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serfs\jaw612\w2k\Desktop\"/>
    </mc:Choice>
  </mc:AlternateContent>
  <workbookProtection workbookAlgorithmName="SHA-512" workbookHashValue="0sRmQPpP4g/5r1vVOEjmwUoKMWa8LQYRObWM+PUQe48IYjWufx0CwSNrjr8pV39MtKd27fs0geurGiy8rqTBAQ==" workbookSaltValue="WBJ1O8oMAPbwUzcDcGFv/A==" workbookSpinCount="100000" lockStructure="1"/>
  <bookViews>
    <workbookView xWindow="-105" yWindow="-105" windowWidth="20715" windowHeight="13275" tabRatio="786"/>
  </bookViews>
  <sheets>
    <sheet name="MEMORIALS" sheetId="1" r:id="rId1"/>
    <sheet name="INSCRIPTIONS" sheetId="35" r:id="rId2"/>
    <sheet name="PEOPLE" sheetId="32" r:id="rId3"/>
    <sheet name="RELATIONSHIPS" sheetId="33" r:id="rId4"/>
    <sheet name="ppl" sheetId="34" r:id="rId5"/>
    <sheet name="Categories" sheetId="2" r:id="rId6"/>
    <sheet name="Cat0" sheetId="3" r:id="rId7"/>
    <sheet name="Cat0Kerbs" sheetId="26" r:id="rId8"/>
    <sheet name="Cat1" sheetId="4" r:id="rId9"/>
    <sheet name="Cat2" sheetId="5" r:id="rId10"/>
    <sheet name="Cat3" sheetId="6" r:id="rId11"/>
    <sheet name="Cat456" sheetId="7" r:id="rId12"/>
    <sheet name="Cat7" sheetId="30" r:id="rId13"/>
    <sheet name="Cat8" sheetId="8" r:id="rId14"/>
    <sheet name="Cat9a" sheetId="9" r:id="rId15"/>
    <sheet name="Cat9b" sheetId="10" r:id="rId16"/>
    <sheet name="Cat9c" sheetId="31" r:id="rId17"/>
    <sheet name="Orientation" sheetId="23" r:id="rId18"/>
    <sheet name="Denomination" sheetId="11" r:id="rId19"/>
    <sheet name="MCondition" sheetId="12" r:id="rId20"/>
    <sheet name="ICondition" sheetId="13" r:id="rId21"/>
    <sheet name="Material" sheetId="14" r:id="rId22"/>
    <sheet name="AdditionalElements" sheetId="15" r:id="rId23"/>
    <sheet name="TxtPanelShape" sheetId="16" r:id="rId24"/>
    <sheet name="TxtPanelDefinition" sheetId="17" r:id="rId25"/>
    <sheet name="InscrTechniques" sheetId="18" r:id="rId26"/>
    <sheet name="DecMotifs" sheetId="19" r:id="rId27"/>
    <sheet name="MarginalDec" sheetId="20" r:id="rId28"/>
    <sheet name="LetterStyle" sheetId="21" r:id="rId29"/>
    <sheet name="Tooling" sheetId="24" r:id="rId30"/>
    <sheet name="Repairs" sheetId="25" r:id="rId31"/>
    <sheet name="DatingReason" sheetId="22" r:id="rId32"/>
  </sheets>
  <definedNames>
    <definedName name="Additional_Elements">MEMORIALS!#REF!</definedName>
    <definedName name="Dating_Reason">MEMORIALS!$DB$4:$DB$1134</definedName>
    <definedName name="Decorative_Motif">MEMORIALS!$CI$4:$CI$1134</definedName>
    <definedName name="Denomination">MEMORIALS!$D$4:$D$1134</definedName>
    <definedName name="E1_">MEMORIALS!#REF!</definedName>
    <definedName name="E2_">MEMORIALS!$AR$4:$AR$1134</definedName>
    <definedName name="E3_">MEMORIALS!$AS$4:$AS$1134</definedName>
    <definedName name="E4_">MEMORIALS!$AT$4:$AT$1134</definedName>
    <definedName name="Full_Text_Description">MEMORIALS!$AO$4:$AO$1134</definedName>
    <definedName name="Inscription_Techniques">MEMORIALS!$BK$4:$BK$1134</definedName>
    <definedName name="Inscrption_Condition">MEMORIALS!$J$4:$J$1134</definedName>
    <definedName name="Letter_Style">MEMORIALS!$CA$4:$CA$1134</definedName>
    <definedName name="Marginal_Decorative_Element">MEMORIALS!#REF!</definedName>
    <definedName name="Materials">MEMORIALS!$R$4:$R$1134</definedName>
    <definedName name="Mem_type">MEMORIALS!$AB$4:$AB$1134</definedName>
    <definedName name="Monument_Condition">MEMORIALS!$G$4:$G$1134</definedName>
    <definedName name="NNxx">MEMORIALS!$AG$4:$AG$1134</definedName>
    <definedName name="Num_Cat">MEMORIALS!#REF!</definedName>
    <definedName name="Nxxx">MEMORIALS!$AC$4:$AC$1134</definedName>
    <definedName name="Orientation__degrees">MEMORIALS!$DD$4:$DD$1134</definedName>
    <definedName name="Orientation__NSEW">MEMORIALS!#REF!</definedName>
    <definedName name="PANEL_SHAPE">MEMORIALS!$AZ$4:$AZ$1134</definedName>
    <definedName name="Repairs">MEMORIALS!$CY$4:$CY$1134</definedName>
    <definedName name="Text_Panel_Definition">MEMORIALS!#REF!</definedName>
    <definedName name="Text_Panel_Shape">MEMORIALS!$AU$4:$AU$1134</definedName>
    <definedName name="Tooling">MEMORIALS!$CU$4:$CU$1134</definedName>
    <definedName name="TPS1_">MEMORIALS!$AV$4:$AV$1134</definedName>
    <definedName name="TPS2_">MEMORIALS!$AW$4:$AW$1134</definedName>
    <definedName name="TPS3_">MEMORIALS!$AX$4:$AX$1134</definedName>
    <definedName name="TPS4_">MEMORIALS!$AY$4:$AY$1134</definedName>
    <definedName name="Txt_Cat">MEMORIALS!$AK$4:$AK$1134</definedName>
    <definedName name="Txt_DT1">MEMORIALS!$AL$4:$AL$1134</definedName>
    <definedName name="Txt_DT2">MEMORIALS!$AM$4:$AM$1134</definedName>
    <definedName name="Txt_DT3">MEMORIALS!$AN$4:$AN$1134</definedName>
    <definedName name="xNNN">MEMORIALS!$AJ$4:$AJ$1134</definedName>
    <definedName name="xNNx">MEMORIALS!$AH$4:$AH$1134</definedName>
    <definedName name="xNxx">MEMORIALS!$AD$4:$AD$1134</definedName>
    <definedName name="xxNx">MEMORIALS!$AE$4:$AE$1134</definedName>
    <definedName name="xxxN">MEMORIALS!$AF$4:$AF$1134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32" l="1"/>
  <c r="H8" i="32"/>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6" i="32"/>
  <c r="H5" i="32"/>
  <c r="H4" i="32"/>
  <c r="DF6" i="1" l="1" a="1"/>
  <c r="DF6" i="1" s="1"/>
  <c r="DF7" i="1" a="1"/>
  <c r="DF7" i="1" s="1"/>
  <c r="DF8" i="1" a="1"/>
  <c r="DF8" i="1" s="1"/>
  <c r="DF9" i="1" a="1"/>
  <c r="DF9" i="1" s="1"/>
  <c r="DF10" i="1" a="1"/>
  <c r="DF10" i="1" s="1"/>
  <c r="DF11" i="1" a="1"/>
  <c r="DF11" i="1" s="1"/>
  <c r="DF12" i="1" a="1"/>
  <c r="DF12" i="1" s="1"/>
  <c r="DF13" i="1" a="1"/>
  <c r="DF13" i="1" s="1"/>
  <c r="DF14" i="1" a="1"/>
  <c r="DF14" i="1" s="1"/>
  <c r="DF15" i="1" a="1"/>
  <c r="DF15" i="1" s="1"/>
  <c r="DF16" i="1" a="1"/>
  <c r="DF16" i="1" s="1"/>
  <c r="DF17" i="1" a="1"/>
  <c r="DF17" i="1" s="1"/>
  <c r="DF18" i="1" a="1"/>
  <c r="DF18" i="1" s="1"/>
  <c r="DF19" i="1" a="1"/>
  <c r="DF19" i="1" s="1"/>
  <c r="DF20" i="1" a="1"/>
  <c r="DF20" i="1" s="1"/>
  <c r="DF21" i="1" a="1"/>
  <c r="DF21" i="1" s="1"/>
  <c r="DF22" i="1" a="1"/>
  <c r="DF22" i="1" s="1"/>
  <c r="DF23" i="1" a="1"/>
  <c r="DF23" i="1" s="1"/>
  <c r="DF24" i="1" a="1"/>
  <c r="DF24" i="1" s="1"/>
  <c r="DF25" i="1" a="1"/>
  <c r="DF25" i="1"/>
  <c r="DF26" i="1" a="1"/>
  <c r="DF26" i="1" s="1"/>
  <c r="DF27" i="1" a="1"/>
  <c r="DF27" i="1" s="1"/>
  <c r="DF28" i="1" a="1"/>
  <c r="DF28" i="1" s="1"/>
  <c r="DF29" i="1" a="1"/>
  <c r="DF29" i="1" s="1"/>
  <c r="DF30" i="1" a="1"/>
  <c r="DF30" i="1" s="1"/>
  <c r="DF31" i="1" a="1"/>
  <c r="DF31" i="1" s="1"/>
  <c r="DF32" i="1" a="1"/>
  <c r="DF32" i="1" s="1"/>
  <c r="DF33" i="1" a="1"/>
  <c r="DF33" i="1" s="1"/>
  <c r="DF34" i="1" a="1"/>
  <c r="DF34" i="1" s="1"/>
  <c r="DF35" i="1" a="1"/>
  <c r="DF35" i="1" s="1"/>
  <c r="DF36" i="1" a="1"/>
  <c r="DF36" i="1" s="1"/>
  <c r="DF37" i="1" a="1"/>
  <c r="DF37" i="1"/>
  <c r="DF38" i="1" a="1"/>
  <c r="DF38" i="1" s="1"/>
  <c r="DF39" i="1" a="1"/>
  <c r="DF39" i="1" s="1"/>
  <c r="DF40" i="1" a="1"/>
  <c r="DF40" i="1" s="1"/>
  <c r="DF41" i="1" a="1"/>
  <c r="DF41" i="1" s="1"/>
  <c r="DF42" i="1" a="1"/>
  <c r="DF42" i="1" s="1"/>
  <c r="DF43" i="1" a="1"/>
  <c r="DF43" i="1" s="1"/>
  <c r="DF44" i="1" a="1"/>
  <c r="DF44" i="1" s="1"/>
  <c r="DF45" i="1" a="1"/>
  <c r="DF45" i="1" s="1"/>
  <c r="DF46" i="1" a="1"/>
  <c r="DF46" i="1" s="1"/>
  <c r="DF47" i="1" a="1"/>
  <c r="DF47" i="1" s="1"/>
  <c r="DF48" i="1" a="1"/>
  <c r="DF48" i="1" s="1"/>
  <c r="DF49" i="1" a="1"/>
  <c r="DF49" i="1"/>
  <c r="DF50" i="1" a="1"/>
  <c r="DF50" i="1" s="1"/>
  <c r="DF51" i="1" a="1"/>
  <c r="DF51" i="1" s="1"/>
  <c r="DF52" i="1" a="1"/>
  <c r="DF52" i="1" s="1"/>
  <c r="DF53" i="1" a="1"/>
  <c r="DF53" i="1" s="1"/>
  <c r="DF54" i="1" a="1"/>
  <c r="DF54" i="1" s="1"/>
  <c r="DF55" i="1" a="1"/>
  <c r="DF55" i="1"/>
  <c r="DF56" i="1" a="1"/>
  <c r="DF56" i="1" s="1"/>
  <c r="DF57" i="1" a="1"/>
  <c r="DF57" i="1"/>
  <c r="DF58" i="1" a="1"/>
  <c r="DF58" i="1" s="1"/>
  <c r="DF59" i="1" a="1"/>
  <c r="DF59" i="1" s="1"/>
  <c r="DF60" i="1" a="1"/>
  <c r="DF60" i="1" s="1"/>
  <c r="DF61" i="1" a="1"/>
  <c r="DF61" i="1" s="1"/>
  <c r="DF62" i="1" a="1"/>
  <c r="DF62" i="1" s="1"/>
  <c r="DF63" i="1" a="1"/>
  <c r="DF63" i="1" s="1"/>
  <c r="DF64" i="1" a="1"/>
  <c r="DF64" i="1" s="1"/>
  <c r="DF65" i="1" a="1"/>
  <c r="DF65" i="1" s="1"/>
  <c r="DF66" i="1" a="1"/>
  <c r="DF66" i="1" s="1"/>
  <c r="DF67" i="1" a="1"/>
  <c r="DF67" i="1" s="1"/>
  <c r="DF68" i="1" a="1"/>
  <c r="DF68" i="1" s="1"/>
  <c r="DF69" i="1" a="1"/>
  <c r="DF69" i="1" s="1"/>
  <c r="DF70" i="1" a="1"/>
  <c r="DF70" i="1" s="1"/>
  <c r="DF71" i="1" a="1"/>
  <c r="DF71" i="1" s="1"/>
  <c r="DF72" i="1" a="1"/>
  <c r="DF72" i="1" s="1"/>
  <c r="DF73" i="1" a="1"/>
  <c r="DF73" i="1"/>
  <c r="DF74" i="1" a="1"/>
  <c r="DF74" i="1" s="1"/>
  <c r="DF75" i="1" a="1"/>
  <c r="DF75" i="1" s="1"/>
  <c r="DF76" i="1" a="1"/>
  <c r="DF76" i="1" s="1"/>
  <c r="DF77" i="1" a="1"/>
  <c r="DF77" i="1" s="1"/>
  <c r="DF78" i="1" a="1"/>
  <c r="DF78" i="1" s="1"/>
  <c r="DF79" i="1" a="1"/>
  <c r="DF79" i="1"/>
  <c r="DF80" i="1" a="1"/>
  <c r="DF80" i="1" s="1"/>
  <c r="DF81" i="1" a="1"/>
  <c r="DF81" i="1"/>
  <c r="DF82" i="1" a="1"/>
  <c r="DF82" i="1" s="1"/>
  <c r="DF83" i="1" a="1"/>
  <c r="DF83" i="1" s="1"/>
  <c r="DF84" i="1" a="1"/>
  <c r="DF84" i="1" s="1"/>
  <c r="DF85" i="1" a="1"/>
  <c r="DF85" i="1"/>
  <c r="DF86" i="1" a="1"/>
  <c r="DF86" i="1" s="1"/>
  <c r="DF87" i="1" a="1"/>
  <c r="DF87" i="1"/>
  <c r="DF88" i="1" a="1"/>
  <c r="DF88" i="1" s="1"/>
  <c r="DF89" i="1" a="1"/>
  <c r="DF89" i="1"/>
  <c r="DF90" i="1" a="1"/>
  <c r="DF90" i="1" s="1"/>
  <c r="DF91" i="1" a="1"/>
  <c r="DF91" i="1" s="1"/>
  <c r="DF92" i="1" a="1"/>
  <c r="DF92" i="1" s="1"/>
  <c r="DF93" i="1" a="1"/>
  <c r="DF93" i="1" s="1"/>
  <c r="DF94" i="1" a="1"/>
  <c r="DF94" i="1" s="1"/>
  <c r="DF95" i="1" a="1"/>
  <c r="DF95" i="1" s="1"/>
  <c r="DF96" i="1" a="1"/>
  <c r="DF96" i="1" s="1"/>
  <c r="DF97" i="1" a="1"/>
  <c r="DF97" i="1"/>
  <c r="DF98" i="1" a="1"/>
  <c r="DF98" i="1" s="1"/>
  <c r="DF99" i="1" a="1"/>
  <c r="DF99" i="1" s="1"/>
  <c r="DF100" i="1" a="1"/>
  <c r="DF100" i="1" s="1"/>
  <c r="DF101" i="1" a="1"/>
  <c r="DF101" i="1" s="1"/>
  <c r="DF102" i="1" a="1"/>
  <c r="DF102" i="1" s="1"/>
  <c r="DF103" i="1" a="1"/>
  <c r="DF103" i="1"/>
  <c r="DF104" i="1" a="1"/>
  <c r="DF104" i="1" s="1"/>
  <c r="DF105" i="1" a="1"/>
  <c r="DF105" i="1"/>
  <c r="DF106" i="1" a="1"/>
  <c r="DF106" i="1" s="1"/>
  <c r="DF107" i="1" a="1"/>
  <c r="DF107" i="1" s="1"/>
  <c r="DF108" i="1" a="1"/>
  <c r="DF108" i="1" s="1"/>
  <c r="DF109" i="1" a="1"/>
  <c r="DF109" i="1"/>
  <c r="DF110" i="1" a="1"/>
  <c r="DF110" i="1" s="1"/>
  <c r="DF111" i="1" a="1"/>
  <c r="DF111" i="1" s="1"/>
  <c r="DF112" i="1" a="1"/>
  <c r="DF112" i="1" s="1"/>
  <c r="DF113" i="1" a="1"/>
  <c r="DF113" i="1" s="1"/>
  <c r="DF114" i="1" a="1"/>
  <c r="DF114" i="1" s="1"/>
  <c r="DF115" i="1" a="1"/>
  <c r="DF115" i="1" s="1"/>
  <c r="DF116" i="1" a="1"/>
  <c r="DF116" i="1" s="1"/>
  <c r="DF117" i="1" a="1"/>
  <c r="DF117" i="1" s="1"/>
  <c r="DF118" i="1" a="1"/>
  <c r="DF118" i="1" s="1"/>
  <c r="DF119" i="1" a="1"/>
  <c r="DF119" i="1" s="1"/>
  <c r="DF120" i="1" a="1"/>
  <c r="DF120" i="1" s="1"/>
  <c r="DF121" i="1" a="1"/>
  <c r="DF121" i="1"/>
  <c r="DF122" i="1" a="1"/>
  <c r="DF122" i="1" s="1"/>
  <c r="DF123" i="1" a="1"/>
  <c r="DF123" i="1" s="1"/>
  <c r="DF124" i="1" a="1"/>
  <c r="DF124" i="1" s="1"/>
  <c r="DF125" i="1" a="1"/>
  <c r="DF125" i="1" s="1"/>
  <c r="DF126" i="1" a="1"/>
  <c r="DF126" i="1" s="1"/>
  <c r="DF127" i="1" a="1"/>
  <c r="DF127" i="1"/>
  <c r="DF128" i="1" a="1"/>
  <c r="DF128" i="1" s="1"/>
  <c r="DF129" i="1" a="1"/>
  <c r="DF129" i="1" s="1"/>
  <c r="DF130" i="1" a="1"/>
  <c r="DF130" i="1" s="1"/>
  <c r="DF131" i="1" a="1"/>
  <c r="DF131" i="1" s="1"/>
  <c r="DF132" i="1" a="1"/>
  <c r="DF132" i="1" s="1"/>
  <c r="DF133" i="1" a="1"/>
  <c r="DF133" i="1"/>
  <c r="DF134" i="1" a="1"/>
  <c r="DF134" i="1" s="1"/>
  <c r="DF135" i="1" a="1"/>
  <c r="DF135" i="1" s="1"/>
  <c r="DF136" i="1" a="1"/>
  <c r="DF136" i="1" s="1"/>
  <c r="DF137" i="1" a="1"/>
  <c r="DF137" i="1" s="1"/>
  <c r="DF138" i="1" a="1"/>
  <c r="DF138" i="1" s="1"/>
  <c r="DF139" i="1" a="1"/>
  <c r="DF139" i="1" s="1"/>
  <c r="DF140" i="1" a="1"/>
  <c r="DF140" i="1" s="1"/>
  <c r="DF141" i="1" a="1"/>
  <c r="DF141" i="1" s="1"/>
  <c r="DF142" i="1" a="1"/>
  <c r="DF142" i="1" s="1"/>
  <c r="DF143" i="1" a="1"/>
  <c r="DF143" i="1" s="1"/>
  <c r="DF144" i="1" a="1"/>
  <c r="DF144" i="1" s="1"/>
  <c r="DF145" i="1" a="1"/>
  <c r="DF145" i="1"/>
  <c r="DF146" i="1" a="1"/>
  <c r="DF146" i="1" s="1"/>
  <c r="DF147" i="1" a="1"/>
  <c r="DF147" i="1" s="1"/>
  <c r="DF148" i="1" a="1"/>
  <c r="DF148" i="1" s="1"/>
  <c r="DF149" i="1" a="1"/>
  <c r="DF149" i="1" s="1"/>
  <c r="DF150" i="1" a="1"/>
  <c r="DF150" i="1" s="1"/>
  <c r="DF151" i="1" a="1"/>
  <c r="DF151" i="1"/>
  <c r="DF152" i="1" a="1"/>
  <c r="DF152" i="1" s="1"/>
  <c r="DF153" i="1" a="1"/>
  <c r="DF153" i="1"/>
  <c r="DF154" i="1" a="1"/>
  <c r="DF154" i="1" s="1"/>
  <c r="DF155" i="1" a="1"/>
  <c r="DF155" i="1" s="1"/>
  <c r="DF156" i="1" a="1"/>
  <c r="DF156" i="1" s="1"/>
  <c r="DF157" i="1" a="1"/>
  <c r="DF157" i="1" s="1"/>
  <c r="DF158" i="1" a="1"/>
  <c r="DF158" i="1" s="1"/>
  <c r="DF159" i="1" a="1"/>
  <c r="DF159" i="1" s="1"/>
  <c r="DF160" i="1" a="1"/>
  <c r="DF160" i="1" s="1"/>
  <c r="DF161" i="1" a="1"/>
  <c r="DF161" i="1" s="1"/>
  <c r="DF162" i="1" a="1"/>
  <c r="DF162" i="1" s="1"/>
  <c r="DF163" i="1" a="1"/>
  <c r="DF163" i="1" s="1"/>
  <c r="DF164" i="1" a="1"/>
  <c r="DF164" i="1" s="1"/>
  <c r="DF165" i="1" a="1"/>
  <c r="DF165" i="1" s="1"/>
  <c r="DF166" i="1" a="1"/>
  <c r="DF166" i="1" s="1"/>
  <c r="DF167" i="1" a="1"/>
  <c r="DF167" i="1" s="1"/>
  <c r="DF168" i="1" a="1"/>
  <c r="DF168" i="1" s="1"/>
  <c r="DF169" i="1" a="1"/>
  <c r="DF169" i="1"/>
  <c r="DF170" i="1" a="1"/>
  <c r="DF170" i="1" s="1"/>
  <c r="DF171" i="1" a="1"/>
  <c r="DF171" i="1" s="1"/>
  <c r="DF172" i="1" a="1"/>
  <c r="DF172" i="1" s="1"/>
  <c r="DF173" i="1" a="1"/>
  <c r="DF173" i="1" s="1"/>
  <c r="DF174" i="1" a="1"/>
  <c r="DF174" i="1" s="1"/>
  <c r="DF175" i="1" a="1"/>
  <c r="DF175" i="1"/>
  <c r="DF176" i="1" a="1"/>
  <c r="DF176" i="1" s="1"/>
  <c r="DF177" i="1" a="1"/>
  <c r="DF177" i="1" s="1"/>
  <c r="DF178" i="1" a="1"/>
  <c r="DF178" i="1" s="1"/>
  <c r="DF179" i="1" a="1"/>
  <c r="DF179" i="1" s="1"/>
  <c r="DF180" i="1" a="1"/>
  <c r="DF180" i="1" s="1"/>
  <c r="DF181" i="1" a="1"/>
  <c r="DF181" i="1"/>
  <c r="DF182" i="1" a="1"/>
  <c r="DF182" i="1" s="1"/>
  <c r="DF183" i="1" a="1"/>
  <c r="DF183" i="1"/>
  <c r="DF184" i="1" a="1"/>
  <c r="DF184" i="1" s="1"/>
  <c r="DF185" i="1" a="1"/>
  <c r="DF185" i="1" s="1"/>
  <c r="DF186" i="1" a="1"/>
  <c r="DF186" i="1" s="1"/>
  <c r="DF187" i="1" a="1"/>
  <c r="DF187" i="1" s="1"/>
  <c r="DF188" i="1" a="1"/>
  <c r="DF188" i="1" s="1"/>
  <c r="DF189" i="1" a="1"/>
  <c r="DF189" i="1" s="1"/>
  <c r="DF190" i="1" a="1"/>
  <c r="DF190" i="1" s="1"/>
  <c r="DF191" i="1" a="1"/>
  <c r="DF191" i="1" s="1"/>
  <c r="DF192" i="1" a="1"/>
  <c r="DF192" i="1" s="1"/>
  <c r="DF193" i="1" a="1"/>
  <c r="DF193" i="1" s="1"/>
  <c r="DF194" i="1" a="1"/>
  <c r="DF194" i="1" s="1"/>
  <c r="DF195" i="1" a="1"/>
  <c r="DF195" i="1" s="1"/>
  <c r="DF196" i="1" a="1"/>
  <c r="DF196" i="1" s="1"/>
  <c r="DF197" i="1" a="1"/>
  <c r="DF197" i="1" s="1"/>
  <c r="DF198" i="1" a="1"/>
  <c r="DF198" i="1" s="1"/>
  <c r="DF199" i="1" a="1"/>
  <c r="DF199" i="1"/>
  <c r="DF200" i="1" a="1"/>
  <c r="DF200" i="1" s="1"/>
  <c r="DF201" i="1" a="1"/>
  <c r="DF201" i="1" s="1"/>
  <c r="DF202" i="1" a="1"/>
  <c r="DF202" i="1" s="1"/>
  <c r="DF203" i="1" a="1"/>
  <c r="DF203" i="1" s="1"/>
  <c r="DF204" i="1" a="1"/>
  <c r="DF204" i="1" s="1"/>
  <c r="DF205" i="1" a="1"/>
  <c r="DF205" i="1"/>
  <c r="DF206" i="1" a="1"/>
  <c r="DF206" i="1" s="1"/>
  <c r="DF207" i="1" a="1"/>
  <c r="DF207" i="1"/>
  <c r="DF208" i="1" a="1"/>
  <c r="DF208" i="1" s="1"/>
  <c r="DF209" i="1" a="1"/>
  <c r="DF209" i="1" s="1"/>
  <c r="DF210" i="1" a="1"/>
  <c r="DF210" i="1" s="1"/>
  <c r="DF211" i="1" a="1"/>
  <c r="DF211" i="1"/>
  <c r="DF212" i="1" a="1"/>
  <c r="DF212" i="1" s="1"/>
  <c r="DF213" i="1" a="1"/>
  <c r="DF213" i="1"/>
  <c r="DF214" i="1" a="1"/>
  <c r="DF214" i="1" s="1"/>
  <c r="DF215" i="1" a="1"/>
  <c r="DF215" i="1" s="1"/>
  <c r="DF216" i="1" a="1"/>
  <c r="DF216" i="1" s="1"/>
  <c r="DF217" i="1" a="1"/>
  <c r="DF217" i="1" s="1"/>
  <c r="DF218" i="1" a="1"/>
  <c r="DF218" i="1" s="1"/>
  <c r="DF219" i="1" a="1"/>
  <c r="DF219" i="1" s="1"/>
  <c r="DF220" i="1" a="1"/>
  <c r="DF220" i="1" s="1"/>
  <c r="DF221" i="1" a="1"/>
  <c r="DF221" i="1" s="1"/>
  <c r="DF222" i="1" a="1"/>
  <c r="DF222" i="1" s="1"/>
  <c r="DF223" i="1" a="1"/>
  <c r="DF223" i="1"/>
  <c r="DF224" i="1" a="1"/>
  <c r="DF224" i="1" s="1"/>
  <c r="DF225" i="1" a="1"/>
  <c r="DF225" i="1" s="1"/>
  <c r="DF226" i="1" a="1"/>
  <c r="DF226" i="1" s="1"/>
  <c r="DF227" i="1" a="1"/>
  <c r="DF227" i="1" s="1"/>
  <c r="DF228" i="1" a="1"/>
  <c r="DF228" i="1" s="1"/>
  <c r="DF229" i="1" a="1"/>
  <c r="DF229" i="1"/>
  <c r="DF230" i="1" a="1"/>
  <c r="DF230" i="1" s="1"/>
  <c r="DF231" i="1" a="1"/>
  <c r="DF231" i="1" s="1"/>
  <c r="DF232" i="1" a="1"/>
  <c r="DF232" i="1" s="1"/>
  <c r="DF233" i="1" a="1"/>
  <c r="DF233" i="1" s="1"/>
  <c r="DF234" i="1" a="1"/>
  <c r="DF234" i="1" s="1"/>
  <c r="DF235" i="1" a="1"/>
  <c r="DF235" i="1"/>
  <c r="DF236" i="1" a="1"/>
  <c r="DF236" i="1" s="1"/>
  <c r="DF237" i="1" a="1"/>
  <c r="DF237" i="1" s="1"/>
  <c r="DF238" i="1" a="1"/>
  <c r="DF238" i="1" s="1"/>
  <c r="DF239" i="1" a="1"/>
  <c r="DF239" i="1" s="1"/>
  <c r="DF240" i="1" a="1"/>
  <c r="DF240" i="1" s="1"/>
  <c r="DF241" i="1" a="1"/>
  <c r="DF241" i="1" s="1"/>
  <c r="DF242" i="1" a="1"/>
  <c r="DF242" i="1" s="1"/>
  <c r="DF243" i="1" a="1"/>
  <c r="DF243" i="1" s="1"/>
  <c r="DF244" i="1" a="1"/>
  <c r="DF244" i="1" s="1"/>
  <c r="DF245" i="1" a="1"/>
  <c r="DF245" i="1" s="1"/>
  <c r="DF246" i="1" a="1"/>
  <c r="DF246" i="1" s="1"/>
  <c r="DF247" i="1" a="1"/>
  <c r="DF247" i="1"/>
  <c r="DF248" i="1" a="1"/>
  <c r="DF248" i="1" s="1"/>
  <c r="DF249" i="1" a="1"/>
  <c r="DF249" i="1" s="1"/>
  <c r="DF250" i="1" a="1"/>
  <c r="DF250" i="1" s="1"/>
  <c r="DF251" i="1" a="1"/>
  <c r="DF251" i="1" s="1"/>
  <c r="DF252" i="1" a="1"/>
  <c r="DF252" i="1" s="1"/>
  <c r="DF253" i="1" a="1"/>
  <c r="DF253" i="1"/>
  <c r="DF254" i="1" a="1"/>
  <c r="DF254" i="1" s="1"/>
  <c r="DF255" i="1" a="1"/>
  <c r="DF255" i="1" s="1"/>
  <c r="DF256" i="1" a="1"/>
  <c r="DF256" i="1" s="1"/>
  <c r="DF257" i="1" a="1"/>
  <c r="DF257" i="1" s="1"/>
  <c r="DF258" i="1" a="1"/>
  <c r="DF258" i="1" s="1"/>
  <c r="DF259" i="1" a="1"/>
  <c r="DF259" i="1"/>
  <c r="DF260" i="1" a="1"/>
  <c r="DF260" i="1" s="1"/>
  <c r="DF261" i="1" a="1"/>
  <c r="DF261" i="1" s="1"/>
  <c r="DF262" i="1" a="1"/>
  <c r="DF262" i="1" s="1"/>
  <c r="DF263" i="1" a="1"/>
  <c r="DF263" i="1" s="1"/>
  <c r="DF264" i="1" a="1"/>
  <c r="DF264" i="1" s="1"/>
  <c r="DF265" i="1" a="1"/>
  <c r="DF265" i="1" s="1"/>
  <c r="DF266" i="1" a="1"/>
  <c r="DF266" i="1" s="1"/>
  <c r="DF267" i="1" a="1"/>
  <c r="DF267" i="1" s="1"/>
  <c r="DF268" i="1" a="1"/>
  <c r="DF268" i="1" s="1"/>
  <c r="DF269" i="1" a="1"/>
  <c r="DF269" i="1" s="1"/>
  <c r="DF270" i="1" a="1"/>
  <c r="DF270" i="1" s="1"/>
  <c r="DF271" i="1" a="1"/>
  <c r="DF271" i="1"/>
  <c r="DF272" i="1" a="1"/>
  <c r="DF272" i="1" s="1"/>
  <c r="DF273" i="1" a="1"/>
  <c r="DF273" i="1" s="1"/>
  <c r="DF274" i="1" a="1"/>
  <c r="DF274" i="1" s="1"/>
  <c r="DF275" i="1" a="1"/>
  <c r="DF275" i="1" s="1"/>
  <c r="DF276" i="1" a="1"/>
  <c r="DF276" i="1" s="1"/>
  <c r="DF277" i="1" a="1"/>
  <c r="DF277" i="1"/>
  <c r="DF278" i="1" a="1"/>
  <c r="DF278" i="1" s="1"/>
  <c r="DF279" i="1" a="1"/>
  <c r="DF279" i="1"/>
  <c r="DF280" i="1" a="1"/>
  <c r="DF280" i="1" s="1"/>
  <c r="DF281" i="1" a="1"/>
  <c r="DF281" i="1" s="1"/>
  <c r="DF282" i="1" a="1"/>
  <c r="DF282" i="1" s="1"/>
  <c r="DF283" i="1" a="1"/>
  <c r="DF283" i="1" s="1"/>
  <c r="DF284" i="1" a="1"/>
  <c r="DF284" i="1" s="1"/>
  <c r="DF285" i="1" a="1"/>
  <c r="DF285" i="1" s="1"/>
  <c r="DF286" i="1" a="1"/>
  <c r="DF286" i="1" s="1"/>
  <c r="DF287" i="1" a="1"/>
  <c r="DF287" i="1" s="1"/>
  <c r="DF288" i="1" a="1"/>
  <c r="DF288" i="1" s="1"/>
  <c r="DF289" i="1" a="1"/>
  <c r="DF289" i="1" s="1"/>
  <c r="DF290" i="1" a="1"/>
  <c r="DF290" i="1" s="1"/>
  <c r="DF291" i="1" a="1"/>
  <c r="DF291" i="1" s="1"/>
  <c r="DF292" i="1" a="1"/>
  <c r="DF292" i="1" s="1"/>
  <c r="DF293" i="1" a="1"/>
  <c r="DF293" i="1" s="1"/>
  <c r="DF294" i="1" a="1"/>
  <c r="DF294" i="1" s="1"/>
  <c r="DF295" i="1" a="1"/>
  <c r="DF295" i="1"/>
  <c r="DF296" i="1" a="1"/>
  <c r="DF296" i="1" s="1"/>
  <c r="DF297" i="1" a="1"/>
  <c r="DF297" i="1" s="1"/>
  <c r="DF298" i="1" a="1"/>
  <c r="DF298" i="1" s="1"/>
  <c r="DF299" i="1" a="1"/>
  <c r="DF299" i="1" s="1"/>
  <c r="DF300" i="1" a="1"/>
  <c r="DF300" i="1" s="1"/>
  <c r="DF301" i="1" a="1"/>
  <c r="DF301" i="1"/>
  <c r="DF302" i="1" a="1"/>
  <c r="DF302" i="1" s="1"/>
  <c r="DF303" i="1" a="1"/>
  <c r="DF303" i="1"/>
  <c r="DF304" i="1" a="1"/>
  <c r="DF304" i="1" s="1"/>
  <c r="DF305" i="1" a="1"/>
  <c r="DF305" i="1"/>
  <c r="DF306" i="1" a="1"/>
  <c r="DF306" i="1" s="1"/>
  <c r="DF307" i="1" a="1"/>
  <c r="DF307" i="1"/>
  <c r="DF308" i="1" a="1"/>
  <c r="DF308" i="1" s="1"/>
  <c r="DF309" i="1" a="1"/>
  <c r="DF309" i="1"/>
  <c r="DF310" i="1" a="1"/>
  <c r="DF310" i="1" s="1"/>
  <c r="DF311" i="1" a="1"/>
  <c r="DF311" i="1"/>
  <c r="DF312" i="1" a="1"/>
  <c r="DF312" i="1" s="1"/>
  <c r="DF313" i="1" a="1"/>
  <c r="DF313" i="1"/>
  <c r="DF314" i="1" a="1"/>
  <c r="DF314" i="1" s="1"/>
  <c r="DF315" i="1" a="1"/>
  <c r="DF315" i="1"/>
  <c r="DF316" i="1" a="1"/>
  <c r="DF316" i="1" s="1"/>
  <c r="DF317" i="1" a="1"/>
  <c r="DF317" i="1" s="1"/>
  <c r="DF318" i="1" a="1"/>
  <c r="DF318" i="1"/>
  <c r="DF319" i="1" a="1"/>
  <c r="DF319" i="1" s="1"/>
  <c r="DF320" i="1" a="1"/>
  <c r="DF320" i="1" s="1"/>
  <c r="DF321" i="1" a="1"/>
  <c r="DF321" i="1" s="1"/>
  <c r="DF322" i="1" a="1"/>
  <c r="DF322" i="1" s="1"/>
  <c r="DF323" i="1" a="1"/>
  <c r="DF323" i="1" s="1"/>
  <c r="DF324" i="1" a="1"/>
  <c r="DF324" i="1"/>
  <c r="DF325" i="1" a="1"/>
  <c r="DF325" i="1" s="1"/>
  <c r="DF326" i="1" a="1"/>
  <c r="DF326" i="1"/>
  <c r="DF327" i="1" a="1"/>
  <c r="DF327" i="1" s="1"/>
  <c r="DF328" i="1" a="1"/>
  <c r="DF328" i="1" s="1"/>
  <c r="DF329" i="1" a="1"/>
  <c r="DF329" i="1" s="1"/>
  <c r="DF330" i="1" a="1"/>
  <c r="DF330" i="1" s="1"/>
  <c r="DF331" i="1" a="1"/>
  <c r="DF331" i="1" s="1"/>
  <c r="DF332" i="1" a="1"/>
  <c r="DF332" i="1"/>
  <c r="DF333" i="1" a="1"/>
  <c r="DF333" i="1" s="1"/>
  <c r="DF334" i="1" a="1"/>
  <c r="DF334" i="1" s="1"/>
  <c r="DF335" i="1" a="1"/>
  <c r="DF335" i="1" s="1"/>
  <c r="DF336" i="1" a="1"/>
  <c r="DF336" i="1" s="1"/>
  <c r="DF337" i="1" a="1"/>
  <c r="DF337" i="1" s="1"/>
  <c r="DF338" i="1" a="1"/>
  <c r="DF338" i="1"/>
  <c r="DF339" i="1" a="1"/>
  <c r="DF339" i="1" s="1"/>
  <c r="DF340" i="1" a="1"/>
  <c r="DF340" i="1" s="1"/>
  <c r="DF341" i="1" a="1"/>
  <c r="DF341" i="1" s="1"/>
  <c r="DF342" i="1" a="1"/>
  <c r="DF342" i="1"/>
  <c r="DF343" i="1" a="1"/>
  <c r="DF343" i="1" s="1"/>
  <c r="DF344" i="1" a="1"/>
  <c r="DF344" i="1" s="1"/>
  <c r="DF345" i="1" a="1"/>
  <c r="DF345" i="1" s="1"/>
  <c r="DF346" i="1" a="1"/>
  <c r="DF346" i="1" s="1"/>
  <c r="DF347" i="1" a="1"/>
  <c r="DF347" i="1" s="1"/>
  <c r="DF348" i="1" a="1"/>
  <c r="DF348" i="1"/>
  <c r="DF349" i="1" a="1"/>
  <c r="DF349" i="1" s="1"/>
  <c r="DF350" i="1" a="1"/>
  <c r="DF350" i="1"/>
  <c r="DF351" i="1" a="1"/>
  <c r="DF351" i="1" s="1"/>
  <c r="DF352" i="1" a="1"/>
  <c r="DF352" i="1" s="1"/>
  <c r="DF353" i="1" a="1"/>
  <c r="DF353" i="1" s="1"/>
  <c r="DF354" i="1" a="1"/>
  <c r="DF354" i="1"/>
  <c r="DF355" i="1" a="1"/>
  <c r="DF355" i="1" s="1"/>
  <c r="DF356" i="1" a="1"/>
  <c r="DF356" i="1"/>
  <c r="DF357" i="1" a="1"/>
  <c r="DF357" i="1" s="1"/>
  <c r="DF358" i="1" a="1"/>
  <c r="DF358" i="1"/>
  <c r="DF359" i="1" a="1"/>
  <c r="DF359" i="1" s="1"/>
  <c r="DF360" i="1" a="1"/>
  <c r="DF360" i="1" s="1"/>
  <c r="DF361" i="1" a="1"/>
  <c r="DF361" i="1" s="1"/>
  <c r="DF362" i="1" a="1"/>
  <c r="DF362" i="1" s="1"/>
  <c r="DF363" i="1" a="1"/>
  <c r="DF363" i="1" s="1"/>
  <c r="DF364" i="1" a="1"/>
  <c r="DF364" i="1" s="1"/>
  <c r="DF365" i="1" a="1"/>
  <c r="DF365" i="1" s="1"/>
  <c r="DF366" i="1" a="1"/>
  <c r="DF366" i="1"/>
  <c r="DF367" i="1" a="1"/>
  <c r="DF367" i="1" s="1"/>
  <c r="DF368" i="1" a="1"/>
  <c r="DF368" i="1" s="1"/>
  <c r="DF369" i="1" a="1"/>
  <c r="DF369" i="1" s="1"/>
  <c r="DF370" i="1" a="1"/>
  <c r="DF370" i="1" s="1"/>
  <c r="DF371" i="1" a="1"/>
  <c r="DF371" i="1" s="1"/>
  <c r="DF372" i="1" a="1"/>
  <c r="DF372" i="1"/>
  <c r="DF373" i="1" a="1"/>
  <c r="DF373" i="1" s="1"/>
  <c r="DF374" i="1" a="1"/>
  <c r="DF374" i="1" s="1"/>
  <c r="DF375" i="1" a="1"/>
  <c r="DF375" i="1" s="1"/>
  <c r="DF376" i="1" a="1"/>
  <c r="DF376" i="1" s="1"/>
  <c r="DF377" i="1" a="1"/>
  <c r="DF377" i="1" s="1"/>
  <c r="DF378" i="1" a="1"/>
  <c r="DF378" i="1"/>
  <c r="DF379" i="1" a="1"/>
  <c r="DF379" i="1" s="1"/>
  <c r="DF380" i="1" a="1"/>
  <c r="DF380" i="1" s="1"/>
  <c r="DF381" i="1" a="1"/>
  <c r="DF381" i="1" s="1"/>
  <c r="DF382" i="1" a="1"/>
  <c r="DF382" i="1"/>
  <c r="DF383" i="1" a="1"/>
  <c r="DF383" i="1" s="1"/>
  <c r="DF384" i="1" a="1"/>
  <c r="DF384" i="1" s="1"/>
  <c r="DF385" i="1" a="1"/>
  <c r="DF385" i="1" s="1"/>
  <c r="DF386" i="1" a="1"/>
  <c r="DF386" i="1" s="1"/>
  <c r="DF387" i="1" a="1"/>
  <c r="DF387" i="1" s="1"/>
  <c r="DF388" i="1" a="1"/>
  <c r="DF388" i="1"/>
  <c r="DF389" i="1" a="1"/>
  <c r="DF389" i="1" s="1"/>
  <c r="DF390" i="1" a="1"/>
  <c r="DF390" i="1" s="1"/>
  <c r="DF391" i="1" a="1"/>
  <c r="DF391" i="1" s="1"/>
  <c r="DF392" i="1" a="1"/>
  <c r="DF392" i="1" s="1"/>
  <c r="DF393" i="1" a="1"/>
  <c r="DF393" i="1" s="1"/>
  <c r="DF394" i="1" a="1"/>
  <c r="DF394" i="1" s="1"/>
  <c r="DF395" i="1" a="1"/>
  <c r="DF395" i="1" s="1"/>
  <c r="DF396" i="1" a="1"/>
  <c r="DF396" i="1"/>
  <c r="DF397" i="1" a="1"/>
  <c r="DF397" i="1" s="1"/>
  <c r="DF398" i="1" a="1"/>
  <c r="DF398" i="1" s="1"/>
  <c r="DF399" i="1" a="1"/>
  <c r="DF399" i="1" s="1"/>
  <c r="DF400" i="1" a="1"/>
  <c r="DF400" i="1" s="1"/>
  <c r="DF401" i="1" a="1"/>
  <c r="DF401" i="1" s="1"/>
  <c r="DF402" i="1" a="1"/>
  <c r="DF402" i="1"/>
  <c r="DF403" i="1" a="1"/>
  <c r="DF403" i="1" s="1"/>
  <c r="DF404" i="1" a="1"/>
  <c r="DF404" i="1" s="1"/>
  <c r="DF405" i="1" a="1"/>
  <c r="DF405" i="1" s="1"/>
  <c r="DF406" i="1" a="1"/>
  <c r="DF406" i="1"/>
  <c r="DF407" i="1" a="1"/>
  <c r="DF407" i="1" s="1"/>
  <c r="DF408" i="1" a="1"/>
  <c r="DF408" i="1" s="1"/>
  <c r="DF409" i="1" a="1"/>
  <c r="DF409" i="1" s="1"/>
  <c r="DF410" i="1" a="1"/>
  <c r="DF410" i="1" s="1"/>
  <c r="DF411" i="1" a="1"/>
  <c r="DF411" i="1" s="1"/>
  <c r="DF412" i="1" a="1"/>
  <c r="DF412" i="1"/>
  <c r="DF413" i="1" a="1"/>
  <c r="DF413" i="1" s="1"/>
  <c r="DF414" i="1" a="1"/>
  <c r="DF414" i="1" s="1"/>
  <c r="DF415" i="1" a="1"/>
  <c r="DF415" i="1" s="1"/>
  <c r="DF416" i="1" a="1"/>
  <c r="DF416" i="1" s="1"/>
  <c r="DF417" i="1" a="1"/>
  <c r="DF417" i="1" s="1"/>
  <c r="DF418" i="1" a="1"/>
  <c r="DF418" i="1"/>
  <c r="DF419" i="1" a="1"/>
  <c r="DF419" i="1" s="1"/>
  <c r="DF420" i="1" a="1"/>
  <c r="DF420" i="1" s="1"/>
  <c r="DF421" i="1" a="1"/>
  <c r="DF421" i="1" s="1"/>
  <c r="DF422" i="1" a="1"/>
  <c r="DF422" i="1"/>
  <c r="DF423" i="1" a="1"/>
  <c r="DF423" i="1" s="1"/>
  <c r="DF424" i="1" a="1"/>
  <c r="DF424" i="1" s="1"/>
  <c r="DF425" i="1" a="1"/>
  <c r="DF425" i="1" s="1"/>
  <c r="DF426" i="1" a="1"/>
  <c r="DF426" i="1" s="1"/>
  <c r="DF427" i="1" a="1"/>
  <c r="DF427" i="1" s="1"/>
  <c r="DF428" i="1" a="1"/>
  <c r="DF428" i="1" s="1"/>
  <c r="DF429" i="1" a="1"/>
  <c r="DF429" i="1" s="1"/>
  <c r="DF430" i="1" a="1"/>
  <c r="DF430" i="1"/>
  <c r="DF431" i="1" a="1"/>
  <c r="DF431" i="1" s="1"/>
  <c r="DF432" i="1" a="1"/>
  <c r="DF432" i="1" s="1"/>
  <c r="DF433" i="1" a="1"/>
  <c r="DF433" i="1" s="1"/>
  <c r="DF434" i="1" a="1"/>
  <c r="DF434" i="1" s="1"/>
  <c r="DF435" i="1" a="1"/>
  <c r="DF435" i="1" s="1"/>
  <c r="DF436" i="1" a="1"/>
  <c r="DF436" i="1"/>
  <c r="DF437" i="1" a="1"/>
  <c r="DF437" i="1" s="1"/>
  <c r="DF438" i="1" a="1"/>
  <c r="DF438" i="1" s="1"/>
  <c r="DF439" i="1" a="1"/>
  <c r="DF439" i="1" s="1"/>
  <c r="DF440" i="1" a="1"/>
  <c r="DF440" i="1" s="1"/>
  <c r="DF441" i="1" a="1"/>
  <c r="DF441" i="1" s="1"/>
  <c r="DF442" i="1" a="1"/>
  <c r="DF442" i="1"/>
  <c r="DF443" i="1" a="1"/>
  <c r="DF443" i="1" s="1"/>
  <c r="DF444" i="1" a="1"/>
  <c r="DF444" i="1" s="1"/>
  <c r="DF445" i="1" a="1"/>
  <c r="DF445" i="1" s="1"/>
  <c r="DF446" i="1" a="1"/>
  <c r="DF446" i="1"/>
  <c r="DF447" i="1" a="1"/>
  <c r="DF447" i="1" s="1"/>
  <c r="DF448" i="1" a="1"/>
  <c r="DF448" i="1" s="1"/>
  <c r="DF449" i="1" a="1"/>
  <c r="DF449" i="1" s="1"/>
  <c r="DF450" i="1" a="1"/>
  <c r="DF450" i="1" s="1"/>
  <c r="DF451" i="1" a="1"/>
  <c r="DF451" i="1" s="1"/>
  <c r="DF452" i="1" a="1"/>
  <c r="DF452" i="1"/>
  <c r="DF453" i="1" a="1"/>
  <c r="DF453" i="1" s="1"/>
  <c r="DF454" i="1" a="1"/>
  <c r="DF454" i="1" s="1"/>
  <c r="DF455" i="1" a="1"/>
  <c r="DF455" i="1" s="1"/>
  <c r="DF456" i="1" a="1"/>
  <c r="DF456" i="1" s="1"/>
  <c r="DF457" i="1" a="1"/>
  <c r="DF457" i="1" s="1"/>
  <c r="DF458" i="1" a="1"/>
  <c r="DF458" i="1" s="1"/>
  <c r="DF459" i="1" a="1"/>
  <c r="DF459" i="1" s="1"/>
  <c r="DF460" i="1" a="1"/>
  <c r="DF460" i="1"/>
  <c r="DF461" i="1" a="1"/>
  <c r="DF461" i="1" s="1"/>
  <c r="DF462" i="1" a="1"/>
  <c r="DF462" i="1" s="1"/>
  <c r="DF463" i="1" a="1"/>
  <c r="DF463" i="1" s="1"/>
  <c r="DF464" i="1" a="1"/>
  <c r="DF464" i="1" s="1"/>
  <c r="DF465" i="1" a="1"/>
  <c r="DF465" i="1" s="1"/>
  <c r="DF466" i="1" a="1"/>
  <c r="DF466" i="1"/>
  <c r="DF467" i="1" a="1"/>
  <c r="DF467" i="1" s="1"/>
  <c r="DF468" i="1" a="1"/>
  <c r="DF468" i="1" s="1"/>
  <c r="DF469" i="1" a="1"/>
  <c r="DF469" i="1" s="1"/>
  <c r="DF470" i="1" a="1"/>
  <c r="DF470" i="1"/>
  <c r="DF471" i="1" a="1"/>
  <c r="DF471" i="1" s="1"/>
  <c r="DF472" i="1" a="1"/>
  <c r="DF472" i="1" s="1"/>
  <c r="DF473" i="1" a="1"/>
  <c r="DF473" i="1" s="1"/>
  <c r="DF474" i="1" a="1"/>
  <c r="DF474" i="1" s="1"/>
  <c r="DF475" i="1" a="1"/>
  <c r="DF475" i="1" s="1"/>
  <c r="DF476" i="1" a="1"/>
  <c r="DF476" i="1"/>
  <c r="DF477" i="1" a="1"/>
  <c r="DF477" i="1" s="1"/>
  <c r="DF478" i="1" a="1"/>
  <c r="DF478" i="1" s="1"/>
  <c r="DF479" i="1" a="1"/>
  <c r="DF479" i="1" s="1"/>
  <c r="DF480" i="1" a="1"/>
  <c r="DF480" i="1" s="1"/>
  <c r="DF481" i="1" a="1"/>
  <c r="DF481" i="1" s="1"/>
  <c r="DF482" i="1" a="1"/>
  <c r="DF482" i="1"/>
  <c r="DF483" i="1" a="1"/>
  <c r="DF483" i="1" s="1"/>
  <c r="DF484" i="1" a="1"/>
  <c r="DF484" i="1" s="1"/>
  <c r="DF485" i="1" a="1"/>
  <c r="DF485" i="1" s="1"/>
  <c r="DF486" i="1" a="1"/>
  <c r="DF486" i="1"/>
  <c r="DF487" i="1" a="1"/>
  <c r="DF487" i="1" s="1"/>
  <c r="DF488" i="1" a="1"/>
  <c r="DF488" i="1" s="1"/>
  <c r="DF489" i="1" a="1"/>
  <c r="DF489" i="1" s="1"/>
  <c r="DF490" i="1" a="1"/>
  <c r="DF490" i="1" s="1"/>
  <c r="DF491" i="1" a="1"/>
  <c r="DF491" i="1" s="1"/>
  <c r="DF492" i="1" a="1"/>
  <c r="DF492" i="1" s="1"/>
  <c r="DF493" i="1" a="1"/>
  <c r="DF493" i="1" s="1"/>
  <c r="DF494" i="1" a="1"/>
  <c r="DF494" i="1"/>
  <c r="DF495" i="1" a="1"/>
  <c r="DF495" i="1" s="1"/>
  <c r="DF496" i="1" a="1"/>
  <c r="DF496" i="1" s="1"/>
  <c r="DF497" i="1" a="1"/>
  <c r="DF497" i="1" s="1"/>
  <c r="DF498" i="1" a="1"/>
  <c r="DF498" i="1" s="1"/>
  <c r="DF499" i="1" a="1"/>
  <c r="DF499" i="1" s="1"/>
  <c r="DF500" i="1" a="1"/>
  <c r="DF500" i="1"/>
  <c r="DF501" i="1" a="1"/>
  <c r="DF501" i="1" s="1"/>
  <c r="DF502" i="1" a="1"/>
  <c r="DF502" i="1" s="1"/>
  <c r="DF503" i="1" a="1"/>
  <c r="DF503" i="1" s="1"/>
  <c r="DF504" i="1" a="1"/>
  <c r="DF504" i="1" s="1"/>
  <c r="DF505" i="1" a="1"/>
  <c r="DF505" i="1" s="1"/>
  <c r="DF506" i="1" a="1"/>
  <c r="DF506" i="1"/>
  <c r="DF507" i="1" a="1"/>
  <c r="DF507" i="1" s="1"/>
  <c r="DF508" i="1" a="1"/>
  <c r="DF508" i="1" s="1"/>
  <c r="DF509" i="1" a="1"/>
  <c r="DF509" i="1" s="1"/>
  <c r="DF510" i="1" a="1"/>
  <c r="DF510" i="1"/>
  <c r="DF511" i="1" a="1"/>
  <c r="DF511" i="1" s="1"/>
  <c r="DF512" i="1" a="1"/>
  <c r="DF512" i="1" s="1"/>
  <c r="DF513" i="1" a="1"/>
  <c r="DF513" i="1" s="1"/>
  <c r="DF514" i="1" a="1"/>
  <c r="DF514" i="1" s="1"/>
  <c r="DF515" i="1" a="1"/>
  <c r="DF515" i="1" s="1"/>
  <c r="DF516" i="1" a="1"/>
  <c r="DF516" i="1"/>
  <c r="DF517" i="1" a="1"/>
  <c r="DF517" i="1" s="1"/>
  <c r="DF518" i="1" a="1"/>
  <c r="DF518" i="1" s="1"/>
  <c r="DF519" i="1" a="1"/>
  <c r="DF519" i="1" s="1"/>
  <c r="DF520" i="1" a="1"/>
  <c r="DF520" i="1" s="1"/>
  <c r="DF521" i="1" a="1"/>
  <c r="DF521" i="1" s="1"/>
  <c r="DF522" i="1" a="1"/>
  <c r="DF522" i="1" s="1"/>
  <c r="DF523" i="1" a="1"/>
  <c r="DF523" i="1" s="1"/>
  <c r="DF524" i="1" a="1"/>
  <c r="DF524" i="1"/>
  <c r="DF525" i="1" a="1"/>
  <c r="DF525" i="1" s="1"/>
  <c r="DF526" i="1" a="1"/>
  <c r="DF526" i="1" s="1"/>
  <c r="DF527" i="1" a="1"/>
  <c r="DF527" i="1" s="1"/>
  <c r="DF528" i="1" a="1"/>
  <c r="DF528" i="1" s="1"/>
  <c r="DF529" i="1" a="1"/>
  <c r="DF529" i="1" s="1"/>
  <c r="DF530" i="1" a="1"/>
  <c r="DF530" i="1"/>
  <c r="DF531" i="1" a="1"/>
  <c r="DF531" i="1" s="1"/>
  <c r="DF532" i="1" a="1"/>
  <c r="DF532" i="1" s="1"/>
  <c r="DF533" i="1" a="1"/>
  <c r="DF533" i="1" s="1"/>
  <c r="DF534" i="1" a="1"/>
  <c r="DF534" i="1"/>
  <c r="DF535" i="1" a="1"/>
  <c r="DF535" i="1" s="1"/>
  <c r="DF536" i="1" a="1"/>
  <c r="DF536" i="1" s="1"/>
  <c r="DF537" i="1" a="1"/>
  <c r="DF537" i="1" s="1"/>
  <c r="DF538" i="1" a="1"/>
  <c r="DF538" i="1" s="1"/>
  <c r="DF539" i="1" a="1"/>
  <c r="DF539" i="1" s="1"/>
  <c r="DF540" i="1" a="1"/>
  <c r="DF540" i="1"/>
  <c r="DF541" i="1" a="1"/>
  <c r="DF541" i="1" s="1"/>
  <c r="DF542" i="1" a="1"/>
  <c r="DF542" i="1" s="1"/>
  <c r="DF543" i="1" a="1"/>
  <c r="DF543" i="1" s="1"/>
  <c r="DF544" i="1" a="1"/>
  <c r="DF544" i="1" s="1"/>
  <c r="DF545" i="1" a="1"/>
  <c r="DF545" i="1" s="1"/>
  <c r="DF546" i="1" a="1"/>
  <c r="DF546" i="1"/>
  <c r="DF547" i="1" a="1"/>
  <c r="DF547" i="1" s="1"/>
  <c r="DF548" i="1" a="1"/>
  <c r="DF548" i="1" s="1"/>
  <c r="DF549" i="1" a="1"/>
  <c r="DF549" i="1" s="1"/>
  <c r="DF550" i="1" a="1"/>
  <c r="DF550" i="1"/>
  <c r="DF551" i="1" a="1"/>
  <c r="DF551" i="1" s="1"/>
  <c r="DF552" i="1" a="1"/>
  <c r="DF552" i="1" s="1"/>
  <c r="DF553" i="1" a="1"/>
  <c r="DF553" i="1" s="1"/>
  <c r="DF554" i="1" a="1"/>
  <c r="DF554" i="1" s="1"/>
  <c r="DF555" i="1" a="1"/>
  <c r="DF555" i="1" s="1"/>
  <c r="DF556" i="1" a="1"/>
  <c r="DF556" i="1" s="1"/>
  <c r="DF557" i="1" a="1"/>
  <c r="DF557" i="1" s="1"/>
  <c r="DF558" i="1" a="1"/>
  <c r="DF558" i="1"/>
  <c r="DF559" i="1" a="1"/>
  <c r="DF559" i="1" s="1"/>
  <c r="DF560" i="1" a="1"/>
  <c r="DF560" i="1" s="1"/>
  <c r="DF561" i="1" a="1"/>
  <c r="DF561" i="1" s="1"/>
  <c r="DF562" i="1" a="1"/>
  <c r="DF562" i="1" s="1"/>
  <c r="DF563" i="1" a="1"/>
  <c r="DF563" i="1" s="1"/>
  <c r="DF564" i="1" a="1"/>
  <c r="DF564" i="1"/>
  <c r="DF565" i="1" a="1"/>
  <c r="DF565" i="1" s="1"/>
  <c r="DF566" i="1" a="1"/>
  <c r="DF566" i="1" s="1"/>
  <c r="DF567" i="1" a="1"/>
  <c r="DF567" i="1" s="1"/>
  <c r="DF568" i="1" a="1"/>
  <c r="DF568" i="1" s="1"/>
  <c r="DF569" i="1" a="1"/>
  <c r="DF569" i="1" s="1"/>
  <c r="DF570" i="1" a="1"/>
  <c r="DF570" i="1"/>
  <c r="DF571" i="1" a="1"/>
  <c r="DF571" i="1" s="1"/>
  <c r="DF572" i="1" a="1"/>
  <c r="DF572" i="1" s="1"/>
  <c r="DF573" i="1" a="1"/>
  <c r="DF573" i="1" s="1"/>
  <c r="DF574" i="1" a="1"/>
  <c r="DF574" i="1"/>
  <c r="DF575" i="1" a="1"/>
  <c r="DF575" i="1" s="1"/>
  <c r="DF576" i="1" a="1"/>
  <c r="DF576" i="1" s="1"/>
  <c r="DF577" i="1" a="1"/>
  <c r="DF577" i="1" s="1"/>
  <c r="DF578" i="1" a="1"/>
  <c r="DF578" i="1" s="1"/>
  <c r="DF579" i="1" a="1"/>
  <c r="DF579" i="1" s="1"/>
  <c r="DF580" i="1" a="1"/>
  <c r="DF580" i="1"/>
  <c r="DF581" i="1" a="1"/>
  <c r="DF581" i="1" s="1"/>
  <c r="DF582" i="1" a="1"/>
  <c r="DF582" i="1" s="1"/>
  <c r="DF583" i="1" a="1"/>
  <c r="DF583" i="1" s="1"/>
  <c r="DF584" i="1" a="1"/>
  <c r="DF584" i="1" s="1"/>
  <c r="DF585" i="1" a="1"/>
  <c r="DF585" i="1" s="1"/>
  <c r="DF586" i="1" a="1"/>
  <c r="DF586" i="1" s="1"/>
  <c r="DF587" i="1" a="1"/>
  <c r="DF587" i="1" s="1"/>
  <c r="DF588" i="1" a="1"/>
  <c r="DF588" i="1"/>
  <c r="DF589" i="1" a="1"/>
  <c r="DF589" i="1" s="1"/>
  <c r="DF590" i="1" a="1"/>
  <c r="DF590" i="1" s="1"/>
  <c r="DF591" i="1" a="1"/>
  <c r="DF591" i="1" s="1"/>
  <c r="DF592" i="1" a="1"/>
  <c r="DF592" i="1" s="1"/>
  <c r="DF593" i="1" a="1"/>
  <c r="DF593" i="1" s="1"/>
  <c r="DF594" i="1" a="1"/>
  <c r="DF594" i="1"/>
  <c r="DF595" i="1" a="1"/>
  <c r="DF595" i="1" s="1"/>
  <c r="DF596" i="1" a="1"/>
  <c r="DF596" i="1" s="1"/>
  <c r="DF597" i="1" a="1"/>
  <c r="DF597" i="1" s="1"/>
  <c r="DF598" i="1" a="1"/>
  <c r="DF598" i="1"/>
  <c r="DF599" i="1" a="1"/>
  <c r="DF599" i="1" s="1"/>
  <c r="DF600" i="1" a="1"/>
  <c r="DF600" i="1" s="1"/>
  <c r="DF601" i="1" a="1"/>
  <c r="DF601" i="1" s="1"/>
  <c r="DF602" i="1" a="1"/>
  <c r="DF602" i="1" s="1"/>
  <c r="DF603" i="1" a="1"/>
  <c r="DF603" i="1" s="1"/>
  <c r="DF604" i="1" a="1"/>
  <c r="DF604" i="1"/>
  <c r="DF605" i="1" a="1"/>
  <c r="DF605" i="1" s="1"/>
  <c r="DF606" i="1" a="1"/>
  <c r="DF606" i="1" s="1"/>
  <c r="DF607" i="1" a="1"/>
  <c r="DF607" i="1" s="1"/>
  <c r="DF608" i="1" a="1"/>
  <c r="DF608" i="1" s="1"/>
  <c r="DF609" i="1" a="1"/>
  <c r="DF609" i="1" s="1"/>
  <c r="DF610" i="1" a="1"/>
  <c r="DF610" i="1"/>
  <c r="DF611" i="1" a="1"/>
  <c r="DF611" i="1" s="1"/>
  <c r="DF612" i="1" a="1"/>
  <c r="DF612" i="1" s="1"/>
  <c r="DF613" i="1" a="1"/>
  <c r="DF613" i="1" s="1"/>
  <c r="DF614" i="1" a="1"/>
  <c r="DF614" i="1"/>
  <c r="DF615" i="1" a="1"/>
  <c r="DF615" i="1" s="1"/>
  <c r="DF616" i="1" a="1"/>
  <c r="DF616" i="1" s="1"/>
  <c r="DF617" i="1" a="1"/>
  <c r="DF617" i="1" s="1"/>
  <c r="DF618" i="1" a="1"/>
  <c r="DF618" i="1" s="1"/>
  <c r="DF619" i="1" a="1"/>
  <c r="DF619" i="1" s="1"/>
  <c r="DF620" i="1" a="1"/>
  <c r="DF620" i="1" s="1"/>
  <c r="DF621" i="1" a="1"/>
  <c r="DF621" i="1" s="1"/>
  <c r="DF622" i="1" a="1"/>
  <c r="DF622" i="1"/>
  <c r="DF623" i="1" a="1"/>
  <c r="DF623" i="1" s="1"/>
  <c r="DF624" i="1" a="1"/>
  <c r="DF624" i="1" s="1"/>
  <c r="DF625" i="1" a="1"/>
  <c r="DF625" i="1" s="1"/>
  <c r="DF626" i="1" a="1"/>
  <c r="DF626" i="1" s="1"/>
  <c r="DF627" i="1" a="1"/>
  <c r="DF627" i="1" s="1"/>
  <c r="DF628" i="1" a="1"/>
  <c r="DF628" i="1"/>
  <c r="DF629" i="1" a="1"/>
  <c r="DF629" i="1" s="1"/>
  <c r="DF630" i="1" a="1"/>
  <c r="DF630" i="1" s="1"/>
  <c r="DF631" i="1" a="1"/>
  <c r="DF631" i="1" s="1"/>
  <c r="DF632" i="1" a="1"/>
  <c r="DF632" i="1" s="1"/>
  <c r="DF633" i="1" a="1"/>
  <c r="DF633" i="1" s="1"/>
  <c r="DF634" i="1" a="1"/>
  <c r="DF634" i="1"/>
  <c r="DF635" i="1" a="1"/>
  <c r="DF635" i="1" s="1"/>
  <c r="DF636" i="1" a="1"/>
  <c r="DF636" i="1" s="1"/>
  <c r="DF637" i="1" a="1"/>
  <c r="DF637" i="1" s="1"/>
  <c r="DF638" i="1" a="1"/>
  <c r="DF638" i="1"/>
  <c r="DF639" i="1" a="1"/>
  <c r="DF639" i="1" s="1"/>
  <c r="DF640" i="1" a="1"/>
  <c r="DF640" i="1" s="1"/>
  <c r="DF641" i="1" a="1"/>
  <c r="DF641" i="1" s="1"/>
  <c r="DF642" i="1" a="1"/>
  <c r="DF642" i="1" s="1"/>
  <c r="DF643" i="1" a="1"/>
  <c r="DF643" i="1" s="1"/>
  <c r="DF644" i="1" a="1"/>
  <c r="DF644" i="1" s="1"/>
  <c r="DF645" i="1" a="1"/>
  <c r="DF645" i="1" s="1"/>
  <c r="DF646" i="1" a="1"/>
  <c r="DF646" i="1"/>
  <c r="DF647" i="1" a="1"/>
  <c r="DF647" i="1" s="1"/>
  <c r="DF648" i="1" a="1"/>
  <c r="DF648" i="1" s="1"/>
  <c r="DF649" i="1" a="1"/>
  <c r="DF649" i="1" s="1"/>
  <c r="DF650" i="1" a="1"/>
  <c r="DF650" i="1" s="1"/>
  <c r="DF651" i="1" a="1"/>
  <c r="DF651" i="1" s="1"/>
  <c r="DF652" i="1" a="1"/>
  <c r="DF652" i="1" s="1"/>
  <c r="DF653" i="1" a="1"/>
  <c r="DF653" i="1" s="1"/>
  <c r="DF654" i="1" a="1"/>
  <c r="DF654" i="1"/>
  <c r="DF655" i="1" a="1"/>
  <c r="DF655" i="1" s="1"/>
  <c r="DF656" i="1" a="1"/>
  <c r="DF656" i="1" s="1"/>
  <c r="DF657" i="1" a="1"/>
  <c r="DF657" i="1" s="1"/>
  <c r="DF658" i="1" a="1"/>
  <c r="DF658" i="1" s="1"/>
  <c r="DF659" i="1" a="1"/>
  <c r="DF659" i="1" s="1"/>
  <c r="DF660" i="1" a="1"/>
  <c r="DF660" i="1" s="1"/>
  <c r="DF661" i="1" a="1"/>
  <c r="DF661" i="1" s="1"/>
  <c r="DF662" i="1" a="1"/>
  <c r="DF662" i="1" s="1"/>
  <c r="DF663" i="1" a="1"/>
  <c r="DF663" i="1"/>
  <c r="DF664" i="1" a="1"/>
  <c r="DF664" i="1" s="1"/>
  <c r="DF665" i="1" a="1"/>
  <c r="DF665" i="1" s="1"/>
  <c r="DF666" i="1" a="1"/>
  <c r="DF666" i="1" s="1"/>
  <c r="DF667" i="1" a="1"/>
  <c r="DF667" i="1"/>
  <c r="DF668" i="1" a="1"/>
  <c r="DF668" i="1" s="1"/>
  <c r="DF669" i="1" a="1"/>
  <c r="DF669" i="1" s="1"/>
  <c r="DF670" i="1" a="1"/>
  <c r="DF670" i="1" s="1"/>
  <c r="DF671" i="1" a="1"/>
  <c r="DF671" i="1" s="1"/>
  <c r="DF672" i="1" a="1"/>
  <c r="DF672" i="1" s="1"/>
  <c r="DF673" i="1" a="1"/>
  <c r="DF673" i="1"/>
  <c r="DF674" i="1" a="1"/>
  <c r="DF674" i="1" s="1"/>
  <c r="DF675" i="1" a="1"/>
  <c r="DF675" i="1" s="1"/>
  <c r="DF676" i="1" a="1"/>
  <c r="DF676" i="1" s="1"/>
  <c r="DF677" i="1" a="1"/>
  <c r="DF677" i="1" s="1"/>
  <c r="DF678" i="1" a="1"/>
  <c r="DF678" i="1" s="1"/>
  <c r="DF679" i="1" a="1"/>
  <c r="DF679" i="1"/>
  <c r="DF680" i="1" a="1"/>
  <c r="DF680" i="1" s="1"/>
  <c r="DF681" i="1" a="1"/>
  <c r="DF681" i="1" s="1"/>
  <c r="DF682" i="1" a="1"/>
  <c r="DF682" i="1" s="1"/>
  <c r="DF683" i="1" a="1"/>
  <c r="DF683" i="1"/>
  <c r="DF684" i="1" a="1"/>
  <c r="DF684" i="1" s="1"/>
  <c r="DF685" i="1" a="1"/>
  <c r="DF685" i="1" s="1"/>
  <c r="DF686" i="1" a="1"/>
  <c r="DF686" i="1" s="1"/>
  <c r="DF687" i="1" a="1"/>
  <c r="DF687" i="1" s="1"/>
  <c r="DF688" i="1" a="1"/>
  <c r="DF688" i="1" s="1"/>
  <c r="DF689" i="1" a="1"/>
  <c r="DF689" i="1" s="1"/>
  <c r="DF690" i="1" a="1"/>
  <c r="DF690" i="1" s="1"/>
  <c r="DF691" i="1" a="1"/>
  <c r="DF691" i="1" s="1"/>
  <c r="DF692" i="1" a="1"/>
  <c r="DF692" i="1" s="1"/>
  <c r="DF693" i="1" a="1"/>
  <c r="DF693" i="1" s="1"/>
  <c r="DF694" i="1" a="1"/>
  <c r="DF694" i="1" s="1"/>
  <c r="DF695" i="1" a="1"/>
  <c r="DF695" i="1" s="1"/>
  <c r="DF696" i="1" a="1"/>
  <c r="DF696" i="1" s="1"/>
  <c r="DF697" i="1" a="1"/>
  <c r="DF697" i="1" s="1"/>
  <c r="DF698" i="1" a="1"/>
  <c r="DF698" i="1" s="1"/>
  <c r="DF699" i="1" a="1"/>
  <c r="DF699" i="1"/>
  <c r="DF700" i="1" a="1"/>
  <c r="DF700" i="1" s="1"/>
  <c r="DF701" i="1" a="1"/>
  <c r="DF701" i="1" s="1"/>
  <c r="DF702" i="1" a="1"/>
  <c r="DF702" i="1" s="1"/>
  <c r="DF703" i="1" a="1"/>
  <c r="DF703" i="1" s="1"/>
  <c r="DF704" i="1" a="1"/>
  <c r="DF704" i="1" s="1"/>
  <c r="DF705" i="1" a="1"/>
  <c r="DF705" i="1"/>
  <c r="DF706" i="1" a="1"/>
  <c r="DF706" i="1" s="1"/>
  <c r="DF707" i="1" a="1"/>
  <c r="DF707" i="1"/>
  <c r="DF708" i="1" a="1"/>
  <c r="DF708" i="1" s="1"/>
  <c r="DF709" i="1" a="1"/>
  <c r="DF709" i="1" s="1"/>
  <c r="DF710" i="1" a="1"/>
  <c r="DF710" i="1" s="1"/>
  <c r="DF711" i="1" a="1"/>
  <c r="DF711" i="1"/>
  <c r="DF712" i="1" a="1"/>
  <c r="DF712" i="1" s="1"/>
  <c r="DF713" i="1" a="1"/>
  <c r="DF713" i="1" s="1"/>
  <c r="DF714" i="1" a="1"/>
  <c r="DF714" i="1" s="1"/>
  <c r="DF715" i="1" a="1"/>
  <c r="DF715" i="1"/>
  <c r="DF716" i="1" a="1"/>
  <c r="DF716" i="1" s="1"/>
  <c r="DF717" i="1" a="1"/>
  <c r="DF717" i="1" s="1"/>
  <c r="DF718" i="1" a="1"/>
  <c r="DF718" i="1" s="1"/>
  <c r="DF719" i="1" a="1"/>
  <c r="DF719" i="1" s="1"/>
  <c r="DF720" i="1" a="1"/>
  <c r="DF720" i="1" s="1"/>
  <c r="DF721" i="1" a="1"/>
  <c r="DF721" i="1" s="1"/>
  <c r="DF722" i="1" a="1"/>
  <c r="DF722" i="1" s="1"/>
  <c r="DF723" i="1" a="1"/>
  <c r="DF723" i="1" s="1"/>
  <c r="DF724" i="1" a="1"/>
  <c r="DF724" i="1" s="1"/>
  <c r="DF725" i="1" a="1"/>
  <c r="DF725" i="1" s="1"/>
  <c r="DF726" i="1" a="1"/>
  <c r="DF726" i="1" s="1"/>
  <c r="DF727" i="1" a="1"/>
  <c r="DF727" i="1" s="1"/>
  <c r="DF728" i="1" a="1"/>
  <c r="DF728" i="1" s="1"/>
  <c r="DF729" i="1" a="1"/>
  <c r="DF729" i="1" s="1"/>
  <c r="DF730" i="1" a="1"/>
  <c r="DF730" i="1" s="1"/>
  <c r="DF731" i="1" a="1"/>
  <c r="DF731" i="1"/>
  <c r="DF732" i="1" a="1"/>
  <c r="DF732" i="1" s="1"/>
  <c r="DF733" i="1" a="1"/>
  <c r="DF733" i="1" s="1"/>
  <c r="DF734" i="1" a="1"/>
  <c r="DF734" i="1" s="1"/>
  <c r="DF735" i="1" a="1"/>
  <c r="DF735" i="1" s="1"/>
  <c r="DF736" i="1" a="1"/>
  <c r="DF736" i="1" s="1"/>
  <c r="DF737" i="1" a="1"/>
  <c r="DF737" i="1"/>
  <c r="DF738" i="1" a="1"/>
  <c r="DF738" i="1" s="1"/>
  <c r="DF739" i="1" a="1"/>
  <c r="DF739" i="1"/>
  <c r="DF740" i="1" a="1"/>
  <c r="DF740" i="1" s="1"/>
  <c r="DF741" i="1" a="1"/>
  <c r="DF741" i="1" s="1"/>
  <c r="DF742" i="1" a="1"/>
  <c r="DF742" i="1" s="1"/>
  <c r="DF743" i="1" a="1"/>
  <c r="DF743" i="1"/>
  <c r="DF744" i="1" a="1"/>
  <c r="DF744" i="1" s="1"/>
  <c r="DF745" i="1" a="1"/>
  <c r="DF745" i="1"/>
  <c r="DF746" i="1" a="1"/>
  <c r="DF746" i="1" s="1"/>
  <c r="DF747" i="1" a="1"/>
  <c r="DF747" i="1" s="1"/>
  <c r="DF748" i="1" a="1"/>
  <c r="DF748" i="1" s="1"/>
  <c r="DF749" i="1" a="1"/>
  <c r="DF749" i="1" s="1"/>
  <c r="DF750" i="1" a="1"/>
  <c r="DF750" i="1" s="1"/>
  <c r="DF751" i="1" a="1"/>
  <c r="DF751" i="1"/>
  <c r="DF752" i="1" a="1"/>
  <c r="DF752" i="1" s="1"/>
  <c r="DF753" i="1" a="1"/>
  <c r="DF753" i="1" s="1"/>
  <c r="DF754" i="1" a="1"/>
  <c r="DF754" i="1" s="1"/>
  <c r="DF755" i="1" a="1"/>
  <c r="DF755" i="1" s="1"/>
  <c r="DF756" i="1" a="1"/>
  <c r="DF756" i="1" s="1"/>
  <c r="DF757" i="1" a="1"/>
  <c r="DF757" i="1" s="1"/>
  <c r="DF758" i="1" a="1"/>
  <c r="DF758" i="1" s="1"/>
  <c r="DF759" i="1" a="1"/>
  <c r="DF759" i="1" s="1"/>
  <c r="DF760" i="1" a="1"/>
  <c r="DF760" i="1" s="1"/>
  <c r="DF761" i="1" a="1"/>
  <c r="DF761" i="1" s="1"/>
  <c r="DF762" i="1" a="1"/>
  <c r="DF762" i="1" s="1"/>
  <c r="DF763" i="1" a="1"/>
  <c r="DF763" i="1"/>
  <c r="DF764" i="1" a="1"/>
  <c r="DF764" i="1" s="1"/>
  <c r="DF765" i="1" a="1"/>
  <c r="DF765" i="1" s="1"/>
  <c r="DF766" i="1" a="1"/>
  <c r="DF766" i="1" s="1"/>
  <c r="DF767" i="1" a="1"/>
  <c r="DF767" i="1" s="1"/>
  <c r="DF768" i="1" a="1"/>
  <c r="DF768" i="1" s="1"/>
  <c r="DF769" i="1" a="1"/>
  <c r="DF769" i="1"/>
  <c r="DF770" i="1" a="1"/>
  <c r="DF770" i="1" s="1"/>
  <c r="DF771" i="1" a="1"/>
  <c r="DF771" i="1"/>
  <c r="DF772" i="1" a="1"/>
  <c r="DF772" i="1" s="1"/>
  <c r="DF773" i="1" a="1"/>
  <c r="DF773" i="1" s="1"/>
  <c r="DF774" i="1" a="1"/>
  <c r="DF774" i="1" s="1"/>
  <c r="DF775" i="1" a="1"/>
  <c r="DF775" i="1"/>
  <c r="DF776" i="1" a="1"/>
  <c r="DF776" i="1" s="1"/>
  <c r="DF777" i="1" a="1"/>
  <c r="DF777" i="1"/>
  <c r="DF778" i="1" a="1"/>
  <c r="DF778" i="1" s="1"/>
  <c r="DF779" i="1" a="1"/>
  <c r="DF779" i="1" s="1"/>
  <c r="DF780" i="1" a="1"/>
  <c r="DF780" i="1" s="1"/>
  <c r="DF781" i="1" a="1"/>
  <c r="DF781" i="1" s="1"/>
  <c r="DF782" i="1" a="1"/>
  <c r="DF782" i="1" s="1"/>
  <c r="DF783" i="1" a="1"/>
  <c r="DF783" i="1"/>
  <c r="DF784" i="1" a="1"/>
  <c r="DF784" i="1" s="1"/>
  <c r="DF785" i="1" a="1"/>
  <c r="DF785" i="1" s="1"/>
  <c r="DF786" i="1" a="1"/>
  <c r="DF786" i="1" s="1"/>
  <c r="DF787" i="1" a="1"/>
  <c r="DF787" i="1" s="1"/>
  <c r="DF788" i="1" a="1"/>
  <c r="DF788" i="1" s="1"/>
  <c r="DF789" i="1" a="1"/>
  <c r="DF789" i="1" s="1"/>
  <c r="DF790" i="1" a="1"/>
  <c r="DF790" i="1" s="1"/>
  <c r="DF791" i="1" a="1"/>
  <c r="DF791" i="1" s="1"/>
  <c r="DF792" i="1" a="1"/>
  <c r="DF792" i="1" s="1"/>
  <c r="DF793" i="1" a="1"/>
  <c r="DF793" i="1" s="1"/>
  <c r="DF794" i="1" a="1"/>
  <c r="DF794" i="1" s="1"/>
  <c r="DF795" i="1" a="1"/>
  <c r="DF795" i="1"/>
  <c r="DF796" i="1" a="1"/>
  <c r="DF796" i="1" s="1"/>
  <c r="DF797" i="1" a="1"/>
  <c r="DF797" i="1" s="1"/>
  <c r="DF798" i="1" a="1"/>
  <c r="DF798" i="1" s="1"/>
  <c r="DF799" i="1" a="1"/>
  <c r="DF799" i="1" s="1"/>
  <c r="DF800" i="1" a="1"/>
  <c r="DF800" i="1" s="1"/>
  <c r="DF801" i="1" a="1"/>
  <c r="DF801" i="1"/>
  <c r="DF802" i="1" a="1"/>
  <c r="DF802" i="1" s="1"/>
  <c r="DF803" i="1" a="1"/>
  <c r="DF803" i="1"/>
  <c r="DF804" i="1" a="1"/>
  <c r="DF804" i="1" s="1"/>
  <c r="DF805" i="1" a="1"/>
  <c r="DF805" i="1" s="1"/>
  <c r="DF806" i="1" a="1"/>
  <c r="DF806" i="1" s="1"/>
  <c r="DF807" i="1" a="1"/>
  <c r="DF807" i="1"/>
  <c r="DF808" i="1" a="1"/>
  <c r="DF808" i="1" s="1"/>
  <c r="DF809" i="1" a="1"/>
  <c r="DF809" i="1"/>
  <c r="DF810" i="1" a="1"/>
  <c r="DF810" i="1" s="1"/>
  <c r="DF811" i="1" a="1"/>
  <c r="DF811" i="1" s="1"/>
  <c r="DF812" i="1" a="1"/>
  <c r="DF812" i="1" s="1"/>
  <c r="DF813" i="1" a="1"/>
  <c r="DF813" i="1" s="1"/>
  <c r="DF814" i="1" a="1"/>
  <c r="DF814" i="1" s="1"/>
  <c r="DF815" i="1" a="1"/>
  <c r="DF815" i="1"/>
  <c r="DF816" i="1" a="1"/>
  <c r="DF816" i="1" s="1"/>
  <c r="DF817" i="1" a="1"/>
  <c r="DF817" i="1" s="1"/>
  <c r="DF818" i="1" a="1"/>
  <c r="DF818" i="1" s="1"/>
  <c r="DF819" i="1" a="1"/>
  <c r="DF819" i="1" s="1"/>
  <c r="DF820" i="1" a="1"/>
  <c r="DF820" i="1" s="1"/>
  <c r="DF821" i="1" a="1"/>
  <c r="DF821" i="1" s="1"/>
  <c r="DF822" i="1" a="1"/>
  <c r="DF822" i="1" s="1"/>
  <c r="DF823" i="1" a="1"/>
  <c r="DF823" i="1" s="1"/>
  <c r="DF824" i="1" a="1"/>
  <c r="DF824" i="1" s="1"/>
  <c r="DF825" i="1" a="1"/>
  <c r="DF825" i="1" s="1"/>
  <c r="DF826" i="1" a="1"/>
  <c r="DF826" i="1" s="1"/>
  <c r="DF827" i="1" a="1"/>
  <c r="DF827" i="1"/>
  <c r="DF828" i="1" a="1"/>
  <c r="DF828" i="1" s="1"/>
  <c r="DF829" i="1" a="1"/>
  <c r="DF829" i="1" s="1"/>
  <c r="DF830" i="1" a="1"/>
  <c r="DF830" i="1" s="1"/>
  <c r="DF831" i="1" a="1"/>
  <c r="DF831" i="1" s="1"/>
  <c r="DF832" i="1" a="1"/>
  <c r="DF832" i="1" s="1"/>
  <c r="DF833" i="1" a="1"/>
  <c r="DF833" i="1"/>
  <c r="DF834" i="1" a="1"/>
  <c r="DF834" i="1" s="1"/>
  <c r="DF835" i="1" a="1"/>
  <c r="DF835" i="1"/>
  <c r="DF836" i="1" a="1"/>
  <c r="DF836" i="1" s="1"/>
  <c r="DF837" i="1" a="1"/>
  <c r="DF837" i="1" s="1"/>
  <c r="DF838" i="1" a="1"/>
  <c r="DF838" i="1" s="1"/>
  <c r="DF839" i="1" a="1"/>
  <c r="DF839" i="1" s="1"/>
  <c r="DF840" i="1" a="1"/>
  <c r="DF840" i="1" s="1"/>
  <c r="DF841" i="1" a="1"/>
  <c r="DF841" i="1"/>
  <c r="DF842" i="1" a="1"/>
  <c r="DF842" i="1" s="1"/>
  <c r="DF843" i="1" a="1"/>
  <c r="DF843" i="1" s="1"/>
  <c r="DF844" i="1" a="1"/>
  <c r="DF844" i="1" s="1"/>
  <c r="DF845" i="1" a="1"/>
  <c r="DF845" i="1" s="1"/>
  <c r="DF846" i="1" a="1"/>
  <c r="DF846" i="1" s="1"/>
  <c r="DF847" i="1" a="1"/>
  <c r="DF847" i="1"/>
  <c r="DF848" i="1" a="1"/>
  <c r="DF848" i="1" s="1"/>
  <c r="DF849" i="1" a="1"/>
  <c r="DF849" i="1" s="1"/>
  <c r="DF850" i="1" a="1"/>
  <c r="DF850" i="1" s="1"/>
  <c r="DF851" i="1" a="1"/>
  <c r="DF851" i="1" s="1"/>
  <c r="DF852" i="1" a="1"/>
  <c r="DF852" i="1" s="1"/>
  <c r="DF853" i="1" a="1"/>
  <c r="DF853" i="1" s="1"/>
  <c r="DF854" i="1" a="1"/>
  <c r="DF854" i="1" s="1"/>
  <c r="DF855" i="1" a="1"/>
  <c r="DF855" i="1" s="1"/>
  <c r="DF856" i="1" a="1"/>
  <c r="DF856" i="1" s="1"/>
  <c r="DF857" i="1" a="1"/>
  <c r="DF857" i="1" s="1"/>
  <c r="DF858" i="1" a="1"/>
  <c r="DF858" i="1" s="1"/>
  <c r="DF859" i="1" a="1"/>
  <c r="DF859" i="1" s="1"/>
  <c r="DF860" i="1" a="1"/>
  <c r="DF860" i="1" s="1"/>
  <c r="DF861" i="1" a="1"/>
  <c r="DF861" i="1" s="1"/>
  <c r="DF862" i="1" a="1"/>
  <c r="DF862" i="1" s="1"/>
  <c r="DF863" i="1" a="1"/>
  <c r="DF863" i="1" s="1"/>
  <c r="DF864" i="1" a="1"/>
  <c r="DF864" i="1" s="1"/>
  <c r="DF865" i="1" a="1"/>
  <c r="DF865" i="1" s="1"/>
  <c r="DF866" i="1" a="1"/>
  <c r="DF866" i="1" s="1"/>
  <c r="DF867" i="1" a="1"/>
  <c r="DF867" i="1" s="1"/>
  <c r="DF868" i="1" a="1"/>
  <c r="DF868" i="1" s="1"/>
  <c r="DF869" i="1" a="1"/>
  <c r="DF869" i="1" s="1"/>
  <c r="DF870" i="1" a="1"/>
  <c r="DF870" i="1" s="1"/>
  <c r="DF871" i="1" a="1"/>
  <c r="DF871" i="1" s="1"/>
  <c r="DF872" i="1" a="1"/>
  <c r="DF872" i="1" s="1"/>
  <c r="DF873" i="1" a="1"/>
  <c r="DF873" i="1" s="1"/>
  <c r="DF874" i="1" a="1"/>
  <c r="DF874" i="1" s="1"/>
  <c r="DF875" i="1" a="1"/>
  <c r="DF875" i="1"/>
  <c r="DF876" i="1" a="1"/>
  <c r="DF876" i="1" s="1"/>
  <c r="DF877" i="1" a="1"/>
  <c r="DF877" i="1" s="1"/>
  <c r="DF878" i="1" a="1"/>
  <c r="DF878" i="1" s="1"/>
  <c r="DF879" i="1" a="1"/>
  <c r="DF879" i="1" s="1"/>
  <c r="DF880" i="1" a="1"/>
  <c r="DF880" i="1" s="1"/>
  <c r="DF881" i="1" a="1"/>
  <c r="DF881" i="1"/>
  <c r="DF882" i="1" a="1"/>
  <c r="DF882" i="1" s="1"/>
  <c r="DF883" i="1" a="1"/>
  <c r="DF883" i="1" s="1"/>
  <c r="DF884" i="1" a="1"/>
  <c r="DF884" i="1" s="1"/>
  <c r="DF885" i="1" a="1"/>
  <c r="DF885" i="1" s="1"/>
  <c r="DF886" i="1" a="1"/>
  <c r="DF886" i="1" s="1"/>
  <c r="DF887" i="1" a="1"/>
  <c r="DF887" i="1"/>
  <c r="DF888" i="1" a="1"/>
  <c r="DF888" i="1" s="1"/>
  <c r="DF889" i="1" a="1"/>
  <c r="DF889" i="1" s="1"/>
  <c r="DF890" i="1" a="1"/>
  <c r="DF890" i="1" s="1"/>
  <c r="DF891" i="1" a="1"/>
  <c r="DF891" i="1" s="1"/>
  <c r="DF892" i="1" a="1"/>
  <c r="DF892" i="1" s="1"/>
  <c r="DF893" i="1" a="1"/>
  <c r="DF893" i="1" s="1"/>
  <c r="DF894" i="1" a="1"/>
  <c r="DF894" i="1" s="1"/>
  <c r="DF895" i="1" a="1"/>
  <c r="DF895" i="1" s="1"/>
  <c r="DF896" i="1" a="1"/>
  <c r="DF896" i="1" s="1"/>
  <c r="DF897" i="1" a="1"/>
  <c r="DF897" i="1" s="1"/>
  <c r="DF898" i="1" a="1"/>
  <c r="DF898" i="1" s="1"/>
  <c r="DF899" i="1" a="1"/>
  <c r="DF899" i="1" s="1"/>
  <c r="DF900" i="1" a="1"/>
  <c r="DF900" i="1" s="1"/>
  <c r="DF901" i="1" a="1"/>
  <c r="DF901" i="1" s="1"/>
  <c r="DF902" i="1" a="1"/>
  <c r="DF902" i="1" s="1"/>
  <c r="DF903" i="1" a="1"/>
  <c r="DF903" i="1" s="1"/>
  <c r="DF904" i="1" a="1"/>
  <c r="DF904" i="1"/>
  <c r="DF905" i="1" a="1"/>
  <c r="DF905" i="1" s="1"/>
  <c r="DF906" i="1" a="1"/>
  <c r="DF906" i="1" s="1"/>
  <c r="DF907" i="1" a="1"/>
  <c r="DF907" i="1" s="1"/>
  <c r="DF908" i="1" a="1"/>
  <c r="DF908" i="1" s="1"/>
  <c r="DF909" i="1" a="1"/>
  <c r="DF909" i="1" s="1"/>
  <c r="DF910" i="1" a="1"/>
  <c r="DF910" i="1" s="1"/>
  <c r="DF911" i="1" a="1"/>
  <c r="DF911" i="1" s="1"/>
  <c r="DF912" i="1" a="1"/>
  <c r="DF912" i="1"/>
  <c r="DF913" i="1" a="1"/>
  <c r="DF913" i="1" s="1"/>
  <c r="DF914" i="1" a="1"/>
  <c r="DF914" i="1" s="1"/>
  <c r="DF915" i="1" a="1"/>
  <c r="DF915" i="1" s="1"/>
  <c r="DF916" i="1" a="1"/>
  <c r="DF916" i="1" s="1"/>
  <c r="DF917" i="1" a="1"/>
  <c r="DF917" i="1" s="1"/>
  <c r="DF918" i="1" a="1"/>
  <c r="DF918" i="1" s="1"/>
  <c r="DF919" i="1" a="1"/>
  <c r="DF919" i="1" s="1"/>
  <c r="DF920" i="1" a="1"/>
  <c r="DF920" i="1"/>
  <c r="DF921" i="1" a="1"/>
  <c r="DF921" i="1" s="1"/>
  <c r="DF922" i="1" a="1"/>
  <c r="DF922" i="1" s="1"/>
  <c r="DF923" i="1" a="1"/>
  <c r="DF923" i="1" s="1"/>
  <c r="DF924" i="1" a="1"/>
  <c r="DF924" i="1" s="1"/>
  <c r="DF925" i="1" a="1"/>
  <c r="DF925" i="1" s="1"/>
  <c r="DF926" i="1" a="1"/>
  <c r="DF926" i="1" s="1"/>
  <c r="DF927" i="1" a="1"/>
  <c r="DF927" i="1" s="1"/>
  <c r="DF928" i="1" a="1"/>
  <c r="DF928" i="1"/>
  <c r="DF929" i="1" a="1"/>
  <c r="DF929" i="1" s="1"/>
  <c r="DF930" i="1" a="1"/>
  <c r="DF930" i="1" s="1"/>
  <c r="DF931" i="1" a="1"/>
  <c r="DF931" i="1" s="1"/>
  <c r="DF932" i="1" a="1"/>
  <c r="DF932" i="1" s="1"/>
  <c r="DF933" i="1" a="1"/>
  <c r="DF933" i="1" s="1"/>
  <c r="DF934" i="1" a="1"/>
  <c r="DF934" i="1" s="1"/>
  <c r="DF935" i="1" a="1"/>
  <c r="DF935" i="1" s="1"/>
  <c r="DF936" i="1" a="1"/>
  <c r="DF936" i="1"/>
  <c r="DF937" i="1" a="1"/>
  <c r="DF937" i="1" s="1"/>
  <c r="DF938" i="1" a="1"/>
  <c r="DF938" i="1" s="1"/>
  <c r="DF939" i="1" a="1"/>
  <c r="DF939" i="1" s="1"/>
  <c r="DF940" i="1" a="1"/>
  <c r="DF940" i="1" s="1"/>
  <c r="DF941" i="1" a="1"/>
  <c r="DF941" i="1" s="1"/>
  <c r="DF942" i="1" a="1"/>
  <c r="DF942" i="1" s="1"/>
  <c r="DF943" i="1" a="1"/>
  <c r="DF943" i="1" s="1"/>
  <c r="DF944" i="1" a="1"/>
  <c r="DF944" i="1"/>
  <c r="DF945" i="1" a="1"/>
  <c r="DF945" i="1" s="1"/>
  <c r="DF946" i="1" a="1"/>
  <c r="DF946" i="1" s="1"/>
  <c r="DF947" i="1" a="1"/>
  <c r="DF947" i="1" s="1"/>
  <c r="DF948" i="1" a="1"/>
  <c r="DF948" i="1" s="1"/>
  <c r="DF949" i="1" a="1"/>
  <c r="DF949" i="1" s="1"/>
  <c r="DF950" i="1" a="1"/>
  <c r="DF950" i="1" s="1"/>
  <c r="DF951" i="1" a="1"/>
  <c r="DF951" i="1" s="1"/>
  <c r="DF952" i="1" a="1"/>
  <c r="DF952" i="1"/>
  <c r="DF953" i="1" a="1"/>
  <c r="DF953" i="1" s="1"/>
  <c r="DF954" i="1" a="1"/>
  <c r="DF954" i="1" s="1"/>
  <c r="DF955" i="1" a="1"/>
  <c r="DF955" i="1" s="1"/>
  <c r="DF956" i="1" a="1"/>
  <c r="DF956" i="1" s="1"/>
  <c r="DF957" i="1" a="1"/>
  <c r="DF957" i="1" s="1"/>
  <c r="DF958" i="1" a="1"/>
  <c r="DF958" i="1" s="1"/>
  <c r="DF959" i="1" a="1"/>
  <c r="DF959" i="1" s="1"/>
  <c r="DF960" i="1" a="1"/>
  <c r="DF960" i="1"/>
  <c r="DF961" i="1" a="1"/>
  <c r="DF961" i="1" s="1"/>
  <c r="DF962" i="1" a="1"/>
  <c r="DF962" i="1" s="1"/>
  <c r="DF963" i="1" a="1"/>
  <c r="DF963" i="1" s="1"/>
  <c r="DF964" i="1" a="1"/>
  <c r="DF964" i="1" s="1"/>
  <c r="DF965" i="1" a="1"/>
  <c r="DF965" i="1" s="1"/>
  <c r="DF966" i="1" a="1"/>
  <c r="DF966" i="1" s="1"/>
  <c r="DF967" i="1" a="1"/>
  <c r="DF967" i="1" s="1"/>
  <c r="DF968" i="1" a="1"/>
  <c r="DF968" i="1"/>
  <c r="DF969" i="1" a="1"/>
  <c r="DF969" i="1" s="1"/>
  <c r="DF970" i="1" a="1"/>
  <c r="DF970" i="1" s="1"/>
  <c r="DF971" i="1" a="1"/>
  <c r="DF971" i="1" s="1"/>
  <c r="DF972" i="1" a="1"/>
  <c r="DF972" i="1" s="1"/>
  <c r="DF973" i="1" a="1"/>
  <c r="DF973" i="1" s="1"/>
  <c r="DF974" i="1" a="1"/>
  <c r="DF974" i="1" s="1"/>
  <c r="DF975" i="1" a="1"/>
  <c r="DF975" i="1" s="1"/>
  <c r="DF976" i="1" a="1"/>
  <c r="DF976" i="1"/>
  <c r="DF977" i="1" a="1"/>
  <c r="DF977" i="1" s="1"/>
  <c r="DF978" i="1" a="1"/>
  <c r="DF978" i="1" s="1"/>
  <c r="DF979" i="1" a="1"/>
  <c r="DF979" i="1" s="1"/>
  <c r="DF980" i="1" a="1"/>
  <c r="DF980" i="1" s="1"/>
  <c r="DF981" i="1" a="1"/>
  <c r="DF981" i="1" s="1"/>
  <c r="DF982" i="1" a="1"/>
  <c r="DF982" i="1" s="1"/>
  <c r="DF983" i="1" a="1"/>
  <c r="DF983" i="1" s="1"/>
  <c r="DF984" i="1" a="1"/>
  <c r="DF984" i="1"/>
  <c r="DF985" i="1" a="1"/>
  <c r="DF985" i="1" s="1"/>
  <c r="DF986" i="1" a="1"/>
  <c r="DF986" i="1" s="1"/>
  <c r="DF987" i="1" a="1"/>
  <c r="DF987" i="1" s="1"/>
  <c r="DF988" i="1" a="1"/>
  <c r="DF988" i="1" s="1"/>
  <c r="DF989" i="1" a="1"/>
  <c r="DF989" i="1" s="1"/>
  <c r="DF990" i="1" a="1"/>
  <c r="DF990" i="1" s="1"/>
  <c r="DF991" i="1" a="1"/>
  <c r="DF991" i="1" s="1"/>
  <c r="DF992" i="1" a="1"/>
  <c r="DF992" i="1"/>
  <c r="DF993" i="1" a="1"/>
  <c r="DF993" i="1" s="1"/>
  <c r="DF994" i="1" a="1"/>
  <c r="DF994" i="1" s="1"/>
  <c r="DF995" i="1" a="1"/>
  <c r="DF995" i="1" s="1"/>
  <c r="DF996" i="1" a="1"/>
  <c r="DF996" i="1" s="1"/>
  <c r="DF997" i="1" a="1"/>
  <c r="DF997" i="1" s="1"/>
  <c r="DF998" i="1" a="1"/>
  <c r="DF998" i="1" s="1"/>
  <c r="DF999" i="1" a="1"/>
  <c r="DF999" i="1" s="1"/>
  <c r="DF1000" i="1" a="1"/>
  <c r="DF1000" i="1"/>
  <c r="DF5" i="1" a="1"/>
  <c r="DF5" i="1" s="1"/>
  <c r="DF4" i="1" a="1"/>
  <c r="DF4" i="1" s="1"/>
  <c r="BX6" i="1"/>
  <c r="BZ6" i="1"/>
  <c r="BX7" i="1"/>
  <c r="BZ7" i="1"/>
  <c r="BX8" i="1"/>
  <c r="BZ8" i="1"/>
  <c r="BX9" i="1"/>
  <c r="BZ9" i="1"/>
  <c r="BX10" i="1"/>
  <c r="BZ10" i="1"/>
  <c r="BX11" i="1"/>
  <c r="BZ11" i="1"/>
  <c r="BX12" i="1"/>
  <c r="BZ12" i="1"/>
  <c r="BX13" i="1"/>
  <c r="BZ13" i="1"/>
  <c r="BX14" i="1"/>
  <c r="BZ14" i="1"/>
  <c r="BX15" i="1"/>
  <c r="BZ15" i="1"/>
  <c r="BX16" i="1"/>
  <c r="BZ16" i="1"/>
  <c r="BX17" i="1"/>
  <c r="BZ17" i="1"/>
  <c r="BX18" i="1"/>
  <c r="BZ18" i="1"/>
  <c r="BX19" i="1"/>
  <c r="BZ19" i="1"/>
  <c r="BX20" i="1"/>
  <c r="BZ20" i="1"/>
  <c r="BX21" i="1"/>
  <c r="BZ21" i="1"/>
  <c r="BX22" i="1"/>
  <c r="BZ22" i="1"/>
  <c r="BX23" i="1"/>
  <c r="BZ23" i="1"/>
  <c r="BX24" i="1"/>
  <c r="BZ24" i="1"/>
  <c r="BX25" i="1"/>
  <c r="BZ25" i="1"/>
  <c r="BX26" i="1"/>
  <c r="BZ26" i="1"/>
  <c r="BX27" i="1"/>
  <c r="BZ27" i="1"/>
  <c r="BX28" i="1"/>
  <c r="BZ28" i="1"/>
  <c r="BX29" i="1"/>
  <c r="BZ29" i="1"/>
  <c r="BX30" i="1"/>
  <c r="BZ30" i="1"/>
  <c r="BX31" i="1"/>
  <c r="BZ31" i="1"/>
  <c r="BX32" i="1"/>
  <c r="BZ32" i="1"/>
  <c r="BX33" i="1"/>
  <c r="BZ33" i="1"/>
  <c r="BX34" i="1"/>
  <c r="BZ34" i="1"/>
  <c r="BX35" i="1"/>
  <c r="BZ35" i="1"/>
  <c r="BX36" i="1"/>
  <c r="BZ36" i="1"/>
  <c r="BX37" i="1"/>
  <c r="BZ37" i="1"/>
  <c r="BX38" i="1"/>
  <c r="BZ38" i="1"/>
  <c r="BX39" i="1"/>
  <c r="BZ39" i="1"/>
  <c r="BX40" i="1"/>
  <c r="BZ40" i="1"/>
  <c r="BX41" i="1"/>
  <c r="BZ41" i="1"/>
  <c r="BX42" i="1"/>
  <c r="BZ42" i="1"/>
  <c r="BX43" i="1"/>
  <c r="BZ43" i="1"/>
  <c r="BX44" i="1"/>
  <c r="BZ44" i="1"/>
  <c r="BX45" i="1"/>
  <c r="BZ45" i="1"/>
  <c r="BX46" i="1"/>
  <c r="BZ46" i="1"/>
  <c r="BX47" i="1"/>
  <c r="BZ47" i="1"/>
  <c r="BX48" i="1"/>
  <c r="BZ48" i="1"/>
  <c r="BX49" i="1"/>
  <c r="BZ49" i="1"/>
  <c r="BX50" i="1"/>
  <c r="BZ50" i="1"/>
  <c r="BX51" i="1"/>
  <c r="BZ51" i="1"/>
  <c r="BX52" i="1"/>
  <c r="BZ52" i="1"/>
  <c r="BX53" i="1"/>
  <c r="BZ53" i="1"/>
  <c r="BX54" i="1"/>
  <c r="BZ54" i="1"/>
  <c r="BX55" i="1"/>
  <c r="BZ55" i="1"/>
  <c r="BX56" i="1"/>
  <c r="BZ56" i="1"/>
  <c r="BX57" i="1"/>
  <c r="BZ57" i="1"/>
  <c r="BX58" i="1"/>
  <c r="BZ58" i="1"/>
  <c r="BX59" i="1"/>
  <c r="BZ59" i="1"/>
  <c r="BX60" i="1"/>
  <c r="BZ60" i="1"/>
  <c r="BX61" i="1"/>
  <c r="BZ61" i="1"/>
  <c r="BX62" i="1"/>
  <c r="BZ62" i="1"/>
  <c r="BX63" i="1"/>
  <c r="BZ63" i="1"/>
  <c r="BX64" i="1"/>
  <c r="BZ64" i="1"/>
  <c r="BX65" i="1"/>
  <c r="BZ65" i="1"/>
  <c r="BX66" i="1"/>
  <c r="BZ66" i="1"/>
  <c r="BX67" i="1"/>
  <c r="BZ67" i="1"/>
  <c r="BX68" i="1"/>
  <c r="BZ68" i="1"/>
  <c r="BX69" i="1"/>
  <c r="BZ69" i="1"/>
  <c r="BX70" i="1"/>
  <c r="BZ70" i="1"/>
  <c r="BX71" i="1"/>
  <c r="BZ71" i="1"/>
  <c r="BX72" i="1"/>
  <c r="BZ72" i="1"/>
  <c r="BX73" i="1"/>
  <c r="BZ73" i="1"/>
  <c r="BX74" i="1"/>
  <c r="BZ74" i="1"/>
  <c r="BX75" i="1"/>
  <c r="BZ75" i="1"/>
  <c r="BX76" i="1"/>
  <c r="BZ76" i="1"/>
  <c r="BX77" i="1"/>
  <c r="BZ77" i="1"/>
  <c r="BX78" i="1"/>
  <c r="BZ78" i="1"/>
  <c r="BX79" i="1"/>
  <c r="BZ79" i="1"/>
  <c r="BX80" i="1"/>
  <c r="BZ80" i="1"/>
  <c r="BX81" i="1"/>
  <c r="BZ81" i="1"/>
  <c r="BX82" i="1"/>
  <c r="BZ82" i="1"/>
  <c r="BX83" i="1"/>
  <c r="BZ83" i="1"/>
  <c r="BX84" i="1"/>
  <c r="BZ84" i="1"/>
  <c r="BX85" i="1"/>
  <c r="BZ85" i="1"/>
  <c r="BX86" i="1"/>
  <c r="BZ86" i="1"/>
  <c r="BX87" i="1"/>
  <c r="BZ87" i="1"/>
  <c r="BX88" i="1"/>
  <c r="BZ88" i="1"/>
  <c r="BX89" i="1"/>
  <c r="BZ89" i="1"/>
  <c r="BX90" i="1"/>
  <c r="BZ90" i="1"/>
  <c r="BX91" i="1"/>
  <c r="BZ91" i="1"/>
  <c r="BX92" i="1"/>
  <c r="BZ92" i="1"/>
  <c r="BX93" i="1"/>
  <c r="BZ93" i="1"/>
  <c r="BX94" i="1"/>
  <c r="BZ94" i="1"/>
  <c r="BX95" i="1"/>
  <c r="BZ95" i="1"/>
  <c r="BX96" i="1"/>
  <c r="BZ96" i="1"/>
  <c r="BX97" i="1"/>
  <c r="BZ97" i="1"/>
  <c r="BX98" i="1"/>
  <c r="BZ98" i="1"/>
  <c r="BX99" i="1"/>
  <c r="BZ99" i="1"/>
  <c r="BX100" i="1"/>
  <c r="BZ100" i="1"/>
  <c r="BX101" i="1"/>
  <c r="BZ101" i="1"/>
  <c r="BX102" i="1"/>
  <c r="BZ102" i="1"/>
  <c r="BX103" i="1"/>
  <c r="BZ103" i="1"/>
  <c r="BX104" i="1"/>
  <c r="BZ104" i="1"/>
  <c r="BX105" i="1"/>
  <c r="BZ105" i="1"/>
  <c r="BX106" i="1"/>
  <c r="BZ106" i="1"/>
  <c r="BX107" i="1"/>
  <c r="BZ107" i="1"/>
  <c r="BX108" i="1"/>
  <c r="BZ108" i="1"/>
  <c r="BX109" i="1"/>
  <c r="BZ109" i="1"/>
  <c r="BX110" i="1"/>
  <c r="BZ110" i="1"/>
  <c r="BX111" i="1"/>
  <c r="BZ111" i="1"/>
  <c r="BX112" i="1"/>
  <c r="BZ112" i="1"/>
  <c r="BX113" i="1"/>
  <c r="BZ113" i="1"/>
  <c r="BX114" i="1"/>
  <c r="BZ114" i="1"/>
  <c r="BX115" i="1"/>
  <c r="BZ115" i="1"/>
  <c r="BX116" i="1"/>
  <c r="BZ116" i="1"/>
  <c r="BX117" i="1"/>
  <c r="BZ117" i="1"/>
  <c r="BX118" i="1"/>
  <c r="BZ118" i="1"/>
  <c r="BX119" i="1"/>
  <c r="BZ119" i="1"/>
  <c r="BX120" i="1"/>
  <c r="BZ120" i="1"/>
  <c r="BX121" i="1"/>
  <c r="BZ121" i="1"/>
  <c r="BX122" i="1"/>
  <c r="BZ122" i="1"/>
  <c r="BX123" i="1"/>
  <c r="BZ123" i="1"/>
  <c r="BX124" i="1"/>
  <c r="BZ124" i="1"/>
  <c r="BX125" i="1"/>
  <c r="BZ125" i="1"/>
  <c r="BX126" i="1"/>
  <c r="BZ126" i="1"/>
  <c r="BX127" i="1"/>
  <c r="BZ127" i="1"/>
  <c r="BX128" i="1"/>
  <c r="BZ128" i="1"/>
  <c r="BX129" i="1"/>
  <c r="BZ129" i="1"/>
  <c r="BX130" i="1"/>
  <c r="BZ130" i="1"/>
  <c r="BX131" i="1"/>
  <c r="BZ131" i="1"/>
  <c r="BX132" i="1"/>
  <c r="BZ132" i="1"/>
  <c r="BX133" i="1"/>
  <c r="BZ133" i="1"/>
  <c r="BX134" i="1"/>
  <c r="BZ134" i="1"/>
  <c r="BX135" i="1"/>
  <c r="BZ135" i="1"/>
  <c r="BX136" i="1"/>
  <c r="BZ136" i="1"/>
  <c r="BX137" i="1"/>
  <c r="BZ137" i="1"/>
  <c r="BX138" i="1"/>
  <c r="BZ138" i="1"/>
  <c r="BX139" i="1"/>
  <c r="BZ139" i="1"/>
  <c r="BX140" i="1"/>
  <c r="BZ140" i="1"/>
  <c r="BX141" i="1"/>
  <c r="BZ141" i="1"/>
  <c r="BX142" i="1"/>
  <c r="BZ142" i="1"/>
  <c r="BX143" i="1"/>
  <c r="BZ143" i="1"/>
  <c r="BX144" i="1"/>
  <c r="BZ144" i="1"/>
  <c r="BX145" i="1"/>
  <c r="BZ145" i="1"/>
  <c r="BX146" i="1"/>
  <c r="BZ146" i="1"/>
  <c r="BX147" i="1"/>
  <c r="BZ147" i="1"/>
  <c r="BX148" i="1"/>
  <c r="BZ148" i="1"/>
  <c r="BX149" i="1"/>
  <c r="BZ149" i="1"/>
  <c r="BX150" i="1"/>
  <c r="BZ150" i="1"/>
  <c r="BX151" i="1"/>
  <c r="BZ151" i="1"/>
  <c r="BX152" i="1"/>
  <c r="BZ152" i="1"/>
  <c r="BX153" i="1"/>
  <c r="BZ153" i="1"/>
  <c r="BX154" i="1"/>
  <c r="BZ154" i="1"/>
  <c r="BX155" i="1"/>
  <c r="BZ155" i="1"/>
  <c r="BX156" i="1"/>
  <c r="BZ156" i="1"/>
  <c r="BX157" i="1"/>
  <c r="BZ157" i="1"/>
  <c r="BX158" i="1"/>
  <c r="BZ158" i="1"/>
  <c r="BX159" i="1"/>
  <c r="BZ159" i="1"/>
  <c r="BX160" i="1"/>
  <c r="BZ160" i="1"/>
  <c r="BX161" i="1"/>
  <c r="BZ161" i="1"/>
  <c r="BX162" i="1"/>
  <c r="BZ162" i="1"/>
  <c r="BX163" i="1"/>
  <c r="BZ163" i="1"/>
  <c r="BX164" i="1"/>
  <c r="BZ164" i="1"/>
  <c r="BX165" i="1"/>
  <c r="BZ165" i="1"/>
  <c r="BX166" i="1"/>
  <c r="BZ166" i="1"/>
  <c r="BX167" i="1"/>
  <c r="BZ167" i="1"/>
  <c r="BX168" i="1"/>
  <c r="BZ168" i="1"/>
  <c r="BX169" i="1"/>
  <c r="BZ169" i="1"/>
  <c r="BX170" i="1"/>
  <c r="BZ170" i="1"/>
  <c r="BX171" i="1"/>
  <c r="BZ171" i="1"/>
  <c r="BX172" i="1"/>
  <c r="BZ172" i="1"/>
  <c r="BX173" i="1"/>
  <c r="BZ173" i="1"/>
  <c r="BX174" i="1"/>
  <c r="BZ174" i="1"/>
  <c r="BX175" i="1"/>
  <c r="BZ175" i="1"/>
  <c r="BX176" i="1"/>
  <c r="BZ176" i="1"/>
  <c r="BX177" i="1"/>
  <c r="BZ177" i="1"/>
  <c r="BX178" i="1"/>
  <c r="BZ178" i="1"/>
  <c r="BX179" i="1"/>
  <c r="BZ179" i="1"/>
  <c r="BX180" i="1"/>
  <c r="BZ180" i="1"/>
  <c r="BX181" i="1"/>
  <c r="BZ181" i="1"/>
  <c r="BX182" i="1"/>
  <c r="BZ182" i="1"/>
  <c r="BX183" i="1"/>
  <c r="BZ183" i="1"/>
  <c r="BX184" i="1"/>
  <c r="BZ184" i="1"/>
  <c r="BX185" i="1"/>
  <c r="BZ185" i="1"/>
  <c r="BX186" i="1"/>
  <c r="BZ186" i="1"/>
  <c r="BX187" i="1"/>
  <c r="BZ187" i="1"/>
  <c r="BX188" i="1"/>
  <c r="BZ188" i="1"/>
  <c r="BX189" i="1"/>
  <c r="BZ189" i="1"/>
  <c r="BX190" i="1"/>
  <c r="BZ190" i="1"/>
  <c r="BX191" i="1"/>
  <c r="BZ191" i="1"/>
  <c r="BX192" i="1"/>
  <c r="BZ192" i="1"/>
  <c r="BX193" i="1"/>
  <c r="BZ193" i="1"/>
  <c r="BX194" i="1"/>
  <c r="BZ194" i="1"/>
  <c r="BX195" i="1"/>
  <c r="BZ195" i="1"/>
  <c r="BX196" i="1"/>
  <c r="BZ196" i="1"/>
  <c r="BX197" i="1"/>
  <c r="BZ197" i="1"/>
  <c r="BX198" i="1"/>
  <c r="BZ198" i="1"/>
  <c r="BX199" i="1"/>
  <c r="BZ199" i="1"/>
  <c r="BX200" i="1"/>
  <c r="BZ200" i="1"/>
  <c r="BX201" i="1"/>
  <c r="BZ201" i="1"/>
  <c r="BX202" i="1"/>
  <c r="BZ202" i="1"/>
  <c r="BX203" i="1"/>
  <c r="BZ203" i="1"/>
  <c r="BX204" i="1"/>
  <c r="BZ204" i="1"/>
  <c r="BX205" i="1"/>
  <c r="BZ205" i="1"/>
  <c r="BX206" i="1"/>
  <c r="BZ206" i="1"/>
  <c r="BX207" i="1"/>
  <c r="BZ207" i="1"/>
  <c r="BX208" i="1"/>
  <c r="BZ208" i="1"/>
  <c r="BX209" i="1"/>
  <c r="BZ209" i="1"/>
  <c r="BX210" i="1"/>
  <c r="BZ210" i="1"/>
  <c r="BX211" i="1"/>
  <c r="BZ211" i="1"/>
  <c r="BX212" i="1"/>
  <c r="BZ212" i="1"/>
  <c r="BX213" i="1"/>
  <c r="BZ213" i="1"/>
  <c r="BX214" i="1"/>
  <c r="BZ214" i="1"/>
  <c r="BX215" i="1"/>
  <c r="BZ215" i="1"/>
  <c r="BX216" i="1"/>
  <c r="BZ216" i="1"/>
  <c r="BX217" i="1"/>
  <c r="BZ217" i="1"/>
  <c r="BX218" i="1"/>
  <c r="BZ218" i="1"/>
  <c r="BX219" i="1"/>
  <c r="BZ219" i="1"/>
  <c r="BX220" i="1"/>
  <c r="BZ220" i="1"/>
  <c r="BX221" i="1"/>
  <c r="BZ221" i="1"/>
  <c r="BX222" i="1"/>
  <c r="BZ222" i="1"/>
  <c r="BX223" i="1"/>
  <c r="BZ223" i="1"/>
  <c r="BX224" i="1"/>
  <c r="BZ224" i="1"/>
  <c r="BX225" i="1"/>
  <c r="BZ225" i="1"/>
  <c r="BX226" i="1"/>
  <c r="BZ226" i="1"/>
  <c r="BX227" i="1"/>
  <c r="BZ227" i="1"/>
  <c r="BX228" i="1"/>
  <c r="BZ228" i="1"/>
  <c r="BX229" i="1"/>
  <c r="BZ229" i="1"/>
  <c r="BX230" i="1"/>
  <c r="BZ230" i="1"/>
  <c r="BX231" i="1"/>
  <c r="BZ231" i="1"/>
  <c r="BX232" i="1"/>
  <c r="BZ232" i="1"/>
  <c r="BX233" i="1"/>
  <c r="BZ233" i="1"/>
  <c r="BX234" i="1"/>
  <c r="BZ234" i="1"/>
  <c r="BX235" i="1"/>
  <c r="BZ235" i="1"/>
  <c r="BX236" i="1"/>
  <c r="BZ236" i="1"/>
  <c r="BX237" i="1"/>
  <c r="BZ237" i="1"/>
  <c r="BX238" i="1"/>
  <c r="BZ238" i="1"/>
  <c r="BX239" i="1"/>
  <c r="BZ239" i="1"/>
  <c r="BX240" i="1"/>
  <c r="BZ240" i="1"/>
  <c r="BX241" i="1"/>
  <c r="BZ241" i="1"/>
  <c r="BX242" i="1"/>
  <c r="BZ242" i="1"/>
  <c r="BX243" i="1"/>
  <c r="BZ243" i="1"/>
  <c r="BX244" i="1"/>
  <c r="BZ244" i="1"/>
  <c r="BX245" i="1"/>
  <c r="BZ245" i="1"/>
  <c r="BX246" i="1"/>
  <c r="BZ246" i="1"/>
  <c r="BX247" i="1"/>
  <c r="BZ247" i="1"/>
  <c r="BX248" i="1"/>
  <c r="BZ248" i="1"/>
  <c r="BX249" i="1"/>
  <c r="BZ249" i="1"/>
  <c r="BX250" i="1"/>
  <c r="BZ250" i="1"/>
  <c r="BX251" i="1"/>
  <c r="BZ251" i="1"/>
  <c r="BX252" i="1"/>
  <c r="BZ252" i="1"/>
  <c r="BX253" i="1"/>
  <c r="BZ253" i="1"/>
  <c r="BX254" i="1"/>
  <c r="BZ254" i="1"/>
  <c r="BX255" i="1"/>
  <c r="BZ255" i="1"/>
  <c r="BX256" i="1"/>
  <c r="BZ256" i="1"/>
  <c r="BX257" i="1"/>
  <c r="BZ257" i="1"/>
  <c r="BX258" i="1"/>
  <c r="BZ258" i="1"/>
  <c r="BX259" i="1"/>
  <c r="BZ259" i="1"/>
  <c r="BX260" i="1"/>
  <c r="BZ260" i="1"/>
  <c r="BX261" i="1"/>
  <c r="BZ261" i="1"/>
  <c r="BX262" i="1"/>
  <c r="BZ262" i="1"/>
  <c r="BX263" i="1"/>
  <c r="BZ263" i="1"/>
  <c r="BX264" i="1"/>
  <c r="BZ264" i="1"/>
  <c r="BX265" i="1"/>
  <c r="BZ265" i="1"/>
  <c r="BX266" i="1"/>
  <c r="BZ266" i="1"/>
  <c r="BX267" i="1"/>
  <c r="BZ267" i="1"/>
  <c r="BX268" i="1"/>
  <c r="BZ268" i="1"/>
  <c r="BX269" i="1"/>
  <c r="BZ269" i="1"/>
  <c r="BX270" i="1"/>
  <c r="BZ270" i="1"/>
  <c r="BX271" i="1"/>
  <c r="BZ271" i="1"/>
  <c r="BX272" i="1"/>
  <c r="BZ272" i="1"/>
  <c r="BX273" i="1"/>
  <c r="BZ273" i="1"/>
  <c r="BX274" i="1"/>
  <c r="BZ274" i="1"/>
  <c r="BX275" i="1"/>
  <c r="BZ275" i="1"/>
  <c r="BX276" i="1"/>
  <c r="BZ276" i="1"/>
  <c r="BX277" i="1"/>
  <c r="BZ277" i="1"/>
  <c r="BX278" i="1"/>
  <c r="BZ278" i="1"/>
  <c r="BX279" i="1"/>
  <c r="BZ279" i="1"/>
  <c r="BX280" i="1"/>
  <c r="BZ280" i="1"/>
  <c r="BX281" i="1"/>
  <c r="BZ281" i="1"/>
  <c r="BX282" i="1"/>
  <c r="BZ282" i="1"/>
  <c r="BX283" i="1"/>
  <c r="BZ283" i="1"/>
  <c r="BX284" i="1"/>
  <c r="BZ284" i="1"/>
  <c r="BX285" i="1"/>
  <c r="BZ285" i="1"/>
  <c r="BX286" i="1"/>
  <c r="BZ286" i="1"/>
  <c r="BX287" i="1"/>
  <c r="BZ287" i="1"/>
  <c r="BX288" i="1"/>
  <c r="BZ288" i="1"/>
  <c r="BX289" i="1"/>
  <c r="BZ289" i="1"/>
  <c r="BX290" i="1"/>
  <c r="BZ290" i="1"/>
  <c r="BX291" i="1"/>
  <c r="BZ291" i="1"/>
  <c r="BX292" i="1"/>
  <c r="BZ292" i="1"/>
  <c r="BX293" i="1"/>
  <c r="BZ293" i="1"/>
  <c r="BX294" i="1"/>
  <c r="BZ294" i="1"/>
  <c r="BX295" i="1"/>
  <c r="BZ295" i="1"/>
  <c r="BX296" i="1"/>
  <c r="BZ296" i="1"/>
  <c r="BX297" i="1"/>
  <c r="BZ297" i="1"/>
  <c r="BX298" i="1"/>
  <c r="BZ298" i="1"/>
  <c r="BX299" i="1"/>
  <c r="BZ299" i="1"/>
  <c r="BX300" i="1"/>
  <c r="BZ300" i="1"/>
  <c r="BX301" i="1"/>
  <c r="BZ301" i="1"/>
  <c r="BX302" i="1"/>
  <c r="BZ302" i="1"/>
  <c r="BX303" i="1"/>
  <c r="BZ303" i="1"/>
  <c r="BX304" i="1"/>
  <c r="BZ304" i="1"/>
  <c r="BX305" i="1"/>
  <c r="BZ305" i="1"/>
  <c r="BX306" i="1"/>
  <c r="BZ306" i="1"/>
  <c r="BX307" i="1"/>
  <c r="BZ307" i="1"/>
  <c r="BX308" i="1"/>
  <c r="BZ308" i="1"/>
  <c r="BX309" i="1"/>
  <c r="BZ309" i="1"/>
  <c r="BX310" i="1"/>
  <c r="BZ310" i="1"/>
  <c r="BX311" i="1"/>
  <c r="BZ311" i="1"/>
  <c r="BX312" i="1"/>
  <c r="BZ312" i="1"/>
  <c r="BX313" i="1"/>
  <c r="BZ313" i="1"/>
  <c r="BX314" i="1"/>
  <c r="BZ314" i="1"/>
  <c r="BX315" i="1"/>
  <c r="BZ315" i="1"/>
  <c r="BX316" i="1"/>
  <c r="BZ316" i="1"/>
  <c r="BX317" i="1"/>
  <c r="BZ317" i="1"/>
  <c r="BX318" i="1"/>
  <c r="BZ318" i="1"/>
  <c r="BX319" i="1"/>
  <c r="BZ319" i="1"/>
  <c r="BX320" i="1"/>
  <c r="BZ320" i="1"/>
  <c r="BX321" i="1"/>
  <c r="BZ321" i="1"/>
  <c r="BX322" i="1"/>
  <c r="BZ322" i="1"/>
  <c r="BX323" i="1"/>
  <c r="BZ323" i="1"/>
  <c r="BX324" i="1"/>
  <c r="BZ324" i="1"/>
  <c r="BX325" i="1"/>
  <c r="BZ325" i="1"/>
  <c r="BX326" i="1"/>
  <c r="BZ326" i="1"/>
  <c r="BX327" i="1"/>
  <c r="BZ327" i="1"/>
  <c r="BX328" i="1"/>
  <c r="BZ328" i="1"/>
  <c r="BX329" i="1"/>
  <c r="BZ329" i="1"/>
  <c r="BX330" i="1"/>
  <c r="BZ330" i="1"/>
  <c r="BX331" i="1"/>
  <c r="BZ331" i="1"/>
  <c r="BX332" i="1"/>
  <c r="BZ332" i="1"/>
  <c r="BX333" i="1"/>
  <c r="BZ333" i="1"/>
  <c r="BX334" i="1"/>
  <c r="BZ334" i="1"/>
  <c r="BX335" i="1"/>
  <c r="BZ335" i="1"/>
  <c r="BX336" i="1"/>
  <c r="BZ336" i="1"/>
  <c r="BX337" i="1"/>
  <c r="BZ337" i="1"/>
  <c r="BX338" i="1"/>
  <c r="BZ338" i="1"/>
  <c r="BX339" i="1"/>
  <c r="BZ339" i="1"/>
  <c r="BX340" i="1"/>
  <c r="BZ340" i="1"/>
  <c r="BX341" i="1"/>
  <c r="BZ341" i="1"/>
  <c r="BX342" i="1"/>
  <c r="BZ342" i="1"/>
  <c r="BX343" i="1"/>
  <c r="BZ343" i="1"/>
  <c r="BX344" i="1"/>
  <c r="BZ344" i="1"/>
  <c r="BX345" i="1"/>
  <c r="BZ345" i="1"/>
  <c r="BX346" i="1"/>
  <c r="BZ346" i="1"/>
  <c r="BX347" i="1"/>
  <c r="BZ347" i="1"/>
  <c r="BX348" i="1"/>
  <c r="BZ348" i="1"/>
  <c r="BX349" i="1"/>
  <c r="BZ349" i="1"/>
  <c r="BX350" i="1"/>
  <c r="BZ350" i="1"/>
  <c r="BX351" i="1"/>
  <c r="BZ351" i="1"/>
  <c r="BX352" i="1"/>
  <c r="BZ352" i="1"/>
  <c r="BX353" i="1"/>
  <c r="BZ353" i="1"/>
  <c r="BX354" i="1"/>
  <c r="BZ354" i="1"/>
  <c r="BX355" i="1"/>
  <c r="BZ355" i="1"/>
  <c r="BX356" i="1"/>
  <c r="BZ356" i="1"/>
  <c r="BX357" i="1"/>
  <c r="BZ357" i="1"/>
  <c r="BX358" i="1"/>
  <c r="BZ358" i="1"/>
  <c r="BX359" i="1"/>
  <c r="BZ359" i="1"/>
  <c r="BX360" i="1"/>
  <c r="BZ360" i="1"/>
  <c r="BX361" i="1"/>
  <c r="BZ361" i="1"/>
  <c r="BX362" i="1"/>
  <c r="BZ362" i="1"/>
  <c r="BX363" i="1"/>
  <c r="BZ363" i="1"/>
  <c r="BX364" i="1"/>
  <c r="BZ364" i="1"/>
  <c r="BX365" i="1"/>
  <c r="BZ365" i="1"/>
  <c r="BX366" i="1"/>
  <c r="BZ366" i="1"/>
  <c r="BX367" i="1"/>
  <c r="BZ367" i="1"/>
  <c r="BX368" i="1"/>
  <c r="BZ368" i="1"/>
  <c r="BX369" i="1"/>
  <c r="BZ369" i="1"/>
  <c r="BX370" i="1"/>
  <c r="BZ370" i="1"/>
  <c r="BX371" i="1"/>
  <c r="BZ371" i="1"/>
  <c r="BX372" i="1"/>
  <c r="BZ372" i="1"/>
  <c r="BX373" i="1"/>
  <c r="BZ373" i="1"/>
  <c r="BX374" i="1"/>
  <c r="BZ374" i="1"/>
  <c r="BX375" i="1"/>
  <c r="BZ375" i="1"/>
  <c r="BX376" i="1"/>
  <c r="BZ376" i="1"/>
  <c r="BX377" i="1"/>
  <c r="BZ377" i="1"/>
  <c r="BX378" i="1"/>
  <c r="BZ378" i="1"/>
  <c r="BX379" i="1"/>
  <c r="BZ379" i="1"/>
  <c r="BX380" i="1"/>
  <c r="BZ380" i="1"/>
  <c r="BX381" i="1"/>
  <c r="BZ381" i="1"/>
  <c r="BX382" i="1"/>
  <c r="BZ382" i="1"/>
  <c r="BX383" i="1"/>
  <c r="BZ383" i="1"/>
  <c r="BX384" i="1"/>
  <c r="BZ384" i="1"/>
  <c r="BX385" i="1"/>
  <c r="BZ385" i="1"/>
  <c r="BX386" i="1"/>
  <c r="BZ386" i="1"/>
  <c r="BX387" i="1"/>
  <c r="BZ387" i="1"/>
  <c r="BX388" i="1"/>
  <c r="BZ388" i="1"/>
  <c r="BX389" i="1"/>
  <c r="BZ389" i="1"/>
  <c r="BX390" i="1"/>
  <c r="BZ390" i="1"/>
  <c r="BX391" i="1"/>
  <c r="BZ391" i="1"/>
  <c r="BX392" i="1"/>
  <c r="BZ392" i="1"/>
  <c r="BX393" i="1"/>
  <c r="BZ393" i="1"/>
  <c r="BX394" i="1"/>
  <c r="BZ394" i="1"/>
  <c r="BX395" i="1"/>
  <c r="BZ395" i="1"/>
  <c r="BX396" i="1"/>
  <c r="BZ396" i="1"/>
  <c r="BX397" i="1"/>
  <c r="BZ397" i="1"/>
  <c r="BX398" i="1"/>
  <c r="BZ398" i="1"/>
  <c r="BX399" i="1"/>
  <c r="BZ399" i="1"/>
  <c r="BX400" i="1"/>
  <c r="BZ400" i="1"/>
  <c r="BX401" i="1"/>
  <c r="BZ401" i="1"/>
  <c r="BX402" i="1"/>
  <c r="BZ402" i="1"/>
  <c r="BX403" i="1"/>
  <c r="BZ403" i="1"/>
  <c r="BX404" i="1"/>
  <c r="BZ404" i="1"/>
  <c r="BX405" i="1"/>
  <c r="BZ405" i="1"/>
  <c r="BX406" i="1"/>
  <c r="BZ406" i="1"/>
  <c r="BX407" i="1"/>
  <c r="BZ407" i="1"/>
  <c r="BX408" i="1"/>
  <c r="BZ408" i="1"/>
  <c r="BX409" i="1"/>
  <c r="BZ409" i="1"/>
  <c r="BX410" i="1"/>
  <c r="BZ410" i="1"/>
  <c r="BX411" i="1"/>
  <c r="BZ411" i="1"/>
  <c r="BX412" i="1"/>
  <c r="BZ412" i="1"/>
  <c r="BX413" i="1"/>
  <c r="BZ413" i="1"/>
  <c r="BX414" i="1"/>
  <c r="BZ414" i="1"/>
  <c r="BX415" i="1"/>
  <c r="BZ415" i="1"/>
  <c r="BX416" i="1"/>
  <c r="BZ416" i="1"/>
  <c r="BX417" i="1"/>
  <c r="BZ417" i="1"/>
  <c r="BX418" i="1"/>
  <c r="BZ418" i="1"/>
  <c r="BX419" i="1"/>
  <c r="BZ419" i="1"/>
  <c r="BX420" i="1"/>
  <c r="BZ420" i="1"/>
  <c r="BX421" i="1"/>
  <c r="BZ421" i="1"/>
  <c r="BX422" i="1"/>
  <c r="BZ422" i="1"/>
  <c r="BX423" i="1"/>
  <c r="BZ423" i="1"/>
  <c r="BX424" i="1"/>
  <c r="BZ424" i="1"/>
  <c r="BX425" i="1"/>
  <c r="BZ425" i="1"/>
  <c r="BX426" i="1"/>
  <c r="BZ426" i="1"/>
  <c r="BX427" i="1"/>
  <c r="BZ427" i="1"/>
  <c r="BX428" i="1"/>
  <c r="BZ428" i="1"/>
  <c r="BX429" i="1"/>
  <c r="BZ429" i="1"/>
  <c r="BX430" i="1"/>
  <c r="BZ430" i="1"/>
  <c r="BX431" i="1"/>
  <c r="BZ431" i="1"/>
  <c r="BX432" i="1"/>
  <c r="BZ432" i="1"/>
  <c r="BX433" i="1"/>
  <c r="BZ433" i="1"/>
  <c r="BX434" i="1"/>
  <c r="BZ434" i="1"/>
  <c r="BX435" i="1"/>
  <c r="BZ435" i="1"/>
  <c r="BX436" i="1"/>
  <c r="BZ436" i="1"/>
  <c r="BX437" i="1"/>
  <c r="BZ437" i="1"/>
  <c r="BX438" i="1"/>
  <c r="BZ438" i="1"/>
  <c r="BX439" i="1"/>
  <c r="BZ439" i="1"/>
  <c r="BX440" i="1"/>
  <c r="BZ440" i="1"/>
  <c r="BX441" i="1"/>
  <c r="BZ441" i="1"/>
  <c r="BX442" i="1"/>
  <c r="BZ442" i="1"/>
  <c r="BX443" i="1"/>
  <c r="BZ443" i="1"/>
  <c r="BX444" i="1"/>
  <c r="BZ444" i="1"/>
  <c r="BX445" i="1"/>
  <c r="BZ445" i="1"/>
  <c r="BX446" i="1"/>
  <c r="BZ446" i="1"/>
  <c r="BX447" i="1"/>
  <c r="BZ447" i="1"/>
  <c r="BX448" i="1"/>
  <c r="BZ448" i="1"/>
  <c r="BX449" i="1"/>
  <c r="BZ449" i="1"/>
  <c r="BX450" i="1"/>
  <c r="BZ450" i="1"/>
  <c r="BX451" i="1"/>
  <c r="BZ451" i="1"/>
  <c r="BX452" i="1"/>
  <c r="BZ452" i="1"/>
  <c r="BX453" i="1"/>
  <c r="BZ453" i="1"/>
  <c r="BX454" i="1"/>
  <c r="BZ454" i="1"/>
  <c r="BX455" i="1"/>
  <c r="BZ455" i="1"/>
  <c r="BX456" i="1"/>
  <c r="BZ456" i="1"/>
  <c r="BX457" i="1"/>
  <c r="BZ457" i="1"/>
  <c r="BX458" i="1"/>
  <c r="BZ458" i="1"/>
  <c r="BX459" i="1"/>
  <c r="BZ459" i="1"/>
  <c r="BX460" i="1"/>
  <c r="BZ460" i="1"/>
  <c r="BX461" i="1"/>
  <c r="BZ461" i="1"/>
  <c r="BX462" i="1"/>
  <c r="BZ462" i="1"/>
  <c r="BX463" i="1"/>
  <c r="BZ463" i="1"/>
  <c r="BX464" i="1"/>
  <c r="BZ464" i="1"/>
  <c r="BX465" i="1"/>
  <c r="BZ465" i="1"/>
  <c r="BX466" i="1"/>
  <c r="BZ466" i="1"/>
  <c r="BX467" i="1"/>
  <c r="BZ467" i="1"/>
  <c r="BX468" i="1"/>
  <c r="BZ468" i="1"/>
  <c r="BX469" i="1"/>
  <c r="BZ469" i="1"/>
  <c r="BX470" i="1"/>
  <c r="BZ470" i="1"/>
  <c r="BX471" i="1"/>
  <c r="BZ471" i="1"/>
  <c r="BX472" i="1"/>
  <c r="BZ472" i="1"/>
  <c r="BX473" i="1"/>
  <c r="BZ473" i="1"/>
  <c r="BX474" i="1"/>
  <c r="BZ474" i="1"/>
  <c r="BX475" i="1"/>
  <c r="BZ475" i="1"/>
  <c r="BX476" i="1"/>
  <c r="BZ476" i="1"/>
  <c r="BX477" i="1"/>
  <c r="BZ477" i="1"/>
  <c r="BX478" i="1"/>
  <c r="BZ478" i="1"/>
  <c r="BX479" i="1"/>
  <c r="BZ479" i="1"/>
  <c r="BX480" i="1"/>
  <c r="BZ480" i="1"/>
  <c r="BX481" i="1"/>
  <c r="BZ481" i="1"/>
  <c r="BX482" i="1"/>
  <c r="BZ482" i="1"/>
  <c r="BX483" i="1"/>
  <c r="BZ483" i="1"/>
  <c r="BX484" i="1"/>
  <c r="BZ484" i="1"/>
  <c r="BX485" i="1"/>
  <c r="BZ485" i="1"/>
  <c r="BX486" i="1"/>
  <c r="BZ486" i="1"/>
  <c r="BX487" i="1"/>
  <c r="BZ487" i="1"/>
  <c r="BX488" i="1"/>
  <c r="BZ488" i="1"/>
  <c r="BX489" i="1"/>
  <c r="BZ489" i="1"/>
  <c r="BX490" i="1"/>
  <c r="BZ490" i="1"/>
  <c r="BX491" i="1"/>
  <c r="BZ491" i="1"/>
  <c r="BX492" i="1"/>
  <c r="BZ492" i="1"/>
  <c r="BX493" i="1"/>
  <c r="BZ493" i="1"/>
  <c r="BX494" i="1"/>
  <c r="BZ494" i="1"/>
  <c r="BX495" i="1"/>
  <c r="BZ495" i="1"/>
  <c r="BX496" i="1"/>
  <c r="BZ496" i="1"/>
  <c r="BX497" i="1"/>
  <c r="BZ497" i="1"/>
  <c r="BX498" i="1"/>
  <c r="BZ498" i="1"/>
  <c r="BX499" i="1"/>
  <c r="BZ499" i="1"/>
  <c r="BX500" i="1"/>
  <c r="BZ500" i="1"/>
  <c r="BX501" i="1"/>
  <c r="BZ501" i="1"/>
  <c r="BX502" i="1"/>
  <c r="BZ502" i="1"/>
  <c r="BX503" i="1"/>
  <c r="BZ503" i="1"/>
  <c r="BX504" i="1"/>
  <c r="BZ504" i="1"/>
  <c r="BX505" i="1"/>
  <c r="BZ505" i="1"/>
  <c r="BX506" i="1"/>
  <c r="BZ506" i="1"/>
  <c r="BX507" i="1"/>
  <c r="BZ507" i="1"/>
  <c r="BX508" i="1"/>
  <c r="BZ508" i="1"/>
  <c r="BX509" i="1"/>
  <c r="BZ509" i="1"/>
  <c r="BX510" i="1"/>
  <c r="BZ510" i="1"/>
  <c r="BX511" i="1"/>
  <c r="BZ511" i="1"/>
  <c r="BX512" i="1"/>
  <c r="BZ512" i="1"/>
  <c r="BX513" i="1"/>
  <c r="BZ513" i="1"/>
  <c r="BX514" i="1"/>
  <c r="BZ514" i="1"/>
  <c r="BX515" i="1"/>
  <c r="BZ515" i="1"/>
  <c r="BX516" i="1"/>
  <c r="BZ516" i="1"/>
  <c r="BX517" i="1"/>
  <c r="BZ517" i="1"/>
  <c r="BX518" i="1"/>
  <c r="BZ518" i="1"/>
  <c r="BX519" i="1"/>
  <c r="BZ519" i="1"/>
  <c r="BX520" i="1"/>
  <c r="BZ520" i="1"/>
  <c r="BX521" i="1"/>
  <c r="BZ521" i="1"/>
  <c r="BX522" i="1"/>
  <c r="BZ522" i="1"/>
  <c r="BX523" i="1"/>
  <c r="BZ523" i="1"/>
  <c r="BX524" i="1"/>
  <c r="BZ524" i="1"/>
  <c r="BX525" i="1"/>
  <c r="BZ525" i="1"/>
  <c r="BX526" i="1"/>
  <c r="BZ526" i="1"/>
  <c r="BX527" i="1"/>
  <c r="BZ527" i="1"/>
  <c r="BX528" i="1"/>
  <c r="BZ528" i="1"/>
  <c r="BX529" i="1"/>
  <c r="BZ529" i="1"/>
  <c r="BX530" i="1"/>
  <c r="BZ530" i="1"/>
  <c r="BX531" i="1"/>
  <c r="BZ531" i="1"/>
  <c r="BX532" i="1"/>
  <c r="BZ532" i="1"/>
  <c r="BX533" i="1"/>
  <c r="BZ533" i="1"/>
  <c r="BX534" i="1"/>
  <c r="BZ534" i="1"/>
  <c r="BX535" i="1"/>
  <c r="BZ535" i="1"/>
  <c r="BX536" i="1"/>
  <c r="BZ536" i="1"/>
  <c r="BX537" i="1"/>
  <c r="BZ537" i="1"/>
  <c r="BX538" i="1"/>
  <c r="BZ538" i="1"/>
  <c r="BX539" i="1"/>
  <c r="BZ539" i="1"/>
  <c r="BX540" i="1"/>
  <c r="BZ540" i="1"/>
  <c r="BX541" i="1"/>
  <c r="BZ541" i="1"/>
  <c r="BX542" i="1"/>
  <c r="BZ542" i="1"/>
  <c r="BX543" i="1"/>
  <c r="BZ543" i="1"/>
  <c r="BX544" i="1"/>
  <c r="BZ544" i="1"/>
  <c r="BX545" i="1"/>
  <c r="BZ545" i="1"/>
  <c r="BX546" i="1"/>
  <c r="BZ546" i="1"/>
  <c r="BX547" i="1"/>
  <c r="BZ547" i="1"/>
  <c r="BX548" i="1"/>
  <c r="BZ548" i="1"/>
  <c r="BX549" i="1"/>
  <c r="BZ549" i="1"/>
  <c r="BX550" i="1"/>
  <c r="BZ550" i="1"/>
  <c r="BX551" i="1"/>
  <c r="BZ551" i="1"/>
  <c r="BX552" i="1"/>
  <c r="BZ552" i="1"/>
  <c r="BX553" i="1"/>
  <c r="BZ553" i="1"/>
  <c r="BX554" i="1"/>
  <c r="BZ554" i="1"/>
  <c r="BX555" i="1"/>
  <c r="BZ555" i="1"/>
  <c r="BX556" i="1"/>
  <c r="BZ556" i="1"/>
  <c r="BX557" i="1"/>
  <c r="BZ557" i="1"/>
  <c r="BX558" i="1"/>
  <c r="BZ558" i="1"/>
  <c r="BX559" i="1"/>
  <c r="BZ559" i="1"/>
  <c r="BX560" i="1"/>
  <c r="BZ560" i="1"/>
  <c r="BX561" i="1"/>
  <c r="BZ561" i="1"/>
  <c r="BX562" i="1"/>
  <c r="BZ562" i="1"/>
  <c r="BX563" i="1"/>
  <c r="BZ563" i="1"/>
  <c r="BX564" i="1"/>
  <c r="BZ564" i="1"/>
  <c r="BX565" i="1"/>
  <c r="BZ565" i="1"/>
  <c r="BX566" i="1"/>
  <c r="BZ566" i="1"/>
  <c r="BX567" i="1"/>
  <c r="BZ567" i="1"/>
  <c r="BX568" i="1"/>
  <c r="BZ568" i="1"/>
  <c r="BX569" i="1"/>
  <c r="BZ569" i="1"/>
  <c r="BX570" i="1"/>
  <c r="BZ570" i="1"/>
  <c r="BX571" i="1"/>
  <c r="BZ571" i="1"/>
  <c r="BX572" i="1"/>
  <c r="BZ572" i="1"/>
  <c r="BX573" i="1"/>
  <c r="BZ573" i="1"/>
  <c r="BX574" i="1"/>
  <c r="BZ574" i="1"/>
  <c r="BX575" i="1"/>
  <c r="BZ575" i="1"/>
  <c r="BX576" i="1"/>
  <c r="BZ576" i="1"/>
  <c r="BX577" i="1"/>
  <c r="BZ577" i="1"/>
  <c r="BX578" i="1"/>
  <c r="BZ578" i="1"/>
  <c r="BX579" i="1"/>
  <c r="BZ579" i="1"/>
  <c r="BX580" i="1"/>
  <c r="BZ580" i="1"/>
  <c r="BX581" i="1"/>
  <c r="BZ581" i="1"/>
  <c r="BX582" i="1"/>
  <c r="BZ582" i="1"/>
  <c r="BX583" i="1"/>
  <c r="BZ583" i="1"/>
  <c r="BX584" i="1"/>
  <c r="BZ584" i="1"/>
  <c r="BX585" i="1"/>
  <c r="BZ585" i="1"/>
  <c r="BX586" i="1"/>
  <c r="BZ586" i="1"/>
  <c r="BX587" i="1"/>
  <c r="BZ587" i="1"/>
  <c r="BX588" i="1"/>
  <c r="BZ588" i="1"/>
  <c r="BX589" i="1"/>
  <c r="BZ589" i="1"/>
  <c r="BX590" i="1"/>
  <c r="BZ590" i="1"/>
  <c r="BX591" i="1"/>
  <c r="BZ591" i="1"/>
  <c r="BX592" i="1"/>
  <c r="BZ592" i="1"/>
  <c r="BX593" i="1"/>
  <c r="BZ593" i="1"/>
  <c r="BX594" i="1"/>
  <c r="BZ594" i="1"/>
  <c r="BX595" i="1"/>
  <c r="BZ595" i="1"/>
  <c r="BX596" i="1"/>
  <c r="BZ596" i="1"/>
  <c r="BX597" i="1"/>
  <c r="BZ597" i="1"/>
  <c r="BX598" i="1"/>
  <c r="BZ598" i="1"/>
  <c r="BX599" i="1"/>
  <c r="BZ599" i="1"/>
  <c r="BX600" i="1"/>
  <c r="BZ600" i="1"/>
  <c r="BX601" i="1"/>
  <c r="BZ601" i="1"/>
  <c r="BX602" i="1"/>
  <c r="BZ602" i="1"/>
  <c r="BX603" i="1"/>
  <c r="BZ603" i="1"/>
  <c r="BX604" i="1"/>
  <c r="BZ604" i="1"/>
  <c r="BX605" i="1"/>
  <c r="BZ605" i="1"/>
  <c r="BX606" i="1"/>
  <c r="BZ606" i="1"/>
  <c r="BX607" i="1"/>
  <c r="BZ607" i="1"/>
  <c r="BX608" i="1"/>
  <c r="BZ608" i="1"/>
  <c r="BX609" i="1"/>
  <c r="BZ609" i="1"/>
  <c r="BX610" i="1"/>
  <c r="BZ610" i="1"/>
  <c r="BX611" i="1"/>
  <c r="BZ611" i="1"/>
  <c r="BX612" i="1"/>
  <c r="BZ612" i="1"/>
  <c r="BX613" i="1"/>
  <c r="BZ613" i="1"/>
  <c r="BX614" i="1"/>
  <c r="BZ614" i="1"/>
  <c r="BX615" i="1"/>
  <c r="BZ615" i="1"/>
  <c r="BX616" i="1"/>
  <c r="BZ616" i="1"/>
  <c r="BX617" i="1"/>
  <c r="BZ617" i="1"/>
  <c r="BX618" i="1"/>
  <c r="BZ618" i="1"/>
  <c r="BX619" i="1"/>
  <c r="BZ619" i="1"/>
  <c r="BX620" i="1"/>
  <c r="BZ620" i="1"/>
  <c r="BX621" i="1"/>
  <c r="BZ621" i="1"/>
  <c r="BX622" i="1"/>
  <c r="BZ622" i="1"/>
  <c r="BX623" i="1"/>
  <c r="BZ623" i="1"/>
  <c r="BX624" i="1"/>
  <c r="BZ624" i="1"/>
  <c r="BX625" i="1"/>
  <c r="BZ625" i="1"/>
  <c r="BX626" i="1"/>
  <c r="BZ626" i="1"/>
  <c r="BX627" i="1"/>
  <c r="BZ627" i="1"/>
  <c r="BX628" i="1"/>
  <c r="BZ628" i="1"/>
  <c r="BX629" i="1"/>
  <c r="BZ629" i="1"/>
  <c r="BX630" i="1"/>
  <c r="BZ630" i="1"/>
  <c r="BX631" i="1"/>
  <c r="BZ631" i="1"/>
  <c r="BX632" i="1"/>
  <c r="BZ632" i="1"/>
  <c r="BX633" i="1"/>
  <c r="BZ633" i="1"/>
  <c r="BX634" i="1"/>
  <c r="BZ634" i="1"/>
  <c r="BX635" i="1"/>
  <c r="BZ635" i="1"/>
  <c r="BX636" i="1"/>
  <c r="BZ636" i="1"/>
  <c r="BX637" i="1"/>
  <c r="BZ637" i="1"/>
  <c r="BX638" i="1"/>
  <c r="BZ638" i="1"/>
  <c r="BX639" i="1"/>
  <c r="BZ639" i="1"/>
  <c r="BX640" i="1"/>
  <c r="BZ640" i="1"/>
  <c r="BX641" i="1"/>
  <c r="BZ641" i="1"/>
  <c r="BX642" i="1"/>
  <c r="BZ642" i="1"/>
  <c r="BX643" i="1"/>
  <c r="BZ643" i="1"/>
  <c r="BX644" i="1"/>
  <c r="BZ644" i="1"/>
  <c r="BX645" i="1"/>
  <c r="BZ645" i="1"/>
  <c r="BX646" i="1"/>
  <c r="BZ646" i="1"/>
  <c r="BX647" i="1"/>
  <c r="BZ647" i="1"/>
  <c r="BX648" i="1"/>
  <c r="BZ648" i="1"/>
  <c r="BX649" i="1"/>
  <c r="BZ649" i="1"/>
  <c r="BX650" i="1"/>
  <c r="BZ650" i="1"/>
  <c r="BX651" i="1"/>
  <c r="BZ651" i="1"/>
  <c r="BX652" i="1"/>
  <c r="BZ652" i="1"/>
  <c r="BX653" i="1"/>
  <c r="BZ653" i="1"/>
  <c r="BX654" i="1"/>
  <c r="BZ654" i="1"/>
  <c r="BX655" i="1"/>
  <c r="BZ655" i="1"/>
  <c r="BX656" i="1"/>
  <c r="BZ656" i="1"/>
  <c r="BX657" i="1"/>
  <c r="BZ657" i="1"/>
  <c r="BX658" i="1"/>
  <c r="BZ658" i="1"/>
  <c r="BX659" i="1"/>
  <c r="BZ659" i="1"/>
  <c r="BX660" i="1"/>
  <c r="BZ660" i="1"/>
  <c r="BX661" i="1"/>
  <c r="BZ661" i="1"/>
  <c r="BX662" i="1"/>
  <c r="BZ662" i="1"/>
  <c r="BX663" i="1"/>
  <c r="BZ663" i="1"/>
  <c r="BX664" i="1"/>
  <c r="BZ664" i="1"/>
  <c r="BX665" i="1"/>
  <c r="BZ665" i="1"/>
  <c r="BX666" i="1"/>
  <c r="BZ666" i="1"/>
  <c r="BX667" i="1"/>
  <c r="BZ667" i="1"/>
  <c r="BX668" i="1"/>
  <c r="BZ668" i="1"/>
  <c r="BX669" i="1"/>
  <c r="BZ669" i="1"/>
  <c r="BX670" i="1"/>
  <c r="BZ670" i="1"/>
  <c r="BX671" i="1"/>
  <c r="BZ671" i="1"/>
  <c r="BX672" i="1"/>
  <c r="BZ672" i="1"/>
  <c r="BX673" i="1"/>
  <c r="BZ673" i="1"/>
  <c r="BX674" i="1"/>
  <c r="BZ674" i="1"/>
  <c r="BX675" i="1"/>
  <c r="BZ675" i="1"/>
  <c r="BX676" i="1"/>
  <c r="BZ676" i="1"/>
  <c r="BX677" i="1"/>
  <c r="BZ677" i="1"/>
  <c r="BX678" i="1"/>
  <c r="BZ678" i="1"/>
  <c r="BX679" i="1"/>
  <c r="BZ679" i="1"/>
  <c r="BX680" i="1"/>
  <c r="BZ680" i="1"/>
  <c r="BX681" i="1"/>
  <c r="BZ681" i="1"/>
  <c r="BX682" i="1"/>
  <c r="BZ682" i="1"/>
  <c r="BX683" i="1"/>
  <c r="BZ683" i="1"/>
  <c r="BX684" i="1"/>
  <c r="BZ684" i="1"/>
  <c r="BX685" i="1"/>
  <c r="BZ685" i="1"/>
  <c r="BX686" i="1"/>
  <c r="BZ686" i="1"/>
  <c r="BX687" i="1"/>
  <c r="BZ687" i="1"/>
  <c r="BX688" i="1"/>
  <c r="BZ688" i="1"/>
  <c r="BX689" i="1"/>
  <c r="BZ689" i="1"/>
  <c r="BX690" i="1"/>
  <c r="BZ690" i="1"/>
  <c r="BX691" i="1"/>
  <c r="BZ691" i="1"/>
  <c r="BX692" i="1"/>
  <c r="BZ692" i="1"/>
  <c r="BX693" i="1"/>
  <c r="BZ693" i="1"/>
  <c r="BX694" i="1"/>
  <c r="BZ694" i="1"/>
  <c r="BX695" i="1"/>
  <c r="BZ695" i="1"/>
  <c r="BX696" i="1"/>
  <c r="BZ696" i="1"/>
  <c r="BX697" i="1"/>
  <c r="BZ697" i="1"/>
  <c r="BX698" i="1"/>
  <c r="BZ698" i="1"/>
  <c r="BX699" i="1"/>
  <c r="BZ699" i="1"/>
  <c r="BX700" i="1"/>
  <c r="BZ700" i="1"/>
  <c r="BX701" i="1"/>
  <c r="BZ701" i="1"/>
  <c r="BX702" i="1"/>
  <c r="BZ702" i="1"/>
  <c r="BX703" i="1"/>
  <c r="BZ703" i="1"/>
  <c r="BX704" i="1"/>
  <c r="BZ704" i="1"/>
  <c r="BX705" i="1"/>
  <c r="BZ705" i="1"/>
  <c r="BX706" i="1"/>
  <c r="BZ706" i="1"/>
  <c r="BX707" i="1"/>
  <c r="BZ707" i="1"/>
  <c r="BX708" i="1"/>
  <c r="BZ708" i="1"/>
  <c r="BX709" i="1"/>
  <c r="BZ709" i="1"/>
  <c r="BX710" i="1"/>
  <c r="BZ710" i="1"/>
  <c r="BX711" i="1"/>
  <c r="BZ711" i="1"/>
  <c r="BX712" i="1"/>
  <c r="BZ712" i="1"/>
  <c r="BX713" i="1"/>
  <c r="BZ713" i="1"/>
  <c r="BX714" i="1"/>
  <c r="BZ714" i="1"/>
  <c r="BX715" i="1"/>
  <c r="BZ715" i="1"/>
  <c r="BX716" i="1"/>
  <c r="BZ716" i="1"/>
  <c r="BX717" i="1"/>
  <c r="BZ717" i="1"/>
  <c r="BX718" i="1"/>
  <c r="BZ718" i="1"/>
  <c r="BX719" i="1"/>
  <c r="BZ719" i="1"/>
  <c r="BX720" i="1"/>
  <c r="BZ720" i="1"/>
  <c r="BX721" i="1"/>
  <c r="BZ721" i="1"/>
  <c r="BX722" i="1"/>
  <c r="BZ722" i="1"/>
  <c r="BX723" i="1"/>
  <c r="BZ723" i="1"/>
  <c r="BX724" i="1"/>
  <c r="BZ724" i="1"/>
  <c r="BX725" i="1"/>
  <c r="BZ725" i="1"/>
  <c r="BX726" i="1"/>
  <c r="BZ726" i="1"/>
  <c r="BX727" i="1"/>
  <c r="BZ727" i="1"/>
  <c r="BX728" i="1"/>
  <c r="BZ728" i="1"/>
  <c r="BX729" i="1"/>
  <c r="BZ729" i="1"/>
  <c r="BX730" i="1"/>
  <c r="BZ730" i="1"/>
  <c r="BX731" i="1"/>
  <c r="BZ731" i="1"/>
  <c r="BX732" i="1"/>
  <c r="BZ732" i="1"/>
  <c r="BX733" i="1"/>
  <c r="BZ733" i="1"/>
  <c r="BX734" i="1"/>
  <c r="BZ734" i="1"/>
  <c r="BX735" i="1"/>
  <c r="BZ735" i="1"/>
  <c r="BX736" i="1"/>
  <c r="BZ736" i="1"/>
  <c r="BX737" i="1"/>
  <c r="BZ737" i="1"/>
  <c r="BX738" i="1"/>
  <c r="BZ738" i="1"/>
  <c r="BX739" i="1"/>
  <c r="BZ739" i="1"/>
  <c r="BX740" i="1"/>
  <c r="BZ740" i="1"/>
  <c r="BX741" i="1"/>
  <c r="BZ741" i="1"/>
  <c r="BX742" i="1"/>
  <c r="BZ742" i="1"/>
  <c r="BX743" i="1"/>
  <c r="BZ743" i="1"/>
  <c r="BX744" i="1"/>
  <c r="BZ744" i="1"/>
  <c r="BX745" i="1"/>
  <c r="BZ745" i="1"/>
  <c r="BX746" i="1"/>
  <c r="BZ746" i="1"/>
  <c r="BX747" i="1"/>
  <c r="BZ747" i="1"/>
  <c r="BX748" i="1"/>
  <c r="BZ748" i="1"/>
  <c r="BX749" i="1"/>
  <c r="BZ749" i="1"/>
  <c r="BX750" i="1"/>
  <c r="BZ750" i="1"/>
  <c r="BX751" i="1"/>
  <c r="BZ751" i="1"/>
  <c r="BX752" i="1"/>
  <c r="BZ752" i="1"/>
  <c r="BX753" i="1"/>
  <c r="BZ753" i="1"/>
  <c r="BX754" i="1"/>
  <c r="BZ754" i="1"/>
  <c r="BX755" i="1"/>
  <c r="BZ755" i="1"/>
  <c r="BX756" i="1"/>
  <c r="BZ756" i="1"/>
  <c r="BX757" i="1"/>
  <c r="BZ757" i="1"/>
  <c r="BX758" i="1"/>
  <c r="BZ758" i="1"/>
  <c r="BX759" i="1"/>
  <c r="BZ759" i="1"/>
  <c r="BX760" i="1"/>
  <c r="BZ760" i="1"/>
  <c r="BX761" i="1"/>
  <c r="BZ761" i="1"/>
  <c r="BX762" i="1"/>
  <c r="BZ762" i="1"/>
  <c r="BX763" i="1"/>
  <c r="BZ763" i="1"/>
  <c r="BX764" i="1"/>
  <c r="BZ764" i="1"/>
  <c r="BX765" i="1"/>
  <c r="BZ765" i="1"/>
  <c r="BX766" i="1"/>
  <c r="BZ766" i="1"/>
  <c r="BX767" i="1"/>
  <c r="BZ767" i="1"/>
  <c r="BX768" i="1"/>
  <c r="BZ768" i="1"/>
  <c r="BX769" i="1"/>
  <c r="BZ769" i="1"/>
  <c r="BX770" i="1"/>
  <c r="BZ770" i="1"/>
  <c r="BX771" i="1"/>
  <c r="BZ771" i="1"/>
  <c r="BX772" i="1"/>
  <c r="BZ772" i="1"/>
  <c r="BX773" i="1"/>
  <c r="BZ773" i="1"/>
  <c r="BX774" i="1"/>
  <c r="BZ774" i="1"/>
  <c r="BX775" i="1"/>
  <c r="BZ775" i="1"/>
  <c r="BX776" i="1"/>
  <c r="BZ776" i="1"/>
  <c r="BX777" i="1"/>
  <c r="BZ777" i="1"/>
  <c r="BX778" i="1"/>
  <c r="BZ778" i="1"/>
  <c r="BX779" i="1"/>
  <c r="BZ779" i="1"/>
  <c r="BX780" i="1"/>
  <c r="BZ780" i="1"/>
  <c r="BX781" i="1"/>
  <c r="BZ781" i="1"/>
  <c r="BX782" i="1"/>
  <c r="BZ782" i="1"/>
  <c r="BX783" i="1"/>
  <c r="BZ783" i="1"/>
  <c r="BX784" i="1"/>
  <c r="BZ784" i="1"/>
  <c r="BX785" i="1"/>
  <c r="BZ785" i="1"/>
  <c r="BX786" i="1"/>
  <c r="BZ786" i="1"/>
  <c r="BX787" i="1"/>
  <c r="BZ787" i="1"/>
  <c r="BX788" i="1"/>
  <c r="BZ788" i="1"/>
  <c r="BX789" i="1"/>
  <c r="BZ789" i="1"/>
  <c r="BX790" i="1"/>
  <c r="BZ790" i="1"/>
  <c r="BX791" i="1"/>
  <c r="BZ791" i="1"/>
  <c r="BX792" i="1"/>
  <c r="BZ792" i="1"/>
  <c r="BX793" i="1"/>
  <c r="BZ793" i="1"/>
  <c r="BX794" i="1"/>
  <c r="BZ794" i="1"/>
  <c r="BX795" i="1"/>
  <c r="BZ795" i="1"/>
  <c r="BX796" i="1"/>
  <c r="BZ796" i="1"/>
  <c r="BX797" i="1"/>
  <c r="BZ797" i="1"/>
  <c r="BX798" i="1"/>
  <c r="BZ798" i="1"/>
  <c r="BX799" i="1"/>
  <c r="BZ799" i="1"/>
  <c r="BX800" i="1"/>
  <c r="BZ800" i="1"/>
  <c r="BX801" i="1"/>
  <c r="BZ801" i="1"/>
  <c r="BX802" i="1"/>
  <c r="BZ802" i="1"/>
  <c r="BX803" i="1"/>
  <c r="BZ803" i="1"/>
  <c r="BX804" i="1"/>
  <c r="BZ804" i="1"/>
  <c r="BX805" i="1"/>
  <c r="BZ805" i="1"/>
  <c r="BX806" i="1"/>
  <c r="BZ806" i="1"/>
  <c r="BX807" i="1"/>
  <c r="BZ807" i="1"/>
  <c r="BX808" i="1"/>
  <c r="BZ808" i="1"/>
  <c r="BX809" i="1"/>
  <c r="BZ809" i="1"/>
  <c r="BX810" i="1"/>
  <c r="BZ810" i="1"/>
  <c r="BX811" i="1"/>
  <c r="BZ811" i="1"/>
  <c r="BX812" i="1"/>
  <c r="BZ812" i="1"/>
  <c r="BX813" i="1"/>
  <c r="BZ813" i="1"/>
  <c r="BX814" i="1"/>
  <c r="BZ814" i="1"/>
  <c r="BX815" i="1"/>
  <c r="BZ815" i="1"/>
  <c r="BX816" i="1"/>
  <c r="BZ816" i="1"/>
  <c r="BX817" i="1"/>
  <c r="BZ817" i="1"/>
  <c r="BX818" i="1"/>
  <c r="BZ818" i="1"/>
  <c r="BX819" i="1"/>
  <c r="BZ819" i="1"/>
  <c r="BX820" i="1"/>
  <c r="BZ820" i="1"/>
  <c r="BX821" i="1"/>
  <c r="BZ821" i="1"/>
  <c r="BX822" i="1"/>
  <c r="BZ822" i="1"/>
  <c r="BX823" i="1"/>
  <c r="BZ823" i="1"/>
  <c r="BX824" i="1"/>
  <c r="BZ824" i="1"/>
  <c r="BX825" i="1"/>
  <c r="BZ825" i="1"/>
  <c r="BX826" i="1"/>
  <c r="BZ826" i="1"/>
  <c r="BX827" i="1"/>
  <c r="BZ827" i="1"/>
  <c r="BX828" i="1"/>
  <c r="BZ828" i="1"/>
  <c r="BX829" i="1"/>
  <c r="BZ829" i="1"/>
  <c r="BX830" i="1"/>
  <c r="BZ830" i="1"/>
  <c r="BX831" i="1"/>
  <c r="BZ831" i="1"/>
  <c r="BX832" i="1"/>
  <c r="BZ832" i="1"/>
  <c r="BX833" i="1"/>
  <c r="BZ833" i="1"/>
  <c r="BX834" i="1"/>
  <c r="BZ834" i="1"/>
  <c r="BX835" i="1"/>
  <c r="BZ835" i="1"/>
  <c r="BX836" i="1"/>
  <c r="BZ836" i="1"/>
  <c r="BX837" i="1"/>
  <c r="BZ837" i="1"/>
  <c r="BX838" i="1"/>
  <c r="BZ838" i="1"/>
  <c r="BX839" i="1"/>
  <c r="BZ839" i="1"/>
  <c r="BX840" i="1"/>
  <c r="BZ840" i="1"/>
  <c r="BX841" i="1"/>
  <c r="BZ841" i="1"/>
  <c r="BX842" i="1"/>
  <c r="BZ842" i="1"/>
  <c r="BX843" i="1"/>
  <c r="BZ843" i="1"/>
  <c r="BX844" i="1"/>
  <c r="BZ844" i="1"/>
  <c r="BX845" i="1"/>
  <c r="BZ845" i="1"/>
  <c r="BX846" i="1"/>
  <c r="BZ846" i="1"/>
  <c r="BX847" i="1"/>
  <c r="BZ847" i="1"/>
  <c r="BX848" i="1"/>
  <c r="BZ848" i="1"/>
  <c r="BX849" i="1"/>
  <c r="BZ849" i="1"/>
  <c r="BX850" i="1"/>
  <c r="BZ850" i="1"/>
  <c r="BX851" i="1"/>
  <c r="BZ851" i="1"/>
  <c r="BX852" i="1"/>
  <c r="BZ852" i="1"/>
  <c r="BX853" i="1"/>
  <c r="BZ853" i="1"/>
  <c r="BX854" i="1"/>
  <c r="BZ854" i="1"/>
  <c r="BX855" i="1"/>
  <c r="BZ855" i="1"/>
  <c r="BX856" i="1"/>
  <c r="BZ856" i="1"/>
  <c r="BX857" i="1"/>
  <c r="BZ857" i="1"/>
  <c r="BX858" i="1"/>
  <c r="BZ858" i="1"/>
  <c r="BX859" i="1"/>
  <c r="BZ859" i="1"/>
  <c r="BX860" i="1"/>
  <c r="BZ860" i="1"/>
  <c r="BX861" i="1"/>
  <c r="BZ861" i="1"/>
  <c r="BX862" i="1"/>
  <c r="BZ862" i="1"/>
  <c r="BX863" i="1"/>
  <c r="BZ863" i="1"/>
  <c r="BX864" i="1"/>
  <c r="BZ864" i="1"/>
  <c r="BX865" i="1"/>
  <c r="BZ865" i="1"/>
  <c r="BX866" i="1"/>
  <c r="BZ866" i="1"/>
  <c r="BX867" i="1"/>
  <c r="BZ867" i="1"/>
  <c r="BX868" i="1"/>
  <c r="BZ868" i="1"/>
  <c r="BX869" i="1"/>
  <c r="BZ869" i="1"/>
  <c r="BX870" i="1"/>
  <c r="BZ870" i="1"/>
  <c r="BX871" i="1"/>
  <c r="BZ871" i="1"/>
  <c r="BX872" i="1"/>
  <c r="BZ872" i="1"/>
  <c r="BX873" i="1"/>
  <c r="BZ873" i="1"/>
  <c r="BX874" i="1"/>
  <c r="BZ874" i="1"/>
  <c r="BX875" i="1"/>
  <c r="BZ875" i="1"/>
  <c r="BX876" i="1"/>
  <c r="BZ876" i="1"/>
  <c r="BX877" i="1"/>
  <c r="BZ877" i="1"/>
  <c r="BX878" i="1"/>
  <c r="BZ878" i="1"/>
  <c r="BX879" i="1"/>
  <c r="BZ879" i="1"/>
  <c r="BX880" i="1"/>
  <c r="BZ880" i="1"/>
  <c r="BX881" i="1"/>
  <c r="BZ881" i="1"/>
  <c r="BX882" i="1"/>
  <c r="BZ882" i="1"/>
  <c r="BX883" i="1"/>
  <c r="BZ883" i="1"/>
  <c r="BX884" i="1"/>
  <c r="BZ884" i="1"/>
  <c r="BX885" i="1"/>
  <c r="BZ885" i="1"/>
  <c r="BX886" i="1"/>
  <c r="BZ886" i="1"/>
  <c r="BX887" i="1"/>
  <c r="BZ887" i="1"/>
  <c r="BX888" i="1"/>
  <c r="BZ888" i="1"/>
  <c r="BX889" i="1"/>
  <c r="BZ889" i="1"/>
  <c r="BX890" i="1"/>
  <c r="BZ890" i="1"/>
  <c r="BX891" i="1"/>
  <c r="BZ891" i="1"/>
  <c r="BX892" i="1"/>
  <c r="BZ892" i="1"/>
  <c r="BX893" i="1"/>
  <c r="BZ893" i="1"/>
  <c r="BX894" i="1"/>
  <c r="BZ894" i="1"/>
  <c r="BX895" i="1"/>
  <c r="BZ895" i="1"/>
  <c r="BX896" i="1"/>
  <c r="BZ896" i="1"/>
  <c r="BX897" i="1"/>
  <c r="BZ897" i="1"/>
  <c r="BX898" i="1"/>
  <c r="BZ898" i="1"/>
  <c r="BX899" i="1"/>
  <c r="BZ899" i="1"/>
  <c r="BX900" i="1"/>
  <c r="BZ900" i="1"/>
  <c r="BX901" i="1"/>
  <c r="BZ901" i="1"/>
  <c r="BX902" i="1"/>
  <c r="BZ902" i="1"/>
  <c r="BX903" i="1"/>
  <c r="BZ903" i="1"/>
  <c r="BX904" i="1"/>
  <c r="BZ904" i="1"/>
  <c r="BX905" i="1"/>
  <c r="BZ905" i="1"/>
  <c r="BX906" i="1"/>
  <c r="BZ906" i="1"/>
  <c r="BX907" i="1"/>
  <c r="BZ907" i="1"/>
  <c r="BX908" i="1"/>
  <c r="BZ908" i="1"/>
  <c r="BX909" i="1"/>
  <c r="BZ909" i="1"/>
  <c r="BX910" i="1"/>
  <c r="BZ910" i="1"/>
  <c r="BX911" i="1"/>
  <c r="BZ911" i="1"/>
  <c r="BX912" i="1"/>
  <c r="BZ912" i="1"/>
  <c r="BX913" i="1"/>
  <c r="BZ913" i="1"/>
  <c r="BX914" i="1"/>
  <c r="BZ914" i="1"/>
  <c r="BX915" i="1"/>
  <c r="BZ915" i="1"/>
  <c r="BX916" i="1"/>
  <c r="BZ916" i="1"/>
  <c r="BX917" i="1"/>
  <c r="BZ917" i="1"/>
  <c r="BX918" i="1"/>
  <c r="BZ918" i="1"/>
  <c r="BX919" i="1"/>
  <c r="BZ919" i="1"/>
  <c r="BX920" i="1"/>
  <c r="BZ920" i="1"/>
  <c r="BX921" i="1"/>
  <c r="BZ921" i="1"/>
  <c r="BX922" i="1"/>
  <c r="BZ922" i="1"/>
  <c r="BX923" i="1"/>
  <c r="BZ923" i="1"/>
  <c r="BX924" i="1"/>
  <c r="BZ924" i="1"/>
  <c r="BX925" i="1"/>
  <c r="BZ925" i="1"/>
  <c r="BX926" i="1"/>
  <c r="BZ926" i="1"/>
  <c r="BX927" i="1"/>
  <c r="BZ927" i="1"/>
  <c r="BX928" i="1"/>
  <c r="BZ928" i="1"/>
  <c r="BX929" i="1"/>
  <c r="BZ929" i="1"/>
  <c r="BX930" i="1"/>
  <c r="BZ930" i="1"/>
  <c r="BX931" i="1"/>
  <c r="BZ931" i="1"/>
  <c r="BX932" i="1"/>
  <c r="BZ932" i="1"/>
  <c r="BX933" i="1"/>
  <c r="BZ933" i="1"/>
  <c r="BX934" i="1"/>
  <c r="BZ934" i="1"/>
  <c r="BX935" i="1"/>
  <c r="BZ935" i="1"/>
  <c r="BX936" i="1"/>
  <c r="BZ936" i="1"/>
  <c r="BX937" i="1"/>
  <c r="BZ937" i="1"/>
  <c r="BX938" i="1"/>
  <c r="BZ938" i="1"/>
  <c r="BX939" i="1"/>
  <c r="BZ939" i="1"/>
  <c r="BX940" i="1"/>
  <c r="BZ940" i="1"/>
  <c r="BX941" i="1"/>
  <c r="BZ941" i="1"/>
  <c r="BX942" i="1"/>
  <c r="BZ942" i="1"/>
  <c r="BX943" i="1"/>
  <c r="BZ943" i="1"/>
  <c r="BX944" i="1"/>
  <c r="BZ944" i="1"/>
  <c r="BX945" i="1"/>
  <c r="BZ945" i="1"/>
  <c r="BX946" i="1"/>
  <c r="BZ946" i="1"/>
  <c r="BX947" i="1"/>
  <c r="BZ947" i="1"/>
  <c r="BX948" i="1"/>
  <c r="BZ948" i="1"/>
  <c r="BX949" i="1"/>
  <c r="BZ949" i="1"/>
  <c r="BX950" i="1"/>
  <c r="BZ950" i="1"/>
  <c r="BX951" i="1"/>
  <c r="BZ951" i="1"/>
  <c r="BX952" i="1"/>
  <c r="BZ952" i="1"/>
  <c r="BX953" i="1"/>
  <c r="BZ953" i="1"/>
  <c r="BX954" i="1"/>
  <c r="BZ954" i="1"/>
  <c r="BX955" i="1"/>
  <c r="BZ955" i="1"/>
  <c r="BX956" i="1"/>
  <c r="BZ956" i="1"/>
  <c r="BX957" i="1"/>
  <c r="BZ957" i="1"/>
  <c r="BX958" i="1"/>
  <c r="BZ958" i="1"/>
  <c r="BX959" i="1"/>
  <c r="BZ959" i="1"/>
  <c r="BX960" i="1"/>
  <c r="BZ960" i="1"/>
  <c r="BX961" i="1"/>
  <c r="BZ961" i="1"/>
  <c r="BX962" i="1"/>
  <c r="BZ962" i="1"/>
  <c r="BX963" i="1"/>
  <c r="BZ963" i="1"/>
  <c r="BX964" i="1"/>
  <c r="BZ964" i="1"/>
  <c r="BX965" i="1"/>
  <c r="BZ965" i="1"/>
  <c r="BX966" i="1"/>
  <c r="BZ966" i="1"/>
  <c r="BX967" i="1"/>
  <c r="BZ967" i="1"/>
  <c r="BX968" i="1"/>
  <c r="BZ968" i="1"/>
  <c r="BX969" i="1"/>
  <c r="BZ969" i="1"/>
  <c r="BX970" i="1"/>
  <c r="BZ970" i="1"/>
  <c r="BX971" i="1"/>
  <c r="BZ971" i="1"/>
  <c r="BX972" i="1"/>
  <c r="BZ972" i="1"/>
  <c r="BX973" i="1"/>
  <c r="BZ973" i="1"/>
  <c r="BX974" i="1"/>
  <c r="BZ974" i="1"/>
  <c r="BX975" i="1"/>
  <c r="BZ975" i="1"/>
  <c r="BX976" i="1"/>
  <c r="BZ976" i="1"/>
  <c r="BX977" i="1"/>
  <c r="BZ977" i="1"/>
  <c r="BX978" i="1"/>
  <c r="BZ978" i="1"/>
  <c r="BX979" i="1"/>
  <c r="BZ979" i="1"/>
  <c r="BX980" i="1"/>
  <c r="BZ980" i="1"/>
  <c r="BX981" i="1"/>
  <c r="BZ981" i="1"/>
  <c r="BX982" i="1"/>
  <c r="BZ982" i="1"/>
  <c r="BX983" i="1"/>
  <c r="BZ983" i="1"/>
  <c r="BX984" i="1"/>
  <c r="BZ984" i="1"/>
  <c r="BX985" i="1"/>
  <c r="BZ985" i="1"/>
  <c r="BX986" i="1"/>
  <c r="BZ986" i="1"/>
  <c r="BX987" i="1"/>
  <c r="BZ987" i="1"/>
  <c r="BX988" i="1"/>
  <c r="BZ988" i="1"/>
  <c r="BX989" i="1"/>
  <c r="BZ989" i="1"/>
  <c r="BX990" i="1"/>
  <c r="BZ990" i="1"/>
  <c r="BX991" i="1"/>
  <c r="BZ991" i="1"/>
  <c r="BX992" i="1"/>
  <c r="BZ992" i="1"/>
  <c r="BX993" i="1"/>
  <c r="BZ993" i="1"/>
  <c r="BX994" i="1"/>
  <c r="BZ994" i="1"/>
  <c r="BX995" i="1"/>
  <c r="BZ995" i="1"/>
  <c r="BX996" i="1"/>
  <c r="BZ996" i="1"/>
  <c r="BX997" i="1"/>
  <c r="BZ997" i="1"/>
  <c r="BX998" i="1"/>
  <c r="BZ998" i="1"/>
  <c r="BX999" i="1"/>
  <c r="BZ999" i="1"/>
  <c r="BX1000" i="1"/>
  <c r="BZ1000" i="1"/>
  <c r="BZ5" i="1"/>
  <c r="BX5" i="1"/>
  <c r="BZ4" i="1"/>
  <c r="BX4" i="1"/>
  <c r="DD1000" i="1" l="1"/>
  <c r="DD999" i="1"/>
  <c r="DD998" i="1"/>
  <c r="DD997" i="1"/>
  <c r="DD996" i="1"/>
  <c r="DD995" i="1"/>
  <c r="DD994" i="1"/>
  <c r="DD993" i="1"/>
  <c r="DD992" i="1"/>
  <c r="DD991" i="1"/>
  <c r="DD990" i="1"/>
  <c r="DD989" i="1"/>
  <c r="DD988" i="1"/>
  <c r="DD987" i="1"/>
  <c r="DD986" i="1"/>
  <c r="DD985" i="1"/>
  <c r="DD984" i="1"/>
  <c r="DD983" i="1"/>
  <c r="DD982" i="1"/>
  <c r="DD981" i="1"/>
  <c r="DD980" i="1"/>
  <c r="DD979" i="1"/>
  <c r="DD978" i="1"/>
  <c r="DD977" i="1"/>
  <c r="DD976" i="1"/>
  <c r="DD975" i="1"/>
  <c r="DD974" i="1"/>
  <c r="DD973" i="1"/>
  <c r="DD972" i="1"/>
  <c r="DD971" i="1"/>
  <c r="DD970" i="1"/>
  <c r="DD969" i="1"/>
  <c r="DD968" i="1"/>
  <c r="DD967" i="1"/>
  <c r="DD966" i="1"/>
  <c r="DD965" i="1"/>
  <c r="DD964" i="1"/>
  <c r="DD963" i="1"/>
  <c r="DD962" i="1"/>
  <c r="DD961" i="1"/>
  <c r="DD960" i="1"/>
  <c r="DD959" i="1"/>
  <c r="DD958" i="1"/>
  <c r="DD957" i="1"/>
  <c r="DD956" i="1"/>
  <c r="DD955" i="1"/>
  <c r="DD954" i="1"/>
  <c r="DD953" i="1"/>
  <c r="DD952" i="1"/>
  <c r="DD951" i="1"/>
  <c r="DD950" i="1"/>
  <c r="DD949" i="1"/>
  <c r="DD948" i="1"/>
  <c r="DD947" i="1"/>
  <c r="DD946" i="1"/>
  <c r="DD945" i="1"/>
  <c r="DD944" i="1"/>
  <c r="DD943" i="1"/>
  <c r="DD942" i="1"/>
  <c r="DD941" i="1"/>
  <c r="DD940" i="1"/>
  <c r="DD939" i="1"/>
  <c r="DD938" i="1"/>
  <c r="DD937" i="1"/>
  <c r="DD936" i="1"/>
  <c r="DD935" i="1"/>
  <c r="DD934" i="1"/>
  <c r="DD933" i="1"/>
  <c r="DD932" i="1"/>
  <c r="DD931" i="1"/>
  <c r="DD930" i="1"/>
  <c r="DD929" i="1"/>
  <c r="DD928" i="1"/>
  <c r="DD927" i="1"/>
  <c r="DD926" i="1"/>
  <c r="DD925" i="1"/>
  <c r="DD924" i="1"/>
  <c r="DD923" i="1"/>
  <c r="DD922" i="1"/>
  <c r="DD921" i="1"/>
  <c r="DD920" i="1"/>
  <c r="DD919" i="1"/>
  <c r="DD918" i="1"/>
  <c r="DD917" i="1"/>
  <c r="DD916" i="1"/>
  <c r="DD915" i="1"/>
  <c r="DD914" i="1"/>
  <c r="DD913" i="1"/>
  <c r="DD912" i="1"/>
  <c r="DD911" i="1"/>
  <c r="DD910" i="1"/>
  <c r="DD909" i="1"/>
  <c r="DD908" i="1"/>
  <c r="DD907" i="1"/>
  <c r="DD906" i="1"/>
  <c r="DD905" i="1"/>
  <c r="DD904" i="1"/>
  <c r="DD903" i="1"/>
  <c r="DD902" i="1"/>
  <c r="DD901" i="1"/>
  <c r="DD900" i="1"/>
  <c r="DD899" i="1"/>
  <c r="DD898" i="1"/>
  <c r="DD897" i="1"/>
  <c r="DD896" i="1"/>
  <c r="DD895" i="1"/>
  <c r="DD894" i="1"/>
  <c r="DD893" i="1"/>
  <c r="DD892" i="1"/>
  <c r="DD891" i="1"/>
  <c r="DD890" i="1"/>
  <c r="DD889" i="1"/>
  <c r="DD888" i="1"/>
  <c r="DD887" i="1"/>
  <c r="DD886" i="1"/>
  <c r="DD885" i="1"/>
  <c r="DD884" i="1"/>
  <c r="DD883" i="1"/>
  <c r="DD882" i="1"/>
  <c r="DD881" i="1"/>
  <c r="DD880" i="1"/>
  <c r="DD879" i="1"/>
  <c r="DD878" i="1"/>
  <c r="DD877" i="1"/>
  <c r="DD876" i="1"/>
  <c r="DD875" i="1"/>
  <c r="DD874" i="1"/>
  <c r="DD873" i="1"/>
  <c r="DD872" i="1"/>
  <c r="DD871" i="1"/>
  <c r="DD870" i="1"/>
  <c r="DD869" i="1"/>
  <c r="DD868" i="1"/>
  <c r="DD867" i="1"/>
  <c r="DD866" i="1"/>
  <c r="DD865" i="1"/>
  <c r="DD864" i="1"/>
  <c r="DD863" i="1"/>
  <c r="DD862" i="1"/>
  <c r="DD861" i="1"/>
  <c r="DD860" i="1"/>
  <c r="DD859" i="1"/>
  <c r="DD858" i="1"/>
  <c r="DD857" i="1"/>
  <c r="DD856" i="1"/>
  <c r="DD855" i="1"/>
  <c r="DD854" i="1"/>
  <c r="DD853" i="1"/>
  <c r="DD852" i="1"/>
  <c r="DD851" i="1"/>
  <c r="DD850" i="1"/>
  <c r="DD849" i="1"/>
  <c r="DD848" i="1"/>
  <c r="DD847" i="1"/>
  <c r="DD846" i="1"/>
  <c r="DD845" i="1"/>
  <c r="DD844" i="1"/>
  <c r="DD843" i="1"/>
  <c r="DD842" i="1"/>
  <c r="DD841" i="1"/>
  <c r="DD840" i="1"/>
  <c r="DD839" i="1"/>
  <c r="DD838" i="1"/>
  <c r="DD837" i="1"/>
  <c r="DD836" i="1"/>
  <c r="DD835" i="1"/>
  <c r="DD834" i="1"/>
  <c r="DD833" i="1"/>
  <c r="DD832" i="1"/>
  <c r="DD831" i="1"/>
  <c r="DD830" i="1"/>
  <c r="DD829" i="1"/>
  <c r="DD828" i="1"/>
  <c r="DD827" i="1"/>
  <c r="DD826" i="1"/>
  <c r="DD825" i="1"/>
  <c r="DD824" i="1"/>
  <c r="DD823" i="1"/>
  <c r="DD822" i="1"/>
  <c r="DD821" i="1"/>
  <c r="DD820" i="1"/>
  <c r="DD819" i="1"/>
  <c r="DD818" i="1"/>
  <c r="DD817" i="1"/>
  <c r="DD816" i="1"/>
  <c r="DD815" i="1"/>
  <c r="DD814" i="1"/>
  <c r="DD813" i="1"/>
  <c r="DD812" i="1"/>
  <c r="DD811" i="1"/>
  <c r="DD810" i="1"/>
  <c r="DD809" i="1"/>
  <c r="DD808" i="1"/>
  <c r="DD807" i="1"/>
  <c r="DD806" i="1"/>
  <c r="DD805" i="1"/>
  <c r="DD804" i="1"/>
  <c r="DD803" i="1"/>
  <c r="DD802" i="1"/>
  <c r="DD801" i="1"/>
  <c r="DD800" i="1"/>
  <c r="DD799" i="1"/>
  <c r="DD798" i="1"/>
  <c r="DD797" i="1"/>
  <c r="DD796" i="1"/>
  <c r="DD795" i="1"/>
  <c r="DD794" i="1"/>
  <c r="DD793" i="1"/>
  <c r="DD792" i="1"/>
  <c r="DD791" i="1"/>
  <c r="DD790" i="1"/>
  <c r="DD789" i="1"/>
  <c r="DD788" i="1"/>
  <c r="DD787" i="1"/>
  <c r="DD786" i="1"/>
  <c r="DD785" i="1"/>
  <c r="DD784" i="1"/>
  <c r="DD783" i="1"/>
  <c r="DD782" i="1"/>
  <c r="DD781" i="1"/>
  <c r="DD780" i="1"/>
  <c r="DD779" i="1"/>
  <c r="DD778" i="1"/>
  <c r="DD777" i="1"/>
  <c r="DD776" i="1"/>
  <c r="DD775" i="1"/>
  <c r="DD774" i="1"/>
  <c r="DD773" i="1"/>
  <c r="DD772" i="1"/>
  <c r="DD771" i="1"/>
  <c r="DD770" i="1"/>
  <c r="DD769" i="1"/>
  <c r="DD768" i="1"/>
  <c r="DD767" i="1"/>
  <c r="DD766" i="1"/>
  <c r="DD765" i="1"/>
  <c r="DD764" i="1"/>
  <c r="DD763" i="1"/>
  <c r="DD762" i="1"/>
  <c r="DD761" i="1"/>
  <c r="DD760" i="1"/>
  <c r="DD759" i="1"/>
  <c r="DD758" i="1"/>
  <c r="DD757" i="1"/>
  <c r="DD756" i="1"/>
  <c r="DD755" i="1"/>
  <c r="DD754" i="1"/>
  <c r="DD753" i="1"/>
  <c r="DD752" i="1"/>
  <c r="DD751" i="1"/>
  <c r="DD750" i="1"/>
  <c r="DD749" i="1"/>
  <c r="DD748" i="1"/>
  <c r="DD747" i="1"/>
  <c r="DD746" i="1"/>
  <c r="DD745" i="1"/>
  <c r="DD744" i="1"/>
  <c r="DD743" i="1"/>
  <c r="DD742" i="1"/>
  <c r="DD741" i="1"/>
  <c r="DD740" i="1"/>
  <c r="DD739" i="1"/>
  <c r="DD738" i="1"/>
  <c r="DD737" i="1"/>
  <c r="DD736" i="1"/>
  <c r="DD735" i="1"/>
  <c r="DD734" i="1"/>
  <c r="DD733" i="1"/>
  <c r="DD732" i="1"/>
  <c r="DD731" i="1"/>
  <c r="DD730" i="1"/>
  <c r="DD729" i="1"/>
  <c r="DD728" i="1"/>
  <c r="DD727" i="1"/>
  <c r="DD726" i="1"/>
  <c r="DD725" i="1"/>
  <c r="DD724" i="1"/>
  <c r="DD723" i="1"/>
  <c r="DD722" i="1"/>
  <c r="DD721" i="1"/>
  <c r="DD720" i="1"/>
  <c r="DD719" i="1"/>
  <c r="DD718" i="1"/>
  <c r="DD717" i="1"/>
  <c r="DD716" i="1"/>
  <c r="DD715" i="1"/>
  <c r="DD714" i="1"/>
  <c r="DD713" i="1"/>
  <c r="DD712" i="1"/>
  <c r="DD711" i="1"/>
  <c r="DD710" i="1"/>
  <c r="DD709" i="1"/>
  <c r="DD708" i="1"/>
  <c r="DD707" i="1"/>
  <c r="DD706" i="1"/>
  <c r="DD705" i="1"/>
  <c r="DD704" i="1"/>
  <c r="DD703" i="1"/>
  <c r="DD702" i="1"/>
  <c r="DD701" i="1"/>
  <c r="DD700" i="1"/>
  <c r="DD699" i="1"/>
  <c r="DD698" i="1"/>
  <c r="DD697" i="1"/>
  <c r="DD696" i="1"/>
  <c r="DD695" i="1"/>
  <c r="DD694" i="1"/>
  <c r="DD693" i="1"/>
  <c r="DD692" i="1"/>
  <c r="DD691" i="1"/>
  <c r="DD690" i="1"/>
  <c r="DD689" i="1"/>
  <c r="DD688" i="1"/>
  <c r="DD687" i="1"/>
  <c r="DD686" i="1"/>
  <c r="DD685" i="1"/>
  <c r="DD684" i="1"/>
  <c r="DD683" i="1"/>
  <c r="DD682" i="1"/>
  <c r="DD681" i="1"/>
  <c r="DD680" i="1"/>
  <c r="DD679" i="1"/>
  <c r="DD678" i="1"/>
  <c r="DD677" i="1"/>
  <c r="DD676" i="1"/>
  <c r="DD675" i="1"/>
  <c r="DD674" i="1"/>
  <c r="DD673" i="1"/>
  <c r="DD672" i="1"/>
  <c r="DD671" i="1"/>
  <c r="DD670" i="1"/>
  <c r="DD669" i="1"/>
  <c r="DD668" i="1"/>
  <c r="DD667" i="1"/>
  <c r="DD666" i="1"/>
  <c r="DD665" i="1"/>
  <c r="DD664" i="1"/>
  <c r="DD663" i="1"/>
  <c r="DD662" i="1"/>
  <c r="DD661" i="1"/>
  <c r="DD660" i="1"/>
  <c r="DD659" i="1"/>
  <c r="DD658" i="1"/>
  <c r="DD657" i="1"/>
  <c r="DD656" i="1"/>
  <c r="DD655" i="1"/>
  <c r="DD654" i="1"/>
  <c r="DD653" i="1"/>
  <c r="DD652" i="1"/>
  <c r="DD651" i="1"/>
  <c r="DD650" i="1"/>
  <c r="DD649" i="1"/>
  <c r="DD648" i="1"/>
  <c r="DD647" i="1"/>
  <c r="DD646" i="1"/>
  <c r="DD645" i="1"/>
  <c r="DD644" i="1"/>
  <c r="DD643" i="1"/>
  <c r="DD642" i="1"/>
  <c r="DD641" i="1"/>
  <c r="DD640" i="1"/>
  <c r="DD639" i="1"/>
  <c r="DD638" i="1"/>
  <c r="DD637" i="1"/>
  <c r="DD636" i="1"/>
  <c r="DD635" i="1"/>
  <c r="DD634" i="1"/>
  <c r="DD633" i="1"/>
  <c r="DD632" i="1"/>
  <c r="DD631" i="1"/>
  <c r="DD630" i="1"/>
  <c r="DD629" i="1"/>
  <c r="DD628" i="1"/>
  <c r="DD627" i="1"/>
  <c r="DD626" i="1"/>
  <c r="DD625" i="1"/>
  <c r="DD624" i="1"/>
  <c r="DD623" i="1"/>
  <c r="DD622" i="1"/>
  <c r="DD621" i="1"/>
  <c r="DD620" i="1"/>
  <c r="DD619" i="1"/>
  <c r="DD618" i="1"/>
  <c r="DD617" i="1"/>
  <c r="DD616" i="1"/>
  <c r="DD615" i="1"/>
  <c r="DD614" i="1"/>
  <c r="DD613" i="1"/>
  <c r="DD612" i="1"/>
  <c r="DD611" i="1"/>
  <c r="DD610" i="1"/>
  <c r="DD609" i="1"/>
  <c r="DD608" i="1"/>
  <c r="DD607" i="1"/>
  <c r="DD606" i="1"/>
  <c r="DD605" i="1"/>
  <c r="DD604" i="1"/>
  <c r="DD603" i="1"/>
  <c r="DD602" i="1"/>
  <c r="DD601" i="1"/>
  <c r="DD600" i="1"/>
  <c r="DD599" i="1"/>
  <c r="DD598" i="1"/>
  <c r="DD597" i="1"/>
  <c r="DD596" i="1"/>
  <c r="DD595" i="1"/>
  <c r="DD594" i="1"/>
  <c r="DD593" i="1"/>
  <c r="DD592" i="1"/>
  <c r="DD591" i="1"/>
  <c r="DD590" i="1"/>
  <c r="DD589" i="1"/>
  <c r="DD588" i="1"/>
  <c r="DD587" i="1"/>
  <c r="DD586" i="1"/>
  <c r="DD585" i="1"/>
  <c r="DD584" i="1"/>
  <c r="DD583" i="1"/>
  <c r="DD582" i="1"/>
  <c r="DD581" i="1"/>
  <c r="DD580" i="1"/>
  <c r="DD579" i="1"/>
  <c r="DD578" i="1"/>
  <c r="DD577" i="1"/>
  <c r="DD576" i="1"/>
  <c r="DD575" i="1"/>
  <c r="DD574" i="1"/>
  <c r="DD573" i="1"/>
  <c r="DD572" i="1"/>
  <c r="DD571" i="1"/>
  <c r="DD570" i="1"/>
  <c r="DD569" i="1"/>
  <c r="DD568" i="1"/>
  <c r="DD567" i="1"/>
  <c r="DD566" i="1"/>
  <c r="DD565" i="1"/>
  <c r="DD564" i="1"/>
  <c r="DD563" i="1"/>
  <c r="DD562" i="1"/>
  <c r="DD561" i="1"/>
  <c r="DD560" i="1"/>
  <c r="DD559" i="1"/>
  <c r="DD558" i="1"/>
  <c r="DD557" i="1"/>
  <c r="DD556" i="1"/>
  <c r="DD555" i="1"/>
  <c r="DD554" i="1"/>
  <c r="DD553" i="1"/>
  <c r="DD552" i="1"/>
  <c r="DD551" i="1"/>
  <c r="DD550" i="1"/>
  <c r="DD549" i="1"/>
  <c r="DD548" i="1"/>
  <c r="DD547" i="1"/>
  <c r="DD546" i="1"/>
  <c r="DD545" i="1"/>
  <c r="DD544" i="1"/>
  <c r="DD543" i="1"/>
  <c r="DD542" i="1"/>
  <c r="DD541" i="1"/>
  <c r="DD540" i="1"/>
  <c r="DD539" i="1"/>
  <c r="DD538" i="1"/>
  <c r="DD537" i="1"/>
  <c r="DD536" i="1"/>
  <c r="DD535" i="1"/>
  <c r="DD534" i="1"/>
  <c r="DD533" i="1"/>
  <c r="DD532" i="1"/>
  <c r="DD531" i="1"/>
  <c r="DD530" i="1"/>
  <c r="DD529" i="1"/>
  <c r="DD528" i="1"/>
  <c r="DD527" i="1"/>
  <c r="DD526" i="1"/>
  <c r="DD525" i="1"/>
  <c r="DD524" i="1"/>
  <c r="DD523" i="1"/>
  <c r="DD522" i="1"/>
  <c r="DD521" i="1"/>
  <c r="DD520" i="1"/>
  <c r="DD519" i="1"/>
  <c r="DD518" i="1"/>
  <c r="DD517" i="1"/>
  <c r="DD516" i="1"/>
  <c r="DD515" i="1"/>
  <c r="DD514" i="1"/>
  <c r="DD513" i="1"/>
  <c r="DD512" i="1"/>
  <c r="DD511" i="1"/>
  <c r="DD510" i="1"/>
  <c r="DD509" i="1"/>
  <c r="DD508" i="1"/>
  <c r="DD507" i="1"/>
  <c r="DD506" i="1"/>
  <c r="DD505" i="1"/>
  <c r="DD504" i="1"/>
  <c r="DD503" i="1"/>
  <c r="DD502" i="1"/>
  <c r="DD501" i="1"/>
  <c r="DD500" i="1"/>
  <c r="DD499" i="1"/>
  <c r="DD498" i="1"/>
  <c r="DD497" i="1"/>
  <c r="DD496" i="1"/>
  <c r="DD495" i="1"/>
  <c r="DD494" i="1"/>
  <c r="DD493" i="1"/>
  <c r="DD492" i="1"/>
  <c r="DD491" i="1"/>
  <c r="DD490" i="1"/>
  <c r="DD489" i="1"/>
  <c r="DD488" i="1"/>
  <c r="DD487" i="1"/>
  <c r="DD486" i="1"/>
  <c r="DD485" i="1"/>
  <c r="DD484" i="1"/>
  <c r="DD483" i="1"/>
  <c r="DD482" i="1"/>
  <c r="DD481" i="1"/>
  <c r="DD480" i="1"/>
  <c r="DD479" i="1"/>
  <c r="DD478" i="1"/>
  <c r="DD477" i="1"/>
  <c r="DD476" i="1"/>
  <c r="DD475" i="1"/>
  <c r="DD474" i="1"/>
  <c r="DD473" i="1"/>
  <c r="DD472" i="1"/>
  <c r="DD471" i="1"/>
  <c r="DD470" i="1"/>
  <c r="DD469" i="1"/>
  <c r="DD468" i="1"/>
  <c r="DD467" i="1"/>
  <c r="DD466" i="1"/>
  <c r="DD465" i="1"/>
  <c r="DD464" i="1"/>
  <c r="DD463" i="1"/>
  <c r="DD462" i="1"/>
  <c r="DD461" i="1"/>
  <c r="DD460" i="1"/>
  <c r="DD459" i="1"/>
  <c r="DD458" i="1"/>
  <c r="DD457" i="1"/>
  <c r="DD456" i="1"/>
  <c r="DD455" i="1"/>
  <c r="DD454" i="1"/>
  <c r="DD453" i="1"/>
  <c r="DD452" i="1"/>
  <c r="DD451" i="1"/>
  <c r="DD450" i="1"/>
  <c r="DD449" i="1"/>
  <c r="DD448" i="1"/>
  <c r="DD447" i="1"/>
  <c r="DD446" i="1"/>
  <c r="DD445" i="1"/>
  <c r="DD444" i="1"/>
  <c r="DD443" i="1"/>
  <c r="DD442" i="1"/>
  <c r="DD441" i="1"/>
  <c r="DD440" i="1"/>
  <c r="DD439" i="1"/>
  <c r="DD438" i="1"/>
  <c r="DD437" i="1"/>
  <c r="DD436" i="1"/>
  <c r="DD435" i="1"/>
  <c r="DD434" i="1"/>
  <c r="DD433" i="1"/>
  <c r="DD432" i="1"/>
  <c r="DD431" i="1"/>
  <c r="DD430" i="1"/>
  <c r="DD429" i="1"/>
  <c r="DD428" i="1"/>
  <c r="DD427" i="1"/>
  <c r="DD426" i="1"/>
  <c r="DD425" i="1"/>
  <c r="DD424" i="1"/>
  <c r="DD423" i="1"/>
  <c r="DD422" i="1"/>
  <c r="DD421" i="1"/>
  <c r="DD420" i="1"/>
  <c r="DD419" i="1"/>
  <c r="DD418" i="1"/>
  <c r="DD417" i="1"/>
  <c r="DD416" i="1"/>
  <c r="DD415" i="1"/>
  <c r="DD414" i="1"/>
  <c r="DD413" i="1"/>
  <c r="DD412" i="1"/>
  <c r="DD411" i="1"/>
  <c r="DD410" i="1"/>
  <c r="DD409" i="1"/>
  <c r="DD408" i="1"/>
  <c r="DD407" i="1"/>
  <c r="DD406" i="1"/>
  <c r="DD405" i="1"/>
  <c r="DD404" i="1"/>
  <c r="DD403" i="1"/>
  <c r="DD402" i="1"/>
  <c r="DD401" i="1"/>
  <c r="DD400" i="1"/>
  <c r="DD399" i="1"/>
  <c r="DD398" i="1"/>
  <c r="DD397" i="1"/>
  <c r="DD396" i="1"/>
  <c r="DD395" i="1"/>
  <c r="DD394" i="1"/>
  <c r="DD393" i="1"/>
  <c r="DD392" i="1"/>
  <c r="DD391" i="1"/>
  <c r="DD390" i="1"/>
  <c r="DD389" i="1"/>
  <c r="DD388" i="1"/>
  <c r="DD387" i="1"/>
  <c r="DD386" i="1"/>
  <c r="DD385" i="1"/>
  <c r="DD384" i="1"/>
  <c r="DD383" i="1"/>
  <c r="DD382" i="1"/>
  <c r="DD381" i="1"/>
  <c r="DD380" i="1"/>
  <c r="DD379" i="1"/>
  <c r="DD378" i="1"/>
  <c r="DD377" i="1"/>
  <c r="DD376" i="1"/>
  <c r="DD375" i="1"/>
  <c r="DD374" i="1"/>
  <c r="DD373" i="1"/>
  <c r="DD372" i="1"/>
  <c r="DD371" i="1"/>
  <c r="DD370" i="1"/>
  <c r="DD369" i="1"/>
  <c r="DD368" i="1"/>
  <c r="DD367" i="1"/>
  <c r="DD366" i="1"/>
  <c r="DD365" i="1"/>
  <c r="DD364" i="1"/>
  <c r="DD363" i="1"/>
  <c r="DD362" i="1"/>
  <c r="DD361" i="1"/>
  <c r="DD360" i="1"/>
  <c r="DD359" i="1"/>
  <c r="DD358" i="1"/>
  <c r="DD357" i="1"/>
  <c r="DD356" i="1"/>
  <c r="DD355" i="1"/>
  <c r="DD354" i="1"/>
  <c r="DD353" i="1"/>
  <c r="DD352" i="1"/>
  <c r="DD351" i="1"/>
  <c r="DD350" i="1"/>
  <c r="DD349" i="1"/>
  <c r="DD348" i="1"/>
  <c r="DD347" i="1"/>
  <c r="DD346" i="1"/>
  <c r="DD345" i="1"/>
  <c r="DD344" i="1"/>
  <c r="DD343" i="1"/>
  <c r="DD342" i="1"/>
  <c r="DD341" i="1"/>
  <c r="DD340" i="1"/>
  <c r="DD339" i="1"/>
  <c r="DD338" i="1"/>
  <c r="DD337" i="1"/>
  <c r="DD336" i="1"/>
  <c r="DD335" i="1"/>
  <c r="DD334" i="1"/>
  <c r="DD333" i="1"/>
  <c r="DD332" i="1"/>
  <c r="DD331" i="1"/>
  <c r="DD330" i="1"/>
  <c r="DD329" i="1"/>
  <c r="DD328" i="1"/>
  <c r="DD327" i="1"/>
  <c r="DD326" i="1"/>
  <c r="DD325" i="1"/>
  <c r="DD324" i="1"/>
  <c r="DD323" i="1"/>
  <c r="DD322" i="1"/>
  <c r="DD321" i="1"/>
  <c r="DD320" i="1"/>
  <c r="DD319" i="1"/>
  <c r="DD318" i="1"/>
  <c r="DD317" i="1"/>
  <c r="DD316" i="1"/>
  <c r="DD315" i="1"/>
  <c r="DD314" i="1"/>
  <c r="DD313" i="1"/>
  <c r="DD312" i="1"/>
  <c r="DD311" i="1"/>
  <c r="DD310" i="1"/>
  <c r="DD309" i="1"/>
  <c r="DD308" i="1"/>
  <c r="DD307" i="1"/>
  <c r="DD306" i="1"/>
  <c r="DD305" i="1"/>
  <c r="DD304" i="1"/>
  <c r="DD303" i="1"/>
  <c r="DD302" i="1"/>
  <c r="DD301" i="1"/>
  <c r="DD300" i="1"/>
  <c r="DD299" i="1"/>
  <c r="DD298" i="1"/>
  <c r="DD297" i="1"/>
  <c r="DD296" i="1"/>
  <c r="DD295" i="1"/>
  <c r="DD294" i="1"/>
  <c r="DD293" i="1"/>
  <c r="DD292" i="1"/>
  <c r="DD291" i="1"/>
  <c r="DD290" i="1"/>
  <c r="DD289" i="1"/>
  <c r="DD288" i="1"/>
  <c r="DD287" i="1"/>
  <c r="DD286" i="1"/>
  <c r="DD285" i="1"/>
  <c r="DD284" i="1"/>
  <c r="DD283" i="1"/>
  <c r="DD282" i="1"/>
  <c r="DD281" i="1"/>
  <c r="DD280" i="1"/>
  <c r="DD279" i="1"/>
  <c r="DD278" i="1"/>
  <c r="DD277" i="1"/>
  <c r="DD276" i="1"/>
  <c r="DD275" i="1"/>
  <c r="DD274" i="1"/>
  <c r="DD273" i="1"/>
  <c r="DD272" i="1"/>
  <c r="DD271" i="1"/>
  <c r="DD270" i="1"/>
  <c r="DD269" i="1"/>
  <c r="DD268" i="1"/>
  <c r="DD267" i="1"/>
  <c r="DD266" i="1"/>
  <c r="DD265" i="1"/>
  <c r="DD264" i="1"/>
  <c r="DD263" i="1"/>
  <c r="DD262" i="1"/>
  <c r="DD261" i="1"/>
  <c r="DD260" i="1"/>
  <c r="DD259" i="1"/>
  <c r="DD258" i="1"/>
  <c r="DD257" i="1"/>
  <c r="DD256" i="1"/>
  <c r="DD255" i="1"/>
  <c r="DD254" i="1"/>
  <c r="DD253" i="1"/>
  <c r="DD252" i="1"/>
  <c r="DD251" i="1"/>
  <c r="DD250" i="1"/>
  <c r="DD249" i="1"/>
  <c r="DD248" i="1"/>
  <c r="DD247" i="1"/>
  <c r="DD246" i="1"/>
  <c r="DD245" i="1"/>
  <c r="DD244" i="1"/>
  <c r="DD243" i="1"/>
  <c r="DD242" i="1"/>
  <c r="DD241" i="1"/>
  <c r="DD240" i="1"/>
  <c r="DD239" i="1"/>
  <c r="DD238" i="1"/>
  <c r="DD237" i="1"/>
  <c r="DD236" i="1"/>
  <c r="DD235" i="1"/>
  <c r="DD234" i="1"/>
  <c r="DD233" i="1"/>
  <c r="DD232" i="1"/>
  <c r="DD231" i="1"/>
  <c r="DD230" i="1"/>
  <c r="DD229" i="1"/>
  <c r="DD228" i="1"/>
  <c r="DD227" i="1"/>
  <c r="DD226" i="1"/>
  <c r="DD225" i="1"/>
  <c r="DD224" i="1"/>
  <c r="DD223" i="1"/>
  <c r="DD222" i="1"/>
  <c r="DD221" i="1"/>
  <c r="DD220" i="1"/>
  <c r="DD219" i="1"/>
  <c r="DD218" i="1"/>
  <c r="DD217" i="1"/>
  <c r="DD216" i="1"/>
  <c r="DD215" i="1"/>
  <c r="DD214" i="1"/>
  <c r="DD213" i="1"/>
  <c r="DD212" i="1"/>
  <c r="DD211" i="1"/>
  <c r="DD210" i="1"/>
  <c r="DD209" i="1"/>
  <c r="DD208" i="1"/>
  <c r="DD207" i="1"/>
  <c r="DD206" i="1"/>
  <c r="DD205" i="1"/>
  <c r="DD204" i="1"/>
  <c r="DD203" i="1"/>
  <c r="DD202" i="1"/>
  <c r="DD201" i="1"/>
  <c r="DD200" i="1"/>
  <c r="DD199" i="1"/>
  <c r="DD198" i="1"/>
  <c r="DD197" i="1"/>
  <c r="DD196" i="1"/>
  <c r="DD195" i="1"/>
  <c r="DD194" i="1"/>
  <c r="DD193" i="1"/>
  <c r="DD192" i="1"/>
  <c r="DD191" i="1"/>
  <c r="DD190" i="1"/>
  <c r="DD189" i="1"/>
  <c r="DD188" i="1"/>
  <c r="DD187" i="1"/>
  <c r="DD186" i="1"/>
  <c r="DD185" i="1"/>
  <c r="DD184" i="1"/>
  <c r="DD183" i="1"/>
  <c r="DD182" i="1"/>
  <c r="DD181" i="1"/>
  <c r="DD180" i="1"/>
  <c r="DD179" i="1"/>
  <c r="DD178" i="1"/>
  <c r="DD177" i="1"/>
  <c r="DD176" i="1"/>
  <c r="DD175" i="1"/>
  <c r="DD174" i="1"/>
  <c r="DD173" i="1"/>
  <c r="DD172" i="1"/>
  <c r="DD171" i="1"/>
  <c r="DD170" i="1"/>
  <c r="DD169" i="1"/>
  <c r="DD168" i="1"/>
  <c r="DD167" i="1"/>
  <c r="DD166" i="1"/>
  <c r="DD165" i="1"/>
  <c r="DD164" i="1"/>
  <c r="DD163" i="1"/>
  <c r="DD162" i="1"/>
  <c r="DD161" i="1"/>
  <c r="DD160" i="1"/>
  <c r="DD159" i="1"/>
  <c r="DD158" i="1"/>
  <c r="DD157" i="1"/>
  <c r="DD156" i="1"/>
  <c r="DD155" i="1"/>
  <c r="DD154" i="1"/>
  <c r="DD153" i="1"/>
  <c r="DD152" i="1"/>
  <c r="DD151" i="1"/>
  <c r="DD150" i="1"/>
  <c r="DD149" i="1"/>
  <c r="DD148" i="1"/>
  <c r="DD147" i="1"/>
  <c r="DD146" i="1"/>
  <c r="DD145" i="1"/>
  <c r="DD144" i="1"/>
  <c r="DD143" i="1"/>
  <c r="DD142" i="1"/>
  <c r="DD141" i="1"/>
  <c r="DD140" i="1"/>
  <c r="DD139" i="1"/>
  <c r="DD138" i="1"/>
  <c r="DD137" i="1"/>
  <c r="DD136" i="1"/>
  <c r="DD135" i="1"/>
  <c r="DD134" i="1"/>
  <c r="DD133" i="1"/>
  <c r="DD132" i="1"/>
  <c r="DD131" i="1"/>
  <c r="DD130" i="1"/>
  <c r="DD129" i="1"/>
  <c r="DD128" i="1"/>
  <c r="DD127" i="1"/>
  <c r="DD126" i="1"/>
  <c r="DD125" i="1"/>
  <c r="DD124" i="1"/>
  <c r="DD123" i="1"/>
  <c r="DD122" i="1"/>
  <c r="DD121" i="1"/>
  <c r="DD120" i="1"/>
  <c r="DD119" i="1"/>
  <c r="DD118" i="1"/>
  <c r="DD117" i="1"/>
  <c r="DD116" i="1"/>
  <c r="DD115" i="1"/>
  <c r="DD114" i="1"/>
  <c r="DD113" i="1"/>
  <c r="DD112" i="1"/>
  <c r="DD111" i="1"/>
  <c r="DD110" i="1"/>
  <c r="DD109" i="1"/>
  <c r="DD108" i="1"/>
  <c r="DD107" i="1"/>
  <c r="DD106" i="1"/>
  <c r="DD105" i="1"/>
  <c r="DD104" i="1"/>
  <c r="DD103" i="1"/>
  <c r="DD102" i="1"/>
  <c r="DD101" i="1"/>
  <c r="DD100" i="1"/>
  <c r="DD99" i="1"/>
  <c r="DD98" i="1"/>
  <c r="DD97" i="1"/>
  <c r="DD96" i="1"/>
  <c r="DD95" i="1"/>
  <c r="DD94" i="1"/>
  <c r="DD93" i="1"/>
  <c r="DD92" i="1"/>
  <c r="DD91" i="1"/>
  <c r="DD90" i="1"/>
  <c r="DD89" i="1"/>
  <c r="DD88" i="1"/>
  <c r="DD87" i="1"/>
  <c r="DD86" i="1"/>
  <c r="DD85" i="1"/>
  <c r="DD84" i="1"/>
  <c r="DD83" i="1"/>
  <c r="DD82" i="1"/>
  <c r="DD81" i="1"/>
  <c r="DD80" i="1"/>
  <c r="DD79" i="1"/>
  <c r="DD78" i="1"/>
  <c r="DD77" i="1"/>
  <c r="DD76" i="1"/>
  <c r="DD75" i="1"/>
  <c r="DD74" i="1"/>
  <c r="DD73" i="1"/>
  <c r="DD72" i="1"/>
  <c r="DD71" i="1"/>
  <c r="DD70" i="1"/>
  <c r="DD69" i="1"/>
  <c r="DD68" i="1"/>
  <c r="DD67" i="1"/>
  <c r="DD66" i="1"/>
  <c r="DD65" i="1"/>
  <c r="DD64" i="1"/>
  <c r="DD63" i="1"/>
  <c r="DD62" i="1"/>
  <c r="DD61" i="1"/>
  <c r="DD60" i="1"/>
  <c r="DD59" i="1"/>
  <c r="DD58" i="1"/>
  <c r="DD57" i="1"/>
  <c r="DD56" i="1"/>
  <c r="DD55" i="1"/>
  <c r="DD54" i="1"/>
  <c r="DD53" i="1"/>
  <c r="DD52" i="1"/>
  <c r="DD51" i="1"/>
  <c r="DD50" i="1"/>
  <c r="DD49" i="1"/>
  <c r="DD48" i="1"/>
  <c r="DD47" i="1"/>
  <c r="DD46" i="1"/>
  <c r="DD45" i="1"/>
  <c r="DD44" i="1"/>
  <c r="DD43" i="1"/>
  <c r="DD42" i="1"/>
  <c r="DD41" i="1"/>
  <c r="DD40" i="1"/>
  <c r="DD39" i="1"/>
  <c r="DD38" i="1"/>
  <c r="DD37" i="1"/>
  <c r="DD36" i="1"/>
  <c r="DD35" i="1"/>
  <c r="DD34" i="1"/>
  <c r="DD33" i="1"/>
  <c r="DD32" i="1"/>
  <c r="DD31" i="1"/>
  <c r="DD30" i="1"/>
  <c r="DD29" i="1"/>
  <c r="DD28" i="1"/>
  <c r="DD27" i="1"/>
  <c r="DD26" i="1"/>
  <c r="DD25" i="1"/>
  <c r="DD24" i="1"/>
  <c r="DD23" i="1"/>
  <c r="DD22" i="1"/>
  <c r="DD21" i="1"/>
  <c r="DD20" i="1"/>
  <c r="DD19" i="1"/>
  <c r="DD18" i="1"/>
  <c r="DD17" i="1"/>
  <c r="DD16" i="1"/>
  <c r="DD15" i="1"/>
  <c r="DD14" i="1"/>
  <c r="DD13" i="1"/>
  <c r="DD12" i="1"/>
  <c r="DD11" i="1"/>
  <c r="DD10" i="1"/>
  <c r="DD9" i="1"/>
  <c r="DD8" i="1"/>
  <c r="DD7" i="1"/>
  <c r="DD6" i="1"/>
  <c r="DD5" i="1"/>
  <c r="DD4" i="1"/>
  <c r="R1000" i="32" l="1"/>
  <c r="R999" i="32"/>
  <c r="R998" i="32"/>
  <c r="R997" i="32"/>
  <c r="R996" i="32"/>
  <c r="R995" i="32"/>
  <c r="R994" i="32"/>
  <c r="R993" i="32"/>
  <c r="R992" i="32"/>
  <c r="R991" i="32"/>
  <c r="R990" i="32"/>
  <c r="R989" i="32"/>
  <c r="R988" i="32"/>
  <c r="R987" i="32"/>
  <c r="R986" i="32"/>
  <c r="R985" i="32"/>
  <c r="R984" i="32"/>
  <c r="R983" i="32"/>
  <c r="R982" i="32"/>
  <c r="R981" i="32"/>
  <c r="R980" i="32"/>
  <c r="R979" i="32"/>
  <c r="R978" i="32"/>
  <c r="R977" i="32"/>
  <c r="R976" i="32"/>
  <c r="R975" i="32"/>
  <c r="R974" i="32"/>
  <c r="R973" i="32"/>
  <c r="R972" i="32"/>
  <c r="R971" i="32"/>
  <c r="R970" i="32"/>
  <c r="R969" i="32"/>
  <c r="R968" i="32"/>
  <c r="R967" i="32"/>
  <c r="R966" i="32"/>
  <c r="R965" i="32"/>
  <c r="R964" i="32"/>
  <c r="R963" i="32"/>
  <c r="R962" i="32"/>
  <c r="R961" i="32"/>
  <c r="R960" i="32"/>
  <c r="R959" i="32"/>
  <c r="R958" i="32"/>
  <c r="R957" i="32"/>
  <c r="R956" i="32"/>
  <c r="R955" i="32"/>
  <c r="R954" i="32"/>
  <c r="R953" i="32"/>
  <c r="R952" i="32"/>
  <c r="R951" i="32"/>
  <c r="R950" i="32"/>
  <c r="R949" i="32"/>
  <c r="R948" i="32"/>
  <c r="R947" i="32"/>
  <c r="R946" i="32"/>
  <c r="R945" i="32"/>
  <c r="R944" i="32"/>
  <c r="R943" i="32"/>
  <c r="R942" i="32"/>
  <c r="R941" i="32"/>
  <c r="R940" i="32"/>
  <c r="R939" i="32"/>
  <c r="R938" i="32"/>
  <c r="R937" i="32"/>
  <c r="R936" i="32"/>
  <c r="R935" i="32"/>
  <c r="R934" i="32"/>
  <c r="R933" i="32"/>
  <c r="R932" i="32"/>
  <c r="R931" i="32"/>
  <c r="R930" i="32"/>
  <c r="R929" i="32"/>
  <c r="R928" i="32"/>
  <c r="R927" i="32"/>
  <c r="R926" i="32"/>
  <c r="R925" i="32"/>
  <c r="R924" i="32"/>
  <c r="R923" i="32"/>
  <c r="R922" i="32"/>
  <c r="R921" i="32"/>
  <c r="R920" i="32"/>
  <c r="R919" i="32"/>
  <c r="R918" i="32"/>
  <c r="R917" i="32"/>
  <c r="R916" i="32"/>
  <c r="R915" i="32"/>
  <c r="R914" i="32"/>
  <c r="R913" i="32"/>
  <c r="R912" i="32"/>
  <c r="R911" i="32"/>
  <c r="R910" i="32"/>
  <c r="R909" i="32"/>
  <c r="R908" i="32"/>
  <c r="R907" i="32"/>
  <c r="R906" i="32"/>
  <c r="R905" i="32"/>
  <c r="R904" i="32"/>
  <c r="R903" i="32"/>
  <c r="R902" i="32"/>
  <c r="R901" i="32"/>
  <c r="R900" i="32"/>
  <c r="R899" i="32"/>
  <c r="R898" i="32"/>
  <c r="R897" i="32"/>
  <c r="R896" i="32"/>
  <c r="R895" i="32"/>
  <c r="R894" i="32"/>
  <c r="R893" i="32"/>
  <c r="R892" i="32"/>
  <c r="R891" i="32"/>
  <c r="R890" i="32"/>
  <c r="R889" i="32"/>
  <c r="R888" i="32"/>
  <c r="R887" i="32"/>
  <c r="R886" i="32"/>
  <c r="R885" i="32"/>
  <c r="R884" i="32"/>
  <c r="R883" i="32"/>
  <c r="R882" i="32"/>
  <c r="R881" i="32"/>
  <c r="R880" i="32"/>
  <c r="R879" i="32"/>
  <c r="R878" i="32"/>
  <c r="R877" i="32"/>
  <c r="R876" i="32"/>
  <c r="R875" i="32"/>
  <c r="R874" i="32"/>
  <c r="R873" i="32"/>
  <c r="R872" i="32"/>
  <c r="R871" i="32"/>
  <c r="R870" i="32"/>
  <c r="R869" i="32"/>
  <c r="R868" i="32"/>
  <c r="R867" i="32"/>
  <c r="R866" i="32"/>
  <c r="R865" i="32"/>
  <c r="R864" i="32"/>
  <c r="R863" i="32"/>
  <c r="R862" i="32"/>
  <c r="R861" i="32"/>
  <c r="R860" i="32"/>
  <c r="R859" i="32"/>
  <c r="R858" i="32"/>
  <c r="R857" i="32"/>
  <c r="R856" i="32"/>
  <c r="R855" i="32"/>
  <c r="R854" i="32"/>
  <c r="R853" i="32"/>
  <c r="R852" i="32"/>
  <c r="R851" i="32"/>
  <c r="R850" i="32"/>
  <c r="R849" i="32"/>
  <c r="R848" i="32"/>
  <c r="R847" i="32"/>
  <c r="R846" i="32"/>
  <c r="R845" i="32"/>
  <c r="R844" i="32"/>
  <c r="R843" i="32"/>
  <c r="R842" i="32"/>
  <c r="R841" i="32"/>
  <c r="R840" i="32"/>
  <c r="R839" i="32"/>
  <c r="R838" i="32"/>
  <c r="R837" i="32"/>
  <c r="R836" i="32"/>
  <c r="R835" i="32"/>
  <c r="R834" i="32"/>
  <c r="R833" i="32"/>
  <c r="R832" i="32"/>
  <c r="R831" i="32"/>
  <c r="R830" i="32"/>
  <c r="R829" i="32"/>
  <c r="R828" i="32"/>
  <c r="R827" i="32"/>
  <c r="R826" i="32"/>
  <c r="R825" i="32"/>
  <c r="R824" i="32"/>
  <c r="R823" i="32"/>
  <c r="R822" i="32"/>
  <c r="R821" i="32"/>
  <c r="R820" i="32"/>
  <c r="R819" i="32"/>
  <c r="R818" i="32"/>
  <c r="R817" i="32"/>
  <c r="R816" i="32"/>
  <c r="R815" i="32"/>
  <c r="R814" i="32"/>
  <c r="R813" i="32"/>
  <c r="R812" i="32"/>
  <c r="R811" i="32"/>
  <c r="R810" i="32"/>
  <c r="R809" i="32"/>
  <c r="R808" i="32"/>
  <c r="R807" i="32"/>
  <c r="R806" i="32"/>
  <c r="R805" i="32"/>
  <c r="R804" i="32"/>
  <c r="R803" i="32"/>
  <c r="R802" i="32"/>
  <c r="R801" i="32"/>
  <c r="R800" i="32"/>
  <c r="R799" i="32"/>
  <c r="R798" i="32"/>
  <c r="R797" i="32"/>
  <c r="R796" i="32"/>
  <c r="R795" i="32"/>
  <c r="R794" i="32"/>
  <c r="R793" i="32"/>
  <c r="R792" i="32"/>
  <c r="R791" i="32"/>
  <c r="R790" i="32"/>
  <c r="R789" i="32"/>
  <c r="R788" i="32"/>
  <c r="R787" i="32"/>
  <c r="R786" i="32"/>
  <c r="R785" i="32"/>
  <c r="R784" i="32"/>
  <c r="R783" i="32"/>
  <c r="R782" i="32"/>
  <c r="R781" i="32"/>
  <c r="R780" i="32"/>
  <c r="R779" i="32"/>
  <c r="R778" i="32"/>
  <c r="R777" i="32"/>
  <c r="R776" i="32"/>
  <c r="R775" i="32"/>
  <c r="R774" i="32"/>
  <c r="R773" i="32"/>
  <c r="R772" i="32"/>
  <c r="R771" i="32"/>
  <c r="R770" i="32"/>
  <c r="R769" i="32"/>
  <c r="R768" i="32"/>
  <c r="R767" i="32"/>
  <c r="R766" i="32"/>
  <c r="R765" i="32"/>
  <c r="R764" i="32"/>
  <c r="R763" i="32"/>
  <c r="R762" i="32"/>
  <c r="R761" i="32"/>
  <c r="R760" i="32"/>
  <c r="R759" i="32"/>
  <c r="R758" i="32"/>
  <c r="R757" i="32"/>
  <c r="R756" i="32"/>
  <c r="R755" i="32"/>
  <c r="R754" i="32"/>
  <c r="R753" i="32"/>
  <c r="R752" i="32"/>
  <c r="R751" i="32"/>
  <c r="R750" i="32"/>
  <c r="R749" i="32"/>
  <c r="R748" i="32"/>
  <c r="R747" i="32"/>
  <c r="R746" i="32"/>
  <c r="R745" i="32"/>
  <c r="R744" i="32"/>
  <c r="R743" i="32"/>
  <c r="R742" i="32"/>
  <c r="R741" i="32"/>
  <c r="R740" i="32"/>
  <c r="R739" i="32"/>
  <c r="R738" i="32"/>
  <c r="R737" i="32"/>
  <c r="R736" i="32"/>
  <c r="R735" i="32"/>
  <c r="R734" i="32"/>
  <c r="R733" i="32"/>
  <c r="R732" i="32"/>
  <c r="R731" i="32"/>
  <c r="R730" i="32"/>
  <c r="R729" i="32"/>
  <c r="R728" i="32"/>
  <c r="R727" i="32"/>
  <c r="R726" i="32"/>
  <c r="R725" i="32"/>
  <c r="R724" i="32"/>
  <c r="R723" i="32"/>
  <c r="R722" i="32"/>
  <c r="R721" i="32"/>
  <c r="R720" i="32"/>
  <c r="R719" i="32"/>
  <c r="R718" i="32"/>
  <c r="R717" i="32"/>
  <c r="R716" i="32"/>
  <c r="R715" i="32"/>
  <c r="R714" i="32"/>
  <c r="R713" i="32"/>
  <c r="R712" i="32"/>
  <c r="R711" i="32"/>
  <c r="R710" i="32"/>
  <c r="R709" i="32"/>
  <c r="R708" i="32"/>
  <c r="R707" i="32"/>
  <c r="R706" i="32"/>
  <c r="R705" i="32"/>
  <c r="R704" i="32"/>
  <c r="R703" i="32"/>
  <c r="R702" i="32"/>
  <c r="R701" i="32"/>
  <c r="R700" i="32"/>
  <c r="R699" i="32"/>
  <c r="R698" i="32"/>
  <c r="R697" i="32"/>
  <c r="R696" i="32"/>
  <c r="R695" i="32"/>
  <c r="R694" i="32"/>
  <c r="R693" i="32"/>
  <c r="R692" i="32"/>
  <c r="R691" i="32"/>
  <c r="R690" i="32"/>
  <c r="R689" i="32"/>
  <c r="R688" i="32"/>
  <c r="R687" i="32"/>
  <c r="R686" i="32"/>
  <c r="R685" i="32"/>
  <c r="R684" i="32"/>
  <c r="R683" i="32"/>
  <c r="R682" i="32"/>
  <c r="R681" i="32"/>
  <c r="R680" i="32"/>
  <c r="R679" i="32"/>
  <c r="R678" i="32"/>
  <c r="R677" i="32"/>
  <c r="R676" i="32"/>
  <c r="R675" i="32"/>
  <c r="R674" i="32"/>
  <c r="R673" i="32"/>
  <c r="R672" i="32"/>
  <c r="R671" i="32"/>
  <c r="R670" i="32"/>
  <c r="R669" i="32"/>
  <c r="R668" i="32"/>
  <c r="R667" i="32"/>
  <c r="R666" i="32"/>
  <c r="R665" i="32"/>
  <c r="R664" i="32"/>
  <c r="R663" i="32"/>
  <c r="R662" i="32"/>
  <c r="R661" i="32"/>
  <c r="R660" i="32"/>
  <c r="R659" i="32"/>
  <c r="R658" i="32"/>
  <c r="R657" i="32"/>
  <c r="R656" i="32"/>
  <c r="R655" i="32"/>
  <c r="R654" i="32"/>
  <c r="R653" i="32"/>
  <c r="R652" i="32"/>
  <c r="R651" i="32"/>
  <c r="R650" i="32"/>
  <c r="R649" i="32"/>
  <c r="R648" i="32"/>
  <c r="R647" i="32"/>
  <c r="R646" i="32"/>
  <c r="R645" i="32"/>
  <c r="R644" i="32"/>
  <c r="R643" i="32"/>
  <c r="R642" i="32"/>
  <c r="R641" i="32"/>
  <c r="R640" i="32"/>
  <c r="R639" i="32"/>
  <c r="R638" i="32"/>
  <c r="R637" i="32"/>
  <c r="R636" i="32"/>
  <c r="R635" i="32"/>
  <c r="R634" i="32"/>
  <c r="R633" i="32"/>
  <c r="R632" i="32"/>
  <c r="R631" i="32"/>
  <c r="R630" i="32"/>
  <c r="R629" i="32"/>
  <c r="R628" i="32"/>
  <c r="R627" i="32"/>
  <c r="R626" i="32"/>
  <c r="R625" i="32"/>
  <c r="R624" i="32"/>
  <c r="R623" i="32"/>
  <c r="R622" i="32"/>
  <c r="R621" i="32"/>
  <c r="R620" i="32"/>
  <c r="R619" i="32"/>
  <c r="R618" i="32"/>
  <c r="R617" i="32"/>
  <c r="R616" i="32"/>
  <c r="R615" i="32"/>
  <c r="R614" i="32"/>
  <c r="R613" i="32"/>
  <c r="R612" i="32"/>
  <c r="R611" i="32"/>
  <c r="R610" i="32"/>
  <c r="R609" i="32"/>
  <c r="R608" i="32"/>
  <c r="R607" i="32"/>
  <c r="R606" i="32"/>
  <c r="R605" i="32"/>
  <c r="R604" i="32"/>
  <c r="R603" i="32"/>
  <c r="R602" i="32"/>
  <c r="R601" i="32"/>
  <c r="R600" i="32"/>
  <c r="R599" i="32"/>
  <c r="R598" i="32"/>
  <c r="R597" i="32"/>
  <c r="R596" i="32"/>
  <c r="R595" i="32"/>
  <c r="R594" i="32"/>
  <c r="R593" i="32"/>
  <c r="R592" i="32"/>
  <c r="R591" i="32"/>
  <c r="R590" i="32"/>
  <c r="R589" i="32"/>
  <c r="R588" i="32"/>
  <c r="R587" i="32"/>
  <c r="R586" i="32"/>
  <c r="R585" i="32"/>
  <c r="R584" i="32"/>
  <c r="R583" i="32"/>
  <c r="R582" i="32"/>
  <c r="R581" i="32"/>
  <c r="R580" i="32"/>
  <c r="R579" i="32"/>
  <c r="R578" i="32"/>
  <c r="R577" i="32"/>
  <c r="R576" i="32"/>
  <c r="R575" i="32"/>
  <c r="R574" i="32"/>
  <c r="R573" i="32"/>
  <c r="R572" i="32"/>
  <c r="R571" i="32"/>
  <c r="R570" i="32"/>
  <c r="R569" i="32"/>
  <c r="R568" i="32"/>
  <c r="R567" i="32"/>
  <c r="R566" i="32"/>
  <c r="R565" i="32"/>
  <c r="R564" i="32"/>
  <c r="R563" i="32"/>
  <c r="R562" i="32"/>
  <c r="R561" i="32"/>
  <c r="R560" i="32"/>
  <c r="R559" i="32"/>
  <c r="R558" i="32"/>
  <c r="R557" i="32"/>
  <c r="R556" i="32"/>
  <c r="R555" i="32"/>
  <c r="R554" i="32"/>
  <c r="R553" i="32"/>
  <c r="R552" i="32"/>
  <c r="R551" i="32"/>
  <c r="R550" i="32"/>
  <c r="R549" i="32"/>
  <c r="R548" i="32"/>
  <c r="R547" i="32"/>
  <c r="R546" i="32"/>
  <c r="R545" i="32"/>
  <c r="R544" i="32"/>
  <c r="R543" i="32"/>
  <c r="R542" i="32"/>
  <c r="R541" i="32"/>
  <c r="R540" i="32"/>
  <c r="R539" i="32"/>
  <c r="R538" i="32"/>
  <c r="R537" i="32"/>
  <c r="R536" i="32"/>
  <c r="R535" i="32"/>
  <c r="R534" i="32"/>
  <c r="R533" i="32"/>
  <c r="R532" i="32"/>
  <c r="R531" i="32"/>
  <c r="R530" i="32"/>
  <c r="R529" i="32"/>
  <c r="R528" i="32"/>
  <c r="R527" i="32"/>
  <c r="R526" i="32"/>
  <c r="R525" i="32"/>
  <c r="R524" i="32"/>
  <c r="R523" i="32"/>
  <c r="R522" i="32"/>
  <c r="R521" i="32"/>
  <c r="R520" i="32"/>
  <c r="R519" i="32"/>
  <c r="R518" i="32"/>
  <c r="R517" i="32"/>
  <c r="R516" i="32"/>
  <c r="R515" i="32"/>
  <c r="R514" i="32"/>
  <c r="R513" i="32"/>
  <c r="R512" i="32"/>
  <c r="R511" i="32"/>
  <c r="R510" i="32"/>
  <c r="R509" i="32"/>
  <c r="R508" i="32"/>
  <c r="R507" i="32"/>
  <c r="R506" i="32"/>
  <c r="R505" i="32"/>
  <c r="R504" i="32"/>
  <c r="R503" i="32"/>
  <c r="R502" i="32"/>
  <c r="R501" i="32"/>
  <c r="R500" i="32"/>
  <c r="R499" i="32"/>
  <c r="R498" i="32"/>
  <c r="R497" i="32"/>
  <c r="R496" i="32"/>
  <c r="R495" i="32"/>
  <c r="R494" i="32"/>
  <c r="R493" i="32"/>
  <c r="R492" i="32"/>
  <c r="R491" i="32"/>
  <c r="R490" i="32"/>
  <c r="R489" i="32"/>
  <c r="R488" i="32"/>
  <c r="R487" i="32"/>
  <c r="R486" i="32"/>
  <c r="R485" i="32"/>
  <c r="R484" i="32"/>
  <c r="R483" i="32"/>
  <c r="R482" i="32"/>
  <c r="R481" i="32"/>
  <c r="R480" i="32"/>
  <c r="R479" i="32"/>
  <c r="R478" i="32"/>
  <c r="R477" i="32"/>
  <c r="R476" i="32"/>
  <c r="R475" i="32"/>
  <c r="R474" i="32"/>
  <c r="R473" i="32"/>
  <c r="R472" i="32"/>
  <c r="R471" i="32"/>
  <c r="R470" i="32"/>
  <c r="R469" i="32"/>
  <c r="R468" i="32"/>
  <c r="R467" i="32"/>
  <c r="R466" i="32"/>
  <c r="R465" i="32"/>
  <c r="R464" i="32"/>
  <c r="R463" i="32"/>
  <c r="R462" i="32"/>
  <c r="R461" i="32"/>
  <c r="R460" i="32"/>
  <c r="R459" i="32"/>
  <c r="R458" i="32"/>
  <c r="R457" i="32"/>
  <c r="R456" i="32"/>
  <c r="R455" i="32"/>
  <c r="R454" i="32"/>
  <c r="R453" i="32"/>
  <c r="R452" i="32"/>
  <c r="R451" i="32"/>
  <c r="R450" i="32"/>
  <c r="R449" i="32"/>
  <c r="R448" i="32"/>
  <c r="R447" i="32"/>
  <c r="R446" i="32"/>
  <c r="R445" i="32"/>
  <c r="R444" i="32"/>
  <c r="R443" i="32"/>
  <c r="R442" i="32"/>
  <c r="R441" i="32"/>
  <c r="R440" i="32"/>
  <c r="R439" i="32"/>
  <c r="R438" i="32"/>
  <c r="R437" i="32"/>
  <c r="R436" i="32"/>
  <c r="R435" i="32"/>
  <c r="R434" i="32"/>
  <c r="R433" i="32"/>
  <c r="R432" i="32"/>
  <c r="R431" i="32"/>
  <c r="R430" i="32"/>
  <c r="R429" i="32"/>
  <c r="R428" i="32"/>
  <c r="R427" i="32"/>
  <c r="R426" i="32"/>
  <c r="R425" i="32"/>
  <c r="R424" i="32"/>
  <c r="R423" i="32"/>
  <c r="R422" i="32"/>
  <c r="R421" i="32"/>
  <c r="R420" i="32"/>
  <c r="R419" i="32"/>
  <c r="R418" i="32"/>
  <c r="R417" i="32"/>
  <c r="R416" i="32"/>
  <c r="R415" i="32"/>
  <c r="R414" i="32"/>
  <c r="R413" i="32"/>
  <c r="R412" i="32"/>
  <c r="R411" i="32"/>
  <c r="R410" i="32"/>
  <c r="R409" i="32"/>
  <c r="R408" i="32"/>
  <c r="R407" i="32"/>
  <c r="R406" i="32"/>
  <c r="R405" i="32"/>
  <c r="R404" i="32"/>
  <c r="R403" i="32"/>
  <c r="R402" i="32"/>
  <c r="R401" i="32"/>
  <c r="R400" i="32"/>
  <c r="R399" i="32"/>
  <c r="R398" i="32"/>
  <c r="R397" i="32"/>
  <c r="R396" i="32"/>
  <c r="R395" i="32"/>
  <c r="R394" i="32"/>
  <c r="R393" i="32"/>
  <c r="R392" i="32"/>
  <c r="R391" i="32"/>
  <c r="R390" i="32"/>
  <c r="R389" i="32"/>
  <c r="R388" i="32"/>
  <c r="R387" i="32"/>
  <c r="R386" i="32"/>
  <c r="R385" i="32"/>
  <c r="R384" i="32"/>
  <c r="R383" i="32"/>
  <c r="R382" i="32"/>
  <c r="R381" i="32"/>
  <c r="R380" i="32"/>
  <c r="R379" i="32"/>
  <c r="R378" i="32"/>
  <c r="R377" i="32"/>
  <c r="R376" i="32"/>
  <c r="R375" i="32"/>
  <c r="R374" i="32"/>
  <c r="R373" i="32"/>
  <c r="R372" i="32"/>
  <c r="R371" i="32"/>
  <c r="R370" i="32"/>
  <c r="R369" i="32"/>
  <c r="R368" i="32"/>
  <c r="R367" i="32"/>
  <c r="R366" i="32"/>
  <c r="R365" i="32"/>
  <c r="R364" i="32"/>
  <c r="R363" i="32"/>
  <c r="R362" i="32"/>
  <c r="R361" i="32"/>
  <c r="R360" i="32"/>
  <c r="R359" i="32"/>
  <c r="R358" i="32"/>
  <c r="R357" i="32"/>
  <c r="R356" i="32"/>
  <c r="R355" i="32"/>
  <c r="R354" i="32"/>
  <c r="R353" i="32"/>
  <c r="R352" i="32"/>
  <c r="R351" i="32"/>
  <c r="R350" i="32"/>
  <c r="R349" i="32"/>
  <c r="R348" i="32"/>
  <c r="R347" i="32"/>
  <c r="R346" i="32"/>
  <c r="R345" i="32"/>
  <c r="R344" i="32"/>
  <c r="R343" i="32"/>
  <c r="R342" i="32"/>
  <c r="R341" i="32"/>
  <c r="R340" i="32"/>
  <c r="R339" i="32"/>
  <c r="R338" i="32"/>
  <c r="R337" i="32"/>
  <c r="R336" i="32"/>
  <c r="R335" i="32"/>
  <c r="R334" i="32"/>
  <c r="R333" i="32"/>
  <c r="R332" i="32"/>
  <c r="R331" i="32"/>
  <c r="R330" i="32"/>
  <c r="R329" i="32"/>
  <c r="R328" i="32"/>
  <c r="R327" i="32"/>
  <c r="R326" i="32"/>
  <c r="R325" i="32"/>
  <c r="R324" i="32"/>
  <c r="R323" i="32"/>
  <c r="R322" i="32"/>
  <c r="R321" i="32"/>
  <c r="R320" i="32"/>
  <c r="R319" i="32"/>
  <c r="R318" i="32"/>
  <c r="R317" i="32"/>
  <c r="R316" i="32"/>
  <c r="R315" i="32"/>
  <c r="R314" i="32"/>
  <c r="R313" i="32"/>
  <c r="R312" i="32"/>
  <c r="R311" i="32"/>
  <c r="R310" i="32"/>
  <c r="R309" i="32"/>
  <c r="R308" i="32"/>
  <c r="R307" i="32"/>
  <c r="R306" i="32"/>
  <c r="R305" i="32"/>
  <c r="R304" i="32"/>
  <c r="R303" i="32"/>
  <c r="R302" i="32"/>
  <c r="R301" i="32"/>
  <c r="R300" i="32"/>
  <c r="R299" i="32"/>
  <c r="R298" i="32"/>
  <c r="R297" i="32"/>
  <c r="R296" i="32"/>
  <c r="R295" i="32"/>
  <c r="R294" i="32"/>
  <c r="R293" i="32"/>
  <c r="R292" i="32"/>
  <c r="R291" i="32"/>
  <c r="R290" i="32"/>
  <c r="R289" i="32"/>
  <c r="R288" i="32"/>
  <c r="R287" i="32"/>
  <c r="R286" i="32"/>
  <c r="R285" i="32"/>
  <c r="R284" i="32"/>
  <c r="R283" i="32"/>
  <c r="R282" i="32"/>
  <c r="R281" i="32"/>
  <c r="R280" i="32"/>
  <c r="R279" i="32"/>
  <c r="R278" i="32"/>
  <c r="R277" i="32"/>
  <c r="R276" i="32"/>
  <c r="R275" i="32"/>
  <c r="R274" i="32"/>
  <c r="R273" i="32"/>
  <c r="R272" i="32"/>
  <c r="R271" i="32"/>
  <c r="R270" i="32"/>
  <c r="R269" i="32"/>
  <c r="R268" i="32"/>
  <c r="R267" i="32"/>
  <c r="R266" i="32"/>
  <c r="R265" i="32"/>
  <c r="R264" i="32"/>
  <c r="R263" i="32"/>
  <c r="R262" i="32"/>
  <c r="R261" i="32"/>
  <c r="R260" i="32"/>
  <c r="R259" i="32"/>
  <c r="R258" i="32"/>
  <c r="R257" i="32"/>
  <c r="R256" i="32"/>
  <c r="R255" i="32"/>
  <c r="R254" i="32"/>
  <c r="R253" i="32"/>
  <c r="R252" i="32"/>
  <c r="R251" i="32"/>
  <c r="R250" i="32"/>
  <c r="R249" i="32"/>
  <c r="R248" i="32"/>
  <c r="R247" i="32"/>
  <c r="R246" i="32"/>
  <c r="R245" i="32"/>
  <c r="R244" i="32"/>
  <c r="R243" i="32"/>
  <c r="R242" i="32"/>
  <c r="R241" i="32"/>
  <c r="R240" i="32"/>
  <c r="R239" i="32"/>
  <c r="R238" i="32"/>
  <c r="R237" i="32"/>
  <c r="R236" i="32"/>
  <c r="R235" i="32"/>
  <c r="R234" i="32"/>
  <c r="R233" i="32"/>
  <c r="R232" i="32"/>
  <c r="R231" i="32"/>
  <c r="R230" i="32"/>
  <c r="R229" i="32"/>
  <c r="R228" i="32"/>
  <c r="R227" i="32"/>
  <c r="R226" i="32"/>
  <c r="R225" i="32"/>
  <c r="R224" i="32"/>
  <c r="R223" i="32"/>
  <c r="R222" i="32"/>
  <c r="R221" i="32"/>
  <c r="R220" i="32"/>
  <c r="R219" i="32"/>
  <c r="R218" i="32"/>
  <c r="R217" i="32"/>
  <c r="R216" i="32"/>
  <c r="R215" i="32"/>
  <c r="R214" i="32"/>
  <c r="R213" i="32"/>
  <c r="R212" i="32"/>
  <c r="R211" i="32"/>
  <c r="R210" i="32"/>
  <c r="R209" i="32"/>
  <c r="R208" i="32"/>
  <c r="R207" i="32"/>
  <c r="R206" i="32"/>
  <c r="R205" i="32"/>
  <c r="R204" i="32"/>
  <c r="R203" i="32"/>
  <c r="R202" i="32"/>
  <c r="R201" i="32"/>
  <c r="R200" i="32"/>
  <c r="R199" i="32"/>
  <c r="R198" i="32"/>
  <c r="R197" i="32"/>
  <c r="R196" i="32"/>
  <c r="R195" i="32"/>
  <c r="R194" i="32"/>
  <c r="R193" i="32"/>
  <c r="R192" i="32"/>
  <c r="R191" i="32"/>
  <c r="R190" i="32"/>
  <c r="R189" i="32"/>
  <c r="R188" i="32"/>
  <c r="R187" i="32"/>
  <c r="R186" i="32"/>
  <c r="R185" i="32"/>
  <c r="R184" i="32"/>
  <c r="R183" i="32"/>
  <c r="R182" i="32"/>
  <c r="R181" i="32"/>
  <c r="R180" i="32"/>
  <c r="R179" i="32"/>
  <c r="R178" i="32"/>
  <c r="R177" i="32"/>
  <c r="R176" i="32"/>
  <c r="R175" i="32"/>
  <c r="R174" i="32"/>
  <c r="R173" i="32"/>
  <c r="R172" i="32"/>
  <c r="R171" i="32"/>
  <c r="R170" i="32"/>
  <c r="R169" i="32"/>
  <c r="R168" i="32"/>
  <c r="R167" i="32"/>
  <c r="R166" i="32"/>
  <c r="R165" i="32"/>
  <c r="R164" i="32"/>
  <c r="R163" i="32"/>
  <c r="R162" i="32"/>
  <c r="R161" i="32"/>
  <c r="R160" i="32"/>
  <c r="R159" i="32"/>
  <c r="R158" i="32"/>
  <c r="R157" i="32"/>
  <c r="R156" i="32"/>
  <c r="R155" i="32"/>
  <c r="R154" i="32"/>
  <c r="R153" i="32"/>
  <c r="R152" i="32"/>
  <c r="R151" i="32"/>
  <c r="R150" i="32"/>
  <c r="R149" i="32"/>
  <c r="R148" i="32"/>
  <c r="R147" i="32"/>
  <c r="R146" i="32"/>
  <c r="R145" i="32"/>
  <c r="R144" i="32"/>
  <c r="R143" i="32"/>
  <c r="R142" i="32"/>
  <c r="R141" i="32"/>
  <c r="R140" i="32"/>
  <c r="R139" i="32"/>
  <c r="R138" i="32"/>
  <c r="R137" i="32"/>
  <c r="R136" i="32"/>
  <c r="R135" i="32"/>
  <c r="R134" i="32"/>
  <c r="R133" i="32"/>
  <c r="R132" i="32"/>
  <c r="R131" i="32"/>
  <c r="R130" i="32"/>
  <c r="R129" i="32"/>
  <c r="R128" i="32"/>
  <c r="R127" i="32"/>
  <c r="R126" i="32"/>
  <c r="R125" i="32"/>
  <c r="R124" i="32"/>
  <c r="R123" i="32"/>
  <c r="R122" i="32"/>
  <c r="R121" i="32"/>
  <c r="R120" i="32"/>
  <c r="R119" i="32"/>
  <c r="R118" i="32"/>
  <c r="R117" i="32"/>
  <c r="R116" i="32"/>
  <c r="R115" i="32"/>
  <c r="R114" i="32"/>
  <c r="R113" i="32"/>
  <c r="R112" i="32"/>
  <c r="R111" i="32"/>
  <c r="R110" i="32"/>
  <c r="R109" i="32"/>
  <c r="R108" i="32"/>
  <c r="R107" i="32"/>
  <c r="R106" i="32"/>
  <c r="R105" i="32"/>
  <c r="R104" i="32"/>
  <c r="R103" i="32"/>
  <c r="R102" i="32"/>
  <c r="R101" i="32"/>
  <c r="R100" i="32"/>
  <c r="R99" i="32"/>
  <c r="R98" i="32"/>
  <c r="R97" i="32"/>
  <c r="R96" i="32"/>
  <c r="R95" i="32"/>
  <c r="R94" i="32"/>
  <c r="R93" i="32"/>
  <c r="R92" i="32"/>
  <c r="R91" i="32"/>
  <c r="R90" i="32"/>
  <c r="R89" i="32"/>
  <c r="R88" i="32"/>
  <c r="R87" i="32"/>
  <c r="R86" i="32"/>
  <c r="R85" i="32"/>
  <c r="R84" i="32"/>
  <c r="R83" i="32"/>
  <c r="R82" i="32"/>
  <c r="R81" i="32"/>
  <c r="R80" i="32"/>
  <c r="R79" i="32"/>
  <c r="R78" i="32"/>
  <c r="R77" i="32"/>
  <c r="R76" i="32"/>
  <c r="R75" i="32"/>
  <c r="R74" i="32"/>
  <c r="R73" i="32"/>
  <c r="R72" i="32"/>
  <c r="R71" i="32"/>
  <c r="R70" i="32"/>
  <c r="R69" i="32"/>
  <c r="R68" i="32"/>
  <c r="R67" i="32"/>
  <c r="R66" i="32"/>
  <c r="R65" i="32"/>
  <c r="R64" i="32"/>
  <c r="R63" i="32"/>
  <c r="R62" i="32"/>
  <c r="R61" i="32"/>
  <c r="R60" i="32"/>
  <c r="R59" i="32"/>
  <c r="R58" i="32"/>
  <c r="R57" i="32"/>
  <c r="R56" i="32"/>
  <c r="R55" i="32"/>
  <c r="R54" i="32"/>
  <c r="R53" i="32"/>
  <c r="R52" i="32"/>
  <c r="R51" i="32"/>
  <c r="R50" i="32"/>
  <c r="R49" i="32"/>
  <c r="R48" i="32"/>
  <c r="R47" i="32"/>
  <c r="R46" i="32"/>
  <c r="R45" i="32"/>
  <c r="R44" i="32"/>
  <c r="R43" i="32"/>
  <c r="R42"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R5" i="32"/>
  <c r="R4" i="32"/>
  <c r="DH5" i="1" l="1"/>
  <c r="DH6" i="1"/>
  <c r="DH7" i="1"/>
  <c r="DH8" i="1"/>
  <c r="DH9" i="1"/>
  <c r="DH10" i="1"/>
  <c r="DH11" i="1"/>
  <c r="DH12" i="1"/>
  <c r="DH13" i="1"/>
  <c r="DH14" i="1"/>
  <c r="DH15" i="1"/>
  <c r="DH16" i="1"/>
  <c r="DH17" i="1"/>
  <c r="DH18" i="1"/>
  <c r="DH19" i="1"/>
  <c r="DH20" i="1"/>
  <c r="DH21" i="1"/>
  <c r="DH22" i="1"/>
  <c r="DH23" i="1"/>
  <c r="DH24" i="1"/>
  <c r="DH25" i="1"/>
  <c r="DH26" i="1"/>
  <c r="DH27" i="1"/>
  <c r="DH28" i="1"/>
  <c r="DH29" i="1"/>
  <c r="DH30" i="1"/>
  <c r="DH31" i="1"/>
  <c r="DH32" i="1"/>
  <c r="DH33" i="1"/>
  <c r="DH34" i="1"/>
  <c r="DH35" i="1"/>
  <c r="DH36" i="1"/>
  <c r="DH37" i="1"/>
  <c r="DH38" i="1"/>
  <c r="DH39" i="1"/>
  <c r="DH40" i="1"/>
  <c r="DH41" i="1"/>
  <c r="DH42" i="1"/>
  <c r="DH43" i="1"/>
  <c r="DH44" i="1"/>
  <c r="DH45" i="1"/>
  <c r="DH46" i="1"/>
  <c r="DH47" i="1"/>
  <c r="DH48" i="1"/>
  <c r="DH49" i="1"/>
  <c r="DH50" i="1"/>
  <c r="DH51" i="1"/>
  <c r="DH52" i="1"/>
  <c r="DH53" i="1"/>
  <c r="DH54" i="1"/>
  <c r="DH55" i="1"/>
  <c r="DH56" i="1"/>
  <c r="DH57" i="1"/>
  <c r="DH58" i="1"/>
  <c r="DH59" i="1"/>
  <c r="DH60" i="1"/>
  <c r="DH61" i="1"/>
  <c r="DH62" i="1"/>
  <c r="DH63" i="1"/>
  <c r="DH64" i="1"/>
  <c r="DH65" i="1"/>
  <c r="DH66" i="1"/>
  <c r="DH67" i="1"/>
  <c r="DH68" i="1"/>
  <c r="DH69" i="1"/>
  <c r="DH70" i="1"/>
  <c r="DH71" i="1"/>
  <c r="DH72" i="1"/>
  <c r="DH73" i="1"/>
  <c r="DH74" i="1"/>
  <c r="DH75" i="1"/>
  <c r="DH76" i="1"/>
  <c r="DH77" i="1"/>
  <c r="DH78" i="1"/>
  <c r="DH79" i="1"/>
  <c r="DH80" i="1"/>
  <c r="DH81" i="1"/>
  <c r="DH82" i="1"/>
  <c r="DH83" i="1"/>
  <c r="DH84" i="1"/>
  <c r="DH85" i="1"/>
  <c r="DH86" i="1"/>
  <c r="DH87" i="1"/>
  <c r="DH88" i="1"/>
  <c r="DH89" i="1"/>
  <c r="DH90" i="1"/>
  <c r="DH91" i="1"/>
  <c r="DH92" i="1"/>
  <c r="DH93" i="1"/>
  <c r="DH94" i="1"/>
  <c r="DH95" i="1"/>
  <c r="DH96" i="1"/>
  <c r="DH97" i="1"/>
  <c r="DH98" i="1"/>
  <c r="DH99" i="1"/>
  <c r="DH100" i="1"/>
  <c r="DH101" i="1"/>
  <c r="DH102" i="1"/>
  <c r="DH103" i="1"/>
  <c r="DH104" i="1"/>
  <c r="DH105" i="1"/>
  <c r="DH106" i="1"/>
  <c r="DH107" i="1"/>
  <c r="DH108" i="1"/>
  <c r="DH109" i="1"/>
  <c r="DH110" i="1"/>
  <c r="DH111" i="1"/>
  <c r="DH112" i="1"/>
  <c r="DH113" i="1"/>
  <c r="DH114" i="1"/>
  <c r="DH115" i="1"/>
  <c r="DH116" i="1"/>
  <c r="DH117" i="1"/>
  <c r="DH118" i="1"/>
  <c r="DH119" i="1"/>
  <c r="DH120" i="1"/>
  <c r="DH121" i="1"/>
  <c r="DH122" i="1"/>
  <c r="DH123" i="1"/>
  <c r="DH124" i="1"/>
  <c r="DH125" i="1"/>
  <c r="DH126" i="1"/>
  <c r="DH127" i="1"/>
  <c r="DH128" i="1"/>
  <c r="DH129" i="1"/>
  <c r="DH130" i="1"/>
  <c r="DH131" i="1"/>
  <c r="DH132" i="1"/>
  <c r="DH133" i="1"/>
  <c r="DH134" i="1"/>
  <c r="DH135" i="1"/>
  <c r="DH136" i="1"/>
  <c r="DH137" i="1"/>
  <c r="DH138" i="1"/>
  <c r="DH139" i="1"/>
  <c r="DH140" i="1"/>
  <c r="DH141" i="1"/>
  <c r="DH142" i="1"/>
  <c r="DH143" i="1"/>
  <c r="DH144" i="1"/>
  <c r="DH145" i="1"/>
  <c r="DH146" i="1"/>
  <c r="DH147" i="1"/>
  <c r="DH148" i="1"/>
  <c r="DH149" i="1"/>
  <c r="DH150" i="1"/>
  <c r="DH151" i="1"/>
  <c r="DH152" i="1"/>
  <c r="DH153" i="1"/>
  <c r="DH154" i="1"/>
  <c r="DH155" i="1"/>
  <c r="DH156" i="1"/>
  <c r="DH157" i="1"/>
  <c r="DH158" i="1"/>
  <c r="DH159" i="1"/>
  <c r="DH160" i="1"/>
  <c r="DH161" i="1"/>
  <c r="DH162" i="1"/>
  <c r="DH163" i="1"/>
  <c r="DH164" i="1"/>
  <c r="DH165" i="1"/>
  <c r="DH166" i="1"/>
  <c r="DH167" i="1"/>
  <c r="DH168" i="1"/>
  <c r="DH169" i="1"/>
  <c r="DH170" i="1"/>
  <c r="DH171" i="1"/>
  <c r="DH172" i="1"/>
  <c r="DH173" i="1"/>
  <c r="DH174" i="1"/>
  <c r="DH175" i="1"/>
  <c r="DH176" i="1"/>
  <c r="DH177" i="1"/>
  <c r="DH178" i="1"/>
  <c r="DH179" i="1"/>
  <c r="DH180" i="1"/>
  <c r="DH181" i="1"/>
  <c r="DH182" i="1"/>
  <c r="DH183" i="1"/>
  <c r="DH184" i="1"/>
  <c r="DH185" i="1"/>
  <c r="DH186" i="1"/>
  <c r="DH187" i="1"/>
  <c r="DH188" i="1"/>
  <c r="DH189" i="1"/>
  <c r="DH190" i="1"/>
  <c r="DH191" i="1"/>
  <c r="DH192" i="1"/>
  <c r="DH193" i="1"/>
  <c r="DH194" i="1"/>
  <c r="DH195" i="1"/>
  <c r="DH196" i="1"/>
  <c r="DH197" i="1"/>
  <c r="DH198" i="1"/>
  <c r="DH199" i="1"/>
  <c r="DH200" i="1"/>
  <c r="DH201" i="1"/>
  <c r="DH202" i="1"/>
  <c r="DH203" i="1"/>
  <c r="DH204" i="1"/>
  <c r="DH205" i="1"/>
  <c r="DH206" i="1"/>
  <c r="DH207" i="1"/>
  <c r="DH208" i="1"/>
  <c r="DH209" i="1"/>
  <c r="DH210" i="1"/>
  <c r="DH211" i="1"/>
  <c r="DH212" i="1"/>
  <c r="DH213" i="1"/>
  <c r="DH214" i="1"/>
  <c r="DH215" i="1"/>
  <c r="DH216" i="1"/>
  <c r="DH217" i="1"/>
  <c r="DH218" i="1"/>
  <c r="DH219" i="1"/>
  <c r="DH220" i="1"/>
  <c r="DH221" i="1"/>
  <c r="DH222" i="1"/>
  <c r="DH223" i="1"/>
  <c r="DH224" i="1"/>
  <c r="DH225" i="1"/>
  <c r="DH226" i="1"/>
  <c r="DH227" i="1"/>
  <c r="DH228" i="1"/>
  <c r="DH229" i="1"/>
  <c r="DH230" i="1"/>
  <c r="DH231" i="1"/>
  <c r="DH232" i="1"/>
  <c r="DH233" i="1"/>
  <c r="DH234" i="1"/>
  <c r="DH235" i="1"/>
  <c r="DH236" i="1"/>
  <c r="DH237" i="1"/>
  <c r="DH238" i="1"/>
  <c r="DH239" i="1"/>
  <c r="DH240" i="1"/>
  <c r="DH241" i="1"/>
  <c r="DH242" i="1"/>
  <c r="DH243" i="1"/>
  <c r="DH244" i="1"/>
  <c r="DH245" i="1"/>
  <c r="DH246" i="1"/>
  <c r="DH247" i="1"/>
  <c r="DH248" i="1"/>
  <c r="DH249" i="1"/>
  <c r="DH250" i="1"/>
  <c r="DH251" i="1"/>
  <c r="DH252" i="1"/>
  <c r="DH253" i="1"/>
  <c r="DH254" i="1"/>
  <c r="DH255" i="1"/>
  <c r="DH256" i="1"/>
  <c r="DH257" i="1"/>
  <c r="DH258" i="1"/>
  <c r="DH259" i="1"/>
  <c r="DH260" i="1"/>
  <c r="DH261" i="1"/>
  <c r="DH262" i="1"/>
  <c r="DH263" i="1"/>
  <c r="DH264" i="1"/>
  <c r="DH265" i="1"/>
  <c r="DH266" i="1"/>
  <c r="DH267" i="1"/>
  <c r="DH268" i="1"/>
  <c r="DH269" i="1"/>
  <c r="DH270" i="1"/>
  <c r="DH271" i="1"/>
  <c r="DH272" i="1"/>
  <c r="DH273" i="1"/>
  <c r="DH274" i="1"/>
  <c r="DH275" i="1"/>
  <c r="DH276" i="1"/>
  <c r="DH277" i="1"/>
  <c r="DH278" i="1"/>
  <c r="DH279" i="1"/>
  <c r="DH280" i="1"/>
  <c r="DH281" i="1"/>
  <c r="DH282" i="1"/>
  <c r="DH283" i="1"/>
  <c r="DH284" i="1"/>
  <c r="DH285" i="1"/>
  <c r="DH286" i="1"/>
  <c r="DH287" i="1"/>
  <c r="DH288" i="1"/>
  <c r="DH289" i="1"/>
  <c r="DH290" i="1"/>
  <c r="DH291" i="1"/>
  <c r="DH292" i="1"/>
  <c r="DH293" i="1"/>
  <c r="DH294" i="1"/>
  <c r="DH295" i="1"/>
  <c r="DH296" i="1"/>
  <c r="DH297" i="1"/>
  <c r="DH298" i="1"/>
  <c r="DH299" i="1"/>
  <c r="DH300" i="1"/>
  <c r="DH301" i="1"/>
  <c r="DH302" i="1"/>
  <c r="DH303" i="1"/>
  <c r="DH304" i="1"/>
  <c r="DH305" i="1"/>
  <c r="DH306" i="1"/>
  <c r="DH307" i="1"/>
  <c r="DH308" i="1"/>
  <c r="DH309" i="1"/>
  <c r="DH310" i="1"/>
  <c r="DH311" i="1"/>
  <c r="DH312" i="1"/>
  <c r="DH313" i="1"/>
  <c r="DH314" i="1"/>
  <c r="DH315" i="1"/>
  <c r="DH316" i="1"/>
  <c r="DH317" i="1"/>
  <c r="DH318" i="1"/>
  <c r="DH319" i="1"/>
  <c r="DH320" i="1"/>
  <c r="DH321" i="1"/>
  <c r="DH322" i="1"/>
  <c r="DH323" i="1"/>
  <c r="DH324" i="1"/>
  <c r="DH325" i="1"/>
  <c r="DH326" i="1"/>
  <c r="DH327" i="1"/>
  <c r="DH328" i="1"/>
  <c r="DH329" i="1"/>
  <c r="DH330" i="1"/>
  <c r="DH331" i="1"/>
  <c r="DH332" i="1"/>
  <c r="DH333" i="1"/>
  <c r="DH334" i="1"/>
  <c r="DH335" i="1"/>
  <c r="DH336" i="1"/>
  <c r="DH337" i="1"/>
  <c r="DH338" i="1"/>
  <c r="DH339" i="1"/>
  <c r="DH340" i="1"/>
  <c r="DH341" i="1"/>
  <c r="DH342" i="1"/>
  <c r="DH343" i="1"/>
  <c r="DH344" i="1"/>
  <c r="DH345" i="1"/>
  <c r="DH346" i="1"/>
  <c r="DH347" i="1"/>
  <c r="DH348" i="1"/>
  <c r="DH349" i="1"/>
  <c r="DH350" i="1"/>
  <c r="DH351" i="1"/>
  <c r="DH352" i="1"/>
  <c r="DH353" i="1"/>
  <c r="DH354" i="1"/>
  <c r="DH355" i="1"/>
  <c r="DH356" i="1"/>
  <c r="DH357" i="1"/>
  <c r="DH358" i="1"/>
  <c r="DH359" i="1"/>
  <c r="DH360" i="1"/>
  <c r="DH361" i="1"/>
  <c r="DH362" i="1"/>
  <c r="DH363" i="1"/>
  <c r="DH364" i="1"/>
  <c r="DH365" i="1"/>
  <c r="DH366" i="1"/>
  <c r="DH367" i="1"/>
  <c r="DH368" i="1"/>
  <c r="DH369" i="1"/>
  <c r="DH370" i="1"/>
  <c r="DH371" i="1"/>
  <c r="DH372" i="1"/>
  <c r="DH373" i="1"/>
  <c r="DH374" i="1"/>
  <c r="DH375" i="1"/>
  <c r="DH376" i="1"/>
  <c r="DH377" i="1"/>
  <c r="DH378" i="1"/>
  <c r="DH379" i="1"/>
  <c r="DH380" i="1"/>
  <c r="DH381" i="1"/>
  <c r="DH382" i="1"/>
  <c r="DH383" i="1"/>
  <c r="DH384" i="1"/>
  <c r="DH385" i="1"/>
  <c r="DH386" i="1"/>
  <c r="DH387" i="1"/>
  <c r="DH388" i="1"/>
  <c r="DH389" i="1"/>
  <c r="DH390" i="1"/>
  <c r="DH391" i="1"/>
  <c r="DH392" i="1"/>
  <c r="DH393" i="1"/>
  <c r="DH394" i="1"/>
  <c r="DH395" i="1"/>
  <c r="DH396" i="1"/>
  <c r="DH397" i="1"/>
  <c r="DH398" i="1"/>
  <c r="DH399" i="1"/>
  <c r="DH400" i="1"/>
  <c r="DH401" i="1"/>
  <c r="DH402" i="1"/>
  <c r="DH403" i="1"/>
  <c r="DH404" i="1"/>
  <c r="DH405" i="1"/>
  <c r="DH406" i="1"/>
  <c r="DH407" i="1"/>
  <c r="DH408" i="1"/>
  <c r="DH409" i="1"/>
  <c r="DH410" i="1"/>
  <c r="DH411" i="1"/>
  <c r="DH412" i="1"/>
  <c r="DH413" i="1"/>
  <c r="DH414" i="1"/>
  <c r="DH415" i="1"/>
  <c r="DH416" i="1"/>
  <c r="DH417" i="1"/>
  <c r="DH418" i="1"/>
  <c r="DH419" i="1"/>
  <c r="DH420" i="1"/>
  <c r="DH421" i="1"/>
  <c r="DH422" i="1"/>
  <c r="DH423" i="1"/>
  <c r="DH424" i="1"/>
  <c r="DH425" i="1"/>
  <c r="DH426" i="1"/>
  <c r="DH427" i="1"/>
  <c r="DH428" i="1"/>
  <c r="DH429" i="1"/>
  <c r="DH430" i="1"/>
  <c r="DH431" i="1"/>
  <c r="DH432" i="1"/>
  <c r="DH433" i="1"/>
  <c r="DH434" i="1"/>
  <c r="DH435" i="1"/>
  <c r="DH436" i="1"/>
  <c r="DH437" i="1"/>
  <c r="DH438" i="1"/>
  <c r="DH439" i="1"/>
  <c r="DH440" i="1"/>
  <c r="DH441" i="1"/>
  <c r="DH442" i="1"/>
  <c r="DH443" i="1"/>
  <c r="DH444" i="1"/>
  <c r="DH445" i="1"/>
  <c r="DH446" i="1"/>
  <c r="DH447" i="1"/>
  <c r="DH448" i="1"/>
  <c r="DH449" i="1"/>
  <c r="DH450" i="1"/>
  <c r="DH451" i="1"/>
  <c r="DH452" i="1"/>
  <c r="DH453" i="1"/>
  <c r="DH454" i="1"/>
  <c r="DH455" i="1"/>
  <c r="DH456" i="1"/>
  <c r="DH457" i="1"/>
  <c r="DH458" i="1"/>
  <c r="DH459" i="1"/>
  <c r="DH460" i="1"/>
  <c r="DH461" i="1"/>
  <c r="DH462" i="1"/>
  <c r="DH463" i="1"/>
  <c r="DH464" i="1"/>
  <c r="DH465" i="1"/>
  <c r="DH466" i="1"/>
  <c r="DH467" i="1"/>
  <c r="DH468" i="1"/>
  <c r="DH469" i="1"/>
  <c r="DH470" i="1"/>
  <c r="DH471" i="1"/>
  <c r="DH472" i="1"/>
  <c r="DH473" i="1"/>
  <c r="DH474" i="1"/>
  <c r="DH475" i="1"/>
  <c r="DH476" i="1"/>
  <c r="DH477" i="1"/>
  <c r="DH478" i="1"/>
  <c r="DH479" i="1"/>
  <c r="DH480" i="1"/>
  <c r="DH481" i="1"/>
  <c r="DH482" i="1"/>
  <c r="DH483" i="1"/>
  <c r="DH484" i="1"/>
  <c r="DH485" i="1"/>
  <c r="DH486" i="1"/>
  <c r="DH487" i="1"/>
  <c r="DH488" i="1"/>
  <c r="DH489" i="1"/>
  <c r="DH490" i="1"/>
  <c r="DH491" i="1"/>
  <c r="DH492" i="1"/>
  <c r="DH493" i="1"/>
  <c r="DH494" i="1"/>
  <c r="DH495" i="1"/>
  <c r="DH496" i="1"/>
  <c r="DH497" i="1"/>
  <c r="DH498" i="1"/>
  <c r="DH499" i="1"/>
  <c r="DH500" i="1"/>
  <c r="DH501" i="1"/>
  <c r="DH502" i="1"/>
  <c r="DH503" i="1"/>
  <c r="DH504" i="1"/>
  <c r="DH505" i="1"/>
  <c r="DH506" i="1"/>
  <c r="DH507" i="1"/>
  <c r="DH508" i="1"/>
  <c r="DH509" i="1"/>
  <c r="DH510" i="1"/>
  <c r="DH511" i="1"/>
  <c r="DH512" i="1"/>
  <c r="DH513" i="1"/>
  <c r="DH514" i="1"/>
  <c r="DH515" i="1"/>
  <c r="DH516" i="1"/>
  <c r="DH517" i="1"/>
  <c r="DH518" i="1"/>
  <c r="DH519" i="1"/>
  <c r="DH520" i="1"/>
  <c r="DH521" i="1"/>
  <c r="DH522" i="1"/>
  <c r="DH523" i="1"/>
  <c r="DH524" i="1"/>
  <c r="DH525" i="1"/>
  <c r="DH526" i="1"/>
  <c r="DH527" i="1"/>
  <c r="DH528" i="1"/>
  <c r="DH529" i="1"/>
  <c r="DH530" i="1"/>
  <c r="DH531" i="1"/>
  <c r="DH532" i="1"/>
  <c r="DH533" i="1"/>
  <c r="DH534" i="1"/>
  <c r="DH535" i="1"/>
  <c r="DH536" i="1"/>
  <c r="DH537" i="1"/>
  <c r="DH538" i="1"/>
  <c r="DH539" i="1"/>
  <c r="DH540" i="1"/>
  <c r="DH541" i="1"/>
  <c r="DH542" i="1"/>
  <c r="DH543" i="1"/>
  <c r="DH544" i="1"/>
  <c r="DH545" i="1"/>
  <c r="DH546" i="1"/>
  <c r="DH547" i="1"/>
  <c r="DH548" i="1"/>
  <c r="DH549" i="1"/>
  <c r="DH550" i="1"/>
  <c r="DH551" i="1"/>
  <c r="DH552" i="1"/>
  <c r="DH553" i="1"/>
  <c r="DH554" i="1"/>
  <c r="DH555" i="1"/>
  <c r="DH556" i="1"/>
  <c r="DH557" i="1"/>
  <c r="DH558" i="1"/>
  <c r="DH559" i="1"/>
  <c r="DH560" i="1"/>
  <c r="DH561" i="1"/>
  <c r="DH562" i="1"/>
  <c r="DH563" i="1"/>
  <c r="DH564" i="1"/>
  <c r="DH565" i="1"/>
  <c r="DH566" i="1"/>
  <c r="DH567" i="1"/>
  <c r="DH568" i="1"/>
  <c r="DH569" i="1"/>
  <c r="DH570" i="1"/>
  <c r="DH571" i="1"/>
  <c r="DH572" i="1"/>
  <c r="DH573" i="1"/>
  <c r="DH574" i="1"/>
  <c r="DH575" i="1"/>
  <c r="DH576" i="1"/>
  <c r="DH577" i="1"/>
  <c r="DH578" i="1"/>
  <c r="DH579" i="1"/>
  <c r="DH580" i="1"/>
  <c r="DH581" i="1"/>
  <c r="DH582" i="1"/>
  <c r="DH583" i="1"/>
  <c r="DH584" i="1"/>
  <c r="DH585" i="1"/>
  <c r="DH586" i="1"/>
  <c r="DH587" i="1"/>
  <c r="DH588" i="1"/>
  <c r="DH589" i="1"/>
  <c r="DH590" i="1"/>
  <c r="DH591" i="1"/>
  <c r="DH592" i="1"/>
  <c r="DH593" i="1"/>
  <c r="DH594" i="1"/>
  <c r="DH595" i="1"/>
  <c r="DH596" i="1"/>
  <c r="DH597" i="1"/>
  <c r="DH598" i="1"/>
  <c r="DH599" i="1"/>
  <c r="DH600" i="1"/>
  <c r="DH601" i="1"/>
  <c r="DH602" i="1"/>
  <c r="DH603" i="1"/>
  <c r="DH604" i="1"/>
  <c r="DH605" i="1"/>
  <c r="DH606" i="1"/>
  <c r="DH607" i="1"/>
  <c r="DH608" i="1"/>
  <c r="DH609" i="1"/>
  <c r="DH610" i="1"/>
  <c r="DH611" i="1"/>
  <c r="DH612" i="1"/>
  <c r="DH613" i="1"/>
  <c r="DH614" i="1"/>
  <c r="DH615" i="1"/>
  <c r="DH616" i="1"/>
  <c r="DH617" i="1"/>
  <c r="DH618" i="1"/>
  <c r="DH619" i="1"/>
  <c r="DH620" i="1"/>
  <c r="DH621" i="1"/>
  <c r="DH622" i="1"/>
  <c r="DH623" i="1"/>
  <c r="DH624" i="1"/>
  <c r="DH625" i="1"/>
  <c r="DH626" i="1"/>
  <c r="DH627" i="1"/>
  <c r="DH628" i="1"/>
  <c r="DH629" i="1"/>
  <c r="DH630" i="1"/>
  <c r="DH631" i="1"/>
  <c r="DH632" i="1"/>
  <c r="DH633" i="1"/>
  <c r="DH634" i="1"/>
  <c r="DH635" i="1"/>
  <c r="DH636" i="1"/>
  <c r="DH637" i="1"/>
  <c r="DH638" i="1"/>
  <c r="DH639" i="1"/>
  <c r="DH640" i="1"/>
  <c r="DH641" i="1"/>
  <c r="DH642" i="1"/>
  <c r="DH643" i="1"/>
  <c r="DH644" i="1"/>
  <c r="DH645" i="1"/>
  <c r="DH646" i="1"/>
  <c r="DH647" i="1"/>
  <c r="DH648" i="1"/>
  <c r="DH649" i="1"/>
  <c r="DH650" i="1"/>
  <c r="DH651" i="1"/>
  <c r="DH652" i="1"/>
  <c r="DH653" i="1"/>
  <c r="DH654" i="1"/>
  <c r="DH655" i="1"/>
  <c r="DH656" i="1"/>
  <c r="DH657" i="1"/>
  <c r="DH658" i="1"/>
  <c r="DH659" i="1"/>
  <c r="DH660" i="1"/>
  <c r="DH661" i="1"/>
  <c r="DH662" i="1"/>
  <c r="DH663" i="1"/>
  <c r="DH664" i="1"/>
  <c r="DH665" i="1"/>
  <c r="DH666" i="1"/>
  <c r="DH667" i="1"/>
  <c r="DH668" i="1"/>
  <c r="DH669" i="1"/>
  <c r="DH670" i="1"/>
  <c r="DH671" i="1"/>
  <c r="DH672" i="1"/>
  <c r="DH673" i="1"/>
  <c r="DH674" i="1"/>
  <c r="DH675" i="1"/>
  <c r="DH676" i="1"/>
  <c r="DH677" i="1"/>
  <c r="DH678" i="1"/>
  <c r="DH679" i="1"/>
  <c r="DH680" i="1"/>
  <c r="DH681" i="1"/>
  <c r="DH682" i="1"/>
  <c r="DH683" i="1"/>
  <c r="DH684" i="1"/>
  <c r="DH685" i="1"/>
  <c r="DH686" i="1"/>
  <c r="DH687" i="1"/>
  <c r="DH688" i="1"/>
  <c r="DH689" i="1"/>
  <c r="DH690" i="1"/>
  <c r="DH691" i="1"/>
  <c r="DH692" i="1"/>
  <c r="DH693" i="1"/>
  <c r="DH694" i="1"/>
  <c r="DH695" i="1"/>
  <c r="DH696" i="1"/>
  <c r="DH697" i="1"/>
  <c r="DH698" i="1"/>
  <c r="DH699" i="1"/>
  <c r="DH700" i="1"/>
  <c r="DH701" i="1"/>
  <c r="DH702" i="1"/>
  <c r="DH703" i="1"/>
  <c r="DH704" i="1"/>
  <c r="DH705" i="1"/>
  <c r="DH706" i="1"/>
  <c r="DH707" i="1"/>
  <c r="DH708" i="1"/>
  <c r="DH709" i="1"/>
  <c r="DH710" i="1"/>
  <c r="DH711" i="1"/>
  <c r="DH712" i="1"/>
  <c r="DH713" i="1"/>
  <c r="DH714" i="1"/>
  <c r="DH715" i="1"/>
  <c r="DH716" i="1"/>
  <c r="DH717" i="1"/>
  <c r="DH718" i="1"/>
  <c r="DH719" i="1"/>
  <c r="DH720" i="1"/>
  <c r="DH721" i="1"/>
  <c r="DH722" i="1"/>
  <c r="DH723" i="1"/>
  <c r="DH724" i="1"/>
  <c r="DH725" i="1"/>
  <c r="DH726" i="1"/>
  <c r="DH727" i="1"/>
  <c r="DH728" i="1"/>
  <c r="DH729" i="1"/>
  <c r="DH730" i="1"/>
  <c r="DH731" i="1"/>
  <c r="DH732" i="1"/>
  <c r="DH733" i="1"/>
  <c r="DH734" i="1"/>
  <c r="DH735" i="1"/>
  <c r="DH736" i="1"/>
  <c r="DH737" i="1"/>
  <c r="DH738" i="1"/>
  <c r="DH739" i="1"/>
  <c r="DH740" i="1"/>
  <c r="DH741" i="1"/>
  <c r="DH742" i="1"/>
  <c r="DH743" i="1"/>
  <c r="DH744" i="1"/>
  <c r="DH745" i="1"/>
  <c r="DH746" i="1"/>
  <c r="DH747" i="1"/>
  <c r="DH748" i="1"/>
  <c r="DH749" i="1"/>
  <c r="DH750" i="1"/>
  <c r="DH751" i="1"/>
  <c r="DH752" i="1"/>
  <c r="DH753" i="1"/>
  <c r="DH754" i="1"/>
  <c r="DH755" i="1"/>
  <c r="DH756" i="1"/>
  <c r="DH757" i="1"/>
  <c r="DH758" i="1"/>
  <c r="DH759" i="1"/>
  <c r="DH760" i="1"/>
  <c r="DH761" i="1"/>
  <c r="DH762" i="1"/>
  <c r="DH763" i="1"/>
  <c r="DH764" i="1"/>
  <c r="DH765" i="1"/>
  <c r="DH766" i="1"/>
  <c r="DH767" i="1"/>
  <c r="DH768" i="1"/>
  <c r="DH769" i="1"/>
  <c r="DH770" i="1"/>
  <c r="DH771" i="1"/>
  <c r="DH772" i="1"/>
  <c r="DH773" i="1"/>
  <c r="DH774" i="1"/>
  <c r="DH775" i="1"/>
  <c r="DH776" i="1"/>
  <c r="DH777" i="1"/>
  <c r="DH778" i="1"/>
  <c r="DH779" i="1"/>
  <c r="DH780" i="1"/>
  <c r="DH781" i="1"/>
  <c r="DH782" i="1"/>
  <c r="DH783" i="1"/>
  <c r="DH784" i="1"/>
  <c r="DH785" i="1"/>
  <c r="DH786" i="1"/>
  <c r="DH787" i="1"/>
  <c r="DH788" i="1"/>
  <c r="DH789" i="1"/>
  <c r="DH790" i="1"/>
  <c r="DH791" i="1"/>
  <c r="DH792" i="1"/>
  <c r="DH793" i="1"/>
  <c r="DH794" i="1"/>
  <c r="DH795" i="1"/>
  <c r="DH796" i="1"/>
  <c r="DH797" i="1"/>
  <c r="DH798" i="1"/>
  <c r="DH799" i="1"/>
  <c r="DH800" i="1"/>
  <c r="DH801" i="1"/>
  <c r="DH802" i="1"/>
  <c r="DH803" i="1"/>
  <c r="DH804" i="1"/>
  <c r="DH805" i="1"/>
  <c r="DH806" i="1"/>
  <c r="DH807" i="1"/>
  <c r="DH808" i="1"/>
  <c r="DH809" i="1"/>
  <c r="DH810" i="1"/>
  <c r="DH811" i="1"/>
  <c r="DH812" i="1"/>
  <c r="DH813" i="1"/>
  <c r="DH814" i="1"/>
  <c r="DH815" i="1"/>
  <c r="DH816" i="1"/>
  <c r="DH817" i="1"/>
  <c r="DH818" i="1"/>
  <c r="DH819" i="1"/>
  <c r="DH820" i="1"/>
  <c r="DH821" i="1"/>
  <c r="DH822" i="1"/>
  <c r="DH823" i="1"/>
  <c r="DH824" i="1"/>
  <c r="DH825" i="1"/>
  <c r="DH826" i="1"/>
  <c r="DH827" i="1"/>
  <c r="DH828" i="1"/>
  <c r="DH829" i="1"/>
  <c r="DH830" i="1"/>
  <c r="DH831" i="1"/>
  <c r="DH832" i="1"/>
  <c r="DH833" i="1"/>
  <c r="DH834" i="1"/>
  <c r="DH835" i="1"/>
  <c r="DH836" i="1"/>
  <c r="DH837" i="1"/>
  <c r="DH838" i="1"/>
  <c r="DH839" i="1"/>
  <c r="DH840" i="1"/>
  <c r="DH841" i="1"/>
  <c r="DH842" i="1"/>
  <c r="DH843" i="1"/>
  <c r="DH844" i="1"/>
  <c r="DH845" i="1"/>
  <c r="DH846" i="1"/>
  <c r="DH847" i="1"/>
  <c r="DH848" i="1"/>
  <c r="DH849" i="1"/>
  <c r="DH850" i="1"/>
  <c r="DH851" i="1"/>
  <c r="DH852" i="1"/>
  <c r="DH853" i="1"/>
  <c r="DH854" i="1"/>
  <c r="DH855" i="1"/>
  <c r="DH856" i="1"/>
  <c r="DH857" i="1"/>
  <c r="DH858" i="1"/>
  <c r="DH859" i="1"/>
  <c r="DH860" i="1"/>
  <c r="DH861" i="1"/>
  <c r="DH862" i="1"/>
  <c r="DH863" i="1"/>
  <c r="DH864" i="1"/>
  <c r="DH865" i="1"/>
  <c r="DH866" i="1"/>
  <c r="DH867" i="1"/>
  <c r="DH868" i="1"/>
  <c r="DH869" i="1"/>
  <c r="DH870" i="1"/>
  <c r="DH871" i="1"/>
  <c r="DH872" i="1"/>
  <c r="DH873" i="1"/>
  <c r="DH874" i="1"/>
  <c r="DH875" i="1"/>
  <c r="DH876" i="1"/>
  <c r="DH877" i="1"/>
  <c r="DH878" i="1"/>
  <c r="DH879" i="1"/>
  <c r="DH880" i="1"/>
  <c r="DH881" i="1"/>
  <c r="DH882" i="1"/>
  <c r="DH883" i="1"/>
  <c r="DH884" i="1"/>
  <c r="DH885" i="1"/>
  <c r="DH886" i="1"/>
  <c r="DH887" i="1"/>
  <c r="DH888" i="1"/>
  <c r="DH889" i="1"/>
  <c r="DH890" i="1"/>
  <c r="DH891" i="1"/>
  <c r="DH892" i="1"/>
  <c r="DH893" i="1"/>
  <c r="DH894" i="1"/>
  <c r="DH895" i="1"/>
  <c r="DH896" i="1"/>
  <c r="DH897" i="1"/>
  <c r="DH898" i="1"/>
  <c r="DH899" i="1"/>
  <c r="DH900" i="1"/>
  <c r="DH901" i="1"/>
  <c r="DH902" i="1"/>
  <c r="DH903" i="1"/>
  <c r="DH904" i="1"/>
  <c r="DH905" i="1"/>
  <c r="DH906" i="1"/>
  <c r="DH907" i="1"/>
  <c r="DH908" i="1"/>
  <c r="DH909" i="1"/>
  <c r="DH910" i="1"/>
  <c r="DH911" i="1"/>
  <c r="DH912" i="1"/>
  <c r="DH913" i="1"/>
  <c r="DH914" i="1"/>
  <c r="DH915" i="1"/>
  <c r="DH916" i="1"/>
  <c r="DH917" i="1"/>
  <c r="DH918" i="1"/>
  <c r="DH919" i="1"/>
  <c r="DH920" i="1"/>
  <c r="DH921" i="1"/>
  <c r="DH922" i="1"/>
  <c r="DH923" i="1"/>
  <c r="DH924" i="1"/>
  <c r="DH925" i="1"/>
  <c r="DH926" i="1"/>
  <c r="DH927" i="1"/>
  <c r="DH928" i="1"/>
  <c r="DH929" i="1"/>
  <c r="DH930" i="1"/>
  <c r="DH931" i="1"/>
  <c r="DH932" i="1"/>
  <c r="DH933" i="1"/>
  <c r="DH934" i="1"/>
  <c r="DH935" i="1"/>
  <c r="DH936" i="1"/>
  <c r="DH937" i="1"/>
  <c r="DH938" i="1"/>
  <c r="DH939" i="1"/>
  <c r="DH940" i="1"/>
  <c r="DH941" i="1"/>
  <c r="DH942" i="1"/>
  <c r="DH943" i="1"/>
  <c r="DH944" i="1"/>
  <c r="DH945" i="1"/>
  <c r="DH946" i="1"/>
  <c r="DH947" i="1"/>
  <c r="DH948" i="1"/>
  <c r="DH949" i="1"/>
  <c r="DH950" i="1"/>
  <c r="DH951" i="1"/>
  <c r="DH952" i="1"/>
  <c r="DH953" i="1"/>
  <c r="DH954" i="1"/>
  <c r="DH955" i="1"/>
  <c r="DH956" i="1"/>
  <c r="DH957" i="1"/>
  <c r="DH958" i="1"/>
  <c r="DH959" i="1"/>
  <c r="DH960" i="1"/>
  <c r="DH961" i="1"/>
  <c r="DH962" i="1"/>
  <c r="DH963" i="1"/>
  <c r="DH964" i="1"/>
  <c r="DH965" i="1"/>
  <c r="DH966" i="1"/>
  <c r="DH967" i="1"/>
  <c r="DH968" i="1"/>
  <c r="DH969" i="1"/>
  <c r="DH970" i="1"/>
  <c r="DH971" i="1"/>
  <c r="DH972" i="1"/>
  <c r="DH973" i="1"/>
  <c r="DH974" i="1"/>
  <c r="DH975" i="1"/>
  <c r="DH976" i="1"/>
  <c r="DH977" i="1"/>
  <c r="DH978" i="1"/>
  <c r="DH979" i="1"/>
  <c r="DH980" i="1"/>
  <c r="DH981" i="1"/>
  <c r="DH982" i="1"/>
  <c r="DH983" i="1"/>
  <c r="DH984" i="1"/>
  <c r="DH985" i="1"/>
  <c r="DH986" i="1"/>
  <c r="DH987" i="1"/>
  <c r="DH988" i="1"/>
  <c r="DH989" i="1"/>
  <c r="DH990" i="1"/>
  <c r="DH991" i="1"/>
  <c r="DH992" i="1"/>
  <c r="DH993" i="1"/>
  <c r="DH994" i="1"/>
  <c r="DH995" i="1"/>
  <c r="DH996" i="1"/>
  <c r="DH997" i="1"/>
  <c r="DH998" i="1"/>
  <c r="DH999" i="1"/>
  <c r="DH1000" i="1"/>
  <c r="H5" i="33" l="1"/>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H605" i="33"/>
  <c r="H606" i="33"/>
  <c r="H607" i="33"/>
  <c r="H608" i="33"/>
  <c r="H609" i="33"/>
  <c r="H610" i="33"/>
  <c r="H611" i="33"/>
  <c r="H612" i="33"/>
  <c r="H613" i="33"/>
  <c r="H614" i="33"/>
  <c r="H615" i="33"/>
  <c r="H616" i="33"/>
  <c r="H617" i="33"/>
  <c r="H618" i="33"/>
  <c r="H619" i="33"/>
  <c r="H620" i="33"/>
  <c r="H621" i="33"/>
  <c r="H622" i="33"/>
  <c r="H623" i="33"/>
  <c r="H624" i="33"/>
  <c r="H625" i="33"/>
  <c r="H626" i="33"/>
  <c r="H627" i="33"/>
  <c r="H628" i="33"/>
  <c r="H629" i="33"/>
  <c r="H630" i="33"/>
  <c r="H631" i="33"/>
  <c r="H632" i="33"/>
  <c r="H633" i="33"/>
  <c r="H634" i="33"/>
  <c r="H635" i="33"/>
  <c r="H636" i="33"/>
  <c r="H637" i="33"/>
  <c r="H638" i="33"/>
  <c r="H639" i="33"/>
  <c r="H640" i="33"/>
  <c r="H641" i="33"/>
  <c r="H642" i="33"/>
  <c r="H643" i="33"/>
  <c r="H644" i="33"/>
  <c r="H645" i="33"/>
  <c r="H646" i="33"/>
  <c r="H647" i="33"/>
  <c r="H648" i="33"/>
  <c r="H649" i="33"/>
  <c r="H650" i="33"/>
  <c r="H651" i="33"/>
  <c r="H652" i="33"/>
  <c r="H653" i="33"/>
  <c r="H654" i="33"/>
  <c r="H655" i="33"/>
  <c r="H656" i="33"/>
  <c r="H657" i="33"/>
  <c r="H658" i="33"/>
  <c r="H659" i="33"/>
  <c r="H660" i="33"/>
  <c r="H661" i="33"/>
  <c r="H662" i="33"/>
  <c r="H663" i="33"/>
  <c r="H664" i="33"/>
  <c r="H665" i="33"/>
  <c r="H666" i="33"/>
  <c r="H667" i="33"/>
  <c r="H668" i="33"/>
  <c r="H669" i="33"/>
  <c r="H670" i="33"/>
  <c r="H671" i="33"/>
  <c r="H672" i="33"/>
  <c r="H673" i="33"/>
  <c r="H674" i="33"/>
  <c r="H675" i="33"/>
  <c r="H676" i="33"/>
  <c r="H677" i="33"/>
  <c r="H678" i="33"/>
  <c r="H679" i="33"/>
  <c r="H680" i="33"/>
  <c r="H681" i="33"/>
  <c r="H682" i="33"/>
  <c r="H683" i="33"/>
  <c r="H684" i="33"/>
  <c r="H685" i="33"/>
  <c r="H686" i="33"/>
  <c r="H687" i="33"/>
  <c r="H688" i="33"/>
  <c r="H689" i="33"/>
  <c r="H690" i="33"/>
  <c r="H691" i="33"/>
  <c r="H692" i="33"/>
  <c r="H693" i="33"/>
  <c r="H694" i="33"/>
  <c r="H695" i="33"/>
  <c r="H696" i="33"/>
  <c r="H697" i="33"/>
  <c r="H698" i="33"/>
  <c r="H699" i="33"/>
  <c r="H700" i="33"/>
  <c r="H701" i="33"/>
  <c r="H702" i="33"/>
  <c r="H703" i="33"/>
  <c r="H704" i="33"/>
  <c r="H705" i="33"/>
  <c r="H706" i="33"/>
  <c r="H707" i="33"/>
  <c r="H708" i="33"/>
  <c r="H709" i="33"/>
  <c r="H710" i="33"/>
  <c r="H711" i="33"/>
  <c r="H712" i="33"/>
  <c r="H713" i="33"/>
  <c r="H714" i="33"/>
  <c r="H715" i="33"/>
  <c r="H716" i="33"/>
  <c r="H717" i="33"/>
  <c r="H718" i="33"/>
  <c r="H719" i="33"/>
  <c r="H720" i="33"/>
  <c r="H721" i="33"/>
  <c r="H722" i="33"/>
  <c r="H723" i="33"/>
  <c r="H724" i="33"/>
  <c r="H725" i="33"/>
  <c r="H726" i="33"/>
  <c r="H727" i="33"/>
  <c r="H728" i="33"/>
  <c r="H729" i="33"/>
  <c r="H730" i="33"/>
  <c r="H731" i="33"/>
  <c r="H732" i="33"/>
  <c r="H733" i="33"/>
  <c r="H734" i="33"/>
  <c r="H735" i="33"/>
  <c r="H736" i="33"/>
  <c r="H737" i="33"/>
  <c r="H738" i="33"/>
  <c r="H739" i="33"/>
  <c r="H740" i="33"/>
  <c r="H741" i="33"/>
  <c r="H742" i="33"/>
  <c r="H743" i="33"/>
  <c r="H744" i="33"/>
  <c r="H745" i="33"/>
  <c r="H746" i="33"/>
  <c r="H747" i="33"/>
  <c r="H748" i="33"/>
  <c r="H749" i="33"/>
  <c r="H750" i="33"/>
  <c r="H751" i="33"/>
  <c r="H752" i="33"/>
  <c r="H753" i="33"/>
  <c r="H754" i="33"/>
  <c r="H755" i="33"/>
  <c r="H756" i="33"/>
  <c r="H757" i="33"/>
  <c r="H758" i="33"/>
  <c r="H759" i="33"/>
  <c r="H760" i="33"/>
  <c r="H761" i="33"/>
  <c r="H762" i="33"/>
  <c r="H763" i="33"/>
  <c r="H764" i="33"/>
  <c r="H765" i="33"/>
  <c r="H766" i="33"/>
  <c r="H767" i="33"/>
  <c r="H768" i="33"/>
  <c r="H769" i="33"/>
  <c r="H770" i="33"/>
  <c r="H771" i="33"/>
  <c r="H772" i="33"/>
  <c r="H773" i="33"/>
  <c r="H774" i="33"/>
  <c r="H775" i="33"/>
  <c r="H776" i="33"/>
  <c r="H777" i="33"/>
  <c r="H778" i="33"/>
  <c r="H779" i="33"/>
  <c r="H780" i="33"/>
  <c r="H781" i="33"/>
  <c r="H782" i="33"/>
  <c r="H783" i="33"/>
  <c r="H784" i="33"/>
  <c r="H785" i="33"/>
  <c r="H786" i="33"/>
  <c r="H787" i="33"/>
  <c r="H788" i="33"/>
  <c r="H789" i="33"/>
  <c r="H790" i="33"/>
  <c r="H791" i="33"/>
  <c r="H792" i="33"/>
  <c r="H793" i="33"/>
  <c r="H794" i="33"/>
  <c r="H795" i="33"/>
  <c r="H796" i="33"/>
  <c r="H797" i="33"/>
  <c r="H798" i="33"/>
  <c r="H799" i="33"/>
  <c r="H800" i="33"/>
  <c r="H801" i="33"/>
  <c r="H802" i="33"/>
  <c r="H803" i="33"/>
  <c r="H804" i="33"/>
  <c r="H805" i="33"/>
  <c r="H806" i="33"/>
  <c r="H807" i="33"/>
  <c r="H808" i="33"/>
  <c r="H809" i="33"/>
  <c r="H810" i="33"/>
  <c r="H811" i="33"/>
  <c r="H812" i="33"/>
  <c r="H813" i="33"/>
  <c r="H814" i="33"/>
  <c r="H815" i="33"/>
  <c r="H816" i="33"/>
  <c r="H817" i="33"/>
  <c r="H818" i="33"/>
  <c r="H819" i="33"/>
  <c r="H820" i="33"/>
  <c r="H821" i="33"/>
  <c r="H822" i="33"/>
  <c r="H823" i="33"/>
  <c r="H824" i="33"/>
  <c r="H825" i="33"/>
  <c r="H826" i="33"/>
  <c r="H827" i="33"/>
  <c r="H828" i="33"/>
  <c r="H829" i="33"/>
  <c r="H830" i="33"/>
  <c r="H831" i="33"/>
  <c r="H832" i="33"/>
  <c r="H833" i="33"/>
  <c r="H834" i="33"/>
  <c r="H835" i="33"/>
  <c r="H836" i="33"/>
  <c r="H837" i="33"/>
  <c r="H838" i="33"/>
  <c r="H839" i="33"/>
  <c r="H840" i="33"/>
  <c r="H841" i="33"/>
  <c r="H842" i="33"/>
  <c r="H843" i="33"/>
  <c r="H844" i="33"/>
  <c r="H845" i="33"/>
  <c r="H846" i="33"/>
  <c r="H847" i="33"/>
  <c r="H848" i="33"/>
  <c r="H849" i="33"/>
  <c r="H850" i="33"/>
  <c r="H851" i="33"/>
  <c r="H852" i="33"/>
  <c r="H853" i="33"/>
  <c r="H854" i="33"/>
  <c r="H855" i="33"/>
  <c r="H856" i="33"/>
  <c r="H857" i="33"/>
  <c r="H858" i="33"/>
  <c r="H859" i="33"/>
  <c r="H860" i="33"/>
  <c r="H861" i="33"/>
  <c r="H862" i="33"/>
  <c r="H863" i="33"/>
  <c r="H864" i="33"/>
  <c r="H865" i="33"/>
  <c r="H866" i="33"/>
  <c r="H867" i="33"/>
  <c r="H868" i="33"/>
  <c r="H869" i="33"/>
  <c r="H870" i="33"/>
  <c r="H871" i="33"/>
  <c r="H872" i="33"/>
  <c r="H873" i="33"/>
  <c r="H874" i="33"/>
  <c r="H875" i="33"/>
  <c r="H876" i="33"/>
  <c r="H877" i="33"/>
  <c r="H878" i="33"/>
  <c r="H879" i="33"/>
  <c r="H880" i="33"/>
  <c r="H881" i="33"/>
  <c r="H882" i="33"/>
  <c r="H883" i="33"/>
  <c r="H884" i="33"/>
  <c r="H885" i="33"/>
  <c r="H886" i="33"/>
  <c r="H887" i="33"/>
  <c r="H888" i="33"/>
  <c r="H889" i="33"/>
  <c r="H890" i="33"/>
  <c r="H891" i="33"/>
  <c r="H892" i="33"/>
  <c r="H893" i="33"/>
  <c r="H894" i="33"/>
  <c r="H895" i="33"/>
  <c r="H896" i="33"/>
  <c r="H897" i="33"/>
  <c r="H898" i="33"/>
  <c r="H899" i="33"/>
  <c r="H900" i="33"/>
  <c r="H901" i="33"/>
  <c r="H902" i="33"/>
  <c r="H903" i="33"/>
  <c r="H904" i="33"/>
  <c r="H905" i="33"/>
  <c r="H906" i="33"/>
  <c r="H907" i="33"/>
  <c r="H908" i="33"/>
  <c r="H909" i="33"/>
  <c r="H910" i="33"/>
  <c r="H911" i="33"/>
  <c r="H912" i="33"/>
  <c r="H913" i="33"/>
  <c r="H914" i="33"/>
  <c r="H915" i="33"/>
  <c r="H916" i="33"/>
  <c r="H917" i="33"/>
  <c r="H918" i="33"/>
  <c r="H919" i="33"/>
  <c r="H920" i="33"/>
  <c r="H921" i="33"/>
  <c r="H922" i="33"/>
  <c r="H923" i="33"/>
  <c r="H924" i="33"/>
  <c r="H925" i="33"/>
  <c r="H926" i="33"/>
  <c r="H927" i="33"/>
  <c r="H928" i="33"/>
  <c r="H929" i="33"/>
  <c r="H930" i="33"/>
  <c r="H931" i="33"/>
  <c r="H932" i="33"/>
  <c r="H933" i="33"/>
  <c r="H934" i="33"/>
  <c r="H935" i="33"/>
  <c r="H936" i="33"/>
  <c r="H937" i="33"/>
  <c r="H938" i="33"/>
  <c r="H939" i="33"/>
  <c r="H940" i="33"/>
  <c r="H941" i="33"/>
  <c r="H942" i="33"/>
  <c r="H943" i="33"/>
  <c r="H944" i="33"/>
  <c r="H945" i="33"/>
  <c r="H946" i="33"/>
  <c r="H947" i="33"/>
  <c r="H948" i="33"/>
  <c r="H949" i="33"/>
  <c r="H950" i="33"/>
  <c r="H951" i="33"/>
  <c r="H952" i="33"/>
  <c r="H953" i="33"/>
  <c r="H954" i="33"/>
  <c r="H955" i="33"/>
  <c r="H956" i="33"/>
  <c r="H957" i="33"/>
  <c r="H958" i="33"/>
  <c r="H959" i="33"/>
  <c r="H960" i="33"/>
  <c r="H961" i="33"/>
  <c r="H962" i="33"/>
  <c r="H963" i="33"/>
  <c r="H964" i="33"/>
  <c r="H965" i="33"/>
  <c r="H966" i="33"/>
  <c r="H967" i="33"/>
  <c r="H968" i="33"/>
  <c r="H969" i="33"/>
  <c r="H970" i="33"/>
  <c r="H971" i="33"/>
  <c r="H972" i="33"/>
  <c r="H973" i="33"/>
  <c r="H974" i="33"/>
  <c r="H975" i="33"/>
  <c r="H976" i="33"/>
  <c r="H977" i="33"/>
  <c r="H978" i="33"/>
  <c r="H979" i="33"/>
  <c r="H980" i="33"/>
  <c r="H981" i="33"/>
  <c r="H982" i="33"/>
  <c r="H983" i="33"/>
  <c r="H984" i="33"/>
  <c r="H985" i="33"/>
  <c r="H986" i="33"/>
  <c r="H987" i="33"/>
  <c r="H988" i="33"/>
  <c r="H989" i="33"/>
  <c r="H990" i="33"/>
  <c r="H991" i="33"/>
  <c r="H992" i="33"/>
  <c r="H993" i="33"/>
  <c r="H994" i="33"/>
  <c r="H995" i="33"/>
  <c r="H996" i="33"/>
  <c r="H997" i="33"/>
  <c r="H998" i="33"/>
  <c r="H999" i="33"/>
  <c r="H1000" i="33"/>
  <c r="H4" i="33"/>
  <c r="E5" i="33"/>
  <c r="E6" i="33"/>
  <c r="E7" i="33"/>
  <c r="E8" i="33"/>
  <c r="E9" i="33"/>
  <c r="E10" i="33"/>
  <c r="E11" i="33"/>
  <c r="E12" i="33"/>
  <c r="E13" i="33"/>
  <c r="E14" i="33"/>
  <c r="E15" i="33"/>
  <c r="E16" i="33"/>
  <c r="E17" i="33"/>
  <c r="E18" i="33"/>
  <c r="E19" i="33"/>
  <c r="E20" i="33"/>
  <c r="E21" i="33"/>
  <c r="E22" i="33"/>
  <c r="E23" i="33"/>
  <c r="E24" i="33"/>
  <c r="E25" i="33"/>
  <c r="E26" i="33"/>
  <c r="E27" i="33"/>
  <c r="E28" i="33"/>
  <c r="E29" i="33"/>
  <c r="E30" i="33"/>
  <c r="E31" i="33"/>
  <c r="E32" i="33"/>
  <c r="E33" i="33"/>
  <c r="E34" i="33"/>
  <c r="E35" i="33"/>
  <c r="E36" i="33"/>
  <c r="E37" i="33"/>
  <c r="E38" i="33"/>
  <c r="E39" i="33"/>
  <c r="E40" i="33"/>
  <c r="E41" i="33"/>
  <c r="E42" i="33"/>
  <c r="E43" i="33"/>
  <c r="E44" i="33"/>
  <c r="E45" i="33"/>
  <c r="E46" i="33"/>
  <c r="E47" i="33"/>
  <c r="E48" i="33"/>
  <c r="E49" i="33"/>
  <c r="E50" i="33"/>
  <c r="E51" i="33"/>
  <c r="E52" i="33"/>
  <c r="E53" i="33"/>
  <c r="E54" i="33"/>
  <c r="E55" i="33"/>
  <c r="E56" i="33"/>
  <c r="E57" i="33"/>
  <c r="E58" i="33"/>
  <c r="E59" i="33"/>
  <c r="E60" i="33"/>
  <c r="E61" i="33"/>
  <c r="E62" i="33"/>
  <c r="E63" i="33"/>
  <c r="E64" i="33"/>
  <c r="E65" i="33"/>
  <c r="E66" i="33"/>
  <c r="E67" i="33"/>
  <c r="E68" i="33"/>
  <c r="E69" i="33"/>
  <c r="E70" i="33"/>
  <c r="E71" i="33"/>
  <c r="E72" i="33"/>
  <c r="E73" i="33"/>
  <c r="E74" i="33"/>
  <c r="E75" i="33"/>
  <c r="E76" i="33"/>
  <c r="E77" i="33"/>
  <c r="E78" i="33"/>
  <c r="E79" i="33"/>
  <c r="E80" i="33"/>
  <c r="E81" i="33"/>
  <c r="E82" i="33"/>
  <c r="E83" i="33"/>
  <c r="E84" i="33"/>
  <c r="E85" i="33"/>
  <c r="E86" i="33"/>
  <c r="E87" i="33"/>
  <c r="E88" i="33"/>
  <c r="E89" i="33"/>
  <c r="E90" i="33"/>
  <c r="E91" i="33"/>
  <c r="E92" i="33"/>
  <c r="E93" i="33"/>
  <c r="E94" i="33"/>
  <c r="E95" i="33"/>
  <c r="E96" i="33"/>
  <c r="E97" i="33"/>
  <c r="E98" i="33"/>
  <c r="E99" i="33"/>
  <c r="E100" i="33"/>
  <c r="E101" i="33"/>
  <c r="E102" i="33"/>
  <c r="E103" i="33"/>
  <c r="E104" i="33"/>
  <c r="E105" i="33"/>
  <c r="E106" i="33"/>
  <c r="E107" i="33"/>
  <c r="E108" i="33"/>
  <c r="E109" i="33"/>
  <c r="E110" i="33"/>
  <c r="E111" i="33"/>
  <c r="E112" i="33"/>
  <c r="E113" i="33"/>
  <c r="E114" i="33"/>
  <c r="E115" i="33"/>
  <c r="E116" i="33"/>
  <c r="E117" i="33"/>
  <c r="E118" i="33"/>
  <c r="E119" i="33"/>
  <c r="E120" i="33"/>
  <c r="E121" i="33"/>
  <c r="E122" i="33"/>
  <c r="E123" i="33"/>
  <c r="E124" i="33"/>
  <c r="E125" i="33"/>
  <c r="E126" i="33"/>
  <c r="E127" i="33"/>
  <c r="E128" i="33"/>
  <c r="E129" i="33"/>
  <c r="E130" i="33"/>
  <c r="E131" i="33"/>
  <c r="E132" i="33"/>
  <c r="E133" i="33"/>
  <c r="E134" i="33"/>
  <c r="E135" i="33"/>
  <c r="E136" i="33"/>
  <c r="E137" i="33"/>
  <c r="E138" i="33"/>
  <c r="E139" i="33"/>
  <c r="E140" i="33"/>
  <c r="E141" i="33"/>
  <c r="E142" i="33"/>
  <c r="E143" i="33"/>
  <c r="E144" i="33"/>
  <c r="E145" i="33"/>
  <c r="E146" i="33"/>
  <c r="E147" i="33"/>
  <c r="E148" i="33"/>
  <c r="E149" i="33"/>
  <c r="E150" i="33"/>
  <c r="E151" i="33"/>
  <c r="E152" i="33"/>
  <c r="E153" i="33"/>
  <c r="E154" i="33"/>
  <c r="E155" i="33"/>
  <c r="E156" i="33"/>
  <c r="E157" i="33"/>
  <c r="E158" i="33"/>
  <c r="E159" i="33"/>
  <c r="E160" i="33"/>
  <c r="E161" i="33"/>
  <c r="E162" i="33"/>
  <c r="E163" i="33"/>
  <c r="E164" i="33"/>
  <c r="E165" i="33"/>
  <c r="E166" i="33"/>
  <c r="E167" i="33"/>
  <c r="E168" i="33"/>
  <c r="E169" i="33"/>
  <c r="E170" i="33"/>
  <c r="E171" i="33"/>
  <c r="E172" i="33"/>
  <c r="E173" i="33"/>
  <c r="E174" i="33"/>
  <c r="E175" i="33"/>
  <c r="E176" i="33"/>
  <c r="E177" i="33"/>
  <c r="E178" i="33"/>
  <c r="E179" i="33"/>
  <c r="E180" i="33"/>
  <c r="E181" i="33"/>
  <c r="E182" i="33"/>
  <c r="E183" i="33"/>
  <c r="E184" i="33"/>
  <c r="E185" i="33"/>
  <c r="E186" i="33"/>
  <c r="E187" i="33"/>
  <c r="E188" i="33"/>
  <c r="E189" i="33"/>
  <c r="E190" i="33"/>
  <c r="E191" i="33"/>
  <c r="E192" i="33"/>
  <c r="E193" i="33"/>
  <c r="E194" i="33"/>
  <c r="E195" i="33"/>
  <c r="E196" i="33"/>
  <c r="E197" i="33"/>
  <c r="E198" i="33"/>
  <c r="E199" i="33"/>
  <c r="E200" i="33"/>
  <c r="E201" i="33"/>
  <c r="E202" i="33"/>
  <c r="E203" i="33"/>
  <c r="E204" i="33"/>
  <c r="E205" i="33"/>
  <c r="E206" i="33"/>
  <c r="E207" i="33"/>
  <c r="E208" i="33"/>
  <c r="E209" i="33"/>
  <c r="E210" i="33"/>
  <c r="E211" i="33"/>
  <c r="E212" i="33"/>
  <c r="E213" i="33"/>
  <c r="E214" i="33"/>
  <c r="E215" i="33"/>
  <c r="E216" i="33"/>
  <c r="E217" i="33"/>
  <c r="E218" i="33"/>
  <c r="E219" i="33"/>
  <c r="E220" i="33"/>
  <c r="E221" i="33"/>
  <c r="E222" i="33"/>
  <c r="E223" i="33"/>
  <c r="E224" i="33"/>
  <c r="E225" i="33"/>
  <c r="E226" i="33"/>
  <c r="E227" i="33"/>
  <c r="E228" i="33"/>
  <c r="E229" i="33"/>
  <c r="E230" i="33"/>
  <c r="E231" i="33"/>
  <c r="E232" i="33"/>
  <c r="E233" i="33"/>
  <c r="E234" i="33"/>
  <c r="E235" i="33"/>
  <c r="E236" i="33"/>
  <c r="E237" i="33"/>
  <c r="E238" i="33"/>
  <c r="E239" i="33"/>
  <c r="E240" i="33"/>
  <c r="E241" i="33"/>
  <c r="E242" i="33"/>
  <c r="E243" i="33"/>
  <c r="E244" i="33"/>
  <c r="E245" i="33"/>
  <c r="E246" i="33"/>
  <c r="E247" i="33"/>
  <c r="E248" i="33"/>
  <c r="E249" i="33"/>
  <c r="E250" i="33"/>
  <c r="E251" i="33"/>
  <c r="E252" i="33"/>
  <c r="E253" i="33"/>
  <c r="E254" i="33"/>
  <c r="E255" i="33"/>
  <c r="E256" i="33"/>
  <c r="E257" i="33"/>
  <c r="E258" i="33"/>
  <c r="E259" i="33"/>
  <c r="E260" i="33"/>
  <c r="E261" i="33"/>
  <c r="E262" i="33"/>
  <c r="E263" i="33"/>
  <c r="E264" i="33"/>
  <c r="E265" i="33"/>
  <c r="E266" i="33"/>
  <c r="E267" i="33"/>
  <c r="E268" i="33"/>
  <c r="E269" i="33"/>
  <c r="E270" i="33"/>
  <c r="E271" i="33"/>
  <c r="E272" i="33"/>
  <c r="E273" i="33"/>
  <c r="E274" i="33"/>
  <c r="E275" i="33"/>
  <c r="E276" i="33"/>
  <c r="E277" i="33"/>
  <c r="E278" i="33"/>
  <c r="E279" i="33"/>
  <c r="E280" i="33"/>
  <c r="E281" i="33"/>
  <c r="E282" i="33"/>
  <c r="E283" i="33"/>
  <c r="E284" i="33"/>
  <c r="E285" i="33"/>
  <c r="E286" i="33"/>
  <c r="E287" i="33"/>
  <c r="E288" i="33"/>
  <c r="E289" i="33"/>
  <c r="E290" i="33"/>
  <c r="E291" i="33"/>
  <c r="E292" i="33"/>
  <c r="E293" i="33"/>
  <c r="E294" i="33"/>
  <c r="E295" i="33"/>
  <c r="E296" i="33"/>
  <c r="E297" i="33"/>
  <c r="E298" i="33"/>
  <c r="E299" i="33"/>
  <c r="E300" i="33"/>
  <c r="E301" i="33"/>
  <c r="E302" i="33"/>
  <c r="E303" i="33"/>
  <c r="E304" i="33"/>
  <c r="E305" i="33"/>
  <c r="E306" i="33"/>
  <c r="E307" i="33"/>
  <c r="E308" i="33"/>
  <c r="E309" i="33"/>
  <c r="E310" i="33"/>
  <c r="E311" i="33"/>
  <c r="E312" i="33"/>
  <c r="E313" i="33"/>
  <c r="E314" i="33"/>
  <c r="E315" i="33"/>
  <c r="E316" i="33"/>
  <c r="E317" i="33"/>
  <c r="E318" i="33"/>
  <c r="E319" i="33"/>
  <c r="E320" i="33"/>
  <c r="E321" i="33"/>
  <c r="E322" i="33"/>
  <c r="E323" i="33"/>
  <c r="E324" i="33"/>
  <c r="E325" i="33"/>
  <c r="E326" i="33"/>
  <c r="E327" i="33"/>
  <c r="E328" i="33"/>
  <c r="E329" i="33"/>
  <c r="E330" i="33"/>
  <c r="E331" i="33"/>
  <c r="E332" i="33"/>
  <c r="E333" i="33"/>
  <c r="E334" i="33"/>
  <c r="E335" i="33"/>
  <c r="E336" i="33"/>
  <c r="E337" i="33"/>
  <c r="E338" i="33"/>
  <c r="E339" i="33"/>
  <c r="E340" i="33"/>
  <c r="E341" i="33"/>
  <c r="E342" i="33"/>
  <c r="E343" i="33"/>
  <c r="E344" i="33"/>
  <c r="E345" i="33"/>
  <c r="E346" i="33"/>
  <c r="E347" i="33"/>
  <c r="E348" i="33"/>
  <c r="E349" i="33"/>
  <c r="E350" i="33"/>
  <c r="E351" i="33"/>
  <c r="E352" i="33"/>
  <c r="E353" i="33"/>
  <c r="E354" i="33"/>
  <c r="E355" i="33"/>
  <c r="E356" i="33"/>
  <c r="E357" i="33"/>
  <c r="E358" i="33"/>
  <c r="E359" i="33"/>
  <c r="E360" i="33"/>
  <c r="E361" i="33"/>
  <c r="E362" i="33"/>
  <c r="E363" i="33"/>
  <c r="E364" i="33"/>
  <c r="E365" i="33"/>
  <c r="E366" i="33"/>
  <c r="E367" i="33"/>
  <c r="E368" i="33"/>
  <c r="E369" i="33"/>
  <c r="E370" i="33"/>
  <c r="E371" i="33"/>
  <c r="E372" i="33"/>
  <c r="E373" i="33"/>
  <c r="E374" i="33"/>
  <c r="E375" i="33"/>
  <c r="E376" i="33"/>
  <c r="E377" i="33"/>
  <c r="E378" i="33"/>
  <c r="E379" i="33"/>
  <c r="E380" i="33"/>
  <c r="E381" i="33"/>
  <c r="E382" i="33"/>
  <c r="E383" i="33"/>
  <c r="E384" i="33"/>
  <c r="E385" i="33"/>
  <c r="E386" i="33"/>
  <c r="E387" i="33"/>
  <c r="E388" i="33"/>
  <c r="E389" i="33"/>
  <c r="E390" i="33"/>
  <c r="E391" i="33"/>
  <c r="E392" i="33"/>
  <c r="E393" i="33"/>
  <c r="E394" i="33"/>
  <c r="E395" i="33"/>
  <c r="E396" i="33"/>
  <c r="E397" i="33"/>
  <c r="E398" i="33"/>
  <c r="E399" i="33"/>
  <c r="E400" i="33"/>
  <c r="E401" i="33"/>
  <c r="E402" i="33"/>
  <c r="E403" i="33"/>
  <c r="E404" i="33"/>
  <c r="E405" i="33"/>
  <c r="E406" i="33"/>
  <c r="E407" i="33"/>
  <c r="E408" i="33"/>
  <c r="E409" i="33"/>
  <c r="E410" i="33"/>
  <c r="E411" i="33"/>
  <c r="E412" i="33"/>
  <c r="E413" i="33"/>
  <c r="E414" i="33"/>
  <c r="E415" i="33"/>
  <c r="E416" i="33"/>
  <c r="E417" i="33"/>
  <c r="E418" i="33"/>
  <c r="E419" i="33"/>
  <c r="E420" i="33"/>
  <c r="E421" i="33"/>
  <c r="E422" i="33"/>
  <c r="E423" i="33"/>
  <c r="E424" i="33"/>
  <c r="E425" i="33"/>
  <c r="E426" i="33"/>
  <c r="E427" i="33"/>
  <c r="E428" i="33"/>
  <c r="E429" i="33"/>
  <c r="E430" i="33"/>
  <c r="E431" i="33"/>
  <c r="E432" i="33"/>
  <c r="E433" i="33"/>
  <c r="E434" i="33"/>
  <c r="E435" i="33"/>
  <c r="E436" i="33"/>
  <c r="E437" i="33"/>
  <c r="E438" i="33"/>
  <c r="E439" i="33"/>
  <c r="E440" i="33"/>
  <c r="E441" i="33"/>
  <c r="E442" i="33"/>
  <c r="E443" i="33"/>
  <c r="E444" i="33"/>
  <c r="E445" i="33"/>
  <c r="E446" i="33"/>
  <c r="E447" i="33"/>
  <c r="E448" i="33"/>
  <c r="E449" i="33"/>
  <c r="E450" i="33"/>
  <c r="E451" i="33"/>
  <c r="E452" i="33"/>
  <c r="E453" i="33"/>
  <c r="E454" i="33"/>
  <c r="E455" i="33"/>
  <c r="E456" i="33"/>
  <c r="E457" i="33"/>
  <c r="E458" i="33"/>
  <c r="E459" i="33"/>
  <c r="E460" i="33"/>
  <c r="E461" i="33"/>
  <c r="E462" i="33"/>
  <c r="E463" i="33"/>
  <c r="E464" i="33"/>
  <c r="E465" i="33"/>
  <c r="E466" i="33"/>
  <c r="E467" i="33"/>
  <c r="E468" i="33"/>
  <c r="E469" i="33"/>
  <c r="E470" i="33"/>
  <c r="E471" i="33"/>
  <c r="E472" i="33"/>
  <c r="E473" i="33"/>
  <c r="E474" i="33"/>
  <c r="E475" i="33"/>
  <c r="E476" i="33"/>
  <c r="E477" i="33"/>
  <c r="E478" i="33"/>
  <c r="E479" i="33"/>
  <c r="E480" i="33"/>
  <c r="E481" i="33"/>
  <c r="E482" i="33"/>
  <c r="E483" i="33"/>
  <c r="E484" i="33"/>
  <c r="E485" i="33"/>
  <c r="E486" i="33"/>
  <c r="E487" i="33"/>
  <c r="E488" i="33"/>
  <c r="E489" i="33"/>
  <c r="E490" i="33"/>
  <c r="E491" i="33"/>
  <c r="E492" i="33"/>
  <c r="E493" i="33"/>
  <c r="E494" i="33"/>
  <c r="E495" i="33"/>
  <c r="E496" i="33"/>
  <c r="E497" i="33"/>
  <c r="E498" i="33"/>
  <c r="E499" i="33"/>
  <c r="E500" i="33"/>
  <c r="E501" i="33"/>
  <c r="E502" i="33"/>
  <c r="E503" i="33"/>
  <c r="E504" i="33"/>
  <c r="E505"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30" i="33"/>
  <c r="E531" i="33"/>
  <c r="E532" i="33"/>
  <c r="E533" i="33"/>
  <c r="E534" i="33"/>
  <c r="E535" i="33"/>
  <c r="E536" i="33"/>
  <c r="E537" i="33"/>
  <c r="E538" i="33"/>
  <c r="E539" i="33"/>
  <c r="E540" i="33"/>
  <c r="E541" i="33"/>
  <c r="E542" i="33"/>
  <c r="E543" i="33"/>
  <c r="E544" i="33"/>
  <c r="E545" i="33"/>
  <c r="E546" i="33"/>
  <c r="E547" i="33"/>
  <c r="E548" i="33"/>
  <c r="E549" i="33"/>
  <c r="E550" i="33"/>
  <c r="E551" i="33"/>
  <c r="E552" i="33"/>
  <c r="E553" i="33"/>
  <c r="E554" i="33"/>
  <c r="E555" i="33"/>
  <c r="E556" i="33"/>
  <c r="E557" i="33"/>
  <c r="E558" i="33"/>
  <c r="E559" i="33"/>
  <c r="E560" i="33"/>
  <c r="E561" i="33"/>
  <c r="E562" i="33"/>
  <c r="E563" i="33"/>
  <c r="E564" i="33"/>
  <c r="E565" i="33"/>
  <c r="E566" i="33"/>
  <c r="E567" i="33"/>
  <c r="E568" i="33"/>
  <c r="E569" i="33"/>
  <c r="E570" i="33"/>
  <c r="E571" i="33"/>
  <c r="E572" i="33"/>
  <c r="E573" i="33"/>
  <c r="E574" i="33"/>
  <c r="E575" i="33"/>
  <c r="E576" i="33"/>
  <c r="E577" i="33"/>
  <c r="E578" i="33"/>
  <c r="E579" i="33"/>
  <c r="E580" i="33"/>
  <c r="E581" i="33"/>
  <c r="E582" i="33"/>
  <c r="E583" i="33"/>
  <c r="E584" i="33"/>
  <c r="E585" i="33"/>
  <c r="E586" i="33"/>
  <c r="E587" i="33"/>
  <c r="E588" i="33"/>
  <c r="E589" i="33"/>
  <c r="E590" i="33"/>
  <c r="E591" i="33"/>
  <c r="E592" i="33"/>
  <c r="E593" i="33"/>
  <c r="E594" i="33"/>
  <c r="E595" i="33"/>
  <c r="E596" i="33"/>
  <c r="E597" i="33"/>
  <c r="E598" i="33"/>
  <c r="E599" i="33"/>
  <c r="E600" i="33"/>
  <c r="E601" i="33"/>
  <c r="E602" i="33"/>
  <c r="E603" i="33"/>
  <c r="E604" i="33"/>
  <c r="E605" i="33"/>
  <c r="E606" i="33"/>
  <c r="E607" i="33"/>
  <c r="E608" i="33"/>
  <c r="E609" i="33"/>
  <c r="E610" i="33"/>
  <c r="E611" i="33"/>
  <c r="E612" i="33"/>
  <c r="E613" i="33"/>
  <c r="E614" i="33"/>
  <c r="E615" i="33"/>
  <c r="E616" i="33"/>
  <c r="E617" i="33"/>
  <c r="E618" i="33"/>
  <c r="E619" i="33"/>
  <c r="E620" i="33"/>
  <c r="E621" i="33"/>
  <c r="E622" i="33"/>
  <c r="E623" i="33"/>
  <c r="E624" i="33"/>
  <c r="E625" i="33"/>
  <c r="E626" i="33"/>
  <c r="E627" i="33"/>
  <c r="E628" i="33"/>
  <c r="E629" i="33"/>
  <c r="E630" i="33"/>
  <c r="E631" i="33"/>
  <c r="E632" i="33"/>
  <c r="E633" i="33"/>
  <c r="E634" i="33"/>
  <c r="E635" i="33"/>
  <c r="E636" i="33"/>
  <c r="E637" i="33"/>
  <c r="E638" i="33"/>
  <c r="E639" i="33"/>
  <c r="E640" i="33"/>
  <c r="E641" i="33"/>
  <c r="E642" i="33"/>
  <c r="E643" i="33"/>
  <c r="E644" i="33"/>
  <c r="E645" i="33"/>
  <c r="E646" i="33"/>
  <c r="E647" i="33"/>
  <c r="E648" i="33"/>
  <c r="E649" i="33"/>
  <c r="E650" i="33"/>
  <c r="E651" i="33"/>
  <c r="E652" i="33"/>
  <c r="E653" i="33"/>
  <c r="E654" i="33"/>
  <c r="E655" i="33"/>
  <c r="E656" i="33"/>
  <c r="E657" i="33"/>
  <c r="E658" i="33"/>
  <c r="E659" i="33"/>
  <c r="E660" i="33"/>
  <c r="E661" i="33"/>
  <c r="E662" i="33"/>
  <c r="E663" i="33"/>
  <c r="E664" i="33"/>
  <c r="E665" i="33"/>
  <c r="E666" i="33"/>
  <c r="E667" i="33"/>
  <c r="E668" i="33"/>
  <c r="E669" i="33"/>
  <c r="E670" i="33"/>
  <c r="E671" i="33"/>
  <c r="E672" i="33"/>
  <c r="E673" i="33"/>
  <c r="E674" i="33"/>
  <c r="E675" i="33"/>
  <c r="E676" i="33"/>
  <c r="E677" i="33"/>
  <c r="E678" i="33"/>
  <c r="E679" i="33"/>
  <c r="E680" i="33"/>
  <c r="E681" i="33"/>
  <c r="E682" i="33"/>
  <c r="E683" i="33"/>
  <c r="E684" i="33"/>
  <c r="E685" i="33"/>
  <c r="E686" i="33"/>
  <c r="E687" i="33"/>
  <c r="E688" i="33"/>
  <c r="E689" i="33"/>
  <c r="E690" i="33"/>
  <c r="E691" i="33"/>
  <c r="E692" i="33"/>
  <c r="E693" i="33"/>
  <c r="E694" i="33"/>
  <c r="E695" i="33"/>
  <c r="E696" i="33"/>
  <c r="E697" i="33"/>
  <c r="E698" i="33"/>
  <c r="E699" i="33"/>
  <c r="E700" i="33"/>
  <c r="E701" i="33"/>
  <c r="E702" i="33"/>
  <c r="E703" i="33"/>
  <c r="E704" i="33"/>
  <c r="E705" i="33"/>
  <c r="E706" i="33"/>
  <c r="E707" i="33"/>
  <c r="E708" i="33"/>
  <c r="E709" i="33"/>
  <c r="E710" i="33"/>
  <c r="E711" i="33"/>
  <c r="E712" i="33"/>
  <c r="E713" i="33"/>
  <c r="E714" i="33"/>
  <c r="E715" i="33"/>
  <c r="E716" i="33"/>
  <c r="E717" i="33"/>
  <c r="E718" i="33"/>
  <c r="E719" i="33"/>
  <c r="E720" i="33"/>
  <c r="E721" i="33"/>
  <c r="E722" i="33"/>
  <c r="E723" i="33"/>
  <c r="E724" i="33"/>
  <c r="E725" i="33"/>
  <c r="E726" i="33"/>
  <c r="E727" i="33"/>
  <c r="E728" i="33"/>
  <c r="E729" i="33"/>
  <c r="E730" i="33"/>
  <c r="E731" i="33"/>
  <c r="E732" i="33"/>
  <c r="E733" i="33"/>
  <c r="E734" i="33"/>
  <c r="E735" i="33"/>
  <c r="E736" i="33"/>
  <c r="E737" i="33"/>
  <c r="E738" i="33"/>
  <c r="E739" i="33"/>
  <c r="E740" i="33"/>
  <c r="E741" i="33"/>
  <c r="E742" i="33"/>
  <c r="E743" i="33"/>
  <c r="E744" i="33"/>
  <c r="E745" i="33"/>
  <c r="E746" i="33"/>
  <c r="E747" i="33"/>
  <c r="E748" i="33"/>
  <c r="E749" i="33"/>
  <c r="E750" i="33"/>
  <c r="E751" i="33"/>
  <c r="E752" i="33"/>
  <c r="E753" i="33"/>
  <c r="E754" i="33"/>
  <c r="E755" i="33"/>
  <c r="E756" i="33"/>
  <c r="E757" i="33"/>
  <c r="E758" i="33"/>
  <c r="E759" i="33"/>
  <c r="E760" i="33"/>
  <c r="E761" i="33"/>
  <c r="E762" i="33"/>
  <c r="E763" i="33"/>
  <c r="E764" i="33"/>
  <c r="E765" i="33"/>
  <c r="E766" i="33"/>
  <c r="E767" i="33"/>
  <c r="E768" i="33"/>
  <c r="E769" i="33"/>
  <c r="E770" i="33"/>
  <c r="E771" i="33"/>
  <c r="E772" i="33"/>
  <c r="E773" i="33"/>
  <c r="E774" i="33"/>
  <c r="E775" i="33"/>
  <c r="E776" i="33"/>
  <c r="E777" i="33"/>
  <c r="E778" i="33"/>
  <c r="E779" i="33"/>
  <c r="E780" i="33"/>
  <c r="E781" i="33"/>
  <c r="E782" i="33"/>
  <c r="E783" i="33"/>
  <c r="E784" i="33"/>
  <c r="E785" i="33"/>
  <c r="E786" i="33"/>
  <c r="E787" i="33"/>
  <c r="E788" i="33"/>
  <c r="E789" i="33"/>
  <c r="E790" i="33"/>
  <c r="E791" i="33"/>
  <c r="E792" i="33"/>
  <c r="E793" i="33"/>
  <c r="E794" i="33"/>
  <c r="E795" i="33"/>
  <c r="E796" i="33"/>
  <c r="E797" i="33"/>
  <c r="E798" i="33"/>
  <c r="E799" i="33"/>
  <c r="E800" i="33"/>
  <c r="E801" i="33"/>
  <c r="E802" i="33"/>
  <c r="E803" i="33"/>
  <c r="E804" i="33"/>
  <c r="E805" i="33"/>
  <c r="E806" i="33"/>
  <c r="E807" i="33"/>
  <c r="E808" i="33"/>
  <c r="E809" i="33"/>
  <c r="E810" i="33"/>
  <c r="E811" i="33"/>
  <c r="E812" i="33"/>
  <c r="E813" i="33"/>
  <c r="E814" i="33"/>
  <c r="E815" i="33"/>
  <c r="E816" i="33"/>
  <c r="E817" i="33"/>
  <c r="E818" i="33"/>
  <c r="E819" i="33"/>
  <c r="E820" i="33"/>
  <c r="E821" i="33"/>
  <c r="E822" i="33"/>
  <c r="E823" i="33"/>
  <c r="E824" i="33"/>
  <c r="E825" i="33"/>
  <c r="E826" i="33"/>
  <c r="E827" i="33"/>
  <c r="E828" i="33"/>
  <c r="E829" i="33"/>
  <c r="E830" i="33"/>
  <c r="E831" i="33"/>
  <c r="E832" i="33"/>
  <c r="E833" i="33"/>
  <c r="E834" i="33"/>
  <c r="E835" i="33"/>
  <c r="E836" i="33"/>
  <c r="E837" i="33"/>
  <c r="E838" i="33"/>
  <c r="E839" i="33"/>
  <c r="E840" i="33"/>
  <c r="E841" i="33"/>
  <c r="E842" i="33"/>
  <c r="E843" i="33"/>
  <c r="E844" i="33"/>
  <c r="E845" i="33"/>
  <c r="E846" i="33"/>
  <c r="E847" i="33"/>
  <c r="E848" i="33"/>
  <c r="E849" i="33"/>
  <c r="E850" i="33"/>
  <c r="E851" i="33"/>
  <c r="E852" i="33"/>
  <c r="E853" i="33"/>
  <c r="E854" i="33"/>
  <c r="E855" i="33"/>
  <c r="E856" i="33"/>
  <c r="E857" i="33"/>
  <c r="E858" i="33"/>
  <c r="E859" i="33"/>
  <c r="E860" i="33"/>
  <c r="E861" i="33"/>
  <c r="E862" i="33"/>
  <c r="E863" i="33"/>
  <c r="E864" i="33"/>
  <c r="E865" i="33"/>
  <c r="E866" i="33"/>
  <c r="E867" i="33"/>
  <c r="E868" i="33"/>
  <c r="E869" i="33"/>
  <c r="E870" i="33"/>
  <c r="E871" i="33"/>
  <c r="E872" i="33"/>
  <c r="E873" i="33"/>
  <c r="E874" i="33"/>
  <c r="E875" i="33"/>
  <c r="E876" i="33"/>
  <c r="E877" i="33"/>
  <c r="E878" i="33"/>
  <c r="E879" i="33"/>
  <c r="E880" i="33"/>
  <c r="E881" i="33"/>
  <c r="E882" i="33"/>
  <c r="E883" i="33"/>
  <c r="E884" i="33"/>
  <c r="E885" i="33"/>
  <c r="E886" i="33"/>
  <c r="E887" i="33"/>
  <c r="E888" i="33"/>
  <c r="E889" i="33"/>
  <c r="E890" i="33"/>
  <c r="E891" i="33"/>
  <c r="E892" i="33"/>
  <c r="E893" i="33"/>
  <c r="E894" i="33"/>
  <c r="E895" i="33"/>
  <c r="E896" i="33"/>
  <c r="E897" i="33"/>
  <c r="E898" i="33"/>
  <c r="E899" i="33"/>
  <c r="E900" i="33"/>
  <c r="E901" i="33"/>
  <c r="E902" i="33"/>
  <c r="E903" i="33"/>
  <c r="E904" i="33"/>
  <c r="E905" i="33"/>
  <c r="E906" i="33"/>
  <c r="E907" i="33"/>
  <c r="E908" i="33"/>
  <c r="E909" i="33"/>
  <c r="E910" i="33"/>
  <c r="E911" i="33"/>
  <c r="E912" i="33"/>
  <c r="E913" i="33"/>
  <c r="E914" i="33"/>
  <c r="E915" i="33"/>
  <c r="E916" i="33"/>
  <c r="E917" i="33"/>
  <c r="E918" i="33"/>
  <c r="E919" i="33"/>
  <c r="E920" i="33"/>
  <c r="E921" i="33"/>
  <c r="E922" i="33"/>
  <c r="E923" i="33"/>
  <c r="E924" i="33"/>
  <c r="E925" i="33"/>
  <c r="E926" i="33"/>
  <c r="E927" i="33"/>
  <c r="E928" i="33"/>
  <c r="E929" i="33"/>
  <c r="E930" i="33"/>
  <c r="E931" i="33"/>
  <c r="E932" i="33"/>
  <c r="E933" i="33"/>
  <c r="E934" i="33"/>
  <c r="E935" i="33"/>
  <c r="E936" i="33"/>
  <c r="E937" i="33"/>
  <c r="E938" i="33"/>
  <c r="E939" i="33"/>
  <c r="E940" i="33"/>
  <c r="E941" i="33"/>
  <c r="E942" i="33"/>
  <c r="E943" i="33"/>
  <c r="E944" i="33"/>
  <c r="E945" i="33"/>
  <c r="E946" i="33"/>
  <c r="E947" i="33"/>
  <c r="E948" i="33"/>
  <c r="E949" i="33"/>
  <c r="E950" i="33"/>
  <c r="E951" i="33"/>
  <c r="E952" i="33"/>
  <c r="E953" i="33"/>
  <c r="E954" i="33"/>
  <c r="E955" i="33"/>
  <c r="E956" i="33"/>
  <c r="E957" i="33"/>
  <c r="E958" i="33"/>
  <c r="E959" i="33"/>
  <c r="E960" i="33"/>
  <c r="E961" i="33"/>
  <c r="E962" i="33"/>
  <c r="E963" i="33"/>
  <c r="E964" i="33"/>
  <c r="E965" i="33"/>
  <c r="E966" i="33"/>
  <c r="E967" i="33"/>
  <c r="E968" i="33"/>
  <c r="E969" i="33"/>
  <c r="E970" i="33"/>
  <c r="E971" i="33"/>
  <c r="E972" i="33"/>
  <c r="E973" i="33"/>
  <c r="E974" i="33"/>
  <c r="E975" i="33"/>
  <c r="E976" i="33"/>
  <c r="E977" i="33"/>
  <c r="E978" i="33"/>
  <c r="E979" i="33"/>
  <c r="E980" i="33"/>
  <c r="E981" i="33"/>
  <c r="E982" i="33"/>
  <c r="E983" i="33"/>
  <c r="E984" i="33"/>
  <c r="E985" i="33"/>
  <c r="E986" i="33"/>
  <c r="E987" i="33"/>
  <c r="E988" i="33"/>
  <c r="E989" i="33"/>
  <c r="E990" i="33"/>
  <c r="E991" i="33"/>
  <c r="E992" i="33"/>
  <c r="E993" i="33"/>
  <c r="E994" i="33"/>
  <c r="E995" i="33"/>
  <c r="E996" i="33"/>
  <c r="E997" i="33"/>
  <c r="E998" i="33"/>
  <c r="E999" i="33"/>
  <c r="E1000" i="33"/>
  <c r="E4" i="33"/>
  <c r="B3" i="34" l="1" a="1"/>
  <c r="B3" i="34" s="1"/>
  <c r="L4" i="35"/>
  <c r="N4" i="35"/>
  <c r="P4" i="35"/>
  <c r="L5" i="35"/>
  <c r="N5" i="35"/>
  <c r="P5" i="35"/>
  <c r="L6" i="35"/>
  <c r="N6" i="35"/>
  <c r="P6" i="35"/>
  <c r="L7" i="35"/>
  <c r="N7" i="35"/>
  <c r="P7" i="35"/>
  <c r="L8" i="35"/>
  <c r="N8" i="35"/>
  <c r="P8" i="35"/>
  <c r="L9" i="35"/>
  <c r="N9" i="35"/>
  <c r="P9" i="35"/>
  <c r="L10" i="35"/>
  <c r="N10" i="35"/>
  <c r="P10" i="35"/>
  <c r="L11" i="35"/>
  <c r="N11" i="35"/>
  <c r="P11" i="35"/>
  <c r="L12" i="35"/>
  <c r="N12" i="35"/>
  <c r="P12" i="35"/>
  <c r="L13" i="35"/>
  <c r="N13" i="35"/>
  <c r="P13" i="35"/>
  <c r="L14" i="35"/>
  <c r="N14" i="35"/>
  <c r="P14" i="35"/>
  <c r="L15" i="35"/>
  <c r="N15" i="35"/>
  <c r="P15" i="35"/>
  <c r="L16" i="35"/>
  <c r="N16" i="35"/>
  <c r="P16" i="35"/>
  <c r="L17" i="35"/>
  <c r="N17" i="35"/>
  <c r="P17" i="35"/>
  <c r="L18" i="35"/>
  <c r="N18" i="35"/>
  <c r="P18" i="35"/>
  <c r="L19" i="35"/>
  <c r="N19" i="35"/>
  <c r="P19" i="35"/>
  <c r="L20" i="35"/>
  <c r="N20" i="35"/>
  <c r="P20" i="35"/>
  <c r="L21" i="35"/>
  <c r="N21" i="35"/>
  <c r="P21" i="35"/>
  <c r="L22" i="35"/>
  <c r="N22" i="35"/>
  <c r="P22" i="35"/>
  <c r="L23" i="35"/>
  <c r="N23" i="35"/>
  <c r="P23" i="35"/>
  <c r="L24" i="35"/>
  <c r="N24" i="35"/>
  <c r="P24" i="35"/>
  <c r="L25" i="35"/>
  <c r="N25" i="35"/>
  <c r="P25" i="35"/>
  <c r="L26" i="35"/>
  <c r="N26" i="35"/>
  <c r="P26" i="35"/>
  <c r="L27" i="35"/>
  <c r="N27" i="35"/>
  <c r="P27" i="35"/>
  <c r="L28" i="35"/>
  <c r="N28" i="35"/>
  <c r="P28" i="35"/>
  <c r="L29" i="35"/>
  <c r="N29" i="35"/>
  <c r="P29" i="35"/>
  <c r="L30" i="35"/>
  <c r="N30" i="35"/>
  <c r="P30" i="35"/>
  <c r="L31" i="35"/>
  <c r="N31" i="35"/>
  <c r="P31" i="35"/>
  <c r="L32" i="35"/>
  <c r="N32" i="35"/>
  <c r="P32" i="35"/>
  <c r="L33" i="35"/>
  <c r="N33" i="35"/>
  <c r="P33" i="35"/>
  <c r="L34" i="35"/>
  <c r="N34" i="35"/>
  <c r="P34" i="35"/>
  <c r="L35" i="35"/>
  <c r="N35" i="35"/>
  <c r="P35" i="35"/>
  <c r="L36" i="35"/>
  <c r="N36" i="35"/>
  <c r="P36" i="35"/>
  <c r="L37" i="35"/>
  <c r="N37" i="35"/>
  <c r="P37" i="35"/>
  <c r="L38" i="35"/>
  <c r="N38" i="35"/>
  <c r="P38" i="35"/>
  <c r="L39" i="35"/>
  <c r="N39" i="35"/>
  <c r="P39" i="35"/>
  <c r="L40" i="35"/>
  <c r="N40" i="35"/>
  <c r="P40" i="35"/>
  <c r="L41" i="35"/>
  <c r="N41" i="35"/>
  <c r="P41" i="35"/>
  <c r="L42" i="35"/>
  <c r="N42" i="35"/>
  <c r="P42" i="35"/>
  <c r="L43" i="35"/>
  <c r="N43" i="35"/>
  <c r="P43" i="35"/>
  <c r="L44" i="35"/>
  <c r="N44" i="35"/>
  <c r="P44" i="35"/>
  <c r="L45" i="35"/>
  <c r="N45" i="35"/>
  <c r="P45" i="35"/>
  <c r="L46" i="35"/>
  <c r="N46" i="35"/>
  <c r="P46" i="35"/>
  <c r="L47" i="35"/>
  <c r="N47" i="35"/>
  <c r="P47" i="35"/>
  <c r="L48" i="35"/>
  <c r="N48" i="35"/>
  <c r="P48" i="35"/>
  <c r="L49" i="35"/>
  <c r="N49" i="35"/>
  <c r="P49" i="35"/>
  <c r="L50" i="35"/>
  <c r="N50" i="35"/>
  <c r="P50" i="35"/>
  <c r="L51" i="35"/>
  <c r="N51" i="35"/>
  <c r="P51" i="35"/>
  <c r="L52" i="35"/>
  <c r="N52" i="35"/>
  <c r="P52" i="35"/>
  <c r="L53" i="35"/>
  <c r="N53" i="35"/>
  <c r="P53" i="35"/>
  <c r="L54" i="35"/>
  <c r="N54" i="35"/>
  <c r="P54" i="35"/>
  <c r="L55" i="35"/>
  <c r="N55" i="35"/>
  <c r="P55" i="35"/>
  <c r="L56" i="35"/>
  <c r="N56" i="35"/>
  <c r="P56" i="35"/>
  <c r="L57" i="35"/>
  <c r="N57" i="35"/>
  <c r="P57" i="35"/>
  <c r="L58" i="35"/>
  <c r="N58" i="35"/>
  <c r="P58" i="35"/>
  <c r="L59" i="35"/>
  <c r="N59" i="35"/>
  <c r="P59" i="35"/>
  <c r="L60" i="35"/>
  <c r="N60" i="35"/>
  <c r="P60" i="35"/>
  <c r="L61" i="35"/>
  <c r="N61" i="35"/>
  <c r="P61" i="35"/>
  <c r="L62" i="35"/>
  <c r="N62" i="35"/>
  <c r="P62" i="35"/>
  <c r="L63" i="35"/>
  <c r="N63" i="35"/>
  <c r="P63" i="35"/>
  <c r="L64" i="35"/>
  <c r="N64" i="35"/>
  <c r="P64" i="35"/>
  <c r="L65" i="35"/>
  <c r="N65" i="35"/>
  <c r="P65" i="35"/>
  <c r="L66" i="35"/>
  <c r="N66" i="35"/>
  <c r="P66" i="35"/>
  <c r="L67" i="35"/>
  <c r="N67" i="35"/>
  <c r="P67" i="35"/>
  <c r="L68" i="35"/>
  <c r="N68" i="35"/>
  <c r="P68" i="35"/>
  <c r="L69" i="35"/>
  <c r="N69" i="35"/>
  <c r="P69" i="35"/>
  <c r="L70" i="35"/>
  <c r="N70" i="35"/>
  <c r="P70" i="35"/>
  <c r="L71" i="35"/>
  <c r="N71" i="35"/>
  <c r="P71" i="35"/>
  <c r="L72" i="35"/>
  <c r="N72" i="35"/>
  <c r="P72" i="35"/>
  <c r="L73" i="35"/>
  <c r="N73" i="35"/>
  <c r="P73" i="35"/>
  <c r="L74" i="35"/>
  <c r="N74" i="35"/>
  <c r="P74" i="35"/>
  <c r="L75" i="35"/>
  <c r="N75" i="35"/>
  <c r="P75" i="35"/>
  <c r="L76" i="35"/>
  <c r="N76" i="35"/>
  <c r="P76" i="35"/>
  <c r="L77" i="35"/>
  <c r="N77" i="35"/>
  <c r="P77" i="35"/>
  <c r="L78" i="35"/>
  <c r="N78" i="35"/>
  <c r="P78" i="35"/>
  <c r="L79" i="35"/>
  <c r="N79" i="35"/>
  <c r="P79" i="35"/>
  <c r="L80" i="35"/>
  <c r="N80" i="35"/>
  <c r="P80" i="35"/>
  <c r="L81" i="35"/>
  <c r="N81" i="35"/>
  <c r="P81" i="35"/>
  <c r="L82" i="35"/>
  <c r="N82" i="35"/>
  <c r="P82" i="35"/>
  <c r="L83" i="35"/>
  <c r="N83" i="35"/>
  <c r="P83" i="35"/>
  <c r="L84" i="35"/>
  <c r="N84" i="35"/>
  <c r="P84" i="35"/>
  <c r="L85" i="35"/>
  <c r="N85" i="35"/>
  <c r="P85" i="35"/>
  <c r="L86" i="35"/>
  <c r="N86" i="35"/>
  <c r="P86" i="35"/>
  <c r="L87" i="35"/>
  <c r="N87" i="35"/>
  <c r="P87" i="35"/>
  <c r="L88" i="35"/>
  <c r="N88" i="35"/>
  <c r="P88" i="35"/>
  <c r="L89" i="35"/>
  <c r="N89" i="35"/>
  <c r="P89" i="35"/>
  <c r="L90" i="35"/>
  <c r="N90" i="35"/>
  <c r="P90" i="35"/>
  <c r="L91" i="35"/>
  <c r="N91" i="35"/>
  <c r="P91" i="35"/>
  <c r="L92" i="35"/>
  <c r="N92" i="35"/>
  <c r="P92" i="35"/>
  <c r="L93" i="35"/>
  <c r="N93" i="35"/>
  <c r="P93" i="35"/>
  <c r="L94" i="35"/>
  <c r="N94" i="35"/>
  <c r="P94" i="35"/>
  <c r="L95" i="35"/>
  <c r="N95" i="35"/>
  <c r="P95" i="35"/>
  <c r="L96" i="35"/>
  <c r="N96" i="35"/>
  <c r="P96" i="35"/>
  <c r="L97" i="35"/>
  <c r="N97" i="35"/>
  <c r="P97" i="35"/>
  <c r="L98" i="35"/>
  <c r="N98" i="35"/>
  <c r="P98" i="35"/>
  <c r="L99" i="35"/>
  <c r="N99" i="35"/>
  <c r="P99" i="35"/>
  <c r="L100" i="35"/>
  <c r="N100" i="35"/>
  <c r="P100" i="35"/>
  <c r="L101" i="35"/>
  <c r="N101" i="35"/>
  <c r="P101" i="35"/>
  <c r="L102" i="35"/>
  <c r="N102" i="35"/>
  <c r="P102" i="35"/>
  <c r="L103" i="35"/>
  <c r="N103" i="35"/>
  <c r="P103" i="35"/>
  <c r="L104" i="35"/>
  <c r="N104" i="35"/>
  <c r="P104" i="35"/>
  <c r="L105" i="35"/>
  <c r="N105" i="35"/>
  <c r="P105" i="35"/>
  <c r="L106" i="35"/>
  <c r="N106" i="35"/>
  <c r="P106" i="35"/>
  <c r="L107" i="35"/>
  <c r="N107" i="35"/>
  <c r="P107" i="35"/>
  <c r="L108" i="35"/>
  <c r="N108" i="35"/>
  <c r="P108" i="35"/>
  <c r="L109" i="35"/>
  <c r="N109" i="35"/>
  <c r="P109" i="35"/>
  <c r="L110" i="35"/>
  <c r="N110" i="35"/>
  <c r="P110" i="35"/>
  <c r="L111" i="35"/>
  <c r="N111" i="35"/>
  <c r="P111" i="35"/>
  <c r="L112" i="35"/>
  <c r="N112" i="35"/>
  <c r="P112" i="35"/>
  <c r="L113" i="35"/>
  <c r="N113" i="35"/>
  <c r="P113" i="35"/>
  <c r="L114" i="35"/>
  <c r="N114" i="35"/>
  <c r="P114" i="35"/>
  <c r="L115" i="35"/>
  <c r="N115" i="35"/>
  <c r="P115" i="35"/>
  <c r="L116" i="35"/>
  <c r="N116" i="35"/>
  <c r="P116" i="35"/>
  <c r="L117" i="35"/>
  <c r="N117" i="35"/>
  <c r="P117" i="35"/>
  <c r="L118" i="35"/>
  <c r="N118" i="35"/>
  <c r="P118" i="35"/>
  <c r="L119" i="35"/>
  <c r="N119" i="35"/>
  <c r="P119" i="35"/>
  <c r="L120" i="35"/>
  <c r="N120" i="35"/>
  <c r="P120" i="35"/>
  <c r="L121" i="35"/>
  <c r="N121" i="35"/>
  <c r="P121" i="35"/>
  <c r="L122" i="35"/>
  <c r="N122" i="35"/>
  <c r="P122" i="35"/>
  <c r="L123" i="35"/>
  <c r="N123" i="35"/>
  <c r="P123" i="35"/>
  <c r="L124" i="35"/>
  <c r="N124" i="35"/>
  <c r="P124" i="35"/>
  <c r="L125" i="35"/>
  <c r="N125" i="35"/>
  <c r="P125" i="35"/>
  <c r="L126" i="35"/>
  <c r="N126" i="35"/>
  <c r="P126" i="35"/>
  <c r="L127" i="35"/>
  <c r="N127" i="35"/>
  <c r="P127" i="35"/>
  <c r="L128" i="35"/>
  <c r="N128" i="35"/>
  <c r="P128" i="35"/>
  <c r="L129" i="35"/>
  <c r="N129" i="35"/>
  <c r="P129" i="35"/>
  <c r="L130" i="35"/>
  <c r="N130" i="35"/>
  <c r="P130" i="35"/>
  <c r="L131" i="35"/>
  <c r="N131" i="35"/>
  <c r="P131" i="35"/>
  <c r="L132" i="35"/>
  <c r="N132" i="35"/>
  <c r="P132" i="35"/>
  <c r="L133" i="35"/>
  <c r="N133" i="35"/>
  <c r="P133" i="35"/>
  <c r="L134" i="35"/>
  <c r="N134" i="35"/>
  <c r="P134" i="35"/>
  <c r="L135" i="35"/>
  <c r="N135" i="35"/>
  <c r="P135" i="35"/>
  <c r="L136" i="35"/>
  <c r="N136" i="35"/>
  <c r="P136" i="35"/>
  <c r="L137" i="35"/>
  <c r="N137" i="35"/>
  <c r="P137" i="35"/>
  <c r="L138" i="35"/>
  <c r="N138" i="35"/>
  <c r="P138" i="35"/>
  <c r="L139" i="35"/>
  <c r="N139" i="35"/>
  <c r="P139" i="35"/>
  <c r="L140" i="35"/>
  <c r="N140" i="35"/>
  <c r="P140" i="35"/>
  <c r="L141" i="35"/>
  <c r="N141" i="35"/>
  <c r="P141" i="35"/>
  <c r="L142" i="35"/>
  <c r="N142" i="35"/>
  <c r="P142" i="35"/>
  <c r="L143" i="35"/>
  <c r="N143" i="35"/>
  <c r="P143" i="35"/>
  <c r="L144" i="35"/>
  <c r="N144" i="35"/>
  <c r="P144" i="35"/>
  <c r="L145" i="35"/>
  <c r="N145" i="35"/>
  <c r="P145" i="35"/>
  <c r="L146" i="35"/>
  <c r="N146" i="35"/>
  <c r="P146" i="35"/>
  <c r="L147" i="35"/>
  <c r="N147" i="35"/>
  <c r="P147" i="35"/>
  <c r="L148" i="35"/>
  <c r="N148" i="35"/>
  <c r="P148" i="35"/>
  <c r="L149" i="35"/>
  <c r="N149" i="35"/>
  <c r="P149" i="35"/>
  <c r="L150" i="35"/>
  <c r="N150" i="35"/>
  <c r="P150" i="35"/>
  <c r="L151" i="35"/>
  <c r="N151" i="35"/>
  <c r="P151" i="35"/>
  <c r="L152" i="35"/>
  <c r="N152" i="35"/>
  <c r="P152" i="35"/>
  <c r="L153" i="35"/>
  <c r="N153" i="35"/>
  <c r="P153" i="35"/>
  <c r="L154" i="35"/>
  <c r="N154" i="35"/>
  <c r="P154" i="35"/>
  <c r="L155" i="35"/>
  <c r="N155" i="35"/>
  <c r="P155" i="35"/>
  <c r="L156" i="35"/>
  <c r="N156" i="35"/>
  <c r="P156" i="35"/>
  <c r="L157" i="35"/>
  <c r="N157" i="35"/>
  <c r="P157" i="35"/>
  <c r="L158" i="35"/>
  <c r="N158" i="35"/>
  <c r="P158" i="35"/>
  <c r="L159" i="35"/>
  <c r="N159" i="35"/>
  <c r="P159" i="35"/>
  <c r="L160" i="35"/>
  <c r="N160" i="35"/>
  <c r="P160" i="35"/>
  <c r="L161" i="35"/>
  <c r="N161" i="35"/>
  <c r="P161" i="35"/>
  <c r="L162" i="35"/>
  <c r="N162" i="35"/>
  <c r="P162" i="35"/>
  <c r="L163" i="35"/>
  <c r="N163" i="35"/>
  <c r="P163" i="35"/>
  <c r="L164" i="35"/>
  <c r="N164" i="35"/>
  <c r="P164" i="35"/>
  <c r="L165" i="35"/>
  <c r="N165" i="35"/>
  <c r="P165" i="35"/>
  <c r="L166" i="35"/>
  <c r="N166" i="35"/>
  <c r="P166" i="35"/>
  <c r="L167" i="35"/>
  <c r="N167" i="35"/>
  <c r="P167" i="35"/>
  <c r="L168" i="35"/>
  <c r="N168" i="35"/>
  <c r="P168" i="35"/>
  <c r="L169" i="35"/>
  <c r="N169" i="35"/>
  <c r="P169" i="35"/>
  <c r="L170" i="35"/>
  <c r="N170" i="35"/>
  <c r="P170" i="35"/>
  <c r="L171" i="35"/>
  <c r="N171" i="35"/>
  <c r="P171" i="35"/>
  <c r="L172" i="35"/>
  <c r="N172" i="35"/>
  <c r="P172" i="35"/>
  <c r="L173" i="35"/>
  <c r="N173" i="35"/>
  <c r="P173" i="35"/>
  <c r="L174" i="35"/>
  <c r="N174" i="35"/>
  <c r="P174" i="35"/>
  <c r="L175" i="35"/>
  <c r="N175" i="35"/>
  <c r="P175" i="35"/>
  <c r="L176" i="35"/>
  <c r="N176" i="35"/>
  <c r="P176" i="35"/>
  <c r="L177" i="35"/>
  <c r="N177" i="35"/>
  <c r="P177" i="35"/>
  <c r="L178" i="35"/>
  <c r="N178" i="35"/>
  <c r="P178" i="35"/>
  <c r="L179" i="35"/>
  <c r="N179" i="35"/>
  <c r="P179" i="35"/>
  <c r="L180" i="35"/>
  <c r="N180" i="35"/>
  <c r="P180" i="35"/>
  <c r="L181" i="35"/>
  <c r="N181" i="35"/>
  <c r="P181" i="35"/>
  <c r="L182" i="35"/>
  <c r="N182" i="35"/>
  <c r="P182" i="35"/>
  <c r="L183" i="35"/>
  <c r="N183" i="35"/>
  <c r="P183" i="35"/>
  <c r="L184" i="35"/>
  <c r="N184" i="35"/>
  <c r="P184" i="35"/>
  <c r="L185" i="35"/>
  <c r="N185" i="35"/>
  <c r="P185" i="35"/>
  <c r="L186" i="35"/>
  <c r="N186" i="35"/>
  <c r="P186" i="35"/>
  <c r="L187" i="35"/>
  <c r="N187" i="35"/>
  <c r="P187" i="35"/>
  <c r="L188" i="35"/>
  <c r="N188" i="35"/>
  <c r="P188" i="35"/>
  <c r="L189" i="35"/>
  <c r="N189" i="35"/>
  <c r="P189" i="35"/>
  <c r="L190" i="35"/>
  <c r="N190" i="35"/>
  <c r="P190" i="35"/>
  <c r="L191" i="35"/>
  <c r="N191" i="35"/>
  <c r="P191" i="35"/>
  <c r="L192" i="35"/>
  <c r="N192" i="35"/>
  <c r="P192" i="35"/>
  <c r="L193" i="35"/>
  <c r="N193" i="35"/>
  <c r="P193" i="35"/>
  <c r="L194" i="35"/>
  <c r="N194" i="35"/>
  <c r="P194" i="35"/>
  <c r="L195" i="35"/>
  <c r="N195" i="35"/>
  <c r="P195" i="35"/>
  <c r="L196" i="35"/>
  <c r="N196" i="35"/>
  <c r="P196" i="35"/>
  <c r="L197" i="35"/>
  <c r="N197" i="35"/>
  <c r="P197" i="35"/>
  <c r="L198" i="35"/>
  <c r="N198" i="35"/>
  <c r="P198" i="35"/>
  <c r="L199" i="35"/>
  <c r="N199" i="35"/>
  <c r="P199" i="35"/>
  <c r="L200" i="35"/>
  <c r="N200" i="35"/>
  <c r="P200" i="35"/>
  <c r="L201" i="35"/>
  <c r="N201" i="35"/>
  <c r="P201" i="35"/>
  <c r="L202" i="35"/>
  <c r="N202" i="35"/>
  <c r="P202" i="35"/>
  <c r="L203" i="35"/>
  <c r="N203" i="35"/>
  <c r="P203" i="35"/>
  <c r="L204" i="35"/>
  <c r="N204" i="35"/>
  <c r="P204" i="35"/>
  <c r="L205" i="35"/>
  <c r="N205" i="35"/>
  <c r="P205" i="35"/>
  <c r="L206" i="35"/>
  <c r="N206" i="35"/>
  <c r="P206" i="35"/>
  <c r="L207" i="35"/>
  <c r="N207" i="35"/>
  <c r="P207" i="35"/>
  <c r="L208" i="35"/>
  <c r="N208" i="35"/>
  <c r="P208" i="35"/>
  <c r="L209" i="35"/>
  <c r="N209" i="35"/>
  <c r="P209" i="35"/>
  <c r="L210" i="35"/>
  <c r="N210" i="35"/>
  <c r="P210" i="35"/>
  <c r="L211" i="35"/>
  <c r="N211" i="35"/>
  <c r="P211" i="35"/>
  <c r="L212" i="35"/>
  <c r="N212" i="35"/>
  <c r="P212" i="35"/>
  <c r="L213" i="35"/>
  <c r="N213" i="35"/>
  <c r="P213" i="35"/>
  <c r="L214" i="35"/>
  <c r="N214" i="35"/>
  <c r="P214" i="35"/>
  <c r="L215" i="35"/>
  <c r="N215" i="35"/>
  <c r="P215" i="35"/>
  <c r="L216" i="35"/>
  <c r="N216" i="35"/>
  <c r="P216" i="35"/>
  <c r="L217" i="35"/>
  <c r="N217" i="35"/>
  <c r="P217" i="35"/>
  <c r="L218" i="35"/>
  <c r="N218" i="35"/>
  <c r="P218" i="35"/>
  <c r="L219" i="35"/>
  <c r="N219" i="35"/>
  <c r="P219" i="35"/>
  <c r="L220" i="35"/>
  <c r="N220" i="35"/>
  <c r="P220" i="35"/>
  <c r="L221" i="35"/>
  <c r="N221" i="35"/>
  <c r="P221" i="35"/>
  <c r="L222" i="35"/>
  <c r="N222" i="35"/>
  <c r="P222" i="35"/>
  <c r="L223" i="35"/>
  <c r="N223" i="35"/>
  <c r="P223" i="35"/>
  <c r="L224" i="35"/>
  <c r="N224" i="35"/>
  <c r="P224" i="35"/>
  <c r="L225" i="35"/>
  <c r="N225" i="35"/>
  <c r="P225" i="35"/>
  <c r="L226" i="35"/>
  <c r="N226" i="35"/>
  <c r="P226" i="35"/>
  <c r="L227" i="35"/>
  <c r="N227" i="35"/>
  <c r="P227" i="35"/>
  <c r="L228" i="35"/>
  <c r="N228" i="35"/>
  <c r="P228" i="35"/>
  <c r="L229" i="35"/>
  <c r="N229" i="35"/>
  <c r="P229" i="35"/>
  <c r="L230" i="35"/>
  <c r="N230" i="35"/>
  <c r="P230" i="35"/>
  <c r="L231" i="35"/>
  <c r="N231" i="35"/>
  <c r="P231" i="35"/>
  <c r="L232" i="35"/>
  <c r="N232" i="35"/>
  <c r="P232" i="35"/>
  <c r="L233" i="35"/>
  <c r="N233" i="35"/>
  <c r="P233" i="35"/>
  <c r="L234" i="35"/>
  <c r="N234" i="35"/>
  <c r="P234" i="35"/>
  <c r="L235" i="35"/>
  <c r="N235" i="35"/>
  <c r="P235" i="35"/>
  <c r="L236" i="35"/>
  <c r="N236" i="35"/>
  <c r="P236" i="35"/>
  <c r="L237" i="35"/>
  <c r="N237" i="35"/>
  <c r="P237" i="35"/>
  <c r="L238" i="35"/>
  <c r="N238" i="35"/>
  <c r="P238" i="35"/>
  <c r="L239" i="35"/>
  <c r="N239" i="35"/>
  <c r="P239" i="35"/>
  <c r="L240" i="35"/>
  <c r="N240" i="35"/>
  <c r="P240" i="35"/>
  <c r="L241" i="35"/>
  <c r="N241" i="35"/>
  <c r="P241" i="35"/>
  <c r="L242" i="35"/>
  <c r="N242" i="35"/>
  <c r="P242" i="35"/>
  <c r="L243" i="35"/>
  <c r="N243" i="35"/>
  <c r="P243" i="35"/>
  <c r="L244" i="35"/>
  <c r="N244" i="35"/>
  <c r="P244" i="35"/>
  <c r="L245" i="35"/>
  <c r="N245" i="35"/>
  <c r="P245" i="35"/>
  <c r="L246" i="35"/>
  <c r="N246" i="35"/>
  <c r="P246" i="35"/>
  <c r="L247" i="35"/>
  <c r="N247" i="35"/>
  <c r="P247" i="35"/>
  <c r="L248" i="35"/>
  <c r="N248" i="35"/>
  <c r="P248" i="35"/>
  <c r="L249" i="35"/>
  <c r="N249" i="35"/>
  <c r="P249" i="35"/>
  <c r="L250" i="35"/>
  <c r="N250" i="35"/>
  <c r="P250" i="35"/>
  <c r="L251" i="35"/>
  <c r="N251" i="35"/>
  <c r="P251" i="35"/>
  <c r="L252" i="35"/>
  <c r="N252" i="35"/>
  <c r="P252" i="35"/>
  <c r="L253" i="35"/>
  <c r="N253" i="35"/>
  <c r="P253" i="35"/>
  <c r="L254" i="35"/>
  <c r="N254" i="35"/>
  <c r="P254" i="35"/>
  <c r="L255" i="35"/>
  <c r="N255" i="35"/>
  <c r="P255" i="35"/>
  <c r="L256" i="35"/>
  <c r="N256" i="35"/>
  <c r="P256" i="35"/>
  <c r="L257" i="35"/>
  <c r="N257" i="35"/>
  <c r="P257" i="35"/>
  <c r="L258" i="35"/>
  <c r="N258" i="35"/>
  <c r="P258" i="35"/>
  <c r="L259" i="35"/>
  <c r="N259" i="35"/>
  <c r="P259" i="35"/>
  <c r="L260" i="35"/>
  <c r="N260" i="35"/>
  <c r="P260" i="35"/>
  <c r="L261" i="35"/>
  <c r="N261" i="35"/>
  <c r="P261" i="35"/>
  <c r="L262" i="35"/>
  <c r="N262" i="35"/>
  <c r="P262" i="35"/>
  <c r="L263" i="35"/>
  <c r="N263" i="35"/>
  <c r="P263" i="35"/>
  <c r="L264" i="35"/>
  <c r="N264" i="35"/>
  <c r="P264" i="35"/>
  <c r="L265" i="35"/>
  <c r="N265" i="35"/>
  <c r="P265" i="35"/>
  <c r="L266" i="35"/>
  <c r="N266" i="35"/>
  <c r="P266" i="35"/>
  <c r="L267" i="35"/>
  <c r="N267" i="35"/>
  <c r="P267" i="35"/>
  <c r="L268" i="35"/>
  <c r="N268" i="35"/>
  <c r="P268" i="35"/>
  <c r="L269" i="35"/>
  <c r="N269" i="35"/>
  <c r="P269" i="35"/>
  <c r="L270" i="35"/>
  <c r="N270" i="35"/>
  <c r="P270" i="35"/>
  <c r="L271" i="35"/>
  <c r="N271" i="35"/>
  <c r="P271" i="35"/>
  <c r="L272" i="35"/>
  <c r="N272" i="35"/>
  <c r="P272" i="35"/>
  <c r="L273" i="35"/>
  <c r="N273" i="35"/>
  <c r="P273" i="35"/>
  <c r="L274" i="35"/>
  <c r="N274" i="35"/>
  <c r="P274" i="35"/>
  <c r="L275" i="35"/>
  <c r="N275" i="35"/>
  <c r="P275" i="35"/>
  <c r="L276" i="35"/>
  <c r="N276" i="35"/>
  <c r="P276" i="35"/>
  <c r="L277" i="35"/>
  <c r="N277" i="35"/>
  <c r="P277" i="35"/>
  <c r="L278" i="35"/>
  <c r="N278" i="35"/>
  <c r="P278" i="35"/>
  <c r="L279" i="35"/>
  <c r="N279" i="35"/>
  <c r="P279" i="35"/>
  <c r="L280" i="35"/>
  <c r="N280" i="35"/>
  <c r="P280" i="35"/>
  <c r="L281" i="35"/>
  <c r="N281" i="35"/>
  <c r="P281" i="35"/>
  <c r="L282" i="35"/>
  <c r="N282" i="35"/>
  <c r="P282" i="35"/>
  <c r="L283" i="35"/>
  <c r="N283" i="35"/>
  <c r="P283" i="35"/>
  <c r="L284" i="35"/>
  <c r="N284" i="35"/>
  <c r="P284" i="35"/>
  <c r="L285" i="35"/>
  <c r="N285" i="35"/>
  <c r="P285" i="35"/>
  <c r="L286" i="35"/>
  <c r="N286" i="35"/>
  <c r="P286" i="35"/>
  <c r="L287" i="35"/>
  <c r="N287" i="35"/>
  <c r="P287" i="35"/>
  <c r="L288" i="35"/>
  <c r="N288" i="35"/>
  <c r="P288" i="35"/>
  <c r="L289" i="35"/>
  <c r="N289" i="35"/>
  <c r="P289" i="35"/>
  <c r="L290" i="35"/>
  <c r="N290" i="35"/>
  <c r="P290" i="35"/>
  <c r="L291" i="35"/>
  <c r="N291" i="35"/>
  <c r="P291" i="35"/>
  <c r="L292" i="35"/>
  <c r="N292" i="35"/>
  <c r="P292" i="35"/>
  <c r="L293" i="35"/>
  <c r="N293" i="35"/>
  <c r="P293" i="35"/>
  <c r="L294" i="35"/>
  <c r="N294" i="35"/>
  <c r="P294" i="35"/>
  <c r="L295" i="35"/>
  <c r="N295" i="35"/>
  <c r="P295" i="35"/>
  <c r="L296" i="35"/>
  <c r="N296" i="35"/>
  <c r="P296" i="35"/>
  <c r="L297" i="35"/>
  <c r="N297" i="35"/>
  <c r="P297" i="35"/>
  <c r="L298" i="35"/>
  <c r="N298" i="35"/>
  <c r="P298" i="35"/>
  <c r="L299" i="35"/>
  <c r="N299" i="35"/>
  <c r="P299" i="35"/>
  <c r="L300" i="35"/>
  <c r="N300" i="35"/>
  <c r="P300" i="35"/>
  <c r="L301" i="35"/>
  <c r="N301" i="35"/>
  <c r="P301" i="35"/>
  <c r="L302" i="35"/>
  <c r="N302" i="35"/>
  <c r="P302" i="35"/>
  <c r="L303" i="35"/>
  <c r="N303" i="35"/>
  <c r="P303" i="35"/>
  <c r="L304" i="35"/>
  <c r="N304" i="35"/>
  <c r="P304" i="35"/>
  <c r="L305" i="35"/>
  <c r="N305" i="35"/>
  <c r="P305" i="35"/>
  <c r="L306" i="35"/>
  <c r="N306" i="35"/>
  <c r="P306" i="35"/>
  <c r="L307" i="35"/>
  <c r="N307" i="35"/>
  <c r="P307" i="35"/>
  <c r="L308" i="35"/>
  <c r="N308" i="35"/>
  <c r="P308" i="35"/>
  <c r="L309" i="35"/>
  <c r="N309" i="35"/>
  <c r="P309" i="35"/>
  <c r="L310" i="35"/>
  <c r="N310" i="35"/>
  <c r="P310" i="35"/>
  <c r="L311" i="35"/>
  <c r="N311" i="35"/>
  <c r="P311" i="35"/>
  <c r="L312" i="35"/>
  <c r="N312" i="35"/>
  <c r="P312" i="35"/>
  <c r="L313" i="35"/>
  <c r="N313" i="35"/>
  <c r="P313" i="35"/>
  <c r="L314" i="35"/>
  <c r="N314" i="35"/>
  <c r="P314" i="35"/>
  <c r="L315" i="35"/>
  <c r="N315" i="35"/>
  <c r="P315" i="35"/>
  <c r="L316" i="35"/>
  <c r="N316" i="35"/>
  <c r="P316" i="35"/>
  <c r="L317" i="35"/>
  <c r="N317" i="35"/>
  <c r="P317" i="35"/>
  <c r="L318" i="35"/>
  <c r="N318" i="35"/>
  <c r="P318" i="35"/>
  <c r="L319" i="35"/>
  <c r="N319" i="35"/>
  <c r="P319" i="35"/>
  <c r="L320" i="35"/>
  <c r="N320" i="35"/>
  <c r="P320" i="35"/>
  <c r="L321" i="35"/>
  <c r="N321" i="35"/>
  <c r="P321" i="35"/>
  <c r="L322" i="35"/>
  <c r="N322" i="35"/>
  <c r="P322" i="35"/>
  <c r="L323" i="35"/>
  <c r="N323" i="35"/>
  <c r="P323" i="35"/>
  <c r="L324" i="35"/>
  <c r="N324" i="35"/>
  <c r="P324" i="35"/>
  <c r="L325" i="35"/>
  <c r="N325" i="35"/>
  <c r="P325" i="35"/>
  <c r="L326" i="35"/>
  <c r="N326" i="35"/>
  <c r="P326" i="35"/>
  <c r="L327" i="35"/>
  <c r="N327" i="35"/>
  <c r="P327" i="35"/>
  <c r="L328" i="35"/>
  <c r="N328" i="35"/>
  <c r="P328" i="35"/>
  <c r="L329" i="35"/>
  <c r="N329" i="35"/>
  <c r="P329" i="35"/>
  <c r="L330" i="35"/>
  <c r="N330" i="35"/>
  <c r="P330" i="35"/>
  <c r="L331" i="35"/>
  <c r="N331" i="35"/>
  <c r="P331" i="35"/>
  <c r="L332" i="35"/>
  <c r="N332" i="35"/>
  <c r="P332" i="35"/>
  <c r="L333" i="35"/>
  <c r="N333" i="35"/>
  <c r="P333" i="35"/>
  <c r="L334" i="35"/>
  <c r="N334" i="35"/>
  <c r="P334" i="35"/>
  <c r="L335" i="35"/>
  <c r="N335" i="35"/>
  <c r="P335" i="35"/>
  <c r="L336" i="35"/>
  <c r="N336" i="35"/>
  <c r="P336" i="35"/>
  <c r="L337" i="35"/>
  <c r="N337" i="35"/>
  <c r="P337" i="35"/>
  <c r="L338" i="35"/>
  <c r="N338" i="35"/>
  <c r="P338" i="35"/>
  <c r="L339" i="35"/>
  <c r="N339" i="35"/>
  <c r="P339" i="35"/>
  <c r="L340" i="35"/>
  <c r="N340" i="35"/>
  <c r="P340" i="35"/>
  <c r="L341" i="35"/>
  <c r="N341" i="35"/>
  <c r="P341" i="35"/>
  <c r="L342" i="35"/>
  <c r="N342" i="35"/>
  <c r="P342" i="35"/>
  <c r="L343" i="35"/>
  <c r="N343" i="35"/>
  <c r="P343" i="35"/>
  <c r="L344" i="35"/>
  <c r="N344" i="35"/>
  <c r="P344" i="35"/>
  <c r="L345" i="35"/>
  <c r="N345" i="35"/>
  <c r="P345" i="35"/>
  <c r="L346" i="35"/>
  <c r="N346" i="35"/>
  <c r="P346" i="35"/>
  <c r="L347" i="35"/>
  <c r="N347" i="35"/>
  <c r="P347" i="35"/>
  <c r="L348" i="35"/>
  <c r="N348" i="35"/>
  <c r="P348" i="35"/>
  <c r="L349" i="35"/>
  <c r="N349" i="35"/>
  <c r="P349" i="35"/>
  <c r="L350" i="35"/>
  <c r="N350" i="35"/>
  <c r="P350" i="35"/>
  <c r="L351" i="35"/>
  <c r="N351" i="35"/>
  <c r="P351" i="35"/>
  <c r="L352" i="35"/>
  <c r="N352" i="35"/>
  <c r="P352" i="35"/>
  <c r="L353" i="35"/>
  <c r="N353" i="35"/>
  <c r="P353" i="35"/>
  <c r="L354" i="35"/>
  <c r="N354" i="35"/>
  <c r="P354" i="35"/>
  <c r="L355" i="35"/>
  <c r="N355" i="35"/>
  <c r="P355" i="35"/>
  <c r="L356" i="35"/>
  <c r="N356" i="35"/>
  <c r="P356" i="35"/>
  <c r="L357" i="35"/>
  <c r="N357" i="35"/>
  <c r="P357" i="35"/>
  <c r="L358" i="35"/>
  <c r="N358" i="35"/>
  <c r="P358" i="35"/>
  <c r="L359" i="35"/>
  <c r="N359" i="35"/>
  <c r="P359" i="35"/>
  <c r="L360" i="35"/>
  <c r="N360" i="35"/>
  <c r="P360" i="35"/>
  <c r="L361" i="35"/>
  <c r="N361" i="35"/>
  <c r="P361" i="35"/>
  <c r="L362" i="35"/>
  <c r="N362" i="35"/>
  <c r="P362" i="35"/>
  <c r="L363" i="35"/>
  <c r="N363" i="35"/>
  <c r="P363" i="35"/>
  <c r="L364" i="35"/>
  <c r="N364" i="35"/>
  <c r="P364" i="35"/>
  <c r="L365" i="35"/>
  <c r="N365" i="35"/>
  <c r="P365" i="35"/>
  <c r="L366" i="35"/>
  <c r="N366" i="35"/>
  <c r="P366" i="35"/>
  <c r="L367" i="35"/>
  <c r="N367" i="35"/>
  <c r="P367" i="35"/>
  <c r="L368" i="35"/>
  <c r="N368" i="35"/>
  <c r="P368" i="35"/>
  <c r="L369" i="35"/>
  <c r="N369" i="35"/>
  <c r="P369" i="35"/>
  <c r="L370" i="35"/>
  <c r="N370" i="35"/>
  <c r="P370" i="35"/>
  <c r="L371" i="35"/>
  <c r="N371" i="35"/>
  <c r="P371" i="35"/>
  <c r="L372" i="35"/>
  <c r="N372" i="35"/>
  <c r="P372" i="35"/>
  <c r="L373" i="35"/>
  <c r="N373" i="35"/>
  <c r="P373" i="35"/>
  <c r="L374" i="35"/>
  <c r="N374" i="35"/>
  <c r="P374" i="35"/>
  <c r="L375" i="35"/>
  <c r="N375" i="35"/>
  <c r="P375" i="35"/>
  <c r="L376" i="35"/>
  <c r="N376" i="35"/>
  <c r="P376" i="35"/>
  <c r="L377" i="35"/>
  <c r="N377" i="35"/>
  <c r="P377" i="35"/>
  <c r="L378" i="35"/>
  <c r="N378" i="35"/>
  <c r="P378" i="35"/>
  <c r="L379" i="35"/>
  <c r="N379" i="35"/>
  <c r="P379" i="35"/>
  <c r="L380" i="35"/>
  <c r="N380" i="35"/>
  <c r="P380" i="35"/>
  <c r="L381" i="35"/>
  <c r="N381" i="35"/>
  <c r="P381" i="35"/>
  <c r="L382" i="35"/>
  <c r="N382" i="35"/>
  <c r="P382" i="35"/>
  <c r="L383" i="35"/>
  <c r="N383" i="35"/>
  <c r="P383" i="35"/>
  <c r="L384" i="35"/>
  <c r="N384" i="35"/>
  <c r="P384" i="35"/>
  <c r="L385" i="35"/>
  <c r="N385" i="35"/>
  <c r="P385" i="35"/>
  <c r="L386" i="35"/>
  <c r="N386" i="35"/>
  <c r="P386" i="35"/>
  <c r="L387" i="35"/>
  <c r="N387" i="35"/>
  <c r="P387" i="35"/>
  <c r="L388" i="35"/>
  <c r="N388" i="35"/>
  <c r="P388" i="35"/>
  <c r="L389" i="35"/>
  <c r="N389" i="35"/>
  <c r="P389" i="35"/>
  <c r="L390" i="35"/>
  <c r="N390" i="35"/>
  <c r="P390" i="35"/>
  <c r="L391" i="35"/>
  <c r="N391" i="35"/>
  <c r="P391" i="35"/>
  <c r="L392" i="35"/>
  <c r="N392" i="35"/>
  <c r="P392" i="35"/>
  <c r="L393" i="35"/>
  <c r="N393" i="35"/>
  <c r="P393" i="35"/>
  <c r="L394" i="35"/>
  <c r="N394" i="35"/>
  <c r="P394" i="35"/>
  <c r="L395" i="35"/>
  <c r="N395" i="35"/>
  <c r="P395" i="35"/>
  <c r="L396" i="35"/>
  <c r="N396" i="35"/>
  <c r="P396" i="35"/>
  <c r="L397" i="35"/>
  <c r="N397" i="35"/>
  <c r="P397" i="35"/>
  <c r="L398" i="35"/>
  <c r="N398" i="35"/>
  <c r="P398" i="35"/>
  <c r="L399" i="35"/>
  <c r="N399" i="35"/>
  <c r="P399" i="35"/>
  <c r="L400" i="35"/>
  <c r="N400" i="35"/>
  <c r="P400" i="35"/>
  <c r="L401" i="35"/>
  <c r="N401" i="35"/>
  <c r="P401" i="35"/>
  <c r="L402" i="35"/>
  <c r="N402" i="35"/>
  <c r="P402" i="35"/>
  <c r="L403" i="35"/>
  <c r="N403" i="35"/>
  <c r="P403" i="35"/>
  <c r="L404" i="35"/>
  <c r="N404" i="35"/>
  <c r="P404" i="35"/>
  <c r="L405" i="35"/>
  <c r="N405" i="35"/>
  <c r="P405" i="35"/>
  <c r="L406" i="35"/>
  <c r="N406" i="35"/>
  <c r="P406" i="35"/>
  <c r="L407" i="35"/>
  <c r="N407" i="35"/>
  <c r="P407" i="35"/>
  <c r="L408" i="35"/>
  <c r="N408" i="35"/>
  <c r="P408" i="35"/>
  <c r="L409" i="35"/>
  <c r="N409" i="35"/>
  <c r="P409" i="35"/>
  <c r="L410" i="35"/>
  <c r="N410" i="35"/>
  <c r="P410" i="35"/>
  <c r="L411" i="35"/>
  <c r="N411" i="35"/>
  <c r="P411" i="35"/>
  <c r="L412" i="35"/>
  <c r="N412" i="35"/>
  <c r="P412" i="35"/>
  <c r="L413" i="35"/>
  <c r="N413" i="35"/>
  <c r="P413" i="35"/>
  <c r="L414" i="35"/>
  <c r="N414" i="35"/>
  <c r="P414" i="35"/>
  <c r="L415" i="35"/>
  <c r="N415" i="35"/>
  <c r="P415" i="35"/>
  <c r="L416" i="35"/>
  <c r="N416" i="35"/>
  <c r="P416" i="35"/>
  <c r="L417" i="35"/>
  <c r="N417" i="35"/>
  <c r="P417" i="35"/>
  <c r="L418" i="35"/>
  <c r="N418" i="35"/>
  <c r="P418" i="35"/>
  <c r="L419" i="35"/>
  <c r="N419" i="35"/>
  <c r="P419" i="35"/>
  <c r="L420" i="35"/>
  <c r="N420" i="35"/>
  <c r="P420" i="35"/>
  <c r="L421" i="35"/>
  <c r="N421" i="35"/>
  <c r="P421" i="35"/>
  <c r="L422" i="35"/>
  <c r="N422" i="35"/>
  <c r="P422" i="35"/>
  <c r="L423" i="35"/>
  <c r="N423" i="35"/>
  <c r="P423" i="35"/>
  <c r="L424" i="35"/>
  <c r="N424" i="35"/>
  <c r="P424" i="35"/>
  <c r="L425" i="35"/>
  <c r="N425" i="35"/>
  <c r="P425" i="35"/>
  <c r="L426" i="35"/>
  <c r="N426" i="35"/>
  <c r="P426" i="35"/>
  <c r="L427" i="35"/>
  <c r="N427" i="35"/>
  <c r="P427" i="35"/>
  <c r="L428" i="35"/>
  <c r="N428" i="35"/>
  <c r="P428" i="35"/>
  <c r="L429" i="35"/>
  <c r="N429" i="35"/>
  <c r="P429" i="35"/>
  <c r="L430" i="35"/>
  <c r="N430" i="35"/>
  <c r="P430" i="35"/>
  <c r="L431" i="35"/>
  <c r="N431" i="35"/>
  <c r="P431" i="35"/>
  <c r="L432" i="35"/>
  <c r="N432" i="35"/>
  <c r="P432" i="35"/>
  <c r="L433" i="35"/>
  <c r="N433" i="35"/>
  <c r="P433" i="35"/>
  <c r="L434" i="35"/>
  <c r="N434" i="35"/>
  <c r="P434" i="35"/>
  <c r="L435" i="35"/>
  <c r="N435" i="35"/>
  <c r="P435" i="35"/>
  <c r="L436" i="35"/>
  <c r="N436" i="35"/>
  <c r="P436" i="35"/>
  <c r="L437" i="35"/>
  <c r="N437" i="35"/>
  <c r="P437" i="35"/>
  <c r="L438" i="35"/>
  <c r="N438" i="35"/>
  <c r="P438" i="35"/>
  <c r="L439" i="35"/>
  <c r="N439" i="35"/>
  <c r="P439" i="35"/>
  <c r="L440" i="35"/>
  <c r="N440" i="35"/>
  <c r="P440" i="35"/>
  <c r="L441" i="35"/>
  <c r="N441" i="35"/>
  <c r="P441" i="35"/>
  <c r="L442" i="35"/>
  <c r="N442" i="35"/>
  <c r="P442" i="35"/>
  <c r="L443" i="35"/>
  <c r="N443" i="35"/>
  <c r="P443" i="35"/>
  <c r="L444" i="35"/>
  <c r="N444" i="35"/>
  <c r="P444" i="35"/>
  <c r="L445" i="35"/>
  <c r="N445" i="35"/>
  <c r="P445" i="35"/>
  <c r="L446" i="35"/>
  <c r="N446" i="35"/>
  <c r="P446" i="35"/>
  <c r="L447" i="35"/>
  <c r="N447" i="35"/>
  <c r="P447" i="35"/>
  <c r="L448" i="35"/>
  <c r="N448" i="35"/>
  <c r="P448" i="35"/>
  <c r="L449" i="35"/>
  <c r="N449" i="35"/>
  <c r="P449" i="35"/>
  <c r="L450" i="35"/>
  <c r="N450" i="35"/>
  <c r="P450" i="35"/>
  <c r="L451" i="35"/>
  <c r="N451" i="35"/>
  <c r="P451" i="35"/>
  <c r="L452" i="35"/>
  <c r="N452" i="35"/>
  <c r="P452" i="35"/>
  <c r="L453" i="35"/>
  <c r="N453" i="35"/>
  <c r="P453" i="35"/>
  <c r="L454" i="35"/>
  <c r="N454" i="35"/>
  <c r="P454" i="35"/>
  <c r="L455" i="35"/>
  <c r="N455" i="35"/>
  <c r="P455" i="35"/>
  <c r="L456" i="35"/>
  <c r="N456" i="35"/>
  <c r="P456" i="35"/>
  <c r="L457" i="35"/>
  <c r="N457" i="35"/>
  <c r="P457" i="35"/>
  <c r="L458" i="35"/>
  <c r="N458" i="35"/>
  <c r="P458" i="35"/>
  <c r="L459" i="35"/>
  <c r="N459" i="35"/>
  <c r="P459" i="35"/>
  <c r="L460" i="35"/>
  <c r="N460" i="35"/>
  <c r="P460" i="35"/>
  <c r="L461" i="35"/>
  <c r="N461" i="35"/>
  <c r="P461" i="35"/>
  <c r="L462" i="35"/>
  <c r="N462" i="35"/>
  <c r="P462" i="35"/>
  <c r="L463" i="35"/>
  <c r="N463" i="35"/>
  <c r="P463" i="35"/>
  <c r="L464" i="35"/>
  <c r="N464" i="35"/>
  <c r="P464" i="35"/>
  <c r="L465" i="35"/>
  <c r="N465" i="35"/>
  <c r="P465" i="35"/>
  <c r="L466" i="35"/>
  <c r="N466" i="35"/>
  <c r="P466" i="35"/>
  <c r="L467" i="35"/>
  <c r="N467" i="35"/>
  <c r="P467" i="35"/>
  <c r="L468" i="35"/>
  <c r="N468" i="35"/>
  <c r="P468" i="35"/>
  <c r="L469" i="35"/>
  <c r="N469" i="35"/>
  <c r="P469" i="35"/>
  <c r="L470" i="35"/>
  <c r="N470" i="35"/>
  <c r="P470" i="35"/>
  <c r="L471" i="35"/>
  <c r="N471" i="35"/>
  <c r="P471" i="35"/>
  <c r="L472" i="35"/>
  <c r="N472" i="35"/>
  <c r="P472" i="35"/>
  <c r="L473" i="35"/>
  <c r="N473" i="35"/>
  <c r="P473" i="35"/>
  <c r="L474" i="35"/>
  <c r="N474" i="35"/>
  <c r="P474" i="35"/>
  <c r="L475" i="35"/>
  <c r="N475" i="35"/>
  <c r="P475" i="35"/>
  <c r="L476" i="35"/>
  <c r="N476" i="35"/>
  <c r="P476" i="35"/>
  <c r="L477" i="35"/>
  <c r="N477" i="35"/>
  <c r="P477" i="35"/>
  <c r="L478" i="35"/>
  <c r="N478" i="35"/>
  <c r="P478" i="35"/>
  <c r="L479" i="35"/>
  <c r="N479" i="35"/>
  <c r="P479" i="35"/>
  <c r="L480" i="35"/>
  <c r="N480" i="35"/>
  <c r="P480" i="35"/>
  <c r="L481" i="35"/>
  <c r="N481" i="35"/>
  <c r="P481" i="35"/>
  <c r="L482" i="35"/>
  <c r="N482" i="35"/>
  <c r="P482" i="35"/>
  <c r="L483" i="35"/>
  <c r="N483" i="35"/>
  <c r="P483" i="35"/>
  <c r="L484" i="35"/>
  <c r="N484" i="35"/>
  <c r="P484" i="35"/>
  <c r="L485" i="35"/>
  <c r="N485" i="35"/>
  <c r="P485" i="35"/>
  <c r="L486" i="35"/>
  <c r="N486" i="35"/>
  <c r="P486" i="35"/>
  <c r="L487" i="35"/>
  <c r="N487" i="35"/>
  <c r="P487" i="35"/>
  <c r="L488" i="35"/>
  <c r="N488" i="35"/>
  <c r="P488" i="35"/>
  <c r="L489" i="35"/>
  <c r="N489" i="35"/>
  <c r="P489" i="35"/>
  <c r="L490" i="35"/>
  <c r="N490" i="35"/>
  <c r="P490" i="35"/>
  <c r="L491" i="35"/>
  <c r="N491" i="35"/>
  <c r="P491" i="35"/>
  <c r="L492" i="35"/>
  <c r="N492" i="35"/>
  <c r="P492" i="35"/>
  <c r="L493" i="35"/>
  <c r="N493" i="35"/>
  <c r="P493" i="35"/>
  <c r="L494" i="35"/>
  <c r="N494" i="35"/>
  <c r="P494" i="35"/>
  <c r="L495" i="35"/>
  <c r="N495" i="35"/>
  <c r="P495" i="35"/>
  <c r="L496" i="35"/>
  <c r="N496" i="35"/>
  <c r="P496" i="35"/>
  <c r="L497" i="35"/>
  <c r="N497" i="35"/>
  <c r="P497" i="35"/>
  <c r="L498" i="35"/>
  <c r="N498" i="35"/>
  <c r="P498" i="35"/>
  <c r="L499" i="35"/>
  <c r="N499" i="35"/>
  <c r="P499" i="35"/>
  <c r="L500" i="35"/>
  <c r="N500" i="35"/>
  <c r="P500" i="35"/>
  <c r="L501" i="35"/>
  <c r="N501" i="35"/>
  <c r="P501" i="35"/>
  <c r="L502" i="35"/>
  <c r="N502" i="35"/>
  <c r="P502" i="35"/>
  <c r="L503" i="35"/>
  <c r="N503" i="35"/>
  <c r="P503" i="35"/>
  <c r="L504" i="35"/>
  <c r="N504" i="35"/>
  <c r="P504" i="35"/>
  <c r="L505" i="35"/>
  <c r="N505" i="35"/>
  <c r="P505" i="35"/>
  <c r="L506" i="35"/>
  <c r="N506" i="35"/>
  <c r="P506" i="35"/>
  <c r="L507" i="35"/>
  <c r="N507" i="35"/>
  <c r="P507" i="35"/>
  <c r="L508" i="35"/>
  <c r="N508" i="35"/>
  <c r="P508" i="35"/>
  <c r="L509" i="35"/>
  <c r="N509" i="35"/>
  <c r="P509" i="35"/>
  <c r="L510" i="35"/>
  <c r="N510" i="35"/>
  <c r="P510" i="35"/>
  <c r="L511" i="35"/>
  <c r="N511" i="35"/>
  <c r="P511" i="35"/>
  <c r="L512" i="35"/>
  <c r="N512" i="35"/>
  <c r="P512" i="35"/>
  <c r="L513" i="35"/>
  <c r="N513" i="35"/>
  <c r="P513" i="35"/>
  <c r="L514" i="35"/>
  <c r="N514" i="35"/>
  <c r="P514" i="35"/>
  <c r="L515" i="35"/>
  <c r="N515" i="35"/>
  <c r="P515" i="35"/>
  <c r="L516" i="35"/>
  <c r="N516" i="35"/>
  <c r="P516" i="35"/>
  <c r="L517" i="35"/>
  <c r="N517" i="35"/>
  <c r="P517" i="35"/>
  <c r="L518" i="35"/>
  <c r="N518" i="35"/>
  <c r="P518" i="35"/>
  <c r="L519" i="35"/>
  <c r="N519" i="35"/>
  <c r="P519" i="35"/>
  <c r="L520" i="35"/>
  <c r="N520" i="35"/>
  <c r="P520" i="35"/>
  <c r="L521" i="35"/>
  <c r="N521" i="35"/>
  <c r="P521" i="35"/>
  <c r="L522" i="35"/>
  <c r="N522" i="35"/>
  <c r="P522" i="35"/>
  <c r="L523" i="35"/>
  <c r="N523" i="35"/>
  <c r="P523" i="35"/>
  <c r="L524" i="35"/>
  <c r="N524" i="35"/>
  <c r="P524" i="35"/>
  <c r="L525" i="35"/>
  <c r="N525" i="35"/>
  <c r="P525" i="35"/>
  <c r="L526" i="35"/>
  <c r="N526" i="35"/>
  <c r="P526" i="35"/>
  <c r="L527" i="35"/>
  <c r="N527" i="35"/>
  <c r="P527" i="35"/>
  <c r="L528" i="35"/>
  <c r="N528" i="35"/>
  <c r="P528" i="35"/>
  <c r="L529" i="35"/>
  <c r="N529" i="35"/>
  <c r="P529" i="35"/>
  <c r="L530" i="35"/>
  <c r="N530" i="35"/>
  <c r="P530" i="35"/>
  <c r="L531" i="35"/>
  <c r="N531" i="35"/>
  <c r="P531" i="35"/>
  <c r="L532" i="35"/>
  <c r="N532" i="35"/>
  <c r="P532" i="35"/>
  <c r="L533" i="35"/>
  <c r="N533" i="35"/>
  <c r="P533" i="35"/>
  <c r="L534" i="35"/>
  <c r="N534" i="35"/>
  <c r="P534" i="35"/>
  <c r="L535" i="35"/>
  <c r="N535" i="35"/>
  <c r="P535" i="35"/>
  <c r="L536" i="35"/>
  <c r="N536" i="35"/>
  <c r="P536" i="35"/>
  <c r="L537" i="35"/>
  <c r="N537" i="35"/>
  <c r="P537" i="35"/>
  <c r="L538" i="35"/>
  <c r="N538" i="35"/>
  <c r="P538" i="35"/>
  <c r="L539" i="35"/>
  <c r="N539" i="35"/>
  <c r="P539" i="35"/>
  <c r="L540" i="35"/>
  <c r="N540" i="35"/>
  <c r="P540" i="35"/>
  <c r="L541" i="35"/>
  <c r="N541" i="35"/>
  <c r="P541" i="35"/>
  <c r="L542" i="35"/>
  <c r="N542" i="35"/>
  <c r="P542" i="35"/>
  <c r="L543" i="35"/>
  <c r="N543" i="35"/>
  <c r="P543" i="35"/>
  <c r="L544" i="35"/>
  <c r="N544" i="35"/>
  <c r="P544" i="35"/>
  <c r="L545" i="35"/>
  <c r="N545" i="35"/>
  <c r="P545" i="35"/>
  <c r="L546" i="35"/>
  <c r="N546" i="35"/>
  <c r="P546" i="35"/>
  <c r="L547" i="35"/>
  <c r="N547" i="35"/>
  <c r="P547" i="35"/>
  <c r="L548" i="35"/>
  <c r="N548" i="35"/>
  <c r="P548" i="35"/>
  <c r="L549" i="35"/>
  <c r="N549" i="35"/>
  <c r="P549" i="35"/>
  <c r="L550" i="35"/>
  <c r="N550" i="35"/>
  <c r="P550" i="35"/>
  <c r="L551" i="35"/>
  <c r="N551" i="35"/>
  <c r="P551" i="35"/>
  <c r="L552" i="35"/>
  <c r="N552" i="35"/>
  <c r="P552" i="35"/>
  <c r="L553" i="35"/>
  <c r="N553" i="35"/>
  <c r="P553" i="35"/>
  <c r="L554" i="35"/>
  <c r="N554" i="35"/>
  <c r="P554" i="35"/>
  <c r="L555" i="35"/>
  <c r="N555" i="35"/>
  <c r="P555" i="35"/>
  <c r="L556" i="35"/>
  <c r="N556" i="35"/>
  <c r="P556" i="35"/>
  <c r="L557" i="35"/>
  <c r="N557" i="35"/>
  <c r="P557" i="35"/>
  <c r="L558" i="35"/>
  <c r="N558" i="35"/>
  <c r="P558" i="35"/>
  <c r="L559" i="35"/>
  <c r="N559" i="35"/>
  <c r="P559" i="35"/>
  <c r="L560" i="35"/>
  <c r="N560" i="35"/>
  <c r="P560" i="35"/>
  <c r="L561" i="35"/>
  <c r="N561" i="35"/>
  <c r="P561" i="35"/>
  <c r="L562" i="35"/>
  <c r="N562" i="35"/>
  <c r="P562" i="35"/>
  <c r="L563" i="35"/>
  <c r="N563" i="35"/>
  <c r="P563" i="35"/>
  <c r="L564" i="35"/>
  <c r="N564" i="35"/>
  <c r="P564" i="35"/>
  <c r="L565" i="35"/>
  <c r="N565" i="35"/>
  <c r="P565" i="35"/>
  <c r="L566" i="35"/>
  <c r="N566" i="35"/>
  <c r="P566" i="35"/>
  <c r="L567" i="35"/>
  <c r="N567" i="35"/>
  <c r="P567" i="35"/>
  <c r="L568" i="35"/>
  <c r="N568" i="35"/>
  <c r="P568" i="35"/>
  <c r="L569" i="35"/>
  <c r="N569" i="35"/>
  <c r="P569" i="35"/>
  <c r="L570" i="35"/>
  <c r="N570" i="35"/>
  <c r="P570" i="35"/>
  <c r="L571" i="35"/>
  <c r="N571" i="35"/>
  <c r="P571" i="35"/>
  <c r="L572" i="35"/>
  <c r="N572" i="35"/>
  <c r="P572" i="35"/>
  <c r="L573" i="35"/>
  <c r="N573" i="35"/>
  <c r="P573" i="35"/>
  <c r="L574" i="35"/>
  <c r="N574" i="35"/>
  <c r="P574" i="35"/>
  <c r="L575" i="35"/>
  <c r="N575" i="35"/>
  <c r="P575" i="35"/>
  <c r="L576" i="35"/>
  <c r="N576" i="35"/>
  <c r="P576" i="35"/>
  <c r="L577" i="35"/>
  <c r="N577" i="35"/>
  <c r="P577" i="35"/>
  <c r="L578" i="35"/>
  <c r="N578" i="35"/>
  <c r="P578" i="35"/>
  <c r="L579" i="35"/>
  <c r="N579" i="35"/>
  <c r="P579" i="35"/>
  <c r="L580" i="35"/>
  <c r="N580" i="35"/>
  <c r="P580" i="35"/>
  <c r="L581" i="35"/>
  <c r="N581" i="35"/>
  <c r="P581" i="35"/>
  <c r="L582" i="35"/>
  <c r="N582" i="35"/>
  <c r="P582" i="35"/>
  <c r="L583" i="35"/>
  <c r="N583" i="35"/>
  <c r="P583" i="35"/>
  <c r="L584" i="35"/>
  <c r="N584" i="35"/>
  <c r="P584" i="35"/>
  <c r="L585" i="35"/>
  <c r="N585" i="35"/>
  <c r="P585" i="35"/>
  <c r="L586" i="35"/>
  <c r="N586" i="35"/>
  <c r="P586" i="35"/>
  <c r="L587" i="35"/>
  <c r="N587" i="35"/>
  <c r="P587" i="35"/>
  <c r="L588" i="35"/>
  <c r="N588" i="35"/>
  <c r="P588" i="35"/>
  <c r="L589" i="35"/>
  <c r="N589" i="35"/>
  <c r="P589" i="35"/>
  <c r="L590" i="35"/>
  <c r="N590" i="35"/>
  <c r="P590" i="35"/>
  <c r="L591" i="35"/>
  <c r="N591" i="35"/>
  <c r="P591" i="35"/>
  <c r="L592" i="35"/>
  <c r="N592" i="35"/>
  <c r="P592" i="35"/>
  <c r="L593" i="35"/>
  <c r="N593" i="35"/>
  <c r="P593" i="35"/>
  <c r="L594" i="35"/>
  <c r="N594" i="35"/>
  <c r="P594" i="35"/>
  <c r="L595" i="35"/>
  <c r="N595" i="35"/>
  <c r="P595" i="35"/>
  <c r="L596" i="35"/>
  <c r="N596" i="35"/>
  <c r="P596" i="35"/>
  <c r="L597" i="35"/>
  <c r="N597" i="35"/>
  <c r="P597" i="35"/>
  <c r="L598" i="35"/>
  <c r="N598" i="35"/>
  <c r="P598" i="35"/>
  <c r="L599" i="35"/>
  <c r="N599" i="35"/>
  <c r="P599" i="35"/>
  <c r="L600" i="35"/>
  <c r="N600" i="35"/>
  <c r="P600" i="35"/>
  <c r="L601" i="35"/>
  <c r="N601" i="35"/>
  <c r="P601" i="35"/>
  <c r="L602" i="35"/>
  <c r="N602" i="35"/>
  <c r="P602" i="35"/>
  <c r="L603" i="35"/>
  <c r="N603" i="35"/>
  <c r="P603" i="35"/>
  <c r="L604" i="35"/>
  <c r="N604" i="35"/>
  <c r="P604" i="35"/>
  <c r="L605" i="35"/>
  <c r="N605" i="35"/>
  <c r="P605" i="35"/>
  <c r="L606" i="35"/>
  <c r="N606" i="35"/>
  <c r="P606" i="35"/>
  <c r="L607" i="35"/>
  <c r="N607" i="35"/>
  <c r="P607" i="35"/>
  <c r="L608" i="35"/>
  <c r="N608" i="35"/>
  <c r="P608" i="35"/>
  <c r="L609" i="35"/>
  <c r="N609" i="35"/>
  <c r="P609" i="35"/>
  <c r="L610" i="35"/>
  <c r="N610" i="35"/>
  <c r="P610" i="35"/>
  <c r="L611" i="35"/>
  <c r="N611" i="35"/>
  <c r="P611" i="35"/>
  <c r="L612" i="35"/>
  <c r="N612" i="35"/>
  <c r="P612" i="35"/>
  <c r="L613" i="35"/>
  <c r="N613" i="35"/>
  <c r="P613" i="35"/>
  <c r="L614" i="35"/>
  <c r="N614" i="35"/>
  <c r="P614" i="35"/>
  <c r="L615" i="35"/>
  <c r="N615" i="35"/>
  <c r="P615" i="35"/>
  <c r="L616" i="35"/>
  <c r="N616" i="35"/>
  <c r="P616" i="35"/>
  <c r="L617" i="35"/>
  <c r="N617" i="35"/>
  <c r="P617" i="35"/>
  <c r="L618" i="35"/>
  <c r="N618" i="35"/>
  <c r="P618" i="35"/>
  <c r="L619" i="35"/>
  <c r="N619" i="35"/>
  <c r="P619" i="35"/>
  <c r="L620" i="35"/>
  <c r="N620" i="35"/>
  <c r="P620" i="35"/>
  <c r="L621" i="35"/>
  <c r="N621" i="35"/>
  <c r="P621" i="35"/>
  <c r="L622" i="35"/>
  <c r="N622" i="35"/>
  <c r="P622" i="35"/>
  <c r="L623" i="35"/>
  <c r="N623" i="35"/>
  <c r="P623" i="35"/>
  <c r="L624" i="35"/>
  <c r="N624" i="35"/>
  <c r="P624" i="35"/>
  <c r="L625" i="35"/>
  <c r="N625" i="35"/>
  <c r="P625" i="35"/>
  <c r="L626" i="35"/>
  <c r="N626" i="35"/>
  <c r="P626" i="35"/>
  <c r="L627" i="35"/>
  <c r="N627" i="35"/>
  <c r="P627" i="35"/>
  <c r="L628" i="35"/>
  <c r="N628" i="35"/>
  <c r="P628" i="35"/>
  <c r="L629" i="35"/>
  <c r="N629" i="35"/>
  <c r="P629" i="35"/>
  <c r="L630" i="35"/>
  <c r="N630" i="35"/>
  <c r="P630" i="35"/>
  <c r="L631" i="35"/>
  <c r="N631" i="35"/>
  <c r="P631" i="35"/>
  <c r="L632" i="35"/>
  <c r="N632" i="35"/>
  <c r="P632" i="35"/>
  <c r="L633" i="35"/>
  <c r="N633" i="35"/>
  <c r="P633" i="35"/>
  <c r="L634" i="35"/>
  <c r="N634" i="35"/>
  <c r="P634" i="35"/>
  <c r="L635" i="35"/>
  <c r="N635" i="35"/>
  <c r="P635" i="35"/>
  <c r="L636" i="35"/>
  <c r="N636" i="35"/>
  <c r="P636" i="35"/>
  <c r="L637" i="35"/>
  <c r="N637" i="35"/>
  <c r="P637" i="35"/>
  <c r="L638" i="35"/>
  <c r="N638" i="35"/>
  <c r="P638" i="35"/>
  <c r="L639" i="35"/>
  <c r="N639" i="35"/>
  <c r="P639" i="35"/>
  <c r="L640" i="35"/>
  <c r="N640" i="35"/>
  <c r="P640" i="35"/>
  <c r="L641" i="35"/>
  <c r="N641" i="35"/>
  <c r="P641" i="35"/>
  <c r="L642" i="35"/>
  <c r="N642" i="35"/>
  <c r="P642" i="35"/>
  <c r="L643" i="35"/>
  <c r="N643" i="35"/>
  <c r="P643" i="35"/>
  <c r="L644" i="35"/>
  <c r="N644" i="35"/>
  <c r="P644" i="35"/>
  <c r="L645" i="35"/>
  <c r="N645" i="35"/>
  <c r="P645" i="35"/>
  <c r="L646" i="35"/>
  <c r="N646" i="35"/>
  <c r="P646" i="35"/>
  <c r="L647" i="35"/>
  <c r="N647" i="35"/>
  <c r="P647" i="35"/>
  <c r="L648" i="35"/>
  <c r="N648" i="35"/>
  <c r="P648" i="35"/>
  <c r="L649" i="35"/>
  <c r="N649" i="35"/>
  <c r="P649" i="35"/>
  <c r="L650" i="35"/>
  <c r="N650" i="35"/>
  <c r="P650" i="35"/>
  <c r="L651" i="35"/>
  <c r="N651" i="35"/>
  <c r="P651" i="35"/>
  <c r="L652" i="35"/>
  <c r="N652" i="35"/>
  <c r="P652" i="35"/>
  <c r="L653" i="35"/>
  <c r="N653" i="35"/>
  <c r="P653" i="35"/>
  <c r="L654" i="35"/>
  <c r="N654" i="35"/>
  <c r="P654" i="35"/>
  <c r="L655" i="35"/>
  <c r="N655" i="35"/>
  <c r="P655" i="35"/>
  <c r="L656" i="35"/>
  <c r="N656" i="35"/>
  <c r="P656" i="35"/>
  <c r="L657" i="35"/>
  <c r="N657" i="35"/>
  <c r="P657" i="35"/>
  <c r="L658" i="35"/>
  <c r="N658" i="35"/>
  <c r="P658" i="35"/>
  <c r="L659" i="35"/>
  <c r="N659" i="35"/>
  <c r="P659" i="35"/>
  <c r="L660" i="35"/>
  <c r="N660" i="35"/>
  <c r="P660" i="35"/>
  <c r="L661" i="35"/>
  <c r="N661" i="35"/>
  <c r="P661" i="35"/>
  <c r="L662" i="35"/>
  <c r="N662" i="35"/>
  <c r="P662" i="35"/>
  <c r="L663" i="35"/>
  <c r="N663" i="35"/>
  <c r="P663" i="35"/>
  <c r="L664" i="35"/>
  <c r="N664" i="35"/>
  <c r="P664" i="35"/>
  <c r="L665" i="35"/>
  <c r="N665" i="35"/>
  <c r="P665" i="35"/>
  <c r="L666" i="35"/>
  <c r="N666" i="35"/>
  <c r="P666" i="35"/>
  <c r="L667" i="35"/>
  <c r="N667" i="35"/>
  <c r="P667" i="35"/>
  <c r="L668" i="35"/>
  <c r="N668" i="35"/>
  <c r="P668" i="35"/>
  <c r="L669" i="35"/>
  <c r="N669" i="35"/>
  <c r="P669" i="35"/>
  <c r="L670" i="35"/>
  <c r="N670" i="35"/>
  <c r="P670" i="35"/>
  <c r="L671" i="35"/>
  <c r="N671" i="35"/>
  <c r="P671" i="35"/>
  <c r="L672" i="35"/>
  <c r="N672" i="35"/>
  <c r="P672" i="35"/>
  <c r="L673" i="35"/>
  <c r="N673" i="35"/>
  <c r="P673" i="35"/>
  <c r="L674" i="35"/>
  <c r="N674" i="35"/>
  <c r="P674" i="35"/>
  <c r="L675" i="35"/>
  <c r="N675" i="35"/>
  <c r="P675" i="35"/>
  <c r="L676" i="35"/>
  <c r="N676" i="35"/>
  <c r="P676" i="35"/>
  <c r="L677" i="35"/>
  <c r="N677" i="35"/>
  <c r="P677" i="35"/>
  <c r="L678" i="35"/>
  <c r="N678" i="35"/>
  <c r="P678" i="35"/>
  <c r="L679" i="35"/>
  <c r="N679" i="35"/>
  <c r="P679" i="35"/>
  <c r="L680" i="35"/>
  <c r="N680" i="35"/>
  <c r="P680" i="35"/>
  <c r="L681" i="35"/>
  <c r="N681" i="35"/>
  <c r="P681" i="35"/>
  <c r="L682" i="35"/>
  <c r="N682" i="35"/>
  <c r="P682" i="35"/>
  <c r="L683" i="35"/>
  <c r="N683" i="35"/>
  <c r="P683" i="35"/>
  <c r="L684" i="35"/>
  <c r="N684" i="35"/>
  <c r="P684" i="35"/>
  <c r="L685" i="35"/>
  <c r="N685" i="35"/>
  <c r="P685" i="35"/>
  <c r="L686" i="35"/>
  <c r="N686" i="35"/>
  <c r="P686" i="35"/>
  <c r="L687" i="35"/>
  <c r="N687" i="35"/>
  <c r="P687" i="35"/>
  <c r="L688" i="35"/>
  <c r="N688" i="35"/>
  <c r="P688" i="35"/>
  <c r="L689" i="35"/>
  <c r="N689" i="35"/>
  <c r="P689" i="35"/>
  <c r="L690" i="35"/>
  <c r="N690" i="35"/>
  <c r="P690" i="35"/>
  <c r="L691" i="35"/>
  <c r="N691" i="35"/>
  <c r="P691" i="35"/>
  <c r="L692" i="35"/>
  <c r="N692" i="35"/>
  <c r="P692" i="35"/>
  <c r="L693" i="35"/>
  <c r="N693" i="35"/>
  <c r="P693" i="35"/>
  <c r="L694" i="35"/>
  <c r="N694" i="35"/>
  <c r="P694" i="35"/>
  <c r="L695" i="35"/>
  <c r="N695" i="35"/>
  <c r="P695" i="35"/>
  <c r="L696" i="35"/>
  <c r="N696" i="35"/>
  <c r="P696" i="35"/>
  <c r="L697" i="35"/>
  <c r="N697" i="35"/>
  <c r="P697" i="35"/>
  <c r="L698" i="35"/>
  <c r="N698" i="35"/>
  <c r="P698" i="35"/>
  <c r="L699" i="35"/>
  <c r="N699" i="35"/>
  <c r="P699" i="35"/>
  <c r="L700" i="35"/>
  <c r="N700" i="35"/>
  <c r="P700" i="35"/>
  <c r="L701" i="35"/>
  <c r="N701" i="35"/>
  <c r="P701" i="35"/>
  <c r="L702" i="35"/>
  <c r="N702" i="35"/>
  <c r="P702" i="35"/>
  <c r="L703" i="35"/>
  <c r="N703" i="35"/>
  <c r="P703" i="35"/>
  <c r="L704" i="35"/>
  <c r="N704" i="35"/>
  <c r="P704" i="35"/>
  <c r="L705" i="35"/>
  <c r="N705" i="35"/>
  <c r="P705" i="35"/>
  <c r="L706" i="35"/>
  <c r="N706" i="35"/>
  <c r="P706" i="35"/>
  <c r="L707" i="35"/>
  <c r="N707" i="35"/>
  <c r="P707" i="35"/>
  <c r="L708" i="35"/>
  <c r="N708" i="35"/>
  <c r="P708" i="35"/>
  <c r="L709" i="35"/>
  <c r="N709" i="35"/>
  <c r="P709" i="35"/>
  <c r="L710" i="35"/>
  <c r="N710" i="35"/>
  <c r="P710" i="35"/>
  <c r="L711" i="35"/>
  <c r="N711" i="35"/>
  <c r="P711" i="35"/>
  <c r="L712" i="35"/>
  <c r="N712" i="35"/>
  <c r="P712" i="35"/>
  <c r="L713" i="35"/>
  <c r="N713" i="35"/>
  <c r="P713" i="35"/>
  <c r="L714" i="35"/>
  <c r="N714" i="35"/>
  <c r="P714" i="35"/>
  <c r="L715" i="35"/>
  <c r="N715" i="35"/>
  <c r="P715" i="35"/>
  <c r="L716" i="35"/>
  <c r="N716" i="35"/>
  <c r="P716" i="35"/>
  <c r="L717" i="35"/>
  <c r="N717" i="35"/>
  <c r="P717" i="35"/>
  <c r="L718" i="35"/>
  <c r="N718" i="35"/>
  <c r="P718" i="35"/>
  <c r="L719" i="35"/>
  <c r="N719" i="35"/>
  <c r="P719" i="35"/>
  <c r="L720" i="35"/>
  <c r="N720" i="35"/>
  <c r="P720" i="35"/>
  <c r="L721" i="35"/>
  <c r="N721" i="35"/>
  <c r="P721" i="35"/>
  <c r="L722" i="35"/>
  <c r="N722" i="35"/>
  <c r="P722" i="35"/>
  <c r="L723" i="35"/>
  <c r="N723" i="35"/>
  <c r="P723" i="35"/>
  <c r="L724" i="35"/>
  <c r="N724" i="35"/>
  <c r="P724" i="35"/>
  <c r="L725" i="35"/>
  <c r="N725" i="35"/>
  <c r="P725" i="35"/>
  <c r="L726" i="35"/>
  <c r="N726" i="35"/>
  <c r="P726" i="35"/>
  <c r="L727" i="35"/>
  <c r="N727" i="35"/>
  <c r="P727" i="35"/>
  <c r="L728" i="35"/>
  <c r="N728" i="35"/>
  <c r="P728" i="35"/>
  <c r="L729" i="35"/>
  <c r="N729" i="35"/>
  <c r="P729" i="35"/>
  <c r="L730" i="35"/>
  <c r="N730" i="35"/>
  <c r="P730" i="35"/>
  <c r="L731" i="35"/>
  <c r="N731" i="35"/>
  <c r="P731" i="35"/>
  <c r="L732" i="35"/>
  <c r="N732" i="35"/>
  <c r="P732" i="35"/>
  <c r="L733" i="35"/>
  <c r="N733" i="35"/>
  <c r="P733" i="35"/>
  <c r="L734" i="35"/>
  <c r="N734" i="35"/>
  <c r="P734" i="35"/>
  <c r="L735" i="35"/>
  <c r="N735" i="35"/>
  <c r="P735" i="35"/>
  <c r="L736" i="35"/>
  <c r="N736" i="35"/>
  <c r="P736" i="35"/>
  <c r="L737" i="35"/>
  <c r="N737" i="35"/>
  <c r="P737" i="35"/>
  <c r="L738" i="35"/>
  <c r="N738" i="35"/>
  <c r="P738" i="35"/>
  <c r="L739" i="35"/>
  <c r="N739" i="35"/>
  <c r="P739" i="35"/>
  <c r="L740" i="35"/>
  <c r="N740" i="35"/>
  <c r="P740" i="35"/>
  <c r="L741" i="35"/>
  <c r="N741" i="35"/>
  <c r="P741" i="35"/>
  <c r="L742" i="35"/>
  <c r="N742" i="35"/>
  <c r="P742" i="35"/>
  <c r="L743" i="35"/>
  <c r="N743" i="35"/>
  <c r="P743" i="35"/>
  <c r="L744" i="35"/>
  <c r="N744" i="35"/>
  <c r="P744" i="35"/>
  <c r="L745" i="35"/>
  <c r="N745" i="35"/>
  <c r="P745" i="35"/>
  <c r="L746" i="35"/>
  <c r="N746" i="35"/>
  <c r="P746" i="35"/>
  <c r="L747" i="35"/>
  <c r="N747" i="35"/>
  <c r="P747" i="35"/>
  <c r="L748" i="35"/>
  <c r="N748" i="35"/>
  <c r="P748" i="35"/>
  <c r="L749" i="35"/>
  <c r="N749" i="35"/>
  <c r="P749" i="35"/>
  <c r="L750" i="35"/>
  <c r="N750" i="35"/>
  <c r="P750" i="35"/>
  <c r="L751" i="35"/>
  <c r="N751" i="35"/>
  <c r="P751" i="35"/>
  <c r="L752" i="35"/>
  <c r="N752" i="35"/>
  <c r="P752" i="35"/>
  <c r="L753" i="35"/>
  <c r="N753" i="35"/>
  <c r="P753" i="35"/>
  <c r="L754" i="35"/>
  <c r="N754" i="35"/>
  <c r="P754" i="35"/>
  <c r="L755" i="35"/>
  <c r="N755" i="35"/>
  <c r="P755" i="35"/>
  <c r="L756" i="35"/>
  <c r="N756" i="35"/>
  <c r="P756" i="35"/>
  <c r="L757" i="35"/>
  <c r="N757" i="35"/>
  <c r="P757" i="35"/>
  <c r="L758" i="35"/>
  <c r="N758" i="35"/>
  <c r="P758" i="35"/>
  <c r="L759" i="35"/>
  <c r="N759" i="35"/>
  <c r="P759" i="35"/>
  <c r="L760" i="35"/>
  <c r="N760" i="35"/>
  <c r="P760" i="35"/>
  <c r="L761" i="35"/>
  <c r="N761" i="35"/>
  <c r="P761" i="35"/>
  <c r="L762" i="35"/>
  <c r="N762" i="35"/>
  <c r="P762" i="35"/>
  <c r="L763" i="35"/>
  <c r="N763" i="35"/>
  <c r="P763" i="35"/>
  <c r="L764" i="35"/>
  <c r="N764" i="35"/>
  <c r="P764" i="35"/>
  <c r="L765" i="35"/>
  <c r="N765" i="35"/>
  <c r="P765" i="35"/>
  <c r="L766" i="35"/>
  <c r="N766" i="35"/>
  <c r="P766" i="35"/>
  <c r="L767" i="35"/>
  <c r="N767" i="35"/>
  <c r="P767" i="35"/>
  <c r="L768" i="35"/>
  <c r="N768" i="35"/>
  <c r="P768" i="35"/>
  <c r="L769" i="35"/>
  <c r="N769" i="35"/>
  <c r="P769" i="35"/>
  <c r="L770" i="35"/>
  <c r="N770" i="35"/>
  <c r="P770" i="35"/>
  <c r="L771" i="35"/>
  <c r="N771" i="35"/>
  <c r="P771" i="35"/>
  <c r="L772" i="35"/>
  <c r="N772" i="35"/>
  <c r="P772" i="35"/>
  <c r="L773" i="35"/>
  <c r="N773" i="35"/>
  <c r="P773" i="35"/>
  <c r="L774" i="35"/>
  <c r="N774" i="35"/>
  <c r="P774" i="35"/>
  <c r="L775" i="35"/>
  <c r="N775" i="35"/>
  <c r="P775" i="35"/>
  <c r="L776" i="35"/>
  <c r="N776" i="35"/>
  <c r="P776" i="35"/>
  <c r="L777" i="35"/>
  <c r="N777" i="35"/>
  <c r="P777" i="35"/>
  <c r="L778" i="35"/>
  <c r="N778" i="35"/>
  <c r="P778" i="35"/>
  <c r="L779" i="35"/>
  <c r="N779" i="35"/>
  <c r="P779" i="35"/>
  <c r="L780" i="35"/>
  <c r="N780" i="35"/>
  <c r="P780" i="35"/>
  <c r="L781" i="35"/>
  <c r="N781" i="35"/>
  <c r="P781" i="35"/>
  <c r="L782" i="35"/>
  <c r="N782" i="35"/>
  <c r="P782" i="35"/>
  <c r="L783" i="35"/>
  <c r="N783" i="35"/>
  <c r="P783" i="35"/>
  <c r="L784" i="35"/>
  <c r="N784" i="35"/>
  <c r="P784" i="35"/>
  <c r="L785" i="35"/>
  <c r="N785" i="35"/>
  <c r="P785" i="35"/>
  <c r="L786" i="35"/>
  <c r="N786" i="35"/>
  <c r="P786" i="35"/>
  <c r="L787" i="35"/>
  <c r="N787" i="35"/>
  <c r="P787" i="35"/>
  <c r="L788" i="35"/>
  <c r="N788" i="35"/>
  <c r="P788" i="35"/>
  <c r="L789" i="35"/>
  <c r="N789" i="35"/>
  <c r="P789" i="35"/>
  <c r="L790" i="35"/>
  <c r="N790" i="35"/>
  <c r="P790" i="35"/>
  <c r="L791" i="35"/>
  <c r="N791" i="35"/>
  <c r="P791" i="35"/>
  <c r="L792" i="35"/>
  <c r="N792" i="35"/>
  <c r="P792" i="35"/>
  <c r="L793" i="35"/>
  <c r="N793" i="35"/>
  <c r="P793" i="35"/>
  <c r="L794" i="35"/>
  <c r="N794" i="35"/>
  <c r="P794" i="35"/>
  <c r="L795" i="35"/>
  <c r="N795" i="35"/>
  <c r="P795" i="35"/>
  <c r="L796" i="35"/>
  <c r="N796" i="35"/>
  <c r="P796" i="35"/>
  <c r="L797" i="35"/>
  <c r="N797" i="35"/>
  <c r="P797" i="35"/>
  <c r="L798" i="35"/>
  <c r="N798" i="35"/>
  <c r="P798" i="35"/>
  <c r="L799" i="35"/>
  <c r="N799" i="35"/>
  <c r="P799" i="35"/>
  <c r="L800" i="35"/>
  <c r="N800" i="35"/>
  <c r="P800" i="35"/>
  <c r="L801" i="35"/>
  <c r="N801" i="35"/>
  <c r="P801" i="35"/>
  <c r="L802" i="35"/>
  <c r="N802" i="35"/>
  <c r="P802" i="35"/>
  <c r="L803" i="35"/>
  <c r="N803" i="35"/>
  <c r="P803" i="35"/>
  <c r="L804" i="35"/>
  <c r="N804" i="35"/>
  <c r="P804" i="35"/>
  <c r="L805" i="35"/>
  <c r="N805" i="35"/>
  <c r="P805" i="35"/>
  <c r="L806" i="35"/>
  <c r="N806" i="35"/>
  <c r="P806" i="35"/>
  <c r="L807" i="35"/>
  <c r="N807" i="35"/>
  <c r="P807" i="35"/>
  <c r="L808" i="35"/>
  <c r="N808" i="35"/>
  <c r="P808" i="35"/>
  <c r="L809" i="35"/>
  <c r="N809" i="35"/>
  <c r="P809" i="35"/>
  <c r="L810" i="35"/>
  <c r="N810" i="35"/>
  <c r="P810" i="35"/>
  <c r="L811" i="35"/>
  <c r="N811" i="35"/>
  <c r="P811" i="35"/>
  <c r="L812" i="35"/>
  <c r="N812" i="35"/>
  <c r="P812" i="35"/>
  <c r="L813" i="35"/>
  <c r="N813" i="35"/>
  <c r="P813" i="35"/>
  <c r="L814" i="35"/>
  <c r="N814" i="35"/>
  <c r="P814" i="35"/>
  <c r="L815" i="35"/>
  <c r="N815" i="35"/>
  <c r="P815" i="35"/>
  <c r="L816" i="35"/>
  <c r="N816" i="35"/>
  <c r="P816" i="35"/>
  <c r="L817" i="35"/>
  <c r="N817" i="35"/>
  <c r="P817" i="35"/>
  <c r="L818" i="35"/>
  <c r="N818" i="35"/>
  <c r="P818" i="35"/>
  <c r="L819" i="35"/>
  <c r="N819" i="35"/>
  <c r="P819" i="35"/>
  <c r="L820" i="35"/>
  <c r="N820" i="35"/>
  <c r="P820" i="35"/>
  <c r="L821" i="35"/>
  <c r="N821" i="35"/>
  <c r="P821" i="35"/>
  <c r="L822" i="35"/>
  <c r="N822" i="35"/>
  <c r="P822" i="35"/>
  <c r="L823" i="35"/>
  <c r="N823" i="35"/>
  <c r="P823" i="35"/>
  <c r="L824" i="35"/>
  <c r="N824" i="35"/>
  <c r="P824" i="35"/>
  <c r="L825" i="35"/>
  <c r="N825" i="35"/>
  <c r="P825" i="35"/>
  <c r="L826" i="35"/>
  <c r="N826" i="35"/>
  <c r="P826" i="35"/>
  <c r="L827" i="35"/>
  <c r="N827" i="35"/>
  <c r="P827" i="35"/>
  <c r="L828" i="35"/>
  <c r="N828" i="35"/>
  <c r="P828" i="35"/>
  <c r="L829" i="35"/>
  <c r="N829" i="35"/>
  <c r="P829" i="35"/>
  <c r="L830" i="35"/>
  <c r="N830" i="35"/>
  <c r="P830" i="35"/>
  <c r="L831" i="35"/>
  <c r="N831" i="35"/>
  <c r="P831" i="35"/>
  <c r="L832" i="35"/>
  <c r="N832" i="35"/>
  <c r="P832" i="35"/>
  <c r="L833" i="35"/>
  <c r="N833" i="35"/>
  <c r="P833" i="35"/>
  <c r="L834" i="35"/>
  <c r="N834" i="35"/>
  <c r="P834" i="35"/>
  <c r="L835" i="35"/>
  <c r="N835" i="35"/>
  <c r="P835" i="35"/>
  <c r="L836" i="35"/>
  <c r="N836" i="35"/>
  <c r="P836" i="35"/>
  <c r="L837" i="35"/>
  <c r="N837" i="35"/>
  <c r="P837" i="35"/>
  <c r="L838" i="35"/>
  <c r="N838" i="35"/>
  <c r="P838" i="35"/>
  <c r="L839" i="35"/>
  <c r="N839" i="35"/>
  <c r="P839" i="35"/>
  <c r="L840" i="35"/>
  <c r="N840" i="35"/>
  <c r="P840" i="35"/>
  <c r="L841" i="35"/>
  <c r="N841" i="35"/>
  <c r="P841" i="35"/>
  <c r="L842" i="35"/>
  <c r="N842" i="35"/>
  <c r="P842" i="35"/>
  <c r="L843" i="35"/>
  <c r="N843" i="35"/>
  <c r="P843" i="35"/>
  <c r="L844" i="35"/>
  <c r="N844" i="35"/>
  <c r="P844" i="35"/>
  <c r="L845" i="35"/>
  <c r="N845" i="35"/>
  <c r="P845" i="35"/>
  <c r="L846" i="35"/>
  <c r="N846" i="35"/>
  <c r="P846" i="35"/>
  <c r="L847" i="35"/>
  <c r="N847" i="35"/>
  <c r="P847" i="35"/>
  <c r="L848" i="35"/>
  <c r="N848" i="35"/>
  <c r="P848" i="35"/>
  <c r="L849" i="35"/>
  <c r="N849" i="35"/>
  <c r="P849" i="35"/>
  <c r="L850" i="35"/>
  <c r="N850" i="35"/>
  <c r="P850" i="35"/>
  <c r="L851" i="35"/>
  <c r="N851" i="35"/>
  <c r="P851" i="35"/>
  <c r="L852" i="35"/>
  <c r="N852" i="35"/>
  <c r="P852" i="35"/>
  <c r="L853" i="35"/>
  <c r="N853" i="35"/>
  <c r="P853" i="35"/>
  <c r="L854" i="35"/>
  <c r="N854" i="35"/>
  <c r="P854" i="35"/>
  <c r="L855" i="35"/>
  <c r="N855" i="35"/>
  <c r="P855" i="35"/>
  <c r="L856" i="35"/>
  <c r="N856" i="35"/>
  <c r="P856" i="35"/>
  <c r="L857" i="35"/>
  <c r="N857" i="35"/>
  <c r="P857" i="35"/>
  <c r="L858" i="35"/>
  <c r="N858" i="35"/>
  <c r="P858" i="35"/>
  <c r="L859" i="35"/>
  <c r="N859" i="35"/>
  <c r="P859" i="35"/>
  <c r="L860" i="35"/>
  <c r="N860" i="35"/>
  <c r="P860" i="35"/>
  <c r="L861" i="35"/>
  <c r="N861" i="35"/>
  <c r="P861" i="35"/>
  <c r="L862" i="35"/>
  <c r="N862" i="35"/>
  <c r="P862" i="35"/>
  <c r="L863" i="35"/>
  <c r="N863" i="35"/>
  <c r="P863" i="35"/>
  <c r="L864" i="35"/>
  <c r="N864" i="35"/>
  <c r="P864" i="35"/>
  <c r="L865" i="35"/>
  <c r="N865" i="35"/>
  <c r="P865" i="35"/>
  <c r="L866" i="35"/>
  <c r="N866" i="35"/>
  <c r="P866" i="35"/>
  <c r="L867" i="35"/>
  <c r="N867" i="35"/>
  <c r="P867" i="35"/>
  <c r="L868" i="35"/>
  <c r="N868" i="35"/>
  <c r="P868" i="35"/>
  <c r="L869" i="35"/>
  <c r="N869" i="35"/>
  <c r="P869" i="35"/>
  <c r="L870" i="35"/>
  <c r="N870" i="35"/>
  <c r="P870" i="35"/>
  <c r="L871" i="35"/>
  <c r="N871" i="35"/>
  <c r="P871" i="35"/>
  <c r="L872" i="35"/>
  <c r="N872" i="35"/>
  <c r="P872" i="35"/>
  <c r="L873" i="35"/>
  <c r="N873" i="35"/>
  <c r="P873" i="35"/>
  <c r="L874" i="35"/>
  <c r="N874" i="35"/>
  <c r="P874" i="35"/>
  <c r="L875" i="35"/>
  <c r="N875" i="35"/>
  <c r="P875" i="35"/>
  <c r="L876" i="35"/>
  <c r="N876" i="35"/>
  <c r="P876" i="35"/>
  <c r="L877" i="35"/>
  <c r="N877" i="35"/>
  <c r="P877" i="35"/>
  <c r="L878" i="35"/>
  <c r="N878" i="35"/>
  <c r="P878" i="35"/>
  <c r="L879" i="35"/>
  <c r="N879" i="35"/>
  <c r="P879" i="35"/>
  <c r="L880" i="35"/>
  <c r="N880" i="35"/>
  <c r="P880" i="35"/>
  <c r="L881" i="35"/>
  <c r="N881" i="35"/>
  <c r="P881" i="35"/>
  <c r="L882" i="35"/>
  <c r="N882" i="35"/>
  <c r="P882" i="35"/>
  <c r="L883" i="35"/>
  <c r="N883" i="35"/>
  <c r="P883" i="35"/>
  <c r="L884" i="35"/>
  <c r="N884" i="35"/>
  <c r="P884" i="35"/>
  <c r="L885" i="35"/>
  <c r="N885" i="35"/>
  <c r="P885" i="35"/>
  <c r="L886" i="35"/>
  <c r="N886" i="35"/>
  <c r="P886" i="35"/>
  <c r="L887" i="35"/>
  <c r="N887" i="35"/>
  <c r="P887" i="35"/>
  <c r="L888" i="35"/>
  <c r="N888" i="35"/>
  <c r="P888" i="35"/>
  <c r="L889" i="35"/>
  <c r="N889" i="35"/>
  <c r="P889" i="35"/>
  <c r="L890" i="35"/>
  <c r="N890" i="35"/>
  <c r="P890" i="35"/>
  <c r="L891" i="35"/>
  <c r="N891" i="35"/>
  <c r="P891" i="35"/>
  <c r="L892" i="35"/>
  <c r="N892" i="35"/>
  <c r="P892" i="35"/>
  <c r="L893" i="35"/>
  <c r="N893" i="35"/>
  <c r="P893" i="35"/>
  <c r="L894" i="35"/>
  <c r="N894" i="35"/>
  <c r="P894" i="35"/>
  <c r="L895" i="35"/>
  <c r="N895" i="35"/>
  <c r="P895" i="35"/>
  <c r="L896" i="35"/>
  <c r="N896" i="35"/>
  <c r="P896" i="35"/>
  <c r="L897" i="35"/>
  <c r="N897" i="35"/>
  <c r="P897" i="35"/>
  <c r="L898" i="35"/>
  <c r="N898" i="35"/>
  <c r="P898" i="35"/>
  <c r="L899" i="35"/>
  <c r="N899" i="35"/>
  <c r="P899" i="35"/>
  <c r="L900" i="35"/>
  <c r="N900" i="35"/>
  <c r="P900" i="35"/>
  <c r="L901" i="35"/>
  <c r="N901" i="35"/>
  <c r="P901" i="35"/>
  <c r="L902" i="35"/>
  <c r="N902" i="35"/>
  <c r="P902" i="35"/>
  <c r="L903" i="35"/>
  <c r="N903" i="35"/>
  <c r="P903" i="35"/>
  <c r="L904" i="35"/>
  <c r="N904" i="35"/>
  <c r="P904" i="35"/>
  <c r="L905" i="35"/>
  <c r="N905" i="35"/>
  <c r="P905" i="35"/>
  <c r="L906" i="35"/>
  <c r="N906" i="35"/>
  <c r="P906" i="35"/>
  <c r="L907" i="35"/>
  <c r="N907" i="35"/>
  <c r="P907" i="35"/>
  <c r="L908" i="35"/>
  <c r="N908" i="35"/>
  <c r="P908" i="35"/>
  <c r="L909" i="35"/>
  <c r="N909" i="35"/>
  <c r="P909" i="35"/>
  <c r="L910" i="35"/>
  <c r="N910" i="35"/>
  <c r="P910" i="35"/>
  <c r="L911" i="35"/>
  <c r="N911" i="35"/>
  <c r="P911" i="35"/>
  <c r="L912" i="35"/>
  <c r="N912" i="35"/>
  <c r="P912" i="35"/>
  <c r="L913" i="35"/>
  <c r="N913" i="35"/>
  <c r="P913" i="35"/>
  <c r="L914" i="35"/>
  <c r="N914" i="35"/>
  <c r="P914" i="35"/>
  <c r="L915" i="35"/>
  <c r="N915" i="35"/>
  <c r="P915" i="35"/>
  <c r="L916" i="35"/>
  <c r="N916" i="35"/>
  <c r="P916" i="35"/>
  <c r="L917" i="35"/>
  <c r="N917" i="35"/>
  <c r="P917" i="35"/>
  <c r="L918" i="35"/>
  <c r="N918" i="35"/>
  <c r="P918" i="35"/>
  <c r="L919" i="35"/>
  <c r="N919" i="35"/>
  <c r="P919" i="35"/>
  <c r="L920" i="35"/>
  <c r="N920" i="35"/>
  <c r="P920" i="35"/>
  <c r="L921" i="35"/>
  <c r="N921" i="35"/>
  <c r="P921" i="35"/>
  <c r="L922" i="35"/>
  <c r="N922" i="35"/>
  <c r="P922" i="35"/>
  <c r="L923" i="35"/>
  <c r="N923" i="35"/>
  <c r="P923" i="35"/>
  <c r="L924" i="35"/>
  <c r="N924" i="35"/>
  <c r="P924" i="35"/>
  <c r="L925" i="35"/>
  <c r="N925" i="35"/>
  <c r="P925" i="35"/>
  <c r="L926" i="35"/>
  <c r="N926" i="35"/>
  <c r="P926" i="35"/>
  <c r="L927" i="35"/>
  <c r="N927" i="35"/>
  <c r="P927" i="35"/>
  <c r="L928" i="35"/>
  <c r="N928" i="35"/>
  <c r="P928" i="35"/>
  <c r="L929" i="35"/>
  <c r="N929" i="35"/>
  <c r="P929" i="35"/>
  <c r="L930" i="35"/>
  <c r="N930" i="35"/>
  <c r="P930" i="35"/>
  <c r="L931" i="35"/>
  <c r="N931" i="35"/>
  <c r="P931" i="35"/>
  <c r="L932" i="35"/>
  <c r="N932" i="35"/>
  <c r="P932" i="35"/>
  <c r="L933" i="35"/>
  <c r="N933" i="35"/>
  <c r="P933" i="35"/>
  <c r="L934" i="35"/>
  <c r="N934" i="35"/>
  <c r="P934" i="35"/>
  <c r="L935" i="35"/>
  <c r="N935" i="35"/>
  <c r="P935" i="35"/>
  <c r="L936" i="35"/>
  <c r="N936" i="35"/>
  <c r="P936" i="35"/>
  <c r="L937" i="35"/>
  <c r="N937" i="35"/>
  <c r="P937" i="35"/>
  <c r="L938" i="35"/>
  <c r="N938" i="35"/>
  <c r="P938" i="35"/>
  <c r="L939" i="35"/>
  <c r="N939" i="35"/>
  <c r="P939" i="35"/>
  <c r="L940" i="35"/>
  <c r="N940" i="35"/>
  <c r="P940" i="35"/>
  <c r="L941" i="35"/>
  <c r="N941" i="35"/>
  <c r="P941" i="35"/>
  <c r="L942" i="35"/>
  <c r="N942" i="35"/>
  <c r="P942" i="35"/>
  <c r="L943" i="35"/>
  <c r="N943" i="35"/>
  <c r="P943" i="35"/>
  <c r="L944" i="35"/>
  <c r="N944" i="35"/>
  <c r="P944" i="35"/>
  <c r="L945" i="35"/>
  <c r="N945" i="35"/>
  <c r="P945" i="35"/>
  <c r="L946" i="35"/>
  <c r="N946" i="35"/>
  <c r="P946" i="35"/>
  <c r="L947" i="35"/>
  <c r="N947" i="35"/>
  <c r="P947" i="35"/>
  <c r="L948" i="35"/>
  <c r="N948" i="35"/>
  <c r="P948" i="35"/>
  <c r="L949" i="35"/>
  <c r="N949" i="35"/>
  <c r="P949" i="35"/>
  <c r="L950" i="35"/>
  <c r="N950" i="35"/>
  <c r="P950" i="35"/>
  <c r="L951" i="35"/>
  <c r="N951" i="35"/>
  <c r="P951" i="35"/>
  <c r="L952" i="35"/>
  <c r="N952" i="35"/>
  <c r="P952" i="35"/>
  <c r="L953" i="35"/>
  <c r="N953" i="35"/>
  <c r="P953" i="35"/>
  <c r="L954" i="35"/>
  <c r="N954" i="35"/>
  <c r="P954" i="35"/>
  <c r="L955" i="35"/>
  <c r="N955" i="35"/>
  <c r="P955" i="35"/>
  <c r="L956" i="35"/>
  <c r="N956" i="35"/>
  <c r="P956" i="35"/>
  <c r="L957" i="35"/>
  <c r="N957" i="35"/>
  <c r="P957" i="35"/>
  <c r="L958" i="35"/>
  <c r="N958" i="35"/>
  <c r="P958" i="35"/>
  <c r="L959" i="35"/>
  <c r="N959" i="35"/>
  <c r="P959" i="35"/>
  <c r="L960" i="35"/>
  <c r="N960" i="35"/>
  <c r="P960" i="35"/>
  <c r="L961" i="35"/>
  <c r="N961" i="35"/>
  <c r="P961" i="35"/>
  <c r="L962" i="35"/>
  <c r="N962" i="35"/>
  <c r="P962" i="35"/>
  <c r="L963" i="35"/>
  <c r="N963" i="35"/>
  <c r="P963" i="35"/>
  <c r="L964" i="35"/>
  <c r="N964" i="35"/>
  <c r="P964" i="35"/>
  <c r="L965" i="35"/>
  <c r="N965" i="35"/>
  <c r="P965" i="35"/>
  <c r="L966" i="35"/>
  <c r="N966" i="35"/>
  <c r="P966" i="35"/>
  <c r="L967" i="35"/>
  <c r="N967" i="35"/>
  <c r="P967" i="35"/>
  <c r="L968" i="35"/>
  <c r="N968" i="35"/>
  <c r="P968" i="35"/>
  <c r="L969" i="35"/>
  <c r="N969" i="35"/>
  <c r="P969" i="35"/>
  <c r="L970" i="35"/>
  <c r="N970" i="35"/>
  <c r="P970" i="35"/>
  <c r="L971" i="35"/>
  <c r="N971" i="35"/>
  <c r="P971" i="35"/>
  <c r="L972" i="35"/>
  <c r="N972" i="35"/>
  <c r="P972" i="35"/>
  <c r="L973" i="35"/>
  <c r="N973" i="35"/>
  <c r="P973" i="35"/>
  <c r="L974" i="35"/>
  <c r="N974" i="35"/>
  <c r="P974" i="35"/>
  <c r="L975" i="35"/>
  <c r="N975" i="35"/>
  <c r="P975" i="35"/>
  <c r="L976" i="35"/>
  <c r="N976" i="35"/>
  <c r="P976" i="35"/>
  <c r="L977" i="35"/>
  <c r="N977" i="35"/>
  <c r="P977" i="35"/>
  <c r="L978" i="35"/>
  <c r="N978" i="35"/>
  <c r="P978" i="35"/>
  <c r="L979" i="35"/>
  <c r="N979" i="35"/>
  <c r="P979" i="35"/>
  <c r="L980" i="35"/>
  <c r="N980" i="35"/>
  <c r="P980" i="35"/>
  <c r="L981" i="35"/>
  <c r="N981" i="35"/>
  <c r="P981" i="35"/>
  <c r="L982" i="35"/>
  <c r="N982" i="35"/>
  <c r="P982" i="35"/>
  <c r="L983" i="35"/>
  <c r="N983" i="35"/>
  <c r="P983" i="35"/>
  <c r="L984" i="35"/>
  <c r="N984" i="35"/>
  <c r="P984" i="35"/>
  <c r="L985" i="35"/>
  <c r="N985" i="35"/>
  <c r="P985" i="35"/>
  <c r="L986" i="35"/>
  <c r="N986" i="35"/>
  <c r="P986" i="35"/>
  <c r="L987" i="35"/>
  <c r="N987" i="35"/>
  <c r="P987" i="35"/>
  <c r="L988" i="35"/>
  <c r="N988" i="35"/>
  <c r="P988" i="35"/>
  <c r="L989" i="35"/>
  <c r="N989" i="35"/>
  <c r="P989" i="35"/>
  <c r="L990" i="35"/>
  <c r="N990" i="35"/>
  <c r="P990" i="35"/>
  <c r="L991" i="35"/>
  <c r="N991" i="35"/>
  <c r="P991" i="35"/>
  <c r="L992" i="35"/>
  <c r="N992" i="35"/>
  <c r="P992" i="35"/>
  <c r="L993" i="35"/>
  <c r="N993" i="35"/>
  <c r="P993" i="35"/>
  <c r="L994" i="35"/>
  <c r="N994" i="35"/>
  <c r="P994" i="35"/>
  <c r="L995" i="35"/>
  <c r="N995" i="35"/>
  <c r="P995" i="35"/>
  <c r="L996" i="35"/>
  <c r="N996" i="35"/>
  <c r="P996" i="35"/>
  <c r="L997" i="35"/>
  <c r="N997" i="35"/>
  <c r="P997" i="35"/>
  <c r="L998" i="35"/>
  <c r="N998" i="35"/>
  <c r="P998" i="35"/>
  <c r="L999" i="35"/>
  <c r="N999" i="35"/>
  <c r="P999" i="35"/>
  <c r="J4" i="35"/>
  <c r="J5" i="35"/>
  <c r="J6"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156" i="35"/>
  <c r="J157" i="35"/>
  <c r="J158" i="35"/>
  <c r="J159" i="35"/>
  <c r="J160" i="35"/>
  <c r="J161" i="35"/>
  <c r="J162" i="35"/>
  <c r="J163" i="35"/>
  <c r="J164" i="35"/>
  <c r="J165" i="35"/>
  <c r="J166" i="35"/>
  <c r="J167" i="35"/>
  <c r="J168" i="35"/>
  <c r="J169" i="35"/>
  <c r="J170" i="35"/>
  <c r="J171" i="35"/>
  <c r="J172" i="35"/>
  <c r="J173" i="35"/>
  <c r="J174" i="35"/>
  <c r="J175" i="35"/>
  <c r="J176" i="35"/>
  <c r="J177" i="35"/>
  <c r="J178" i="35"/>
  <c r="J179" i="35"/>
  <c r="J180" i="35"/>
  <c r="J181" i="35"/>
  <c r="J182" i="35"/>
  <c r="J183" i="35"/>
  <c r="J184" i="35"/>
  <c r="J185" i="35"/>
  <c r="J186" i="35"/>
  <c r="J187" i="35"/>
  <c r="J188" i="35"/>
  <c r="J189" i="35"/>
  <c r="J190" i="35"/>
  <c r="J191" i="35"/>
  <c r="J192" i="35"/>
  <c r="J193" i="35"/>
  <c r="J194" i="35"/>
  <c r="J195" i="35"/>
  <c r="J196" i="35"/>
  <c r="J197" i="35"/>
  <c r="J198" i="35"/>
  <c r="J199" i="35"/>
  <c r="J200" i="35"/>
  <c r="J201" i="35"/>
  <c r="J202" i="35"/>
  <c r="J203" i="35"/>
  <c r="J204" i="35"/>
  <c r="J205" i="35"/>
  <c r="J206" i="35"/>
  <c r="J207" i="35"/>
  <c r="J208" i="35"/>
  <c r="J209" i="35"/>
  <c r="J210" i="35"/>
  <c r="J211" i="35"/>
  <c r="J212" i="35"/>
  <c r="J213" i="35"/>
  <c r="J214" i="35"/>
  <c r="J215" i="35"/>
  <c r="J216" i="35"/>
  <c r="J217" i="35"/>
  <c r="J218" i="35"/>
  <c r="J219" i="35"/>
  <c r="J220" i="35"/>
  <c r="J221" i="35"/>
  <c r="J222" i="35"/>
  <c r="J223" i="35"/>
  <c r="J224" i="35"/>
  <c r="J225" i="35"/>
  <c r="J226" i="35"/>
  <c r="J227" i="35"/>
  <c r="J228" i="35"/>
  <c r="J229" i="35"/>
  <c r="J230" i="35"/>
  <c r="J231" i="35"/>
  <c r="J232" i="35"/>
  <c r="J233" i="35"/>
  <c r="J234" i="35"/>
  <c r="J235" i="35"/>
  <c r="J236" i="35"/>
  <c r="J237" i="35"/>
  <c r="J238" i="35"/>
  <c r="J239" i="35"/>
  <c r="J240" i="35"/>
  <c r="J241" i="35"/>
  <c r="J242" i="35"/>
  <c r="J243" i="35"/>
  <c r="J244" i="35"/>
  <c r="J245" i="35"/>
  <c r="J246" i="35"/>
  <c r="J247" i="35"/>
  <c r="J248" i="35"/>
  <c r="J249" i="35"/>
  <c r="J250" i="35"/>
  <c r="J251" i="35"/>
  <c r="J252" i="35"/>
  <c r="J253" i="35"/>
  <c r="J254" i="35"/>
  <c r="J255" i="35"/>
  <c r="J256" i="35"/>
  <c r="J257" i="35"/>
  <c r="J258" i="35"/>
  <c r="J259" i="35"/>
  <c r="J260" i="35"/>
  <c r="J261" i="35"/>
  <c r="J262" i="35"/>
  <c r="J263" i="35"/>
  <c r="J264" i="35"/>
  <c r="J265" i="35"/>
  <c r="J266" i="35"/>
  <c r="J267" i="35"/>
  <c r="J268" i="35"/>
  <c r="J269" i="35"/>
  <c r="J270" i="35"/>
  <c r="J271" i="35"/>
  <c r="J272" i="35"/>
  <c r="J273" i="35"/>
  <c r="J274" i="35"/>
  <c r="J275" i="35"/>
  <c r="J276" i="35"/>
  <c r="J277" i="35"/>
  <c r="J278" i="35"/>
  <c r="J279" i="35"/>
  <c r="J280" i="35"/>
  <c r="J281" i="35"/>
  <c r="J282" i="35"/>
  <c r="J283" i="35"/>
  <c r="J284" i="35"/>
  <c r="J285" i="35"/>
  <c r="J286" i="35"/>
  <c r="J287" i="35"/>
  <c r="J288" i="35"/>
  <c r="J289" i="35"/>
  <c r="J290" i="35"/>
  <c r="J291" i="35"/>
  <c r="J292" i="35"/>
  <c r="J293" i="35"/>
  <c r="J294" i="35"/>
  <c r="J295" i="35"/>
  <c r="J296" i="35"/>
  <c r="J297" i="35"/>
  <c r="J298" i="35"/>
  <c r="J299" i="35"/>
  <c r="J300" i="35"/>
  <c r="J301" i="35"/>
  <c r="J302" i="35"/>
  <c r="J303" i="35"/>
  <c r="J304" i="35"/>
  <c r="J305" i="35"/>
  <c r="J306" i="35"/>
  <c r="J307" i="35"/>
  <c r="J308" i="35"/>
  <c r="J309" i="35"/>
  <c r="J310" i="35"/>
  <c r="J311" i="35"/>
  <c r="J312" i="35"/>
  <c r="J313" i="35"/>
  <c r="J314" i="35"/>
  <c r="J315" i="35"/>
  <c r="J316" i="35"/>
  <c r="J317" i="35"/>
  <c r="J318" i="35"/>
  <c r="J319" i="35"/>
  <c r="J320" i="35"/>
  <c r="J321" i="35"/>
  <c r="J322" i="35"/>
  <c r="J323" i="35"/>
  <c r="J324" i="35"/>
  <c r="J325" i="35"/>
  <c r="J326" i="35"/>
  <c r="J327" i="35"/>
  <c r="J328" i="35"/>
  <c r="J329" i="35"/>
  <c r="J330" i="35"/>
  <c r="J331" i="35"/>
  <c r="J332" i="35"/>
  <c r="J333" i="35"/>
  <c r="J334" i="35"/>
  <c r="J335" i="35"/>
  <c r="J336" i="35"/>
  <c r="J337" i="35"/>
  <c r="J338" i="35"/>
  <c r="J339" i="35"/>
  <c r="J340" i="35"/>
  <c r="J341" i="35"/>
  <c r="J342" i="35"/>
  <c r="J343" i="35"/>
  <c r="J344" i="35"/>
  <c r="J345" i="35"/>
  <c r="J346" i="35"/>
  <c r="J347" i="35"/>
  <c r="J348" i="35"/>
  <c r="J349" i="35"/>
  <c r="J350" i="35"/>
  <c r="J351" i="35"/>
  <c r="J352" i="35"/>
  <c r="J353" i="35"/>
  <c r="J354" i="35"/>
  <c r="J355" i="35"/>
  <c r="J356" i="35"/>
  <c r="J357" i="35"/>
  <c r="J358" i="35"/>
  <c r="J359" i="35"/>
  <c r="J360" i="35"/>
  <c r="J361" i="35"/>
  <c r="J362" i="35"/>
  <c r="J363" i="35"/>
  <c r="J364" i="35"/>
  <c r="J365" i="35"/>
  <c r="J366" i="35"/>
  <c r="J367" i="35"/>
  <c r="J368" i="35"/>
  <c r="J369" i="35"/>
  <c r="J370" i="35"/>
  <c r="J371" i="35"/>
  <c r="J372" i="35"/>
  <c r="J373" i="35"/>
  <c r="J374" i="35"/>
  <c r="J375" i="35"/>
  <c r="J376" i="35"/>
  <c r="J377" i="35"/>
  <c r="J378" i="35"/>
  <c r="J379" i="35"/>
  <c r="J380" i="35"/>
  <c r="J381" i="35"/>
  <c r="J382" i="35"/>
  <c r="J383" i="35"/>
  <c r="J384" i="35"/>
  <c r="J385" i="35"/>
  <c r="J386" i="35"/>
  <c r="J387" i="35"/>
  <c r="J388" i="35"/>
  <c r="J389" i="35"/>
  <c r="J390" i="35"/>
  <c r="J391" i="35"/>
  <c r="J392" i="35"/>
  <c r="J393" i="35"/>
  <c r="J394" i="35"/>
  <c r="J395" i="35"/>
  <c r="J396" i="35"/>
  <c r="J397" i="35"/>
  <c r="J398" i="35"/>
  <c r="J399" i="35"/>
  <c r="J400" i="35"/>
  <c r="J401" i="35"/>
  <c r="J402" i="35"/>
  <c r="J403" i="35"/>
  <c r="J404" i="35"/>
  <c r="J405" i="35"/>
  <c r="J406" i="35"/>
  <c r="J407" i="35"/>
  <c r="J408" i="35"/>
  <c r="J409" i="35"/>
  <c r="J410" i="35"/>
  <c r="J411" i="35"/>
  <c r="J412" i="35"/>
  <c r="J413" i="35"/>
  <c r="J414" i="35"/>
  <c r="J415" i="35"/>
  <c r="J416" i="35"/>
  <c r="J417" i="35"/>
  <c r="J418" i="35"/>
  <c r="J419" i="35"/>
  <c r="J420" i="35"/>
  <c r="J421" i="35"/>
  <c r="J422" i="35"/>
  <c r="J423" i="35"/>
  <c r="J424" i="35"/>
  <c r="J425" i="35"/>
  <c r="J426" i="35"/>
  <c r="J427" i="35"/>
  <c r="J428" i="35"/>
  <c r="J429" i="35"/>
  <c r="J430" i="35"/>
  <c r="J431" i="35"/>
  <c r="J432" i="35"/>
  <c r="J433" i="35"/>
  <c r="J434" i="35"/>
  <c r="J435" i="35"/>
  <c r="J436" i="35"/>
  <c r="J437" i="35"/>
  <c r="J438" i="35"/>
  <c r="J439" i="35"/>
  <c r="J440" i="35"/>
  <c r="J441" i="35"/>
  <c r="J442" i="35"/>
  <c r="J443" i="35"/>
  <c r="J444" i="35"/>
  <c r="J445" i="35"/>
  <c r="J446" i="35"/>
  <c r="J447" i="35"/>
  <c r="J448" i="35"/>
  <c r="J449" i="35"/>
  <c r="J450" i="35"/>
  <c r="J451" i="35"/>
  <c r="J452" i="35"/>
  <c r="J453" i="35"/>
  <c r="J454" i="35"/>
  <c r="J455" i="35"/>
  <c r="J456" i="35"/>
  <c r="J457" i="35"/>
  <c r="J458" i="35"/>
  <c r="J459" i="35"/>
  <c r="J460" i="35"/>
  <c r="J461" i="35"/>
  <c r="J462" i="35"/>
  <c r="J463" i="35"/>
  <c r="J464" i="35"/>
  <c r="J465" i="35"/>
  <c r="J466" i="35"/>
  <c r="J467" i="35"/>
  <c r="J468" i="35"/>
  <c r="J469" i="35"/>
  <c r="J470" i="35"/>
  <c r="J471" i="35"/>
  <c r="J472" i="35"/>
  <c r="J473" i="35"/>
  <c r="J474" i="35"/>
  <c r="J475" i="35"/>
  <c r="J476" i="35"/>
  <c r="J477" i="35"/>
  <c r="J478" i="35"/>
  <c r="J479" i="35"/>
  <c r="J480" i="35"/>
  <c r="J481" i="35"/>
  <c r="J482" i="35"/>
  <c r="J483" i="35"/>
  <c r="J484" i="35"/>
  <c r="J485" i="35"/>
  <c r="J486" i="35"/>
  <c r="J487" i="35"/>
  <c r="J488" i="35"/>
  <c r="J489" i="35"/>
  <c r="J490" i="35"/>
  <c r="J491" i="35"/>
  <c r="J492" i="35"/>
  <c r="J493" i="35"/>
  <c r="J494" i="35"/>
  <c r="J495" i="35"/>
  <c r="J496" i="35"/>
  <c r="J497" i="35"/>
  <c r="J498" i="35"/>
  <c r="J499" i="35"/>
  <c r="J500" i="35"/>
  <c r="J501" i="35"/>
  <c r="J502" i="35"/>
  <c r="J503" i="35"/>
  <c r="J504" i="35"/>
  <c r="J505" i="35"/>
  <c r="J506" i="35"/>
  <c r="J507" i="35"/>
  <c r="J508" i="35"/>
  <c r="J509" i="35"/>
  <c r="J510" i="35"/>
  <c r="J511" i="35"/>
  <c r="J512" i="35"/>
  <c r="J513" i="35"/>
  <c r="J514" i="35"/>
  <c r="J515" i="35"/>
  <c r="J516" i="35"/>
  <c r="J517" i="35"/>
  <c r="J518" i="35"/>
  <c r="J519" i="35"/>
  <c r="J520" i="35"/>
  <c r="J521" i="35"/>
  <c r="J522" i="35"/>
  <c r="J523" i="35"/>
  <c r="J524" i="35"/>
  <c r="J525" i="35"/>
  <c r="J526" i="35"/>
  <c r="J527" i="35"/>
  <c r="J528" i="35"/>
  <c r="J529" i="35"/>
  <c r="J530" i="35"/>
  <c r="J531" i="35"/>
  <c r="J532" i="35"/>
  <c r="J533" i="35"/>
  <c r="J534" i="35"/>
  <c r="J535" i="35"/>
  <c r="J536" i="35"/>
  <c r="J537" i="35"/>
  <c r="J538" i="35"/>
  <c r="J539" i="35"/>
  <c r="J540" i="35"/>
  <c r="J541" i="35"/>
  <c r="J542" i="35"/>
  <c r="J543" i="35"/>
  <c r="J544" i="35"/>
  <c r="J545" i="35"/>
  <c r="J546" i="35"/>
  <c r="J547" i="35"/>
  <c r="J548" i="35"/>
  <c r="J549" i="35"/>
  <c r="J550" i="35"/>
  <c r="J551" i="35"/>
  <c r="J552" i="35"/>
  <c r="J553" i="35"/>
  <c r="J554" i="35"/>
  <c r="J555" i="35"/>
  <c r="J556" i="35"/>
  <c r="J557" i="35"/>
  <c r="J558" i="35"/>
  <c r="J559" i="35"/>
  <c r="J560" i="35"/>
  <c r="J561" i="35"/>
  <c r="J562" i="35"/>
  <c r="J563" i="35"/>
  <c r="J564" i="35"/>
  <c r="J565" i="35"/>
  <c r="J566" i="35"/>
  <c r="J567" i="35"/>
  <c r="J568" i="35"/>
  <c r="J569" i="35"/>
  <c r="J570" i="35"/>
  <c r="J571" i="35"/>
  <c r="J572" i="35"/>
  <c r="J573" i="35"/>
  <c r="J574" i="35"/>
  <c r="J575" i="35"/>
  <c r="J576" i="35"/>
  <c r="J577" i="35"/>
  <c r="J578" i="35"/>
  <c r="J579" i="35"/>
  <c r="J580" i="35"/>
  <c r="J581" i="35"/>
  <c r="J582" i="35"/>
  <c r="J583" i="35"/>
  <c r="J584" i="35"/>
  <c r="J585" i="35"/>
  <c r="J586" i="35"/>
  <c r="J587" i="35"/>
  <c r="J588" i="35"/>
  <c r="J589" i="35"/>
  <c r="J590" i="35"/>
  <c r="J591" i="35"/>
  <c r="J592" i="35"/>
  <c r="J593" i="35"/>
  <c r="J594" i="35"/>
  <c r="J595" i="35"/>
  <c r="J596" i="35"/>
  <c r="J597" i="35"/>
  <c r="J598" i="35"/>
  <c r="J599" i="35"/>
  <c r="J600" i="35"/>
  <c r="J601" i="35"/>
  <c r="J602" i="35"/>
  <c r="J603" i="35"/>
  <c r="J604" i="35"/>
  <c r="J605" i="35"/>
  <c r="J606" i="35"/>
  <c r="J607" i="35"/>
  <c r="J608" i="35"/>
  <c r="J609" i="35"/>
  <c r="J610" i="35"/>
  <c r="J611" i="35"/>
  <c r="J612" i="35"/>
  <c r="J613" i="35"/>
  <c r="J614" i="35"/>
  <c r="J615" i="35"/>
  <c r="J616" i="35"/>
  <c r="J617" i="35"/>
  <c r="J618" i="35"/>
  <c r="J619" i="35"/>
  <c r="J620" i="35"/>
  <c r="J621" i="35"/>
  <c r="J622" i="35"/>
  <c r="J623" i="35"/>
  <c r="J624" i="35"/>
  <c r="J625" i="35"/>
  <c r="J626" i="35"/>
  <c r="J627" i="35"/>
  <c r="J628" i="35"/>
  <c r="J629" i="35"/>
  <c r="J630" i="35"/>
  <c r="J631" i="35"/>
  <c r="J632" i="35"/>
  <c r="J633" i="35"/>
  <c r="J634" i="35"/>
  <c r="J635" i="35"/>
  <c r="J636" i="35"/>
  <c r="J637" i="35"/>
  <c r="J638" i="35"/>
  <c r="J639" i="35"/>
  <c r="J640" i="35"/>
  <c r="J641" i="35"/>
  <c r="J642" i="35"/>
  <c r="J643" i="35"/>
  <c r="J644" i="35"/>
  <c r="J645" i="35"/>
  <c r="J646" i="35"/>
  <c r="J647" i="35"/>
  <c r="J648" i="35"/>
  <c r="J649" i="35"/>
  <c r="J650" i="35"/>
  <c r="J651" i="35"/>
  <c r="J652" i="35"/>
  <c r="J653" i="35"/>
  <c r="J654" i="35"/>
  <c r="J655" i="35"/>
  <c r="J656" i="35"/>
  <c r="J657" i="35"/>
  <c r="J658" i="35"/>
  <c r="J659" i="35"/>
  <c r="J660" i="35"/>
  <c r="J661" i="35"/>
  <c r="J662" i="35"/>
  <c r="J663" i="35"/>
  <c r="J664" i="35"/>
  <c r="J665" i="35"/>
  <c r="J666" i="35"/>
  <c r="J667" i="35"/>
  <c r="J668" i="35"/>
  <c r="J669" i="35"/>
  <c r="J670" i="35"/>
  <c r="J671" i="35"/>
  <c r="J672" i="35"/>
  <c r="J673" i="35"/>
  <c r="J674" i="35"/>
  <c r="J675" i="35"/>
  <c r="J676" i="35"/>
  <c r="J677" i="35"/>
  <c r="J678" i="35"/>
  <c r="J679" i="35"/>
  <c r="J680" i="35"/>
  <c r="J681" i="35"/>
  <c r="J682" i="35"/>
  <c r="J683" i="35"/>
  <c r="J684" i="35"/>
  <c r="J685" i="35"/>
  <c r="J686" i="35"/>
  <c r="J687" i="35"/>
  <c r="J688" i="35"/>
  <c r="J689" i="35"/>
  <c r="J690" i="35"/>
  <c r="J691" i="35"/>
  <c r="J692" i="35"/>
  <c r="J693" i="35"/>
  <c r="J694" i="35"/>
  <c r="J695" i="35"/>
  <c r="J696" i="35"/>
  <c r="J697" i="35"/>
  <c r="J698" i="35"/>
  <c r="J699" i="35"/>
  <c r="J700" i="35"/>
  <c r="J701" i="35"/>
  <c r="J702" i="35"/>
  <c r="J703" i="35"/>
  <c r="J704" i="35"/>
  <c r="J705" i="35"/>
  <c r="J706" i="35"/>
  <c r="J707" i="35"/>
  <c r="J708" i="35"/>
  <c r="J709" i="35"/>
  <c r="J710" i="35"/>
  <c r="J711" i="35"/>
  <c r="J712" i="35"/>
  <c r="J713" i="35"/>
  <c r="J714" i="35"/>
  <c r="J715" i="35"/>
  <c r="J716" i="35"/>
  <c r="J717" i="35"/>
  <c r="J718" i="35"/>
  <c r="J719" i="35"/>
  <c r="J720" i="35"/>
  <c r="J721" i="35"/>
  <c r="J722" i="35"/>
  <c r="J723" i="35"/>
  <c r="J724" i="35"/>
  <c r="J725" i="35"/>
  <c r="J726" i="35"/>
  <c r="J727" i="35"/>
  <c r="J728" i="35"/>
  <c r="J729" i="35"/>
  <c r="J730" i="35"/>
  <c r="J731" i="35"/>
  <c r="J732" i="35"/>
  <c r="J733" i="35"/>
  <c r="J734" i="35"/>
  <c r="J735" i="35"/>
  <c r="J736" i="35"/>
  <c r="J737" i="35"/>
  <c r="J738" i="35"/>
  <c r="J739" i="35"/>
  <c r="J740" i="35"/>
  <c r="J741" i="35"/>
  <c r="J742" i="35"/>
  <c r="J743" i="35"/>
  <c r="J744" i="35"/>
  <c r="J745" i="35"/>
  <c r="J746" i="35"/>
  <c r="J747" i="35"/>
  <c r="J748" i="35"/>
  <c r="J749" i="35"/>
  <c r="J750" i="35"/>
  <c r="J751" i="35"/>
  <c r="J752" i="35"/>
  <c r="J753" i="35"/>
  <c r="J754" i="35"/>
  <c r="J755" i="35"/>
  <c r="J756" i="35"/>
  <c r="J757" i="35"/>
  <c r="J758" i="35"/>
  <c r="J759" i="35"/>
  <c r="J760" i="35"/>
  <c r="J761" i="35"/>
  <c r="J762" i="35"/>
  <c r="J763" i="35"/>
  <c r="J764" i="35"/>
  <c r="J765" i="35"/>
  <c r="J766" i="35"/>
  <c r="J767" i="35"/>
  <c r="J768" i="35"/>
  <c r="J769" i="35"/>
  <c r="J770" i="35"/>
  <c r="J771" i="35"/>
  <c r="J772" i="35"/>
  <c r="J773" i="35"/>
  <c r="J774" i="35"/>
  <c r="J775" i="35"/>
  <c r="J776" i="35"/>
  <c r="J777" i="35"/>
  <c r="J778" i="35"/>
  <c r="J779" i="35"/>
  <c r="J780" i="35"/>
  <c r="J781" i="35"/>
  <c r="J782" i="35"/>
  <c r="J783" i="35"/>
  <c r="J784" i="35"/>
  <c r="J785" i="35"/>
  <c r="J786" i="35"/>
  <c r="J787" i="35"/>
  <c r="J788" i="35"/>
  <c r="J789" i="35"/>
  <c r="J790" i="35"/>
  <c r="J791" i="35"/>
  <c r="J792" i="35"/>
  <c r="J793" i="35"/>
  <c r="J794" i="35"/>
  <c r="J795" i="35"/>
  <c r="J796" i="35"/>
  <c r="J797" i="35"/>
  <c r="J798" i="35"/>
  <c r="J799" i="35"/>
  <c r="J800" i="35"/>
  <c r="J801" i="35"/>
  <c r="J802" i="35"/>
  <c r="J803" i="35"/>
  <c r="J804" i="35"/>
  <c r="J805" i="35"/>
  <c r="J806" i="35"/>
  <c r="J807" i="35"/>
  <c r="J808" i="35"/>
  <c r="J809" i="35"/>
  <c r="J810" i="35"/>
  <c r="J811" i="35"/>
  <c r="J812" i="35"/>
  <c r="J813" i="35"/>
  <c r="J814" i="35"/>
  <c r="J815" i="35"/>
  <c r="J816" i="35"/>
  <c r="J817" i="35"/>
  <c r="J818" i="35"/>
  <c r="J819" i="35"/>
  <c r="J820" i="35"/>
  <c r="J821" i="35"/>
  <c r="J822" i="35"/>
  <c r="J823" i="35"/>
  <c r="J824" i="35"/>
  <c r="J825" i="35"/>
  <c r="J826" i="35"/>
  <c r="J827" i="35"/>
  <c r="J828" i="35"/>
  <c r="J829" i="35"/>
  <c r="J830" i="35"/>
  <c r="J831" i="35"/>
  <c r="J832" i="35"/>
  <c r="J833" i="35"/>
  <c r="J834" i="35"/>
  <c r="J835" i="35"/>
  <c r="J836" i="35"/>
  <c r="J837" i="35"/>
  <c r="J838" i="35"/>
  <c r="J839" i="35"/>
  <c r="J840" i="35"/>
  <c r="J841" i="35"/>
  <c r="J842" i="35"/>
  <c r="J843" i="35"/>
  <c r="J844" i="35"/>
  <c r="J845" i="35"/>
  <c r="J846" i="35"/>
  <c r="J847" i="35"/>
  <c r="J848" i="35"/>
  <c r="J849" i="35"/>
  <c r="J850" i="35"/>
  <c r="J851" i="35"/>
  <c r="J852" i="35"/>
  <c r="J853" i="35"/>
  <c r="J854" i="35"/>
  <c r="J855" i="35"/>
  <c r="J856" i="35"/>
  <c r="J857" i="35"/>
  <c r="J858" i="35"/>
  <c r="J859" i="35"/>
  <c r="J860" i="35"/>
  <c r="J861" i="35"/>
  <c r="J862" i="35"/>
  <c r="J863" i="35"/>
  <c r="J864" i="35"/>
  <c r="J865" i="35"/>
  <c r="J866" i="35"/>
  <c r="J867" i="35"/>
  <c r="J868" i="35"/>
  <c r="J869" i="35"/>
  <c r="J870" i="35"/>
  <c r="J871" i="35"/>
  <c r="J872" i="35"/>
  <c r="J873" i="35"/>
  <c r="J874" i="35"/>
  <c r="J875" i="35"/>
  <c r="J876" i="35"/>
  <c r="J877" i="35"/>
  <c r="J878" i="35"/>
  <c r="J879" i="35"/>
  <c r="J880" i="35"/>
  <c r="J881" i="35"/>
  <c r="J882" i="35"/>
  <c r="J883" i="35"/>
  <c r="J884" i="35"/>
  <c r="J885" i="35"/>
  <c r="J886" i="35"/>
  <c r="J887" i="35"/>
  <c r="J888" i="35"/>
  <c r="J889" i="35"/>
  <c r="J890" i="35"/>
  <c r="J891" i="35"/>
  <c r="J892" i="35"/>
  <c r="J893" i="35"/>
  <c r="J894" i="35"/>
  <c r="J895" i="35"/>
  <c r="J896" i="35"/>
  <c r="J897" i="35"/>
  <c r="J898" i="35"/>
  <c r="J899" i="35"/>
  <c r="J900" i="35"/>
  <c r="J901" i="35"/>
  <c r="J902" i="35"/>
  <c r="J903" i="35"/>
  <c r="J904" i="35"/>
  <c r="J905" i="35"/>
  <c r="J906" i="35"/>
  <c r="J907" i="35"/>
  <c r="J908" i="35"/>
  <c r="J909" i="35"/>
  <c r="J910" i="35"/>
  <c r="J911" i="35"/>
  <c r="J912" i="35"/>
  <c r="J913" i="35"/>
  <c r="J914" i="35"/>
  <c r="J915" i="35"/>
  <c r="J916" i="35"/>
  <c r="J917" i="35"/>
  <c r="J918" i="35"/>
  <c r="J919" i="35"/>
  <c r="J920" i="35"/>
  <c r="J921" i="35"/>
  <c r="J922" i="35"/>
  <c r="J923" i="35"/>
  <c r="J924" i="35"/>
  <c r="J925" i="35"/>
  <c r="J926" i="35"/>
  <c r="J927" i="35"/>
  <c r="J928" i="35"/>
  <c r="J929" i="35"/>
  <c r="J930" i="35"/>
  <c r="J931" i="35"/>
  <c r="J932" i="35"/>
  <c r="J933" i="35"/>
  <c r="J934" i="35"/>
  <c r="J935" i="35"/>
  <c r="J936" i="35"/>
  <c r="J937" i="35"/>
  <c r="J938" i="35"/>
  <c r="J939" i="35"/>
  <c r="J940" i="35"/>
  <c r="J941" i="35"/>
  <c r="J942" i="35"/>
  <c r="J943" i="35"/>
  <c r="J944" i="35"/>
  <c r="J945" i="35"/>
  <c r="J946" i="35"/>
  <c r="J947" i="35"/>
  <c r="J948" i="35"/>
  <c r="J949" i="35"/>
  <c r="J950" i="35"/>
  <c r="J951" i="35"/>
  <c r="J952" i="35"/>
  <c r="J953" i="35"/>
  <c r="J954" i="35"/>
  <c r="J955" i="35"/>
  <c r="J956" i="35"/>
  <c r="J957" i="35"/>
  <c r="J958" i="35"/>
  <c r="J959" i="35"/>
  <c r="J960" i="35"/>
  <c r="J961" i="35"/>
  <c r="J962" i="35"/>
  <c r="J963" i="35"/>
  <c r="J964" i="35"/>
  <c r="J965" i="35"/>
  <c r="J966" i="35"/>
  <c r="J967" i="35"/>
  <c r="J968" i="35"/>
  <c r="J969" i="35"/>
  <c r="J970" i="35"/>
  <c r="J971" i="35"/>
  <c r="J972" i="35"/>
  <c r="J973" i="35"/>
  <c r="J974" i="35"/>
  <c r="J975" i="35"/>
  <c r="J976" i="35"/>
  <c r="J977" i="35"/>
  <c r="J978" i="35"/>
  <c r="J979" i="35"/>
  <c r="J980" i="35"/>
  <c r="J981" i="35"/>
  <c r="J982" i="35"/>
  <c r="J983" i="35"/>
  <c r="J984" i="35"/>
  <c r="J985" i="35"/>
  <c r="J986" i="35"/>
  <c r="J987" i="35"/>
  <c r="J988" i="35"/>
  <c r="J989" i="35"/>
  <c r="J990" i="35"/>
  <c r="J991" i="35"/>
  <c r="J992" i="35"/>
  <c r="J993" i="35"/>
  <c r="J994" i="35"/>
  <c r="J995" i="35"/>
  <c r="J996" i="35"/>
  <c r="J997" i="35"/>
  <c r="J998" i="35"/>
  <c r="J999" i="35"/>
  <c r="H4" i="35"/>
  <c r="H5" i="35"/>
  <c r="H6" i="35"/>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85" i="35"/>
  <c r="H286" i="35"/>
  <c r="H287" i="35"/>
  <c r="H288" i="35"/>
  <c r="H289" i="35"/>
  <c r="H290" i="35"/>
  <c r="H291" i="35"/>
  <c r="H292" i="35"/>
  <c r="H293" i="35"/>
  <c r="H294"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328" i="35"/>
  <c r="H329" i="35"/>
  <c r="H330" i="35"/>
  <c r="H331" i="35"/>
  <c r="H332" i="35"/>
  <c r="H333" i="35"/>
  <c r="H334"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66" i="35"/>
  <c r="H367" i="35"/>
  <c r="H368" i="35"/>
  <c r="H369" i="35"/>
  <c r="H370" i="35"/>
  <c r="H371" i="35"/>
  <c r="H372" i="35"/>
  <c r="H373" i="35"/>
  <c r="H374" i="35"/>
  <c r="H375" i="35"/>
  <c r="H376" i="35"/>
  <c r="H377" i="35"/>
  <c r="H378" i="35"/>
  <c r="H379" i="35"/>
  <c r="H380" i="35"/>
  <c r="H381" i="35"/>
  <c r="H382" i="35"/>
  <c r="H383" i="35"/>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416" i="35"/>
  <c r="H417" i="35"/>
  <c r="H418" i="35"/>
  <c r="H419" i="35"/>
  <c r="H420" i="35"/>
  <c r="H421" i="35"/>
  <c r="H422" i="35"/>
  <c r="H423" i="35"/>
  <c r="H424" i="35"/>
  <c r="H425" i="35"/>
  <c r="H426" i="35"/>
  <c r="H427" i="35"/>
  <c r="H428" i="35"/>
  <c r="H429" i="35"/>
  <c r="H430" i="35"/>
  <c r="H431" i="35"/>
  <c r="H432" i="35"/>
  <c r="H433" i="35"/>
  <c r="H434" i="35"/>
  <c r="H435" i="35"/>
  <c r="H436" i="35"/>
  <c r="H437" i="35"/>
  <c r="H438" i="35"/>
  <c r="H439" i="35"/>
  <c r="H440" i="35"/>
  <c r="H441" i="35"/>
  <c r="H442" i="35"/>
  <c r="H443" i="35"/>
  <c r="H444" i="35"/>
  <c r="H445" i="35"/>
  <c r="H446" i="35"/>
  <c r="H447" i="35"/>
  <c r="H448" i="35"/>
  <c r="H449" i="35"/>
  <c r="H450" i="35"/>
  <c r="H451" i="35"/>
  <c r="H452" i="35"/>
  <c r="H453" i="35"/>
  <c r="H454" i="35"/>
  <c r="H455" i="35"/>
  <c r="H456" i="35"/>
  <c r="H457" i="35"/>
  <c r="H458" i="35"/>
  <c r="H459" i="35"/>
  <c r="H460" i="35"/>
  <c r="H461" i="35"/>
  <c r="H462" i="35"/>
  <c r="H463" i="35"/>
  <c r="H464" i="35"/>
  <c r="H465" i="35"/>
  <c r="H466" i="35"/>
  <c r="H467" i="35"/>
  <c r="H468" i="35"/>
  <c r="H469" i="35"/>
  <c r="H470" i="35"/>
  <c r="H471" i="35"/>
  <c r="H472" i="35"/>
  <c r="H473" i="35"/>
  <c r="H474" i="35"/>
  <c r="H475" i="35"/>
  <c r="H476" i="35"/>
  <c r="H477" i="35"/>
  <c r="H478" i="35"/>
  <c r="H479" i="35"/>
  <c r="H480" i="35"/>
  <c r="H481" i="35"/>
  <c r="H482" i="35"/>
  <c r="H483" i="35"/>
  <c r="H484" i="35"/>
  <c r="H485" i="35"/>
  <c r="H486" i="35"/>
  <c r="H487" i="35"/>
  <c r="H488" i="35"/>
  <c r="H489" i="35"/>
  <c r="H490" i="35"/>
  <c r="H491" i="35"/>
  <c r="H492" i="35"/>
  <c r="H493" i="35"/>
  <c r="H494" i="35"/>
  <c r="H495" i="35"/>
  <c r="H496" i="35"/>
  <c r="H497" i="35"/>
  <c r="H498" i="35"/>
  <c r="H499" i="35"/>
  <c r="H500" i="35"/>
  <c r="H501" i="35"/>
  <c r="H502" i="35"/>
  <c r="H503" i="35"/>
  <c r="H504" i="35"/>
  <c r="H505" i="35"/>
  <c r="H506" i="35"/>
  <c r="H507" i="35"/>
  <c r="H508" i="35"/>
  <c r="H509" i="35"/>
  <c r="H510" i="35"/>
  <c r="H511" i="35"/>
  <c r="H512" i="35"/>
  <c r="H513" i="35"/>
  <c r="H514" i="35"/>
  <c r="H515" i="35"/>
  <c r="H516" i="35"/>
  <c r="H517" i="35"/>
  <c r="H518" i="35"/>
  <c r="H519" i="35"/>
  <c r="H520" i="35"/>
  <c r="H521" i="35"/>
  <c r="H522" i="35"/>
  <c r="H523" i="35"/>
  <c r="H524" i="35"/>
  <c r="H525" i="35"/>
  <c r="H526" i="35"/>
  <c r="H527" i="35"/>
  <c r="H528" i="35"/>
  <c r="H529" i="35"/>
  <c r="H530" i="35"/>
  <c r="H531" i="35"/>
  <c r="H532" i="35"/>
  <c r="H533" i="35"/>
  <c r="H534" i="35"/>
  <c r="H535" i="35"/>
  <c r="H536" i="35"/>
  <c r="H537" i="35"/>
  <c r="H538" i="35"/>
  <c r="H539" i="35"/>
  <c r="H540" i="35"/>
  <c r="H541" i="35"/>
  <c r="H542" i="35"/>
  <c r="H543" i="35"/>
  <c r="H544" i="35"/>
  <c r="H545" i="35"/>
  <c r="H546" i="35"/>
  <c r="H547" i="35"/>
  <c r="H548" i="35"/>
  <c r="H549" i="35"/>
  <c r="H550" i="35"/>
  <c r="H551" i="35"/>
  <c r="H552" i="35"/>
  <c r="H553" i="35"/>
  <c r="H554" i="35"/>
  <c r="H555" i="35"/>
  <c r="H556" i="35"/>
  <c r="H557" i="35"/>
  <c r="H558" i="35"/>
  <c r="H559" i="35"/>
  <c r="H560" i="35"/>
  <c r="H561" i="35"/>
  <c r="H562" i="35"/>
  <c r="H563" i="35"/>
  <c r="H564" i="35"/>
  <c r="H565" i="35"/>
  <c r="H566" i="35"/>
  <c r="H567" i="35"/>
  <c r="H568" i="35"/>
  <c r="H569" i="35"/>
  <c r="H570" i="35"/>
  <c r="H571" i="35"/>
  <c r="H572" i="35"/>
  <c r="H573" i="35"/>
  <c r="H574" i="35"/>
  <c r="H575" i="35"/>
  <c r="H576" i="35"/>
  <c r="H577" i="35"/>
  <c r="H578" i="35"/>
  <c r="H579" i="35"/>
  <c r="H580" i="35"/>
  <c r="H581" i="35"/>
  <c r="H582" i="35"/>
  <c r="H583" i="35"/>
  <c r="H584" i="35"/>
  <c r="H585" i="35"/>
  <c r="H586" i="35"/>
  <c r="H587" i="35"/>
  <c r="H588" i="35"/>
  <c r="H589" i="35"/>
  <c r="H590" i="35"/>
  <c r="H591" i="35"/>
  <c r="H592" i="35"/>
  <c r="H593" i="35"/>
  <c r="H594" i="35"/>
  <c r="H595" i="35"/>
  <c r="H596" i="35"/>
  <c r="H597" i="35"/>
  <c r="H598" i="35"/>
  <c r="H599" i="35"/>
  <c r="H600" i="35"/>
  <c r="H601" i="35"/>
  <c r="H602" i="35"/>
  <c r="H603" i="35"/>
  <c r="H604" i="35"/>
  <c r="H605" i="35"/>
  <c r="H606" i="35"/>
  <c r="H607" i="35"/>
  <c r="H608" i="35"/>
  <c r="H609" i="35"/>
  <c r="H610" i="35"/>
  <c r="H611" i="35"/>
  <c r="H612" i="35"/>
  <c r="H613" i="35"/>
  <c r="H614" i="35"/>
  <c r="H615" i="35"/>
  <c r="H616" i="35"/>
  <c r="H617" i="35"/>
  <c r="H618" i="35"/>
  <c r="H619" i="35"/>
  <c r="H620" i="35"/>
  <c r="H621" i="35"/>
  <c r="H622" i="35"/>
  <c r="H623" i="35"/>
  <c r="H624" i="35"/>
  <c r="H625" i="35"/>
  <c r="H626" i="35"/>
  <c r="H627" i="35"/>
  <c r="H628" i="35"/>
  <c r="H629" i="35"/>
  <c r="H630" i="35"/>
  <c r="H631" i="35"/>
  <c r="H632" i="35"/>
  <c r="H633" i="35"/>
  <c r="H634" i="35"/>
  <c r="H635" i="35"/>
  <c r="H636" i="35"/>
  <c r="H637" i="35"/>
  <c r="H638" i="35"/>
  <c r="H639" i="35"/>
  <c r="H640" i="35"/>
  <c r="H641" i="35"/>
  <c r="H642" i="35"/>
  <c r="H643" i="35"/>
  <c r="H644" i="35"/>
  <c r="H645" i="35"/>
  <c r="H646" i="35"/>
  <c r="H647" i="35"/>
  <c r="H648" i="35"/>
  <c r="H649" i="35"/>
  <c r="H650" i="35"/>
  <c r="H651" i="35"/>
  <c r="H652" i="35"/>
  <c r="H653" i="35"/>
  <c r="H654" i="35"/>
  <c r="H655" i="35"/>
  <c r="H656" i="35"/>
  <c r="H657" i="35"/>
  <c r="H658" i="35"/>
  <c r="H659" i="35"/>
  <c r="H660" i="35"/>
  <c r="H661" i="35"/>
  <c r="H662" i="35"/>
  <c r="H663" i="35"/>
  <c r="H664" i="35"/>
  <c r="H665" i="35"/>
  <c r="H666" i="35"/>
  <c r="H667" i="35"/>
  <c r="H668" i="35"/>
  <c r="H669" i="35"/>
  <c r="H670" i="35"/>
  <c r="H671" i="35"/>
  <c r="H672" i="35"/>
  <c r="H673" i="35"/>
  <c r="H674" i="35"/>
  <c r="H675" i="35"/>
  <c r="H676" i="35"/>
  <c r="H677" i="35"/>
  <c r="H678" i="35"/>
  <c r="H679" i="35"/>
  <c r="H680" i="35"/>
  <c r="H681" i="35"/>
  <c r="H682" i="35"/>
  <c r="H683" i="35"/>
  <c r="H684" i="35"/>
  <c r="H685" i="35"/>
  <c r="H686" i="35"/>
  <c r="H687" i="35"/>
  <c r="H688" i="35"/>
  <c r="H689" i="35"/>
  <c r="H690" i="35"/>
  <c r="H691" i="35"/>
  <c r="H692" i="35"/>
  <c r="H693" i="35"/>
  <c r="H694" i="35"/>
  <c r="H695" i="35"/>
  <c r="H696" i="35"/>
  <c r="H697" i="35"/>
  <c r="H698" i="35"/>
  <c r="H699" i="35"/>
  <c r="H700" i="35"/>
  <c r="H701" i="35"/>
  <c r="H702" i="35"/>
  <c r="H703" i="35"/>
  <c r="H704" i="35"/>
  <c r="H705" i="35"/>
  <c r="H706" i="35"/>
  <c r="H707" i="35"/>
  <c r="H708" i="35"/>
  <c r="H709" i="35"/>
  <c r="H710" i="35"/>
  <c r="H711" i="35"/>
  <c r="H712" i="35"/>
  <c r="H713" i="35"/>
  <c r="H714" i="35"/>
  <c r="H715" i="35"/>
  <c r="H716" i="35"/>
  <c r="H717" i="35"/>
  <c r="H718" i="35"/>
  <c r="H719" i="35"/>
  <c r="H720" i="35"/>
  <c r="H721" i="35"/>
  <c r="H722" i="35"/>
  <c r="H723" i="35"/>
  <c r="H724" i="35"/>
  <c r="H725" i="35"/>
  <c r="H726" i="35"/>
  <c r="H727" i="35"/>
  <c r="H728" i="35"/>
  <c r="H729" i="35"/>
  <c r="H730" i="35"/>
  <c r="H731" i="35"/>
  <c r="H732" i="35"/>
  <c r="H733" i="35"/>
  <c r="H734" i="35"/>
  <c r="H735" i="35"/>
  <c r="H736" i="35"/>
  <c r="H737" i="35"/>
  <c r="H738" i="35"/>
  <c r="H739" i="35"/>
  <c r="H740" i="35"/>
  <c r="H741" i="35"/>
  <c r="H742" i="35"/>
  <c r="H743" i="35"/>
  <c r="H744" i="35"/>
  <c r="H745" i="35"/>
  <c r="H746" i="35"/>
  <c r="H747" i="35"/>
  <c r="H748" i="35"/>
  <c r="H749" i="35"/>
  <c r="H750" i="35"/>
  <c r="H751" i="35"/>
  <c r="H752" i="35"/>
  <c r="H753" i="35"/>
  <c r="H754" i="35"/>
  <c r="H755" i="35"/>
  <c r="H756" i="35"/>
  <c r="H757" i="35"/>
  <c r="H758" i="35"/>
  <c r="H759" i="35"/>
  <c r="H760" i="35"/>
  <c r="H761" i="35"/>
  <c r="H762" i="35"/>
  <c r="H763" i="35"/>
  <c r="H764" i="35"/>
  <c r="H765" i="35"/>
  <c r="H766" i="35"/>
  <c r="H767" i="35"/>
  <c r="H768" i="35"/>
  <c r="H769" i="35"/>
  <c r="H770" i="35"/>
  <c r="H771" i="35"/>
  <c r="H772" i="35"/>
  <c r="H773" i="35"/>
  <c r="H774" i="35"/>
  <c r="H775" i="35"/>
  <c r="H776" i="35"/>
  <c r="H777" i="35"/>
  <c r="H778" i="35"/>
  <c r="H779" i="35"/>
  <c r="H780" i="35"/>
  <c r="H781" i="35"/>
  <c r="H782" i="35"/>
  <c r="H783" i="35"/>
  <c r="H784" i="35"/>
  <c r="H785" i="35"/>
  <c r="H786" i="35"/>
  <c r="H787" i="35"/>
  <c r="H788" i="35"/>
  <c r="H789" i="35"/>
  <c r="H790" i="35"/>
  <c r="H791" i="35"/>
  <c r="H792" i="35"/>
  <c r="H793" i="35"/>
  <c r="H794" i="35"/>
  <c r="H795" i="35"/>
  <c r="H796" i="35"/>
  <c r="H797" i="35"/>
  <c r="H798" i="35"/>
  <c r="H799" i="35"/>
  <c r="H800" i="35"/>
  <c r="H801" i="35"/>
  <c r="H802" i="35"/>
  <c r="H803" i="35"/>
  <c r="H804" i="35"/>
  <c r="H805" i="35"/>
  <c r="H806" i="35"/>
  <c r="H807" i="35"/>
  <c r="H808" i="35"/>
  <c r="H809" i="35"/>
  <c r="H810" i="35"/>
  <c r="H811" i="35"/>
  <c r="H812" i="35"/>
  <c r="H813" i="35"/>
  <c r="H814" i="35"/>
  <c r="H815" i="35"/>
  <c r="H816" i="35"/>
  <c r="H817" i="35"/>
  <c r="H818" i="35"/>
  <c r="H819" i="35"/>
  <c r="H820" i="35"/>
  <c r="H821" i="35"/>
  <c r="H822" i="35"/>
  <c r="H823" i="35"/>
  <c r="H824" i="35"/>
  <c r="H825" i="35"/>
  <c r="H826" i="35"/>
  <c r="H827" i="35"/>
  <c r="H828" i="35"/>
  <c r="H829" i="35"/>
  <c r="H830" i="35"/>
  <c r="H831" i="35"/>
  <c r="H832" i="35"/>
  <c r="H833" i="35"/>
  <c r="H834" i="35"/>
  <c r="H835" i="35"/>
  <c r="H836" i="35"/>
  <c r="H837" i="35"/>
  <c r="H838" i="35"/>
  <c r="H839" i="35"/>
  <c r="H840" i="35"/>
  <c r="H841" i="35"/>
  <c r="H842" i="35"/>
  <c r="H843" i="35"/>
  <c r="H844" i="35"/>
  <c r="H845" i="35"/>
  <c r="H846" i="35"/>
  <c r="H847" i="35"/>
  <c r="H848" i="35"/>
  <c r="H849" i="35"/>
  <c r="H850" i="35"/>
  <c r="H851" i="35"/>
  <c r="H852" i="35"/>
  <c r="H853" i="35"/>
  <c r="H854" i="35"/>
  <c r="H855" i="35"/>
  <c r="H856" i="35"/>
  <c r="H857" i="35"/>
  <c r="H858" i="35"/>
  <c r="H859" i="35"/>
  <c r="H860" i="35"/>
  <c r="H861" i="35"/>
  <c r="H862" i="35"/>
  <c r="H863" i="35"/>
  <c r="H864" i="35"/>
  <c r="H865" i="35"/>
  <c r="H866" i="35"/>
  <c r="H867" i="35"/>
  <c r="H868" i="35"/>
  <c r="H869" i="35"/>
  <c r="H870" i="35"/>
  <c r="H871" i="35"/>
  <c r="H872" i="35"/>
  <c r="H873" i="35"/>
  <c r="H874" i="35"/>
  <c r="H875" i="35"/>
  <c r="H876" i="35"/>
  <c r="H877" i="35"/>
  <c r="H878" i="35"/>
  <c r="H879" i="35"/>
  <c r="H880" i="35"/>
  <c r="H881" i="35"/>
  <c r="H882" i="35"/>
  <c r="H883" i="35"/>
  <c r="H884" i="35"/>
  <c r="H885" i="35"/>
  <c r="H886" i="35"/>
  <c r="H887" i="35"/>
  <c r="H888" i="35"/>
  <c r="H889" i="35"/>
  <c r="H890" i="35"/>
  <c r="H891" i="35"/>
  <c r="H892" i="35"/>
  <c r="H893" i="35"/>
  <c r="H894" i="35"/>
  <c r="H895" i="35"/>
  <c r="H896" i="35"/>
  <c r="H897" i="35"/>
  <c r="H898" i="35"/>
  <c r="H899" i="35"/>
  <c r="H900" i="35"/>
  <c r="H901" i="35"/>
  <c r="H902" i="35"/>
  <c r="H903" i="35"/>
  <c r="H904" i="35"/>
  <c r="H905" i="35"/>
  <c r="H906" i="35"/>
  <c r="H907" i="35"/>
  <c r="H908" i="35"/>
  <c r="H909" i="35"/>
  <c r="H910" i="35"/>
  <c r="H911" i="35"/>
  <c r="H912" i="35"/>
  <c r="H913" i="35"/>
  <c r="H914" i="35"/>
  <c r="H915" i="35"/>
  <c r="H916" i="35"/>
  <c r="H917" i="35"/>
  <c r="H918" i="35"/>
  <c r="H919" i="35"/>
  <c r="H920" i="35"/>
  <c r="H921" i="35"/>
  <c r="H922" i="35"/>
  <c r="H923" i="35"/>
  <c r="H924" i="35"/>
  <c r="H925" i="35"/>
  <c r="H926" i="35"/>
  <c r="H927" i="35"/>
  <c r="H928" i="35"/>
  <c r="H929" i="35"/>
  <c r="H930" i="35"/>
  <c r="H931" i="35"/>
  <c r="H932" i="35"/>
  <c r="H933" i="35"/>
  <c r="H934" i="35"/>
  <c r="H935" i="35"/>
  <c r="H936" i="35"/>
  <c r="H937" i="35"/>
  <c r="H938" i="35"/>
  <c r="H939" i="35"/>
  <c r="H940" i="35"/>
  <c r="H941" i="35"/>
  <c r="H942" i="35"/>
  <c r="H943" i="35"/>
  <c r="H944" i="35"/>
  <c r="H945" i="35"/>
  <c r="H946" i="35"/>
  <c r="H947" i="35"/>
  <c r="H948" i="35"/>
  <c r="H949" i="35"/>
  <c r="H950" i="35"/>
  <c r="H951" i="35"/>
  <c r="H952" i="35"/>
  <c r="H953" i="35"/>
  <c r="H954" i="35"/>
  <c r="H955" i="35"/>
  <c r="H956" i="35"/>
  <c r="H957" i="35"/>
  <c r="H958" i="35"/>
  <c r="H959" i="35"/>
  <c r="H960" i="35"/>
  <c r="H961" i="35"/>
  <c r="H962" i="35"/>
  <c r="H963" i="35"/>
  <c r="H964" i="35"/>
  <c r="H965" i="35"/>
  <c r="H966" i="35"/>
  <c r="H967" i="35"/>
  <c r="H968" i="35"/>
  <c r="H969" i="35"/>
  <c r="H970" i="35"/>
  <c r="H971" i="35"/>
  <c r="H972" i="35"/>
  <c r="H973" i="35"/>
  <c r="H974" i="35"/>
  <c r="H975" i="35"/>
  <c r="H976" i="35"/>
  <c r="H977" i="35"/>
  <c r="H978" i="35"/>
  <c r="H979" i="35"/>
  <c r="H980" i="35"/>
  <c r="H981" i="35"/>
  <c r="H982" i="35"/>
  <c r="H983" i="35"/>
  <c r="H984" i="35"/>
  <c r="H985" i="35"/>
  <c r="H986" i="35"/>
  <c r="H987" i="35"/>
  <c r="H988" i="35"/>
  <c r="H989" i="35"/>
  <c r="H990" i="35"/>
  <c r="H991" i="35"/>
  <c r="H992" i="35"/>
  <c r="H993" i="35"/>
  <c r="H994" i="35"/>
  <c r="H995" i="35"/>
  <c r="H996" i="35"/>
  <c r="H997" i="35"/>
  <c r="H998" i="35"/>
  <c r="H999" i="35"/>
  <c r="DH4" i="1"/>
  <c r="D3" i="34" l="1" a="1"/>
  <c r="D3" i="34" s="1"/>
  <c r="G3" i="34" a="1"/>
  <c r="G3" i="34" s="1"/>
  <c r="L3" i="34" a="1"/>
  <c r="L3" i="34" s="1"/>
  <c r="E3" i="34" a="1"/>
  <c r="E3" i="34" s="1"/>
  <c r="J3" i="34" a="1"/>
  <c r="J3" i="34" s="1"/>
  <c r="M3" i="34" a="1"/>
  <c r="M3" i="34" s="1"/>
  <c r="H3" i="34" a="1"/>
  <c r="H3" i="34" s="1"/>
  <c r="K3" i="34" a="1"/>
  <c r="K3" i="34" s="1"/>
  <c r="F3" i="34" a="1"/>
  <c r="F3" i="34" s="1"/>
  <c r="I3" i="34" a="1"/>
  <c r="I3" i="34" s="1"/>
  <c r="C3" i="34" a="1"/>
  <c r="C3" i="34" s="1"/>
  <c r="E6" i="1" l="1"/>
  <c r="H6" i="1"/>
  <c r="K6" i="1"/>
  <c r="S6" i="1"/>
  <c r="U6" i="1"/>
  <c r="W6" i="1"/>
  <c r="Y6" i="1"/>
  <c r="AA6" i="1"/>
  <c r="AC6" i="1"/>
  <c r="AD6" i="1"/>
  <c r="AE6" i="1"/>
  <c r="AF6" i="1"/>
  <c r="AK6" i="1"/>
  <c r="AQ6" i="1"/>
  <c r="AR6" i="1"/>
  <c r="AS6" i="1"/>
  <c r="AT6" i="1"/>
  <c r="AV6" i="1"/>
  <c r="AW6" i="1"/>
  <c r="AX6" i="1"/>
  <c r="AY6" i="1"/>
  <c r="BB6" i="1"/>
  <c r="BC6" i="1"/>
  <c r="BD6" i="1"/>
  <c r="BE6" i="1"/>
  <c r="BH6" i="1"/>
  <c r="BJ6" i="1"/>
  <c r="BL6" i="1"/>
  <c r="BN6" i="1"/>
  <c r="BP6" i="1"/>
  <c r="BR6" i="1"/>
  <c r="BT6" i="1"/>
  <c r="BV6" i="1"/>
  <c r="CB6" i="1"/>
  <c r="CD6" i="1"/>
  <c r="CF6" i="1"/>
  <c r="CH6" i="1"/>
  <c r="CJ6" i="1"/>
  <c r="CL6" i="1"/>
  <c r="CN6" i="1"/>
  <c r="CP6" i="1"/>
  <c r="CR6" i="1"/>
  <c r="CT6" i="1"/>
  <c r="CV6" i="1"/>
  <c r="CX6" i="1"/>
  <c r="CZ6" i="1"/>
  <c r="DC6" i="1"/>
  <c r="E7" i="1"/>
  <c r="H7" i="1"/>
  <c r="K7" i="1"/>
  <c r="S7" i="1"/>
  <c r="U7" i="1"/>
  <c r="W7" i="1"/>
  <c r="Y7" i="1"/>
  <c r="AA7" i="1"/>
  <c r="AC7" i="1"/>
  <c r="AD7" i="1"/>
  <c r="AE7" i="1"/>
  <c r="AF7" i="1"/>
  <c r="AK7" i="1"/>
  <c r="AQ7" i="1"/>
  <c r="AR7" i="1"/>
  <c r="AS7" i="1"/>
  <c r="AT7" i="1"/>
  <c r="AV7" i="1"/>
  <c r="AW7" i="1"/>
  <c r="AX7" i="1"/>
  <c r="AY7" i="1"/>
  <c r="BB7" i="1"/>
  <c r="BC7" i="1"/>
  <c r="BD7" i="1"/>
  <c r="BE7" i="1"/>
  <c r="BH7" i="1"/>
  <c r="BJ7" i="1"/>
  <c r="BL7" i="1"/>
  <c r="BN7" i="1"/>
  <c r="BP7" i="1"/>
  <c r="BR7" i="1"/>
  <c r="BT7" i="1"/>
  <c r="BV7" i="1"/>
  <c r="CB7" i="1"/>
  <c r="CD7" i="1"/>
  <c r="CF7" i="1"/>
  <c r="CH7" i="1"/>
  <c r="CJ7" i="1"/>
  <c r="CL7" i="1"/>
  <c r="CN7" i="1"/>
  <c r="CP7" i="1"/>
  <c r="CR7" i="1"/>
  <c r="CT7" i="1"/>
  <c r="CV7" i="1"/>
  <c r="CX7" i="1"/>
  <c r="CZ7" i="1"/>
  <c r="DC7" i="1"/>
  <c r="E8" i="1"/>
  <c r="H8" i="1"/>
  <c r="K8" i="1"/>
  <c r="S8" i="1"/>
  <c r="U8" i="1"/>
  <c r="W8" i="1"/>
  <c r="Y8" i="1"/>
  <c r="AA8" i="1"/>
  <c r="AC8" i="1"/>
  <c r="AD8" i="1"/>
  <c r="AE8" i="1"/>
  <c r="AF8" i="1"/>
  <c r="AK8" i="1"/>
  <c r="AQ8" i="1"/>
  <c r="AR8" i="1"/>
  <c r="AS8" i="1"/>
  <c r="AT8" i="1"/>
  <c r="AV8" i="1"/>
  <c r="AW8" i="1"/>
  <c r="AX8" i="1"/>
  <c r="AY8" i="1"/>
  <c r="BB8" i="1"/>
  <c r="BC8" i="1"/>
  <c r="BD8" i="1"/>
  <c r="BE8" i="1"/>
  <c r="BH8" i="1"/>
  <c r="BJ8" i="1"/>
  <c r="BL8" i="1"/>
  <c r="BN8" i="1"/>
  <c r="BP8" i="1"/>
  <c r="BR8" i="1"/>
  <c r="BT8" i="1"/>
  <c r="BV8" i="1"/>
  <c r="CB8" i="1"/>
  <c r="CD8" i="1"/>
  <c r="CF8" i="1"/>
  <c r="CH8" i="1"/>
  <c r="CJ8" i="1"/>
  <c r="CL8" i="1"/>
  <c r="CN8" i="1"/>
  <c r="CP8" i="1"/>
  <c r="CR8" i="1"/>
  <c r="CT8" i="1"/>
  <c r="CV8" i="1"/>
  <c r="CX8" i="1"/>
  <c r="CZ8" i="1"/>
  <c r="DC8" i="1"/>
  <c r="E9" i="1"/>
  <c r="H9" i="1"/>
  <c r="K9" i="1"/>
  <c r="S9" i="1"/>
  <c r="U9" i="1"/>
  <c r="W9" i="1"/>
  <c r="Y9" i="1"/>
  <c r="AA9" i="1"/>
  <c r="AC9" i="1"/>
  <c r="AD9" i="1"/>
  <c r="AE9" i="1"/>
  <c r="AF9" i="1"/>
  <c r="AK9" i="1"/>
  <c r="AQ9" i="1"/>
  <c r="AR9" i="1"/>
  <c r="AS9" i="1"/>
  <c r="AT9" i="1"/>
  <c r="AV9" i="1"/>
  <c r="AW9" i="1"/>
  <c r="AX9" i="1"/>
  <c r="AY9" i="1"/>
  <c r="BB9" i="1"/>
  <c r="BC9" i="1"/>
  <c r="BD9" i="1"/>
  <c r="BE9" i="1"/>
  <c r="BH9" i="1"/>
  <c r="BJ9" i="1"/>
  <c r="BL9" i="1"/>
  <c r="BN9" i="1"/>
  <c r="BP9" i="1"/>
  <c r="BR9" i="1"/>
  <c r="BT9" i="1"/>
  <c r="BV9" i="1"/>
  <c r="CB9" i="1"/>
  <c r="CD9" i="1"/>
  <c r="CF9" i="1"/>
  <c r="CH9" i="1"/>
  <c r="CJ9" i="1"/>
  <c r="CL9" i="1"/>
  <c r="CN9" i="1"/>
  <c r="CP9" i="1"/>
  <c r="CR9" i="1"/>
  <c r="CT9" i="1"/>
  <c r="CV9" i="1"/>
  <c r="CX9" i="1"/>
  <c r="CZ9" i="1"/>
  <c r="DC9" i="1"/>
  <c r="E10" i="1"/>
  <c r="H10" i="1"/>
  <c r="K10" i="1"/>
  <c r="S10" i="1"/>
  <c r="U10" i="1"/>
  <c r="W10" i="1"/>
  <c r="Y10" i="1"/>
  <c r="AA10" i="1"/>
  <c r="AC10" i="1"/>
  <c r="AD10" i="1"/>
  <c r="AE10" i="1"/>
  <c r="AF10" i="1"/>
  <c r="AK10" i="1"/>
  <c r="AQ10" i="1"/>
  <c r="AR10" i="1"/>
  <c r="AS10" i="1"/>
  <c r="AT10" i="1"/>
  <c r="AV10" i="1"/>
  <c r="AW10" i="1"/>
  <c r="AX10" i="1"/>
  <c r="AY10" i="1"/>
  <c r="BB10" i="1"/>
  <c r="BC10" i="1"/>
  <c r="BD10" i="1"/>
  <c r="BE10" i="1"/>
  <c r="BH10" i="1"/>
  <c r="BJ10" i="1"/>
  <c r="BL10" i="1"/>
  <c r="BN10" i="1"/>
  <c r="BP10" i="1"/>
  <c r="BR10" i="1"/>
  <c r="BT10" i="1"/>
  <c r="BV10" i="1"/>
  <c r="CB10" i="1"/>
  <c r="CD10" i="1"/>
  <c r="CF10" i="1"/>
  <c r="CH10" i="1"/>
  <c r="CJ10" i="1"/>
  <c r="CL10" i="1"/>
  <c r="CN10" i="1"/>
  <c r="CP10" i="1"/>
  <c r="CR10" i="1"/>
  <c r="CT10" i="1"/>
  <c r="CV10" i="1"/>
  <c r="CX10" i="1"/>
  <c r="CZ10" i="1"/>
  <c r="DC10" i="1"/>
  <c r="E11" i="1"/>
  <c r="H11" i="1"/>
  <c r="K11" i="1"/>
  <c r="S11" i="1"/>
  <c r="U11" i="1"/>
  <c r="W11" i="1"/>
  <c r="Y11" i="1"/>
  <c r="AA11" i="1"/>
  <c r="AC11" i="1"/>
  <c r="AD11" i="1"/>
  <c r="AE11" i="1"/>
  <c r="AF11" i="1"/>
  <c r="AK11" i="1"/>
  <c r="AQ11" i="1"/>
  <c r="AR11" i="1"/>
  <c r="AS11" i="1"/>
  <c r="AT11" i="1"/>
  <c r="AV11" i="1"/>
  <c r="AW11" i="1"/>
  <c r="AX11" i="1"/>
  <c r="AY11" i="1"/>
  <c r="BB11" i="1"/>
  <c r="BC11" i="1"/>
  <c r="BD11" i="1"/>
  <c r="BE11" i="1"/>
  <c r="BH11" i="1"/>
  <c r="BJ11" i="1"/>
  <c r="BL11" i="1"/>
  <c r="BN11" i="1"/>
  <c r="BP11" i="1"/>
  <c r="BR11" i="1"/>
  <c r="BT11" i="1"/>
  <c r="BV11" i="1"/>
  <c r="CB11" i="1"/>
  <c r="CD11" i="1"/>
  <c r="CF11" i="1"/>
  <c r="CH11" i="1"/>
  <c r="CJ11" i="1"/>
  <c r="CL11" i="1"/>
  <c r="CN11" i="1"/>
  <c r="CP11" i="1"/>
  <c r="CR11" i="1"/>
  <c r="CT11" i="1"/>
  <c r="CV11" i="1"/>
  <c r="CX11" i="1"/>
  <c r="CZ11" i="1"/>
  <c r="DC11" i="1"/>
  <c r="E12" i="1"/>
  <c r="H12" i="1"/>
  <c r="K12" i="1"/>
  <c r="S12" i="1"/>
  <c r="U12" i="1"/>
  <c r="W12" i="1"/>
  <c r="Y12" i="1"/>
  <c r="AA12" i="1"/>
  <c r="AC12" i="1"/>
  <c r="AD12" i="1"/>
  <c r="AE12" i="1"/>
  <c r="AF12" i="1"/>
  <c r="AK12" i="1"/>
  <c r="AQ12" i="1"/>
  <c r="AR12" i="1"/>
  <c r="AS12" i="1"/>
  <c r="AT12" i="1"/>
  <c r="AV12" i="1"/>
  <c r="AW12" i="1"/>
  <c r="AX12" i="1"/>
  <c r="AY12" i="1"/>
  <c r="BB12" i="1"/>
  <c r="BC12" i="1"/>
  <c r="BD12" i="1"/>
  <c r="BE12" i="1"/>
  <c r="BH12" i="1"/>
  <c r="BJ12" i="1"/>
  <c r="BL12" i="1"/>
  <c r="BN12" i="1"/>
  <c r="BP12" i="1"/>
  <c r="BR12" i="1"/>
  <c r="BT12" i="1"/>
  <c r="BV12" i="1"/>
  <c r="CB12" i="1"/>
  <c r="CD12" i="1"/>
  <c r="CF12" i="1"/>
  <c r="CH12" i="1"/>
  <c r="CJ12" i="1"/>
  <c r="CL12" i="1"/>
  <c r="CN12" i="1"/>
  <c r="CP12" i="1"/>
  <c r="CR12" i="1"/>
  <c r="CT12" i="1"/>
  <c r="CV12" i="1"/>
  <c r="CX12" i="1"/>
  <c r="CZ12" i="1"/>
  <c r="DC12" i="1"/>
  <c r="E13" i="1"/>
  <c r="H13" i="1"/>
  <c r="K13" i="1"/>
  <c r="S13" i="1"/>
  <c r="U13" i="1"/>
  <c r="W13" i="1"/>
  <c r="Y13" i="1"/>
  <c r="AA13" i="1"/>
  <c r="AC13" i="1"/>
  <c r="AD13" i="1"/>
  <c r="AE13" i="1"/>
  <c r="AF13" i="1"/>
  <c r="AK13" i="1"/>
  <c r="AQ13" i="1"/>
  <c r="AR13" i="1"/>
  <c r="AS13" i="1"/>
  <c r="AT13" i="1"/>
  <c r="AV13" i="1"/>
  <c r="AW13" i="1"/>
  <c r="AX13" i="1"/>
  <c r="AY13" i="1"/>
  <c r="BB13" i="1"/>
  <c r="BC13" i="1"/>
  <c r="BD13" i="1"/>
  <c r="BE13" i="1"/>
  <c r="BH13" i="1"/>
  <c r="BJ13" i="1"/>
  <c r="BL13" i="1"/>
  <c r="BN13" i="1"/>
  <c r="BP13" i="1"/>
  <c r="BR13" i="1"/>
  <c r="BT13" i="1"/>
  <c r="BV13" i="1"/>
  <c r="CB13" i="1"/>
  <c r="CD13" i="1"/>
  <c r="CF13" i="1"/>
  <c r="CH13" i="1"/>
  <c r="CJ13" i="1"/>
  <c r="CL13" i="1"/>
  <c r="CN13" i="1"/>
  <c r="CP13" i="1"/>
  <c r="CR13" i="1"/>
  <c r="CT13" i="1"/>
  <c r="CV13" i="1"/>
  <c r="CX13" i="1"/>
  <c r="CZ13" i="1"/>
  <c r="DC13" i="1"/>
  <c r="E14" i="1"/>
  <c r="H14" i="1"/>
  <c r="K14" i="1"/>
  <c r="S14" i="1"/>
  <c r="U14" i="1"/>
  <c r="W14" i="1"/>
  <c r="Y14" i="1"/>
  <c r="AA14" i="1"/>
  <c r="AC14" i="1"/>
  <c r="AD14" i="1"/>
  <c r="AE14" i="1"/>
  <c r="AF14" i="1"/>
  <c r="AK14" i="1"/>
  <c r="AQ14" i="1"/>
  <c r="AR14" i="1"/>
  <c r="AS14" i="1"/>
  <c r="AT14" i="1"/>
  <c r="AV14" i="1"/>
  <c r="AW14" i="1"/>
  <c r="AX14" i="1"/>
  <c r="AY14" i="1"/>
  <c r="BB14" i="1"/>
  <c r="BC14" i="1"/>
  <c r="BD14" i="1"/>
  <c r="BE14" i="1"/>
  <c r="BH14" i="1"/>
  <c r="BJ14" i="1"/>
  <c r="BL14" i="1"/>
  <c r="BN14" i="1"/>
  <c r="BP14" i="1"/>
  <c r="BR14" i="1"/>
  <c r="BT14" i="1"/>
  <c r="BV14" i="1"/>
  <c r="CB14" i="1"/>
  <c r="CD14" i="1"/>
  <c r="CF14" i="1"/>
  <c r="CH14" i="1"/>
  <c r="CJ14" i="1"/>
  <c r="CL14" i="1"/>
  <c r="CN14" i="1"/>
  <c r="CP14" i="1"/>
  <c r="CR14" i="1"/>
  <c r="CT14" i="1"/>
  <c r="CV14" i="1"/>
  <c r="CX14" i="1"/>
  <c r="CZ14" i="1"/>
  <c r="DC14" i="1"/>
  <c r="E15" i="1"/>
  <c r="H15" i="1"/>
  <c r="K15" i="1"/>
  <c r="S15" i="1"/>
  <c r="U15" i="1"/>
  <c r="W15" i="1"/>
  <c r="Y15" i="1"/>
  <c r="AA15" i="1"/>
  <c r="AC15" i="1"/>
  <c r="AD15" i="1"/>
  <c r="AE15" i="1"/>
  <c r="AF15" i="1"/>
  <c r="AK15" i="1"/>
  <c r="AQ15" i="1"/>
  <c r="AR15" i="1"/>
  <c r="AS15" i="1"/>
  <c r="AT15" i="1"/>
  <c r="AV15" i="1"/>
  <c r="AW15" i="1"/>
  <c r="AX15" i="1"/>
  <c r="AY15" i="1"/>
  <c r="BB15" i="1"/>
  <c r="BC15" i="1"/>
  <c r="BD15" i="1"/>
  <c r="BE15" i="1"/>
  <c r="BH15" i="1"/>
  <c r="BJ15" i="1"/>
  <c r="BL15" i="1"/>
  <c r="BN15" i="1"/>
  <c r="BP15" i="1"/>
  <c r="BR15" i="1"/>
  <c r="BT15" i="1"/>
  <c r="BV15" i="1"/>
  <c r="CB15" i="1"/>
  <c r="CD15" i="1"/>
  <c r="CF15" i="1"/>
  <c r="CH15" i="1"/>
  <c r="CJ15" i="1"/>
  <c r="CL15" i="1"/>
  <c r="CN15" i="1"/>
  <c r="CP15" i="1"/>
  <c r="CR15" i="1"/>
  <c r="CT15" i="1"/>
  <c r="CV15" i="1"/>
  <c r="CX15" i="1"/>
  <c r="CZ15" i="1"/>
  <c r="DC15" i="1"/>
  <c r="E16" i="1"/>
  <c r="H16" i="1"/>
  <c r="K16" i="1"/>
  <c r="S16" i="1"/>
  <c r="U16" i="1"/>
  <c r="W16" i="1"/>
  <c r="Y16" i="1"/>
  <c r="AA16" i="1"/>
  <c r="AC16" i="1"/>
  <c r="AD16" i="1"/>
  <c r="AE16" i="1"/>
  <c r="AF16" i="1"/>
  <c r="AK16" i="1"/>
  <c r="AQ16" i="1"/>
  <c r="AR16" i="1"/>
  <c r="AS16" i="1"/>
  <c r="AT16" i="1"/>
  <c r="AV16" i="1"/>
  <c r="AW16" i="1"/>
  <c r="AX16" i="1"/>
  <c r="AY16" i="1"/>
  <c r="BB16" i="1"/>
  <c r="BC16" i="1"/>
  <c r="BD16" i="1"/>
  <c r="BE16" i="1"/>
  <c r="BH16" i="1"/>
  <c r="BJ16" i="1"/>
  <c r="BL16" i="1"/>
  <c r="BN16" i="1"/>
  <c r="BP16" i="1"/>
  <c r="BR16" i="1"/>
  <c r="BT16" i="1"/>
  <c r="BV16" i="1"/>
  <c r="CB16" i="1"/>
  <c r="CD16" i="1"/>
  <c r="CF16" i="1"/>
  <c r="CH16" i="1"/>
  <c r="CJ16" i="1"/>
  <c r="CL16" i="1"/>
  <c r="CN16" i="1"/>
  <c r="CP16" i="1"/>
  <c r="CR16" i="1"/>
  <c r="CT16" i="1"/>
  <c r="CV16" i="1"/>
  <c r="CX16" i="1"/>
  <c r="CZ16" i="1"/>
  <c r="DC16" i="1"/>
  <c r="E17" i="1"/>
  <c r="H17" i="1"/>
  <c r="K17" i="1"/>
  <c r="S17" i="1"/>
  <c r="U17" i="1"/>
  <c r="W17" i="1"/>
  <c r="Y17" i="1"/>
  <c r="AA17" i="1"/>
  <c r="AC17" i="1"/>
  <c r="AD17" i="1"/>
  <c r="AE17" i="1"/>
  <c r="AF17" i="1"/>
  <c r="AK17" i="1"/>
  <c r="AQ17" i="1"/>
  <c r="AR17" i="1"/>
  <c r="AS17" i="1"/>
  <c r="AT17" i="1"/>
  <c r="AV17" i="1"/>
  <c r="AW17" i="1"/>
  <c r="AX17" i="1"/>
  <c r="AY17" i="1"/>
  <c r="BB17" i="1"/>
  <c r="BC17" i="1"/>
  <c r="BD17" i="1"/>
  <c r="BE17" i="1"/>
  <c r="BH17" i="1"/>
  <c r="BJ17" i="1"/>
  <c r="BL17" i="1"/>
  <c r="BN17" i="1"/>
  <c r="BP17" i="1"/>
  <c r="BR17" i="1"/>
  <c r="BT17" i="1"/>
  <c r="BV17" i="1"/>
  <c r="CB17" i="1"/>
  <c r="CD17" i="1"/>
  <c r="CF17" i="1"/>
  <c r="CH17" i="1"/>
  <c r="CJ17" i="1"/>
  <c r="CL17" i="1"/>
  <c r="CN17" i="1"/>
  <c r="CP17" i="1"/>
  <c r="CR17" i="1"/>
  <c r="CT17" i="1"/>
  <c r="CV17" i="1"/>
  <c r="CX17" i="1"/>
  <c r="CZ17" i="1"/>
  <c r="DC17" i="1"/>
  <c r="E18" i="1"/>
  <c r="H18" i="1"/>
  <c r="K18" i="1"/>
  <c r="S18" i="1"/>
  <c r="U18" i="1"/>
  <c r="W18" i="1"/>
  <c r="Y18" i="1"/>
  <c r="AA18" i="1"/>
  <c r="AC18" i="1"/>
  <c r="AD18" i="1"/>
  <c r="AE18" i="1"/>
  <c r="AF18" i="1"/>
  <c r="AK18" i="1"/>
  <c r="AQ18" i="1"/>
  <c r="AR18" i="1"/>
  <c r="AS18" i="1"/>
  <c r="AT18" i="1"/>
  <c r="AV18" i="1"/>
  <c r="AW18" i="1"/>
  <c r="AX18" i="1"/>
  <c r="AY18" i="1"/>
  <c r="BB18" i="1"/>
  <c r="BC18" i="1"/>
  <c r="BD18" i="1"/>
  <c r="BE18" i="1"/>
  <c r="BH18" i="1"/>
  <c r="BJ18" i="1"/>
  <c r="BL18" i="1"/>
  <c r="BN18" i="1"/>
  <c r="BP18" i="1"/>
  <c r="BR18" i="1"/>
  <c r="BT18" i="1"/>
  <c r="BV18" i="1"/>
  <c r="CB18" i="1"/>
  <c r="CD18" i="1"/>
  <c r="CF18" i="1"/>
  <c r="CH18" i="1"/>
  <c r="CJ18" i="1"/>
  <c r="CL18" i="1"/>
  <c r="CN18" i="1"/>
  <c r="CP18" i="1"/>
  <c r="CR18" i="1"/>
  <c r="CT18" i="1"/>
  <c r="CV18" i="1"/>
  <c r="CX18" i="1"/>
  <c r="CZ18" i="1"/>
  <c r="DC18" i="1"/>
  <c r="E19" i="1"/>
  <c r="H19" i="1"/>
  <c r="K19" i="1"/>
  <c r="S19" i="1"/>
  <c r="U19" i="1"/>
  <c r="W19" i="1"/>
  <c r="Y19" i="1"/>
  <c r="AA19" i="1"/>
  <c r="AC19" i="1"/>
  <c r="AD19" i="1"/>
  <c r="AE19" i="1"/>
  <c r="AF19" i="1"/>
  <c r="AK19" i="1"/>
  <c r="AQ19" i="1"/>
  <c r="AR19" i="1"/>
  <c r="AS19" i="1"/>
  <c r="AT19" i="1"/>
  <c r="AV19" i="1"/>
  <c r="AW19" i="1"/>
  <c r="AX19" i="1"/>
  <c r="AY19" i="1"/>
  <c r="BB19" i="1"/>
  <c r="BC19" i="1"/>
  <c r="BD19" i="1"/>
  <c r="BE19" i="1"/>
  <c r="BH19" i="1"/>
  <c r="BJ19" i="1"/>
  <c r="BL19" i="1"/>
  <c r="BN19" i="1"/>
  <c r="BP19" i="1"/>
  <c r="BR19" i="1"/>
  <c r="BT19" i="1"/>
  <c r="BV19" i="1"/>
  <c r="CB19" i="1"/>
  <c r="CD19" i="1"/>
  <c r="CF19" i="1"/>
  <c r="CH19" i="1"/>
  <c r="CJ19" i="1"/>
  <c r="CL19" i="1"/>
  <c r="CN19" i="1"/>
  <c r="CP19" i="1"/>
  <c r="CR19" i="1"/>
  <c r="CT19" i="1"/>
  <c r="CV19" i="1"/>
  <c r="CX19" i="1"/>
  <c r="CZ19" i="1"/>
  <c r="DC19" i="1"/>
  <c r="E20" i="1"/>
  <c r="H20" i="1"/>
  <c r="K20" i="1"/>
  <c r="S20" i="1"/>
  <c r="U20" i="1"/>
  <c r="W20" i="1"/>
  <c r="Y20" i="1"/>
  <c r="AA20" i="1"/>
  <c r="AC20" i="1"/>
  <c r="AD20" i="1"/>
  <c r="AE20" i="1"/>
  <c r="AF20" i="1"/>
  <c r="AK20" i="1"/>
  <c r="AQ20" i="1"/>
  <c r="AR20" i="1"/>
  <c r="AS20" i="1"/>
  <c r="AT20" i="1"/>
  <c r="AV20" i="1"/>
  <c r="AW20" i="1"/>
  <c r="AX20" i="1"/>
  <c r="AY20" i="1"/>
  <c r="BB20" i="1"/>
  <c r="BC20" i="1"/>
  <c r="BD20" i="1"/>
  <c r="BE20" i="1"/>
  <c r="BH20" i="1"/>
  <c r="BJ20" i="1"/>
  <c r="BL20" i="1"/>
  <c r="BN20" i="1"/>
  <c r="BP20" i="1"/>
  <c r="BR20" i="1"/>
  <c r="BT20" i="1"/>
  <c r="BV20" i="1"/>
  <c r="CB20" i="1"/>
  <c r="CD20" i="1"/>
  <c r="CF20" i="1"/>
  <c r="CH20" i="1"/>
  <c r="CJ20" i="1"/>
  <c r="CL20" i="1"/>
  <c r="CN20" i="1"/>
  <c r="CP20" i="1"/>
  <c r="CR20" i="1"/>
  <c r="CT20" i="1"/>
  <c r="CV20" i="1"/>
  <c r="CX20" i="1"/>
  <c r="CZ20" i="1"/>
  <c r="DC20" i="1"/>
  <c r="E21" i="1"/>
  <c r="H21" i="1"/>
  <c r="K21" i="1"/>
  <c r="S21" i="1"/>
  <c r="U21" i="1"/>
  <c r="W21" i="1"/>
  <c r="Y21" i="1"/>
  <c r="AA21" i="1"/>
  <c r="AC21" i="1"/>
  <c r="AD21" i="1"/>
  <c r="AE21" i="1"/>
  <c r="AF21" i="1"/>
  <c r="AK21" i="1"/>
  <c r="AQ21" i="1"/>
  <c r="AR21" i="1"/>
  <c r="AS21" i="1"/>
  <c r="AT21" i="1"/>
  <c r="AV21" i="1"/>
  <c r="AW21" i="1"/>
  <c r="AX21" i="1"/>
  <c r="AY21" i="1"/>
  <c r="BB21" i="1"/>
  <c r="BC21" i="1"/>
  <c r="BD21" i="1"/>
  <c r="BE21" i="1"/>
  <c r="BH21" i="1"/>
  <c r="BJ21" i="1"/>
  <c r="BL21" i="1"/>
  <c r="BN21" i="1"/>
  <c r="BP21" i="1"/>
  <c r="BR21" i="1"/>
  <c r="BT21" i="1"/>
  <c r="BV21" i="1"/>
  <c r="CB21" i="1"/>
  <c r="CD21" i="1"/>
  <c r="CF21" i="1"/>
  <c r="CH21" i="1"/>
  <c r="CJ21" i="1"/>
  <c r="CL21" i="1"/>
  <c r="CN21" i="1"/>
  <c r="CP21" i="1"/>
  <c r="CR21" i="1"/>
  <c r="CT21" i="1"/>
  <c r="CV21" i="1"/>
  <c r="CX21" i="1"/>
  <c r="CZ21" i="1"/>
  <c r="DC21" i="1"/>
  <c r="E22" i="1"/>
  <c r="H22" i="1"/>
  <c r="K22" i="1"/>
  <c r="S22" i="1"/>
  <c r="U22" i="1"/>
  <c r="W22" i="1"/>
  <c r="Y22" i="1"/>
  <c r="AA22" i="1"/>
  <c r="AC22" i="1"/>
  <c r="AD22" i="1"/>
  <c r="AE22" i="1"/>
  <c r="AF22" i="1"/>
  <c r="AK22" i="1"/>
  <c r="AQ22" i="1"/>
  <c r="AR22" i="1"/>
  <c r="AS22" i="1"/>
  <c r="AT22" i="1"/>
  <c r="AV22" i="1"/>
  <c r="AW22" i="1"/>
  <c r="AX22" i="1"/>
  <c r="AY22" i="1"/>
  <c r="BB22" i="1"/>
  <c r="BC22" i="1"/>
  <c r="BD22" i="1"/>
  <c r="BE22" i="1"/>
  <c r="BH22" i="1"/>
  <c r="BJ22" i="1"/>
  <c r="BL22" i="1"/>
  <c r="BN22" i="1"/>
  <c r="BP22" i="1"/>
  <c r="BR22" i="1"/>
  <c r="BT22" i="1"/>
  <c r="BV22" i="1"/>
  <c r="CB22" i="1"/>
  <c r="CD22" i="1"/>
  <c r="CF22" i="1"/>
  <c r="CH22" i="1"/>
  <c r="CJ22" i="1"/>
  <c r="CL22" i="1"/>
  <c r="CN22" i="1"/>
  <c r="CP22" i="1"/>
  <c r="CR22" i="1"/>
  <c r="CT22" i="1"/>
  <c r="CV22" i="1"/>
  <c r="CX22" i="1"/>
  <c r="CZ22" i="1"/>
  <c r="DC22" i="1"/>
  <c r="E23" i="1"/>
  <c r="H23" i="1"/>
  <c r="K23" i="1"/>
  <c r="S23" i="1"/>
  <c r="U23" i="1"/>
  <c r="W23" i="1"/>
  <c r="Y23" i="1"/>
  <c r="AA23" i="1"/>
  <c r="AC23" i="1"/>
  <c r="AD23" i="1"/>
  <c r="AE23" i="1"/>
  <c r="AF23" i="1"/>
  <c r="AK23" i="1"/>
  <c r="AQ23" i="1"/>
  <c r="AR23" i="1"/>
  <c r="AS23" i="1"/>
  <c r="AT23" i="1"/>
  <c r="AV23" i="1"/>
  <c r="AW23" i="1"/>
  <c r="AX23" i="1"/>
  <c r="AY23" i="1"/>
  <c r="BB23" i="1"/>
  <c r="BC23" i="1"/>
  <c r="BD23" i="1"/>
  <c r="BE23" i="1"/>
  <c r="BH23" i="1"/>
  <c r="BJ23" i="1"/>
  <c r="BL23" i="1"/>
  <c r="BN23" i="1"/>
  <c r="BP23" i="1"/>
  <c r="BR23" i="1"/>
  <c r="BT23" i="1"/>
  <c r="BV23" i="1"/>
  <c r="CB23" i="1"/>
  <c r="CD23" i="1"/>
  <c r="CF23" i="1"/>
  <c r="CH23" i="1"/>
  <c r="CJ23" i="1"/>
  <c r="CL23" i="1"/>
  <c r="CN23" i="1"/>
  <c r="CP23" i="1"/>
  <c r="CR23" i="1"/>
  <c r="CT23" i="1"/>
  <c r="CV23" i="1"/>
  <c r="CX23" i="1"/>
  <c r="CZ23" i="1"/>
  <c r="DC23" i="1"/>
  <c r="E24" i="1"/>
  <c r="H24" i="1"/>
  <c r="K24" i="1"/>
  <c r="S24" i="1"/>
  <c r="U24" i="1"/>
  <c r="W24" i="1"/>
  <c r="Y24" i="1"/>
  <c r="AA24" i="1"/>
  <c r="AC24" i="1"/>
  <c r="AD24" i="1"/>
  <c r="AE24" i="1"/>
  <c r="AF24" i="1"/>
  <c r="AK24" i="1"/>
  <c r="AQ24" i="1"/>
  <c r="AR24" i="1"/>
  <c r="AS24" i="1"/>
  <c r="AT24" i="1"/>
  <c r="AV24" i="1"/>
  <c r="AW24" i="1"/>
  <c r="AX24" i="1"/>
  <c r="AY24" i="1"/>
  <c r="BB24" i="1"/>
  <c r="BC24" i="1"/>
  <c r="BD24" i="1"/>
  <c r="BE24" i="1"/>
  <c r="BH24" i="1"/>
  <c r="BJ24" i="1"/>
  <c r="BL24" i="1"/>
  <c r="BN24" i="1"/>
  <c r="BP24" i="1"/>
  <c r="BR24" i="1"/>
  <c r="BT24" i="1"/>
  <c r="BV24" i="1"/>
  <c r="CB24" i="1"/>
  <c r="CD24" i="1"/>
  <c r="CF24" i="1"/>
  <c r="CH24" i="1"/>
  <c r="CJ24" i="1"/>
  <c r="CL24" i="1"/>
  <c r="CN24" i="1"/>
  <c r="CP24" i="1"/>
  <c r="CR24" i="1"/>
  <c r="CT24" i="1"/>
  <c r="CV24" i="1"/>
  <c r="CX24" i="1"/>
  <c r="CZ24" i="1"/>
  <c r="DC24" i="1"/>
  <c r="E25" i="1"/>
  <c r="H25" i="1"/>
  <c r="K25" i="1"/>
  <c r="S25" i="1"/>
  <c r="U25" i="1"/>
  <c r="W25" i="1"/>
  <c r="Y25" i="1"/>
  <c r="AA25" i="1"/>
  <c r="AC25" i="1"/>
  <c r="AD25" i="1"/>
  <c r="AE25" i="1"/>
  <c r="AF25" i="1"/>
  <c r="AK25" i="1"/>
  <c r="AQ25" i="1"/>
  <c r="AR25" i="1"/>
  <c r="AS25" i="1"/>
  <c r="AT25" i="1"/>
  <c r="AV25" i="1"/>
  <c r="AW25" i="1"/>
  <c r="AX25" i="1"/>
  <c r="AY25" i="1"/>
  <c r="BB25" i="1"/>
  <c r="BC25" i="1"/>
  <c r="BD25" i="1"/>
  <c r="BE25" i="1"/>
  <c r="BH25" i="1"/>
  <c r="BJ25" i="1"/>
  <c r="BL25" i="1"/>
  <c r="BN25" i="1"/>
  <c r="BP25" i="1"/>
  <c r="BR25" i="1"/>
  <c r="BT25" i="1"/>
  <c r="BV25" i="1"/>
  <c r="CB25" i="1"/>
  <c r="CD25" i="1"/>
  <c r="CF25" i="1"/>
  <c r="CH25" i="1"/>
  <c r="CJ25" i="1"/>
  <c r="CL25" i="1"/>
  <c r="CN25" i="1"/>
  <c r="CP25" i="1"/>
  <c r="CR25" i="1"/>
  <c r="CT25" i="1"/>
  <c r="CV25" i="1"/>
  <c r="CX25" i="1"/>
  <c r="CZ25" i="1"/>
  <c r="DC25" i="1"/>
  <c r="E26" i="1"/>
  <c r="H26" i="1"/>
  <c r="K26" i="1"/>
  <c r="S26" i="1"/>
  <c r="U26" i="1"/>
  <c r="W26" i="1"/>
  <c r="Y26" i="1"/>
  <c r="AA26" i="1"/>
  <c r="AC26" i="1"/>
  <c r="AD26" i="1"/>
  <c r="AE26" i="1"/>
  <c r="AF26" i="1"/>
  <c r="AK26" i="1"/>
  <c r="AQ26" i="1"/>
  <c r="AR26" i="1"/>
  <c r="AS26" i="1"/>
  <c r="AT26" i="1"/>
  <c r="AV26" i="1"/>
  <c r="AW26" i="1"/>
  <c r="AX26" i="1"/>
  <c r="AY26" i="1"/>
  <c r="BB26" i="1"/>
  <c r="BC26" i="1"/>
  <c r="BD26" i="1"/>
  <c r="BE26" i="1"/>
  <c r="BH26" i="1"/>
  <c r="BJ26" i="1"/>
  <c r="BL26" i="1"/>
  <c r="BN26" i="1"/>
  <c r="BP26" i="1"/>
  <c r="BR26" i="1"/>
  <c r="BT26" i="1"/>
  <c r="BV26" i="1"/>
  <c r="CB26" i="1"/>
  <c r="CD26" i="1"/>
  <c r="CF26" i="1"/>
  <c r="CH26" i="1"/>
  <c r="CJ26" i="1"/>
  <c r="CL26" i="1"/>
  <c r="CN26" i="1"/>
  <c r="CP26" i="1"/>
  <c r="CR26" i="1"/>
  <c r="CT26" i="1"/>
  <c r="CV26" i="1"/>
  <c r="CX26" i="1"/>
  <c r="CZ26" i="1"/>
  <c r="DC26" i="1"/>
  <c r="E27" i="1"/>
  <c r="H27" i="1"/>
  <c r="K27" i="1"/>
  <c r="S27" i="1"/>
  <c r="U27" i="1"/>
  <c r="W27" i="1"/>
  <c r="Y27" i="1"/>
  <c r="AA27" i="1"/>
  <c r="AC27" i="1"/>
  <c r="AD27" i="1"/>
  <c r="AE27" i="1"/>
  <c r="AF27" i="1"/>
  <c r="AK27" i="1"/>
  <c r="AQ27" i="1"/>
  <c r="AR27" i="1"/>
  <c r="AS27" i="1"/>
  <c r="AT27" i="1"/>
  <c r="AV27" i="1"/>
  <c r="AW27" i="1"/>
  <c r="AX27" i="1"/>
  <c r="AY27" i="1"/>
  <c r="BB27" i="1"/>
  <c r="BC27" i="1"/>
  <c r="BD27" i="1"/>
  <c r="BE27" i="1"/>
  <c r="BH27" i="1"/>
  <c r="BJ27" i="1"/>
  <c r="BL27" i="1"/>
  <c r="BN27" i="1"/>
  <c r="BP27" i="1"/>
  <c r="BR27" i="1"/>
  <c r="BT27" i="1"/>
  <c r="BV27" i="1"/>
  <c r="CB27" i="1"/>
  <c r="CD27" i="1"/>
  <c r="CF27" i="1"/>
  <c r="CH27" i="1"/>
  <c r="CJ27" i="1"/>
  <c r="CL27" i="1"/>
  <c r="CN27" i="1"/>
  <c r="CP27" i="1"/>
  <c r="CR27" i="1"/>
  <c r="CT27" i="1"/>
  <c r="CV27" i="1"/>
  <c r="CX27" i="1"/>
  <c r="CZ27" i="1"/>
  <c r="DC27" i="1"/>
  <c r="E28" i="1"/>
  <c r="H28" i="1"/>
  <c r="K28" i="1"/>
  <c r="S28" i="1"/>
  <c r="U28" i="1"/>
  <c r="W28" i="1"/>
  <c r="Y28" i="1"/>
  <c r="AA28" i="1"/>
  <c r="AC28" i="1"/>
  <c r="AD28" i="1"/>
  <c r="AE28" i="1"/>
  <c r="AF28" i="1"/>
  <c r="AK28" i="1"/>
  <c r="AQ28" i="1"/>
  <c r="AR28" i="1"/>
  <c r="AS28" i="1"/>
  <c r="AT28" i="1"/>
  <c r="AV28" i="1"/>
  <c r="AW28" i="1"/>
  <c r="AX28" i="1"/>
  <c r="AY28" i="1"/>
  <c r="BB28" i="1"/>
  <c r="BC28" i="1"/>
  <c r="BD28" i="1"/>
  <c r="BE28" i="1"/>
  <c r="BH28" i="1"/>
  <c r="BJ28" i="1"/>
  <c r="BL28" i="1"/>
  <c r="BN28" i="1"/>
  <c r="BP28" i="1"/>
  <c r="BR28" i="1"/>
  <c r="BT28" i="1"/>
  <c r="BV28" i="1"/>
  <c r="CB28" i="1"/>
  <c r="CD28" i="1"/>
  <c r="CF28" i="1"/>
  <c r="CH28" i="1"/>
  <c r="CJ28" i="1"/>
  <c r="CL28" i="1"/>
  <c r="CN28" i="1"/>
  <c r="CP28" i="1"/>
  <c r="CR28" i="1"/>
  <c r="CT28" i="1"/>
  <c r="CV28" i="1"/>
  <c r="CX28" i="1"/>
  <c r="CZ28" i="1"/>
  <c r="DC28" i="1"/>
  <c r="E29" i="1"/>
  <c r="H29" i="1"/>
  <c r="K29" i="1"/>
  <c r="S29" i="1"/>
  <c r="U29" i="1"/>
  <c r="W29" i="1"/>
  <c r="Y29" i="1"/>
  <c r="AA29" i="1"/>
  <c r="AC29" i="1"/>
  <c r="AD29" i="1"/>
  <c r="AE29" i="1"/>
  <c r="AF29" i="1"/>
  <c r="AK29" i="1"/>
  <c r="AQ29" i="1"/>
  <c r="AR29" i="1"/>
  <c r="AS29" i="1"/>
  <c r="AT29" i="1"/>
  <c r="AV29" i="1"/>
  <c r="AW29" i="1"/>
  <c r="AX29" i="1"/>
  <c r="AY29" i="1"/>
  <c r="BB29" i="1"/>
  <c r="BC29" i="1"/>
  <c r="BD29" i="1"/>
  <c r="BE29" i="1"/>
  <c r="BH29" i="1"/>
  <c r="BJ29" i="1"/>
  <c r="BL29" i="1"/>
  <c r="BN29" i="1"/>
  <c r="BP29" i="1"/>
  <c r="BR29" i="1"/>
  <c r="BT29" i="1"/>
  <c r="BV29" i="1"/>
  <c r="CB29" i="1"/>
  <c r="CD29" i="1"/>
  <c r="CF29" i="1"/>
  <c r="CH29" i="1"/>
  <c r="CJ29" i="1"/>
  <c r="CL29" i="1"/>
  <c r="CN29" i="1"/>
  <c r="CP29" i="1"/>
  <c r="CR29" i="1"/>
  <c r="CT29" i="1"/>
  <c r="CV29" i="1"/>
  <c r="CX29" i="1"/>
  <c r="CZ29" i="1"/>
  <c r="DC29" i="1"/>
  <c r="E30" i="1"/>
  <c r="H30" i="1"/>
  <c r="K30" i="1"/>
  <c r="S30" i="1"/>
  <c r="U30" i="1"/>
  <c r="W30" i="1"/>
  <c r="Y30" i="1"/>
  <c r="AA30" i="1"/>
  <c r="AC30" i="1"/>
  <c r="AD30" i="1"/>
  <c r="AE30" i="1"/>
  <c r="AF30" i="1"/>
  <c r="AK30" i="1"/>
  <c r="AQ30" i="1"/>
  <c r="AR30" i="1"/>
  <c r="AS30" i="1"/>
  <c r="AT30" i="1"/>
  <c r="AV30" i="1"/>
  <c r="AW30" i="1"/>
  <c r="AX30" i="1"/>
  <c r="AY30" i="1"/>
  <c r="BB30" i="1"/>
  <c r="BC30" i="1"/>
  <c r="BD30" i="1"/>
  <c r="BE30" i="1"/>
  <c r="BH30" i="1"/>
  <c r="BJ30" i="1"/>
  <c r="BL30" i="1"/>
  <c r="BN30" i="1"/>
  <c r="BP30" i="1"/>
  <c r="BR30" i="1"/>
  <c r="BT30" i="1"/>
  <c r="BV30" i="1"/>
  <c r="CB30" i="1"/>
  <c r="CD30" i="1"/>
  <c r="CF30" i="1"/>
  <c r="CH30" i="1"/>
  <c r="CJ30" i="1"/>
  <c r="CL30" i="1"/>
  <c r="CN30" i="1"/>
  <c r="CP30" i="1"/>
  <c r="CR30" i="1"/>
  <c r="CT30" i="1"/>
  <c r="CV30" i="1"/>
  <c r="CX30" i="1"/>
  <c r="CZ30" i="1"/>
  <c r="DC30" i="1"/>
  <c r="E31" i="1"/>
  <c r="H31" i="1"/>
  <c r="K31" i="1"/>
  <c r="S31" i="1"/>
  <c r="U31" i="1"/>
  <c r="W31" i="1"/>
  <c r="Y31" i="1"/>
  <c r="AA31" i="1"/>
  <c r="AC31" i="1"/>
  <c r="AD31" i="1"/>
  <c r="AE31" i="1"/>
  <c r="AF31" i="1"/>
  <c r="AK31" i="1"/>
  <c r="AQ31" i="1"/>
  <c r="AR31" i="1"/>
  <c r="AS31" i="1"/>
  <c r="AT31" i="1"/>
  <c r="AV31" i="1"/>
  <c r="AW31" i="1"/>
  <c r="AX31" i="1"/>
  <c r="AY31" i="1"/>
  <c r="BB31" i="1"/>
  <c r="BC31" i="1"/>
  <c r="BD31" i="1"/>
  <c r="BE31" i="1"/>
  <c r="BH31" i="1"/>
  <c r="BJ31" i="1"/>
  <c r="BL31" i="1"/>
  <c r="BN31" i="1"/>
  <c r="BP31" i="1"/>
  <c r="BR31" i="1"/>
  <c r="BT31" i="1"/>
  <c r="BV31" i="1"/>
  <c r="CB31" i="1"/>
  <c r="CD31" i="1"/>
  <c r="CF31" i="1"/>
  <c r="CH31" i="1"/>
  <c r="CJ31" i="1"/>
  <c r="CL31" i="1"/>
  <c r="CN31" i="1"/>
  <c r="CP31" i="1"/>
  <c r="CR31" i="1"/>
  <c r="CT31" i="1"/>
  <c r="CV31" i="1"/>
  <c r="CX31" i="1"/>
  <c r="CZ31" i="1"/>
  <c r="DC31" i="1"/>
  <c r="E32" i="1"/>
  <c r="H32" i="1"/>
  <c r="K32" i="1"/>
  <c r="S32" i="1"/>
  <c r="U32" i="1"/>
  <c r="W32" i="1"/>
  <c r="Y32" i="1"/>
  <c r="AA32" i="1"/>
  <c r="AC32" i="1"/>
  <c r="AD32" i="1"/>
  <c r="AE32" i="1"/>
  <c r="AF32" i="1"/>
  <c r="AK32" i="1"/>
  <c r="AQ32" i="1"/>
  <c r="AR32" i="1"/>
  <c r="AS32" i="1"/>
  <c r="AT32" i="1"/>
  <c r="AV32" i="1"/>
  <c r="AW32" i="1"/>
  <c r="AX32" i="1"/>
  <c r="AY32" i="1"/>
  <c r="BB32" i="1"/>
  <c r="BC32" i="1"/>
  <c r="BD32" i="1"/>
  <c r="BE32" i="1"/>
  <c r="BH32" i="1"/>
  <c r="BJ32" i="1"/>
  <c r="BL32" i="1"/>
  <c r="BN32" i="1"/>
  <c r="BP32" i="1"/>
  <c r="BR32" i="1"/>
  <c r="BT32" i="1"/>
  <c r="BV32" i="1"/>
  <c r="CB32" i="1"/>
  <c r="CD32" i="1"/>
  <c r="CF32" i="1"/>
  <c r="CH32" i="1"/>
  <c r="CJ32" i="1"/>
  <c r="CL32" i="1"/>
  <c r="CN32" i="1"/>
  <c r="CP32" i="1"/>
  <c r="CR32" i="1"/>
  <c r="CT32" i="1"/>
  <c r="CV32" i="1"/>
  <c r="CX32" i="1"/>
  <c r="CZ32" i="1"/>
  <c r="DC32" i="1"/>
  <c r="E33" i="1"/>
  <c r="H33" i="1"/>
  <c r="K33" i="1"/>
  <c r="S33" i="1"/>
  <c r="U33" i="1"/>
  <c r="W33" i="1"/>
  <c r="Y33" i="1"/>
  <c r="AA33" i="1"/>
  <c r="AC33" i="1"/>
  <c r="AD33" i="1"/>
  <c r="AE33" i="1"/>
  <c r="AF33" i="1"/>
  <c r="AK33" i="1"/>
  <c r="AQ33" i="1"/>
  <c r="AR33" i="1"/>
  <c r="AS33" i="1"/>
  <c r="AT33" i="1"/>
  <c r="AV33" i="1"/>
  <c r="AW33" i="1"/>
  <c r="AX33" i="1"/>
  <c r="AY33" i="1"/>
  <c r="BB33" i="1"/>
  <c r="BC33" i="1"/>
  <c r="BD33" i="1"/>
  <c r="BE33" i="1"/>
  <c r="BH33" i="1"/>
  <c r="BJ33" i="1"/>
  <c r="BL33" i="1"/>
  <c r="BN33" i="1"/>
  <c r="BP33" i="1"/>
  <c r="BR33" i="1"/>
  <c r="BT33" i="1"/>
  <c r="BV33" i="1"/>
  <c r="CB33" i="1"/>
  <c r="CD33" i="1"/>
  <c r="CF33" i="1"/>
  <c r="CH33" i="1"/>
  <c r="CJ33" i="1"/>
  <c r="CL33" i="1"/>
  <c r="CN33" i="1"/>
  <c r="CP33" i="1"/>
  <c r="CR33" i="1"/>
  <c r="CT33" i="1"/>
  <c r="CV33" i="1"/>
  <c r="CX33" i="1"/>
  <c r="CZ33" i="1"/>
  <c r="DC33" i="1"/>
  <c r="E34" i="1"/>
  <c r="H34" i="1"/>
  <c r="K34" i="1"/>
  <c r="S34" i="1"/>
  <c r="U34" i="1"/>
  <c r="W34" i="1"/>
  <c r="Y34" i="1"/>
  <c r="AA34" i="1"/>
  <c r="AC34" i="1"/>
  <c r="AD34" i="1"/>
  <c r="AE34" i="1"/>
  <c r="AF34" i="1"/>
  <c r="AK34" i="1"/>
  <c r="AQ34" i="1"/>
  <c r="AR34" i="1"/>
  <c r="AS34" i="1"/>
  <c r="AT34" i="1"/>
  <c r="AV34" i="1"/>
  <c r="AW34" i="1"/>
  <c r="AX34" i="1"/>
  <c r="AY34" i="1"/>
  <c r="BB34" i="1"/>
  <c r="BC34" i="1"/>
  <c r="BD34" i="1"/>
  <c r="BE34" i="1"/>
  <c r="BH34" i="1"/>
  <c r="BJ34" i="1"/>
  <c r="BL34" i="1"/>
  <c r="BN34" i="1"/>
  <c r="BP34" i="1"/>
  <c r="BR34" i="1"/>
  <c r="BT34" i="1"/>
  <c r="BV34" i="1"/>
  <c r="CB34" i="1"/>
  <c r="CD34" i="1"/>
  <c r="CF34" i="1"/>
  <c r="CH34" i="1"/>
  <c r="CJ34" i="1"/>
  <c r="CL34" i="1"/>
  <c r="CN34" i="1"/>
  <c r="CP34" i="1"/>
  <c r="CR34" i="1"/>
  <c r="CT34" i="1"/>
  <c r="CV34" i="1"/>
  <c r="CX34" i="1"/>
  <c r="CZ34" i="1"/>
  <c r="DC34" i="1"/>
  <c r="E35" i="1"/>
  <c r="H35" i="1"/>
  <c r="K35" i="1"/>
  <c r="S35" i="1"/>
  <c r="U35" i="1"/>
  <c r="W35" i="1"/>
  <c r="Y35" i="1"/>
  <c r="AA35" i="1"/>
  <c r="AC35" i="1"/>
  <c r="AD35" i="1"/>
  <c r="AE35" i="1"/>
  <c r="AF35" i="1"/>
  <c r="AK35" i="1"/>
  <c r="AQ35" i="1"/>
  <c r="AR35" i="1"/>
  <c r="AS35" i="1"/>
  <c r="AT35" i="1"/>
  <c r="AV35" i="1"/>
  <c r="AW35" i="1"/>
  <c r="AX35" i="1"/>
  <c r="AY35" i="1"/>
  <c r="BB35" i="1"/>
  <c r="BC35" i="1"/>
  <c r="BD35" i="1"/>
  <c r="BE35" i="1"/>
  <c r="BH35" i="1"/>
  <c r="BJ35" i="1"/>
  <c r="BL35" i="1"/>
  <c r="BN35" i="1"/>
  <c r="BP35" i="1"/>
  <c r="BR35" i="1"/>
  <c r="BT35" i="1"/>
  <c r="BV35" i="1"/>
  <c r="CB35" i="1"/>
  <c r="CD35" i="1"/>
  <c r="CF35" i="1"/>
  <c r="CH35" i="1"/>
  <c r="CJ35" i="1"/>
  <c r="CL35" i="1"/>
  <c r="CN35" i="1"/>
  <c r="CP35" i="1"/>
  <c r="CR35" i="1"/>
  <c r="CT35" i="1"/>
  <c r="CV35" i="1"/>
  <c r="CX35" i="1"/>
  <c r="CZ35" i="1"/>
  <c r="DC35" i="1"/>
  <c r="E36" i="1"/>
  <c r="H36" i="1"/>
  <c r="K36" i="1"/>
  <c r="S36" i="1"/>
  <c r="U36" i="1"/>
  <c r="W36" i="1"/>
  <c r="Y36" i="1"/>
  <c r="AA36" i="1"/>
  <c r="AC36" i="1"/>
  <c r="AD36" i="1"/>
  <c r="AE36" i="1"/>
  <c r="AF36" i="1"/>
  <c r="AK36" i="1"/>
  <c r="AQ36" i="1"/>
  <c r="AR36" i="1"/>
  <c r="AS36" i="1"/>
  <c r="AT36" i="1"/>
  <c r="AV36" i="1"/>
  <c r="AW36" i="1"/>
  <c r="AX36" i="1"/>
  <c r="AY36" i="1"/>
  <c r="BB36" i="1"/>
  <c r="BC36" i="1"/>
  <c r="BD36" i="1"/>
  <c r="BE36" i="1"/>
  <c r="BH36" i="1"/>
  <c r="BJ36" i="1"/>
  <c r="BL36" i="1"/>
  <c r="BN36" i="1"/>
  <c r="BP36" i="1"/>
  <c r="BR36" i="1"/>
  <c r="BT36" i="1"/>
  <c r="BV36" i="1"/>
  <c r="CB36" i="1"/>
  <c r="CD36" i="1"/>
  <c r="CF36" i="1"/>
  <c r="CH36" i="1"/>
  <c r="CJ36" i="1"/>
  <c r="CL36" i="1"/>
  <c r="CN36" i="1"/>
  <c r="CP36" i="1"/>
  <c r="CR36" i="1"/>
  <c r="CT36" i="1"/>
  <c r="CV36" i="1"/>
  <c r="CX36" i="1"/>
  <c r="CZ36" i="1"/>
  <c r="DC36" i="1"/>
  <c r="E37" i="1"/>
  <c r="H37" i="1"/>
  <c r="K37" i="1"/>
  <c r="S37" i="1"/>
  <c r="U37" i="1"/>
  <c r="W37" i="1"/>
  <c r="Y37" i="1"/>
  <c r="AA37" i="1"/>
  <c r="AC37" i="1"/>
  <c r="AD37" i="1"/>
  <c r="AE37" i="1"/>
  <c r="AF37" i="1"/>
  <c r="AK37" i="1"/>
  <c r="AQ37" i="1"/>
  <c r="AR37" i="1"/>
  <c r="AS37" i="1"/>
  <c r="AT37" i="1"/>
  <c r="AV37" i="1"/>
  <c r="AW37" i="1"/>
  <c r="AX37" i="1"/>
  <c r="AY37" i="1"/>
  <c r="BB37" i="1"/>
  <c r="BC37" i="1"/>
  <c r="BD37" i="1"/>
  <c r="BE37" i="1"/>
  <c r="BH37" i="1"/>
  <c r="BJ37" i="1"/>
  <c r="BL37" i="1"/>
  <c r="BN37" i="1"/>
  <c r="BP37" i="1"/>
  <c r="BR37" i="1"/>
  <c r="BT37" i="1"/>
  <c r="BV37" i="1"/>
  <c r="CB37" i="1"/>
  <c r="CD37" i="1"/>
  <c r="CF37" i="1"/>
  <c r="CH37" i="1"/>
  <c r="CJ37" i="1"/>
  <c r="CL37" i="1"/>
  <c r="CN37" i="1"/>
  <c r="CP37" i="1"/>
  <c r="CR37" i="1"/>
  <c r="CT37" i="1"/>
  <c r="CV37" i="1"/>
  <c r="CX37" i="1"/>
  <c r="CZ37" i="1"/>
  <c r="DC37" i="1"/>
  <c r="E38" i="1"/>
  <c r="H38" i="1"/>
  <c r="K38" i="1"/>
  <c r="S38" i="1"/>
  <c r="U38" i="1"/>
  <c r="W38" i="1"/>
  <c r="Y38" i="1"/>
  <c r="AA38" i="1"/>
  <c r="AC38" i="1"/>
  <c r="AD38" i="1"/>
  <c r="AE38" i="1"/>
  <c r="AF38" i="1"/>
  <c r="AK38" i="1"/>
  <c r="AQ38" i="1"/>
  <c r="AR38" i="1"/>
  <c r="AS38" i="1"/>
  <c r="AT38" i="1"/>
  <c r="AV38" i="1"/>
  <c r="AW38" i="1"/>
  <c r="AX38" i="1"/>
  <c r="AY38" i="1"/>
  <c r="BB38" i="1"/>
  <c r="BC38" i="1"/>
  <c r="BD38" i="1"/>
  <c r="BE38" i="1"/>
  <c r="BH38" i="1"/>
  <c r="BJ38" i="1"/>
  <c r="BL38" i="1"/>
  <c r="BN38" i="1"/>
  <c r="BP38" i="1"/>
  <c r="BR38" i="1"/>
  <c r="BT38" i="1"/>
  <c r="BV38" i="1"/>
  <c r="CB38" i="1"/>
  <c r="CD38" i="1"/>
  <c r="CF38" i="1"/>
  <c r="CH38" i="1"/>
  <c r="CJ38" i="1"/>
  <c r="CL38" i="1"/>
  <c r="CN38" i="1"/>
  <c r="CP38" i="1"/>
  <c r="CR38" i="1"/>
  <c r="CT38" i="1"/>
  <c r="CV38" i="1"/>
  <c r="CX38" i="1"/>
  <c r="CZ38" i="1"/>
  <c r="DC38" i="1"/>
  <c r="E39" i="1"/>
  <c r="H39" i="1"/>
  <c r="K39" i="1"/>
  <c r="S39" i="1"/>
  <c r="U39" i="1"/>
  <c r="W39" i="1"/>
  <c r="Y39" i="1"/>
  <c r="AA39" i="1"/>
  <c r="AC39" i="1"/>
  <c r="AD39" i="1"/>
  <c r="AE39" i="1"/>
  <c r="AF39" i="1"/>
  <c r="AK39" i="1"/>
  <c r="AQ39" i="1"/>
  <c r="AR39" i="1"/>
  <c r="AS39" i="1"/>
  <c r="AT39" i="1"/>
  <c r="AV39" i="1"/>
  <c r="AW39" i="1"/>
  <c r="AX39" i="1"/>
  <c r="AY39" i="1"/>
  <c r="BB39" i="1"/>
  <c r="BC39" i="1"/>
  <c r="BD39" i="1"/>
  <c r="BE39" i="1"/>
  <c r="BH39" i="1"/>
  <c r="BJ39" i="1"/>
  <c r="BL39" i="1"/>
  <c r="BN39" i="1"/>
  <c r="BP39" i="1"/>
  <c r="BR39" i="1"/>
  <c r="BT39" i="1"/>
  <c r="BV39" i="1"/>
  <c r="CB39" i="1"/>
  <c r="CD39" i="1"/>
  <c r="CF39" i="1"/>
  <c r="CH39" i="1"/>
  <c r="CJ39" i="1"/>
  <c r="CL39" i="1"/>
  <c r="CN39" i="1"/>
  <c r="CP39" i="1"/>
  <c r="CR39" i="1"/>
  <c r="CT39" i="1"/>
  <c r="CV39" i="1"/>
  <c r="CX39" i="1"/>
  <c r="CZ39" i="1"/>
  <c r="DC39" i="1"/>
  <c r="E40" i="1"/>
  <c r="H40" i="1"/>
  <c r="K40" i="1"/>
  <c r="S40" i="1"/>
  <c r="U40" i="1"/>
  <c r="W40" i="1"/>
  <c r="Y40" i="1"/>
  <c r="AA40" i="1"/>
  <c r="AC40" i="1"/>
  <c r="AD40" i="1"/>
  <c r="AE40" i="1"/>
  <c r="AF40" i="1"/>
  <c r="AK40" i="1"/>
  <c r="AQ40" i="1"/>
  <c r="AR40" i="1"/>
  <c r="AS40" i="1"/>
  <c r="AT40" i="1"/>
  <c r="AV40" i="1"/>
  <c r="AW40" i="1"/>
  <c r="AX40" i="1"/>
  <c r="AY40" i="1"/>
  <c r="BB40" i="1"/>
  <c r="BC40" i="1"/>
  <c r="BD40" i="1"/>
  <c r="BE40" i="1"/>
  <c r="BH40" i="1"/>
  <c r="BJ40" i="1"/>
  <c r="BL40" i="1"/>
  <c r="BN40" i="1"/>
  <c r="BP40" i="1"/>
  <c r="BR40" i="1"/>
  <c r="BT40" i="1"/>
  <c r="BV40" i="1"/>
  <c r="CB40" i="1"/>
  <c r="CD40" i="1"/>
  <c r="CF40" i="1"/>
  <c r="CH40" i="1"/>
  <c r="CJ40" i="1"/>
  <c r="CL40" i="1"/>
  <c r="CN40" i="1"/>
  <c r="CP40" i="1"/>
  <c r="CR40" i="1"/>
  <c r="CT40" i="1"/>
  <c r="CV40" i="1"/>
  <c r="CX40" i="1"/>
  <c r="CZ40" i="1"/>
  <c r="DC40" i="1"/>
  <c r="E41" i="1"/>
  <c r="H41" i="1"/>
  <c r="K41" i="1"/>
  <c r="S41" i="1"/>
  <c r="U41" i="1"/>
  <c r="W41" i="1"/>
  <c r="Y41" i="1"/>
  <c r="AA41" i="1"/>
  <c r="AC41" i="1"/>
  <c r="AD41" i="1"/>
  <c r="AE41" i="1"/>
  <c r="AF41" i="1"/>
  <c r="AK41" i="1"/>
  <c r="AQ41" i="1"/>
  <c r="AR41" i="1"/>
  <c r="AS41" i="1"/>
  <c r="AT41" i="1"/>
  <c r="AV41" i="1"/>
  <c r="AW41" i="1"/>
  <c r="AX41" i="1"/>
  <c r="AY41" i="1"/>
  <c r="BB41" i="1"/>
  <c r="BC41" i="1"/>
  <c r="BD41" i="1"/>
  <c r="BE41" i="1"/>
  <c r="BH41" i="1"/>
  <c r="BJ41" i="1"/>
  <c r="BL41" i="1"/>
  <c r="BN41" i="1"/>
  <c r="BP41" i="1"/>
  <c r="BR41" i="1"/>
  <c r="BT41" i="1"/>
  <c r="BV41" i="1"/>
  <c r="CB41" i="1"/>
  <c r="CD41" i="1"/>
  <c r="CF41" i="1"/>
  <c r="CH41" i="1"/>
  <c r="CJ41" i="1"/>
  <c r="CL41" i="1"/>
  <c r="CN41" i="1"/>
  <c r="CP41" i="1"/>
  <c r="CR41" i="1"/>
  <c r="CT41" i="1"/>
  <c r="CV41" i="1"/>
  <c r="CX41" i="1"/>
  <c r="CZ41" i="1"/>
  <c r="DC41" i="1"/>
  <c r="E42" i="1"/>
  <c r="H42" i="1"/>
  <c r="K42" i="1"/>
  <c r="S42" i="1"/>
  <c r="U42" i="1"/>
  <c r="W42" i="1"/>
  <c r="Y42" i="1"/>
  <c r="AA42" i="1"/>
  <c r="AC42" i="1"/>
  <c r="AD42" i="1"/>
  <c r="AE42" i="1"/>
  <c r="AF42" i="1"/>
  <c r="AK42" i="1"/>
  <c r="AQ42" i="1"/>
  <c r="AR42" i="1"/>
  <c r="AS42" i="1"/>
  <c r="AT42" i="1"/>
  <c r="AV42" i="1"/>
  <c r="AW42" i="1"/>
  <c r="AX42" i="1"/>
  <c r="AY42" i="1"/>
  <c r="BB42" i="1"/>
  <c r="BC42" i="1"/>
  <c r="BD42" i="1"/>
  <c r="BE42" i="1"/>
  <c r="BH42" i="1"/>
  <c r="BJ42" i="1"/>
  <c r="BL42" i="1"/>
  <c r="BN42" i="1"/>
  <c r="BP42" i="1"/>
  <c r="BR42" i="1"/>
  <c r="BT42" i="1"/>
  <c r="BV42" i="1"/>
  <c r="CB42" i="1"/>
  <c r="CD42" i="1"/>
  <c r="CF42" i="1"/>
  <c r="CH42" i="1"/>
  <c r="CJ42" i="1"/>
  <c r="CL42" i="1"/>
  <c r="CN42" i="1"/>
  <c r="CP42" i="1"/>
  <c r="CR42" i="1"/>
  <c r="CT42" i="1"/>
  <c r="CV42" i="1"/>
  <c r="CX42" i="1"/>
  <c r="CZ42" i="1"/>
  <c r="DC42" i="1"/>
  <c r="E43" i="1"/>
  <c r="H43" i="1"/>
  <c r="K43" i="1"/>
  <c r="S43" i="1"/>
  <c r="U43" i="1"/>
  <c r="W43" i="1"/>
  <c r="Y43" i="1"/>
  <c r="AA43" i="1"/>
  <c r="AC43" i="1"/>
  <c r="AD43" i="1"/>
  <c r="AE43" i="1"/>
  <c r="AF43" i="1"/>
  <c r="AK43" i="1"/>
  <c r="AQ43" i="1"/>
  <c r="AR43" i="1"/>
  <c r="AS43" i="1"/>
  <c r="AT43" i="1"/>
  <c r="AV43" i="1"/>
  <c r="AW43" i="1"/>
  <c r="AX43" i="1"/>
  <c r="AY43" i="1"/>
  <c r="BB43" i="1"/>
  <c r="BC43" i="1"/>
  <c r="BD43" i="1"/>
  <c r="BE43" i="1"/>
  <c r="BH43" i="1"/>
  <c r="BJ43" i="1"/>
  <c r="BL43" i="1"/>
  <c r="BN43" i="1"/>
  <c r="BP43" i="1"/>
  <c r="BR43" i="1"/>
  <c r="BT43" i="1"/>
  <c r="BV43" i="1"/>
  <c r="CB43" i="1"/>
  <c r="CD43" i="1"/>
  <c r="CF43" i="1"/>
  <c r="CH43" i="1"/>
  <c r="CJ43" i="1"/>
  <c r="CL43" i="1"/>
  <c r="CN43" i="1"/>
  <c r="CP43" i="1"/>
  <c r="CR43" i="1"/>
  <c r="CT43" i="1"/>
  <c r="CV43" i="1"/>
  <c r="CX43" i="1"/>
  <c r="CZ43" i="1"/>
  <c r="DC43" i="1"/>
  <c r="E44" i="1"/>
  <c r="H44" i="1"/>
  <c r="K44" i="1"/>
  <c r="S44" i="1"/>
  <c r="U44" i="1"/>
  <c r="W44" i="1"/>
  <c r="Y44" i="1"/>
  <c r="AA44" i="1"/>
  <c r="AC44" i="1"/>
  <c r="AD44" i="1"/>
  <c r="AE44" i="1"/>
  <c r="AF44" i="1"/>
  <c r="AK44" i="1"/>
  <c r="AQ44" i="1"/>
  <c r="AR44" i="1"/>
  <c r="AS44" i="1"/>
  <c r="AT44" i="1"/>
  <c r="AV44" i="1"/>
  <c r="AW44" i="1"/>
  <c r="AX44" i="1"/>
  <c r="AY44" i="1"/>
  <c r="BB44" i="1"/>
  <c r="BC44" i="1"/>
  <c r="BD44" i="1"/>
  <c r="BE44" i="1"/>
  <c r="BH44" i="1"/>
  <c r="BJ44" i="1"/>
  <c r="BL44" i="1"/>
  <c r="BN44" i="1"/>
  <c r="BP44" i="1"/>
  <c r="BR44" i="1"/>
  <c r="BT44" i="1"/>
  <c r="BV44" i="1"/>
  <c r="CB44" i="1"/>
  <c r="CD44" i="1"/>
  <c r="CF44" i="1"/>
  <c r="CH44" i="1"/>
  <c r="CJ44" i="1"/>
  <c r="CL44" i="1"/>
  <c r="CN44" i="1"/>
  <c r="CP44" i="1"/>
  <c r="CR44" i="1"/>
  <c r="CT44" i="1"/>
  <c r="CV44" i="1"/>
  <c r="CX44" i="1"/>
  <c r="CZ44" i="1"/>
  <c r="DC44" i="1"/>
  <c r="E45" i="1"/>
  <c r="H45" i="1"/>
  <c r="K45" i="1"/>
  <c r="S45" i="1"/>
  <c r="U45" i="1"/>
  <c r="W45" i="1"/>
  <c r="Y45" i="1"/>
  <c r="AA45" i="1"/>
  <c r="AC45" i="1"/>
  <c r="AD45" i="1"/>
  <c r="AE45" i="1"/>
  <c r="AF45" i="1"/>
  <c r="AK45" i="1"/>
  <c r="AQ45" i="1"/>
  <c r="AR45" i="1"/>
  <c r="AS45" i="1"/>
  <c r="AT45" i="1"/>
  <c r="AV45" i="1"/>
  <c r="AW45" i="1"/>
  <c r="AX45" i="1"/>
  <c r="AY45" i="1"/>
  <c r="BB45" i="1"/>
  <c r="BC45" i="1"/>
  <c r="BD45" i="1"/>
  <c r="BE45" i="1"/>
  <c r="BH45" i="1"/>
  <c r="BJ45" i="1"/>
  <c r="BL45" i="1"/>
  <c r="BN45" i="1"/>
  <c r="BP45" i="1"/>
  <c r="BR45" i="1"/>
  <c r="BT45" i="1"/>
  <c r="BV45" i="1"/>
  <c r="CB45" i="1"/>
  <c r="CD45" i="1"/>
  <c r="CF45" i="1"/>
  <c r="CH45" i="1"/>
  <c r="CJ45" i="1"/>
  <c r="CL45" i="1"/>
  <c r="CN45" i="1"/>
  <c r="CP45" i="1"/>
  <c r="CR45" i="1"/>
  <c r="CT45" i="1"/>
  <c r="CV45" i="1"/>
  <c r="CX45" i="1"/>
  <c r="CZ45" i="1"/>
  <c r="DC45" i="1"/>
  <c r="E46" i="1"/>
  <c r="H46" i="1"/>
  <c r="K46" i="1"/>
  <c r="S46" i="1"/>
  <c r="U46" i="1"/>
  <c r="W46" i="1"/>
  <c r="Y46" i="1"/>
  <c r="AA46" i="1"/>
  <c r="AC46" i="1"/>
  <c r="AD46" i="1"/>
  <c r="AE46" i="1"/>
  <c r="AF46" i="1"/>
  <c r="AK46" i="1"/>
  <c r="AQ46" i="1"/>
  <c r="AR46" i="1"/>
  <c r="AS46" i="1"/>
  <c r="AT46" i="1"/>
  <c r="AV46" i="1"/>
  <c r="AW46" i="1"/>
  <c r="AX46" i="1"/>
  <c r="AY46" i="1"/>
  <c r="BB46" i="1"/>
  <c r="BC46" i="1"/>
  <c r="BD46" i="1"/>
  <c r="BE46" i="1"/>
  <c r="BH46" i="1"/>
  <c r="BJ46" i="1"/>
  <c r="BL46" i="1"/>
  <c r="BN46" i="1"/>
  <c r="BP46" i="1"/>
  <c r="BR46" i="1"/>
  <c r="BT46" i="1"/>
  <c r="BV46" i="1"/>
  <c r="CB46" i="1"/>
  <c r="CD46" i="1"/>
  <c r="CF46" i="1"/>
  <c r="CH46" i="1"/>
  <c r="CJ46" i="1"/>
  <c r="CL46" i="1"/>
  <c r="CN46" i="1"/>
  <c r="CP46" i="1"/>
  <c r="CR46" i="1"/>
  <c r="CT46" i="1"/>
  <c r="CV46" i="1"/>
  <c r="CX46" i="1"/>
  <c r="CZ46" i="1"/>
  <c r="DC46" i="1"/>
  <c r="E47" i="1"/>
  <c r="H47" i="1"/>
  <c r="K47" i="1"/>
  <c r="S47" i="1"/>
  <c r="U47" i="1"/>
  <c r="W47" i="1"/>
  <c r="Y47" i="1"/>
  <c r="AA47" i="1"/>
  <c r="AC47" i="1"/>
  <c r="AD47" i="1"/>
  <c r="AE47" i="1"/>
  <c r="AF47" i="1"/>
  <c r="AK47" i="1"/>
  <c r="AQ47" i="1"/>
  <c r="AR47" i="1"/>
  <c r="AS47" i="1"/>
  <c r="AT47" i="1"/>
  <c r="AV47" i="1"/>
  <c r="AW47" i="1"/>
  <c r="AX47" i="1"/>
  <c r="AY47" i="1"/>
  <c r="BB47" i="1"/>
  <c r="BC47" i="1"/>
  <c r="BD47" i="1"/>
  <c r="BE47" i="1"/>
  <c r="BH47" i="1"/>
  <c r="BJ47" i="1"/>
  <c r="BL47" i="1"/>
  <c r="BN47" i="1"/>
  <c r="BP47" i="1"/>
  <c r="BR47" i="1"/>
  <c r="BT47" i="1"/>
  <c r="BV47" i="1"/>
  <c r="CB47" i="1"/>
  <c r="CD47" i="1"/>
  <c r="CF47" i="1"/>
  <c r="CH47" i="1"/>
  <c r="CJ47" i="1"/>
  <c r="CL47" i="1"/>
  <c r="CN47" i="1"/>
  <c r="CP47" i="1"/>
  <c r="CR47" i="1"/>
  <c r="CT47" i="1"/>
  <c r="CV47" i="1"/>
  <c r="CX47" i="1"/>
  <c r="CZ47" i="1"/>
  <c r="DC47" i="1"/>
  <c r="E48" i="1"/>
  <c r="H48" i="1"/>
  <c r="K48" i="1"/>
  <c r="S48" i="1"/>
  <c r="U48" i="1"/>
  <c r="W48" i="1"/>
  <c r="Y48" i="1"/>
  <c r="AA48" i="1"/>
  <c r="AC48" i="1"/>
  <c r="AD48" i="1"/>
  <c r="AE48" i="1"/>
  <c r="AF48" i="1"/>
  <c r="AK48" i="1"/>
  <c r="AQ48" i="1"/>
  <c r="AR48" i="1"/>
  <c r="AS48" i="1"/>
  <c r="AT48" i="1"/>
  <c r="AV48" i="1"/>
  <c r="AW48" i="1"/>
  <c r="AX48" i="1"/>
  <c r="AY48" i="1"/>
  <c r="BB48" i="1"/>
  <c r="BC48" i="1"/>
  <c r="BD48" i="1"/>
  <c r="BE48" i="1"/>
  <c r="BH48" i="1"/>
  <c r="BJ48" i="1"/>
  <c r="BL48" i="1"/>
  <c r="BN48" i="1"/>
  <c r="BP48" i="1"/>
  <c r="BR48" i="1"/>
  <c r="BT48" i="1"/>
  <c r="BV48" i="1"/>
  <c r="CB48" i="1"/>
  <c r="CD48" i="1"/>
  <c r="CF48" i="1"/>
  <c r="CH48" i="1"/>
  <c r="CJ48" i="1"/>
  <c r="CL48" i="1"/>
  <c r="CN48" i="1"/>
  <c r="CP48" i="1"/>
  <c r="CR48" i="1"/>
  <c r="CT48" i="1"/>
  <c r="CV48" i="1"/>
  <c r="CX48" i="1"/>
  <c r="CZ48" i="1"/>
  <c r="DC48" i="1"/>
  <c r="E49" i="1"/>
  <c r="H49" i="1"/>
  <c r="K49" i="1"/>
  <c r="S49" i="1"/>
  <c r="U49" i="1"/>
  <c r="W49" i="1"/>
  <c r="Y49" i="1"/>
  <c r="AA49" i="1"/>
  <c r="AC49" i="1"/>
  <c r="AD49" i="1"/>
  <c r="AE49" i="1"/>
  <c r="AF49" i="1"/>
  <c r="AK49" i="1"/>
  <c r="AQ49" i="1"/>
  <c r="AR49" i="1"/>
  <c r="AS49" i="1"/>
  <c r="AT49" i="1"/>
  <c r="AV49" i="1"/>
  <c r="AW49" i="1"/>
  <c r="AX49" i="1"/>
  <c r="AY49" i="1"/>
  <c r="BB49" i="1"/>
  <c r="BC49" i="1"/>
  <c r="BD49" i="1"/>
  <c r="BE49" i="1"/>
  <c r="BH49" i="1"/>
  <c r="BJ49" i="1"/>
  <c r="BL49" i="1"/>
  <c r="BN49" i="1"/>
  <c r="BP49" i="1"/>
  <c r="BR49" i="1"/>
  <c r="BT49" i="1"/>
  <c r="BV49" i="1"/>
  <c r="CB49" i="1"/>
  <c r="CD49" i="1"/>
  <c r="CF49" i="1"/>
  <c r="CH49" i="1"/>
  <c r="CJ49" i="1"/>
  <c r="CL49" i="1"/>
  <c r="CN49" i="1"/>
  <c r="CP49" i="1"/>
  <c r="CR49" i="1"/>
  <c r="CT49" i="1"/>
  <c r="CV49" i="1"/>
  <c r="CX49" i="1"/>
  <c r="CZ49" i="1"/>
  <c r="DC49" i="1"/>
  <c r="E50" i="1"/>
  <c r="H50" i="1"/>
  <c r="K50" i="1"/>
  <c r="S50" i="1"/>
  <c r="U50" i="1"/>
  <c r="W50" i="1"/>
  <c r="Y50" i="1"/>
  <c r="AA50" i="1"/>
  <c r="AC50" i="1"/>
  <c r="AD50" i="1"/>
  <c r="AE50" i="1"/>
  <c r="AF50" i="1"/>
  <c r="AK50" i="1"/>
  <c r="AQ50" i="1"/>
  <c r="AR50" i="1"/>
  <c r="AS50" i="1"/>
  <c r="AT50" i="1"/>
  <c r="AV50" i="1"/>
  <c r="AW50" i="1"/>
  <c r="AX50" i="1"/>
  <c r="AY50" i="1"/>
  <c r="BB50" i="1"/>
  <c r="BC50" i="1"/>
  <c r="BD50" i="1"/>
  <c r="BE50" i="1"/>
  <c r="BH50" i="1"/>
  <c r="BJ50" i="1"/>
  <c r="BL50" i="1"/>
  <c r="BN50" i="1"/>
  <c r="BP50" i="1"/>
  <c r="BR50" i="1"/>
  <c r="BT50" i="1"/>
  <c r="BV50" i="1"/>
  <c r="CB50" i="1"/>
  <c r="CD50" i="1"/>
  <c r="CF50" i="1"/>
  <c r="CH50" i="1"/>
  <c r="CJ50" i="1"/>
  <c r="CL50" i="1"/>
  <c r="CN50" i="1"/>
  <c r="CP50" i="1"/>
  <c r="CR50" i="1"/>
  <c r="CT50" i="1"/>
  <c r="CV50" i="1"/>
  <c r="CX50" i="1"/>
  <c r="CZ50" i="1"/>
  <c r="DC50" i="1"/>
  <c r="E51" i="1"/>
  <c r="H51" i="1"/>
  <c r="K51" i="1"/>
  <c r="S51" i="1"/>
  <c r="U51" i="1"/>
  <c r="W51" i="1"/>
  <c r="Y51" i="1"/>
  <c r="AA51" i="1"/>
  <c r="AC51" i="1"/>
  <c r="AD51" i="1"/>
  <c r="AE51" i="1"/>
  <c r="AF51" i="1"/>
  <c r="AK51" i="1"/>
  <c r="AQ51" i="1"/>
  <c r="AR51" i="1"/>
  <c r="AS51" i="1"/>
  <c r="AT51" i="1"/>
  <c r="AV51" i="1"/>
  <c r="AW51" i="1"/>
  <c r="AX51" i="1"/>
  <c r="AY51" i="1"/>
  <c r="BB51" i="1"/>
  <c r="BC51" i="1"/>
  <c r="BD51" i="1"/>
  <c r="BE51" i="1"/>
  <c r="BH51" i="1"/>
  <c r="BJ51" i="1"/>
  <c r="BL51" i="1"/>
  <c r="BN51" i="1"/>
  <c r="BP51" i="1"/>
  <c r="BR51" i="1"/>
  <c r="BT51" i="1"/>
  <c r="BV51" i="1"/>
  <c r="CB51" i="1"/>
  <c r="CD51" i="1"/>
  <c r="CF51" i="1"/>
  <c r="CH51" i="1"/>
  <c r="CJ51" i="1"/>
  <c r="CL51" i="1"/>
  <c r="CN51" i="1"/>
  <c r="CP51" i="1"/>
  <c r="CR51" i="1"/>
  <c r="CT51" i="1"/>
  <c r="CV51" i="1"/>
  <c r="CX51" i="1"/>
  <c r="CZ51" i="1"/>
  <c r="DC51" i="1"/>
  <c r="E52" i="1"/>
  <c r="H52" i="1"/>
  <c r="K52" i="1"/>
  <c r="S52" i="1"/>
  <c r="U52" i="1"/>
  <c r="W52" i="1"/>
  <c r="Y52" i="1"/>
  <c r="AA52" i="1"/>
  <c r="AC52" i="1"/>
  <c r="AD52" i="1"/>
  <c r="AE52" i="1"/>
  <c r="AF52" i="1"/>
  <c r="AK52" i="1"/>
  <c r="AQ52" i="1"/>
  <c r="AR52" i="1"/>
  <c r="AS52" i="1"/>
  <c r="AT52" i="1"/>
  <c r="AV52" i="1"/>
  <c r="AW52" i="1"/>
  <c r="AX52" i="1"/>
  <c r="AY52" i="1"/>
  <c r="BB52" i="1"/>
  <c r="BC52" i="1"/>
  <c r="BD52" i="1"/>
  <c r="BE52" i="1"/>
  <c r="BH52" i="1"/>
  <c r="BJ52" i="1"/>
  <c r="BL52" i="1"/>
  <c r="BN52" i="1"/>
  <c r="BP52" i="1"/>
  <c r="BR52" i="1"/>
  <c r="BT52" i="1"/>
  <c r="BV52" i="1"/>
  <c r="CB52" i="1"/>
  <c r="CD52" i="1"/>
  <c r="CF52" i="1"/>
  <c r="CH52" i="1"/>
  <c r="CJ52" i="1"/>
  <c r="CL52" i="1"/>
  <c r="CN52" i="1"/>
  <c r="CP52" i="1"/>
  <c r="CR52" i="1"/>
  <c r="CT52" i="1"/>
  <c r="CV52" i="1"/>
  <c r="CX52" i="1"/>
  <c r="CZ52" i="1"/>
  <c r="DC52" i="1"/>
  <c r="E53" i="1"/>
  <c r="H53" i="1"/>
  <c r="K53" i="1"/>
  <c r="S53" i="1"/>
  <c r="U53" i="1"/>
  <c r="W53" i="1"/>
  <c r="Y53" i="1"/>
  <c r="AA53" i="1"/>
  <c r="AC53" i="1"/>
  <c r="AD53" i="1"/>
  <c r="AE53" i="1"/>
  <c r="AF53" i="1"/>
  <c r="AK53" i="1"/>
  <c r="AQ53" i="1"/>
  <c r="AR53" i="1"/>
  <c r="AS53" i="1"/>
  <c r="AT53" i="1"/>
  <c r="AV53" i="1"/>
  <c r="AW53" i="1"/>
  <c r="AX53" i="1"/>
  <c r="AY53" i="1"/>
  <c r="BB53" i="1"/>
  <c r="BC53" i="1"/>
  <c r="BD53" i="1"/>
  <c r="BE53" i="1"/>
  <c r="BH53" i="1"/>
  <c r="BJ53" i="1"/>
  <c r="BL53" i="1"/>
  <c r="BN53" i="1"/>
  <c r="BP53" i="1"/>
  <c r="BR53" i="1"/>
  <c r="BT53" i="1"/>
  <c r="BV53" i="1"/>
  <c r="CB53" i="1"/>
  <c r="CD53" i="1"/>
  <c r="CF53" i="1"/>
  <c r="CH53" i="1"/>
  <c r="CJ53" i="1"/>
  <c r="CL53" i="1"/>
  <c r="CN53" i="1"/>
  <c r="CP53" i="1"/>
  <c r="CR53" i="1"/>
  <c r="CT53" i="1"/>
  <c r="CV53" i="1"/>
  <c r="CX53" i="1"/>
  <c r="CZ53" i="1"/>
  <c r="DC53" i="1"/>
  <c r="E54" i="1"/>
  <c r="H54" i="1"/>
  <c r="K54" i="1"/>
  <c r="S54" i="1"/>
  <c r="U54" i="1"/>
  <c r="W54" i="1"/>
  <c r="Y54" i="1"/>
  <c r="AA54" i="1"/>
  <c r="AC54" i="1"/>
  <c r="AD54" i="1"/>
  <c r="AE54" i="1"/>
  <c r="AF54" i="1"/>
  <c r="AK54" i="1"/>
  <c r="AQ54" i="1"/>
  <c r="AR54" i="1"/>
  <c r="AS54" i="1"/>
  <c r="AT54" i="1"/>
  <c r="AV54" i="1"/>
  <c r="AW54" i="1"/>
  <c r="AX54" i="1"/>
  <c r="AY54" i="1"/>
  <c r="BB54" i="1"/>
  <c r="BC54" i="1"/>
  <c r="BD54" i="1"/>
  <c r="BE54" i="1"/>
  <c r="BH54" i="1"/>
  <c r="BJ54" i="1"/>
  <c r="BL54" i="1"/>
  <c r="BN54" i="1"/>
  <c r="BP54" i="1"/>
  <c r="BR54" i="1"/>
  <c r="BT54" i="1"/>
  <c r="BV54" i="1"/>
  <c r="CB54" i="1"/>
  <c r="CD54" i="1"/>
  <c r="CF54" i="1"/>
  <c r="CH54" i="1"/>
  <c r="CJ54" i="1"/>
  <c r="CL54" i="1"/>
  <c r="CN54" i="1"/>
  <c r="CP54" i="1"/>
  <c r="CR54" i="1"/>
  <c r="CT54" i="1"/>
  <c r="CV54" i="1"/>
  <c r="CX54" i="1"/>
  <c r="CZ54" i="1"/>
  <c r="DC54" i="1"/>
  <c r="E55" i="1"/>
  <c r="H55" i="1"/>
  <c r="K55" i="1"/>
  <c r="S55" i="1"/>
  <c r="U55" i="1"/>
  <c r="W55" i="1"/>
  <c r="Y55" i="1"/>
  <c r="AA55" i="1"/>
  <c r="AC55" i="1"/>
  <c r="AD55" i="1"/>
  <c r="AE55" i="1"/>
  <c r="AF55" i="1"/>
  <c r="AK55" i="1"/>
  <c r="AQ55" i="1"/>
  <c r="AR55" i="1"/>
  <c r="AS55" i="1"/>
  <c r="AT55" i="1"/>
  <c r="AV55" i="1"/>
  <c r="AW55" i="1"/>
  <c r="AX55" i="1"/>
  <c r="AY55" i="1"/>
  <c r="BB55" i="1"/>
  <c r="BC55" i="1"/>
  <c r="BD55" i="1"/>
  <c r="BE55" i="1"/>
  <c r="BH55" i="1"/>
  <c r="BJ55" i="1"/>
  <c r="BL55" i="1"/>
  <c r="BN55" i="1"/>
  <c r="BP55" i="1"/>
  <c r="BR55" i="1"/>
  <c r="BT55" i="1"/>
  <c r="BV55" i="1"/>
  <c r="CB55" i="1"/>
  <c r="CD55" i="1"/>
  <c r="CF55" i="1"/>
  <c r="CH55" i="1"/>
  <c r="CJ55" i="1"/>
  <c r="CL55" i="1"/>
  <c r="CN55" i="1"/>
  <c r="CP55" i="1"/>
  <c r="CR55" i="1"/>
  <c r="CT55" i="1"/>
  <c r="CV55" i="1"/>
  <c r="CX55" i="1"/>
  <c r="CZ55" i="1"/>
  <c r="DC55" i="1"/>
  <c r="E56" i="1"/>
  <c r="H56" i="1"/>
  <c r="K56" i="1"/>
  <c r="S56" i="1"/>
  <c r="U56" i="1"/>
  <c r="W56" i="1"/>
  <c r="Y56" i="1"/>
  <c r="AA56" i="1"/>
  <c r="AC56" i="1"/>
  <c r="AD56" i="1"/>
  <c r="AE56" i="1"/>
  <c r="AF56" i="1"/>
  <c r="AK56" i="1"/>
  <c r="AQ56" i="1"/>
  <c r="AR56" i="1"/>
  <c r="AS56" i="1"/>
  <c r="AT56" i="1"/>
  <c r="AV56" i="1"/>
  <c r="AW56" i="1"/>
  <c r="AX56" i="1"/>
  <c r="AY56" i="1"/>
  <c r="BB56" i="1"/>
  <c r="BC56" i="1"/>
  <c r="BD56" i="1"/>
  <c r="BE56" i="1"/>
  <c r="BH56" i="1"/>
  <c r="BJ56" i="1"/>
  <c r="BL56" i="1"/>
  <c r="BN56" i="1"/>
  <c r="BP56" i="1"/>
  <c r="BR56" i="1"/>
  <c r="BT56" i="1"/>
  <c r="BV56" i="1"/>
  <c r="CB56" i="1"/>
  <c r="CD56" i="1"/>
  <c r="CF56" i="1"/>
  <c r="CH56" i="1"/>
  <c r="CJ56" i="1"/>
  <c r="CL56" i="1"/>
  <c r="CN56" i="1"/>
  <c r="CP56" i="1"/>
  <c r="CR56" i="1"/>
  <c r="CT56" i="1"/>
  <c r="CV56" i="1"/>
  <c r="CX56" i="1"/>
  <c r="CZ56" i="1"/>
  <c r="DC56" i="1"/>
  <c r="E57" i="1"/>
  <c r="H57" i="1"/>
  <c r="K57" i="1"/>
  <c r="S57" i="1"/>
  <c r="U57" i="1"/>
  <c r="W57" i="1"/>
  <c r="Y57" i="1"/>
  <c r="AA57" i="1"/>
  <c r="AC57" i="1"/>
  <c r="AD57" i="1"/>
  <c r="AE57" i="1"/>
  <c r="AF57" i="1"/>
  <c r="AK57" i="1"/>
  <c r="AQ57" i="1"/>
  <c r="AR57" i="1"/>
  <c r="AS57" i="1"/>
  <c r="AT57" i="1"/>
  <c r="AV57" i="1"/>
  <c r="AW57" i="1"/>
  <c r="AX57" i="1"/>
  <c r="AY57" i="1"/>
  <c r="BB57" i="1"/>
  <c r="BC57" i="1"/>
  <c r="BD57" i="1"/>
  <c r="BE57" i="1"/>
  <c r="BH57" i="1"/>
  <c r="BJ57" i="1"/>
  <c r="BL57" i="1"/>
  <c r="BN57" i="1"/>
  <c r="BP57" i="1"/>
  <c r="BR57" i="1"/>
  <c r="BT57" i="1"/>
  <c r="BV57" i="1"/>
  <c r="CB57" i="1"/>
  <c r="CD57" i="1"/>
  <c r="CF57" i="1"/>
  <c r="CH57" i="1"/>
  <c r="CJ57" i="1"/>
  <c r="CL57" i="1"/>
  <c r="CN57" i="1"/>
  <c r="CP57" i="1"/>
  <c r="CR57" i="1"/>
  <c r="CT57" i="1"/>
  <c r="CV57" i="1"/>
  <c r="CX57" i="1"/>
  <c r="CZ57" i="1"/>
  <c r="DC57" i="1"/>
  <c r="E58" i="1"/>
  <c r="H58" i="1"/>
  <c r="K58" i="1"/>
  <c r="S58" i="1"/>
  <c r="U58" i="1"/>
  <c r="W58" i="1"/>
  <c r="Y58" i="1"/>
  <c r="AA58" i="1"/>
  <c r="AC58" i="1"/>
  <c r="AD58" i="1"/>
  <c r="AE58" i="1"/>
  <c r="AF58" i="1"/>
  <c r="AK58" i="1"/>
  <c r="AQ58" i="1"/>
  <c r="AR58" i="1"/>
  <c r="AS58" i="1"/>
  <c r="AT58" i="1"/>
  <c r="AV58" i="1"/>
  <c r="AW58" i="1"/>
  <c r="AX58" i="1"/>
  <c r="AY58" i="1"/>
  <c r="BB58" i="1"/>
  <c r="BC58" i="1"/>
  <c r="BD58" i="1"/>
  <c r="BE58" i="1"/>
  <c r="BH58" i="1"/>
  <c r="BJ58" i="1"/>
  <c r="BL58" i="1"/>
  <c r="BN58" i="1"/>
  <c r="BP58" i="1"/>
  <c r="BR58" i="1"/>
  <c r="BT58" i="1"/>
  <c r="BV58" i="1"/>
  <c r="CB58" i="1"/>
  <c r="CD58" i="1"/>
  <c r="CF58" i="1"/>
  <c r="CH58" i="1"/>
  <c r="CJ58" i="1"/>
  <c r="CL58" i="1"/>
  <c r="CN58" i="1"/>
  <c r="CP58" i="1"/>
  <c r="CR58" i="1"/>
  <c r="CT58" i="1"/>
  <c r="CV58" i="1"/>
  <c r="CX58" i="1"/>
  <c r="CZ58" i="1"/>
  <c r="DC58" i="1"/>
  <c r="E59" i="1"/>
  <c r="H59" i="1"/>
  <c r="K59" i="1"/>
  <c r="S59" i="1"/>
  <c r="U59" i="1"/>
  <c r="W59" i="1"/>
  <c r="Y59" i="1"/>
  <c r="AA59" i="1"/>
  <c r="AC59" i="1"/>
  <c r="AD59" i="1"/>
  <c r="AE59" i="1"/>
  <c r="AF59" i="1"/>
  <c r="AK59" i="1"/>
  <c r="AQ59" i="1"/>
  <c r="AR59" i="1"/>
  <c r="AS59" i="1"/>
  <c r="AT59" i="1"/>
  <c r="AV59" i="1"/>
  <c r="AW59" i="1"/>
  <c r="AX59" i="1"/>
  <c r="AY59" i="1"/>
  <c r="BB59" i="1"/>
  <c r="BC59" i="1"/>
  <c r="BD59" i="1"/>
  <c r="BE59" i="1"/>
  <c r="BH59" i="1"/>
  <c r="BJ59" i="1"/>
  <c r="BL59" i="1"/>
  <c r="BN59" i="1"/>
  <c r="BP59" i="1"/>
  <c r="BR59" i="1"/>
  <c r="BT59" i="1"/>
  <c r="BV59" i="1"/>
  <c r="CB59" i="1"/>
  <c r="CD59" i="1"/>
  <c r="CF59" i="1"/>
  <c r="CH59" i="1"/>
  <c r="CJ59" i="1"/>
  <c r="CL59" i="1"/>
  <c r="CN59" i="1"/>
  <c r="CP59" i="1"/>
  <c r="CR59" i="1"/>
  <c r="CT59" i="1"/>
  <c r="CV59" i="1"/>
  <c r="CX59" i="1"/>
  <c r="CZ59" i="1"/>
  <c r="DC59" i="1"/>
  <c r="E60" i="1"/>
  <c r="H60" i="1"/>
  <c r="K60" i="1"/>
  <c r="S60" i="1"/>
  <c r="U60" i="1"/>
  <c r="W60" i="1"/>
  <c r="Y60" i="1"/>
  <c r="AA60" i="1"/>
  <c r="AC60" i="1"/>
  <c r="AD60" i="1"/>
  <c r="AE60" i="1"/>
  <c r="AF60" i="1"/>
  <c r="AK60" i="1"/>
  <c r="AQ60" i="1"/>
  <c r="AR60" i="1"/>
  <c r="AS60" i="1"/>
  <c r="AT60" i="1"/>
  <c r="AV60" i="1"/>
  <c r="AW60" i="1"/>
  <c r="AX60" i="1"/>
  <c r="AY60" i="1"/>
  <c r="BB60" i="1"/>
  <c r="BC60" i="1"/>
  <c r="BD60" i="1"/>
  <c r="BE60" i="1"/>
  <c r="BH60" i="1"/>
  <c r="BJ60" i="1"/>
  <c r="BL60" i="1"/>
  <c r="BN60" i="1"/>
  <c r="BP60" i="1"/>
  <c r="BR60" i="1"/>
  <c r="BT60" i="1"/>
  <c r="BV60" i="1"/>
  <c r="CB60" i="1"/>
  <c r="CD60" i="1"/>
  <c r="CF60" i="1"/>
  <c r="CH60" i="1"/>
  <c r="CJ60" i="1"/>
  <c r="CL60" i="1"/>
  <c r="CN60" i="1"/>
  <c r="CP60" i="1"/>
  <c r="CR60" i="1"/>
  <c r="CT60" i="1"/>
  <c r="CV60" i="1"/>
  <c r="CX60" i="1"/>
  <c r="CZ60" i="1"/>
  <c r="DC60" i="1"/>
  <c r="E61" i="1"/>
  <c r="H61" i="1"/>
  <c r="K61" i="1"/>
  <c r="S61" i="1"/>
  <c r="U61" i="1"/>
  <c r="W61" i="1"/>
  <c r="Y61" i="1"/>
  <c r="AA61" i="1"/>
  <c r="AC61" i="1"/>
  <c r="AD61" i="1"/>
  <c r="AE61" i="1"/>
  <c r="AF61" i="1"/>
  <c r="AK61" i="1"/>
  <c r="AQ61" i="1"/>
  <c r="AR61" i="1"/>
  <c r="AS61" i="1"/>
  <c r="AT61" i="1"/>
  <c r="AV61" i="1"/>
  <c r="AW61" i="1"/>
  <c r="AX61" i="1"/>
  <c r="AY61" i="1"/>
  <c r="BB61" i="1"/>
  <c r="BC61" i="1"/>
  <c r="BD61" i="1"/>
  <c r="BE61" i="1"/>
  <c r="BH61" i="1"/>
  <c r="BJ61" i="1"/>
  <c r="BL61" i="1"/>
  <c r="BN61" i="1"/>
  <c r="BP61" i="1"/>
  <c r="BR61" i="1"/>
  <c r="BT61" i="1"/>
  <c r="BV61" i="1"/>
  <c r="CB61" i="1"/>
  <c r="CD61" i="1"/>
  <c r="CF61" i="1"/>
  <c r="CH61" i="1"/>
  <c r="CJ61" i="1"/>
  <c r="CL61" i="1"/>
  <c r="CN61" i="1"/>
  <c r="CP61" i="1"/>
  <c r="CR61" i="1"/>
  <c r="CT61" i="1"/>
  <c r="CV61" i="1"/>
  <c r="CX61" i="1"/>
  <c r="CZ61" i="1"/>
  <c r="DC61" i="1"/>
  <c r="E62" i="1"/>
  <c r="H62" i="1"/>
  <c r="K62" i="1"/>
  <c r="S62" i="1"/>
  <c r="U62" i="1"/>
  <c r="W62" i="1"/>
  <c r="Y62" i="1"/>
  <c r="AA62" i="1"/>
  <c r="AC62" i="1"/>
  <c r="AD62" i="1"/>
  <c r="AE62" i="1"/>
  <c r="AF62" i="1"/>
  <c r="AK62" i="1"/>
  <c r="AQ62" i="1"/>
  <c r="AR62" i="1"/>
  <c r="AS62" i="1"/>
  <c r="AT62" i="1"/>
  <c r="AV62" i="1"/>
  <c r="AW62" i="1"/>
  <c r="AX62" i="1"/>
  <c r="AY62" i="1"/>
  <c r="BB62" i="1"/>
  <c r="BC62" i="1"/>
  <c r="BD62" i="1"/>
  <c r="BE62" i="1"/>
  <c r="BH62" i="1"/>
  <c r="BJ62" i="1"/>
  <c r="BL62" i="1"/>
  <c r="BN62" i="1"/>
  <c r="BP62" i="1"/>
  <c r="BR62" i="1"/>
  <c r="BT62" i="1"/>
  <c r="BV62" i="1"/>
  <c r="CB62" i="1"/>
  <c r="CD62" i="1"/>
  <c r="CF62" i="1"/>
  <c r="CH62" i="1"/>
  <c r="CJ62" i="1"/>
  <c r="CL62" i="1"/>
  <c r="CN62" i="1"/>
  <c r="CP62" i="1"/>
  <c r="CR62" i="1"/>
  <c r="CT62" i="1"/>
  <c r="CV62" i="1"/>
  <c r="CX62" i="1"/>
  <c r="CZ62" i="1"/>
  <c r="DC62" i="1"/>
  <c r="E63" i="1"/>
  <c r="H63" i="1"/>
  <c r="K63" i="1"/>
  <c r="S63" i="1"/>
  <c r="U63" i="1"/>
  <c r="W63" i="1"/>
  <c r="Y63" i="1"/>
  <c r="AA63" i="1"/>
  <c r="AC63" i="1"/>
  <c r="AD63" i="1"/>
  <c r="AE63" i="1"/>
  <c r="AF63" i="1"/>
  <c r="AK63" i="1"/>
  <c r="AQ63" i="1"/>
  <c r="AR63" i="1"/>
  <c r="AS63" i="1"/>
  <c r="AT63" i="1"/>
  <c r="AV63" i="1"/>
  <c r="AW63" i="1"/>
  <c r="AX63" i="1"/>
  <c r="AY63" i="1"/>
  <c r="BB63" i="1"/>
  <c r="BC63" i="1"/>
  <c r="BD63" i="1"/>
  <c r="BE63" i="1"/>
  <c r="BH63" i="1"/>
  <c r="BJ63" i="1"/>
  <c r="BL63" i="1"/>
  <c r="BN63" i="1"/>
  <c r="BP63" i="1"/>
  <c r="BR63" i="1"/>
  <c r="BT63" i="1"/>
  <c r="BV63" i="1"/>
  <c r="CB63" i="1"/>
  <c r="CD63" i="1"/>
  <c r="CF63" i="1"/>
  <c r="CH63" i="1"/>
  <c r="CJ63" i="1"/>
  <c r="CL63" i="1"/>
  <c r="CN63" i="1"/>
  <c r="CP63" i="1"/>
  <c r="CR63" i="1"/>
  <c r="CT63" i="1"/>
  <c r="CV63" i="1"/>
  <c r="CX63" i="1"/>
  <c r="CZ63" i="1"/>
  <c r="DC63" i="1"/>
  <c r="E64" i="1"/>
  <c r="H64" i="1"/>
  <c r="K64" i="1"/>
  <c r="S64" i="1"/>
  <c r="U64" i="1"/>
  <c r="W64" i="1"/>
  <c r="Y64" i="1"/>
  <c r="AA64" i="1"/>
  <c r="AC64" i="1"/>
  <c r="AD64" i="1"/>
  <c r="AE64" i="1"/>
  <c r="AF64" i="1"/>
  <c r="AK64" i="1"/>
  <c r="AQ64" i="1"/>
  <c r="AR64" i="1"/>
  <c r="AS64" i="1"/>
  <c r="AT64" i="1"/>
  <c r="AV64" i="1"/>
  <c r="AW64" i="1"/>
  <c r="AX64" i="1"/>
  <c r="AY64" i="1"/>
  <c r="BB64" i="1"/>
  <c r="BC64" i="1"/>
  <c r="BD64" i="1"/>
  <c r="BE64" i="1"/>
  <c r="BH64" i="1"/>
  <c r="BJ64" i="1"/>
  <c r="BL64" i="1"/>
  <c r="BN64" i="1"/>
  <c r="BP64" i="1"/>
  <c r="BR64" i="1"/>
  <c r="BT64" i="1"/>
  <c r="BV64" i="1"/>
  <c r="CB64" i="1"/>
  <c r="CD64" i="1"/>
  <c r="CF64" i="1"/>
  <c r="CH64" i="1"/>
  <c r="CJ64" i="1"/>
  <c r="CL64" i="1"/>
  <c r="CN64" i="1"/>
  <c r="CP64" i="1"/>
  <c r="CR64" i="1"/>
  <c r="CT64" i="1"/>
  <c r="CV64" i="1"/>
  <c r="CX64" i="1"/>
  <c r="CZ64" i="1"/>
  <c r="DC64" i="1"/>
  <c r="E65" i="1"/>
  <c r="H65" i="1"/>
  <c r="K65" i="1"/>
  <c r="S65" i="1"/>
  <c r="U65" i="1"/>
  <c r="W65" i="1"/>
  <c r="Y65" i="1"/>
  <c r="AA65" i="1"/>
  <c r="AC65" i="1"/>
  <c r="AD65" i="1"/>
  <c r="AE65" i="1"/>
  <c r="AF65" i="1"/>
  <c r="AK65" i="1"/>
  <c r="AQ65" i="1"/>
  <c r="AR65" i="1"/>
  <c r="AS65" i="1"/>
  <c r="AT65" i="1"/>
  <c r="AV65" i="1"/>
  <c r="AW65" i="1"/>
  <c r="AX65" i="1"/>
  <c r="AY65" i="1"/>
  <c r="BB65" i="1"/>
  <c r="BC65" i="1"/>
  <c r="BD65" i="1"/>
  <c r="BE65" i="1"/>
  <c r="BH65" i="1"/>
  <c r="BJ65" i="1"/>
  <c r="BL65" i="1"/>
  <c r="BN65" i="1"/>
  <c r="BP65" i="1"/>
  <c r="BR65" i="1"/>
  <c r="BT65" i="1"/>
  <c r="BV65" i="1"/>
  <c r="CB65" i="1"/>
  <c r="CD65" i="1"/>
  <c r="CF65" i="1"/>
  <c r="CH65" i="1"/>
  <c r="CJ65" i="1"/>
  <c r="CL65" i="1"/>
  <c r="CN65" i="1"/>
  <c r="CP65" i="1"/>
  <c r="CR65" i="1"/>
  <c r="CT65" i="1"/>
  <c r="CV65" i="1"/>
  <c r="CX65" i="1"/>
  <c r="CZ65" i="1"/>
  <c r="DC65" i="1"/>
  <c r="E66" i="1"/>
  <c r="H66" i="1"/>
  <c r="K66" i="1"/>
  <c r="S66" i="1"/>
  <c r="U66" i="1"/>
  <c r="W66" i="1"/>
  <c r="Y66" i="1"/>
  <c r="AA66" i="1"/>
  <c r="AC66" i="1"/>
  <c r="AD66" i="1"/>
  <c r="AE66" i="1"/>
  <c r="AF66" i="1"/>
  <c r="AK66" i="1"/>
  <c r="AQ66" i="1"/>
  <c r="AR66" i="1"/>
  <c r="AS66" i="1"/>
  <c r="AT66" i="1"/>
  <c r="AV66" i="1"/>
  <c r="AW66" i="1"/>
  <c r="AX66" i="1"/>
  <c r="AY66" i="1"/>
  <c r="BB66" i="1"/>
  <c r="BC66" i="1"/>
  <c r="BD66" i="1"/>
  <c r="BE66" i="1"/>
  <c r="BH66" i="1"/>
  <c r="BJ66" i="1"/>
  <c r="BL66" i="1"/>
  <c r="BN66" i="1"/>
  <c r="BP66" i="1"/>
  <c r="BR66" i="1"/>
  <c r="BT66" i="1"/>
  <c r="BV66" i="1"/>
  <c r="CB66" i="1"/>
  <c r="CD66" i="1"/>
  <c r="CF66" i="1"/>
  <c r="CH66" i="1"/>
  <c r="CJ66" i="1"/>
  <c r="CL66" i="1"/>
  <c r="CN66" i="1"/>
  <c r="CP66" i="1"/>
  <c r="CR66" i="1"/>
  <c r="CT66" i="1"/>
  <c r="CV66" i="1"/>
  <c r="CX66" i="1"/>
  <c r="CZ66" i="1"/>
  <c r="DC66" i="1"/>
  <c r="E67" i="1"/>
  <c r="H67" i="1"/>
  <c r="K67" i="1"/>
  <c r="S67" i="1"/>
  <c r="U67" i="1"/>
  <c r="W67" i="1"/>
  <c r="Y67" i="1"/>
  <c r="AA67" i="1"/>
  <c r="AC67" i="1"/>
  <c r="AD67" i="1"/>
  <c r="AE67" i="1"/>
  <c r="AF67" i="1"/>
  <c r="AK67" i="1"/>
  <c r="AQ67" i="1"/>
  <c r="AR67" i="1"/>
  <c r="AS67" i="1"/>
  <c r="AT67" i="1"/>
  <c r="AV67" i="1"/>
  <c r="AW67" i="1"/>
  <c r="AX67" i="1"/>
  <c r="AY67" i="1"/>
  <c r="BB67" i="1"/>
  <c r="BC67" i="1"/>
  <c r="BD67" i="1"/>
  <c r="BE67" i="1"/>
  <c r="BH67" i="1"/>
  <c r="BJ67" i="1"/>
  <c r="BL67" i="1"/>
  <c r="BN67" i="1"/>
  <c r="BP67" i="1"/>
  <c r="BR67" i="1"/>
  <c r="BT67" i="1"/>
  <c r="BV67" i="1"/>
  <c r="CB67" i="1"/>
  <c r="CD67" i="1"/>
  <c r="CF67" i="1"/>
  <c r="CH67" i="1"/>
  <c r="CJ67" i="1"/>
  <c r="CL67" i="1"/>
  <c r="CN67" i="1"/>
  <c r="CP67" i="1"/>
  <c r="CR67" i="1"/>
  <c r="CT67" i="1"/>
  <c r="CV67" i="1"/>
  <c r="CX67" i="1"/>
  <c r="CZ67" i="1"/>
  <c r="DC67" i="1"/>
  <c r="E68" i="1"/>
  <c r="H68" i="1"/>
  <c r="K68" i="1"/>
  <c r="S68" i="1"/>
  <c r="U68" i="1"/>
  <c r="W68" i="1"/>
  <c r="Y68" i="1"/>
  <c r="AA68" i="1"/>
  <c r="AC68" i="1"/>
  <c r="AD68" i="1"/>
  <c r="AE68" i="1"/>
  <c r="AF68" i="1"/>
  <c r="AK68" i="1"/>
  <c r="AQ68" i="1"/>
  <c r="AR68" i="1"/>
  <c r="AS68" i="1"/>
  <c r="AT68" i="1"/>
  <c r="AV68" i="1"/>
  <c r="AW68" i="1"/>
  <c r="AX68" i="1"/>
  <c r="AY68" i="1"/>
  <c r="BB68" i="1"/>
  <c r="BC68" i="1"/>
  <c r="BD68" i="1"/>
  <c r="BE68" i="1"/>
  <c r="BH68" i="1"/>
  <c r="BJ68" i="1"/>
  <c r="BL68" i="1"/>
  <c r="BN68" i="1"/>
  <c r="BP68" i="1"/>
  <c r="BR68" i="1"/>
  <c r="BT68" i="1"/>
  <c r="BV68" i="1"/>
  <c r="CB68" i="1"/>
  <c r="CD68" i="1"/>
  <c r="CF68" i="1"/>
  <c r="CH68" i="1"/>
  <c r="CJ68" i="1"/>
  <c r="CL68" i="1"/>
  <c r="CN68" i="1"/>
  <c r="CP68" i="1"/>
  <c r="CR68" i="1"/>
  <c r="CT68" i="1"/>
  <c r="CV68" i="1"/>
  <c r="CX68" i="1"/>
  <c r="CZ68" i="1"/>
  <c r="DC68" i="1"/>
  <c r="E69" i="1"/>
  <c r="H69" i="1"/>
  <c r="K69" i="1"/>
  <c r="S69" i="1"/>
  <c r="U69" i="1"/>
  <c r="W69" i="1"/>
  <c r="Y69" i="1"/>
  <c r="AA69" i="1"/>
  <c r="AC69" i="1"/>
  <c r="AD69" i="1"/>
  <c r="AE69" i="1"/>
  <c r="AF69" i="1"/>
  <c r="AK69" i="1"/>
  <c r="AQ69" i="1"/>
  <c r="AR69" i="1"/>
  <c r="AS69" i="1"/>
  <c r="AT69" i="1"/>
  <c r="AV69" i="1"/>
  <c r="AW69" i="1"/>
  <c r="AX69" i="1"/>
  <c r="AY69" i="1"/>
  <c r="BB69" i="1"/>
  <c r="BC69" i="1"/>
  <c r="BD69" i="1"/>
  <c r="BE69" i="1"/>
  <c r="BH69" i="1"/>
  <c r="BJ69" i="1"/>
  <c r="BL69" i="1"/>
  <c r="BN69" i="1"/>
  <c r="BP69" i="1"/>
  <c r="BR69" i="1"/>
  <c r="BT69" i="1"/>
  <c r="BV69" i="1"/>
  <c r="CB69" i="1"/>
  <c r="CD69" i="1"/>
  <c r="CF69" i="1"/>
  <c r="CH69" i="1"/>
  <c r="CJ69" i="1"/>
  <c r="CL69" i="1"/>
  <c r="CN69" i="1"/>
  <c r="CP69" i="1"/>
  <c r="CR69" i="1"/>
  <c r="CT69" i="1"/>
  <c r="CV69" i="1"/>
  <c r="CX69" i="1"/>
  <c r="CZ69" i="1"/>
  <c r="DC69" i="1"/>
  <c r="E70" i="1"/>
  <c r="H70" i="1"/>
  <c r="K70" i="1"/>
  <c r="S70" i="1"/>
  <c r="U70" i="1"/>
  <c r="W70" i="1"/>
  <c r="Y70" i="1"/>
  <c r="AA70" i="1"/>
  <c r="AC70" i="1"/>
  <c r="AD70" i="1"/>
  <c r="AE70" i="1"/>
  <c r="AF70" i="1"/>
  <c r="AK70" i="1"/>
  <c r="AQ70" i="1"/>
  <c r="AR70" i="1"/>
  <c r="AS70" i="1"/>
  <c r="AT70" i="1"/>
  <c r="AV70" i="1"/>
  <c r="AW70" i="1"/>
  <c r="AX70" i="1"/>
  <c r="AY70" i="1"/>
  <c r="BB70" i="1"/>
  <c r="BC70" i="1"/>
  <c r="BD70" i="1"/>
  <c r="BE70" i="1"/>
  <c r="BH70" i="1"/>
  <c r="BJ70" i="1"/>
  <c r="BL70" i="1"/>
  <c r="BN70" i="1"/>
  <c r="BP70" i="1"/>
  <c r="BR70" i="1"/>
  <c r="BT70" i="1"/>
  <c r="BV70" i="1"/>
  <c r="CB70" i="1"/>
  <c r="CD70" i="1"/>
  <c r="CF70" i="1"/>
  <c r="CH70" i="1"/>
  <c r="CJ70" i="1"/>
  <c r="CL70" i="1"/>
  <c r="CN70" i="1"/>
  <c r="CP70" i="1"/>
  <c r="CR70" i="1"/>
  <c r="CT70" i="1"/>
  <c r="CV70" i="1"/>
  <c r="CX70" i="1"/>
  <c r="CZ70" i="1"/>
  <c r="DC70" i="1"/>
  <c r="E71" i="1"/>
  <c r="H71" i="1"/>
  <c r="K71" i="1"/>
  <c r="S71" i="1"/>
  <c r="U71" i="1"/>
  <c r="W71" i="1"/>
  <c r="Y71" i="1"/>
  <c r="AA71" i="1"/>
  <c r="AC71" i="1"/>
  <c r="AD71" i="1"/>
  <c r="AE71" i="1"/>
  <c r="AF71" i="1"/>
  <c r="AK71" i="1"/>
  <c r="AQ71" i="1"/>
  <c r="AR71" i="1"/>
  <c r="AS71" i="1"/>
  <c r="AT71" i="1"/>
  <c r="AV71" i="1"/>
  <c r="AW71" i="1"/>
  <c r="AX71" i="1"/>
  <c r="AY71" i="1"/>
  <c r="BB71" i="1"/>
  <c r="BC71" i="1"/>
  <c r="BD71" i="1"/>
  <c r="BE71" i="1"/>
  <c r="BH71" i="1"/>
  <c r="BJ71" i="1"/>
  <c r="BL71" i="1"/>
  <c r="BN71" i="1"/>
  <c r="BP71" i="1"/>
  <c r="BR71" i="1"/>
  <c r="BT71" i="1"/>
  <c r="BV71" i="1"/>
  <c r="CB71" i="1"/>
  <c r="CD71" i="1"/>
  <c r="CF71" i="1"/>
  <c r="CH71" i="1"/>
  <c r="CJ71" i="1"/>
  <c r="CL71" i="1"/>
  <c r="CN71" i="1"/>
  <c r="CP71" i="1"/>
  <c r="CR71" i="1"/>
  <c r="CT71" i="1"/>
  <c r="CV71" i="1"/>
  <c r="CX71" i="1"/>
  <c r="CZ71" i="1"/>
  <c r="DC71" i="1"/>
  <c r="E72" i="1"/>
  <c r="H72" i="1"/>
  <c r="K72" i="1"/>
  <c r="S72" i="1"/>
  <c r="U72" i="1"/>
  <c r="W72" i="1"/>
  <c r="Y72" i="1"/>
  <c r="AA72" i="1"/>
  <c r="AC72" i="1"/>
  <c r="AD72" i="1"/>
  <c r="AE72" i="1"/>
  <c r="AF72" i="1"/>
  <c r="AK72" i="1"/>
  <c r="AQ72" i="1"/>
  <c r="AR72" i="1"/>
  <c r="AS72" i="1"/>
  <c r="AT72" i="1"/>
  <c r="AV72" i="1"/>
  <c r="AW72" i="1"/>
  <c r="AX72" i="1"/>
  <c r="AY72" i="1"/>
  <c r="BB72" i="1"/>
  <c r="BC72" i="1"/>
  <c r="BD72" i="1"/>
  <c r="BE72" i="1"/>
  <c r="BH72" i="1"/>
  <c r="BJ72" i="1"/>
  <c r="BL72" i="1"/>
  <c r="BN72" i="1"/>
  <c r="BP72" i="1"/>
  <c r="BR72" i="1"/>
  <c r="BT72" i="1"/>
  <c r="BV72" i="1"/>
  <c r="CB72" i="1"/>
  <c r="CD72" i="1"/>
  <c r="CF72" i="1"/>
  <c r="CH72" i="1"/>
  <c r="CJ72" i="1"/>
  <c r="CL72" i="1"/>
  <c r="CN72" i="1"/>
  <c r="CP72" i="1"/>
  <c r="CR72" i="1"/>
  <c r="CT72" i="1"/>
  <c r="CV72" i="1"/>
  <c r="CX72" i="1"/>
  <c r="CZ72" i="1"/>
  <c r="DC72" i="1"/>
  <c r="E73" i="1"/>
  <c r="H73" i="1"/>
  <c r="K73" i="1"/>
  <c r="S73" i="1"/>
  <c r="U73" i="1"/>
  <c r="W73" i="1"/>
  <c r="Y73" i="1"/>
  <c r="AA73" i="1"/>
  <c r="AC73" i="1"/>
  <c r="AD73" i="1"/>
  <c r="AE73" i="1"/>
  <c r="AF73" i="1"/>
  <c r="AK73" i="1"/>
  <c r="AQ73" i="1"/>
  <c r="AR73" i="1"/>
  <c r="AS73" i="1"/>
  <c r="AT73" i="1"/>
  <c r="AV73" i="1"/>
  <c r="AW73" i="1"/>
  <c r="AX73" i="1"/>
  <c r="AY73" i="1"/>
  <c r="BB73" i="1"/>
  <c r="BC73" i="1"/>
  <c r="BD73" i="1"/>
  <c r="BE73" i="1"/>
  <c r="BH73" i="1"/>
  <c r="BJ73" i="1"/>
  <c r="BL73" i="1"/>
  <c r="BN73" i="1"/>
  <c r="BP73" i="1"/>
  <c r="BR73" i="1"/>
  <c r="BT73" i="1"/>
  <c r="BV73" i="1"/>
  <c r="CB73" i="1"/>
  <c r="CD73" i="1"/>
  <c r="CF73" i="1"/>
  <c r="CH73" i="1"/>
  <c r="CJ73" i="1"/>
  <c r="CL73" i="1"/>
  <c r="CN73" i="1"/>
  <c r="CP73" i="1"/>
  <c r="CR73" i="1"/>
  <c r="CT73" i="1"/>
  <c r="CV73" i="1"/>
  <c r="CX73" i="1"/>
  <c r="CZ73" i="1"/>
  <c r="DC73" i="1"/>
  <c r="E74" i="1"/>
  <c r="H74" i="1"/>
  <c r="K74" i="1"/>
  <c r="S74" i="1"/>
  <c r="U74" i="1"/>
  <c r="W74" i="1"/>
  <c r="Y74" i="1"/>
  <c r="AA74" i="1"/>
  <c r="AC74" i="1"/>
  <c r="AD74" i="1"/>
  <c r="AE74" i="1"/>
  <c r="AF74" i="1"/>
  <c r="AK74" i="1"/>
  <c r="AQ74" i="1"/>
  <c r="AR74" i="1"/>
  <c r="AS74" i="1"/>
  <c r="AT74" i="1"/>
  <c r="AV74" i="1"/>
  <c r="AW74" i="1"/>
  <c r="AX74" i="1"/>
  <c r="AY74" i="1"/>
  <c r="BB74" i="1"/>
  <c r="BC74" i="1"/>
  <c r="BD74" i="1"/>
  <c r="BE74" i="1"/>
  <c r="BH74" i="1"/>
  <c r="BJ74" i="1"/>
  <c r="BL74" i="1"/>
  <c r="BN74" i="1"/>
  <c r="BP74" i="1"/>
  <c r="BR74" i="1"/>
  <c r="BT74" i="1"/>
  <c r="BV74" i="1"/>
  <c r="CB74" i="1"/>
  <c r="CD74" i="1"/>
  <c r="CF74" i="1"/>
  <c r="CH74" i="1"/>
  <c r="CJ74" i="1"/>
  <c r="CL74" i="1"/>
  <c r="CN74" i="1"/>
  <c r="CP74" i="1"/>
  <c r="CR74" i="1"/>
  <c r="CT74" i="1"/>
  <c r="CV74" i="1"/>
  <c r="CX74" i="1"/>
  <c r="CZ74" i="1"/>
  <c r="DC74" i="1"/>
  <c r="E75" i="1"/>
  <c r="H75" i="1"/>
  <c r="K75" i="1"/>
  <c r="S75" i="1"/>
  <c r="U75" i="1"/>
  <c r="W75" i="1"/>
  <c r="Y75" i="1"/>
  <c r="AA75" i="1"/>
  <c r="AC75" i="1"/>
  <c r="AD75" i="1"/>
  <c r="AE75" i="1"/>
  <c r="AF75" i="1"/>
  <c r="AK75" i="1"/>
  <c r="AQ75" i="1"/>
  <c r="AR75" i="1"/>
  <c r="AS75" i="1"/>
  <c r="AT75" i="1"/>
  <c r="AV75" i="1"/>
  <c r="AW75" i="1"/>
  <c r="AX75" i="1"/>
  <c r="AY75" i="1"/>
  <c r="BB75" i="1"/>
  <c r="BC75" i="1"/>
  <c r="BD75" i="1"/>
  <c r="BE75" i="1"/>
  <c r="BH75" i="1"/>
  <c r="BJ75" i="1"/>
  <c r="BL75" i="1"/>
  <c r="BN75" i="1"/>
  <c r="BP75" i="1"/>
  <c r="BR75" i="1"/>
  <c r="BT75" i="1"/>
  <c r="BV75" i="1"/>
  <c r="CB75" i="1"/>
  <c r="CD75" i="1"/>
  <c r="CF75" i="1"/>
  <c r="CH75" i="1"/>
  <c r="CJ75" i="1"/>
  <c r="CL75" i="1"/>
  <c r="CN75" i="1"/>
  <c r="CP75" i="1"/>
  <c r="CR75" i="1"/>
  <c r="CT75" i="1"/>
  <c r="CV75" i="1"/>
  <c r="CX75" i="1"/>
  <c r="CZ75" i="1"/>
  <c r="DC75" i="1"/>
  <c r="E76" i="1"/>
  <c r="H76" i="1"/>
  <c r="K76" i="1"/>
  <c r="S76" i="1"/>
  <c r="U76" i="1"/>
  <c r="W76" i="1"/>
  <c r="Y76" i="1"/>
  <c r="AA76" i="1"/>
  <c r="AC76" i="1"/>
  <c r="AD76" i="1"/>
  <c r="AE76" i="1"/>
  <c r="AF76" i="1"/>
  <c r="AK76" i="1"/>
  <c r="AQ76" i="1"/>
  <c r="AR76" i="1"/>
  <c r="AS76" i="1"/>
  <c r="AT76" i="1"/>
  <c r="AV76" i="1"/>
  <c r="AW76" i="1"/>
  <c r="AX76" i="1"/>
  <c r="AY76" i="1"/>
  <c r="BB76" i="1"/>
  <c r="BC76" i="1"/>
  <c r="BD76" i="1"/>
  <c r="BE76" i="1"/>
  <c r="BH76" i="1"/>
  <c r="BJ76" i="1"/>
  <c r="BL76" i="1"/>
  <c r="BN76" i="1"/>
  <c r="BP76" i="1"/>
  <c r="BR76" i="1"/>
  <c r="BT76" i="1"/>
  <c r="BV76" i="1"/>
  <c r="CB76" i="1"/>
  <c r="CD76" i="1"/>
  <c r="CF76" i="1"/>
  <c r="CH76" i="1"/>
  <c r="CJ76" i="1"/>
  <c r="CL76" i="1"/>
  <c r="CN76" i="1"/>
  <c r="CP76" i="1"/>
  <c r="CR76" i="1"/>
  <c r="CT76" i="1"/>
  <c r="CV76" i="1"/>
  <c r="CX76" i="1"/>
  <c r="CZ76" i="1"/>
  <c r="DC76" i="1"/>
  <c r="E77" i="1"/>
  <c r="H77" i="1"/>
  <c r="K77" i="1"/>
  <c r="S77" i="1"/>
  <c r="U77" i="1"/>
  <c r="W77" i="1"/>
  <c r="Y77" i="1"/>
  <c r="AA77" i="1"/>
  <c r="AC77" i="1"/>
  <c r="AD77" i="1"/>
  <c r="AE77" i="1"/>
  <c r="AF77" i="1"/>
  <c r="AK77" i="1"/>
  <c r="AQ77" i="1"/>
  <c r="AR77" i="1"/>
  <c r="AS77" i="1"/>
  <c r="AT77" i="1"/>
  <c r="AV77" i="1"/>
  <c r="AW77" i="1"/>
  <c r="AX77" i="1"/>
  <c r="AY77" i="1"/>
  <c r="BB77" i="1"/>
  <c r="BC77" i="1"/>
  <c r="BD77" i="1"/>
  <c r="BE77" i="1"/>
  <c r="BH77" i="1"/>
  <c r="BJ77" i="1"/>
  <c r="BL77" i="1"/>
  <c r="BN77" i="1"/>
  <c r="BP77" i="1"/>
  <c r="BR77" i="1"/>
  <c r="BT77" i="1"/>
  <c r="BV77" i="1"/>
  <c r="CB77" i="1"/>
  <c r="CD77" i="1"/>
  <c r="CF77" i="1"/>
  <c r="CH77" i="1"/>
  <c r="CJ77" i="1"/>
  <c r="CL77" i="1"/>
  <c r="CN77" i="1"/>
  <c r="CP77" i="1"/>
  <c r="CR77" i="1"/>
  <c r="CT77" i="1"/>
  <c r="CV77" i="1"/>
  <c r="CX77" i="1"/>
  <c r="CZ77" i="1"/>
  <c r="DC77" i="1"/>
  <c r="E78" i="1"/>
  <c r="H78" i="1"/>
  <c r="K78" i="1"/>
  <c r="S78" i="1"/>
  <c r="U78" i="1"/>
  <c r="W78" i="1"/>
  <c r="Y78" i="1"/>
  <c r="AA78" i="1"/>
  <c r="AC78" i="1"/>
  <c r="AD78" i="1"/>
  <c r="AE78" i="1"/>
  <c r="AF78" i="1"/>
  <c r="AK78" i="1"/>
  <c r="AQ78" i="1"/>
  <c r="AR78" i="1"/>
  <c r="AS78" i="1"/>
  <c r="AT78" i="1"/>
  <c r="AV78" i="1"/>
  <c r="AW78" i="1"/>
  <c r="AX78" i="1"/>
  <c r="AY78" i="1"/>
  <c r="BB78" i="1"/>
  <c r="BC78" i="1"/>
  <c r="BD78" i="1"/>
  <c r="BE78" i="1"/>
  <c r="BH78" i="1"/>
  <c r="BJ78" i="1"/>
  <c r="BL78" i="1"/>
  <c r="BN78" i="1"/>
  <c r="BP78" i="1"/>
  <c r="BR78" i="1"/>
  <c r="BT78" i="1"/>
  <c r="BV78" i="1"/>
  <c r="CB78" i="1"/>
  <c r="CD78" i="1"/>
  <c r="CF78" i="1"/>
  <c r="CH78" i="1"/>
  <c r="CJ78" i="1"/>
  <c r="CL78" i="1"/>
  <c r="CN78" i="1"/>
  <c r="CP78" i="1"/>
  <c r="CR78" i="1"/>
  <c r="CT78" i="1"/>
  <c r="CV78" i="1"/>
  <c r="CX78" i="1"/>
  <c r="CZ78" i="1"/>
  <c r="DC78" i="1"/>
  <c r="E79" i="1"/>
  <c r="H79" i="1"/>
  <c r="K79" i="1"/>
  <c r="S79" i="1"/>
  <c r="U79" i="1"/>
  <c r="W79" i="1"/>
  <c r="Y79" i="1"/>
  <c r="AA79" i="1"/>
  <c r="AC79" i="1"/>
  <c r="AD79" i="1"/>
  <c r="AE79" i="1"/>
  <c r="AF79" i="1"/>
  <c r="AK79" i="1"/>
  <c r="AQ79" i="1"/>
  <c r="AR79" i="1"/>
  <c r="AS79" i="1"/>
  <c r="AT79" i="1"/>
  <c r="AV79" i="1"/>
  <c r="AW79" i="1"/>
  <c r="AX79" i="1"/>
  <c r="AY79" i="1"/>
  <c r="BB79" i="1"/>
  <c r="BC79" i="1"/>
  <c r="BD79" i="1"/>
  <c r="BE79" i="1"/>
  <c r="BH79" i="1"/>
  <c r="BJ79" i="1"/>
  <c r="BL79" i="1"/>
  <c r="BN79" i="1"/>
  <c r="BP79" i="1"/>
  <c r="BR79" i="1"/>
  <c r="BT79" i="1"/>
  <c r="BV79" i="1"/>
  <c r="CB79" i="1"/>
  <c r="CD79" i="1"/>
  <c r="CF79" i="1"/>
  <c r="CH79" i="1"/>
  <c r="CJ79" i="1"/>
  <c r="CL79" i="1"/>
  <c r="CN79" i="1"/>
  <c r="CP79" i="1"/>
  <c r="CR79" i="1"/>
  <c r="CT79" i="1"/>
  <c r="CV79" i="1"/>
  <c r="CX79" i="1"/>
  <c r="CZ79" i="1"/>
  <c r="DC79" i="1"/>
  <c r="E80" i="1"/>
  <c r="H80" i="1"/>
  <c r="K80" i="1"/>
  <c r="S80" i="1"/>
  <c r="U80" i="1"/>
  <c r="W80" i="1"/>
  <c r="Y80" i="1"/>
  <c r="AA80" i="1"/>
  <c r="AC80" i="1"/>
  <c r="AD80" i="1"/>
  <c r="AE80" i="1"/>
  <c r="AF80" i="1"/>
  <c r="AK80" i="1"/>
  <c r="AQ80" i="1"/>
  <c r="AR80" i="1"/>
  <c r="AS80" i="1"/>
  <c r="AT80" i="1"/>
  <c r="AV80" i="1"/>
  <c r="AW80" i="1"/>
  <c r="AX80" i="1"/>
  <c r="AY80" i="1"/>
  <c r="BB80" i="1"/>
  <c r="BC80" i="1"/>
  <c r="BD80" i="1"/>
  <c r="BE80" i="1"/>
  <c r="BH80" i="1"/>
  <c r="BJ80" i="1"/>
  <c r="BL80" i="1"/>
  <c r="BN80" i="1"/>
  <c r="BP80" i="1"/>
  <c r="BR80" i="1"/>
  <c r="BT80" i="1"/>
  <c r="BV80" i="1"/>
  <c r="CB80" i="1"/>
  <c r="CD80" i="1"/>
  <c r="CF80" i="1"/>
  <c r="CH80" i="1"/>
  <c r="CJ80" i="1"/>
  <c r="CL80" i="1"/>
  <c r="CN80" i="1"/>
  <c r="CP80" i="1"/>
  <c r="CR80" i="1"/>
  <c r="CT80" i="1"/>
  <c r="CV80" i="1"/>
  <c r="CX80" i="1"/>
  <c r="CZ80" i="1"/>
  <c r="DC80" i="1"/>
  <c r="E81" i="1"/>
  <c r="H81" i="1"/>
  <c r="K81" i="1"/>
  <c r="S81" i="1"/>
  <c r="U81" i="1"/>
  <c r="W81" i="1"/>
  <c r="Y81" i="1"/>
  <c r="AA81" i="1"/>
  <c r="AC81" i="1"/>
  <c r="AD81" i="1"/>
  <c r="AE81" i="1"/>
  <c r="AF81" i="1"/>
  <c r="AK81" i="1"/>
  <c r="AQ81" i="1"/>
  <c r="AR81" i="1"/>
  <c r="AS81" i="1"/>
  <c r="AT81" i="1"/>
  <c r="AV81" i="1"/>
  <c r="AW81" i="1"/>
  <c r="AX81" i="1"/>
  <c r="AY81" i="1"/>
  <c r="BB81" i="1"/>
  <c r="BC81" i="1"/>
  <c r="BD81" i="1"/>
  <c r="BE81" i="1"/>
  <c r="BH81" i="1"/>
  <c r="BJ81" i="1"/>
  <c r="BL81" i="1"/>
  <c r="BN81" i="1"/>
  <c r="BP81" i="1"/>
  <c r="BR81" i="1"/>
  <c r="BT81" i="1"/>
  <c r="BV81" i="1"/>
  <c r="CB81" i="1"/>
  <c r="CD81" i="1"/>
  <c r="CF81" i="1"/>
  <c r="CH81" i="1"/>
  <c r="CJ81" i="1"/>
  <c r="CL81" i="1"/>
  <c r="CN81" i="1"/>
  <c r="CP81" i="1"/>
  <c r="CR81" i="1"/>
  <c r="CT81" i="1"/>
  <c r="CV81" i="1"/>
  <c r="CX81" i="1"/>
  <c r="CZ81" i="1"/>
  <c r="DC81" i="1"/>
  <c r="E82" i="1"/>
  <c r="H82" i="1"/>
  <c r="K82" i="1"/>
  <c r="S82" i="1"/>
  <c r="U82" i="1"/>
  <c r="W82" i="1"/>
  <c r="Y82" i="1"/>
  <c r="AA82" i="1"/>
  <c r="AC82" i="1"/>
  <c r="AD82" i="1"/>
  <c r="AE82" i="1"/>
  <c r="AF82" i="1"/>
  <c r="AK82" i="1"/>
  <c r="AQ82" i="1"/>
  <c r="AR82" i="1"/>
  <c r="AS82" i="1"/>
  <c r="AT82" i="1"/>
  <c r="AV82" i="1"/>
  <c r="AW82" i="1"/>
  <c r="AX82" i="1"/>
  <c r="AY82" i="1"/>
  <c r="BB82" i="1"/>
  <c r="BC82" i="1"/>
  <c r="BD82" i="1"/>
  <c r="BE82" i="1"/>
  <c r="BH82" i="1"/>
  <c r="BJ82" i="1"/>
  <c r="BL82" i="1"/>
  <c r="BN82" i="1"/>
  <c r="BP82" i="1"/>
  <c r="BR82" i="1"/>
  <c r="BT82" i="1"/>
  <c r="BV82" i="1"/>
  <c r="CB82" i="1"/>
  <c r="CD82" i="1"/>
  <c r="CF82" i="1"/>
  <c r="CH82" i="1"/>
  <c r="CJ82" i="1"/>
  <c r="CL82" i="1"/>
  <c r="CN82" i="1"/>
  <c r="CP82" i="1"/>
  <c r="CR82" i="1"/>
  <c r="CT82" i="1"/>
  <c r="CV82" i="1"/>
  <c r="CX82" i="1"/>
  <c r="CZ82" i="1"/>
  <c r="DC82" i="1"/>
  <c r="E83" i="1"/>
  <c r="H83" i="1"/>
  <c r="K83" i="1"/>
  <c r="S83" i="1"/>
  <c r="U83" i="1"/>
  <c r="W83" i="1"/>
  <c r="Y83" i="1"/>
  <c r="AA83" i="1"/>
  <c r="AC83" i="1"/>
  <c r="AD83" i="1"/>
  <c r="AE83" i="1"/>
  <c r="AF83" i="1"/>
  <c r="AK83" i="1"/>
  <c r="AQ83" i="1"/>
  <c r="AR83" i="1"/>
  <c r="AS83" i="1"/>
  <c r="AT83" i="1"/>
  <c r="AV83" i="1"/>
  <c r="AW83" i="1"/>
  <c r="AX83" i="1"/>
  <c r="AY83" i="1"/>
  <c r="BB83" i="1"/>
  <c r="BC83" i="1"/>
  <c r="BD83" i="1"/>
  <c r="BE83" i="1"/>
  <c r="BH83" i="1"/>
  <c r="BJ83" i="1"/>
  <c r="BL83" i="1"/>
  <c r="BN83" i="1"/>
  <c r="BP83" i="1"/>
  <c r="BR83" i="1"/>
  <c r="BT83" i="1"/>
  <c r="BV83" i="1"/>
  <c r="CB83" i="1"/>
  <c r="CD83" i="1"/>
  <c r="CF83" i="1"/>
  <c r="CH83" i="1"/>
  <c r="CJ83" i="1"/>
  <c r="CL83" i="1"/>
  <c r="CN83" i="1"/>
  <c r="CP83" i="1"/>
  <c r="CR83" i="1"/>
  <c r="CT83" i="1"/>
  <c r="CV83" i="1"/>
  <c r="CX83" i="1"/>
  <c r="CZ83" i="1"/>
  <c r="DC83" i="1"/>
  <c r="E84" i="1"/>
  <c r="H84" i="1"/>
  <c r="K84" i="1"/>
  <c r="S84" i="1"/>
  <c r="U84" i="1"/>
  <c r="W84" i="1"/>
  <c r="Y84" i="1"/>
  <c r="AA84" i="1"/>
  <c r="AC84" i="1"/>
  <c r="AD84" i="1"/>
  <c r="AE84" i="1"/>
  <c r="AF84" i="1"/>
  <c r="AK84" i="1"/>
  <c r="AQ84" i="1"/>
  <c r="AR84" i="1"/>
  <c r="AS84" i="1"/>
  <c r="AT84" i="1"/>
  <c r="AV84" i="1"/>
  <c r="AW84" i="1"/>
  <c r="AX84" i="1"/>
  <c r="AY84" i="1"/>
  <c r="BB84" i="1"/>
  <c r="BC84" i="1"/>
  <c r="BD84" i="1"/>
  <c r="BE84" i="1"/>
  <c r="BH84" i="1"/>
  <c r="BJ84" i="1"/>
  <c r="BL84" i="1"/>
  <c r="BN84" i="1"/>
  <c r="BP84" i="1"/>
  <c r="BR84" i="1"/>
  <c r="BT84" i="1"/>
  <c r="BV84" i="1"/>
  <c r="CB84" i="1"/>
  <c r="CD84" i="1"/>
  <c r="CF84" i="1"/>
  <c r="CH84" i="1"/>
  <c r="CJ84" i="1"/>
  <c r="CL84" i="1"/>
  <c r="CN84" i="1"/>
  <c r="CP84" i="1"/>
  <c r="CR84" i="1"/>
  <c r="CT84" i="1"/>
  <c r="CV84" i="1"/>
  <c r="CX84" i="1"/>
  <c r="CZ84" i="1"/>
  <c r="DC84" i="1"/>
  <c r="E85" i="1"/>
  <c r="H85" i="1"/>
  <c r="K85" i="1"/>
  <c r="S85" i="1"/>
  <c r="U85" i="1"/>
  <c r="W85" i="1"/>
  <c r="Y85" i="1"/>
  <c r="AA85" i="1"/>
  <c r="AC85" i="1"/>
  <c r="AD85" i="1"/>
  <c r="AE85" i="1"/>
  <c r="AF85" i="1"/>
  <c r="AK85" i="1"/>
  <c r="AQ85" i="1"/>
  <c r="AR85" i="1"/>
  <c r="AS85" i="1"/>
  <c r="AT85" i="1"/>
  <c r="AV85" i="1"/>
  <c r="AW85" i="1"/>
  <c r="AX85" i="1"/>
  <c r="AY85" i="1"/>
  <c r="BB85" i="1"/>
  <c r="BC85" i="1"/>
  <c r="BD85" i="1"/>
  <c r="BE85" i="1"/>
  <c r="BH85" i="1"/>
  <c r="BJ85" i="1"/>
  <c r="BL85" i="1"/>
  <c r="BN85" i="1"/>
  <c r="BP85" i="1"/>
  <c r="BR85" i="1"/>
  <c r="BT85" i="1"/>
  <c r="BV85" i="1"/>
  <c r="CB85" i="1"/>
  <c r="CD85" i="1"/>
  <c r="CF85" i="1"/>
  <c r="CH85" i="1"/>
  <c r="CJ85" i="1"/>
  <c r="CL85" i="1"/>
  <c r="CN85" i="1"/>
  <c r="CP85" i="1"/>
  <c r="CR85" i="1"/>
  <c r="CT85" i="1"/>
  <c r="CV85" i="1"/>
  <c r="CX85" i="1"/>
  <c r="CZ85" i="1"/>
  <c r="DC85" i="1"/>
  <c r="E86" i="1"/>
  <c r="H86" i="1"/>
  <c r="K86" i="1"/>
  <c r="S86" i="1"/>
  <c r="U86" i="1"/>
  <c r="W86" i="1"/>
  <c r="Y86" i="1"/>
  <c r="AA86" i="1"/>
  <c r="AC86" i="1"/>
  <c r="AD86" i="1"/>
  <c r="AE86" i="1"/>
  <c r="AF86" i="1"/>
  <c r="AK86" i="1"/>
  <c r="AQ86" i="1"/>
  <c r="AR86" i="1"/>
  <c r="AS86" i="1"/>
  <c r="AT86" i="1"/>
  <c r="AV86" i="1"/>
  <c r="AW86" i="1"/>
  <c r="AX86" i="1"/>
  <c r="AY86" i="1"/>
  <c r="BB86" i="1"/>
  <c r="BC86" i="1"/>
  <c r="BD86" i="1"/>
  <c r="BE86" i="1"/>
  <c r="BH86" i="1"/>
  <c r="BJ86" i="1"/>
  <c r="BL86" i="1"/>
  <c r="BN86" i="1"/>
  <c r="BP86" i="1"/>
  <c r="BR86" i="1"/>
  <c r="BT86" i="1"/>
  <c r="BV86" i="1"/>
  <c r="CB86" i="1"/>
  <c r="CD86" i="1"/>
  <c r="CF86" i="1"/>
  <c r="CH86" i="1"/>
  <c r="CJ86" i="1"/>
  <c r="CL86" i="1"/>
  <c r="CN86" i="1"/>
  <c r="CP86" i="1"/>
  <c r="CR86" i="1"/>
  <c r="CT86" i="1"/>
  <c r="CV86" i="1"/>
  <c r="CX86" i="1"/>
  <c r="CZ86" i="1"/>
  <c r="DC86" i="1"/>
  <c r="E87" i="1"/>
  <c r="H87" i="1"/>
  <c r="K87" i="1"/>
  <c r="S87" i="1"/>
  <c r="U87" i="1"/>
  <c r="W87" i="1"/>
  <c r="Y87" i="1"/>
  <c r="AA87" i="1"/>
  <c r="AC87" i="1"/>
  <c r="AD87" i="1"/>
  <c r="AE87" i="1"/>
  <c r="AF87" i="1"/>
  <c r="AK87" i="1"/>
  <c r="AQ87" i="1"/>
  <c r="AR87" i="1"/>
  <c r="AS87" i="1"/>
  <c r="AT87" i="1"/>
  <c r="AV87" i="1"/>
  <c r="AW87" i="1"/>
  <c r="AX87" i="1"/>
  <c r="AY87" i="1"/>
  <c r="BB87" i="1"/>
  <c r="BC87" i="1"/>
  <c r="BD87" i="1"/>
  <c r="BE87" i="1"/>
  <c r="BH87" i="1"/>
  <c r="BJ87" i="1"/>
  <c r="BL87" i="1"/>
  <c r="BN87" i="1"/>
  <c r="BP87" i="1"/>
  <c r="BR87" i="1"/>
  <c r="BT87" i="1"/>
  <c r="BV87" i="1"/>
  <c r="CB87" i="1"/>
  <c r="CD87" i="1"/>
  <c r="CF87" i="1"/>
  <c r="CH87" i="1"/>
  <c r="CJ87" i="1"/>
  <c r="CL87" i="1"/>
  <c r="CN87" i="1"/>
  <c r="CP87" i="1"/>
  <c r="CR87" i="1"/>
  <c r="CT87" i="1"/>
  <c r="CV87" i="1"/>
  <c r="CX87" i="1"/>
  <c r="CZ87" i="1"/>
  <c r="DC87" i="1"/>
  <c r="E88" i="1"/>
  <c r="H88" i="1"/>
  <c r="K88" i="1"/>
  <c r="S88" i="1"/>
  <c r="U88" i="1"/>
  <c r="W88" i="1"/>
  <c r="Y88" i="1"/>
  <c r="AA88" i="1"/>
  <c r="AC88" i="1"/>
  <c r="AD88" i="1"/>
  <c r="AE88" i="1"/>
  <c r="AF88" i="1"/>
  <c r="AK88" i="1"/>
  <c r="AQ88" i="1"/>
  <c r="AR88" i="1"/>
  <c r="AS88" i="1"/>
  <c r="AT88" i="1"/>
  <c r="AV88" i="1"/>
  <c r="AW88" i="1"/>
  <c r="AX88" i="1"/>
  <c r="AY88" i="1"/>
  <c r="BB88" i="1"/>
  <c r="BC88" i="1"/>
  <c r="BD88" i="1"/>
  <c r="BE88" i="1"/>
  <c r="BH88" i="1"/>
  <c r="BJ88" i="1"/>
  <c r="BL88" i="1"/>
  <c r="BN88" i="1"/>
  <c r="BP88" i="1"/>
  <c r="BR88" i="1"/>
  <c r="BT88" i="1"/>
  <c r="BV88" i="1"/>
  <c r="CB88" i="1"/>
  <c r="CD88" i="1"/>
  <c r="CF88" i="1"/>
  <c r="CH88" i="1"/>
  <c r="CJ88" i="1"/>
  <c r="CL88" i="1"/>
  <c r="CN88" i="1"/>
  <c r="CP88" i="1"/>
  <c r="CR88" i="1"/>
  <c r="CT88" i="1"/>
  <c r="CV88" i="1"/>
  <c r="CX88" i="1"/>
  <c r="CZ88" i="1"/>
  <c r="DC88" i="1"/>
  <c r="E89" i="1"/>
  <c r="H89" i="1"/>
  <c r="K89" i="1"/>
  <c r="S89" i="1"/>
  <c r="U89" i="1"/>
  <c r="W89" i="1"/>
  <c r="Y89" i="1"/>
  <c r="AA89" i="1"/>
  <c r="AC89" i="1"/>
  <c r="AD89" i="1"/>
  <c r="AE89" i="1"/>
  <c r="AF89" i="1"/>
  <c r="AK89" i="1"/>
  <c r="AQ89" i="1"/>
  <c r="AR89" i="1"/>
  <c r="AS89" i="1"/>
  <c r="AT89" i="1"/>
  <c r="AV89" i="1"/>
  <c r="AW89" i="1"/>
  <c r="AX89" i="1"/>
  <c r="AY89" i="1"/>
  <c r="BB89" i="1"/>
  <c r="BC89" i="1"/>
  <c r="BD89" i="1"/>
  <c r="BE89" i="1"/>
  <c r="BH89" i="1"/>
  <c r="BJ89" i="1"/>
  <c r="BL89" i="1"/>
  <c r="BN89" i="1"/>
  <c r="BP89" i="1"/>
  <c r="BR89" i="1"/>
  <c r="BT89" i="1"/>
  <c r="BV89" i="1"/>
  <c r="CB89" i="1"/>
  <c r="CD89" i="1"/>
  <c r="CF89" i="1"/>
  <c r="CH89" i="1"/>
  <c r="CJ89" i="1"/>
  <c r="CL89" i="1"/>
  <c r="CN89" i="1"/>
  <c r="CP89" i="1"/>
  <c r="CR89" i="1"/>
  <c r="CT89" i="1"/>
  <c r="CV89" i="1"/>
  <c r="CX89" i="1"/>
  <c r="CZ89" i="1"/>
  <c r="DC89" i="1"/>
  <c r="E90" i="1"/>
  <c r="H90" i="1"/>
  <c r="K90" i="1"/>
  <c r="S90" i="1"/>
  <c r="U90" i="1"/>
  <c r="W90" i="1"/>
  <c r="Y90" i="1"/>
  <c r="AA90" i="1"/>
  <c r="AC90" i="1"/>
  <c r="AD90" i="1"/>
  <c r="AE90" i="1"/>
  <c r="AF90" i="1"/>
  <c r="AK90" i="1"/>
  <c r="AQ90" i="1"/>
  <c r="AR90" i="1"/>
  <c r="AS90" i="1"/>
  <c r="AT90" i="1"/>
  <c r="AV90" i="1"/>
  <c r="AW90" i="1"/>
  <c r="AX90" i="1"/>
  <c r="AY90" i="1"/>
  <c r="BB90" i="1"/>
  <c r="BC90" i="1"/>
  <c r="BD90" i="1"/>
  <c r="BE90" i="1"/>
  <c r="BH90" i="1"/>
  <c r="BJ90" i="1"/>
  <c r="BL90" i="1"/>
  <c r="BN90" i="1"/>
  <c r="BP90" i="1"/>
  <c r="BR90" i="1"/>
  <c r="BT90" i="1"/>
  <c r="BV90" i="1"/>
  <c r="CB90" i="1"/>
  <c r="CD90" i="1"/>
  <c r="CF90" i="1"/>
  <c r="CH90" i="1"/>
  <c r="CJ90" i="1"/>
  <c r="CL90" i="1"/>
  <c r="CN90" i="1"/>
  <c r="CP90" i="1"/>
  <c r="CR90" i="1"/>
  <c r="CT90" i="1"/>
  <c r="CV90" i="1"/>
  <c r="CX90" i="1"/>
  <c r="CZ90" i="1"/>
  <c r="DC90" i="1"/>
  <c r="E91" i="1"/>
  <c r="H91" i="1"/>
  <c r="K91" i="1"/>
  <c r="S91" i="1"/>
  <c r="U91" i="1"/>
  <c r="W91" i="1"/>
  <c r="Y91" i="1"/>
  <c r="AA91" i="1"/>
  <c r="AC91" i="1"/>
  <c r="AD91" i="1"/>
  <c r="AE91" i="1"/>
  <c r="AF91" i="1"/>
  <c r="AK91" i="1"/>
  <c r="AQ91" i="1"/>
  <c r="AR91" i="1"/>
  <c r="AS91" i="1"/>
  <c r="AT91" i="1"/>
  <c r="AV91" i="1"/>
  <c r="AW91" i="1"/>
  <c r="AX91" i="1"/>
  <c r="AY91" i="1"/>
  <c r="BB91" i="1"/>
  <c r="BC91" i="1"/>
  <c r="BD91" i="1"/>
  <c r="BE91" i="1"/>
  <c r="BH91" i="1"/>
  <c r="BJ91" i="1"/>
  <c r="BL91" i="1"/>
  <c r="BN91" i="1"/>
  <c r="BP91" i="1"/>
  <c r="BR91" i="1"/>
  <c r="BT91" i="1"/>
  <c r="BV91" i="1"/>
  <c r="CB91" i="1"/>
  <c r="CD91" i="1"/>
  <c r="CF91" i="1"/>
  <c r="CH91" i="1"/>
  <c r="CJ91" i="1"/>
  <c r="CL91" i="1"/>
  <c r="CN91" i="1"/>
  <c r="CP91" i="1"/>
  <c r="CR91" i="1"/>
  <c r="CT91" i="1"/>
  <c r="CV91" i="1"/>
  <c r="CX91" i="1"/>
  <c r="CZ91" i="1"/>
  <c r="DC91" i="1"/>
  <c r="E92" i="1"/>
  <c r="H92" i="1"/>
  <c r="K92" i="1"/>
  <c r="S92" i="1"/>
  <c r="U92" i="1"/>
  <c r="W92" i="1"/>
  <c r="Y92" i="1"/>
  <c r="AA92" i="1"/>
  <c r="AC92" i="1"/>
  <c r="AD92" i="1"/>
  <c r="AE92" i="1"/>
  <c r="AF92" i="1"/>
  <c r="AK92" i="1"/>
  <c r="AQ92" i="1"/>
  <c r="AR92" i="1"/>
  <c r="AS92" i="1"/>
  <c r="AT92" i="1"/>
  <c r="AV92" i="1"/>
  <c r="AW92" i="1"/>
  <c r="AX92" i="1"/>
  <c r="AY92" i="1"/>
  <c r="BB92" i="1"/>
  <c r="BC92" i="1"/>
  <c r="BD92" i="1"/>
  <c r="BE92" i="1"/>
  <c r="BH92" i="1"/>
  <c r="BJ92" i="1"/>
  <c r="BL92" i="1"/>
  <c r="BN92" i="1"/>
  <c r="BP92" i="1"/>
  <c r="BR92" i="1"/>
  <c r="BT92" i="1"/>
  <c r="BV92" i="1"/>
  <c r="CB92" i="1"/>
  <c r="CD92" i="1"/>
  <c r="CF92" i="1"/>
  <c r="CH92" i="1"/>
  <c r="CJ92" i="1"/>
  <c r="CL92" i="1"/>
  <c r="CN92" i="1"/>
  <c r="CP92" i="1"/>
  <c r="CR92" i="1"/>
  <c r="CT92" i="1"/>
  <c r="CV92" i="1"/>
  <c r="CX92" i="1"/>
  <c r="CZ92" i="1"/>
  <c r="DC92" i="1"/>
  <c r="E93" i="1"/>
  <c r="H93" i="1"/>
  <c r="K93" i="1"/>
  <c r="S93" i="1"/>
  <c r="U93" i="1"/>
  <c r="W93" i="1"/>
  <c r="Y93" i="1"/>
  <c r="AA93" i="1"/>
  <c r="AC93" i="1"/>
  <c r="AD93" i="1"/>
  <c r="AE93" i="1"/>
  <c r="AF93" i="1"/>
  <c r="AK93" i="1"/>
  <c r="AQ93" i="1"/>
  <c r="AR93" i="1"/>
  <c r="AS93" i="1"/>
  <c r="AT93" i="1"/>
  <c r="AV93" i="1"/>
  <c r="AW93" i="1"/>
  <c r="AX93" i="1"/>
  <c r="AY93" i="1"/>
  <c r="BB93" i="1"/>
  <c r="BC93" i="1"/>
  <c r="BD93" i="1"/>
  <c r="BE93" i="1"/>
  <c r="BH93" i="1"/>
  <c r="BJ93" i="1"/>
  <c r="BL93" i="1"/>
  <c r="BN93" i="1"/>
  <c r="BP93" i="1"/>
  <c r="BR93" i="1"/>
  <c r="BT93" i="1"/>
  <c r="BV93" i="1"/>
  <c r="CB93" i="1"/>
  <c r="CD93" i="1"/>
  <c r="CF93" i="1"/>
  <c r="CH93" i="1"/>
  <c r="CJ93" i="1"/>
  <c r="CL93" i="1"/>
  <c r="CN93" i="1"/>
  <c r="CP93" i="1"/>
  <c r="CR93" i="1"/>
  <c r="CT93" i="1"/>
  <c r="CV93" i="1"/>
  <c r="CX93" i="1"/>
  <c r="CZ93" i="1"/>
  <c r="DC93" i="1"/>
  <c r="E94" i="1"/>
  <c r="H94" i="1"/>
  <c r="K94" i="1"/>
  <c r="S94" i="1"/>
  <c r="U94" i="1"/>
  <c r="W94" i="1"/>
  <c r="Y94" i="1"/>
  <c r="AA94" i="1"/>
  <c r="AC94" i="1"/>
  <c r="AD94" i="1"/>
  <c r="AE94" i="1"/>
  <c r="AF94" i="1"/>
  <c r="AK94" i="1"/>
  <c r="AQ94" i="1"/>
  <c r="AR94" i="1"/>
  <c r="AS94" i="1"/>
  <c r="AT94" i="1"/>
  <c r="AV94" i="1"/>
  <c r="AW94" i="1"/>
  <c r="AX94" i="1"/>
  <c r="AY94" i="1"/>
  <c r="BB94" i="1"/>
  <c r="BC94" i="1"/>
  <c r="BD94" i="1"/>
  <c r="BE94" i="1"/>
  <c r="BH94" i="1"/>
  <c r="BJ94" i="1"/>
  <c r="BL94" i="1"/>
  <c r="BN94" i="1"/>
  <c r="BP94" i="1"/>
  <c r="BR94" i="1"/>
  <c r="BT94" i="1"/>
  <c r="BV94" i="1"/>
  <c r="CB94" i="1"/>
  <c r="CD94" i="1"/>
  <c r="CF94" i="1"/>
  <c r="CH94" i="1"/>
  <c r="CJ94" i="1"/>
  <c r="CL94" i="1"/>
  <c r="CN94" i="1"/>
  <c r="CP94" i="1"/>
  <c r="CR94" i="1"/>
  <c r="CT94" i="1"/>
  <c r="CV94" i="1"/>
  <c r="CX94" i="1"/>
  <c r="CZ94" i="1"/>
  <c r="DC94" i="1"/>
  <c r="E95" i="1"/>
  <c r="H95" i="1"/>
  <c r="K95" i="1"/>
  <c r="S95" i="1"/>
  <c r="U95" i="1"/>
  <c r="W95" i="1"/>
  <c r="Y95" i="1"/>
  <c r="AA95" i="1"/>
  <c r="AC95" i="1"/>
  <c r="AD95" i="1"/>
  <c r="AE95" i="1"/>
  <c r="AF95" i="1"/>
  <c r="AK95" i="1"/>
  <c r="AQ95" i="1"/>
  <c r="AR95" i="1"/>
  <c r="AS95" i="1"/>
  <c r="AT95" i="1"/>
  <c r="AV95" i="1"/>
  <c r="AW95" i="1"/>
  <c r="AX95" i="1"/>
  <c r="AY95" i="1"/>
  <c r="BB95" i="1"/>
  <c r="BC95" i="1"/>
  <c r="BD95" i="1"/>
  <c r="BE95" i="1"/>
  <c r="BH95" i="1"/>
  <c r="BJ95" i="1"/>
  <c r="BL95" i="1"/>
  <c r="BN95" i="1"/>
  <c r="BP95" i="1"/>
  <c r="BR95" i="1"/>
  <c r="BT95" i="1"/>
  <c r="BV95" i="1"/>
  <c r="CB95" i="1"/>
  <c r="CD95" i="1"/>
  <c r="CF95" i="1"/>
  <c r="CH95" i="1"/>
  <c r="CJ95" i="1"/>
  <c r="CL95" i="1"/>
  <c r="CN95" i="1"/>
  <c r="CP95" i="1"/>
  <c r="CR95" i="1"/>
  <c r="CT95" i="1"/>
  <c r="CV95" i="1"/>
  <c r="CX95" i="1"/>
  <c r="CZ95" i="1"/>
  <c r="DC95" i="1"/>
  <c r="E96" i="1"/>
  <c r="H96" i="1"/>
  <c r="K96" i="1"/>
  <c r="S96" i="1"/>
  <c r="U96" i="1"/>
  <c r="W96" i="1"/>
  <c r="Y96" i="1"/>
  <c r="AA96" i="1"/>
  <c r="AC96" i="1"/>
  <c r="AD96" i="1"/>
  <c r="AE96" i="1"/>
  <c r="AF96" i="1"/>
  <c r="AK96" i="1"/>
  <c r="AQ96" i="1"/>
  <c r="AR96" i="1"/>
  <c r="AS96" i="1"/>
  <c r="AT96" i="1"/>
  <c r="AV96" i="1"/>
  <c r="AW96" i="1"/>
  <c r="AX96" i="1"/>
  <c r="AY96" i="1"/>
  <c r="BB96" i="1"/>
  <c r="BC96" i="1"/>
  <c r="BD96" i="1"/>
  <c r="BE96" i="1"/>
  <c r="BH96" i="1"/>
  <c r="BJ96" i="1"/>
  <c r="BL96" i="1"/>
  <c r="BN96" i="1"/>
  <c r="BP96" i="1"/>
  <c r="BR96" i="1"/>
  <c r="BT96" i="1"/>
  <c r="BV96" i="1"/>
  <c r="CB96" i="1"/>
  <c r="CD96" i="1"/>
  <c r="CF96" i="1"/>
  <c r="CH96" i="1"/>
  <c r="CJ96" i="1"/>
  <c r="CL96" i="1"/>
  <c r="CN96" i="1"/>
  <c r="CP96" i="1"/>
  <c r="CR96" i="1"/>
  <c r="CT96" i="1"/>
  <c r="CV96" i="1"/>
  <c r="CX96" i="1"/>
  <c r="CZ96" i="1"/>
  <c r="DC96" i="1"/>
  <c r="E97" i="1"/>
  <c r="H97" i="1"/>
  <c r="K97" i="1"/>
  <c r="S97" i="1"/>
  <c r="U97" i="1"/>
  <c r="W97" i="1"/>
  <c r="Y97" i="1"/>
  <c r="AA97" i="1"/>
  <c r="AC97" i="1"/>
  <c r="AD97" i="1"/>
  <c r="AE97" i="1"/>
  <c r="AF97" i="1"/>
  <c r="AK97" i="1"/>
  <c r="AQ97" i="1"/>
  <c r="AR97" i="1"/>
  <c r="AS97" i="1"/>
  <c r="AT97" i="1"/>
  <c r="AV97" i="1"/>
  <c r="AW97" i="1"/>
  <c r="AX97" i="1"/>
  <c r="AY97" i="1"/>
  <c r="BB97" i="1"/>
  <c r="BC97" i="1"/>
  <c r="BD97" i="1"/>
  <c r="BE97" i="1"/>
  <c r="BH97" i="1"/>
  <c r="BJ97" i="1"/>
  <c r="BL97" i="1"/>
  <c r="BN97" i="1"/>
  <c r="BP97" i="1"/>
  <c r="BR97" i="1"/>
  <c r="BT97" i="1"/>
  <c r="BV97" i="1"/>
  <c r="CB97" i="1"/>
  <c r="CD97" i="1"/>
  <c r="CF97" i="1"/>
  <c r="CH97" i="1"/>
  <c r="CJ97" i="1"/>
  <c r="CL97" i="1"/>
  <c r="CN97" i="1"/>
  <c r="CP97" i="1"/>
  <c r="CR97" i="1"/>
  <c r="CT97" i="1"/>
  <c r="CV97" i="1"/>
  <c r="CX97" i="1"/>
  <c r="CZ97" i="1"/>
  <c r="DC97" i="1"/>
  <c r="E98" i="1"/>
  <c r="H98" i="1"/>
  <c r="K98" i="1"/>
  <c r="S98" i="1"/>
  <c r="U98" i="1"/>
  <c r="W98" i="1"/>
  <c r="Y98" i="1"/>
  <c r="AA98" i="1"/>
  <c r="AC98" i="1"/>
  <c r="AD98" i="1"/>
  <c r="AE98" i="1"/>
  <c r="AF98" i="1"/>
  <c r="AK98" i="1"/>
  <c r="AQ98" i="1"/>
  <c r="AR98" i="1"/>
  <c r="AS98" i="1"/>
  <c r="AT98" i="1"/>
  <c r="AV98" i="1"/>
  <c r="AW98" i="1"/>
  <c r="AX98" i="1"/>
  <c r="AY98" i="1"/>
  <c r="BB98" i="1"/>
  <c r="BC98" i="1"/>
  <c r="BD98" i="1"/>
  <c r="BE98" i="1"/>
  <c r="BH98" i="1"/>
  <c r="BJ98" i="1"/>
  <c r="BL98" i="1"/>
  <c r="BN98" i="1"/>
  <c r="BP98" i="1"/>
  <c r="BR98" i="1"/>
  <c r="BT98" i="1"/>
  <c r="BV98" i="1"/>
  <c r="CB98" i="1"/>
  <c r="CD98" i="1"/>
  <c r="CF98" i="1"/>
  <c r="CH98" i="1"/>
  <c r="CJ98" i="1"/>
  <c r="CL98" i="1"/>
  <c r="CN98" i="1"/>
  <c r="CP98" i="1"/>
  <c r="CR98" i="1"/>
  <c r="CT98" i="1"/>
  <c r="CV98" i="1"/>
  <c r="CX98" i="1"/>
  <c r="CZ98" i="1"/>
  <c r="DC98" i="1"/>
  <c r="E99" i="1"/>
  <c r="H99" i="1"/>
  <c r="K99" i="1"/>
  <c r="S99" i="1"/>
  <c r="U99" i="1"/>
  <c r="W99" i="1"/>
  <c r="Y99" i="1"/>
  <c r="AA99" i="1"/>
  <c r="AC99" i="1"/>
  <c r="AD99" i="1"/>
  <c r="AE99" i="1"/>
  <c r="AF99" i="1"/>
  <c r="AK99" i="1"/>
  <c r="AQ99" i="1"/>
  <c r="AR99" i="1"/>
  <c r="AS99" i="1"/>
  <c r="AT99" i="1"/>
  <c r="AV99" i="1"/>
  <c r="AW99" i="1"/>
  <c r="AX99" i="1"/>
  <c r="AY99" i="1"/>
  <c r="BB99" i="1"/>
  <c r="BC99" i="1"/>
  <c r="BD99" i="1"/>
  <c r="BE99" i="1"/>
  <c r="BH99" i="1"/>
  <c r="BJ99" i="1"/>
  <c r="BL99" i="1"/>
  <c r="BN99" i="1"/>
  <c r="BP99" i="1"/>
  <c r="BR99" i="1"/>
  <c r="BT99" i="1"/>
  <c r="BV99" i="1"/>
  <c r="CB99" i="1"/>
  <c r="CD99" i="1"/>
  <c r="CF99" i="1"/>
  <c r="CH99" i="1"/>
  <c r="CJ99" i="1"/>
  <c r="CL99" i="1"/>
  <c r="CN99" i="1"/>
  <c r="CP99" i="1"/>
  <c r="CR99" i="1"/>
  <c r="CT99" i="1"/>
  <c r="CV99" i="1"/>
  <c r="CX99" i="1"/>
  <c r="CZ99" i="1"/>
  <c r="DC99" i="1"/>
  <c r="E100" i="1"/>
  <c r="H100" i="1"/>
  <c r="K100" i="1"/>
  <c r="S100" i="1"/>
  <c r="U100" i="1"/>
  <c r="W100" i="1"/>
  <c r="Y100" i="1"/>
  <c r="AA100" i="1"/>
  <c r="AC100" i="1"/>
  <c r="AD100" i="1"/>
  <c r="AE100" i="1"/>
  <c r="AF100" i="1"/>
  <c r="AK100" i="1"/>
  <c r="AQ100" i="1"/>
  <c r="AR100" i="1"/>
  <c r="AS100" i="1"/>
  <c r="AT100" i="1"/>
  <c r="AV100" i="1"/>
  <c r="AW100" i="1"/>
  <c r="AX100" i="1"/>
  <c r="AY100" i="1"/>
  <c r="BB100" i="1"/>
  <c r="BC100" i="1"/>
  <c r="BD100" i="1"/>
  <c r="BE100" i="1"/>
  <c r="BH100" i="1"/>
  <c r="BJ100" i="1"/>
  <c r="BL100" i="1"/>
  <c r="BN100" i="1"/>
  <c r="BP100" i="1"/>
  <c r="BR100" i="1"/>
  <c r="BT100" i="1"/>
  <c r="BV100" i="1"/>
  <c r="CB100" i="1"/>
  <c r="CD100" i="1"/>
  <c r="CF100" i="1"/>
  <c r="CH100" i="1"/>
  <c r="CJ100" i="1"/>
  <c r="CL100" i="1"/>
  <c r="CN100" i="1"/>
  <c r="CP100" i="1"/>
  <c r="CR100" i="1"/>
  <c r="CT100" i="1"/>
  <c r="CV100" i="1"/>
  <c r="CX100" i="1"/>
  <c r="CZ100" i="1"/>
  <c r="DC100" i="1"/>
  <c r="E101" i="1"/>
  <c r="H101" i="1"/>
  <c r="K101" i="1"/>
  <c r="S101" i="1"/>
  <c r="U101" i="1"/>
  <c r="W101" i="1"/>
  <c r="Y101" i="1"/>
  <c r="AA101" i="1"/>
  <c r="AC101" i="1"/>
  <c r="AD101" i="1"/>
  <c r="AE101" i="1"/>
  <c r="AF101" i="1"/>
  <c r="AK101" i="1"/>
  <c r="AQ101" i="1"/>
  <c r="AR101" i="1"/>
  <c r="AS101" i="1"/>
  <c r="AT101" i="1"/>
  <c r="AV101" i="1"/>
  <c r="AW101" i="1"/>
  <c r="AX101" i="1"/>
  <c r="AY101" i="1"/>
  <c r="BB101" i="1"/>
  <c r="BC101" i="1"/>
  <c r="BD101" i="1"/>
  <c r="BE101" i="1"/>
  <c r="BH101" i="1"/>
  <c r="BJ101" i="1"/>
  <c r="BL101" i="1"/>
  <c r="BN101" i="1"/>
  <c r="BP101" i="1"/>
  <c r="BR101" i="1"/>
  <c r="BT101" i="1"/>
  <c r="BV101" i="1"/>
  <c r="CB101" i="1"/>
  <c r="CD101" i="1"/>
  <c r="CF101" i="1"/>
  <c r="CH101" i="1"/>
  <c r="CJ101" i="1"/>
  <c r="CL101" i="1"/>
  <c r="CN101" i="1"/>
  <c r="CP101" i="1"/>
  <c r="CR101" i="1"/>
  <c r="CT101" i="1"/>
  <c r="CV101" i="1"/>
  <c r="CX101" i="1"/>
  <c r="CZ101" i="1"/>
  <c r="DC101" i="1"/>
  <c r="E102" i="1"/>
  <c r="H102" i="1"/>
  <c r="K102" i="1"/>
  <c r="S102" i="1"/>
  <c r="U102" i="1"/>
  <c r="W102" i="1"/>
  <c r="Y102" i="1"/>
  <c r="AA102" i="1"/>
  <c r="AC102" i="1"/>
  <c r="AD102" i="1"/>
  <c r="AE102" i="1"/>
  <c r="AF102" i="1"/>
  <c r="AK102" i="1"/>
  <c r="AQ102" i="1"/>
  <c r="AR102" i="1"/>
  <c r="AS102" i="1"/>
  <c r="AT102" i="1"/>
  <c r="AV102" i="1"/>
  <c r="AW102" i="1"/>
  <c r="AX102" i="1"/>
  <c r="AY102" i="1"/>
  <c r="BB102" i="1"/>
  <c r="BC102" i="1"/>
  <c r="BD102" i="1"/>
  <c r="BE102" i="1"/>
  <c r="BH102" i="1"/>
  <c r="BJ102" i="1"/>
  <c r="BL102" i="1"/>
  <c r="BN102" i="1"/>
  <c r="BP102" i="1"/>
  <c r="BR102" i="1"/>
  <c r="BT102" i="1"/>
  <c r="BV102" i="1"/>
  <c r="CB102" i="1"/>
  <c r="CD102" i="1"/>
  <c r="CF102" i="1"/>
  <c r="CH102" i="1"/>
  <c r="CJ102" i="1"/>
  <c r="CL102" i="1"/>
  <c r="CN102" i="1"/>
  <c r="CP102" i="1"/>
  <c r="CR102" i="1"/>
  <c r="CT102" i="1"/>
  <c r="CV102" i="1"/>
  <c r="CX102" i="1"/>
  <c r="CZ102" i="1"/>
  <c r="DC102" i="1"/>
  <c r="E103" i="1"/>
  <c r="H103" i="1"/>
  <c r="K103" i="1"/>
  <c r="S103" i="1"/>
  <c r="U103" i="1"/>
  <c r="W103" i="1"/>
  <c r="Y103" i="1"/>
  <c r="AA103" i="1"/>
  <c r="AC103" i="1"/>
  <c r="AD103" i="1"/>
  <c r="AE103" i="1"/>
  <c r="AF103" i="1"/>
  <c r="AK103" i="1"/>
  <c r="AQ103" i="1"/>
  <c r="AR103" i="1"/>
  <c r="AS103" i="1"/>
  <c r="AT103" i="1"/>
  <c r="AV103" i="1"/>
  <c r="AW103" i="1"/>
  <c r="AX103" i="1"/>
  <c r="AY103" i="1"/>
  <c r="BB103" i="1"/>
  <c r="BC103" i="1"/>
  <c r="BD103" i="1"/>
  <c r="BE103" i="1"/>
  <c r="BH103" i="1"/>
  <c r="BJ103" i="1"/>
  <c r="BL103" i="1"/>
  <c r="BN103" i="1"/>
  <c r="BP103" i="1"/>
  <c r="BR103" i="1"/>
  <c r="BT103" i="1"/>
  <c r="BV103" i="1"/>
  <c r="CB103" i="1"/>
  <c r="CD103" i="1"/>
  <c r="CF103" i="1"/>
  <c r="CH103" i="1"/>
  <c r="CJ103" i="1"/>
  <c r="CL103" i="1"/>
  <c r="CN103" i="1"/>
  <c r="CP103" i="1"/>
  <c r="CR103" i="1"/>
  <c r="CT103" i="1"/>
  <c r="CV103" i="1"/>
  <c r="CX103" i="1"/>
  <c r="CZ103" i="1"/>
  <c r="DC103" i="1"/>
  <c r="E104" i="1"/>
  <c r="H104" i="1"/>
  <c r="K104" i="1"/>
  <c r="S104" i="1"/>
  <c r="U104" i="1"/>
  <c r="W104" i="1"/>
  <c r="Y104" i="1"/>
  <c r="AA104" i="1"/>
  <c r="AC104" i="1"/>
  <c r="AD104" i="1"/>
  <c r="AE104" i="1"/>
  <c r="AF104" i="1"/>
  <c r="AK104" i="1"/>
  <c r="AQ104" i="1"/>
  <c r="AR104" i="1"/>
  <c r="AS104" i="1"/>
  <c r="AT104" i="1"/>
  <c r="AV104" i="1"/>
  <c r="AW104" i="1"/>
  <c r="AX104" i="1"/>
  <c r="AY104" i="1"/>
  <c r="BB104" i="1"/>
  <c r="BC104" i="1"/>
  <c r="BD104" i="1"/>
  <c r="BE104" i="1"/>
  <c r="BH104" i="1"/>
  <c r="BJ104" i="1"/>
  <c r="BL104" i="1"/>
  <c r="BN104" i="1"/>
  <c r="BP104" i="1"/>
  <c r="BR104" i="1"/>
  <c r="BT104" i="1"/>
  <c r="BV104" i="1"/>
  <c r="CB104" i="1"/>
  <c r="CD104" i="1"/>
  <c r="CF104" i="1"/>
  <c r="CH104" i="1"/>
  <c r="CJ104" i="1"/>
  <c r="CL104" i="1"/>
  <c r="CN104" i="1"/>
  <c r="CP104" i="1"/>
  <c r="CR104" i="1"/>
  <c r="CT104" i="1"/>
  <c r="CV104" i="1"/>
  <c r="CX104" i="1"/>
  <c r="CZ104" i="1"/>
  <c r="DC104" i="1"/>
  <c r="E105" i="1"/>
  <c r="H105" i="1"/>
  <c r="K105" i="1"/>
  <c r="S105" i="1"/>
  <c r="U105" i="1"/>
  <c r="W105" i="1"/>
  <c r="Y105" i="1"/>
  <c r="AA105" i="1"/>
  <c r="AC105" i="1"/>
  <c r="AD105" i="1"/>
  <c r="AE105" i="1"/>
  <c r="AF105" i="1"/>
  <c r="AK105" i="1"/>
  <c r="AQ105" i="1"/>
  <c r="AR105" i="1"/>
  <c r="AS105" i="1"/>
  <c r="AT105" i="1"/>
  <c r="AV105" i="1"/>
  <c r="AW105" i="1"/>
  <c r="AX105" i="1"/>
  <c r="AY105" i="1"/>
  <c r="BB105" i="1"/>
  <c r="BC105" i="1"/>
  <c r="BD105" i="1"/>
  <c r="BE105" i="1"/>
  <c r="BH105" i="1"/>
  <c r="BJ105" i="1"/>
  <c r="BL105" i="1"/>
  <c r="BN105" i="1"/>
  <c r="BP105" i="1"/>
  <c r="BR105" i="1"/>
  <c r="BT105" i="1"/>
  <c r="BV105" i="1"/>
  <c r="CB105" i="1"/>
  <c r="CD105" i="1"/>
  <c r="CF105" i="1"/>
  <c r="CH105" i="1"/>
  <c r="CJ105" i="1"/>
  <c r="CL105" i="1"/>
  <c r="CN105" i="1"/>
  <c r="CP105" i="1"/>
  <c r="CR105" i="1"/>
  <c r="CT105" i="1"/>
  <c r="CV105" i="1"/>
  <c r="CX105" i="1"/>
  <c r="CZ105" i="1"/>
  <c r="DC105" i="1"/>
  <c r="E106" i="1"/>
  <c r="H106" i="1"/>
  <c r="K106" i="1"/>
  <c r="S106" i="1"/>
  <c r="U106" i="1"/>
  <c r="W106" i="1"/>
  <c r="Y106" i="1"/>
  <c r="AA106" i="1"/>
  <c r="AC106" i="1"/>
  <c r="AD106" i="1"/>
  <c r="AE106" i="1"/>
  <c r="AF106" i="1"/>
  <c r="AK106" i="1"/>
  <c r="AQ106" i="1"/>
  <c r="AR106" i="1"/>
  <c r="AS106" i="1"/>
  <c r="AT106" i="1"/>
  <c r="AV106" i="1"/>
  <c r="AW106" i="1"/>
  <c r="AX106" i="1"/>
  <c r="AY106" i="1"/>
  <c r="BB106" i="1"/>
  <c r="BC106" i="1"/>
  <c r="BD106" i="1"/>
  <c r="BE106" i="1"/>
  <c r="BH106" i="1"/>
  <c r="BJ106" i="1"/>
  <c r="BL106" i="1"/>
  <c r="BN106" i="1"/>
  <c r="BP106" i="1"/>
  <c r="BR106" i="1"/>
  <c r="BT106" i="1"/>
  <c r="BV106" i="1"/>
  <c r="CB106" i="1"/>
  <c r="CD106" i="1"/>
  <c r="CF106" i="1"/>
  <c r="CH106" i="1"/>
  <c r="CJ106" i="1"/>
  <c r="CL106" i="1"/>
  <c r="CN106" i="1"/>
  <c r="CP106" i="1"/>
  <c r="CR106" i="1"/>
  <c r="CT106" i="1"/>
  <c r="CV106" i="1"/>
  <c r="CX106" i="1"/>
  <c r="CZ106" i="1"/>
  <c r="DC106" i="1"/>
  <c r="E107" i="1"/>
  <c r="H107" i="1"/>
  <c r="K107" i="1"/>
  <c r="S107" i="1"/>
  <c r="U107" i="1"/>
  <c r="W107" i="1"/>
  <c r="Y107" i="1"/>
  <c r="AA107" i="1"/>
  <c r="AC107" i="1"/>
  <c r="AD107" i="1"/>
  <c r="AE107" i="1"/>
  <c r="AF107" i="1"/>
  <c r="AK107" i="1"/>
  <c r="AQ107" i="1"/>
  <c r="AR107" i="1"/>
  <c r="AS107" i="1"/>
  <c r="AT107" i="1"/>
  <c r="AV107" i="1"/>
  <c r="AW107" i="1"/>
  <c r="AX107" i="1"/>
  <c r="AY107" i="1"/>
  <c r="BB107" i="1"/>
  <c r="BC107" i="1"/>
  <c r="BD107" i="1"/>
  <c r="BE107" i="1"/>
  <c r="BH107" i="1"/>
  <c r="BJ107" i="1"/>
  <c r="BL107" i="1"/>
  <c r="BN107" i="1"/>
  <c r="BP107" i="1"/>
  <c r="BR107" i="1"/>
  <c r="BT107" i="1"/>
  <c r="BV107" i="1"/>
  <c r="CB107" i="1"/>
  <c r="CD107" i="1"/>
  <c r="CF107" i="1"/>
  <c r="CH107" i="1"/>
  <c r="CJ107" i="1"/>
  <c r="CL107" i="1"/>
  <c r="CN107" i="1"/>
  <c r="CP107" i="1"/>
  <c r="CR107" i="1"/>
  <c r="CT107" i="1"/>
  <c r="CV107" i="1"/>
  <c r="CX107" i="1"/>
  <c r="CZ107" i="1"/>
  <c r="DC107" i="1"/>
  <c r="E108" i="1"/>
  <c r="H108" i="1"/>
  <c r="K108" i="1"/>
  <c r="S108" i="1"/>
  <c r="U108" i="1"/>
  <c r="W108" i="1"/>
  <c r="Y108" i="1"/>
  <c r="AA108" i="1"/>
  <c r="AC108" i="1"/>
  <c r="AD108" i="1"/>
  <c r="AE108" i="1"/>
  <c r="AF108" i="1"/>
  <c r="AK108" i="1"/>
  <c r="AQ108" i="1"/>
  <c r="AR108" i="1"/>
  <c r="AS108" i="1"/>
  <c r="AT108" i="1"/>
  <c r="AV108" i="1"/>
  <c r="AW108" i="1"/>
  <c r="AX108" i="1"/>
  <c r="AY108" i="1"/>
  <c r="BB108" i="1"/>
  <c r="BC108" i="1"/>
  <c r="BD108" i="1"/>
  <c r="BE108" i="1"/>
  <c r="BH108" i="1"/>
  <c r="BJ108" i="1"/>
  <c r="BL108" i="1"/>
  <c r="BN108" i="1"/>
  <c r="BP108" i="1"/>
  <c r="BR108" i="1"/>
  <c r="BT108" i="1"/>
  <c r="BV108" i="1"/>
  <c r="CB108" i="1"/>
  <c r="CD108" i="1"/>
  <c r="CF108" i="1"/>
  <c r="CH108" i="1"/>
  <c r="CJ108" i="1"/>
  <c r="CL108" i="1"/>
  <c r="CN108" i="1"/>
  <c r="CP108" i="1"/>
  <c r="CR108" i="1"/>
  <c r="CT108" i="1"/>
  <c r="CV108" i="1"/>
  <c r="CX108" i="1"/>
  <c r="CZ108" i="1"/>
  <c r="DC108" i="1"/>
  <c r="E109" i="1"/>
  <c r="H109" i="1"/>
  <c r="K109" i="1"/>
  <c r="S109" i="1"/>
  <c r="U109" i="1"/>
  <c r="W109" i="1"/>
  <c r="Y109" i="1"/>
  <c r="AA109" i="1"/>
  <c r="AC109" i="1"/>
  <c r="AD109" i="1"/>
  <c r="AE109" i="1"/>
  <c r="AF109" i="1"/>
  <c r="AK109" i="1"/>
  <c r="AQ109" i="1"/>
  <c r="AR109" i="1"/>
  <c r="AS109" i="1"/>
  <c r="AT109" i="1"/>
  <c r="AV109" i="1"/>
  <c r="AW109" i="1"/>
  <c r="AX109" i="1"/>
  <c r="AY109" i="1"/>
  <c r="BB109" i="1"/>
  <c r="BC109" i="1"/>
  <c r="BD109" i="1"/>
  <c r="BE109" i="1"/>
  <c r="BH109" i="1"/>
  <c r="BJ109" i="1"/>
  <c r="BL109" i="1"/>
  <c r="BN109" i="1"/>
  <c r="BP109" i="1"/>
  <c r="BR109" i="1"/>
  <c r="BT109" i="1"/>
  <c r="BV109" i="1"/>
  <c r="CB109" i="1"/>
  <c r="CD109" i="1"/>
  <c r="CF109" i="1"/>
  <c r="CH109" i="1"/>
  <c r="CJ109" i="1"/>
  <c r="CL109" i="1"/>
  <c r="CN109" i="1"/>
  <c r="CP109" i="1"/>
  <c r="CR109" i="1"/>
  <c r="CT109" i="1"/>
  <c r="CV109" i="1"/>
  <c r="CX109" i="1"/>
  <c r="CZ109" i="1"/>
  <c r="DC109" i="1"/>
  <c r="E110" i="1"/>
  <c r="H110" i="1"/>
  <c r="K110" i="1"/>
  <c r="S110" i="1"/>
  <c r="U110" i="1"/>
  <c r="W110" i="1"/>
  <c r="Y110" i="1"/>
  <c r="AA110" i="1"/>
  <c r="AC110" i="1"/>
  <c r="AD110" i="1"/>
  <c r="AE110" i="1"/>
  <c r="AF110" i="1"/>
  <c r="AK110" i="1"/>
  <c r="AQ110" i="1"/>
  <c r="AR110" i="1"/>
  <c r="AS110" i="1"/>
  <c r="AT110" i="1"/>
  <c r="AV110" i="1"/>
  <c r="AW110" i="1"/>
  <c r="AX110" i="1"/>
  <c r="AY110" i="1"/>
  <c r="BB110" i="1"/>
  <c r="BC110" i="1"/>
  <c r="BD110" i="1"/>
  <c r="BE110" i="1"/>
  <c r="BH110" i="1"/>
  <c r="BJ110" i="1"/>
  <c r="BL110" i="1"/>
  <c r="BN110" i="1"/>
  <c r="BP110" i="1"/>
  <c r="BR110" i="1"/>
  <c r="BT110" i="1"/>
  <c r="BV110" i="1"/>
  <c r="CB110" i="1"/>
  <c r="CD110" i="1"/>
  <c r="CF110" i="1"/>
  <c r="CH110" i="1"/>
  <c r="CJ110" i="1"/>
  <c r="CL110" i="1"/>
  <c r="CN110" i="1"/>
  <c r="CP110" i="1"/>
  <c r="CR110" i="1"/>
  <c r="CT110" i="1"/>
  <c r="CV110" i="1"/>
  <c r="CX110" i="1"/>
  <c r="CZ110" i="1"/>
  <c r="DC110" i="1"/>
  <c r="E111" i="1"/>
  <c r="H111" i="1"/>
  <c r="K111" i="1"/>
  <c r="S111" i="1"/>
  <c r="U111" i="1"/>
  <c r="W111" i="1"/>
  <c r="Y111" i="1"/>
  <c r="AA111" i="1"/>
  <c r="AC111" i="1"/>
  <c r="AD111" i="1"/>
  <c r="AE111" i="1"/>
  <c r="AF111" i="1"/>
  <c r="AK111" i="1"/>
  <c r="AQ111" i="1"/>
  <c r="AR111" i="1"/>
  <c r="AS111" i="1"/>
  <c r="AT111" i="1"/>
  <c r="AV111" i="1"/>
  <c r="AW111" i="1"/>
  <c r="AX111" i="1"/>
  <c r="AY111" i="1"/>
  <c r="BB111" i="1"/>
  <c r="BC111" i="1"/>
  <c r="BD111" i="1"/>
  <c r="BE111" i="1"/>
  <c r="BH111" i="1"/>
  <c r="BJ111" i="1"/>
  <c r="BL111" i="1"/>
  <c r="BN111" i="1"/>
  <c r="BP111" i="1"/>
  <c r="BR111" i="1"/>
  <c r="BT111" i="1"/>
  <c r="BV111" i="1"/>
  <c r="CB111" i="1"/>
  <c r="CD111" i="1"/>
  <c r="CF111" i="1"/>
  <c r="CH111" i="1"/>
  <c r="CJ111" i="1"/>
  <c r="CL111" i="1"/>
  <c r="CN111" i="1"/>
  <c r="CP111" i="1"/>
  <c r="CR111" i="1"/>
  <c r="CT111" i="1"/>
  <c r="CV111" i="1"/>
  <c r="CX111" i="1"/>
  <c r="CZ111" i="1"/>
  <c r="DC111" i="1"/>
  <c r="E112" i="1"/>
  <c r="H112" i="1"/>
  <c r="K112" i="1"/>
  <c r="S112" i="1"/>
  <c r="U112" i="1"/>
  <c r="W112" i="1"/>
  <c r="Y112" i="1"/>
  <c r="AA112" i="1"/>
  <c r="AC112" i="1"/>
  <c r="AD112" i="1"/>
  <c r="AE112" i="1"/>
  <c r="AF112" i="1"/>
  <c r="AK112" i="1"/>
  <c r="AQ112" i="1"/>
  <c r="AR112" i="1"/>
  <c r="AS112" i="1"/>
  <c r="AT112" i="1"/>
  <c r="AV112" i="1"/>
  <c r="AW112" i="1"/>
  <c r="AX112" i="1"/>
  <c r="AY112" i="1"/>
  <c r="BB112" i="1"/>
  <c r="BC112" i="1"/>
  <c r="BD112" i="1"/>
  <c r="BE112" i="1"/>
  <c r="BH112" i="1"/>
  <c r="BJ112" i="1"/>
  <c r="BL112" i="1"/>
  <c r="BN112" i="1"/>
  <c r="BP112" i="1"/>
  <c r="BR112" i="1"/>
  <c r="BT112" i="1"/>
  <c r="BV112" i="1"/>
  <c r="CB112" i="1"/>
  <c r="CD112" i="1"/>
  <c r="CF112" i="1"/>
  <c r="CH112" i="1"/>
  <c r="CJ112" i="1"/>
  <c r="CL112" i="1"/>
  <c r="CN112" i="1"/>
  <c r="CP112" i="1"/>
  <c r="CR112" i="1"/>
  <c r="CT112" i="1"/>
  <c r="CV112" i="1"/>
  <c r="CX112" i="1"/>
  <c r="CZ112" i="1"/>
  <c r="DC112" i="1"/>
  <c r="E113" i="1"/>
  <c r="H113" i="1"/>
  <c r="K113" i="1"/>
  <c r="S113" i="1"/>
  <c r="U113" i="1"/>
  <c r="W113" i="1"/>
  <c r="Y113" i="1"/>
  <c r="AA113" i="1"/>
  <c r="AC113" i="1"/>
  <c r="AD113" i="1"/>
  <c r="AE113" i="1"/>
  <c r="AF113" i="1"/>
  <c r="AK113" i="1"/>
  <c r="AQ113" i="1"/>
  <c r="AR113" i="1"/>
  <c r="AS113" i="1"/>
  <c r="AT113" i="1"/>
  <c r="AV113" i="1"/>
  <c r="AW113" i="1"/>
  <c r="AX113" i="1"/>
  <c r="AY113" i="1"/>
  <c r="BB113" i="1"/>
  <c r="BC113" i="1"/>
  <c r="BD113" i="1"/>
  <c r="BE113" i="1"/>
  <c r="BH113" i="1"/>
  <c r="BJ113" i="1"/>
  <c r="BL113" i="1"/>
  <c r="BN113" i="1"/>
  <c r="BP113" i="1"/>
  <c r="BR113" i="1"/>
  <c r="BT113" i="1"/>
  <c r="BV113" i="1"/>
  <c r="CB113" i="1"/>
  <c r="CD113" i="1"/>
  <c r="CF113" i="1"/>
  <c r="CH113" i="1"/>
  <c r="CJ113" i="1"/>
  <c r="CL113" i="1"/>
  <c r="CN113" i="1"/>
  <c r="CP113" i="1"/>
  <c r="CR113" i="1"/>
  <c r="CT113" i="1"/>
  <c r="CV113" i="1"/>
  <c r="CX113" i="1"/>
  <c r="CZ113" i="1"/>
  <c r="DC113" i="1"/>
  <c r="E114" i="1"/>
  <c r="H114" i="1"/>
  <c r="K114" i="1"/>
  <c r="S114" i="1"/>
  <c r="U114" i="1"/>
  <c r="W114" i="1"/>
  <c r="Y114" i="1"/>
  <c r="AA114" i="1"/>
  <c r="AC114" i="1"/>
  <c r="AD114" i="1"/>
  <c r="AE114" i="1"/>
  <c r="AF114" i="1"/>
  <c r="AK114" i="1"/>
  <c r="AQ114" i="1"/>
  <c r="AR114" i="1"/>
  <c r="AS114" i="1"/>
  <c r="AT114" i="1"/>
  <c r="AV114" i="1"/>
  <c r="AW114" i="1"/>
  <c r="AX114" i="1"/>
  <c r="AY114" i="1"/>
  <c r="BB114" i="1"/>
  <c r="BC114" i="1"/>
  <c r="BD114" i="1"/>
  <c r="BE114" i="1"/>
  <c r="BH114" i="1"/>
  <c r="BJ114" i="1"/>
  <c r="BL114" i="1"/>
  <c r="BN114" i="1"/>
  <c r="BP114" i="1"/>
  <c r="BR114" i="1"/>
  <c r="BT114" i="1"/>
  <c r="BV114" i="1"/>
  <c r="CB114" i="1"/>
  <c r="CD114" i="1"/>
  <c r="CF114" i="1"/>
  <c r="CH114" i="1"/>
  <c r="CJ114" i="1"/>
  <c r="CL114" i="1"/>
  <c r="CN114" i="1"/>
  <c r="CP114" i="1"/>
  <c r="CR114" i="1"/>
  <c r="CT114" i="1"/>
  <c r="CV114" i="1"/>
  <c r="CX114" i="1"/>
  <c r="CZ114" i="1"/>
  <c r="DC114" i="1"/>
  <c r="E115" i="1"/>
  <c r="H115" i="1"/>
  <c r="K115" i="1"/>
  <c r="S115" i="1"/>
  <c r="U115" i="1"/>
  <c r="W115" i="1"/>
  <c r="Y115" i="1"/>
  <c r="AA115" i="1"/>
  <c r="AC115" i="1"/>
  <c r="AD115" i="1"/>
  <c r="AE115" i="1"/>
  <c r="AF115" i="1"/>
  <c r="AK115" i="1"/>
  <c r="AQ115" i="1"/>
  <c r="AR115" i="1"/>
  <c r="AS115" i="1"/>
  <c r="AT115" i="1"/>
  <c r="AV115" i="1"/>
  <c r="AW115" i="1"/>
  <c r="AX115" i="1"/>
  <c r="AY115" i="1"/>
  <c r="BB115" i="1"/>
  <c r="BC115" i="1"/>
  <c r="BD115" i="1"/>
  <c r="BE115" i="1"/>
  <c r="BH115" i="1"/>
  <c r="BJ115" i="1"/>
  <c r="BL115" i="1"/>
  <c r="BN115" i="1"/>
  <c r="BP115" i="1"/>
  <c r="BR115" i="1"/>
  <c r="BT115" i="1"/>
  <c r="BV115" i="1"/>
  <c r="CB115" i="1"/>
  <c r="CD115" i="1"/>
  <c r="CF115" i="1"/>
  <c r="CH115" i="1"/>
  <c r="CJ115" i="1"/>
  <c r="CL115" i="1"/>
  <c r="CN115" i="1"/>
  <c r="CP115" i="1"/>
  <c r="CR115" i="1"/>
  <c r="CT115" i="1"/>
  <c r="CV115" i="1"/>
  <c r="CX115" i="1"/>
  <c r="CZ115" i="1"/>
  <c r="DC115" i="1"/>
  <c r="E116" i="1"/>
  <c r="H116" i="1"/>
  <c r="K116" i="1"/>
  <c r="S116" i="1"/>
  <c r="U116" i="1"/>
  <c r="W116" i="1"/>
  <c r="Y116" i="1"/>
  <c r="AA116" i="1"/>
  <c r="AC116" i="1"/>
  <c r="AD116" i="1"/>
  <c r="AE116" i="1"/>
  <c r="AF116" i="1"/>
  <c r="AK116" i="1"/>
  <c r="AQ116" i="1"/>
  <c r="AR116" i="1"/>
  <c r="AS116" i="1"/>
  <c r="AT116" i="1"/>
  <c r="AV116" i="1"/>
  <c r="AW116" i="1"/>
  <c r="AX116" i="1"/>
  <c r="AY116" i="1"/>
  <c r="BB116" i="1"/>
  <c r="BC116" i="1"/>
  <c r="BD116" i="1"/>
  <c r="BE116" i="1"/>
  <c r="BH116" i="1"/>
  <c r="BJ116" i="1"/>
  <c r="BL116" i="1"/>
  <c r="BN116" i="1"/>
  <c r="BP116" i="1"/>
  <c r="BR116" i="1"/>
  <c r="BT116" i="1"/>
  <c r="BV116" i="1"/>
  <c r="CB116" i="1"/>
  <c r="CD116" i="1"/>
  <c r="CF116" i="1"/>
  <c r="CH116" i="1"/>
  <c r="CJ116" i="1"/>
  <c r="CL116" i="1"/>
  <c r="CN116" i="1"/>
  <c r="CP116" i="1"/>
  <c r="CR116" i="1"/>
  <c r="CT116" i="1"/>
  <c r="CV116" i="1"/>
  <c r="CX116" i="1"/>
  <c r="CZ116" i="1"/>
  <c r="DC116" i="1"/>
  <c r="E117" i="1"/>
  <c r="H117" i="1"/>
  <c r="K117" i="1"/>
  <c r="S117" i="1"/>
  <c r="U117" i="1"/>
  <c r="W117" i="1"/>
  <c r="Y117" i="1"/>
  <c r="AA117" i="1"/>
  <c r="AC117" i="1"/>
  <c r="AD117" i="1"/>
  <c r="AE117" i="1"/>
  <c r="AF117" i="1"/>
  <c r="AK117" i="1"/>
  <c r="AQ117" i="1"/>
  <c r="AR117" i="1"/>
  <c r="AS117" i="1"/>
  <c r="AT117" i="1"/>
  <c r="AV117" i="1"/>
  <c r="AW117" i="1"/>
  <c r="AX117" i="1"/>
  <c r="AY117" i="1"/>
  <c r="BB117" i="1"/>
  <c r="BC117" i="1"/>
  <c r="BD117" i="1"/>
  <c r="BE117" i="1"/>
  <c r="BH117" i="1"/>
  <c r="BJ117" i="1"/>
  <c r="BL117" i="1"/>
  <c r="BN117" i="1"/>
  <c r="BP117" i="1"/>
  <c r="BR117" i="1"/>
  <c r="BT117" i="1"/>
  <c r="BV117" i="1"/>
  <c r="CB117" i="1"/>
  <c r="CD117" i="1"/>
  <c r="CF117" i="1"/>
  <c r="CH117" i="1"/>
  <c r="CJ117" i="1"/>
  <c r="CL117" i="1"/>
  <c r="CN117" i="1"/>
  <c r="CP117" i="1"/>
  <c r="CR117" i="1"/>
  <c r="CT117" i="1"/>
  <c r="CV117" i="1"/>
  <c r="CX117" i="1"/>
  <c r="CZ117" i="1"/>
  <c r="DC117" i="1"/>
  <c r="E118" i="1"/>
  <c r="H118" i="1"/>
  <c r="K118" i="1"/>
  <c r="S118" i="1"/>
  <c r="U118" i="1"/>
  <c r="W118" i="1"/>
  <c r="Y118" i="1"/>
  <c r="AA118" i="1"/>
  <c r="AC118" i="1"/>
  <c r="AD118" i="1"/>
  <c r="AE118" i="1"/>
  <c r="AF118" i="1"/>
  <c r="AK118" i="1"/>
  <c r="AQ118" i="1"/>
  <c r="AR118" i="1"/>
  <c r="AS118" i="1"/>
  <c r="AT118" i="1"/>
  <c r="AV118" i="1"/>
  <c r="AW118" i="1"/>
  <c r="AX118" i="1"/>
  <c r="AY118" i="1"/>
  <c r="BB118" i="1"/>
  <c r="BC118" i="1"/>
  <c r="BD118" i="1"/>
  <c r="BE118" i="1"/>
  <c r="BH118" i="1"/>
  <c r="BJ118" i="1"/>
  <c r="BL118" i="1"/>
  <c r="BN118" i="1"/>
  <c r="BP118" i="1"/>
  <c r="BR118" i="1"/>
  <c r="BT118" i="1"/>
  <c r="BV118" i="1"/>
  <c r="CB118" i="1"/>
  <c r="CD118" i="1"/>
  <c r="CF118" i="1"/>
  <c r="CH118" i="1"/>
  <c r="CJ118" i="1"/>
  <c r="CL118" i="1"/>
  <c r="CN118" i="1"/>
  <c r="CP118" i="1"/>
  <c r="CR118" i="1"/>
  <c r="CT118" i="1"/>
  <c r="CV118" i="1"/>
  <c r="CX118" i="1"/>
  <c r="CZ118" i="1"/>
  <c r="DC118" i="1"/>
  <c r="E119" i="1"/>
  <c r="H119" i="1"/>
  <c r="K119" i="1"/>
  <c r="S119" i="1"/>
  <c r="U119" i="1"/>
  <c r="W119" i="1"/>
  <c r="Y119" i="1"/>
  <c r="AA119" i="1"/>
  <c r="AC119" i="1"/>
  <c r="AD119" i="1"/>
  <c r="AE119" i="1"/>
  <c r="AF119" i="1"/>
  <c r="AK119" i="1"/>
  <c r="AQ119" i="1"/>
  <c r="AR119" i="1"/>
  <c r="AS119" i="1"/>
  <c r="AT119" i="1"/>
  <c r="AV119" i="1"/>
  <c r="AW119" i="1"/>
  <c r="AX119" i="1"/>
  <c r="AY119" i="1"/>
  <c r="BB119" i="1"/>
  <c r="BC119" i="1"/>
  <c r="BD119" i="1"/>
  <c r="BE119" i="1"/>
  <c r="BH119" i="1"/>
  <c r="BJ119" i="1"/>
  <c r="BL119" i="1"/>
  <c r="BN119" i="1"/>
  <c r="BP119" i="1"/>
  <c r="BR119" i="1"/>
  <c r="BT119" i="1"/>
  <c r="BV119" i="1"/>
  <c r="CB119" i="1"/>
  <c r="CD119" i="1"/>
  <c r="CF119" i="1"/>
  <c r="CH119" i="1"/>
  <c r="CJ119" i="1"/>
  <c r="CL119" i="1"/>
  <c r="CN119" i="1"/>
  <c r="CP119" i="1"/>
  <c r="CR119" i="1"/>
  <c r="CT119" i="1"/>
  <c r="CV119" i="1"/>
  <c r="CX119" i="1"/>
  <c r="CZ119" i="1"/>
  <c r="DC119" i="1"/>
  <c r="E120" i="1"/>
  <c r="H120" i="1"/>
  <c r="K120" i="1"/>
  <c r="S120" i="1"/>
  <c r="U120" i="1"/>
  <c r="W120" i="1"/>
  <c r="Y120" i="1"/>
  <c r="AA120" i="1"/>
  <c r="AC120" i="1"/>
  <c r="AD120" i="1"/>
  <c r="AE120" i="1"/>
  <c r="AF120" i="1"/>
  <c r="AK120" i="1"/>
  <c r="AQ120" i="1"/>
  <c r="AR120" i="1"/>
  <c r="AS120" i="1"/>
  <c r="AT120" i="1"/>
  <c r="AV120" i="1"/>
  <c r="AW120" i="1"/>
  <c r="AX120" i="1"/>
  <c r="AY120" i="1"/>
  <c r="BB120" i="1"/>
  <c r="BC120" i="1"/>
  <c r="BD120" i="1"/>
  <c r="BE120" i="1"/>
  <c r="BH120" i="1"/>
  <c r="BJ120" i="1"/>
  <c r="BL120" i="1"/>
  <c r="BN120" i="1"/>
  <c r="BP120" i="1"/>
  <c r="BR120" i="1"/>
  <c r="BT120" i="1"/>
  <c r="BV120" i="1"/>
  <c r="CB120" i="1"/>
  <c r="CD120" i="1"/>
  <c r="CF120" i="1"/>
  <c r="CH120" i="1"/>
  <c r="CJ120" i="1"/>
  <c r="CL120" i="1"/>
  <c r="CN120" i="1"/>
  <c r="CP120" i="1"/>
  <c r="CR120" i="1"/>
  <c r="CT120" i="1"/>
  <c r="CV120" i="1"/>
  <c r="CX120" i="1"/>
  <c r="CZ120" i="1"/>
  <c r="DC120" i="1"/>
  <c r="E121" i="1"/>
  <c r="H121" i="1"/>
  <c r="K121" i="1"/>
  <c r="S121" i="1"/>
  <c r="U121" i="1"/>
  <c r="W121" i="1"/>
  <c r="Y121" i="1"/>
  <c r="AA121" i="1"/>
  <c r="AC121" i="1"/>
  <c r="AD121" i="1"/>
  <c r="AE121" i="1"/>
  <c r="AF121" i="1"/>
  <c r="AK121" i="1"/>
  <c r="AQ121" i="1"/>
  <c r="AR121" i="1"/>
  <c r="AS121" i="1"/>
  <c r="AT121" i="1"/>
  <c r="AV121" i="1"/>
  <c r="AW121" i="1"/>
  <c r="AX121" i="1"/>
  <c r="AY121" i="1"/>
  <c r="BB121" i="1"/>
  <c r="BC121" i="1"/>
  <c r="BD121" i="1"/>
  <c r="BE121" i="1"/>
  <c r="BH121" i="1"/>
  <c r="BJ121" i="1"/>
  <c r="BL121" i="1"/>
  <c r="BN121" i="1"/>
  <c r="BP121" i="1"/>
  <c r="BR121" i="1"/>
  <c r="BT121" i="1"/>
  <c r="BV121" i="1"/>
  <c r="CB121" i="1"/>
  <c r="CD121" i="1"/>
  <c r="CF121" i="1"/>
  <c r="CH121" i="1"/>
  <c r="CJ121" i="1"/>
  <c r="CL121" i="1"/>
  <c r="CN121" i="1"/>
  <c r="CP121" i="1"/>
  <c r="CR121" i="1"/>
  <c r="CT121" i="1"/>
  <c r="CV121" i="1"/>
  <c r="CX121" i="1"/>
  <c r="CZ121" i="1"/>
  <c r="DC121" i="1"/>
  <c r="E122" i="1"/>
  <c r="H122" i="1"/>
  <c r="K122" i="1"/>
  <c r="S122" i="1"/>
  <c r="U122" i="1"/>
  <c r="W122" i="1"/>
  <c r="Y122" i="1"/>
  <c r="AA122" i="1"/>
  <c r="AC122" i="1"/>
  <c r="AD122" i="1"/>
  <c r="AE122" i="1"/>
  <c r="AF122" i="1"/>
  <c r="AK122" i="1"/>
  <c r="AQ122" i="1"/>
  <c r="AR122" i="1"/>
  <c r="AS122" i="1"/>
  <c r="AT122" i="1"/>
  <c r="AV122" i="1"/>
  <c r="AW122" i="1"/>
  <c r="AX122" i="1"/>
  <c r="AY122" i="1"/>
  <c r="BB122" i="1"/>
  <c r="BC122" i="1"/>
  <c r="BD122" i="1"/>
  <c r="BE122" i="1"/>
  <c r="BH122" i="1"/>
  <c r="BJ122" i="1"/>
  <c r="BL122" i="1"/>
  <c r="BN122" i="1"/>
  <c r="BP122" i="1"/>
  <c r="BR122" i="1"/>
  <c r="BT122" i="1"/>
  <c r="BV122" i="1"/>
  <c r="CB122" i="1"/>
  <c r="CD122" i="1"/>
  <c r="CF122" i="1"/>
  <c r="CH122" i="1"/>
  <c r="CJ122" i="1"/>
  <c r="CL122" i="1"/>
  <c r="CN122" i="1"/>
  <c r="CP122" i="1"/>
  <c r="CR122" i="1"/>
  <c r="CT122" i="1"/>
  <c r="CV122" i="1"/>
  <c r="CX122" i="1"/>
  <c r="CZ122" i="1"/>
  <c r="DC122" i="1"/>
  <c r="E123" i="1"/>
  <c r="H123" i="1"/>
  <c r="K123" i="1"/>
  <c r="S123" i="1"/>
  <c r="U123" i="1"/>
  <c r="W123" i="1"/>
  <c r="Y123" i="1"/>
  <c r="AA123" i="1"/>
  <c r="AC123" i="1"/>
  <c r="AD123" i="1"/>
  <c r="AE123" i="1"/>
  <c r="AF123" i="1"/>
  <c r="AK123" i="1"/>
  <c r="AQ123" i="1"/>
  <c r="AR123" i="1"/>
  <c r="AS123" i="1"/>
  <c r="AT123" i="1"/>
  <c r="AV123" i="1"/>
  <c r="AW123" i="1"/>
  <c r="AX123" i="1"/>
  <c r="AY123" i="1"/>
  <c r="BB123" i="1"/>
  <c r="BC123" i="1"/>
  <c r="BD123" i="1"/>
  <c r="BE123" i="1"/>
  <c r="BH123" i="1"/>
  <c r="BJ123" i="1"/>
  <c r="BL123" i="1"/>
  <c r="BN123" i="1"/>
  <c r="BP123" i="1"/>
  <c r="BR123" i="1"/>
  <c r="BT123" i="1"/>
  <c r="BV123" i="1"/>
  <c r="CB123" i="1"/>
  <c r="CD123" i="1"/>
  <c r="CF123" i="1"/>
  <c r="CH123" i="1"/>
  <c r="CJ123" i="1"/>
  <c r="CL123" i="1"/>
  <c r="CN123" i="1"/>
  <c r="CP123" i="1"/>
  <c r="CR123" i="1"/>
  <c r="CT123" i="1"/>
  <c r="CV123" i="1"/>
  <c r="CX123" i="1"/>
  <c r="CZ123" i="1"/>
  <c r="DC123" i="1"/>
  <c r="E124" i="1"/>
  <c r="H124" i="1"/>
  <c r="K124" i="1"/>
  <c r="S124" i="1"/>
  <c r="U124" i="1"/>
  <c r="W124" i="1"/>
  <c r="Y124" i="1"/>
  <c r="AA124" i="1"/>
  <c r="AC124" i="1"/>
  <c r="AD124" i="1"/>
  <c r="AE124" i="1"/>
  <c r="AF124" i="1"/>
  <c r="AK124" i="1"/>
  <c r="AQ124" i="1"/>
  <c r="AR124" i="1"/>
  <c r="AS124" i="1"/>
  <c r="AT124" i="1"/>
  <c r="AV124" i="1"/>
  <c r="AW124" i="1"/>
  <c r="AX124" i="1"/>
  <c r="AY124" i="1"/>
  <c r="BB124" i="1"/>
  <c r="BC124" i="1"/>
  <c r="BD124" i="1"/>
  <c r="BE124" i="1"/>
  <c r="BH124" i="1"/>
  <c r="BJ124" i="1"/>
  <c r="BL124" i="1"/>
  <c r="BN124" i="1"/>
  <c r="BP124" i="1"/>
  <c r="BR124" i="1"/>
  <c r="BT124" i="1"/>
  <c r="BV124" i="1"/>
  <c r="CB124" i="1"/>
  <c r="CD124" i="1"/>
  <c r="CF124" i="1"/>
  <c r="CH124" i="1"/>
  <c r="CJ124" i="1"/>
  <c r="CL124" i="1"/>
  <c r="CN124" i="1"/>
  <c r="CP124" i="1"/>
  <c r="CR124" i="1"/>
  <c r="CT124" i="1"/>
  <c r="CV124" i="1"/>
  <c r="CX124" i="1"/>
  <c r="CZ124" i="1"/>
  <c r="DC124" i="1"/>
  <c r="E125" i="1"/>
  <c r="H125" i="1"/>
  <c r="K125" i="1"/>
  <c r="S125" i="1"/>
  <c r="U125" i="1"/>
  <c r="W125" i="1"/>
  <c r="Y125" i="1"/>
  <c r="AA125" i="1"/>
  <c r="AC125" i="1"/>
  <c r="AD125" i="1"/>
  <c r="AE125" i="1"/>
  <c r="AF125" i="1"/>
  <c r="AK125" i="1"/>
  <c r="AQ125" i="1"/>
  <c r="AR125" i="1"/>
  <c r="AS125" i="1"/>
  <c r="AT125" i="1"/>
  <c r="AV125" i="1"/>
  <c r="AW125" i="1"/>
  <c r="AX125" i="1"/>
  <c r="AY125" i="1"/>
  <c r="BB125" i="1"/>
  <c r="BC125" i="1"/>
  <c r="BD125" i="1"/>
  <c r="BE125" i="1"/>
  <c r="BH125" i="1"/>
  <c r="BJ125" i="1"/>
  <c r="BL125" i="1"/>
  <c r="BN125" i="1"/>
  <c r="BP125" i="1"/>
  <c r="BR125" i="1"/>
  <c r="BT125" i="1"/>
  <c r="BV125" i="1"/>
  <c r="CB125" i="1"/>
  <c r="CD125" i="1"/>
  <c r="CF125" i="1"/>
  <c r="CH125" i="1"/>
  <c r="CJ125" i="1"/>
  <c r="CL125" i="1"/>
  <c r="CN125" i="1"/>
  <c r="CP125" i="1"/>
  <c r="CR125" i="1"/>
  <c r="CT125" i="1"/>
  <c r="CV125" i="1"/>
  <c r="CX125" i="1"/>
  <c r="CZ125" i="1"/>
  <c r="DC125" i="1"/>
  <c r="E126" i="1"/>
  <c r="H126" i="1"/>
  <c r="K126" i="1"/>
  <c r="S126" i="1"/>
  <c r="U126" i="1"/>
  <c r="W126" i="1"/>
  <c r="Y126" i="1"/>
  <c r="AA126" i="1"/>
  <c r="AC126" i="1"/>
  <c r="AD126" i="1"/>
  <c r="AE126" i="1"/>
  <c r="AF126" i="1"/>
  <c r="AK126" i="1"/>
  <c r="AQ126" i="1"/>
  <c r="AR126" i="1"/>
  <c r="AS126" i="1"/>
  <c r="AT126" i="1"/>
  <c r="AV126" i="1"/>
  <c r="AW126" i="1"/>
  <c r="AX126" i="1"/>
  <c r="AY126" i="1"/>
  <c r="BB126" i="1"/>
  <c r="BC126" i="1"/>
  <c r="BD126" i="1"/>
  <c r="BE126" i="1"/>
  <c r="BH126" i="1"/>
  <c r="BJ126" i="1"/>
  <c r="BL126" i="1"/>
  <c r="BN126" i="1"/>
  <c r="BP126" i="1"/>
  <c r="BR126" i="1"/>
  <c r="BT126" i="1"/>
  <c r="BV126" i="1"/>
  <c r="CB126" i="1"/>
  <c r="CD126" i="1"/>
  <c r="CF126" i="1"/>
  <c r="CH126" i="1"/>
  <c r="CJ126" i="1"/>
  <c r="CL126" i="1"/>
  <c r="CN126" i="1"/>
  <c r="CP126" i="1"/>
  <c r="CR126" i="1"/>
  <c r="CT126" i="1"/>
  <c r="CV126" i="1"/>
  <c r="CX126" i="1"/>
  <c r="CZ126" i="1"/>
  <c r="DC126" i="1"/>
  <c r="E127" i="1"/>
  <c r="H127" i="1"/>
  <c r="K127" i="1"/>
  <c r="S127" i="1"/>
  <c r="U127" i="1"/>
  <c r="W127" i="1"/>
  <c r="Y127" i="1"/>
  <c r="AA127" i="1"/>
  <c r="AC127" i="1"/>
  <c r="AD127" i="1"/>
  <c r="AE127" i="1"/>
  <c r="AF127" i="1"/>
  <c r="AK127" i="1"/>
  <c r="AQ127" i="1"/>
  <c r="AR127" i="1"/>
  <c r="AS127" i="1"/>
  <c r="AT127" i="1"/>
  <c r="AV127" i="1"/>
  <c r="AW127" i="1"/>
  <c r="AX127" i="1"/>
  <c r="AY127" i="1"/>
  <c r="BB127" i="1"/>
  <c r="BC127" i="1"/>
  <c r="BD127" i="1"/>
  <c r="BE127" i="1"/>
  <c r="BH127" i="1"/>
  <c r="BJ127" i="1"/>
  <c r="BL127" i="1"/>
  <c r="BN127" i="1"/>
  <c r="BP127" i="1"/>
  <c r="BR127" i="1"/>
  <c r="BT127" i="1"/>
  <c r="BV127" i="1"/>
  <c r="CB127" i="1"/>
  <c r="CD127" i="1"/>
  <c r="CF127" i="1"/>
  <c r="CH127" i="1"/>
  <c r="CJ127" i="1"/>
  <c r="CL127" i="1"/>
  <c r="CN127" i="1"/>
  <c r="CP127" i="1"/>
  <c r="CR127" i="1"/>
  <c r="CT127" i="1"/>
  <c r="CV127" i="1"/>
  <c r="CX127" i="1"/>
  <c r="CZ127" i="1"/>
  <c r="DC127" i="1"/>
  <c r="E128" i="1"/>
  <c r="H128" i="1"/>
  <c r="K128" i="1"/>
  <c r="S128" i="1"/>
  <c r="U128" i="1"/>
  <c r="W128" i="1"/>
  <c r="Y128" i="1"/>
  <c r="AA128" i="1"/>
  <c r="AC128" i="1"/>
  <c r="AD128" i="1"/>
  <c r="AE128" i="1"/>
  <c r="AF128" i="1"/>
  <c r="AK128" i="1"/>
  <c r="AQ128" i="1"/>
  <c r="AR128" i="1"/>
  <c r="AS128" i="1"/>
  <c r="AT128" i="1"/>
  <c r="AV128" i="1"/>
  <c r="AW128" i="1"/>
  <c r="AX128" i="1"/>
  <c r="AY128" i="1"/>
  <c r="BB128" i="1"/>
  <c r="BC128" i="1"/>
  <c r="BD128" i="1"/>
  <c r="BE128" i="1"/>
  <c r="BH128" i="1"/>
  <c r="BJ128" i="1"/>
  <c r="BL128" i="1"/>
  <c r="BN128" i="1"/>
  <c r="BP128" i="1"/>
  <c r="BR128" i="1"/>
  <c r="BT128" i="1"/>
  <c r="BV128" i="1"/>
  <c r="CB128" i="1"/>
  <c r="CD128" i="1"/>
  <c r="CF128" i="1"/>
  <c r="CH128" i="1"/>
  <c r="CJ128" i="1"/>
  <c r="CL128" i="1"/>
  <c r="CN128" i="1"/>
  <c r="CP128" i="1"/>
  <c r="CR128" i="1"/>
  <c r="CT128" i="1"/>
  <c r="CV128" i="1"/>
  <c r="CX128" i="1"/>
  <c r="CZ128" i="1"/>
  <c r="DC128" i="1"/>
  <c r="E129" i="1"/>
  <c r="H129" i="1"/>
  <c r="K129" i="1"/>
  <c r="S129" i="1"/>
  <c r="U129" i="1"/>
  <c r="W129" i="1"/>
  <c r="Y129" i="1"/>
  <c r="AA129" i="1"/>
  <c r="AC129" i="1"/>
  <c r="AD129" i="1"/>
  <c r="AE129" i="1"/>
  <c r="AF129" i="1"/>
  <c r="AK129" i="1"/>
  <c r="AQ129" i="1"/>
  <c r="AR129" i="1"/>
  <c r="AS129" i="1"/>
  <c r="AT129" i="1"/>
  <c r="AV129" i="1"/>
  <c r="AW129" i="1"/>
  <c r="AX129" i="1"/>
  <c r="AY129" i="1"/>
  <c r="BB129" i="1"/>
  <c r="BC129" i="1"/>
  <c r="BD129" i="1"/>
  <c r="BE129" i="1"/>
  <c r="BH129" i="1"/>
  <c r="BJ129" i="1"/>
  <c r="BL129" i="1"/>
  <c r="BN129" i="1"/>
  <c r="BP129" i="1"/>
  <c r="BR129" i="1"/>
  <c r="BT129" i="1"/>
  <c r="BV129" i="1"/>
  <c r="CB129" i="1"/>
  <c r="CD129" i="1"/>
  <c r="CF129" i="1"/>
  <c r="CH129" i="1"/>
  <c r="CJ129" i="1"/>
  <c r="CL129" i="1"/>
  <c r="CN129" i="1"/>
  <c r="CP129" i="1"/>
  <c r="CR129" i="1"/>
  <c r="CT129" i="1"/>
  <c r="CV129" i="1"/>
  <c r="CX129" i="1"/>
  <c r="CZ129" i="1"/>
  <c r="DC129" i="1"/>
  <c r="E130" i="1"/>
  <c r="H130" i="1"/>
  <c r="K130" i="1"/>
  <c r="S130" i="1"/>
  <c r="U130" i="1"/>
  <c r="W130" i="1"/>
  <c r="Y130" i="1"/>
  <c r="AA130" i="1"/>
  <c r="AC130" i="1"/>
  <c r="AD130" i="1"/>
  <c r="AE130" i="1"/>
  <c r="AF130" i="1"/>
  <c r="AK130" i="1"/>
  <c r="AQ130" i="1"/>
  <c r="AR130" i="1"/>
  <c r="AS130" i="1"/>
  <c r="AT130" i="1"/>
  <c r="AV130" i="1"/>
  <c r="AW130" i="1"/>
  <c r="AX130" i="1"/>
  <c r="AY130" i="1"/>
  <c r="BB130" i="1"/>
  <c r="BC130" i="1"/>
  <c r="BD130" i="1"/>
  <c r="BE130" i="1"/>
  <c r="BH130" i="1"/>
  <c r="BJ130" i="1"/>
  <c r="BL130" i="1"/>
  <c r="BN130" i="1"/>
  <c r="BP130" i="1"/>
  <c r="BR130" i="1"/>
  <c r="BT130" i="1"/>
  <c r="BV130" i="1"/>
  <c r="CB130" i="1"/>
  <c r="CD130" i="1"/>
  <c r="CF130" i="1"/>
  <c r="CH130" i="1"/>
  <c r="CJ130" i="1"/>
  <c r="CL130" i="1"/>
  <c r="CN130" i="1"/>
  <c r="CP130" i="1"/>
  <c r="CR130" i="1"/>
  <c r="CT130" i="1"/>
  <c r="CV130" i="1"/>
  <c r="CX130" i="1"/>
  <c r="CZ130" i="1"/>
  <c r="DC130" i="1"/>
  <c r="E131" i="1"/>
  <c r="H131" i="1"/>
  <c r="K131" i="1"/>
  <c r="S131" i="1"/>
  <c r="U131" i="1"/>
  <c r="W131" i="1"/>
  <c r="Y131" i="1"/>
  <c r="AA131" i="1"/>
  <c r="AC131" i="1"/>
  <c r="AD131" i="1"/>
  <c r="AE131" i="1"/>
  <c r="AF131" i="1"/>
  <c r="AK131" i="1"/>
  <c r="AQ131" i="1"/>
  <c r="AR131" i="1"/>
  <c r="AS131" i="1"/>
  <c r="AT131" i="1"/>
  <c r="AV131" i="1"/>
  <c r="AW131" i="1"/>
  <c r="AX131" i="1"/>
  <c r="AY131" i="1"/>
  <c r="BB131" i="1"/>
  <c r="BC131" i="1"/>
  <c r="BD131" i="1"/>
  <c r="BE131" i="1"/>
  <c r="BH131" i="1"/>
  <c r="BJ131" i="1"/>
  <c r="BL131" i="1"/>
  <c r="BN131" i="1"/>
  <c r="BP131" i="1"/>
  <c r="BR131" i="1"/>
  <c r="BT131" i="1"/>
  <c r="BV131" i="1"/>
  <c r="CB131" i="1"/>
  <c r="CD131" i="1"/>
  <c r="CF131" i="1"/>
  <c r="CH131" i="1"/>
  <c r="CJ131" i="1"/>
  <c r="CL131" i="1"/>
  <c r="CN131" i="1"/>
  <c r="CP131" i="1"/>
  <c r="CR131" i="1"/>
  <c r="CT131" i="1"/>
  <c r="CV131" i="1"/>
  <c r="CX131" i="1"/>
  <c r="CZ131" i="1"/>
  <c r="DC131" i="1"/>
  <c r="E132" i="1"/>
  <c r="H132" i="1"/>
  <c r="K132" i="1"/>
  <c r="S132" i="1"/>
  <c r="U132" i="1"/>
  <c r="W132" i="1"/>
  <c r="Y132" i="1"/>
  <c r="AA132" i="1"/>
  <c r="AC132" i="1"/>
  <c r="AD132" i="1"/>
  <c r="AE132" i="1"/>
  <c r="AF132" i="1"/>
  <c r="AK132" i="1"/>
  <c r="AQ132" i="1"/>
  <c r="AR132" i="1"/>
  <c r="AS132" i="1"/>
  <c r="AT132" i="1"/>
  <c r="AV132" i="1"/>
  <c r="AW132" i="1"/>
  <c r="AX132" i="1"/>
  <c r="AY132" i="1"/>
  <c r="BB132" i="1"/>
  <c r="BC132" i="1"/>
  <c r="BD132" i="1"/>
  <c r="BE132" i="1"/>
  <c r="BH132" i="1"/>
  <c r="BJ132" i="1"/>
  <c r="BL132" i="1"/>
  <c r="BN132" i="1"/>
  <c r="BP132" i="1"/>
  <c r="BR132" i="1"/>
  <c r="BT132" i="1"/>
  <c r="BV132" i="1"/>
  <c r="CB132" i="1"/>
  <c r="CD132" i="1"/>
  <c r="CF132" i="1"/>
  <c r="CH132" i="1"/>
  <c r="CJ132" i="1"/>
  <c r="CL132" i="1"/>
  <c r="CN132" i="1"/>
  <c r="CP132" i="1"/>
  <c r="CR132" i="1"/>
  <c r="CT132" i="1"/>
  <c r="CV132" i="1"/>
  <c r="CX132" i="1"/>
  <c r="CZ132" i="1"/>
  <c r="DC132" i="1"/>
  <c r="E133" i="1"/>
  <c r="H133" i="1"/>
  <c r="K133" i="1"/>
  <c r="S133" i="1"/>
  <c r="U133" i="1"/>
  <c r="W133" i="1"/>
  <c r="Y133" i="1"/>
  <c r="AA133" i="1"/>
  <c r="AC133" i="1"/>
  <c r="AD133" i="1"/>
  <c r="AE133" i="1"/>
  <c r="AF133" i="1"/>
  <c r="AK133" i="1"/>
  <c r="AQ133" i="1"/>
  <c r="AR133" i="1"/>
  <c r="AS133" i="1"/>
  <c r="AT133" i="1"/>
  <c r="AV133" i="1"/>
  <c r="AW133" i="1"/>
  <c r="AX133" i="1"/>
  <c r="AY133" i="1"/>
  <c r="BB133" i="1"/>
  <c r="BC133" i="1"/>
  <c r="BD133" i="1"/>
  <c r="BE133" i="1"/>
  <c r="BH133" i="1"/>
  <c r="BJ133" i="1"/>
  <c r="BL133" i="1"/>
  <c r="BN133" i="1"/>
  <c r="BP133" i="1"/>
  <c r="BR133" i="1"/>
  <c r="BT133" i="1"/>
  <c r="BV133" i="1"/>
  <c r="CB133" i="1"/>
  <c r="CD133" i="1"/>
  <c r="CF133" i="1"/>
  <c r="CH133" i="1"/>
  <c r="CJ133" i="1"/>
  <c r="CL133" i="1"/>
  <c r="CN133" i="1"/>
  <c r="CP133" i="1"/>
  <c r="CR133" i="1"/>
  <c r="CT133" i="1"/>
  <c r="CV133" i="1"/>
  <c r="CX133" i="1"/>
  <c r="CZ133" i="1"/>
  <c r="DC133" i="1"/>
  <c r="E134" i="1"/>
  <c r="H134" i="1"/>
  <c r="K134" i="1"/>
  <c r="S134" i="1"/>
  <c r="U134" i="1"/>
  <c r="W134" i="1"/>
  <c r="Y134" i="1"/>
  <c r="AA134" i="1"/>
  <c r="AC134" i="1"/>
  <c r="AD134" i="1"/>
  <c r="AE134" i="1"/>
  <c r="AF134" i="1"/>
  <c r="AK134" i="1"/>
  <c r="AQ134" i="1"/>
  <c r="AR134" i="1"/>
  <c r="AS134" i="1"/>
  <c r="AT134" i="1"/>
  <c r="AV134" i="1"/>
  <c r="AW134" i="1"/>
  <c r="AX134" i="1"/>
  <c r="AY134" i="1"/>
  <c r="BB134" i="1"/>
  <c r="BC134" i="1"/>
  <c r="BD134" i="1"/>
  <c r="BE134" i="1"/>
  <c r="BH134" i="1"/>
  <c r="BJ134" i="1"/>
  <c r="BL134" i="1"/>
  <c r="BN134" i="1"/>
  <c r="BP134" i="1"/>
  <c r="BR134" i="1"/>
  <c r="BT134" i="1"/>
  <c r="BV134" i="1"/>
  <c r="CB134" i="1"/>
  <c r="CD134" i="1"/>
  <c r="CF134" i="1"/>
  <c r="CH134" i="1"/>
  <c r="CJ134" i="1"/>
  <c r="CL134" i="1"/>
  <c r="CN134" i="1"/>
  <c r="CP134" i="1"/>
  <c r="CR134" i="1"/>
  <c r="CT134" i="1"/>
  <c r="CV134" i="1"/>
  <c r="CX134" i="1"/>
  <c r="CZ134" i="1"/>
  <c r="DC134" i="1"/>
  <c r="E135" i="1"/>
  <c r="H135" i="1"/>
  <c r="K135" i="1"/>
  <c r="S135" i="1"/>
  <c r="U135" i="1"/>
  <c r="W135" i="1"/>
  <c r="Y135" i="1"/>
  <c r="AA135" i="1"/>
  <c r="AC135" i="1"/>
  <c r="AD135" i="1"/>
  <c r="AE135" i="1"/>
  <c r="AF135" i="1"/>
  <c r="AK135" i="1"/>
  <c r="AQ135" i="1"/>
  <c r="AR135" i="1"/>
  <c r="AS135" i="1"/>
  <c r="AT135" i="1"/>
  <c r="AV135" i="1"/>
  <c r="AW135" i="1"/>
  <c r="AX135" i="1"/>
  <c r="AY135" i="1"/>
  <c r="BB135" i="1"/>
  <c r="BC135" i="1"/>
  <c r="BD135" i="1"/>
  <c r="BE135" i="1"/>
  <c r="BH135" i="1"/>
  <c r="BJ135" i="1"/>
  <c r="BL135" i="1"/>
  <c r="BN135" i="1"/>
  <c r="BP135" i="1"/>
  <c r="BR135" i="1"/>
  <c r="BT135" i="1"/>
  <c r="BV135" i="1"/>
  <c r="CB135" i="1"/>
  <c r="CD135" i="1"/>
  <c r="CF135" i="1"/>
  <c r="CH135" i="1"/>
  <c r="CJ135" i="1"/>
  <c r="CL135" i="1"/>
  <c r="CN135" i="1"/>
  <c r="CP135" i="1"/>
  <c r="CR135" i="1"/>
  <c r="CT135" i="1"/>
  <c r="CV135" i="1"/>
  <c r="CX135" i="1"/>
  <c r="CZ135" i="1"/>
  <c r="DC135" i="1"/>
  <c r="E136" i="1"/>
  <c r="H136" i="1"/>
  <c r="K136" i="1"/>
  <c r="S136" i="1"/>
  <c r="U136" i="1"/>
  <c r="W136" i="1"/>
  <c r="Y136" i="1"/>
  <c r="AA136" i="1"/>
  <c r="AC136" i="1"/>
  <c r="AD136" i="1"/>
  <c r="AE136" i="1"/>
  <c r="AF136" i="1"/>
  <c r="AK136" i="1"/>
  <c r="AQ136" i="1"/>
  <c r="AR136" i="1"/>
  <c r="AS136" i="1"/>
  <c r="AT136" i="1"/>
  <c r="AV136" i="1"/>
  <c r="AW136" i="1"/>
  <c r="AX136" i="1"/>
  <c r="AY136" i="1"/>
  <c r="BB136" i="1"/>
  <c r="BC136" i="1"/>
  <c r="BD136" i="1"/>
  <c r="BE136" i="1"/>
  <c r="BH136" i="1"/>
  <c r="BJ136" i="1"/>
  <c r="BL136" i="1"/>
  <c r="BN136" i="1"/>
  <c r="BP136" i="1"/>
  <c r="BR136" i="1"/>
  <c r="BT136" i="1"/>
  <c r="BV136" i="1"/>
  <c r="CB136" i="1"/>
  <c r="CD136" i="1"/>
  <c r="CF136" i="1"/>
  <c r="CH136" i="1"/>
  <c r="CJ136" i="1"/>
  <c r="CL136" i="1"/>
  <c r="CN136" i="1"/>
  <c r="CP136" i="1"/>
  <c r="CR136" i="1"/>
  <c r="CT136" i="1"/>
  <c r="CV136" i="1"/>
  <c r="CX136" i="1"/>
  <c r="CZ136" i="1"/>
  <c r="DC136" i="1"/>
  <c r="E137" i="1"/>
  <c r="H137" i="1"/>
  <c r="K137" i="1"/>
  <c r="S137" i="1"/>
  <c r="U137" i="1"/>
  <c r="W137" i="1"/>
  <c r="Y137" i="1"/>
  <c r="AA137" i="1"/>
  <c r="AC137" i="1"/>
  <c r="AD137" i="1"/>
  <c r="AE137" i="1"/>
  <c r="AF137" i="1"/>
  <c r="AK137" i="1"/>
  <c r="AQ137" i="1"/>
  <c r="AR137" i="1"/>
  <c r="AS137" i="1"/>
  <c r="AT137" i="1"/>
  <c r="AV137" i="1"/>
  <c r="AW137" i="1"/>
  <c r="AX137" i="1"/>
  <c r="AY137" i="1"/>
  <c r="BB137" i="1"/>
  <c r="BC137" i="1"/>
  <c r="BD137" i="1"/>
  <c r="BE137" i="1"/>
  <c r="BH137" i="1"/>
  <c r="BJ137" i="1"/>
  <c r="BL137" i="1"/>
  <c r="BN137" i="1"/>
  <c r="BP137" i="1"/>
  <c r="BR137" i="1"/>
  <c r="BT137" i="1"/>
  <c r="BV137" i="1"/>
  <c r="CB137" i="1"/>
  <c r="CD137" i="1"/>
  <c r="CF137" i="1"/>
  <c r="CH137" i="1"/>
  <c r="CJ137" i="1"/>
  <c r="CL137" i="1"/>
  <c r="CN137" i="1"/>
  <c r="CP137" i="1"/>
  <c r="CR137" i="1"/>
  <c r="CT137" i="1"/>
  <c r="CV137" i="1"/>
  <c r="CX137" i="1"/>
  <c r="CZ137" i="1"/>
  <c r="DC137" i="1"/>
  <c r="E138" i="1"/>
  <c r="H138" i="1"/>
  <c r="K138" i="1"/>
  <c r="S138" i="1"/>
  <c r="U138" i="1"/>
  <c r="W138" i="1"/>
  <c r="Y138" i="1"/>
  <c r="AA138" i="1"/>
  <c r="AC138" i="1"/>
  <c r="AD138" i="1"/>
  <c r="AE138" i="1"/>
  <c r="AF138" i="1"/>
  <c r="AK138" i="1"/>
  <c r="AQ138" i="1"/>
  <c r="AR138" i="1"/>
  <c r="AS138" i="1"/>
  <c r="AT138" i="1"/>
  <c r="AV138" i="1"/>
  <c r="AW138" i="1"/>
  <c r="AX138" i="1"/>
  <c r="AY138" i="1"/>
  <c r="BB138" i="1"/>
  <c r="BC138" i="1"/>
  <c r="BD138" i="1"/>
  <c r="BE138" i="1"/>
  <c r="BH138" i="1"/>
  <c r="BJ138" i="1"/>
  <c r="BL138" i="1"/>
  <c r="BN138" i="1"/>
  <c r="BP138" i="1"/>
  <c r="BR138" i="1"/>
  <c r="BT138" i="1"/>
  <c r="BV138" i="1"/>
  <c r="CB138" i="1"/>
  <c r="CD138" i="1"/>
  <c r="CF138" i="1"/>
  <c r="CH138" i="1"/>
  <c r="CJ138" i="1"/>
  <c r="CL138" i="1"/>
  <c r="CN138" i="1"/>
  <c r="CP138" i="1"/>
  <c r="CR138" i="1"/>
  <c r="CT138" i="1"/>
  <c r="CV138" i="1"/>
  <c r="CX138" i="1"/>
  <c r="CZ138" i="1"/>
  <c r="DC138" i="1"/>
  <c r="E139" i="1"/>
  <c r="H139" i="1"/>
  <c r="K139" i="1"/>
  <c r="S139" i="1"/>
  <c r="U139" i="1"/>
  <c r="W139" i="1"/>
  <c r="Y139" i="1"/>
  <c r="AA139" i="1"/>
  <c r="AC139" i="1"/>
  <c r="AD139" i="1"/>
  <c r="AE139" i="1"/>
  <c r="AF139" i="1"/>
  <c r="AK139" i="1"/>
  <c r="AQ139" i="1"/>
  <c r="AR139" i="1"/>
  <c r="AS139" i="1"/>
  <c r="AT139" i="1"/>
  <c r="AV139" i="1"/>
  <c r="AW139" i="1"/>
  <c r="AX139" i="1"/>
  <c r="AY139" i="1"/>
  <c r="BB139" i="1"/>
  <c r="BC139" i="1"/>
  <c r="BD139" i="1"/>
  <c r="BE139" i="1"/>
  <c r="BH139" i="1"/>
  <c r="BJ139" i="1"/>
  <c r="BL139" i="1"/>
  <c r="BN139" i="1"/>
  <c r="BP139" i="1"/>
  <c r="BR139" i="1"/>
  <c r="BT139" i="1"/>
  <c r="BV139" i="1"/>
  <c r="CB139" i="1"/>
  <c r="CD139" i="1"/>
  <c r="CF139" i="1"/>
  <c r="CH139" i="1"/>
  <c r="CJ139" i="1"/>
  <c r="CL139" i="1"/>
  <c r="CN139" i="1"/>
  <c r="CP139" i="1"/>
  <c r="CR139" i="1"/>
  <c r="CT139" i="1"/>
  <c r="CV139" i="1"/>
  <c r="CX139" i="1"/>
  <c r="CZ139" i="1"/>
  <c r="DC139" i="1"/>
  <c r="E140" i="1"/>
  <c r="H140" i="1"/>
  <c r="K140" i="1"/>
  <c r="S140" i="1"/>
  <c r="U140" i="1"/>
  <c r="W140" i="1"/>
  <c r="Y140" i="1"/>
  <c r="AA140" i="1"/>
  <c r="AC140" i="1"/>
  <c r="AD140" i="1"/>
  <c r="AE140" i="1"/>
  <c r="AF140" i="1"/>
  <c r="AK140" i="1"/>
  <c r="AQ140" i="1"/>
  <c r="AR140" i="1"/>
  <c r="AS140" i="1"/>
  <c r="AT140" i="1"/>
  <c r="AV140" i="1"/>
  <c r="AW140" i="1"/>
  <c r="AX140" i="1"/>
  <c r="AY140" i="1"/>
  <c r="BB140" i="1"/>
  <c r="BC140" i="1"/>
  <c r="BD140" i="1"/>
  <c r="BE140" i="1"/>
  <c r="BH140" i="1"/>
  <c r="BJ140" i="1"/>
  <c r="BL140" i="1"/>
  <c r="BN140" i="1"/>
  <c r="BP140" i="1"/>
  <c r="BR140" i="1"/>
  <c r="BT140" i="1"/>
  <c r="BV140" i="1"/>
  <c r="CB140" i="1"/>
  <c r="CD140" i="1"/>
  <c r="CF140" i="1"/>
  <c r="CH140" i="1"/>
  <c r="CJ140" i="1"/>
  <c r="CL140" i="1"/>
  <c r="CN140" i="1"/>
  <c r="CP140" i="1"/>
  <c r="CR140" i="1"/>
  <c r="CT140" i="1"/>
  <c r="CV140" i="1"/>
  <c r="CX140" i="1"/>
  <c r="CZ140" i="1"/>
  <c r="DC140" i="1"/>
  <c r="E141" i="1"/>
  <c r="H141" i="1"/>
  <c r="K141" i="1"/>
  <c r="S141" i="1"/>
  <c r="U141" i="1"/>
  <c r="W141" i="1"/>
  <c r="Y141" i="1"/>
  <c r="AA141" i="1"/>
  <c r="AC141" i="1"/>
  <c r="AD141" i="1"/>
  <c r="AE141" i="1"/>
  <c r="AF141" i="1"/>
  <c r="AK141" i="1"/>
  <c r="AQ141" i="1"/>
  <c r="AR141" i="1"/>
  <c r="AS141" i="1"/>
  <c r="AT141" i="1"/>
  <c r="AV141" i="1"/>
  <c r="AW141" i="1"/>
  <c r="AX141" i="1"/>
  <c r="AY141" i="1"/>
  <c r="BB141" i="1"/>
  <c r="BC141" i="1"/>
  <c r="BD141" i="1"/>
  <c r="BE141" i="1"/>
  <c r="BH141" i="1"/>
  <c r="BJ141" i="1"/>
  <c r="BL141" i="1"/>
  <c r="BN141" i="1"/>
  <c r="BP141" i="1"/>
  <c r="BR141" i="1"/>
  <c r="BT141" i="1"/>
  <c r="BV141" i="1"/>
  <c r="CB141" i="1"/>
  <c r="CD141" i="1"/>
  <c r="CF141" i="1"/>
  <c r="CH141" i="1"/>
  <c r="CJ141" i="1"/>
  <c r="CL141" i="1"/>
  <c r="CN141" i="1"/>
  <c r="CP141" i="1"/>
  <c r="CR141" i="1"/>
  <c r="CT141" i="1"/>
  <c r="CV141" i="1"/>
  <c r="CX141" i="1"/>
  <c r="CZ141" i="1"/>
  <c r="DC141" i="1"/>
  <c r="E142" i="1"/>
  <c r="H142" i="1"/>
  <c r="K142" i="1"/>
  <c r="S142" i="1"/>
  <c r="U142" i="1"/>
  <c r="W142" i="1"/>
  <c r="Y142" i="1"/>
  <c r="AA142" i="1"/>
  <c r="AC142" i="1"/>
  <c r="AD142" i="1"/>
  <c r="AE142" i="1"/>
  <c r="AF142" i="1"/>
  <c r="AK142" i="1"/>
  <c r="AQ142" i="1"/>
  <c r="AR142" i="1"/>
  <c r="AS142" i="1"/>
  <c r="AT142" i="1"/>
  <c r="AV142" i="1"/>
  <c r="AW142" i="1"/>
  <c r="AX142" i="1"/>
  <c r="AY142" i="1"/>
  <c r="BB142" i="1"/>
  <c r="BC142" i="1"/>
  <c r="BD142" i="1"/>
  <c r="BE142" i="1"/>
  <c r="BH142" i="1"/>
  <c r="BJ142" i="1"/>
  <c r="BL142" i="1"/>
  <c r="BN142" i="1"/>
  <c r="BP142" i="1"/>
  <c r="BR142" i="1"/>
  <c r="BT142" i="1"/>
  <c r="BV142" i="1"/>
  <c r="CB142" i="1"/>
  <c r="CD142" i="1"/>
  <c r="CF142" i="1"/>
  <c r="CH142" i="1"/>
  <c r="CJ142" i="1"/>
  <c r="CL142" i="1"/>
  <c r="CN142" i="1"/>
  <c r="CP142" i="1"/>
  <c r="CR142" i="1"/>
  <c r="CT142" i="1"/>
  <c r="CV142" i="1"/>
  <c r="CX142" i="1"/>
  <c r="CZ142" i="1"/>
  <c r="DC142" i="1"/>
  <c r="E143" i="1"/>
  <c r="H143" i="1"/>
  <c r="K143" i="1"/>
  <c r="S143" i="1"/>
  <c r="U143" i="1"/>
  <c r="W143" i="1"/>
  <c r="Y143" i="1"/>
  <c r="AA143" i="1"/>
  <c r="AC143" i="1"/>
  <c r="AD143" i="1"/>
  <c r="AE143" i="1"/>
  <c r="AF143" i="1"/>
  <c r="AK143" i="1"/>
  <c r="AQ143" i="1"/>
  <c r="AR143" i="1"/>
  <c r="AS143" i="1"/>
  <c r="AT143" i="1"/>
  <c r="AV143" i="1"/>
  <c r="AW143" i="1"/>
  <c r="AX143" i="1"/>
  <c r="AY143" i="1"/>
  <c r="BB143" i="1"/>
  <c r="BC143" i="1"/>
  <c r="BD143" i="1"/>
  <c r="BE143" i="1"/>
  <c r="BH143" i="1"/>
  <c r="BJ143" i="1"/>
  <c r="BL143" i="1"/>
  <c r="BN143" i="1"/>
  <c r="BP143" i="1"/>
  <c r="BR143" i="1"/>
  <c r="BT143" i="1"/>
  <c r="BV143" i="1"/>
  <c r="CB143" i="1"/>
  <c r="CD143" i="1"/>
  <c r="CF143" i="1"/>
  <c r="CH143" i="1"/>
  <c r="CJ143" i="1"/>
  <c r="CL143" i="1"/>
  <c r="CN143" i="1"/>
  <c r="CP143" i="1"/>
  <c r="CR143" i="1"/>
  <c r="CT143" i="1"/>
  <c r="CV143" i="1"/>
  <c r="CX143" i="1"/>
  <c r="CZ143" i="1"/>
  <c r="DC143" i="1"/>
  <c r="E144" i="1"/>
  <c r="H144" i="1"/>
  <c r="K144" i="1"/>
  <c r="S144" i="1"/>
  <c r="U144" i="1"/>
  <c r="W144" i="1"/>
  <c r="Y144" i="1"/>
  <c r="AA144" i="1"/>
  <c r="AC144" i="1"/>
  <c r="AD144" i="1"/>
  <c r="AE144" i="1"/>
  <c r="AF144" i="1"/>
  <c r="AK144" i="1"/>
  <c r="AQ144" i="1"/>
  <c r="AR144" i="1"/>
  <c r="AS144" i="1"/>
  <c r="AT144" i="1"/>
  <c r="AV144" i="1"/>
  <c r="AW144" i="1"/>
  <c r="AX144" i="1"/>
  <c r="AY144" i="1"/>
  <c r="BB144" i="1"/>
  <c r="BC144" i="1"/>
  <c r="BD144" i="1"/>
  <c r="BE144" i="1"/>
  <c r="BH144" i="1"/>
  <c r="BJ144" i="1"/>
  <c r="BL144" i="1"/>
  <c r="BN144" i="1"/>
  <c r="BP144" i="1"/>
  <c r="BR144" i="1"/>
  <c r="BT144" i="1"/>
  <c r="BV144" i="1"/>
  <c r="CB144" i="1"/>
  <c r="CD144" i="1"/>
  <c r="CF144" i="1"/>
  <c r="CH144" i="1"/>
  <c r="CJ144" i="1"/>
  <c r="CL144" i="1"/>
  <c r="CN144" i="1"/>
  <c r="CP144" i="1"/>
  <c r="CR144" i="1"/>
  <c r="CT144" i="1"/>
  <c r="CV144" i="1"/>
  <c r="CX144" i="1"/>
  <c r="CZ144" i="1"/>
  <c r="DC144" i="1"/>
  <c r="E145" i="1"/>
  <c r="H145" i="1"/>
  <c r="K145" i="1"/>
  <c r="S145" i="1"/>
  <c r="U145" i="1"/>
  <c r="W145" i="1"/>
  <c r="Y145" i="1"/>
  <c r="AA145" i="1"/>
  <c r="AC145" i="1"/>
  <c r="AD145" i="1"/>
  <c r="AE145" i="1"/>
  <c r="AF145" i="1"/>
  <c r="AK145" i="1"/>
  <c r="AQ145" i="1"/>
  <c r="AR145" i="1"/>
  <c r="AS145" i="1"/>
  <c r="AT145" i="1"/>
  <c r="AV145" i="1"/>
  <c r="AW145" i="1"/>
  <c r="AX145" i="1"/>
  <c r="AY145" i="1"/>
  <c r="BB145" i="1"/>
  <c r="BC145" i="1"/>
  <c r="BD145" i="1"/>
  <c r="BE145" i="1"/>
  <c r="BH145" i="1"/>
  <c r="BJ145" i="1"/>
  <c r="BL145" i="1"/>
  <c r="BN145" i="1"/>
  <c r="BP145" i="1"/>
  <c r="BR145" i="1"/>
  <c r="BT145" i="1"/>
  <c r="BV145" i="1"/>
  <c r="CB145" i="1"/>
  <c r="CD145" i="1"/>
  <c r="CF145" i="1"/>
  <c r="CH145" i="1"/>
  <c r="CJ145" i="1"/>
  <c r="CL145" i="1"/>
  <c r="CN145" i="1"/>
  <c r="CP145" i="1"/>
  <c r="CR145" i="1"/>
  <c r="CT145" i="1"/>
  <c r="CV145" i="1"/>
  <c r="CX145" i="1"/>
  <c r="CZ145" i="1"/>
  <c r="DC145" i="1"/>
  <c r="E146" i="1"/>
  <c r="H146" i="1"/>
  <c r="K146" i="1"/>
  <c r="S146" i="1"/>
  <c r="U146" i="1"/>
  <c r="W146" i="1"/>
  <c r="Y146" i="1"/>
  <c r="AA146" i="1"/>
  <c r="AC146" i="1"/>
  <c r="AD146" i="1"/>
  <c r="AE146" i="1"/>
  <c r="AF146" i="1"/>
  <c r="AK146" i="1"/>
  <c r="AQ146" i="1"/>
  <c r="AR146" i="1"/>
  <c r="AS146" i="1"/>
  <c r="AT146" i="1"/>
  <c r="AV146" i="1"/>
  <c r="AW146" i="1"/>
  <c r="AX146" i="1"/>
  <c r="AY146" i="1"/>
  <c r="BB146" i="1"/>
  <c r="BC146" i="1"/>
  <c r="BD146" i="1"/>
  <c r="BE146" i="1"/>
  <c r="BH146" i="1"/>
  <c r="BJ146" i="1"/>
  <c r="BL146" i="1"/>
  <c r="BN146" i="1"/>
  <c r="BP146" i="1"/>
  <c r="BR146" i="1"/>
  <c r="BT146" i="1"/>
  <c r="BV146" i="1"/>
  <c r="CB146" i="1"/>
  <c r="CD146" i="1"/>
  <c r="CF146" i="1"/>
  <c r="CH146" i="1"/>
  <c r="CJ146" i="1"/>
  <c r="CL146" i="1"/>
  <c r="CN146" i="1"/>
  <c r="CP146" i="1"/>
  <c r="CR146" i="1"/>
  <c r="CT146" i="1"/>
  <c r="CV146" i="1"/>
  <c r="CX146" i="1"/>
  <c r="CZ146" i="1"/>
  <c r="DC146" i="1"/>
  <c r="E147" i="1"/>
  <c r="H147" i="1"/>
  <c r="K147" i="1"/>
  <c r="S147" i="1"/>
  <c r="U147" i="1"/>
  <c r="W147" i="1"/>
  <c r="Y147" i="1"/>
  <c r="AA147" i="1"/>
  <c r="AC147" i="1"/>
  <c r="AD147" i="1"/>
  <c r="AE147" i="1"/>
  <c r="AF147" i="1"/>
  <c r="AK147" i="1"/>
  <c r="AQ147" i="1"/>
  <c r="AR147" i="1"/>
  <c r="AS147" i="1"/>
  <c r="AT147" i="1"/>
  <c r="AV147" i="1"/>
  <c r="AW147" i="1"/>
  <c r="AX147" i="1"/>
  <c r="AY147" i="1"/>
  <c r="BB147" i="1"/>
  <c r="BC147" i="1"/>
  <c r="BD147" i="1"/>
  <c r="BE147" i="1"/>
  <c r="BH147" i="1"/>
  <c r="BJ147" i="1"/>
  <c r="BL147" i="1"/>
  <c r="BN147" i="1"/>
  <c r="BP147" i="1"/>
  <c r="BR147" i="1"/>
  <c r="BT147" i="1"/>
  <c r="BV147" i="1"/>
  <c r="CB147" i="1"/>
  <c r="CD147" i="1"/>
  <c r="CF147" i="1"/>
  <c r="CH147" i="1"/>
  <c r="CJ147" i="1"/>
  <c r="CL147" i="1"/>
  <c r="CN147" i="1"/>
  <c r="CP147" i="1"/>
  <c r="CR147" i="1"/>
  <c r="CT147" i="1"/>
  <c r="CV147" i="1"/>
  <c r="CX147" i="1"/>
  <c r="CZ147" i="1"/>
  <c r="DC147" i="1"/>
  <c r="E148" i="1"/>
  <c r="H148" i="1"/>
  <c r="K148" i="1"/>
  <c r="S148" i="1"/>
  <c r="U148" i="1"/>
  <c r="W148" i="1"/>
  <c r="Y148" i="1"/>
  <c r="AA148" i="1"/>
  <c r="AC148" i="1"/>
  <c r="AD148" i="1"/>
  <c r="AE148" i="1"/>
  <c r="AF148" i="1"/>
  <c r="AK148" i="1"/>
  <c r="AQ148" i="1"/>
  <c r="AR148" i="1"/>
  <c r="AS148" i="1"/>
  <c r="AT148" i="1"/>
  <c r="AV148" i="1"/>
  <c r="AW148" i="1"/>
  <c r="AX148" i="1"/>
  <c r="AY148" i="1"/>
  <c r="BB148" i="1"/>
  <c r="BC148" i="1"/>
  <c r="BD148" i="1"/>
  <c r="BE148" i="1"/>
  <c r="BH148" i="1"/>
  <c r="BJ148" i="1"/>
  <c r="BL148" i="1"/>
  <c r="BN148" i="1"/>
  <c r="BP148" i="1"/>
  <c r="BR148" i="1"/>
  <c r="BT148" i="1"/>
  <c r="BV148" i="1"/>
  <c r="CB148" i="1"/>
  <c r="CD148" i="1"/>
  <c r="CF148" i="1"/>
  <c r="CH148" i="1"/>
  <c r="CJ148" i="1"/>
  <c r="CL148" i="1"/>
  <c r="CN148" i="1"/>
  <c r="CP148" i="1"/>
  <c r="CR148" i="1"/>
  <c r="CT148" i="1"/>
  <c r="CV148" i="1"/>
  <c r="CX148" i="1"/>
  <c r="CZ148" i="1"/>
  <c r="DC148" i="1"/>
  <c r="E149" i="1"/>
  <c r="H149" i="1"/>
  <c r="K149" i="1"/>
  <c r="S149" i="1"/>
  <c r="U149" i="1"/>
  <c r="W149" i="1"/>
  <c r="Y149" i="1"/>
  <c r="AA149" i="1"/>
  <c r="AC149" i="1"/>
  <c r="AD149" i="1"/>
  <c r="AE149" i="1"/>
  <c r="AF149" i="1"/>
  <c r="AK149" i="1"/>
  <c r="AQ149" i="1"/>
  <c r="AR149" i="1"/>
  <c r="AS149" i="1"/>
  <c r="AT149" i="1"/>
  <c r="AV149" i="1"/>
  <c r="AW149" i="1"/>
  <c r="AX149" i="1"/>
  <c r="AY149" i="1"/>
  <c r="BB149" i="1"/>
  <c r="BC149" i="1"/>
  <c r="BD149" i="1"/>
  <c r="BE149" i="1"/>
  <c r="BH149" i="1"/>
  <c r="BJ149" i="1"/>
  <c r="BL149" i="1"/>
  <c r="BN149" i="1"/>
  <c r="BP149" i="1"/>
  <c r="BR149" i="1"/>
  <c r="BT149" i="1"/>
  <c r="BV149" i="1"/>
  <c r="CB149" i="1"/>
  <c r="CD149" i="1"/>
  <c r="CF149" i="1"/>
  <c r="CH149" i="1"/>
  <c r="CJ149" i="1"/>
  <c r="CL149" i="1"/>
  <c r="CN149" i="1"/>
  <c r="CP149" i="1"/>
  <c r="CR149" i="1"/>
  <c r="CT149" i="1"/>
  <c r="CV149" i="1"/>
  <c r="CX149" i="1"/>
  <c r="CZ149" i="1"/>
  <c r="DC149" i="1"/>
  <c r="E150" i="1"/>
  <c r="H150" i="1"/>
  <c r="K150" i="1"/>
  <c r="S150" i="1"/>
  <c r="U150" i="1"/>
  <c r="W150" i="1"/>
  <c r="Y150" i="1"/>
  <c r="AA150" i="1"/>
  <c r="AC150" i="1"/>
  <c r="AD150" i="1"/>
  <c r="AE150" i="1"/>
  <c r="AF150" i="1"/>
  <c r="AK150" i="1"/>
  <c r="AQ150" i="1"/>
  <c r="AR150" i="1"/>
  <c r="AS150" i="1"/>
  <c r="AT150" i="1"/>
  <c r="AV150" i="1"/>
  <c r="AW150" i="1"/>
  <c r="AX150" i="1"/>
  <c r="AY150" i="1"/>
  <c r="BB150" i="1"/>
  <c r="BC150" i="1"/>
  <c r="BD150" i="1"/>
  <c r="BE150" i="1"/>
  <c r="BH150" i="1"/>
  <c r="BJ150" i="1"/>
  <c r="BL150" i="1"/>
  <c r="BN150" i="1"/>
  <c r="BP150" i="1"/>
  <c r="BR150" i="1"/>
  <c r="BT150" i="1"/>
  <c r="BV150" i="1"/>
  <c r="CB150" i="1"/>
  <c r="CD150" i="1"/>
  <c r="CF150" i="1"/>
  <c r="CH150" i="1"/>
  <c r="CJ150" i="1"/>
  <c r="CL150" i="1"/>
  <c r="CN150" i="1"/>
  <c r="CP150" i="1"/>
  <c r="CR150" i="1"/>
  <c r="CT150" i="1"/>
  <c r="CV150" i="1"/>
  <c r="CX150" i="1"/>
  <c r="CZ150" i="1"/>
  <c r="DC150" i="1"/>
  <c r="E151" i="1"/>
  <c r="H151" i="1"/>
  <c r="K151" i="1"/>
  <c r="S151" i="1"/>
  <c r="U151" i="1"/>
  <c r="W151" i="1"/>
  <c r="Y151" i="1"/>
  <c r="AA151" i="1"/>
  <c r="AC151" i="1"/>
  <c r="AD151" i="1"/>
  <c r="AE151" i="1"/>
  <c r="AF151" i="1"/>
  <c r="AK151" i="1"/>
  <c r="AQ151" i="1"/>
  <c r="AR151" i="1"/>
  <c r="AS151" i="1"/>
  <c r="AT151" i="1"/>
  <c r="AV151" i="1"/>
  <c r="AW151" i="1"/>
  <c r="AX151" i="1"/>
  <c r="AY151" i="1"/>
  <c r="BB151" i="1"/>
  <c r="BC151" i="1"/>
  <c r="BD151" i="1"/>
  <c r="BE151" i="1"/>
  <c r="BH151" i="1"/>
  <c r="BJ151" i="1"/>
  <c r="BL151" i="1"/>
  <c r="BN151" i="1"/>
  <c r="BP151" i="1"/>
  <c r="BR151" i="1"/>
  <c r="BT151" i="1"/>
  <c r="BV151" i="1"/>
  <c r="CB151" i="1"/>
  <c r="CD151" i="1"/>
  <c r="CF151" i="1"/>
  <c r="CH151" i="1"/>
  <c r="CJ151" i="1"/>
  <c r="CL151" i="1"/>
  <c r="CN151" i="1"/>
  <c r="CP151" i="1"/>
  <c r="CR151" i="1"/>
  <c r="CT151" i="1"/>
  <c r="CV151" i="1"/>
  <c r="CX151" i="1"/>
  <c r="CZ151" i="1"/>
  <c r="DC151" i="1"/>
  <c r="E152" i="1"/>
  <c r="H152" i="1"/>
  <c r="K152" i="1"/>
  <c r="S152" i="1"/>
  <c r="U152" i="1"/>
  <c r="W152" i="1"/>
  <c r="Y152" i="1"/>
  <c r="AA152" i="1"/>
  <c r="AC152" i="1"/>
  <c r="AD152" i="1"/>
  <c r="AE152" i="1"/>
  <c r="AF152" i="1"/>
  <c r="AK152" i="1"/>
  <c r="AQ152" i="1"/>
  <c r="AR152" i="1"/>
  <c r="AS152" i="1"/>
  <c r="AT152" i="1"/>
  <c r="AV152" i="1"/>
  <c r="AW152" i="1"/>
  <c r="AX152" i="1"/>
  <c r="AY152" i="1"/>
  <c r="BB152" i="1"/>
  <c r="BC152" i="1"/>
  <c r="BD152" i="1"/>
  <c r="BE152" i="1"/>
  <c r="BH152" i="1"/>
  <c r="BJ152" i="1"/>
  <c r="BL152" i="1"/>
  <c r="BN152" i="1"/>
  <c r="BP152" i="1"/>
  <c r="BR152" i="1"/>
  <c r="BT152" i="1"/>
  <c r="BV152" i="1"/>
  <c r="CB152" i="1"/>
  <c r="CD152" i="1"/>
  <c r="CF152" i="1"/>
  <c r="CH152" i="1"/>
  <c r="CJ152" i="1"/>
  <c r="CL152" i="1"/>
  <c r="CN152" i="1"/>
  <c r="CP152" i="1"/>
  <c r="CR152" i="1"/>
  <c r="CT152" i="1"/>
  <c r="CV152" i="1"/>
  <c r="CX152" i="1"/>
  <c r="CZ152" i="1"/>
  <c r="DC152" i="1"/>
  <c r="E153" i="1"/>
  <c r="H153" i="1"/>
  <c r="K153" i="1"/>
  <c r="S153" i="1"/>
  <c r="U153" i="1"/>
  <c r="W153" i="1"/>
  <c r="Y153" i="1"/>
  <c r="AA153" i="1"/>
  <c r="AC153" i="1"/>
  <c r="AD153" i="1"/>
  <c r="AE153" i="1"/>
  <c r="AF153" i="1"/>
  <c r="AK153" i="1"/>
  <c r="AQ153" i="1"/>
  <c r="AR153" i="1"/>
  <c r="AS153" i="1"/>
  <c r="AT153" i="1"/>
  <c r="AV153" i="1"/>
  <c r="AW153" i="1"/>
  <c r="AX153" i="1"/>
  <c r="AY153" i="1"/>
  <c r="BB153" i="1"/>
  <c r="BC153" i="1"/>
  <c r="BD153" i="1"/>
  <c r="BE153" i="1"/>
  <c r="BH153" i="1"/>
  <c r="BJ153" i="1"/>
  <c r="BL153" i="1"/>
  <c r="BN153" i="1"/>
  <c r="BP153" i="1"/>
  <c r="BR153" i="1"/>
  <c r="BT153" i="1"/>
  <c r="BV153" i="1"/>
  <c r="CB153" i="1"/>
  <c r="CD153" i="1"/>
  <c r="CF153" i="1"/>
  <c r="CH153" i="1"/>
  <c r="CJ153" i="1"/>
  <c r="CL153" i="1"/>
  <c r="CN153" i="1"/>
  <c r="CP153" i="1"/>
  <c r="CR153" i="1"/>
  <c r="CT153" i="1"/>
  <c r="CV153" i="1"/>
  <c r="CX153" i="1"/>
  <c r="CZ153" i="1"/>
  <c r="DC153" i="1"/>
  <c r="E154" i="1"/>
  <c r="H154" i="1"/>
  <c r="K154" i="1"/>
  <c r="S154" i="1"/>
  <c r="U154" i="1"/>
  <c r="W154" i="1"/>
  <c r="Y154" i="1"/>
  <c r="AA154" i="1"/>
  <c r="AC154" i="1"/>
  <c r="AD154" i="1"/>
  <c r="AE154" i="1"/>
  <c r="AF154" i="1"/>
  <c r="AK154" i="1"/>
  <c r="AQ154" i="1"/>
  <c r="AR154" i="1"/>
  <c r="AS154" i="1"/>
  <c r="AT154" i="1"/>
  <c r="AV154" i="1"/>
  <c r="AW154" i="1"/>
  <c r="AX154" i="1"/>
  <c r="AY154" i="1"/>
  <c r="BB154" i="1"/>
  <c r="BC154" i="1"/>
  <c r="BD154" i="1"/>
  <c r="BE154" i="1"/>
  <c r="BH154" i="1"/>
  <c r="BJ154" i="1"/>
  <c r="BL154" i="1"/>
  <c r="BN154" i="1"/>
  <c r="BP154" i="1"/>
  <c r="BR154" i="1"/>
  <c r="BT154" i="1"/>
  <c r="BV154" i="1"/>
  <c r="CB154" i="1"/>
  <c r="CD154" i="1"/>
  <c r="CF154" i="1"/>
  <c r="CH154" i="1"/>
  <c r="CJ154" i="1"/>
  <c r="CL154" i="1"/>
  <c r="CN154" i="1"/>
  <c r="CP154" i="1"/>
  <c r="CR154" i="1"/>
  <c r="CT154" i="1"/>
  <c r="CV154" i="1"/>
  <c r="CX154" i="1"/>
  <c r="CZ154" i="1"/>
  <c r="DC154" i="1"/>
  <c r="E155" i="1"/>
  <c r="H155" i="1"/>
  <c r="K155" i="1"/>
  <c r="S155" i="1"/>
  <c r="U155" i="1"/>
  <c r="W155" i="1"/>
  <c r="Y155" i="1"/>
  <c r="AA155" i="1"/>
  <c r="AC155" i="1"/>
  <c r="AD155" i="1"/>
  <c r="AE155" i="1"/>
  <c r="AF155" i="1"/>
  <c r="AK155" i="1"/>
  <c r="AQ155" i="1"/>
  <c r="AR155" i="1"/>
  <c r="AS155" i="1"/>
  <c r="AT155" i="1"/>
  <c r="AV155" i="1"/>
  <c r="AW155" i="1"/>
  <c r="AX155" i="1"/>
  <c r="AY155" i="1"/>
  <c r="BB155" i="1"/>
  <c r="BC155" i="1"/>
  <c r="BD155" i="1"/>
  <c r="BE155" i="1"/>
  <c r="BH155" i="1"/>
  <c r="BJ155" i="1"/>
  <c r="BL155" i="1"/>
  <c r="BN155" i="1"/>
  <c r="BP155" i="1"/>
  <c r="BR155" i="1"/>
  <c r="BT155" i="1"/>
  <c r="BV155" i="1"/>
  <c r="CB155" i="1"/>
  <c r="CD155" i="1"/>
  <c r="CF155" i="1"/>
  <c r="CH155" i="1"/>
  <c r="CJ155" i="1"/>
  <c r="CL155" i="1"/>
  <c r="CN155" i="1"/>
  <c r="CP155" i="1"/>
  <c r="CR155" i="1"/>
  <c r="CT155" i="1"/>
  <c r="CV155" i="1"/>
  <c r="CX155" i="1"/>
  <c r="CZ155" i="1"/>
  <c r="DC155" i="1"/>
  <c r="E156" i="1"/>
  <c r="H156" i="1"/>
  <c r="K156" i="1"/>
  <c r="S156" i="1"/>
  <c r="U156" i="1"/>
  <c r="W156" i="1"/>
  <c r="Y156" i="1"/>
  <c r="AA156" i="1"/>
  <c r="AC156" i="1"/>
  <c r="AD156" i="1"/>
  <c r="AE156" i="1"/>
  <c r="AF156" i="1"/>
  <c r="AK156" i="1"/>
  <c r="AQ156" i="1"/>
  <c r="AR156" i="1"/>
  <c r="AS156" i="1"/>
  <c r="AT156" i="1"/>
  <c r="AV156" i="1"/>
  <c r="AW156" i="1"/>
  <c r="AX156" i="1"/>
  <c r="AY156" i="1"/>
  <c r="BB156" i="1"/>
  <c r="BC156" i="1"/>
  <c r="BD156" i="1"/>
  <c r="BE156" i="1"/>
  <c r="BH156" i="1"/>
  <c r="BJ156" i="1"/>
  <c r="BL156" i="1"/>
  <c r="BN156" i="1"/>
  <c r="BP156" i="1"/>
  <c r="BR156" i="1"/>
  <c r="BT156" i="1"/>
  <c r="BV156" i="1"/>
  <c r="CB156" i="1"/>
  <c r="CD156" i="1"/>
  <c r="CF156" i="1"/>
  <c r="CH156" i="1"/>
  <c r="CJ156" i="1"/>
  <c r="CL156" i="1"/>
  <c r="CN156" i="1"/>
  <c r="CP156" i="1"/>
  <c r="CR156" i="1"/>
  <c r="CT156" i="1"/>
  <c r="CV156" i="1"/>
  <c r="CX156" i="1"/>
  <c r="CZ156" i="1"/>
  <c r="DC156" i="1"/>
  <c r="E157" i="1"/>
  <c r="H157" i="1"/>
  <c r="K157" i="1"/>
  <c r="S157" i="1"/>
  <c r="U157" i="1"/>
  <c r="W157" i="1"/>
  <c r="Y157" i="1"/>
  <c r="AA157" i="1"/>
  <c r="AC157" i="1"/>
  <c r="AD157" i="1"/>
  <c r="AE157" i="1"/>
  <c r="AF157" i="1"/>
  <c r="AK157" i="1"/>
  <c r="AQ157" i="1"/>
  <c r="AR157" i="1"/>
  <c r="AS157" i="1"/>
  <c r="AT157" i="1"/>
  <c r="AV157" i="1"/>
  <c r="AW157" i="1"/>
  <c r="AX157" i="1"/>
  <c r="AY157" i="1"/>
  <c r="BB157" i="1"/>
  <c r="BC157" i="1"/>
  <c r="BD157" i="1"/>
  <c r="BE157" i="1"/>
  <c r="BH157" i="1"/>
  <c r="BJ157" i="1"/>
  <c r="BL157" i="1"/>
  <c r="BN157" i="1"/>
  <c r="BP157" i="1"/>
  <c r="BR157" i="1"/>
  <c r="BT157" i="1"/>
  <c r="BV157" i="1"/>
  <c r="CB157" i="1"/>
  <c r="CD157" i="1"/>
  <c r="CF157" i="1"/>
  <c r="CH157" i="1"/>
  <c r="CJ157" i="1"/>
  <c r="CL157" i="1"/>
  <c r="CN157" i="1"/>
  <c r="CP157" i="1"/>
  <c r="CR157" i="1"/>
  <c r="CT157" i="1"/>
  <c r="CV157" i="1"/>
  <c r="CX157" i="1"/>
  <c r="CZ157" i="1"/>
  <c r="DC157" i="1"/>
  <c r="E158" i="1"/>
  <c r="H158" i="1"/>
  <c r="K158" i="1"/>
  <c r="S158" i="1"/>
  <c r="U158" i="1"/>
  <c r="W158" i="1"/>
  <c r="Y158" i="1"/>
  <c r="AA158" i="1"/>
  <c r="AC158" i="1"/>
  <c r="AD158" i="1"/>
  <c r="AE158" i="1"/>
  <c r="AF158" i="1"/>
  <c r="AK158" i="1"/>
  <c r="AQ158" i="1"/>
  <c r="AR158" i="1"/>
  <c r="AS158" i="1"/>
  <c r="AT158" i="1"/>
  <c r="AV158" i="1"/>
  <c r="AW158" i="1"/>
  <c r="AX158" i="1"/>
  <c r="AY158" i="1"/>
  <c r="BB158" i="1"/>
  <c r="BC158" i="1"/>
  <c r="BD158" i="1"/>
  <c r="BE158" i="1"/>
  <c r="BH158" i="1"/>
  <c r="BJ158" i="1"/>
  <c r="BL158" i="1"/>
  <c r="BN158" i="1"/>
  <c r="BP158" i="1"/>
  <c r="BR158" i="1"/>
  <c r="BT158" i="1"/>
  <c r="BV158" i="1"/>
  <c r="CB158" i="1"/>
  <c r="CD158" i="1"/>
  <c r="CF158" i="1"/>
  <c r="CH158" i="1"/>
  <c r="CJ158" i="1"/>
  <c r="CL158" i="1"/>
  <c r="CN158" i="1"/>
  <c r="CP158" i="1"/>
  <c r="CR158" i="1"/>
  <c r="CT158" i="1"/>
  <c r="CV158" i="1"/>
  <c r="CX158" i="1"/>
  <c r="CZ158" i="1"/>
  <c r="DC158" i="1"/>
  <c r="E159" i="1"/>
  <c r="H159" i="1"/>
  <c r="K159" i="1"/>
  <c r="S159" i="1"/>
  <c r="U159" i="1"/>
  <c r="W159" i="1"/>
  <c r="Y159" i="1"/>
  <c r="AA159" i="1"/>
  <c r="AC159" i="1"/>
  <c r="AD159" i="1"/>
  <c r="AE159" i="1"/>
  <c r="AF159" i="1"/>
  <c r="AK159" i="1"/>
  <c r="AQ159" i="1"/>
  <c r="AR159" i="1"/>
  <c r="AS159" i="1"/>
  <c r="AT159" i="1"/>
  <c r="AV159" i="1"/>
  <c r="AW159" i="1"/>
  <c r="AX159" i="1"/>
  <c r="AY159" i="1"/>
  <c r="BB159" i="1"/>
  <c r="BC159" i="1"/>
  <c r="BD159" i="1"/>
  <c r="BE159" i="1"/>
  <c r="BH159" i="1"/>
  <c r="BJ159" i="1"/>
  <c r="BL159" i="1"/>
  <c r="BN159" i="1"/>
  <c r="BP159" i="1"/>
  <c r="BR159" i="1"/>
  <c r="BT159" i="1"/>
  <c r="BV159" i="1"/>
  <c r="CB159" i="1"/>
  <c r="CD159" i="1"/>
  <c r="CF159" i="1"/>
  <c r="CH159" i="1"/>
  <c r="CJ159" i="1"/>
  <c r="CL159" i="1"/>
  <c r="CN159" i="1"/>
  <c r="CP159" i="1"/>
  <c r="CR159" i="1"/>
  <c r="CT159" i="1"/>
  <c r="CV159" i="1"/>
  <c r="CX159" i="1"/>
  <c r="CZ159" i="1"/>
  <c r="DC159" i="1"/>
  <c r="E160" i="1"/>
  <c r="H160" i="1"/>
  <c r="K160" i="1"/>
  <c r="S160" i="1"/>
  <c r="U160" i="1"/>
  <c r="W160" i="1"/>
  <c r="Y160" i="1"/>
  <c r="AA160" i="1"/>
  <c r="AC160" i="1"/>
  <c r="AD160" i="1"/>
  <c r="AE160" i="1"/>
  <c r="AF160" i="1"/>
  <c r="AK160" i="1"/>
  <c r="AQ160" i="1"/>
  <c r="AR160" i="1"/>
  <c r="AS160" i="1"/>
  <c r="AT160" i="1"/>
  <c r="AV160" i="1"/>
  <c r="AW160" i="1"/>
  <c r="AX160" i="1"/>
  <c r="AY160" i="1"/>
  <c r="BB160" i="1"/>
  <c r="BC160" i="1"/>
  <c r="BD160" i="1"/>
  <c r="BE160" i="1"/>
  <c r="BH160" i="1"/>
  <c r="BJ160" i="1"/>
  <c r="BL160" i="1"/>
  <c r="BN160" i="1"/>
  <c r="BP160" i="1"/>
  <c r="BR160" i="1"/>
  <c r="BT160" i="1"/>
  <c r="BV160" i="1"/>
  <c r="CB160" i="1"/>
  <c r="CD160" i="1"/>
  <c r="CF160" i="1"/>
  <c r="CH160" i="1"/>
  <c r="CJ160" i="1"/>
  <c r="CL160" i="1"/>
  <c r="CN160" i="1"/>
  <c r="CP160" i="1"/>
  <c r="CR160" i="1"/>
  <c r="CT160" i="1"/>
  <c r="CV160" i="1"/>
  <c r="CX160" i="1"/>
  <c r="CZ160" i="1"/>
  <c r="DC160" i="1"/>
  <c r="E161" i="1"/>
  <c r="H161" i="1"/>
  <c r="K161" i="1"/>
  <c r="S161" i="1"/>
  <c r="U161" i="1"/>
  <c r="W161" i="1"/>
  <c r="Y161" i="1"/>
  <c r="AA161" i="1"/>
  <c r="AC161" i="1"/>
  <c r="AD161" i="1"/>
  <c r="AE161" i="1"/>
  <c r="AF161" i="1"/>
  <c r="AK161" i="1"/>
  <c r="AQ161" i="1"/>
  <c r="AR161" i="1"/>
  <c r="AS161" i="1"/>
  <c r="AT161" i="1"/>
  <c r="AV161" i="1"/>
  <c r="AW161" i="1"/>
  <c r="AX161" i="1"/>
  <c r="AY161" i="1"/>
  <c r="BB161" i="1"/>
  <c r="BC161" i="1"/>
  <c r="BD161" i="1"/>
  <c r="BE161" i="1"/>
  <c r="BH161" i="1"/>
  <c r="BJ161" i="1"/>
  <c r="BL161" i="1"/>
  <c r="BN161" i="1"/>
  <c r="BP161" i="1"/>
  <c r="BR161" i="1"/>
  <c r="BT161" i="1"/>
  <c r="BV161" i="1"/>
  <c r="CB161" i="1"/>
  <c r="CD161" i="1"/>
  <c r="CF161" i="1"/>
  <c r="CH161" i="1"/>
  <c r="CJ161" i="1"/>
  <c r="CL161" i="1"/>
  <c r="CN161" i="1"/>
  <c r="CP161" i="1"/>
  <c r="CR161" i="1"/>
  <c r="CT161" i="1"/>
  <c r="CV161" i="1"/>
  <c r="CX161" i="1"/>
  <c r="CZ161" i="1"/>
  <c r="DC161" i="1"/>
  <c r="E162" i="1"/>
  <c r="H162" i="1"/>
  <c r="K162" i="1"/>
  <c r="S162" i="1"/>
  <c r="U162" i="1"/>
  <c r="W162" i="1"/>
  <c r="Y162" i="1"/>
  <c r="AA162" i="1"/>
  <c r="AC162" i="1"/>
  <c r="AD162" i="1"/>
  <c r="AE162" i="1"/>
  <c r="AF162" i="1"/>
  <c r="AK162" i="1"/>
  <c r="AQ162" i="1"/>
  <c r="AR162" i="1"/>
  <c r="AS162" i="1"/>
  <c r="AT162" i="1"/>
  <c r="AV162" i="1"/>
  <c r="AW162" i="1"/>
  <c r="AX162" i="1"/>
  <c r="AY162" i="1"/>
  <c r="BB162" i="1"/>
  <c r="BC162" i="1"/>
  <c r="BD162" i="1"/>
  <c r="BE162" i="1"/>
  <c r="BH162" i="1"/>
  <c r="BJ162" i="1"/>
  <c r="BL162" i="1"/>
  <c r="BN162" i="1"/>
  <c r="BP162" i="1"/>
  <c r="BR162" i="1"/>
  <c r="BT162" i="1"/>
  <c r="BV162" i="1"/>
  <c r="CB162" i="1"/>
  <c r="CD162" i="1"/>
  <c r="CF162" i="1"/>
  <c r="CH162" i="1"/>
  <c r="CJ162" i="1"/>
  <c r="CL162" i="1"/>
  <c r="CN162" i="1"/>
  <c r="CP162" i="1"/>
  <c r="CR162" i="1"/>
  <c r="CT162" i="1"/>
  <c r="CV162" i="1"/>
  <c r="CX162" i="1"/>
  <c r="CZ162" i="1"/>
  <c r="DC162" i="1"/>
  <c r="E163" i="1"/>
  <c r="H163" i="1"/>
  <c r="K163" i="1"/>
  <c r="S163" i="1"/>
  <c r="U163" i="1"/>
  <c r="W163" i="1"/>
  <c r="Y163" i="1"/>
  <c r="AA163" i="1"/>
  <c r="AC163" i="1"/>
  <c r="AD163" i="1"/>
  <c r="AE163" i="1"/>
  <c r="AF163" i="1"/>
  <c r="AK163" i="1"/>
  <c r="AQ163" i="1"/>
  <c r="AR163" i="1"/>
  <c r="AS163" i="1"/>
  <c r="AT163" i="1"/>
  <c r="AV163" i="1"/>
  <c r="AW163" i="1"/>
  <c r="AX163" i="1"/>
  <c r="AY163" i="1"/>
  <c r="BB163" i="1"/>
  <c r="BC163" i="1"/>
  <c r="BD163" i="1"/>
  <c r="BE163" i="1"/>
  <c r="BH163" i="1"/>
  <c r="BJ163" i="1"/>
  <c r="BL163" i="1"/>
  <c r="BN163" i="1"/>
  <c r="BP163" i="1"/>
  <c r="BR163" i="1"/>
  <c r="BT163" i="1"/>
  <c r="BV163" i="1"/>
  <c r="CB163" i="1"/>
  <c r="CD163" i="1"/>
  <c r="CF163" i="1"/>
  <c r="CH163" i="1"/>
  <c r="CJ163" i="1"/>
  <c r="CL163" i="1"/>
  <c r="CN163" i="1"/>
  <c r="CP163" i="1"/>
  <c r="CR163" i="1"/>
  <c r="CT163" i="1"/>
  <c r="CV163" i="1"/>
  <c r="CX163" i="1"/>
  <c r="CZ163" i="1"/>
  <c r="DC163" i="1"/>
  <c r="E164" i="1"/>
  <c r="H164" i="1"/>
  <c r="K164" i="1"/>
  <c r="S164" i="1"/>
  <c r="U164" i="1"/>
  <c r="W164" i="1"/>
  <c r="Y164" i="1"/>
  <c r="AA164" i="1"/>
  <c r="AC164" i="1"/>
  <c r="AD164" i="1"/>
  <c r="AE164" i="1"/>
  <c r="AF164" i="1"/>
  <c r="AK164" i="1"/>
  <c r="AQ164" i="1"/>
  <c r="AR164" i="1"/>
  <c r="AS164" i="1"/>
  <c r="AT164" i="1"/>
  <c r="AV164" i="1"/>
  <c r="AW164" i="1"/>
  <c r="AX164" i="1"/>
  <c r="AY164" i="1"/>
  <c r="BB164" i="1"/>
  <c r="BC164" i="1"/>
  <c r="BD164" i="1"/>
  <c r="BE164" i="1"/>
  <c r="BH164" i="1"/>
  <c r="BJ164" i="1"/>
  <c r="BL164" i="1"/>
  <c r="BN164" i="1"/>
  <c r="BP164" i="1"/>
  <c r="BR164" i="1"/>
  <c r="BT164" i="1"/>
  <c r="BV164" i="1"/>
  <c r="CB164" i="1"/>
  <c r="CD164" i="1"/>
  <c r="CF164" i="1"/>
  <c r="CH164" i="1"/>
  <c r="CJ164" i="1"/>
  <c r="CL164" i="1"/>
  <c r="CN164" i="1"/>
  <c r="CP164" i="1"/>
  <c r="CR164" i="1"/>
  <c r="CT164" i="1"/>
  <c r="CV164" i="1"/>
  <c r="CX164" i="1"/>
  <c r="CZ164" i="1"/>
  <c r="DC164" i="1"/>
  <c r="E165" i="1"/>
  <c r="H165" i="1"/>
  <c r="K165" i="1"/>
  <c r="S165" i="1"/>
  <c r="U165" i="1"/>
  <c r="W165" i="1"/>
  <c r="Y165" i="1"/>
  <c r="AA165" i="1"/>
  <c r="AC165" i="1"/>
  <c r="AD165" i="1"/>
  <c r="AE165" i="1"/>
  <c r="AF165" i="1"/>
  <c r="AK165" i="1"/>
  <c r="AQ165" i="1"/>
  <c r="AR165" i="1"/>
  <c r="AS165" i="1"/>
  <c r="AT165" i="1"/>
  <c r="AV165" i="1"/>
  <c r="AW165" i="1"/>
  <c r="AX165" i="1"/>
  <c r="AY165" i="1"/>
  <c r="BB165" i="1"/>
  <c r="BC165" i="1"/>
  <c r="BD165" i="1"/>
  <c r="BE165" i="1"/>
  <c r="BH165" i="1"/>
  <c r="BJ165" i="1"/>
  <c r="BL165" i="1"/>
  <c r="BN165" i="1"/>
  <c r="BP165" i="1"/>
  <c r="BR165" i="1"/>
  <c r="BT165" i="1"/>
  <c r="BV165" i="1"/>
  <c r="CB165" i="1"/>
  <c r="CD165" i="1"/>
  <c r="CF165" i="1"/>
  <c r="CH165" i="1"/>
  <c r="CJ165" i="1"/>
  <c r="CL165" i="1"/>
  <c r="CN165" i="1"/>
  <c r="CP165" i="1"/>
  <c r="CR165" i="1"/>
  <c r="CT165" i="1"/>
  <c r="CV165" i="1"/>
  <c r="CX165" i="1"/>
  <c r="CZ165" i="1"/>
  <c r="DC165" i="1"/>
  <c r="E166" i="1"/>
  <c r="H166" i="1"/>
  <c r="K166" i="1"/>
  <c r="S166" i="1"/>
  <c r="U166" i="1"/>
  <c r="W166" i="1"/>
  <c r="Y166" i="1"/>
  <c r="AA166" i="1"/>
  <c r="AC166" i="1"/>
  <c r="AD166" i="1"/>
  <c r="AE166" i="1"/>
  <c r="AF166" i="1"/>
  <c r="AK166" i="1"/>
  <c r="AQ166" i="1"/>
  <c r="AR166" i="1"/>
  <c r="AS166" i="1"/>
  <c r="AT166" i="1"/>
  <c r="AV166" i="1"/>
  <c r="AW166" i="1"/>
  <c r="AX166" i="1"/>
  <c r="AY166" i="1"/>
  <c r="BB166" i="1"/>
  <c r="BC166" i="1"/>
  <c r="BD166" i="1"/>
  <c r="BE166" i="1"/>
  <c r="BH166" i="1"/>
  <c r="BJ166" i="1"/>
  <c r="BL166" i="1"/>
  <c r="BN166" i="1"/>
  <c r="BP166" i="1"/>
  <c r="BR166" i="1"/>
  <c r="BT166" i="1"/>
  <c r="BV166" i="1"/>
  <c r="CB166" i="1"/>
  <c r="CD166" i="1"/>
  <c r="CF166" i="1"/>
  <c r="CH166" i="1"/>
  <c r="CJ166" i="1"/>
  <c r="CL166" i="1"/>
  <c r="CN166" i="1"/>
  <c r="CP166" i="1"/>
  <c r="CR166" i="1"/>
  <c r="CT166" i="1"/>
  <c r="CV166" i="1"/>
  <c r="CX166" i="1"/>
  <c r="CZ166" i="1"/>
  <c r="DC166" i="1"/>
  <c r="E167" i="1"/>
  <c r="H167" i="1"/>
  <c r="K167" i="1"/>
  <c r="S167" i="1"/>
  <c r="U167" i="1"/>
  <c r="W167" i="1"/>
  <c r="Y167" i="1"/>
  <c r="AA167" i="1"/>
  <c r="AC167" i="1"/>
  <c r="AD167" i="1"/>
  <c r="AE167" i="1"/>
  <c r="AF167" i="1"/>
  <c r="AK167" i="1"/>
  <c r="AQ167" i="1"/>
  <c r="AR167" i="1"/>
  <c r="AS167" i="1"/>
  <c r="AT167" i="1"/>
  <c r="AV167" i="1"/>
  <c r="AW167" i="1"/>
  <c r="AX167" i="1"/>
  <c r="AY167" i="1"/>
  <c r="BB167" i="1"/>
  <c r="BC167" i="1"/>
  <c r="BD167" i="1"/>
  <c r="BE167" i="1"/>
  <c r="BH167" i="1"/>
  <c r="BJ167" i="1"/>
  <c r="BL167" i="1"/>
  <c r="BN167" i="1"/>
  <c r="BP167" i="1"/>
  <c r="BR167" i="1"/>
  <c r="BT167" i="1"/>
  <c r="BV167" i="1"/>
  <c r="CB167" i="1"/>
  <c r="CD167" i="1"/>
  <c r="CF167" i="1"/>
  <c r="CH167" i="1"/>
  <c r="CJ167" i="1"/>
  <c r="CL167" i="1"/>
  <c r="CN167" i="1"/>
  <c r="CP167" i="1"/>
  <c r="CR167" i="1"/>
  <c r="CT167" i="1"/>
  <c r="CV167" i="1"/>
  <c r="CX167" i="1"/>
  <c r="CZ167" i="1"/>
  <c r="DC167" i="1"/>
  <c r="E168" i="1"/>
  <c r="H168" i="1"/>
  <c r="K168" i="1"/>
  <c r="S168" i="1"/>
  <c r="U168" i="1"/>
  <c r="W168" i="1"/>
  <c r="Y168" i="1"/>
  <c r="AA168" i="1"/>
  <c r="AC168" i="1"/>
  <c r="AD168" i="1"/>
  <c r="AE168" i="1"/>
  <c r="AF168" i="1"/>
  <c r="AK168" i="1"/>
  <c r="AQ168" i="1"/>
  <c r="AR168" i="1"/>
  <c r="AS168" i="1"/>
  <c r="AT168" i="1"/>
  <c r="AV168" i="1"/>
  <c r="AW168" i="1"/>
  <c r="AX168" i="1"/>
  <c r="AY168" i="1"/>
  <c r="BB168" i="1"/>
  <c r="BC168" i="1"/>
  <c r="BD168" i="1"/>
  <c r="BE168" i="1"/>
  <c r="BH168" i="1"/>
  <c r="BJ168" i="1"/>
  <c r="BL168" i="1"/>
  <c r="BN168" i="1"/>
  <c r="BP168" i="1"/>
  <c r="BR168" i="1"/>
  <c r="BT168" i="1"/>
  <c r="BV168" i="1"/>
  <c r="CB168" i="1"/>
  <c r="CD168" i="1"/>
  <c r="CF168" i="1"/>
  <c r="CH168" i="1"/>
  <c r="CJ168" i="1"/>
  <c r="CL168" i="1"/>
  <c r="CN168" i="1"/>
  <c r="CP168" i="1"/>
  <c r="CR168" i="1"/>
  <c r="CT168" i="1"/>
  <c r="CV168" i="1"/>
  <c r="CX168" i="1"/>
  <c r="CZ168" i="1"/>
  <c r="DC168" i="1"/>
  <c r="E169" i="1"/>
  <c r="H169" i="1"/>
  <c r="K169" i="1"/>
  <c r="S169" i="1"/>
  <c r="U169" i="1"/>
  <c r="W169" i="1"/>
  <c r="Y169" i="1"/>
  <c r="AA169" i="1"/>
  <c r="AC169" i="1"/>
  <c r="AD169" i="1"/>
  <c r="AE169" i="1"/>
  <c r="AF169" i="1"/>
  <c r="AK169" i="1"/>
  <c r="AQ169" i="1"/>
  <c r="AR169" i="1"/>
  <c r="AS169" i="1"/>
  <c r="AT169" i="1"/>
  <c r="AV169" i="1"/>
  <c r="AW169" i="1"/>
  <c r="AX169" i="1"/>
  <c r="AY169" i="1"/>
  <c r="BB169" i="1"/>
  <c r="BC169" i="1"/>
  <c r="BD169" i="1"/>
  <c r="BE169" i="1"/>
  <c r="BH169" i="1"/>
  <c r="BJ169" i="1"/>
  <c r="BL169" i="1"/>
  <c r="BN169" i="1"/>
  <c r="BP169" i="1"/>
  <c r="BR169" i="1"/>
  <c r="BT169" i="1"/>
  <c r="BV169" i="1"/>
  <c r="CB169" i="1"/>
  <c r="CD169" i="1"/>
  <c r="CF169" i="1"/>
  <c r="CH169" i="1"/>
  <c r="CJ169" i="1"/>
  <c r="CL169" i="1"/>
  <c r="CN169" i="1"/>
  <c r="CP169" i="1"/>
  <c r="CR169" i="1"/>
  <c r="CT169" i="1"/>
  <c r="CV169" i="1"/>
  <c r="CX169" i="1"/>
  <c r="CZ169" i="1"/>
  <c r="DC169" i="1"/>
  <c r="E170" i="1"/>
  <c r="H170" i="1"/>
  <c r="K170" i="1"/>
  <c r="S170" i="1"/>
  <c r="U170" i="1"/>
  <c r="W170" i="1"/>
  <c r="Y170" i="1"/>
  <c r="AA170" i="1"/>
  <c r="AC170" i="1"/>
  <c r="AD170" i="1"/>
  <c r="AE170" i="1"/>
  <c r="AF170" i="1"/>
  <c r="AK170" i="1"/>
  <c r="AQ170" i="1"/>
  <c r="AR170" i="1"/>
  <c r="AS170" i="1"/>
  <c r="AT170" i="1"/>
  <c r="AV170" i="1"/>
  <c r="AW170" i="1"/>
  <c r="AX170" i="1"/>
  <c r="AY170" i="1"/>
  <c r="BB170" i="1"/>
  <c r="BC170" i="1"/>
  <c r="BD170" i="1"/>
  <c r="BE170" i="1"/>
  <c r="BH170" i="1"/>
  <c r="BJ170" i="1"/>
  <c r="BL170" i="1"/>
  <c r="BN170" i="1"/>
  <c r="BP170" i="1"/>
  <c r="BR170" i="1"/>
  <c r="BT170" i="1"/>
  <c r="BV170" i="1"/>
  <c r="CB170" i="1"/>
  <c r="CD170" i="1"/>
  <c r="CF170" i="1"/>
  <c r="CH170" i="1"/>
  <c r="CJ170" i="1"/>
  <c r="CL170" i="1"/>
  <c r="CN170" i="1"/>
  <c r="CP170" i="1"/>
  <c r="CR170" i="1"/>
  <c r="CT170" i="1"/>
  <c r="CV170" i="1"/>
  <c r="CX170" i="1"/>
  <c r="CZ170" i="1"/>
  <c r="DC170" i="1"/>
  <c r="E171" i="1"/>
  <c r="H171" i="1"/>
  <c r="K171" i="1"/>
  <c r="S171" i="1"/>
  <c r="U171" i="1"/>
  <c r="W171" i="1"/>
  <c r="Y171" i="1"/>
  <c r="AA171" i="1"/>
  <c r="AC171" i="1"/>
  <c r="AD171" i="1"/>
  <c r="AE171" i="1"/>
  <c r="AF171" i="1"/>
  <c r="AK171" i="1"/>
  <c r="AQ171" i="1"/>
  <c r="AR171" i="1"/>
  <c r="AS171" i="1"/>
  <c r="AT171" i="1"/>
  <c r="AV171" i="1"/>
  <c r="AW171" i="1"/>
  <c r="AX171" i="1"/>
  <c r="AY171" i="1"/>
  <c r="BB171" i="1"/>
  <c r="BC171" i="1"/>
  <c r="BD171" i="1"/>
  <c r="BE171" i="1"/>
  <c r="BH171" i="1"/>
  <c r="BJ171" i="1"/>
  <c r="BL171" i="1"/>
  <c r="BN171" i="1"/>
  <c r="BP171" i="1"/>
  <c r="BR171" i="1"/>
  <c r="BT171" i="1"/>
  <c r="BV171" i="1"/>
  <c r="CB171" i="1"/>
  <c r="CD171" i="1"/>
  <c r="CF171" i="1"/>
  <c r="CH171" i="1"/>
  <c r="CJ171" i="1"/>
  <c r="CL171" i="1"/>
  <c r="CN171" i="1"/>
  <c r="CP171" i="1"/>
  <c r="CR171" i="1"/>
  <c r="CT171" i="1"/>
  <c r="CV171" i="1"/>
  <c r="CX171" i="1"/>
  <c r="CZ171" i="1"/>
  <c r="DC171" i="1"/>
  <c r="E172" i="1"/>
  <c r="H172" i="1"/>
  <c r="K172" i="1"/>
  <c r="S172" i="1"/>
  <c r="U172" i="1"/>
  <c r="W172" i="1"/>
  <c r="Y172" i="1"/>
  <c r="AA172" i="1"/>
  <c r="AC172" i="1"/>
  <c r="AD172" i="1"/>
  <c r="AE172" i="1"/>
  <c r="AF172" i="1"/>
  <c r="AK172" i="1"/>
  <c r="AQ172" i="1"/>
  <c r="AR172" i="1"/>
  <c r="AS172" i="1"/>
  <c r="AT172" i="1"/>
  <c r="AV172" i="1"/>
  <c r="AW172" i="1"/>
  <c r="AX172" i="1"/>
  <c r="AY172" i="1"/>
  <c r="BB172" i="1"/>
  <c r="BC172" i="1"/>
  <c r="BD172" i="1"/>
  <c r="BE172" i="1"/>
  <c r="BH172" i="1"/>
  <c r="BJ172" i="1"/>
  <c r="BL172" i="1"/>
  <c r="BN172" i="1"/>
  <c r="BP172" i="1"/>
  <c r="BR172" i="1"/>
  <c r="BT172" i="1"/>
  <c r="BV172" i="1"/>
  <c r="CB172" i="1"/>
  <c r="CD172" i="1"/>
  <c r="CF172" i="1"/>
  <c r="CH172" i="1"/>
  <c r="CJ172" i="1"/>
  <c r="CL172" i="1"/>
  <c r="CN172" i="1"/>
  <c r="CP172" i="1"/>
  <c r="CR172" i="1"/>
  <c r="CT172" i="1"/>
  <c r="CV172" i="1"/>
  <c r="CX172" i="1"/>
  <c r="CZ172" i="1"/>
  <c r="DC172" i="1"/>
  <c r="E173" i="1"/>
  <c r="H173" i="1"/>
  <c r="K173" i="1"/>
  <c r="S173" i="1"/>
  <c r="U173" i="1"/>
  <c r="W173" i="1"/>
  <c r="Y173" i="1"/>
  <c r="AA173" i="1"/>
  <c r="AC173" i="1"/>
  <c r="AD173" i="1"/>
  <c r="AE173" i="1"/>
  <c r="AF173" i="1"/>
  <c r="AK173" i="1"/>
  <c r="AQ173" i="1"/>
  <c r="AR173" i="1"/>
  <c r="AS173" i="1"/>
  <c r="AT173" i="1"/>
  <c r="AV173" i="1"/>
  <c r="AW173" i="1"/>
  <c r="AX173" i="1"/>
  <c r="AY173" i="1"/>
  <c r="BB173" i="1"/>
  <c r="BC173" i="1"/>
  <c r="BD173" i="1"/>
  <c r="BE173" i="1"/>
  <c r="BH173" i="1"/>
  <c r="BJ173" i="1"/>
  <c r="BL173" i="1"/>
  <c r="BN173" i="1"/>
  <c r="BP173" i="1"/>
  <c r="BR173" i="1"/>
  <c r="BT173" i="1"/>
  <c r="BV173" i="1"/>
  <c r="CB173" i="1"/>
  <c r="CD173" i="1"/>
  <c r="CF173" i="1"/>
  <c r="CH173" i="1"/>
  <c r="CJ173" i="1"/>
  <c r="CL173" i="1"/>
  <c r="CN173" i="1"/>
  <c r="CP173" i="1"/>
  <c r="CR173" i="1"/>
  <c r="CT173" i="1"/>
  <c r="CV173" i="1"/>
  <c r="CX173" i="1"/>
  <c r="CZ173" i="1"/>
  <c r="DC173" i="1"/>
  <c r="E174" i="1"/>
  <c r="H174" i="1"/>
  <c r="K174" i="1"/>
  <c r="S174" i="1"/>
  <c r="U174" i="1"/>
  <c r="W174" i="1"/>
  <c r="Y174" i="1"/>
  <c r="AA174" i="1"/>
  <c r="AC174" i="1"/>
  <c r="AD174" i="1"/>
  <c r="AE174" i="1"/>
  <c r="AF174" i="1"/>
  <c r="AK174" i="1"/>
  <c r="AQ174" i="1"/>
  <c r="AR174" i="1"/>
  <c r="AS174" i="1"/>
  <c r="AT174" i="1"/>
  <c r="AV174" i="1"/>
  <c r="AW174" i="1"/>
  <c r="AX174" i="1"/>
  <c r="AY174" i="1"/>
  <c r="BB174" i="1"/>
  <c r="BC174" i="1"/>
  <c r="BD174" i="1"/>
  <c r="BE174" i="1"/>
  <c r="BH174" i="1"/>
  <c r="BJ174" i="1"/>
  <c r="BL174" i="1"/>
  <c r="BN174" i="1"/>
  <c r="BP174" i="1"/>
  <c r="BR174" i="1"/>
  <c r="BT174" i="1"/>
  <c r="BV174" i="1"/>
  <c r="CB174" i="1"/>
  <c r="CD174" i="1"/>
  <c r="CF174" i="1"/>
  <c r="CH174" i="1"/>
  <c r="CJ174" i="1"/>
  <c r="CL174" i="1"/>
  <c r="CN174" i="1"/>
  <c r="CP174" i="1"/>
  <c r="CR174" i="1"/>
  <c r="CT174" i="1"/>
  <c r="CV174" i="1"/>
  <c r="CX174" i="1"/>
  <c r="CZ174" i="1"/>
  <c r="DC174" i="1"/>
  <c r="E175" i="1"/>
  <c r="H175" i="1"/>
  <c r="K175" i="1"/>
  <c r="S175" i="1"/>
  <c r="U175" i="1"/>
  <c r="W175" i="1"/>
  <c r="Y175" i="1"/>
  <c r="AA175" i="1"/>
  <c r="AC175" i="1"/>
  <c r="AD175" i="1"/>
  <c r="AE175" i="1"/>
  <c r="AF175" i="1"/>
  <c r="AK175" i="1"/>
  <c r="AQ175" i="1"/>
  <c r="AR175" i="1"/>
  <c r="AS175" i="1"/>
  <c r="AT175" i="1"/>
  <c r="AV175" i="1"/>
  <c r="AW175" i="1"/>
  <c r="AX175" i="1"/>
  <c r="AY175" i="1"/>
  <c r="BB175" i="1"/>
  <c r="BC175" i="1"/>
  <c r="BD175" i="1"/>
  <c r="BE175" i="1"/>
  <c r="BH175" i="1"/>
  <c r="BJ175" i="1"/>
  <c r="BL175" i="1"/>
  <c r="BN175" i="1"/>
  <c r="BP175" i="1"/>
  <c r="BR175" i="1"/>
  <c r="BT175" i="1"/>
  <c r="BV175" i="1"/>
  <c r="CB175" i="1"/>
  <c r="CD175" i="1"/>
  <c r="CF175" i="1"/>
  <c r="CH175" i="1"/>
  <c r="CJ175" i="1"/>
  <c r="CL175" i="1"/>
  <c r="CN175" i="1"/>
  <c r="CP175" i="1"/>
  <c r="CR175" i="1"/>
  <c r="CT175" i="1"/>
  <c r="CV175" i="1"/>
  <c r="CX175" i="1"/>
  <c r="CZ175" i="1"/>
  <c r="DC175" i="1"/>
  <c r="E176" i="1"/>
  <c r="H176" i="1"/>
  <c r="K176" i="1"/>
  <c r="S176" i="1"/>
  <c r="U176" i="1"/>
  <c r="W176" i="1"/>
  <c r="Y176" i="1"/>
  <c r="AA176" i="1"/>
  <c r="AC176" i="1"/>
  <c r="AD176" i="1"/>
  <c r="AE176" i="1"/>
  <c r="AF176" i="1"/>
  <c r="AK176" i="1"/>
  <c r="AQ176" i="1"/>
  <c r="AR176" i="1"/>
  <c r="AS176" i="1"/>
  <c r="AT176" i="1"/>
  <c r="AV176" i="1"/>
  <c r="AW176" i="1"/>
  <c r="AX176" i="1"/>
  <c r="AY176" i="1"/>
  <c r="BB176" i="1"/>
  <c r="BC176" i="1"/>
  <c r="BD176" i="1"/>
  <c r="BE176" i="1"/>
  <c r="BH176" i="1"/>
  <c r="BJ176" i="1"/>
  <c r="BL176" i="1"/>
  <c r="BN176" i="1"/>
  <c r="BP176" i="1"/>
  <c r="BR176" i="1"/>
  <c r="BT176" i="1"/>
  <c r="BV176" i="1"/>
  <c r="CB176" i="1"/>
  <c r="CD176" i="1"/>
  <c r="CF176" i="1"/>
  <c r="CH176" i="1"/>
  <c r="CJ176" i="1"/>
  <c r="CL176" i="1"/>
  <c r="CN176" i="1"/>
  <c r="CP176" i="1"/>
  <c r="CR176" i="1"/>
  <c r="CT176" i="1"/>
  <c r="CV176" i="1"/>
  <c r="CX176" i="1"/>
  <c r="CZ176" i="1"/>
  <c r="DC176" i="1"/>
  <c r="E177" i="1"/>
  <c r="H177" i="1"/>
  <c r="K177" i="1"/>
  <c r="S177" i="1"/>
  <c r="U177" i="1"/>
  <c r="W177" i="1"/>
  <c r="Y177" i="1"/>
  <c r="AA177" i="1"/>
  <c r="AC177" i="1"/>
  <c r="AD177" i="1"/>
  <c r="AE177" i="1"/>
  <c r="AF177" i="1"/>
  <c r="AK177" i="1"/>
  <c r="AQ177" i="1"/>
  <c r="AR177" i="1"/>
  <c r="AS177" i="1"/>
  <c r="AT177" i="1"/>
  <c r="AV177" i="1"/>
  <c r="AW177" i="1"/>
  <c r="AX177" i="1"/>
  <c r="AY177" i="1"/>
  <c r="BB177" i="1"/>
  <c r="BC177" i="1"/>
  <c r="BD177" i="1"/>
  <c r="BE177" i="1"/>
  <c r="BH177" i="1"/>
  <c r="BJ177" i="1"/>
  <c r="BL177" i="1"/>
  <c r="BN177" i="1"/>
  <c r="BP177" i="1"/>
  <c r="BR177" i="1"/>
  <c r="BT177" i="1"/>
  <c r="BV177" i="1"/>
  <c r="CB177" i="1"/>
  <c r="CD177" i="1"/>
  <c r="CF177" i="1"/>
  <c r="CH177" i="1"/>
  <c r="CJ177" i="1"/>
  <c r="CL177" i="1"/>
  <c r="CN177" i="1"/>
  <c r="CP177" i="1"/>
  <c r="CR177" i="1"/>
  <c r="CT177" i="1"/>
  <c r="CV177" i="1"/>
  <c r="CX177" i="1"/>
  <c r="CZ177" i="1"/>
  <c r="DC177" i="1"/>
  <c r="E178" i="1"/>
  <c r="H178" i="1"/>
  <c r="K178" i="1"/>
  <c r="S178" i="1"/>
  <c r="U178" i="1"/>
  <c r="W178" i="1"/>
  <c r="Y178" i="1"/>
  <c r="AA178" i="1"/>
  <c r="AC178" i="1"/>
  <c r="AD178" i="1"/>
  <c r="AE178" i="1"/>
  <c r="AF178" i="1"/>
  <c r="AK178" i="1"/>
  <c r="AQ178" i="1"/>
  <c r="AR178" i="1"/>
  <c r="AS178" i="1"/>
  <c r="AT178" i="1"/>
  <c r="AV178" i="1"/>
  <c r="AW178" i="1"/>
  <c r="AX178" i="1"/>
  <c r="AY178" i="1"/>
  <c r="BB178" i="1"/>
  <c r="BC178" i="1"/>
  <c r="BD178" i="1"/>
  <c r="BE178" i="1"/>
  <c r="BH178" i="1"/>
  <c r="BJ178" i="1"/>
  <c r="BL178" i="1"/>
  <c r="BN178" i="1"/>
  <c r="BP178" i="1"/>
  <c r="BR178" i="1"/>
  <c r="BT178" i="1"/>
  <c r="BV178" i="1"/>
  <c r="CB178" i="1"/>
  <c r="CD178" i="1"/>
  <c r="CF178" i="1"/>
  <c r="CH178" i="1"/>
  <c r="CJ178" i="1"/>
  <c r="CL178" i="1"/>
  <c r="CN178" i="1"/>
  <c r="CP178" i="1"/>
  <c r="CR178" i="1"/>
  <c r="CT178" i="1"/>
  <c r="CV178" i="1"/>
  <c r="CX178" i="1"/>
  <c r="CZ178" i="1"/>
  <c r="DC178" i="1"/>
  <c r="E179" i="1"/>
  <c r="H179" i="1"/>
  <c r="K179" i="1"/>
  <c r="S179" i="1"/>
  <c r="U179" i="1"/>
  <c r="W179" i="1"/>
  <c r="Y179" i="1"/>
  <c r="AA179" i="1"/>
  <c r="AC179" i="1"/>
  <c r="AD179" i="1"/>
  <c r="AE179" i="1"/>
  <c r="AF179" i="1"/>
  <c r="AK179" i="1"/>
  <c r="AQ179" i="1"/>
  <c r="AR179" i="1"/>
  <c r="AS179" i="1"/>
  <c r="AT179" i="1"/>
  <c r="AV179" i="1"/>
  <c r="AW179" i="1"/>
  <c r="AX179" i="1"/>
  <c r="AY179" i="1"/>
  <c r="BB179" i="1"/>
  <c r="BC179" i="1"/>
  <c r="BD179" i="1"/>
  <c r="BE179" i="1"/>
  <c r="BH179" i="1"/>
  <c r="BJ179" i="1"/>
  <c r="BL179" i="1"/>
  <c r="BN179" i="1"/>
  <c r="BP179" i="1"/>
  <c r="BR179" i="1"/>
  <c r="BT179" i="1"/>
  <c r="BV179" i="1"/>
  <c r="CB179" i="1"/>
  <c r="CD179" i="1"/>
  <c r="CF179" i="1"/>
  <c r="CH179" i="1"/>
  <c r="CJ179" i="1"/>
  <c r="CL179" i="1"/>
  <c r="CN179" i="1"/>
  <c r="CP179" i="1"/>
  <c r="CR179" i="1"/>
  <c r="CT179" i="1"/>
  <c r="CV179" i="1"/>
  <c r="CX179" i="1"/>
  <c r="CZ179" i="1"/>
  <c r="DC179" i="1"/>
  <c r="E180" i="1"/>
  <c r="H180" i="1"/>
  <c r="K180" i="1"/>
  <c r="S180" i="1"/>
  <c r="U180" i="1"/>
  <c r="W180" i="1"/>
  <c r="Y180" i="1"/>
  <c r="AA180" i="1"/>
  <c r="AC180" i="1"/>
  <c r="AD180" i="1"/>
  <c r="AH180" i="1" s="1"/>
  <c r="AE180" i="1"/>
  <c r="AF180" i="1"/>
  <c r="AK180" i="1"/>
  <c r="AQ180" i="1"/>
  <c r="AR180" i="1"/>
  <c r="AS180" i="1"/>
  <c r="AT180" i="1"/>
  <c r="AV180" i="1"/>
  <c r="AW180" i="1"/>
  <c r="AX180" i="1"/>
  <c r="AY180" i="1"/>
  <c r="BB180" i="1"/>
  <c r="BC180" i="1"/>
  <c r="BD180" i="1"/>
  <c r="BE180" i="1"/>
  <c r="BH180" i="1"/>
  <c r="BJ180" i="1"/>
  <c r="BL180" i="1"/>
  <c r="BN180" i="1"/>
  <c r="BP180" i="1"/>
  <c r="BR180" i="1"/>
  <c r="BT180" i="1"/>
  <c r="BV180" i="1"/>
  <c r="CB180" i="1"/>
  <c r="CD180" i="1"/>
  <c r="CF180" i="1"/>
  <c r="CH180" i="1"/>
  <c r="CJ180" i="1"/>
  <c r="CL180" i="1"/>
  <c r="CN180" i="1"/>
  <c r="CP180" i="1"/>
  <c r="CR180" i="1"/>
  <c r="CT180" i="1"/>
  <c r="CV180" i="1"/>
  <c r="CX180" i="1"/>
  <c r="CZ180" i="1"/>
  <c r="DC180" i="1"/>
  <c r="E181" i="1"/>
  <c r="H181" i="1"/>
  <c r="K181" i="1"/>
  <c r="S181" i="1"/>
  <c r="U181" i="1"/>
  <c r="W181" i="1"/>
  <c r="Y181" i="1"/>
  <c r="AA181" i="1"/>
  <c r="AC181" i="1"/>
  <c r="AD181" i="1"/>
  <c r="AE181" i="1"/>
  <c r="AF181" i="1"/>
  <c r="AK181" i="1"/>
  <c r="AQ181" i="1"/>
  <c r="AR181" i="1"/>
  <c r="AS181" i="1"/>
  <c r="AT181" i="1"/>
  <c r="AV181" i="1"/>
  <c r="AW181" i="1"/>
  <c r="AX181" i="1"/>
  <c r="AY181" i="1"/>
  <c r="BB181" i="1"/>
  <c r="BC181" i="1"/>
  <c r="BD181" i="1"/>
  <c r="BE181" i="1"/>
  <c r="BH181" i="1"/>
  <c r="BJ181" i="1"/>
  <c r="BL181" i="1"/>
  <c r="BN181" i="1"/>
  <c r="BP181" i="1"/>
  <c r="BR181" i="1"/>
  <c r="BT181" i="1"/>
  <c r="BV181" i="1"/>
  <c r="CB181" i="1"/>
  <c r="CD181" i="1"/>
  <c r="CF181" i="1"/>
  <c r="CH181" i="1"/>
  <c r="CJ181" i="1"/>
  <c r="CL181" i="1"/>
  <c r="CN181" i="1"/>
  <c r="CP181" i="1"/>
  <c r="CR181" i="1"/>
  <c r="CT181" i="1"/>
  <c r="CV181" i="1"/>
  <c r="CX181" i="1"/>
  <c r="CZ181" i="1"/>
  <c r="DC181" i="1"/>
  <c r="E182" i="1"/>
  <c r="H182" i="1"/>
  <c r="K182" i="1"/>
  <c r="S182" i="1"/>
  <c r="U182" i="1"/>
  <c r="W182" i="1"/>
  <c r="Y182" i="1"/>
  <c r="AA182" i="1"/>
  <c r="AC182" i="1"/>
  <c r="AD182" i="1"/>
  <c r="AE182" i="1"/>
  <c r="AF182" i="1"/>
  <c r="AK182" i="1"/>
  <c r="AQ182" i="1"/>
  <c r="AR182" i="1"/>
  <c r="AS182" i="1"/>
  <c r="AT182" i="1"/>
  <c r="AV182" i="1"/>
  <c r="AW182" i="1"/>
  <c r="AX182" i="1"/>
  <c r="AY182" i="1"/>
  <c r="BB182" i="1"/>
  <c r="BC182" i="1"/>
  <c r="BD182" i="1"/>
  <c r="BE182" i="1"/>
  <c r="BH182" i="1"/>
  <c r="BJ182" i="1"/>
  <c r="BL182" i="1"/>
  <c r="BN182" i="1"/>
  <c r="BP182" i="1"/>
  <c r="BR182" i="1"/>
  <c r="BT182" i="1"/>
  <c r="BV182" i="1"/>
  <c r="CB182" i="1"/>
  <c r="CD182" i="1"/>
  <c r="CF182" i="1"/>
  <c r="CH182" i="1"/>
  <c r="CJ182" i="1"/>
  <c r="CL182" i="1"/>
  <c r="CN182" i="1"/>
  <c r="CP182" i="1"/>
  <c r="CR182" i="1"/>
  <c r="CT182" i="1"/>
  <c r="CV182" i="1"/>
  <c r="CX182" i="1"/>
  <c r="CZ182" i="1"/>
  <c r="DC182" i="1"/>
  <c r="E183" i="1"/>
  <c r="H183" i="1"/>
  <c r="K183" i="1"/>
  <c r="S183" i="1"/>
  <c r="U183" i="1"/>
  <c r="W183" i="1"/>
  <c r="Y183" i="1"/>
  <c r="AA183" i="1"/>
  <c r="AC183" i="1"/>
  <c r="AD183" i="1"/>
  <c r="AE183" i="1"/>
  <c r="AF183" i="1"/>
  <c r="AK183" i="1"/>
  <c r="AQ183" i="1"/>
  <c r="AR183" i="1"/>
  <c r="AS183" i="1"/>
  <c r="AT183" i="1"/>
  <c r="AV183" i="1"/>
  <c r="AW183" i="1"/>
  <c r="AX183" i="1"/>
  <c r="AY183" i="1"/>
  <c r="BB183" i="1"/>
  <c r="BC183" i="1"/>
  <c r="BD183" i="1"/>
  <c r="BE183" i="1"/>
  <c r="BH183" i="1"/>
  <c r="BJ183" i="1"/>
  <c r="BL183" i="1"/>
  <c r="BN183" i="1"/>
  <c r="BP183" i="1"/>
  <c r="BR183" i="1"/>
  <c r="BT183" i="1"/>
  <c r="BV183" i="1"/>
  <c r="CB183" i="1"/>
  <c r="CD183" i="1"/>
  <c r="CF183" i="1"/>
  <c r="CH183" i="1"/>
  <c r="CJ183" i="1"/>
  <c r="CL183" i="1"/>
  <c r="CN183" i="1"/>
  <c r="CP183" i="1"/>
  <c r="CR183" i="1"/>
  <c r="CT183" i="1"/>
  <c r="CV183" i="1"/>
  <c r="CX183" i="1"/>
  <c r="CZ183" i="1"/>
  <c r="DC183" i="1"/>
  <c r="E184" i="1"/>
  <c r="H184" i="1"/>
  <c r="K184" i="1"/>
  <c r="S184" i="1"/>
  <c r="U184" i="1"/>
  <c r="W184" i="1"/>
  <c r="Y184" i="1"/>
  <c r="AA184" i="1"/>
  <c r="AC184" i="1"/>
  <c r="AD184" i="1"/>
  <c r="AE184" i="1"/>
  <c r="AF184" i="1"/>
  <c r="AK184" i="1"/>
  <c r="AQ184" i="1"/>
  <c r="AR184" i="1"/>
  <c r="AS184" i="1"/>
  <c r="AT184" i="1"/>
  <c r="AV184" i="1"/>
  <c r="AW184" i="1"/>
  <c r="AX184" i="1"/>
  <c r="AY184" i="1"/>
  <c r="BB184" i="1"/>
  <c r="BC184" i="1"/>
  <c r="BD184" i="1"/>
  <c r="BE184" i="1"/>
  <c r="BH184" i="1"/>
  <c r="BJ184" i="1"/>
  <c r="BL184" i="1"/>
  <c r="BN184" i="1"/>
  <c r="BP184" i="1"/>
  <c r="BR184" i="1"/>
  <c r="BT184" i="1"/>
  <c r="BV184" i="1"/>
  <c r="CB184" i="1"/>
  <c r="CD184" i="1"/>
  <c r="CF184" i="1"/>
  <c r="CH184" i="1"/>
  <c r="CJ184" i="1"/>
  <c r="CL184" i="1"/>
  <c r="CN184" i="1"/>
  <c r="CP184" i="1"/>
  <c r="CR184" i="1"/>
  <c r="CT184" i="1"/>
  <c r="CV184" i="1"/>
  <c r="CX184" i="1"/>
  <c r="CZ184" i="1"/>
  <c r="DC184" i="1"/>
  <c r="E185" i="1"/>
  <c r="H185" i="1"/>
  <c r="K185" i="1"/>
  <c r="S185" i="1"/>
  <c r="U185" i="1"/>
  <c r="W185" i="1"/>
  <c r="Y185" i="1"/>
  <c r="AA185" i="1"/>
  <c r="AC185" i="1"/>
  <c r="AD185" i="1"/>
  <c r="AE185" i="1"/>
  <c r="AF185" i="1"/>
  <c r="AK185" i="1"/>
  <c r="AQ185" i="1"/>
  <c r="AR185" i="1"/>
  <c r="AS185" i="1"/>
  <c r="AT185" i="1"/>
  <c r="AV185" i="1"/>
  <c r="AW185" i="1"/>
  <c r="AX185" i="1"/>
  <c r="AY185" i="1"/>
  <c r="BB185" i="1"/>
  <c r="BC185" i="1"/>
  <c r="BD185" i="1"/>
  <c r="BE185" i="1"/>
  <c r="BH185" i="1"/>
  <c r="BJ185" i="1"/>
  <c r="BL185" i="1"/>
  <c r="BN185" i="1"/>
  <c r="BP185" i="1"/>
  <c r="BR185" i="1"/>
  <c r="BT185" i="1"/>
  <c r="BV185" i="1"/>
  <c r="CB185" i="1"/>
  <c r="CD185" i="1"/>
  <c r="CF185" i="1"/>
  <c r="CH185" i="1"/>
  <c r="CJ185" i="1"/>
  <c r="CL185" i="1"/>
  <c r="CN185" i="1"/>
  <c r="CP185" i="1"/>
  <c r="CR185" i="1"/>
  <c r="CT185" i="1"/>
  <c r="CV185" i="1"/>
  <c r="CX185" i="1"/>
  <c r="CZ185" i="1"/>
  <c r="DC185" i="1"/>
  <c r="E186" i="1"/>
  <c r="H186" i="1"/>
  <c r="K186" i="1"/>
  <c r="S186" i="1"/>
  <c r="U186" i="1"/>
  <c r="W186" i="1"/>
  <c r="Y186" i="1"/>
  <c r="AA186" i="1"/>
  <c r="AC186" i="1"/>
  <c r="AD186" i="1"/>
  <c r="AE186" i="1"/>
  <c r="AF186" i="1"/>
  <c r="AK186" i="1"/>
  <c r="AQ186" i="1"/>
  <c r="AR186" i="1"/>
  <c r="AS186" i="1"/>
  <c r="AT186" i="1"/>
  <c r="AV186" i="1"/>
  <c r="AW186" i="1"/>
  <c r="AX186" i="1"/>
  <c r="AY186" i="1"/>
  <c r="BB186" i="1"/>
  <c r="BC186" i="1"/>
  <c r="BD186" i="1"/>
  <c r="BE186" i="1"/>
  <c r="BH186" i="1"/>
  <c r="BJ186" i="1"/>
  <c r="BL186" i="1"/>
  <c r="BN186" i="1"/>
  <c r="BP186" i="1"/>
  <c r="BR186" i="1"/>
  <c r="BT186" i="1"/>
  <c r="BV186" i="1"/>
  <c r="CB186" i="1"/>
  <c r="CD186" i="1"/>
  <c r="CF186" i="1"/>
  <c r="CH186" i="1"/>
  <c r="CJ186" i="1"/>
  <c r="CL186" i="1"/>
  <c r="CN186" i="1"/>
  <c r="CP186" i="1"/>
  <c r="CR186" i="1"/>
  <c r="CT186" i="1"/>
  <c r="CV186" i="1"/>
  <c r="CX186" i="1"/>
  <c r="CZ186" i="1"/>
  <c r="DC186" i="1"/>
  <c r="E187" i="1"/>
  <c r="H187" i="1"/>
  <c r="K187" i="1"/>
  <c r="S187" i="1"/>
  <c r="U187" i="1"/>
  <c r="W187" i="1"/>
  <c r="Y187" i="1"/>
  <c r="AA187" i="1"/>
  <c r="AC187" i="1"/>
  <c r="AD187" i="1"/>
  <c r="AE187" i="1"/>
  <c r="AF187" i="1"/>
  <c r="AK187" i="1"/>
  <c r="AQ187" i="1"/>
  <c r="AR187" i="1"/>
  <c r="AS187" i="1"/>
  <c r="AT187" i="1"/>
  <c r="AV187" i="1"/>
  <c r="AW187" i="1"/>
  <c r="AX187" i="1"/>
  <c r="AY187" i="1"/>
  <c r="BB187" i="1"/>
  <c r="BC187" i="1"/>
  <c r="BD187" i="1"/>
  <c r="BE187" i="1"/>
  <c r="BH187" i="1"/>
  <c r="BJ187" i="1"/>
  <c r="BL187" i="1"/>
  <c r="BN187" i="1"/>
  <c r="BP187" i="1"/>
  <c r="BR187" i="1"/>
  <c r="BT187" i="1"/>
  <c r="BV187" i="1"/>
  <c r="CB187" i="1"/>
  <c r="CD187" i="1"/>
  <c r="CF187" i="1"/>
  <c r="CH187" i="1"/>
  <c r="CJ187" i="1"/>
  <c r="CL187" i="1"/>
  <c r="CN187" i="1"/>
  <c r="CP187" i="1"/>
  <c r="CR187" i="1"/>
  <c r="CT187" i="1"/>
  <c r="CV187" i="1"/>
  <c r="CX187" i="1"/>
  <c r="CZ187" i="1"/>
  <c r="DC187" i="1"/>
  <c r="E188" i="1"/>
  <c r="H188" i="1"/>
  <c r="K188" i="1"/>
  <c r="S188" i="1"/>
  <c r="U188" i="1"/>
  <c r="W188" i="1"/>
  <c r="Y188" i="1"/>
  <c r="AA188" i="1"/>
  <c r="AC188" i="1"/>
  <c r="AD188" i="1"/>
  <c r="AE188" i="1"/>
  <c r="AF188" i="1"/>
  <c r="AK188" i="1"/>
  <c r="AQ188" i="1"/>
  <c r="AR188" i="1"/>
  <c r="AS188" i="1"/>
  <c r="AT188" i="1"/>
  <c r="AV188" i="1"/>
  <c r="AW188" i="1"/>
  <c r="AX188" i="1"/>
  <c r="AY188" i="1"/>
  <c r="BB188" i="1"/>
  <c r="BC188" i="1"/>
  <c r="BD188" i="1"/>
  <c r="BE188" i="1"/>
  <c r="BH188" i="1"/>
  <c r="BJ188" i="1"/>
  <c r="BL188" i="1"/>
  <c r="BN188" i="1"/>
  <c r="BP188" i="1"/>
  <c r="BR188" i="1"/>
  <c r="BT188" i="1"/>
  <c r="BV188" i="1"/>
  <c r="CB188" i="1"/>
  <c r="CD188" i="1"/>
  <c r="CF188" i="1"/>
  <c r="CH188" i="1"/>
  <c r="CJ188" i="1"/>
  <c r="CL188" i="1"/>
  <c r="CN188" i="1"/>
  <c r="CP188" i="1"/>
  <c r="CR188" i="1"/>
  <c r="CT188" i="1"/>
  <c r="CV188" i="1"/>
  <c r="CX188" i="1"/>
  <c r="CZ188" i="1"/>
  <c r="DC188" i="1"/>
  <c r="E189" i="1"/>
  <c r="H189" i="1"/>
  <c r="K189" i="1"/>
  <c r="S189" i="1"/>
  <c r="U189" i="1"/>
  <c r="W189" i="1"/>
  <c r="Y189" i="1"/>
  <c r="AA189" i="1"/>
  <c r="AC189" i="1"/>
  <c r="AD189" i="1"/>
  <c r="AE189" i="1"/>
  <c r="AF189" i="1"/>
  <c r="AK189" i="1"/>
  <c r="AQ189" i="1"/>
  <c r="AR189" i="1"/>
  <c r="AS189" i="1"/>
  <c r="AT189" i="1"/>
  <c r="AV189" i="1"/>
  <c r="AW189" i="1"/>
  <c r="AX189" i="1"/>
  <c r="AY189" i="1"/>
  <c r="BB189" i="1"/>
  <c r="BC189" i="1"/>
  <c r="BD189" i="1"/>
  <c r="BE189" i="1"/>
  <c r="BH189" i="1"/>
  <c r="BJ189" i="1"/>
  <c r="BL189" i="1"/>
  <c r="BN189" i="1"/>
  <c r="BP189" i="1"/>
  <c r="BR189" i="1"/>
  <c r="BT189" i="1"/>
  <c r="BV189" i="1"/>
  <c r="CB189" i="1"/>
  <c r="CD189" i="1"/>
  <c r="CF189" i="1"/>
  <c r="CH189" i="1"/>
  <c r="CJ189" i="1"/>
  <c r="CL189" i="1"/>
  <c r="CN189" i="1"/>
  <c r="CP189" i="1"/>
  <c r="CR189" i="1"/>
  <c r="CT189" i="1"/>
  <c r="CV189" i="1"/>
  <c r="CX189" i="1"/>
  <c r="CZ189" i="1"/>
  <c r="DC189" i="1"/>
  <c r="E190" i="1"/>
  <c r="H190" i="1"/>
  <c r="K190" i="1"/>
  <c r="S190" i="1"/>
  <c r="U190" i="1"/>
  <c r="W190" i="1"/>
  <c r="Y190" i="1"/>
  <c r="AA190" i="1"/>
  <c r="AC190" i="1"/>
  <c r="AD190" i="1"/>
  <c r="AE190" i="1"/>
  <c r="AF190" i="1"/>
  <c r="AK190" i="1"/>
  <c r="AQ190" i="1"/>
  <c r="AR190" i="1"/>
  <c r="AS190" i="1"/>
  <c r="AT190" i="1"/>
  <c r="AV190" i="1"/>
  <c r="AW190" i="1"/>
  <c r="AX190" i="1"/>
  <c r="AY190" i="1"/>
  <c r="BB190" i="1"/>
  <c r="BC190" i="1"/>
  <c r="BD190" i="1"/>
  <c r="BE190" i="1"/>
  <c r="BH190" i="1"/>
  <c r="BJ190" i="1"/>
  <c r="BL190" i="1"/>
  <c r="BN190" i="1"/>
  <c r="BP190" i="1"/>
  <c r="BR190" i="1"/>
  <c r="BT190" i="1"/>
  <c r="BV190" i="1"/>
  <c r="CB190" i="1"/>
  <c r="CD190" i="1"/>
  <c r="CF190" i="1"/>
  <c r="CH190" i="1"/>
  <c r="CJ190" i="1"/>
  <c r="CL190" i="1"/>
  <c r="CN190" i="1"/>
  <c r="CP190" i="1"/>
  <c r="CR190" i="1"/>
  <c r="CT190" i="1"/>
  <c r="CV190" i="1"/>
  <c r="CX190" i="1"/>
  <c r="CZ190" i="1"/>
  <c r="DC190" i="1"/>
  <c r="E191" i="1"/>
  <c r="H191" i="1"/>
  <c r="K191" i="1"/>
  <c r="S191" i="1"/>
  <c r="U191" i="1"/>
  <c r="W191" i="1"/>
  <c r="Y191" i="1"/>
  <c r="AA191" i="1"/>
  <c r="AC191" i="1"/>
  <c r="AD191" i="1"/>
  <c r="AE191" i="1"/>
  <c r="AF191" i="1"/>
  <c r="AK191" i="1"/>
  <c r="AQ191" i="1"/>
  <c r="AR191" i="1"/>
  <c r="AS191" i="1"/>
  <c r="AT191" i="1"/>
  <c r="AV191" i="1"/>
  <c r="AW191" i="1"/>
  <c r="AX191" i="1"/>
  <c r="AY191" i="1"/>
  <c r="BB191" i="1"/>
  <c r="BC191" i="1"/>
  <c r="BD191" i="1"/>
  <c r="BE191" i="1"/>
  <c r="BH191" i="1"/>
  <c r="BJ191" i="1"/>
  <c r="BL191" i="1"/>
  <c r="BN191" i="1"/>
  <c r="BP191" i="1"/>
  <c r="BR191" i="1"/>
  <c r="BT191" i="1"/>
  <c r="BV191" i="1"/>
  <c r="CB191" i="1"/>
  <c r="CD191" i="1"/>
  <c r="CF191" i="1"/>
  <c r="CH191" i="1"/>
  <c r="CJ191" i="1"/>
  <c r="CL191" i="1"/>
  <c r="CN191" i="1"/>
  <c r="CP191" i="1"/>
  <c r="CR191" i="1"/>
  <c r="CT191" i="1"/>
  <c r="CV191" i="1"/>
  <c r="CX191" i="1"/>
  <c r="CZ191" i="1"/>
  <c r="DC191" i="1"/>
  <c r="E192" i="1"/>
  <c r="H192" i="1"/>
  <c r="K192" i="1"/>
  <c r="S192" i="1"/>
  <c r="U192" i="1"/>
  <c r="W192" i="1"/>
  <c r="Y192" i="1"/>
  <c r="AA192" i="1"/>
  <c r="AC192" i="1"/>
  <c r="AD192" i="1"/>
  <c r="AE192" i="1"/>
  <c r="AF192" i="1"/>
  <c r="AK192" i="1"/>
  <c r="AQ192" i="1"/>
  <c r="AR192" i="1"/>
  <c r="AS192" i="1"/>
  <c r="AT192" i="1"/>
  <c r="AV192" i="1"/>
  <c r="AW192" i="1"/>
  <c r="AX192" i="1"/>
  <c r="AY192" i="1"/>
  <c r="BB192" i="1"/>
  <c r="BC192" i="1"/>
  <c r="BD192" i="1"/>
  <c r="BE192" i="1"/>
  <c r="BH192" i="1"/>
  <c r="BJ192" i="1"/>
  <c r="BL192" i="1"/>
  <c r="BN192" i="1"/>
  <c r="BP192" i="1"/>
  <c r="BR192" i="1"/>
  <c r="BT192" i="1"/>
  <c r="BV192" i="1"/>
  <c r="CB192" i="1"/>
  <c r="CD192" i="1"/>
  <c r="CF192" i="1"/>
  <c r="CH192" i="1"/>
  <c r="CJ192" i="1"/>
  <c r="CL192" i="1"/>
  <c r="CN192" i="1"/>
  <c r="CP192" i="1"/>
  <c r="CR192" i="1"/>
  <c r="CT192" i="1"/>
  <c r="CV192" i="1"/>
  <c r="CX192" i="1"/>
  <c r="CZ192" i="1"/>
  <c r="DC192" i="1"/>
  <c r="E193" i="1"/>
  <c r="H193" i="1"/>
  <c r="K193" i="1"/>
  <c r="S193" i="1"/>
  <c r="U193" i="1"/>
  <c r="W193" i="1"/>
  <c r="Y193" i="1"/>
  <c r="AA193" i="1"/>
  <c r="AC193" i="1"/>
  <c r="AD193" i="1"/>
  <c r="AE193" i="1"/>
  <c r="AF193" i="1"/>
  <c r="AK193" i="1"/>
  <c r="AQ193" i="1"/>
  <c r="AR193" i="1"/>
  <c r="AS193" i="1"/>
  <c r="AT193" i="1"/>
  <c r="AV193" i="1"/>
  <c r="AW193" i="1"/>
  <c r="AX193" i="1"/>
  <c r="AY193" i="1"/>
  <c r="BB193" i="1"/>
  <c r="BC193" i="1"/>
  <c r="BD193" i="1"/>
  <c r="BE193" i="1"/>
  <c r="BH193" i="1"/>
  <c r="BJ193" i="1"/>
  <c r="BL193" i="1"/>
  <c r="BN193" i="1"/>
  <c r="BP193" i="1"/>
  <c r="BR193" i="1"/>
  <c r="BT193" i="1"/>
  <c r="BV193" i="1"/>
  <c r="CB193" i="1"/>
  <c r="CD193" i="1"/>
  <c r="CF193" i="1"/>
  <c r="CH193" i="1"/>
  <c r="CJ193" i="1"/>
  <c r="CL193" i="1"/>
  <c r="CN193" i="1"/>
  <c r="CP193" i="1"/>
  <c r="CR193" i="1"/>
  <c r="CT193" i="1"/>
  <c r="CV193" i="1"/>
  <c r="CX193" i="1"/>
  <c r="CZ193" i="1"/>
  <c r="DC193" i="1"/>
  <c r="E194" i="1"/>
  <c r="H194" i="1"/>
  <c r="K194" i="1"/>
  <c r="S194" i="1"/>
  <c r="U194" i="1"/>
  <c r="W194" i="1"/>
  <c r="Y194" i="1"/>
  <c r="AA194" i="1"/>
  <c r="AC194" i="1"/>
  <c r="AD194" i="1"/>
  <c r="AE194" i="1"/>
  <c r="AF194" i="1"/>
  <c r="AK194" i="1"/>
  <c r="AQ194" i="1"/>
  <c r="AR194" i="1"/>
  <c r="AS194" i="1"/>
  <c r="AT194" i="1"/>
  <c r="AV194" i="1"/>
  <c r="AW194" i="1"/>
  <c r="AX194" i="1"/>
  <c r="AY194" i="1"/>
  <c r="BB194" i="1"/>
  <c r="BC194" i="1"/>
  <c r="BD194" i="1"/>
  <c r="BE194" i="1"/>
  <c r="BH194" i="1"/>
  <c r="BJ194" i="1"/>
  <c r="BL194" i="1"/>
  <c r="BN194" i="1"/>
  <c r="BP194" i="1"/>
  <c r="BR194" i="1"/>
  <c r="BT194" i="1"/>
  <c r="BV194" i="1"/>
  <c r="CB194" i="1"/>
  <c r="CD194" i="1"/>
  <c r="CF194" i="1"/>
  <c r="CH194" i="1"/>
  <c r="CJ194" i="1"/>
  <c r="CL194" i="1"/>
  <c r="CN194" i="1"/>
  <c r="CP194" i="1"/>
  <c r="CR194" i="1"/>
  <c r="CT194" i="1"/>
  <c r="CV194" i="1"/>
  <c r="CX194" i="1"/>
  <c r="CZ194" i="1"/>
  <c r="DC194" i="1"/>
  <c r="E195" i="1"/>
  <c r="H195" i="1"/>
  <c r="K195" i="1"/>
  <c r="S195" i="1"/>
  <c r="U195" i="1"/>
  <c r="W195" i="1"/>
  <c r="Y195" i="1"/>
  <c r="AA195" i="1"/>
  <c r="AC195" i="1"/>
  <c r="AD195" i="1"/>
  <c r="AE195" i="1"/>
  <c r="AF195" i="1"/>
  <c r="AK195" i="1"/>
  <c r="AQ195" i="1"/>
  <c r="AR195" i="1"/>
  <c r="AS195" i="1"/>
  <c r="AT195" i="1"/>
  <c r="AV195" i="1"/>
  <c r="AW195" i="1"/>
  <c r="AX195" i="1"/>
  <c r="AY195" i="1"/>
  <c r="BB195" i="1"/>
  <c r="BC195" i="1"/>
  <c r="BD195" i="1"/>
  <c r="BE195" i="1"/>
  <c r="BH195" i="1"/>
  <c r="BJ195" i="1"/>
  <c r="BL195" i="1"/>
  <c r="BN195" i="1"/>
  <c r="BP195" i="1"/>
  <c r="BR195" i="1"/>
  <c r="BT195" i="1"/>
  <c r="BV195" i="1"/>
  <c r="CB195" i="1"/>
  <c r="CD195" i="1"/>
  <c r="CF195" i="1"/>
  <c r="CH195" i="1"/>
  <c r="CJ195" i="1"/>
  <c r="CL195" i="1"/>
  <c r="CN195" i="1"/>
  <c r="CP195" i="1"/>
  <c r="CR195" i="1"/>
  <c r="CT195" i="1"/>
  <c r="CV195" i="1"/>
  <c r="CX195" i="1"/>
  <c r="CZ195" i="1"/>
  <c r="DC195" i="1"/>
  <c r="E196" i="1"/>
  <c r="H196" i="1"/>
  <c r="K196" i="1"/>
  <c r="S196" i="1"/>
  <c r="U196" i="1"/>
  <c r="W196" i="1"/>
  <c r="Y196" i="1"/>
  <c r="AA196" i="1"/>
  <c r="AC196" i="1"/>
  <c r="AD196" i="1"/>
  <c r="AE196" i="1"/>
  <c r="AF196" i="1"/>
  <c r="AK196" i="1"/>
  <c r="AQ196" i="1"/>
  <c r="AR196" i="1"/>
  <c r="AS196" i="1"/>
  <c r="AT196" i="1"/>
  <c r="AV196" i="1"/>
  <c r="AW196" i="1"/>
  <c r="AX196" i="1"/>
  <c r="AY196" i="1"/>
  <c r="BB196" i="1"/>
  <c r="BC196" i="1"/>
  <c r="BD196" i="1"/>
  <c r="BE196" i="1"/>
  <c r="BH196" i="1"/>
  <c r="BJ196" i="1"/>
  <c r="BL196" i="1"/>
  <c r="BN196" i="1"/>
  <c r="BP196" i="1"/>
  <c r="BR196" i="1"/>
  <c r="BT196" i="1"/>
  <c r="BV196" i="1"/>
  <c r="CB196" i="1"/>
  <c r="CD196" i="1"/>
  <c r="CF196" i="1"/>
  <c r="CH196" i="1"/>
  <c r="CJ196" i="1"/>
  <c r="CL196" i="1"/>
  <c r="CN196" i="1"/>
  <c r="CP196" i="1"/>
  <c r="CR196" i="1"/>
  <c r="CT196" i="1"/>
  <c r="CV196" i="1"/>
  <c r="CX196" i="1"/>
  <c r="CZ196" i="1"/>
  <c r="DC196" i="1"/>
  <c r="E197" i="1"/>
  <c r="H197" i="1"/>
  <c r="K197" i="1"/>
  <c r="S197" i="1"/>
  <c r="U197" i="1"/>
  <c r="W197" i="1"/>
  <c r="Y197" i="1"/>
  <c r="AA197" i="1"/>
  <c r="AC197" i="1"/>
  <c r="AD197" i="1"/>
  <c r="AE197" i="1"/>
  <c r="AF197" i="1"/>
  <c r="AK197" i="1"/>
  <c r="AQ197" i="1"/>
  <c r="AR197" i="1"/>
  <c r="AS197" i="1"/>
  <c r="AT197" i="1"/>
  <c r="AV197" i="1"/>
  <c r="AW197" i="1"/>
  <c r="AX197" i="1"/>
  <c r="AY197" i="1"/>
  <c r="BB197" i="1"/>
  <c r="BC197" i="1"/>
  <c r="BD197" i="1"/>
  <c r="BE197" i="1"/>
  <c r="BH197" i="1"/>
  <c r="BJ197" i="1"/>
  <c r="BL197" i="1"/>
  <c r="BN197" i="1"/>
  <c r="BP197" i="1"/>
  <c r="BR197" i="1"/>
  <c r="BT197" i="1"/>
  <c r="BV197" i="1"/>
  <c r="CB197" i="1"/>
  <c r="CD197" i="1"/>
  <c r="CF197" i="1"/>
  <c r="CH197" i="1"/>
  <c r="CJ197" i="1"/>
  <c r="CL197" i="1"/>
  <c r="CN197" i="1"/>
  <c r="CP197" i="1"/>
  <c r="CR197" i="1"/>
  <c r="CT197" i="1"/>
  <c r="CV197" i="1"/>
  <c r="CX197" i="1"/>
  <c r="CZ197" i="1"/>
  <c r="DC197" i="1"/>
  <c r="E198" i="1"/>
  <c r="H198" i="1"/>
  <c r="K198" i="1"/>
  <c r="S198" i="1"/>
  <c r="U198" i="1"/>
  <c r="W198" i="1"/>
  <c r="Y198" i="1"/>
  <c r="AA198" i="1"/>
  <c r="AC198" i="1"/>
  <c r="AD198" i="1"/>
  <c r="AE198" i="1"/>
  <c r="AF198" i="1"/>
  <c r="AK198" i="1"/>
  <c r="AQ198" i="1"/>
  <c r="AR198" i="1"/>
  <c r="AS198" i="1"/>
  <c r="AT198" i="1"/>
  <c r="AV198" i="1"/>
  <c r="AW198" i="1"/>
  <c r="AX198" i="1"/>
  <c r="AY198" i="1"/>
  <c r="BB198" i="1"/>
  <c r="BC198" i="1"/>
  <c r="BD198" i="1"/>
  <c r="BE198" i="1"/>
  <c r="BH198" i="1"/>
  <c r="BJ198" i="1"/>
  <c r="BL198" i="1"/>
  <c r="BN198" i="1"/>
  <c r="BP198" i="1"/>
  <c r="BR198" i="1"/>
  <c r="BT198" i="1"/>
  <c r="BV198" i="1"/>
  <c r="CB198" i="1"/>
  <c r="CD198" i="1"/>
  <c r="CF198" i="1"/>
  <c r="CH198" i="1"/>
  <c r="CJ198" i="1"/>
  <c r="CL198" i="1"/>
  <c r="CN198" i="1"/>
  <c r="CP198" i="1"/>
  <c r="CR198" i="1"/>
  <c r="CT198" i="1"/>
  <c r="CV198" i="1"/>
  <c r="CX198" i="1"/>
  <c r="CZ198" i="1"/>
  <c r="DC198" i="1"/>
  <c r="E199" i="1"/>
  <c r="H199" i="1"/>
  <c r="K199" i="1"/>
  <c r="S199" i="1"/>
  <c r="U199" i="1"/>
  <c r="W199" i="1"/>
  <c r="Y199" i="1"/>
  <c r="AA199" i="1"/>
  <c r="AC199" i="1"/>
  <c r="AD199" i="1"/>
  <c r="AE199" i="1"/>
  <c r="AF199" i="1"/>
  <c r="AK199" i="1"/>
  <c r="AQ199" i="1"/>
  <c r="AR199" i="1"/>
  <c r="AS199" i="1"/>
  <c r="AT199" i="1"/>
  <c r="AV199" i="1"/>
  <c r="AW199" i="1"/>
  <c r="AX199" i="1"/>
  <c r="AY199" i="1"/>
  <c r="BB199" i="1"/>
  <c r="BC199" i="1"/>
  <c r="BD199" i="1"/>
  <c r="BE199" i="1"/>
  <c r="BH199" i="1"/>
  <c r="BJ199" i="1"/>
  <c r="BL199" i="1"/>
  <c r="BN199" i="1"/>
  <c r="BP199" i="1"/>
  <c r="BR199" i="1"/>
  <c r="BT199" i="1"/>
  <c r="BV199" i="1"/>
  <c r="CB199" i="1"/>
  <c r="CD199" i="1"/>
  <c r="CF199" i="1"/>
  <c r="CH199" i="1"/>
  <c r="CJ199" i="1"/>
  <c r="CL199" i="1"/>
  <c r="CN199" i="1"/>
  <c r="CP199" i="1"/>
  <c r="CR199" i="1"/>
  <c r="CT199" i="1"/>
  <c r="CV199" i="1"/>
  <c r="CX199" i="1"/>
  <c r="CZ199" i="1"/>
  <c r="DC199" i="1"/>
  <c r="E200" i="1"/>
  <c r="H200" i="1"/>
  <c r="K200" i="1"/>
  <c r="S200" i="1"/>
  <c r="U200" i="1"/>
  <c r="W200" i="1"/>
  <c r="Y200" i="1"/>
  <c r="AA200" i="1"/>
  <c r="AC200" i="1"/>
  <c r="AD200" i="1"/>
  <c r="AE200" i="1"/>
  <c r="AF200" i="1"/>
  <c r="AK200" i="1"/>
  <c r="AQ200" i="1"/>
  <c r="AR200" i="1"/>
  <c r="AS200" i="1"/>
  <c r="AT200" i="1"/>
  <c r="AV200" i="1"/>
  <c r="AW200" i="1"/>
  <c r="AX200" i="1"/>
  <c r="AY200" i="1"/>
  <c r="BB200" i="1"/>
  <c r="BC200" i="1"/>
  <c r="BD200" i="1"/>
  <c r="BE200" i="1"/>
  <c r="BH200" i="1"/>
  <c r="BJ200" i="1"/>
  <c r="BL200" i="1"/>
  <c r="BN200" i="1"/>
  <c r="BP200" i="1"/>
  <c r="BR200" i="1"/>
  <c r="BT200" i="1"/>
  <c r="BV200" i="1"/>
  <c r="CB200" i="1"/>
  <c r="CD200" i="1"/>
  <c r="CF200" i="1"/>
  <c r="CH200" i="1"/>
  <c r="CJ200" i="1"/>
  <c r="CL200" i="1"/>
  <c r="CN200" i="1"/>
  <c r="CP200" i="1"/>
  <c r="CR200" i="1"/>
  <c r="CT200" i="1"/>
  <c r="CV200" i="1"/>
  <c r="CX200" i="1"/>
  <c r="CZ200" i="1"/>
  <c r="DC200" i="1"/>
  <c r="E201" i="1"/>
  <c r="H201" i="1"/>
  <c r="K201" i="1"/>
  <c r="S201" i="1"/>
  <c r="U201" i="1"/>
  <c r="W201" i="1"/>
  <c r="Y201" i="1"/>
  <c r="AA201" i="1"/>
  <c r="AC201" i="1"/>
  <c r="AD201" i="1"/>
  <c r="AE201" i="1"/>
  <c r="AF201" i="1"/>
  <c r="AK201" i="1"/>
  <c r="AQ201" i="1"/>
  <c r="AR201" i="1"/>
  <c r="AS201" i="1"/>
  <c r="AT201" i="1"/>
  <c r="AV201" i="1"/>
  <c r="AW201" i="1"/>
  <c r="AX201" i="1"/>
  <c r="AY201" i="1"/>
  <c r="BB201" i="1"/>
  <c r="BC201" i="1"/>
  <c r="BD201" i="1"/>
  <c r="BE201" i="1"/>
  <c r="BH201" i="1"/>
  <c r="BJ201" i="1"/>
  <c r="BL201" i="1"/>
  <c r="BN201" i="1"/>
  <c r="BP201" i="1"/>
  <c r="BR201" i="1"/>
  <c r="BT201" i="1"/>
  <c r="BV201" i="1"/>
  <c r="CB201" i="1"/>
  <c r="CD201" i="1"/>
  <c r="CF201" i="1"/>
  <c r="CH201" i="1"/>
  <c r="CJ201" i="1"/>
  <c r="CL201" i="1"/>
  <c r="CN201" i="1"/>
  <c r="CP201" i="1"/>
  <c r="CR201" i="1"/>
  <c r="CT201" i="1"/>
  <c r="CV201" i="1"/>
  <c r="CX201" i="1"/>
  <c r="CZ201" i="1"/>
  <c r="DC201" i="1"/>
  <c r="E202" i="1"/>
  <c r="H202" i="1"/>
  <c r="K202" i="1"/>
  <c r="S202" i="1"/>
  <c r="U202" i="1"/>
  <c r="W202" i="1"/>
  <c r="Y202" i="1"/>
  <c r="AA202" i="1"/>
  <c r="AC202" i="1"/>
  <c r="AD202" i="1"/>
  <c r="AE202" i="1"/>
  <c r="AF202" i="1"/>
  <c r="AK202" i="1"/>
  <c r="AQ202" i="1"/>
  <c r="AR202" i="1"/>
  <c r="AS202" i="1"/>
  <c r="AT202" i="1"/>
  <c r="AV202" i="1"/>
  <c r="AW202" i="1"/>
  <c r="AX202" i="1"/>
  <c r="AY202" i="1"/>
  <c r="BB202" i="1"/>
  <c r="BC202" i="1"/>
  <c r="BD202" i="1"/>
  <c r="BE202" i="1"/>
  <c r="BH202" i="1"/>
  <c r="BJ202" i="1"/>
  <c r="BL202" i="1"/>
  <c r="BN202" i="1"/>
  <c r="BP202" i="1"/>
  <c r="BR202" i="1"/>
  <c r="BT202" i="1"/>
  <c r="BV202" i="1"/>
  <c r="CB202" i="1"/>
  <c r="CD202" i="1"/>
  <c r="CF202" i="1"/>
  <c r="CH202" i="1"/>
  <c r="CJ202" i="1"/>
  <c r="CL202" i="1"/>
  <c r="CN202" i="1"/>
  <c r="CP202" i="1"/>
  <c r="CR202" i="1"/>
  <c r="CT202" i="1"/>
  <c r="CV202" i="1"/>
  <c r="CX202" i="1"/>
  <c r="CZ202" i="1"/>
  <c r="DC202" i="1"/>
  <c r="E203" i="1"/>
  <c r="H203" i="1"/>
  <c r="K203" i="1"/>
  <c r="S203" i="1"/>
  <c r="U203" i="1"/>
  <c r="W203" i="1"/>
  <c r="Y203" i="1"/>
  <c r="AA203" i="1"/>
  <c r="AC203" i="1"/>
  <c r="AD203" i="1"/>
  <c r="AE203" i="1"/>
  <c r="AF203" i="1"/>
  <c r="AK203" i="1"/>
  <c r="AQ203" i="1"/>
  <c r="AR203" i="1"/>
  <c r="AS203" i="1"/>
  <c r="AT203" i="1"/>
  <c r="AV203" i="1"/>
  <c r="AW203" i="1"/>
  <c r="AX203" i="1"/>
  <c r="AY203" i="1"/>
  <c r="BB203" i="1"/>
  <c r="BC203" i="1"/>
  <c r="BD203" i="1"/>
  <c r="BE203" i="1"/>
  <c r="BH203" i="1"/>
  <c r="BJ203" i="1"/>
  <c r="BL203" i="1"/>
  <c r="BN203" i="1"/>
  <c r="BP203" i="1"/>
  <c r="BR203" i="1"/>
  <c r="BT203" i="1"/>
  <c r="BV203" i="1"/>
  <c r="CB203" i="1"/>
  <c r="CD203" i="1"/>
  <c r="CF203" i="1"/>
  <c r="CH203" i="1"/>
  <c r="CJ203" i="1"/>
  <c r="CL203" i="1"/>
  <c r="CN203" i="1"/>
  <c r="CP203" i="1"/>
  <c r="CR203" i="1"/>
  <c r="CT203" i="1"/>
  <c r="CV203" i="1"/>
  <c r="CX203" i="1"/>
  <c r="CZ203" i="1"/>
  <c r="DC203" i="1"/>
  <c r="E204" i="1"/>
  <c r="H204" i="1"/>
  <c r="K204" i="1"/>
  <c r="S204" i="1"/>
  <c r="U204" i="1"/>
  <c r="W204" i="1"/>
  <c r="Y204" i="1"/>
  <c r="AA204" i="1"/>
  <c r="AC204" i="1"/>
  <c r="AD204" i="1"/>
  <c r="AE204" i="1"/>
  <c r="AF204" i="1"/>
  <c r="AK204" i="1"/>
  <c r="AQ204" i="1"/>
  <c r="AR204" i="1"/>
  <c r="AS204" i="1"/>
  <c r="AT204" i="1"/>
  <c r="AV204" i="1"/>
  <c r="AW204" i="1"/>
  <c r="AX204" i="1"/>
  <c r="AY204" i="1"/>
  <c r="BB204" i="1"/>
  <c r="BC204" i="1"/>
  <c r="BD204" i="1"/>
  <c r="BE204" i="1"/>
  <c r="BH204" i="1"/>
  <c r="BJ204" i="1"/>
  <c r="BL204" i="1"/>
  <c r="BN204" i="1"/>
  <c r="BP204" i="1"/>
  <c r="BR204" i="1"/>
  <c r="BT204" i="1"/>
  <c r="BV204" i="1"/>
  <c r="CB204" i="1"/>
  <c r="CD204" i="1"/>
  <c r="CF204" i="1"/>
  <c r="CH204" i="1"/>
  <c r="CJ204" i="1"/>
  <c r="CL204" i="1"/>
  <c r="CN204" i="1"/>
  <c r="CP204" i="1"/>
  <c r="CR204" i="1"/>
  <c r="CT204" i="1"/>
  <c r="CV204" i="1"/>
  <c r="CX204" i="1"/>
  <c r="CZ204" i="1"/>
  <c r="DC204" i="1"/>
  <c r="E205" i="1"/>
  <c r="H205" i="1"/>
  <c r="K205" i="1"/>
  <c r="S205" i="1"/>
  <c r="U205" i="1"/>
  <c r="W205" i="1"/>
  <c r="Y205" i="1"/>
  <c r="AA205" i="1"/>
  <c r="AC205" i="1"/>
  <c r="AD205" i="1"/>
  <c r="AE205" i="1"/>
  <c r="AF205" i="1"/>
  <c r="AK205" i="1"/>
  <c r="AQ205" i="1"/>
  <c r="AR205" i="1"/>
  <c r="AS205" i="1"/>
  <c r="AT205" i="1"/>
  <c r="AV205" i="1"/>
  <c r="AW205" i="1"/>
  <c r="AX205" i="1"/>
  <c r="AY205" i="1"/>
  <c r="BB205" i="1"/>
  <c r="BC205" i="1"/>
  <c r="BD205" i="1"/>
  <c r="BE205" i="1"/>
  <c r="BH205" i="1"/>
  <c r="BJ205" i="1"/>
  <c r="BL205" i="1"/>
  <c r="BN205" i="1"/>
  <c r="BP205" i="1"/>
  <c r="BR205" i="1"/>
  <c r="BT205" i="1"/>
  <c r="BV205" i="1"/>
  <c r="CB205" i="1"/>
  <c r="CD205" i="1"/>
  <c r="CF205" i="1"/>
  <c r="CH205" i="1"/>
  <c r="CJ205" i="1"/>
  <c r="CL205" i="1"/>
  <c r="CN205" i="1"/>
  <c r="CP205" i="1"/>
  <c r="CR205" i="1"/>
  <c r="CT205" i="1"/>
  <c r="CV205" i="1"/>
  <c r="CX205" i="1"/>
  <c r="CZ205" i="1"/>
  <c r="DC205" i="1"/>
  <c r="E206" i="1"/>
  <c r="H206" i="1"/>
  <c r="K206" i="1"/>
  <c r="S206" i="1"/>
  <c r="U206" i="1"/>
  <c r="W206" i="1"/>
  <c r="Y206" i="1"/>
  <c r="AA206" i="1"/>
  <c r="AC206" i="1"/>
  <c r="AD206" i="1"/>
  <c r="AE206" i="1"/>
  <c r="AF206" i="1"/>
  <c r="AK206" i="1"/>
  <c r="AQ206" i="1"/>
  <c r="AR206" i="1"/>
  <c r="AS206" i="1"/>
  <c r="AT206" i="1"/>
  <c r="AV206" i="1"/>
  <c r="AW206" i="1"/>
  <c r="AX206" i="1"/>
  <c r="AY206" i="1"/>
  <c r="BB206" i="1"/>
  <c r="BC206" i="1"/>
  <c r="BD206" i="1"/>
  <c r="BE206" i="1"/>
  <c r="BH206" i="1"/>
  <c r="BJ206" i="1"/>
  <c r="BL206" i="1"/>
  <c r="BN206" i="1"/>
  <c r="BP206" i="1"/>
  <c r="BR206" i="1"/>
  <c r="BT206" i="1"/>
  <c r="BV206" i="1"/>
  <c r="CB206" i="1"/>
  <c r="CD206" i="1"/>
  <c r="CF206" i="1"/>
  <c r="CH206" i="1"/>
  <c r="CJ206" i="1"/>
  <c r="CL206" i="1"/>
  <c r="CN206" i="1"/>
  <c r="CP206" i="1"/>
  <c r="CR206" i="1"/>
  <c r="CT206" i="1"/>
  <c r="CV206" i="1"/>
  <c r="CX206" i="1"/>
  <c r="CZ206" i="1"/>
  <c r="DC206" i="1"/>
  <c r="E207" i="1"/>
  <c r="H207" i="1"/>
  <c r="K207" i="1"/>
  <c r="S207" i="1"/>
  <c r="U207" i="1"/>
  <c r="W207" i="1"/>
  <c r="Y207" i="1"/>
  <c r="AA207" i="1"/>
  <c r="AC207" i="1"/>
  <c r="AD207" i="1"/>
  <c r="AE207" i="1"/>
  <c r="AF207" i="1"/>
  <c r="AK207" i="1"/>
  <c r="AQ207" i="1"/>
  <c r="AR207" i="1"/>
  <c r="AS207" i="1"/>
  <c r="AT207" i="1"/>
  <c r="AV207" i="1"/>
  <c r="AW207" i="1"/>
  <c r="AX207" i="1"/>
  <c r="AY207" i="1"/>
  <c r="BB207" i="1"/>
  <c r="BC207" i="1"/>
  <c r="BD207" i="1"/>
  <c r="BE207" i="1"/>
  <c r="BH207" i="1"/>
  <c r="BJ207" i="1"/>
  <c r="BL207" i="1"/>
  <c r="BN207" i="1"/>
  <c r="BP207" i="1"/>
  <c r="BR207" i="1"/>
  <c r="BT207" i="1"/>
  <c r="BV207" i="1"/>
  <c r="CB207" i="1"/>
  <c r="CD207" i="1"/>
  <c r="CF207" i="1"/>
  <c r="CH207" i="1"/>
  <c r="CJ207" i="1"/>
  <c r="CL207" i="1"/>
  <c r="CN207" i="1"/>
  <c r="CP207" i="1"/>
  <c r="CR207" i="1"/>
  <c r="CT207" i="1"/>
  <c r="CV207" i="1"/>
  <c r="CX207" i="1"/>
  <c r="CZ207" i="1"/>
  <c r="DC207" i="1"/>
  <c r="E208" i="1"/>
  <c r="H208" i="1"/>
  <c r="K208" i="1"/>
  <c r="S208" i="1"/>
  <c r="U208" i="1"/>
  <c r="W208" i="1"/>
  <c r="Y208" i="1"/>
  <c r="AA208" i="1"/>
  <c r="AC208" i="1"/>
  <c r="AD208" i="1"/>
  <c r="AE208" i="1"/>
  <c r="AF208" i="1"/>
  <c r="AK208" i="1"/>
  <c r="AQ208" i="1"/>
  <c r="AR208" i="1"/>
  <c r="AS208" i="1"/>
  <c r="AT208" i="1"/>
  <c r="AV208" i="1"/>
  <c r="AW208" i="1"/>
  <c r="AX208" i="1"/>
  <c r="AY208" i="1"/>
  <c r="BB208" i="1"/>
  <c r="BC208" i="1"/>
  <c r="BD208" i="1"/>
  <c r="BE208" i="1"/>
  <c r="BH208" i="1"/>
  <c r="BJ208" i="1"/>
  <c r="BL208" i="1"/>
  <c r="BN208" i="1"/>
  <c r="BP208" i="1"/>
  <c r="BR208" i="1"/>
  <c r="BT208" i="1"/>
  <c r="BV208" i="1"/>
  <c r="CB208" i="1"/>
  <c r="CD208" i="1"/>
  <c r="CF208" i="1"/>
  <c r="CH208" i="1"/>
  <c r="CJ208" i="1"/>
  <c r="CL208" i="1"/>
  <c r="CN208" i="1"/>
  <c r="CP208" i="1"/>
  <c r="CR208" i="1"/>
  <c r="CT208" i="1"/>
  <c r="CV208" i="1"/>
  <c r="CX208" i="1"/>
  <c r="CZ208" i="1"/>
  <c r="DC208" i="1"/>
  <c r="E209" i="1"/>
  <c r="H209" i="1"/>
  <c r="K209" i="1"/>
  <c r="S209" i="1"/>
  <c r="U209" i="1"/>
  <c r="W209" i="1"/>
  <c r="Y209" i="1"/>
  <c r="AA209" i="1"/>
  <c r="AC209" i="1"/>
  <c r="AD209" i="1"/>
  <c r="AE209" i="1"/>
  <c r="AF209" i="1"/>
  <c r="AK209" i="1"/>
  <c r="AQ209" i="1"/>
  <c r="AR209" i="1"/>
  <c r="AS209" i="1"/>
  <c r="AT209" i="1"/>
  <c r="AV209" i="1"/>
  <c r="AW209" i="1"/>
  <c r="AX209" i="1"/>
  <c r="AY209" i="1"/>
  <c r="BB209" i="1"/>
  <c r="BC209" i="1"/>
  <c r="BD209" i="1"/>
  <c r="BE209" i="1"/>
  <c r="BH209" i="1"/>
  <c r="BJ209" i="1"/>
  <c r="BL209" i="1"/>
  <c r="BN209" i="1"/>
  <c r="BP209" i="1"/>
  <c r="BR209" i="1"/>
  <c r="BT209" i="1"/>
  <c r="BV209" i="1"/>
  <c r="CB209" i="1"/>
  <c r="CD209" i="1"/>
  <c r="CF209" i="1"/>
  <c r="CH209" i="1"/>
  <c r="CJ209" i="1"/>
  <c r="CL209" i="1"/>
  <c r="CN209" i="1"/>
  <c r="CP209" i="1"/>
  <c r="CR209" i="1"/>
  <c r="CT209" i="1"/>
  <c r="CV209" i="1"/>
  <c r="CX209" i="1"/>
  <c r="CZ209" i="1"/>
  <c r="DC209" i="1"/>
  <c r="E210" i="1"/>
  <c r="H210" i="1"/>
  <c r="K210" i="1"/>
  <c r="S210" i="1"/>
  <c r="U210" i="1"/>
  <c r="W210" i="1"/>
  <c r="Y210" i="1"/>
  <c r="AA210" i="1"/>
  <c r="AC210" i="1"/>
  <c r="AD210" i="1"/>
  <c r="AE210" i="1"/>
  <c r="AF210" i="1"/>
  <c r="AK210" i="1"/>
  <c r="AQ210" i="1"/>
  <c r="AR210" i="1"/>
  <c r="AS210" i="1"/>
  <c r="AT210" i="1"/>
  <c r="AV210" i="1"/>
  <c r="AW210" i="1"/>
  <c r="AX210" i="1"/>
  <c r="AY210" i="1"/>
  <c r="BB210" i="1"/>
  <c r="BC210" i="1"/>
  <c r="BD210" i="1"/>
  <c r="BE210" i="1"/>
  <c r="BH210" i="1"/>
  <c r="BJ210" i="1"/>
  <c r="BL210" i="1"/>
  <c r="BN210" i="1"/>
  <c r="BP210" i="1"/>
  <c r="BR210" i="1"/>
  <c r="BT210" i="1"/>
  <c r="BV210" i="1"/>
  <c r="CB210" i="1"/>
  <c r="CD210" i="1"/>
  <c r="CF210" i="1"/>
  <c r="CH210" i="1"/>
  <c r="CJ210" i="1"/>
  <c r="CL210" i="1"/>
  <c r="CN210" i="1"/>
  <c r="CP210" i="1"/>
  <c r="CR210" i="1"/>
  <c r="CT210" i="1"/>
  <c r="CV210" i="1"/>
  <c r="CX210" i="1"/>
  <c r="CZ210" i="1"/>
  <c r="DC210" i="1"/>
  <c r="E211" i="1"/>
  <c r="H211" i="1"/>
  <c r="K211" i="1"/>
  <c r="S211" i="1"/>
  <c r="U211" i="1"/>
  <c r="W211" i="1"/>
  <c r="Y211" i="1"/>
  <c r="AA211" i="1"/>
  <c r="AC211" i="1"/>
  <c r="AD211" i="1"/>
  <c r="AE211" i="1"/>
  <c r="AF211" i="1"/>
  <c r="AK211" i="1"/>
  <c r="AQ211" i="1"/>
  <c r="AR211" i="1"/>
  <c r="AS211" i="1"/>
  <c r="AT211" i="1"/>
  <c r="AV211" i="1"/>
  <c r="AW211" i="1"/>
  <c r="AX211" i="1"/>
  <c r="AY211" i="1"/>
  <c r="BB211" i="1"/>
  <c r="BC211" i="1"/>
  <c r="BD211" i="1"/>
  <c r="BE211" i="1"/>
  <c r="BH211" i="1"/>
  <c r="BJ211" i="1"/>
  <c r="BL211" i="1"/>
  <c r="BN211" i="1"/>
  <c r="BP211" i="1"/>
  <c r="BR211" i="1"/>
  <c r="BT211" i="1"/>
  <c r="BV211" i="1"/>
  <c r="CB211" i="1"/>
  <c r="CD211" i="1"/>
  <c r="CF211" i="1"/>
  <c r="CH211" i="1"/>
  <c r="CJ211" i="1"/>
  <c r="CL211" i="1"/>
  <c r="CN211" i="1"/>
  <c r="CP211" i="1"/>
  <c r="CR211" i="1"/>
  <c r="CT211" i="1"/>
  <c r="CV211" i="1"/>
  <c r="CX211" i="1"/>
  <c r="CZ211" i="1"/>
  <c r="DC211" i="1"/>
  <c r="E212" i="1"/>
  <c r="H212" i="1"/>
  <c r="K212" i="1"/>
  <c r="S212" i="1"/>
  <c r="U212" i="1"/>
  <c r="W212" i="1"/>
  <c r="Y212" i="1"/>
  <c r="AA212" i="1"/>
  <c r="AC212" i="1"/>
  <c r="AD212" i="1"/>
  <c r="AE212" i="1"/>
  <c r="AF212" i="1"/>
  <c r="AK212" i="1"/>
  <c r="AQ212" i="1"/>
  <c r="AR212" i="1"/>
  <c r="AS212" i="1"/>
  <c r="AT212" i="1"/>
  <c r="AV212" i="1"/>
  <c r="AW212" i="1"/>
  <c r="AX212" i="1"/>
  <c r="AY212" i="1"/>
  <c r="BB212" i="1"/>
  <c r="BC212" i="1"/>
  <c r="BD212" i="1"/>
  <c r="BE212" i="1"/>
  <c r="BH212" i="1"/>
  <c r="BJ212" i="1"/>
  <c r="BL212" i="1"/>
  <c r="BN212" i="1"/>
  <c r="BP212" i="1"/>
  <c r="BR212" i="1"/>
  <c r="BT212" i="1"/>
  <c r="BV212" i="1"/>
  <c r="CB212" i="1"/>
  <c r="CD212" i="1"/>
  <c r="CF212" i="1"/>
  <c r="CH212" i="1"/>
  <c r="CJ212" i="1"/>
  <c r="CL212" i="1"/>
  <c r="CN212" i="1"/>
  <c r="CP212" i="1"/>
  <c r="CR212" i="1"/>
  <c r="CT212" i="1"/>
  <c r="CV212" i="1"/>
  <c r="CX212" i="1"/>
  <c r="CZ212" i="1"/>
  <c r="DC212" i="1"/>
  <c r="E213" i="1"/>
  <c r="H213" i="1"/>
  <c r="K213" i="1"/>
  <c r="S213" i="1"/>
  <c r="U213" i="1"/>
  <c r="W213" i="1"/>
  <c r="Y213" i="1"/>
  <c r="AA213" i="1"/>
  <c r="AC213" i="1"/>
  <c r="AD213" i="1"/>
  <c r="AE213" i="1"/>
  <c r="AF213" i="1"/>
  <c r="AK213" i="1"/>
  <c r="AQ213" i="1"/>
  <c r="AR213" i="1"/>
  <c r="AS213" i="1"/>
  <c r="AT213" i="1"/>
  <c r="AV213" i="1"/>
  <c r="AW213" i="1"/>
  <c r="AX213" i="1"/>
  <c r="AY213" i="1"/>
  <c r="BB213" i="1"/>
  <c r="BC213" i="1"/>
  <c r="BD213" i="1"/>
  <c r="BE213" i="1"/>
  <c r="BH213" i="1"/>
  <c r="BJ213" i="1"/>
  <c r="BL213" i="1"/>
  <c r="BN213" i="1"/>
  <c r="BP213" i="1"/>
  <c r="BR213" i="1"/>
  <c r="BT213" i="1"/>
  <c r="BV213" i="1"/>
  <c r="CB213" i="1"/>
  <c r="CD213" i="1"/>
  <c r="CF213" i="1"/>
  <c r="CH213" i="1"/>
  <c r="CJ213" i="1"/>
  <c r="CL213" i="1"/>
  <c r="CN213" i="1"/>
  <c r="CP213" i="1"/>
  <c r="CR213" i="1"/>
  <c r="CT213" i="1"/>
  <c r="CV213" i="1"/>
  <c r="CX213" i="1"/>
  <c r="CZ213" i="1"/>
  <c r="DC213" i="1"/>
  <c r="E214" i="1"/>
  <c r="H214" i="1"/>
  <c r="K214" i="1"/>
  <c r="S214" i="1"/>
  <c r="U214" i="1"/>
  <c r="W214" i="1"/>
  <c r="Y214" i="1"/>
  <c r="AA214" i="1"/>
  <c r="AC214" i="1"/>
  <c r="AD214" i="1"/>
  <c r="AE214" i="1"/>
  <c r="AF214" i="1"/>
  <c r="AK214" i="1"/>
  <c r="AQ214" i="1"/>
  <c r="AR214" i="1"/>
  <c r="AS214" i="1"/>
  <c r="AT214" i="1"/>
  <c r="AV214" i="1"/>
  <c r="AW214" i="1"/>
  <c r="AX214" i="1"/>
  <c r="AY214" i="1"/>
  <c r="BB214" i="1"/>
  <c r="BC214" i="1"/>
  <c r="BD214" i="1"/>
  <c r="BE214" i="1"/>
  <c r="BH214" i="1"/>
  <c r="BJ214" i="1"/>
  <c r="BL214" i="1"/>
  <c r="BN214" i="1"/>
  <c r="BP214" i="1"/>
  <c r="BR214" i="1"/>
  <c r="BT214" i="1"/>
  <c r="BV214" i="1"/>
  <c r="CB214" i="1"/>
  <c r="CD214" i="1"/>
  <c r="CF214" i="1"/>
  <c r="CH214" i="1"/>
  <c r="CJ214" i="1"/>
  <c r="CL214" i="1"/>
  <c r="CN214" i="1"/>
  <c r="CP214" i="1"/>
  <c r="CR214" i="1"/>
  <c r="CT214" i="1"/>
  <c r="CV214" i="1"/>
  <c r="CX214" i="1"/>
  <c r="CZ214" i="1"/>
  <c r="DC214" i="1"/>
  <c r="E215" i="1"/>
  <c r="H215" i="1"/>
  <c r="K215" i="1"/>
  <c r="S215" i="1"/>
  <c r="U215" i="1"/>
  <c r="W215" i="1"/>
  <c r="Y215" i="1"/>
  <c r="AA215" i="1"/>
  <c r="AC215" i="1"/>
  <c r="AD215" i="1"/>
  <c r="AE215" i="1"/>
  <c r="AF215" i="1"/>
  <c r="AK215" i="1"/>
  <c r="AQ215" i="1"/>
  <c r="AR215" i="1"/>
  <c r="AS215" i="1"/>
  <c r="AT215" i="1"/>
  <c r="AV215" i="1"/>
  <c r="AW215" i="1"/>
  <c r="AX215" i="1"/>
  <c r="AY215" i="1"/>
  <c r="BB215" i="1"/>
  <c r="BC215" i="1"/>
  <c r="BD215" i="1"/>
  <c r="BE215" i="1"/>
  <c r="BH215" i="1"/>
  <c r="BJ215" i="1"/>
  <c r="BL215" i="1"/>
  <c r="BN215" i="1"/>
  <c r="BP215" i="1"/>
  <c r="BR215" i="1"/>
  <c r="BT215" i="1"/>
  <c r="BV215" i="1"/>
  <c r="CB215" i="1"/>
  <c r="CD215" i="1"/>
  <c r="CF215" i="1"/>
  <c r="CH215" i="1"/>
  <c r="CJ215" i="1"/>
  <c r="CL215" i="1"/>
  <c r="CN215" i="1"/>
  <c r="CP215" i="1"/>
  <c r="CR215" i="1"/>
  <c r="CT215" i="1"/>
  <c r="CV215" i="1"/>
  <c r="CX215" i="1"/>
  <c r="CZ215" i="1"/>
  <c r="DC215" i="1"/>
  <c r="E216" i="1"/>
  <c r="H216" i="1"/>
  <c r="K216" i="1"/>
  <c r="S216" i="1"/>
  <c r="U216" i="1"/>
  <c r="W216" i="1"/>
  <c r="Y216" i="1"/>
  <c r="AA216" i="1"/>
  <c r="AC216" i="1"/>
  <c r="AD216" i="1"/>
  <c r="AE216" i="1"/>
  <c r="AF216" i="1"/>
  <c r="AK216" i="1"/>
  <c r="AQ216" i="1"/>
  <c r="AR216" i="1"/>
  <c r="AS216" i="1"/>
  <c r="AT216" i="1"/>
  <c r="AV216" i="1"/>
  <c r="AW216" i="1"/>
  <c r="AX216" i="1"/>
  <c r="AY216" i="1"/>
  <c r="BB216" i="1"/>
  <c r="BC216" i="1"/>
  <c r="BD216" i="1"/>
  <c r="BE216" i="1"/>
  <c r="BH216" i="1"/>
  <c r="BJ216" i="1"/>
  <c r="BL216" i="1"/>
  <c r="BN216" i="1"/>
  <c r="BP216" i="1"/>
  <c r="BR216" i="1"/>
  <c r="BT216" i="1"/>
  <c r="BV216" i="1"/>
  <c r="CB216" i="1"/>
  <c r="CD216" i="1"/>
  <c r="CF216" i="1"/>
  <c r="CH216" i="1"/>
  <c r="CJ216" i="1"/>
  <c r="CL216" i="1"/>
  <c r="CN216" i="1"/>
  <c r="CP216" i="1"/>
  <c r="CR216" i="1"/>
  <c r="CT216" i="1"/>
  <c r="CV216" i="1"/>
  <c r="CX216" i="1"/>
  <c r="CZ216" i="1"/>
  <c r="DC216" i="1"/>
  <c r="E217" i="1"/>
  <c r="H217" i="1"/>
  <c r="K217" i="1"/>
  <c r="S217" i="1"/>
  <c r="U217" i="1"/>
  <c r="W217" i="1"/>
  <c r="Y217" i="1"/>
  <c r="AA217" i="1"/>
  <c r="AC217" i="1"/>
  <c r="AD217" i="1"/>
  <c r="AE217" i="1"/>
  <c r="AF217" i="1"/>
  <c r="AK217" i="1"/>
  <c r="AQ217" i="1"/>
  <c r="AR217" i="1"/>
  <c r="AS217" i="1"/>
  <c r="AT217" i="1"/>
  <c r="AV217" i="1"/>
  <c r="AW217" i="1"/>
  <c r="AX217" i="1"/>
  <c r="AY217" i="1"/>
  <c r="BB217" i="1"/>
  <c r="BC217" i="1"/>
  <c r="BD217" i="1"/>
  <c r="BE217" i="1"/>
  <c r="BH217" i="1"/>
  <c r="BJ217" i="1"/>
  <c r="BL217" i="1"/>
  <c r="BN217" i="1"/>
  <c r="BP217" i="1"/>
  <c r="BR217" i="1"/>
  <c r="BT217" i="1"/>
  <c r="BV217" i="1"/>
  <c r="CB217" i="1"/>
  <c r="CD217" i="1"/>
  <c r="CF217" i="1"/>
  <c r="CH217" i="1"/>
  <c r="CJ217" i="1"/>
  <c r="CL217" i="1"/>
  <c r="CN217" i="1"/>
  <c r="CP217" i="1"/>
  <c r="CR217" i="1"/>
  <c r="CT217" i="1"/>
  <c r="CV217" i="1"/>
  <c r="CX217" i="1"/>
  <c r="CZ217" i="1"/>
  <c r="DC217" i="1"/>
  <c r="E218" i="1"/>
  <c r="H218" i="1"/>
  <c r="K218" i="1"/>
  <c r="S218" i="1"/>
  <c r="U218" i="1"/>
  <c r="W218" i="1"/>
  <c r="Y218" i="1"/>
  <c r="AA218" i="1"/>
  <c r="AC218" i="1"/>
  <c r="AD218" i="1"/>
  <c r="AE218" i="1"/>
  <c r="AF218" i="1"/>
  <c r="AK218" i="1"/>
  <c r="AQ218" i="1"/>
  <c r="AR218" i="1"/>
  <c r="AS218" i="1"/>
  <c r="AT218" i="1"/>
  <c r="AV218" i="1"/>
  <c r="AW218" i="1"/>
  <c r="AX218" i="1"/>
  <c r="AY218" i="1"/>
  <c r="BB218" i="1"/>
  <c r="BC218" i="1"/>
  <c r="BD218" i="1"/>
  <c r="BE218" i="1"/>
  <c r="BH218" i="1"/>
  <c r="BJ218" i="1"/>
  <c r="BL218" i="1"/>
  <c r="BN218" i="1"/>
  <c r="BP218" i="1"/>
  <c r="BR218" i="1"/>
  <c r="BT218" i="1"/>
  <c r="BV218" i="1"/>
  <c r="CB218" i="1"/>
  <c r="CD218" i="1"/>
  <c r="CF218" i="1"/>
  <c r="CH218" i="1"/>
  <c r="CJ218" i="1"/>
  <c r="CL218" i="1"/>
  <c r="CN218" i="1"/>
  <c r="CP218" i="1"/>
  <c r="CR218" i="1"/>
  <c r="CT218" i="1"/>
  <c r="CV218" i="1"/>
  <c r="CX218" i="1"/>
  <c r="CZ218" i="1"/>
  <c r="DC218" i="1"/>
  <c r="E219" i="1"/>
  <c r="H219" i="1"/>
  <c r="K219" i="1"/>
  <c r="S219" i="1"/>
  <c r="U219" i="1"/>
  <c r="W219" i="1"/>
  <c r="Y219" i="1"/>
  <c r="AA219" i="1"/>
  <c r="AC219" i="1"/>
  <c r="AD219" i="1"/>
  <c r="AE219" i="1"/>
  <c r="AF219" i="1"/>
  <c r="AK219" i="1"/>
  <c r="AQ219" i="1"/>
  <c r="AR219" i="1"/>
  <c r="AS219" i="1"/>
  <c r="AT219" i="1"/>
  <c r="AV219" i="1"/>
  <c r="AW219" i="1"/>
  <c r="AX219" i="1"/>
  <c r="AY219" i="1"/>
  <c r="BB219" i="1"/>
  <c r="BC219" i="1"/>
  <c r="BD219" i="1"/>
  <c r="BE219" i="1"/>
  <c r="BH219" i="1"/>
  <c r="BJ219" i="1"/>
  <c r="BL219" i="1"/>
  <c r="BN219" i="1"/>
  <c r="BP219" i="1"/>
  <c r="BR219" i="1"/>
  <c r="BT219" i="1"/>
  <c r="BV219" i="1"/>
  <c r="CB219" i="1"/>
  <c r="CD219" i="1"/>
  <c r="CF219" i="1"/>
  <c r="CH219" i="1"/>
  <c r="CJ219" i="1"/>
  <c r="CL219" i="1"/>
  <c r="CN219" i="1"/>
  <c r="CP219" i="1"/>
  <c r="CR219" i="1"/>
  <c r="CT219" i="1"/>
  <c r="CV219" i="1"/>
  <c r="CX219" i="1"/>
  <c r="CZ219" i="1"/>
  <c r="DC219" i="1"/>
  <c r="E220" i="1"/>
  <c r="H220" i="1"/>
  <c r="K220" i="1"/>
  <c r="S220" i="1"/>
  <c r="U220" i="1"/>
  <c r="W220" i="1"/>
  <c r="Y220" i="1"/>
  <c r="AA220" i="1"/>
  <c r="AC220" i="1"/>
  <c r="AD220" i="1"/>
  <c r="AE220" i="1"/>
  <c r="AF220" i="1"/>
  <c r="AK220" i="1"/>
  <c r="AQ220" i="1"/>
  <c r="AR220" i="1"/>
  <c r="AS220" i="1"/>
  <c r="AT220" i="1"/>
  <c r="AV220" i="1"/>
  <c r="AW220" i="1"/>
  <c r="AX220" i="1"/>
  <c r="AY220" i="1"/>
  <c r="BB220" i="1"/>
  <c r="BC220" i="1"/>
  <c r="BD220" i="1"/>
  <c r="BE220" i="1"/>
  <c r="BH220" i="1"/>
  <c r="BJ220" i="1"/>
  <c r="BL220" i="1"/>
  <c r="BN220" i="1"/>
  <c r="BP220" i="1"/>
  <c r="BR220" i="1"/>
  <c r="BT220" i="1"/>
  <c r="BV220" i="1"/>
  <c r="CB220" i="1"/>
  <c r="CD220" i="1"/>
  <c r="CF220" i="1"/>
  <c r="CH220" i="1"/>
  <c r="CJ220" i="1"/>
  <c r="CL220" i="1"/>
  <c r="CN220" i="1"/>
  <c r="CP220" i="1"/>
  <c r="CR220" i="1"/>
  <c r="CT220" i="1"/>
  <c r="CV220" i="1"/>
  <c r="CX220" i="1"/>
  <c r="CZ220" i="1"/>
  <c r="DC220" i="1"/>
  <c r="E221" i="1"/>
  <c r="H221" i="1"/>
  <c r="K221" i="1"/>
  <c r="S221" i="1"/>
  <c r="U221" i="1"/>
  <c r="W221" i="1"/>
  <c r="Y221" i="1"/>
  <c r="AA221" i="1"/>
  <c r="AC221" i="1"/>
  <c r="AD221" i="1"/>
  <c r="AE221" i="1"/>
  <c r="AH221" i="1" s="1"/>
  <c r="AF221" i="1"/>
  <c r="AK221" i="1"/>
  <c r="AQ221" i="1"/>
  <c r="AR221" i="1"/>
  <c r="AS221" i="1"/>
  <c r="AT221" i="1"/>
  <c r="AV221" i="1"/>
  <c r="AW221" i="1"/>
  <c r="AX221" i="1"/>
  <c r="AY221" i="1"/>
  <c r="BB221" i="1"/>
  <c r="BC221" i="1"/>
  <c r="BD221" i="1"/>
  <c r="BE221" i="1"/>
  <c r="BH221" i="1"/>
  <c r="BJ221" i="1"/>
  <c r="BL221" i="1"/>
  <c r="BN221" i="1"/>
  <c r="BP221" i="1"/>
  <c r="BR221" i="1"/>
  <c r="BT221" i="1"/>
  <c r="BV221" i="1"/>
  <c r="CB221" i="1"/>
  <c r="CD221" i="1"/>
  <c r="CF221" i="1"/>
  <c r="CH221" i="1"/>
  <c r="CJ221" i="1"/>
  <c r="CL221" i="1"/>
  <c r="CN221" i="1"/>
  <c r="CP221" i="1"/>
  <c r="CR221" i="1"/>
  <c r="CT221" i="1"/>
  <c r="CV221" i="1"/>
  <c r="CX221" i="1"/>
  <c r="CZ221" i="1"/>
  <c r="DC221" i="1"/>
  <c r="E222" i="1"/>
  <c r="H222" i="1"/>
  <c r="K222" i="1"/>
  <c r="S222" i="1"/>
  <c r="U222" i="1"/>
  <c r="W222" i="1"/>
  <c r="Y222" i="1"/>
  <c r="AA222" i="1"/>
  <c r="AC222" i="1"/>
  <c r="AD222" i="1"/>
  <c r="AE222" i="1"/>
  <c r="AF222" i="1"/>
  <c r="AK222" i="1"/>
  <c r="AQ222" i="1"/>
  <c r="AR222" i="1"/>
  <c r="AS222" i="1"/>
  <c r="AT222" i="1"/>
  <c r="AV222" i="1"/>
  <c r="AW222" i="1"/>
  <c r="AX222" i="1"/>
  <c r="AY222" i="1"/>
  <c r="BB222" i="1"/>
  <c r="BC222" i="1"/>
  <c r="BD222" i="1"/>
  <c r="BE222" i="1"/>
  <c r="BH222" i="1"/>
  <c r="BJ222" i="1"/>
  <c r="BL222" i="1"/>
  <c r="BN222" i="1"/>
  <c r="BP222" i="1"/>
  <c r="BR222" i="1"/>
  <c r="BT222" i="1"/>
  <c r="BV222" i="1"/>
  <c r="CB222" i="1"/>
  <c r="CD222" i="1"/>
  <c r="CF222" i="1"/>
  <c r="CH222" i="1"/>
  <c r="CJ222" i="1"/>
  <c r="CL222" i="1"/>
  <c r="CN222" i="1"/>
  <c r="CP222" i="1"/>
  <c r="CR222" i="1"/>
  <c r="CT222" i="1"/>
  <c r="CV222" i="1"/>
  <c r="CX222" i="1"/>
  <c r="CZ222" i="1"/>
  <c r="DC222" i="1"/>
  <c r="E223" i="1"/>
  <c r="H223" i="1"/>
  <c r="K223" i="1"/>
  <c r="S223" i="1"/>
  <c r="U223" i="1"/>
  <c r="W223" i="1"/>
  <c r="Y223" i="1"/>
  <c r="AA223" i="1"/>
  <c r="AC223" i="1"/>
  <c r="AD223" i="1"/>
  <c r="AE223" i="1"/>
  <c r="AF223" i="1"/>
  <c r="AK223" i="1"/>
  <c r="AQ223" i="1"/>
  <c r="AR223" i="1"/>
  <c r="AS223" i="1"/>
  <c r="AT223" i="1"/>
  <c r="AV223" i="1"/>
  <c r="AW223" i="1"/>
  <c r="AX223" i="1"/>
  <c r="AY223" i="1"/>
  <c r="BB223" i="1"/>
  <c r="BC223" i="1"/>
  <c r="BD223" i="1"/>
  <c r="BE223" i="1"/>
  <c r="BH223" i="1"/>
  <c r="BJ223" i="1"/>
  <c r="BL223" i="1"/>
  <c r="BN223" i="1"/>
  <c r="BP223" i="1"/>
  <c r="BR223" i="1"/>
  <c r="BT223" i="1"/>
  <c r="BV223" i="1"/>
  <c r="CB223" i="1"/>
  <c r="CD223" i="1"/>
  <c r="CF223" i="1"/>
  <c r="CH223" i="1"/>
  <c r="CJ223" i="1"/>
  <c r="CL223" i="1"/>
  <c r="CN223" i="1"/>
  <c r="CP223" i="1"/>
  <c r="CR223" i="1"/>
  <c r="CT223" i="1"/>
  <c r="CV223" i="1"/>
  <c r="CX223" i="1"/>
  <c r="CZ223" i="1"/>
  <c r="DC223" i="1"/>
  <c r="E224" i="1"/>
  <c r="H224" i="1"/>
  <c r="K224" i="1"/>
  <c r="S224" i="1"/>
  <c r="U224" i="1"/>
  <c r="W224" i="1"/>
  <c r="Y224" i="1"/>
  <c r="AA224" i="1"/>
  <c r="AC224" i="1"/>
  <c r="AD224" i="1"/>
  <c r="AE224" i="1"/>
  <c r="AF224" i="1"/>
  <c r="AK224" i="1"/>
  <c r="AQ224" i="1"/>
  <c r="AR224" i="1"/>
  <c r="AS224" i="1"/>
  <c r="AT224" i="1"/>
  <c r="AV224" i="1"/>
  <c r="AW224" i="1"/>
  <c r="AX224" i="1"/>
  <c r="AY224" i="1"/>
  <c r="BB224" i="1"/>
  <c r="BC224" i="1"/>
  <c r="BD224" i="1"/>
  <c r="BE224" i="1"/>
  <c r="BH224" i="1"/>
  <c r="BJ224" i="1"/>
  <c r="BL224" i="1"/>
  <c r="BN224" i="1"/>
  <c r="BP224" i="1"/>
  <c r="BR224" i="1"/>
  <c r="BT224" i="1"/>
  <c r="BV224" i="1"/>
  <c r="CB224" i="1"/>
  <c r="CD224" i="1"/>
  <c r="CF224" i="1"/>
  <c r="CH224" i="1"/>
  <c r="CJ224" i="1"/>
  <c r="CL224" i="1"/>
  <c r="CN224" i="1"/>
  <c r="CP224" i="1"/>
  <c r="CR224" i="1"/>
  <c r="CT224" i="1"/>
  <c r="CV224" i="1"/>
  <c r="CX224" i="1"/>
  <c r="CZ224" i="1"/>
  <c r="DC224" i="1"/>
  <c r="E225" i="1"/>
  <c r="H225" i="1"/>
  <c r="K225" i="1"/>
  <c r="S225" i="1"/>
  <c r="U225" i="1"/>
  <c r="W225" i="1"/>
  <c r="Y225" i="1"/>
  <c r="AA225" i="1"/>
  <c r="AC225" i="1"/>
  <c r="AD225" i="1"/>
  <c r="AE225" i="1"/>
  <c r="AF225" i="1"/>
  <c r="AK225" i="1"/>
  <c r="AQ225" i="1"/>
  <c r="AR225" i="1"/>
  <c r="AS225" i="1"/>
  <c r="AT225" i="1"/>
  <c r="AV225" i="1"/>
  <c r="AW225" i="1"/>
  <c r="AX225" i="1"/>
  <c r="AY225" i="1"/>
  <c r="BB225" i="1"/>
  <c r="BC225" i="1"/>
  <c r="BD225" i="1"/>
  <c r="BE225" i="1"/>
  <c r="BH225" i="1"/>
  <c r="BJ225" i="1"/>
  <c r="BL225" i="1"/>
  <c r="BN225" i="1"/>
  <c r="BP225" i="1"/>
  <c r="BR225" i="1"/>
  <c r="BT225" i="1"/>
  <c r="BV225" i="1"/>
  <c r="CB225" i="1"/>
  <c r="CD225" i="1"/>
  <c r="CF225" i="1"/>
  <c r="CH225" i="1"/>
  <c r="CJ225" i="1"/>
  <c r="CL225" i="1"/>
  <c r="CN225" i="1"/>
  <c r="CP225" i="1"/>
  <c r="CR225" i="1"/>
  <c r="CT225" i="1"/>
  <c r="CV225" i="1"/>
  <c r="CX225" i="1"/>
  <c r="CZ225" i="1"/>
  <c r="DC225" i="1"/>
  <c r="E226" i="1"/>
  <c r="H226" i="1"/>
  <c r="K226" i="1"/>
  <c r="S226" i="1"/>
  <c r="U226" i="1"/>
  <c r="W226" i="1"/>
  <c r="Y226" i="1"/>
  <c r="AA226" i="1"/>
  <c r="AC226" i="1"/>
  <c r="AD226" i="1"/>
  <c r="AE226" i="1"/>
  <c r="AF226" i="1"/>
  <c r="AK226" i="1"/>
  <c r="AQ226" i="1"/>
  <c r="AR226" i="1"/>
  <c r="AS226" i="1"/>
  <c r="AT226" i="1"/>
  <c r="AV226" i="1"/>
  <c r="AW226" i="1"/>
  <c r="AX226" i="1"/>
  <c r="AY226" i="1"/>
  <c r="BB226" i="1"/>
  <c r="BC226" i="1"/>
  <c r="BD226" i="1"/>
  <c r="BE226" i="1"/>
  <c r="BH226" i="1"/>
  <c r="BJ226" i="1"/>
  <c r="BL226" i="1"/>
  <c r="BN226" i="1"/>
  <c r="BP226" i="1"/>
  <c r="BR226" i="1"/>
  <c r="BT226" i="1"/>
  <c r="BV226" i="1"/>
  <c r="CB226" i="1"/>
  <c r="CD226" i="1"/>
  <c r="CF226" i="1"/>
  <c r="CH226" i="1"/>
  <c r="CJ226" i="1"/>
  <c r="CL226" i="1"/>
  <c r="CN226" i="1"/>
  <c r="CP226" i="1"/>
  <c r="CR226" i="1"/>
  <c r="CT226" i="1"/>
  <c r="CV226" i="1"/>
  <c r="CX226" i="1"/>
  <c r="CZ226" i="1"/>
  <c r="DC226" i="1"/>
  <c r="E227" i="1"/>
  <c r="H227" i="1"/>
  <c r="K227" i="1"/>
  <c r="S227" i="1"/>
  <c r="U227" i="1"/>
  <c r="W227" i="1"/>
  <c r="Y227" i="1"/>
  <c r="AA227" i="1"/>
  <c r="AC227" i="1"/>
  <c r="AD227" i="1"/>
  <c r="AE227" i="1"/>
  <c r="AF227" i="1"/>
  <c r="AK227" i="1"/>
  <c r="AQ227" i="1"/>
  <c r="AR227" i="1"/>
  <c r="AS227" i="1"/>
  <c r="AT227" i="1"/>
  <c r="AV227" i="1"/>
  <c r="AW227" i="1"/>
  <c r="AX227" i="1"/>
  <c r="AY227" i="1"/>
  <c r="BB227" i="1"/>
  <c r="BC227" i="1"/>
  <c r="BD227" i="1"/>
  <c r="BE227" i="1"/>
  <c r="BH227" i="1"/>
  <c r="BJ227" i="1"/>
  <c r="BL227" i="1"/>
  <c r="BN227" i="1"/>
  <c r="BP227" i="1"/>
  <c r="BR227" i="1"/>
  <c r="BT227" i="1"/>
  <c r="BV227" i="1"/>
  <c r="CB227" i="1"/>
  <c r="CD227" i="1"/>
  <c r="CF227" i="1"/>
  <c r="CH227" i="1"/>
  <c r="CJ227" i="1"/>
  <c r="CL227" i="1"/>
  <c r="CN227" i="1"/>
  <c r="CP227" i="1"/>
  <c r="CR227" i="1"/>
  <c r="CT227" i="1"/>
  <c r="CV227" i="1"/>
  <c r="CX227" i="1"/>
  <c r="CZ227" i="1"/>
  <c r="DC227" i="1"/>
  <c r="E228" i="1"/>
  <c r="H228" i="1"/>
  <c r="K228" i="1"/>
  <c r="S228" i="1"/>
  <c r="U228" i="1"/>
  <c r="W228" i="1"/>
  <c r="Y228" i="1"/>
  <c r="AA228" i="1"/>
  <c r="AC228" i="1"/>
  <c r="AD228" i="1"/>
  <c r="AE228" i="1"/>
  <c r="AF228" i="1"/>
  <c r="AK228" i="1"/>
  <c r="AQ228" i="1"/>
  <c r="AR228" i="1"/>
  <c r="AS228" i="1"/>
  <c r="AT228" i="1"/>
  <c r="AV228" i="1"/>
  <c r="AW228" i="1"/>
  <c r="AX228" i="1"/>
  <c r="AY228" i="1"/>
  <c r="BB228" i="1"/>
  <c r="BC228" i="1"/>
  <c r="BD228" i="1"/>
  <c r="BE228" i="1"/>
  <c r="BH228" i="1"/>
  <c r="BJ228" i="1"/>
  <c r="BL228" i="1"/>
  <c r="BN228" i="1"/>
  <c r="BP228" i="1"/>
  <c r="BR228" i="1"/>
  <c r="BT228" i="1"/>
  <c r="BV228" i="1"/>
  <c r="CB228" i="1"/>
  <c r="CD228" i="1"/>
  <c r="CF228" i="1"/>
  <c r="CH228" i="1"/>
  <c r="CJ228" i="1"/>
  <c r="CL228" i="1"/>
  <c r="CN228" i="1"/>
  <c r="CP228" i="1"/>
  <c r="CR228" i="1"/>
  <c r="CT228" i="1"/>
  <c r="CV228" i="1"/>
  <c r="CX228" i="1"/>
  <c r="CZ228" i="1"/>
  <c r="DC228" i="1"/>
  <c r="E229" i="1"/>
  <c r="H229" i="1"/>
  <c r="K229" i="1"/>
  <c r="S229" i="1"/>
  <c r="U229" i="1"/>
  <c r="W229" i="1"/>
  <c r="Y229" i="1"/>
  <c r="AA229" i="1"/>
  <c r="AC229" i="1"/>
  <c r="AD229" i="1"/>
  <c r="AE229" i="1"/>
  <c r="AF229" i="1"/>
  <c r="AK229" i="1"/>
  <c r="AQ229" i="1"/>
  <c r="AR229" i="1"/>
  <c r="AS229" i="1"/>
  <c r="AT229" i="1"/>
  <c r="AV229" i="1"/>
  <c r="AW229" i="1"/>
  <c r="AX229" i="1"/>
  <c r="AY229" i="1"/>
  <c r="BB229" i="1"/>
  <c r="BC229" i="1"/>
  <c r="BD229" i="1"/>
  <c r="BE229" i="1"/>
  <c r="BH229" i="1"/>
  <c r="BJ229" i="1"/>
  <c r="BL229" i="1"/>
  <c r="BN229" i="1"/>
  <c r="BP229" i="1"/>
  <c r="BR229" i="1"/>
  <c r="BT229" i="1"/>
  <c r="BV229" i="1"/>
  <c r="CB229" i="1"/>
  <c r="CD229" i="1"/>
  <c r="CF229" i="1"/>
  <c r="CH229" i="1"/>
  <c r="CJ229" i="1"/>
  <c r="CL229" i="1"/>
  <c r="CN229" i="1"/>
  <c r="CP229" i="1"/>
  <c r="CR229" i="1"/>
  <c r="CT229" i="1"/>
  <c r="CV229" i="1"/>
  <c r="CX229" i="1"/>
  <c r="CZ229" i="1"/>
  <c r="DC229" i="1"/>
  <c r="E230" i="1"/>
  <c r="H230" i="1"/>
  <c r="K230" i="1"/>
  <c r="S230" i="1"/>
  <c r="U230" i="1"/>
  <c r="W230" i="1"/>
  <c r="Y230" i="1"/>
  <c r="AA230" i="1"/>
  <c r="AC230" i="1"/>
  <c r="AD230" i="1"/>
  <c r="AE230" i="1"/>
  <c r="AF230" i="1"/>
  <c r="AK230" i="1"/>
  <c r="AQ230" i="1"/>
  <c r="AR230" i="1"/>
  <c r="AS230" i="1"/>
  <c r="AT230" i="1"/>
  <c r="AV230" i="1"/>
  <c r="AW230" i="1"/>
  <c r="AX230" i="1"/>
  <c r="AY230" i="1"/>
  <c r="BB230" i="1"/>
  <c r="BC230" i="1"/>
  <c r="BD230" i="1"/>
  <c r="BE230" i="1"/>
  <c r="BH230" i="1"/>
  <c r="BJ230" i="1"/>
  <c r="BL230" i="1"/>
  <c r="BN230" i="1"/>
  <c r="BP230" i="1"/>
  <c r="BR230" i="1"/>
  <c r="BT230" i="1"/>
  <c r="BV230" i="1"/>
  <c r="CB230" i="1"/>
  <c r="CD230" i="1"/>
  <c r="CF230" i="1"/>
  <c r="CH230" i="1"/>
  <c r="CJ230" i="1"/>
  <c r="CL230" i="1"/>
  <c r="CN230" i="1"/>
  <c r="CP230" i="1"/>
  <c r="CR230" i="1"/>
  <c r="CT230" i="1"/>
  <c r="CV230" i="1"/>
  <c r="CX230" i="1"/>
  <c r="CZ230" i="1"/>
  <c r="DC230" i="1"/>
  <c r="E231" i="1"/>
  <c r="H231" i="1"/>
  <c r="K231" i="1"/>
  <c r="S231" i="1"/>
  <c r="U231" i="1"/>
  <c r="W231" i="1"/>
  <c r="Y231" i="1"/>
  <c r="AA231" i="1"/>
  <c r="AC231" i="1"/>
  <c r="AD231" i="1"/>
  <c r="AE231" i="1"/>
  <c r="AF231" i="1"/>
  <c r="AK231" i="1"/>
  <c r="AQ231" i="1"/>
  <c r="AR231" i="1"/>
  <c r="AS231" i="1"/>
  <c r="AT231" i="1"/>
  <c r="AV231" i="1"/>
  <c r="AW231" i="1"/>
  <c r="AX231" i="1"/>
  <c r="AY231" i="1"/>
  <c r="BB231" i="1"/>
  <c r="BC231" i="1"/>
  <c r="BD231" i="1"/>
  <c r="BE231" i="1"/>
  <c r="BH231" i="1"/>
  <c r="BJ231" i="1"/>
  <c r="BL231" i="1"/>
  <c r="BN231" i="1"/>
  <c r="BP231" i="1"/>
  <c r="BR231" i="1"/>
  <c r="BT231" i="1"/>
  <c r="BV231" i="1"/>
  <c r="CB231" i="1"/>
  <c r="CD231" i="1"/>
  <c r="CF231" i="1"/>
  <c r="CH231" i="1"/>
  <c r="CJ231" i="1"/>
  <c r="CL231" i="1"/>
  <c r="CN231" i="1"/>
  <c r="CP231" i="1"/>
  <c r="CR231" i="1"/>
  <c r="CT231" i="1"/>
  <c r="CV231" i="1"/>
  <c r="CX231" i="1"/>
  <c r="CZ231" i="1"/>
  <c r="DC231" i="1"/>
  <c r="E232" i="1"/>
  <c r="H232" i="1"/>
  <c r="K232" i="1"/>
  <c r="S232" i="1"/>
  <c r="U232" i="1"/>
  <c r="W232" i="1"/>
  <c r="Y232" i="1"/>
  <c r="AA232" i="1"/>
  <c r="AC232" i="1"/>
  <c r="AD232" i="1"/>
  <c r="AE232" i="1"/>
  <c r="AF232" i="1"/>
  <c r="AK232" i="1"/>
  <c r="AQ232" i="1"/>
  <c r="AR232" i="1"/>
  <c r="AS232" i="1"/>
  <c r="AT232" i="1"/>
  <c r="AV232" i="1"/>
  <c r="AW232" i="1"/>
  <c r="AX232" i="1"/>
  <c r="AY232" i="1"/>
  <c r="BB232" i="1"/>
  <c r="BC232" i="1"/>
  <c r="BD232" i="1"/>
  <c r="BE232" i="1"/>
  <c r="BH232" i="1"/>
  <c r="BJ232" i="1"/>
  <c r="BL232" i="1"/>
  <c r="BN232" i="1"/>
  <c r="BP232" i="1"/>
  <c r="BR232" i="1"/>
  <c r="BT232" i="1"/>
  <c r="BV232" i="1"/>
  <c r="CB232" i="1"/>
  <c r="CD232" i="1"/>
  <c r="CF232" i="1"/>
  <c r="CH232" i="1"/>
  <c r="CJ232" i="1"/>
  <c r="CL232" i="1"/>
  <c r="CN232" i="1"/>
  <c r="CP232" i="1"/>
  <c r="CR232" i="1"/>
  <c r="CT232" i="1"/>
  <c r="CV232" i="1"/>
  <c r="CX232" i="1"/>
  <c r="CZ232" i="1"/>
  <c r="DC232" i="1"/>
  <c r="E233" i="1"/>
  <c r="H233" i="1"/>
  <c r="K233" i="1"/>
  <c r="S233" i="1"/>
  <c r="U233" i="1"/>
  <c r="W233" i="1"/>
  <c r="Y233" i="1"/>
  <c r="AA233" i="1"/>
  <c r="AC233" i="1"/>
  <c r="AD233" i="1"/>
  <c r="AE233" i="1"/>
  <c r="AF233" i="1"/>
  <c r="AK233" i="1"/>
  <c r="AQ233" i="1"/>
  <c r="AR233" i="1"/>
  <c r="AS233" i="1"/>
  <c r="AT233" i="1"/>
  <c r="AV233" i="1"/>
  <c r="AW233" i="1"/>
  <c r="AX233" i="1"/>
  <c r="AY233" i="1"/>
  <c r="BB233" i="1"/>
  <c r="BC233" i="1"/>
  <c r="BD233" i="1"/>
  <c r="BE233" i="1"/>
  <c r="BH233" i="1"/>
  <c r="BJ233" i="1"/>
  <c r="BL233" i="1"/>
  <c r="BN233" i="1"/>
  <c r="BP233" i="1"/>
  <c r="BR233" i="1"/>
  <c r="BT233" i="1"/>
  <c r="BV233" i="1"/>
  <c r="CB233" i="1"/>
  <c r="CD233" i="1"/>
  <c r="CF233" i="1"/>
  <c r="CH233" i="1"/>
  <c r="CJ233" i="1"/>
  <c r="CL233" i="1"/>
  <c r="CN233" i="1"/>
  <c r="CP233" i="1"/>
  <c r="CR233" i="1"/>
  <c r="CT233" i="1"/>
  <c r="CV233" i="1"/>
  <c r="CX233" i="1"/>
  <c r="CZ233" i="1"/>
  <c r="DC233" i="1"/>
  <c r="E234" i="1"/>
  <c r="H234" i="1"/>
  <c r="K234" i="1"/>
  <c r="S234" i="1"/>
  <c r="U234" i="1"/>
  <c r="W234" i="1"/>
  <c r="Y234" i="1"/>
  <c r="AA234" i="1"/>
  <c r="AC234" i="1"/>
  <c r="AD234" i="1"/>
  <c r="AE234" i="1"/>
  <c r="AF234" i="1"/>
  <c r="AK234" i="1"/>
  <c r="AQ234" i="1"/>
  <c r="AR234" i="1"/>
  <c r="AS234" i="1"/>
  <c r="AT234" i="1"/>
  <c r="AV234" i="1"/>
  <c r="AW234" i="1"/>
  <c r="AX234" i="1"/>
  <c r="AY234" i="1"/>
  <c r="BB234" i="1"/>
  <c r="BC234" i="1"/>
  <c r="BD234" i="1"/>
  <c r="BE234" i="1"/>
  <c r="BH234" i="1"/>
  <c r="BJ234" i="1"/>
  <c r="BL234" i="1"/>
  <c r="BN234" i="1"/>
  <c r="BP234" i="1"/>
  <c r="BR234" i="1"/>
  <c r="BT234" i="1"/>
  <c r="BV234" i="1"/>
  <c r="CB234" i="1"/>
  <c r="CD234" i="1"/>
  <c r="CF234" i="1"/>
  <c r="CH234" i="1"/>
  <c r="CJ234" i="1"/>
  <c r="CL234" i="1"/>
  <c r="CN234" i="1"/>
  <c r="CP234" i="1"/>
  <c r="CR234" i="1"/>
  <c r="CT234" i="1"/>
  <c r="CV234" i="1"/>
  <c r="CX234" i="1"/>
  <c r="CZ234" i="1"/>
  <c r="DC234" i="1"/>
  <c r="E235" i="1"/>
  <c r="H235" i="1"/>
  <c r="K235" i="1"/>
  <c r="S235" i="1"/>
  <c r="U235" i="1"/>
  <c r="W235" i="1"/>
  <c r="Y235" i="1"/>
  <c r="AA235" i="1"/>
  <c r="AC235" i="1"/>
  <c r="AD235" i="1"/>
  <c r="AE235" i="1"/>
  <c r="AF235" i="1"/>
  <c r="AK235" i="1"/>
  <c r="AQ235" i="1"/>
  <c r="AR235" i="1"/>
  <c r="AS235" i="1"/>
  <c r="AT235" i="1"/>
  <c r="AV235" i="1"/>
  <c r="AW235" i="1"/>
  <c r="AX235" i="1"/>
  <c r="AY235" i="1"/>
  <c r="BB235" i="1"/>
  <c r="BC235" i="1"/>
  <c r="BD235" i="1"/>
  <c r="BE235" i="1"/>
  <c r="BH235" i="1"/>
  <c r="BJ235" i="1"/>
  <c r="BL235" i="1"/>
  <c r="BN235" i="1"/>
  <c r="BP235" i="1"/>
  <c r="BR235" i="1"/>
  <c r="BT235" i="1"/>
  <c r="BV235" i="1"/>
  <c r="CB235" i="1"/>
  <c r="CD235" i="1"/>
  <c r="CF235" i="1"/>
  <c r="CH235" i="1"/>
  <c r="CJ235" i="1"/>
  <c r="CL235" i="1"/>
  <c r="CN235" i="1"/>
  <c r="CP235" i="1"/>
  <c r="CR235" i="1"/>
  <c r="CT235" i="1"/>
  <c r="CV235" i="1"/>
  <c r="CX235" i="1"/>
  <c r="CZ235" i="1"/>
  <c r="DC235" i="1"/>
  <c r="E236" i="1"/>
  <c r="H236" i="1"/>
  <c r="K236" i="1"/>
  <c r="S236" i="1"/>
  <c r="U236" i="1"/>
  <c r="W236" i="1"/>
  <c r="Y236" i="1"/>
  <c r="AA236" i="1"/>
  <c r="AC236" i="1"/>
  <c r="AD236" i="1"/>
  <c r="AE236" i="1"/>
  <c r="AF236" i="1"/>
  <c r="AK236" i="1"/>
  <c r="AQ236" i="1"/>
  <c r="AR236" i="1"/>
  <c r="AS236" i="1"/>
  <c r="AT236" i="1"/>
  <c r="AV236" i="1"/>
  <c r="AW236" i="1"/>
  <c r="AX236" i="1"/>
  <c r="AY236" i="1"/>
  <c r="BB236" i="1"/>
  <c r="BC236" i="1"/>
  <c r="BD236" i="1"/>
  <c r="BE236" i="1"/>
  <c r="BH236" i="1"/>
  <c r="BJ236" i="1"/>
  <c r="BL236" i="1"/>
  <c r="BN236" i="1"/>
  <c r="BP236" i="1"/>
  <c r="BR236" i="1"/>
  <c r="BT236" i="1"/>
  <c r="BV236" i="1"/>
  <c r="CB236" i="1"/>
  <c r="CD236" i="1"/>
  <c r="CF236" i="1"/>
  <c r="CH236" i="1"/>
  <c r="CJ236" i="1"/>
  <c r="CL236" i="1"/>
  <c r="CN236" i="1"/>
  <c r="CP236" i="1"/>
  <c r="CR236" i="1"/>
  <c r="CT236" i="1"/>
  <c r="CV236" i="1"/>
  <c r="CX236" i="1"/>
  <c r="CZ236" i="1"/>
  <c r="DC236" i="1"/>
  <c r="E237" i="1"/>
  <c r="H237" i="1"/>
  <c r="K237" i="1"/>
  <c r="S237" i="1"/>
  <c r="U237" i="1"/>
  <c r="W237" i="1"/>
  <c r="Y237" i="1"/>
  <c r="AA237" i="1"/>
  <c r="AC237" i="1"/>
  <c r="AD237" i="1"/>
  <c r="AE237" i="1"/>
  <c r="AF237" i="1"/>
  <c r="AK237" i="1"/>
  <c r="AQ237" i="1"/>
  <c r="AR237" i="1"/>
  <c r="AS237" i="1"/>
  <c r="AT237" i="1"/>
  <c r="AV237" i="1"/>
  <c r="AW237" i="1"/>
  <c r="AX237" i="1"/>
  <c r="AY237" i="1"/>
  <c r="BB237" i="1"/>
  <c r="BC237" i="1"/>
  <c r="BD237" i="1"/>
  <c r="BE237" i="1"/>
  <c r="BH237" i="1"/>
  <c r="BJ237" i="1"/>
  <c r="BL237" i="1"/>
  <c r="BN237" i="1"/>
  <c r="BP237" i="1"/>
  <c r="BR237" i="1"/>
  <c r="BT237" i="1"/>
  <c r="BV237" i="1"/>
  <c r="CB237" i="1"/>
  <c r="CD237" i="1"/>
  <c r="CF237" i="1"/>
  <c r="CH237" i="1"/>
  <c r="CJ237" i="1"/>
  <c r="CL237" i="1"/>
  <c r="CN237" i="1"/>
  <c r="CP237" i="1"/>
  <c r="CR237" i="1"/>
  <c r="CT237" i="1"/>
  <c r="CV237" i="1"/>
  <c r="CX237" i="1"/>
  <c r="CZ237" i="1"/>
  <c r="DC237" i="1"/>
  <c r="E238" i="1"/>
  <c r="H238" i="1"/>
  <c r="K238" i="1"/>
  <c r="S238" i="1"/>
  <c r="U238" i="1"/>
  <c r="W238" i="1"/>
  <c r="Y238" i="1"/>
  <c r="AA238" i="1"/>
  <c r="AC238" i="1"/>
  <c r="AD238" i="1"/>
  <c r="AE238" i="1"/>
  <c r="AF238" i="1"/>
  <c r="AK238" i="1"/>
  <c r="AQ238" i="1"/>
  <c r="AR238" i="1"/>
  <c r="AS238" i="1"/>
  <c r="AT238" i="1"/>
  <c r="AV238" i="1"/>
  <c r="AW238" i="1"/>
  <c r="AX238" i="1"/>
  <c r="AY238" i="1"/>
  <c r="BB238" i="1"/>
  <c r="BC238" i="1"/>
  <c r="BD238" i="1"/>
  <c r="BE238" i="1"/>
  <c r="BH238" i="1"/>
  <c r="BJ238" i="1"/>
  <c r="BL238" i="1"/>
  <c r="BN238" i="1"/>
  <c r="BP238" i="1"/>
  <c r="BR238" i="1"/>
  <c r="BT238" i="1"/>
  <c r="BV238" i="1"/>
  <c r="CB238" i="1"/>
  <c r="CD238" i="1"/>
  <c r="CF238" i="1"/>
  <c r="CH238" i="1"/>
  <c r="CJ238" i="1"/>
  <c r="CL238" i="1"/>
  <c r="CN238" i="1"/>
  <c r="CP238" i="1"/>
  <c r="CR238" i="1"/>
  <c r="CT238" i="1"/>
  <c r="CV238" i="1"/>
  <c r="CX238" i="1"/>
  <c r="CZ238" i="1"/>
  <c r="DC238" i="1"/>
  <c r="E239" i="1"/>
  <c r="H239" i="1"/>
  <c r="K239" i="1"/>
  <c r="S239" i="1"/>
  <c r="U239" i="1"/>
  <c r="W239" i="1"/>
  <c r="Y239" i="1"/>
  <c r="AA239" i="1"/>
  <c r="AC239" i="1"/>
  <c r="AD239" i="1"/>
  <c r="AE239" i="1"/>
  <c r="AF239" i="1"/>
  <c r="AK239" i="1"/>
  <c r="AQ239" i="1"/>
  <c r="AR239" i="1"/>
  <c r="AS239" i="1"/>
  <c r="AT239" i="1"/>
  <c r="AV239" i="1"/>
  <c r="AW239" i="1"/>
  <c r="AX239" i="1"/>
  <c r="AY239" i="1"/>
  <c r="BB239" i="1"/>
  <c r="BC239" i="1"/>
  <c r="BD239" i="1"/>
  <c r="BE239" i="1"/>
  <c r="BH239" i="1"/>
  <c r="BJ239" i="1"/>
  <c r="BL239" i="1"/>
  <c r="BN239" i="1"/>
  <c r="BP239" i="1"/>
  <c r="BR239" i="1"/>
  <c r="BT239" i="1"/>
  <c r="BV239" i="1"/>
  <c r="CB239" i="1"/>
  <c r="CD239" i="1"/>
  <c r="CF239" i="1"/>
  <c r="CH239" i="1"/>
  <c r="CJ239" i="1"/>
  <c r="CL239" i="1"/>
  <c r="CN239" i="1"/>
  <c r="CP239" i="1"/>
  <c r="CR239" i="1"/>
  <c r="CT239" i="1"/>
  <c r="CV239" i="1"/>
  <c r="CX239" i="1"/>
  <c r="CZ239" i="1"/>
  <c r="DC239" i="1"/>
  <c r="E240" i="1"/>
  <c r="H240" i="1"/>
  <c r="K240" i="1"/>
  <c r="S240" i="1"/>
  <c r="U240" i="1"/>
  <c r="W240" i="1"/>
  <c r="Y240" i="1"/>
  <c r="AA240" i="1"/>
  <c r="AC240" i="1"/>
  <c r="AD240" i="1"/>
  <c r="AE240" i="1"/>
  <c r="AF240" i="1"/>
  <c r="AK240" i="1"/>
  <c r="AQ240" i="1"/>
  <c r="AR240" i="1"/>
  <c r="AS240" i="1"/>
  <c r="AT240" i="1"/>
  <c r="AV240" i="1"/>
  <c r="AW240" i="1"/>
  <c r="AX240" i="1"/>
  <c r="AY240" i="1"/>
  <c r="BB240" i="1"/>
  <c r="BC240" i="1"/>
  <c r="BD240" i="1"/>
  <c r="BE240" i="1"/>
  <c r="BH240" i="1"/>
  <c r="BJ240" i="1"/>
  <c r="BL240" i="1"/>
  <c r="BN240" i="1"/>
  <c r="BP240" i="1"/>
  <c r="BR240" i="1"/>
  <c r="BT240" i="1"/>
  <c r="BV240" i="1"/>
  <c r="CB240" i="1"/>
  <c r="CD240" i="1"/>
  <c r="CF240" i="1"/>
  <c r="CH240" i="1"/>
  <c r="CJ240" i="1"/>
  <c r="CL240" i="1"/>
  <c r="CN240" i="1"/>
  <c r="CP240" i="1"/>
  <c r="CR240" i="1"/>
  <c r="CT240" i="1"/>
  <c r="CV240" i="1"/>
  <c r="CX240" i="1"/>
  <c r="CZ240" i="1"/>
  <c r="DC240" i="1"/>
  <c r="E241" i="1"/>
  <c r="H241" i="1"/>
  <c r="K241" i="1"/>
  <c r="S241" i="1"/>
  <c r="U241" i="1"/>
  <c r="W241" i="1"/>
  <c r="Y241" i="1"/>
  <c r="AA241" i="1"/>
  <c r="AC241" i="1"/>
  <c r="AD241" i="1"/>
  <c r="AE241" i="1"/>
  <c r="AF241" i="1"/>
  <c r="AK241" i="1"/>
  <c r="AQ241" i="1"/>
  <c r="AR241" i="1"/>
  <c r="AS241" i="1"/>
  <c r="AT241" i="1"/>
  <c r="AV241" i="1"/>
  <c r="AW241" i="1"/>
  <c r="AX241" i="1"/>
  <c r="AY241" i="1"/>
  <c r="BB241" i="1"/>
  <c r="BC241" i="1"/>
  <c r="BD241" i="1"/>
  <c r="BE241" i="1"/>
  <c r="BH241" i="1"/>
  <c r="BJ241" i="1"/>
  <c r="BL241" i="1"/>
  <c r="BN241" i="1"/>
  <c r="BP241" i="1"/>
  <c r="BR241" i="1"/>
  <c r="BT241" i="1"/>
  <c r="BV241" i="1"/>
  <c r="CB241" i="1"/>
  <c r="CD241" i="1"/>
  <c r="CF241" i="1"/>
  <c r="CH241" i="1"/>
  <c r="CJ241" i="1"/>
  <c r="CL241" i="1"/>
  <c r="CN241" i="1"/>
  <c r="CP241" i="1"/>
  <c r="CR241" i="1"/>
  <c r="CT241" i="1"/>
  <c r="CV241" i="1"/>
  <c r="CX241" i="1"/>
  <c r="CZ241" i="1"/>
  <c r="DC241" i="1"/>
  <c r="E242" i="1"/>
  <c r="H242" i="1"/>
  <c r="K242" i="1"/>
  <c r="S242" i="1"/>
  <c r="U242" i="1"/>
  <c r="W242" i="1"/>
  <c r="Y242" i="1"/>
  <c r="AA242" i="1"/>
  <c r="AC242" i="1"/>
  <c r="AD242" i="1"/>
  <c r="AE242" i="1"/>
  <c r="AF242" i="1"/>
  <c r="AK242" i="1"/>
  <c r="AQ242" i="1"/>
  <c r="AR242" i="1"/>
  <c r="AS242" i="1"/>
  <c r="AT242" i="1"/>
  <c r="AV242" i="1"/>
  <c r="AW242" i="1"/>
  <c r="AX242" i="1"/>
  <c r="AY242" i="1"/>
  <c r="BB242" i="1"/>
  <c r="BC242" i="1"/>
  <c r="BD242" i="1"/>
  <c r="BE242" i="1"/>
  <c r="BH242" i="1"/>
  <c r="BJ242" i="1"/>
  <c r="BL242" i="1"/>
  <c r="BN242" i="1"/>
  <c r="BP242" i="1"/>
  <c r="BR242" i="1"/>
  <c r="BT242" i="1"/>
  <c r="BV242" i="1"/>
  <c r="CB242" i="1"/>
  <c r="CD242" i="1"/>
  <c r="CF242" i="1"/>
  <c r="CH242" i="1"/>
  <c r="CJ242" i="1"/>
  <c r="CL242" i="1"/>
  <c r="CN242" i="1"/>
  <c r="CP242" i="1"/>
  <c r="CR242" i="1"/>
  <c r="CT242" i="1"/>
  <c r="CV242" i="1"/>
  <c r="CX242" i="1"/>
  <c r="CZ242" i="1"/>
  <c r="DC242" i="1"/>
  <c r="E243" i="1"/>
  <c r="H243" i="1"/>
  <c r="K243" i="1"/>
  <c r="S243" i="1"/>
  <c r="U243" i="1"/>
  <c r="W243" i="1"/>
  <c r="Y243" i="1"/>
  <c r="AA243" i="1"/>
  <c r="AC243" i="1"/>
  <c r="AD243" i="1"/>
  <c r="AE243" i="1"/>
  <c r="AF243" i="1"/>
  <c r="AK243" i="1"/>
  <c r="AQ243" i="1"/>
  <c r="AR243" i="1"/>
  <c r="AS243" i="1"/>
  <c r="AT243" i="1"/>
  <c r="AV243" i="1"/>
  <c r="AW243" i="1"/>
  <c r="AX243" i="1"/>
  <c r="AY243" i="1"/>
  <c r="BB243" i="1"/>
  <c r="BC243" i="1"/>
  <c r="BD243" i="1"/>
  <c r="BE243" i="1"/>
  <c r="BH243" i="1"/>
  <c r="BJ243" i="1"/>
  <c r="BL243" i="1"/>
  <c r="BN243" i="1"/>
  <c r="BP243" i="1"/>
  <c r="BR243" i="1"/>
  <c r="BT243" i="1"/>
  <c r="BV243" i="1"/>
  <c r="CB243" i="1"/>
  <c r="CD243" i="1"/>
  <c r="CF243" i="1"/>
  <c r="CH243" i="1"/>
  <c r="CJ243" i="1"/>
  <c r="CL243" i="1"/>
  <c r="CN243" i="1"/>
  <c r="CP243" i="1"/>
  <c r="CR243" i="1"/>
  <c r="CT243" i="1"/>
  <c r="CV243" i="1"/>
  <c r="CX243" i="1"/>
  <c r="CZ243" i="1"/>
  <c r="DC243" i="1"/>
  <c r="E244" i="1"/>
  <c r="H244" i="1"/>
  <c r="K244" i="1"/>
  <c r="S244" i="1"/>
  <c r="U244" i="1"/>
  <c r="W244" i="1"/>
  <c r="Y244" i="1"/>
  <c r="AA244" i="1"/>
  <c r="AC244" i="1"/>
  <c r="AD244" i="1"/>
  <c r="AE244" i="1"/>
  <c r="AF244" i="1"/>
  <c r="AK244" i="1"/>
  <c r="AQ244" i="1"/>
  <c r="AR244" i="1"/>
  <c r="AS244" i="1"/>
  <c r="AT244" i="1"/>
  <c r="AV244" i="1"/>
  <c r="AW244" i="1"/>
  <c r="AX244" i="1"/>
  <c r="AY244" i="1"/>
  <c r="BB244" i="1"/>
  <c r="BC244" i="1"/>
  <c r="BD244" i="1"/>
  <c r="BE244" i="1"/>
  <c r="BH244" i="1"/>
  <c r="BJ244" i="1"/>
  <c r="BL244" i="1"/>
  <c r="BN244" i="1"/>
  <c r="BP244" i="1"/>
  <c r="BR244" i="1"/>
  <c r="BT244" i="1"/>
  <c r="BV244" i="1"/>
  <c r="CB244" i="1"/>
  <c r="CD244" i="1"/>
  <c r="CF244" i="1"/>
  <c r="CH244" i="1"/>
  <c r="CJ244" i="1"/>
  <c r="CL244" i="1"/>
  <c r="CN244" i="1"/>
  <c r="CP244" i="1"/>
  <c r="CR244" i="1"/>
  <c r="CT244" i="1"/>
  <c r="CV244" i="1"/>
  <c r="CX244" i="1"/>
  <c r="CZ244" i="1"/>
  <c r="DC244" i="1"/>
  <c r="E245" i="1"/>
  <c r="H245" i="1"/>
  <c r="K245" i="1"/>
  <c r="S245" i="1"/>
  <c r="U245" i="1"/>
  <c r="W245" i="1"/>
  <c r="Y245" i="1"/>
  <c r="AA245" i="1"/>
  <c r="AC245" i="1"/>
  <c r="AD245" i="1"/>
  <c r="AE245" i="1"/>
  <c r="AF245" i="1"/>
  <c r="AK245" i="1"/>
  <c r="AQ245" i="1"/>
  <c r="AR245" i="1"/>
  <c r="AS245" i="1"/>
  <c r="AT245" i="1"/>
  <c r="AV245" i="1"/>
  <c r="AW245" i="1"/>
  <c r="AX245" i="1"/>
  <c r="AY245" i="1"/>
  <c r="BB245" i="1"/>
  <c r="BC245" i="1"/>
  <c r="BD245" i="1"/>
  <c r="BE245" i="1"/>
  <c r="BH245" i="1"/>
  <c r="BJ245" i="1"/>
  <c r="BL245" i="1"/>
  <c r="BN245" i="1"/>
  <c r="BP245" i="1"/>
  <c r="BR245" i="1"/>
  <c r="BT245" i="1"/>
  <c r="BV245" i="1"/>
  <c r="CB245" i="1"/>
  <c r="CD245" i="1"/>
  <c r="CF245" i="1"/>
  <c r="CH245" i="1"/>
  <c r="CJ245" i="1"/>
  <c r="CL245" i="1"/>
  <c r="CN245" i="1"/>
  <c r="CP245" i="1"/>
  <c r="CR245" i="1"/>
  <c r="CT245" i="1"/>
  <c r="CV245" i="1"/>
  <c r="CX245" i="1"/>
  <c r="CZ245" i="1"/>
  <c r="DC245" i="1"/>
  <c r="E246" i="1"/>
  <c r="H246" i="1"/>
  <c r="K246" i="1"/>
  <c r="S246" i="1"/>
  <c r="U246" i="1"/>
  <c r="W246" i="1"/>
  <c r="Y246" i="1"/>
  <c r="AA246" i="1"/>
  <c r="AC246" i="1"/>
  <c r="AD246" i="1"/>
  <c r="AE246" i="1"/>
  <c r="AF246" i="1"/>
  <c r="AK246" i="1"/>
  <c r="AQ246" i="1"/>
  <c r="AR246" i="1"/>
  <c r="AS246" i="1"/>
  <c r="AT246" i="1"/>
  <c r="AV246" i="1"/>
  <c r="AW246" i="1"/>
  <c r="AX246" i="1"/>
  <c r="AY246" i="1"/>
  <c r="BB246" i="1"/>
  <c r="BC246" i="1"/>
  <c r="BD246" i="1"/>
  <c r="BE246" i="1"/>
  <c r="BH246" i="1"/>
  <c r="BJ246" i="1"/>
  <c r="BL246" i="1"/>
  <c r="BN246" i="1"/>
  <c r="BP246" i="1"/>
  <c r="BR246" i="1"/>
  <c r="BT246" i="1"/>
  <c r="BV246" i="1"/>
  <c r="CB246" i="1"/>
  <c r="CD246" i="1"/>
  <c r="CF246" i="1"/>
  <c r="CH246" i="1"/>
  <c r="CJ246" i="1"/>
  <c r="CL246" i="1"/>
  <c r="CN246" i="1"/>
  <c r="CP246" i="1"/>
  <c r="CR246" i="1"/>
  <c r="CT246" i="1"/>
  <c r="CV246" i="1"/>
  <c r="CX246" i="1"/>
  <c r="CZ246" i="1"/>
  <c r="DC246" i="1"/>
  <c r="E247" i="1"/>
  <c r="H247" i="1"/>
  <c r="K247" i="1"/>
  <c r="S247" i="1"/>
  <c r="U247" i="1"/>
  <c r="W247" i="1"/>
  <c r="Y247" i="1"/>
  <c r="AA247" i="1"/>
  <c r="AC247" i="1"/>
  <c r="AD247" i="1"/>
  <c r="AE247" i="1"/>
  <c r="AF247" i="1"/>
  <c r="AK247" i="1"/>
  <c r="AQ247" i="1"/>
  <c r="AR247" i="1"/>
  <c r="AS247" i="1"/>
  <c r="AT247" i="1"/>
  <c r="AV247" i="1"/>
  <c r="AW247" i="1"/>
  <c r="AX247" i="1"/>
  <c r="AY247" i="1"/>
  <c r="BB247" i="1"/>
  <c r="BC247" i="1"/>
  <c r="BD247" i="1"/>
  <c r="BE247" i="1"/>
  <c r="BH247" i="1"/>
  <c r="BJ247" i="1"/>
  <c r="BL247" i="1"/>
  <c r="BN247" i="1"/>
  <c r="BP247" i="1"/>
  <c r="BR247" i="1"/>
  <c r="BT247" i="1"/>
  <c r="BV247" i="1"/>
  <c r="CB247" i="1"/>
  <c r="CD247" i="1"/>
  <c r="CF247" i="1"/>
  <c r="CH247" i="1"/>
  <c r="CJ247" i="1"/>
  <c r="CL247" i="1"/>
  <c r="CN247" i="1"/>
  <c r="CP247" i="1"/>
  <c r="CR247" i="1"/>
  <c r="CT247" i="1"/>
  <c r="CV247" i="1"/>
  <c r="CX247" i="1"/>
  <c r="CZ247" i="1"/>
  <c r="DC247" i="1"/>
  <c r="E248" i="1"/>
  <c r="H248" i="1"/>
  <c r="K248" i="1"/>
  <c r="S248" i="1"/>
  <c r="U248" i="1"/>
  <c r="W248" i="1"/>
  <c r="Y248" i="1"/>
  <c r="AA248" i="1"/>
  <c r="AC248" i="1"/>
  <c r="AD248" i="1"/>
  <c r="AE248" i="1"/>
  <c r="AF248" i="1"/>
  <c r="AK248" i="1"/>
  <c r="AQ248" i="1"/>
  <c r="AR248" i="1"/>
  <c r="AS248" i="1"/>
  <c r="AT248" i="1"/>
  <c r="AV248" i="1"/>
  <c r="AW248" i="1"/>
  <c r="AX248" i="1"/>
  <c r="AY248" i="1"/>
  <c r="BB248" i="1"/>
  <c r="BC248" i="1"/>
  <c r="BD248" i="1"/>
  <c r="BE248" i="1"/>
  <c r="BH248" i="1"/>
  <c r="BJ248" i="1"/>
  <c r="BL248" i="1"/>
  <c r="BN248" i="1"/>
  <c r="BP248" i="1"/>
  <c r="BR248" i="1"/>
  <c r="BT248" i="1"/>
  <c r="BV248" i="1"/>
  <c r="CB248" i="1"/>
  <c r="CD248" i="1"/>
  <c r="CF248" i="1"/>
  <c r="CH248" i="1"/>
  <c r="CJ248" i="1"/>
  <c r="CL248" i="1"/>
  <c r="CN248" i="1"/>
  <c r="CP248" i="1"/>
  <c r="CR248" i="1"/>
  <c r="CT248" i="1"/>
  <c r="CV248" i="1"/>
  <c r="CX248" i="1"/>
  <c r="CZ248" i="1"/>
  <c r="DC248" i="1"/>
  <c r="E249" i="1"/>
  <c r="H249" i="1"/>
  <c r="K249" i="1"/>
  <c r="S249" i="1"/>
  <c r="U249" i="1"/>
  <c r="W249" i="1"/>
  <c r="Y249" i="1"/>
  <c r="AA249" i="1"/>
  <c r="AC249" i="1"/>
  <c r="AD249" i="1"/>
  <c r="AE249" i="1"/>
  <c r="AF249" i="1"/>
  <c r="AK249" i="1"/>
  <c r="AQ249" i="1"/>
  <c r="AR249" i="1"/>
  <c r="AS249" i="1"/>
  <c r="AT249" i="1"/>
  <c r="AV249" i="1"/>
  <c r="AW249" i="1"/>
  <c r="AX249" i="1"/>
  <c r="AY249" i="1"/>
  <c r="BB249" i="1"/>
  <c r="BC249" i="1"/>
  <c r="BD249" i="1"/>
  <c r="BE249" i="1"/>
  <c r="BH249" i="1"/>
  <c r="BJ249" i="1"/>
  <c r="BL249" i="1"/>
  <c r="BN249" i="1"/>
  <c r="BP249" i="1"/>
  <c r="BR249" i="1"/>
  <c r="BT249" i="1"/>
  <c r="BV249" i="1"/>
  <c r="CB249" i="1"/>
  <c r="CD249" i="1"/>
  <c r="CF249" i="1"/>
  <c r="CH249" i="1"/>
  <c r="CJ249" i="1"/>
  <c r="CL249" i="1"/>
  <c r="CN249" i="1"/>
  <c r="CP249" i="1"/>
  <c r="CR249" i="1"/>
  <c r="CT249" i="1"/>
  <c r="CV249" i="1"/>
  <c r="CX249" i="1"/>
  <c r="CZ249" i="1"/>
  <c r="DC249" i="1"/>
  <c r="E250" i="1"/>
  <c r="H250" i="1"/>
  <c r="K250" i="1"/>
  <c r="S250" i="1"/>
  <c r="U250" i="1"/>
  <c r="W250" i="1"/>
  <c r="Y250" i="1"/>
  <c r="AA250" i="1"/>
  <c r="AC250" i="1"/>
  <c r="AD250" i="1"/>
  <c r="AE250" i="1"/>
  <c r="AF250" i="1"/>
  <c r="AK250" i="1"/>
  <c r="AQ250" i="1"/>
  <c r="AR250" i="1"/>
  <c r="AS250" i="1"/>
  <c r="AT250" i="1"/>
  <c r="AV250" i="1"/>
  <c r="AW250" i="1"/>
  <c r="AX250" i="1"/>
  <c r="AY250" i="1"/>
  <c r="BB250" i="1"/>
  <c r="BC250" i="1"/>
  <c r="BD250" i="1"/>
  <c r="BE250" i="1"/>
  <c r="BH250" i="1"/>
  <c r="BJ250" i="1"/>
  <c r="BL250" i="1"/>
  <c r="BN250" i="1"/>
  <c r="BP250" i="1"/>
  <c r="BR250" i="1"/>
  <c r="BT250" i="1"/>
  <c r="BV250" i="1"/>
  <c r="CB250" i="1"/>
  <c r="CD250" i="1"/>
  <c r="CF250" i="1"/>
  <c r="CH250" i="1"/>
  <c r="CJ250" i="1"/>
  <c r="CL250" i="1"/>
  <c r="CN250" i="1"/>
  <c r="CP250" i="1"/>
  <c r="CR250" i="1"/>
  <c r="CT250" i="1"/>
  <c r="CV250" i="1"/>
  <c r="CX250" i="1"/>
  <c r="CZ250" i="1"/>
  <c r="DC250" i="1"/>
  <c r="E251" i="1"/>
  <c r="H251" i="1"/>
  <c r="K251" i="1"/>
  <c r="S251" i="1"/>
  <c r="U251" i="1"/>
  <c r="W251" i="1"/>
  <c r="Y251" i="1"/>
  <c r="AA251" i="1"/>
  <c r="AC251" i="1"/>
  <c r="AD251" i="1"/>
  <c r="AE251" i="1"/>
  <c r="AF251" i="1"/>
  <c r="AK251" i="1"/>
  <c r="AQ251" i="1"/>
  <c r="AR251" i="1"/>
  <c r="AS251" i="1"/>
  <c r="AT251" i="1"/>
  <c r="AV251" i="1"/>
  <c r="AW251" i="1"/>
  <c r="AX251" i="1"/>
  <c r="AY251" i="1"/>
  <c r="BB251" i="1"/>
  <c r="BC251" i="1"/>
  <c r="BD251" i="1"/>
  <c r="BE251" i="1"/>
  <c r="BH251" i="1"/>
  <c r="BJ251" i="1"/>
  <c r="BL251" i="1"/>
  <c r="BN251" i="1"/>
  <c r="BP251" i="1"/>
  <c r="BR251" i="1"/>
  <c r="BT251" i="1"/>
  <c r="BV251" i="1"/>
  <c r="CB251" i="1"/>
  <c r="CD251" i="1"/>
  <c r="CF251" i="1"/>
  <c r="CH251" i="1"/>
  <c r="CJ251" i="1"/>
  <c r="CL251" i="1"/>
  <c r="CN251" i="1"/>
  <c r="CP251" i="1"/>
  <c r="CR251" i="1"/>
  <c r="CT251" i="1"/>
  <c r="CV251" i="1"/>
  <c r="CX251" i="1"/>
  <c r="CZ251" i="1"/>
  <c r="DC251" i="1"/>
  <c r="E252" i="1"/>
  <c r="H252" i="1"/>
  <c r="K252" i="1"/>
  <c r="S252" i="1"/>
  <c r="U252" i="1"/>
  <c r="W252" i="1"/>
  <c r="Y252" i="1"/>
  <c r="AA252" i="1"/>
  <c r="AC252" i="1"/>
  <c r="AD252" i="1"/>
  <c r="AE252" i="1"/>
  <c r="AF252" i="1"/>
  <c r="AK252" i="1"/>
  <c r="AQ252" i="1"/>
  <c r="AR252" i="1"/>
  <c r="AS252" i="1"/>
  <c r="AT252" i="1"/>
  <c r="AV252" i="1"/>
  <c r="AW252" i="1"/>
  <c r="AX252" i="1"/>
  <c r="AY252" i="1"/>
  <c r="BB252" i="1"/>
  <c r="BC252" i="1"/>
  <c r="BD252" i="1"/>
  <c r="BE252" i="1"/>
  <c r="BH252" i="1"/>
  <c r="BJ252" i="1"/>
  <c r="BL252" i="1"/>
  <c r="BN252" i="1"/>
  <c r="BP252" i="1"/>
  <c r="BR252" i="1"/>
  <c r="BT252" i="1"/>
  <c r="BV252" i="1"/>
  <c r="CB252" i="1"/>
  <c r="CD252" i="1"/>
  <c r="CF252" i="1"/>
  <c r="CH252" i="1"/>
  <c r="CJ252" i="1"/>
  <c r="CL252" i="1"/>
  <c r="CN252" i="1"/>
  <c r="CP252" i="1"/>
  <c r="CR252" i="1"/>
  <c r="CT252" i="1"/>
  <c r="CV252" i="1"/>
  <c r="CX252" i="1"/>
  <c r="CZ252" i="1"/>
  <c r="DC252" i="1"/>
  <c r="E253" i="1"/>
  <c r="H253" i="1"/>
  <c r="K253" i="1"/>
  <c r="S253" i="1"/>
  <c r="U253" i="1"/>
  <c r="W253" i="1"/>
  <c r="Y253" i="1"/>
  <c r="AA253" i="1"/>
  <c r="AC253" i="1"/>
  <c r="AD253" i="1"/>
  <c r="AE253" i="1"/>
  <c r="AH253" i="1" s="1"/>
  <c r="AF253" i="1"/>
  <c r="AK253" i="1"/>
  <c r="AQ253" i="1"/>
  <c r="AR253" i="1"/>
  <c r="AS253" i="1"/>
  <c r="AT253" i="1"/>
  <c r="AV253" i="1"/>
  <c r="AW253" i="1"/>
  <c r="AX253" i="1"/>
  <c r="AY253" i="1"/>
  <c r="BB253" i="1"/>
  <c r="BC253" i="1"/>
  <c r="BD253" i="1"/>
  <c r="BE253" i="1"/>
  <c r="BH253" i="1"/>
  <c r="BJ253" i="1"/>
  <c r="BL253" i="1"/>
  <c r="BN253" i="1"/>
  <c r="BP253" i="1"/>
  <c r="BR253" i="1"/>
  <c r="BT253" i="1"/>
  <c r="BV253" i="1"/>
  <c r="CB253" i="1"/>
  <c r="CD253" i="1"/>
  <c r="CF253" i="1"/>
  <c r="CH253" i="1"/>
  <c r="CJ253" i="1"/>
  <c r="CL253" i="1"/>
  <c r="CN253" i="1"/>
  <c r="CP253" i="1"/>
  <c r="CR253" i="1"/>
  <c r="CT253" i="1"/>
  <c r="CV253" i="1"/>
  <c r="CX253" i="1"/>
  <c r="CZ253" i="1"/>
  <c r="DC253" i="1"/>
  <c r="E254" i="1"/>
  <c r="H254" i="1"/>
  <c r="K254" i="1"/>
  <c r="S254" i="1"/>
  <c r="U254" i="1"/>
  <c r="W254" i="1"/>
  <c r="Y254" i="1"/>
  <c r="AA254" i="1"/>
  <c r="AC254" i="1"/>
  <c r="AD254" i="1"/>
  <c r="AE254" i="1"/>
  <c r="AF254" i="1"/>
  <c r="AK254" i="1"/>
  <c r="AQ254" i="1"/>
  <c r="AR254" i="1"/>
  <c r="AS254" i="1"/>
  <c r="AT254" i="1"/>
  <c r="AV254" i="1"/>
  <c r="AW254" i="1"/>
  <c r="AX254" i="1"/>
  <c r="AY254" i="1"/>
  <c r="BB254" i="1"/>
  <c r="BC254" i="1"/>
  <c r="BD254" i="1"/>
  <c r="BE254" i="1"/>
  <c r="BH254" i="1"/>
  <c r="BJ254" i="1"/>
  <c r="BL254" i="1"/>
  <c r="BN254" i="1"/>
  <c r="BP254" i="1"/>
  <c r="BR254" i="1"/>
  <c r="BT254" i="1"/>
  <c r="BV254" i="1"/>
  <c r="CB254" i="1"/>
  <c r="CD254" i="1"/>
  <c r="CF254" i="1"/>
  <c r="CH254" i="1"/>
  <c r="CJ254" i="1"/>
  <c r="CL254" i="1"/>
  <c r="CN254" i="1"/>
  <c r="CP254" i="1"/>
  <c r="CR254" i="1"/>
  <c r="CT254" i="1"/>
  <c r="CV254" i="1"/>
  <c r="CX254" i="1"/>
  <c r="CZ254" i="1"/>
  <c r="DC254" i="1"/>
  <c r="E255" i="1"/>
  <c r="H255" i="1"/>
  <c r="K255" i="1"/>
  <c r="S255" i="1"/>
  <c r="U255" i="1"/>
  <c r="W255" i="1"/>
  <c r="Y255" i="1"/>
  <c r="AA255" i="1"/>
  <c r="AC255" i="1"/>
  <c r="AD255" i="1"/>
  <c r="AE255" i="1"/>
  <c r="AF255" i="1"/>
  <c r="AK255" i="1"/>
  <c r="AQ255" i="1"/>
  <c r="AR255" i="1"/>
  <c r="AS255" i="1"/>
  <c r="AT255" i="1"/>
  <c r="AV255" i="1"/>
  <c r="AW255" i="1"/>
  <c r="AX255" i="1"/>
  <c r="AY255" i="1"/>
  <c r="BB255" i="1"/>
  <c r="BC255" i="1"/>
  <c r="BD255" i="1"/>
  <c r="BE255" i="1"/>
  <c r="BH255" i="1"/>
  <c r="BJ255" i="1"/>
  <c r="BL255" i="1"/>
  <c r="BN255" i="1"/>
  <c r="BP255" i="1"/>
  <c r="BR255" i="1"/>
  <c r="BT255" i="1"/>
  <c r="BV255" i="1"/>
  <c r="CB255" i="1"/>
  <c r="CD255" i="1"/>
  <c r="CF255" i="1"/>
  <c r="CH255" i="1"/>
  <c r="CJ255" i="1"/>
  <c r="CL255" i="1"/>
  <c r="CN255" i="1"/>
  <c r="CP255" i="1"/>
  <c r="CR255" i="1"/>
  <c r="CT255" i="1"/>
  <c r="CV255" i="1"/>
  <c r="CX255" i="1"/>
  <c r="CZ255" i="1"/>
  <c r="DC255" i="1"/>
  <c r="E256" i="1"/>
  <c r="H256" i="1"/>
  <c r="K256" i="1"/>
  <c r="S256" i="1"/>
  <c r="U256" i="1"/>
  <c r="W256" i="1"/>
  <c r="Y256" i="1"/>
  <c r="AA256" i="1"/>
  <c r="AC256" i="1"/>
  <c r="AD256" i="1"/>
  <c r="AJ256" i="1" s="1"/>
  <c r="AE256" i="1"/>
  <c r="AF256" i="1"/>
  <c r="AK256" i="1"/>
  <c r="AQ256" i="1"/>
  <c r="AR256" i="1"/>
  <c r="AS256" i="1"/>
  <c r="AT256" i="1"/>
  <c r="AV256" i="1"/>
  <c r="AW256" i="1"/>
  <c r="AX256" i="1"/>
  <c r="AY256" i="1"/>
  <c r="BB256" i="1"/>
  <c r="BC256" i="1"/>
  <c r="BD256" i="1"/>
  <c r="BE256" i="1"/>
  <c r="BH256" i="1"/>
  <c r="BJ256" i="1"/>
  <c r="BL256" i="1"/>
  <c r="BN256" i="1"/>
  <c r="BP256" i="1"/>
  <c r="BR256" i="1"/>
  <c r="BT256" i="1"/>
  <c r="BV256" i="1"/>
  <c r="CB256" i="1"/>
  <c r="CD256" i="1"/>
  <c r="CF256" i="1"/>
  <c r="CH256" i="1"/>
  <c r="CJ256" i="1"/>
  <c r="CL256" i="1"/>
  <c r="CN256" i="1"/>
  <c r="CP256" i="1"/>
  <c r="CR256" i="1"/>
  <c r="CT256" i="1"/>
  <c r="CV256" i="1"/>
  <c r="CX256" i="1"/>
  <c r="CZ256" i="1"/>
  <c r="DC256" i="1"/>
  <c r="E257" i="1"/>
  <c r="H257" i="1"/>
  <c r="K257" i="1"/>
  <c r="S257" i="1"/>
  <c r="U257" i="1"/>
  <c r="W257" i="1"/>
  <c r="Y257" i="1"/>
  <c r="AA257" i="1"/>
  <c r="AC257" i="1"/>
  <c r="AD257" i="1"/>
  <c r="AE257" i="1"/>
  <c r="AF257" i="1"/>
  <c r="AK257" i="1"/>
  <c r="AQ257" i="1"/>
  <c r="AR257" i="1"/>
  <c r="AS257" i="1"/>
  <c r="AT257" i="1"/>
  <c r="AV257" i="1"/>
  <c r="AW257" i="1"/>
  <c r="AX257" i="1"/>
  <c r="AY257" i="1"/>
  <c r="BB257" i="1"/>
  <c r="BC257" i="1"/>
  <c r="BD257" i="1"/>
  <c r="BE257" i="1"/>
  <c r="BH257" i="1"/>
  <c r="BJ257" i="1"/>
  <c r="BL257" i="1"/>
  <c r="BN257" i="1"/>
  <c r="BP257" i="1"/>
  <c r="BR257" i="1"/>
  <c r="BT257" i="1"/>
  <c r="BV257" i="1"/>
  <c r="CB257" i="1"/>
  <c r="CD257" i="1"/>
  <c r="CF257" i="1"/>
  <c r="CH257" i="1"/>
  <c r="CJ257" i="1"/>
  <c r="CL257" i="1"/>
  <c r="CN257" i="1"/>
  <c r="CP257" i="1"/>
  <c r="CR257" i="1"/>
  <c r="CT257" i="1"/>
  <c r="CV257" i="1"/>
  <c r="CX257" i="1"/>
  <c r="CZ257" i="1"/>
  <c r="DC257" i="1"/>
  <c r="E258" i="1"/>
  <c r="H258" i="1"/>
  <c r="K258" i="1"/>
  <c r="S258" i="1"/>
  <c r="U258" i="1"/>
  <c r="W258" i="1"/>
  <c r="Y258" i="1"/>
  <c r="AA258" i="1"/>
  <c r="AC258" i="1"/>
  <c r="AD258" i="1"/>
  <c r="AE258" i="1"/>
  <c r="AF258" i="1"/>
  <c r="AK258" i="1"/>
  <c r="AQ258" i="1"/>
  <c r="AR258" i="1"/>
  <c r="AS258" i="1"/>
  <c r="AT258" i="1"/>
  <c r="AV258" i="1"/>
  <c r="AW258" i="1"/>
  <c r="AX258" i="1"/>
  <c r="AY258" i="1"/>
  <c r="BB258" i="1"/>
  <c r="BC258" i="1"/>
  <c r="BD258" i="1"/>
  <c r="BE258" i="1"/>
  <c r="BH258" i="1"/>
  <c r="BJ258" i="1"/>
  <c r="BL258" i="1"/>
  <c r="BN258" i="1"/>
  <c r="BP258" i="1"/>
  <c r="BR258" i="1"/>
  <c r="BT258" i="1"/>
  <c r="BV258" i="1"/>
  <c r="CB258" i="1"/>
  <c r="CD258" i="1"/>
  <c r="CF258" i="1"/>
  <c r="CH258" i="1"/>
  <c r="CJ258" i="1"/>
  <c r="CL258" i="1"/>
  <c r="CN258" i="1"/>
  <c r="CP258" i="1"/>
  <c r="CR258" i="1"/>
  <c r="CT258" i="1"/>
  <c r="CV258" i="1"/>
  <c r="CX258" i="1"/>
  <c r="CZ258" i="1"/>
  <c r="DC258" i="1"/>
  <c r="E259" i="1"/>
  <c r="H259" i="1"/>
  <c r="K259" i="1"/>
  <c r="S259" i="1"/>
  <c r="U259" i="1"/>
  <c r="W259" i="1"/>
  <c r="Y259" i="1"/>
  <c r="AA259" i="1"/>
  <c r="AC259" i="1"/>
  <c r="AD259" i="1"/>
  <c r="AE259" i="1"/>
  <c r="AF259" i="1"/>
  <c r="AK259" i="1"/>
  <c r="AQ259" i="1"/>
  <c r="AR259" i="1"/>
  <c r="AS259" i="1"/>
  <c r="AT259" i="1"/>
  <c r="AV259" i="1"/>
  <c r="AW259" i="1"/>
  <c r="AX259" i="1"/>
  <c r="AY259" i="1"/>
  <c r="BB259" i="1"/>
  <c r="BC259" i="1"/>
  <c r="BD259" i="1"/>
  <c r="BE259" i="1"/>
  <c r="BH259" i="1"/>
  <c r="BJ259" i="1"/>
  <c r="BL259" i="1"/>
  <c r="BN259" i="1"/>
  <c r="BP259" i="1"/>
  <c r="BR259" i="1"/>
  <c r="BT259" i="1"/>
  <c r="BV259" i="1"/>
  <c r="CB259" i="1"/>
  <c r="CD259" i="1"/>
  <c r="CF259" i="1"/>
  <c r="CH259" i="1"/>
  <c r="CJ259" i="1"/>
  <c r="CL259" i="1"/>
  <c r="CN259" i="1"/>
  <c r="CP259" i="1"/>
  <c r="CR259" i="1"/>
  <c r="CT259" i="1"/>
  <c r="CV259" i="1"/>
  <c r="CX259" i="1"/>
  <c r="CZ259" i="1"/>
  <c r="DC259" i="1"/>
  <c r="E260" i="1"/>
  <c r="H260" i="1"/>
  <c r="K260" i="1"/>
  <c r="S260" i="1"/>
  <c r="U260" i="1"/>
  <c r="W260" i="1"/>
  <c r="Y260" i="1"/>
  <c r="AA260" i="1"/>
  <c r="AC260" i="1"/>
  <c r="AD260" i="1"/>
  <c r="AE260" i="1"/>
  <c r="AF260" i="1"/>
  <c r="AK260" i="1"/>
  <c r="AQ260" i="1"/>
  <c r="AR260" i="1"/>
  <c r="AS260" i="1"/>
  <c r="AT260" i="1"/>
  <c r="AV260" i="1"/>
  <c r="AW260" i="1"/>
  <c r="AX260" i="1"/>
  <c r="AY260" i="1"/>
  <c r="BB260" i="1"/>
  <c r="BC260" i="1"/>
  <c r="BD260" i="1"/>
  <c r="BE260" i="1"/>
  <c r="BH260" i="1"/>
  <c r="BJ260" i="1"/>
  <c r="BL260" i="1"/>
  <c r="BN260" i="1"/>
  <c r="BP260" i="1"/>
  <c r="BR260" i="1"/>
  <c r="BT260" i="1"/>
  <c r="BV260" i="1"/>
  <c r="CB260" i="1"/>
  <c r="CD260" i="1"/>
  <c r="CF260" i="1"/>
  <c r="CH260" i="1"/>
  <c r="CJ260" i="1"/>
  <c r="CL260" i="1"/>
  <c r="CN260" i="1"/>
  <c r="CP260" i="1"/>
  <c r="CR260" i="1"/>
  <c r="CT260" i="1"/>
  <c r="CV260" i="1"/>
  <c r="CX260" i="1"/>
  <c r="CZ260" i="1"/>
  <c r="DC260" i="1"/>
  <c r="E261" i="1"/>
  <c r="H261" i="1"/>
  <c r="K261" i="1"/>
  <c r="S261" i="1"/>
  <c r="U261" i="1"/>
  <c r="W261" i="1"/>
  <c r="Y261" i="1"/>
  <c r="AA261" i="1"/>
  <c r="AC261" i="1"/>
  <c r="AD261" i="1"/>
  <c r="AE261" i="1"/>
  <c r="AF261" i="1"/>
  <c r="AK261" i="1"/>
  <c r="AQ261" i="1"/>
  <c r="AR261" i="1"/>
  <c r="AS261" i="1"/>
  <c r="AT261" i="1"/>
  <c r="AV261" i="1"/>
  <c r="AW261" i="1"/>
  <c r="AX261" i="1"/>
  <c r="AY261" i="1"/>
  <c r="BB261" i="1"/>
  <c r="BC261" i="1"/>
  <c r="BD261" i="1"/>
  <c r="BE261" i="1"/>
  <c r="BH261" i="1"/>
  <c r="BJ261" i="1"/>
  <c r="BL261" i="1"/>
  <c r="BN261" i="1"/>
  <c r="BP261" i="1"/>
  <c r="BR261" i="1"/>
  <c r="BT261" i="1"/>
  <c r="BV261" i="1"/>
  <c r="CB261" i="1"/>
  <c r="CD261" i="1"/>
  <c r="CF261" i="1"/>
  <c r="CH261" i="1"/>
  <c r="CJ261" i="1"/>
  <c r="CL261" i="1"/>
  <c r="CN261" i="1"/>
  <c r="CP261" i="1"/>
  <c r="CR261" i="1"/>
  <c r="CT261" i="1"/>
  <c r="CV261" i="1"/>
  <c r="CX261" i="1"/>
  <c r="CZ261" i="1"/>
  <c r="DC261" i="1"/>
  <c r="E262" i="1"/>
  <c r="H262" i="1"/>
  <c r="K262" i="1"/>
  <c r="S262" i="1"/>
  <c r="U262" i="1"/>
  <c r="W262" i="1"/>
  <c r="Y262" i="1"/>
  <c r="AA262" i="1"/>
  <c r="AC262" i="1"/>
  <c r="AD262" i="1"/>
  <c r="AE262" i="1"/>
  <c r="AF262" i="1"/>
  <c r="AK262" i="1"/>
  <c r="AQ262" i="1"/>
  <c r="AR262" i="1"/>
  <c r="AS262" i="1"/>
  <c r="AT262" i="1"/>
  <c r="AV262" i="1"/>
  <c r="AW262" i="1"/>
  <c r="AX262" i="1"/>
  <c r="AY262" i="1"/>
  <c r="BB262" i="1"/>
  <c r="BC262" i="1"/>
  <c r="BD262" i="1"/>
  <c r="BE262" i="1"/>
  <c r="BH262" i="1"/>
  <c r="BJ262" i="1"/>
  <c r="BL262" i="1"/>
  <c r="BN262" i="1"/>
  <c r="BP262" i="1"/>
  <c r="BR262" i="1"/>
  <c r="BT262" i="1"/>
  <c r="BV262" i="1"/>
  <c r="CB262" i="1"/>
  <c r="CD262" i="1"/>
  <c r="CF262" i="1"/>
  <c r="CH262" i="1"/>
  <c r="CJ262" i="1"/>
  <c r="CL262" i="1"/>
  <c r="CN262" i="1"/>
  <c r="CP262" i="1"/>
  <c r="CR262" i="1"/>
  <c r="CT262" i="1"/>
  <c r="CV262" i="1"/>
  <c r="CX262" i="1"/>
  <c r="CZ262" i="1"/>
  <c r="DC262" i="1"/>
  <c r="E263" i="1"/>
  <c r="H263" i="1"/>
  <c r="K263" i="1"/>
  <c r="S263" i="1"/>
  <c r="U263" i="1"/>
  <c r="W263" i="1"/>
  <c r="Y263" i="1"/>
  <c r="AA263" i="1"/>
  <c r="AC263" i="1"/>
  <c r="AD263" i="1"/>
  <c r="AE263" i="1"/>
  <c r="AF263" i="1"/>
  <c r="AK263" i="1"/>
  <c r="AQ263" i="1"/>
  <c r="AR263" i="1"/>
  <c r="AS263" i="1"/>
  <c r="AT263" i="1"/>
  <c r="AV263" i="1"/>
  <c r="AW263" i="1"/>
  <c r="AX263" i="1"/>
  <c r="AY263" i="1"/>
  <c r="BB263" i="1"/>
  <c r="BC263" i="1"/>
  <c r="BD263" i="1"/>
  <c r="BE263" i="1"/>
  <c r="BH263" i="1"/>
  <c r="BJ263" i="1"/>
  <c r="BL263" i="1"/>
  <c r="BN263" i="1"/>
  <c r="BP263" i="1"/>
  <c r="BR263" i="1"/>
  <c r="BT263" i="1"/>
  <c r="BV263" i="1"/>
  <c r="CB263" i="1"/>
  <c r="CD263" i="1"/>
  <c r="CF263" i="1"/>
  <c r="CH263" i="1"/>
  <c r="CJ263" i="1"/>
  <c r="CL263" i="1"/>
  <c r="CN263" i="1"/>
  <c r="CP263" i="1"/>
  <c r="CR263" i="1"/>
  <c r="CT263" i="1"/>
  <c r="CV263" i="1"/>
  <c r="CX263" i="1"/>
  <c r="CZ263" i="1"/>
  <c r="DC263" i="1"/>
  <c r="E264" i="1"/>
  <c r="H264" i="1"/>
  <c r="K264" i="1"/>
  <c r="S264" i="1"/>
  <c r="U264" i="1"/>
  <c r="W264" i="1"/>
  <c r="Y264" i="1"/>
  <c r="AA264" i="1"/>
  <c r="AC264" i="1"/>
  <c r="AD264" i="1"/>
  <c r="AE264" i="1"/>
  <c r="AF264" i="1"/>
  <c r="AK264" i="1"/>
  <c r="AQ264" i="1"/>
  <c r="AR264" i="1"/>
  <c r="AS264" i="1"/>
  <c r="AT264" i="1"/>
  <c r="AV264" i="1"/>
  <c r="AW264" i="1"/>
  <c r="AX264" i="1"/>
  <c r="AY264" i="1"/>
  <c r="BB264" i="1"/>
  <c r="BC264" i="1"/>
  <c r="BD264" i="1"/>
  <c r="BE264" i="1"/>
  <c r="BH264" i="1"/>
  <c r="BJ264" i="1"/>
  <c r="BL264" i="1"/>
  <c r="BN264" i="1"/>
  <c r="BP264" i="1"/>
  <c r="BR264" i="1"/>
  <c r="BT264" i="1"/>
  <c r="BV264" i="1"/>
  <c r="CB264" i="1"/>
  <c r="CD264" i="1"/>
  <c r="CF264" i="1"/>
  <c r="CH264" i="1"/>
  <c r="CJ264" i="1"/>
  <c r="CL264" i="1"/>
  <c r="CN264" i="1"/>
  <c r="CP264" i="1"/>
  <c r="CR264" i="1"/>
  <c r="CT264" i="1"/>
  <c r="CV264" i="1"/>
  <c r="CX264" i="1"/>
  <c r="CZ264" i="1"/>
  <c r="DC264" i="1"/>
  <c r="E265" i="1"/>
  <c r="H265" i="1"/>
  <c r="K265" i="1"/>
  <c r="S265" i="1"/>
  <c r="U265" i="1"/>
  <c r="W265" i="1"/>
  <c r="Y265" i="1"/>
  <c r="AA265" i="1"/>
  <c r="AC265" i="1"/>
  <c r="AD265" i="1"/>
  <c r="AE265" i="1"/>
  <c r="AF265" i="1"/>
  <c r="AK265" i="1"/>
  <c r="AQ265" i="1"/>
  <c r="AR265" i="1"/>
  <c r="AS265" i="1"/>
  <c r="AT265" i="1"/>
  <c r="AV265" i="1"/>
  <c r="AW265" i="1"/>
  <c r="AX265" i="1"/>
  <c r="AY265" i="1"/>
  <c r="BB265" i="1"/>
  <c r="BC265" i="1"/>
  <c r="BD265" i="1"/>
  <c r="BE265" i="1"/>
  <c r="BH265" i="1"/>
  <c r="BJ265" i="1"/>
  <c r="BL265" i="1"/>
  <c r="BN265" i="1"/>
  <c r="BP265" i="1"/>
  <c r="BR265" i="1"/>
  <c r="BT265" i="1"/>
  <c r="BV265" i="1"/>
  <c r="CB265" i="1"/>
  <c r="CD265" i="1"/>
  <c r="CF265" i="1"/>
  <c r="CH265" i="1"/>
  <c r="CJ265" i="1"/>
  <c r="CL265" i="1"/>
  <c r="CN265" i="1"/>
  <c r="CP265" i="1"/>
  <c r="CR265" i="1"/>
  <c r="CT265" i="1"/>
  <c r="CV265" i="1"/>
  <c r="CX265" i="1"/>
  <c r="CZ265" i="1"/>
  <c r="DC265" i="1"/>
  <c r="E266" i="1"/>
  <c r="H266" i="1"/>
  <c r="K266" i="1"/>
  <c r="S266" i="1"/>
  <c r="U266" i="1"/>
  <c r="W266" i="1"/>
  <c r="Y266" i="1"/>
  <c r="AA266" i="1"/>
  <c r="AC266" i="1"/>
  <c r="AD266" i="1"/>
  <c r="AE266" i="1"/>
  <c r="AF266" i="1"/>
  <c r="AK266" i="1"/>
  <c r="AQ266" i="1"/>
  <c r="AR266" i="1"/>
  <c r="AS266" i="1"/>
  <c r="AT266" i="1"/>
  <c r="AV266" i="1"/>
  <c r="AW266" i="1"/>
  <c r="AX266" i="1"/>
  <c r="AY266" i="1"/>
  <c r="BB266" i="1"/>
  <c r="BC266" i="1"/>
  <c r="BD266" i="1"/>
  <c r="BE266" i="1"/>
  <c r="BH266" i="1"/>
  <c r="BJ266" i="1"/>
  <c r="BL266" i="1"/>
  <c r="BN266" i="1"/>
  <c r="BP266" i="1"/>
  <c r="BR266" i="1"/>
  <c r="BT266" i="1"/>
  <c r="BV266" i="1"/>
  <c r="CB266" i="1"/>
  <c r="CD266" i="1"/>
  <c r="CF266" i="1"/>
  <c r="CH266" i="1"/>
  <c r="CJ266" i="1"/>
  <c r="CL266" i="1"/>
  <c r="CN266" i="1"/>
  <c r="CP266" i="1"/>
  <c r="CR266" i="1"/>
  <c r="CT266" i="1"/>
  <c r="CV266" i="1"/>
  <c r="CX266" i="1"/>
  <c r="CZ266" i="1"/>
  <c r="DC266" i="1"/>
  <c r="E267" i="1"/>
  <c r="H267" i="1"/>
  <c r="K267" i="1"/>
  <c r="S267" i="1"/>
  <c r="U267" i="1"/>
  <c r="W267" i="1"/>
  <c r="Y267" i="1"/>
  <c r="AA267" i="1"/>
  <c r="AC267" i="1"/>
  <c r="AD267" i="1"/>
  <c r="AE267" i="1"/>
  <c r="AF267" i="1"/>
  <c r="AK267" i="1"/>
  <c r="AQ267" i="1"/>
  <c r="AR267" i="1"/>
  <c r="AS267" i="1"/>
  <c r="AT267" i="1"/>
  <c r="AV267" i="1"/>
  <c r="AW267" i="1"/>
  <c r="AX267" i="1"/>
  <c r="AY267" i="1"/>
  <c r="BB267" i="1"/>
  <c r="BC267" i="1"/>
  <c r="BD267" i="1"/>
  <c r="BE267" i="1"/>
  <c r="BH267" i="1"/>
  <c r="BJ267" i="1"/>
  <c r="BL267" i="1"/>
  <c r="BN267" i="1"/>
  <c r="BP267" i="1"/>
  <c r="BR267" i="1"/>
  <c r="BT267" i="1"/>
  <c r="BV267" i="1"/>
  <c r="CB267" i="1"/>
  <c r="CD267" i="1"/>
  <c r="CF267" i="1"/>
  <c r="CH267" i="1"/>
  <c r="CJ267" i="1"/>
  <c r="CL267" i="1"/>
  <c r="CN267" i="1"/>
  <c r="CP267" i="1"/>
  <c r="CR267" i="1"/>
  <c r="CT267" i="1"/>
  <c r="CV267" i="1"/>
  <c r="CX267" i="1"/>
  <c r="CZ267" i="1"/>
  <c r="DC267" i="1"/>
  <c r="E268" i="1"/>
  <c r="H268" i="1"/>
  <c r="K268" i="1"/>
  <c r="S268" i="1"/>
  <c r="U268" i="1"/>
  <c r="W268" i="1"/>
  <c r="Y268" i="1"/>
  <c r="AA268" i="1"/>
  <c r="AC268" i="1"/>
  <c r="AD268" i="1"/>
  <c r="AE268" i="1"/>
  <c r="AF268" i="1"/>
  <c r="AK268" i="1"/>
  <c r="AQ268" i="1"/>
  <c r="AR268" i="1"/>
  <c r="AS268" i="1"/>
  <c r="AT268" i="1"/>
  <c r="AV268" i="1"/>
  <c r="AW268" i="1"/>
  <c r="AX268" i="1"/>
  <c r="AY268" i="1"/>
  <c r="BB268" i="1"/>
  <c r="BC268" i="1"/>
  <c r="BD268" i="1"/>
  <c r="BE268" i="1"/>
  <c r="BH268" i="1"/>
  <c r="BJ268" i="1"/>
  <c r="BL268" i="1"/>
  <c r="BN268" i="1"/>
  <c r="BP268" i="1"/>
  <c r="BR268" i="1"/>
  <c r="BT268" i="1"/>
  <c r="BV268" i="1"/>
  <c r="CB268" i="1"/>
  <c r="CD268" i="1"/>
  <c r="CF268" i="1"/>
  <c r="CH268" i="1"/>
  <c r="CJ268" i="1"/>
  <c r="CL268" i="1"/>
  <c r="CN268" i="1"/>
  <c r="CP268" i="1"/>
  <c r="CR268" i="1"/>
  <c r="CT268" i="1"/>
  <c r="CV268" i="1"/>
  <c r="CX268" i="1"/>
  <c r="CZ268" i="1"/>
  <c r="DC268" i="1"/>
  <c r="E269" i="1"/>
  <c r="H269" i="1"/>
  <c r="K269" i="1"/>
  <c r="S269" i="1"/>
  <c r="U269" i="1"/>
  <c r="W269" i="1"/>
  <c r="Y269" i="1"/>
  <c r="AA269" i="1"/>
  <c r="AC269" i="1"/>
  <c r="AD269" i="1"/>
  <c r="AE269" i="1"/>
  <c r="AF269" i="1"/>
  <c r="AK269" i="1"/>
  <c r="AQ269" i="1"/>
  <c r="AR269" i="1"/>
  <c r="AS269" i="1"/>
  <c r="AT269" i="1"/>
  <c r="AV269" i="1"/>
  <c r="AW269" i="1"/>
  <c r="AX269" i="1"/>
  <c r="AY269" i="1"/>
  <c r="BB269" i="1"/>
  <c r="BC269" i="1"/>
  <c r="BD269" i="1"/>
  <c r="BE269" i="1"/>
  <c r="BH269" i="1"/>
  <c r="BJ269" i="1"/>
  <c r="BL269" i="1"/>
  <c r="BN269" i="1"/>
  <c r="BP269" i="1"/>
  <c r="BR269" i="1"/>
  <c r="BT269" i="1"/>
  <c r="BV269" i="1"/>
  <c r="CB269" i="1"/>
  <c r="CD269" i="1"/>
  <c r="CF269" i="1"/>
  <c r="CH269" i="1"/>
  <c r="CJ269" i="1"/>
  <c r="CL269" i="1"/>
  <c r="CN269" i="1"/>
  <c r="CP269" i="1"/>
  <c r="CR269" i="1"/>
  <c r="CT269" i="1"/>
  <c r="CV269" i="1"/>
  <c r="CX269" i="1"/>
  <c r="CZ269" i="1"/>
  <c r="DC269" i="1"/>
  <c r="E270" i="1"/>
  <c r="H270" i="1"/>
  <c r="K270" i="1"/>
  <c r="S270" i="1"/>
  <c r="U270" i="1"/>
  <c r="W270" i="1"/>
  <c r="Y270" i="1"/>
  <c r="AA270" i="1"/>
  <c r="AC270" i="1"/>
  <c r="AD270" i="1"/>
  <c r="AE270" i="1"/>
  <c r="AF270" i="1"/>
  <c r="AK270" i="1"/>
  <c r="AQ270" i="1"/>
  <c r="AR270" i="1"/>
  <c r="AS270" i="1"/>
  <c r="AT270" i="1"/>
  <c r="AV270" i="1"/>
  <c r="AW270" i="1"/>
  <c r="AX270" i="1"/>
  <c r="AY270" i="1"/>
  <c r="BB270" i="1"/>
  <c r="BC270" i="1"/>
  <c r="BD270" i="1"/>
  <c r="BE270" i="1"/>
  <c r="BH270" i="1"/>
  <c r="BJ270" i="1"/>
  <c r="BL270" i="1"/>
  <c r="BN270" i="1"/>
  <c r="BP270" i="1"/>
  <c r="BR270" i="1"/>
  <c r="BT270" i="1"/>
  <c r="BV270" i="1"/>
  <c r="CB270" i="1"/>
  <c r="CD270" i="1"/>
  <c r="CF270" i="1"/>
  <c r="CH270" i="1"/>
  <c r="CJ270" i="1"/>
  <c r="CL270" i="1"/>
  <c r="CN270" i="1"/>
  <c r="CP270" i="1"/>
  <c r="CR270" i="1"/>
  <c r="CT270" i="1"/>
  <c r="CV270" i="1"/>
  <c r="CX270" i="1"/>
  <c r="CZ270" i="1"/>
  <c r="DC270" i="1"/>
  <c r="E271" i="1"/>
  <c r="H271" i="1"/>
  <c r="K271" i="1"/>
  <c r="S271" i="1"/>
  <c r="U271" i="1"/>
  <c r="W271" i="1"/>
  <c r="Y271" i="1"/>
  <c r="AA271" i="1"/>
  <c r="AC271" i="1"/>
  <c r="AD271" i="1"/>
  <c r="AE271" i="1"/>
  <c r="AF271" i="1"/>
  <c r="AK271" i="1"/>
  <c r="AQ271" i="1"/>
  <c r="AR271" i="1"/>
  <c r="AS271" i="1"/>
  <c r="AT271" i="1"/>
  <c r="AV271" i="1"/>
  <c r="AW271" i="1"/>
  <c r="AX271" i="1"/>
  <c r="AY271" i="1"/>
  <c r="BB271" i="1"/>
  <c r="BC271" i="1"/>
  <c r="BD271" i="1"/>
  <c r="BE271" i="1"/>
  <c r="BH271" i="1"/>
  <c r="BJ271" i="1"/>
  <c r="BL271" i="1"/>
  <c r="BN271" i="1"/>
  <c r="BP271" i="1"/>
  <c r="BR271" i="1"/>
  <c r="BT271" i="1"/>
  <c r="BV271" i="1"/>
  <c r="CB271" i="1"/>
  <c r="CD271" i="1"/>
  <c r="CF271" i="1"/>
  <c r="CH271" i="1"/>
  <c r="CJ271" i="1"/>
  <c r="CL271" i="1"/>
  <c r="CN271" i="1"/>
  <c r="CP271" i="1"/>
  <c r="CR271" i="1"/>
  <c r="CT271" i="1"/>
  <c r="CV271" i="1"/>
  <c r="CX271" i="1"/>
  <c r="CZ271" i="1"/>
  <c r="DC271" i="1"/>
  <c r="E272" i="1"/>
  <c r="H272" i="1"/>
  <c r="K272" i="1"/>
  <c r="S272" i="1"/>
  <c r="U272" i="1"/>
  <c r="W272" i="1"/>
  <c r="Y272" i="1"/>
  <c r="AA272" i="1"/>
  <c r="AC272" i="1"/>
  <c r="AD272" i="1"/>
  <c r="AE272" i="1"/>
  <c r="AF272" i="1"/>
  <c r="AK272" i="1"/>
  <c r="AQ272" i="1"/>
  <c r="AR272" i="1"/>
  <c r="AS272" i="1"/>
  <c r="AT272" i="1"/>
  <c r="AV272" i="1"/>
  <c r="AW272" i="1"/>
  <c r="AX272" i="1"/>
  <c r="AY272" i="1"/>
  <c r="BB272" i="1"/>
  <c r="BC272" i="1"/>
  <c r="BD272" i="1"/>
  <c r="BE272" i="1"/>
  <c r="BH272" i="1"/>
  <c r="BJ272" i="1"/>
  <c r="BL272" i="1"/>
  <c r="BN272" i="1"/>
  <c r="BP272" i="1"/>
  <c r="BR272" i="1"/>
  <c r="BT272" i="1"/>
  <c r="BV272" i="1"/>
  <c r="CB272" i="1"/>
  <c r="CD272" i="1"/>
  <c r="CF272" i="1"/>
  <c r="CH272" i="1"/>
  <c r="CJ272" i="1"/>
  <c r="CL272" i="1"/>
  <c r="CN272" i="1"/>
  <c r="CP272" i="1"/>
  <c r="CR272" i="1"/>
  <c r="CT272" i="1"/>
  <c r="CV272" i="1"/>
  <c r="CX272" i="1"/>
  <c r="CZ272" i="1"/>
  <c r="DC272" i="1"/>
  <c r="E273" i="1"/>
  <c r="H273" i="1"/>
  <c r="K273" i="1"/>
  <c r="S273" i="1"/>
  <c r="U273" i="1"/>
  <c r="W273" i="1"/>
  <c r="Y273" i="1"/>
  <c r="AA273" i="1"/>
  <c r="AC273" i="1"/>
  <c r="AD273" i="1"/>
  <c r="AE273" i="1"/>
  <c r="AF273" i="1"/>
  <c r="AK273" i="1"/>
  <c r="AQ273" i="1"/>
  <c r="AR273" i="1"/>
  <c r="AS273" i="1"/>
  <c r="AT273" i="1"/>
  <c r="AV273" i="1"/>
  <c r="AW273" i="1"/>
  <c r="AX273" i="1"/>
  <c r="AY273" i="1"/>
  <c r="BB273" i="1"/>
  <c r="BC273" i="1"/>
  <c r="BD273" i="1"/>
  <c r="BE273" i="1"/>
  <c r="BH273" i="1"/>
  <c r="BJ273" i="1"/>
  <c r="BL273" i="1"/>
  <c r="BN273" i="1"/>
  <c r="BP273" i="1"/>
  <c r="BR273" i="1"/>
  <c r="BT273" i="1"/>
  <c r="BV273" i="1"/>
  <c r="CB273" i="1"/>
  <c r="CD273" i="1"/>
  <c r="CF273" i="1"/>
  <c r="CH273" i="1"/>
  <c r="CJ273" i="1"/>
  <c r="CL273" i="1"/>
  <c r="CN273" i="1"/>
  <c r="CP273" i="1"/>
  <c r="CR273" i="1"/>
  <c r="CT273" i="1"/>
  <c r="CV273" i="1"/>
  <c r="CX273" i="1"/>
  <c r="CZ273" i="1"/>
  <c r="DC273" i="1"/>
  <c r="E274" i="1"/>
  <c r="H274" i="1"/>
  <c r="K274" i="1"/>
  <c r="S274" i="1"/>
  <c r="U274" i="1"/>
  <c r="W274" i="1"/>
  <c r="Y274" i="1"/>
  <c r="AA274" i="1"/>
  <c r="AC274" i="1"/>
  <c r="AD274" i="1"/>
  <c r="AE274" i="1"/>
  <c r="AF274" i="1"/>
  <c r="AK274" i="1"/>
  <c r="AQ274" i="1"/>
  <c r="AR274" i="1"/>
  <c r="AS274" i="1"/>
  <c r="AT274" i="1"/>
  <c r="AV274" i="1"/>
  <c r="AW274" i="1"/>
  <c r="AX274" i="1"/>
  <c r="AY274" i="1"/>
  <c r="BB274" i="1"/>
  <c r="BC274" i="1"/>
  <c r="BD274" i="1"/>
  <c r="BE274" i="1"/>
  <c r="BH274" i="1"/>
  <c r="BJ274" i="1"/>
  <c r="BL274" i="1"/>
  <c r="BN274" i="1"/>
  <c r="BP274" i="1"/>
  <c r="BR274" i="1"/>
  <c r="BT274" i="1"/>
  <c r="BV274" i="1"/>
  <c r="CB274" i="1"/>
  <c r="CD274" i="1"/>
  <c r="CF274" i="1"/>
  <c r="CH274" i="1"/>
  <c r="CJ274" i="1"/>
  <c r="CL274" i="1"/>
  <c r="CN274" i="1"/>
  <c r="CP274" i="1"/>
  <c r="CR274" i="1"/>
  <c r="CT274" i="1"/>
  <c r="CV274" i="1"/>
  <c r="CX274" i="1"/>
  <c r="CZ274" i="1"/>
  <c r="DC274" i="1"/>
  <c r="E275" i="1"/>
  <c r="H275" i="1"/>
  <c r="K275" i="1"/>
  <c r="S275" i="1"/>
  <c r="U275" i="1"/>
  <c r="W275" i="1"/>
  <c r="Y275" i="1"/>
  <c r="AA275" i="1"/>
  <c r="AC275" i="1"/>
  <c r="AD275" i="1"/>
  <c r="AE275" i="1"/>
  <c r="AF275" i="1"/>
  <c r="AK275" i="1"/>
  <c r="AQ275" i="1"/>
  <c r="AR275" i="1"/>
  <c r="AS275" i="1"/>
  <c r="AT275" i="1"/>
  <c r="AV275" i="1"/>
  <c r="AW275" i="1"/>
  <c r="AX275" i="1"/>
  <c r="AY275" i="1"/>
  <c r="BB275" i="1"/>
  <c r="BC275" i="1"/>
  <c r="BD275" i="1"/>
  <c r="BE275" i="1"/>
  <c r="BH275" i="1"/>
  <c r="BJ275" i="1"/>
  <c r="BL275" i="1"/>
  <c r="BN275" i="1"/>
  <c r="BP275" i="1"/>
  <c r="BR275" i="1"/>
  <c r="BT275" i="1"/>
  <c r="BV275" i="1"/>
  <c r="CB275" i="1"/>
  <c r="CD275" i="1"/>
  <c r="CF275" i="1"/>
  <c r="CH275" i="1"/>
  <c r="CJ275" i="1"/>
  <c r="CL275" i="1"/>
  <c r="CN275" i="1"/>
  <c r="CP275" i="1"/>
  <c r="CR275" i="1"/>
  <c r="CT275" i="1"/>
  <c r="CV275" i="1"/>
  <c r="CX275" i="1"/>
  <c r="CZ275" i="1"/>
  <c r="DC275" i="1"/>
  <c r="E276" i="1"/>
  <c r="H276" i="1"/>
  <c r="K276" i="1"/>
  <c r="S276" i="1"/>
  <c r="U276" i="1"/>
  <c r="W276" i="1"/>
  <c r="Y276" i="1"/>
  <c r="AA276" i="1"/>
  <c r="AC276" i="1"/>
  <c r="AD276" i="1"/>
  <c r="AE276" i="1"/>
  <c r="AF276" i="1"/>
  <c r="AK276" i="1"/>
  <c r="AQ276" i="1"/>
  <c r="AR276" i="1"/>
  <c r="AS276" i="1"/>
  <c r="AT276" i="1"/>
  <c r="AV276" i="1"/>
  <c r="AW276" i="1"/>
  <c r="AX276" i="1"/>
  <c r="AY276" i="1"/>
  <c r="BB276" i="1"/>
  <c r="BC276" i="1"/>
  <c r="BD276" i="1"/>
  <c r="BE276" i="1"/>
  <c r="BH276" i="1"/>
  <c r="BJ276" i="1"/>
  <c r="BL276" i="1"/>
  <c r="BN276" i="1"/>
  <c r="BP276" i="1"/>
  <c r="BR276" i="1"/>
  <c r="BT276" i="1"/>
  <c r="BV276" i="1"/>
  <c r="CB276" i="1"/>
  <c r="CD276" i="1"/>
  <c r="CF276" i="1"/>
  <c r="CH276" i="1"/>
  <c r="CJ276" i="1"/>
  <c r="CL276" i="1"/>
  <c r="CN276" i="1"/>
  <c r="CP276" i="1"/>
  <c r="CR276" i="1"/>
  <c r="CT276" i="1"/>
  <c r="CV276" i="1"/>
  <c r="CX276" i="1"/>
  <c r="CZ276" i="1"/>
  <c r="DC276" i="1"/>
  <c r="E277" i="1"/>
  <c r="H277" i="1"/>
  <c r="K277" i="1"/>
  <c r="S277" i="1"/>
  <c r="U277" i="1"/>
  <c r="W277" i="1"/>
  <c r="Y277" i="1"/>
  <c r="AA277" i="1"/>
  <c r="AC277" i="1"/>
  <c r="AD277" i="1"/>
  <c r="AE277" i="1"/>
  <c r="AF277" i="1"/>
  <c r="AK277" i="1"/>
  <c r="AQ277" i="1"/>
  <c r="AR277" i="1"/>
  <c r="AS277" i="1"/>
  <c r="AT277" i="1"/>
  <c r="AV277" i="1"/>
  <c r="AW277" i="1"/>
  <c r="AX277" i="1"/>
  <c r="AY277" i="1"/>
  <c r="BB277" i="1"/>
  <c r="BC277" i="1"/>
  <c r="BD277" i="1"/>
  <c r="BE277" i="1"/>
  <c r="BH277" i="1"/>
  <c r="BJ277" i="1"/>
  <c r="BL277" i="1"/>
  <c r="BN277" i="1"/>
  <c r="BP277" i="1"/>
  <c r="BR277" i="1"/>
  <c r="BT277" i="1"/>
  <c r="BV277" i="1"/>
  <c r="CB277" i="1"/>
  <c r="CD277" i="1"/>
  <c r="CF277" i="1"/>
  <c r="CH277" i="1"/>
  <c r="CJ277" i="1"/>
  <c r="CL277" i="1"/>
  <c r="CN277" i="1"/>
  <c r="CP277" i="1"/>
  <c r="CR277" i="1"/>
  <c r="CT277" i="1"/>
  <c r="CV277" i="1"/>
  <c r="CX277" i="1"/>
  <c r="CZ277" i="1"/>
  <c r="DC277" i="1"/>
  <c r="E278" i="1"/>
  <c r="H278" i="1"/>
  <c r="K278" i="1"/>
  <c r="S278" i="1"/>
  <c r="U278" i="1"/>
  <c r="W278" i="1"/>
  <c r="Y278" i="1"/>
  <c r="AA278" i="1"/>
  <c r="AC278" i="1"/>
  <c r="AD278" i="1"/>
  <c r="AE278" i="1"/>
  <c r="AF278" i="1"/>
  <c r="AK278" i="1"/>
  <c r="AQ278" i="1"/>
  <c r="AR278" i="1"/>
  <c r="AS278" i="1"/>
  <c r="AT278" i="1"/>
  <c r="AV278" i="1"/>
  <c r="AW278" i="1"/>
  <c r="AX278" i="1"/>
  <c r="AY278" i="1"/>
  <c r="BB278" i="1"/>
  <c r="BC278" i="1"/>
  <c r="BD278" i="1"/>
  <c r="BE278" i="1"/>
  <c r="BH278" i="1"/>
  <c r="BJ278" i="1"/>
  <c r="BL278" i="1"/>
  <c r="BN278" i="1"/>
  <c r="BP278" i="1"/>
  <c r="BR278" i="1"/>
  <c r="BT278" i="1"/>
  <c r="BV278" i="1"/>
  <c r="CB278" i="1"/>
  <c r="CD278" i="1"/>
  <c r="CF278" i="1"/>
  <c r="CH278" i="1"/>
  <c r="CJ278" i="1"/>
  <c r="CL278" i="1"/>
  <c r="CN278" i="1"/>
  <c r="CP278" i="1"/>
  <c r="CR278" i="1"/>
  <c r="CT278" i="1"/>
  <c r="CV278" i="1"/>
  <c r="CX278" i="1"/>
  <c r="CZ278" i="1"/>
  <c r="DC278" i="1"/>
  <c r="E279" i="1"/>
  <c r="H279" i="1"/>
  <c r="K279" i="1"/>
  <c r="S279" i="1"/>
  <c r="U279" i="1"/>
  <c r="W279" i="1"/>
  <c r="Y279" i="1"/>
  <c r="AA279" i="1"/>
  <c r="AC279" i="1"/>
  <c r="AD279" i="1"/>
  <c r="AE279" i="1"/>
  <c r="AF279" i="1"/>
  <c r="AK279" i="1"/>
  <c r="AQ279" i="1"/>
  <c r="AR279" i="1"/>
  <c r="AS279" i="1"/>
  <c r="AT279" i="1"/>
  <c r="AV279" i="1"/>
  <c r="AW279" i="1"/>
  <c r="AX279" i="1"/>
  <c r="AY279" i="1"/>
  <c r="BB279" i="1"/>
  <c r="BC279" i="1"/>
  <c r="BD279" i="1"/>
  <c r="BE279" i="1"/>
  <c r="BH279" i="1"/>
  <c r="BJ279" i="1"/>
  <c r="BL279" i="1"/>
  <c r="BN279" i="1"/>
  <c r="BP279" i="1"/>
  <c r="BR279" i="1"/>
  <c r="BT279" i="1"/>
  <c r="BV279" i="1"/>
  <c r="CB279" i="1"/>
  <c r="CD279" i="1"/>
  <c r="CF279" i="1"/>
  <c r="CH279" i="1"/>
  <c r="CJ279" i="1"/>
  <c r="CL279" i="1"/>
  <c r="CN279" i="1"/>
  <c r="CP279" i="1"/>
  <c r="CR279" i="1"/>
  <c r="CT279" i="1"/>
  <c r="CV279" i="1"/>
  <c r="CX279" i="1"/>
  <c r="CZ279" i="1"/>
  <c r="DC279" i="1"/>
  <c r="E280" i="1"/>
  <c r="H280" i="1"/>
  <c r="K280" i="1"/>
  <c r="S280" i="1"/>
  <c r="U280" i="1"/>
  <c r="W280" i="1"/>
  <c r="Y280" i="1"/>
  <c r="AA280" i="1"/>
  <c r="AC280" i="1"/>
  <c r="AD280" i="1"/>
  <c r="AE280" i="1"/>
  <c r="AF280" i="1"/>
  <c r="AK280" i="1"/>
  <c r="AQ280" i="1"/>
  <c r="AR280" i="1"/>
  <c r="AS280" i="1"/>
  <c r="AT280" i="1"/>
  <c r="AV280" i="1"/>
  <c r="AW280" i="1"/>
  <c r="AX280" i="1"/>
  <c r="AY280" i="1"/>
  <c r="BB280" i="1"/>
  <c r="BC280" i="1"/>
  <c r="BD280" i="1"/>
  <c r="BE280" i="1"/>
  <c r="BH280" i="1"/>
  <c r="BJ280" i="1"/>
  <c r="BL280" i="1"/>
  <c r="BN280" i="1"/>
  <c r="BP280" i="1"/>
  <c r="BR280" i="1"/>
  <c r="BT280" i="1"/>
  <c r="BV280" i="1"/>
  <c r="CB280" i="1"/>
  <c r="CD280" i="1"/>
  <c r="CF280" i="1"/>
  <c r="CH280" i="1"/>
  <c r="CJ280" i="1"/>
  <c r="CL280" i="1"/>
  <c r="CN280" i="1"/>
  <c r="CP280" i="1"/>
  <c r="CR280" i="1"/>
  <c r="CT280" i="1"/>
  <c r="CV280" i="1"/>
  <c r="CX280" i="1"/>
  <c r="CZ280" i="1"/>
  <c r="DC280" i="1"/>
  <c r="E281" i="1"/>
  <c r="H281" i="1"/>
  <c r="K281" i="1"/>
  <c r="S281" i="1"/>
  <c r="U281" i="1"/>
  <c r="W281" i="1"/>
  <c r="Y281" i="1"/>
  <c r="AA281" i="1"/>
  <c r="AC281" i="1"/>
  <c r="AD281" i="1"/>
  <c r="AE281" i="1"/>
  <c r="AF281" i="1"/>
  <c r="AK281" i="1"/>
  <c r="AQ281" i="1"/>
  <c r="AR281" i="1"/>
  <c r="AS281" i="1"/>
  <c r="AT281" i="1"/>
  <c r="AV281" i="1"/>
  <c r="AW281" i="1"/>
  <c r="AX281" i="1"/>
  <c r="AY281" i="1"/>
  <c r="BB281" i="1"/>
  <c r="BC281" i="1"/>
  <c r="BD281" i="1"/>
  <c r="BE281" i="1"/>
  <c r="BH281" i="1"/>
  <c r="BJ281" i="1"/>
  <c r="BL281" i="1"/>
  <c r="BN281" i="1"/>
  <c r="BP281" i="1"/>
  <c r="BR281" i="1"/>
  <c r="BT281" i="1"/>
  <c r="BV281" i="1"/>
  <c r="CB281" i="1"/>
  <c r="CD281" i="1"/>
  <c r="CF281" i="1"/>
  <c r="CH281" i="1"/>
  <c r="CJ281" i="1"/>
  <c r="CL281" i="1"/>
  <c r="CN281" i="1"/>
  <c r="CP281" i="1"/>
  <c r="CR281" i="1"/>
  <c r="CT281" i="1"/>
  <c r="CV281" i="1"/>
  <c r="CX281" i="1"/>
  <c r="CZ281" i="1"/>
  <c r="DC281" i="1"/>
  <c r="E282" i="1"/>
  <c r="H282" i="1"/>
  <c r="K282" i="1"/>
  <c r="S282" i="1"/>
  <c r="U282" i="1"/>
  <c r="W282" i="1"/>
  <c r="Y282" i="1"/>
  <c r="AA282" i="1"/>
  <c r="AC282" i="1"/>
  <c r="AD282" i="1"/>
  <c r="AE282" i="1"/>
  <c r="AF282" i="1"/>
  <c r="AK282" i="1"/>
  <c r="AQ282" i="1"/>
  <c r="AR282" i="1"/>
  <c r="AS282" i="1"/>
  <c r="AT282" i="1"/>
  <c r="AV282" i="1"/>
  <c r="AW282" i="1"/>
  <c r="AX282" i="1"/>
  <c r="AY282" i="1"/>
  <c r="BB282" i="1"/>
  <c r="BC282" i="1"/>
  <c r="BD282" i="1"/>
  <c r="BE282" i="1"/>
  <c r="BH282" i="1"/>
  <c r="BJ282" i="1"/>
  <c r="BL282" i="1"/>
  <c r="BN282" i="1"/>
  <c r="BP282" i="1"/>
  <c r="BR282" i="1"/>
  <c r="BT282" i="1"/>
  <c r="BV282" i="1"/>
  <c r="CB282" i="1"/>
  <c r="CD282" i="1"/>
  <c r="CF282" i="1"/>
  <c r="CH282" i="1"/>
  <c r="CJ282" i="1"/>
  <c r="CL282" i="1"/>
  <c r="CN282" i="1"/>
  <c r="CP282" i="1"/>
  <c r="CR282" i="1"/>
  <c r="CT282" i="1"/>
  <c r="CV282" i="1"/>
  <c r="CX282" i="1"/>
  <c r="CZ282" i="1"/>
  <c r="DC282" i="1"/>
  <c r="E283" i="1"/>
  <c r="H283" i="1"/>
  <c r="K283" i="1"/>
  <c r="S283" i="1"/>
  <c r="U283" i="1"/>
  <c r="W283" i="1"/>
  <c r="Y283" i="1"/>
  <c r="AA283" i="1"/>
  <c r="AC283" i="1"/>
  <c r="AD283" i="1"/>
  <c r="AE283" i="1"/>
  <c r="AF283" i="1"/>
  <c r="AK283" i="1"/>
  <c r="AQ283" i="1"/>
  <c r="AR283" i="1"/>
  <c r="AS283" i="1"/>
  <c r="AT283" i="1"/>
  <c r="AV283" i="1"/>
  <c r="AW283" i="1"/>
  <c r="AX283" i="1"/>
  <c r="AY283" i="1"/>
  <c r="BB283" i="1"/>
  <c r="BC283" i="1"/>
  <c r="BD283" i="1"/>
  <c r="BE283" i="1"/>
  <c r="BH283" i="1"/>
  <c r="BJ283" i="1"/>
  <c r="BL283" i="1"/>
  <c r="BN283" i="1"/>
  <c r="BP283" i="1"/>
  <c r="BR283" i="1"/>
  <c r="BT283" i="1"/>
  <c r="BV283" i="1"/>
  <c r="CB283" i="1"/>
  <c r="CD283" i="1"/>
  <c r="CF283" i="1"/>
  <c r="CH283" i="1"/>
  <c r="CJ283" i="1"/>
  <c r="CL283" i="1"/>
  <c r="CN283" i="1"/>
  <c r="CP283" i="1"/>
  <c r="CR283" i="1"/>
  <c r="CT283" i="1"/>
  <c r="CV283" i="1"/>
  <c r="CX283" i="1"/>
  <c r="CZ283" i="1"/>
  <c r="DC283" i="1"/>
  <c r="E284" i="1"/>
  <c r="H284" i="1"/>
  <c r="K284" i="1"/>
  <c r="S284" i="1"/>
  <c r="U284" i="1"/>
  <c r="W284" i="1"/>
  <c r="Y284" i="1"/>
  <c r="AA284" i="1"/>
  <c r="AC284" i="1"/>
  <c r="AD284" i="1"/>
  <c r="AE284" i="1"/>
  <c r="AF284" i="1"/>
  <c r="AK284" i="1"/>
  <c r="AQ284" i="1"/>
  <c r="AR284" i="1"/>
  <c r="AS284" i="1"/>
  <c r="AT284" i="1"/>
  <c r="AV284" i="1"/>
  <c r="AW284" i="1"/>
  <c r="AX284" i="1"/>
  <c r="AY284" i="1"/>
  <c r="BB284" i="1"/>
  <c r="BC284" i="1"/>
  <c r="BD284" i="1"/>
  <c r="BE284" i="1"/>
  <c r="BH284" i="1"/>
  <c r="BJ284" i="1"/>
  <c r="BL284" i="1"/>
  <c r="BN284" i="1"/>
  <c r="BP284" i="1"/>
  <c r="BR284" i="1"/>
  <c r="BT284" i="1"/>
  <c r="BV284" i="1"/>
  <c r="CB284" i="1"/>
  <c r="CD284" i="1"/>
  <c r="CF284" i="1"/>
  <c r="CH284" i="1"/>
  <c r="CJ284" i="1"/>
  <c r="CL284" i="1"/>
  <c r="CN284" i="1"/>
  <c r="CP284" i="1"/>
  <c r="CR284" i="1"/>
  <c r="CT284" i="1"/>
  <c r="CV284" i="1"/>
  <c r="CX284" i="1"/>
  <c r="CZ284" i="1"/>
  <c r="DC284" i="1"/>
  <c r="E285" i="1"/>
  <c r="H285" i="1"/>
  <c r="K285" i="1"/>
  <c r="S285" i="1"/>
  <c r="U285" i="1"/>
  <c r="W285" i="1"/>
  <c r="Y285" i="1"/>
  <c r="AA285" i="1"/>
  <c r="AC285" i="1"/>
  <c r="AD285" i="1"/>
  <c r="AE285" i="1"/>
  <c r="AF285" i="1"/>
  <c r="AK285" i="1"/>
  <c r="AQ285" i="1"/>
  <c r="AR285" i="1"/>
  <c r="AS285" i="1"/>
  <c r="AT285" i="1"/>
  <c r="AV285" i="1"/>
  <c r="AW285" i="1"/>
  <c r="AX285" i="1"/>
  <c r="AY285" i="1"/>
  <c r="BB285" i="1"/>
  <c r="BC285" i="1"/>
  <c r="BD285" i="1"/>
  <c r="BE285" i="1"/>
  <c r="BH285" i="1"/>
  <c r="BJ285" i="1"/>
  <c r="BL285" i="1"/>
  <c r="BN285" i="1"/>
  <c r="BP285" i="1"/>
  <c r="BR285" i="1"/>
  <c r="BT285" i="1"/>
  <c r="BV285" i="1"/>
  <c r="CB285" i="1"/>
  <c r="CD285" i="1"/>
  <c r="CF285" i="1"/>
  <c r="CH285" i="1"/>
  <c r="CJ285" i="1"/>
  <c r="CL285" i="1"/>
  <c r="CN285" i="1"/>
  <c r="CP285" i="1"/>
  <c r="CR285" i="1"/>
  <c r="CT285" i="1"/>
  <c r="CV285" i="1"/>
  <c r="CX285" i="1"/>
  <c r="CZ285" i="1"/>
  <c r="DC285" i="1"/>
  <c r="E286" i="1"/>
  <c r="H286" i="1"/>
  <c r="K286" i="1"/>
  <c r="S286" i="1"/>
  <c r="U286" i="1"/>
  <c r="W286" i="1"/>
  <c r="Y286" i="1"/>
  <c r="AA286" i="1"/>
  <c r="AC286" i="1"/>
  <c r="AD286" i="1"/>
  <c r="AE286" i="1"/>
  <c r="AF286" i="1"/>
  <c r="AK286" i="1"/>
  <c r="AQ286" i="1"/>
  <c r="AR286" i="1"/>
  <c r="AS286" i="1"/>
  <c r="AT286" i="1"/>
  <c r="AV286" i="1"/>
  <c r="AW286" i="1"/>
  <c r="AX286" i="1"/>
  <c r="AY286" i="1"/>
  <c r="BB286" i="1"/>
  <c r="BC286" i="1"/>
  <c r="BD286" i="1"/>
  <c r="BE286" i="1"/>
  <c r="BH286" i="1"/>
  <c r="BJ286" i="1"/>
  <c r="BL286" i="1"/>
  <c r="BN286" i="1"/>
  <c r="BP286" i="1"/>
  <c r="BR286" i="1"/>
  <c r="BT286" i="1"/>
  <c r="BV286" i="1"/>
  <c r="CB286" i="1"/>
  <c r="CD286" i="1"/>
  <c r="CF286" i="1"/>
  <c r="CH286" i="1"/>
  <c r="CJ286" i="1"/>
  <c r="CL286" i="1"/>
  <c r="CN286" i="1"/>
  <c r="CP286" i="1"/>
  <c r="CR286" i="1"/>
  <c r="CT286" i="1"/>
  <c r="CV286" i="1"/>
  <c r="CX286" i="1"/>
  <c r="CZ286" i="1"/>
  <c r="DC286" i="1"/>
  <c r="E287" i="1"/>
  <c r="H287" i="1"/>
  <c r="K287" i="1"/>
  <c r="S287" i="1"/>
  <c r="U287" i="1"/>
  <c r="W287" i="1"/>
  <c r="Y287" i="1"/>
  <c r="AA287" i="1"/>
  <c r="AC287" i="1"/>
  <c r="AD287" i="1"/>
  <c r="AE287" i="1"/>
  <c r="AF287" i="1"/>
  <c r="AK287" i="1"/>
  <c r="AQ287" i="1"/>
  <c r="AR287" i="1"/>
  <c r="AS287" i="1"/>
  <c r="AT287" i="1"/>
  <c r="AV287" i="1"/>
  <c r="AW287" i="1"/>
  <c r="AX287" i="1"/>
  <c r="AY287" i="1"/>
  <c r="BB287" i="1"/>
  <c r="BC287" i="1"/>
  <c r="BD287" i="1"/>
  <c r="BE287" i="1"/>
  <c r="BH287" i="1"/>
  <c r="BJ287" i="1"/>
  <c r="BL287" i="1"/>
  <c r="BN287" i="1"/>
  <c r="BP287" i="1"/>
  <c r="BR287" i="1"/>
  <c r="BT287" i="1"/>
  <c r="BV287" i="1"/>
  <c r="CB287" i="1"/>
  <c r="CD287" i="1"/>
  <c r="CF287" i="1"/>
  <c r="CH287" i="1"/>
  <c r="CJ287" i="1"/>
  <c r="CL287" i="1"/>
  <c r="CN287" i="1"/>
  <c r="CP287" i="1"/>
  <c r="CR287" i="1"/>
  <c r="CT287" i="1"/>
  <c r="CV287" i="1"/>
  <c r="CX287" i="1"/>
  <c r="CZ287" i="1"/>
  <c r="DC287" i="1"/>
  <c r="E288" i="1"/>
  <c r="H288" i="1"/>
  <c r="K288" i="1"/>
  <c r="S288" i="1"/>
  <c r="U288" i="1"/>
  <c r="W288" i="1"/>
  <c r="Y288" i="1"/>
  <c r="AA288" i="1"/>
  <c r="AC288" i="1"/>
  <c r="AD288" i="1"/>
  <c r="AE288" i="1"/>
  <c r="AF288" i="1"/>
  <c r="AK288" i="1"/>
  <c r="AQ288" i="1"/>
  <c r="AR288" i="1"/>
  <c r="AS288" i="1"/>
  <c r="AT288" i="1"/>
  <c r="AV288" i="1"/>
  <c r="AW288" i="1"/>
  <c r="AX288" i="1"/>
  <c r="AY288" i="1"/>
  <c r="BB288" i="1"/>
  <c r="BC288" i="1"/>
  <c r="BD288" i="1"/>
  <c r="BE288" i="1"/>
  <c r="BH288" i="1"/>
  <c r="BJ288" i="1"/>
  <c r="BL288" i="1"/>
  <c r="BN288" i="1"/>
  <c r="BP288" i="1"/>
  <c r="BR288" i="1"/>
  <c r="BT288" i="1"/>
  <c r="BV288" i="1"/>
  <c r="CB288" i="1"/>
  <c r="CD288" i="1"/>
  <c r="CF288" i="1"/>
  <c r="CH288" i="1"/>
  <c r="CJ288" i="1"/>
  <c r="CL288" i="1"/>
  <c r="CN288" i="1"/>
  <c r="CP288" i="1"/>
  <c r="CR288" i="1"/>
  <c r="CT288" i="1"/>
  <c r="CV288" i="1"/>
  <c r="CX288" i="1"/>
  <c r="CZ288" i="1"/>
  <c r="DC288" i="1"/>
  <c r="E289" i="1"/>
  <c r="H289" i="1"/>
  <c r="K289" i="1"/>
  <c r="S289" i="1"/>
  <c r="U289" i="1"/>
  <c r="W289" i="1"/>
  <c r="Y289" i="1"/>
  <c r="AA289" i="1"/>
  <c r="AC289" i="1"/>
  <c r="AD289" i="1"/>
  <c r="AE289" i="1"/>
  <c r="AF289" i="1"/>
  <c r="AK289" i="1"/>
  <c r="AQ289" i="1"/>
  <c r="AR289" i="1"/>
  <c r="AS289" i="1"/>
  <c r="AT289" i="1"/>
  <c r="AV289" i="1"/>
  <c r="AW289" i="1"/>
  <c r="AX289" i="1"/>
  <c r="AY289" i="1"/>
  <c r="BB289" i="1"/>
  <c r="BC289" i="1"/>
  <c r="BD289" i="1"/>
  <c r="BE289" i="1"/>
  <c r="BH289" i="1"/>
  <c r="BJ289" i="1"/>
  <c r="BL289" i="1"/>
  <c r="BN289" i="1"/>
  <c r="BP289" i="1"/>
  <c r="BR289" i="1"/>
  <c r="BT289" i="1"/>
  <c r="BV289" i="1"/>
  <c r="CB289" i="1"/>
  <c r="CD289" i="1"/>
  <c r="CF289" i="1"/>
  <c r="CH289" i="1"/>
  <c r="CJ289" i="1"/>
  <c r="CL289" i="1"/>
  <c r="CN289" i="1"/>
  <c r="CP289" i="1"/>
  <c r="CR289" i="1"/>
  <c r="CT289" i="1"/>
  <c r="CV289" i="1"/>
  <c r="CX289" i="1"/>
  <c r="CZ289" i="1"/>
  <c r="DC289" i="1"/>
  <c r="E290" i="1"/>
  <c r="H290" i="1"/>
  <c r="K290" i="1"/>
  <c r="S290" i="1"/>
  <c r="U290" i="1"/>
  <c r="W290" i="1"/>
  <c r="Y290" i="1"/>
  <c r="AA290" i="1"/>
  <c r="AC290" i="1"/>
  <c r="AD290" i="1"/>
  <c r="AE290" i="1"/>
  <c r="AF290" i="1"/>
  <c r="AK290" i="1"/>
  <c r="AQ290" i="1"/>
  <c r="AR290" i="1"/>
  <c r="AS290" i="1"/>
  <c r="AT290" i="1"/>
  <c r="AV290" i="1"/>
  <c r="AW290" i="1"/>
  <c r="AX290" i="1"/>
  <c r="AY290" i="1"/>
  <c r="BB290" i="1"/>
  <c r="BC290" i="1"/>
  <c r="BD290" i="1"/>
  <c r="BE290" i="1"/>
  <c r="BH290" i="1"/>
  <c r="BJ290" i="1"/>
  <c r="BL290" i="1"/>
  <c r="BN290" i="1"/>
  <c r="BP290" i="1"/>
  <c r="BR290" i="1"/>
  <c r="BT290" i="1"/>
  <c r="BV290" i="1"/>
  <c r="CB290" i="1"/>
  <c r="CD290" i="1"/>
  <c r="CF290" i="1"/>
  <c r="CH290" i="1"/>
  <c r="CJ290" i="1"/>
  <c r="CL290" i="1"/>
  <c r="CN290" i="1"/>
  <c r="CP290" i="1"/>
  <c r="CR290" i="1"/>
  <c r="CT290" i="1"/>
  <c r="CV290" i="1"/>
  <c r="CX290" i="1"/>
  <c r="CZ290" i="1"/>
  <c r="DC290" i="1"/>
  <c r="E291" i="1"/>
  <c r="H291" i="1"/>
  <c r="K291" i="1"/>
  <c r="S291" i="1"/>
  <c r="U291" i="1"/>
  <c r="W291" i="1"/>
  <c r="Y291" i="1"/>
  <c r="AA291" i="1"/>
  <c r="AC291" i="1"/>
  <c r="AD291" i="1"/>
  <c r="AE291" i="1"/>
  <c r="AF291" i="1"/>
  <c r="AK291" i="1"/>
  <c r="AQ291" i="1"/>
  <c r="AR291" i="1"/>
  <c r="AS291" i="1"/>
  <c r="AT291" i="1"/>
  <c r="AV291" i="1"/>
  <c r="AW291" i="1"/>
  <c r="AX291" i="1"/>
  <c r="AY291" i="1"/>
  <c r="BB291" i="1"/>
  <c r="BC291" i="1"/>
  <c r="BD291" i="1"/>
  <c r="BE291" i="1"/>
  <c r="BH291" i="1"/>
  <c r="BJ291" i="1"/>
  <c r="BL291" i="1"/>
  <c r="BN291" i="1"/>
  <c r="BP291" i="1"/>
  <c r="BR291" i="1"/>
  <c r="BT291" i="1"/>
  <c r="BV291" i="1"/>
  <c r="CB291" i="1"/>
  <c r="CD291" i="1"/>
  <c r="CF291" i="1"/>
  <c r="CH291" i="1"/>
  <c r="CJ291" i="1"/>
  <c r="CL291" i="1"/>
  <c r="CN291" i="1"/>
  <c r="CP291" i="1"/>
  <c r="CR291" i="1"/>
  <c r="CT291" i="1"/>
  <c r="CV291" i="1"/>
  <c r="CX291" i="1"/>
  <c r="CZ291" i="1"/>
  <c r="DC291" i="1"/>
  <c r="E292" i="1"/>
  <c r="H292" i="1"/>
  <c r="K292" i="1"/>
  <c r="S292" i="1"/>
  <c r="U292" i="1"/>
  <c r="W292" i="1"/>
  <c r="Y292" i="1"/>
  <c r="AA292" i="1"/>
  <c r="AC292" i="1"/>
  <c r="AD292" i="1"/>
  <c r="AE292" i="1"/>
  <c r="AF292" i="1"/>
  <c r="AK292" i="1"/>
  <c r="AQ292" i="1"/>
  <c r="AR292" i="1"/>
  <c r="AS292" i="1"/>
  <c r="AT292" i="1"/>
  <c r="AV292" i="1"/>
  <c r="AW292" i="1"/>
  <c r="AX292" i="1"/>
  <c r="AY292" i="1"/>
  <c r="BB292" i="1"/>
  <c r="BC292" i="1"/>
  <c r="BD292" i="1"/>
  <c r="BE292" i="1"/>
  <c r="BH292" i="1"/>
  <c r="BJ292" i="1"/>
  <c r="BL292" i="1"/>
  <c r="BN292" i="1"/>
  <c r="BP292" i="1"/>
  <c r="BR292" i="1"/>
  <c r="BT292" i="1"/>
  <c r="BV292" i="1"/>
  <c r="CB292" i="1"/>
  <c r="CD292" i="1"/>
  <c r="CF292" i="1"/>
  <c r="CH292" i="1"/>
  <c r="CJ292" i="1"/>
  <c r="CL292" i="1"/>
  <c r="CN292" i="1"/>
  <c r="CP292" i="1"/>
  <c r="CR292" i="1"/>
  <c r="CT292" i="1"/>
  <c r="CV292" i="1"/>
  <c r="CX292" i="1"/>
  <c r="CZ292" i="1"/>
  <c r="DC292" i="1"/>
  <c r="E293" i="1"/>
  <c r="H293" i="1"/>
  <c r="K293" i="1"/>
  <c r="S293" i="1"/>
  <c r="U293" i="1"/>
  <c r="W293" i="1"/>
  <c r="Y293" i="1"/>
  <c r="AA293" i="1"/>
  <c r="AC293" i="1"/>
  <c r="AD293" i="1"/>
  <c r="AE293" i="1"/>
  <c r="AF293" i="1"/>
  <c r="AK293" i="1"/>
  <c r="AQ293" i="1"/>
  <c r="AR293" i="1"/>
  <c r="AS293" i="1"/>
  <c r="AT293" i="1"/>
  <c r="AV293" i="1"/>
  <c r="AW293" i="1"/>
  <c r="AX293" i="1"/>
  <c r="AY293" i="1"/>
  <c r="BB293" i="1"/>
  <c r="BC293" i="1"/>
  <c r="BD293" i="1"/>
  <c r="BE293" i="1"/>
  <c r="BH293" i="1"/>
  <c r="BJ293" i="1"/>
  <c r="BL293" i="1"/>
  <c r="BN293" i="1"/>
  <c r="BP293" i="1"/>
  <c r="BR293" i="1"/>
  <c r="BT293" i="1"/>
  <c r="BV293" i="1"/>
  <c r="CB293" i="1"/>
  <c r="CD293" i="1"/>
  <c r="CF293" i="1"/>
  <c r="CH293" i="1"/>
  <c r="CJ293" i="1"/>
  <c r="CL293" i="1"/>
  <c r="CN293" i="1"/>
  <c r="CP293" i="1"/>
  <c r="CR293" i="1"/>
  <c r="CT293" i="1"/>
  <c r="CV293" i="1"/>
  <c r="CX293" i="1"/>
  <c r="CZ293" i="1"/>
  <c r="DC293" i="1"/>
  <c r="E294" i="1"/>
  <c r="H294" i="1"/>
  <c r="K294" i="1"/>
  <c r="S294" i="1"/>
  <c r="U294" i="1"/>
  <c r="W294" i="1"/>
  <c r="Y294" i="1"/>
  <c r="AA294" i="1"/>
  <c r="AC294" i="1"/>
  <c r="AD294" i="1"/>
  <c r="AE294" i="1"/>
  <c r="AF294" i="1"/>
  <c r="AK294" i="1"/>
  <c r="AQ294" i="1"/>
  <c r="AR294" i="1"/>
  <c r="AS294" i="1"/>
  <c r="AT294" i="1"/>
  <c r="AV294" i="1"/>
  <c r="AW294" i="1"/>
  <c r="AX294" i="1"/>
  <c r="AY294" i="1"/>
  <c r="BB294" i="1"/>
  <c r="BC294" i="1"/>
  <c r="BD294" i="1"/>
  <c r="BE294" i="1"/>
  <c r="BH294" i="1"/>
  <c r="BJ294" i="1"/>
  <c r="BL294" i="1"/>
  <c r="BN294" i="1"/>
  <c r="BP294" i="1"/>
  <c r="BR294" i="1"/>
  <c r="BT294" i="1"/>
  <c r="BV294" i="1"/>
  <c r="CB294" i="1"/>
  <c r="CD294" i="1"/>
  <c r="CF294" i="1"/>
  <c r="CH294" i="1"/>
  <c r="CJ294" i="1"/>
  <c r="CL294" i="1"/>
  <c r="CN294" i="1"/>
  <c r="CP294" i="1"/>
  <c r="CR294" i="1"/>
  <c r="CT294" i="1"/>
  <c r="CV294" i="1"/>
  <c r="CX294" i="1"/>
  <c r="CZ294" i="1"/>
  <c r="DC294" i="1"/>
  <c r="E295" i="1"/>
  <c r="H295" i="1"/>
  <c r="K295" i="1"/>
  <c r="S295" i="1"/>
  <c r="U295" i="1"/>
  <c r="W295" i="1"/>
  <c r="Y295" i="1"/>
  <c r="AA295" i="1"/>
  <c r="AC295" i="1"/>
  <c r="AD295" i="1"/>
  <c r="AE295" i="1"/>
  <c r="AF295" i="1"/>
  <c r="AK295" i="1"/>
  <c r="AQ295" i="1"/>
  <c r="AR295" i="1"/>
  <c r="AS295" i="1"/>
  <c r="AT295" i="1"/>
  <c r="AV295" i="1"/>
  <c r="AW295" i="1"/>
  <c r="AX295" i="1"/>
  <c r="AY295" i="1"/>
  <c r="BB295" i="1"/>
  <c r="BC295" i="1"/>
  <c r="BD295" i="1"/>
  <c r="BE295" i="1"/>
  <c r="BH295" i="1"/>
  <c r="BJ295" i="1"/>
  <c r="BL295" i="1"/>
  <c r="BN295" i="1"/>
  <c r="BP295" i="1"/>
  <c r="BR295" i="1"/>
  <c r="BT295" i="1"/>
  <c r="BV295" i="1"/>
  <c r="CB295" i="1"/>
  <c r="CD295" i="1"/>
  <c r="CF295" i="1"/>
  <c r="CH295" i="1"/>
  <c r="CJ295" i="1"/>
  <c r="CL295" i="1"/>
  <c r="CN295" i="1"/>
  <c r="CP295" i="1"/>
  <c r="CR295" i="1"/>
  <c r="CT295" i="1"/>
  <c r="CV295" i="1"/>
  <c r="CX295" i="1"/>
  <c r="CZ295" i="1"/>
  <c r="DC295" i="1"/>
  <c r="E296" i="1"/>
  <c r="H296" i="1"/>
  <c r="K296" i="1"/>
  <c r="S296" i="1"/>
  <c r="U296" i="1"/>
  <c r="W296" i="1"/>
  <c r="Y296" i="1"/>
  <c r="AA296" i="1"/>
  <c r="AC296" i="1"/>
  <c r="AD296" i="1"/>
  <c r="AE296" i="1"/>
  <c r="AF296" i="1"/>
  <c r="AK296" i="1"/>
  <c r="AQ296" i="1"/>
  <c r="AR296" i="1"/>
  <c r="AS296" i="1"/>
  <c r="AT296" i="1"/>
  <c r="AV296" i="1"/>
  <c r="AW296" i="1"/>
  <c r="AX296" i="1"/>
  <c r="AY296" i="1"/>
  <c r="BB296" i="1"/>
  <c r="BC296" i="1"/>
  <c r="BD296" i="1"/>
  <c r="BE296" i="1"/>
  <c r="BH296" i="1"/>
  <c r="BJ296" i="1"/>
  <c r="BL296" i="1"/>
  <c r="BN296" i="1"/>
  <c r="BP296" i="1"/>
  <c r="BR296" i="1"/>
  <c r="BT296" i="1"/>
  <c r="BV296" i="1"/>
  <c r="CB296" i="1"/>
  <c r="CD296" i="1"/>
  <c r="CF296" i="1"/>
  <c r="CH296" i="1"/>
  <c r="CJ296" i="1"/>
  <c r="CL296" i="1"/>
  <c r="CN296" i="1"/>
  <c r="CP296" i="1"/>
  <c r="CR296" i="1"/>
  <c r="CT296" i="1"/>
  <c r="CV296" i="1"/>
  <c r="CX296" i="1"/>
  <c r="CZ296" i="1"/>
  <c r="DC296" i="1"/>
  <c r="E297" i="1"/>
  <c r="H297" i="1"/>
  <c r="K297" i="1"/>
  <c r="S297" i="1"/>
  <c r="U297" i="1"/>
  <c r="W297" i="1"/>
  <c r="Y297" i="1"/>
  <c r="AA297" i="1"/>
  <c r="AC297" i="1"/>
  <c r="AD297" i="1"/>
  <c r="AE297" i="1"/>
  <c r="AF297" i="1"/>
  <c r="AK297" i="1"/>
  <c r="AQ297" i="1"/>
  <c r="AR297" i="1"/>
  <c r="AS297" i="1"/>
  <c r="AT297" i="1"/>
  <c r="AV297" i="1"/>
  <c r="AW297" i="1"/>
  <c r="AX297" i="1"/>
  <c r="AY297" i="1"/>
  <c r="BB297" i="1"/>
  <c r="BC297" i="1"/>
  <c r="BD297" i="1"/>
  <c r="BE297" i="1"/>
  <c r="BH297" i="1"/>
  <c r="BJ297" i="1"/>
  <c r="BL297" i="1"/>
  <c r="BN297" i="1"/>
  <c r="BP297" i="1"/>
  <c r="BR297" i="1"/>
  <c r="BT297" i="1"/>
  <c r="BV297" i="1"/>
  <c r="CB297" i="1"/>
  <c r="CD297" i="1"/>
  <c r="CF297" i="1"/>
  <c r="CH297" i="1"/>
  <c r="CJ297" i="1"/>
  <c r="CL297" i="1"/>
  <c r="CN297" i="1"/>
  <c r="CP297" i="1"/>
  <c r="CR297" i="1"/>
  <c r="CT297" i="1"/>
  <c r="CV297" i="1"/>
  <c r="CX297" i="1"/>
  <c r="CZ297" i="1"/>
  <c r="DC297" i="1"/>
  <c r="E298" i="1"/>
  <c r="H298" i="1"/>
  <c r="K298" i="1"/>
  <c r="S298" i="1"/>
  <c r="U298" i="1"/>
  <c r="W298" i="1"/>
  <c r="Y298" i="1"/>
  <c r="AA298" i="1"/>
  <c r="AC298" i="1"/>
  <c r="AD298" i="1"/>
  <c r="AE298" i="1"/>
  <c r="AF298" i="1"/>
  <c r="AK298" i="1"/>
  <c r="AQ298" i="1"/>
  <c r="AR298" i="1"/>
  <c r="AS298" i="1"/>
  <c r="AT298" i="1"/>
  <c r="AV298" i="1"/>
  <c r="AW298" i="1"/>
  <c r="AX298" i="1"/>
  <c r="AY298" i="1"/>
  <c r="BB298" i="1"/>
  <c r="BC298" i="1"/>
  <c r="BD298" i="1"/>
  <c r="BE298" i="1"/>
  <c r="BH298" i="1"/>
  <c r="BJ298" i="1"/>
  <c r="BL298" i="1"/>
  <c r="BN298" i="1"/>
  <c r="BP298" i="1"/>
  <c r="BR298" i="1"/>
  <c r="BT298" i="1"/>
  <c r="BV298" i="1"/>
  <c r="CB298" i="1"/>
  <c r="CD298" i="1"/>
  <c r="CF298" i="1"/>
  <c r="CH298" i="1"/>
  <c r="CJ298" i="1"/>
  <c r="CL298" i="1"/>
  <c r="CN298" i="1"/>
  <c r="CP298" i="1"/>
  <c r="CR298" i="1"/>
  <c r="CT298" i="1"/>
  <c r="CV298" i="1"/>
  <c r="CX298" i="1"/>
  <c r="CZ298" i="1"/>
  <c r="DC298" i="1"/>
  <c r="E299" i="1"/>
  <c r="H299" i="1"/>
  <c r="K299" i="1"/>
  <c r="S299" i="1"/>
  <c r="U299" i="1"/>
  <c r="W299" i="1"/>
  <c r="Y299" i="1"/>
  <c r="AA299" i="1"/>
  <c r="AC299" i="1"/>
  <c r="AD299" i="1"/>
  <c r="AE299" i="1"/>
  <c r="AF299" i="1"/>
  <c r="AK299" i="1"/>
  <c r="AQ299" i="1"/>
  <c r="AR299" i="1"/>
  <c r="AS299" i="1"/>
  <c r="AT299" i="1"/>
  <c r="AV299" i="1"/>
  <c r="AW299" i="1"/>
  <c r="AX299" i="1"/>
  <c r="AY299" i="1"/>
  <c r="BB299" i="1"/>
  <c r="BC299" i="1"/>
  <c r="BD299" i="1"/>
  <c r="BE299" i="1"/>
  <c r="BH299" i="1"/>
  <c r="BJ299" i="1"/>
  <c r="BL299" i="1"/>
  <c r="BN299" i="1"/>
  <c r="BP299" i="1"/>
  <c r="BR299" i="1"/>
  <c r="BT299" i="1"/>
  <c r="BV299" i="1"/>
  <c r="CB299" i="1"/>
  <c r="CD299" i="1"/>
  <c r="CF299" i="1"/>
  <c r="CH299" i="1"/>
  <c r="CJ299" i="1"/>
  <c r="CL299" i="1"/>
  <c r="CN299" i="1"/>
  <c r="CP299" i="1"/>
  <c r="CR299" i="1"/>
  <c r="CT299" i="1"/>
  <c r="CV299" i="1"/>
  <c r="CX299" i="1"/>
  <c r="CZ299" i="1"/>
  <c r="DC299" i="1"/>
  <c r="E300" i="1"/>
  <c r="H300" i="1"/>
  <c r="K300" i="1"/>
  <c r="S300" i="1"/>
  <c r="U300" i="1"/>
  <c r="W300" i="1"/>
  <c r="Y300" i="1"/>
  <c r="AA300" i="1"/>
  <c r="AC300" i="1"/>
  <c r="AD300" i="1"/>
  <c r="AE300" i="1"/>
  <c r="AF300" i="1"/>
  <c r="AK300" i="1"/>
  <c r="AQ300" i="1"/>
  <c r="AR300" i="1"/>
  <c r="AS300" i="1"/>
  <c r="AT300" i="1"/>
  <c r="AV300" i="1"/>
  <c r="AW300" i="1"/>
  <c r="AX300" i="1"/>
  <c r="AY300" i="1"/>
  <c r="BB300" i="1"/>
  <c r="BC300" i="1"/>
  <c r="BD300" i="1"/>
  <c r="BE300" i="1"/>
  <c r="BH300" i="1"/>
  <c r="BJ300" i="1"/>
  <c r="BL300" i="1"/>
  <c r="BN300" i="1"/>
  <c r="BP300" i="1"/>
  <c r="BR300" i="1"/>
  <c r="BT300" i="1"/>
  <c r="BV300" i="1"/>
  <c r="CB300" i="1"/>
  <c r="CD300" i="1"/>
  <c r="CF300" i="1"/>
  <c r="CH300" i="1"/>
  <c r="CJ300" i="1"/>
  <c r="CL300" i="1"/>
  <c r="CN300" i="1"/>
  <c r="CP300" i="1"/>
  <c r="CR300" i="1"/>
  <c r="CT300" i="1"/>
  <c r="CV300" i="1"/>
  <c r="CX300" i="1"/>
  <c r="CZ300" i="1"/>
  <c r="DC300" i="1"/>
  <c r="E301" i="1"/>
  <c r="H301" i="1"/>
  <c r="K301" i="1"/>
  <c r="S301" i="1"/>
  <c r="U301" i="1"/>
  <c r="W301" i="1"/>
  <c r="Y301" i="1"/>
  <c r="AA301" i="1"/>
  <c r="AC301" i="1"/>
  <c r="AD301" i="1"/>
  <c r="AE301" i="1"/>
  <c r="AF301" i="1"/>
  <c r="AK301" i="1"/>
  <c r="AQ301" i="1"/>
  <c r="AR301" i="1"/>
  <c r="AS301" i="1"/>
  <c r="AT301" i="1"/>
  <c r="AV301" i="1"/>
  <c r="AW301" i="1"/>
  <c r="AX301" i="1"/>
  <c r="AY301" i="1"/>
  <c r="BB301" i="1"/>
  <c r="BC301" i="1"/>
  <c r="BD301" i="1"/>
  <c r="BE301" i="1"/>
  <c r="BH301" i="1"/>
  <c r="BJ301" i="1"/>
  <c r="BL301" i="1"/>
  <c r="BN301" i="1"/>
  <c r="BP301" i="1"/>
  <c r="BR301" i="1"/>
  <c r="BT301" i="1"/>
  <c r="BV301" i="1"/>
  <c r="CB301" i="1"/>
  <c r="CD301" i="1"/>
  <c r="CF301" i="1"/>
  <c r="CH301" i="1"/>
  <c r="CJ301" i="1"/>
  <c r="CL301" i="1"/>
  <c r="CN301" i="1"/>
  <c r="CP301" i="1"/>
  <c r="CR301" i="1"/>
  <c r="CT301" i="1"/>
  <c r="CV301" i="1"/>
  <c r="CX301" i="1"/>
  <c r="CZ301" i="1"/>
  <c r="DC301" i="1"/>
  <c r="E302" i="1"/>
  <c r="H302" i="1"/>
  <c r="K302" i="1"/>
  <c r="S302" i="1"/>
  <c r="U302" i="1"/>
  <c r="W302" i="1"/>
  <c r="Y302" i="1"/>
  <c r="AA302" i="1"/>
  <c r="AC302" i="1"/>
  <c r="AD302" i="1"/>
  <c r="AE302" i="1"/>
  <c r="AF302" i="1"/>
  <c r="AK302" i="1"/>
  <c r="AQ302" i="1"/>
  <c r="AR302" i="1"/>
  <c r="AS302" i="1"/>
  <c r="AT302" i="1"/>
  <c r="AV302" i="1"/>
  <c r="AW302" i="1"/>
  <c r="AX302" i="1"/>
  <c r="AY302" i="1"/>
  <c r="BB302" i="1"/>
  <c r="BC302" i="1"/>
  <c r="BD302" i="1"/>
  <c r="BE302" i="1"/>
  <c r="BH302" i="1"/>
  <c r="BJ302" i="1"/>
  <c r="BL302" i="1"/>
  <c r="BN302" i="1"/>
  <c r="BP302" i="1"/>
  <c r="BR302" i="1"/>
  <c r="BT302" i="1"/>
  <c r="BV302" i="1"/>
  <c r="CB302" i="1"/>
  <c r="CD302" i="1"/>
  <c r="CF302" i="1"/>
  <c r="CH302" i="1"/>
  <c r="CJ302" i="1"/>
  <c r="CL302" i="1"/>
  <c r="CN302" i="1"/>
  <c r="CP302" i="1"/>
  <c r="CR302" i="1"/>
  <c r="CT302" i="1"/>
  <c r="CV302" i="1"/>
  <c r="CX302" i="1"/>
  <c r="CZ302" i="1"/>
  <c r="DC302" i="1"/>
  <c r="E303" i="1"/>
  <c r="H303" i="1"/>
  <c r="K303" i="1"/>
  <c r="S303" i="1"/>
  <c r="U303" i="1"/>
  <c r="W303" i="1"/>
  <c r="Y303" i="1"/>
  <c r="AA303" i="1"/>
  <c r="AC303" i="1"/>
  <c r="AD303" i="1"/>
  <c r="AE303" i="1"/>
  <c r="AF303" i="1"/>
  <c r="AK303" i="1"/>
  <c r="AQ303" i="1"/>
  <c r="AR303" i="1"/>
  <c r="AS303" i="1"/>
  <c r="AT303" i="1"/>
  <c r="AV303" i="1"/>
  <c r="AW303" i="1"/>
  <c r="AX303" i="1"/>
  <c r="AY303" i="1"/>
  <c r="BB303" i="1"/>
  <c r="BC303" i="1"/>
  <c r="BD303" i="1"/>
  <c r="BE303" i="1"/>
  <c r="BH303" i="1"/>
  <c r="BJ303" i="1"/>
  <c r="BL303" i="1"/>
  <c r="BN303" i="1"/>
  <c r="BP303" i="1"/>
  <c r="BR303" i="1"/>
  <c r="BT303" i="1"/>
  <c r="BV303" i="1"/>
  <c r="CB303" i="1"/>
  <c r="CD303" i="1"/>
  <c r="CF303" i="1"/>
  <c r="CH303" i="1"/>
  <c r="CJ303" i="1"/>
  <c r="CL303" i="1"/>
  <c r="CN303" i="1"/>
  <c r="CP303" i="1"/>
  <c r="CR303" i="1"/>
  <c r="CT303" i="1"/>
  <c r="CV303" i="1"/>
  <c r="CX303" i="1"/>
  <c r="CZ303" i="1"/>
  <c r="DC303" i="1"/>
  <c r="E304" i="1"/>
  <c r="H304" i="1"/>
  <c r="K304" i="1"/>
  <c r="S304" i="1"/>
  <c r="U304" i="1"/>
  <c r="W304" i="1"/>
  <c r="Y304" i="1"/>
  <c r="AA304" i="1"/>
  <c r="AC304" i="1"/>
  <c r="AD304" i="1"/>
  <c r="AE304" i="1"/>
  <c r="AF304" i="1"/>
  <c r="AK304" i="1"/>
  <c r="AQ304" i="1"/>
  <c r="AR304" i="1"/>
  <c r="AS304" i="1"/>
  <c r="AT304" i="1"/>
  <c r="AV304" i="1"/>
  <c r="AW304" i="1"/>
  <c r="AX304" i="1"/>
  <c r="AY304" i="1"/>
  <c r="BB304" i="1"/>
  <c r="BC304" i="1"/>
  <c r="BD304" i="1"/>
  <c r="BE304" i="1"/>
  <c r="BH304" i="1"/>
  <c r="BJ304" i="1"/>
  <c r="BL304" i="1"/>
  <c r="BN304" i="1"/>
  <c r="BP304" i="1"/>
  <c r="BR304" i="1"/>
  <c r="BT304" i="1"/>
  <c r="BV304" i="1"/>
  <c r="CB304" i="1"/>
  <c r="CD304" i="1"/>
  <c r="CF304" i="1"/>
  <c r="CH304" i="1"/>
  <c r="CJ304" i="1"/>
  <c r="CL304" i="1"/>
  <c r="CN304" i="1"/>
  <c r="CP304" i="1"/>
  <c r="CR304" i="1"/>
  <c r="CT304" i="1"/>
  <c r="CV304" i="1"/>
  <c r="CX304" i="1"/>
  <c r="CZ304" i="1"/>
  <c r="DC304" i="1"/>
  <c r="E305" i="1"/>
  <c r="H305" i="1"/>
  <c r="K305" i="1"/>
  <c r="S305" i="1"/>
  <c r="U305" i="1"/>
  <c r="W305" i="1"/>
  <c r="Y305" i="1"/>
  <c r="AA305" i="1"/>
  <c r="AC305" i="1"/>
  <c r="AD305" i="1"/>
  <c r="AE305" i="1"/>
  <c r="AF305" i="1"/>
  <c r="AK305" i="1"/>
  <c r="AQ305" i="1"/>
  <c r="AR305" i="1"/>
  <c r="AS305" i="1"/>
  <c r="AT305" i="1"/>
  <c r="AV305" i="1"/>
  <c r="AW305" i="1"/>
  <c r="AX305" i="1"/>
  <c r="AY305" i="1"/>
  <c r="BB305" i="1"/>
  <c r="BC305" i="1"/>
  <c r="BD305" i="1"/>
  <c r="BE305" i="1"/>
  <c r="BH305" i="1"/>
  <c r="BJ305" i="1"/>
  <c r="BL305" i="1"/>
  <c r="BN305" i="1"/>
  <c r="BP305" i="1"/>
  <c r="BR305" i="1"/>
  <c r="BT305" i="1"/>
  <c r="BV305" i="1"/>
  <c r="CB305" i="1"/>
  <c r="CD305" i="1"/>
  <c r="CF305" i="1"/>
  <c r="CH305" i="1"/>
  <c r="CJ305" i="1"/>
  <c r="CL305" i="1"/>
  <c r="CN305" i="1"/>
  <c r="CP305" i="1"/>
  <c r="CR305" i="1"/>
  <c r="CT305" i="1"/>
  <c r="CV305" i="1"/>
  <c r="CX305" i="1"/>
  <c r="CZ305" i="1"/>
  <c r="DC305" i="1"/>
  <c r="E306" i="1"/>
  <c r="H306" i="1"/>
  <c r="K306" i="1"/>
  <c r="S306" i="1"/>
  <c r="U306" i="1"/>
  <c r="W306" i="1"/>
  <c r="Y306" i="1"/>
  <c r="AA306" i="1"/>
  <c r="AC306" i="1"/>
  <c r="AD306" i="1"/>
  <c r="AE306" i="1"/>
  <c r="AF306" i="1"/>
  <c r="AK306" i="1"/>
  <c r="AQ306" i="1"/>
  <c r="AR306" i="1"/>
  <c r="AS306" i="1"/>
  <c r="AT306" i="1"/>
  <c r="AV306" i="1"/>
  <c r="AW306" i="1"/>
  <c r="AX306" i="1"/>
  <c r="AY306" i="1"/>
  <c r="BB306" i="1"/>
  <c r="BC306" i="1"/>
  <c r="BD306" i="1"/>
  <c r="BE306" i="1"/>
  <c r="BH306" i="1"/>
  <c r="BJ306" i="1"/>
  <c r="BL306" i="1"/>
  <c r="BN306" i="1"/>
  <c r="BP306" i="1"/>
  <c r="BR306" i="1"/>
  <c r="BT306" i="1"/>
  <c r="BV306" i="1"/>
  <c r="CB306" i="1"/>
  <c r="CD306" i="1"/>
  <c r="CF306" i="1"/>
  <c r="CH306" i="1"/>
  <c r="CJ306" i="1"/>
  <c r="CL306" i="1"/>
  <c r="CN306" i="1"/>
  <c r="CP306" i="1"/>
  <c r="CR306" i="1"/>
  <c r="CT306" i="1"/>
  <c r="CV306" i="1"/>
  <c r="CX306" i="1"/>
  <c r="CZ306" i="1"/>
  <c r="DC306" i="1"/>
  <c r="E307" i="1"/>
  <c r="H307" i="1"/>
  <c r="K307" i="1"/>
  <c r="S307" i="1"/>
  <c r="U307" i="1"/>
  <c r="W307" i="1"/>
  <c r="Y307" i="1"/>
  <c r="AA307" i="1"/>
  <c r="AC307" i="1"/>
  <c r="AG307" i="1" s="1"/>
  <c r="AD307" i="1"/>
  <c r="AE307" i="1"/>
  <c r="AF307" i="1"/>
  <c r="AK307" i="1"/>
  <c r="AQ307" i="1"/>
  <c r="AR307" i="1"/>
  <c r="AS307" i="1"/>
  <c r="AT307" i="1"/>
  <c r="AV307" i="1"/>
  <c r="AW307" i="1"/>
  <c r="AX307" i="1"/>
  <c r="AY307" i="1"/>
  <c r="BB307" i="1"/>
  <c r="BC307" i="1"/>
  <c r="BD307" i="1"/>
  <c r="BE307" i="1"/>
  <c r="BH307" i="1"/>
  <c r="BJ307" i="1"/>
  <c r="BL307" i="1"/>
  <c r="BN307" i="1"/>
  <c r="BP307" i="1"/>
  <c r="BR307" i="1"/>
  <c r="BT307" i="1"/>
  <c r="BV307" i="1"/>
  <c r="CB307" i="1"/>
  <c r="CD307" i="1"/>
  <c r="CF307" i="1"/>
  <c r="CH307" i="1"/>
  <c r="CJ307" i="1"/>
  <c r="CL307" i="1"/>
  <c r="CN307" i="1"/>
  <c r="CP307" i="1"/>
  <c r="CR307" i="1"/>
  <c r="CT307" i="1"/>
  <c r="CV307" i="1"/>
  <c r="CX307" i="1"/>
  <c r="CZ307" i="1"/>
  <c r="DC307" i="1"/>
  <c r="E308" i="1"/>
  <c r="H308" i="1"/>
  <c r="K308" i="1"/>
  <c r="S308" i="1"/>
  <c r="U308" i="1"/>
  <c r="W308" i="1"/>
  <c r="Y308" i="1"/>
  <c r="AA308" i="1"/>
  <c r="AC308" i="1"/>
  <c r="AD308" i="1"/>
  <c r="AE308" i="1"/>
  <c r="AF308" i="1"/>
  <c r="AK308" i="1"/>
  <c r="AQ308" i="1"/>
  <c r="AR308" i="1"/>
  <c r="AS308" i="1"/>
  <c r="AT308" i="1"/>
  <c r="AV308" i="1"/>
  <c r="AW308" i="1"/>
  <c r="AX308" i="1"/>
  <c r="AY308" i="1"/>
  <c r="BB308" i="1"/>
  <c r="BC308" i="1"/>
  <c r="BD308" i="1"/>
  <c r="BE308" i="1"/>
  <c r="BH308" i="1"/>
  <c r="BJ308" i="1"/>
  <c r="BL308" i="1"/>
  <c r="BN308" i="1"/>
  <c r="BP308" i="1"/>
  <c r="BR308" i="1"/>
  <c r="BT308" i="1"/>
  <c r="BV308" i="1"/>
  <c r="CB308" i="1"/>
  <c r="CD308" i="1"/>
  <c r="CF308" i="1"/>
  <c r="CH308" i="1"/>
  <c r="CJ308" i="1"/>
  <c r="CL308" i="1"/>
  <c r="CN308" i="1"/>
  <c r="CP308" i="1"/>
  <c r="CR308" i="1"/>
  <c r="CT308" i="1"/>
  <c r="CV308" i="1"/>
  <c r="CX308" i="1"/>
  <c r="CZ308" i="1"/>
  <c r="DC308" i="1"/>
  <c r="E309" i="1"/>
  <c r="H309" i="1"/>
  <c r="K309" i="1"/>
  <c r="S309" i="1"/>
  <c r="U309" i="1"/>
  <c r="W309" i="1"/>
  <c r="Y309" i="1"/>
  <c r="AA309" i="1"/>
  <c r="AC309" i="1"/>
  <c r="AD309" i="1"/>
  <c r="AE309" i="1"/>
  <c r="AF309" i="1"/>
  <c r="AK309" i="1"/>
  <c r="AQ309" i="1"/>
  <c r="AR309" i="1"/>
  <c r="AS309" i="1"/>
  <c r="AT309" i="1"/>
  <c r="AV309" i="1"/>
  <c r="AW309" i="1"/>
  <c r="AX309" i="1"/>
  <c r="AY309" i="1"/>
  <c r="BB309" i="1"/>
  <c r="BC309" i="1"/>
  <c r="BD309" i="1"/>
  <c r="BE309" i="1"/>
  <c r="BH309" i="1"/>
  <c r="BJ309" i="1"/>
  <c r="BL309" i="1"/>
  <c r="BN309" i="1"/>
  <c r="BP309" i="1"/>
  <c r="BR309" i="1"/>
  <c r="BT309" i="1"/>
  <c r="BV309" i="1"/>
  <c r="CB309" i="1"/>
  <c r="CD309" i="1"/>
  <c r="CF309" i="1"/>
  <c r="CH309" i="1"/>
  <c r="CJ309" i="1"/>
  <c r="CL309" i="1"/>
  <c r="CN309" i="1"/>
  <c r="CP309" i="1"/>
  <c r="CR309" i="1"/>
  <c r="CT309" i="1"/>
  <c r="CV309" i="1"/>
  <c r="CX309" i="1"/>
  <c r="CZ309" i="1"/>
  <c r="DC309" i="1"/>
  <c r="E310" i="1"/>
  <c r="H310" i="1"/>
  <c r="K310" i="1"/>
  <c r="S310" i="1"/>
  <c r="U310" i="1"/>
  <c r="W310" i="1"/>
  <c r="Y310" i="1"/>
  <c r="AA310" i="1"/>
  <c r="AC310" i="1"/>
  <c r="AD310" i="1"/>
  <c r="AE310" i="1"/>
  <c r="AF310" i="1"/>
  <c r="AK310" i="1"/>
  <c r="AQ310" i="1"/>
  <c r="AR310" i="1"/>
  <c r="AS310" i="1"/>
  <c r="AT310" i="1"/>
  <c r="AV310" i="1"/>
  <c r="AW310" i="1"/>
  <c r="AX310" i="1"/>
  <c r="AY310" i="1"/>
  <c r="BB310" i="1"/>
  <c r="BC310" i="1"/>
  <c r="BD310" i="1"/>
  <c r="BE310" i="1"/>
  <c r="BH310" i="1"/>
  <c r="BJ310" i="1"/>
  <c r="BL310" i="1"/>
  <c r="BN310" i="1"/>
  <c r="BP310" i="1"/>
  <c r="BR310" i="1"/>
  <c r="BT310" i="1"/>
  <c r="BV310" i="1"/>
  <c r="CB310" i="1"/>
  <c r="CD310" i="1"/>
  <c r="CF310" i="1"/>
  <c r="CH310" i="1"/>
  <c r="CJ310" i="1"/>
  <c r="CL310" i="1"/>
  <c r="CN310" i="1"/>
  <c r="CP310" i="1"/>
  <c r="CR310" i="1"/>
  <c r="CT310" i="1"/>
  <c r="CV310" i="1"/>
  <c r="CX310" i="1"/>
  <c r="CZ310" i="1"/>
  <c r="DC310" i="1"/>
  <c r="E311" i="1"/>
  <c r="H311" i="1"/>
  <c r="K311" i="1"/>
  <c r="S311" i="1"/>
  <c r="U311" i="1"/>
  <c r="W311" i="1"/>
  <c r="Y311" i="1"/>
  <c r="AA311" i="1"/>
  <c r="AC311" i="1"/>
  <c r="AD311" i="1"/>
  <c r="AE311" i="1"/>
  <c r="AF311" i="1"/>
  <c r="AK311" i="1"/>
  <c r="AQ311" i="1"/>
  <c r="AR311" i="1"/>
  <c r="AS311" i="1"/>
  <c r="AT311" i="1"/>
  <c r="AV311" i="1"/>
  <c r="AW311" i="1"/>
  <c r="AX311" i="1"/>
  <c r="AY311" i="1"/>
  <c r="BB311" i="1"/>
  <c r="BC311" i="1"/>
  <c r="BD311" i="1"/>
  <c r="BE311" i="1"/>
  <c r="BH311" i="1"/>
  <c r="BJ311" i="1"/>
  <c r="BL311" i="1"/>
  <c r="BN311" i="1"/>
  <c r="BP311" i="1"/>
  <c r="BR311" i="1"/>
  <c r="BT311" i="1"/>
  <c r="BV311" i="1"/>
  <c r="CB311" i="1"/>
  <c r="CD311" i="1"/>
  <c r="CF311" i="1"/>
  <c r="CH311" i="1"/>
  <c r="CJ311" i="1"/>
  <c r="CL311" i="1"/>
  <c r="CN311" i="1"/>
  <c r="CP311" i="1"/>
  <c r="CR311" i="1"/>
  <c r="CT311" i="1"/>
  <c r="CV311" i="1"/>
  <c r="CX311" i="1"/>
  <c r="CZ311" i="1"/>
  <c r="DC311" i="1"/>
  <c r="E312" i="1"/>
  <c r="H312" i="1"/>
  <c r="K312" i="1"/>
  <c r="S312" i="1"/>
  <c r="U312" i="1"/>
  <c r="W312" i="1"/>
  <c r="Y312" i="1"/>
  <c r="AA312" i="1"/>
  <c r="AC312" i="1"/>
  <c r="AD312" i="1"/>
  <c r="AE312" i="1"/>
  <c r="AF312" i="1"/>
  <c r="AK312" i="1"/>
  <c r="AQ312" i="1"/>
  <c r="AR312" i="1"/>
  <c r="AS312" i="1"/>
  <c r="AT312" i="1"/>
  <c r="AV312" i="1"/>
  <c r="AW312" i="1"/>
  <c r="AX312" i="1"/>
  <c r="AY312" i="1"/>
  <c r="BB312" i="1"/>
  <c r="BC312" i="1"/>
  <c r="BD312" i="1"/>
  <c r="BE312" i="1"/>
  <c r="BH312" i="1"/>
  <c r="BJ312" i="1"/>
  <c r="BL312" i="1"/>
  <c r="BN312" i="1"/>
  <c r="BP312" i="1"/>
  <c r="BR312" i="1"/>
  <c r="BT312" i="1"/>
  <c r="BV312" i="1"/>
  <c r="CB312" i="1"/>
  <c r="CD312" i="1"/>
  <c r="CF312" i="1"/>
  <c r="CH312" i="1"/>
  <c r="CJ312" i="1"/>
  <c r="CL312" i="1"/>
  <c r="CN312" i="1"/>
  <c r="CP312" i="1"/>
  <c r="CR312" i="1"/>
  <c r="CT312" i="1"/>
  <c r="CV312" i="1"/>
  <c r="CX312" i="1"/>
  <c r="CZ312" i="1"/>
  <c r="DC312" i="1"/>
  <c r="E313" i="1"/>
  <c r="H313" i="1"/>
  <c r="K313" i="1"/>
  <c r="S313" i="1"/>
  <c r="U313" i="1"/>
  <c r="W313" i="1"/>
  <c r="Y313" i="1"/>
  <c r="AA313" i="1"/>
  <c r="AC313" i="1"/>
  <c r="AD313" i="1"/>
  <c r="AE313" i="1"/>
  <c r="AF313" i="1"/>
  <c r="AK313" i="1"/>
  <c r="AQ313" i="1"/>
  <c r="AR313" i="1"/>
  <c r="AS313" i="1"/>
  <c r="AT313" i="1"/>
  <c r="AV313" i="1"/>
  <c r="AW313" i="1"/>
  <c r="AX313" i="1"/>
  <c r="AY313" i="1"/>
  <c r="BB313" i="1"/>
  <c r="BC313" i="1"/>
  <c r="BD313" i="1"/>
  <c r="BE313" i="1"/>
  <c r="BH313" i="1"/>
  <c r="BJ313" i="1"/>
  <c r="BL313" i="1"/>
  <c r="BN313" i="1"/>
  <c r="BP313" i="1"/>
  <c r="BR313" i="1"/>
  <c r="BT313" i="1"/>
  <c r="BV313" i="1"/>
  <c r="CB313" i="1"/>
  <c r="CD313" i="1"/>
  <c r="CF313" i="1"/>
  <c r="CH313" i="1"/>
  <c r="CJ313" i="1"/>
  <c r="CL313" i="1"/>
  <c r="CN313" i="1"/>
  <c r="CP313" i="1"/>
  <c r="CR313" i="1"/>
  <c r="CT313" i="1"/>
  <c r="CV313" i="1"/>
  <c r="CX313" i="1"/>
  <c r="CZ313" i="1"/>
  <c r="DC313" i="1"/>
  <c r="E314" i="1"/>
  <c r="H314" i="1"/>
  <c r="K314" i="1"/>
  <c r="S314" i="1"/>
  <c r="U314" i="1"/>
  <c r="W314" i="1"/>
  <c r="Y314" i="1"/>
  <c r="AA314" i="1"/>
  <c r="AC314" i="1"/>
  <c r="AD314" i="1"/>
  <c r="AE314" i="1"/>
  <c r="AF314" i="1"/>
  <c r="AK314" i="1"/>
  <c r="AQ314" i="1"/>
  <c r="AR314" i="1"/>
  <c r="AS314" i="1"/>
  <c r="AT314" i="1"/>
  <c r="AV314" i="1"/>
  <c r="AW314" i="1"/>
  <c r="AX314" i="1"/>
  <c r="AY314" i="1"/>
  <c r="BB314" i="1"/>
  <c r="BC314" i="1"/>
  <c r="BD314" i="1"/>
  <c r="BE314" i="1"/>
  <c r="BH314" i="1"/>
  <c r="BJ314" i="1"/>
  <c r="BL314" i="1"/>
  <c r="BN314" i="1"/>
  <c r="BP314" i="1"/>
  <c r="BR314" i="1"/>
  <c r="BT314" i="1"/>
  <c r="BV314" i="1"/>
  <c r="CB314" i="1"/>
  <c r="CD314" i="1"/>
  <c r="CF314" i="1"/>
  <c r="CH314" i="1"/>
  <c r="CJ314" i="1"/>
  <c r="CL314" i="1"/>
  <c r="CN314" i="1"/>
  <c r="CP314" i="1"/>
  <c r="CR314" i="1"/>
  <c r="CT314" i="1"/>
  <c r="CV314" i="1"/>
  <c r="CX314" i="1"/>
  <c r="CZ314" i="1"/>
  <c r="DC314" i="1"/>
  <c r="E315" i="1"/>
  <c r="H315" i="1"/>
  <c r="K315" i="1"/>
  <c r="S315" i="1"/>
  <c r="U315" i="1"/>
  <c r="W315" i="1"/>
  <c r="Y315" i="1"/>
  <c r="AA315" i="1"/>
  <c r="AC315" i="1"/>
  <c r="AD315" i="1"/>
  <c r="AE315" i="1"/>
  <c r="AF315" i="1"/>
  <c r="AK315" i="1"/>
  <c r="AQ315" i="1"/>
  <c r="AR315" i="1"/>
  <c r="AS315" i="1"/>
  <c r="AT315" i="1"/>
  <c r="AV315" i="1"/>
  <c r="AW315" i="1"/>
  <c r="AX315" i="1"/>
  <c r="AY315" i="1"/>
  <c r="BB315" i="1"/>
  <c r="BC315" i="1"/>
  <c r="BD315" i="1"/>
  <c r="BE315" i="1"/>
  <c r="BH315" i="1"/>
  <c r="BJ315" i="1"/>
  <c r="BL315" i="1"/>
  <c r="BN315" i="1"/>
  <c r="BP315" i="1"/>
  <c r="BR315" i="1"/>
  <c r="BT315" i="1"/>
  <c r="BV315" i="1"/>
  <c r="CB315" i="1"/>
  <c r="CD315" i="1"/>
  <c r="CF315" i="1"/>
  <c r="CH315" i="1"/>
  <c r="CJ315" i="1"/>
  <c r="CL315" i="1"/>
  <c r="CN315" i="1"/>
  <c r="CP315" i="1"/>
  <c r="CR315" i="1"/>
  <c r="CT315" i="1"/>
  <c r="CV315" i="1"/>
  <c r="CX315" i="1"/>
  <c r="CZ315" i="1"/>
  <c r="DC315" i="1"/>
  <c r="E316" i="1"/>
  <c r="H316" i="1"/>
  <c r="K316" i="1"/>
  <c r="S316" i="1"/>
  <c r="U316" i="1"/>
  <c r="W316" i="1"/>
  <c r="Y316" i="1"/>
  <c r="AA316" i="1"/>
  <c r="AC316" i="1"/>
  <c r="AD316" i="1"/>
  <c r="AE316" i="1"/>
  <c r="AF316" i="1"/>
  <c r="AK316" i="1"/>
  <c r="AQ316" i="1"/>
  <c r="AR316" i="1"/>
  <c r="AS316" i="1"/>
  <c r="AT316" i="1"/>
  <c r="AV316" i="1"/>
  <c r="AW316" i="1"/>
  <c r="AX316" i="1"/>
  <c r="AY316" i="1"/>
  <c r="BB316" i="1"/>
  <c r="BC316" i="1"/>
  <c r="BD316" i="1"/>
  <c r="BE316" i="1"/>
  <c r="BH316" i="1"/>
  <c r="BJ316" i="1"/>
  <c r="BL316" i="1"/>
  <c r="BN316" i="1"/>
  <c r="BP316" i="1"/>
  <c r="BR316" i="1"/>
  <c r="BT316" i="1"/>
  <c r="BV316" i="1"/>
  <c r="CB316" i="1"/>
  <c r="CD316" i="1"/>
  <c r="CF316" i="1"/>
  <c r="CH316" i="1"/>
  <c r="CJ316" i="1"/>
  <c r="CL316" i="1"/>
  <c r="CN316" i="1"/>
  <c r="CP316" i="1"/>
  <c r="CR316" i="1"/>
  <c r="CT316" i="1"/>
  <c r="CV316" i="1"/>
  <c r="CX316" i="1"/>
  <c r="CZ316" i="1"/>
  <c r="DC316" i="1"/>
  <c r="E317" i="1"/>
  <c r="H317" i="1"/>
  <c r="K317" i="1"/>
  <c r="S317" i="1"/>
  <c r="U317" i="1"/>
  <c r="W317" i="1"/>
  <c r="Y317" i="1"/>
  <c r="AA317" i="1"/>
  <c r="AC317" i="1"/>
  <c r="AD317" i="1"/>
  <c r="AE317" i="1"/>
  <c r="AF317" i="1"/>
  <c r="AK317" i="1"/>
  <c r="AQ317" i="1"/>
  <c r="AR317" i="1"/>
  <c r="AS317" i="1"/>
  <c r="AT317" i="1"/>
  <c r="AV317" i="1"/>
  <c r="AW317" i="1"/>
  <c r="AX317" i="1"/>
  <c r="AY317" i="1"/>
  <c r="BB317" i="1"/>
  <c r="BC317" i="1"/>
  <c r="BD317" i="1"/>
  <c r="BE317" i="1"/>
  <c r="BH317" i="1"/>
  <c r="BJ317" i="1"/>
  <c r="BL317" i="1"/>
  <c r="BN317" i="1"/>
  <c r="BP317" i="1"/>
  <c r="BR317" i="1"/>
  <c r="BT317" i="1"/>
  <c r="BV317" i="1"/>
  <c r="CB317" i="1"/>
  <c r="CD317" i="1"/>
  <c r="CF317" i="1"/>
  <c r="CH317" i="1"/>
  <c r="CJ317" i="1"/>
  <c r="CL317" i="1"/>
  <c r="CN317" i="1"/>
  <c r="CP317" i="1"/>
  <c r="CR317" i="1"/>
  <c r="CT317" i="1"/>
  <c r="CV317" i="1"/>
  <c r="CX317" i="1"/>
  <c r="CZ317" i="1"/>
  <c r="DC317" i="1"/>
  <c r="E318" i="1"/>
  <c r="H318" i="1"/>
  <c r="K318" i="1"/>
  <c r="S318" i="1"/>
  <c r="U318" i="1"/>
  <c r="W318" i="1"/>
  <c r="Y318" i="1"/>
  <c r="AA318" i="1"/>
  <c r="AC318" i="1"/>
  <c r="AD318" i="1"/>
  <c r="AE318" i="1"/>
  <c r="AF318" i="1"/>
  <c r="AK318" i="1"/>
  <c r="AQ318" i="1"/>
  <c r="AR318" i="1"/>
  <c r="AS318" i="1"/>
  <c r="AT318" i="1"/>
  <c r="AV318" i="1"/>
  <c r="AW318" i="1"/>
  <c r="AX318" i="1"/>
  <c r="AY318" i="1"/>
  <c r="BB318" i="1"/>
  <c r="BC318" i="1"/>
  <c r="BD318" i="1"/>
  <c r="BE318" i="1"/>
  <c r="BH318" i="1"/>
  <c r="BJ318" i="1"/>
  <c r="BL318" i="1"/>
  <c r="BN318" i="1"/>
  <c r="BP318" i="1"/>
  <c r="BR318" i="1"/>
  <c r="BT318" i="1"/>
  <c r="BV318" i="1"/>
  <c r="CB318" i="1"/>
  <c r="CD318" i="1"/>
  <c r="CF318" i="1"/>
  <c r="CH318" i="1"/>
  <c r="CJ318" i="1"/>
  <c r="CL318" i="1"/>
  <c r="CN318" i="1"/>
  <c r="CP318" i="1"/>
  <c r="CR318" i="1"/>
  <c r="CT318" i="1"/>
  <c r="CV318" i="1"/>
  <c r="CX318" i="1"/>
  <c r="CZ318" i="1"/>
  <c r="DC318" i="1"/>
  <c r="E319" i="1"/>
  <c r="H319" i="1"/>
  <c r="K319" i="1"/>
  <c r="S319" i="1"/>
  <c r="U319" i="1"/>
  <c r="W319" i="1"/>
  <c r="Y319" i="1"/>
  <c r="AA319" i="1"/>
  <c r="AC319" i="1"/>
  <c r="AD319" i="1"/>
  <c r="AE319" i="1"/>
  <c r="AF319" i="1"/>
  <c r="AK319" i="1"/>
  <c r="AQ319" i="1"/>
  <c r="AR319" i="1"/>
  <c r="AS319" i="1"/>
  <c r="AT319" i="1"/>
  <c r="AV319" i="1"/>
  <c r="AW319" i="1"/>
  <c r="AX319" i="1"/>
  <c r="AY319" i="1"/>
  <c r="BB319" i="1"/>
  <c r="BC319" i="1"/>
  <c r="BD319" i="1"/>
  <c r="BE319" i="1"/>
  <c r="BH319" i="1"/>
  <c r="BJ319" i="1"/>
  <c r="BL319" i="1"/>
  <c r="BN319" i="1"/>
  <c r="BP319" i="1"/>
  <c r="BR319" i="1"/>
  <c r="BT319" i="1"/>
  <c r="BV319" i="1"/>
  <c r="CB319" i="1"/>
  <c r="CD319" i="1"/>
  <c r="CF319" i="1"/>
  <c r="CH319" i="1"/>
  <c r="CJ319" i="1"/>
  <c r="CL319" i="1"/>
  <c r="CN319" i="1"/>
  <c r="CP319" i="1"/>
  <c r="CR319" i="1"/>
  <c r="CT319" i="1"/>
  <c r="CV319" i="1"/>
  <c r="CX319" i="1"/>
  <c r="CZ319" i="1"/>
  <c r="DC319" i="1"/>
  <c r="E320" i="1"/>
  <c r="H320" i="1"/>
  <c r="K320" i="1"/>
  <c r="S320" i="1"/>
  <c r="U320" i="1"/>
  <c r="W320" i="1"/>
  <c r="Y320" i="1"/>
  <c r="AA320" i="1"/>
  <c r="AC320" i="1"/>
  <c r="AD320" i="1"/>
  <c r="AE320" i="1"/>
  <c r="AF320" i="1"/>
  <c r="AK320" i="1"/>
  <c r="AQ320" i="1"/>
  <c r="AR320" i="1"/>
  <c r="AS320" i="1"/>
  <c r="AT320" i="1"/>
  <c r="AV320" i="1"/>
  <c r="AW320" i="1"/>
  <c r="AX320" i="1"/>
  <c r="AY320" i="1"/>
  <c r="BB320" i="1"/>
  <c r="BC320" i="1"/>
  <c r="BD320" i="1"/>
  <c r="BE320" i="1"/>
  <c r="BH320" i="1"/>
  <c r="BJ320" i="1"/>
  <c r="BL320" i="1"/>
  <c r="BN320" i="1"/>
  <c r="BP320" i="1"/>
  <c r="BR320" i="1"/>
  <c r="BT320" i="1"/>
  <c r="BV320" i="1"/>
  <c r="CB320" i="1"/>
  <c r="CD320" i="1"/>
  <c r="CF320" i="1"/>
  <c r="CH320" i="1"/>
  <c r="CJ320" i="1"/>
  <c r="CL320" i="1"/>
  <c r="CN320" i="1"/>
  <c r="CP320" i="1"/>
  <c r="CR320" i="1"/>
  <c r="CT320" i="1"/>
  <c r="CV320" i="1"/>
  <c r="CX320" i="1"/>
  <c r="CZ320" i="1"/>
  <c r="DC320" i="1"/>
  <c r="E321" i="1"/>
  <c r="H321" i="1"/>
  <c r="K321" i="1"/>
  <c r="S321" i="1"/>
  <c r="U321" i="1"/>
  <c r="W321" i="1"/>
  <c r="Y321" i="1"/>
  <c r="AA321" i="1"/>
  <c r="AC321" i="1"/>
  <c r="AD321" i="1"/>
  <c r="AE321" i="1"/>
  <c r="AF321" i="1"/>
  <c r="AK321" i="1"/>
  <c r="AQ321" i="1"/>
  <c r="AR321" i="1"/>
  <c r="AS321" i="1"/>
  <c r="AT321" i="1"/>
  <c r="AV321" i="1"/>
  <c r="AW321" i="1"/>
  <c r="AX321" i="1"/>
  <c r="AY321" i="1"/>
  <c r="BB321" i="1"/>
  <c r="BC321" i="1"/>
  <c r="BD321" i="1"/>
  <c r="BE321" i="1"/>
  <c r="BH321" i="1"/>
  <c r="BJ321" i="1"/>
  <c r="BL321" i="1"/>
  <c r="BN321" i="1"/>
  <c r="BP321" i="1"/>
  <c r="BR321" i="1"/>
  <c r="BT321" i="1"/>
  <c r="BV321" i="1"/>
  <c r="CB321" i="1"/>
  <c r="CD321" i="1"/>
  <c r="CF321" i="1"/>
  <c r="CH321" i="1"/>
  <c r="CJ321" i="1"/>
  <c r="CL321" i="1"/>
  <c r="CN321" i="1"/>
  <c r="CP321" i="1"/>
  <c r="CR321" i="1"/>
  <c r="CT321" i="1"/>
  <c r="CV321" i="1"/>
  <c r="CX321" i="1"/>
  <c r="CZ321" i="1"/>
  <c r="DC321" i="1"/>
  <c r="E322" i="1"/>
  <c r="H322" i="1"/>
  <c r="K322" i="1"/>
  <c r="S322" i="1"/>
  <c r="U322" i="1"/>
  <c r="W322" i="1"/>
  <c r="Y322" i="1"/>
  <c r="AA322" i="1"/>
  <c r="AC322" i="1"/>
  <c r="AD322" i="1"/>
  <c r="AE322" i="1"/>
  <c r="AF322" i="1"/>
  <c r="AK322" i="1"/>
  <c r="AQ322" i="1"/>
  <c r="AR322" i="1"/>
  <c r="AS322" i="1"/>
  <c r="AT322" i="1"/>
  <c r="AV322" i="1"/>
  <c r="AW322" i="1"/>
  <c r="AX322" i="1"/>
  <c r="AY322" i="1"/>
  <c r="BB322" i="1"/>
  <c r="BC322" i="1"/>
  <c r="BD322" i="1"/>
  <c r="BE322" i="1"/>
  <c r="BH322" i="1"/>
  <c r="BJ322" i="1"/>
  <c r="BL322" i="1"/>
  <c r="BN322" i="1"/>
  <c r="BP322" i="1"/>
  <c r="BR322" i="1"/>
  <c r="BT322" i="1"/>
  <c r="BV322" i="1"/>
  <c r="CB322" i="1"/>
  <c r="CD322" i="1"/>
  <c r="CF322" i="1"/>
  <c r="CH322" i="1"/>
  <c r="CJ322" i="1"/>
  <c r="CL322" i="1"/>
  <c r="CN322" i="1"/>
  <c r="CP322" i="1"/>
  <c r="CR322" i="1"/>
  <c r="CT322" i="1"/>
  <c r="CV322" i="1"/>
  <c r="CX322" i="1"/>
  <c r="CZ322" i="1"/>
  <c r="DC322" i="1"/>
  <c r="E323" i="1"/>
  <c r="H323" i="1"/>
  <c r="K323" i="1"/>
  <c r="S323" i="1"/>
  <c r="U323" i="1"/>
  <c r="W323" i="1"/>
  <c r="Y323" i="1"/>
  <c r="AA323" i="1"/>
  <c r="AC323" i="1"/>
  <c r="AD323" i="1"/>
  <c r="AE323" i="1"/>
  <c r="AF323" i="1"/>
  <c r="AK323" i="1"/>
  <c r="AQ323" i="1"/>
  <c r="AR323" i="1"/>
  <c r="AS323" i="1"/>
  <c r="AT323" i="1"/>
  <c r="AV323" i="1"/>
  <c r="AW323" i="1"/>
  <c r="AX323" i="1"/>
  <c r="AY323" i="1"/>
  <c r="BB323" i="1"/>
  <c r="BC323" i="1"/>
  <c r="BD323" i="1"/>
  <c r="BE323" i="1"/>
  <c r="BH323" i="1"/>
  <c r="BJ323" i="1"/>
  <c r="BL323" i="1"/>
  <c r="BN323" i="1"/>
  <c r="BP323" i="1"/>
  <c r="BR323" i="1"/>
  <c r="BT323" i="1"/>
  <c r="BV323" i="1"/>
  <c r="CB323" i="1"/>
  <c r="CD323" i="1"/>
  <c r="CF323" i="1"/>
  <c r="CH323" i="1"/>
  <c r="CJ323" i="1"/>
  <c r="CL323" i="1"/>
  <c r="CN323" i="1"/>
  <c r="CP323" i="1"/>
  <c r="CR323" i="1"/>
  <c r="CT323" i="1"/>
  <c r="CV323" i="1"/>
  <c r="CX323" i="1"/>
  <c r="CZ323" i="1"/>
  <c r="DC323" i="1"/>
  <c r="E324" i="1"/>
  <c r="H324" i="1"/>
  <c r="K324" i="1"/>
  <c r="S324" i="1"/>
  <c r="U324" i="1"/>
  <c r="W324" i="1"/>
  <c r="Y324" i="1"/>
  <c r="AA324" i="1"/>
  <c r="AC324" i="1"/>
  <c r="AD324" i="1"/>
  <c r="AE324" i="1"/>
  <c r="AF324" i="1"/>
  <c r="AK324" i="1"/>
  <c r="AQ324" i="1"/>
  <c r="AR324" i="1"/>
  <c r="AS324" i="1"/>
  <c r="AT324" i="1"/>
  <c r="AV324" i="1"/>
  <c r="AW324" i="1"/>
  <c r="AX324" i="1"/>
  <c r="AY324" i="1"/>
  <c r="BB324" i="1"/>
  <c r="BC324" i="1"/>
  <c r="BD324" i="1"/>
  <c r="BE324" i="1"/>
  <c r="BH324" i="1"/>
  <c r="BJ324" i="1"/>
  <c r="BL324" i="1"/>
  <c r="BN324" i="1"/>
  <c r="BP324" i="1"/>
  <c r="BR324" i="1"/>
  <c r="BT324" i="1"/>
  <c r="BV324" i="1"/>
  <c r="CB324" i="1"/>
  <c r="CD324" i="1"/>
  <c r="CF324" i="1"/>
  <c r="CH324" i="1"/>
  <c r="CJ324" i="1"/>
  <c r="CL324" i="1"/>
  <c r="CN324" i="1"/>
  <c r="CP324" i="1"/>
  <c r="CR324" i="1"/>
  <c r="CT324" i="1"/>
  <c r="CV324" i="1"/>
  <c r="CX324" i="1"/>
  <c r="CZ324" i="1"/>
  <c r="DC324" i="1"/>
  <c r="E325" i="1"/>
  <c r="H325" i="1"/>
  <c r="K325" i="1"/>
  <c r="S325" i="1"/>
  <c r="U325" i="1"/>
  <c r="W325" i="1"/>
  <c r="Y325" i="1"/>
  <c r="AA325" i="1"/>
  <c r="AC325" i="1"/>
  <c r="AD325" i="1"/>
  <c r="AE325" i="1"/>
  <c r="AF325" i="1"/>
  <c r="AK325" i="1"/>
  <c r="AQ325" i="1"/>
  <c r="AR325" i="1"/>
  <c r="AS325" i="1"/>
  <c r="AT325" i="1"/>
  <c r="AV325" i="1"/>
  <c r="AW325" i="1"/>
  <c r="AX325" i="1"/>
  <c r="AY325" i="1"/>
  <c r="BB325" i="1"/>
  <c r="BC325" i="1"/>
  <c r="BD325" i="1"/>
  <c r="BE325" i="1"/>
  <c r="BH325" i="1"/>
  <c r="BJ325" i="1"/>
  <c r="BL325" i="1"/>
  <c r="BN325" i="1"/>
  <c r="BP325" i="1"/>
  <c r="BR325" i="1"/>
  <c r="BT325" i="1"/>
  <c r="BV325" i="1"/>
  <c r="CB325" i="1"/>
  <c r="CD325" i="1"/>
  <c r="CF325" i="1"/>
  <c r="CH325" i="1"/>
  <c r="CJ325" i="1"/>
  <c r="CL325" i="1"/>
  <c r="CN325" i="1"/>
  <c r="CP325" i="1"/>
  <c r="CR325" i="1"/>
  <c r="CT325" i="1"/>
  <c r="CV325" i="1"/>
  <c r="CX325" i="1"/>
  <c r="CZ325" i="1"/>
  <c r="DC325" i="1"/>
  <c r="E326" i="1"/>
  <c r="H326" i="1"/>
  <c r="K326" i="1"/>
  <c r="S326" i="1"/>
  <c r="U326" i="1"/>
  <c r="W326" i="1"/>
  <c r="Y326" i="1"/>
  <c r="AA326" i="1"/>
  <c r="AC326" i="1"/>
  <c r="AD326" i="1"/>
  <c r="AE326" i="1"/>
  <c r="AF326" i="1"/>
  <c r="AK326" i="1"/>
  <c r="AQ326" i="1"/>
  <c r="AR326" i="1"/>
  <c r="AS326" i="1"/>
  <c r="AT326" i="1"/>
  <c r="AV326" i="1"/>
  <c r="AW326" i="1"/>
  <c r="AX326" i="1"/>
  <c r="AY326" i="1"/>
  <c r="BB326" i="1"/>
  <c r="BC326" i="1"/>
  <c r="BD326" i="1"/>
  <c r="BE326" i="1"/>
  <c r="BH326" i="1"/>
  <c r="BJ326" i="1"/>
  <c r="BL326" i="1"/>
  <c r="BN326" i="1"/>
  <c r="BP326" i="1"/>
  <c r="BR326" i="1"/>
  <c r="BT326" i="1"/>
  <c r="BV326" i="1"/>
  <c r="CB326" i="1"/>
  <c r="CD326" i="1"/>
  <c r="CF326" i="1"/>
  <c r="CH326" i="1"/>
  <c r="CJ326" i="1"/>
  <c r="CL326" i="1"/>
  <c r="CN326" i="1"/>
  <c r="CP326" i="1"/>
  <c r="CR326" i="1"/>
  <c r="CT326" i="1"/>
  <c r="CV326" i="1"/>
  <c r="CX326" i="1"/>
  <c r="CZ326" i="1"/>
  <c r="DC326" i="1"/>
  <c r="E327" i="1"/>
  <c r="H327" i="1"/>
  <c r="K327" i="1"/>
  <c r="S327" i="1"/>
  <c r="U327" i="1"/>
  <c r="W327" i="1"/>
  <c r="Y327" i="1"/>
  <c r="AA327" i="1"/>
  <c r="AC327" i="1"/>
  <c r="AD327" i="1"/>
  <c r="AE327" i="1"/>
  <c r="AF327" i="1"/>
  <c r="AK327" i="1"/>
  <c r="AQ327" i="1"/>
  <c r="AR327" i="1"/>
  <c r="AS327" i="1"/>
  <c r="AT327" i="1"/>
  <c r="AV327" i="1"/>
  <c r="AW327" i="1"/>
  <c r="AX327" i="1"/>
  <c r="AY327" i="1"/>
  <c r="BB327" i="1"/>
  <c r="BC327" i="1"/>
  <c r="BD327" i="1"/>
  <c r="BE327" i="1"/>
  <c r="BH327" i="1"/>
  <c r="BJ327" i="1"/>
  <c r="BL327" i="1"/>
  <c r="BN327" i="1"/>
  <c r="BP327" i="1"/>
  <c r="BR327" i="1"/>
  <c r="BT327" i="1"/>
  <c r="BV327" i="1"/>
  <c r="CB327" i="1"/>
  <c r="CD327" i="1"/>
  <c r="CF327" i="1"/>
  <c r="CH327" i="1"/>
  <c r="CJ327" i="1"/>
  <c r="CL327" i="1"/>
  <c r="CN327" i="1"/>
  <c r="CP327" i="1"/>
  <c r="CR327" i="1"/>
  <c r="CT327" i="1"/>
  <c r="CV327" i="1"/>
  <c r="CX327" i="1"/>
  <c r="CZ327" i="1"/>
  <c r="DC327" i="1"/>
  <c r="E328" i="1"/>
  <c r="H328" i="1"/>
  <c r="K328" i="1"/>
  <c r="S328" i="1"/>
  <c r="U328" i="1"/>
  <c r="W328" i="1"/>
  <c r="Y328" i="1"/>
  <c r="AA328" i="1"/>
  <c r="AC328" i="1"/>
  <c r="AD328" i="1"/>
  <c r="AE328" i="1"/>
  <c r="AF328" i="1"/>
  <c r="AK328" i="1"/>
  <c r="AQ328" i="1"/>
  <c r="AR328" i="1"/>
  <c r="AS328" i="1"/>
  <c r="AT328" i="1"/>
  <c r="AV328" i="1"/>
  <c r="AW328" i="1"/>
  <c r="AX328" i="1"/>
  <c r="AY328" i="1"/>
  <c r="BB328" i="1"/>
  <c r="BC328" i="1"/>
  <c r="BD328" i="1"/>
  <c r="BE328" i="1"/>
  <c r="BH328" i="1"/>
  <c r="BJ328" i="1"/>
  <c r="BL328" i="1"/>
  <c r="BN328" i="1"/>
  <c r="BP328" i="1"/>
  <c r="BR328" i="1"/>
  <c r="BT328" i="1"/>
  <c r="BV328" i="1"/>
  <c r="CB328" i="1"/>
  <c r="CD328" i="1"/>
  <c r="CF328" i="1"/>
  <c r="CH328" i="1"/>
  <c r="CJ328" i="1"/>
  <c r="CL328" i="1"/>
  <c r="CN328" i="1"/>
  <c r="CP328" i="1"/>
  <c r="CR328" i="1"/>
  <c r="CT328" i="1"/>
  <c r="CV328" i="1"/>
  <c r="CX328" i="1"/>
  <c r="CZ328" i="1"/>
  <c r="DC328" i="1"/>
  <c r="E329" i="1"/>
  <c r="H329" i="1"/>
  <c r="K329" i="1"/>
  <c r="S329" i="1"/>
  <c r="U329" i="1"/>
  <c r="W329" i="1"/>
  <c r="Y329" i="1"/>
  <c r="AA329" i="1"/>
  <c r="AC329" i="1"/>
  <c r="AD329" i="1"/>
  <c r="AE329" i="1"/>
  <c r="AF329" i="1"/>
  <c r="AK329" i="1"/>
  <c r="AQ329" i="1"/>
  <c r="AR329" i="1"/>
  <c r="AS329" i="1"/>
  <c r="AT329" i="1"/>
  <c r="AV329" i="1"/>
  <c r="AW329" i="1"/>
  <c r="AX329" i="1"/>
  <c r="AY329" i="1"/>
  <c r="BB329" i="1"/>
  <c r="BC329" i="1"/>
  <c r="BD329" i="1"/>
  <c r="BE329" i="1"/>
  <c r="BH329" i="1"/>
  <c r="BJ329" i="1"/>
  <c r="BL329" i="1"/>
  <c r="BN329" i="1"/>
  <c r="BP329" i="1"/>
  <c r="BR329" i="1"/>
  <c r="BT329" i="1"/>
  <c r="BV329" i="1"/>
  <c r="CB329" i="1"/>
  <c r="CD329" i="1"/>
  <c r="CF329" i="1"/>
  <c r="CH329" i="1"/>
  <c r="CJ329" i="1"/>
  <c r="CL329" i="1"/>
  <c r="CN329" i="1"/>
  <c r="CP329" i="1"/>
  <c r="CR329" i="1"/>
  <c r="CT329" i="1"/>
  <c r="CV329" i="1"/>
  <c r="CX329" i="1"/>
  <c r="CZ329" i="1"/>
  <c r="DC329" i="1"/>
  <c r="E330" i="1"/>
  <c r="H330" i="1"/>
  <c r="K330" i="1"/>
  <c r="S330" i="1"/>
  <c r="U330" i="1"/>
  <c r="W330" i="1"/>
  <c r="Y330" i="1"/>
  <c r="AA330" i="1"/>
  <c r="AC330" i="1"/>
  <c r="AD330" i="1"/>
  <c r="AE330" i="1"/>
  <c r="AF330" i="1"/>
  <c r="AK330" i="1"/>
  <c r="AQ330" i="1"/>
  <c r="AR330" i="1"/>
  <c r="AS330" i="1"/>
  <c r="AT330" i="1"/>
  <c r="AV330" i="1"/>
  <c r="AW330" i="1"/>
  <c r="AX330" i="1"/>
  <c r="AY330" i="1"/>
  <c r="BB330" i="1"/>
  <c r="BC330" i="1"/>
  <c r="BD330" i="1"/>
  <c r="BE330" i="1"/>
  <c r="BH330" i="1"/>
  <c r="BJ330" i="1"/>
  <c r="BL330" i="1"/>
  <c r="BN330" i="1"/>
  <c r="BP330" i="1"/>
  <c r="BR330" i="1"/>
  <c r="BT330" i="1"/>
  <c r="BV330" i="1"/>
  <c r="CB330" i="1"/>
  <c r="CD330" i="1"/>
  <c r="CF330" i="1"/>
  <c r="CH330" i="1"/>
  <c r="CJ330" i="1"/>
  <c r="CL330" i="1"/>
  <c r="CN330" i="1"/>
  <c r="CP330" i="1"/>
  <c r="CR330" i="1"/>
  <c r="CT330" i="1"/>
  <c r="CV330" i="1"/>
  <c r="CX330" i="1"/>
  <c r="CZ330" i="1"/>
  <c r="DC330" i="1"/>
  <c r="E331" i="1"/>
  <c r="H331" i="1"/>
  <c r="K331" i="1"/>
  <c r="S331" i="1"/>
  <c r="U331" i="1"/>
  <c r="W331" i="1"/>
  <c r="Y331" i="1"/>
  <c r="AA331" i="1"/>
  <c r="AC331" i="1"/>
  <c r="AD331" i="1"/>
  <c r="AE331" i="1"/>
  <c r="AF331" i="1"/>
  <c r="AK331" i="1"/>
  <c r="AQ331" i="1"/>
  <c r="AR331" i="1"/>
  <c r="AS331" i="1"/>
  <c r="AT331" i="1"/>
  <c r="AV331" i="1"/>
  <c r="AW331" i="1"/>
  <c r="AX331" i="1"/>
  <c r="AY331" i="1"/>
  <c r="BB331" i="1"/>
  <c r="BC331" i="1"/>
  <c r="BD331" i="1"/>
  <c r="BE331" i="1"/>
  <c r="BH331" i="1"/>
  <c r="BJ331" i="1"/>
  <c r="BL331" i="1"/>
  <c r="BN331" i="1"/>
  <c r="BP331" i="1"/>
  <c r="BR331" i="1"/>
  <c r="BT331" i="1"/>
  <c r="BV331" i="1"/>
  <c r="CB331" i="1"/>
  <c r="CD331" i="1"/>
  <c r="CF331" i="1"/>
  <c r="CH331" i="1"/>
  <c r="CJ331" i="1"/>
  <c r="CL331" i="1"/>
  <c r="CN331" i="1"/>
  <c r="CP331" i="1"/>
  <c r="CR331" i="1"/>
  <c r="CT331" i="1"/>
  <c r="CV331" i="1"/>
  <c r="CX331" i="1"/>
  <c r="CZ331" i="1"/>
  <c r="DC331" i="1"/>
  <c r="E332" i="1"/>
  <c r="H332" i="1"/>
  <c r="K332" i="1"/>
  <c r="S332" i="1"/>
  <c r="U332" i="1"/>
  <c r="W332" i="1"/>
  <c r="Y332" i="1"/>
  <c r="AA332" i="1"/>
  <c r="AC332" i="1"/>
  <c r="AD332" i="1"/>
  <c r="AE332" i="1"/>
  <c r="AF332" i="1"/>
  <c r="AK332" i="1"/>
  <c r="AQ332" i="1"/>
  <c r="AR332" i="1"/>
  <c r="AS332" i="1"/>
  <c r="AT332" i="1"/>
  <c r="AV332" i="1"/>
  <c r="AW332" i="1"/>
  <c r="AX332" i="1"/>
  <c r="AY332" i="1"/>
  <c r="BB332" i="1"/>
  <c r="BC332" i="1"/>
  <c r="BD332" i="1"/>
  <c r="BE332" i="1"/>
  <c r="BH332" i="1"/>
  <c r="BJ332" i="1"/>
  <c r="BL332" i="1"/>
  <c r="BN332" i="1"/>
  <c r="BP332" i="1"/>
  <c r="BR332" i="1"/>
  <c r="BT332" i="1"/>
  <c r="BV332" i="1"/>
  <c r="CB332" i="1"/>
  <c r="CD332" i="1"/>
  <c r="CF332" i="1"/>
  <c r="CH332" i="1"/>
  <c r="CJ332" i="1"/>
  <c r="CL332" i="1"/>
  <c r="CN332" i="1"/>
  <c r="CP332" i="1"/>
  <c r="CR332" i="1"/>
  <c r="CT332" i="1"/>
  <c r="CV332" i="1"/>
  <c r="CX332" i="1"/>
  <c r="CZ332" i="1"/>
  <c r="DC332" i="1"/>
  <c r="E333" i="1"/>
  <c r="H333" i="1"/>
  <c r="K333" i="1"/>
  <c r="S333" i="1"/>
  <c r="U333" i="1"/>
  <c r="W333" i="1"/>
  <c r="Y333" i="1"/>
  <c r="AA333" i="1"/>
  <c r="AC333" i="1"/>
  <c r="AD333" i="1"/>
  <c r="AE333" i="1"/>
  <c r="AH333" i="1" s="1"/>
  <c r="AF333" i="1"/>
  <c r="AK333" i="1"/>
  <c r="AQ333" i="1"/>
  <c r="AR333" i="1"/>
  <c r="AS333" i="1"/>
  <c r="AT333" i="1"/>
  <c r="AV333" i="1"/>
  <c r="AW333" i="1"/>
  <c r="AX333" i="1"/>
  <c r="AY333" i="1"/>
  <c r="BB333" i="1"/>
  <c r="BC333" i="1"/>
  <c r="BD333" i="1"/>
  <c r="BE333" i="1"/>
  <c r="BH333" i="1"/>
  <c r="BJ333" i="1"/>
  <c r="BL333" i="1"/>
  <c r="BN333" i="1"/>
  <c r="BP333" i="1"/>
  <c r="BR333" i="1"/>
  <c r="BT333" i="1"/>
  <c r="BV333" i="1"/>
  <c r="CB333" i="1"/>
  <c r="CD333" i="1"/>
  <c r="CF333" i="1"/>
  <c r="CH333" i="1"/>
  <c r="CJ333" i="1"/>
  <c r="CL333" i="1"/>
  <c r="CN333" i="1"/>
  <c r="CP333" i="1"/>
  <c r="CR333" i="1"/>
  <c r="CT333" i="1"/>
  <c r="CV333" i="1"/>
  <c r="CX333" i="1"/>
  <c r="CZ333" i="1"/>
  <c r="DC333" i="1"/>
  <c r="E334" i="1"/>
  <c r="H334" i="1"/>
  <c r="K334" i="1"/>
  <c r="S334" i="1"/>
  <c r="U334" i="1"/>
  <c r="W334" i="1"/>
  <c r="Y334" i="1"/>
  <c r="AA334" i="1"/>
  <c r="AC334" i="1"/>
  <c r="AD334" i="1"/>
  <c r="AE334" i="1"/>
  <c r="AF334" i="1"/>
  <c r="AK334" i="1"/>
  <c r="AQ334" i="1"/>
  <c r="AR334" i="1"/>
  <c r="AS334" i="1"/>
  <c r="AT334" i="1"/>
  <c r="AV334" i="1"/>
  <c r="AW334" i="1"/>
  <c r="AX334" i="1"/>
  <c r="AY334" i="1"/>
  <c r="BB334" i="1"/>
  <c r="BC334" i="1"/>
  <c r="BD334" i="1"/>
  <c r="BE334" i="1"/>
  <c r="BH334" i="1"/>
  <c r="BJ334" i="1"/>
  <c r="BL334" i="1"/>
  <c r="BN334" i="1"/>
  <c r="BP334" i="1"/>
  <c r="BR334" i="1"/>
  <c r="BT334" i="1"/>
  <c r="BV334" i="1"/>
  <c r="CB334" i="1"/>
  <c r="CD334" i="1"/>
  <c r="CF334" i="1"/>
  <c r="CH334" i="1"/>
  <c r="CJ334" i="1"/>
  <c r="CL334" i="1"/>
  <c r="CN334" i="1"/>
  <c r="CP334" i="1"/>
  <c r="CR334" i="1"/>
  <c r="CT334" i="1"/>
  <c r="CV334" i="1"/>
  <c r="CX334" i="1"/>
  <c r="CZ334" i="1"/>
  <c r="DC334" i="1"/>
  <c r="E335" i="1"/>
  <c r="H335" i="1"/>
  <c r="K335" i="1"/>
  <c r="S335" i="1"/>
  <c r="U335" i="1"/>
  <c r="W335" i="1"/>
  <c r="Y335" i="1"/>
  <c r="AA335" i="1"/>
  <c r="AC335" i="1"/>
  <c r="AD335" i="1"/>
  <c r="AE335" i="1"/>
  <c r="AF335" i="1"/>
  <c r="AK335" i="1"/>
  <c r="AQ335" i="1"/>
  <c r="AR335" i="1"/>
  <c r="AS335" i="1"/>
  <c r="AT335" i="1"/>
  <c r="AV335" i="1"/>
  <c r="AW335" i="1"/>
  <c r="AX335" i="1"/>
  <c r="AY335" i="1"/>
  <c r="BB335" i="1"/>
  <c r="BC335" i="1"/>
  <c r="BD335" i="1"/>
  <c r="BE335" i="1"/>
  <c r="BH335" i="1"/>
  <c r="BJ335" i="1"/>
  <c r="BL335" i="1"/>
  <c r="BN335" i="1"/>
  <c r="BP335" i="1"/>
  <c r="BR335" i="1"/>
  <c r="BT335" i="1"/>
  <c r="BV335" i="1"/>
  <c r="CB335" i="1"/>
  <c r="CD335" i="1"/>
  <c r="CF335" i="1"/>
  <c r="CH335" i="1"/>
  <c r="CJ335" i="1"/>
  <c r="CL335" i="1"/>
  <c r="CN335" i="1"/>
  <c r="CP335" i="1"/>
  <c r="CR335" i="1"/>
  <c r="CT335" i="1"/>
  <c r="CV335" i="1"/>
  <c r="CX335" i="1"/>
  <c r="CZ335" i="1"/>
  <c r="DC335" i="1"/>
  <c r="E336" i="1"/>
  <c r="H336" i="1"/>
  <c r="K336" i="1"/>
  <c r="S336" i="1"/>
  <c r="U336" i="1"/>
  <c r="W336" i="1"/>
  <c r="Y336" i="1"/>
  <c r="AA336" i="1"/>
  <c r="AC336" i="1"/>
  <c r="AD336" i="1"/>
  <c r="AE336" i="1"/>
  <c r="AF336" i="1"/>
  <c r="AK336" i="1"/>
  <c r="AQ336" i="1"/>
  <c r="AR336" i="1"/>
  <c r="AS336" i="1"/>
  <c r="AT336" i="1"/>
  <c r="AV336" i="1"/>
  <c r="AW336" i="1"/>
  <c r="AX336" i="1"/>
  <c r="AY336" i="1"/>
  <c r="BB336" i="1"/>
  <c r="BC336" i="1"/>
  <c r="BD336" i="1"/>
  <c r="BE336" i="1"/>
  <c r="BH336" i="1"/>
  <c r="BJ336" i="1"/>
  <c r="BL336" i="1"/>
  <c r="BN336" i="1"/>
  <c r="BP336" i="1"/>
  <c r="BR336" i="1"/>
  <c r="BT336" i="1"/>
  <c r="BV336" i="1"/>
  <c r="CB336" i="1"/>
  <c r="CD336" i="1"/>
  <c r="CF336" i="1"/>
  <c r="CH336" i="1"/>
  <c r="CJ336" i="1"/>
  <c r="CL336" i="1"/>
  <c r="CN336" i="1"/>
  <c r="CP336" i="1"/>
  <c r="CR336" i="1"/>
  <c r="CT336" i="1"/>
  <c r="CV336" i="1"/>
  <c r="CX336" i="1"/>
  <c r="CZ336" i="1"/>
  <c r="DC336" i="1"/>
  <c r="E337" i="1"/>
  <c r="H337" i="1"/>
  <c r="K337" i="1"/>
  <c r="S337" i="1"/>
  <c r="U337" i="1"/>
  <c r="W337" i="1"/>
  <c r="Y337" i="1"/>
  <c r="AA337" i="1"/>
  <c r="AC337" i="1"/>
  <c r="AD337" i="1"/>
  <c r="AE337" i="1"/>
  <c r="AF337" i="1"/>
  <c r="AK337" i="1"/>
  <c r="AQ337" i="1"/>
  <c r="AR337" i="1"/>
  <c r="AS337" i="1"/>
  <c r="AT337" i="1"/>
  <c r="AV337" i="1"/>
  <c r="AW337" i="1"/>
  <c r="AX337" i="1"/>
  <c r="AY337" i="1"/>
  <c r="BB337" i="1"/>
  <c r="BC337" i="1"/>
  <c r="BD337" i="1"/>
  <c r="BE337" i="1"/>
  <c r="BH337" i="1"/>
  <c r="BJ337" i="1"/>
  <c r="BL337" i="1"/>
  <c r="BN337" i="1"/>
  <c r="BP337" i="1"/>
  <c r="BR337" i="1"/>
  <c r="BT337" i="1"/>
  <c r="BV337" i="1"/>
  <c r="CB337" i="1"/>
  <c r="CD337" i="1"/>
  <c r="CF337" i="1"/>
  <c r="CH337" i="1"/>
  <c r="CJ337" i="1"/>
  <c r="CL337" i="1"/>
  <c r="CN337" i="1"/>
  <c r="CP337" i="1"/>
  <c r="CR337" i="1"/>
  <c r="CT337" i="1"/>
  <c r="CV337" i="1"/>
  <c r="CX337" i="1"/>
  <c r="CZ337" i="1"/>
  <c r="DC337" i="1"/>
  <c r="E338" i="1"/>
  <c r="H338" i="1"/>
  <c r="K338" i="1"/>
  <c r="S338" i="1"/>
  <c r="U338" i="1"/>
  <c r="W338" i="1"/>
  <c r="Y338" i="1"/>
  <c r="AA338" i="1"/>
  <c r="AC338" i="1"/>
  <c r="AD338" i="1"/>
  <c r="AE338" i="1"/>
  <c r="AF338" i="1"/>
  <c r="AK338" i="1"/>
  <c r="AQ338" i="1"/>
  <c r="AR338" i="1"/>
  <c r="AS338" i="1"/>
  <c r="AT338" i="1"/>
  <c r="AV338" i="1"/>
  <c r="AW338" i="1"/>
  <c r="AX338" i="1"/>
  <c r="AY338" i="1"/>
  <c r="BB338" i="1"/>
  <c r="BC338" i="1"/>
  <c r="BD338" i="1"/>
  <c r="BE338" i="1"/>
  <c r="BH338" i="1"/>
  <c r="BJ338" i="1"/>
  <c r="BL338" i="1"/>
  <c r="BN338" i="1"/>
  <c r="BP338" i="1"/>
  <c r="BR338" i="1"/>
  <c r="BT338" i="1"/>
  <c r="BV338" i="1"/>
  <c r="CB338" i="1"/>
  <c r="CD338" i="1"/>
  <c r="CF338" i="1"/>
  <c r="CH338" i="1"/>
  <c r="CJ338" i="1"/>
  <c r="CL338" i="1"/>
  <c r="CN338" i="1"/>
  <c r="CP338" i="1"/>
  <c r="CR338" i="1"/>
  <c r="CT338" i="1"/>
  <c r="CV338" i="1"/>
  <c r="CX338" i="1"/>
  <c r="CZ338" i="1"/>
  <c r="DC338" i="1"/>
  <c r="E339" i="1"/>
  <c r="H339" i="1"/>
  <c r="K339" i="1"/>
  <c r="S339" i="1"/>
  <c r="U339" i="1"/>
  <c r="W339" i="1"/>
  <c r="Y339" i="1"/>
  <c r="AA339" i="1"/>
  <c r="AC339" i="1"/>
  <c r="AD339" i="1"/>
  <c r="AE339" i="1"/>
  <c r="AF339" i="1"/>
  <c r="AK339" i="1"/>
  <c r="AQ339" i="1"/>
  <c r="AR339" i="1"/>
  <c r="AS339" i="1"/>
  <c r="AT339" i="1"/>
  <c r="AV339" i="1"/>
  <c r="AW339" i="1"/>
  <c r="AX339" i="1"/>
  <c r="AY339" i="1"/>
  <c r="BB339" i="1"/>
  <c r="BC339" i="1"/>
  <c r="BD339" i="1"/>
  <c r="BE339" i="1"/>
  <c r="BH339" i="1"/>
  <c r="BJ339" i="1"/>
  <c r="BL339" i="1"/>
  <c r="BN339" i="1"/>
  <c r="BP339" i="1"/>
  <c r="BR339" i="1"/>
  <c r="BT339" i="1"/>
  <c r="BV339" i="1"/>
  <c r="CB339" i="1"/>
  <c r="CD339" i="1"/>
  <c r="CF339" i="1"/>
  <c r="CH339" i="1"/>
  <c r="CJ339" i="1"/>
  <c r="CL339" i="1"/>
  <c r="CN339" i="1"/>
  <c r="CP339" i="1"/>
  <c r="CR339" i="1"/>
  <c r="CT339" i="1"/>
  <c r="CV339" i="1"/>
  <c r="CX339" i="1"/>
  <c r="CZ339" i="1"/>
  <c r="DC339" i="1"/>
  <c r="E340" i="1"/>
  <c r="H340" i="1"/>
  <c r="K340" i="1"/>
  <c r="S340" i="1"/>
  <c r="U340" i="1"/>
  <c r="W340" i="1"/>
  <c r="Y340" i="1"/>
  <c r="AA340" i="1"/>
  <c r="AC340" i="1"/>
  <c r="AD340" i="1"/>
  <c r="AE340" i="1"/>
  <c r="AF340" i="1"/>
  <c r="AK340" i="1"/>
  <c r="AQ340" i="1"/>
  <c r="AR340" i="1"/>
  <c r="AS340" i="1"/>
  <c r="AT340" i="1"/>
  <c r="AV340" i="1"/>
  <c r="AW340" i="1"/>
  <c r="AX340" i="1"/>
  <c r="AY340" i="1"/>
  <c r="BB340" i="1"/>
  <c r="BC340" i="1"/>
  <c r="BD340" i="1"/>
  <c r="BE340" i="1"/>
  <c r="BH340" i="1"/>
  <c r="BJ340" i="1"/>
  <c r="BL340" i="1"/>
  <c r="BN340" i="1"/>
  <c r="BP340" i="1"/>
  <c r="BR340" i="1"/>
  <c r="BT340" i="1"/>
  <c r="BV340" i="1"/>
  <c r="CB340" i="1"/>
  <c r="CD340" i="1"/>
  <c r="CF340" i="1"/>
  <c r="CH340" i="1"/>
  <c r="CJ340" i="1"/>
  <c r="CL340" i="1"/>
  <c r="CN340" i="1"/>
  <c r="CP340" i="1"/>
  <c r="CR340" i="1"/>
  <c r="CT340" i="1"/>
  <c r="CV340" i="1"/>
  <c r="CX340" i="1"/>
  <c r="CZ340" i="1"/>
  <c r="DC340" i="1"/>
  <c r="E341" i="1"/>
  <c r="H341" i="1"/>
  <c r="K341" i="1"/>
  <c r="S341" i="1"/>
  <c r="U341" i="1"/>
  <c r="W341" i="1"/>
  <c r="Y341" i="1"/>
  <c r="AA341" i="1"/>
  <c r="AC341" i="1"/>
  <c r="AD341" i="1"/>
  <c r="AE341" i="1"/>
  <c r="AF341" i="1"/>
  <c r="AK341" i="1"/>
  <c r="AQ341" i="1"/>
  <c r="AR341" i="1"/>
  <c r="AS341" i="1"/>
  <c r="AT341" i="1"/>
  <c r="AV341" i="1"/>
  <c r="AW341" i="1"/>
  <c r="AX341" i="1"/>
  <c r="AY341" i="1"/>
  <c r="BB341" i="1"/>
  <c r="BC341" i="1"/>
  <c r="BD341" i="1"/>
  <c r="BE341" i="1"/>
  <c r="BH341" i="1"/>
  <c r="BJ341" i="1"/>
  <c r="BL341" i="1"/>
  <c r="BN341" i="1"/>
  <c r="BP341" i="1"/>
  <c r="BR341" i="1"/>
  <c r="BT341" i="1"/>
  <c r="BV341" i="1"/>
  <c r="CB341" i="1"/>
  <c r="CD341" i="1"/>
  <c r="CF341" i="1"/>
  <c r="CH341" i="1"/>
  <c r="CJ341" i="1"/>
  <c r="CL341" i="1"/>
  <c r="CN341" i="1"/>
  <c r="CP341" i="1"/>
  <c r="CR341" i="1"/>
  <c r="CT341" i="1"/>
  <c r="CV341" i="1"/>
  <c r="CX341" i="1"/>
  <c r="CZ341" i="1"/>
  <c r="DC341" i="1"/>
  <c r="E342" i="1"/>
  <c r="H342" i="1"/>
  <c r="K342" i="1"/>
  <c r="S342" i="1"/>
  <c r="U342" i="1"/>
  <c r="W342" i="1"/>
  <c r="Y342" i="1"/>
  <c r="AA342" i="1"/>
  <c r="AC342" i="1"/>
  <c r="AD342" i="1"/>
  <c r="AE342" i="1"/>
  <c r="AF342" i="1"/>
  <c r="AK342" i="1"/>
  <c r="AQ342" i="1"/>
  <c r="AR342" i="1"/>
  <c r="AS342" i="1"/>
  <c r="AT342" i="1"/>
  <c r="AV342" i="1"/>
  <c r="AW342" i="1"/>
  <c r="AX342" i="1"/>
  <c r="AY342" i="1"/>
  <c r="BB342" i="1"/>
  <c r="BC342" i="1"/>
  <c r="BD342" i="1"/>
  <c r="BE342" i="1"/>
  <c r="BH342" i="1"/>
  <c r="BJ342" i="1"/>
  <c r="BL342" i="1"/>
  <c r="BN342" i="1"/>
  <c r="BP342" i="1"/>
  <c r="BR342" i="1"/>
  <c r="BT342" i="1"/>
  <c r="BV342" i="1"/>
  <c r="CB342" i="1"/>
  <c r="CD342" i="1"/>
  <c r="CF342" i="1"/>
  <c r="CH342" i="1"/>
  <c r="CJ342" i="1"/>
  <c r="CL342" i="1"/>
  <c r="CN342" i="1"/>
  <c r="CP342" i="1"/>
  <c r="CR342" i="1"/>
  <c r="CT342" i="1"/>
  <c r="CV342" i="1"/>
  <c r="CX342" i="1"/>
  <c r="CZ342" i="1"/>
  <c r="DC342" i="1"/>
  <c r="E343" i="1"/>
  <c r="H343" i="1"/>
  <c r="K343" i="1"/>
  <c r="S343" i="1"/>
  <c r="U343" i="1"/>
  <c r="W343" i="1"/>
  <c r="Y343" i="1"/>
  <c r="AA343" i="1"/>
  <c r="AC343" i="1"/>
  <c r="AD343" i="1"/>
  <c r="AE343" i="1"/>
  <c r="AF343" i="1"/>
  <c r="AK343" i="1"/>
  <c r="AQ343" i="1"/>
  <c r="AR343" i="1"/>
  <c r="AS343" i="1"/>
  <c r="AT343" i="1"/>
  <c r="AV343" i="1"/>
  <c r="AW343" i="1"/>
  <c r="AX343" i="1"/>
  <c r="AY343" i="1"/>
  <c r="BB343" i="1"/>
  <c r="BC343" i="1"/>
  <c r="BD343" i="1"/>
  <c r="BE343" i="1"/>
  <c r="BH343" i="1"/>
  <c r="BJ343" i="1"/>
  <c r="BL343" i="1"/>
  <c r="BN343" i="1"/>
  <c r="BP343" i="1"/>
  <c r="BR343" i="1"/>
  <c r="BT343" i="1"/>
  <c r="BV343" i="1"/>
  <c r="CB343" i="1"/>
  <c r="CD343" i="1"/>
  <c r="CF343" i="1"/>
  <c r="CH343" i="1"/>
  <c r="CJ343" i="1"/>
  <c r="CL343" i="1"/>
  <c r="CN343" i="1"/>
  <c r="CP343" i="1"/>
  <c r="CR343" i="1"/>
  <c r="CT343" i="1"/>
  <c r="CV343" i="1"/>
  <c r="CX343" i="1"/>
  <c r="CZ343" i="1"/>
  <c r="DC343" i="1"/>
  <c r="E344" i="1"/>
  <c r="H344" i="1"/>
  <c r="K344" i="1"/>
  <c r="S344" i="1"/>
  <c r="U344" i="1"/>
  <c r="W344" i="1"/>
  <c r="Y344" i="1"/>
  <c r="AA344" i="1"/>
  <c r="AC344" i="1"/>
  <c r="AD344" i="1"/>
  <c r="AE344" i="1"/>
  <c r="AF344" i="1"/>
  <c r="AK344" i="1"/>
  <c r="AQ344" i="1"/>
  <c r="AR344" i="1"/>
  <c r="AS344" i="1"/>
  <c r="AT344" i="1"/>
  <c r="AV344" i="1"/>
  <c r="AW344" i="1"/>
  <c r="AX344" i="1"/>
  <c r="AY344" i="1"/>
  <c r="BB344" i="1"/>
  <c r="BC344" i="1"/>
  <c r="BD344" i="1"/>
  <c r="BE344" i="1"/>
  <c r="BH344" i="1"/>
  <c r="BJ344" i="1"/>
  <c r="BL344" i="1"/>
  <c r="BN344" i="1"/>
  <c r="BP344" i="1"/>
  <c r="BR344" i="1"/>
  <c r="BT344" i="1"/>
  <c r="BV344" i="1"/>
  <c r="CB344" i="1"/>
  <c r="CD344" i="1"/>
  <c r="CF344" i="1"/>
  <c r="CH344" i="1"/>
  <c r="CJ344" i="1"/>
  <c r="CL344" i="1"/>
  <c r="CN344" i="1"/>
  <c r="CP344" i="1"/>
  <c r="CR344" i="1"/>
  <c r="CT344" i="1"/>
  <c r="CV344" i="1"/>
  <c r="CX344" i="1"/>
  <c r="CZ344" i="1"/>
  <c r="DC344" i="1"/>
  <c r="E345" i="1"/>
  <c r="H345" i="1"/>
  <c r="K345" i="1"/>
  <c r="S345" i="1"/>
  <c r="U345" i="1"/>
  <c r="W345" i="1"/>
  <c r="Y345" i="1"/>
  <c r="AA345" i="1"/>
  <c r="AC345" i="1"/>
  <c r="AD345" i="1"/>
  <c r="AE345" i="1"/>
  <c r="AF345" i="1"/>
  <c r="AK345" i="1"/>
  <c r="AQ345" i="1"/>
  <c r="AR345" i="1"/>
  <c r="AS345" i="1"/>
  <c r="AT345" i="1"/>
  <c r="AV345" i="1"/>
  <c r="AW345" i="1"/>
  <c r="AX345" i="1"/>
  <c r="AY345" i="1"/>
  <c r="BB345" i="1"/>
  <c r="BC345" i="1"/>
  <c r="BD345" i="1"/>
  <c r="BE345" i="1"/>
  <c r="BH345" i="1"/>
  <c r="BJ345" i="1"/>
  <c r="BL345" i="1"/>
  <c r="BN345" i="1"/>
  <c r="BP345" i="1"/>
  <c r="BR345" i="1"/>
  <c r="BT345" i="1"/>
  <c r="BV345" i="1"/>
  <c r="CB345" i="1"/>
  <c r="CD345" i="1"/>
  <c r="CF345" i="1"/>
  <c r="CH345" i="1"/>
  <c r="CJ345" i="1"/>
  <c r="CL345" i="1"/>
  <c r="CN345" i="1"/>
  <c r="CP345" i="1"/>
  <c r="CR345" i="1"/>
  <c r="CT345" i="1"/>
  <c r="CV345" i="1"/>
  <c r="CX345" i="1"/>
  <c r="CZ345" i="1"/>
  <c r="DC345" i="1"/>
  <c r="E346" i="1"/>
  <c r="H346" i="1"/>
  <c r="K346" i="1"/>
  <c r="S346" i="1"/>
  <c r="U346" i="1"/>
  <c r="W346" i="1"/>
  <c r="Y346" i="1"/>
  <c r="AA346" i="1"/>
  <c r="AC346" i="1"/>
  <c r="AD346" i="1"/>
  <c r="AE346" i="1"/>
  <c r="AF346" i="1"/>
  <c r="AK346" i="1"/>
  <c r="AQ346" i="1"/>
  <c r="AR346" i="1"/>
  <c r="AS346" i="1"/>
  <c r="AT346" i="1"/>
  <c r="AV346" i="1"/>
  <c r="AW346" i="1"/>
  <c r="AX346" i="1"/>
  <c r="AY346" i="1"/>
  <c r="BB346" i="1"/>
  <c r="BC346" i="1"/>
  <c r="BD346" i="1"/>
  <c r="BE346" i="1"/>
  <c r="BH346" i="1"/>
  <c r="BJ346" i="1"/>
  <c r="BL346" i="1"/>
  <c r="BN346" i="1"/>
  <c r="BP346" i="1"/>
  <c r="BR346" i="1"/>
  <c r="BT346" i="1"/>
  <c r="BV346" i="1"/>
  <c r="CB346" i="1"/>
  <c r="CD346" i="1"/>
  <c r="CF346" i="1"/>
  <c r="CH346" i="1"/>
  <c r="CJ346" i="1"/>
  <c r="CL346" i="1"/>
  <c r="CN346" i="1"/>
  <c r="CP346" i="1"/>
  <c r="CR346" i="1"/>
  <c r="CT346" i="1"/>
  <c r="CV346" i="1"/>
  <c r="CX346" i="1"/>
  <c r="CZ346" i="1"/>
  <c r="DC346" i="1"/>
  <c r="E347" i="1"/>
  <c r="H347" i="1"/>
  <c r="K347" i="1"/>
  <c r="S347" i="1"/>
  <c r="U347" i="1"/>
  <c r="W347" i="1"/>
  <c r="Y347" i="1"/>
  <c r="AA347" i="1"/>
  <c r="AC347" i="1"/>
  <c r="AD347" i="1"/>
  <c r="AE347" i="1"/>
  <c r="AF347" i="1"/>
  <c r="AK347" i="1"/>
  <c r="AQ347" i="1"/>
  <c r="AR347" i="1"/>
  <c r="AS347" i="1"/>
  <c r="AT347" i="1"/>
  <c r="AV347" i="1"/>
  <c r="AW347" i="1"/>
  <c r="AX347" i="1"/>
  <c r="AY347" i="1"/>
  <c r="BB347" i="1"/>
  <c r="BC347" i="1"/>
  <c r="BD347" i="1"/>
  <c r="BE347" i="1"/>
  <c r="BH347" i="1"/>
  <c r="BJ347" i="1"/>
  <c r="BL347" i="1"/>
  <c r="BN347" i="1"/>
  <c r="BP347" i="1"/>
  <c r="BR347" i="1"/>
  <c r="BT347" i="1"/>
  <c r="BV347" i="1"/>
  <c r="CB347" i="1"/>
  <c r="CD347" i="1"/>
  <c r="CF347" i="1"/>
  <c r="CH347" i="1"/>
  <c r="CJ347" i="1"/>
  <c r="CL347" i="1"/>
  <c r="CN347" i="1"/>
  <c r="CP347" i="1"/>
  <c r="CR347" i="1"/>
  <c r="CT347" i="1"/>
  <c r="CV347" i="1"/>
  <c r="CX347" i="1"/>
  <c r="CZ347" i="1"/>
  <c r="DC347" i="1"/>
  <c r="E348" i="1"/>
  <c r="H348" i="1"/>
  <c r="K348" i="1"/>
  <c r="S348" i="1"/>
  <c r="U348" i="1"/>
  <c r="W348" i="1"/>
  <c r="Y348" i="1"/>
  <c r="AA348" i="1"/>
  <c r="AC348" i="1"/>
  <c r="AD348" i="1"/>
  <c r="AE348" i="1"/>
  <c r="AF348" i="1"/>
  <c r="AK348" i="1"/>
  <c r="AQ348" i="1"/>
  <c r="AR348" i="1"/>
  <c r="AS348" i="1"/>
  <c r="AT348" i="1"/>
  <c r="AV348" i="1"/>
  <c r="AW348" i="1"/>
  <c r="AX348" i="1"/>
  <c r="AY348" i="1"/>
  <c r="BB348" i="1"/>
  <c r="BC348" i="1"/>
  <c r="BD348" i="1"/>
  <c r="BE348" i="1"/>
  <c r="BH348" i="1"/>
  <c r="BJ348" i="1"/>
  <c r="BL348" i="1"/>
  <c r="BN348" i="1"/>
  <c r="BP348" i="1"/>
  <c r="BR348" i="1"/>
  <c r="BT348" i="1"/>
  <c r="BV348" i="1"/>
  <c r="CB348" i="1"/>
  <c r="CD348" i="1"/>
  <c r="CF348" i="1"/>
  <c r="CH348" i="1"/>
  <c r="CJ348" i="1"/>
  <c r="CL348" i="1"/>
  <c r="CN348" i="1"/>
  <c r="CP348" i="1"/>
  <c r="CR348" i="1"/>
  <c r="CT348" i="1"/>
  <c r="CV348" i="1"/>
  <c r="CX348" i="1"/>
  <c r="CZ348" i="1"/>
  <c r="DC348" i="1"/>
  <c r="E349" i="1"/>
  <c r="H349" i="1"/>
  <c r="K349" i="1"/>
  <c r="S349" i="1"/>
  <c r="U349" i="1"/>
  <c r="W349" i="1"/>
  <c r="Y349" i="1"/>
  <c r="AA349" i="1"/>
  <c r="AC349" i="1"/>
  <c r="AD349" i="1"/>
  <c r="AE349" i="1"/>
  <c r="AF349" i="1"/>
  <c r="AK349" i="1"/>
  <c r="AQ349" i="1"/>
  <c r="AR349" i="1"/>
  <c r="AS349" i="1"/>
  <c r="AT349" i="1"/>
  <c r="AV349" i="1"/>
  <c r="AW349" i="1"/>
  <c r="AX349" i="1"/>
  <c r="AY349" i="1"/>
  <c r="BB349" i="1"/>
  <c r="BC349" i="1"/>
  <c r="BD349" i="1"/>
  <c r="BE349" i="1"/>
  <c r="BH349" i="1"/>
  <c r="BJ349" i="1"/>
  <c r="BL349" i="1"/>
  <c r="BN349" i="1"/>
  <c r="BP349" i="1"/>
  <c r="BR349" i="1"/>
  <c r="BT349" i="1"/>
  <c r="BV349" i="1"/>
  <c r="CB349" i="1"/>
  <c r="CD349" i="1"/>
  <c r="CF349" i="1"/>
  <c r="CH349" i="1"/>
  <c r="CJ349" i="1"/>
  <c r="CL349" i="1"/>
  <c r="CN349" i="1"/>
  <c r="CP349" i="1"/>
  <c r="CR349" i="1"/>
  <c r="CT349" i="1"/>
  <c r="CV349" i="1"/>
  <c r="CX349" i="1"/>
  <c r="CZ349" i="1"/>
  <c r="DC349" i="1"/>
  <c r="E350" i="1"/>
  <c r="H350" i="1"/>
  <c r="K350" i="1"/>
  <c r="S350" i="1"/>
  <c r="U350" i="1"/>
  <c r="W350" i="1"/>
  <c r="Y350" i="1"/>
  <c r="AA350" i="1"/>
  <c r="AC350" i="1"/>
  <c r="AD350" i="1"/>
  <c r="AE350" i="1"/>
  <c r="AF350" i="1"/>
  <c r="AK350" i="1"/>
  <c r="AQ350" i="1"/>
  <c r="AR350" i="1"/>
  <c r="AS350" i="1"/>
  <c r="AT350" i="1"/>
  <c r="AV350" i="1"/>
  <c r="AW350" i="1"/>
  <c r="AX350" i="1"/>
  <c r="AY350" i="1"/>
  <c r="BB350" i="1"/>
  <c r="BC350" i="1"/>
  <c r="BD350" i="1"/>
  <c r="BE350" i="1"/>
  <c r="BH350" i="1"/>
  <c r="BJ350" i="1"/>
  <c r="BL350" i="1"/>
  <c r="BN350" i="1"/>
  <c r="BP350" i="1"/>
  <c r="BR350" i="1"/>
  <c r="BT350" i="1"/>
  <c r="BV350" i="1"/>
  <c r="CB350" i="1"/>
  <c r="CD350" i="1"/>
  <c r="CF350" i="1"/>
  <c r="CH350" i="1"/>
  <c r="CJ350" i="1"/>
  <c r="CL350" i="1"/>
  <c r="CN350" i="1"/>
  <c r="CP350" i="1"/>
  <c r="CR350" i="1"/>
  <c r="CT350" i="1"/>
  <c r="CV350" i="1"/>
  <c r="CX350" i="1"/>
  <c r="CZ350" i="1"/>
  <c r="DC350" i="1"/>
  <c r="E351" i="1"/>
  <c r="H351" i="1"/>
  <c r="K351" i="1"/>
  <c r="S351" i="1"/>
  <c r="U351" i="1"/>
  <c r="W351" i="1"/>
  <c r="Y351" i="1"/>
  <c r="AA351" i="1"/>
  <c r="AC351" i="1"/>
  <c r="AD351" i="1"/>
  <c r="AE351" i="1"/>
  <c r="AF351" i="1"/>
  <c r="AK351" i="1"/>
  <c r="AQ351" i="1"/>
  <c r="AR351" i="1"/>
  <c r="AS351" i="1"/>
  <c r="AT351" i="1"/>
  <c r="AV351" i="1"/>
  <c r="AW351" i="1"/>
  <c r="AX351" i="1"/>
  <c r="AY351" i="1"/>
  <c r="BB351" i="1"/>
  <c r="BC351" i="1"/>
  <c r="BD351" i="1"/>
  <c r="BE351" i="1"/>
  <c r="BH351" i="1"/>
  <c r="BJ351" i="1"/>
  <c r="BL351" i="1"/>
  <c r="BN351" i="1"/>
  <c r="BP351" i="1"/>
  <c r="BR351" i="1"/>
  <c r="BT351" i="1"/>
  <c r="BV351" i="1"/>
  <c r="CB351" i="1"/>
  <c r="CD351" i="1"/>
  <c r="CF351" i="1"/>
  <c r="CH351" i="1"/>
  <c r="CJ351" i="1"/>
  <c r="CL351" i="1"/>
  <c r="CN351" i="1"/>
  <c r="CP351" i="1"/>
  <c r="CR351" i="1"/>
  <c r="CT351" i="1"/>
  <c r="CV351" i="1"/>
  <c r="CX351" i="1"/>
  <c r="CZ351" i="1"/>
  <c r="DC351" i="1"/>
  <c r="E352" i="1"/>
  <c r="H352" i="1"/>
  <c r="K352" i="1"/>
  <c r="S352" i="1"/>
  <c r="U352" i="1"/>
  <c r="W352" i="1"/>
  <c r="Y352" i="1"/>
  <c r="AA352" i="1"/>
  <c r="AC352" i="1"/>
  <c r="AD352" i="1"/>
  <c r="AE352" i="1"/>
  <c r="AF352" i="1"/>
  <c r="AK352" i="1"/>
  <c r="AQ352" i="1"/>
  <c r="AR352" i="1"/>
  <c r="AS352" i="1"/>
  <c r="AT352" i="1"/>
  <c r="AV352" i="1"/>
  <c r="AW352" i="1"/>
  <c r="AX352" i="1"/>
  <c r="AY352" i="1"/>
  <c r="BB352" i="1"/>
  <c r="BC352" i="1"/>
  <c r="BD352" i="1"/>
  <c r="BE352" i="1"/>
  <c r="BH352" i="1"/>
  <c r="BJ352" i="1"/>
  <c r="BL352" i="1"/>
  <c r="BN352" i="1"/>
  <c r="BP352" i="1"/>
  <c r="BR352" i="1"/>
  <c r="BT352" i="1"/>
  <c r="BV352" i="1"/>
  <c r="CB352" i="1"/>
  <c r="CD352" i="1"/>
  <c r="CF352" i="1"/>
  <c r="CH352" i="1"/>
  <c r="CJ352" i="1"/>
  <c r="CL352" i="1"/>
  <c r="CN352" i="1"/>
  <c r="CP352" i="1"/>
  <c r="CR352" i="1"/>
  <c r="CT352" i="1"/>
  <c r="CV352" i="1"/>
  <c r="CX352" i="1"/>
  <c r="CZ352" i="1"/>
  <c r="DC352" i="1"/>
  <c r="E353" i="1"/>
  <c r="H353" i="1"/>
  <c r="K353" i="1"/>
  <c r="S353" i="1"/>
  <c r="U353" i="1"/>
  <c r="W353" i="1"/>
  <c r="Y353" i="1"/>
  <c r="AA353" i="1"/>
  <c r="AC353" i="1"/>
  <c r="AD353" i="1"/>
  <c r="AE353" i="1"/>
  <c r="AF353" i="1"/>
  <c r="AK353" i="1"/>
  <c r="AQ353" i="1"/>
  <c r="AR353" i="1"/>
  <c r="AS353" i="1"/>
  <c r="AT353" i="1"/>
  <c r="AV353" i="1"/>
  <c r="AW353" i="1"/>
  <c r="AX353" i="1"/>
  <c r="AY353" i="1"/>
  <c r="BB353" i="1"/>
  <c r="BC353" i="1"/>
  <c r="BD353" i="1"/>
  <c r="BE353" i="1"/>
  <c r="BH353" i="1"/>
  <c r="BJ353" i="1"/>
  <c r="BL353" i="1"/>
  <c r="BN353" i="1"/>
  <c r="BP353" i="1"/>
  <c r="BR353" i="1"/>
  <c r="BT353" i="1"/>
  <c r="BV353" i="1"/>
  <c r="CB353" i="1"/>
  <c r="CD353" i="1"/>
  <c r="CF353" i="1"/>
  <c r="CH353" i="1"/>
  <c r="CJ353" i="1"/>
  <c r="CL353" i="1"/>
  <c r="CN353" i="1"/>
  <c r="CP353" i="1"/>
  <c r="CR353" i="1"/>
  <c r="CT353" i="1"/>
  <c r="CV353" i="1"/>
  <c r="CX353" i="1"/>
  <c r="CZ353" i="1"/>
  <c r="DC353" i="1"/>
  <c r="E354" i="1"/>
  <c r="H354" i="1"/>
  <c r="K354" i="1"/>
  <c r="S354" i="1"/>
  <c r="U354" i="1"/>
  <c r="W354" i="1"/>
  <c r="Y354" i="1"/>
  <c r="AA354" i="1"/>
  <c r="AC354" i="1"/>
  <c r="AD354" i="1"/>
  <c r="AE354" i="1"/>
  <c r="AF354" i="1"/>
  <c r="AK354" i="1"/>
  <c r="AQ354" i="1"/>
  <c r="AR354" i="1"/>
  <c r="AS354" i="1"/>
  <c r="AT354" i="1"/>
  <c r="AV354" i="1"/>
  <c r="AW354" i="1"/>
  <c r="AX354" i="1"/>
  <c r="AY354" i="1"/>
  <c r="BB354" i="1"/>
  <c r="BC354" i="1"/>
  <c r="BD354" i="1"/>
  <c r="BE354" i="1"/>
  <c r="BH354" i="1"/>
  <c r="BJ354" i="1"/>
  <c r="BL354" i="1"/>
  <c r="BN354" i="1"/>
  <c r="BP354" i="1"/>
  <c r="BR354" i="1"/>
  <c r="BT354" i="1"/>
  <c r="BV354" i="1"/>
  <c r="CB354" i="1"/>
  <c r="CD354" i="1"/>
  <c r="CF354" i="1"/>
  <c r="CH354" i="1"/>
  <c r="CJ354" i="1"/>
  <c r="CL354" i="1"/>
  <c r="CN354" i="1"/>
  <c r="CP354" i="1"/>
  <c r="CR354" i="1"/>
  <c r="CT354" i="1"/>
  <c r="CV354" i="1"/>
  <c r="CX354" i="1"/>
  <c r="CZ354" i="1"/>
  <c r="DC354" i="1"/>
  <c r="E355" i="1"/>
  <c r="H355" i="1"/>
  <c r="K355" i="1"/>
  <c r="S355" i="1"/>
  <c r="U355" i="1"/>
  <c r="W355" i="1"/>
  <c r="Y355" i="1"/>
  <c r="AA355" i="1"/>
  <c r="AC355" i="1"/>
  <c r="AD355" i="1"/>
  <c r="AE355" i="1"/>
  <c r="AF355" i="1"/>
  <c r="AK355" i="1"/>
  <c r="AQ355" i="1"/>
  <c r="AR355" i="1"/>
  <c r="AS355" i="1"/>
  <c r="AT355" i="1"/>
  <c r="AV355" i="1"/>
  <c r="AW355" i="1"/>
  <c r="AX355" i="1"/>
  <c r="AY355" i="1"/>
  <c r="BB355" i="1"/>
  <c r="BC355" i="1"/>
  <c r="BD355" i="1"/>
  <c r="BE355" i="1"/>
  <c r="BH355" i="1"/>
  <c r="BJ355" i="1"/>
  <c r="BL355" i="1"/>
  <c r="BN355" i="1"/>
  <c r="BP355" i="1"/>
  <c r="BR355" i="1"/>
  <c r="BT355" i="1"/>
  <c r="BV355" i="1"/>
  <c r="CB355" i="1"/>
  <c r="CD355" i="1"/>
  <c r="CF355" i="1"/>
  <c r="CH355" i="1"/>
  <c r="CJ355" i="1"/>
  <c r="CL355" i="1"/>
  <c r="CN355" i="1"/>
  <c r="CP355" i="1"/>
  <c r="CR355" i="1"/>
  <c r="CT355" i="1"/>
  <c r="CV355" i="1"/>
  <c r="CX355" i="1"/>
  <c r="CZ355" i="1"/>
  <c r="DC355" i="1"/>
  <c r="E356" i="1"/>
  <c r="H356" i="1"/>
  <c r="K356" i="1"/>
  <c r="S356" i="1"/>
  <c r="U356" i="1"/>
  <c r="W356" i="1"/>
  <c r="Y356" i="1"/>
  <c r="AA356" i="1"/>
  <c r="AC356" i="1"/>
  <c r="AD356" i="1"/>
  <c r="AE356" i="1"/>
  <c r="AF356" i="1"/>
  <c r="AK356" i="1"/>
  <c r="AQ356" i="1"/>
  <c r="AR356" i="1"/>
  <c r="AS356" i="1"/>
  <c r="AT356" i="1"/>
  <c r="AV356" i="1"/>
  <c r="AW356" i="1"/>
  <c r="AX356" i="1"/>
  <c r="AY356" i="1"/>
  <c r="BB356" i="1"/>
  <c r="BC356" i="1"/>
  <c r="BD356" i="1"/>
  <c r="BE356" i="1"/>
  <c r="BH356" i="1"/>
  <c r="BJ356" i="1"/>
  <c r="BL356" i="1"/>
  <c r="BN356" i="1"/>
  <c r="BP356" i="1"/>
  <c r="BR356" i="1"/>
  <c r="BT356" i="1"/>
  <c r="BV356" i="1"/>
  <c r="CB356" i="1"/>
  <c r="CD356" i="1"/>
  <c r="CF356" i="1"/>
  <c r="CH356" i="1"/>
  <c r="CJ356" i="1"/>
  <c r="CL356" i="1"/>
  <c r="CN356" i="1"/>
  <c r="CP356" i="1"/>
  <c r="CR356" i="1"/>
  <c r="CT356" i="1"/>
  <c r="CV356" i="1"/>
  <c r="CX356" i="1"/>
  <c r="CZ356" i="1"/>
  <c r="DC356" i="1"/>
  <c r="E357" i="1"/>
  <c r="H357" i="1"/>
  <c r="K357" i="1"/>
  <c r="S357" i="1"/>
  <c r="U357" i="1"/>
  <c r="W357" i="1"/>
  <c r="Y357" i="1"/>
  <c r="AA357" i="1"/>
  <c r="AC357" i="1"/>
  <c r="AD357" i="1"/>
  <c r="AE357" i="1"/>
  <c r="AF357" i="1"/>
  <c r="AK357" i="1"/>
  <c r="AQ357" i="1"/>
  <c r="AR357" i="1"/>
  <c r="AS357" i="1"/>
  <c r="AT357" i="1"/>
  <c r="AV357" i="1"/>
  <c r="AW357" i="1"/>
  <c r="AX357" i="1"/>
  <c r="AY357" i="1"/>
  <c r="BB357" i="1"/>
  <c r="BC357" i="1"/>
  <c r="BD357" i="1"/>
  <c r="BE357" i="1"/>
  <c r="BH357" i="1"/>
  <c r="BJ357" i="1"/>
  <c r="BL357" i="1"/>
  <c r="BN357" i="1"/>
  <c r="BP357" i="1"/>
  <c r="BR357" i="1"/>
  <c r="BT357" i="1"/>
  <c r="BV357" i="1"/>
  <c r="CB357" i="1"/>
  <c r="CD357" i="1"/>
  <c r="CF357" i="1"/>
  <c r="CH357" i="1"/>
  <c r="CJ357" i="1"/>
  <c r="CL357" i="1"/>
  <c r="CN357" i="1"/>
  <c r="CP357" i="1"/>
  <c r="CR357" i="1"/>
  <c r="CT357" i="1"/>
  <c r="CV357" i="1"/>
  <c r="CX357" i="1"/>
  <c r="CZ357" i="1"/>
  <c r="DC357" i="1"/>
  <c r="E358" i="1"/>
  <c r="H358" i="1"/>
  <c r="K358" i="1"/>
  <c r="S358" i="1"/>
  <c r="U358" i="1"/>
  <c r="W358" i="1"/>
  <c r="Y358" i="1"/>
  <c r="AA358" i="1"/>
  <c r="AC358" i="1"/>
  <c r="AD358" i="1"/>
  <c r="AE358" i="1"/>
  <c r="AF358" i="1"/>
  <c r="AK358" i="1"/>
  <c r="AQ358" i="1"/>
  <c r="AR358" i="1"/>
  <c r="AS358" i="1"/>
  <c r="AT358" i="1"/>
  <c r="AV358" i="1"/>
  <c r="AW358" i="1"/>
  <c r="AX358" i="1"/>
  <c r="AY358" i="1"/>
  <c r="BB358" i="1"/>
  <c r="BC358" i="1"/>
  <c r="BD358" i="1"/>
  <c r="BE358" i="1"/>
  <c r="BH358" i="1"/>
  <c r="BJ358" i="1"/>
  <c r="BL358" i="1"/>
  <c r="BN358" i="1"/>
  <c r="BP358" i="1"/>
  <c r="BR358" i="1"/>
  <c r="BT358" i="1"/>
  <c r="BV358" i="1"/>
  <c r="CB358" i="1"/>
  <c r="CD358" i="1"/>
  <c r="CF358" i="1"/>
  <c r="CH358" i="1"/>
  <c r="CJ358" i="1"/>
  <c r="CL358" i="1"/>
  <c r="CN358" i="1"/>
  <c r="CP358" i="1"/>
  <c r="CR358" i="1"/>
  <c r="CT358" i="1"/>
  <c r="CV358" i="1"/>
  <c r="CX358" i="1"/>
  <c r="CZ358" i="1"/>
  <c r="DC358" i="1"/>
  <c r="E359" i="1"/>
  <c r="H359" i="1"/>
  <c r="K359" i="1"/>
  <c r="S359" i="1"/>
  <c r="U359" i="1"/>
  <c r="W359" i="1"/>
  <c r="Y359" i="1"/>
  <c r="AA359" i="1"/>
  <c r="AC359" i="1"/>
  <c r="AD359" i="1"/>
  <c r="AE359" i="1"/>
  <c r="AF359" i="1"/>
  <c r="AK359" i="1"/>
  <c r="AQ359" i="1"/>
  <c r="AR359" i="1"/>
  <c r="AS359" i="1"/>
  <c r="AT359" i="1"/>
  <c r="AV359" i="1"/>
  <c r="AW359" i="1"/>
  <c r="AX359" i="1"/>
  <c r="AY359" i="1"/>
  <c r="BB359" i="1"/>
  <c r="BC359" i="1"/>
  <c r="BD359" i="1"/>
  <c r="BE359" i="1"/>
  <c r="BH359" i="1"/>
  <c r="BJ359" i="1"/>
  <c r="BL359" i="1"/>
  <c r="BN359" i="1"/>
  <c r="BP359" i="1"/>
  <c r="BR359" i="1"/>
  <c r="BT359" i="1"/>
  <c r="BV359" i="1"/>
  <c r="CB359" i="1"/>
  <c r="CD359" i="1"/>
  <c r="CF359" i="1"/>
  <c r="CH359" i="1"/>
  <c r="CJ359" i="1"/>
  <c r="CL359" i="1"/>
  <c r="CN359" i="1"/>
  <c r="CP359" i="1"/>
  <c r="CR359" i="1"/>
  <c r="CT359" i="1"/>
  <c r="CV359" i="1"/>
  <c r="CX359" i="1"/>
  <c r="CZ359" i="1"/>
  <c r="DC359" i="1"/>
  <c r="E360" i="1"/>
  <c r="H360" i="1"/>
  <c r="K360" i="1"/>
  <c r="S360" i="1"/>
  <c r="U360" i="1"/>
  <c r="W360" i="1"/>
  <c r="Y360" i="1"/>
  <c r="AA360" i="1"/>
  <c r="AC360" i="1"/>
  <c r="AD360" i="1"/>
  <c r="AE360" i="1"/>
  <c r="AF360" i="1"/>
  <c r="AK360" i="1"/>
  <c r="AQ360" i="1"/>
  <c r="AR360" i="1"/>
  <c r="AS360" i="1"/>
  <c r="AT360" i="1"/>
  <c r="AV360" i="1"/>
  <c r="AW360" i="1"/>
  <c r="AX360" i="1"/>
  <c r="AY360" i="1"/>
  <c r="BB360" i="1"/>
  <c r="BC360" i="1"/>
  <c r="BD360" i="1"/>
  <c r="BE360" i="1"/>
  <c r="BH360" i="1"/>
  <c r="BJ360" i="1"/>
  <c r="BL360" i="1"/>
  <c r="BN360" i="1"/>
  <c r="BP360" i="1"/>
  <c r="BR360" i="1"/>
  <c r="BT360" i="1"/>
  <c r="BV360" i="1"/>
  <c r="CB360" i="1"/>
  <c r="CD360" i="1"/>
  <c r="CF360" i="1"/>
  <c r="CH360" i="1"/>
  <c r="CJ360" i="1"/>
  <c r="CL360" i="1"/>
  <c r="CN360" i="1"/>
  <c r="CP360" i="1"/>
  <c r="CR360" i="1"/>
  <c r="CT360" i="1"/>
  <c r="CV360" i="1"/>
  <c r="CX360" i="1"/>
  <c r="CZ360" i="1"/>
  <c r="DC360" i="1"/>
  <c r="E361" i="1"/>
  <c r="H361" i="1"/>
  <c r="K361" i="1"/>
  <c r="S361" i="1"/>
  <c r="U361" i="1"/>
  <c r="W361" i="1"/>
  <c r="Y361" i="1"/>
  <c r="AA361" i="1"/>
  <c r="AC361" i="1"/>
  <c r="AD361" i="1"/>
  <c r="AE361" i="1"/>
  <c r="AF361" i="1"/>
  <c r="AK361" i="1"/>
  <c r="AQ361" i="1"/>
  <c r="AR361" i="1"/>
  <c r="AS361" i="1"/>
  <c r="AT361" i="1"/>
  <c r="AV361" i="1"/>
  <c r="AW361" i="1"/>
  <c r="AX361" i="1"/>
  <c r="AY361" i="1"/>
  <c r="BB361" i="1"/>
  <c r="BC361" i="1"/>
  <c r="BD361" i="1"/>
  <c r="BE361" i="1"/>
  <c r="BH361" i="1"/>
  <c r="BJ361" i="1"/>
  <c r="BL361" i="1"/>
  <c r="BN361" i="1"/>
  <c r="BP361" i="1"/>
  <c r="BR361" i="1"/>
  <c r="BT361" i="1"/>
  <c r="BV361" i="1"/>
  <c r="CB361" i="1"/>
  <c r="CD361" i="1"/>
  <c r="CF361" i="1"/>
  <c r="CH361" i="1"/>
  <c r="CJ361" i="1"/>
  <c r="CL361" i="1"/>
  <c r="CN361" i="1"/>
  <c r="CP361" i="1"/>
  <c r="CR361" i="1"/>
  <c r="CT361" i="1"/>
  <c r="CV361" i="1"/>
  <c r="CX361" i="1"/>
  <c r="CZ361" i="1"/>
  <c r="DC361" i="1"/>
  <c r="E362" i="1"/>
  <c r="H362" i="1"/>
  <c r="K362" i="1"/>
  <c r="S362" i="1"/>
  <c r="U362" i="1"/>
  <c r="W362" i="1"/>
  <c r="Y362" i="1"/>
  <c r="AA362" i="1"/>
  <c r="AC362" i="1"/>
  <c r="AD362" i="1"/>
  <c r="AE362" i="1"/>
  <c r="AF362" i="1"/>
  <c r="AK362" i="1"/>
  <c r="AQ362" i="1"/>
  <c r="AR362" i="1"/>
  <c r="AS362" i="1"/>
  <c r="AT362" i="1"/>
  <c r="AV362" i="1"/>
  <c r="AW362" i="1"/>
  <c r="AX362" i="1"/>
  <c r="AY362" i="1"/>
  <c r="BB362" i="1"/>
  <c r="BC362" i="1"/>
  <c r="BD362" i="1"/>
  <c r="BE362" i="1"/>
  <c r="BH362" i="1"/>
  <c r="BJ362" i="1"/>
  <c r="BL362" i="1"/>
  <c r="BN362" i="1"/>
  <c r="BP362" i="1"/>
  <c r="BR362" i="1"/>
  <c r="BT362" i="1"/>
  <c r="BV362" i="1"/>
  <c r="CB362" i="1"/>
  <c r="CD362" i="1"/>
  <c r="CF362" i="1"/>
  <c r="CH362" i="1"/>
  <c r="CJ362" i="1"/>
  <c r="CL362" i="1"/>
  <c r="CN362" i="1"/>
  <c r="CP362" i="1"/>
  <c r="CR362" i="1"/>
  <c r="CT362" i="1"/>
  <c r="CV362" i="1"/>
  <c r="CX362" i="1"/>
  <c r="CZ362" i="1"/>
  <c r="DC362" i="1"/>
  <c r="E363" i="1"/>
  <c r="H363" i="1"/>
  <c r="K363" i="1"/>
  <c r="S363" i="1"/>
  <c r="U363" i="1"/>
  <c r="W363" i="1"/>
  <c r="Y363" i="1"/>
  <c r="AA363" i="1"/>
  <c r="AC363" i="1"/>
  <c r="AD363" i="1"/>
  <c r="AE363" i="1"/>
  <c r="AF363" i="1"/>
  <c r="AK363" i="1"/>
  <c r="AQ363" i="1"/>
  <c r="AR363" i="1"/>
  <c r="AS363" i="1"/>
  <c r="AT363" i="1"/>
  <c r="AV363" i="1"/>
  <c r="AW363" i="1"/>
  <c r="AX363" i="1"/>
  <c r="AY363" i="1"/>
  <c r="BB363" i="1"/>
  <c r="BC363" i="1"/>
  <c r="BD363" i="1"/>
  <c r="BE363" i="1"/>
  <c r="BH363" i="1"/>
  <c r="BJ363" i="1"/>
  <c r="BL363" i="1"/>
  <c r="BN363" i="1"/>
  <c r="BP363" i="1"/>
  <c r="BR363" i="1"/>
  <c r="BT363" i="1"/>
  <c r="BV363" i="1"/>
  <c r="CB363" i="1"/>
  <c r="CD363" i="1"/>
  <c r="CF363" i="1"/>
  <c r="CH363" i="1"/>
  <c r="CJ363" i="1"/>
  <c r="CL363" i="1"/>
  <c r="CN363" i="1"/>
  <c r="CP363" i="1"/>
  <c r="CR363" i="1"/>
  <c r="CT363" i="1"/>
  <c r="CV363" i="1"/>
  <c r="CX363" i="1"/>
  <c r="CZ363" i="1"/>
  <c r="DC363" i="1"/>
  <c r="E364" i="1"/>
  <c r="H364" i="1"/>
  <c r="K364" i="1"/>
  <c r="S364" i="1"/>
  <c r="U364" i="1"/>
  <c r="W364" i="1"/>
  <c r="Y364" i="1"/>
  <c r="AA364" i="1"/>
  <c r="AC364" i="1"/>
  <c r="AD364" i="1"/>
  <c r="AE364" i="1"/>
  <c r="AF364" i="1"/>
  <c r="AK364" i="1"/>
  <c r="AQ364" i="1"/>
  <c r="AR364" i="1"/>
  <c r="AS364" i="1"/>
  <c r="AT364" i="1"/>
  <c r="AV364" i="1"/>
  <c r="AW364" i="1"/>
  <c r="AX364" i="1"/>
  <c r="AY364" i="1"/>
  <c r="BB364" i="1"/>
  <c r="BC364" i="1"/>
  <c r="BD364" i="1"/>
  <c r="BE364" i="1"/>
  <c r="BH364" i="1"/>
  <c r="BJ364" i="1"/>
  <c r="BL364" i="1"/>
  <c r="BN364" i="1"/>
  <c r="BP364" i="1"/>
  <c r="BR364" i="1"/>
  <c r="BT364" i="1"/>
  <c r="BV364" i="1"/>
  <c r="CB364" i="1"/>
  <c r="CD364" i="1"/>
  <c r="CF364" i="1"/>
  <c r="CH364" i="1"/>
  <c r="CJ364" i="1"/>
  <c r="CL364" i="1"/>
  <c r="CN364" i="1"/>
  <c r="CP364" i="1"/>
  <c r="CR364" i="1"/>
  <c r="CT364" i="1"/>
  <c r="CV364" i="1"/>
  <c r="CX364" i="1"/>
  <c r="CZ364" i="1"/>
  <c r="DC364" i="1"/>
  <c r="E365" i="1"/>
  <c r="H365" i="1"/>
  <c r="K365" i="1"/>
  <c r="S365" i="1"/>
  <c r="U365" i="1"/>
  <c r="W365" i="1"/>
  <c r="Y365" i="1"/>
  <c r="AA365" i="1"/>
  <c r="AC365" i="1"/>
  <c r="AD365" i="1"/>
  <c r="AE365" i="1"/>
  <c r="AF365" i="1"/>
  <c r="AK365" i="1"/>
  <c r="AQ365" i="1"/>
  <c r="AR365" i="1"/>
  <c r="AS365" i="1"/>
  <c r="AT365" i="1"/>
  <c r="AV365" i="1"/>
  <c r="AW365" i="1"/>
  <c r="AX365" i="1"/>
  <c r="AY365" i="1"/>
  <c r="BB365" i="1"/>
  <c r="BC365" i="1"/>
  <c r="BD365" i="1"/>
  <c r="BE365" i="1"/>
  <c r="BH365" i="1"/>
  <c r="BJ365" i="1"/>
  <c r="BL365" i="1"/>
  <c r="BN365" i="1"/>
  <c r="BP365" i="1"/>
  <c r="BR365" i="1"/>
  <c r="BT365" i="1"/>
  <c r="BV365" i="1"/>
  <c r="CB365" i="1"/>
  <c r="CD365" i="1"/>
  <c r="CF365" i="1"/>
  <c r="CH365" i="1"/>
  <c r="CJ365" i="1"/>
  <c r="CL365" i="1"/>
  <c r="CN365" i="1"/>
  <c r="CP365" i="1"/>
  <c r="CR365" i="1"/>
  <c r="CT365" i="1"/>
  <c r="CV365" i="1"/>
  <c r="CX365" i="1"/>
  <c r="CZ365" i="1"/>
  <c r="DC365" i="1"/>
  <c r="E366" i="1"/>
  <c r="H366" i="1"/>
  <c r="K366" i="1"/>
  <c r="S366" i="1"/>
  <c r="U366" i="1"/>
  <c r="W366" i="1"/>
  <c r="Y366" i="1"/>
  <c r="AA366" i="1"/>
  <c r="AC366" i="1"/>
  <c r="AD366" i="1"/>
  <c r="AE366" i="1"/>
  <c r="AF366" i="1"/>
  <c r="AK366" i="1"/>
  <c r="AQ366" i="1"/>
  <c r="AR366" i="1"/>
  <c r="AS366" i="1"/>
  <c r="AT366" i="1"/>
  <c r="AV366" i="1"/>
  <c r="AW366" i="1"/>
  <c r="AX366" i="1"/>
  <c r="AY366" i="1"/>
  <c r="BB366" i="1"/>
  <c r="BC366" i="1"/>
  <c r="BD366" i="1"/>
  <c r="BE366" i="1"/>
  <c r="BH366" i="1"/>
  <c r="BJ366" i="1"/>
  <c r="BL366" i="1"/>
  <c r="BN366" i="1"/>
  <c r="BP366" i="1"/>
  <c r="BR366" i="1"/>
  <c r="BT366" i="1"/>
  <c r="BV366" i="1"/>
  <c r="CB366" i="1"/>
  <c r="CD366" i="1"/>
  <c r="CF366" i="1"/>
  <c r="CH366" i="1"/>
  <c r="CJ366" i="1"/>
  <c r="CL366" i="1"/>
  <c r="CN366" i="1"/>
  <c r="CP366" i="1"/>
  <c r="CR366" i="1"/>
  <c r="CT366" i="1"/>
  <c r="CV366" i="1"/>
  <c r="CX366" i="1"/>
  <c r="CZ366" i="1"/>
  <c r="DC366" i="1"/>
  <c r="E367" i="1"/>
  <c r="H367" i="1"/>
  <c r="K367" i="1"/>
  <c r="S367" i="1"/>
  <c r="U367" i="1"/>
  <c r="W367" i="1"/>
  <c r="Y367" i="1"/>
  <c r="AA367" i="1"/>
  <c r="AC367" i="1"/>
  <c r="AD367" i="1"/>
  <c r="AE367" i="1"/>
  <c r="AF367" i="1"/>
  <c r="AK367" i="1"/>
  <c r="AQ367" i="1"/>
  <c r="AR367" i="1"/>
  <c r="AS367" i="1"/>
  <c r="AT367" i="1"/>
  <c r="AV367" i="1"/>
  <c r="AW367" i="1"/>
  <c r="AX367" i="1"/>
  <c r="AY367" i="1"/>
  <c r="BB367" i="1"/>
  <c r="BC367" i="1"/>
  <c r="BD367" i="1"/>
  <c r="BE367" i="1"/>
  <c r="BH367" i="1"/>
  <c r="BJ367" i="1"/>
  <c r="BL367" i="1"/>
  <c r="BN367" i="1"/>
  <c r="BP367" i="1"/>
  <c r="BR367" i="1"/>
  <c r="BT367" i="1"/>
  <c r="BV367" i="1"/>
  <c r="CB367" i="1"/>
  <c r="CD367" i="1"/>
  <c r="CF367" i="1"/>
  <c r="CH367" i="1"/>
  <c r="CJ367" i="1"/>
  <c r="CL367" i="1"/>
  <c r="CN367" i="1"/>
  <c r="CP367" i="1"/>
  <c r="CR367" i="1"/>
  <c r="CT367" i="1"/>
  <c r="CV367" i="1"/>
  <c r="CX367" i="1"/>
  <c r="CZ367" i="1"/>
  <c r="DC367" i="1"/>
  <c r="E368" i="1"/>
  <c r="H368" i="1"/>
  <c r="K368" i="1"/>
  <c r="S368" i="1"/>
  <c r="U368" i="1"/>
  <c r="W368" i="1"/>
  <c r="Y368" i="1"/>
  <c r="AA368" i="1"/>
  <c r="AC368" i="1"/>
  <c r="AD368" i="1"/>
  <c r="AE368" i="1"/>
  <c r="AF368" i="1"/>
  <c r="AK368" i="1"/>
  <c r="AQ368" i="1"/>
  <c r="AR368" i="1"/>
  <c r="AS368" i="1"/>
  <c r="AT368" i="1"/>
  <c r="AV368" i="1"/>
  <c r="AW368" i="1"/>
  <c r="AX368" i="1"/>
  <c r="AY368" i="1"/>
  <c r="BB368" i="1"/>
  <c r="BC368" i="1"/>
  <c r="BD368" i="1"/>
  <c r="BE368" i="1"/>
  <c r="BH368" i="1"/>
  <c r="BJ368" i="1"/>
  <c r="BL368" i="1"/>
  <c r="BN368" i="1"/>
  <c r="BP368" i="1"/>
  <c r="BR368" i="1"/>
  <c r="BT368" i="1"/>
  <c r="BV368" i="1"/>
  <c r="CB368" i="1"/>
  <c r="CD368" i="1"/>
  <c r="CF368" i="1"/>
  <c r="CH368" i="1"/>
  <c r="CJ368" i="1"/>
  <c r="CL368" i="1"/>
  <c r="CN368" i="1"/>
  <c r="CP368" i="1"/>
  <c r="CR368" i="1"/>
  <c r="CT368" i="1"/>
  <c r="CV368" i="1"/>
  <c r="CX368" i="1"/>
  <c r="CZ368" i="1"/>
  <c r="DC368" i="1"/>
  <c r="E369" i="1"/>
  <c r="H369" i="1"/>
  <c r="K369" i="1"/>
  <c r="S369" i="1"/>
  <c r="U369" i="1"/>
  <c r="W369" i="1"/>
  <c r="Y369" i="1"/>
  <c r="AA369" i="1"/>
  <c r="AC369" i="1"/>
  <c r="AD369" i="1"/>
  <c r="AE369" i="1"/>
  <c r="AF369" i="1"/>
  <c r="AK369" i="1"/>
  <c r="AQ369" i="1"/>
  <c r="AR369" i="1"/>
  <c r="AS369" i="1"/>
  <c r="AT369" i="1"/>
  <c r="AV369" i="1"/>
  <c r="AW369" i="1"/>
  <c r="AX369" i="1"/>
  <c r="AY369" i="1"/>
  <c r="BB369" i="1"/>
  <c r="BC369" i="1"/>
  <c r="BD369" i="1"/>
  <c r="BE369" i="1"/>
  <c r="BH369" i="1"/>
  <c r="BJ369" i="1"/>
  <c r="BL369" i="1"/>
  <c r="BN369" i="1"/>
  <c r="BP369" i="1"/>
  <c r="BR369" i="1"/>
  <c r="BT369" i="1"/>
  <c r="BV369" i="1"/>
  <c r="CB369" i="1"/>
  <c r="CD369" i="1"/>
  <c r="CF369" i="1"/>
  <c r="CH369" i="1"/>
  <c r="CJ369" i="1"/>
  <c r="CL369" i="1"/>
  <c r="CN369" i="1"/>
  <c r="CP369" i="1"/>
  <c r="CR369" i="1"/>
  <c r="CT369" i="1"/>
  <c r="CV369" i="1"/>
  <c r="CX369" i="1"/>
  <c r="CZ369" i="1"/>
  <c r="DC369" i="1"/>
  <c r="E370" i="1"/>
  <c r="H370" i="1"/>
  <c r="K370" i="1"/>
  <c r="S370" i="1"/>
  <c r="U370" i="1"/>
  <c r="W370" i="1"/>
  <c r="Y370" i="1"/>
  <c r="AA370" i="1"/>
  <c r="AC370" i="1"/>
  <c r="AD370" i="1"/>
  <c r="AE370" i="1"/>
  <c r="AF370" i="1"/>
  <c r="AK370" i="1"/>
  <c r="AQ370" i="1"/>
  <c r="AR370" i="1"/>
  <c r="AS370" i="1"/>
  <c r="AT370" i="1"/>
  <c r="AV370" i="1"/>
  <c r="AW370" i="1"/>
  <c r="AX370" i="1"/>
  <c r="AY370" i="1"/>
  <c r="BB370" i="1"/>
  <c r="BC370" i="1"/>
  <c r="BD370" i="1"/>
  <c r="BE370" i="1"/>
  <c r="BH370" i="1"/>
  <c r="BJ370" i="1"/>
  <c r="BL370" i="1"/>
  <c r="BN370" i="1"/>
  <c r="BP370" i="1"/>
  <c r="BR370" i="1"/>
  <c r="BT370" i="1"/>
  <c r="BV370" i="1"/>
  <c r="CB370" i="1"/>
  <c r="CD370" i="1"/>
  <c r="CF370" i="1"/>
  <c r="CH370" i="1"/>
  <c r="CJ370" i="1"/>
  <c r="CL370" i="1"/>
  <c r="CN370" i="1"/>
  <c r="CP370" i="1"/>
  <c r="CR370" i="1"/>
  <c r="CT370" i="1"/>
  <c r="CV370" i="1"/>
  <c r="CX370" i="1"/>
  <c r="CZ370" i="1"/>
  <c r="DC370" i="1"/>
  <c r="E371" i="1"/>
  <c r="H371" i="1"/>
  <c r="K371" i="1"/>
  <c r="S371" i="1"/>
  <c r="U371" i="1"/>
  <c r="W371" i="1"/>
  <c r="Y371" i="1"/>
  <c r="AA371" i="1"/>
  <c r="AC371" i="1"/>
  <c r="AD371" i="1"/>
  <c r="AE371" i="1"/>
  <c r="AF371" i="1"/>
  <c r="AK371" i="1"/>
  <c r="AQ371" i="1"/>
  <c r="AR371" i="1"/>
  <c r="AS371" i="1"/>
  <c r="AT371" i="1"/>
  <c r="AV371" i="1"/>
  <c r="AW371" i="1"/>
  <c r="AX371" i="1"/>
  <c r="AY371" i="1"/>
  <c r="BB371" i="1"/>
  <c r="BC371" i="1"/>
  <c r="BD371" i="1"/>
  <c r="BE371" i="1"/>
  <c r="BH371" i="1"/>
  <c r="BJ371" i="1"/>
  <c r="BL371" i="1"/>
  <c r="BN371" i="1"/>
  <c r="BP371" i="1"/>
  <c r="BR371" i="1"/>
  <c r="BT371" i="1"/>
  <c r="BV371" i="1"/>
  <c r="CB371" i="1"/>
  <c r="CD371" i="1"/>
  <c r="CF371" i="1"/>
  <c r="CH371" i="1"/>
  <c r="CJ371" i="1"/>
  <c r="CL371" i="1"/>
  <c r="CN371" i="1"/>
  <c r="CP371" i="1"/>
  <c r="CR371" i="1"/>
  <c r="CT371" i="1"/>
  <c r="CV371" i="1"/>
  <c r="CX371" i="1"/>
  <c r="CZ371" i="1"/>
  <c r="DC371" i="1"/>
  <c r="E372" i="1"/>
  <c r="H372" i="1"/>
  <c r="K372" i="1"/>
  <c r="S372" i="1"/>
  <c r="U372" i="1"/>
  <c r="W372" i="1"/>
  <c r="Y372" i="1"/>
  <c r="AA372" i="1"/>
  <c r="AC372" i="1"/>
  <c r="AD372" i="1"/>
  <c r="AE372" i="1"/>
  <c r="AF372" i="1"/>
  <c r="AK372" i="1"/>
  <c r="AQ372" i="1"/>
  <c r="AR372" i="1"/>
  <c r="AS372" i="1"/>
  <c r="AT372" i="1"/>
  <c r="AV372" i="1"/>
  <c r="AW372" i="1"/>
  <c r="AX372" i="1"/>
  <c r="AY372" i="1"/>
  <c r="BB372" i="1"/>
  <c r="BC372" i="1"/>
  <c r="BD372" i="1"/>
  <c r="BE372" i="1"/>
  <c r="BH372" i="1"/>
  <c r="BJ372" i="1"/>
  <c r="BL372" i="1"/>
  <c r="BN372" i="1"/>
  <c r="BP372" i="1"/>
  <c r="BR372" i="1"/>
  <c r="BT372" i="1"/>
  <c r="BV372" i="1"/>
  <c r="CB372" i="1"/>
  <c r="CD372" i="1"/>
  <c r="CF372" i="1"/>
  <c r="CH372" i="1"/>
  <c r="CJ372" i="1"/>
  <c r="CL372" i="1"/>
  <c r="CN372" i="1"/>
  <c r="CP372" i="1"/>
  <c r="CR372" i="1"/>
  <c r="CT372" i="1"/>
  <c r="CV372" i="1"/>
  <c r="CX372" i="1"/>
  <c r="CZ372" i="1"/>
  <c r="DC372" i="1"/>
  <c r="E373" i="1"/>
  <c r="H373" i="1"/>
  <c r="K373" i="1"/>
  <c r="S373" i="1"/>
  <c r="U373" i="1"/>
  <c r="W373" i="1"/>
  <c r="Y373" i="1"/>
  <c r="AA373" i="1"/>
  <c r="AC373" i="1"/>
  <c r="AD373" i="1"/>
  <c r="AE373" i="1"/>
  <c r="AF373" i="1"/>
  <c r="AK373" i="1"/>
  <c r="AQ373" i="1"/>
  <c r="AR373" i="1"/>
  <c r="AS373" i="1"/>
  <c r="AT373" i="1"/>
  <c r="AV373" i="1"/>
  <c r="AW373" i="1"/>
  <c r="AX373" i="1"/>
  <c r="AY373" i="1"/>
  <c r="BB373" i="1"/>
  <c r="BC373" i="1"/>
  <c r="BD373" i="1"/>
  <c r="BE373" i="1"/>
  <c r="BH373" i="1"/>
  <c r="BJ373" i="1"/>
  <c r="BL373" i="1"/>
  <c r="BN373" i="1"/>
  <c r="BP373" i="1"/>
  <c r="BR373" i="1"/>
  <c r="BT373" i="1"/>
  <c r="BV373" i="1"/>
  <c r="CB373" i="1"/>
  <c r="CD373" i="1"/>
  <c r="CF373" i="1"/>
  <c r="CH373" i="1"/>
  <c r="CJ373" i="1"/>
  <c r="CL373" i="1"/>
  <c r="CN373" i="1"/>
  <c r="CP373" i="1"/>
  <c r="CR373" i="1"/>
  <c r="CT373" i="1"/>
  <c r="CV373" i="1"/>
  <c r="CX373" i="1"/>
  <c r="CZ373" i="1"/>
  <c r="DC373" i="1"/>
  <c r="E374" i="1"/>
  <c r="H374" i="1"/>
  <c r="K374" i="1"/>
  <c r="S374" i="1"/>
  <c r="U374" i="1"/>
  <c r="W374" i="1"/>
  <c r="Y374" i="1"/>
  <c r="AA374" i="1"/>
  <c r="AC374" i="1"/>
  <c r="AD374" i="1"/>
  <c r="AE374" i="1"/>
  <c r="AF374" i="1"/>
  <c r="AK374" i="1"/>
  <c r="AQ374" i="1"/>
  <c r="AR374" i="1"/>
  <c r="AS374" i="1"/>
  <c r="AT374" i="1"/>
  <c r="AV374" i="1"/>
  <c r="AW374" i="1"/>
  <c r="AX374" i="1"/>
  <c r="AY374" i="1"/>
  <c r="BB374" i="1"/>
  <c r="BC374" i="1"/>
  <c r="BD374" i="1"/>
  <c r="BE374" i="1"/>
  <c r="BH374" i="1"/>
  <c r="BJ374" i="1"/>
  <c r="BL374" i="1"/>
  <c r="BN374" i="1"/>
  <c r="BP374" i="1"/>
  <c r="BR374" i="1"/>
  <c r="BT374" i="1"/>
  <c r="BV374" i="1"/>
  <c r="CB374" i="1"/>
  <c r="CD374" i="1"/>
  <c r="CF374" i="1"/>
  <c r="CH374" i="1"/>
  <c r="CJ374" i="1"/>
  <c r="CL374" i="1"/>
  <c r="CN374" i="1"/>
  <c r="CP374" i="1"/>
  <c r="CR374" i="1"/>
  <c r="CT374" i="1"/>
  <c r="CV374" i="1"/>
  <c r="CX374" i="1"/>
  <c r="CZ374" i="1"/>
  <c r="DC374" i="1"/>
  <c r="E375" i="1"/>
  <c r="H375" i="1"/>
  <c r="K375" i="1"/>
  <c r="S375" i="1"/>
  <c r="U375" i="1"/>
  <c r="W375" i="1"/>
  <c r="Y375" i="1"/>
  <c r="AA375" i="1"/>
  <c r="AC375" i="1"/>
  <c r="AD375" i="1"/>
  <c r="AE375" i="1"/>
  <c r="AF375" i="1"/>
  <c r="AK375" i="1"/>
  <c r="AQ375" i="1"/>
  <c r="AR375" i="1"/>
  <c r="AS375" i="1"/>
  <c r="AT375" i="1"/>
  <c r="AV375" i="1"/>
  <c r="AW375" i="1"/>
  <c r="AX375" i="1"/>
  <c r="AY375" i="1"/>
  <c r="BB375" i="1"/>
  <c r="BC375" i="1"/>
  <c r="BD375" i="1"/>
  <c r="BE375" i="1"/>
  <c r="BH375" i="1"/>
  <c r="BJ375" i="1"/>
  <c r="BL375" i="1"/>
  <c r="BN375" i="1"/>
  <c r="BP375" i="1"/>
  <c r="BR375" i="1"/>
  <c r="BT375" i="1"/>
  <c r="BV375" i="1"/>
  <c r="CB375" i="1"/>
  <c r="CD375" i="1"/>
  <c r="CF375" i="1"/>
  <c r="CH375" i="1"/>
  <c r="CJ375" i="1"/>
  <c r="CL375" i="1"/>
  <c r="CN375" i="1"/>
  <c r="CP375" i="1"/>
  <c r="CR375" i="1"/>
  <c r="CT375" i="1"/>
  <c r="CV375" i="1"/>
  <c r="CX375" i="1"/>
  <c r="CZ375" i="1"/>
  <c r="DC375" i="1"/>
  <c r="E376" i="1"/>
  <c r="H376" i="1"/>
  <c r="K376" i="1"/>
  <c r="S376" i="1"/>
  <c r="U376" i="1"/>
  <c r="W376" i="1"/>
  <c r="Y376" i="1"/>
  <c r="AA376" i="1"/>
  <c r="AC376" i="1"/>
  <c r="AD376" i="1"/>
  <c r="AE376" i="1"/>
  <c r="AF376" i="1"/>
  <c r="AK376" i="1"/>
  <c r="AQ376" i="1"/>
  <c r="AR376" i="1"/>
  <c r="AS376" i="1"/>
  <c r="AT376" i="1"/>
  <c r="AV376" i="1"/>
  <c r="AW376" i="1"/>
  <c r="AX376" i="1"/>
  <c r="AY376" i="1"/>
  <c r="BB376" i="1"/>
  <c r="BC376" i="1"/>
  <c r="BD376" i="1"/>
  <c r="BE376" i="1"/>
  <c r="BH376" i="1"/>
  <c r="BJ376" i="1"/>
  <c r="BL376" i="1"/>
  <c r="BN376" i="1"/>
  <c r="BP376" i="1"/>
  <c r="BR376" i="1"/>
  <c r="BT376" i="1"/>
  <c r="BV376" i="1"/>
  <c r="CB376" i="1"/>
  <c r="CD376" i="1"/>
  <c r="CF376" i="1"/>
  <c r="CH376" i="1"/>
  <c r="CJ376" i="1"/>
  <c r="CL376" i="1"/>
  <c r="CN376" i="1"/>
  <c r="CP376" i="1"/>
  <c r="CR376" i="1"/>
  <c r="CT376" i="1"/>
  <c r="CV376" i="1"/>
  <c r="CX376" i="1"/>
  <c r="CZ376" i="1"/>
  <c r="DC376" i="1"/>
  <c r="E377" i="1"/>
  <c r="H377" i="1"/>
  <c r="K377" i="1"/>
  <c r="S377" i="1"/>
  <c r="U377" i="1"/>
  <c r="W377" i="1"/>
  <c r="Y377" i="1"/>
  <c r="AA377" i="1"/>
  <c r="AC377" i="1"/>
  <c r="AD377" i="1"/>
  <c r="AE377" i="1"/>
  <c r="AF377" i="1"/>
  <c r="AK377" i="1"/>
  <c r="AQ377" i="1"/>
  <c r="AR377" i="1"/>
  <c r="AS377" i="1"/>
  <c r="AT377" i="1"/>
  <c r="AV377" i="1"/>
  <c r="AW377" i="1"/>
  <c r="AX377" i="1"/>
  <c r="AY377" i="1"/>
  <c r="BB377" i="1"/>
  <c r="BC377" i="1"/>
  <c r="BD377" i="1"/>
  <c r="BE377" i="1"/>
  <c r="BH377" i="1"/>
  <c r="BJ377" i="1"/>
  <c r="BL377" i="1"/>
  <c r="BN377" i="1"/>
  <c r="BP377" i="1"/>
  <c r="BR377" i="1"/>
  <c r="BT377" i="1"/>
  <c r="BV377" i="1"/>
  <c r="CB377" i="1"/>
  <c r="CD377" i="1"/>
  <c r="CF377" i="1"/>
  <c r="CH377" i="1"/>
  <c r="CJ377" i="1"/>
  <c r="CL377" i="1"/>
  <c r="CN377" i="1"/>
  <c r="CP377" i="1"/>
  <c r="CR377" i="1"/>
  <c r="CT377" i="1"/>
  <c r="CV377" i="1"/>
  <c r="CX377" i="1"/>
  <c r="CZ377" i="1"/>
  <c r="DC377" i="1"/>
  <c r="E378" i="1"/>
  <c r="H378" i="1"/>
  <c r="K378" i="1"/>
  <c r="S378" i="1"/>
  <c r="U378" i="1"/>
  <c r="W378" i="1"/>
  <c r="Y378" i="1"/>
  <c r="AA378" i="1"/>
  <c r="AC378" i="1"/>
  <c r="AD378" i="1"/>
  <c r="AE378" i="1"/>
  <c r="AF378" i="1"/>
  <c r="AK378" i="1"/>
  <c r="AQ378" i="1"/>
  <c r="AR378" i="1"/>
  <c r="AS378" i="1"/>
  <c r="AT378" i="1"/>
  <c r="AV378" i="1"/>
  <c r="AW378" i="1"/>
  <c r="AX378" i="1"/>
  <c r="AY378" i="1"/>
  <c r="BB378" i="1"/>
  <c r="BC378" i="1"/>
  <c r="BD378" i="1"/>
  <c r="BE378" i="1"/>
  <c r="BH378" i="1"/>
  <c r="BJ378" i="1"/>
  <c r="BL378" i="1"/>
  <c r="BN378" i="1"/>
  <c r="BP378" i="1"/>
  <c r="BR378" i="1"/>
  <c r="BT378" i="1"/>
  <c r="BV378" i="1"/>
  <c r="CB378" i="1"/>
  <c r="CD378" i="1"/>
  <c r="CF378" i="1"/>
  <c r="CH378" i="1"/>
  <c r="CJ378" i="1"/>
  <c r="CL378" i="1"/>
  <c r="CN378" i="1"/>
  <c r="CP378" i="1"/>
  <c r="CR378" i="1"/>
  <c r="CT378" i="1"/>
  <c r="CV378" i="1"/>
  <c r="CX378" i="1"/>
  <c r="CZ378" i="1"/>
  <c r="DC378" i="1"/>
  <c r="E379" i="1"/>
  <c r="H379" i="1"/>
  <c r="K379" i="1"/>
  <c r="S379" i="1"/>
  <c r="U379" i="1"/>
  <c r="W379" i="1"/>
  <c r="Y379" i="1"/>
  <c r="AA379" i="1"/>
  <c r="AC379" i="1"/>
  <c r="AD379" i="1"/>
  <c r="AE379" i="1"/>
  <c r="AF379" i="1"/>
  <c r="AK379" i="1"/>
  <c r="AQ379" i="1"/>
  <c r="AR379" i="1"/>
  <c r="AS379" i="1"/>
  <c r="AT379" i="1"/>
  <c r="AV379" i="1"/>
  <c r="AW379" i="1"/>
  <c r="AX379" i="1"/>
  <c r="AY379" i="1"/>
  <c r="BB379" i="1"/>
  <c r="BC379" i="1"/>
  <c r="BD379" i="1"/>
  <c r="BE379" i="1"/>
  <c r="BH379" i="1"/>
  <c r="BJ379" i="1"/>
  <c r="BL379" i="1"/>
  <c r="BN379" i="1"/>
  <c r="BP379" i="1"/>
  <c r="BR379" i="1"/>
  <c r="BT379" i="1"/>
  <c r="BV379" i="1"/>
  <c r="CB379" i="1"/>
  <c r="CD379" i="1"/>
  <c r="CF379" i="1"/>
  <c r="CH379" i="1"/>
  <c r="CJ379" i="1"/>
  <c r="CL379" i="1"/>
  <c r="CN379" i="1"/>
  <c r="CP379" i="1"/>
  <c r="CR379" i="1"/>
  <c r="CT379" i="1"/>
  <c r="CV379" i="1"/>
  <c r="CX379" i="1"/>
  <c r="CZ379" i="1"/>
  <c r="DC379" i="1"/>
  <c r="E380" i="1"/>
  <c r="H380" i="1"/>
  <c r="K380" i="1"/>
  <c r="S380" i="1"/>
  <c r="U380" i="1"/>
  <c r="W380" i="1"/>
  <c r="Y380" i="1"/>
  <c r="AA380" i="1"/>
  <c r="AC380" i="1"/>
  <c r="AD380" i="1"/>
  <c r="AE380" i="1"/>
  <c r="AF380" i="1"/>
  <c r="AK380" i="1"/>
  <c r="AQ380" i="1"/>
  <c r="AR380" i="1"/>
  <c r="AS380" i="1"/>
  <c r="AT380" i="1"/>
  <c r="AV380" i="1"/>
  <c r="AW380" i="1"/>
  <c r="AX380" i="1"/>
  <c r="AY380" i="1"/>
  <c r="BB380" i="1"/>
  <c r="BC380" i="1"/>
  <c r="BD380" i="1"/>
  <c r="BE380" i="1"/>
  <c r="BH380" i="1"/>
  <c r="BJ380" i="1"/>
  <c r="BL380" i="1"/>
  <c r="BN380" i="1"/>
  <c r="BP380" i="1"/>
  <c r="BR380" i="1"/>
  <c r="BT380" i="1"/>
  <c r="BV380" i="1"/>
  <c r="CB380" i="1"/>
  <c r="CD380" i="1"/>
  <c r="CF380" i="1"/>
  <c r="CH380" i="1"/>
  <c r="CJ380" i="1"/>
  <c r="CL380" i="1"/>
  <c r="CN380" i="1"/>
  <c r="CP380" i="1"/>
  <c r="CR380" i="1"/>
  <c r="CT380" i="1"/>
  <c r="CV380" i="1"/>
  <c r="CX380" i="1"/>
  <c r="CZ380" i="1"/>
  <c r="DC380" i="1"/>
  <c r="E381" i="1"/>
  <c r="H381" i="1"/>
  <c r="K381" i="1"/>
  <c r="S381" i="1"/>
  <c r="U381" i="1"/>
  <c r="W381" i="1"/>
  <c r="Y381" i="1"/>
  <c r="AA381" i="1"/>
  <c r="AC381" i="1"/>
  <c r="AD381" i="1"/>
  <c r="AE381" i="1"/>
  <c r="AF381" i="1"/>
  <c r="AK381" i="1"/>
  <c r="AQ381" i="1"/>
  <c r="AR381" i="1"/>
  <c r="AS381" i="1"/>
  <c r="AT381" i="1"/>
  <c r="AV381" i="1"/>
  <c r="AW381" i="1"/>
  <c r="AX381" i="1"/>
  <c r="AY381" i="1"/>
  <c r="BB381" i="1"/>
  <c r="BC381" i="1"/>
  <c r="BD381" i="1"/>
  <c r="BE381" i="1"/>
  <c r="BH381" i="1"/>
  <c r="BJ381" i="1"/>
  <c r="BL381" i="1"/>
  <c r="BN381" i="1"/>
  <c r="BP381" i="1"/>
  <c r="BR381" i="1"/>
  <c r="BT381" i="1"/>
  <c r="BV381" i="1"/>
  <c r="CB381" i="1"/>
  <c r="CD381" i="1"/>
  <c r="CF381" i="1"/>
  <c r="CH381" i="1"/>
  <c r="CJ381" i="1"/>
  <c r="CL381" i="1"/>
  <c r="CN381" i="1"/>
  <c r="CP381" i="1"/>
  <c r="CR381" i="1"/>
  <c r="CT381" i="1"/>
  <c r="CV381" i="1"/>
  <c r="CX381" i="1"/>
  <c r="CZ381" i="1"/>
  <c r="DC381" i="1"/>
  <c r="E382" i="1"/>
  <c r="H382" i="1"/>
  <c r="K382" i="1"/>
  <c r="S382" i="1"/>
  <c r="U382" i="1"/>
  <c r="W382" i="1"/>
  <c r="Y382" i="1"/>
  <c r="AA382" i="1"/>
  <c r="AC382" i="1"/>
  <c r="AD382" i="1"/>
  <c r="AE382" i="1"/>
  <c r="AF382" i="1"/>
  <c r="AK382" i="1"/>
  <c r="AQ382" i="1"/>
  <c r="AR382" i="1"/>
  <c r="AS382" i="1"/>
  <c r="AT382" i="1"/>
  <c r="AV382" i="1"/>
  <c r="AW382" i="1"/>
  <c r="AX382" i="1"/>
  <c r="AY382" i="1"/>
  <c r="BB382" i="1"/>
  <c r="BC382" i="1"/>
  <c r="BD382" i="1"/>
  <c r="BE382" i="1"/>
  <c r="BH382" i="1"/>
  <c r="BJ382" i="1"/>
  <c r="BL382" i="1"/>
  <c r="BN382" i="1"/>
  <c r="BP382" i="1"/>
  <c r="BR382" i="1"/>
  <c r="BT382" i="1"/>
  <c r="BV382" i="1"/>
  <c r="CB382" i="1"/>
  <c r="CD382" i="1"/>
  <c r="CF382" i="1"/>
  <c r="CH382" i="1"/>
  <c r="CJ382" i="1"/>
  <c r="CL382" i="1"/>
  <c r="CN382" i="1"/>
  <c r="CP382" i="1"/>
  <c r="CR382" i="1"/>
  <c r="CT382" i="1"/>
  <c r="CV382" i="1"/>
  <c r="CX382" i="1"/>
  <c r="CZ382" i="1"/>
  <c r="DC382" i="1"/>
  <c r="E383" i="1"/>
  <c r="H383" i="1"/>
  <c r="K383" i="1"/>
  <c r="S383" i="1"/>
  <c r="U383" i="1"/>
  <c r="W383" i="1"/>
  <c r="Y383" i="1"/>
  <c r="AA383" i="1"/>
  <c r="AC383" i="1"/>
  <c r="AD383" i="1"/>
  <c r="AE383" i="1"/>
  <c r="AF383" i="1"/>
  <c r="AK383" i="1"/>
  <c r="AQ383" i="1"/>
  <c r="AR383" i="1"/>
  <c r="AS383" i="1"/>
  <c r="AT383" i="1"/>
  <c r="AV383" i="1"/>
  <c r="AW383" i="1"/>
  <c r="AX383" i="1"/>
  <c r="AY383" i="1"/>
  <c r="BB383" i="1"/>
  <c r="BC383" i="1"/>
  <c r="BD383" i="1"/>
  <c r="BE383" i="1"/>
  <c r="BH383" i="1"/>
  <c r="BJ383" i="1"/>
  <c r="BL383" i="1"/>
  <c r="BN383" i="1"/>
  <c r="BP383" i="1"/>
  <c r="BR383" i="1"/>
  <c r="BT383" i="1"/>
  <c r="BV383" i="1"/>
  <c r="CB383" i="1"/>
  <c r="CD383" i="1"/>
  <c r="CF383" i="1"/>
  <c r="CH383" i="1"/>
  <c r="CJ383" i="1"/>
  <c r="CL383" i="1"/>
  <c r="CN383" i="1"/>
  <c r="CP383" i="1"/>
  <c r="CR383" i="1"/>
  <c r="CT383" i="1"/>
  <c r="CV383" i="1"/>
  <c r="CX383" i="1"/>
  <c r="CZ383" i="1"/>
  <c r="DC383" i="1"/>
  <c r="E384" i="1"/>
  <c r="H384" i="1"/>
  <c r="K384" i="1"/>
  <c r="S384" i="1"/>
  <c r="U384" i="1"/>
  <c r="W384" i="1"/>
  <c r="Y384" i="1"/>
  <c r="AA384" i="1"/>
  <c r="AC384" i="1"/>
  <c r="AD384" i="1"/>
  <c r="AE384" i="1"/>
  <c r="AF384" i="1"/>
  <c r="AK384" i="1"/>
  <c r="AQ384" i="1"/>
  <c r="AR384" i="1"/>
  <c r="AS384" i="1"/>
  <c r="AT384" i="1"/>
  <c r="AV384" i="1"/>
  <c r="AW384" i="1"/>
  <c r="AX384" i="1"/>
  <c r="AY384" i="1"/>
  <c r="BB384" i="1"/>
  <c r="BC384" i="1"/>
  <c r="BD384" i="1"/>
  <c r="BE384" i="1"/>
  <c r="BH384" i="1"/>
  <c r="BJ384" i="1"/>
  <c r="BL384" i="1"/>
  <c r="BN384" i="1"/>
  <c r="BP384" i="1"/>
  <c r="BR384" i="1"/>
  <c r="BT384" i="1"/>
  <c r="BV384" i="1"/>
  <c r="CB384" i="1"/>
  <c r="CD384" i="1"/>
  <c r="CF384" i="1"/>
  <c r="CH384" i="1"/>
  <c r="CJ384" i="1"/>
  <c r="CL384" i="1"/>
  <c r="CN384" i="1"/>
  <c r="CP384" i="1"/>
  <c r="CR384" i="1"/>
  <c r="CT384" i="1"/>
  <c r="CV384" i="1"/>
  <c r="CX384" i="1"/>
  <c r="CZ384" i="1"/>
  <c r="DC384" i="1"/>
  <c r="E385" i="1"/>
  <c r="H385" i="1"/>
  <c r="K385" i="1"/>
  <c r="S385" i="1"/>
  <c r="U385" i="1"/>
  <c r="W385" i="1"/>
  <c r="Y385" i="1"/>
  <c r="AA385" i="1"/>
  <c r="AC385" i="1"/>
  <c r="AD385" i="1"/>
  <c r="AE385" i="1"/>
  <c r="AF385" i="1"/>
  <c r="AK385" i="1"/>
  <c r="AQ385" i="1"/>
  <c r="AR385" i="1"/>
  <c r="AS385" i="1"/>
  <c r="AT385" i="1"/>
  <c r="AV385" i="1"/>
  <c r="AW385" i="1"/>
  <c r="AX385" i="1"/>
  <c r="AY385" i="1"/>
  <c r="BB385" i="1"/>
  <c r="BC385" i="1"/>
  <c r="BD385" i="1"/>
  <c r="BE385" i="1"/>
  <c r="BH385" i="1"/>
  <c r="BJ385" i="1"/>
  <c r="BL385" i="1"/>
  <c r="BN385" i="1"/>
  <c r="BP385" i="1"/>
  <c r="BR385" i="1"/>
  <c r="BT385" i="1"/>
  <c r="BV385" i="1"/>
  <c r="CB385" i="1"/>
  <c r="CD385" i="1"/>
  <c r="CF385" i="1"/>
  <c r="CH385" i="1"/>
  <c r="CJ385" i="1"/>
  <c r="CL385" i="1"/>
  <c r="CN385" i="1"/>
  <c r="CP385" i="1"/>
  <c r="CR385" i="1"/>
  <c r="CT385" i="1"/>
  <c r="CV385" i="1"/>
  <c r="CX385" i="1"/>
  <c r="CZ385" i="1"/>
  <c r="DC385" i="1"/>
  <c r="E386" i="1"/>
  <c r="H386" i="1"/>
  <c r="K386" i="1"/>
  <c r="S386" i="1"/>
  <c r="U386" i="1"/>
  <c r="W386" i="1"/>
  <c r="Y386" i="1"/>
  <c r="AA386" i="1"/>
  <c r="AC386" i="1"/>
  <c r="AD386" i="1"/>
  <c r="AE386" i="1"/>
  <c r="AF386" i="1"/>
  <c r="AK386" i="1"/>
  <c r="AQ386" i="1"/>
  <c r="AR386" i="1"/>
  <c r="AS386" i="1"/>
  <c r="AT386" i="1"/>
  <c r="AV386" i="1"/>
  <c r="AW386" i="1"/>
  <c r="AX386" i="1"/>
  <c r="AY386" i="1"/>
  <c r="BB386" i="1"/>
  <c r="BC386" i="1"/>
  <c r="BD386" i="1"/>
  <c r="BE386" i="1"/>
  <c r="BH386" i="1"/>
  <c r="BJ386" i="1"/>
  <c r="BL386" i="1"/>
  <c r="BN386" i="1"/>
  <c r="BP386" i="1"/>
  <c r="BR386" i="1"/>
  <c r="BT386" i="1"/>
  <c r="BV386" i="1"/>
  <c r="CB386" i="1"/>
  <c r="CD386" i="1"/>
  <c r="CF386" i="1"/>
  <c r="CH386" i="1"/>
  <c r="CJ386" i="1"/>
  <c r="CL386" i="1"/>
  <c r="CN386" i="1"/>
  <c r="CP386" i="1"/>
  <c r="CR386" i="1"/>
  <c r="CT386" i="1"/>
  <c r="CV386" i="1"/>
  <c r="CX386" i="1"/>
  <c r="CZ386" i="1"/>
  <c r="DC386" i="1"/>
  <c r="E387" i="1"/>
  <c r="H387" i="1"/>
  <c r="K387" i="1"/>
  <c r="S387" i="1"/>
  <c r="U387" i="1"/>
  <c r="W387" i="1"/>
  <c r="Y387" i="1"/>
  <c r="AA387" i="1"/>
  <c r="AC387" i="1"/>
  <c r="AD387" i="1"/>
  <c r="AE387" i="1"/>
  <c r="AF387" i="1"/>
  <c r="AK387" i="1"/>
  <c r="AQ387" i="1"/>
  <c r="AR387" i="1"/>
  <c r="AS387" i="1"/>
  <c r="AT387" i="1"/>
  <c r="AV387" i="1"/>
  <c r="AW387" i="1"/>
  <c r="AX387" i="1"/>
  <c r="AY387" i="1"/>
  <c r="BB387" i="1"/>
  <c r="BC387" i="1"/>
  <c r="BD387" i="1"/>
  <c r="BE387" i="1"/>
  <c r="BH387" i="1"/>
  <c r="BJ387" i="1"/>
  <c r="BL387" i="1"/>
  <c r="BN387" i="1"/>
  <c r="BP387" i="1"/>
  <c r="BR387" i="1"/>
  <c r="BT387" i="1"/>
  <c r="BV387" i="1"/>
  <c r="CB387" i="1"/>
  <c r="CD387" i="1"/>
  <c r="CF387" i="1"/>
  <c r="CH387" i="1"/>
  <c r="CJ387" i="1"/>
  <c r="CL387" i="1"/>
  <c r="CN387" i="1"/>
  <c r="CP387" i="1"/>
  <c r="CR387" i="1"/>
  <c r="CT387" i="1"/>
  <c r="CV387" i="1"/>
  <c r="CX387" i="1"/>
  <c r="CZ387" i="1"/>
  <c r="DC387" i="1"/>
  <c r="E388" i="1"/>
  <c r="H388" i="1"/>
  <c r="K388" i="1"/>
  <c r="S388" i="1"/>
  <c r="U388" i="1"/>
  <c r="W388" i="1"/>
  <c r="Y388" i="1"/>
  <c r="AA388" i="1"/>
  <c r="AC388" i="1"/>
  <c r="AD388" i="1"/>
  <c r="AE388" i="1"/>
  <c r="AF388" i="1"/>
  <c r="AK388" i="1"/>
  <c r="AQ388" i="1"/>
  <c r="AR388" i="1"/>
  <c r="AS388" i="1"/>
  <c r="AT388" i="1"/>
  <c r="AV388" i="1"/>
  <c r="AW388" i="1"/>
  <c r="AX388" i="1"/>
  <c r="AY388" i="1"/>
  <c r="BB388" i="1"/>
  <c r="BC388" i="1"/>
  <c r="BD388" i="1"/>
  <c r="BE388" i="1"/>
  <c r="BH388" i="1"/>
  <c r="BJ388" i="1"/>
  <c r="BL388" i="1"/>
  <c r="BN388" i="1"/>
  <c r="BP388" i="1"/>
  <c r="BR388" i="1"/>
  <c r="BT388" i="1"/>
  <c r="BV388" i="1"/>
  <c r="CB388" i="1"/>
  <c r="CD388" i="1"/>
  <c r="CF388" i="1"/>
  <c r="CH388" i="1"/>
  <c r="CJ388" i="1"/>
  <c r="CL388" i="1"/>
  <c r="CN388" i="1"/>
  <c r="CP388" i="1"/>
  <c r="CR388" i="1"/>
  <c r="CT388" i="1"/>
  <c r="CV388" i="1"/>
  <c r="CX388" i="1"/>
  <c r="CZ388" i="1"/>
  <c r="DC388" i="1"/>
  <c r="E389" i="1"/>
  <c r="H389" i="1"/>
  <c r="K389" i="1"/>
  <c r="S389" i="1"/>
  <c r="U389" i="1"/>
  <c r="W389" i="1"/>
  <c r="Y389" i="1"/>
  <c r="AA389" i="1"/>
  <c r="AC389" i="1"/>
  <c r="AD389" i="1"/>
  <c r="AE389" i="1"/>
  <c r="AF389" i="1"/>
  <c r="AK389" i="1"/>
  <c r="AQ389" i="1"/>
  <c r="AR389" i="1"/>
  <c r="AS389" i="1"/>
  <c r="AT389" i="1"/>
  <c r="AV389" i="1"/>
  <c r="AW389" i="1"/>
  <c r="AX389" i="1"/>
  <c r="AY389" i="1"/>
  <c r="BB389" i="1"/>
  <c r="BC389" i="1"/>
  <c r="BD389" i="1"/>
  <c r="BE389" i="1"/>
  <c r="BH389" i="1"/>
  <c r="BJ389" i="1"/>
  <c r="BL389" i="1"/>
  <c r="BN389" i="1"/>
  <c r="BP389" i="1"/>
  <c r="BR389" i="1"/>
  <c r="BT389" i="1"/>
  <c r="BV389" i="1"/>
  <c r="CB389" i="1"/>
  <c r="CD389" i="1"/>
  <c r="CF389" i="1"/>
  <c r="CH389" i="1"/>
  <c r="CJ389" i="1"/>
  <c r="CL389" i="1"/>
  <c r="CN389" i="1"/>
  <c r="CP389" i="1"/>
  <c r="CR389" i="1"/>
  <c r="CT389" i="1"/>
  <c r="CV389" i="1"/>
  <c r="CX389" i="1"/>
  <c r="CZ389" i="1"/>
  <c r="DC389" i="1"/>
  <c r="E390" i="1"/>
  <c r="H390" i="1"/>
  <c r="K390" i="1"/>
  <c r="S390" i="1"/>
  <c r="U390" i="1"/>
  <c r="W390" i="1"/>
  <c r="Y390" i="1"/>
  <c r="AA390" i="1"/>
  <c r="AC390" i="1"/>
  <c r="AD390" i="1"/>
  <c r="AE390" i="1"/>
  <c r="AF390" i="1"/>
  <c r="AK390" i="1"/>
  <c r="AQ390" i="1"/>
  <c r="AR390" i="1"/>
  <c r="AS390" i="1"/>
  <c r="AT390" i="1"/>
  <c r="AV390" i="1"/>
  <c r="AW390" i="1"/>
  <c r="AX390" i="1"/>
  <c r="AY390" i="1"/>
  <c r="BB390" i="1"/>
  <c r="BC390" i="1"/>
  <c r="BD390" i="1"/>
  <c r="BE390" i="1"/>
  <c r="BH390" i="1"/>
  <c r="BJ390" i="1"/>
  <c r="BL390" i="1"/>
  <c r="BN390" i="1"/>
  <c r="BP390" i="1"/>
  <c r="BR390" i="1"/>
  <c r="BT390" i="1"/>
  <c r="BV390" i="1"/>
  <c r="CB390" i="1"/>
  <c r="CD390" i="1"/>
  <c r="CF390" i="1"/>
  <c r="CH390" i="1"/>
  <c r="CJ390" i="1"/>
  <c r="CL390" i="1"/>
  <c r="CN390" i="1"/>
  <c r="CP390" i="1"/>
  <c r="CR390" i="1"/>
  <c r="CT390" i="1"/>
  <c r="CV390" i="1"/>
  <c r="CX390" i="1"/>
  <c r="CZ390" i="1"/>
  <c r="DC390" i="1"/>
  <c r="E391" i="1"/>
  <c r="H391" i="1"/>
  <c r="K391" i="1"/>
  <c r="S391" i="1"/>
  <c r="U391" i="1"/>
  <c r="W391" i="1"/>
  <c r="Y391" i="1"/>
  <c r="AA391" i="1"/>
  <c r="AC391" i="1"/>
  <c r="AD391" i="1"/>
  <c r="AE391" i="1"/>
  <c r="AF391" i="1"/>
  <c r="AK391" i="1"/>
  <c r="AQ391" i="1"/>
  <c r="AR391" i="1"/>
  <c r="AS391" i="1"/>
  <c r="AT391" i="1"/>
  <c r="AV391" i="1"/>
  <c r="AW391" i="1"/>
  <c r="AX391" i="1"/>
  <c r="AY391" i="1"/>
  <c r="BB391" i="1"/>
  <c r="BC391" i="1"/>
  <c r="BD391" i="1"/>
  <c r="BE391" i="1"/>
  <c r="BH391" i="1"/>
  <c r="BJ391" i="1"/>
  <c r="BL391" i="1"/>
  <c r="BN391" i="1"/>
  <c r="BP391" i="1"/>
  <c r="BR391" i="1"/>
  <c r="BT391" i="1"/>
  <c r="BV391" i="1"/>
  <c r="CB391" i="1"/>
  <c r="CD391" i="1"/>
  <c r="CF391" i="1"/>
  <c r="CH391" i="1"/>
  <c r="CJ391" i="1"/>
  <c r="CL391" i="1"/>
  <c r="CN391" i="1"/>
  <c r="CP391" i="1"/>
  <c r="CR391" i="1"/>
  <c r="CT391" i="1"/>
  <c r="CV391" i="1"/>
  <c r="CX391" i="1"/>
  <c r="CZ391" i="1"/>
  <c r="DC391" i="1"/>
  <c r="E392" i="1"/>
  <c r="H392" i="1"/>
  <c r="K392" i="1"/>
  <c r="S392" i="1"/>
  <c r="U392" i="1"/>
  <c r="W392" i="1"/>
  <c r="Y392" i="1"/>
  <c r="AA392" i="1"/>
  <c r="AC392" i="1"/>
  <c r="AD392" i="1"/>
  <c r="AE392" i="1"/>
  <c r="AF392" i="1"/>
  <c r="AK392" i="1"/>
  <c r="AQ392" i="1"/>
  <c r="AR392" i="1"/>
  <c r="AS392" i="1"/>
  <c r="AT392" i="1"/>
  <c r="AV392" i="1"/>
  <c r="AW392" i="1"/>
  <c r="AX392" i="1"/>
  <c r="AY392" i="1"/>
  <c r="BB392" i="1"/>
  <c r="BC392" i="1"/>
  <c r="BD392" i="1"/>
  <c r="BE392" i="1"/>
  <c r="BH392" i="1"/>
  <c r="BJ392" i="1"/>
  <c r="BL392" i="1"/>
  <c r="BN392" i="1"/>
  <c r="BP392" i="1"/>
  <c r="BR392" i="1"/>
  <c r="BT392" i="1"/>
  <c r="BV392" i="1"/>
  <c r="CB392" i="1"/>
  <c r="CD392" i="1"/>
  <c r="CF392" i="1"/>
  <c r="CH392" i="1"/>
  <c r="CJ392" i="1"/>
  <c r="CL392" i="1"/>
  <c r="CN392" i="1"/>
  <c r="CP392" i="1"/>
  <c r="CR392" i="1"/>
  <c r="CT392" i="1"/>
  <c r="CV392" i="1"/>
  <c r="CX392" i="1"/>
  <c r="CZ392" i="1"/>
  <c r="DC392" i="1"/>
  <c r="E393" i="1"/>
  <c r="H393" i="1"/>
  <c r="K393" i="1"/>
  <c r="S393" i="1"/>
  <c r="U393" i="1"/>
  <c r="W393" i="1"/>
  <c r="Y393" i="1"/>
  <c r="AA393" i="1"/>
  <c r="AC393" i="1"/>
  <c r="AD393" i="1"/>
  <c r="AE393" i="1"/>
  <c r="AF393" i="1"/>
  <c r="AK393" i="1"/>
  <c r="AQ393" i="1"/>
  <c r="AR393" i="1"/>
  <c r="AS393" i="1"/>
  <c r="AT393" i="1"/>
  <c r="AV393" i="1"/>
  <c r="AW393" i="1"/>
  <c r="AX393" i="1"/>
  <c r="AY393" i="1"/>
  <c r="BB393" i="1"/>
  <c r="BC393" i="1"/>
  <c r="BD393" i="1"/>
  <c r="BE393" i="1"/>
  <c r="BH393" i="1"/>
  <c r="BJ393" i="1"/>
  <c r="BL393" i="1"/>
  <c r="BN393" i="1"/>
  <c r="BP393" i="1"/>
  <c r="BR393" i="1"/>
  <c r="BT393" i="1"/>
  <c r="BV393" i="1"/>
  <c r="CB393" i="1"/>
  <c r="CD393" i="1"/>
  <c r="CF393" i="1"/>
  <c r="CH393" i="1"/>
  <c r="CJ393" i="1"/>
  <c r="CL393" i="1"/>
  <c r="CN393" i="1"/>
  <c r="CP393" i="1"/>
  <c r="CR393" i="1"/>
  <c r="CT393" i="1"/>
  <c r="CV393" i="1"/>
  <c r="CX393" i="1"/>
  <c r="CZ393" i="1"/>
  <c r="DC393" i="1"/>
  <c r="E394" i="1"/>
  <c r="H394" i="1"/>
  <c r="K394" i="1"/>
  <c r="S394" i="1"/>
  <c r="U394" i="1"/>
  <c r="W394" i="1"/>
  <c r="Y394" i="1"/>
  <c r="AA394" i="1"/>
  <c r="AC394" i="1"/>
  <c r="AD394" i="1"/>
  <c r="AE394" i="1"/>
  <c r="AF394" i="1"/>
  <c r="AK394" i="1"/>
  <c r="AQ394" i="1"/>
  <c r="AR394" i="1"/>
  <c r="AS394" i="1"/>
  <c r="AT394" i="1"/>
  <c r="AV394" i="1"/>
  <c r="AW394" i="1"/>
  <c r="AX394" i="1"/>
  <c r="AY394" i="1"/>
  <c r="BB394" i="1"/>
  <c r="BC394" i="1"/>
  <c r="BD394" i="1"/>
  <c r="BE394" i="1"/>
  <c r="BH394" i="1"/>
  <c r="BJ394" i="1"/>
  <c r="BL394" i="1"/>
  <c r="BN394" i="1"/>
  <c r="BP394" i="1"/>
  <c r="BR394" i="1"/>
  <c r="BT394" i="1"/>
  <c r="BV394" i="1"/>
  <c r="CB394" i="1"/>
  <c r="CD394" i="1"/>
  <c r="CF394" i="1"/>
  <c r="CH394" i="1"/>
  <c r="CJ394" i="1"/>
  <c r="CL394" i="1"/>
  <c r="CN394" i="1"/>
  <c r="CP394" i="1"/>
  <c r="CR394" i="1"/>
  <c r="CT394" i="1"/>
  <c r="CV394" i="1"/>
  <c r="CX394" i="1"/>
  <c r="CZ394" i="1"/>
  <c r="DC394" i="1"/>
  <c r="E395" i="1"/>
  <c r="H395" i="1"/>
  <c r="K395" i="1"/>
  <c r="S395" i="1"/>
  <c r="U395" i="1"/>
  <c r="W395" i="1"/>
  <c r="Y395" i="1"/>
  <c r="AA395" i="1"/>
  <c r="AC395" i="1"/>
  <c r="AD395" i="1"/>
  <c r="AE395" i="1"/>
  <c r="AF395" i="1"/>
  <c r="AK395" i="1"/>
  <c r="AQ395" i="1"/>
  <c r="AR395" i="1"/>
  <c r="AS395" i="1"/>
  <c r="AT395" i="1"/>
  <c r="AV395" i="1"/>
  <c r="AW395" i="1"/>
  <c r="AX395" i="1"/>
  <c r="AY395" i="1"/>
  <c r="BB395" i="1"/>
  <c r="BC395" i="1"/>
  <c r="BD395" i="1"/>
  <c r="BE395" i="1"/>
  <c r="BH395" i="1"/>
  <c r="BJ395" i="1"/>
  <c r="BL395" i="1"/>
  <c r="BN395" i="1"/>
  <c r="BP395" i="1"/>
  <c r="BR395" i="1"/>
  <c r="BT395" i="1"/>
  <c r="BV395" i="1"/>
  <c r="CB395" i="1"/>
  <c r="CD395" i="1"/>
  <c r="CF395" i="1"/>
  <c r="CH395" i="1"/>
  <c r="CJ395" i="1"/>
  <c r="CL395" i="1"/>
  <c r="CN395" i="1"/>
  <c r="CP395" i="1"/>
  <c r="CR395" i="1"/>
  <c r="CT395" i="1"/>
  <c r="CV395" i="1"/>
  <c r="CX395" i="1"/>
  <c r="CZ395" i="1"/>
  <c r="DC395" i="1"/>
  <c r="E396" i="1"/>
  <c r="H396" i="1"/>
  <c r="K396" i="1"/>
  <c r="S396" i="1"/>
  <c r="U396" i="1"/>
  <c r="W396" i="1"/>
  <c r="Y396" i="1"/>
  <c r="AA396" i="1"/>
  <c r="AC396" i="1"/>
  <c r="AD396" i="1"/>
  <c r="AE396" i="1"/>
  <c r="AF396" i="1"/>
  <c r="AK396" i="1"/>
  <c r="AQ396" i="1"/>
  <c r="AR396" i="1"/>
  <c r="AS396" i="1"/>
  <c r="AT396" i="1"/>
  <c r="AV396" i="1"/>
  <c r="AW396" i="1"/>
  <c r="AX396" i="1"/>
  <c r="AY396" i="1"/>
  <c r="BB396" i="1"/>
  <c r="BC396" i="1"/>
  <c r="BD396" i="1"/>
  <c r="BE396" i="1"/>
  <c r="BH396" i="1"/>
  <c r="BJ396" i="1"/>
  <c r="BL396" i="1"/>
  <c r="BN396" i="1"/>
  <c r="BP396" i="1"/>
  <c r="BR396" i="1"/>
  <c r="BT396" i="1"/>
  <c r="BV396" i="1"/>
  <c r="CB396" i="1"/>
  <c r="CD396" i="1"/>
  <c r="CF396" i="1"/>
  <c r="CH396" i="1"/>
  <c r="CJ396" i="1"/>
  <c r="CL396" i="1"/>
  <c r="CN396" i="1"/>
  <c r="CP396" i="1"/>
  <c r="CR396" i="1"/>
  <c r="CT396" i="1"/>
  <c r="CV396" i="1"/>
  <c r="CX396" i="1"/>
  <c r="CZ396" i="1"/>
  <c r="DC396" i="1"/>
  <c r="E397" i="1"/>
  <c r="H397" i="1"/>
  <c r="K397" i="1"/>
  <c r="S397" i="1"/>
  <c r="U397" i="1"/>
  <c r="W397" i="1"/>
  <c r="Y397" i="1"/>
  <c r="AA397" i="1"/>
  <c r="AC397" i="1"/>
  <c r="AD397" i="1"/>
  <c r="AE397" i="1"/>
  <c r="AF397" i="1"/>
  <c r="AK397" i="1"/>
  <c r="AQ397" i="1"/>
  <c r="AR397" i="1"/>
  <c r="AS397" i="1"/>
  <c r="AT397" i="1"/>
  <c r="AV397" i="1"/>
  <c r="AW397" i="1"/>
  <c r="AX397" i="1"/>
  <c r="AY397" i="1"/>
  <c r="BB397" i="1"/>
  <c r="BC397" i="1"/>
  <c r="BD397" i="1"/>
  <c r="BE397" i="1"/>
  <c r="BH397" i="1"/>
  <c r="BJ397" i="1"/>
  <c r="BL397" i="1"/>
  <c r="BN397" i="1"/>
  <c r="BP397" i="1"/>
  <c r="BR397" i="1"/>
  <c r="BT397" i="1"/>
  <c r="BV397" i="1"/>
  <c r="CB397" i="1"/>
  <c r="CD397" i="1"/>
  <c r="CF397" i="1"/>
  <c r="CH397" i="1"/>
  <c r="CJ397" i="1"/>
  <c r="CL397" i="1"/>
  <c r="CN397" i="1"/>
  <c r="CP397" i="1"/>
  <c r="CR397" i="1"/>
  <c r="CT397" i="1"/>
  <c r="CV397" i="1"/>
  <c r="CX397" i="1"/>
  <c r="CZ397" i="1"/>
  <c r="DC397" i="1"/>
  <c r="E398" i="1"/>
  <c r="H398" i="1"/>
  <c r="K398" i="1"/>
  <c r="S398" i="1"/>
  <c r="U398" i="1"/>
  <c r="W398" i="1"/>
  <c r="Y398" i="1"/>
  <c r="AA398" i="1"/>
  <c r="AC398" i="1"/>
  <c r="AD398" i="1"/>
  <c r="AE398" i="1"/>
  <c r="AF398" i="1"/>
  <c r="AK398" i="1"/>
  <c r="AQ398" i="1"/>
  <c r="AR398" i="1"/>
  <c r="AS398" i="1"/>
  <c r="AT398" i="1"/>
  <c r="AV398" i="1"/>
  <c r="AW398" i="1"/>
  <c r="AX398" i="1"/>
  <c r="AY398" i="1"/>
  <c r="BB398" i="1"/>
  <c r="BC398" i="1"/>
  <c r="BD398" i="1"/>
  <c r="BE398" i="1"/>
  <c r="BH398" i="1"/>
  <c r="BJ398" i="1"/>
  <c r="BL398" i="1"/>
  <c r="BN398" i="1"/>
  <c r="BP398" i="1"/>
  <c r="BR398" i="1"/>
  <c r="BT398" i="1"/>
  <c r="BV398" i="1"/>
  <c r="CB398" i="1"/>
  <c r="CD398" i="1"/>
  <c r="CF398" i="1"/>
  <c r="CH398" i="1"/>
  <c r="CJ398" i="1"/>
  <c r="CL398" i="1"/>
  <c r="CN398" i="1"/>
  <c r="CP398" i="1"/>
  <c r="CR398" i="1"/>
  <c r="CT398" i="1"/>
  <c r="CV398" i="1"/>
  <c r="CX398" i="1"/>
  <c r="CZ398" i="1"/>
  <c r="DC398" i="1"/>
  <c r="E399" i="1"/>
  <c r="H399" i="1"/>
  <c r="K399" i="1"/>
  <c r="S399" i="1"/>
  <c r="U399" i="1"/>
  <c r="W399" i="1"/>
  <c r="Y399" i="1"/>
  <c r="AA399" i="1"/>
  <c r="AC399" i="1"/>
  <c r="AG399" i="1" s="1"/>
  <c r="AD399" i="1"/>
  <c r="AE399" i="1"/>
  <c r="AF399" i="1"/>
  <c r="AK399" i="1"/>
  <c r="AQ399" i="1"/>
  <c r="AR399" i="1"/>
  <c r="AS399" i="1"/>
  <c r="AT399" i="1"/>
  <c r="AV399" i="1"/>
  <c r="AW399" i="1"/>
  <c r="AX399" i="1"/>
  <c r="AY399" i="1"/>
  <c r="BB399" i="1"/>
  <c r="BC399" i="1"/>
  <c r="BD399" i="1"/>
  <c r="BE399" i="1"/>
  <c r="BH399" i="1"/>
  <c r="BJ399" i="1"/>
  <c r="BL399" i="1"/>
  <c r="BN399" i="1"/>
  <c r="BP399" i="1"/>
  <c r="BR399" i="1"/>
  <c r="BT399" i="1"/>
  <c r="BV399" i="1"/>
  <c r="CB399" i="1"/>
  <c r="CD399" i="1"/>
  <c r="CF399" i="1"/>
  <c r="CH399" i="1"/>
  <c r="CJ399" i="1"/>
  <c r="CL399" i="1"/>
  <c r="CN399" i="1"/>
  <c r="CP399" i="1"/>
  <c r="CR399" i="1"/>
  <c r="CT399" i="1"/>
  <c r="CV399" i="1"/>
  <c r="CX399" i="1"/>
  <c r="CZ399" i="1"/>
  <c r="DC399" i="1"/>
  <c r="E400" i="1"/>
  <c r="H400" i="1"/>
  <c r="K400" i="1"/>
  <c r="S400" i="1"/>
  <c r="U400" i="1"/>
  <c r="W400" i="1"/>
  <c r="Y400" i="1"/>
  <c r="AA400" i="1"/>
  <c r="AC400" i="1"/>
  <c r="AD400" i="1"/>
  <c r="AE400" i="1"/>
  <c r="AF400" i="1"/>
  <c r="AK400" i="1"/>
  <c r="AQ400" i="1"/>
  <c r="AR400" i="1"/>
  <c r="AS400" i="1"/>
  <c r="AT400" i="1"/>
  <c r="AV400" i="1"/>
  <c r="AW400" i="1"/>
  <c r="AX400" i="1"/>
  <c r="AY400" i="1"/>
  <c r="BB400" i="1"/>
  <c r="BC400" i="1"/>
  <c r="BD400" i="1"/>
  <c r="BE400" i="1"/>
  <c r="BH400" i="1"/>
  <c r="BJ400" i="1"/>
  <c r="BL400" i="1"/>
  <c r="BN400" i="1"/>
  <c r="BP400" i="1"/>
  <c r="BR400" i="1"/>
  <c r="BT400" i="1"/>
  <c r="BV400" i="1"/>
  <c r="CB400" i="1"/>
  <c r="CD400" i="1"/>
  <c r="CF400" i="1"/>
  <c r="CH400" i="1"/>
  <c r="CJ400" i="1"/>
  <c r="CL400" i="1"/>
  <c r="CN400" i="1"/>
  <c r="CP400" i="1"/>
  <c r="CR400" i="1"/>
  <c r="CT400" i="1"/>
  <c r="CV400" i="1"/>
  <c r="CX400" i="1"/>
  <c r="CZ400" i="1"/>
  <c r="DC400" i="1"/>
  <c r="E401" i="1"/>
  <c r="H401" i="1"/>
  <c r="K401" i="1"/>
  <c r="S401" i="1"/>
  <c r="U401" i="1"/>
  <c r="W401" i="1"/>
  <c r="Y401" i="1"/>
  <c r="AA401" i="1"/>
  <c r="AC401" i="1"/>
  <c r="AD401" i="1"/>
  <c r="AE401" i="1"/>
  <c r="AF401" i="1"/>
  <c r="AK401" i="1"/>
  <c r="AQ401" i="1"/>
  <c r="AR401" i="1"/>
  <c r="AS401" i="1"/>
  <c r="AT401" i="1"/>
  <c r="AV401" i="1"/>
  <c r="AW401" i="1"/>
  <c r="AX401" i="1"/>
  <c r="AY401" i="1"/>
  <c r="BB401" i="1"/>
  <c r="BC401" i="1"/>
  <c r="BD401" i="1"/>
  <c r="BE401" i="1"/>
  <c r="BH401" i="1"/>
  <c r="BJ401" i="1"/>
  <c r="BL401" i="1"/>
  <c r="BN401" i="1"/>
  <c r="BP401" i="1"/>
  <c r="BR401" i="1"/>
  <c r="BT401" i="1"/>
  <c r="BV401" i="1"/>
  <c r="CB401" i="1"/>
  <c r="CD401" i="1"/>
  <c r="CF401" i="1"/>
  <c r="CH401" i="1"/>
  <c r="CJ401" i="1"/>
  <c r="CL401" i="1"/>
  <c r="CN401" i="1"/>
  <c r="CP401" i="1"/>
  <c r="CR401" i="1"/>
  <c r="CT401" i="1"/>
  <c r="CV401" i="1"/>
  <c r="CX401" i="1"/>
  <c r="CZ401" i="1"/>
  <c r="DC401" i="1"/>
  <c r="E402" i="1"/>
  <c r="H402" i="1"/>
  <c r="K402" i="1"/>
  <c r="S402" i="1"/>
  <c r="U402" i="1"/>
  <c r="W402" i="1"/>
  <c r="Y402" i="1"/>
  <c r="AA402" i="1"/>
  <c r="AC402" i="1"/>
  <c r="AD402" i="1"/>
  <c r="AE402" i="1"/>
  <c r="AF402" i="1"/>
  <c r="AK402" i="1"/>
  <c r="AQ402" i="1"/>
  <c r="AR402" i="1"/>
  <c r="AS402" i="1"/>
  <c r="AT402" i="1"/>
  <c r="AV402" i="1"/>
  <c r="AW402" i="1"/>
  <c r="AX402" i="1"/>
  <c r="AY402" i="1"/>
  <c r="BB402" i="1"/>
  <c r="BC402" i="1"/>
  <c r="BD402" i="1"/>
  <c r="BE402" i="1"/>
  <c r="BH402" i="1"/>
  <c r="BJ402" i="1"/>
  <c r="BL402" i="1"/>
  <c r="BN402" i="1"/>
  <c r="BP402" i="1"/>
  <c r="BR402" i="1"/>
  <c r="BT402" i="1"/>
  <c r="BV402" i="1"/>
  <c r="CB402" i="1"/>
  <c r="CD402" i="1"/>
  <c r="CF402" i="1"/>
  <c r="CH402" i="1"/>
  <c r="CJ402" i="1"/>
  <c r="CL402" i="1"/>
  <c r="CN402" i="1"/>
  <c r="CP402" i="1"/>
  <c r="CR402" i="1"/>
  <c r="CT402" i="1"/>
  <c r="CV402" i="1"/>
  <c r="CX402" i="1"/>
  <c r="CZ402" i="1"/>
  <c r="DC402" i="1"/>
  <c r="E403" i="1"/>
  <c r="H403" i="1"/>
  <c r="K403" i="1"/>
  <c r="S403" i="1"/>
  <c r="U403" i="1"/>
  <c r="W403" i="1"/>
  <c r="Y403" i="1"/>
  <c r="AA403" i="1"/>
  <c r="AC403" i="1"/>
  <c r="AD403" i="1"/>
  <c r="AE403" i="1"/>
  <c r="AF403" i="1"/>
  <c r="AK403" i="1"/>
  <c r="AQ403" i="1"/>
  <c r="AR403" i="1"/>
  <c r="AS403" i="1"/>
  <c r="AT403" i="1"/>
  <c r="AV403" i="1"/>
  <c r="AW403" i="1"/>
  <c r="AX403" i="1"/>
  <c r="AY403" i="1"/>
  <c r="BB403" i="1"/>
  <c r="BC403" i="1"/>
  <c r="BD403" i="1"/>
  <c r="BE403" i="1"/>
  <c r="BH403" i="1"/>
  <c r="BJ403" i="1"/>
  <c r="BL403" i="1"/>
  <c r="BN403" i="1"/>
  <c r="BP403" i="1"/>
  <c r="BR403" i="1"/>
  <c r="BT403" i="1"/>
  <c r="BV403" i="1"/>
  <c r="CB403" i="1"/>
  <c r="CD403" i="1"/>
  <c r="CF403" i="1"/>
  <c r="CH403" i="1"/>
  <c r="CJ403" i="1"/>
  <c r="CL403" i="1"/>
  <c r="CN403" i="1"/>
  <c r="CP403" i="1"/>
  <c r="CR403" i="1"/>
  <c r="CT403" i="1"/>
  <c r="CV403" i="1"/>
  <c r="CX403" i="1"/>
  <c r="CZ403" i="1"/>
  <c r="DC403" i="1"/>
  <c r="E404" i="1"/>
  <c r="H404" i="1"/>
  <c r="K404" i="1"/>
  <c r="S404" i="1"/>
  <c r="U404" i="1"/>
  <c r="W404" i="1"/>
  <c r="Y404" i="1"/>
  <c r="AA404" i="1"/>
  <c r="AC404" i="1"/>
  <c r="AD404" i="1"/>
  <c r="AE404" i="1"/>
  <c r="AF404" i="1"/>
  <c r="AK404" i="1"/>
  <c r="AQ404" i="1"/>
  <c r="AR404" i="1"/>
  <c r="AS404" i="1"/>
  <c r="AT404" i="1"/>
  <c r="AV404" i="1"/>
  <c r="AW404" i="1"/>
  <c r="AX404" i="1"/>
  <c r="AY404" i="1"/>
  <c r="BB404" i="1"/>
  <c r="BC404" i="1"/>
  <c r="BD404" i="1"/>
  <c r="BE404" i="1"/>
  <c r="BH404" i="1"/>
  <c r="BJ404" i="1"/>
  <c r="BL404" i="1"/>
  <c r="BN404" i="1"/>
  <c r="BP404" i="1"/>
  <c r="BR404" i="1"/>
  <c r="BT404" i="1"/>
  <c r="BV404" i="1"/>
  <c r="CB404" i="1"/>
  <c r="CD404" i="1"/>
  <c r="CF404" i="1"/>
  <c r="CH404" i="1"/>
  <c r="CJ404" i="1"/>
  <c r="CL404" i="1"/>
  <c r="CN404" i="1"/>
  <c r="CP404" i="1"/>
  <c r="CR404" i="1"/>
  <c r="CT404" i="1"/>
  <c r="CV404" i="1"/>
  <c r="CX404" i="1"/>
  <c r="CZ404" i="1"/>
  <c r="DC404" i="1"/>
  <c r="E405" i="1"/>
  <c r="H405" i="1"/>
  <c r="K405" i="1"/>
  <c r="S405" i="1"/>
  <c r="U405" i="1"/>
  <c r="W405" i="1"/>
  <c r="Y405" i="1"/>
  <c r="AA405" i="1"/>
  <c r="AC405" i="1"/>
  <c r="AD405" i="1"/>
  <c r="AE405" i="1"/>
  <c r="AF405" i="1"/>
  <c r="AK405" i="1"/>
  <c r="AQ405" i="1"/>
  <c r="AR405" i="1"/>
  <c r="AS405" i="1"/>
  <c r="AT405" i="1"/>
  <c r="AV405" i="1"/>
  <c r="AW405" i="1"/>
  <c r="AX405" i="1"/>
  <c r="AY405" i="1"/>
  <c r="BB405" i="1"/>
  <c r="BC405" i="1"/>
  <c r="BD405" i="1"/>
  <c r="BE405" i="1"/>
  <c r="BH405" i="1"/>
  <c r="BJ405" i="1"/>
  <c r="BL405" i="1"/>
  <c r="BN405" i="1"/>
  <c r="BP405" i="1"/>
  <c r="BR405" i="1"/>
  <c r="BT405" i="1"/>
  <c r="BV405" i="1"/>
  <c r="CB405" i="1"/>
  <c r="CD405" i="1"/>
  <c r="CF405" i="1"/>
  <c r="CH405" i="1"/>
  <c r="CJ405" i="1"/>
  <c r="CL405" i="1"/>
  <c r="CN405" i="1"/>
  <c r="CP405" i="1"/>
  <c r="CR405" i="1"/>
  <c r="CT405" i="1"/>
  <c r="CV405" i="1"/>
  <c r="CX405" i="1"/>
  <c r="CZ405" i="1"/>
  <c r="DC405" i="1"/>
  <c r="E406" i="1"/>
  <c r="H406" i="1"/>
  <c r="K406" i="1"/>
  <c r="S406" i="1"/>
  <c r="U406" i="1"/>
  <c r="W406" i="1"/>
  <c r="Y406" i="1"/>
  <c r="AA406" i="1"/>
  <c r="AC406" i="1"/>
  <c r="AD406" i="1"/>
  <c r="AE406" i="1"/>
  <c r="AF406" i="1"/>
  <c r="AK406" i="1"/>
  <c r="AQ406" i="1"/>
  <c r="AR406" i="1"/>
  <c r="AS406" i="1"/>
  <c r="AT406" i="1"/>
  <c r="AV406" i="1"/>
  <c r="AW406" i="1"/>
  <c r="AX406" i="1"/>
  <c r="AY406" i="1"/>
  <c r="BB406" i="1"/>
  <c r="BC406" i="1"/>
  <c r="BD406" i="1"/>
  <c r="BE406" i="1"/>
  <c r="BH406" i="1"/>
  <c r="BJ406" i="1"/>
  <c r="BL406" i="1"/>
  <c r="BN406" i="1"/>
  <c r="BP406" i="1"/>
  <c r="BR406" i="1"/>
  <c r="BT406" i="1"/>
  <c r="BV406" i="1"/>
  <c r="CB406" i="1"/>
  <c r="CD406" i="1"/>
  <c r="CF406" i="1"/>
  <c r="CH406" i="1"/>
  <c r="CJ406" i="1"/>
  <c r="CL406" i="1"/>
  <c r="CN406" i="1"/>
  <c r="CP406" i="1"/>
  <c r="CR406" i="1"/>
  <c r="CT406" i="1"/>
  <c r="CV406" i="1"/>
  <c r="CX406" i="1"/>
  <c r="CZ406" i="1"/>
  <c r="DC406" i="1"/>
  <c r="E407" i="1"/>
  <c r="H407" i="1"/>
  <c r="K407" i="1"/>
  <c r="S407" i="1"/>
  <c r="U407" i="1"/>
  <c r="W407" i="1"/>
  <c r="Y407" i="1"/>
  <c r="AA407" i="1"/>
  <c r="AC407" i="1"/>
  <c r="AD407" i="1"/>
  <c r="AE407" i="1"/>
  <c r="AF407" i="1"/>
  <c r="AK407" i="1"/>
  <c r="AQ407" i="1"/>
  <c r="AR407" i="1"/>
  <c r="AS407" i="1"/>
  <c r="AT407" i="1"/>
  <c r="AV407" i="1"/>
  <c r="AW407" i="1"/>
  <c r="AX407" i="1"/>
  <c r="AY407" i="1"/>
  <c r="BB407" i="1"/>
  <c r="BC407" i="1"/>
  <c r="BD407" i="1"/>
  <c r="BE407" i="1"/>
  <c r="BH407" i="1"/>
  <c r="BJ407" i="1"/>
  <c r="BL407" i="1"/>
  <c r="BN407" i="1"/>
  <c r="BP407" i="1"/>
  <c r="BR407" i="1"/>
  <c r="BT407" i="1"/>
  <c r="BV407" i="1"/>
  <c r="CB407" i="1"/>
  <c r="CD407" i="1"/>
  <c r="CF407" i="1"/>
  <c r="CH407" i="1"/>
  <c r="CJ407" i="1"/>
  <c r="CL407" i="1"/>
  <c r="CN407" i="1"/>
  <c r="CP407" i="1"/>
  <c r="CR407" i="1"/>
  <c r="CT407" i="1"/>
  <c r="CV407" i="1"/>
  <c r="CX407" i="1"/>
  <c r="CZ407" i="1"/>
  <c r="DC407" i="1"/>
  <c r="E408" i="1"/>
  <c r="H408" i="1"/>
  <c r="K408" i="1"/>
  <c r="S408" i="1"/>
  <c r="U408" i="1"/>
  <c r="W408" i="1"/>
  <c r="Y408" i="1"/>
  <c r="AA408" i="1"/>
  <c r="AC408" i="1"/>
  <c r="AD408" i="1"/>
  <c r="AE408" i="1"/>
  <c r="AF408" i="1"/>
  <c r="AK408" i="1"/>
  <c r="AQ408" i="1"/>
  <c r="AR408" i="1"/>
  <c r="AS408" i="1"/>
  <c r="AT408" i="1"/>
  <c r="AV408" i="1"/>
  <c r="AW408" i="1"/>
  <c r="AX408" i="1"/>
  <c r="AY408" i="1"/>
  <c r="BB408" i="1"/>
  <c r="BC408" i="1"/>
  <c r="BD408" i="1"/>
  <c r="BE408" i="1"/>
  <c r="BH408" i="1"/>
  <c r="BJ408" i="1"/>
  <c r="BL408" i="1"/>
  <c r="BN408" i="1"/>
  <c r="BP408" i="1"/>
  <c r="BR408" i="1"/>
  <c r="BT408" i="1"/>
  <c r="BV408" i="1"/>
  <c r="CB408" i="1"/>
  <c r="CD408" i="1"/>
  <c r="CF408" i="1"/>
  <c r="CH408" i="1"/>
  <c r="CJ408" i="1"/>
  <c r="CL408" i="1"/>
  <c r="CN408" i="1"/>
  <c r="CP408" i="1"/>
  <c r="CR408" i="1"/>
  <c r="CT408" i="1"/>
  <c r="CV408" i="1"/>
  <c r="CX408" i="1"/>
  <c r="CZ408" i="1"/>
  <c r="DC408" i="1"/>
  <c r="E409" i="1"/>
  <c r="H409" i="1"/>
  <c r="K409" i="1"/>
  <c r="S409" i="1"/>
  <c r="U409" i="1"/>
  <c r="W409" i="1"/>
  <c r="Y409" i="1"/>
  <c r="AA409" i="1"/>
  <c r="AC409" i="1"/>
  <c r="AD409" i="1"/>
  <c r="AE409" i="1"/>
  <c r="AF409" i="1"/>
  <c r="AK409" i="1"/>
  <c r="AQ409" i="1"/>
  <c r="AR409" i="1"/>
  <c r="AS409" i="1"/>
  <c r="AT409" i="1"/>
  <c r="AV409" i="1"/>
  <c r="AW409" i="1"/>
  <c r="AX409" i="1"/>
  <c r="AY409" i="1"/>
  <c r="BB409" i="1"/>
  <c r="BC409" i="1"/>
  <c r="BD409" i="1"/>
  <c r="BE409" i="1"/>
  <c r="BH409" i="1"/>
  <c r="BJ409" i="1"/>
  <c r="BL409" i="1"/>
  <c r="BN409" i="1"/>
  <c r="BP409" i="1"/>
  <c r="BR409" i="1"/>
  <c r="BT409" i="1"/>
  <c r="BV409" i="1"/>
  <c r="CB409" i="1"/>
  <c r="CD409" i="1"/>
  <c r="CF409" i="1"/>
  <c r="CH409" i="1"/>
  <c r="CJ409" i="1"/>
  <c r="CL409" i="1"/>
  <c r="CN409" i="1"/>
  <c r="CP409" i="1"/>
  <c r="CR409" i="1"/>
  <c r="CT409" i="1"/>
  <c r="CV409" i="1"/>
  <c r="CX409" i="1"/>
  <c r="CZ409" i="1"/>
  <c r="DC409" i="1"/>
  <c r="E410" i="1"/>
  <c r="H410" i="1"/>
  <c r="K410" i="1"/>
  <c r="S410" i="1"/>
  <c r="U410" i="1"/>
  <c r="W410" i="1"/>
  <c r="Y410" i="1"/>
  <c r="AA410" i="1"/>
  <c r="AC410" i="1"/>
  <c r="AD410" i="1"/>
  <c r="AE410" i="1"/>
  <c r="AF410" i="1"/>
  <c r="AK410" i="1"/>
  <c r="AQ410" i="1"/>
  <c r="AR410" i="1"/>
  <c r="AS410" i="1"/>
  <c r="AT410" i="1"/>
  <c r="AV410" i="1"/>
  <c r="AW410" i="1"/>
  <c r="AX410" i="1"/>
  <c r="AY410" i="1"/>
  <c r="BB410" i="1"/>
  <c r="BC410" i="1"/>
  <c r="BD410" i="1"/>
  <c r="BE410" i="1"/>
  <c r="BH410" i="1"/>
  <c r="BJ410" i="1"/>
  <c r="BL410" i="1"/>
  <c r="BN410" i="1"/>
  <c r="BP410" i="1"/>
  <c r="BR410" i="1"/>
  <c r="BT410" i="1"/>
  <c r="BV410" i="1"/>
  <c r="CB410" i="1"/>
  <c r="CD410" i="1"/>
  <c r="CF410" i="1"/>
  <c r="CH410" i="1"/>
  <c r="CJ410" i="1"/>
  <c r="CL410" i="1"/>
  <c r="CN410" i="1"/>
  <c r="CP410" i="1"/>
  <c r="CR410" i="1"/>
  <c r="CT410" i="1"/>
  <c r="CV410" i="1"/>
  <c r="CX410" i="1"/>
  <c r="CZ410" i="1"/>
  <c r="DC410" i="1"/>
  <c r="E411" i="1"/>
  <c r="H411" i="1"/>
  <c r="K411" i="1"/>
  <c r="S411" i="1"/>
  <c r="U411" i="1"/>
  <c r="W411" i="1"/>
  <c r="Y411" i="1"/>
  <c r="AA411" i="1"/>
  <c r="AC411" i="1"/>
  <c r="AD411" i="1"/>
  <c r="AE411" i="1"/>
  <c r="AF411" i="1"/>
  <c r="AK411" i="1"/>
  <c r="AQ411" i="1"/>
  <c r="AR411" i="1"/>
  <c r="AS411" i="1"/>
  <c r="AT411" i="1"/>
  <c r="AV411" i="1"/>
  <c r="AW411" i="1"/>
  <c r="AX411" i="1"/>
  <c r="AY411" i="1"/>
  <c r="BB411" i="1"/>
  <c r="BC411" i="1"/>
  <c r="BD411" i="1"/>
  <c r="BE411" i="1"/>
  <c r="BH411" i="1"/>
  <c r="BJ411" i="1"/>
  <c r="BL411" i="1"/>
  <c r="BN411" i="1"/>
  <c r="BP411" i="1"/>
  <c r="BR411" i="1"/>
  <c r="BT411" i="1"/>
  <c r="BV411" i="1"/>
  <c r="CB411" i="1"/>
  <c r="CD411" i="1"/>
  <c r="CF411" i="1"/>
  <c r="CH411" i="1"/>
  <c r="CJ411" i="1"/>
  <c r="CL411" i="1"/>
  <c r="CN411" i="1"/>
  <c r="CP411" i="1"/>
  <c r="CR411" i="1"/>
  <c r="CT411" i="1"/>
  <c r="CV411" i="1"/>
  <c r="CX411" i="1"/>
  <c r="CZ411" i="1"/>
  <c r="DC411" i="1"/>
  <c r="E412" i="1"/>
  <c r="H412" i="1"/>
  <c r="K412" i="1"/>
  <c r="S412" i="1"/>
  <c r="U412" i="1"/>
  <c r="W412" i="1"/>
  <c r="Y412" i="1"/>
  <c r="AA412" i="1"/>
  <c r="AC412" i="1"/>
  <c r="AD412" i="1"/>
  <c r="AE412" i="1"/>
  <c r="AF412" i="1"/>
  <c r="AK412" i="1"/>
  <c r="AQ412" i="1"/>
  <c r="AR412" i="1"/>
  <c r="AS412" i="1"/>
  <c r="AT412" i="1"/>
  <c r="AV412" i="1"/>
  <c r="AW412" i="1"/>
  <c r="AX412" i="1"/>
  <c r="AY412" i="1"/>
  <c r="BB412" i="1"/>
  <c r="BC412" i="1"/>
  <c r="BD412" i="1"/>
  <c r="BE412" i="1"/>
  <c r="BH412" i="1"/>
  <c r="BJ412" i="1"/>
  <c r="BL412" i="1"/>
  <c r="BN412" i="1"/>
  <c r="BP412" i="1"/>
  <c r="BR412" i="1"/>
  <c r="BT412" i="1"/>
  <c r="BV412" i="1"/>
  <c r="CB412" i="1"/>
  <c r="CD412" i="1"/>
  <c r="CF412" i="1"/>
  <c r="CH412" i="1"/>
  <c r="CJ412" i="1"/>
  <c r="CL412" i="1"/>
  <c r="CN412" i="1"/>
  <c r="CP412" i="1"/>
  <c r="CR412" i="1"/>
  <c r="CT412" i="1"/>
  <c r="CV412" i="1"/>
  <c r="CX412" i="1"/>
  <c r="CZ412" i="1"/>
  <c r="DC412" i="1"/>
  <c r="E413" i="1"/>
  <c r="H413" i="1"/>
  <c r="K413" i="1"/>
  <c r="S413" i="1"/>
  <c r="U413" i="1"/>
  <c r="W413" i="1"/>
  <c r="Y413" i="1"/>
  <c r="AA413" i="1"/>
  <c r="AC413" i="1"/>
  <c r="AD413" i="1"/>
  <c r="AE413" i="1"/>
  <c r="AF413" i="1"/>
  <c r="AK413" i="1"/>
  <c r="AQ413" i="1"/>
  <c r="AR413" i="1"/>
  <c r="AS413" i="1"/>
  <c r="AT413" i="1"/>
  <c r="AV413" i="1"/>
  <c r="AW413" i="1"/>
  <c r="AX413" i="1"/>
  <c r="AY413" i="1"/>
  <c r="BB413" i="1"/>
  <c r="BC413" i="1"/>
  <c r="BD413" i="1"/>
  <c r="BE413" i="1"/>
  <c r="BH413" i="1"/>
  <c r="BJ413" i="1"/>
  <c r="BL413" i="1"/>
  <c r="BN413" i="1"/>
  <c r="BP413" i="1"/>
  <c r="BR413" i="1"/>
  <c r="BT413" i="1"/>
  <c r="BV413" i="1"/>
  <c r="CB413" i="1"/>
  <c r="CD413" i="1"/>
  <c r="CF413" i="1"/>
  <c r="CH413" i="1"/>
  <c r="CJ413" i="1"/>
  <c r="CL413" i="1"/>
  <c r="CN413" i="1"/>
  <c r="CP413" i="1"/>
  <c r="CR413" i="1"/>
  <c r="CT413" i="1"/>
  <c r="CV413" i="1"/>
  <c r="CX413" i="1"/>
  <c r="CZ413" i="1"/>
  <c r="DC413" i="1"/>
  <c r="E414" i="1"/>
  <c r="H414" i="1"/>
  <c r="K414" i="1"/>
  <c r="S414" i="1"/>
  <c r="U414" i="1"/>
  <c r="W414" i="1"/>
  <c r="Y414" i="1"/>
  <c r="AA414" i="1"/>
  <c r="AC414" i="1"/>
  <c r="AD414" i="1"/>
  <c r="AE414" i="1"/>
  <c r="AF414" i="1"/>
  <c r="AK414" i="1"/>
  <c r="AQ414" i="1"/>
  <c r="AR414" i="1"/>
  <c r="AS414" i="1"/>
  <c r="AT414" i="1"/>
  <c r="AV414" i="1"/>
  <c r="AW414" i="1"/>
  <c r="AX414" i="1"/>
  <c r="AY414" i="1"/>
  <c r="BB414" i="1"/>
  <c r="BC414" i="1"/>
  <c r="BD414" i="1"/>
  <c r="BE414" i="1"/>
  <c r="BH414" i="1"/>
  <c r="BJ414" i="1"/>
  <c r="BL414" i="1"/>
  <c r="BN414" i="1"/>
  <c r="BP414" i="1"/>
  <c r="BR414" i="1"/>
  <c r="BT414" i="1"/>
  <c r="BV414" i="1"/>
  <c r="CB414" i="1"/>
  <c r="CD414" i="1"/>
  <c r="CF414" i="1"/>
  <c r="CH414" i="1"/>
  <c r="CJ414" i="1"/>
  <c r="CL414" i="1"/>
  <c r="CN414" i="1"/>
  <c r="CP414" i="1"/>
  <c r="CR414" i="1"/>
  <c r="CT414" i="1"/>
  <c r="CV414" i="1"/>
  <c r="CX414" i="1"/>
  <c r="CZ414" i="1"/>
  <c r="DC414" i="1"/>
  <c r="E415" i="1"/>
  <c r="H415" i="1"/>
  <c r="K415" i="1"/>
  <c r="S415" i="1"/>
  <c r="U415" i="1"/>
  <c r="W415" i="1"/>
  <c r="Y415" i="1"/>
  <c r="AA415" i="1"/>
  <c r="AC415" i="1"/>
  <c r="AD415" i="1"/>
  <c r="AE415" i="1"/>
  <c r="AF415" i="1"/>
  <c r="AK415" i="1"/>
  <c r="AQ415" i="1"/>
  <c r="AR415" i="1"/>
  <c r="AS415" i="1"/>
  <c r="AT415" i="1"/>
  <c r="AV415" i="1"/>
  <c r="AW415" i="1"/>
  <c r="AX415" i="1"/>
  <c r="AY415" i="1"/>
  <c r="BB415" i="1"/>
  <c r="BC415" i="1"/>
  <c r="BD415" i="1"/>
  <c r="BE415" i="1"/>
  <c r="BH415" i="1"/>
  <c r="BJ415" i="1"/>
  <c r="BL415" i="1"/>
  <c r="BN415" i="1"/>
  <c r="BP415" i="1"/>
  <c r="BR415" i="1"/>
  <c r="BT415" i="1"/>
  <c r="BV415" i="1"/>
  <c r="CB415" i="1"/>
  <c r="CD415" i="1"/>
  <c r="CF415" i="1"/>
  <c r="CH415" i="1"/>
  <c r="CJ415" i="1"/>
  <c r="CL415" i="1"/>
  <c r="CN415" i="1"/>
  <c r="CP415" i="1"/>
  <c r="CR415" i="1"/>
  <c r="CT415" i="1"/>
  <c r="CV415" i="1"/>
  <c r="CX415" i="1"/>
  <c r="CZ415" i="1"/>
  <c r="DC415" i="1"/>
  <c r="E416" i="1"/>
  <c r="H416" i="1"/>
  <c r="K416" i="1"/>
  <c r="S416" i="1"/>
  <c r="U416" i="1"/>
  <c r="W416" i="1"/>
  <c r="Y416" i="1"/>
  <c r="AA416" i="1"/>
  <c r="AC416" i="1"/>
  <c r="AD416" i="1"/>
  <c r="AE416" i="1"/>
  <c r="AF416" i="1"/>
  <c r="AK416" i="1"/>
  <c r="AQ416" i="1"/>
  <c r="AR416" i="1"/>
  <c r="AS416" i="1"/>
  <c r="AT416" i="1"/>
  <c r="AV416" i="1"/>
  <c r="AW416" i="1"/>
  <c r="AX416" i="1"/>
  <c r="AY416" i="1"/>
  <c r="BB416" i="1"/>
  <c r="BC416" i="1"/>
  <c r="BD416" i="1"/>
  <c r="BE416" i="1"/>
  <c r="BH416" i="1"/>
  <c r="BJ416" i="1"/>
  <c r="BL416" i="1"/>
  <c r="BN416" i="1"/>
  <c r="BP416" i="1"/>
  <c r="BR416" i="1"/>
  <c r="BT416" i="1"/>
  <c r="BV416" i="1"/>
  <c r="CB416" i="1"/>
  <c r="CD416" i="1"/>
  <c r="CF416" i="1"/>
  <c r="CH416" i="1"/>
  <c r="CJ416" i="1"/>
  <c r="CL416" i="1"/>
  <c r="CN416" i="1"/>
  <c r="CP416" i="1"/>
  <c r="CR416" i="1"/>
  <c r="CT416" i="1"/>
  <c r="CV416" i="1"/>
  <c r="CX416" i="1"/>
  <c r="CZ416" i="1"/>
  <c r="DC416" i="1"/>
  <c r="E417" i="1"/>
  <c r="H417" i="1"/>
  <c r="K417" i="1"/>
  <c r="S417" i="1"/>
  <c r="U417" i="1"/>
  <c r="W417" i="1"/>
  <c r="Y417" i="1"/>
  <c r="AA417" i="1"/>
  <c r="AC417" i="1"/>
  <c r="AD417" i="1"/>
  <c r="AE417" i="1"/>
  <c r="AF417" i="1"/>
  <c r="AK417" i="1"/>
  <c r="AQ417" i="1"/>
  <c r="AR417" i="1"/>
  <c r="AS417" i="1"/>
  <c r="AT417" i="1"/>
  <c r="AV417" i="1"/>
  <c r="AW417" i="1"/>
  <c r="AX417" i="1"/>
  <c r="AY417" i="1"/>
  <c r="BB417" i="1"/>
  <c r="BC417" i="1"/>
  <c r="BD417" i="1"/>
  <c r="BE417" i="1"/>
  <c r="BH417" i="1"/>
  <c r="BJ417" i="1"/>
  <c r="BL417" i="1"/>
  <c r="BN417" i="1"/>
  <c r="BP417" i="1"/>
  <c r="BR417" i="1"/>
  <c r="BT417" i="1"/>
  <c r="BV417" i="1"/>
  <c r="CB417" i="1"/>
  <c r="CD417" i="1"/>
  <c r="CF417" i="1"/>
  <c r="CH417" i="1"/>
  <c r="CJ417" i="1"/>
  <c r="CL417" i="1"/>
  <c r="CN417" i="1"/>
  <c r="CP417" i="1"/>
  <c r="CR417" i="1"/>
  <c r="CT417" i="1"/>
  <c r="CV417" i="1"/>
  <c r="CX417" i="1"/>
  <c r="CZ417" i="1"/>
  <c r="DC417" i="1"/>
  <c r="E418" i="1"/>
  <c r="H418" i="1"/>
  <c r="K418" i="1"/>
  <c r="S418" i="1"/>
  <c r="U418" i="1"/>
  <c r="W418" i="1"/>
  <c r="Y418" i="1"/>
  <c r="AA418" i="1"/>
  <c r="AC418" i="1"/>
  <c r="AD418" i="1"/>
  <c r="AE418" i="1"/>
  <c r="AF418" i="1"/>
  <c r="AK418" i="1"/>
  <c r="AQ418" i="1"/>
  <c r="AR418" i="1"/>
  <c r="AS418" i="1"/>
  <c r="AT418" i="1"/>
  <c r="AV418" i="1"/>
  <c r="AW418" i="1"/>
  <c r="AX418" i="1"/>
  <c r="AY418" i="1"/>
  <c r="BB418" i="1"/>
  <c r="BC418" i="1"/>
  <c r="BD418" i="1"/>
  <c r="BE418" i="1"/>
  <c r="BH418" i="1"/>
  <c r="BJ418" i="1"/>
  <c r="BL418" i="1"/>
  <c r="BN418" i="1"/>
  <c r="BP418" i="1"/>
  <c r="BR418" i="1"/>
  <c r="BT418" i="1"/>
  <c r="BV418" i="1"/>
  <c r="CB418" i="1"/>
  <c r="CD418" i="1"/>
  <c r="CF418" i="1"/>
  <c r="CH418" i="1"/>
  <c r="CJ418" i="1"/>
  <c r="CL418" i="1"/>
  <c r="CN418" i="1"/>
  <c r="CP418" i="1"/>
  <c r="CR418" i="1"/>
  <c r="CT418" i="1"/>
  <c r="CV418" i="1"/>
  <c r="CX418" i="1"/>
  <c r="CZ418" i="1"/>
  <c r="DC418" i="1"/>
  <c r="E419" i="1"/>
  <c r="H419" i="1"/>
  <c r="K419" i="1"/>
  <c r="S419" i="1"/>
  <c r="U419" i="1"/>
  <c r="W419" i="1"/>
  <c r="Y419" i="1"/>
  <c r="AA419" i="1"/>
  <c r="AC419" i="1"/>
  <c r="AD419" i="1"/>
  <c r="AE419" i="1"/>
  <c r="AF419" i="1"/>
  <c r="AK419" i="1"/>
  <c r="AQ419" i="1"/>
  <c r="AR419" i="1"/>
  <c r="AS419" i="1"/>
  <c r="AT419" i="1"/>
  <c r="AV419" i="1"/>
  <c r="AW419" i="1"/>
  <c r="AX419" i="1"/>
  <c r="AY419" i="1"/>
  <c r="BB419" i="1"/>
  <c r="BC419" i="1"/>
  <c r="BD419" i="1"/>
  <c r="BE419" i="1"/>
  <c r="BH419" i="1"/>
  <c r="BJ419" i="1"/>
  <c r="BL419" i="1"/>
  <c r="BN419" i="1"/>
  <c r="BP419" i="1"/>
  <c r="BR419" i="1"/>
  <c r="BT419" i="1"/>
  <c r="BV419" i="1"/>
  <c r="CB419" i="1"/>
  <c r="CD419" i="1"/>
  <c r="CF419" i="1"/>
  <c r="CH419" i="1"/>
  <c r="CJ419" i="1"/>
  <c r="CL419" i="1"/>
  <c r="CN419" i="1"/>
  <c r="CP419" i="1"/>
  <c r="CR419" i="1"/>
  <c r="CT419" i="1"/>
  <c r="CV419" i="1"/>
  <c r="CX419" i="1"/>
  <c r="CZ419" i="1"/>
  <c r="DC419" i="1"/>
  <c r="E420" i="1"/>
  <c r="H420" i="1"/>
  <c r="K420" i="1"/>
  <c r="S420" i="1"/>
  <c r="U420" i="1"/>
  <c r="W420" i="1"/>
  <c r="Y420" i="1"/>
  <c r="AA420" i="1"/>
  <c r="AC420" i="1"/>
  <c r="AD420" i="1"/>
  <c r="AE420" i="1"/>
  <c r="AF420" i="1"/>
  <c r="AK420" i="1"/>
  <c r="AQ420" i="1"/>
  <c r="AR420" i="1"/>
  <c r="AS420" i="1"/>
  <c r="AT420" i="1"/>
  <c r="AV420" i="1"/>
  <c r="AW420" i="1"/>
  <c r="AX420" i="1"/>
  <c r="AY420" i="1"/>
  <c r="BB420" i="1"/>
  <c r="BC420" i="1"/>
  <c r="BD420" i="1"/>
  <c r="BE420" i="1"/>
  <c r="BH420" i="1"/>
  <c r="BJ420" i="1"/>
  <c r="BL420" i="1"/>
  <c r="BN420" i="1"/>
  <c r="BP420" i="1"/>
  <c r="BR420" i="1"/>
  <c r="BT420" i="1"/>
  <c r="BV420" i="1"/>
  <c r="CB420" i="1"/>
  <c r="CD420" i="1"/>
  <c r="CF420" i="1"/>
  <c r="CH420" i="1"/>
  <c r="CJ420" i="1"/>
  <c r="CL420" i="1"/>
  <c r="CN420" i="1"/>
  <c r="CP420" i="1"/>
  <c r="CR420" i="1"/>
  <c r="CT420" i="1"/>
  <c r="CV420" i="1"/>
  <c r="CX420" i="1"/>
  <c r="CZ420" i="1"/>
  <c r="DC420" i="1"/>
  <c r="E421" i="1"/>
  <c r="H421" i="1"/>
  <c r="K421" i="1"/>
  <c r="S421" i="1"/>
  <c r="U421" i="1"/>
  <c r="W421" i="1"/>
  <c r="Y421" i="1"/>
  <c r="AA421" i="1"/>
  <c r="AC421" i="1"/>
  <c r="AD421" i="1"/>
  <c r="AE421" i="1"/>
  <c r="AF421" i="1"/>
  <c r="AK421" i="1"/>
  <c r="AQ421" i="1"/>
  <c r="AR421" i="1"/>
  <c r="AS421" i="1"/>
  <c r="AT421" i="1"/>
  <c r="AV421" i="1"/>
  <c r="AW421" i="1"/>
  <c r="AX421" i="1"/>
  <c r="AY421" i="1"/>
  <c r="BB421" i="1"/>
  <c r="BC421" i="1"/>
  <c r="BD421" i="1"/>
  <c r="BE421" i="1"/>
  <c r="BH421" i="1"/>
  <c r="BJ421" i="1"/>
  <c r="BL421" i="1"/>
  <c r="BN421" i="1"/>
  <c r="BP421" i="1"/>
  <c r="BR421" i="1"/>
  <c r="BT421" i="1"/>
  <c r="BV421" i="1"/>
  <c r="CB421" i="1"/>
  <c r="CD421" i="1"/>
  <c r="CF421" i="1"/>
  <c r="CH421" i="1"/>
  <c r="CJ421" i="1"/>
  <c r="CL421" i="1"/>
  <c r="CN421" i="1"/>
  <c r="CP421" i="1"/>
  <c r="CR421" i="1"/>
  <c r="CT421" i="1"/>
  <c r="CV421" i="1"/>
  <c r="CX421" i="1"/>
  <c r="CZ421" i="1"/>
  <c r="DC421" i="1"/>
  <c r="E422" i="1"/>
  <c r="H422" i="1"/>
  <c r="K422" i="1"/>
  <c r="S422" i="1"/>
  <c r="U422" i="1"/>
  <c r="W422" i="1"/>
  <c r="Y422" i="1"/>
  <c r="AA422" i="1"/>
  <c r="AC422" i="1"/>
  <c r="AD422" i="1"/>
  <c r="AE422" i="1"/>
  <c r="AF422" i="1"/>
  <c r="AK422" i="1"/>
  <c r="AQ422" i="1"/>
  <c r="AR422" i="1"/>
  <c r="AS422" i="1"/>
  <c r="AT422" i="1"/>
  <c r="AV422" i="1"/>
  <c r="AW422" i="1"/>
  <c r="AX422" i="1"/>
  <c r="AY422" i="1"/>
  <c r="BB422" i="1"/>
  <c r="BC422" i="1"/>
  <c r="BD422" i="1"/>
  <c r="BE422" i="1"/>
  <c r="BH422" i="1"/>
  <c r="BJ422" i="1"/>
  <c r="BL422" i="1"/>
  <c r="BN422" i="1"/>
  <c r="BP422" i="1"/>
  <c r="BR422" i="1"/>
  <c r="BT422" i="1"/>
  <c r="BV422" i="1"/>
  <c r="CB422" i="1"/>
  <c r="CD422" i="1"/>
  <c r="CF422" i="1"/>
  <c r="CH422" i="1"/>
  <c r="CJ422" i="1"/>
  <c r="CL422" i="1"/>
  <c r="CN422" i="1"/>
  <c r="CP422" i="1"/>
  <c r="CR422" i="1"/>
  <c r="CT422" i="1"/>
  <c r="CV422" i="1"/>
  <c r="CX422" i="1"/>
  <c r="CZ422" i="1"/>
  <c r="DC422" i="1"/>
  <c r="E423" i="1"/>
  <c r="H423" i="1"/>
  <c r="K423" i="1"/>
  <c r="S423" i="1"/>
  <c r="U423" i="1"/>
  <c r="W423" i="1"/>
  <c r="Y423" i="1"/>
  <c r="AA423" i="1"/>
  <c r="AC423" i="1"/>
  <c r="AD423" i="1"/>
  <c r="AE423" i="1"/>
  <c r="AF423" i="1"/>
  <c r="AK423" i="1"/>
  <c r="AQ423" i="1"/>
  <c r="AR423" i="1"/>
  <c r="AS423" i="1"/>
  <c r="AT423" i="1"/>
  <c r="AV423" i="1"/>
  <c r="AW423" i="1"/>
  <c r="AX423" i="1"/>
  <c r="AY423" i="1"/>
  <c r="BB423" i="1"/>
  <c r="BC423" i="1"/>
  <c r="BD423" i="1"/>
  <c r="BE423" i="1"/>
  <c r="BH423" i="1"/>
  <c r="BJ423" i="1"/>
  <c r="BL423" i="1"/>
  <c r="BN423" i="1"/>
  <c r="BP423" i="1"/>
  <c r="BR423" i="1"/>
  <c r="BT423" i="1"/>
  <c r="BV423" i="1"/>
  <c r="CB423" i="1"/>
  <c r="CD423" i="1"/>
  <c r="CF423" i="1"/>
  <c r="CH423" i="1"/>
  <c r="CJ423" i="1"/>
  <c r="CL423" i="1"/>
  <c r="CN423" i="1"/>
  <c r="CP423" i="1"/>
  <c r="CR423" i="1"/>
  <c r="CT423" i="1"/>
  <c r="CV423" i="1"/>
  <c r="CX423" i="1"/>
  <c r="CZ423" i="1"/>
  <c r="DC423" i="1"/>
  <c r="E424" i="1"/>
  <c r="H424" i="1"/>
  <c r="K424" i="1"/>
  <c r="S424" i="1"/>
  <c r="U424" i="1"/>
  <c r="W424" i="1"/>
  <c r="Y424" i="1"/>
  <c r="AA424" i="1"/>
  <c r="AC424" i="1"/>
  <c r="AD424" i="1"/>
  <c r="AE424" i="1"/>
  <c r="AF424" i="1"/>
  <c r="AK424" i="1"/>
  <c r="AQ424" i="1"/>
  <c r="AR424" i="1"/>
  <c r="AS424" i="1"/>
  <c r="AT424" i="1"/>
  <c r="AV424" i="1"/>
  <c r="AW424" i="1"/>
  <c r="AX424" i="1"/>
  <c r="AY424" i="1"/>
  <c r="BB424" i="1"/>
  <c r="BC424" i="1"/>
  <c r="BD424" i="1"/>
  <c r="BE424" i="1"/>
  <c r="BH424" i="1"/>
  <c r="BJ424" i="1"/>
  <c r="BL424" i="1"/>
  <c r="BN424" i="1"/>
  <c r="BP424" i="1"/>
  <c r="BR424" i="1"/>
  <c r="BT424" i="1"/>
  <c r="BV424" i="1"/>
  <c r="CB424" i="1"/>
  <c r="CD424" i="1"/>
  <c r="CF424" i="1"/>
  <c r="CH424" i="1"/>
  <c r="CJ424" i="1"/>
  <c r="CL424" i="1"/>
  <c r="CN424" i="1"/>
  <c r="CP424" i="1"/>
  <c r="CR424" i="1"/>
  <c r="CT424" i="1"/>
  <c r="CV424" i="1"/>
  <c r="CX424" i="1"/>
  <c r="CZ424" i="1"/>
  <c r="DC424" i="1"/>
  <c r="E425" i="1"/>
  <c r="H425" i="1"/>
  <c r="K425" i="1"/>
  <c r="S425" i="1"/>
  <c r="U425" i="1"/>
  <c r="W425" i="1"/>
  <c r="Y425" i="1"/>
  <c r="AA425" i="1"/>
  <c r="AC425" i="1"/>
  <c r="AD425" i="1"/>
  <c r="AE425" i="1"/>
  <c r="AF425" i="1"/>
  <c r="AK425" i="1"/>
  <c r="AQ425" i="1"/>
  <c r="AR425" i="1"/>
  <c r="AS425" i="1"/>
  <c r="AT425" i="1"/>
  <c r="AV425" i="1"/>
  <c r="AW425" i="1"/>
  <c r="AX425" i="1"/>
  <c r="AY425" i="1"/>
  <c r="BB425" i="1"/>
  <c r="BC425" i="1"/>
  <c r="BD425" i="1"/>
  <c r="BE425" i="1"/>
  <c r="BH425" i="1"/>
  <c r="BJ425" i="1"/>
  <c r="BL425" i="1"/>
  <c r="BN425" i="1"/>
  <c r="BP425" i="1"/>
  <c r="BR425" i="1"/>
  <c r="BT425" i="1"/>
  <c r="BV425" i="1"/>
  <c r="CB425" i="1"/>
  <c r="CD425" i="1"/>
  <c r="CF425" i="1"/>
  <c r="CH425" i="1"/>
  <c r="CJ425" i="1"/>
  <c r="CL425" i="1"/>
  <c r="CN425" i="1"/>
  <c r="CP425" i="1"/>
  <c r="CR425" i="1"/>
  <c r="CT425" i="1"/>
  <c r="CV425" i="1"/>
  <c r="CX425" i="1"/>
  <c r="CZ425" i="1"/>
  <c r="DC425" i="1"/>
  <c r="E426" i="1"/>
  <c r="H426" i="1"/>
  <c r="K426" i="1"/>
  <c r="S426" i="1"/>
  <c r="U426" i="1"/>
  <c r="W426" i="1"/>
  <c r="Y426" i="1"/>
  <c r="AA426" i="1"/>
  <c r="AC426" i="1"/>
  <c r="AD426" i="1"/>
  <c r="AE426" i="1"/>
  <c r="AF426" i="1"/>
  <c r="AK426" i="1"/>
  <c r="AQ426" i="1"/>
  <c r="AR426" i="1"/>
  <c r="AS426" i="1"/>
  <c r="AT426" i="1"/>
  <c r="AV426" i="1"/>
  <c r="AW426" i="1"/>
  <c r="AX426" i="1"/>
  <c r="AY426" i="1"/>
  <c r="BB426" i="1"/>
  <c r="BC426" i="1"/>
  <c r="BD426" i="1"/>
  <c r="BE426" i="1"/>
  <c r="BH426" i="1"/>
  <c r="BJ426" i="1"/>
  <c r="BL426" i="1"/>
  <c r="BN426" i="1"/>
  <c r="BP426" i="1"/>
  <c r="BR426" i="1"/>
  <c r="BT426" i="1"/>
  <c r="BV426" i="1"/>
  <c r="CB426" i="1"/>
  <c r="CD426" i="1"/>
  <c r="CF426" i="1"/>
  <c r="CH426" i="1"/>
  <c r="CJ426" i="1"/>
  <c r="CL426" i="1"/>
  <c r="CN426" i="1"/>
  <c r="CP426" i="1"/>
  <c r="CR426" i="1"/>
  <c r="CT426" i="1"/>
  <c r="CV426" i="1"/>
  <c r="CX426" i="1"/>
  <c r="CZ426" i="1"/>
  <c r="DC426" i="1"/>
  <c r="E427" i="1"/>
  <c r="H427" i="1"/>
  <c r="K427" i="1"/>
  <c r="S427" i="1"/>
  <c r="U427" i="1"/>
  <c r="W427" i="1"/>
  <c r="Y427" i="1"/>
  <c r="AA427" i="1"/>
  <c r="AC427" i="1"/>
  <c r="AD427" i="1"/>
  <c r="AE427" i="1"/>
  <c r="AF427" i="1"/>
  <c r="AK427" i="1"/>
  <c r="AQ427" i="1"/>
  <c r="AR427" i="1"/>
  <c r="AS427" i="1"/>
  <c r="AT427" i="1"/>
  <c r="AV427" i="1"/>
  <c r="AW427" i="1"/>
  <c r="AX427" i="1"/>
  <c r="AY427" i="1"/>
  <c r="BB427" i="1"/>
  <c r="BC427" i="1"/>
  <c r="BD427" i="1"/>
  <c r="BE427" i="1"/>
  <c r="BH427" i="1"/>
  <c r="BJ427" i="1"/>
  <c r="BL427" i="1"/>
  <c r="BN427" i="1"/>
  <c r="BP427" i="1"/>
  <c r="BR427" i="1"/>
  <c r="BT427" i="1"/>
  <c r="BV427" i="1"/>
  <c r="CB427" i="1"/>
  <c r="CD427" i="1"/>
  <c r="CF427" i="1"/>
  <c r="CH427" i="1"/>
  <c r="CJ427" i="1"/>
  <c r="CL427" i="1"/>
  <c r="CN427" i="1"/>
  <c r="CP427" i="1"/>
  <c r="CR427" i="1"/>
  <c r="CT427" i="1"/>
  <c r="CV427" i="1"/>
  <c r="CX427" i="1"/>
  <c r="CZ427" i="1"/>
  <c r="DC427" i="1"/>
  <c r="E428" i="1"/>
  <c r="H428" i="1"/>
  <c r="K428" i="1"/>
  <c r="S428" i="1"/>
  <c r="U428" i="1"/>
  <c r="W428" i="1"/>
  <c r="Y428" i="1"/>
  <c r="AA428" i="1"/>
  <c r="AC428" i="1"/>
  <c r="AD428" i="1"/>
  <c r="AE428" i="1"/>
  <c r="AF428" i="1"/>
  <c r="AK428" i="1"/>
  <c r="AQ428" i="1"/>
  <c r="AR428" i="1"/>
  <c r="AS428" i="1"/>
  <c r="AT428" i="1"/>
  <c r="AV428" i="1"/>
  <c r="AW428" i="1"/>
  <c r="AX428" i="1"/>
  <c r="AY428" i="1"/>
  <c r="BB428" i="1"/>
  <c r="BC428" i="1"/>
  <c r="BD428" i="1"/>
  <c r="BE428" i="1"/>
  <c r="BH428" i="1"/>
  <c r="BJ428" i="1"/>
  <c r="BL428" i="1"/>
  <c r="BN428" i="1"/>
  <c r="BP428" i="1"/>
  <c r="BR428" i="1"/>
  <c r="BT428" i="1"/>
  <c r="BV428" i="1"/>
  <c r="CB428" i="1"/>
  <c r="CD428" i="1"/>
  <c r="CF428" i="1"/>
  <c r="CH428" i="1"/>
  <c r="CJ428" i="1"/>
  <c r="CL428" i="1"/>
  <c r="CN428" i="1"/>
  <c r="CP428" i="1"/>
  <c r="CR428" i="1"/>
  <c r="CT428" i="1"/>
  <c r="CV428" i="1"/>
  <c r="CX428" i="1"/>
  <c r="CZ428" i="1"/>
  <c r="DC428" i="1"/>
  <c r="E429" i="1"/>
  <c r="H429" i="1"/>
  <c r="K429" i="1"/>
  <c r="S429" i="1"/>
  <c r="U429" i="1"/>
  <c r="W429" i="1"/>
  <c r="Y429" i="1"/>
  <c r="AA429" i="1"/>
  <c r="AC429" i="1"/>
  <c r="AD429" i="1"/>
  <c r="AE429" i="1"/>
  <c r="AF429" i="1"/>
  <c r="AK429" i="1"/>
  <c r="AQ429" i="1"/>
  <c r="AR429" i="1"/>
  <c r="AS429" i="1"/>
  <c r="AT429" i="1"/>
  <c r="AV429" i="1"/>
  <c r="AW429" i="1"/>
  <c r="AX429" i="1"/>
  <c r="AY429" i="1"/>
  <c r="BB429" i="1"/>
  <c r="BC429" i="1"/>
  <c r="BD429" i="1"/>
  <c r="BE429" i="1"/>
  <c r="BH429" i="1"/>
  <c r="BJ429" i="1"/>
  <c r="BL429" i="1"/>
  <c r="BN429" i="1"/>
  <c r="BP429" i="1"/>
  <c r="BR429" i="1"/>
  <c r="BT429" i="1"/>
  <c r="BV429" i="1"/>
  <c r="CB429" i="1"/>
  <c r="CD429" i="1"/>
  <c r="CF429" i="1"/>
  <c r="CH429" i="1"/>
  <c r="CJ429" i="1"/>
  <c r="CL429" i="1"/>
  <c r="CN429" i="1"/>
  <c r="CP429" i="1"/>
  <c r="CR429" i="1"/>
  <c r="CT429" i="1"/>
  <c r="CV429" i="1"/>
  <c r="CX429" i="1"/>
  <c r="CZ429" i="1"/>
  <c r="DC429" i="1"/>
  <c r="E430" i="1"/>
  <c r="H430" i="1"/>
  <c r="K430" i="1"/>
  <c r="S430" i="1"/>
  <c r="U430" i="1"/>
  <c r="W430" i="1"/>
  <c r="Y430" i="1"/>
  <c r="AA430" i="1"/>
  <c r="AC430" i="1"/>
  <c r="AD430" i="1"/>
  <c r="AE430" i="1"/>
  <c r="AF430" i="1"/>
  <c r="AK430" i="1"/>
  <c r="AQ430" i="1"/>
  <c r="AR430" i="1"/>
  <c r="AS430" i="1"/>
  <c r="AT430" i="1"/>
  <c r="AV430" i="1"/>
  <c r="AW430" i="1"/>
  <c r="AX430" i="1"/>
  <c r="AY430" i="1"/>
  <c r="BB430" i="1"/>
  <c r="BC430" i="1"/>
  <c r="BD430" i="1"/>
  <c r="BE430" i="1"/>
  <c r="BH430" i="1"/>
  <c r="BJ430" i="1"/>
  <c r="BL430" i="1"/>
  <c r="BN430" i="1"/>
  <c r="BP430" i="1"/>
  <c r="BR430" i="1"/>
  <c r="BT430" i="1"/>
  <c r="BV430" i="1"/>
  <c r="CB430" i="1"/>
  <c r="CD430" i="1"/>
  <c r="CF430" i="1"/>
  <c r="CH430" i="1"/>
  <c r="CJ430" i="1"/>
  <c r="CL430" i="1"/>
  <c r="CN430" i="1"/>
  <c r="CP430" i="1"/>
  <c r="CR430" i="1"/>
  <c r="CT430" i="1"/>
  <c r="CV430" i="1"/>
  <c r="CX430" i="1"/>
  <c r="CZ430" i="1"/>
  <c r="DC430" i="1"/>
  <c r="E431" i="1"/>
  <c r="H431" i="1"/>
  <c r="K431" i="1"/>
  <c r="S431" i="1"/>
  <c r="U431" i="1"/>
  <c r="W431" i="1"/>
  <c r="Y431" i="1"/>
  <c r="AA431" i="1"/>
  <c r="AC431" i="1"/>
  <c r="AD431" i="1"/>
  <c r="AE431" i="1"/>
  <c r="AF431" i="1"/>
  <c r="AK431" i="1"/>
  <c r="AQ431" i="1"/>
  <c r="AR431" i="1"/>
  <c r="AS431" i="1"/>
  <c r="AT431" i="1"/>
  <c r="AV431" i="1"/>
  <c r="AW431" i="1"/>
  <c r="AX431" i="1"/>
  <c r="AY431" i="1"/>
  <c r="BB431" i="1"/>
  <c r="BC431" i="1"/>
  <c r="BD431" i="1"/>
  <c r="BE431" i="1"/>
  <c r="BH431" i="1"/>
  <c r="BJ431" i="1"/>
  <c r="BL431" i="1"/>
  <c r="BN431" i="1"/>
  <c r="BP431" i="1"/>
  <c r="BR431" i="1"/>
  <c r="BT431" i="1"/>
  <c r="BV431" i="1"/>
  <c r="CB431" i="1"/>
  <c r="CD431" i="1"/>
  <c r="CF431" i="1"/>
  <c r="CH431" i="1"/>
  <c r="CJ431" i="1"/>
  <c r="CL431" i="1"/>
  <c r="CN431" i="1"/>
  <c r="CP431" i="1"/>
  <c r="CR431" i="1"/>
  <c r="CT431" i="1"/>
  <c r="CV431" i="1"/>
  <c r="CX431" i="1"/>
  <c r="CZ431" i="1"/>
  <c r="DC431" i="1"/>
  <c r="E432" i="1"/>
  <c r="H432" i="1"/>
  <c r="K432" i="1"/>
  <c r="S432" i="1"/>
  <c r="U432" i="1"/>
  <c r="W432" i="1"/>
  <c r="Y432" i="1"/>
  <c r="AA432" i="1"/>
  <c r="AC432" i="1"/>
  <c r="AD432" i="1"/>
  <c r="AE432" i="1"/>
  <c r="AF432" i="1"/>
  <c r="AK432" i="1"/>
  <c r="AQ432" i="1"/>
  <c r="AR432" i="1"/>
  <c r="AS432" i="1"/>
  <c r="AT432" i="1"/>
  <c r="AV432" i="1"/>
  <c r="AW432" i="1"/>
  <c r="AX432" i="1"/>
  <c r="AY432" i="1"/>
  <c r="BB432" i="1"/>
  <c r="BC432" i="1"/>
  <c r="BD432" i="1"/>
  <c r="BE432" i="1"/>
  <c r="BH432" i="1"/>
  <c r="BJ432" i="1"/>
  <c r="BL432" i="1"/>
  <c r="BN432" i="1"/>
  <c r="BP432" i="1"/>
  <c r="BR432" i="1"/>
  <c r="BT432" i="1"/>
  <c r="BV432" i="1"/>
  <c r="CB432" i="1"/>
  <c r="CD432" i="1"/>
  <c r="CF432" i="1"/>
  <c r="CH432" i="1"/>
  <c r="CJ432" i="1"/>
  <c r="CL432" i="1"/>
  <c r="CN432" i="1"/>
  <c r="CP432" i="1"/>
  <c r="CR432" i="1"/>
  <c r="CT432" i="1"/>
  <c r="CV432" i="1"/>
  <c r="CX432" i="1"/>
  <c r="CZ432" i="1"/>
  <c r="DC432" i="1"/>
  <c r="E433" i="1"/>
  <c r="H433" i="1"/>
  <c r="K433" i="1"/>
  <c r="S433" i="1"/>
  <c r="U433" i="1"/>
  <c r="W433" i="1"/>
  <c r="Y433" i="1"/>
  <c r="AA433" i="1"/>
  <c r="AC433" i="1"/>
  <c r="AD433" i="1"/>
  <c r="AE433" i="1"/>
  <c r="AF433" i="1"/>
  <c r="AK433" i="1"/>
  <c r="AQ433" i="1"/>
  <c r="AR433" i="1"/>
  <c r="AS433" i="1"/>
  <c r="AT433" i="1"/>
  <c r="AV433" i="1"/>
  <c r="AW433" i="1"/>
  <c r="AX433" i="1"/>
  <c r="AY433" i="1"/>
  <c r="BB433" i="1"/>
  <c r="BC433" i="1"/>
  <c r="BD433" i="1"/>
  <c r="BE433" i="1"/>
  <c r="BH433" i="1"/>
  <c r="BJ433" i="1"/>
  <c r="BL433" i="1"/>
  <c r="BN433" i="1"/>
  <c r="BP433" i="1"/>
  <c r="BR433" i="1"/>
  <c r="BT433" i="1"/>
  <c r="BV433" i="1"/>
  <c r="CB433" i="1"/>
  <c r="CD433" i="1"/>
  <c r="CF433" i="1"/>
  <c r="CH433" i="1"/>
  <c r="CJ433" i="1"/>
  <c r="CL433" i="1"/>
  <c r="CN433" i="1"/>
  <c r="CP433" i="1"/>
  <c r="CR433" i="1"/>
  <c r="CT433" i="1"/>
  <c r="CV433" i="1"/>
  <c r="CX433" i="1"/>
  <c r="CZ433" i="1"/>
  <c r="DC433" i="1"/>
  <c r="E434" i="1"/>
  <c r="H434" i="1"/>
  <c r="K434" i="1"/>
  <c r="S434" i="1"/>
  <c r="U434" i="1"/>
  <c r="W434" i="1"/>
  <c r="Y434" i="1"/>
  <c r="AA434" i="1"/>
  <c r="AC434" i="1"/>
  <c r="AD434" i="1"/>
  <c r="AE434" i="1"/>
  <c r="AF434" i="1"/>
  <c r="AK434" i="1"/>
  <c r="AQ434" i="1"/>
  <c r="AR434" i="1"/>
  <c r="AS434" i="1"/>
  <c r="AT434" i="1"/>
  <c r="AV434" i="1"/>
  <c r="AW434" i="1"/>
  <c r="AX434" i="1"/>
  <c r="AY434" i="1"/>
  <c r="BB434" i="1"/>
  <c r="BC434" i="1"/>
  <c r="BD434" i="1"/>
  <c r="BE434" i="1"/>
  <c r="BH434" i="1"/>
  <c r="BJ434" i="1"/>
  <c r="BL434" i="1"/>
  <c r="BN434" i="1"/>
  <c r="BP434" i="1"/>
  <c r="BR434" i="1"/>
  <c r="BT434" i="1"/>
  <c r="BV434" i="1"/>
  <c r="CB434" i="1"/>
  <c r="CD434" i="1"/>
  <c r="CF434" i="1"/>
  <c r="CH434" i="1"/>
  <c r="CJ434" i="1"/>
  <c r="CL434" i="1"/>
  <c r="CN434" i="1"/>
  <c r="CP434" i="1"/>
  <c r="CR434" i="1"/>
  <c r="CT434" i="1"/>
  <c r="CV434" i="1"/>
  <c r="CX434" i="1"/>
  <c r="CZ434" i="1"/>
  <c r="DC434" i="1"/>
  <c r="E435" i="1"/>
  <c r="H435" i="1"/>
  <c r="K435" i="1"/>
  <c r="S435" i="1"/>
  <c r="U435" i="1"/>
  <c r="W435" i="1"/>
  <c r="Y435" i="1"/>
  <c r="AA435" i="1"/>
  <c r="AC435" i="1"/>
  <c r="AG435" i="1" s="1"/>
  <c r="AD435" i="1"/>
  <c r="AE435" i="1"/>
  <c r="AF435" i="1"/>
  <c r="AK435" i="1"/>
  <c r="AQ435" i="1"/>
  <c r="AR435" i="1"/>
  <c r="AS435" i="1"/>
  <c r="AT435" i="1"/>
  <c r="AV435" i="1"/>
  <c r="AW435" i="1"/>
  <c r="AX435" i="1"/>
  <c r="AY435" i="1"/>
  <c r="BB435" i="1"/>
  <c r="BC435" i="1"/>
  <c r="BD435" i="1"/>
  <c r="BE435" i="1"/>
  <c r="BH435" i="1"/>
  <c r="BJ435" i="1"/>
  <c r="BL435" i="1"/>
  <c r="BN435" i="1"/>
  <c r="BP435" i="1"/>
  <c r="BR435" i="1"/>
  <c r="BT435" i="1"/>
  <c r="BV435" i="1"/>
  <c r="CB435" i="1"/>
  <c r="CD435" i="1"/>
  <c r="CF435" i="1"/>
  <c r="CH435" i="1"/>
  <c r="CJ435" i="1"/>
  <c r="CL435" i="1"/>
  <c r="CN435" i="1"/>
  <c r="CP435" i="1"/>
  <c r="CR435" i="1"/>
  <c r="CT435" i="1"/>
  <c r="CV435" i="1"/>
  <c r="CX435" i="1"/>
  <c r="CZ435" i="1"/>
  <c r="DC435" i="1"/>
  <c r="E436" i="1"/>
  <c r="H436" i="1"/>
  <c r="K436" i="1"/>
  <c r="S436" i="1"/>
  <c r="U436" i="1"/>
  <c r="W436" i="1"/>
  <c r="Y436" i="1"/>
  <c r="AA436" i="1"/>
  <c r="AC436" i="1"/>
  <c r="AD436" i="1"/>
  <c r="AE436" i="1"/>
  <c r="AF436" i="1"/>
  <c r="AK436" i="1"/>
  <c r="AQ436" i="1"/>
  <c r="AR436" i="1"/>
  <c r="AS436" i="1"/>
  <c r="AT436" i="1"/>
  <c r="AV436" i="1"/>
  <c r="AW436" i="1"/>
  <c r="AX436" i="1"/>
  <c r="AY436" i="1"/>
  <c r="BB436" i="1"/>
  <c r="BC436" i="1"/>
  <c r="BD436" i="1"/>
  <c r="BE436" i="1"/>
  <c r="BH436" i="1"/>
  <c r="BJ436" i="1"/>
  <c r="BL436" i="1"/>
  <c r="BN436" i="1"/>
  <c r="BP436" i="1"/>
  <c r="BR436" i="1"/>
  <c r="BT436" i="1"/>
  <c r="BV436" i="1"/>
  <c r="CB436" i="1"/>
  <c r="CD436" i="1"/>
  <c r="CF436" i="1"/>
  <c r="CH436" i="1"/>
  <c r="CJ436" i="1"/>
  <c r="CL436" i="1"/>
  <c r="CN436" i="1"/>
  <c r="CP436" i="1"/>
  <c r="CR436" i="1"/>
  <c r="CT436" i="1"/>
  <c r="CV436" i="1"/>
  <c r="CX436" i="1"/>
  <c r="CZ436" i="1"/>
  <c r="DC436" i="1"/>
  <c r="E437" i="1"/>
  <c r="H437" i="1"/>
  <c r="K437" i="1"/>
  <c r="S437" i="1"/>
  <c r="U437" i="1"/>
  <c r="W437" i="1"/>
  <c r="Y437" i="1"/>
  <c r="AA437" i="1"/>
  <c r="AC437" i="1"/>
  <c r="AD437" i="1"/>
  <c r="AE437" i="1"/>
  <c r="AF437" i="1"/>
  <c r="AK437" i="1"/>
  <c r="AQ437" i="1"/>
  <c r="AR437" i="1"/>
  <c r="AS437" i="1"/>
  <c r="AT437" i="1"/>
  <c r="AV437" i="1"/>
  <c r="AW437" i="1"/>
  <c r="AX437" i="1"/>
  <c r="AY437" i="1"/>
  <c r="BB437" i="1"/>
  <c r="BC437" i="1"/>
  <c r="BD437" i="1"/>
  <c r="BE437" i="1"/>
  <c r="BH437" i="1"/>
  <c r="BJ437" i="1"/>
  <c r="BL437" i="1"/>
  <c r="BN437" i="1"/>
  <c r="BP437" i="1"/>
  <c r="BR437" i="1"/>
  <c r="BT437" i="1"/>
  <c r="BV437" i="1"/>
  <c r="CB437" i="1"/>
  <c r="CD437" i="1"/>
  <c r="CF437" i="1"/>
  <c r="CH437" i="1"/>
  <c r="CJ437" i="1"/>
  <c r="CL437" i="1"/>
  <c r="CN437" i="1"/>
  <c r="CP437" i="1"/>
  <c r="CR437" i="1"/>
  <c r="CT437" i="1"/>
  <c r="CV437" i="1"/>
  <c r="CX437" i="1"/>
  <c r="CZ437" i="1"/>
  <c r="DC437" i="1"/>
  <c r="E438" i="1"/>
  <c r="H438" i="1"/>
  <c r="K438" i="1"/>
  <c r="S438" i="1"/>
  <c r="U438" i="1"/>
  <c r="W438" i="1"/>
  <c r="Y438" i="1"/>
  <c r="AA438" i="1"/>
  <c r="AC438" i="1"/>
  <c r="AD438" i="1"/>
  <c r="AE438" i="1"/>
  <c r="AF438" i="1"/>
  <c r="AK438" i="1"/>
  <c r="AQ438" i="1"/>
  <c r="AR438" i="1"/>
  <c r="AS438" i="1"/>
  <c r="AT438" i="1"/>
  <c r="AV438" i="1"/>
  <c r="AW438" i="1"/>
  <c r="AX438" i="1"/>
  <c r="AY438" i="1"/>
  <c r="BB438" i="1"/>
  <c r="BC438" i="1"/>
  <c r="BD438" i="1"/>
  <c r="BE438" i="1"/>
  <c r="BH438" i="1"/>
  <c r="BJ438" i="1"/>
  <c r="BL438" i="1"/>
  <c r="BN438" i="1"/>
  <c r="BP438" i="1"/>
  <c r="BR438" i="1"/>
  <c r="BT438" i="1"/>
  <c r="BV438" i="1"/>
  <c r="CB438" i="1"/>
  <c r="CD438" i="1"/>
  <c r="CF438" i="1"/>
  <c r="CH438" i="1"/>
  <c r="CJ438" i="1"/>
  <c r="CL438" i="1"/>
  <c r="CN438" i="1"/>
  <c r="CP438" i="1"/>
  <c r="CR438" i="1"/>
  <c r="CT438" i="1"/>
  <c r="CV438" i="1"/>
  <c r="CX438" i="1"/>
  <c r="CZ438" i="1"/>
  <c r="DC438" i="1"/>
  <c r="E439" i="1"/>
  <c r="H439" i="1"/>
  <c r="K439" i="1"/>
  <c r="S439" i="1"/>
  <c r="U439" i="1"/>
  <c r="W439" i="1"/>
  <c r="Y439" i="1"/>
  <c r="AA439" i="1"/>
  <c r="AC439" i="1"/>
  <c r="AD439" i="1"/>
  <c r="AE439" i="1"/>
  <c r="AF439" i="1"/>
  <c r="AK439" i="1"/>
  <c r="AQ439" i="1"/>
  <c r="AR439" i="1"/>
  <c r="AS439" i="1"/>
  <c r="AT439" i="1"/>
  <c r="AV439" i="1"/>
  <c r="AW439" i="1"/>
  <c r="AX439" i="1"/>
  <c r="AY439" i="1"/>
  <c r="BB439" i="1"/>
  <c r="BC439" i="1"/>
  <c r="BD439" i="1"/>
  <c r="BE439" i="1"/>
  <c r="BH439" i="1"/>
  <c r="BJ439" i="1"/>
  <c r="BL439" i="1"/>
  <c r="BN439" i="1"/>
  <c r="BP439" i="1"/>
  <c r="BR439" i="1"/>
  <c r="BT439" i="1"/>
  <c r="BV439" i="1"/>
  <c r="CB439" i="1"/>
  <c r="CD439" i="1"/>
  <c r="CF439" i="1"/>
  <c r="CH439" i="1"/>
  <c r="CJ439" i="1"/>
  <c r="CL439" i="1"/>
  <c r="CN439" i="1"/>
  <c r="CP439" i="1"/>
  <c r="CR439" i="1"/>
  <c r="CT439" i="1"/>
  <c r="CV439" i="1"/>
  <c r="CX439" i="1"/>
  <c r="CZ439" i="1"/>
  <c r="DC439" i="1"/>
  <c r="E440" i="1"/>
  <c r="H440" i="1"/>
  <c r="K440" i="1"/>
  <c r="S440" i="1"/>
  <c r="U440" i="1"/>
  <c r="W440" i="1"/>
  <c r="Y440" i="1"/>
  <c r="AA440" i="1"/>
  <c r="AC440" i="1"/>
  <c r="AD440" i="1"/>
  <c r="AE440" i="1"/>
  <c r="AF440" i="1"/>
  <c r="AK440" i="1"/>
  <c r="AQ440" i="1"/>
  <c r="AR440" i="1"/>
  <c r="AS440" i="1"/>
  <c r="AT440" i="1"/>
  <c r="AV440" i="1"/>
  <c r="AW440" i="1"/>
  <c r="AX440" i="1"/>
  <c r="AY440" i="1"/>
  <c r="BB440" i="1"/>
  <c r="BC440" i="1"/>
  <c r="BD440" i="1"/>
  <c r="BE440" i="1"/>
  <c r="BH440" i="1"/>
  <c r="BJ440" i="1"/>
  <c r="BL440" i="1"/>
  <c r="BN440" i="1"/>
  <c r="BP440" i="1"/>
  <c r="BR440" i="1"/>
  <c r="BT440" i="1"/>
  <c r="BV440" i="1"/>
  <c r="CB440" i="1"/>
  <c r="CD440" i="1"/>
  <c r="CF440" i="1"/>
  <c r="CH440" i="1"/>
  <c r="CJ440" i="1"/>
  <c r="CL440" i="1"/>
  <c r="CN440" i="1"/>
  <c r="CP440" i="1"/>
  <c r="CR440" i="1"/>
  <c r="CT440" i="1"/>
  <c r="CV440" i="1"/>
  <c r="CX440" i="1"/>
  <c r="CZ440" i="1"/>
  <c r="DC440" i="1"/>
  <c r="E441" i="1"/>
  <c r="H441" i="1"/>
  <c r="K441" i="1"/>
  <c r="S441" i="1"/>
  <c r="U441" i="1"/>
  <c r="W441" i="1"/>
  <c r="Y441" i="1"/>
  <c r="AA441" i="1"/>
  <c r="AC441" i="1"/>
  <c r="AD441" i="1"/>
  <c r="AE441" i="1"/>
  <c r="AF441" i="1"/>
  <c r="AK441" i="1"/>
  <c r="AQ441" i="1"/>
  <c r="AR441" i="1"/>
  <c r="AS441" i="1"/>
  <c r="AT441" i="1"/>
  <c r="AV441" i="1"/>
  <c r="AW441" i="1"/>
  <c r="AX441" i="1"/>
  <c r="AY441" i="1"/>
  <c r="BB441" i="1"/>
  <c r="BC441" i="1"/>
  <c r="BD441" i="1"/>
  <c r="BE441" i="1"/>
  <c r="BH441" i="1"/>
  <c r="BJ441" i="1"/>
  <c r="BL441" i="1"/>
  <c r="BN441" i="1"/>
  <c r="BP441" i="1"/>
  <c r="BR441" i="1"/>
  <c r="BT441" i="1"/>
  <c r="BV441" i="1"/>
  <c r="CB441" i="1"/>
  <c r="CD441" i="1"/>
  <c r="CF441" i="1"/>
  <c r="CH441" i="1"/>
  <c r="CJ441" i="1"/>
  <c r="CL441" i="1"/>
  <c r="CN441" i="1"/>
  <c r="CP441" i="1"/>
  <c r="CR441" i="1"/>
  <c r="CT441" i="1"/>
  <c r="CV441" i="1"/>
  <c r="CX441" i="1"/>
  <c r="CZ441" i="1"/>
  <c r="DC441" i="1"/>
  <c r="E442" i="1"/>
  <c r="H442" i="1"/>
  <c r="K442" i="1"/>
  <c r="S442" i="1"/>
  <c r="U442" i="1"/>
  <c r="W442" i="1"/>
  <c r="Y442" i="1"/>
  <c r="AA442" i="1"/>
  <c r="AC442" i="1"/>
  <c r="AD442" i="1"/>
  <c r="AE442" i="1"/>
  <c r="AF442" i="1"/>
  <c r="AK442" i="1"/>
  <c r="AQ442" i="1"/>
  <c r="AR442" i="1"/>
  <c r="AS442" i="1"/>
  <c r="AT442" i="1"/>
  <c r="AV442" i="1"/>
  <c r="AW442" i="1"/>
  <c r="AX442" i="1"/>
  <c r="AY442" i="1"/>
  <c r="BB442" i="1"/>
  <c r="BC442" i="1"/>
  <c r="BD442" i="1"/>
  <c r="BE442" i="1"/>
  <c r="BH442" i="1"/>
  <c r="BJ442" i="1"/>
  <c r="BL442" i="1"/>
  <c r="BN442" i="1"/>
  <c r="BP442" i="1"/>
  <c r="BR442" i="1"/>
  <c r="BT442" i="1"/>
  <c r="BV442" i="1"/>
  <c r="CB442" i="1"/>
  <c r="CD442" i="1"/>
  <c r="CF442" i="1"/>
  <c r="CH442" i="1"/>
  <c r="CJ442" i="1"/>
  <c r="CL442" i="1"/>
  <c r="CN442" i="1"/>
  <c r="CP442" i="1"/>
  <c r="CR442" i="1"/>
  <c r="CT442" i="1"/>
  <c r="CV442" i="1"/>
  <c r="CX442" i="1"/>
  <c r="CZ442" i="1"/>
  <c r="DC442" i="1"/>
  <c r="E443" i="1"/>
  <c r="H443" i="1"/>
  <c r="K443" i="1"/>
  <c r="S443" i="1"/>
  <c r="U443" i="1"/>
  <c r="W443" i="1"/>
  <c r="Y443" i="1"/>
  <c r="AA443" i="1"/>
  <c r="AC443" i="1"/>
  <c r="AD443" i="1"/>
  <c r="AE443" i="1"/>
  <c r="AF443" i="1"/>
  <c r="AK443" i="1"/>
  <c r="AQ443" i="1"/>
  <c r="AR443" i="1"/>
  <c r="AS443" i="1"/>
  <c r="AT443" i="1"/>
  <c r="AV443" i="1"/>
  <c r="AW443" i="1"/>
  <c r="AX443" i="1"/>
  <c r="AY443" i="1"/>
  <c r="BB443" i="1"/>
  <c r="BC443" i="1"/>
  <c r="BD443" i="1"/>
  <c r="BE443" i="1"/>
  <c r="BH443" i="1"/>
  <c r="BJ443" i="1"/>
  <c r="BL443" i="1"/>
  <c r="BN443" i="1"/>
  <c r="BP443" i="1"/>
  <c r="BR443" i="1"/>
  <c r="BT443" i="1"/>
  <c r="BV443" i="1"/>
  <c r="CB443" i="1"/>
  <c r="CD443" i="1"/>
  <c r="CF443" i="1"/>
  <c r="CH443" i="1"/>
  <c r="CJ443" i="1"/>
  <c r="CL443" i="1"/>
  <c r="CN443" i="1"/>
  <c r="CP443" i="1"/>
  <c r="CR443" i="1"/>
  <c r="CT443" i="1"/>
  <c r="CV443" i="1"/>
  <c r="CX443" i="1"/>
  <c r="CZ443" i="1"/>
  <c r="DC443" i="1"/>
  <c r="E444" i="1"/>
  <c r="H444" i="1"/>
  <c r="K444" i="1"/>
  <c r="S444" i="1"/>
  <c r="U444" i="1"/>
  <c r="W444" i="1"/>
  <c r="Y444" i="1"/>
  <c r="AA444" i="1"/>
  <c r="AC444" i="1"/>
  <c r="AD444" i="1"/>
  <c r="AE444" i="1"/>
  <c r="AF444" i="1"/>
  <c r="AK444" i="1"/>
  <c r="AQ444" i="1"/>
  <c r="AR444" i="1"/>
  <c r="AS444" i="1"/>
  <c r="AT444" i="1"/>
  <c r="AV444" i="1"/>
  <c r="AW444" i="1"/>
  <c r="AX444" i="1"/>
  <c r="AY444" i="1"/>
  <c r="BB444" i="1"/>
  <c r="BC444" i="1"/>
  <c r="BD444" i="1"/>
  <c r="BE444" i="1"/>
  <c r="BH444" i="1"/>
  <c r="BJ444" i="1"/>
  <c r="BL444" i="1"/>
  <c r="BN444" i="1"/>
  <c r="BP444" i="1"/>
  <c r="BR444" i="1"/>
  <c r="BT444" i="1"/>
  <c r="BV444" i="1"/>
  <c r="CB444" i="1"/>
  <c r="CD444" i="1"/>
  <c r="CF444" i="1"/>
  <c r="CH444" i="1"/>
  <c r="CJ444" i="1"/>
  <c r="CL444" i="1"/>
  <c r="CN444" i="1"/>
  <c r="CP444" i="1"/>
  <c r="CR444" i="1"/>
  <c r="CT444" i="1"/>
  <c r="CV444" i="1"/>
  <c r="CX444" i="1"/>
  <c r="CZ444" i="1"/>
  <c r="DC444" i="1"/>
  <c r="E445" i="1"/>
  <c r="H445" i="1"/>
  <c r="K445" i="1"/>
  <c r="S445" i="1"/>
  <c r="U445" i="1"/>
  <c r="W445" i="1"/>
  <c r="Y445" i="1"/>
  <c r="AA445" i="1"/>
  <c r="AC445" i="1"/>
  <c r="AD445" i="1"/>
  <c r="AE445" i="1"/>
  <c r="AF445" i="1"/>
  <c r="AK445" i="1"/>
  <c r="AQ445" i="1"/>
  <c r="AR445" i="1"/>
  <c r="AS445" i="1"/>
  <c r="AT445" i="1"/>
  <c r="AV445" i="1"/>
  <c r="AW445" i="1"/>
  <c r="AX445" i="1"/>
  <c r="AY445" i="1"/>
  <c r="BB445" i="1"/>
  <c r="BC445" i="1"/>
  <c r="BD445" i="1"/>
  <c r="BE445" i="1"/>
  <c r="BH445" i="1"/>
  <c r="BJ445" i="1"/>
  <c r="BL445" i="1"/>
  <c r="BN445" i="1"/>
  <c r="BP445" i="1"/>
  <c r="BR445" i="1"/>
  <c r="BT445" i="1"/>
  <c r="BV445" i="1"/>
  <c r="CB445" i="1"/>
  <c r="CD445" i="1"/>
  <c r="CF445" i="1"/>
  <c r="CH445" i="1"/>
  <c r="CJ445" i="1"/>
  <c r="CL445" i="1"/>
  <c r="CN445" i="1"/>
  <c r="CP445" i="1"/>
  <c r="CR445" i="1"/>
  <c r="CT445" i="1"/>
  <c r="CV445" i="1"/>
  <c r="CX445" i="1"/>
  <c r="CZ445" i="1"/>
  <c r="DC445" i="1"/>
  <c r="E446" i="1"/>
  <c r="H446" i="1"/>
  <c r="K446" i="1"/>
  <c r="S446" i="1"/>
  <c r="U446" i="1"/>
  <c r="W446" i="1"/>
  <c r="Y446" i="1"/>
  <c r="AA446" i="1"/>
  <c r="AC446" i="1"/>
  <c r="AD446" i="1"/>
  <c r="AE446" i="1"/>
  <c r="AF446" i="1"/>
  <c r="AK446" i="1"/>
  <c r="AQ446" i="1"/>
  <c r="AR446" i="1"/>
  <c r="AS446" i="1"/>
  <c r="AT446" i="1"/>
  <c r="AV446" i="1"/>
  <c r="AW446" i="1"/>
  <c r="AX446" i="1"/>
  <c r="AY446" i="1"/>
  <c r="BB446" i="1"/>
  <c r="BC446" i="1"/>
  <c r="BD446" i="1"/>
  <c r="BE446" i="1"/>
  <c r="BH446" i="1"/>
  <c r="BJ446" i="1"/>
  <c r="BL446" i="1"/>
  <c r="BN446" i="1"/>
  <c r="BP446" i="1"/>
  <c r="BR446" i="1"/>
  <c r="BT446" i="1"/>
  <c r="BV446" i="1"/>
  <c r="CB446" i="1"/>
  <c r="CD446" i="1"/>
  <c r="CF446" i="1"/>
  <c r="CH446" i="1"/>
  <c r="CJ446" i="1"/>
  <c r="CL446" i="1"/>
  <c r="CN446" i="1"/>
  <c r="CP446" i="1"/>
  <c r="CR446" i="1"/>
  <c r="CT446" i="1"/>
  <c r="CV446" i="1"/>
  <c r="CX446" i="1"/>
  <c r="CZ446" i="1"/>
  <c r="DC446" i="1"/>
  <c r="E447" i="1"/>
  <c r="H447" i="1"/>
  <c r="K447" i="1"/>
  <c r="S447" i="1"/>
  <c r="U447" i="1"/>
  <c r="W447" i="1"/>
  <c r="Y447" i="1"/>
  <c r="AA447" i="1"/>
  <c r="AC447" i="1"/>
  <c r="AD447" i="1"/>
  <c r="AE447" i="1"/>
  <c r="AF447" i="1"/>
  <c r="AK447" i="1"/>
  <c r="AQ447" i="1"/>
  <c r="AR447" i="1"/>
  <c r="AS447" i="1"/>
  <c r="AT447" i="1"/>
  <c r="AV447" i="1"/>
  <c r="AW447" i="1"/>
  <c r="AX447" i="1"/>
  <c r="AY447" i="1"/>
  <c r="BB447" i="1"/>
  <c r="BC447" i="1"/>
  <c r="BD447" i="1"/>
  <c r="BE447" i="1"/>
  <c r="BH447" i="1"/>
  <c r="BJ447" i="1"/>
  <c r="BL447" i="1"/>
  <c r="BN447" i="1"/>
  <c r="BP447" i="1"/>
  <c r="BR447" i="1"/>
  <c r="BT447" i="1"/>
  <c r="BV447" i="1"/>
  <c r="CB447" i="1"/>
  <c r="CD447" i="1"/>
  <c r="CF447" i="1"/>
  <c r="CH447" i="1"/>
  <c r="CJ447" i="1"/>
  <c r="CL447" i="1"/>
  <c r="CN447" i="1"/>
  <c r="CP447" i="1"/>
  <c r="CR447" i="1"/>
  <c r="CT447" i="1"/>
  <c r="CV447" i="1"/>
  <c r="CX447" i="1"/>
  <c r="CZ447" i="1"/>
  <c r="DC447" i="1"/>
  <c r="E448" i="1"/>
  <c r="H448" i="1"/>
  <c r="K448" i="1"/>
  <c r="S448" i="1"/>
  <c r="U448" i="1"/>
  <c r="W448" i="1"/>
  <c r="Y448" i="1"/>
  <c r="AA448" i="1"/>
  <c r="AC448" i="1"/>
  <c r="AD448" i="1"/>
  <c r="AE448" i="1"/>
  <c r="AF448" i="1"/>
  <c r="AK448" i="1"/>
  <c r="AQ448" i="1"/>
  <c r="AR448" i="1"/>
  <c r="AS448" i="1"/>
  <c r="AT448" i="1"/>
  <c r="AV448" i="1"/>
  <c r="AW448" i="1"/>
  <c r="AX448" i="1"/>
  <c r="AY448" i="1"/>
  <c r="BB448" i="1"/>
  <c r="BC448" i="1"/>
  <c r="BD448" i="1"/>
  <c r="BE448" i="1"/>
  <c r="BH448" i="1"/>
  <c r="BJ448" i="1"/>
  <c r="BL448" i="1"/>
  <c r="BN448" i="1"/>
  <c r="BP448" i="1"/>
  <c r="BR448" i="1"/>
  <c r="BT448" i="1"/>
  <c r="BV448" i="1"/>
  <c r="CB448" i="1"/>
  <c r="CD448" i="1"/>
  <c r="CF448" i="1"/>
  <c r="CH448" i="1"/>
  <c r="CJ448" i="1"/>
  <c r="CL448" i="1"/>
  <c r="CN448" i="1"/>
  <c r="CP448" i="1"/>
  <c r="CR448" i="1"/>
  <c r="CT448" i="1"/>
  <c r="CV448" i="1"/>
  <c r="CX448" i="1"/>
  <c r="CZ448" i="1"/>
  <c r="DC448" i="1"/>
  <c r="E449" i="1"/>
  <c r="H449" i="1"/>
  <c r="K449" i="1"/>
  <c r="S449" i="1"/>
  <c r="U449" i="1"/>
  <c r="W449" i="1"/>
  <c r="Y449" i="1"/>
  <c r="AA449" i="1"/>
  <c r="AC449" i="1"/>
  <c r="AD449" i="1"/>
  <c r="AE449" i="1"/>
  <c r="AF449" i="1"/>
  <c r="AK449" i="1"/>
  <c r="AQ449" i="1"/>
  <c r="AR449" i="1"/>
  <c r="AS449" i="1"/>
  <c r="AT449" i="1"/>
  <c r="AV449" i="1"/>
  <c r="AW449" i="1"/>
  <c r="AX449" i="1"/>
  <c r="AY449" i="1"/>
  <c r="BB449" i="1"/>
  <c r="BC449" i="1"/>
  <c r="BD449" i="1"/>
  <c r="BE449" i="1"/>
  <c r="BH449" i="1"/>
  <c r="BJ449" i="1"/>
  <c r="BL449" i="1"/>
  <c r="BN449" i="1"/>
  <c r="BP449" i="1"/>
  <c r="BR449" i="1"/>
  <c r="BT449" i="1"/>
  <c r="BV449" i="1"/>
  <c r="CB449" i="1"/>
  <c r="CD449" i="1"/>
  <c r="CF449" i="1"/>
  <c r="CH449" i="1"/>
  <c r="CJ449" i="1"/>
  <c r="CL449" i="1"/>
  <c r="CN449" i="1"/>
  <c r="CP449" i="1"/>
  <c r="CR449" i="1"/>
  <c r="CT449" i="1"/>
  <c r="CV449" i="1"/>
  <c r="CX449" i="1"/>
  <c r="CZ449" i="1"/>
  <c r="DC449" i="1"/>
  <c r="E450" i="1"/>
  <c r="H450" i="1"/>
  <c r="K450" i="1"/>
  <c r="S450" i="1"/>
  <c r="U450" i="1"/>
  <c r="W450" i="1"/>
  <c r="Y450" i="1"/>
  <c r="AA450" i="1"/>
  <c r="AC450" i="1"/>
  <c r="AD450" i="1"/>
  <c r="AE450" i="1"/>
  <c r="AF450" i="1"/>
  <c r="AK450" i="1"/>
  <c r="AQ450" i="1"/>
  <c r="AR450" i="1"/>
  <c r="AS450" i="1"/>
  <c r="AT450" i="1"/>
  <c r="AV450" i="1"/>
  <c r="AW450" i="1"/>
  <c r="AX450" i="1"/>
  <c r="AY450" i="1"/>
  <c r="BB450" i="1"/>
  <c r="BC450" i="1"/>
  <c r="BD450" i="1"/>
  <c r="BE450" i="1"/>
  <c r="BH450" i="1"/>
  <c r="BJ450" i="1"/>
  <c r="BL450" i="1"/>
  <c r="BN450" i="1"/>
  <c r="BP450" i="1"/>
  <c r="BR450" i="1"/>
  <c r="BT450" i="1"/>
  <c r="BV450" i="1"/>
  <c r="CB450" i="1"/>
  <c r="CD450" i="1"/>
  <c r="CF450" i="1"/>
  <c r="CH450" i="1"/>
  <c r="CJ450" i="1"/>
  <c r="CL450" i="1"/>
  <c r="CN450" i="1"/>
  <c r="CP450" i="1"/>
  <c r="CR450" i="1"/>
  <c r="CT450" i="1"/>
  <c r="CV450" i="1"/>
  <c r="CX450" i="1"/>
  <c r="CZ450" i="1"/>
  <c r="DC450" i="1"/>
  <c r="E451" i="1"/>
  <c r="H451" i="1"/>
  <c r="K451" i="1"/>
  <c r="S451" i="1"/>
  <c r="U451" i="1"/>
  <c r="W451" i="1"/>
  <c r="Y451" i="1"/>
  <c r="AA451" i="1"/>
  <c r="AC451" i="1"/>
  <c r="AG451" i="1" s="1"/>
  <c r="AD451" i="1"/>
  <c r="AE451" i="1"/>
  <c r="AF451" i="1"/>
  <c r="AK451" i="1"/>
  <c r="AQ451" i="1"/>
  <c r="AR451" i="1"/>
  <c r="AS451" i="1"/>
  <c r="AT451" i="1"/>
  <c r="AV451" i="1"/>
  <c r="AW451" i="1"/>
  <c r="AX451" i="1"/>
  <c r="AY451" i="1"/>
  <c r="BB451" i="1"/>
  <c r="BC451" i="1"/>
  <c r="BD451" i="1"/>
  <c r="BE451" i="1"/>
  <c r="BH451" i="1"/>
  <c r="BJ451" i="1"/>
  <c r="BL451" i="1"/>
  <c r="BN451" i="1"/>
  <c r="BP451" i="1"/>
  <c r="BR451" i="1"/>
  <c r="BT451" i="1"/>
  <c r="BV451" i="1"/>
  <c r="CB451" i="1"/>
  <c r="CD451" i="1"/>
  <c r="CF451" i="1"/>
  <c r="CH451" i="1"/>
  <c r="CJ451" i="1"/>
  <c r="CL451" i="1"/>
  <c r="CN451" i="1"/>
  <c r="CP451" i="1"/>
  <c r="CR451" i="1"/>
  <c r="CT451" i="1"/>
  <c r="CV451" i="1"/>
  <c r="CX451" i="1"/>
  <c r="CZ451" i="1"/>
  <c r="DC451" i="1"/>
  <c r="E452" i="1"/>
  <c r="H452" i="1"/>
  <c r="K452" i="1"/>
  <c r="S452" i="1"/>
  <c r="U452" i="1"/>
  <c r="W452" i="1"/>
  <c r="Y452" i="1"/>
  <c r="AA452" i="1"/>
  <c r="AC452" i="1"/>
  <c r="AD452" i="1"/>
  <c r="AE452" i="1"/>
  <c r="AF452" i="1"/>
  <c r="AK452" i="1"/>
  <c r="AQ452" i="1"/>
  <c r="AR452" i="1"/>
  <c r="AS452" i="1"/>
  <c r="AT452" i="1"/>
  <c r="AV452" i="1"/>
  <c r="AW452" i="1"/>
  <c r="AX452" i="1"/>
  <c r="AY452" i="1"/>
  <c r="BB452" i="1"/>
  <c r="BC452" i="1"/>
  <c r="BD452" i="1"/>
  <c r="BE452" i="1"/>
  <c r="BH452" i="1"/>
  <c r="BJ452" i="1"/>
  <c r="BL452" i="1"/>
  <c r="BN452" i="1"/>
  <c r="BP452" i="1"/>
  <c r="BR452" i="1"/>
  <c r="BT452" i="1"/>
  <c r="BV452" i="1"/>
  <c r="CB452" i="1"/>
  <c r="CD452" i="1"/>
  <c r="CF452" i="1"/>
  <c r="CH452" i="1"/>
  <c r="CJ452" i="1"/>
  <c r="CL452" i="1"/>
  <c r="CN452" i="1"/>
  <c r="CP452" i="1"/>
  <c r="CR452" i="1"/>
  <c r="CT452" i="1"/>
  <c r="CV452" i="1"/>
  <c r="CX452" i="1"/>
  <c r="CZ452" i="1"/>
  <c r="DC452" i="1"/>
  <c r="E453" i="1"/>
  <c r="H453" i="1"/>
  <c r="K453" i="1"/>
  <c r="S453" i="1"/>
  <c r="U453" i="1"/>
  <c r="W453" i="1"/>
  <c r="Y453" i="1"/>
  <c r="AA453" i="1"/>
  <c r="AC453" i="1"/>
  <c r="AD453" i="1"/>
  <c r="AE453" i="1"/>
  <c r="AF453" i="1"/>
  <c r="AK453" i="1"/>
  <c r="AQ453" i="1"/>
  <c r="AR453" i="1"/>
  <c r="AS453" i="1"/>
  <c r="AT453" i="1"/>
  <c r="AV453" i="1"/>
  <c r="AW453" i="1"/>
  <c r="AX453" i="1"/>
  <c r="AY453" i="1"/>
  <c r="BB453" i="1"/>
  <c r="BC453" i="1"/>
  <c r="BD453" i="1"/>
  <c r="BE453" i="1"/>
  <c r="BH453" i="1"/>
  <c r="BJ453" i="1"/>
  <c r="BL453" i="1"/>
  <c r="BN453" i="1"/>
  <c r="BP453" i="1"/>
  <c r="BR453" i="1"/>
  <c r="BT453" i="1"/>
  <c r="BV453" i="1"/>
  <c r="CB453" i="1"/>
  <c r="CD453" i="1"/>
  <c r="CF453" i="1"/>
  <c r="CH453" i="1"/>
  <c r="CJ453" i="1"/>
  <c r="CL453" i="1"/>
  <c r="CN453" i="1"/>
  <c r="CP453" i="1"/>
  <c r="CR453" i="1"/>
  <c r="CT453" i="1"/>
  <c r="CV453" i="1"/>
  <c r="CX453" i="1"/>
  <c r="CZ453" i="1"/>
  <c r="DC453" i="1"/>
  <c r="E454" i="1"/>
  <c r="H454" i="1"/>
  <c r="K454" i="1"/>
  <c r="S454" i="1"/>
  <c r="U454" i="1"/>
  <c r="W454" i="1"/>
  <c r="Y454" i="1"/>
  <c r="AA454" i="1"/>
  <c r="AC454" i="1"/>
  <c r="AD454" i="1"/>
  <c r="AE454" i="1"/>
  <c r="AF454" i="1"/>
  <c r="AK454" i="1"/>
  <c r="AQ454" i="1"/>
  <c r="AR454" i="1"/>
  <c r="AS454" i="1"/>
  <c r="AT454" i="1"/>
  <c r="AV454" i="1"/>
  <c r="AW454" i="1"/>
  <c r="AX454" i="1"/>
  <c r="AY454" i="1"/>
  <c r="BB454" i="1"/>
  <c r="BC454" i="1"/>
  <c r="BD454" i="1"/>
  <c r="BE454" i="1"/>
  <c r="BH454" i="1"/>
  <c r="BJ454" i="1"/>
  <c r="BL454" i="1"/>
  <c r="BN454" i="1"/>
  <c r="BP454" i="1"/>
  <c r="BR454" i="1"/>
  <c r="BT454" i="1"/>
  <c r="BV454" i="1"/>
  <c r="CB454" i="1"/>
  <c r="CD454" i="1"/>
  <c r="CF454" i="1"/>
  <c r="CH454" i="1"/>
  <c r="CJ454" i="1"/>
  <c r="CL454" i="1"/>
  <c r="CN454" i="1"/>
  <c r="CP454" i="1"/>
  <c r="CR454" i="1"/>
  <c r="CT454" i="1"/>
  <c r="CV454" i="1"/>
  <c r="CX454" i="1"/>
  <c r="CZ454" i="1"/>
  <c r="DC454" i="1"/>
  <c r="E455" i="1"/>
  <c r="H455" i="1"/>
  <c r="K455" i="1"/>
  <c r="S455" i="1"/>
  <c r="U455" i="1"/>
  <c r="W455" i="1"/>
  <c r="Y455" i="1"/>
  <c r="AA455" i="1"/>
  <c r="AC455" i="1"/>
  <c r="AD455" i="1"/>
  <c r="AE455" i="1"/>
  <c r="AF455" i="1"/>
  <c r="AK455" i="1"/>
  <c r="AQ455" i="1"/>
  <c r="AR455" i="1"/>
  <c r="AS455" i="1"/>
  <c r="AT455" i="1"/>
  <c r="AV455" i="1"/>
  <c r="AW455" i="1"/>
  <c r="AX455" i="1"/>
  <c r="AY455" i="1"/>
  <c r="BB455" i="1"/>
  <c r="BC455" i="1"/>
  <c r="BD455" i="1"/>
  <c r="BE455" i="1"/>
  <c r="BH455" i="1"/>
  <c r="BJ455" i="1"/>
  <c r="BL455" i="1"/>
  <c r="BN455" i="1"/>
  <c r="BP455" i="1"/>
  <c r="BR455" i="1"/>
  <c r="BT455" i="1"/>
  <c r="BV455" i="1"/>
  <c r="CB455" i="1"/>
  <c r="CD455" i="1"/>
  <c r="CF455" i="1"/>
  <c r="CH455" i="1"/>
  <c r="CJ455" i="1"/>
  <c r="CL455" i="1"/>
  <c r="CN455" i="1"/>
  <c r="CP455" i="1"/>
  <c r="CR455" i="1"/>
  <c r="CT455" i="1"/>
  <c r="CV455" i="1"/>
  <c r="CX455" i="1"/>
  <c r="CZ455" i="1"/>
  <c r="DC455" i="1"/>
  <c r="E456" i="1"/>
  <c r="H456" i="1"/>
  <c r="K456" i="1"/>
  <c r="S456" i="1"/>
  <c r="U456" i="1"/>
  <c r="W456" i="1"/>
  <c r="Y456" i="1"/>
  <c r="AA456" i="1"/>
  <c r="AC456" i="1"/>
  <c r="AD456" i="1"/>
  <c r="AE456" i="1"/>
  <c r="AF456" i="1"/>
  <c r="AK456" i="1"/>
  <c r="AQ456" i="1"/>
  <c r="AR456" i="1"/>
  <c r="AS456" i="1"/>
  <c r="AT456" i="1"/>
  <c r="AV456" i="1"/>
  <c r="AW456" i="1"/>
  <c r="AX456" i="1"/>
  <c r="AY456" i="1"/>
  <c r="BB456" i="1"/>
  <c r="BC456" i="1"/>
  <c r="BD456" i="1"/>
  <c r="BE456" i="1"/>
  <c r="BH456" i="1"/>
  <c r="BJ456" i="1"/>
  <c r="BL456" i="1"/>
  <c r="BN456" i="1"/>
  <c r="BP456" i="1"/>
  <c r="BR456" i="1"/>
  <c r="BT456" i="1"/>
  <c r="BV456" i="1"/>
  <c r="CB456" i="1"/>
  <c r="CD456" i="1"/>
  <c r="CF456" i="1"/>
  <c r="CH456" i="1"/>
  <c r="CJ456" i="1"/>
  <c r="CL456" i="1"/>
  <c r="CN456" i="1"/>
  <c r="CP456" i="1"/>
  <c r="CR456" i="1"/>
  <c r="CT456" i="1"/>
  <c r="CV456" i="1"/>
  <c r="CX456" i="1"/>
  <c r="CZ456" i="1"/>
  <c r="DC456" i="1"/>
  <c r="E457" i="1"/>
  <c r="H457" i="1"/>
  <c r="K457" i="1"/>
  <c r="S457" i="1"/>
  <c r="U457" i="1"/>
  <c r="W457" i="1"/>
  <c r="Y457" i="1"/>
  <c r="AA457" i="1"/>
  <c r="AC457" i="1"/>
  <c r="AD457" i="1"/>
  <c r="AE457" i="1"/>
  <c r="AF457" i="1"/>
  <c r="AK457" i="1"/>
  <c r="AQ457" i="1"/>
  <c r="AR457" i="1"/>
  <c r="AS457" i="1"/>
  <c r="AT457" i="1"/>
  <c r="AV457" i="1"/>
  <c r="AW457" i="1"/>
  <c r="AX457" i="1"/>
  <c r="AY457" i="1"/>
  <c r="BB457" i="1"/>
  <c r="BC457" i="1"/>
  <c r="BD457" i="1"/>
  <c r="BE457" i="1"/>
  <c r="BH457" i="1"/>
  <c r="BJ457" i="1"/>
  <c r="BL457" i="1"/>
  <c r="BN457" i="1"/>
  <c r="BP457" i="1"/>
  <c r="BR457" i="1"/>
  <c r="BT457" i="1"/>
  <c r="BV457" i="1"/>
  <c r="CB457" i="1"/>
  <c r="CD457" i="1"/>
  <c r="CF457" i="1"/>
  <c r="CH457" i="1"/>
  <c r="CJ457" i="1"/>
  <c r="CL457" i="1"/>
  <c r="CN457" i="1"/>
  <c r="CP457" i="1"/>
  <c r="CR457" i="1"/>
  <c r="CT457" i="1"/>
  <c r="CV457" i="1"/>
  <c r="CX457" i="1"/>
  <c r="CZ457" i="1"/>
  <c r="DC457" i="1"/>
  <c r="E458" i="1"/>
  <c r="H458" i="1"/>
  <c r="K458" i="1"/>
  <c r="S458" i="1"/>
  <c r="U458" i="1"/>
  <c r="W458" i="1"/>
  <c r="Y458" i="1"/>
  <c r="AA458" i="1"/>
  <c r="AC458" i="1"/>
  <c r="AD458" i="1"/>
  <c r="AE458" i="1"/>
  <c r="AF458" i="1"/>
  <c r="AK458" i="1"/>
  <c r="AQ458" i="1"/>
  <c r="AR458" i="1"/>
  <c r="AS458" i="1"/>
  <c r="AT458" i="1"/>
  <c r="AV458" i="1"/>
  <c r="AW458" i="1"/>
  <c r="AX458" i="1"/>
  <c r="AY458" i="1"/>
  <c r="BB458" i="1"/>
  <c r="BC458" i="1"/>
  <c r="BD458" i="1"/>
  <c r="BE458" i="1"/>
  <c r="BH458" i="1"/>
  <c r="BJ458" i="1"/>
  <c r="BL458" i="1"/>
  <c r="BN458" i="1"/>
  <c r="BP458" i="1"/>
  <c r="BR458" i="1"/>
  <c r="BT458" i="1"/>
  <c r="BV458" i="1"/>
  <c r="CB458" i="1"/>
  <c r="CD458" i="1"/>
  <c r="CF458" i="1"/>
  <c r="CH458" i="1"/>
  <c r="CJ458" i="1"/>
  <c r="CL458" i="1"/>
  <c r="CN458" i="1"/>
  <c r="CP458" i="1"/>
  <c r="CR458" i="1"/>
  <c r="CT458" i="1"/>
  <c r="CV458" i="1"/>
  <c r="CX458" i="1"/>
  <c r="CZ458" i="1"/>
  <c r="DC458" i="1"/>
  <c r="E459" i="1"/>
  <c r="H459" i="1"/>
  <c r="K459" i="1"/>
  <c r="S459" i="1"/>
  <c r="U459" i="1"/>
  <c r="W459" i="1"/>
  <c r="Y459" i="1"/>
  <c r="AA459" i="1"/>
  <c r="AC459" i="1"/>
  <c r="AG459" i="1" s="1"/>
  <c r="AD459" i="1"/>
  <c r="AE459" i="1"/>
  <c r="AF459" i="1"/>
  <c r="AK459" i="1"/>
  <c r="AQ459" i="1"/>
  <c r="AR459" i="1"/>
  <c r="AS459" i="1"/>
  <c r="AT459" i="1"/>
  <c r="AV459" i="1"/>
  <c r="AW459" i="1"/>
  <c r="AX459" i="1"/>
  <c r="AY459" i="1"/>
  <c r="BB459" i="1"/>
  <c r="BC459" i="1"/>
  <c r="BD459" i="1"/>
  <c r="BE459" i="1"/>
  <c r="BH459" i="1"/>
  <c r="BJ459" i="1"/>
  <c r="BL459" i="1"/>
  <c r="BN459" i="1"/>
  <c r="BP459" i="1"/>
  <c r="BR459" i="1"/>
  <c r="BT459" i="1"/>
  <c r="BV459" i="1"/>
  <c r="CB459" i="1"/>
  <c r="CD459" i="1"/>
  <c r="CF459" i="1"/>
  <c r="CH459" i="1"/>
  <c r="CJ459" i="1"/>
  <c r="CL459" i="1"/>
  <c r="CN459" i="1"/>
  <c r="CP459" i="1"/>
  <c r="CR459" i="1"/>
  <c r="CT459" i="1"/>
  <c r="CV459" i="1"/>
  <c r="CX459" i="1"/>
  <c r="CZ459" i="1"/>
  <c r="DC459" i="1"/>
  <c r="E460" i="1"/>
  <c r="H460" i="1"/>
  <c r="K460" i="1"/>
  <c r="S460" i="1"/>
  <c r="U460" i="1"/>
  <c r="W460" i="1"/>
  <c r="Y460" i="1"/>
  <c r="AA460" i="1"/>
  <c r="AC460" i="1"/>
  <c r="AD460" i="1"/>
  <c r="AE460" i="1"/>
  <c r="AF460" i="1"/>
  <c r="AK460" i="1"/>
  <c r="AQ460" i="1"/>
  <c r="AR460" i="1"/>
  <c r="AS460" i="1"/>
  <c r="AT460" i="1"/>
  <c r="AV460" i="1"/>
  <c r="AW460" i="1"/>
  <c r="AX460" i="1"/>
  <c r="AY460" i="1"/>
  <c r="BB460" i="1"/>
  <c r="BC460" i="1"/>
  <c r="BD460" i="1"/>
  <c r="BE460" i="1"/>
  <c r="BH460" i="1"/>
  <c r="BJ460" i="1"/>
  <c r="BL460" i="1"/>
  <c r="BN460" i="1"/>
  <c r="BP460" i="1"/>
  <c r="BR460" i="1"/>
  <c r="BT460" i="1"/>
  <c r="BV460" i="1"/>
  <c r="CB460" i="1"/>
  <c r="CD460" i="1"/>
  <c r="CF460" i="1"/>
  <c r="CH460" i="1"/>
  <c r="CJ460" i="1"/>
  <c r="CL460" i="1"/>
  <c r="CN460" i="1"/>
  <c r="CP460" i="1"/>
  <c r="CR460" i="1"/>
  <c r="CT460" i="1"/>
  <c r="CV460" i="1"/>
  <c r="CX460" i="1"/>
  <c r="CZ460" i="1"/>
  <c r="DC460" i="1"/>
  <c r="E461" i="1"/>
  <c r="H461" i="1"/>
  <c r="K461" i="1"/>
  <c r="S461" i="1"/>
  <c r="U461" i="1"/>
  <c r="W461" i="1"/>
  <c r="Y461" i="1"/>
  <c r="AA461" i="1"/>
  <c r="AC461" i="1"/>
  <c r="AD461" i="1"/>
  <c r="AE461" i="1"/>
  <c r="AF461" i="1"/>
  <c r="AK461" i="1"/>
  <c r="AQ461" i="1"/>
  <c r="AR461" i="1"/>
  <c r="AS461" i="1"/>
  <c r="AT461" i="1"/>
  <c r="AV461" i="1"/>
  <c r="AW461" i="1"/>
  <c r="AX461" i="1"/>
  <c r="AY461" i="1"/>
  <c r="BB461" i="1"/>
  <c r="BC461" i="1"/>
  <c r="BD461" i="1"/>
  <c r="BE461" i="1"/>
  <c r="BH461" i="1"/>
  <c r="BJ461" i="1"/>
  <c r="BL461" i="1"/>
  <c r="BN461" i="1"/>
  <c r="BP461" i="1"/>
  <c r="BR461" i="1"/>
  <c r="BT461" i="1"/>
  <c r="BV461" i="1"/>
  <c r="CB461" i="1"/>
  <c r="CD461" i="1"/>
  <c r="CF461" i="1"/>
  <c r="CH461" i="1"/>
  <c r="CJ461" i="1"/>
  <c r="CL461" i="1"/>
  <c r="CN461" i="1"/>
  <c r="CP461" i="1"/>
  <c r="CR461" i="1"/>
  <c r="CT461" i="1"/>
  <c r="CV461" i="1"/>
  <c r="CX461" i="1"/>
  <c r="CZ461" i="1"/>
  <c r="DC461" i="1"/>
  <c r="E462" i="1"/>
  <c r="H462" i="1"/>
  <c r="K462" i="1"/>
  <c r="S462" i="1"/>
  <c r="U462" i="1"/>
  <c r="W462" i="1"/>
  <c r="Y462" i="1"/>
  <c r="AA462" i="1"/>
  <c r="AC462" i="1"/>
  <c r="AD462" i="1"/>
  <c r="AE462" i="1"/>
  <c r="AF462" i="1"/>
  <c r="AK462" i="1"/>
  <c r="AQ462" i="1"/>
  <c r="AR462" i="1"/>
  <c r="AS462" i="1"/>
  <c r="AT462" i="1"/>
  <c r="AV462" i="1"/>
  <c r="AW462" i="1"/>
  <c r="AX462" i="1"/>
  <c r="AY462" i="1"/>
  <c r="BB462" i="1"/>
  <c r="BC462" i="1"/>
  <c r="BD462" i="1"/>
  <c r="BE462" i="1"/>
  <c r="BH462" i="1"/>
  <c r="BJ462" i="1"/>
  <c r="BL462" i="1"/>
  <c r="BN462" i="1"/>
  <c r="BP462" i="1"/>
  <c r="BR462" i="1"/>
  <c r="BT462" i="1"/>
  <c r="BV462" i="1"/>
  <c r="CB462" i="1"/>
  <c r="CD462" i="1"/>
  <c r="CF462" i="1"/>
  <c r="CH462" i="1"/>
  <c r="CJ462" i="1"/>
  <c r="CL462" i="1"/>
  <c r="CN462" i="1"/>
  <c r="CP462" i="1"/>
  <c r="CR462" i="1"/>
  <c r="CT462" i="1"/>
  <c r="CV462" i="1"/>
  <c r="CX462" i="1"/>
  <c r="CZ462" i="1"/>
  <c r="DC462" i="1"/>
  <c r="E463" i="1"/>
  <c r="H463" i="1"/>
  <c r="K463" i="1"/>
  <c r="S463" i="1"/>
  <c r="U463" i="1"/>
  <c r="W463" i="1"/>
  <c r="Y463" i="1"/>
  <c r="AA463" i="1"/>
  <c r="AC463" i="1"/>
  <c r="AG463" i="1" s="1"/>
  <c r="AD463" i="1"/>
  <c r="AE463" i="1"/>
  <c r="AF463" i="1"/>
  <c r="AK463" i="1"/>
  <c r="AQ463" i="1"/>
  <c r="AR463" i="1"/>
  <c r="AS463" i="1"/>
  <c r="AT463" i="1"/>
  <c r="AV463" i="1"/>
  <c r="AW463" i="1"/>
  <c r="AX463" i="1"/>
  <c r="AY463" i="1"/>
  <c r="BB463" i="1"/>
  <c r="BC463" i="1"/>
  <c r="BD463" i="1"/>
  <c r="BE463" i="1"/>
  <c r="BH463" i="1"/>
  <c r="BJ463" i="1"/>
  <c r="BL463" i="1"/>
  <c r="BN463" i="1"/>
  <c r="BP463" i="1"/>
  <c r="BR463" i="1"/>
  <c r="BT463" i="1"/>
  <c r="BV463" i="1"/>
  <c r="CB463" i="1"/>
  <c r="CD463" i="1"/>
  <c r="CF463" i="1"/>
  <c r="CH463" i="1"/>
  <c r="CJ463" i="1"/>
  <c r="CL463" i="1"/>
  <c r="CN463" i="1"/>
  <c r="CP463" i="1"/>
  <c r="CR463" i="1"/>
  <c r="CT463" i="1"/>
  <c r="CV463" i="1"/>
  <c r="CX463" i="1"/>
  <c r="CZ463" i="1"/>
  <c r="DC463" i="1"/>
  <c r="E464" i="1"/>
  <c r="H464" i="1"/>
  <c r="K464" i="1"/>
  <c r="S464" i="1"/>
  <c r="U464" i="1"/>
  <c r="W464" i="1"/>
  <c r="Y464" i="1"/>
  <c r="AA464" i="1"/>
  <c r="AC464" i="1"/>
  <c r="AD464" i="1"/>
  <c r="AE464" i="1"/>
  <c r="AF464" i="1"/>
  <c r="AK464" i="1"/>
  <c r="AQ464" i="1"/>
  <c r="AR464" i="1"/>
  <c r="AS464" i="1"/>
  <c r="AT464" i="1"/>
  <c r="AV464" i="1"/>
  <c r="AW464" i="1"/>
  <c r="AX464" i="1"/>
  <c r="AY464" i="1"/>
  <c r="BB464" i="1"/>
  <c r="BC464" i="1"/>
  <c r="BD464" i="1"/>
  <c r="BE464" i="1"/>
  <c r="BH464" i="1"/>
  <c r="BJ464" i="1"/>
  <c r="BL464" i="1"/>
  <c r="BN464" i="1"/>
  <c r="BP464" i="1"/>
  <c r="BR464" i="1"/>
  <c r="BT464" i="1"/>
  <c r="BV464" i="1"/>
  <c r="CB464" i="1"/>
  <c r="CD464" i="1"/>
  <c r="CF464" i="1"/>
  <c r="CH464" i="1"/>
  <c r="CJ464" i="1"/>
  <c r="CL464" i="1"/>
  <c r="CN464" i="1"/>
  <c r="CP464" i="1"/>
  <c r="CR464" i="1"/>
  <c r="CT464" i="1"/>
  <c r="CV464" i="1"/>
  <c r="CX464" i="1"/>
  <c r="CZ464" i="1"/>
  <c r="DC464" i="1"/>
  <c r="E465" i="1"/>
  <c r="H465" i="1"/>
  <c r="K465" i="1"/>
  <c r="S465" i="1"/>
  <c r="U465" i="1"/>
  <c r="W465" i="1"/>
  <c r="Y465" i="1"/>
  <c r="AA465" i="1"/>
  <c r="AC465" i="1"/>
  <c r="AD465" i="1"/>
  <c r="AE465" i="1"/>
  <c r="AF465" i="1"/>
  <c r="AK465" i="1"/>
  <c r="AQ465" i="1"/>
  <c r="AR465" i="1"/>
  <c r="AS465" i="1"/>
  <c r="AT465" i="1"/>
  <c r="AV465" i="1"/>
  <c r="AW465" i="1"/>
  <c r="AX465" i="1"/>
  <c r="AY465" i="1"/>
  <c r="BB465" i="1"/>
  <c r="BC465" i="1"/>
  <c r="BD465" i="1"/>
  <c r="BE465" i="1"/>
  <c r="BH465" i="1"/>
  <c r="BJ465" i="1"/>
  <c r="BL465" i="1"/>
  <c r="BN465" i="1"/>
  <c r="BP465" i="1"/>
  <c r="BR465" i="1"/>
  <c r="BT465" i="1"/>
  <c r="BV465" i="1"/>
  <c r="CB465" i="1"/>
  <c r="CD465" i="1"/>
  <c r="CF465" i="1"/>
  <c r="CH465" i="1"/>
  <c r="CJ465" i="1"/>
  <c r="CL465" i="1"/>
  <c r="CN465" i="1"/>
  <c r="CP465" i="1"/>
  <c r="CR465" i="1"/>
  <c r="CT465" i="1"/>
  <c r="CV465" i="1"/>
  <c r="CX465" i="1"/>
  <c r="CZ465" i="1"/>
  <c r="DC465" i="1"/>
  <c r="E466" i="1"/>
  <c r="H466" i="1"/>
  <c r="K466" i="1"/>
  <c r="S466" i="1"/>
  <c r="U466" i="1"/>
  <c r="W466" i="1"/>
  <c r="Y466" i="1"/>
  <c r="AA466" i="1"/>
  <c r="AC466" i="1"/>
  <c r="AD466" i="1"/>
  <c r="AE466" i="1"/>
  <c r="AF466" i="1"/>
  <c r="AK466" i="1"/>
  <c r="AQ466" i="1"/>
  <c r="AR466" i="1"/>
  <c r="AS466" i="1"/>
  <c r="AT466" i="1"/>
  <c r="AV466" i="1"/>
  <c r="AW466" i="1"/>
  <c r="AX466" i="1"/>
  <c r="AY466" i="1"/>
  <c r="BB466" i="1"/>
  <c r="BC466" i="1"/>
  <c r="BD466" i="1"/>
  <c r="BE466" i="1"/>
  <c r="BH466" i="1"/>
  <c r="BJ466" i="1"/>
  <c r="BL466" i="1"/>
  <c r="BN466" i="1"/>
  <c r="BP466" i="1"/>
  <c r="BR466" i="1"/>
  <c r="BT466" i="1"/>
  <c r="BV466" i="1"/>
  <c r="CB466" i="1"/>
  <c r="CD466" i="1"/>
  <c r="CF466" i="1"/>
  <c r="CH466" i="1"/>
  <c r="CJ466" i="1"/>
  <c r="CL466" i="1"/>
  <c r="CN466" i="1"/>
  <c r="CP466" i="1"/>
  <c r="CR466" i="1"/>
  <c r="CT466" i="1"/>
  <c r="CV466" i="1"/>
  <c r="CX466" i="1"/>
  <c r="CZ466" i="1"/>
  <c r="DC466" i="1"/>
  <c r="E467" i="1"/>
  <c r="H467" i="1"/>
  <c r="K467" i="1"/>
  <c r="S467" i="1"/>
  <c r="U467" i="1"/>
  <c r="W467" i="1"/>
  <c r="Y467" i="1"/>
  <c r="AA467" i="1"/>
  <c r="AC467" i="1"/>
  <c r="AD467" i="1"/>
  <c r="AE467" i="1"/>
  <c r="AF467" i="1"/>
  <c r="AK467" i="1"/>
  <c r="AQ467" i="1"/>
  <c r="AR467" i="1"/>
  <c r="AS467" i="1"/>
  <c r="AT467" i="1"/>
  <c r="AV467" i="1"/>
  <c r="AW467" i="1"/>
  <c r="AX467" i="1"/>
  <c r="AY467" i="1"/>
  <c r="BB467" i="1"/>
  <c r="BC467" i="1"/>
  <c r="BD467" i="1"/>
  <c r="BE467" i="1"/>
  <c r="BH467" i="1"/>
  <c r="BJ467" i="1"/>
  <c r="BL467" i="1"/>
  <c r="BN467" i="1"/>
  <c r="BP467" i="1"/>
  <c r="BR467" i="1"/>
  <c r="BT467" i="1"/>
  <c r="BV467" i="1"/>
  <c r="CB467" i="1"/>
  <c r="CD467" i="1"/>
  <c r="CF467" i="1"/>
  <c r="CH467" i="1"/>
  <c r="CJ467" i="1"/>
  <c r="CL467" i="1"/>
  <c r="CN467" i="1"/>
  <c r="CP467" i="1"/>
  <c r="CR467" i="1"/>
  <c r="CT467" i="1"/>
  <c r="CV467" i="1"/>
  <c r="CX467" i="1"/>
  <c r="CZ467" i="1"/>
  <c r="DC467" i="1"/>
  <c r="E468" i="1"/>
  <c r="H468" i="1"/>
  <c r="K468" i="1"/>
  <c r="S468" i="1"/>
  <c r="U468" i="1"/>
  <c r="W468" i="1"/>
  <c r="Y468" i="1"/>
  <c r="AA468" i="1"/>
  <c r="AC468" i="1"/>
  <c r="AD468" i="1"/>
  <c r="AE468" i="1"/>
  <c r="AF468" i="1"/>
  <c r="AK468" i="1"/>
  <c r="AQ468" i="1"/>
  <c r="AR468" i="1"/>
  <c r="AS468" i="1"/>
  <c r="AT468" i="1"/>
  <c r="AV468" i="1"/>
  <c r="AW468" i="1"/>
  <c r="AX468" i="1"/>
  <c r="AY468" i="1"/>
  <c r="BB468" i="1"/>
  <c r="BC468" i="1"/>
  <c r="BD468" i="1"/>
  <c r="BE468" i="1"/>
  <c r="BH468" i="1"/>
  <c r="BJ468" i="1"/>
  <c r="BL468" i="1"/>
  <c r="BN468" i="1"/>
  <c r="BP468" i="1"/>
  <c r="BR468" i="1"/>
  <c r="BT468" i="1"/>
  <c r="BV468" i="1"/>
  <c r="CB468" i="1"/>
  <c r="CD468" i="1"/>
  <c r="CF468" i="1"/>
  <c r="CH468" i="1"/>
  <c r="CJ468" i="1"/>
  <c r="CL468" i="1"/>
  <c r="CN468" i="1"/>
  <c r="CP468" i="1"/>
  <c r="CR468" i="1"/>
  <c r="CT468" i="1"/>
  <c r="CV468" i="1"/>
  <c r="CX468" i="1"/>
  <c r="CZ468" i="1"/>
  <c r="DC468" i="1"/>
  <c r="E469" i="1"/>
  <c r="H469" i="1"/>
  <c r="K469" i="1"/>
  <c r="S469" i="1"/>
  <c r="U469" i="1"/>
  <c r="W469" i="1"/>
  <c r="Y469" i="1"/>
  <c r="AA469" i="1"/>
  <c r="AC469" i="1"/>
  <c r="AD469" i="1"/>
  <c r="AE469" i="1"/>
  <c r="AF469" i="1"/>
  <c r="AK469" i="1"/>
  <c r="AQ469" i="1"/>
  <c r="AR469" i="1"/>
  <c r="AS469" i="1"/>
  <c r="AT469" i="1"/>
  <c r="AV469" i="1"/>
  <c r="AW469" i="1"/>
  <c r="AX469" i="1"/>
  <c r="AY469" i="1"/>
  <c r="BB469" i="1"/>
  <c r="BC469" i="1"/>
  <c r="BD469" i="1"/>
  <c r="BE469" i="1"/>
  <c r="BH469" i="1"/>
  <c r="BJ469" i="1"/>
  <c r="BL469" i="1"/>
  <c r="BN469" i="1"/>
  <c r="BP469" i="1"/>
  <c r="BR469" i="1"/>
  <c r="BT469" i="1"/>
  <c r="BV469" i="1"/>
  <c r="CB469" i="1"/>
  <c r="CD469" i="1"/>
  <c r="CF469" i="1"/>
  <c r="CH469" i="1"/>
  <c r="CJ469" i="1"/>
  <c r="CL469" i="1"/>
  <c r="CN469" i="1"/>
  <c r="CP469" i="1"/>
  <c r="CR469" i="1"/>
  <c r="CT469" i="1"/>
  <c r="CV469" i="1"/>
  <c r="CX469" i="1"/>
  <c r="CZ469" i="1"/>
  <c r="DC469" i="1"/>
  <c r="E470" i="1"/>
  <c r="H470" i="1"/>
  <c r="K470" i="1"/>
  <c r="S470" i="1"/>
  <c r="U470" i="1"/>
  <c r="W470" i="1"/>
  <c r="Y470" i="1"/>
  <c r="AA470" i="1"/>
  <c r="AC470" i="1"/>
  <c r="AD470" i="1"/>
  <c r="AE470" i="1"/>
  <c r="AF470" i="1"/>
  <c r="AK470" i="1"/>
  <c r="AQ470" i="1"/>
  <c r="AR470" i="1"/>
  <c r="AS470" i="1"/>
  <c r="AT470" i="1"/>
  <c r="AV470" i="1"/>
  <c r="AW470" i="1"/>
  <c r="AX470" i="1"/>
  <c r="AY470" i="1"/>
  <c r="BB470" i="1"/>
  <c r="BC470" i="1"/>
  <c r="BD470" i="1"/>
  <c r="BE470" i="1"/>
  <c r="BH470" i="1"/>
  <c r="BJ470" i="1"/>
  <c r="BL470" i="1"/>
  <c r="BN470" i="1"/>
  <c r="BP470" i="1"/>
  <c r="BR470" i="1"/>
  <c r="BT470" i="1"/>
  <c r="BV470" i="1"/>
  <c r="CB470" i="1"/>
  <c r="CD470" i="1"/>
  <c r="CF470" i="1"/>
  <c r="CH470" i="1"/>
  <c r="CJ470" i="1"/>
  <c r="CL470" i="1"/>
  <c r="CN470" i="1"/>
  <c r="CP470" i="1"/>
  <c r="CR470" i="1"/>
  <c r="CT470" i="1"/>
  <c r="CV470" i="1"/>
  <c r="CX470" i="1"/>
  <c r="CZ470" i="1"/>
  <c r="DC470" i="1"/>
  <c r="E471" i="1"/>
  <c r="H471" i="1"/>
  <c r="K471" i="1"/>
  <c r="S471" i="1"/>
  <c r="U471" i="1"/>
  <c r="W471" i="1"/>
  <c r="Y471" i="1"/>
  <c r="AA471" i="1"/>
  <c r="AC471" i="1"/>
  <c r="AD471" i="1"/>
  <c r="AE471" i="1"/>
  <c r="AF471" i="1"/>
  <c r="AK471" i="1"/>
  <c r="AQ471" i="1"/>
  <c r="AR471" i="1"/>
  <c r="AS471" i="1"/>
  <c r="AT471" i="1"/>
  <c r="AV471" i="1"/>
  <c r="AW471" i="1"/>
  <c r="AX471" i="1"/>
  <c r="AY471" i="1"/>
  <c r="BB471" i="1"/>
  <c r="BC471" i="1"/>
  <c r="BD471" i="1"/>
  <c r="BE471" i="1"/>
  <c r="BH471" i="1"/>
  <c r="BJ471" i="1"/>
  <c r="BL471" i="1"/>
  <c r="BN471" i="1"/>
  <c r="BP471" i="1"/>
  <c r="BR471" i="1"/>
  <c r="BT471" i="1"/>
  <c r="BV471" i="1"/>
  <c r="CB471" i="1"/>
  <c r="CD471" i="1"/>
  <c r="CF471" i="1"/>
  <c r="CH471" i="1"/>
  <c r="CJ471" i="1"/>
  <c r="CL471" i="1"/>
  <c r="CN471" i="1"/>
  <c r="CP471" i="1"/>
  <c r="CR471" i="1"/>
  <c r="CT471" i="1"/>
  <c r="CV471" i="1"/>
  <c r="CX471" i="1"/>
  <c r="CZ471" i="1"/>
  <c r="DC471" i="1"/>
  <c r="E472" i="1"/>
  <c r="H472" i="1"/>
  <c r="K472" i="1"/>
  <c r="S472" i="1"/>
  <c r="U472" i="1"/>
  <c r="W472" i="1"/>
  <c r="Y472" i="1"/>
  <c r="AA472" i="1"/>
  <c r="AC472" i="1"/>
  <c r="AD472" i="1"/>
  <c r="AE472" i="1"/>
  <c r="AF472" i="1"/>
  <c r="AK472" i="1"/>
  <c r="AQ472" i="1"/>
  <c r="AR472" i="1"/>
  <c r="AS472" i="1"/>
  <c r="AT472" i="1"/>
  <c r="AV472" i="1"/>
  <c r="AW472" i="1"/>
  <c r="AX472" i="1"/>
  <c r="AY472" i="1"/>
  <c r="BB472" i="1"/>
  <c r="BC472" i="1"/>
  <c r="BD472" i="1"/>
  <c r="BE472" i="1"/>
  <c r="BH472" i="1"/>
  <c r="BJ472" i="1"/>
  <c r="BL472" i="1"/>
  <c r="BN472" i="1"/>
  <c r="BP472" i="1"/>
  <c r="BR472" i="1"/>
  <c r="BT472" i="1"/>
  <c r="BV472" i="1"/>
  <c r="CB472" i="1"/>
  <c r="CD472" i="1"/>
  <c r="CF472" i="1"/>
  <c r="CH472" i="1"/>
  <c r="CJ472" i="1"/>
  <c r="CL472" i="1"/>
  <c r="CN472" i="1"/>
  <c r="CP472" i="1"/>
  <c r="CR472" i="1"/>
  <c r="CT472" i="1"/>
  <c r="CV472" i="1"/>
  <c r="CX472" i="1"/>
  <c r="CZ472" i="1"/>
  <c r="DC472" i="1"/>
  <c r="E473" i="1"/>
  <c r="H473" i="1"/>
  <c r="K473" i="1"/>
  <c r="S473" i="1"/>
  <c r="U473" i="1"/>
  <c r="W473" i="1"/>
  <c r="Y473" i="1"/>
  <c r="AA473" i="1"/>
  <c r="AC473" i="1"/>
  <c r="AD473" i="1"/>
  <c r="AE473" i="1"/>
  <c r="AF473" i="1"/>
  <c r="AK473" i="1"/>
  <c r="AQ473" i="1"/>
  <c r="AR473" i="1"/>
  <c r="AS473" i="1"/>
  <c r="AT473" i="1"/>
  <c r="AV473" i="1"/>
  <c r="AW473" i="1"/>
  <c r="AX473" i="1"/>
  <c r="AY473" i="1"/>
  <c r="BB473" i="1"/>
  <c r="BC473" i="1"/>
  <c r="BD473" i="1"/>
  <c r="BE473" i="1"/>
  <c r="BH473" i="1"/>
  <c r="BJ473" i="1"/>
  <c r="BL473" i="1"/>
  <c r="BN473" i="1"/>
  <c r="BP473" i="1"/>
  <c r="BR473" i="1"/>
  <c r="BT473" i="1"/>
  <c r="BV473" i="1"/>
  <c r="CB473" i="1"/>
  <c r="CD473" i="1"/>
  <c r="CF473" i="1"/>
  <c r="CH473" i="1"/>
  <c r="CJ473" i="1"/>
  <c r="CL473" i="1"/>
  <c r="CN473" i="1"/>
  <c r="CP473" i="1"/>
  <c r="CR473" i="1"/>
  <c r="CT473" i="1"/>
  <c r="CV473" i="1"/>
  <c r="CX473" i="1"/>
  <c r="CZ473" i="1"/>
  <c r="DC473" i="1"/>
  <c r="E474" i="1"/>
  <c r="H474" i="1"/>
  <c r="K474" i="1"/>
  <c r="S474" i="1"/>
  <c r="U474" i="1"/>
  <c r="W474" i="1"/>
  <c r="Y474" i="1"/>
  <c r="AA474" i="1"/>
  <c r="AC474" i="1"/>
  <c r="AD474" i="1"/>
  <c r="AE474" i="1"/>
  <c r="AF474" i="1"/>
  <c r="AK474" i="1"/>
  <c r="AQ474" i="1"/>
  <c r="AR474" i="1"/>
  <c r="AS474" i="1"/>
  <c r="AT474" i="1"/>
  <c r="AV474" i="1"/>
  <c r="AW474" i="1"/>
  <c r="AX474" i="1"/>
  <c r="AY474" i="1"/>
  <c r="BB474" i="1"/>
  <c r="BC474" i="1"/>
  <c r="BD474" i="1"/>
  <c r="BE474" i="1"/>
  <c r="BH474" i="1"/>
  <c r="BJ474" i="1"/>
  <c r="BL474" i="1"/>
  <c r="BN474" i="1"/>
  <c r="BP474" i="1"/>
  <c r="BR474" i="1"/>
  <c r="BT474" i="1"/>
  <c r="BV474" i="1"/>
  <c r="CB474" i="1"/>
  <c r="CD474" i="1"/>
  <c r="CF474" i="1"/>
  <c r="CH474" i="1"/>
  <c r="CJ474" i="1"/>
  <c r="CL474" i="1"/>
  <c r="CN474" i="1"/>
  <c r="CP474" i="1"/>
  <c r="CR474" i="1"/>
  <c r="CT474" i="1"/>
  <c r="CV474" i="1"/>
  <c r="CX474" i="1"/>
  <c r="CZ474" i="1"/>
  <c r="DC474" i="1"/>
  <c r="E475" i="1"/>
  <c r="H475" i="1"/>
  <c r="K475" i="1"/>
  <c r="S475" i="1"/>
  <c r="U475" i="1"/>
  <c r="W475" i="1"/>
  <c r="Y475" i="1"/>
  <c r="AA475" i="1"/>
  <c r="AC475" i="1"/>
  <c r="AD475" i="1"/>
  <c r="AE475" i="1"/>
  <c r="AF475" i="1"/>
  <c r="AK475" i="1"/>
  <c r="AQ475" i="1"/>
  <c r="AR475" i="1"/>
  <c r="AS475" i="1"/>
  <c r="AT475" i="1"/>
  <c r="AV475" i="1"/>
  <c r="AW475" i="1"/>
  <c r="AX475" i="1"/>
  <c r="AY475" i="1"/>
  <c r="BB475" i="1"/>
  <c r="BC475" i="1"/>
  <c r="BD475" i="1"/>
  <c r="BE475" i="1"/>
  <c r="BH475" i="1"/>
  <c r="BJ475" i="1"/>
  <c r="BL475" i="1"/>
  <c r="BN475" i="1"/>
  <c r="BP475" i="1"/>
  <c r="BR475" i="1"/>
  <c r="BT475" i="1"/>
  <c r="BV475" i="1"/>
  <c r="CB475" i="1"/>
  <c r="CD475" i="1"/>
  <c r="CF475" i="1"/>
  <c r="CH475" i="1"/>
  <c r="CJ475" i="1"/>
  <c r="CL475" i="1"/>
  <c r="CN475" i="1"/>
  <c r="CP475" i="1"/>
  <c r="CR475" i="1"/>
  <c r="CT475" i="1"/>
  <c r="CV475" i="1"/>
  <c r="CX475" i="1"/>
  <c r="CZ475" i="1"/>
  <c r="DC475" i="1"/>
  <c r="E476" i="1"/>
  <c r="H476" i="1"/>
  <c r="K476" i="1"/>
  <c r="S476" i="1"/>
  <c r="U476" i="1"/>
  <c r="W476" i="1"/>
  <c r="Y476" i="1"/>
  <c r="AA476" i="1"/>
  <c r="AC476" i="1"/>
  <c r="AD476" i="1"/>
  <c r="AE476" i="1"/>
  <c r="AF476" i="1"/>
  <c r="AK476" i="1"/>
  <c r="AQ476" i="1"/>
  <c r="AR476" i="1"/>
  <c r="AS476" i="1"/>
  <c r="AT476" i="1"/>
  <c r="AV476" i="1"/>
  <c r="AW476" i="1"/>
  <c r="AX476" i="1"/>
  <c r="AY476" i="1"/>
  <c r="BB476" i="1"/>
  <c r="BC476" i="1"/>
  <c r="BD476" i="1"/>
  <c r="BE476" i="1"/>
  <c r="BH476" i="1"/>
  <c r="BJ476" i="1"/>
  <c r="BL476" i="1"/>
  <c r="BN476" i="1"/>
  <c r="BP476" i="1"/>
  <c r="BR476" i="1"/>
  <c r="BT476" i="1"/>
  <c r="BV476" i="1"/>
  <c r="CB476" i="1"/>
  <c r="CD476" i="1"/>
  <c r="CF476" i="1"/>
  <c r="CH476" i="1"/>
  <c r="CJ476" i="1"/>
  <c r="CL476" i="1"/>
  <c r="CN476" i="1"/>
  <c r="CP476" i="1"/>
  <c r="CR476" i="1"/>
  <c r="CT476" i="1"/>
  <c r="CV476" i="1"/>
  <c r="CX476" i="1"/>
  <c r="CZ476" i="1"/>
  <c r="DC476" i="1"/>
  <c r="E477" i="1"/>
  <c r="H477" i="1"/>
  <c r="K477" i="1"/>
  <c r="S477" i="1"/>
  <c r="U477" i="1"/>
  <c r="W477" i="1"/>
  <c r="Y477" i="1"/>
  <c r="AA477" i="1"/>
  <c r="AC477" i="1"/>
  <c r="AD477" i="1"/>
  <c r="AE477" i="1"/>
  <c r="AF477" i="1"/>
  <c r="AK477" i="1"/>
  <c r="AQ477" i="1"/>
  <c r="AR477" i="1"/>
  <c r="AS477" i="1"/>
  <c r="AT477" i="1"/>
  <c r="AV477" i="1"/>
  <c r="AW477" i="1"/>
  <c r="AX477" i="1"/>
  <c r="AY477" i="1"/>
  <c r="BB477" i="1"/>
  <c r="BC477" i="1"/>
  <c r="BD477" i="1"/>
  <c r="BE477" i="1"/>
  <c r="BH477" i="1"/>
  <c r="BJ477" i="1"/>
  <c r="BL477" i="1"/>
  <c r="BN477" i="1"/>
  <c r="BP477" i="1"/>
  <c r="BR477" i="1"/>
  <c r="BT477" i="1"/>
  <c r="BV477" i="1"/>
  <c r="CB477" i="1"/>
  <c r="CD477" i="1"/>
  <c r="CF477" i="1"/>
  <c r="CH477" i="1"/>
  <c r="CJ477" i="1"/>
  <c r="CL477" i="1"/>
  <c r="CN477" i="1"/>
  <c r="CP477" i="1"/>
  <c r="CR477" i="1"/>
  <c r="CT477" i="1"/>
  <c r="CV477" i="1"/>
  <c r="CX477" i="1"/>
  <c r="CZ477" i="1"/>
  <c r="DC477" i="1"/>
  <c r="E478" i="1"/>
  <c r="H478" i="1"/>
  <c r="K478" i="1"/>
  <c r="S478" i="1"/>
  <c r="U478" i="1"/>
  <c r="W478" i="1"/>
  <c r="Y478" i="1"/>
  <c r="AA478" i="1"/>
  <c r="AC478" i="1"/>
  <c r="AD478" i="1"/>
  <c r="AE478" i="1"/>
  <c r="AF478" i="1"/>
  <c r="AK478" i="1"/>
  <c r="AQ478" i="1"/>
  <c r="AR478" i="1"/>
  <c r="AS478" i="1"/>
  <c r="AT478" i="1"/>
  <c r="AV478" i="1"/>
  <c r="AW478" i="1"/>
  <c r="AX478" i="1"/>
  <c r="AY478" i="1"/>
  <c r="BB478" i="1"/>
  <c r="BC478" i="1"/>
  <c r="BD478" i="1"/>
  <c r="BE478" i="1"/>
  <c r="BH478" i="1"/>
  <c r="BJ478" i="1"/>
  <c r="BL478" i="1"/>
  <c r="BN478" i="1"/>
  <c r="BP478" i="1"/>
  <c r="BR478" i="1"/>
  <c r="BT478" i="1"/>
  <c r="BV478" i="1"/>
  <c r="CB478" i="1"/>
  <c r="CD478" i="1"/>
  <c r="CF478" i="1"/>
  <c r="CH478" i="1"/>
  <c r="CJ478" i="1"/>
  <c r="CL478" i="1"/>
  <c r="CN478" i="1"/>
  <c r="CP478" i="1"/>
  <c r="CR478" i="1"/>
  <c r="CT478" i="1"/>
  <c r="CV478" i="1"/>
  <c r="CX478" i="1"/>
  <c r="CZ478" i="1"/>
  <c r="DC478" i="1"/>
  <c r="E479" i="1"/>
  <c r="H479" i="1"/>
  <c r="K479" i="1"/>
  <c r="S479" i="1"/>
  <c r="U479" i="1"/>
  <c r="W479" i="1"/>
  <c r="Y479" i="1"/>
  <c r="AA479" i="1"/>
  <c r="AC479" i="1"/>
  <c r="AD479" i="1"/>
  <c r="AE479" i="1"/>
  <c r="AF479" i="1"/>
  <c r="AK479" i="1"/>
  <c r="AQ479" i="1"/>
  <c r="AR479" i="1"/>
  <c r="AS479" i="1"/>
  <c r="AT479" i="1"/>
  <c r="AV479" i="1"/>
  <c r="AW479" i="1"/>
  <c r="AX479" i="1"/>
  <c r="AY479" i="1"/>
  <c r="BB479" i="1"/>
  <c r="BC479" i="1"/>
  <c r="BD479" i="1"/>
  <c r="BE479" i="1"/>
  <c r="BH479" i="1"/>
  <c r="BJ479" i="1"/>
  <c r="BL479" i="1"/>
  <c r="BN479" i="1"/>
  <c r="BP479" i="1"/>
  <c r="BR479" i="1"/>
  <c r="BT479" i="1"/>
  <c r="BV479" i="1"/>
  <c r="CB479" i="1"/>
  <c r="CD479" i="1"/>
  <c r="CF479" i="1"/>
  <c r="CH479" i="1"/>
  <c r="CJ479" i="1"/>
  <c r="CL479" i="1"/>
  <c r="CN479" i="1"/>
  <c r="CP479" i="1"/>
  <c r="CR479" i="1"/>
  <c r="CT479" i="1"/>
  <c r="CV479" i="1"/>
  <c r="CX479" i="1"/>
  <c r="CZ479" i="1"/>
  <c r="DC479" i="1"/>
  <c r="E480" i="1"/>
  <c r="H480" i="1"/>
  <c r="K480" i="1"/>
  <c r="S480" i="1"/>
  <c r="U480" i="1"/>
  <c r="W480" i="1"/>
  <c r="Y480" i="1"/>
  <c r="AA480" i="1"/>
  <c r="AC480" i="1"/>
  <c r="AD480" i="1"/>
  <c r="AE480" i="1"/>
  <c r="AF480" i="1"/>
  <c r="AK480" i="1"/>
  <c r="AQ480" i="1"/>
  <c r="AR480" i="1"/>
  <c r="AS480" i="1"/>
  <c r="AT480" i="1"/>
  <c r="AV480" i="1"/>
  <c r="AW480" i="1"/>
  <c r="AX480" i="1"/>
  <c r="AY480" i="1"/>
  <c r="BB480" i="1"/>
  <c r="BC480" i="1"/>
  <c r="BD480" i="1"/>
  <c r="BE480" i="1"/>
  <c r="BH480" i="1"/>
  <c r="BJ480" i="1"/>
  <c r="BL480" i="1"/>
  <c r="BN480" i="1"/>
  <c r="BP480" i="1"/>
  <c r="BR480" i="1"/>
  <c r="BT480" i="1"/>
  <c r="BV480" i="1"/>
  <c r="CB480" i="1"/>
  <c r="CD480" i="1"/>
  <c r="CF480" i="1"/>
  <c r="CH480" i="1"/>
  <c r="CJ480" i="1"/>
  <c r="CL480" i="1"/>
  <c r="CN480" i="1"/>
  <c r="CP480" i="1"/>
  <c r="CR480" i="1"/>
  <c r="CT480" i="1"/>
  <c r="CV480" i="1"/>
  <c r="CX480" i="1"/>
  <c r="CZ480" i="1"/>
  <c r="DC480" i="1"/>
  <c r="E481" i="1"/>
  <c r="H481" i="1"/>
  <c r="K481" i="1"/>
  <c r="S481" i="1"/>
  <c r="U481" i="1"/>
  <c r="W481" i="1"/>
  <c r="Y481" i="1"/>
  <c r="AA481" i="1"/>
  <c r="AC481" i="1"/>
  <c r="AD481" i="1"/>
  <c r="AE481" i="1"/>
  <c r="AF481" i="1"/>
  <c r="AK481" i="1"/>
  <c r="AQ481" i="1"/>
  <c r="AR481" i="1"/>
  <c r="AS481" i="1"/>
  <c r="AT481" i="1"/>
  <c r="AV481" i="1"/>
  <c r="AW481" i="1"/>
  <c r="AX481" i="1"/>
  <c r="AY481" i="1"/>
  <c r="BB481" i="1"/>
  <c r="BC481" i="1"/>
  <c r="BD481" i="1"/>
  <c r="BE481" i="1"/>
  <c r="BH481" i="1"/>
  <c r="BJ481" i="1"/>
  <c r="BL481" i="1"/>
  <c r="BN481" i="1"/>
  <c r="BP481" i="1"/>
  <c r="BR481" i="1"/>
  <c r="BT481" i="1"/>
  <c r="BV481" i="1"/>
  <c r="CB481" i="1"/>
  <c r="CD481" i="1"/>
  <c r="CF481" i="1"/>
  <c r="CH481" i="1"/>
  <c r="CJ481" i="1"/>
  <c r="CL481" i="1"/>
  <c r="CN481" i="1"/>
  <c r="CP481" i="1"/>
  <c r="CR481" i="1"/>
  <c r="CT481" i="1"/>
  <c r="CV481" i="1"/>
  <c r="CX481" i="1"/>
  <c r="CZ481" i="1"/>
  <c r="DC481" i="1"/>
  <c r="E482" i="1"/>
  <c r="H482" i="1"/>
  <c r="K482" i="1"/>
  <c r="S482" i="1"/>
  <c r="U482" i="1"/>
  <c r="W482" i="1"/>
  <c r="Y482" i="1"/>
  <c r="AA482" i="1"/>
  <c r="AC482" i="1"/>
  <c r="AD482" i="1"/>
  <c r="AE482" i="1"/>
  <c r="AF482" i="1"/>
  <c r="AK482" i="1"/>
  <c r="AQ482" i="1"/>
  <c r="AR482" i="1"/>
  <c r="AS482" i="1"/>
  <c r="AT482" i="1"/>
  <c r="AV482" i="1"/>
  <c r="AW482" i="1"/>
  <c r="AX482" i="1"/>
  <c r="AY482" i="1"/>
  <c r="BB482" i="1"/>
  <c r="BC482" i="1"/>
  <c r="BD482" i="1"/>
  <c r="BE482" i="1"/>
  <c r="BH482" i="1"/>
  <c r="BJ482" i="1"/>
  <c r="BL482" i="1"/>
  <c r="BN482" i="1"/>
  <c r="BP482" i="1"/>
  <c r="BR482" i="1"/>
  <c r="BT482" i="1"/>
  <c r="BV482" i="1"/>
  <c r="CB482" i="1"/>
  <c r="CD482" i="1"/>
  <c r="CF482" i="1"/>
  <c r="CH482" i="1"/>
  <c r="CJ482" i="1"/>
  <c r="CL482" i="1"/>
  <c r="CN482" i="1"/>
  <c r="CP482" i="1"/>
  <c r="CR482" i="1"/>
  <c r="CT482" i="1"/>
  <c r="CV482" i="1"/>
  <c r="CX482" i="1"/>
  <c r="CZ482" i="1"/>
  <c r="DC482" i="1"/>
  <c r="E483" i="1"/>
  <c r="H483" i="1"/>
  <c r="K483" i="1"/>
  <c r="S483" i="1"/>
  <c r="U483" i="1"/>
  <c r="W483" i="1"/>
  <c r="Y483" i="1"/>
  <c r="AA483" i="1"/>
  <c r="AC483" i="1"/>
  <c r="AD483" i="1"/>
  <c r="AE483" i="1"/>
  <c r="AF483" i="1"/>
  <c r="AK483" i="1"/>
  <c r="AQ483" i="1"/>
  <c r="AR483" i="1"/>
  <c r="AS483" i="1"/>
  <c r="AT483" i="1"/>
  <c r="AV483" i="1"/>
  <c r="AW483" i="1"/>
  <c r="AX483" i="1"/>
  <c r="AY483" i="1"/>
  <c r="BB483" i="1"/>
  <c r="BC483" i="1"/>
  <c r="BD483" i="1"/>
  <c r="BE483" i="1"/>
  <c r="BH483" i="1"/>
  <c r="BJ483" i="1"/>
  <c r="BL483" i="1"/>
  <c r="BN483" i="1"/>
  <c r="BP483" i="1"/>
  <c r="BR483" i="1"/>
  <c r="BT483" i="1"/>
  <c r="BV483" i="1"/>
  <c r="CB483" i="1"/>
  <c r="CD483" i="1"/>
  <c r="CF483" i="1"/>
  <c r="CH483" i="1"/>
  <c r="CJ483" i="1"/>
  <c r="CL483" i="1"/>
  <c r="CN483" i="1"/>
  <c r="CP483" i="1"/>
  <c r="CR483" i="1"/>
  <c r="CT483" i="1"/>
  <c r="CV483" i="1"/>
  <c r="CX483" i="1"/>
  <c r="CZ483" i="1"/>
  <c r="DC483" i="1"/>
  <c r="E484" i="1"/>
  <c r="H484" i="1"/>
  <c r="K484" i="1"/>
  <c r="S484" i="1"/>
  <c r="U484" i="1"/>
  <c r="W484" i="1"/>
  <c r="Y484" i="1"/>
  <c r="AA484" i="1"/>
  <c r="AC484" i="1"/>
  <c r="AD484" i="1"/>
  <c r="AE484" i="1"/>
  <c r="AF484" i="1"/>
  <c r="AK484" i="1"/>
  <c r="AQ484" i="1"/>
  <c r="AR484" i="1"/>
  <c r="AS484" i="1"/>
  <c r="AT484" i="1"/>
  <c r="AV484" i="1"/>
  <c r="AW484" i="1"/>
  <c r="AX484" i="1"/>
  <c r="AY484" i="1"/>
  <c r="BB484" i="1"/>
  <c r="BC484" i="1"/>
  <c r="BD484" i="1"/>
  <c r="BE484" i="1"/>
  <c r="BH484" i="1"/>
  <c r="BJ484" i="1"/>
  <c r="BL484" i="1"/>
  <c r="BN484" i="1"/>
  <c r="BP484" i="1"/>
  <c r="BR484" i="1"/>
  <c r="BT484" i="1"/>
  <c r="BV484" i="1"/>
  <c r="CB484" i="1"/>
  <c r="CD484" i="1"/>
  <c r="CF484" i="1"/>
  <c r="CH484" i="1"/>
  <c r="CJ484" i="1"/>
  <c r="CL484" i="1"/>
  <c r="CN484" i="1"/>
  <c r="CP484" i="1"/>
  <c r="CR484" i="1"/>
  <c r="CT484" i="1"/>
  <c r="CV484" i="1"/>
  <c r="CX484" i="1"/>
  <c r="CZ484" i="1"/>
  <c r="DC484" i="1"/>
  <c r="E485" i="1"/>
  <c r="H485" i="1"/>
  <c r="K485" i="1"/>
  <c r="S485" i="1"/>
  <c r="U485" i="1"/>
  <c r="W485" i="1"/>
  <c r="Y485" i="1"/>
  <c r="AA485" i="1"/>
  <c r="AC485" i="1"/>
  <c r="AD485" i="1"/>
  <c r="AE485" i="1"/>
  <c r="AF485" i="1"/>
  <c r="AK485" i="1"/>
  <c r="AQ485" i="1"/>
  <c r="AR485" i="1"/>
  <c r="AS485" i="1"/>
  <c r="AT485" i="1"/>
  <c r="AV485" i="1"/>
  <c r="AW485" i="1"/>
  <c r="AX485" i="1"/>
  <c r="AY485" i="1"/>
  <c r="BB485" i="1"/>
  <c r="BC485" i="1"/>
  <c r="BD485" i="1"/>
  <c r="BE485" i="1"/>
  <c r="BH485" i="1"/>
  <c r="BJ485" i="1"/>
  <c r="BL485" i="1"/>
  <c r="BN485" i="1"/>
  <c r="BP485" i="1"/>
  <c r="BR485" i="1"/>
  <c r="BT485" i="1"/>
  <c r="BV485" i="1"/>
  <c r="CB485" i="1"/>
  <c r="CD485" i="1"/>
  <c r="CF485" i="1"/>
  <c r="CH485" i="1"/>
  <c r="CJ485" i="1"/>
  <c r="CL485" i="1"/>
  <c r="CN485" i="1"/>
  <c r="CP485" i="1"/>
  <c r="CR485" i="1"/>
  <c r="CT485" i="1"/>
  <c r="CV485" i="1"/>
  <c r="CX485" i="1"/>
  <c r="CZ485" i="1"/>
  <c r="DC485" i="1"/>
  <c r="E486" i="1"/>
  <c r="H486" i="1"/>
  <c r="K486" i="1"/>
  <c r="S486" i="1"/>
  <c r="U486" i="1"/>
  <c r="W486" i="1"/>
  <c r="Y486" i="1"/>
  <c r="AA486" i="1"/>
  <c r="AC486" i="1"/>
  <c r="AD486" i="1"/>
  <c r="AE486" i="1"/>
  <c r="AF486" i="1"/>
  <c r="AK486" i="1"/>
  <c r="AQ486" i="1"/>
  <c r="AR486" i="1"/>
  <c r="AS486" i="1"/>
  <c r="AT486" i="1"/>
  <c r="AV486" i="1"/>
  <c r="AW486" i="1"/>
  <c r="AX486" i="1"/>
  <c r="AY486" i="1"/>
  <c r="BB486" i="1"/>
  <c r="BC486" i="1"/>
  <c r="BD486" i="1"/>
  <c r="BE486" i="1"/>
  <c r="BH486" i="1"/>
  <c r="BJ486" i="1"/>
  <c r="BL486" i="1"/>
  <c r="BN486" i="1"/>
  <c r="BP486" i="1"/>
  <c r="BR486" i="1"/>
  <c r="BT486" i="1"/>
  <c r="BV486" i="1"/>
  <c r="CB486" i="1"/>
  <c r="CD486" i="1"/>
  <c r="CF486" i="1"/>
  <c r="CH486" i="1"/>
  <c r="CJ486" i="1"/>
  <c r="CL486" i="1"/>
  <c r="CN486" i="1"/>
  <c r="CP486" i="1"/>
  <c r="CR486" i="1"/>
  <c r="CT486" i="1"/>
  <c r="CV486" i="1"/>
  <c r="CX486" i="1"/>
  <c r="CZ486" i="1"/>
  <c r="DC486" i="1"/>
  <c r="E487" i="1"/>
  <c r="H487" i="1"/>
  <c r="K487" i="1"/>
  <c r="S487" i="1"/>
  <c r="U487" i="1"/>
  <c r="W487" i="1"/>
  <c r="Y487" i="1"/>
  <c r="AA487" i="1"/>
  <c r="AC487" i="1"/>
  <c r="AD487" i="1"/>
  <c r="AE487" i="1"/>
  <c r="AF487" i="1"/>
  <c r="AK487" i="1"/>
  <c r="AQ487" i="1"/>
  <c r="AR487" i="1"/>
  <c r="AS487" i="1"/>
  <c r="AT487" i="1"/>
  <c r="AV487" i="1"/>
  <c r="AW487" i="1"/>
  <c r="AX487" i="1"/>
  <c r="AY487" i="1"/>
  <c r="BB487" i="1"/>
  <c r="BC487" i="1"/>
  <c r="BD487" i="1"/>
  <c r="BE487" i="1"/>
  <c r="BH487" i="1"/>
  <c r="BJ487" i="1"/>
  <c r="BL487" i="1"/>
  <c r="BN487" i="1"/>
  <c r="BP487" i="1"/>
  <c r="BR487" i="1"/>
  <c r="BT487" i="1"/>
  <c r="BV487" i="1"/>
  <c r="CB487" i="1"/>
  <c r="CD487" i="1"/>
  <c r="CF487" i="1"/>
  <c r="CH487" i="1"/>
  <c r="CJ487" i="1"/>
  <c r="CL487" i="1"/>
  <c r="CN487" i="1"/>
  <c r="CP487" i="1"/>
  <c r="CR487" i="1"/>
  <c r="CT487" i="1"/>
  <c r="CV487" i="1"/>
  <c r="CX487" i="1"/>
  <c r="CZ487" i="1"/>
  <c r="DC487" i="1"/>
  <c r="E488" i="1"/>
  <c r="H488" i="1"/>
  <c r="K488" i="1"/>
  <c r="S488" i="1"/>
  <c r="U488" i="1"/>
  <c r="W488" i="1"/>
  <c r="Y488" i="1"/>
  <c r="AA488" i="1"/>
  <c r="AC488" i="1"/>
  <c r="AD488" i="1"/>
  <c r="AE488" i="1"/>
  <c r="AF488" i="1"/>
  <c r="AK488" i="1"/>
  <c r="AQ488" i="1"/>
  <c r="AR488" i="1"/>
  <c r="AS488" i="1"/>
  <c r="AT488" i="1"/>
  <c r="AV488" i="1"/>
  <c r="AW488" i="1"/>
  <c r="AX488" i="1"/>
  <c r="AY488" i="1"/>
  <c r="BB488" i="1"/>
  <c r="BC488" i="1"/>
  <c r="BD488" i="1"/>
  <c r="BE488" i="1"/>
  <c r="BH488" i="1"/>
  <c r="BJ488" i="1"/>
  <c r="BL488" i="1"/>
  <c r="BN488" i="1"/>
  <c r="BP488" i="1"/>
  <c r="BR488" i="1"/>
  <c r="BT488" i="1"/>
  <c r="BV488" i="1"/>
  <c r="CB488" i="1"/>
  <c r="CD488" i="1"/>
  <c r="CF488" i="1"/>
  <c r="CH488" i="1"/>
  <c r="CJ488" i="1"/>
  <c r="CL488" i="1"/>
  <c r="CN488" i="1"/>
  <c r="CP488" i="1"/>
  <c r="CR488" i="1"/>
  <c r="CT488" i="1"/>
  <c r="CV488" i="1"/>
  <c r="CX488" i="1"/>
  <c r="CZ488" i="1"/>
  <c r="DC488" i="1"/>
  <c r="E489" i="1"/>
  <c r="H489" i="1"/>
  <c r="K489" i="1"/>
  <c r="S489" i="1"/>
  <c r="U489" i="1"/>
  <c r="W489" i="1"/>
  <c r="Y489" i="1"/>
  <c r="AA489" i="1"/>
  <c r="AC489" i="1"/>
  <c r="AD489" i="1"/>
  <c r="AE489" i="1"/>
  <c r="AF489" i="1"/>
  <c r="AK489" i="1"/>
  <c r="AQ489" i="1"/>
  <c r="AR489" i="1"/>
  <c r="AS489" i="1"/>
  <c r="AT489" i="1"/>
  <c r="AV489" i="1"/>
  <c r="AW489" i="1"/>
  <c r="AX489" i="1"/>
  <c r="AY489" i="1"/>
  <c r="BB489" i="1"/>
  <c r="BC489" i="1"/>
  <c r="BD489" i="1"/>
  <c r="BE489" i="1"/>
  <c r="BH489" i="1"/>
  <c r="BJ489" i="1"/>
  <c r="BL489" i="1"/>
  <c r="BN489" i="1"/>
  <c r="BP489" i="1"/>
  <c r="BR489" i="1"/>
  <c r="BT489" i="1"/>
  <c r="BV489" i="1"/>
  <c r="CB489" i="1"/>
  <c r="CD489" i="1"/>
  <c r="CF489" i="1"/>
  <c r="CH489" i="1"/>
  <c r="CJ489" i="1"/>
  <c r="CL489" i="1"/>
  <c r="CN489" i="1"/>
  <c r="CP489" i="1"/>
  <c r="CR489" i="1"/>
  <c r="CT489" i="1"/>
  <c r="CV489" i="1"/>
  <c r="CX489" i="1"/>
  <c r="CZ489" i="1"/>
  <c r="DC489" i="1"/>
  <c r="E490" i="1"/>
  <c r="H490" i="1"/>
  <c r="K490" i="1"/>
  <c r="S490" i="1"/>
  <c r="U490" i="1"/>
  <c r="W490" i="1"/>
  <c r="Y490" i="1"/>
  <c r="AA490" i="1"/>
  <c r="AC490" i="1"/>
  <c r="AD490" i="1"/>
  <c r="AE490" i="1"/>
  <c r="AF490" i="1"/>
  <c r="AK490" i="1"/>
  <c r="AQ490" i="1"/>
  <c r="AR490" i="1"/>
  <c r="AS490" i="1"/>
  <c r="AT490" i="1"/>
  <c r="AV490" i="1"/>
  <c r="AW490" i="1"/>
  <c r="AX490" i="1"/>
  <c r="AY490" i="1"/>
  <c r="BB490" i="1"/>
  <c r="BC490" i="1"/>
  <c r="BD490" i="1"/>
  <c r="BE490" i="1"/>
  <c r="BH490" i="1"/>
  <c r="BJ490" i="1"/>
  <c r="BL490" i="1"/>
  <c r="BN490" i="1"/>
  <c r="BP490" i="1"/>
  <c r="BR490" i="1"/>
  <c r="BT490" i="1"/>
  <c r="BV490" i="1"/>
  <c r="CB490" i="1"/>
  <c r="CD490" i="1"/>
  <c r="CF490" i="1"/>
  <c r="CH490" i="1"/>
  <c r="CJ490" i="1"/>
  <c r="CL490" i="1"/>
  <c r="CN490" i="1"/>
  <c r="CP490" i="1"/>
  <c r="CR490" i="1"/>
  <c r="CT490" i="1"/>
  <c r="CV490" i="1"/>
  <c r="CX490" i="1"/>
  <c r="CZ490" i="1"/>
  <c r="DC490" i="1"/>
  <c r="E491" i="1"/>
  <c r="H491" i="1"/>
  <c r="K491" i="1"/>
  <c r="S491" i="1"/>
  <c r="U491" i="1"/>
  <c r="W491" i="1"/>
  <c r="Y491" i="1"/>
  <c r="AA491" i="1"/>
  <c r="AC491" i="1"/>
  <c r="AD491" i="1"/>
  <c r="AE491" i="1"/>
  <c r="AF491" i="1"/>
  <c r="AK491" i="1"/>
  <c r="AQ491" i="1"/>
  <c r="AR491" i="1"/>
  <c r="AS491" i="1"/>
  <c r="AT491" i="1"/>
  <c r="AV491" i="1"/>
  <c r="AW491" i="1"/>
  <c r="AX491" i="1"/>
  <c r="AY491" i="1"/>
  <c r="BB491" i="1"/>
  <c r="BC491" i="1"/>
  <c r="BD491" i="1"/>
  <c r="BE491" i="1"/>
  <c r="BH491" i="1"/>
  <c r="BJ491" i="1"/>
  <c r="BL491" i="1"/>
  <c r="BN491" i="1"/>
  <c r="BP491" i="1"/>
  <c r="BR491" i="1"/>
  <c r="BT491" i="1"/>
  <c r="BV491" i="1"/>
  <c r="CB491" i="1"/>
  <c r="CD491" i="1"/>
  <c r="CF491" i="1"/>
  <c r="CH491" i="1"/>
  <c r="CJ491" i="1"/>
  <c r="CL491" i="1"/>
  <c r="CN491" i="1"/>
  <c r="CP491" i="1"/>
  <c r="CR491" i="1"/>
  <c r="CT491" i="1"/>
  <c r="CV491" i="1"/>
  <c r="CX491" i="1"/>
  <c r="CZ491" i="1"/>
  <c r="DC491" i="1"/>
  <c r="E492" i="1"/>
  <c r="H492" i="1"/>
  <c r="K492" i="1"/>
  <c r="S492" i="1"/>
  <c r="U492" i="1"/>
  <c r="W492" i="1"/>
  <c r="Y492" i="1"/>
  <c r="AA492" i="1"/>
  <c r="AC492" i="1"/>
  <c r="AD492" i="1"/>
  <c r="AE492" i="1"/>
  <c r="AF492" i="1"/>
  <c r="AK492" i="1"/>
  <c r="AQ492" i="1"/>
  <c r="AR492" i="1"/>
  <c r="AS492" i="1"/>
  <c r="AT492" i="1"/>
  <c r="AV492" i="1"/>
  <c r="AW492" i="1"/>
  <c r="AX492" i="1"/>
  <c r="AY492" i="1"/>
  <c r="BB492" i="1"/>
  <c r="BC492" i="1"/>
  <c r="BD492" i="1"/>
  <c r="BE492" i="1"/>
  <c r="BH492" i="1"/>
  <c r="BJ492" i="1"/>
  <c r="BL492" i="1"/>
  <c r="BN492" i="1"/>
  <c r="BP492" i="1"/>
  <c r="BR492" i="1"/>
  <c r="BT492" i="1"/>
  <c r="BV492" i="1"/>
  <c r="CB492" i="1"/>
  <c r="CD492" i="1"/>
  <c r="CF492" i="1"/>
  <c r="CH492" i="1"/>
  <c r="CJ492" i="1"/>
  <c r="CL492" i="1"/>
  <c r="CN492" i="1"/>
  <c r="CP492" i="1"/>
  <c r="CR492" i="1"/>
  <c r="CT492" i="1"/>
  <c r="CV492" i="1"/>
  <c r="CX492" i="1"/>
  <c r="CZ492" i="1"/>
  <c r="DC492" i="1"/>
  <c r="E493" i="1"/>
  <c r="H493" i="1"/>
  <c r="K493" i="1"/>
  <c r="S493" i="1"/>
  <c r="U493" i="1"/>
  <c r="W493" i="1"/>
  <c r="Y493" i="1"/>
  <c r="AA493" i="1"/>
  <c r="AC493" i="1"/>
  <c r="AD493" i="1"/>
  <c r="AE493" i="1"/>
  <c r="AF493" i="1"/>
  <c r="AK493" i="1"/>
  <c r="AQ493" i="1"/>
  <c r="AR493" i="1"/>
  <c r="AS493" i="1"/>
  <c r="AT493" i="1"/>
  <c r="AV493" i="1"/>
  <c r="AW493" i="1"/>
  <c r="AX493" i="1"/>
  <c r="AY493" i="1"/>
  <c r="BB493" i="1"/>
  <c r="BC493" i="1"/>
  <c r="BD493" i="1"/>
  <c r="BE493" i="1"/>
  <c r="BH493" i="1"/>
  <c r="BJ493" i="1"/>
  <c r="BL493" i="1"/>
  <c r="BN493" i="1"/>
  <c r="BP493" i="1"/>
  <c r="BR493" i="1"/>
  <c r="BT493" i="1"/>
  <c r="BV493" i="1"/>
  <c r="CB493" i="1"/>
  <c r="CD493" i="1"/>
  <c r="CF493" i="1"/>
  <c r="CH493" i="1"/>
  <c r="CJ493" i="1"/>
  <c r="CL493" i="1"/>
  <c r="CN493" i="1"/>
  <c r="CP493" i="1"/>
  <c r="CR493" i="1"/>
  <c r="CT493" i="1"/>
  <c r="CV493" i="1"/>
  <c r="CX493" i="1"/>
  <c r="CZ493" i="1"/>
  <c r="DC493" i="1"/>
  <c r="E494" i="1"/>
  <c r="H494" i="1"/>
  <c r="K494" i="1"/>
  <c r="S494" i="1"/>
  <c r="U494" i="1"/>
  <c r="W494" i="1"/>
  <c r="Y494" i="1"/>
  <c r="AA494" i="1"/>
  <c r="AC494" i="1"/>
  <c r="AD494" i="1"/>
  <c r="AE494" i="1"/>
  <c r="AF494" i="1"/>
  <c r="AK494" i="1"/>
  <c r="AQ494" i="1"/>
  <c r="AR494" i="1"/>
  <c r="AS494" i="1"/>
  <c r="AT494" i="1"/>
  <c r="AV494" i="1"/>
  <c r="AW494" i="1"/>
  <c r="AX494" i="1"/>
  <c r="AY494" i="1"/>
  <c r="BB494" i="1"/>
  <c r="BC494" i="1"/>
  <c r="BD494" i="1"/>
  <c r="BE494" i="1"/>
  <c r="BH494" i="1"/>
  <c r="BJ494" i="1"/>
  <c r="BL494" i="1"/>
  <c r="BN494" i="1"/>
  <c r="BP494" i="1"/>
  <c r="BR494" i="1"/>
  <c r="BT494" i="1"/>
  <c r="BV494" i="1"/>
  <c r="CB494" i="1"/>
  <c r="CD494" i="1"/>
  <c r="CF494" i="1"/>
  <c r="CH494" i="1"/>
  <c r="CJ494" i="1"/>
  <c r="CL494" i="1"/>
  <c r="CN494" i="1"/>
  <c r="CP494" i="1"/>
  <c r="CR494" i="1"/>
  <c r="CT494" i="1"/>
  <c r="CV494" i="1"/>
  <c r="CX494" i="1"/>
  <c r="CZ494" i="1"/>
  <c r="DC494" i="1"/>
  <c r="E495" i="1"/>
  <c r="H495" i="1"/>
  <c r="K495" i="1"/>
  <c r="S495" i="1"/>
  <c r="U495" i="1"/>
  <c r="W495" i="1"/>
  <c r="Y495" i="1"/>
  <c r="AA495" i="1"/>
  <c r="AC495" i="1"/>
  <c r="AD495" i="1"/>
  <c r="AE495" i="1"/>
  <c r="AF495" i="1"/>
  <c r="AK495" i="1"/>
  <c r="AQ495" i="1"/>
  <c r="AR495" i="1"/>
  <c r="AS495" i="1"/>
  <c r="AT495" i="1"/>
  <c r="AV495" i="1"/>
  <c r="AW495" i="1"/>
  <c r="AX495" i="1"/>
  <c r="AY495" i="1"/>
  <c r="BB495" i="1"/>
  <c r="BC495" i="1"/>
  <c r="BD495" i="1"/>
  <c r="BE495" i="1"/>
  <c r="BH495" i="1"/>
  <c r="BJ495" i="1"/>
  <c r="BL495" i="1"/>
  <c r="BN495" i="1"/>
  <c r="BP495" i="1"/>
  <c r="BR495" i="1"/>
  <c r="BT495" i="1"/>
  <c r="BV495" i="1"/>
  <c r="CB495" i="1"/>
  <c r="CD495" i="1"/>
  <c r="CF495" i="1"/>
  <c r="CH495" i="1"/>
  <c r="CJ495" i="1"/>
  <c r="CL495" i="1"/>
  <c r="CN495" i="1"/>
  <c r="CP495" i="1"/>
  <c r="CR495" i="1"/>
  <c r="CT495" i="1"/>
  <c r="CV495" i="1"/>
  <c r="CX495" i="1"/>
  <c r="CZ495" i="1"/>
  <c r="DC495" i="1"/>
  <c r="E496" i="1"/>
  <c r="H496" i="1"/>
  <c r="K496" i="1"/>
  <c r="S496" i="1"/>
  <c r="U496" i="1"/>
  <c r="W496" i="1"/>
  <c r="Y496" i="1"/>
  <c r="AA496" i="1"/>
  <c r="AC496" i="1"/>
  <c r="AD496" i="1"/>
  <c r="AE496" i="1"/>
  <c r="AF496" i="1"/>
  <c r="AK496" i="1"/>
  <c r="AQ496" i="1"/>
  <c r="AR496" i="1"/>
  <c r="AS496" i="1"/>
  <c r="AT496" i="1"/>
  <c r="AV496" i="1"/>
  <c r="AW496" i="1"/>
  <c r="AX496" i="1"/>
  <c r="AY496" i="1"/>
  <c r="BB496" i="1"/>
  <c r="BC496" i="1"/>
  <c r="BD496" i="1"/>
  <c r="BE496" i="1"/>
  <c r="BH496" i="1"/>
  <c r="BJ496" i="1"/>
  <c r="BL496" i="1"/>
  <c r="BN496" i="1"/>
  <c r="BP496" i="1"/>
  <c r="BR496" i="1"/>
  <c r="BT496" i="1"/>
  <c r="BV496" i="1"/>
  <c r="CB496" i="1"/>
  <c r="CD496" i="1"/>
  <c r="CF496" i="1"/>
  <c r="CH496" i="1"/>
  <c r="CJ496" i="1"/>
  <c r="CL496" i="1"/>
  <c r="CN496" i="1"/>
  <c r="CP496" i="1"/>
  <c r="CR496" i="1"/>
  <c r="CT496" i="1"/>
  <c r="CV496" i="1"/>
  <c r="CX496" i="1"/>
  <c r="CZ496" i="1"/>
  <c r="DC496" i="1"/>
  <c r="E497" i="1"/>
  <c r="H497" i="1"/>
  <c r="K497" i="1"/>
  <c r="S497" i="1"/>
  <c r="U497" i="1"/>
  <c r="W497" i="1"/>
  <c r="Y497" i="1"/>
  <c r="AA497" i="1"/>
  <c r="AC497" i="1"/>
  <c r="AD497" i="1"/>
  <c r="AE497" i="1"/>
  <c r="AF497" i="1"/>
  <c r="AK497" i="1"/>
  <c r="AQ497" i="1"/>
  <c r="AR497" i="1"/>
  <c r="AS497" i="1"/>
  <c r="AT497" i="1"/>
  <c r="AV497" i="1"/>
  <c r="AW497" i="1"/>
  <c r="AX497" i="1"/>
  <c r="AY497" i="1"/>
  <c r="BB497" i="1"/>
  <c r="BC497" i="1"/>
  <c r="BD497" i="1"/>
  <c r="BE497" i="1"/>
  <c r="BH497" i="1"/>
  <c r="BJ497" i="1"/>
  <c r="BL497" i="1"/>
  <c r="BN497" i="1"/>
  <c r="BP497" i="1"/>
  <c r="BR497" i="1"/>
  <c r="BT497" i="1"/>
  <c r="BV497" i="1"/>
  <c r="CB497" i="1"/>
  <c r="CD497" i="1"/>
  <c r="CF497" i="1"/>
  <c r="CH497" i="1"/>
  <c r="CJ497" i="1"/>
  <c r="CL497" i="1"/>
  <c r="CN497" i="1"/>
  <c r="CP497" i="1"/>
  <c r="CR497" i="1"/>
  <c r="CT497" i="1"/>
  <c r="CV497" i="1"/>
  <c r="CX497" i="1"/>
  <c r="CZ497" i="1"/>
  <c r="DC497" i="1"/>
  <c r="E498" i="1"/>
  <c r="H498" i="1"/>
  <c r="K498" i="1"/>
  <c r="S498" i="1"/>
  <c r="U498" i="1"/>
  <c r="W498" i="1"/>
  <c r="Y498" i="1"/>
  <c r="AA498" i="1"/>
  <c r="AC498" i="1"/>
  <c r="AD498" i="1"/>
  <c r="AE498" i="1"/>
  <c r="AF498" i="1"/>
  <c r="AK498" i="1"/>
  <c r="AQ498" i="1"/>
  <c r="AR498" i="1"/>
  <c r="AS498" i="1"/>
  <c r="AT498" i="1"/>
  <c r="AV498" i="1"/>
  <c r="AW498" i="1"/>
  <c r="AX498" i="1"/>
  <c r="AY498" i="1"/>
  <c r="BB498" i="1"/>
  <c r="BC498" i="1"/>
  <c r="BD498" i="1"/>
  <c r="BE498" i="1"/>
  <c r="BH498" i="1"/>
  <c r="BJ498" i="1"/>
  <c r="BL498" i="1"/>
  <c r="BN498" i="1"/>
  <c r="BP498" i="1"/>
  <c r="BR498" i="1"/>
  <c r="BT498" i="1"/>
  <c r="BV498" i="1"/>
  <c r="CB498" i="1"/>
  <c r="CD498" i="1"/>
  <c r="CF498" i="1"/>
  <c r="CH498" i="1"/>
  <c r="CJ498" i="1"/>
  <c r="CL498" i="1"/>
  <c r="CN498" i="1"/>
  <c r="CP498" i="1"/>
  <c r="CR498" i="1"/>
  <c r="CT498" i="1"/>
  <c r="CV498" i="1"/>
  <c r="CX498" i="1"/>
  <c r="CZ498" i="1"/>
  <c r="DC498" i="1"/>
  <c r="E499" i="1"/>
  <c r="H499" i="1"/>
  <c r="K499" i="1"/>
  <c r="S499" i="1"/>
  <c r="U499" i="1"/>
  <c r="W499" i="1"/>
  <c r="Y499" i="1"/>
  <c r="AA499" i="1"/>
  <c r="AC499" i="1"/>
  <c r="AD499" i="1"/>
  <c r="AE499" i="1"/>
  <c r="AF499" i="1"/>
  <c r="AK499" i="1"/>
  <c r="AQ499" i="1"/>
  <c r="AR499" i="1"/>
  <c r="AS499" i="1"/>
  <c r="AT499" i="1"/>
  <c r="AV499" i="1"/>
  <c r="AW499" i="1"/>
  <c r="AX499" i="1"/>
  <c r="AY499" i="1"/>
  <c r="BB499" i="1"/>
  <c r="BC499" i="1"/>
  <c r="BD499" i="1"/>
  <c r="BE499" i="1"/>
  <c r="BH499" i="1"/>
  <c r="BJ499" i="1"/>
  <c r="BL499" i="1"/>
  <c r="BN499" i="1"/>
  <c r="BP499" i="1"/>
  <c r="BR499" i="1"/>
  <c r="BT499" i="1"/>
  <c r="BV499" i="1"/>
  <c r="CB499" i="1"/>
  <c r="CD499" i="1"/>
  <c r="CF499" i="1"/>
  <c r="CH499" i="1"/>
  <c r="CJ499" i="1"/>
  <c r="CL499" i="1"/>
  <c r="CN499" i="1"/>
  <c r="CP499" i="1"/>
  <c r="CR499" i="1"/>
  <c r="CT499" i="1"/>
  <c r="CV499" i="1"/>
  <c r="CX499" i="1"/>
  <c r="CZ499" i="1"/>
  <c r="DC499" i="1"/>
  <c r="E500" i="1"/>
  <c r="H500" i="1"/>
  <c r="K500" i="1"/>
  <c r="S500" i="1"/>
  <c r="U500" i="1"/>
  <c r="W500" i="1"/>
  <c r="Y500" i="1"/>
  <c r="AA500" i="1"/>
  <c r="AC500" i="1"/>
  <c r="AD500" i="1"/>
  <c r="AE500" i="1"/>
  <c r="AF500" i="1"/>
  <c r="AK500" i="1"/>
  <c r="AQ500" i="1"/>
  <c r="AR500" i="1"/>
  <c r="AS500" i="1"/>
  <c r="AT500" i="1"/>
  <c r="AV500" i="1"/>
  <c r="AW500" i="1"/>
  <c r="AX500" i="1"/>
  <c r="AY500" i="1"/>
  <c r="BB500" i="1"/>
  <c r="BC500" i="1"/>
  <c r="BD500" i="1"/>
  <c r="BE500" i="1"/>
  <c r="BH500" i="1"/>
  <c r="BJ500" i="1"/>
  <c r="BL500" i="1"/>
  <c r="BN500" i="1"/>
  <c r="BP500" i="1"/>
  <c r="BR500" i="1"/>
  <c r="BT500" i="1"/>
  <c r="BV500" i="1"/>
  <c r="CB500" i="1"/>
  <c r="CD500" i="1"/>
  <c r="CF500" i="1"/>
  <c r="CH500" i="1"/>
  <c r="CJ500" i="1"/>
  <c r="CL500" i="1"/>
  <c r="CN500" i="1"/>
  <c r="CP500" i="1"/>
  <c r="CR500" i="1"/>
  <c r="CT500" i="1"/>
  <c r="CV500" i="1"/>
  <c r="CX500" i="1"/>
  <c r="CZ500" i="1"/>
  <c r="DC500" i="1"/>
  <c r="E501" i="1"/>
  <c r="H501" i="1"/>
  <c r="K501" i="1"/>
  <c r="S501" i="1"/>
  <c r="U501" i="1"/>
  <c r="W501" i="1"/>
  <c r="Y501" i="1"/>
  <c r="AA501" i="1"/>
  <c r="AC501" i="1"/>
  <c r="AD501" i="1"/>
  <c r="AE501" i="1"/>
  <c r="AF501" i="1"/>
  <c r="AK501" i="1"/>
  <c r="AQ501" i="1"/>
  <c r="AR501" i="1"/>
  <c r="AS501" i="1"/>
  <c r="AT501" i="1"/>
  <c r="AV501" i="1"/>
  <c r="AW501" i="1"/>
  <c r="AX501" i="1"/>
  <c r="AY501" i="1"/>
  <c r="BB501" i="1"/>
  <c r="BC501" i="1"/>
  <c r="BD501" i="1"/>
  <c r="BE501" i="1"/>
  <c r="BH501" i="1"/>
  <c r="BJ501" i="1"/>
  <c r="BL501" i="1"/>
  <c r="BN501" i="1"/>
  <c r="BP501" i="1"/>
  <c r="BR501" i="1"/>
  <c r="BT501" i="1"/>
  <c r="BV501" i="1"/>
  <c r="CB501" i="1"/>
  <c r="CD501" i="1"/>
  <c r="CF501" i="1"/>
  <c r="CH501" i="1"/>
  <c r="CJ501" i="1"/>
  <c r="CL501" i="1"/>
  <c r="CN501" i="1"/>
  <c r="CP501" i="1"/>
  <c r="CR501" i="1"/>
  <c r="CT501" i="1"/>
  <c r="CV501" i="1"/>
  <c r="CX501" i="1"/>
  <c r="CZ501" i="1"/>
  <c r="DC501" i="1"/>
  <c r="E502" i="1"/>
  <c r="H502" i="1"/>
  <c r="K502" i="1"/>
  <c r="S502" i="1"/>
  <c r="U502" i="1"/>
  <c r="W502" i="1"/>
  <c r="Y502" i="1"/>
  <c r="AA502" i="1"/>
  <c r="AC502" i="1"/>
  <c r="AD502" i="1"/>
  <c r="AE502" i="1"/>
  <c r="AF502" i="1"/>
  <c r="AK502" i="1"/>
  <c r="AQ502" i="1"/>
  <c r="AR502" i="1"/>
  <c r="AS502" i="1"/>
  <c r="AT502" i="1"/>
  <c r="AV502" i="1"/>
  <c r="AW502" i="1"/>
  <c r="AX502" i="1"/>
  <c r="AY502" i="1"/>
  <c r="BB502" i="1"/>
  <c r="BC502" i="1"/>
  <c r="BD502" i="1"/>
  <c r="BE502" i="1"/>
  <c r="BH502" i="1"/>
  <c r="BJ502" i="1"/>
  <c r="BL502" i="1"/>
  <c r="BN502" i="1"/>
  <c r="BP502" i="1"/>
  <c r="BR502" i="1"/>
  <c r="BT502" i="1"/>
  <c r="BV502" i="1"/>
  <c r="CB502" i="1"/>
  <c r="CD502" i="1"/>
  <c r="CF502" i="1"/>
  <c r="CH502" i="1"/>
  <c r="CJ502" i="1"/>
  <c r="CL502" i="1"/>
  <c r="CN502" i="1"/>
  <c r="CP502" i="1"/>
  <c r="CR502" i="1"/>
  <c r="CT502" i="1"/>
  <c r="CV502" i="1"/>
  <c r="CX502" i="1"/>
  <c r="CZ502" i="1"/>
  <c r="DC502" i="1"/>
  <c r="E503" i="1"/>
  <c r="H503" i="1"/>
  <c r="K503" i="1"/>
  <c r="S503" i="1"/>
  <c r="U503" i="1"/>
  <c r="W503" i="1"/>
  <c r="Y503" i="1"/>
  <c r="AA503" i="1"/>
  <c r="AC503" i="1"/>
  <c r="AD503" i="1"/>
  <c r="AE503" i="1"/>
  <c r="AF503" i="1"/>
  <c r="AK503" i="1"/>
  <c r="AQ503" i="1"/>
  <c r="AR503" i="1"/>
  <c r="AS503" i="1"/>
  <c r="AT503" i="1"/>
  <c r="AV503" i="1"/>
  <c r="AW503" i="1"/>
  <c r="AX503" i="1"/>
  <c r="AY503" i="1"/>
  <c r="BB503" i="1"/>
  <c r="BC503" i="1"/>
  <c r="BD503" i="1"/>
  <c r="BE503" i="1"/>
  <c r="BH503" i="1"/>
  <c r="BJ503" i="1"/>
  <c r="BL503" i="1"/>
  <c r="BN503" i="1"/>
  <c r="BP503" i="1"/>
  <c r="BR503" i="1"/>
  <c r="BT503" i="1"/>
  <c r="BV503" i="1"/>
  <c r="CB503" i="1"/>
  <c r="CD503" i="1"/>
  <c r="CF503" i="1"/>
  <c r="CH503" i="1"/>
  <c r="CJ503" i="1"/>
  <c r="CL503" i="1"/>
  <c r="CN503" i="1"/>
  <c r="CP503" i="1"/>
  <c r="CR503" i="1"/>
  <c r="CT503" i="1"/>
  <c r="CV503" i="1"/>
  <c r="CX503" i="1"/>
  <c r="CZ503" i="1"/>
  <c r="DC503" i="1"/>
  <c r="E504" i="1"/>
  <c r="H504" i="1"/>
  <c r="K504" i="1"/>
  <c r="S504" i="1"/>
  <c r="U504" i="1"/>
  <c r="W504" i="1"/>
  <c r="Y504" i="1"/>
  <c r="AA504" i="1"/>
  <c r="AC504" i="1"/>
  <c r="AD504" i="1"/>
  <c r="AE504" i="1"/>
  <c r="AF504" i="1"/>
  <c r="AK504" i="1"/>
  <c r="AQ504" i="1"/>
  <c r="AR504" i="1"/>
  <c r="AS504" i="1"/>
  <c r="AT504" i="1"/>
  <c r="AV504" i="1"/>
  <c r="AW504" i="1"/>
  <c r="AX504" i="1"/>
  <c r="AY504" i="1"/>
  <c r="BB504" i="1"/>
  <c r="BC504" i="1"/>
  <c r="BD504" i="1"/>
  <c r="BE504" i="1"/>
  <c r="BH504" i="1"/>
  <c r="BJ504" i="1"/>
  <c r="BL504" i="1"/>
  <c r="BN504" i="1"/>
  <c r="BP504" i="1"/>
  <c r="BR504" i="1"/>
  <c r="BT504" i="1"/>
  <c r="BV504" i="1"/>
  <c r="CB504" i="1"/>
  <c r="CD504" i="1"/>
  <c r="CF504" i="1"/>
  <c r="CH504" i="1"/>
  <c r="CJ504" i="1"/>
  <c r="CL504" i="1"/>
  <c r="CN504" i="1"/>
  <c r="CP504" i="1"/>
  <c r="CR504" i="1"/>
  <c r="CT504" i="1"/>
  <c r="CV504" i="1"/>
  <c r="CX504" i="1"/>
  <c r="CZ504" i="1"/>
  <c r="DC504" i="1"/>
  <c r="E505" i="1"/>
  <c r="H505" i="1"/>
  <c r="K505" i="1"/>
  <c r="S505" i="1"/>
  <c r="U505" i="1"/>
  <c r="W505" i="1"/>
  <c r="Y505" i="1"/>
  <c r="AA505" i="1"/>
  <c r="AC505" i="1"/>
  <c r="AD505" i="1"/>
  <c r="AE505" i="1"/>
  <c r="AF505" i="1"/>
  <c r="AK505" i="1"/>
  <c r="AQ505" i="1"/>
  <c r="AR505" i="1"/>
  <c r="AS505" i="1"/>
  <c r="AT505" i="1"/>
  <c r="AV505" i="1"/>
  <c r="AW505" i="1"/>
  <c r="AX505" i="1"/>
  <c r="AY505" i="1"/>
  <c r="BB505" i="1"/>
  <c r="BC505" i="1"/>
  <c r="BD505" i="1"/>
  <c r="BE505" i="1"/>
  <c r="BH505" i="1"/>
  <c r="BJ505" i="1"/>
  <c r="BL505" i="1"/>
  <c r="BN505" i="1"/>
  <c r="BP505" i="1"/>
  <c r="BR505" i="1"/>
  <c r="BT505" i="1"/>
  <c r="BV505" i="1"/>
  <c r="CB505" i="1"/>
  <c r="CD505" i="1"/>
  <c r="CF505" i="1"/>
  <c r="CH505" i="1"/>
  <c r="CJ505" i="1"/>
  <c r="CL505" i="1"/>
  <c r="CN505" i="1"/>
  <c r="CP505" i="1"/>
  <c r="CR505" i="1"/>
  <c r="CT505" i="1"/>
  <c r="CV505" i="1"/>
  <c r="CX505" i="1"/>
  <c r="CZ505" i="1"/>
  <c r="DC505" i="1"/>
  <c r="E506" i="1"/>
  <c r="H506" i="1"/>
  <c r="K506" i="1"/>
  <c r="S506" i="1"/>
  <c r="U506" i="1"/>
  <c r="W506" i="1"/>
  <c r="Y506" i="1"/>
  <c r="AA506" i="1"/>
  <c r="AC506" i="1"/>
  <c r="AD506" i="1"/>
  <c r="AE506" i="1"/>
  <c r="AF506" i="1"/>
  <c r="AK506" i="1"/>
  <c r="AQ506" i="1"/>
  <c r="AR506" i="1"/>
  <c r="AS506" i="1"/>
  <c r="AT506" i="1"/>
  <c r="AV506" i="1"/>
  <c r="AW506" i="1"/>
  <c r="AX506" i="1"/>
  <c r="AY506" i="1"/>
  <c r="BB506" i="1"/>
  <c r="BC506" i="1"/>
  <c r="BD506" i="1"/>
  <c r="BE506" i="1"/>
  <c r="BH506" i="1"/>
  <c r="BJ506" i="1"/>
  <c r="BL506" i="1"/>
  <c r="BN506" i="1"/>
  <c r="BP506" i="1"/>
  <c r="BR506" i="1"/>
  <c r="BT506" i="1"/>
  <c r="BV506" i="1"/>
  <c r="CB506" i="1"/>
  <c r="CD506" i="1"/>
  <c r="CF506" i="1"/>
  <c r="CH506" i="1"/>
  <c r="CJ506" i="1"/>
  <c r="CL506" i="1"/>
  <c r="CN506" i="1"/>
  <c r="CP506" i="1"/>
  <c r="CR506" i="1"/>
  <c r="CT506" i="1"/>
  <c r="CV506" i="1"/>
  <c r="CX506" i="1"/>
  <c r="CZ506" i="1"/>
  <c r="DC506" i="1"/>
  <c r="E507" i="1"/>
  <c r="H507" i="1"/>
  <c r="K507" i="1"/>
  <c r="S507" i="1"/>
  <c r="U507" i="1"/>
  <c r="W507" i="1"/>
  <c r="Y507" i="1"/>
  <c r="AA507" i="1"/>
  <c r="AC507" i="1"/>
  <c r="AD507" i="1"/>
  <c r="AE507" i="1"/>
  <c r="AF507" i="1"/>
  <c r="AK507" i="1"/>
  <c r="AQ507" i="1"/>
  <c r="AR507" i="1"/>
  <c r="AS507" i="1"/>
  <c r="AT507" i="1"/>
  <c r="AV507" i="1"/>
  <c r="AW507" i="1"/>
  <c r="AX507" i="1"/>
  <c r="AY507" i="1"/>
  <c r="BB507" i="1"/>
  <c r="BC507" i="1"/>
  <c r="BD507" i="1"/>
  <c r="BE507" i="1"/>
  <c r="BH507" i="1"/>
  <c r="BJ507" i="1"/>
  <c r="BL507" i="1"/>
  <c r="BN507" i="1"/>
  <c r="BP507" i="1"/>
  <c r="BR507" i="1"/>
  <c r="BT507" i="1"/>
  <c r="BV507" i="1"/>
  <c r="CB507" i="1"/>
  <c r="CD507" i="1"/>
  <c r="CF507" i="1"/>
  <c r="CH507" i="1"/>
  <c r="CJ507" i="1"/>
  <c r="CL507" i="1"/>
  <c r="CN507" i="1"/>
  <c r="CP507" i="1"/>
  <c r="CR507" i="1"/>
  <c r="CT507" i="1"/>
  <c r="CV507" i="1"/>
  <c r="CX507" i="1"/>
  <c r="CZ507" i="1"/>
  <c r="DC507" i="1"/>
  <c r="E508" i="1"/>
  <c r="H508" i="1"/>
  <c r="K508" i="1"/>
  <c r="S508" i="1"/>
  <c r="U508" i="1"/>
  <c r="W508" i="1"/>
  <c r="Y508" i="1"/>
  <c r="AA508" i="1"/>
  <c r="AC508" i="1"/>
  <c r="AD508" i="1"/>
  <c r="AE508" i="1"/>
  <c r="AF508" i="1"/>
  <c r="AK508" i="1"/>
  <c r="AQ508" i="1"/>
  <c r="AR508" i="1"/>
  <c r="AS508" i="1"/>
  <c r="AT508" i="1"/>
  <c r="AV508" i="1"/>
  <c r="AW508" i="1"/>
  <c r="AX508" i="1"/>
  <c r="AY508" i="1"/>
  <c r="BB508" i="1"/>
  <c r="BC508" i="1"/>
  <c r="BD508" i="1"/>
  <c r="BE508" i="1"/>
  <c r="BH508" i="1"/>
  <c r="BJ508" i="1"/>
  <c r="BL508" i="1"/>
  <c r="BN508" i="1"/>
  <c r="BP508" i="1"/>
  <c r="BR508" i="1"/>
  <c r="BT508" i="1"/>
  <c r="BV508" i="1"/>
  <c r="CB508" i="1"/>
  <c r="CD508" i="1"/>
  <c r="CF508" i="1"/>
  <c r="CH508" i="1"/>
  <c r="CJ508" i="1"/>
  <c r="CL508" i="1"/>
  <c r="CN508" i="1"/>
  <c r="CP508" i="1"/>
  <c r="CR508" i="1"/>
  <c r="CT508" i="1"/>
  <c r="CV508" i="1"/>
  <c r="CX508" i="1"/>
  <c r="CZ508" i="1"/>
  <c r="DC508" i="1"/>
  <c r="E509" i="1"/>
  <c r="H509" i="1"/>
  <c r="K509" i="1"/>
  <c r="S509" i="1"/>
  <c r="U509" i="1"/>
  <c r="W509" i="1"/>
  <c r="Y509" i="1"/>
  <c r="AA509" i="1"/>
  <c r="AC509" i="1"/>
  <c r="AD509" i="1"/>
  <c r="AE509" i="1"/>
  <c r="AF509" i="1"/>
  <c r="AK509" i="1"/>
  <c r="AQ509" i="1"/>
  <c r="AR509" i="1"/>
  <c r="AS509" i="1"/>
  <c r="AT509" i="1"/>
  <c r="AV509" i="1"/>
  <c r="AW509" i="1"/>
  <c r="AX509" i="1"/>
  <c r="AY509" i="1"/>
  <c r="BB509" i="1"/>
  <c r="BC509" i="1"/>
  <c r="BD509" i="1"/>
  <c r="BE509" i="1"/>
  <c r="BH509" i="1"/>
  <c r="BJ509" i="1"/>
  <c r="BL509" i="1"/>
  <c r="BN509" i="1"/>
  <c r="BP509" i="1"/>
  <c r="BR509" i="1"/>
  <c r="BT509" i="1"/>
  <c r="BV509" i="1"/>
  <c r="CB509" i="1"/>
  <c r="CD509" i="1"/>
  <c r="CF509" i="1"/>
  <c r="CH509" i="1"/>
  <c r="CJ509" i="1"/>
  <c r="CL509" i="1"/>
  <c r="CN509" i="1"/>
  <c r="CP509" i="1"/>
  <c r="CR509" i="1"/>
  <c r="CT509" i="1"/>
  <c r="CV509" i="1"/>
  <c r="CX509" i="1"/>
  <c r="CZ509" i="1"/>
  <c r="DC509" i="1"/>
  <c r="E510" i="1"/>
  <c r="H510" i="1"/>
  <c r="K510" i="1"/>
  <c r="S510" i="1"/>
  <c r="U510" i="1"/>
  <c r="W510" i="1"/>
  <c r="Y510" i="1"/>
  <c r="AA510" i="1"/>
  <c r="AC510" i="1"/>
  <c r="AD510" i="1"/>
  <c r="AE510" i="1"/>
  <c r="AF510" i="1"/>
  <c r="AK510" i="1"/>
  <c r="AQ510" i="1"/>
  <c r="AR510" i="1"/>
  <c r="AS510" i="1"/>
  <c r="AT510" i="1"/>
  <c r="AV510" i="1"/>
  <c r="AW510" i="1"/>
  <c r="AX510" i="1"/>
  <c r="AY510" i="1"/>
  <c r="BB510" i="1"/>
  <c r="BC510" i="1"/>
  <c r="BD510" i="1"/>
  <c r="BE510" i="1"/>
  <c r="BH510" i="1"/>
  <c r="BJ510" i="1"/>
  <c r="BL510" i="1"/>
  <c r="BN510" i="1"/>
  <c r="BP510" i="1"/>
  <c r="BR510" i="1"/>
  <c r="BT510" i="1"/>
  <c r="BV510" i="1"/>
  <c r="CB510" i="1"/>
  <c r="CD510" i="1"/>
  <c r="CF510" i="1"/>
  <c r="CH510" i="1"/>
  <c r="CJ510" i="1"/>
  <c r="CL510" i="1"/>
  <c r="CN510" i="1"/>
  <c r="CP510" i="1"/>
  <c r="CR510" i="1"/>
  <c r="CT510" i="1"/>
  <c r="CV510" i="1"/>
  <c r="CX510" i="1"/>
  <c r="CZ510" i="1"/>
  <c r="DC510" i="1"/>
  <c r="E511" i="1"/>
  <c r="H511" i="1"/>
  <c r="K511" i="1"/>
  <c r="S511" i="1"/>
  <c r="U511" i="1"/>
  <c r="W511" i="1"/>
  <c r="Y511" i="1"/>
  <c r="AA511" i="1"/>
  <c r="AC511" i="1"/>
  <c r="AD511" i="1"/>
  <c r="AE511" i="1"/>
  <c r="AF511" i="1"/>
  <c r="AK511" i="1"/>
  <c r="AQ511" i="1"/>
  <c r="AR511" i="1"/>
  <c r="AS511" i="1"/>
  <c r="AT511" i="1"/>
  <c r="AV511" i="1"/>
  <c r="AW511" i="1"/>
  <c r="AX511" i="1"/>
  <c r="AY511" i="1"/>
  <c r="BB511" i="1"/>
  <c r="BC511" i="1"/>
  <c r="BD511" i="1"/>
  <c r="BE511" i="1"/>
  <c r="BH511" i="1"/>
  <c r="BJ511" i="1"/>
  <c r="BL511" i="1"/>
  <c r="BN511" i="1"/>
  <c r="BP511" i="1"/>
  <c r="BR511" i="1"/>
  <c r="BT511" i="1"/>
  <c r="BV511" i="1"/>
  <c r="CB511" i="1"/>
  <c r="CD511" i="1"/>
  <c r="CF511" i="1"/>
  <c r="CH511" i="1"/>
  <c r="CJ511" i="1"/>
  <c r="CL511" i="1"/>
  <c r="CN511" i="1"/>
  <c r="CP511" i="1"/>
  <c r="CR511" i="1"/>
  <c r="CT511" i="1"/>
  <c r="CV511" i="1"/>
  <c r="CX511" i="1"/>
  <c r="CZ511" i="1"/>
  <c r="DC511" i="1"/>
  <c r="E512" i="1"/>
  <c r="H512" i="1"/>
  <c r="K512" i="1"/>
  <c r="S512" i="1"/>
  <c r="U512" i="1"/>
  <c r="W512" i="1"/>
  <c r="Y512" i="1"/>
  <c r="AA512" i="1"/>
  <c r="AC512" i="1"/>
  <c r="AD512" i="1"/>
  <c r="AE512" i="1"/>
  <c r="AF512" i="1"/>
  <c r="AK512" i="1"/>
  <c r="AQ512" i="1"/>
  <c r="AR512" i="1"/>
  <c r="AS512" i="1"/>
  <c r="AT512" i="1"/>
  <c r="AV512" i="1"/>
  <c r="AW512" i="1"/>
  <c r="AX512" i="1"/>
  <c r="AY512" i="1"/>
  <c r="BB512" i="1"/>
  <c r="BC512" i="1"/>
  <c r="BD512" i="1"/>
  <c r="BE512" i="1"/>
  <c r="BH512" i="1"/>
  <c r="BJ512" i="1"/>
  <c r="BL512" i="1"/>
  <c r="BN512" i="1"/>
  <c r="BP512" i="1"/>
  <c r="BR512" i="1"/>
  <c r="BT512" i="1"/>
  <c r="BV512" i="1"/>
  <c r="CB512" i="1"/>
  <c r="CD512" i="1"/>
  <c r="CF512" i="1"/>
  <c r="CH512" i="1"/>
  <c r="CJ512" i="1"/>
  <c r="CL512" i="1"/>
  <c r="CN512" i="1"/>
  <c r="CP512" i="1"/>
  <c r="CR512" i="1"/>
  <c r="CT512" i="1"/>
  <c r="CV512" i="1"/>
  <c r="CX512" i="1"/>
  <c r="CZ512" i="1"/>
  <c r="DC512" i="1"/>
  <c r="E513" i="1"/>
  <c r="H513" i="1"/>
  <c r="K513" i="1"/>
  <c r="S513" i="1"/>
  <c r="U513" i="1"/>
  <c r="W513" i="1"/>
  <c r="Y513" i="1"/>
  <c r="AA513" i="1"/>
  <c r="AC513" i="1"/>
  <c r="AD513" i="1"/>
  <c r="AE513" i="1"/>
  <c r="AF513" i="1"/>
  <c r="AK513" i="1"/>
  <c r="AQ513" i="1"/>
  <c r="AR513" i="1"/>
  <c r="AS513" i="1"/>
  <c r="AT513" i="1"/>
  <c r="AV513" i="1"/>
  <c r="AW513" i="1"/>
  <c r="AX513" i="1"/>
  <c r="AY513" i="1"/>
  <c r="BB513" i="1"/>
  <c r="BC513" i="1"/>
  <c r="BD513" i="1"/>
  <c r="BE513" i="1"/>
  <c r="BH513" i="1"/>
  <c r="BJ513" i="1"/>
  <c r="BL513" i="1"/>
  <c r="BN513" i="1"/>
  <c r="BP513" i="1"/>
  <c r="BR513" i="1"/>
  <c r="BT513" i="1"/>
  <c r="BV513" i="1"/>
  <c r="CB513" i="1"/>
  <c r="CD513" i="1"/>
  <c r="CF513" i="1"/>
  <c r="CH513" i="1"/>
  <c r="CJ513" i="1"/>
  <c r="CL513" i="1"/>
  <c r="CN513" i="1"/>
  <c r="CP513" i="1"/>
  <c r="CR513" i="1"/>
  <c r="CT513" i="1"/>
  <c r="CV513" i="1"/>
  <c r="CX513" i="1"/>
  <c r="CZ513" i="1"/>
  <c r="DC513" i="1"/>
  <c r="E514" i="1"/>
  <c r="H514" i="1"/>
  <c r="K514" i="1"/>
  <c r="S514" i="1"/>
  <c r="U514" i="1"/>
  <c r="W514" i="1"/>
  <c r="Y514" i="1"/>
  <c r="AA514" i="1"/>
  <c r="AC514" i="1"/>
  <c r="AD514" i="1"/>
  <c r="AE514" i="1"/>
  <c r="AF514" i="1"/>
  <c r="AK514" i="1"/>
  <c r="AQ514" i="1"/>
  <c r="AR514" i="1"/>
  <c r="AS514" i="1"/>
  <c r="AT514" i="1"/>
  <c r="AV514" i="1"/>
  <c r="AW514" i="1"/>
  <c r="AX514" i="1"/>
  <c r="AY514" i="1"/>
  <c r="BB514" i="1"/>
  <c r="BC514" i="1"/>
  <c r="BD514" i="1"/>
  <c r="BE514" i="1"/>
  <c r="BH514" i="1"/>
  <c r="BJ514" i="1"/>
  <c r="BL514" i="1"/>
  <c r="BN514" i="1"/>
  <c r="BP514" i="1"/>
  <c r="BR514" i="1"/>
  <c r="BT514" i="1"/>
  <c r="BV514" i="1"/>
  <c r="CB514" i="1"/>
  <c r="CD514" i="1"/>
  <c r="CF514" i="1"/>
  <c r="CH514" i="1"/>
  <c r="CJ514" i="1"/>
  <c r="CL514" i="1"/>
  <c r="CN514" i="1"/>
  <c r="CP514" i="1"/>
  <c r="CR514" i="1"/>
  <c r="CT514" i="1"/>
  <c r="CV514" i="1"/>
  <c r="CX514" i="1"/>
  <c r="CZ514" i="1"/>
  <c r="DC514" i="1"/>
  <c r="E515" i="1"/>
  <c r="H515" i="1"/>
  <c r="K515" i="1"/>
  <c r="S515" i="1"/>
  <c r="U515" i="1"/>
  <c r="W515" i="1"/>
  <c r="Y515" i="1"/>
  <c r="AA515" i="1"/>
  <c r="AC515" i="1"/>
  <c r="AD515" i="1"/>
  <c r="AE515" i="1"/>
  <c r="AF515" i="1"/>
  <c r="AK515" i="1"/>
  <c r="AQ515" i="1"/>
  <c r="AR515" i="1"/>
  <c r="AS515" i="1"/>
  <c r="AT515" i="1"/>
  <c r="AV515" i="1"/>
  <c r="AW515" i="1"/>
  <c r="AX515" i="1"/>
  <c r="AY515" i="1"/>
  <c r="BB515" i="1"/>
  <c r="BC515" i="1"/>
  <c r="BD515" i="1"/>
  <c r="BE515" i="1"/>
  <c r="BH515" i="1"/>
  <c r="BJ515" i="1"/>
  <c r="BL515" i="1"/>
  <c r="BN515" i="1"/>
  <c r="BP515" i="1"/>
  <c r="BR515" i="1"/>
  <c r="BT515" i="1"/>
  <c r="BV515" i="1"/>
  <c r="CB515" i="1"/>
  <c r="CD515" i="1"/>
  <c r="CF515" i="1"/>
  <c r="CH515" i="1"/>
  <c r="CJ515" i="1"/>
  <c r="CL515" i="1"/>
  <c r="CN515" i="1"/>
  <c r="CP515" i="1"/>
  <c r="CR515" i="1"/>
  <c r="CT515" i="1"/>
  <c r="CV515" i="1"/>
  <c r="CX515" i="1"/>
  <c r="CZ515" i="1"/>
  <c r="DC515" i="1"/>
  <c r="E516" i="1"/>
  <c r="H516" i="1"/>
  <c r="K516" i="1"/>
  <c r="S516" i="1"/>
  <c r="U516" i="1"/>
  <c r="W516" i="1"/>
  <c r="Y516" i="1"/>
  <c r="AA516" i="1"/>
  <c r="AC516" i="1"/>
  <c r="AD516" i="1"/>
  <c r="AG516" i="1" s="1"/>
  <c r="AE516" i="1"/>
  <c r="AF516" i="1"/>
  <c r="AK516" i="1"/>
  <c r="AQ516" i="1"/>
  <c r="AR516" i="1"/>
  <c r="AS516" i="1"/>
  <c r="AT516" i="1"/>
  <c r="AV516" i="1"/>
  <c r="AW516" i="1"/>
  <c r="AX516" i="1"/>
  <c r="AY516" i="1"/>
  <c r="BB516" i="1"/>
  <c r="BC516" i="1"/>
  <c r="BD516" i="1"/>
  <c r="BE516" i="1"/>
  <c r="BH516" i="1"/>
  <c r="BJ516" i="1"/>
  <c r="BL516" i="1"/>
  <c r="BN516" i="1"/>
  <c r="BP516" i="1"/>
  <c r="BR516" i="1"/>
  <c r="BT516" i="1"/>
  <c r="BV516" i="1"/>
  <c r="CB516" i="1"/>
  <c r="CD516" i="1"/>
  <c r="CF516" i="1"/>
  <c r="CH516" i="1"/>
  <c r="CJ516" i="1"/>
  <c r="CL516" i="1"/>
  <c r="CN516" i="1"/>
  <c r="CP516" i="1"/>
  <c r="CR516" i="1"/>
  <c r="CT516" i="1"/>
  <c r="CV516" i="1"/>
  <c r="CX516" i="1"/>
  <c r="CZ516" i="1"/>
  <c r="DC516" i="1"/>
  <c r="E517" i="1"/>
  <c r="H517" i="1"/>
  <c r="K517" i="1"/>
  <c r="S517" i="1"/>
  <c r="U517" i="1"/>
  <c r="W517" i="1"/>
  <c r="Y517" i="1"/>
  <c r="AA517" i="1"/>
  <c r="AC517" i="1"/>
  <c r="AD517" i="1"/>
  <c r="AE517" i="1"/>
  <c r="AF517" i="1"/>
  <c r="AK517" i="1"/>
  <c r="AQ517" i="1"/>
  <c r="AR517" i="1"/>
  <c r="AS517" i="1"/>
  <c r="AT517" i="1"/>
  <c r="AV517" i="1"/>
  <c r="AW517" i="1"/>
  <c r="AX517" i="1"/>
  <c r="AY517" i="1"/>
  <c r="BB517" i="1"/>
  <c r="BC517" i="1"/>
  <c r="BD517" i="1"/>
  <c r="BE517" i="1"/>
  <c r="BH517" i="1"/>
  <c r="BJ517" i="1"/>
  <c r="BL517" i="1"/>
  <c r="BN517" i="1"/>
  <c r="BP517" i="1"/>
  <c r="BR517" i="1"/>
  <c r="BT517" i="1"/>
  <c r="BV517" i="1"/>
  <c r="CB517" i="1"/>
  <c r="CD517" i="1"/>
  <c r="CF517" i="1"/>
  <c r="CH517" i="1"/>
  <c r="CJ517" i="1"/>
  <c r="CL517" i="1"/>
  <c r="CN517" i="1"/>
  <c r="CP517" i="1"/>
  <c r="CR517" i="1"/>
  <c r="CT517" i="1"/>
  <c r="CV517" i="1"/>
  <c r="CX517" i="1"/>
  <c r="CZ517" i="1"/>
  <c r="DC517" i="1"/>
  <c r="E518" i="1"/>
  <c r="H518" i="1"/>
  <c r="K518" i="1"/>
  <c r="S518" i="1"/>
  <c r="U518" i="1"/>
  <c r="W518" i="1"/>
  <c r="Y518" i="1"/>
  <c r="AA518" i="1"/>
  <c r="AC518" i="1"/>
  <c r="AD518" i="1"/>
  <c r="AE518" i="1"/>
  <c r="AF518" i="1"/>
  <c r="AK518" i="1"/>
  <c r="AQ518" i="1"/>
  <c r="AR518" i="1"/>
  <c r="AS518" i="1"/>
  <c r="AT518" i="1"/>
  <c r="AV518" i="1"/>
  <c r="AW518" i="1"/>
  <c r="AX518" i="1"/>
  <c r="AY518" i="1"/>
  <c r="BB518" i="1"/>
  <c r="BC518" i="1"/>
  <c r="BD518" i="1"/>
  <c r="BE518" i="1"/>
  <c r="BH518" i="1"/>
  <c r="BJ518" i="1"/>
  <c r="BL518" i="1"/>
  <c r="BN518" i="1"/>
  <c r="BP518" i="1"/>
  <c r="BR518" i="1"/>
  <c r="BT518" i="1"/>
  <c r="BV518" i="1"/>
  <c r="CB518" i="1"/>
  <c r="CD518" i="1"/>
  <c r="CF518" i="1"/>
  <c r="CH518" i="1"/>
  <c r="CJ518" i="1"/>
  <c r="CL518" i="1"/>
  <c r="CN518" i="1"/>
  <c r="CP518" i="1"/>
  <c r="CR518" i="1"/>
  <c r="CT518" i="1"/>
  <c r="CV518" i="1"/>
  <c r="CX518" i="1"/>
  <c r="CZ518" i="1"/>
  <c r="DC518" i="1"/>
  <c r="E519" i="1"/>
  <c r="H519" i="1"/>
  <c r="K519" i="1"/>
  <c r="S519" i="1"/>
  <c r="U519" i="1"/>
  <c r="W519" i="1"/>
  <c r="Y519" i="1"/>
  <c r="AA519" i="1"/>
  <c r="AC519" i="1"/>
  <c r="AD519" i="1"/>
  <c r="AE519" i="1"/>
  <c r="AF519" i="1"/>
  <c r="AK519" i="1"/>
  <c r="AQ519" i="1"/>
  <c r="AR519" i="1"/>
  <c r="AS519" i="1"/>
  <c r="AT519" i="1"/>
  <c r="AV519" i="1"/>
  <c r="AW519" i="1"/>
  <c r="AX519" i="1"/>
  <c r="AY519" i="1"/>
  <c r="BB519" i="1"/>
  <c r="BC519" i="1"/>
  <c r="BD519" i="1"/>
  <c r="BE519" i="1"/>
  <c r="BH519" i="1"/>
  <c r="BJ519" i="1"/>
  <c r="BL519" i="1"/>
  <c r="BN519" i="1"/>
  <c r="BP519" i="1"/>
  <c r="BR519" i="1"/>
  <c r="BT519" i="1"/>
  <c r="BV519" i="1"/>
  <c r="CB519" i="1"/>
  <c r="CD519" i="1"/>
  <c r="CF519" i="1"/>
  <c r="CH519" i="1"/>
  <c r="CJ519" i="1"/>
  <c r="CL519" i="1"/>
  <c r="CN519" i="1"/>
  <c r="CP519" i="1"/>
  <c r="CR519" i="1"/>
  <c r="CT519" i="1"/>
  <c r="CV519" i="1"/>
  <c r="CX519" i="1"/>
  <c r="CZ519" i="1"/>
  <c r="DC519" i="1"/>
  <c r="E520" i="1"/>
  <c r="H520" i="1"/>
  <c r="K520" i="1"/>
  <c r="S520" i="1"/>
  <c r="U520" i="1"/>
  <c r="W520" i="1"/>
  <c r="Y520" i="1"/>
  <c r="AA520" i="1"/>
  <c r="AC520" i="1"/>
  <c r="AD520" i="1"/>
  <c r="AE520" i="1"/>
  <c r="AF520" i="1"/>
  <c r="AK520" i="1"/>
  <c r="AQ520" i="1"/>
  <c r="AR520" i="1"/>
  <c r="AS520" i="1"/>
  <c r="AT520" i="1"/>
  <c r="AV520" i="1"/>
  <c r="AW520" i="1"/>
  <c r="AX520" i="1"/>
  <c r="AY520" i="1"/>
  <c r="BB520" i="1"/>
  <c r="BC520" i="1"/>
  <c r="BD520" i="1"/>
  <c r="BE520" i="1"/>
  <c r="BH520" i="1"/>
  <c r="BJ520" i="1"/>
  <c r="BL520" i="1"/>
  <c r="BN520" i="1"/>
  <c r="BP520" i="1"/>
  <c r="BR520" i="1"/>
  <c r="BT520" i="1"/>
  <c r="BV520" i="1"/>
  <c r="CB520" i="1"/>
  <c r="CD520" i="1"/>
  <c r="CF520" i="1"/>
  <c r="CH520" i="1"/>
  <c r="CJ520" i="1"/>
  <c r="CL520" i="1"/>
  <c r="CN520" i="1"/>
  <c r="CP520" i="1"/>
  <c r="CR520" i="1"/>
  <c r="CT520" i="1"/>
  <c r="CV520" i="1"/>
  <c r="CX520" i="1"/>
  <c r="CZ520" i="1"/>
  <c r="DC520" i="1"/>
  <c r="E521" i="1"/>
  <c r="H521" i="1"/>
  <c r="K521" i="1"/>
  <c r="S521" i="1"/>
  <c r="U521" i="1"/>
  <c r="W521" i="1"/>
  <c r="Y521" i="1"/>
  <c r="AA521" i="1"/>
  <c r="AC521" i="1"/>
  <c r="AD521" i="1"/>
  <c r="AE521" i="1"/>
  <c r="AF521" i="1"/>
  <c r="AK521" i="1"/>
  <c r="AQ521" i="1"/>
  <c r="AR521" i="1"/>
  <c r="AS521" i="1"/>
  <c r="AT521" i="1"/>
  <c r="AV521" i="1"/>
  <c r="AW521" i="1"/>
  <c r="AX521" i="1"/>
  <c r="AY521" i="1"/>
  <c r="BB521" i="1"/>
  <c r="BC521" i="1"/>
  <c r="BD521" i="1"/>
  <c r="BE521" i="1"/>
  <c r="BH521" i="1"/>
  <c r="BJ521" i="1"/>
  <c r="BL521" i="1"/>
  <c r="BN521" i="1"/>
  <c r="BP521" i="1"/>
  <c r="BR521" i="1"/>
  <c r="BT521" i="1"/>
  <c r="BV521" i="1"/>
  <c r="CB521" i="1"/>
  <c r="CD521" i="1"/>
  <c r="CF521" i="1"/>
  <c r="CH521" i="1"/>
  <c r="CJ521" i="1"/>
  <c r="CL521" i="1"/>
  <c r="CN521" i="1"/>
  <c r="CP521" i="1"/>
  <c r="CR521" i="1"/>
  <c r="CT521" i="1"/>
  <c r="CV521" i="1"/>
  <c r="CX521" i="1"/>
  <c r="CZ521" i="1"/>
  <c r="DC521" i="1"/>
  <c r="E522" i="1"/>
  <c r="H522" i="1"/>
  <c r="K522" i="1"/>
  <c r="S522" i="1"/>
  <c r="U522" i="1"/>
  <c r="W522" i="1"/>
  <c r="Y522" i="1"/>
  <c r="AA522" i="1"/>
  <c r="AC522" i="1"/>
  <c r="AD522" i="1"/>
  <c r="AE522" i="1"/>
  <c r="AF522" i="1"/>
  <c r="AK522" i="1"/>
  <c r="AQ522" i="1"/>
  <c r="AR522" i="1"/>
  <c r="AS522" i="1"/>
  <c r="AT522" i="1"/>
  <c r="AV522" i="1"/>
  <c r="AW522" i="1"/>
  <c r="AX522" i="1"/>
  <c r="AY522" i="1"/>
  <c r="BB522" i="1"/>
  <c r="BC522" i="1"/>
  <c r="BD522" i="1"/>
  <c r="BE522" i="1"/>
  <c r="BH522" i="1"/>
  <c r="BJ522" i="1"/>
  <c r="BL522" i="1"/>
  <c r="BN522" i="1"/>
  <c r="BP522" i="1"/>
  <c r="BR522" i="1"/>
  <c r="BT522" i="1"/>
  <c r="BV522" i="1"/>
  <c r="CB522" i="1"/>
  <c r="CD522" i="1"/>
  <c r="CF522" i="1"/>
  <c r="CH522" i="1"/>
  <c r="CJ522" i="1"/>
  <c r="CL522" i="1"/>
  <c r="CN522" i="1"/>
  <c r="CP522" i="1"/>
  <c r="CR522" i="1"/>
  <c r="CT522" i="1"/>
  <c r="CV522" i="1"/>
  <c r="CX522" i="1"/>
  <c r="CZ522" i="1"/>
  <c r="DC522" i="1"/>
  <c r="E523" i="1"/>
  <c r="H523" i="1"/>
  <c r="K523" i="1"/>
  <c r="S523" i="1"/>
  <c r="U523" i="1"/>
  <c r="W523" i="1"/>
  <c r="Y523" i="1"/>
  <c r="AA523" i="1"/>
  <c r="AC523" i="1"/>
  <c r="AD523" i="1"/>
  <c r="AE523" i="1"/>
  <c r="AF523" i="1"/>
  <c r="AK523" i="1"/>
  <c r="AQ523" i="1"/>
  <c r="AR523" i="1"/>
  <c r="AS523" i="1"/>
  <c r="AT523" i="1"/>
  <c r="AV523" i="1"/>
  <c r="AW523" i="1"/>
  <c r="AX523" i="1"/>
  <c r="AY523" i="1"/>
  <c r="BB523" i="1"/>
  <c r="BC523" i="1"/>
  <c r="BD523" i="1"/>
  <c r="BE523" i="1"/>
  <c r="BH523" i="1"/>
  <c r="BJ523" i="1"/>
  <c r="BL523" i="1"/>
  <c r="BN523" i="1"/>
  <c r="BP523" i="1"/>
  <c r="BR523" i="1"/>
  <c r="BT523" i="1"/>
  <c r="BV523" i="1"/>
  <c r="CB523" i="1"/>
  <c r="CD523" i="1"/>
  <c r="CF523" i="1"/>
  <c r="CH523" i="1"/>
  <c r="CJ523" i="1"/>
  <c r="CL523" i="1"/>
  <c r="CN523" i="1"/>
  <c r="CP523" i="1"/>
  <c r="CR523" i="1"/>
  <c r="CT523" i="1"/>
  <c r="CV523" i="1"/>
  <c r="CX523" i="1"/>
  <c r="CZ523" i="1"/>
  <c r="DC523" i="1"/>
  <c r="E524" i="1"/>
  <c r="H524" i="1"/>
  <c r="K524" i="1"/>
  <c r="S524" i="1"/>
  <c r="U524" i="1"/>
  <c r="W524" i="1"/>
  <c r="Y524" i="1"/>
  <c r="AA524" i="1"/>
  <c r="AC524" i="1"/>
  <c r="AD524" i="1"/>
  <c r="AE524" i="1"/>
  <c r="AF524" i="1"/>
  <c r="AK524" i="1"/>
  <c r="AQ524" i="1"/>
  <c r="AR524" i="1"/>
  <c r="AS524" i="1"/>
  <c r="AT524" i="1"/>
  <c r="AV524" i="1"/>
  <c r="AW524" i="1"/>
  <c r="AX524" i="1"/>
  <c r="AY524" i="1"/>
  <c r="BB524" i="1"/>
  <c r="BC524" i="1"/>
  <c r="BD524" i="1"/>
  <c r="BE524" i="1"/>
  <c r="BH524" i="1"/>
  <c r="BJ524" i="1"/>
  <c r="BL524" i="1"/>
  <c r="BN524" i="1"/>
  <c r="BP524" i="1"/>
  <c r="BR524" i="1"/>
  <c r="BT524" i="1"/>
  <c r="BV524" i="1"/>
  <c r="CB524" i="1"/>
  <c r="CD524" i="1"/>
  <c r="CF524" i="1"/>
  <c r="CH524" i="1"/>
  <c r="CJ524" i="1"/>
  <c r="CL524" i="1"/>
  <c r="CN524" i="1"/>
  <c r="CP524" i="1"/>
  <c r="CR524" i="1"/>
  <c r="CT524" i="1"/>
  <c r="CV524" i="1"/>
  <c r="CX524" i="1"/>
  <c r="CZ524" i="1"/>
  <c r="DC524" i="1"/>
  <c r="E525" i="1"/>
  <c r="H525" i="1"/>
  <c r="K525" i="1"/>
  <c r="S525" i="1"/>
  <c r="U525" i="1"/>
  <c r="W525" i="1"/>
  <c r="Y525" i="1"/>
  <c r="AA525" i="1"/>
  <c r="AC525" i="1"/>
  <c r="AD525" i="1"/>
  <c r="AE525" i="1"/>
  <c r="AF525" i="1"/>
  <c r="AK525" i="1"/>
  <c r="AQ525" i="1"/>
  <c r="AR525" i="1"/>
  <c r="AS525" i="1"/>
  <c r="AT525" i="1"/>
  <c r="AV525" i="1"/>
  <c r="AW525" i="1"/>
  <c r="AX525" i="1"/>
  <c r="AY525" i="1"/>
  <c r="BB525" i="1"/>
  <c r="BC525" i="1"/>
  <c r="BD525" i="1"/>
  <c r="BE525" i="1"/>
  <c r="BH525" i="1"/>
  <c r="BJ525" i="1"/>
  <c r="BL525" i="1"/>
  <c r="BN525" i="1"/>
  <c r="BP525" i="1"/>
  <c r="BR525" i="1"/>
  <c r="BT525" i="1"/>
  <c r="BV525" i="1"/>
  <c r="CB525" i="1"/>
  <c r="CD525" i="1"/>
  <c r="CF525" i="1"/>
  <c r="CH525" i="1"/>
  <c r="CJ525" i="1"/>
  <c r="CL525" i="1"/>
  <c r="CN525" i="1"/>
  <c r="CP525" i="1"/>
  <c r="CR525" i="1"/>
  <c r="CT525" i="1"/>
  <c r="CV525" i="1"/>
  <c r="CX525" i="1"/>
  <c r="CZ525" i="1"/>
  <c r="DC525" i="1"/>
  <c r="E526" i="1"/>
  <c r="H526" i="1"/>
  <c r="K526" i="1"/>
  <c r="S526" i="1"/>
  <c r="U526" i="1"/>
  <c r="W526" i="1"/>
  <c r="Y526" i="1"/>
  <c r="AA526" i="1"/>
  <c r="AC526" i="1"/>
  <c r="AD526" i="1"/>
  <c r="AE526" i="1"/>
  <c r="AF526" i="1"/>
  <c r="AK526" i="1"/>
  <c r="AQ526" i="1"/>
  <c r="AR526" i="1"/>
  <c r="AS526" i="1"/>
  <c r="AT526" i="1"/>
  <c r="AV526" i="1"/>
  <c r="AW526" i="1"/>
  <c r="AX526" i="1"/>
  <c r="AY526" i="1"/>
  <c r="BB526" i="1"/>
  <c r="BC526" i="1"/>
  <c r="BD526" i="1"/>
  <c r="BE526" i="1"/>
  <c r="BH526" i="1"/>
  <c r="BJ526" i="1"/>
  <c r="BL526" i="1"/>
  <c r="BN526" i="1"/>
  <c r="BP526" i="1"/>
  <c r="BR526" i="1"/>
  <c r="BT526" i="1"/>
  <c r="BV526" i="1"/>
  <c r="CB526" i="1"/>
  <c r="CD526" i="1"/>
  <c r="CF526" i="1"/>
  <c r="CH526" i="1"/>
  <c r="CJ526" i="1"/>
  <c r="CL526" i="1"/>
  <c r="CN526" i="1"/>
  <c r="CP526" i="1"/>
  <c r="CR526" i="1"/>
  <c r="CT526" i="1"/>
  <c r="CV526" i="1"/>
  <c r="CX526" i="1"/>
  <c r="CZ526" i="1"/>
  <c r="DC526" i="1"/>
  <c r="E527" i="1"/>
  <c r="H527" i="1"/>
  <c r="K527" i="1"/>
  <c r="S527" i="1"/>
  <c r="U527" i="1"/>
  <c r="W527" i="1"/>
  <c r="Y527" i="1"/>
  <c r="AA527" i="1"/>
  <c r="AC527" i="1"/>
  <c r="AD527" i="1"/>
  <c r="AE527" i="1"/>
  <c r="AF527" i="1"/>
  <c r="AK527" i="1"/>
  <c r="AQ527" i="1"/>
  <c r="AR527" i="1"/>
  <c r="AS527" i="1"/>
  <c r="AT527" i="1"/>
  <c r="AV527" i="1"/>
  <c r="AW527" i="1"/>
  <c r="AX527" i="1"/>
  <c r="AY527" i="1"/>
  <c r="BB527" i="1"/>
  <c r="BC527" i="1"/>
  <c r="BD527" i="1"/>
  <c r="BE527" i="1"/>
  <c r="BH527" i="1"/>
  <c r="BJ527" i="1"/>
  <c r="BL527" i="1"/>
  <c r="BN527" i="1"/>
  <c r="BP527" i="1"/>
  <c r="BR527" i="1"/>
  <c r="BT527" i="1"/>
  <c r="BV527" i="1"/>
  <c r="CB527" i="1"/>
  <c r="CD527" i="1"/>
  <c r="CF527" i="1"/>
  <c r="CH527" i="1"/>
  <c r="CJ527" i="1"/>
  <c r="CL527" i="1"/>
  <c r="CN527" i="1"/>
  <c r="CP527" i="1"/>
  <c r="CR527" i="1"/>
  <c r="CT527" i="1"/>
  <c r="CV527" i="1"/>
  <c r="CX527" i="1"/>
  <c r="CZ527" i="1"/>
  <c r="DC527" i="1"/>
  <c r="E528" i="1"/>
  <c r="H528" i="1"/>
  <c r="K528" i="1"/>
  <c r="S528" i="1"/>
  <c r="U528" i="1"/>
  <c r="W528" i="1"/>
  <c r="Y528" i="1"/>
  <c r="AA528" i="1"/>
  <c r="AC528" i="1"/>
  <c r="AD528" i="1"/>
  <c r="AE528" i="1"/>
  <c r="AF528" i="1"/>
  <c r="AK528" i="1"/>
  <c r="AQ528" i="1"/>
  <c r="AR528" i="1"/>
  <c r="AS528" i="1"/>
  <c r="AT528" i="1"/>
  <c r="AV528" i="1"/>
  <c r="AW528" i="1"/>
  <c r="AX528" i="1"/>
  <c r="AY528" i="1"/>
  <c r="BB528" i="1"/>
  <c r="BC528" i="1"/>
  <c r="BD528" i="1"/>
  <c r="BE528" i="1"/>
  <c r="BH528" i="1"/>
  <c r="BJ528" i="1"/>
  <c r="BL528" i="1"/>
  <c r="BN528" i="1"/>
  <c r="BP528" i="1"/>
  <c r="BR528" i="1"/>
  <c r="BT528" i="1"/>
  <c r="BV528" i="1"/>
  <c r="CB528" i="1"/>
  <c r="CD528" i="1"/>
  <c r="CF528" i="1"/>
  <c r="CH528" i="1"/>
  <c r="CJ528" i="1"/>
  <c r="CL528" i="1"/>
  <c r="CN528" i="1"/>
  <c r="CP528" i="1"/>
  <c r="CR528" i="1"/>
  <c r="CT528" i="1"/>
  <c r="CV528" i="1"/>
  <c r="CX528" i="1"/>
  <c r="CZ528" i="1"/>
  <c r="DC528" i="1"/>
  <c r="E529" i="1"/>
  <c r="H529" i="1"/>
  <c r="K529" i="1"/>
  <c r="S529" i="1"/>
  <c r="U529" i="1"/>
  <c r="W529" i="1"/>
  <c r="Y529" i="1"/>
  <c r="AA529" i="1"/>
  <c r="AC529" i="1"/>
  <c r="AD529" i="1"/>
  <c r="AE529" i="1"/>
  <c r="AF529" i="1"/>
  <c r="AK529" i="1"/>
  <c r="AQ529" i="1"/>
  <c r="AR529" i="1"/>
  <c r="AS529" i="1"/>
  <c r="AT529" i="1"/>
  <c r="AV529" i="1"/>
  <c r="AW529" i="1"/>
  <c r="AX529" i="1"/>
  <c r="AY529" i="1"/>
  <c r="BB529" i="1"/>
  <c r="BC529" i="1"/>
  <c r="BD529" i="1"/>
  <c r="BE529" i="1"/>
  <c r="BH529" i="1"/>
  <c r="BJ529" i="1"/>
  <c r="BL529" i="1"/>
  <c r="BN529" i="1"/>
  <c r="BP529" i="1"/>
  <c r="BR529" i="1"/>
  <c r="BT529" i="1"/>
  <c r="BV529" i="1"/>
  <c r="CB529" i="1"/>
  <c r="CD529" i="1"/>
  <c r="CF529" i="1"/>
  <c r="CH529" i="1"/>
  <c r="CJ529" i="1"/>
  <c r="CL529" i="1"/>
  <c r="CN529" i="1"/>
  <c r="CP529" i="1"/>
  <c r="CR529" i="1"/>
  <c r="CT529" i="1"/>
  <c r="CV529" i="1"/>
  <c r="CX529" i="1"/>
  <c r="CZ529" i="1"/>
  <c r="DC529" i="1"/>
  <c r="E530" i="1"/>
  <c r="H530" i="1"/>
  <c r="K530" i="1"/>
  <c r="S530" i="1"/>
  <c r="U530" i="1"/>
  <c r="W530" i="1"/>
  <c r="Y530" i="1"/>
  <c r="AA530" i="1"/>
  <c r="AC530" i="1"/>
  <c r="AD530" i="1"/>
  <c r="AE530" i="1"/>
  <c r="AF530" i="1"/>
  <c r="AK530" i="1"/>
  <c r="AQ530" i="1"/>
  <c r="AR530" i="1"/>
  <c r="AS530" i="1"/>
  <c r="AT530" i="1"/>
  <c r="AV530" i="1"/>
  <c r="AW530" i="1"/>
  <c r="AX530" i="1"/>
  <c r="AY530" i="1"/>
  <c r="BB530" i="1"/>
  <c r="BC530" i="1"/>
  <c r="BD530" i="1"/>
  <c r="BE530" i="1"/>
  <c r="BH530" i="1"/>
  <c r="BJ530" i="1"/>
  <c r="BL530" i="1"/>
  <c r="BN530" i="1"/>
  <c r="BP530" i="1"/>
  <c r="BR530" i="1"/>
  <c r="BT530" i="1"/>
  <c r="BV530" i="1"/>
  <c r="CB530" i="1"/>
  <c r="CD530" i="1"/>
  <c r="CF530" i="1"/>
  <c r="CH530" i="1"/>
  <c r="CJ530" i="1"/>
  <c r="CL530" i="1"/>
  <c r="CN530" i="1"/>
  <c r="CP530" i="1"/>
  <c r="CR530" i="1"/>
  <c r="CT530" i="1"/>
  <c r="CV530" i="1"/>
  <c r="CX530" i="1"/>
  <c r="CZ530" i="1"/>
  <c r="DC530" i="1"/>
  <c r="E531" i="1"/>
  <c r="H531" i="1"/>
  <c r="K531" i="1"/>
  <c r="S531" i="1"/>
  <c r="U531" i="1"/>
  <c r="W531" i="1"/>
  <c r="Y531" i="1"/>
  <c r="AA531" i="1"/>
  <c r="AC531" i="1"/>
  <c r="AD531" i="1"/>
  <c r="AE531" i="1"/>
  <c r="AF531" i="1"/>
  <c r="AK531" i="1"/>
  <c r="AQ531" i="1"/>
  <c r="AR531" i="1"/>
  <c r="AS531" i="1"/>
  <c r="AT531" i="1"/>
  <c r="AV531" i="1"/>
  <c r="AW531" i="1"/>
  <c r="AX531" i="1"/>
  <c r="AY531" i="1"/>
  <c r="BB531" i="1"/>
  <c r="BC531" i="1"/>
  <c r="BD531" i="1"/>
  <c r="BE531" i="1"/>
  <c r="BH531" i="1"/>
  <c r="BJ531" i="1"/>
  <c r="BL531" i="1"/>
  <c r="BN531" i="1"/>
  <c r="BP531" i="1"/>
  <c r="BR531" i="1"/>
  <c r="BT531" i="1"/>
  <c r="BV531" i="1"/>
  <c r="CB531" i="1"/>
  <c r="CD531" i="1"/>
  <c r="CF531" i="1"/>
  <c r="CH531" i="1"/>
  <c r="CJ531" i="1"/>
  <c r="CL531" i="1"/>
  <c r="CN531" i="1"/>
  <c r="CP531" i="1"/>
  <c r="CR531" i="1"/>
  <c r="CT531" i="1"/>
  <c r="CV531" i="1"/>
  <c r="CX531" i="1"/>
  <c r="CZ531" i="1"/>
  <c r="DC531" i="1"/>
  <c r="E532" i="1"/>
  <c r="H532" i="1"/>
  <c r="K532" i="1"/>
  <c r="S532" i="1"/>
  <c r="U532" i="1"/>
  <c r="W532" i="1"/>
  <c r="Y532" i="1"/>
  <c r="AA532" i="1"/>
  <c r="AC532" i="1"/>
  <c r="AD532" i="1"/>
  <c r="AE532" i="1"/>
  <c r="AF532" i="1"/>
  <c r="AK532" i="1"/>
  <c r="AQ532" i="1"/>
  <c r="AR532" i="1"/>
  <c r="AS532" i="1"/>
  <c r="AT532" i="1"/>
  <c r="AV532" i="1"/>
  <c r="AW532" i="1"/>
  <c r="AX532" i="1"/>
  <c r="AY532" i="1"/>
  <c r="BB532" i="1"/>
  <c r="BC532" i="1"/>
  <c r="BD532" i="1"/>
  <c r="BE532" i="1"/>
  <c r="BH532" i="1"/>
  <c r="BJ532" i="1"/>
  <c r="BL532" i="1"/>
  <c r="BN532" i="1"/>
  <c r="BP532" i="1"/>
  <c r="BR532" i="1"/>
  <c r="BT532" i="1"/>
  <c r="BV532" i="1"/>
  <c r="CB532" i="1"/>
  <c r="CD532" i="1"/>
  <c r="CF532" i="1"/>
  <c r="CH532" i="1"/>
  <c r="CJ532" i="1"/>
  <c r="CL532" i="1"/>
  <c r="CN532" i="1"/>
  <c r="CP532" i="1"/>
  <c r="CR532" i="1"/>
  <c r="CT532" i="1"/>
  <c r="CV532" i="1"/>
  <c r="CX532" i="1"/>
  <c r="CZ532" i="1"/>
  <c r="DC532" i="1"/>
  <c r="E533" i="1"/>
  <c r="H533" i="1"/>
  <c r="K533" i="1"/>
  <c r="S533" i="1"/>
  <c r="U533" i="1"/>
  <c r="W533" i="1"/>
  <c r="Y533" i="1"/>
  <c r="AA533" i="1"/>
  <c r="AC533" i="1"/>
  <c r="AD533" i="1"/>
  <c r="AE533" i="1"/>
  <c r="AF533" i="1"/>
  <c r="AK533" i="1"/>
  <c r="AQ533" i="1"/>
  <c r="AR533" i="1"/>
  <c r="AS533" i="1"/>
  <c r="AT533" i="1"/>
  <c r="AV533" i="1"/>
  <c r="AW533" i="1"/>
  <c r="AX533" i="1"/>
  <c r="AY533" i="1"/>
  <c r="BB533" i="1"/>
  <c r="BC533" i="1"/>
  <c r="BD533" i="1"/>
  <c r="BE533" i="1"/>
  <c r="BH533" i="1"/>
  <c r="BJ533" i="1"/>
  <c r="BL533" i="1"/>
  <c r="BN533" i="1"/>
  <c r="BP533" i="1"/>
  <c r="BR533" i="1"/>
  <c r="BT533" i="1"/>
  <c r="BV533" i="1"/>
  <c r="CB533" i="1"/>
  <c r="CD533" i="1"/>
  <c r="CF533" i="1"/>
  <c r="CH533" i="1"/>
  <c r="CJ533" i="1"/>
  <c r="CL533" i="1"/>
  <c r="CN533" i="1"/>
  <c r="CP533" i="1"/>
  <c r="CR533" i="1"/>
  <c r="CT533" i="1"/>
  <c r="CV533" i="1"/>
  <c r="CX533" i="1"/>
  <c r="CZ533" i="1"/>
  <c r="DC533" i="1"/>
  <c r="E534" i="1"/>
  <c r="H534" i="1"/>
  <c r="K534" i="1"/>
  <c r="S534" i="1"/>
  <c r="U534" i="1"/>
  <c r="W534" i="1"/>
  <c r="Y534" i="1"/>
  <c r="AA534" i="1"/>
  <c r="AC534" i="1"/>
  <c r="AD534" i="1"/>
  <c r="AE534" i="1"/>
  <c r="AF534" i="1"/>
  <c r="AK534" i="1"/>
  <c r="AQ534" i="1"/>
  <c r="AR534" i="1"/>
  <c r="AS534" i="1"/>
  <c r="AT534" i="1"/>
  <c r="AV534" i="1"/>
  <c r="AW534" i="1"/>
  <c r="AX534" i="1"/>
  <c r="AY534" i="1"/>
  <c r="BB534" i="1"/>
  <c r="BC534" i="1"/>
  <c r="BD534" i="1"/>
  <c r="BE534" i="1"/>
  <c r="BH534" i="1"/>
  <c r="BJ534" i="1"/>
  <c r="BL534" i="1"/>
  <c r="BN534" i="1"/>
  <c r="BP534" i="1"/>
  <c r="BR534" i="1"/>
  <c r="BT534" i="1"/>
  <c r="BV534" i="1"/>
  <c r="CB534" i="1"/>
  <c r="CD534" i="1"/>
  <c r="CF534" i="1"/>
  <c r="CH534" i="1"/>
  <c r="CJ534" i="1"/>
  <c r="CL534" i="1"/>
  <c r="CN534" i="1"/>
  <c r="CP534" i="1"/>
  <c r="CR534" i="1"/>
  <c r="CT534" i="1"/>
  <c r="CV534" i="1"/>
  <c r="CX534" i="1"/>
  <c r="CZ534" i="1"/>
  <c r="DC534" i="1"/>
  <c r="E535" i="1"/>
  <c r="H535" i="1"/>
  <c r="K535" i="1"/>
  <c r="S535" i="1"/>
  <c r="U535" i="1"/>
  <c r="W535" i="1"/>
  <c r="Y535" i="1"/>
  <c r="AA535" i="1"/>
  <c r="AC535" i="1"/>
  <c r="AD535" i="1"/>
  <c r="AE535" i="1"/>
  <c r="AF535" i="1"/>
  <c r="AK535" i="1"/>
  <c r="AQ535" i="1"/>
  <c r="AR535" i="1"/>
  <c r="AS535" i="1"/>
  <c r="AT535" i="1"/>
  <c r="AV535" i="1"/>
  <c r="AW535" i="1"/>
  <c r="AX535" i="1"/>
  <c r="AY535" i="1"/>
  <c r="BB535" i="1"/>
  <c r="BC535" i="1"/>
  <c r="BD535" i="1"/>
  <c r="BE535" i="1"/>
  <c r="BH535" i="1"/>
  <c r="BJ535" i="1"/>
  <c r="BL535" i="1"/>
  <c r="BN535" i="1"/>
  <c r="BP535" i="1"/>
  <c r="BR535" i="1"/>
  <c r="BT535" i="1"/>
  <c r="BV535" i="1"/>
  <c r="CB535" i="1"/>
  <c r="CD535" i="1"/>
  <c r="CF535" i="1"/>
  <c r="CH535" i="1"/>
  <c r="CJ535" i="1"/>
  <c r="CL535" i="1"/>
  <c r="CN535" i="1"/>
  <c r="CP535" i="1"/>
  <c r="CR535" i="1"/>
  <c r="CT535" i="1"/>
  <c r="CV535" i="1"/>
  <c r="CX535" i="1"/>
  <c r="CZ535" i="1"/>
  <c r="DC535" i="1"/>
  <c r="E536" i="1"/>
  <c r="H536" i="1"/>
  <c r="K536" i="1"/>
  <c r="S536" i="1"/>
  <c r="U536" i="1"/>
  <c r="W536" i="1"/>
  <c r="Y536" i="1"/>
  <c r="AA536" i="1"/>
  <c r="AC536" i="1"/>
  <c r="AD536" i="1"/>
  <c r="AE536" i="1"/>
  <c r="AF536" i="1"/>
  <c r="AK536" i="1"/>
  <c r="AQ536" i="1"/>
  <c r="AR536" i="1"/>
  <c r="AS536" i="1"/>
  <c r="AT536" i="1"/>
  <c r="AV536" i="1"/>
  <c r="AW536" i="1"/>
  <c r="AX536" i="1"/>
  <c r="AY536" i="1"/>
  <c r="BB536" i="1"/>
  <c r="BC536" i="1"/>
  <c r="BD536" i="1"/>
  <c r="BE536" i="1"/>
  <c r="BH536" i="1"/>
  <c r="BJ536" i="1"/>
  <c r="BL536" i="1"/>
  <c r="BN536" i="1"/>
  <c r="BP536" i="1"/>
  <c r="BR536" i="1"/>
  <c r="BT536" i="1"/>
  <c r="BV536" i="1"/>
  <c r="CB536" i="1"/>
  <c r="CD536" i="1"/>
  <c r="CF536" i="1"/>
  <c r="CH536" i="1"/>
  <c r="CJ536" i="1"/>
  <c r="CL536" i="1"/>
  <c r="CN536" i="1"/>
  <c r="CP536" i="1"/>
  <c r="CR536" i="1"/>
  <c r="CT536" i="1"/>
  <c r="CV536" i="1"/>
  <c r="CX536" i="1"/>
  <c r="CZ536" i="1"/>
  <c r="DC536" i="1"/>
  <c r="E537" i="1"/>
  <c r="H537" i="1"/>
  <c r="K537" i="1"/>
  <c r="S537" i="1"/>
  <c r="U537" i="1"/>
  <c r="W537" i="1"/>
  <c r="Y537" i="1"/>
  <c r="AA537" i="1"/>
  <c r="AC537" i="1"/>
  <c r="AD537" i="1"/>
  <c r="AE537" i="1"/>
  <c r="AF537" i="1"/>
  <c r="AK537" i="1"/>
  <c r="AQ537" i="1"/>
  <c r="AR537" i="1"/>
  <c r="AS537" i="1"/>
  <c r="AT537" i="1"/>
  <c r="AV537" i="1"/>
  <c r="AW537" i="1"/>
  <c r="AX537" i="1"/>
  <c r="AY537" i="1"/>
  <c r="BB537" i="1"/>
  <c r="BC537" i="1"/>
  <c r="BD537" i="1"/>
  <c r="BE537" i="1"/>
  <c r="BH537" i="1"/>
  <c r="BJ537" i="1"/>
  <c r="BL537" i="1"/>
  <c r="BN537" i="1"/>
  <c r="BP537" i="1"/>
  <c r="BR537" i="1"/>
  <c r="BT537" i="1"/>
  <c r="BV537" i="1"/>
  <c r="CB537" i="1"/>
  <c r="CD537" i="1"/>
  <c r="CF537" i="1"/>
  <c r="CH537" i="1"/>
  <c r="CJ537" i="1"/>
  <c r="CL537" i="1"/>
  <c r="CN537" i="1"/>
  <c r="CP537" i="1"/>
  <c r="CR537" i="1"/>
  <c r="CT537" i="1"/>
  <c r="CV537" i="1"/>
  <c r="CX537" i="1"/>
  <c r="CZ537" i="1"/>
  <c r="DC537" i="1"/>
  <c r="E538" i="1"/>
  <c r="H538" i="1"/>
  <c r="K538" i="1"/>
  <c r="S538" i="1"/>
  <c r="U538" i="1"/>
  <c r="W538" i="1"/>
  <c r="Y538" i="1"/>
  <c r="AA538" i="1"/>
  <c r="AC538" i="1"/>
  <c r="AD538" i="1"/>
  <c r="AE538" i="1"/>
  <c r="AF538" i="1"/>
  <c r="AK538" i="1"/>
  <c r="AQ538" i="1"/>
  <c r="AR538" i="1"/>
  <c r="AS538" i="1"/>
  <c r="AT538" i="1"/>
  <c r="AV538" i="1"/>
  <c r="AW538" i="1"/>
  <c r="AX538" i="1"/>
  <c r="AY538" i="1"/>
  <c r="BB538" i="1"/>
  <c r="BC538" i="1"/>
  <c r="BD538" i="1"/>
  <c r="BE538" i="1"/>
  <c r="BH538" i="1"/>
  <c r="BJ538" i="1"/>
  <c r="BL538" i="1"/>
  <c r="BN538" i="1"/>
  <c r="BP538" i="1"/>
  <c r="BR538" i="1"/>
  <c r="BT538" i="1"/>
  <c r="BV538" i="1"/>
  <c r="CB538" i="1"/>
  <c r="CD538" i="1"/>
  <c r="CF538" i="1"/>
  <c r="CH538" i="1"/>
  <c r="CJ538" i="1"/>
  <c r="CL538" i="1"/>
  <c r="CN538" i="1"/>
  <c r="CP538" i="1"/>
  <c r="CR538" i="1"/>
  <c r="CT538" i="1"/>
  <c r="CV538" i="1"/>
  <c r="CX538" i="1"/>
  <c r="CZ538" i="1"/>
  <c r="DC538" i="1"/>
  <c r="E539" i="1"/>
  <c r="H539" i="1"/>
  <c r="K539" i="1"/>
  <c r="S539" i="1"/>
  <c r="U539" i="1"/>
  <c r="W539" i="1"/>
  <c r="Y539" i="1"/>
  <c r="AA539" i="1"/>
  <c r="AC539" i="1"/>
  <c r="AD539" i="1"/>
  <c r="AE539" i="1"/>
  <c r="AF539" i="1"/>
  <c r="AK539" i="1"/>
  <c r="AQ539" i="1"/>
  <c r="AR539" i="1"/>
  <c r="AS539" i="1"/>
  <c r="AT539" i="1"/>
  <c r="AV539" i="1"/>
  <c r="AW539" i="1"/>
  <c r="AX539" i="1"/>
  <c r="AY539" i="1"/>
  <c r="BB539" i="1"/>
  <c r="BC539" i="1"/>
  <c r="BD539" i="1"/>
  <c r="BE539" i="1"/>
  <c r="BH539" i="1"/>
  <c r="BJ539" i="1"/>
  <c r="BL539" i="1"/>
  <c r="BN539" i="1"/>
  <c r="BP539" i="1"/>
  <c r="BR539" i="1"/>
  <c r="BT539" i="1"/>
  <c r="BV539" i="1"/>
  <c r="CB539" i="1"/>
  <c r="CD539" i="1"/>
  <c r="CF539" i="1"/>
  <c r="CH539" i="1"/>
  <c r="CJ539" i="1"/>
  <c r="CL539" i="1"/>
  <c r="CN539" i="1"/>
  <c r="CP539" i="1"/>
  <c r="CR539" i="1"/>
  <c r="CT539" i="1"/>
  <c r="CV539" i="1"/>
  <c r="CX539" i="1"/>
  <c r="CZ539" i="1"/>
  <c r="DC539" i="1"/>
  <c r="E540" i="1"/>
  <c r="H540" i="1"/>
  <c r="K540" i="1"/>
  <c r="S540" i="1"/>
  <c r="U540" i="1"/>
  <c r="W540" i="1"/>
  <c r="Y540" i="1"/>
  <c r="AA540" i="1"/>
  <c r="AC540" i="1"/>
  <c r="AD540" i="1"/>
  <c r="AE540" i="1"/>
  <c r="AF540" i="1"/>
  <c r="AK540" i="1"/>
  <c r="AQ540" i="1"/>
  <c r="AR540" i="1"/>
  <c r="AS540" i="1"/>
  <c r="AT540" i="1"/>
  <c r="AV540" i="1"/>
  <c r="AW540" i="1"/>
  <c r="AX540" i="1"/>
  <c r="AY540" i="1"/>
  <c r="BB540" i="1"/>
  <c r="BC540" i="1"/>
  <c r="BD540" i="1"/>
  <c r="BE540" i="1"/>
  <c r="BH540" i="1"/>
  <c r="BJ540" i="1"/>
  <c r="BL540" i="1"/>
  <c r="BN540" i="1"/>
  <c r="BP540" i="1"/>
  <c r="BR540" i="1"/>
  <c r="BT540" i="1"/>
  <c r="BV540" i="1"/>
  <c r="CB540" i="1"/>
  <c r="CD540" i="1"/>
  <c r="CF540" i="1"/>
  <c r="CH540" i="1"/>
  <c r="CJ540" i="1"/>
  <c r="CL540" i="1"/>
  <c r="CN540" i="1"/>
  <c r="CP540" i="1"/>
  <c r="CR540" i="1"/>
  <c r="CT540" i="1"/>
  <c r="CV540" i="1"/>
  <c r="CX540" i="1"/>
  <c r="CZ540" i="1"/>
  <c r="DC540" i="1"/>
  <c r="E541" i="1"/>
  <c r="H541" i="1"/>
  <c r="K541" i="1"/>
  <c r="S541" i="1"/>
  <c r="U541" i="1"/>
  <c r="W541" i="1"/>
  <c r="Y541" i="1"/>
  <c r="AA541" i="1"/>
  <c r="AC541" i="1"/>
  <c r="AD541" i="1"/>
  <c r="AE541" i="1"/>
  <c r="AF541" i="1"/>
  <c r="AK541" i="1"/>
  <c r="AQ541" i="1"/>
  <c r="AR541" i="1"/>
  <c r="AS541" i="1"/>
  <c r="AT541" i="1"/>
  <c r="AV541" i="1"/>
  <c r="AW541" i="1"/>
  <c r="AX541" i="1"/>
  <c r="AY541" i="1"/>
  <c r="BB541" i="1"/>
  <c r="BC541" i="1"/>
  <c r="BD541" i="1"/>
  <c r="BE541" i="1"/>
  <c r="BH541" i="1"/>
  <c r="BJ541" i="1"/>
  <c r="BL541" i="1"/>
  <c r="BN541" i="1"/>
  <c r="BP541" i="1"/>
  <c r="BR541" i="1"/>
  <c r="BT541" i="1"/>
  <c r="BV541" i="1"/>
  <c r="CB541" i="1"/>
  <c r="CD541" i="1"/>
  <c r="CF541" i="1"/>
  <c r="CH541" i="1"/>
  <c r="CJ541" i="1"/>
  <c r="CL541" i="1"/>
  <c r="CN541" i="1"/>
  <c r="CP541" i="1"/>
  <c r="CR541" i="1"/>
  <c r="CT541" i="1"/>
  <c r="CV541" i="1"/>
  <c r="CX541" i="1"/>
  <c r="CZ541" i="1"/>
  <c r="DC541" i="1"/>
  <c r="E542" i="1"/>
  <c r="H542" i="1"/>
  <c r="K542" i="1"/>
  <c r="S542" i="1"/>
  <c r="U542" i="1"/>
  <c r="W542" i="1"/>
  <c r="Y542" i="1"/>
  <c r="AA542" i="1"/>
  <c r="AC542" i="1"/>
  <c r="AD542" i="1"/>
  <c r="AE542" i="1"/>
  <c r="AF542" i="1"/>
  <c r="AK542" i="1"/>
  <c r="AQ542" i="1"/>
  <c r="AR542" i="1"/>
  <c r="AS542" i="1"/>
  <c r="AT542" i="1"/>
  <c r="AV542" i="1"/>
  <c r="AW542" i="1"/>
  <c r="AX542" i="1"/>
  <c r="AY542" i="1"/>
  <c r="BB542" i="1"/>
  <c r="BC542" i="1"/>
  <c r="BD542" i="1"/>
  <c r="BE542" i="1"/>
  <c r="BH542" i="1"/>
  <c r="BJ542" i="1"/>
  <c r="BL542" i="1"/>
  <c r="BN542" i="1"/>
  <c r="BP542" i="1"/>
  <c r="BR542" i="1"/>
  <c r="BT542" i="1"/>
  <c r="BV542" i="1"/>
  <c r="CB542" i="1"/>
  <c r="CD542" i="1"/>
  <c r="CF542" i="1"/>
  <c r="CH542" i="1"/>
  <c r="CJ542" i="1"/>
  <c r="CL542" i="1"/>
  <c r="CN542" i="1"/>
  <c r="CP542" i="1"/>
  <c r="CR542" i="1"/>
  <c r="CT542" i="1"/>
  <c r="CV542" i="1"/>
  <c r="CX542" i="1"/>
  <c r="CZ542" i="1"/>
  <c r="DC542" i="1"/>
  <c r="E543" i="1"/>
  <c r="H543" i="1"/>
  <c r="K543" i="1"/>
  <c r="S543" i="1"/>
  <c r="U543" i="1"/>
  <c r="W543" i="1"/>
  <c r="Y543" i="1"/>
  <c r="AA543" i="1"/>
  <c r="AC543" i="1"/>
  <c r="AD543" i="1"/>
  <c r="AE543" i="1"/>
  <c r="AF543" i="1"/>
  <c r="AK543" i="1"/>
  <c r="AQ543" i="1"/>
  <c r="AR543" i="1"/>
  <c r="AS543" i="1"/>
  <c r="AT543" i="1"/>
  <c r="AV543" i="1"/>
  <c r="AW543" i="1"/>
  <c r="AX543" i="1"/>
  <c r="AY543" i="1"/>
  <c r="BB543" i="1"/>
  <c r="BC543" i="1"/>
  <c r="BD543" i="1"/>
  <c r="BE543" i="1"/>
  <c r="BH543" i="1"/>
  <c r="BJ543" i="1"/>
  <c r="BL543" i="1"/>
  <c r="BN543" i="1"/>
  <c r="BP543" i="1"/>
  <c r="BR543" i="1"/>
  <c r="BT543" i="1"/>
  <c r="BV543" i="1"/>
  <c r="CB543" i="1"/>
  <c r="CD543" i="1"/>
  <c r="CF543" i="1"/>
  <c r="CH543" i="1"/>
  <c r="CJ543" i="1"/>
  <c r="CL543" i="1"/>
  <c r="CN543" i="1"/>
  <c r="CP543" i="1"/>
  <c r="CR543" i="1"/>
  <c r="CT543" i="1"/>
  <c r="CV543" i="1"/>
  <c r="CX543" i="1"/>
  <c r="CZ543" i="1"/>
  <c r="DC543" i="1"/>
  <c r="E544" i="1"/>
  <c r="H544" i="1"/>
  <c r="K544" i="1"/>
  <c r="S544" i="1"/>
  <c r="U544" i="1"/>
  <c r="W544" i="1"/>
  <c r="Y544" i="1"/>
  <c r="AA544" i="1"/>
  <c r="AC544" i="1"/>
  <c r="AD544" i="1"/>
  <c r="AE544" i="1"/>
  <c r="AF544" i="1"/>
  <c r="AK544" i="1"/>
  <c r="AQ544" i="1"/>
  <c r="AR544" i="1"/>
  <c r="AS544" i="1"/>
  <c r="AT544" i="1"/>
  <c r="AV544" i="1"/>
  <c r="AW544" i="1"/>
  <c r="AX544" i="1"/>
  <c r="AY544" i="1"/>
  <c r="BB544" i="1"/>
  <c r="BC544" i="1"/>
  <c r="BD544" i="1"/>
  <c r="BE544" i="1"/>
  <c r="BH544" i="1"/>
  <c r="BJ544" i="1"/>
  <c r="BL544" i="1"/>
  <c r="BN544" i="1"/>
  <c r="BP544" i="1"/>
  <c r="BR544" i="1"/>
  <c r="BT544" i="1"/>
  <c r="BV544" i="1"/>
  <c r="CB544" i="1"/>
  <c r="CD544" i="1"/>
  <c r="CF544" i="1"/>
  <c r="CH544" i="1"/>
  <c r="CJ544" i="1"/>
  <c r="CL544" i="1"/>
  <c r="CN544" i="1"/>
  <c r="CP544" i="1"/>
  <c r="CR544" i="1"/>
  <c r="CT544" i="1"/>
  <c r="CV544" i="1"/>
  <c r="CX544" i="1"/>
  <c r="CZ544" i="1"/>
  <c r="DC544" i="1"/>
  <c r="E545" i="1"/>
  <c r="H545" i="1"/>
  <c r="K545" i="1"/>
  <c r="S545" i="1"/>
  <c r="U545" i="1"/>
  <c r="W545" i="1"/>
  <c r="Y545" i="1"/>
  <c r="AA545" i="1"/>
  <c r="AC545" i="1"/>
  <c r="AD545" i="1"/>
  <c r="AE545" i="1"/>
  <c r="AF545" i="1"/>
  <c r="AK545" i="1"/>
  <c r="AQ545" i="1"/>
  <c r="AR545" i="1"/>
  <c r="AS545" i="1"/>
  <c r="AT545" i="1"/>
  <c r="AV545" i="1"/>
  <c r="AW545" i="1"/>
  <c r="AX545" i="1"/>
  <c r="AY545" i="1"/>
  <c r="BB545" i="1"/>
  <c r="BC545" i="1"/>
  <c r="BD545" i="1"/>
  <c r="BE545" i="1"/>
  <c r="BH545" i="1"/>
  <c r="BJ545" i="1"/>
  <c r="BL545" i="1"/>
  <c r="BN545" i="1"/>
  <c r="BP545" i="1"/>
  <c r="BR545" i="1"/>
  <c r="BT545" i="1"/>
  <c r="BV545" i="1"/>
  <c r="CB545" i="1"/>
  <c r="CD545" i="1"/>
  <c r="CF545" i="1"/>
  <c r="CH545" i="1"/>
  <c r="CJ545" i="1"/>
  <c r="CL545" i="1"/>
  <c r="CN545" i="1"/>
  <c r="CP545" i="1"/>
  <c r="CR545" i="1"/>
  <c r="CT545" i="1"/>
  <c r="CV545" i="1"/>
  <c r="CX545" i="1"/>
  <c r="CZ545" i="1"/>
  <c r="DC545" i="1"/>
  <c r="E546" i="1"/>
  <c r="H546" i="1"/>
  <c r="K546" i="1"/>
  <c r="S546" i="1"/>
  <c r="U546" i="1"/>
  <c r="W546" i="1"/>
  <c r="Y546" i="1"/>
  <c r="AA546" i="1"/>
  <c r="AC546" i="1"/>
  <c r="AD546" i="1"/>
  <c r="AE546" i="1"/>
  <c r="AF546" i="1"/>
  <c r="AK546" i="1"/>
  <c r="AQ546" i="1"/>
  <c r="AR546" i="1"/>
  <c r="AS546" i="1"/>
  <c r="AT546" i="1"/>
  <c r="AV546" i="1"/>
  <c r="AW546" i="1"/>
  <c r="AX546" i="1"/>
  <c r="AY546" i="1"/>
  <c r="BB546" i="1"/>
  <c r="BC546" i="1"/>
  <c r="BD546" i="1"/>
  <c r="BE546" i="1"/>
  <c r="BH546" i="1"/>
  <c r="BJ546" i="1"/>
  <c r="BL546" i="1"/>
  <c r="BN546" i="1"/>
  <c r="BP546" i="1"/>
  <c r="BR546" i="1"/>
  <c r="BT546" i="1"/>
  <c r="BV546" i="1"/>
  <c r="CB546" i="1"/>
  <c r="CD546" i="1"/>
  <c r="CF546" i="1"/>
  <c r="CH546" i="1"/>
  <c r="CJ546" i="1"/>
  <c r="CL546" i="1"/>
  <c r="CN546" i="1"/>
  <c r="CP546" i="1"/>
  <c r="CR546" i="1"/>
  <c r="CT546" i="1"/>
  <c r="CV546" i="1"/>
  <c r="CX546" i="1"/>
  <c r="CZ546" i="1"/>
  <c r="DC546" i="1"/>
  <c r="E547" i="1"/>
  <c r="H547" i="1"/>
  <c r="K547" i="1"/>
  <c r="S547" i="1"/>
  <c r="U547" i="1"/>
  <c r="W547" i="1"/>
  <c r="Y547" i="1"/>
  <c r="AA547" i="1"/>
  <c r="AC547" i="1"/>
  <c r="AD547" i="1"/>
  <c r="AE547" i="1"/>
  <c r="AF547" i="1"/>
  <c r="AK547" i="1"/>
  <c r="AQ547" i="1"/>
  <c r="AR547" i="1"/>
  <c r="AS547" i="1"/>
  <c r="AT547" i="1"/>
  <c r="AV547" i="1"/>
  <c r="AW547" i="1"/>
  <c r="AX547" i="1"/>
  <c r="AY547" i="1"/>
  <c r="BB547" i="1"/>
  <c r="BC547" i="1"/>
  <c r="BD547" i="1"/>
  <c r="BE547" i="1"/>
  <c r="BH547" i="1"/>
  <c r="BJ547" i="1"/>
  <c r="BL547" i="1"/>
  <c r="BN547" i="1"/>
  <c r="BP547" i="1"/>
  <c r="BR547" i="1"/>
  <c r="BT547" i="1"/>
  <c r="BV547" i="1"/>
  <c r="CB547" i="1"/>
  <c r="CD547" i="1"/>
  <c r="CF547" i="1"/>
  <c r="CH547" i="1"/>
  <c r="CJ547" i="1"/>
  <c r="CL547" i="1"/>
  <c r="CN547" i="1"/>
  <c r="CP547" i="1"/>
  <c r="CR547" i="1"/>
  <c r="CT547" i="1"/>
  <c r="CV547" i="1"/>
  <c r="CX547" i="1"/>
  <c r="CZ547" i="1"/>
  <c r="DC547" i="1"/>
  <c r="E548" i="1"/>
  <c r="H548" i="1"/>
  <c r="K548" i="1"/>
  <c r="S548" i="1"/>
  <c r="U548" i="1"/>
  <c r="W548" i="1"/>
  <c r="Y548" i="1"/>
  <c r="AA548" i="1"/>
  <c r="AC548" i="1"/>
  <c r="AD548" i="1"/>
  <c r="AE548" i="1"/>
  <c r="AF548" i="1"/>
  <c r="AK548" i="1"/>
  <c r="AQ548" i="1"/>
  <c r="AR548" i="1"/>
  <c r="AS548" i="1"/>
  <c r="AT548" i="1"/>
  <c r="AV548" i="1"/>
  <c r="AW548" i="1"/>
  <c r="AX548" i="1"/>
  <c r="AY548" i="1"/>
  <c r="BB548" i="1"/>
  <c r="BC548" i="1"/>
  <c r="BD548" i="1"/>
  <c r="BE548" i="1"/>
  <c r="BH548" i="1"/>
  <c r="BJ548" i="1"/>
  <c r="BL548" i="1"/>
  <c r="BN548" i="1"/>
  <c r="BP548" i="1"/>
  <c r="BR548" i="1"/>
  <c r="BT548" i="1"/>
  <c r="BV548" i="1"/>
  <c r="CB548" i="1"/>
  <c r="CD548" i="1"/>
  <c r="CF548" i="1"/>
  <c r="CH548" i="1"/>
  <c r="CJ548" i="1"/>
  <c r="CL548" i="1"/>
  <c r="CN548" i="1"/>
  <c r="CP548" i="1"/>
  <c r="CR548" i="1"/>
  <c r="CT548" i="1"/>
  <c r="CV548" i="1"/>
  <c r="CX548" i="1"/>
  <c r="CZ548" i="1"/>
  <c r="DC548" i="1"/>
  <c r="E549" i="1"/>
  <c r="H549" i="1"/>
  <c r="K549" i="1"/>
  <c r="S549" i="1"/>
  <c r="U549" i="1"/>
  <c r="W549" i="1"/>
  <c r="Y549" i="1"/>
  <c r="AA549" i="1"/>
  <c r="AC549" i="1"/>
  <c r="AD549" i="1"/>
  <c r="AE549" i="1"/>
  <c r="AF549" i="1"/>
  <c r="AK549" i="1"/>
  <c r="AQ549" i="1"/>
  <c r="AR549" i="1"/>
  <c r="AS549" i="1"/>
  <c r="AT549" i="1"/>
  <c r="AV549" i="1"/>
  <c r="AW549" i="1"/>
  <c r="AX549" i="1"/>
  <c r="AY549" i="1"/>
  <c r="BB549" i="1"/>
  <c r="BC549" i="1"/>
  <c r="BD549" i="1"/>
  <c r="BE549" i="1"/>
  <c r="BH549" i="1"/>
  <c r="BJ549" i="1"/>
  <c r="BL549" i="1"/>
  <c r="BN549" i="1"/>
  <c r="BP549" i="1"/>
  <c r="BR549" i="1"/>
  <c r="BT549" i="1"/>
  <c r="BV549" i="1"/>
  <c r="CB549" i="1"/>
  <c r="CD549" i="1"/>
  <c r="CF549" i="1"/>
  <c r="CH549" i="1"/>
  <c r="CJ549" i="1"/>
  <c r="CL549" i="1"/>
  <c r="CN549" i="1"/>
  <c r="CP549" i="1"/>
  <c r="CR549" i="1"/>
  <c r="CT549" i="1"/>
  <c r="CV549" i="1"/>
  <c r="CX549" i="1"/>
  <c r="CZ549" i="1"/>
  <c r="DC549" i="1"/>
  <c r="E550" i="1"/>
  <c r="H550" i="1"/>
  <c r="K550" i="1"/>
  <c r="S550" i="1"/>
  <c r="U550" i="1"/>
  <c r="W550" i="1"/>
  <c r="Y550" i="1"/>
  <c r="AA550" i="1"/>
  <c r="AC550" i="1"/>
  <c r="AD550" i="1"/>
  <c r="AE550" i="1"/>
  <c r="AF550" i="1"/>
  <c r="AK550" i="1"/>
  <c r="AQ550" i="1"/>
  <c r="AR550" i="1"/>
  <c r="AS550" i="1"/>
  <c r="AT550" i="1"/>
  <c r="AV550" i="1"/>
  <c r="AW550" i="1"/>
  <c r="AX550" i="1"/>
  <c r="AY550" i="1"/>
  <c r="BB550" i="1"/>
  <c r="BC550" i="1"/>
  <c r="BD550" i="1"/>
  <c r="BE550" i="1"/>
  <c r="BH550" i="1"/>
  <c r="BJ550" i="1"/>
  <c r="BL550" i="1"/>
  <c r="BN550" i="1"/>
  <c r="BP550" i="1"/>
  <c r="BR550" i="1"/>
  <c r="BT550" i="1"/>
  <c r="BV550" i="1"/>
  <c r="CB550" i="1"/>
  <c r="CD550" i="1"/>
  <c r="CF550" i="1"/>
  <c r="CH550" i="1"/>
  <c r="CJ550" i="1"/>
  <c r="CL550" i="1"/>
  <c r="CN550" i="1"/>
  <c r="CP550" i="1"/>
  <c r="CR550" i="1"/>
  <c r="CT550" i="1"/>
  <c r="CV550" i="1"/>
  <c r="CX550" i="1"/>
  <c r="CZ550" i="1"/>
  <c r="DC550" i="1"/>
  <c r="E551" i="1"/>
  <c r="H551" i="1"/>
  <c r="K551" i="1"/>
  <c r="S551" i="1"/>
  <c r="U551" i="1"/>
  <c r="W551" i="1"/>
  <c r="Y551" i="1"/>
  <c r="AA551" i="1"/>
  <c r="AC551" i="1"/>
  <c r="AD551" i="1"/>
  <c r="AE551" i="1"/>
  <c r="AF551" i="1"/>
  <c r="AK551" i="1"/>
  <c r="AQ551" i="1"/>
  <c r="AR551" i="1"/>
  <c r="AS551" i="1"/>
  <c r="AT551" i="1"/>
  <c r="AV551" i="1"/>
  <c r="AW551" i="1"/>
  <c r="AX551" i="1"/>
  <c r="AY551" i="1"/>
  <c r="BB551" i="1"/>
  <c r="BC551" i="1"/>
  <c r="BD551" i="1"/>
  <c r="BE551" i="1"/>
  <c r="BH551" i="1"/>
  <c r="BJ551" i="1"/>
  <c r="BL551" i="1"/>
  <c r="BN551" i="1"/>
  <c r="BP551" i="1"/>
  <c r="BR551" i="1"/>
  <c r="BT551" i="1"/>
  <c r="BV551" i="1"/>
  <c r="CB551" i="1"/>
  <c r="CD551" i="1"/>
  <c r="CF551" i="1"/>
  <c r="CH551" i="1"/>
  <c r="CJ551" i="1"/>
  <c r="CL551" i="1"/>
  <c r="CN551" i="1"/>
  <c r="CP551" i="1"/>
  <c r="CR551" i="1"/>
  <c r="CT551" i="1"/>
  <c r="CV551" i="1"/>
  <c r="CX551" i="1"/>
  <c r="CZ551" i="1"/>
  <c r="DC551" i="1"/>
  <c r="E552" i="1"/>
  <c r="H552" i="1"/>
  <c r="K552" i="1"/>
  <c r="S552" i="1"/>
  <c r="U552" i="1"/>
  <c r="W552" i="1"/>
  <c r="Y552" i="1"/>
  <c r="AA552" i="1"/>
  <c r="AC552" i="1"/>
  <c r="AD552" i="1"/>
  <c r="AE552" i="1"/>
  <c r="AF552" i="1"/>
  <c r="AK552" i="1"/>
  <c r="AQ552" i="1"/>
  <c r="AR552" i="1"/>
  <c r="AS552" i="1"/>
  <c r="AT552" i="1"/>
  <c r="AV552" i="1"/>
  <c r="AW552" i="1"/>
  <c r="AX552" i="1"/>
  <c r="AY552" i="1"/>
  <c r="BB552" i="1"/>
  <c r="BC552" i="1"/>
  <c r="BD552" i="1"/>
  <c r="BE552" i="1"/>
  <c r="BH552" i="1"/>
  <c r="BJ552" i="1"/>
  <c r="BL552" i="1"/>
  <c r="BN552" i="1"/>
  <c r="BP552" i="1"/>
  <c r="BR552" i="1"/>
  <c r="BT552" i="1"/>
  <c r="BV552" i="1"/>
  <c r="CB552" i="1"/>
  <c r="CD552" i="1"/>
  <c r="CF552" i="1"/>
  <c r="CH552" i="1"/>
  <c r="CJ552" i="1"/>
  <c r="CL552" i="1"/>
  <c r="CN552" i="1"/>
  <c r="CP552" i="1"/>
  <c r="CR552" i="1"/>
  <c r="CT552" i="1"/>
  <c r="CV552" i="1"/>
  <c r="CX552" i="1"/>
  <c r="CZ552" i="1"/>
  <c r="DC552" i="1"/>
  <c r="E553" i="1"/>
  <c r="H553" i="1"/>
  <c r="K553" i="1"/>
  <c r="S553" i="1"/>
  <c r="U553" i="1"/>
  <c r="W553" i="1"/>
  <c r="Y553" i="1"/>
  <c r="AA553" i="1"/>
  <c r="AC553" i="1"/>
  <c r="AD553" i="1"/>
  <c r="AE553" i="1"/>
  <c r="AF553" i="1"/>
  <c r="AK553" i="1"/>
  <c r="AQ553" i="1"/>
  <c r="AR553" i="1"/>
  <c r="AS553" i="1"/>
  <c r="AT553" i="1"/>
  <c r="AV553" i="1"/>
  <c r="AW553" i="1"/>
  <c r="AX553" i="1"/>
  <c r="AY553" i="1"/>
  <c r="BB553" i="1"/>
  <c r="BC553" i="1"/>
  <c r="BD553" i="1"/>
  <c r="BE553" i="1"/>
  <c r="BH553" i="1"/>
  <c r="BJ553" i="1"/>
  <c r="BL553" i="1"/>
  <c r="BN553" i="1"/>
  <c r="BP553" i="1"/>
  <c r="BR553" i="1"/>
  <c r="BT553" i="1"/>
  <c r="BV553" i="1"/>
  <c r="CB553" i="1"/>
  <c r="CD553" i="1"/>
  <c r="CF553" i="1"/>
  <c r="CH553" i="1"/>
  <c r="CJ553" i="1"/>
  <c r="CL553" i="1"/>
  <c r="CN553" i="1"/>
  <c r="CP553" i="1"/>
  <c r="CR553" i="1"/>
  <c r="CT553" i="1"/>
  <c r="CV553" i="1"/>
  <c r="CX553" i="1"/>
  <c r="CZ553" i="1"/>
  <c r="DC553" i="1"/>
  <c r="E554" i="1"/>
  <c r="H554" i="1"/>
  <c r="K554" i="1"/>
  <c r="S554" i="1"/>
  <c r="U554" i="1"/>
  <c r="W554" i="1"/>
  <c r="Y554" i="1"/>
  <c r="AA554" i="1"/>
  <c r="AC554" i="1"/>
  <c r="AD554" i="1"/>
  <c r="AE554" i="1"/>
  <c r="AF554" i="1"/>
  <c r="AK554" i="1"/>
  <c r="AQ554" i="1"/>
  <c r="AR554" i="1"/>
  <c r="AS554" i="1"/>
  <c r="AT554" i="1"/>
  <c r="AV554" i="1"/>
  <c r="AW554" i="1"/>
  <c r="AX554" i="1"/>
  <c r="AY554" i="1"/>
  <c r="BB554" i="1"/>
  <c r="BC554" i="1"/>
  <c r="BD554" i="1"/>
  <c r="BE554" i="1"/>
  <c r="BH554" i="1"/>
  <c r="BJ554" i="1"/>
  <c r="BL554" i="1"/>
  <c r="BN554" i="1"/>
  <c r="BP554" i="1"/>
  <c r="BR554" i="1"/>
  <c r="BT554" i="1"/>
  <c r="BV554" i="1"/>
  <c r="CB554" i="1"/>
  <c r="CD554" i="1"/>
  <c r="CF554" i="1"/>
  <c r="CH554" i="1"/>
  <c r="CJ554" i="1"/>
  <c r="CL554" i="1"/>
  <c r="CN554" i="1"/>
  <c r="CP554" i="1"/>
  <c r="CR554" i="1"/>
  <c r="CT554" i="1"/>
  <c r="CV554" i="1"/>
  <c r="CX554" i="1"/>
  <c r="CZ554" i="1"/>
  <c r="DC554" i="1"/>
  <c r="E555" i="1"/>
  <c r="H555" i="1"/>
  <c r="K555" i="1"/>
  <c r="S555" i="1"/>
  <c r="U555" i="1"/>
  <c r="W555" i="1"/>
  <c r="Y555" i="1"/>
  <c r="AA555" i="1"/>
  <c r="AC555" i="1"/>
  <c r="AD555" i="1"/>
  <c r="AE555" i="1"/>
  <c r="AF555" i="1"/>
  <c r="AK555" i="1"/>
  <c r="AQ555" i="1"/>
  <c r="AR555" i="1"/>
  <c r="AS555" i="1"/>
  <c r="AT555" i="1"/>
  <c r="AV555" i="1"/>
  <c r="AW555" i="1"/>
  <c r="AX555" i="1"/>
  <c r="AY555" i="1"/>
  <c r="BB555" i="1"/>
  <c r="BC555" i="1"/>
  <c r="BD555" i="1"/>
  <c r="BE555" i="1"/>
  <c r="BH555" i="1"/>
  <c r="BJ555" i="1"/>
  <c r="BL555" i="1"/>
  <c r="BN555" i="1"/>
  <c r="BP555" i="1"/>
  <c r="BR555" i="1"/>
  <c r="BT555" i="1"/>
  <c r="BV555" i="1"/>
  <c r="CB555" i="1"/>
  <c r="CD555" i="1"/>
  <c r="CF555" i="1"/>
  <c r="CH555" i="1"/>
  <c r="CJ555" i="1"/>
  <c r="CL555" i="1"/>
  <c r="CN555" i="1"/>
  <c r="CP555" i="1"/>
  <c r="CR555" i="1"/>
  <c r="CT555" i="1"/>
  <c r="CV555" i="1"/>
  <c r="CX555" i="1"/>
  <c r="CZ555" i="1"/>
  <c r="DC555" i="1"/>
  <c r="E556" i="1"/>
  <c r="H556" i="1"/>
  <c r="K556" i="1"/>
  <c r="S556" i="1"/>
  <c r="U556" i="1"/>
  <c r="W556" i="1"/>
  <c r="Y556" i="1"/>
  <c r="AA556" i="1"/>
  <c r="AC556" i="1"/>
  <c r="AD556" i="1"/>
  <c r="AE556" i="1"/>
  <c r="AF556" i="1"/>
  <c r="AK556" i="1"/>
  <c r="AQ556" i="1"/>
  <c r="AR556" i="1"/>
  <c r="AS556" i="1"/>
  <c r="AT556" i="1"/>
  <c r="AV556" i="1"/>
  <c r="AW556" i="1"/>
  <c r="AX556" i="1"/>
  <c r="AY556" i="1"/>
  <c r="BB556" i="1"/>
  <c r="BC556" i="1"/>
  <c r="BD556" i="1"/>
  <c r="BE556" i="1"/>
  <c r="BH556" i="1"/>
  <c r="BJ556" i="1"/>
  <c r="BL556" i="1"/>
  <c r="BN556" i="1"/>
  <c r="BP556" i="1"/>
  <c r="BR556" i="1"/>
  <c r="BT556" i="1"/>
  <c r="BV556" i="1"/>
  <c r="CB556" i="1"/>
  <c r="CD556" i="1"/>
  <c r="CF556" i="1"/>
  <c r="CH556" i="1"/>
  <c r="CJ556" i="1"/>
  <c r="CL556" i="1"/>
  <c r="CN556" i="1"/>
  <c r="CP556" i="1"/>
  <c r="CR556" i="1"/>
  <c r="CT556" i="1"/>
  <c r="CV556" i="1"/>
  <c r="CX556" i="1"/>
  <c r="CZ556" i="1"/>
  <c r="DC556" i="1"/>
  <c r="E557" i="1"/>
  <c r="H557" i="1"/>
  <c r="K557" i="1"/>
  <c r="S557" i="1"/>
  <c r="U557" i="1"/>
  <c r="W557" i="1"/>
  <c r="Y557" i="1"/>
  <c r="AA557" i="1"/>
  <c r="AC557" i="1"/>
  <c r="AD557" i="1"/>
  <c r="AE557" i="1"/>
  <c r="AF557" i="1"/>
  <c r="AK557" i="1"/>
  <c r="AQ557" i="1"/>
  <c r="AR557" i="1"/>
  <c r="AS557" i="1"/>
  <c r="AT557" i="1"/>
  <c r="AV557" i="1"/>
  <c r="AW557" i="1"/>
  <c r="AX557" i="1"/>
  <c r="AY557" i="1"/>
  <c r="BB557" i="1"/>
  <c r="BC557" i="1"/>
  <c r="BD557" i="1"/>
  <c r="BE557" i="1"/>
  <c r="BH557" i="1"/>
  <c r="BJ557" i="1"/>
  <c r="BL557" i="1"/>
  <c r="BN557" i="1"/>
  <c r="BP557" i="1"/>
  <c r="BR557" i="1"/>
  <c r="BT557" i="1"/>
  <c r="BV557" i="1"/>
  <c r="CB557" i="1"/>
  <c r="CD557" i="1"/>
  <c r="CF557" i="1"/>
  <c r="CH557" i="1"/>
  <c r="CJ557" i="1"/>
  <c r="CL557" i="1"/>
  <c r="CN557" i="1"/>
  <c r="CP557" i="1"/>
  <c r="CR557" i="1"/>
  <c r="CT557" i="1"/>
  <c r="CV557" i="1"/>
  <c r="CX557" i="1"/>
  <c r="CZ557" i="1"/>
  <c r="DC557" i="1"/>
  <c r="E558" i="1"/>
  <c r="H558" i="1"/>
  <c r="K558" i="1"/>
  <c r="S558" i="1"/>
  <c r="U558" i="1"/>
  <c r="W558" i="1"/>
  <c r="Y558" i="1"/>
  <c r="AA558" i="1"/>
  <c r="AC558" i="1"/>
  <c r="AD558" i="1"/>
  <c r="AE558" i="1"/>
  <c r="AF558" i="1"/>
  <c r="AK558" i="1"/>
  <c r="AQ558" i="1"/>
  <c r="AR558" i="1"/>
  <c r="AS558" i="1"/>
  <c r="AT558" i="1"/>
  <c r="AV558" i="1"/>
  <c r="AW558" i="1"/>
  <c r="AX558" i="1"/>
  <c r="AY558" i="1"/>
  <c r="BB558" i="1"/>
  <c r="BC558" i="1"/>
  <c r="BD558" i="1"/>
  <c r="BE558" i="1"/>
  <c r="BH558" i="1"/>
  <c r="BJ558" i="1"/>
  <c r="BL558" i="1"/>
  <c r="BN558" i="1"/>
  <c r="BP558" i="1"/>
  <c r="BR558" i="1"/>
  <c r="BT558" i="1"/>
  <c r="BV558" i="1"/>
  <c r="CB558" i="1"/>
  <c r="CD558" i="1"/>
  <c r="CF558" i="1"/>
  <c r="CH558" i="1"/>
  <c r="CJ558" i="1"/>
  <c r="CL558" i="1"/>
  <c r="CN558" i="1"/>
  <c r="CP558" i="1"/>
  <c r="CR558" i="1"/>
  <c r="CT558" i="1"/>
  <c r="CV558" i="1"/>
  <c r="CX558" i="1"/>
  <c r="CZ558" i="1"/>
  <c r="DC558" i="1"/>
  <c r="E559" i="1"/>
  <c r="H559" i="1"/>
  <c r="K559" i="1"/>
  <c r="S559" i="1"/>
  <c r="U559" i="1"/>
  <c r="W559" i="1"/>
  <c r="Y559" i="1"/>
  <c r="AA559" i="1"/>
  <c r="AC559" i="1"/>
  <c r="AD559" i="1"/>
  <c r="AE559" i="1"/>
  <c r="AF559" i="1"/>
  <c r="AK559" i="1"/>
  <c r="AQ559" i="1"/>
  <c r="AR559" i="1"/>
  <c r="AS559" i="1"/>
  <c r="AT559" i="1"/>
  <c r="AV559" i="1"/>
  <c r="AW559" i="1"/>
  <c r="AX559" i="1"/>
  <c r="AY559" i="1"/>
  <c r="BB559" i="1"/>
  <c r="BC559" i="1"/>
  <c r="BD559" i="1"/>
  <c r="BE559" i="1"/>
  <c r="BH559" i="1"/>
  <c r="BJ559" i="1"/>
  <c r="BL559" i="1"/>
  <c r="BN559" i="1"/>
  <c r="BP559" i="1"/>
  <c r="BR559" i="1"/>
  <c r="BT559" i="1"/>
  <c r="BV559" i="1"/>
  <c r="CB559" i="1"/>
  <c r="CD559" i="1"/>
  <c r="CF559" i="1"/>
  <c r="CH559" i="1"/>
  <c r="CJ559" i="1"/>
  <c r="CL559" i="1"/>
  <c r="CN559" i="1"/>
  <c r="CP559" i="1"/>
  <c r="CR559" i="1"/>
  <c r="CT559" i="1"/>
  <c r="CV559" i="1"/>
  <c r="CX559" i="1"/>
  <c r="CZ559" i="1"/>
  <c r="DC559" i="1"/>
  <c r="E560" i="1"/>
  <c r="H560" i="1"/>
  <c r="K560" i="1"/>
  <c r="S560" i="1"/>
  <c r="U560" i="1"/>
  <c r="W560" i="1"/>
  <c r="Y560" i="1"/>
  <c r="AA560" i="1"/>
  <c r="AC560" i="1"/>
  <c r="AD560" i="1"/>
  <c r="AE560" i="1"/>
  <c r="AF560" i="1"/>
  <c r="AK560" i="1"/>
  <c r="AQ560" i="1"/>
  <c r="AR560" i="1"/>
  <c r="AS560" i="1"/>
  <c r="AT560" i="1"/>
  <c r="AV560" i="1"/>
  <c r="AW560" i="1"/>
  <c r="AX560" i="1"/>
  <c r="AY560" i="1"/>
  <c r="BB560" i="1"/>
  <c r="BC560" i="1"/>
  <c r="BD560" i="1"/>
  <c r="BE560" i="1"/>
  <c r="BH560" i="1"/>
  <c r="BJ560" i="1"/>
  <c r="BL560" i="1"/>
  <c r="BN560" i="1"/>
  <c r="BP560" i="1"/>
  <c r="BR560" i="1"/>
  <c r="BT560" i="1"/>
  <c r="BV560" i="1"/>
  <c r="CB560" i="1"/>
  <c r="CD560" i="1"/>
  <c r="CF560" i="1"/>
  <c r="CH560" i="1"/>
  <c r="CJ560" i="1"/>
  <c r="CL560" i="1"/>
  <c r="CN560" i="1"/>
  <c r="CP560" i="1"/>
  <c r="CR560" i="1"/>
  <c r="CT560" i="1"/>
  <c r="CV560" i="1"/>
  <c r="CX560" i="1"/>
  <c r="CZ560" i="1"/>
  <c r="DC560" i="1"/>
  <c r="E561" i="1"/>
  <c r="H561" i="1"/>
  <c r="K561" i="1"/>
  <c r="S561" i="1"/>
  <c r="U561" i="1"/>
  <c r="W561" i="1"/>
  <c r="Y561" i="1"/>
  <c r="AA561" i="1"/>
  <c r="AC561" i="1"/>
  <c r="AD561" i="1"/>
  <c r="AE561" i="1"/>
  <c r="AF561" i="1"/>
  <c r="AK561" i="1"/>
  <c r="AQ561" i="1"/>
  <c r="AR561" i="1"/>
  <c r="AS561" i="1"/>
  <c r="AT561" i="1"/>
  <c r="AV561" i="1"/>
  <c r="AW561" i="1"/>
  <c r="AX561" i="1"/>
  <c r="AY561" i="1"/>
  <c r="BB561" i="1"/>
  <c r="BC561" i="1"/>
  <c r="BD561" i="1"/>
  <c r="BE561" i="1"/>
  <c r="BH561" i="1"/>
  <c r="BJ561" i="1"/>
  <c r="BL561" i="1"/>
  <c r="BN561" i="1"/>
  <c r="BP561" i="1"/>
  <c r="BR561" i="1"/>
  <c r="BT561" i="1"/>
  <c r="BV561" i="1"/>
  <c r="CB561" i="1"/>
  <c r="CD561" i="1"/>
  <c r="CF561" i="1"/>
  <c r="CH561" i="1"/>
  <c r="CJ561" i="1"/>
  <c r="CL561" i="1"/>
  <c r="CN561" i="1"/>
  <c r="CP561" i="1"/>
  <c r="CR561" i="1"/>
  <c r="CT561" i="1"/>
  <c r="CV561" i="1"/>
  <c r="CX561" i="1"/>
  <c r="CZ561" i="1"/>
  <c r="DC561" i="1"/>
  <c r="E562" i="1"/>
  <c r="H562" i="1"/>
  <c r="K562" i="1"/>
  <c r="S562" i="1"/>
  <c r="U562" i="1"/>
  <c r="W562" i="1"/>
  <c r="Y562" i="1"/>
  <c r="AA562" i="1"/>
  <c r="AC562" i="1"/>
  <c r="AD562" i="1"/>
  <c r="AE562" i="1"/>
  <c r="AF562" i="1"/>
  <c r="AK562" i="1"/>
  <c r="AQ562" i="1"/>
  <c r="AR562" i="1"/>
  <c r="AS562" i="1"/>
  <c r="AT562" i="1"/>
  <c r="AV562" i="1"/>
  <c r="AW562" i="1"/>
  <c r="AX562" i="1"/>
  <c r="AY562" i="1"/>
  <c r="BB562" i="1"/>
  <c r="BC562" i="1"/>
  <c r="BD562" i="1"/>
  <c r="BE562" i="1"/>
  <c r="BH562" i="1"/>
  <c r="BJ562" i="1"/>
  <c r="BL562" i="1"/>
  <c r="BN562" i="1"/>
  <c r="BP562" i="1"/>
  <c r="BR562" i="1"/>
  <c r="BT562" i="1"/>
  <c r="BV562" i="1"/>
  <c r="CB562" i="1"/>
  <c r="CD562" i="1"/>
  <c r="CF562" i="1"/>
  <c r="CH562" i="1"/>
  <c r="CJ562" i="1"/>
  <c r="CL562" i="1"/>
  <c r="CN562" i="1"/>
  <c r="CP562" i="1"/>
  <c r="CR562" i="1"/>
  <c r="CT562" i="1"/>
  <c r="CV562" i="1"/>
  <c r="CX562" i="1"/>
  <c r="CZ562" i="1"/>
  <c r="DC562" i="1"/>
  <c r="E563" i="1"/>
  <c r="H563" i="1"/>
  <c r="K563" i="1"/>
  <c r="S563" i="1"/>
  <c r="U563" i="1"/>
  <c r="W563" i="1"/>
  <c r="Y563" i="1"/>
  <c r="AA563" i="1"/>
  <c r="AC563" i="1"/>
  <c r="AD563" i="1"/>
  <c r="AE563" i="1"/>
  <c r="AF563" i="1"/>
  <c r="AK563" i="1"/>
  <c r="AQ563" i="1"/>
  <c r="AR563" i="1"/>
  <c r="AS563" i="1"/>
  <c r="AT563" i="1"/>
  <c r="AV563" i="1"/>
  <c r="AW563" i="1"/>
  <c r="AX563" i="1"/>
  <c r="AY563" i="1"/>
  <c r="BB563" i="1"/>
  <c r="BC563" i="1"/>
  <c r="BD563" i="1"/>
  <c r="BE563" i="1"/>
  <c r="BH563" i="1"/>
  <c r="BJ563" i="1"/>
  <c r="BL563" i="1"/>
  <c r="BN563" i="1"/>
  <c r="BP563" i="1"/>
  <c r="BR563" i="1"/>
  <c r="BT563" i="1"/>
  <c r="BV563" i="1"/>
  <c r="CB563" i="1"/>
  <c r="CD563" i="1"/>
  <c r="CF563" i="1"/>
  <c r="CH563" i="1"/>
  <c r="CJ563" i="1"/>
  <c r="CL563" i="1"/>
  <c r="CN563" i="1"/>
  <c r="CP563" i="1"/>
  <c r="CR563" i="1"/>
  <c r="CT563" i="1"/>
  <c r="CV563" i="1"/>
  <c r="CX563" i="1"/>
  <c r="CZ563" i="1"/>
  <c r="DC563" i="1"/>
  <c r="E564" i="1"/>
  <c r="H564" i="1"/>
  <c r="K564" i="1"/>
  <c r="S564" i="1"/>
  <c r="U564" i="1"/>
  <c r="W564" i="1"/>
  <c r="Y564" i="1"/>
  <c r="AA564" i="1"/>
  <c r="AC564" i="1"/>
  <c r="AD564" i="1"/>
  <c r="AE564" i="1"/>
  <c r="AF564" i="1"/>
  <c r="AK564" i="1"/>
  <c r="AQ564" i="1"/>
  <c r="AR564" i="1"/>
  <c r="AS564" i="1"/>
  <c r="AT564" i="1"/>
  <c r="AV564" i="1"/>
  <c r="AW564" i="1"/>
  <c r="AX564" i="1"/>
  <c r="AY564" i="1"/>
  <c r="BB564" i="1"/>
  <c r="BC564" i="1"/>
  <c r="BD564" i="1"/>
  <c r="BE564" i="1"/>
  <c r="BH564" i="1"/>
  <c r="BJ564" i="1"/>
  <c r="BL564" i="1"/>
  <c r="BN564" i="1"/>
  <c r="BP564" i="1"/>
  <c r="BR564" i="1"/>
  <c r="BT564" i="1"/>
  <c r="BV564" i="1"/>
  <c r="CB564" i="1"/>
  <c r="CD564" i="1"/>
  <c r="CF564" i="1"/>
  <c r="CH564" i="1"/>
  <c r="CJ564" i="1"/>
  <c r="CL564" i="1"/>
  <c r="CN564" i="1"/>
  <c r="CP564" i="1"/>
  <c r="CR564" i="1"/>
  <c r="CT564" i="1"/>
  <c r="CV564" i="1"/>
  <c r="CX564" i="1"/>
  <c r="CZ564" i="1"/>
  <c r="DC564" i="1"/>
  <c r="E565" i="1"/>
  <c r="H565" i="1"/>
  <c r="K565" i="1"/>
  <c r="S565" i="1"/>
  <c r="U565" i="1"/>
  <c r="W565" i="1"/>
  <c r="Y565" i="1"/>
  <c r="AA565" i="1"/>
  <c r="AC565" i="1"/>
  <c r="AD565" i="1"/>
  <c r="AE565" i="1"/>
  <c r="AF565" i="1"/>
  <c r="AK565" i="1"/>
  <c r="AQ565" i="1"/>
  <c r="AR565" i="1"/>
  <c r="AS565" i="1"/>
  <c r="AT565" i="1"/>
  <c r="AV565" i="1"/>
  <c r="AW565" i="1"/>
  <c r="AX565" i="1"/>
  <c r="AY565" i="1"/>
  <c r="BB565" i="1"/>
  <c r="BC565" i="1"/>
  <c r="BD565" i="1"/>
  <c r="BE565" i="1"/>
  <c r="BH565" i="1"/>
  <c r="BJ565" i="1"/>
  <c r="BL565" i="1"/>
  <c r="BN565" i="1"/>
  <c r="BP565" i="1"/>
  <c r="BR565" i="1"/>
  <c r="BT565" i="1"/>
  <c r="BV565" i="1"/>
  <c r="CB565" i="1"/>
  <c r="CD565" i="1"/>
  <c r="CF565" i="1"/>
  <c r="CH565" i="1"/>
  <c r="CJ565" i="1"/>
  <c r="CL565" i="1"/>
  <c r="CN565" i="1"/>
  <c r="CP565" i="1"/>
  <c r="CR565" i="1"/>
  <c r="CT565" i="1"/>
  <c r="CV565" i="1"/>
  <c r="CX565" i="1"/>
  <c r="CZ565" i="1"/>
  <c r="DC565" i="1"/>
  <c r="E566" i="1"/>
  <c r="H566" i="1"/>
  <c r="K566" i="1"/>
  <c r="S566" i="1"/>
  <c r="U566" i="1"/>
  <c r="W566" i="1"/>
  <c r="Y566" i="1"/>
  <c r="AA566" i="1"/>
  <c r="AC566" i="1"/>
  <c r="AD566" i="1"/>
  <c r="AE566" i="1"/>
  <c r="AF566" i="1"/>
  <c r="AK566" i="1"/>
  <c r="AQ566" i="1"/>
  <c r="AR566" i="1"/>
  <c r="AS566" i="1"/>
  <c r="AT566" i="1"/>
  <c r="AV566" i="1"/>
  <c r="AW566" i="1"/>
  <c r="AX566" i="1"/>
  <c r="AY566" i="1"/>
  <c r="BB566" i="1"/>
  <c r="BC566" i="1"/>
  <c r="BD566" i="1"/>
  <c r="BE566" i="1"/>
  <c r="BH566" i="1"/>
  <c r="BJ566" i="1"/>
  <c r="BL566" i="1"/>
  <c r="BN566" i="1"/>
  <c r="BP566" i="1"/>
  <c r="BR566" i="1"/>
  <c r="BT566" i="1"/>
  <c r="BV566" i="1"/>
  <c r="CB566" i="1"/>
  <c r="CD566" i="1"/>
  <c r="CF566" i="1"/>
  <c r="CH566" i="1"/>
  <c r="CJ566" i="1"/>
  <c r="CL566" i="1"/>
  <c r="CN566" i="1"/>
  <c r="CP566" i="1"/>
  <c r="CR566" i="1"/>
  <c r="CT566" i="1"/>
  <c r="CV566" i="1"/>
  <c r="CX566" i="1"/>
  <c r="CZ566" i="1"/>
  <c r="DC566" i="1"/>
  <c r="E567" i="1"/>
  <c r="H567" i="1"/>
  <c r="K567" i="1"/>
  <c r="S567" i="1"/>
  <c r="U567" i="1"/>
  <c r="W567" i="1"/>
  <c r="Y567" i="1"/>
  <c r="AA567" i="1"/>
  <c r="AC567" i="1"/>
  <c r="AD567" i="1"/>
  <c r="AE567" i="1"/>
  <c r="AF567" i="1"/>
  <c r="AK567" i="1"/>
  <c r="AQ567" i="1"/>
  <c r="AR567" i="1"/>
  <c r="AS567" i="1"/>
  <c r="AT567" i="1"/>
  <c r="AV567" i="1"/>
  <c r="AW567" i="1"/>
  <c r="AX567" i="1"/>
  <c r="AY567" i="1"/>
  <c r="BB567" i="1"/>
  <c r="BC567" i="1"/>
  <c r="BD567" i="1"/>
  <c r="BE567" i="1"/>
  <c r="BH567" i="1"/>
  <c r="BJ567" i="1"/>
  <c r="BL567" i="1"/>
  <c r="BN567" i="1"/>
  <c r="BP567" i="1"/>
  <c r="BR567" i="1"/>
  <c r="BT567" i="1"/>
  <c r="BV567" i="1"/>
  <c r="CB567" i="1"/>
  <c r="CD567" i="1"/>
  <c r="CF567" i="1"/>
  <c r="CH567" i="1"/>
  <c r="CJ567" i="1"/>
  <c r="CL567" i="1"/>
  <c r="CN567" i="1"/>
  <c r="CP567" i="1"/>
  <c r="CR567" i="1"/>
  <c r="CT567" i="1"/>
  <c r="CV567" i="1"/>
  <c r="CX567" i="1"/>
  <c r="CZ567" i="1"/>
  <c r="DC567" i="1"/>
  <c r="E568" i="1"/>
  <c r="H568" i="1"/>
  <c r="K568" i="1"/>
  <c r="S568" i="1"/>
  <c r="U568" i="1"/>
  <c r="W568" i="1"/>
  <c r="Y568" i="1"/>
  <c r="AA568" i="1"/>
  <c r="AC568" i="1"/>
  <c r="AD568" i="1"/>
  <c r="AE568" i="1"/>
  <c r="AF568" i="1"/>
  <c r="AK568" i="1"/>
  <c r="AQ568" i="1"/>
  <c r="AR568" i="1"/>
  <c r="AS568" i="1"/>
  <c r="AT568" i="1"/>
  <c r="AV568" i="1"/>
  <c r="AW568" i="1"/>
  <c r="AX568" i="1"/>
  <c r="AY568" i="1"/>
  <c r="BB568" i="1"/>
  <c r="BC568" i="1"/>
  <c r="BD568" i="1"/>
  <c r="BE568" i="1"/>
  <c r="BH568" i="1"/>
  <c r="BJ568" i="1"/>
  <c r="BL568" i="1"/>
  <c r="BN568" i="1"/>
  <c r="BP568" i="1"/>
  <c r="BR568" i="1"/>
  <c r="BT568" i="1"/>
  <c r="BV568" i="1"/>
  <c r="CB568" i="1"/>
  <c r="CD568" i="1"/>
  <c r="CF568" i="1"/>
  <c r="CH568" i="1"/>
  <c r="CJ568" i="1"/>
  <c r="CL568" i="1"/>
  <c r="CN568" i="1"/>
  <c r="CP568" i="1"/>
  <c r="CR568" i="1"/>
  <c r="CT568" i="1"/>
  <c r="CV568" i="1"/>
  <c r="CX568" i="1"/>
  <c r="CZ568" i="1"/>
  <c r="DC568" i="1"/>
  <c r="E569" i="1"/>
  <c r="H569" i="1"/>
  <c r="K569" i="1"/>
  <c r="S569" i="1"/>
  <c r="U569" i="1"/>
  <c r="W569" i="1"/>
  <c r="Y569" i="1"/>
  <c r="AA569" i="1"/>
  <c r="AC569" i="1"/>
  <c r="AD569" i="1"/>
  <c r="AE569" i="1"/>
  <c r="AF569" i="1"/>
  <c r="AK569" i="1"/>
  <c r="AQ569" i="1"/>
  <c r="AR569" i="1"/>
  <c r="AS569" i="1"/>
  <c r="AT569" i="1"/>
  <c r="AV569" i="1"/>
  <c r="AW569" i="1"/>
  <c r="AX569" i="1"/>
  <c r="AY569" i="1"/>
  <c r="BB569" i="1"/>
  <c r="BC569" i="1"/>
  <c r="BD569" i="1"/>
  <c r="BE569" i="1"/>
  <c r="BH569" i="1"/>
  <c r="BJ569" i="1"/>
  <c r="BL569" i="1"/>
  <c r="BN569" i="1"/>
  <c r="BP569" i="1"/>
  <c r="BR569" i="1"/>
  <c r="BT569" i="1"/>
  <c r="BV569" i="1"/>
  <c r="CB569" i="1"/>
  <c r="CD569" i="1"/>
  <c r="CF569" i="1"/>
  <c r="CH569" i="1"/>
  <c r="CJ569" i="1"/>
  <c r="CL569" i="1"/>
  <c r="CN569" i="1"/>
  <c r="CP569" i="1"/>
  <c r="CR569" i="1"/>
  <c r="CT569" i="1"/>
  <c r="CV569" i="1"/>
  <c r="CX569" i="1"/>
  <c r="CZ569" i="1"/>
  <c r="DC569" i="1"/>
  <c r="E570" i="1"/>
  <c r="H570" i="1"/>
  <c r="K570" i="1"/>
  <c r="S570" i="1"/>
  <c r="U570" i="1"/>
  <c r="W570" i="1"/>
  <c r="Y570" i="1"/>
  <c r="AA570" i="1"/>
  <c r="AC570" i="1"/>
  <c r="AD570" i="1"/>
  <c r="AE570" i="1"/>
  <c r="AF570" i="1"/>
  <c r="AK570" i="1"/>
  <c r="AQ570" i="1"/>
  <c r="AR570" i="1"/>
  <c r="AS570" i="1"/>
  <c r="AT570" i="1"/>
  <c r="AV570" i="1"/>
  <c r="AW570" i="1"/>
  <c r="AX570" i="1"/>
  <c r="AY570" i="1"/>
  <c r="BB570" i="1"/>
  <c r="BC570" i="1"/>
  <c r="BD570" i="1"/>
  <c r="BE570" i="1"/>
  <c r="BH570" i="1"/>
  <c r="BJ570" i="1"/>
  <c r="BL570" i="1"/>
  <c r="BN570" i="1"/>
  <c r="BP570" i="1"/>
  <c r="BR570" i="1"/>
  <c r="BT570" i="1"/>
  <c r="BV570" i="1"/>
  <c r="CB570" i="1"/>
  <c r="CD570" i="1"/>
  <c r="CF570" i="1"/>
  <c r="CH570" i="1"/>
  <c r="CJ570" i="1"/>
  <c r="CL570" i="1"/>
  <c r="CN570" i="1"/>
  <c r="CP570" i="1"/>
  <c r="CR570" i="1"/>
  <c r="CT570" i="1"/>
  <c r="CV570" i="1"/>
  <c r="CX570" i="1"/>
  <c r="CZ570" i="1"/>
  <c r="DC570" i="1"/>
  <c r="E571" i="1"/>
  <c r="H571" i="1"/>
  <c r="K571" i="1"/>
  <c r="S571" i="1"/>
  <c r="U571" i="1"/>
  <c r="W571" i="1"/>
  <c r="Y571" i="1"/>
  <c r="AA571" i="1"/>
  <c r="AC571" i="1"/>
  <c r="AD571" i="1"/>
  <c r="AE571" i="1"/>
  <c r="AF571" i="1"/>
  <c r="AK571" i="1"/>
  <c r="AQ571" i="1"/>
  <c r="AR571" i="1"/>
  <c r="AS571" i="1"/>
  <c r="AT571" i="1"/>
  <c r="AV571" i="1"/>
  <c r="AW571" i="1"/>
  <c r="AX571" i="1"/>
  <c r="AY571" i="1"/>
  <c r="BB571" i="1"/>
  <c r="BC571" i="1"/>
  <c r="BD571" i="1"/>
  <c r="BE571" i="1"/>
  <c r="BH571" i="1"/>
  <c r="BJ571" i="1"/>
  <c r="BL571" i="1"/>
  <c r="BN571" i="1"/>
  <c r="BP571" i="1"/>
  <c r="BR571" i="1"/>
  <c r="BT571" i="1"/>
  <c r="BV571" i="1"/>
  <c r="CB571" i="1"/>
  <c r="CD571" i="1"/>
  <c r="CF571" i="1"/>
  <c r="CH571" i="1"/>
  <c r="CJ571" i="1"/>
  <c r="CL571" i="1"/>
  <c r="CN571" i="1"/>
  <c r="CP571" i="1"/>
  <c r="CR571" i="1"/>
  <c r="CT571" i="1"/>
  <c r="CV571" i="1"/>
  <c r="CX571" i="1"/>
  <c r="CZ571" i="1"/>
  <c r="DC571" i="1"/>
  <c r="E572" i="1"/>
  <c r="H572" i="1"/>
  <c r="K572" i="1"/>
  <c r="S572" i="1"/>
  <c r="U572" i="1"/>
  <c r="W572" i="1"/>
  <c r="Y572" i="1"/>
  <c r="AA572" i="1"/>
  <c r="AC572" i="1"/>
  <c r="AD572" i="1"/>
  <c r="AE572" i="1"/>
  <c r="AF572" i="1"/>
  <c r="AK572" i="1"/>
  <c r="AQ572" i="1"/>
  <c r="AR572" i="1"/>
  <c r="AS572" i="1"/>
  <c r="AT572" i="1"/>
  <c r="AV572" i="1"/>
  <c r="AW572" i="1"/>
  <c r="AX572" i="1"/>
  <c r="AY572" i="1"/>
  <c r="BB572" i="1"/>
  <c r="BC572" i="1"/>
  <c r="BD572" i="1"/>
  <c r="BE572" i="1"/>
  <c r="BH572" i="1"/>
  <c r="BJ572" i="1"/>
  <c r="BL572" i="1"/>
  <c r="BN572" i="1"/>
  <c r="BP572" i="1"/>
  <c r="BR572" i="1"/>
  <c r="BT572" i="1"/>
  <c r="BV572" i="1"/>
  <c r="CB572" i="1"/>
  <c r="CD572" i="1"/>
  <c r="CF572" i="1"/>
  <c r="CH572" i="1"/>
  <c r="CJ572" i="1"/>
  <c r="CL572" i="1"/>
  <c r="CN572" i="1"/>
  <c r="CP572" i="1"/>
  <c r="CR572" i="1"/>
  <c r="CT572" i="1"/>
  <c r="CV572" i="1"/>
  <c r="CX572" i="1"/>
  <c r="CZ572" i="1"/>
  <c r="DC572" i="1"/>
  <c r="E573" i="1"/>
  <c r="H573" i="1"/>
  <c r="K573" i="1"/>
  <c r="S573" i="1"/>
  <c r="U573" i="1"/>
  <c r="W573" i="1"/>
  <c r="Y573" i="1"/>
  <c r="AA573" i="1"/>
  <c r="AC573" i="1"/>
  <c r="AD573" i="1"/>
  <c r="AE573" i="1"/>
  <c r="AF573" i="1"/>
  <c r="AK573" i="1"/>
  <c r="AQ573" i="1"/>
  <c r="AR573" i="1"/>
  <c r="AS573" i="1"/>
  <c r="AT573" i="1"/>
  <c r="AV573" i="1"/>
  <c r="AW573" i="1"/>
  <c r="AX573" i="1"/>
  <c r="AY573" i="1"/>
  <c r="BB573" i="1"/>
  <c r="BC573" i="1"/>
  <c r="BD573" i="1"/>
  <c r="BE573" i="1"/>
  <c r="BH573" i="1"/>
  <c r="BJ573" i="1"/>
  <c r="BL573" i="1"/>
  <c r="BN573" i="1"/>
  <c r="BP573" i="1"/>
  <c r="BR573" i="1"/>
  <c r="BT573" i="1"/>
  <c r="BV573" i="1"/>
  <c r="CB573" i="1"/>
  <c r="CD573" i="1"/>
  <c r="CF573" i="1"/>
  <c r="CH573" i="1"/>
  <c r="CJ573" i="1"/>
  <c r="CL573" i="1"/>
  <c r="CN573" i="1"/>
  <c r="CP573" i="1"/>
  <c r="CR573" i="1"/>
  <c r="CT573" i="1"/>
  <c r="CV573" i="1"/>
  <c r="CX573" i="1"/>
  <c r="CZ573" i="1"/>
  <c r="DC573" i="1"/>
  <c r="E574" i="1"/>
  <c r="H574" i="1"/>
  <c r="K574" i="1"/>
  <c r="S574" i="1"/>
  <c r="U574" i="1"/>
  <c r="W574" i="1"/>
  <c r="Y574" i="1"/>
  <c r="AA574" i="1"/>
  <c r="AC574" i="1"/>
  <c r="AD574" i="1"/>
  <c r="AE574" i="1"/>
  <c r="AF574" i="1"/>
  <c r="AK574" i="1"/>
  <c r="AQ574" i="1"/>
  <c r="AR574" i="1"/>
  <c r="AS574" i="1"/>
  <c r="AT574" i="1"/>
  <c r="AV574" i="1"/>
  <c r="AW574" i="1"/>
  <c r="AX574" i="1"/>
  <c r="AY574" i="1"/>
  <c r="BB574" i="1"/>
  <c r="BC574" i="1"/>
  <c r="BD574" i="1"/>
  <c r="BE574" i="1"/>
  <c r="BH574" i="1"/>
  <c r="BJ574" i="1"/>
  <c r="BL574" i="1"/>
  <c r="BN574" i="1"/>
  <c r="BP574" i="1"/>
  <c r="BR574" i="1"/>
  <c r="BT574" i="1"/>
  <c r="BV574" i="1"/>
  <c r="CB574" i="1"/>
  <c r="CD574" i="1"/>
  <c r="CF574" i="1"/>
  <c r="CH574" i="1"/>
  <c r="CJ574" i="1"/>
  <c r="CL574" i="1"/>
  <c r="CN574" i="1"/>
  <c r="CP574" i="1"/>
  <c r="CR574" i="1"/>
  <c r="CT574" i="1"/>
  <c r="CV574" i="1"/>
  <c r="CX574" i="1"/>
  <c r="CZ574" i="1"/>
  <c r="DC574" i="1"/>
  <c r="E575" i="1"/>
  <c r="H575" i="1"/>
  <c r="K575" i="1"/>
  <c r="S575" i="1"/>
  <c r="U575" i="1"/>
  <c r="W575" i="1"/>
  <c r="Y575" i="1"/>
  <c r="AA575" i="1"/>
  <c r="AC575" i="1"/>
  <c r="AD575" i="1"/>
  <c r="AE575" i="1"/>
  <c r="AF575" i="1"/>
  <c r="AK575" i="1"/>
  <c r="AQ575" i="1"/>
  <c r="AR575" i="1"/>
  <c r="AS575" i="1"/>
  <c r="AT575" i="1"/>
  <c r="AV575" i="1"/>
  <c r="AW575" i="1"/>
  <c r="AX575" i="1"/>
  <c r="AY575" i="1"/>
  <c r="BB575" i="1"/>
  <c r="BC575" i="1"/>
  <c r="BD575" i="1"/>
  <c r="BE575" i="1"/>
  <c r="BH575" i="1"/>
  <c r="BJ575" i="1"/>
  <c r="BL575" i="1"/>
  <c r="BN575" i="1"/>
  <c r="BP575" i="1"/>
  <c r="BR575" i="1"/>
  <c r="BT575" i="1"/>
  <c r="BV575" i="1"/>
  <c r="CB575" i="1"/>
  <c r="CD575" i="1"/>
  <c r="CF575" i="1"/>
  <c r="CH575" i="1"/>
  <c r="CJ575" i="1"/>
  <c r="CL575" i="1"/>
  <c r="CN575" i="1"/>
  <c r="CP575" i="1"/>
  <c r="CR575" i="1"/>
  <c r="CT575" i="1"/>
  <c r="CV575" i="1"/>
  <c r="CX575" i="1"/>
  <c r="CZ575" i="1"/>
  <c r="DC575" i="1"/>
  <c r="E576" i="1"/>
  <c r="H576" i="1"/>
  <c r="K576" i="1"/>
  <c r="S576" i="1"/>
  <c r="U576" i="1"/>
  <c r="W576" i="1"/>
  <c r="Y576" i="1"/>
  <c r="AA576" i="1"/>
  <c r="AC576" i="1"/>
  <c r="AD576" i="1"/>
  <c r="AE576" i="1"/>
  <c r="AF576" i="1"/>
  <c r="AK576" i="1"/>
  <c r="AQ576" i="1"/>
  <c r="AR576" i="1"/>
  <c r="AS576" i="1"/>
  <c r="AT576" i="1"/>
  <c r="AV576" i="1"/>
  <c r="AW576" i="1"/>
  <c r="AX576" i="1"/>
  <c r="AY576" i="1"/>
  <c r="BB576" i="1"/>
  <c r="BC576" i="1"/>
  <c r="BD576" i="1"/>
  <c r="BE576" i="1"/>
  <c r="BH576" i="1"/>
  <c r="BJ576" i="1"/>
  <c r="BL576" i="1"/>
  <c r="BN576" i="1"/>
  <c r="BP576" i="1"/>
  <c r="BR576" i="1"/>
  <c r="BT576" i="1"/>
  <c r="BV576" i="1"/>
  <c r="CB576" i="1"/>
  <c r="CD576" i="1"/>
  <c r="CF576" i="1"/>
  <c r="CH576" i="1"/>
  <c r="CJ576" i="1"/>
  <c r="CL576" i="1"/>
  <c r="CN576" i="1"/>
  <c r="CP576" i="1"/>
  <c r="CR576" i="1"/>
  <c r="CT576" i="1"/>
  <c r="CV576" i="1"/>
  <c r="CX576" i="1"/>
  <c r="CZ576" i="1"/>
  <c r="DC576" i="1"/>
  <c r="E577" i="1"/>
  <c r="H577" i="1"/>
  <c r="K577" i="1"/>
  <c r="S577" i="1"/>
  <c r="U577" i="1"/>
  <c r="W577" i="1"/>
  <c r="Y577" i="1"/>
  <c r="AA577" i="1"/>
  <c r="AC577" i="1"/>
  <c r="AD577" i="1"/>
  <c r="AE577" i="1"/>
  <c r="AF577" i="1"/>
  <c r="AK577" i="1"/>
  <c r="AQ577" i="1"/>
  <c r="AR577" i="1"/>
  <c r="AS577" i="1"/>
  <c r="AT577" i="1"/>
  <c r="AV577" i="1"/>
  <c r="AW577" i="1"/>
  <c r="AX577" i="1"/>
  <c r="AY577" i="1"/>
  <c r="BB577" i="1"/>
  <c r="BC577" i="1"/>
  <c r="BD577" i="1"/>
  <c r="BE577" i="1"/>
  <c r="BH577" i="1"/>
  <c r="BJ577" i="1"/>
  <c r="BL577" i="1"/>
  <c r="BN577" i="1"/>
  <c r="BP577" i="1"/>
  <c r="BR577" i="1"/>
  <c r="BT577" i="1"/>
  <c r="BV577" i="1"/>
  <c r="CB577" i="1"/>
  <c r="CD577" i="1"/>
  <c r="CF577" i="1"/>
  <c r="CH577" i="1"/>
  <c r="CJ577" i="1"/>
  <c r="CL577" i="1"/>
  <c r="CN577" i="1"/>
  <c r="CP577" i="1"/>
  <c r="CR577" i="1"/>
  <c r="CT577" i="1"/>
  <c r="CV577" i="1"/>
  <c r="CX577" i="1"/>
  <c r="CZ577" i="1"/>
  <c r="DC577" i="1"/>
  <c r="E578" i="1"/>
  <c r="H578" i="1"/>
  <c r="K578" i="1"/>
  <c r="S578" i="1"/>
  <c r="U578" i="1"/>
  <c r="W578" i="1"/>
  <c r="Y578" i="1"/>
  <c r="AA578" i="1"/>
  <c r="AC578" i="1"/>
  <c r="AD578" i="1"/>
  <c r="AE578" i="1"/>
  <c r="AF578" i="1"/>
  <c r="AK578" i="1"/>
  <c r="AQ578" i="1"/>
  <c r="AR578" i="1"/>
  <c r="AS578" i="1"/>
  <c r="AT578" i="1"/>
  <c r="AV578" i="1"/>
  <c r="AW578" i="1"/>
  <c r="AX578" i="1"/>
  <c r="AY578" i="1"/>
  <c r="BB578" i="1"/>
  <c r="BC578" i="1"/>
  <c r="BD578" i="1"/>
  <c r="BE578" i="1"/>
  <c r="BH578" i="1"/>
  <c r="BJ578" i="1"/>
  <c r="BL578" i="1"/>
  <c r="BN578" i="1"/>
  <c r="BP578" i="1"/>
  <c r="BR578" i="1"/>
  <c r="BT578" i="1"/>
  <c r="BV578" i="1"/>
  <c r="CB578" i="1"/>
  <c r="CD578" i="1"/>
  <c r="CF578" i="1"/>
  <c r="CH578" i="1"/>
  <c r="CJ578" i="1"/>
  <c r="CL578" i="1"/>
  <c r="CN578" i="1"/>
  <c r="CP578" i="1"/>
  <c r="CR578" i="1"/>
  <c r="CT578" i="1"/>
  <c r="CV578" i="1"/>
  <c r="CX578" i="1"/>
  <c r="CZ578" i="1"/>
  <c r="DC578" i="1"/>
  <c r="E579" i="1"/>
  <c r="H579" i="1"/>
  <c r="K579" i="1"/>
  <c r="S579" i="1"/>
  <c r="U579" i="1"/>
  <c r="W579" i="1"/>
  <c r="Y579" i="1"/>
  <c r="AA579" i="1"/>
  <c r="AC579" i="1"/>
  <c r="AD579" i="1"/>
  <c r="AE579" i="1"/>
  <c r="AF579" i="1"/>
  <c r="AK579" i="1"/>
  <c r="AQ579" i="1"/>
  <c r="AR579" i="1"/>
  <c r="AS579" i="1"/>
  <c r="AT579" i="1"/>
  <c r="AV579" i="1"/>
  <c r="AW579" i="1"/>
  <c r="AX579" i="1"/>
  <c r="AY579" i="1"/>
  <c r="BB579" i="1"/>
  <c r="BC579" i="1"/>
  <c r="BD579" i="1"/>
  <c r="BE579" i="1"/>
  <c r="BH579" i="1"/>
  <c r="BJ579" i="1"/>
  <c r="BL579" i="1"/>
  <c r="BN579" i="1"/>
  <c r="BP579" i="1"/>
  <c r="BR579" i="1"/>
  <c r="BT579" i="1"/>
  <c r="BV579" i="1"/>
  <c r="CB579" i="1"/>
  <c r="CD579" i="1"/>
  <c r="CF579" i="1"/>
  <c r="CH579" i="1"/>
  <c r="CJ579" i="1"/>
  <c r="CL579" i="1"/>
  <c r="CN579" i="1"/>
  <c r="CP579" i="1"/>
  <c r="CR579" i="1"/>
  <c r="CT579" i="1"/>
  <c r="CV579" i="1"/>
  <c r="CX579" i="1"/>
  <c r="CZ579" i="1"/>
  <c r="DC579" i="1"/>
  <c r="E580" i="1"/>
  <c r="H580" i="1"/>
  <c r="K580" i="1"/>
  <c r="S580" i="1"/>
  <c r="U580" i="1"/>
  <c r="W580" i="1"/>
  <c r="Y580" i="1"/>
  <c r="AA580" i="1"/>
  <c r="AC580" i="1"/>
  <c r="AD580" i="1"/>
  <c r="AE580" i="1"/>
  <c r="AF580" i="1"/>
  <c r="AK580" i="1"/>
  <c r="AQ580" i="1"/>
  <c r="AR580" i="1"/>
  <c r="AS580" i="1"/>
  <c r="AT580" i="1"/>
  <c r="AV580" i="1"/>
  <c r="AW580" i="1"/>
  <c r="AX580" i="1"/>
  <c r="AY580" i="1"/>
  <c r="BB580" i="1"/>
  <c r="BC580" i="1"/>
  <c r="BD580" i="1"/>
  <c r="BE580" i="1"/>
  <c r="BH580" i="1"/>
  <c r="BJ580" i="1"/>
  <c r="BL580" i="1"/>
  <c r="BN580" i="1"/>
  <c r="BP580" i="1"/>
  <c r="BR580" i="1"/>
  <c r="BT580" i="1"/>
  <c r="BV580" i="1"/>
  <c r="CB580" i="1"/>
  <c r="CD580" i="1"/>
  <c r="CF580" i="1"/>
  <c r="CH580" i="1"/>
  <c r="CJ580" i="1"/>
  <c r="CL580" i="1"/>
  <c r="CN580" i="1"/>
  <c r="CP580" i="1"/>
  <c r="CR580" i="1"/>
  <c r="CT580" i="1"/>
  <c r="CV580" i="1"/>
  <c r="CX580" i="1"/>
  <c r="CZ580" i="1"/>
  <c r="DC580" i="1"/>
  <c r="E581" i="1"/>
  <c r="H581" i="1"/>
  <c r="K581" i="1"/>
  <c r="S581" i="1"/>
  <c r="U581" i="1"/>
  <c r="W581" i="1"/>
  <c r="Y581" i="1"/>
  <c r="AA581" i="1"/>
  <c r="AC581" i="1"/>
  <c r="AD581" i="1"/>
  <c r="AE581" i="1"/>
  <c r="AF581" i="1"/>
  <c r="AK581" i="1"/>
  <c r="AQ581" i="1"/>
  <c r="AR581" i="1"/>
  <c r="AS581" i="1"/>
  <c r="AT581" i="1"/>
  <c r="AV581" i="1"/>
  <c r="AW581" i="1"/>
  <c r="AX581" i="1"/>
  <c r="AY581" i="1"/>
  <c r="BB581" i="1"/>
  <c r="BC581" i="1"/>
  <c r="BD581" i="1"/>
  <c r="BE581" i="1"/>
  <c r="BH581" i="1"/>
  <c r="BJ581" i="1"/>
  <c r="BL581" i="1"/>
  <c r="BN581" i="1"/>
  <c r="BP581" i="1"/>
  <c r="BR581" i="1"/>
  <c r="BT581" i="1"/>
  <c r="BV581" i="1"/>
  <c r="CB581" i="1"/>
  <c r="CD581" i="1"/>
  <c r="CF581" i="1"/>
  <c r="CH581" i="1"/>
  <c r="CJ581" i="1"/>
  <c r="CL581" i="1"/>
  <c r="CN581" i="1"/>
  <c r="CP581" i="1"/>
  <c r="CR581" i="1"/>
  <c r="CT581" i="1"/>
  <c r="CV581" i="1"/>
  <c r="CX581" i="1"/>
  <c r="CZ581" i="1"/>
  <c r="DC581" i="1"/>
  <c r="E582" i="1"/>
  <c r="H582" i="1"/>
  <c r="K582" i="1"/>
  <c r="S582" i="1"/>
  <c r="U582" i="1"/>
  <c r="W582" i="1"/>
  <c r="Y582" i="1"/>
  <c r="AA582" i="1"/>
  <c r="AC582" i="1"/>
  <c r="AD582" i="1"/>
  <c r="AE582" i="1"/>
  <c r="AF582" i="1"/>
  <c r="AK582" i="1"/>
  <c r="AQ582" i="1"/>
  <c r="AR582" i="1"/>
  <c r="AS582" i="1"/>
  <c r="AT582" i="1"/>
  <c r="AV582" i="1"/>
  <c r="AW582" i="1"/>
  <c r="AX582" i="1"/>
  <c r="AY582" i="1"/>
  <c r="BB582" i="1"/>
  <c r="BC582" i="1"/>
  <c r="BD582" i="1"/>
  <c r="BE582" i="1"/>
  <c r="BH582" i="1"/>
  <c r="BJ582" i="1"/>
  <c r="BL582" i="1"/>
  <c r="BN582" i="1"/>
  <c r="BP582" i="1"/>
  <c r="BR582" i="1"/>
  <c r="BT582" i="1"/>
  <c r="BV582" i="1"/>
  <c r="CB582" i="1"/>
  <c r="CD582" i="1"/>
  <c r="CF582" i="1"/>
  <c r="CH582" i="1"/>
  <c r="CJ582" i="1"/>
  <c r="CL582" i="1"/>
  <c r="CN582" i="1"/>
  <c r="CP582" i="1"/>
  <c r="CR582" i="1"/>
  <c r="CT582" i="1"/>
  <c r="CV582" i="1"/>
  <c r="CX582" i="1"/>
  <c r="CZ582" i="1"/>
  <c r="DC582" i="1"/>
  <c r="E583" i="1"/>
  <c r="H583" i="1"/>
  <c r="K583" i="1"/>
  <c r="S583" i="1"/>
  <c r="U583" i="1"/>
  <c r="W583" i="1"/>
  <c r="Y583" i="1"/>
  <c r="AA583" i="1"/>
  <c r="AC583" i="1"/>
  <c r="AD583" i="1"/>
  <c r="AE583" i="1"/>
  <c r="AF583" i="1"/>
  <c r="AK583" i="1"/>
  <c r="AQ583" i="1"/>
  <c r="AR583" i="1"/>
  <c r="AS583" i="1"/>
  <c r="AT583" i="1"/>
  <c r="AV583" i="1"/>
  <c r="AW583" i="1"/>
  <c r="AX583" i="1"/>
  <c r="AY583" i="1"/>
  <c r="BB583" i="1"/>
  <c r="BC583" i="1"/>
  <c r="BD583" i="1"/>
  <c r="BE583" i="1"/>
  <c r="BH583" i="1"/>
  <c r="BJ583" i="1"/>
  <c r="BL583" i="1"/>
  <c r="BN583" i="1"/>
  <c r="BP583" i="1"/>
  <c r="BR583" i="1"/>
  <c r="BT583" i="1"/>
  <c r="BV583" i="1"/>
  <c r="CB583" i="1"/>
  <c r="CD583" i="1"/>
  <c r="CF583" i="1"/>
  <c r="CH583" i="1"/>
  <c r="CJ583" i="1"/>
  <c r="CL583" i="1"/>
  <c r="CN583" i="1"/>
  <c r="CP583" i="1"/>
  <c r="CR583" i="1"/>
  <c r="CT583" i="1"/>
  <c r="CV583" i="1"/>
  <c r="CX583" i="1"/>
  <c r="CZ583" i="1"/>
  <c r="DC583" i="1"/>
  <c r="E584" i="1"/>
  <c r="H584" i="1"/>
  <c r="K584" i="1"/>
  <c r="S584" i="1"/>
  <c r="U584" i="1"/>
  <c r="W584" i="1"/>
  <c r="Y584" i="1"/>
  <c r="AA584" i="1"/>
  <c r="AC584" i="1"/>
  <c r="AD584" i="1"/>
  <c r="AE584" i="1"/>
  <c r="AF584" i="1"/>
  <c r="AK584" i="1"/>
  <c r="AQ584" i="1"/>
  <c r="AR584" i="1"/>
  <c r="AS584" i="1"/>
  <c r="AT584" i="1"/>
  <c r="AV584" i="1"/>
  <c r="AW584" i="1"/>
  <c r="AX584" i="1"/>
  <c r="AY584" i="1"/>
  <c r="BB584" i="1"/>
  <c r="BC584" i="1"/>
  <c r="BD584" i="1"/>
  <c r="BE584" i="1"/>
  <c r="BH584" i="1"/>
  <c r="BJ584" i="1"/>
  <c r="BL584" i="1"/>
  <c r="BN584" i="1"/>
  <c r="BP584" i="1"/>
  <c r="BR584" i="1"/>
  <c r="BT584" i="1"/>
  <c r="BV584" i="1"/>
  <c r="CB584" i="1"/>
  <c r="CD584" i="1"/>
  <c r="CF584" i="1"/>
  <c r="CH584" i="1"/>
  <c r="CJ584" i="1"/>
  <c r="CL584" i="1"/>
  <c r="CN584" i="1"/>
  <c r="CP584" i="1"/>
  <c r="CR584" i="1"/>
  <c r="CT584" i="1"/>
  <c r="CV584" i="1"/>
  <c r="CX584" i="1"/>
  <c r="CZ584" i="1"/>
  <c r="DC584" i="1"/>
  <c r="E585" i="1"/>
  <c r="H585" i="1"/>
  <c r="K585" i="1"/>
  <c r="S585" i="1"/>
  <c r="U585" i="1"/>
  <c r="W585" i="1"/>
  <c r="Y585" i="1"/>
  <c r="AA585" i="1"/>
  <c r="AC585" i="1"/>
  <c r="AD585" i="1"/>
  <c r="AE585" i="1"/>
  <c r="AF585" i="1"/>
  <c r="AK585" i="1"/>
  <c r="AQ585" i="1"/>
  <c r="AR585" i="1"/>
  <c r="AS585" i="1"/>
  <c r="AT585" i="1"/>
  <c r="AV585" i="1"/>
  <c r="AW585" i="1"/>
  <c r="AX585" i="1"/>
  <c r="AY585" i="1"/>
  <c r="BB585" i="1"/>
  <c r="BC585" i="1"/>
  <c r="BD585" i="1"/>
  <c r="BE585" i="1"/>
  <c r="BH585" i="1"/>
  <c r="BJ585" i="1"/>
  <c r="BL585" i="1"/>
  <c r="BN585" i="1"/>
  <c r="BP585" i="1"/>
  <c r="BR585" i="1"/>
  <c r="BT585" i="1"/>
  <c r="BV585" i="1"/>
  <c r="CB585" i="1"/>
  <c r="CD585" i="1"/>
  <c r="CF585" i="1"/>
  <c r="CH585" i="1"/>
  <c r="CJ585" i="1"/>
  <c r="CL585" i="1"/>
  <c r="CN585" i="1"/>
  <c r="CP585" i="1"/>
  <c r="CR585" i="1"/>
  <c r="CT585" i="1"/>
  <c r="CV585" i="1"/>
  <c r="CX585" i="1"/>
  <c r="CZ585" i="1"/>
  <c r="DC585" i="1"/>
  <c r="E586" i="1"/>
  <c r="H586" i="1"/>
  <c r="K586" i="1"/>
  <c r="S586" i="1"/>
  <c r="U586" i="1"/>
  <c r="W586" i="1"/>
  <c r="Y586" i="1"/>
  <c r="AA586" i="1"/>
  <c r="AC586" i="1"/>
  <c r="AD586" i="1"/>
  <c r="AE586" i="1"/>
  <c r="AF586" i="1"/>
  <c r="AK586" i="1"/>
  <c r="AQ586" i="1"/>
  <c r="AR586" i="1"/>
  <c r="AS586" i="1"/>
  <c r="AT586" i="1"/>
  <c r="AV586" i="1"/>
  <c r="AW586" i="1"/>
  <c r="AX586" i="1"/>
  <c r="AY586" i="1"/>
  <c r="BB586" i="1"/>
  <c r="BC586" i="1"/>
  <c r="BD586" i="1"/>
  <c r="BE586" i="1"/>
  <c r="BH586" i="1"/>
  <c r="BJ586" i="1"/>
  <c r="BL586" i="1"/>
  <c r="BN586" i="1"/>
  <c r="BP586" i="1"/>
  <c r="BR586" i="1"/>
  <c r="BT586" i="1"/>
  <c r="BV586" i="1"/>
  <c r="CB586" i="1"/>
  <c r="CD586" i="1"/>
  <c r="CF586" i="1"/>
  <c r="CH586" i="1"/>
  <c r="CJ586" i="1"/>
  <c r="CL586" i="1"/>
  <c r="CN586" i="1"/>
  <c r="CP586" i="1"/>
  <c r="CR586" i="1"/>
  <c r="CT586" i="1"/>
  <c r="CV586" i="1"/>
  <c r="CX586" i="1"/>
  <c r="CZ586" i="1"/>
  <c r="DC586" i="1"/>
  <c r="E587" i="1"/>
  <c r="H587" i="1"/>
  <c r="K587" i="1"/>
  <c r="S587" i="1"/>
  <c r="U587" i="1"/>
  <c r="W587" i="1"/>
  <c r="Y587" i="1"/>
  <c r="AA587" i="1"/>
  <c r="AC587" i="1"/>
  <c r="AD587" i="1"/>
  <c r="AE587" i="1"/>
  <c r="AF587" i="1"/>
  <c r="AK587" i="1"/>
  <c r="AQ587" i="1"/>
  <c r="AR587" i="1"/>
  <c r="AS587" i="1"/>
  <c r="AT587" i="1"/>
  <c r="AV587" i="1"/>
  <c r="AW587" i="1"/>
  <c r="AX587" i="1"/>
  <c r="AY587" i="1"/>
  <c r="BB587" i="1"/>
  <c r="BC587" i="1"/>
  <c r="BD587" i="1"/>
  <c r="BE587" i="1"/>
  <c r="BH587" i="1"/>
  <c r="BJ587" i="1"/>
  <c r="BL587" i="1"/>
  <c r="BN587" i="1"/>
  <c r="BP587" i="1"/>
  <c r="BR587" i="1"/>
  <c r="BT587" i="1"/>
  <c r="BV587" i="1"/>
  <c r="CB587" i="1"/>
  <c r="CD587" i="1"/>
  <c r="CF587" i="1"/>
  <c r="CH587" i="1"/>
  <c r="CJ587" i="1"/>
  <c r="CL587" i="1"/>
  <c r="CN587" i="1"/>
  <c r="CP587" i="1"/>
  <c r="CR587" i="1"/>
  <c r="CT587" i="1"/>
  <c r="CV587" i="1"/>
  <c r="CX587" i="1"/>
  <c r="CZ587" i="1"/>
  <c r="DC587" i="1"/>
  <c r="E588" i="1"/>
  <c r="H588" i="1"/>
  <c r="K588" i="1"/>
  <c r="S588" i="1"/>
  <c r="U588" i="1"/>
  <c r="W588" i="1"/>
  <c r="Y588" i="1"/>
  <c r="AA588" i="1"/>
  <c r="AC588" i="1"/>
  <c r="AD588" i="1"/>
  <c r="AE588" i="1"/>
  <c r="AF588" i="1"/>
  <c r="AK588" i="1"/>
  <c r="AQ588" i="1"/>
  <c r="AR588" i="1"/>
  <c r="AS588" i="1"/>
  <c r="AT588" i="1"/>
  <c r="AV588" i="1"/>
  <c r="AW588" i="1"/>
  <c r="AX588" i="1"/>
  <c r="AY588" i="1"/>
  <c r="BB588" i="1"/>
  <c r="BC588" i="1"/>
  <c r="BD588" i="1"/>
  <c r="BE588" i="1"/>
  <c r="BH588" i="1"/>
  <c r="BJ588" i="1"/>
  <c r="BL588" i="1"/>
  <c r="BN588" i="1"/>
  <c r="BP588" i="1"/>
  <c r="BR588" i="1"/>
  <c r="BT588" i="1"/>
  <c r="BV588" i="1"/>
  <c r="CB588" i="1"/>
  <c r="CD588" i="1"/>
  <c r="CF588" i="1"/>
  <c r="CH588" i="1"/>
  <c r="CJ588" i="1"/>
  <c r="CL588" i="1"/>
  <c r="CN588" i="1"/>
  <c r="CP588" i="1"/>
  <c r="CR588" i="1"/>
  <c r="CT588" i="1"/>
  <c r="CV588" i="1"/>
  <c r="CX588" i="1"/>
  <c r="CZ588" i="1"/>
  <c r="DC588" i="1"/>
  <c r="E589" i="1"/>
  <c r="H589" i="1"/>
  <c r="K589" i="1"/>
  <c r="S589" i="1"/>
  <c r="U589" i="1"/>
  <c r="W589" i="1"/>
  <c r="Y589" i="1"/>
  <c r="AA589" i="1"/>
  <c r="AC589" i="1"/>
  <c r="AD589" i="1"/>
  <c r="AE589" i="1"/>
  <c r="AF589" i="1"/>
  <c r="AK589" i="1"/>
  <c r="AQ589" i="1"/>
  <c r="AR589" i="1"/>
  <c r="AS589" i="1"/>
  <c r="AT589" i="1"/>
  <c r="AV589" i="1"/>
  <c r="AW589" i="1"/>
  <c r="AX589" i="1"/>
  <c r="AY589" i="1"/>
  <c r="BB589" i="1"/>
  <c r="BC589" i="1"/>
  <c r="BD589" i="1"/>
  <c r="BE589" i="1"/>
  <c r="BH589" i="1"/>
  <c r="BJ589" i="1"/>
  <c r="BL589" i="1"/>
  <c r="BN589" i="1"/>
  <c r="BP589" i="1"/>
  <c r="BR589" i="1"/>
  <c r="BT589" i="1"/>
  <c r="BV589" i="1"/>
  <c r="CB589" i="1"/>
  <c r="CD589" i="1"/>
  <c r="CF589" i="1"/>
  <c r="CH589" i="1"/>
  <c r="CJ589" i="1"/>
  <c r="CL589" i="1"/>
  <c r="CN589" i="1"/>
  <c r="CP589" i="1"/>
  <c r="CR589" i="1"/>
  <c r="CT589" i="1"/>
  <c r="CV589" i="1"/>
  <c r="CX589" i="1"/>
  <c r="CZ589" i="1"/>
  <c r="DC589" i="1"/>
  <c r="E590" i="1"/>
  <c r="H590" i="1"/>
  <c r="K590" i="1"/>
  <c r="S590" i="1"/>
  <c r="U590" i="1"/>
  <c r="W590" i="1"/>
  <c r="Y590" i="1"/>
  <c r="AA590" i="1"/>
  <c r="AC590" i="1"/>
  <c r="AD590" i="1"/>
  <c r="AE590" i="1"/>
  <c r="AF590" i="1"/>
  <c r="AK590" i="1"/>
  <c r="AQ590" i="1"/>
  <c r="AR590" i="1"/>
  <c r="AS590" i="1"/>
  <c r="AT590" i="1"/>
  <c r="AV590" i="1"/>
  <c r="AW590" i="1"/>
  <c r="AX590" i="1"/>
  <c r="AY590" i="1"/>
  <c r="BB590" i="1"/>
  <c r="BC590" i="1"/>
  <c r="BD590" i="1"/>
  <c r="BE590" i="1"/>
  <c r="BH590" i="1"/>
  <c r="BJ590" i="1"/>
  <c r="BL590" i="1"/>
  <c r="BN590" i="1"/>
  <c r="BP590" i="1"/>
  <c r="BR590" i="1"/>
  <c r="BT590" i="1"/>
  <c r="BV590" i="1"/>
  <c r="CB590" i="1"/>
  <c r="CD590" i="1"/>
  <c r="CF590" i="1"/>
  <c r="CH590" i="1"/>
  <c r="CJ590" i="1"/>
  <c r="CL590" i="1"/>
  <c r="CN590" i="1"/>
  <c r="CP590" i="1"/>
  <c r="CR590" i="1"/>
  <c r="CT590" i="1"/>
  <c r="CV590" i="1"/>
  <c r="CX590" i="1"/>
  <c r="CZ590" i="1"/>
  <c r="DC590" i="1"/>
  <c r="E591" i="1"/>
  <c r="H591" i="1"/>
  <c r="K591" i="1"/>
  <c r="S591" i="1"/>
  <c r="U591" i="1"/>
  <c r="W591" i="1"/>
  <c r="Y591" i="1"/>
  <c r="AA591" i="1"/>
  <c r="AC591" i="1"/>
  <c r="AD591" i="1"/>
  <c r="AE591" i="1"/>
  <c r="AF591" i="1"/>
  <c r="AK591" i="1"/>
  <c r="AQ591" i="1"/>
  <c r="AR591" i="1"/>
  <c r="AS591" i="1"/>
  <c r="AT591" i="1"/>
  <c r="AV591" i="1"/>
  <c r="AW591" i="1"/>
  <c r="AX591" i="1"/>
  <c r="AY591" i="1"/>
  <c r="BB591" i="1"/>
  <c r="BC591" i="1"/>
  <c r="BD591" i="1"/>
  <c r="BE591" i="1"/>
  <c r="BH591" i="1"/>
  <c r="BJ591" i="1"/>
  <c r="BL591" i="1"/>
  <c r="BN591" i="1"/>
  <c r="BP591" i="1"/>
  <c r="BR591" i="1"/>
  <c r="BT591" i="1"/>
  <c r="BV591" i="1"/>
  <c r="CB591" i="1"/>
  <c r="CD591" i="1"/>
  <c r="CF591" i="1"/>
  <c r="CH591" i="1"/>
  <c r="CJ591" i="1"/>
  <c r="CL591" i="1"/>
  <c r="CN591" i="1"/>
  <c r="CP591" i="1"/>
  <c r="CR591" i="1"/>
  <c r="CT591" i="1"/>
  <c r="CV591" i="1"/>
  <c r="CX591" i="1"/>
  <c r="CZ591" i="1"/>
  <c r="DC591" i="1"/>
  <c r="E592" i="1"/>
  <c r="H592" i="1"/>
  <c r="K592" i="1"/>
  <c r="S592" i="1"/>
  <c r="U592" i="1"/>
  <c r="W592" i="1"/>
  <c r="Y592" i="1"/>
  <c r="AA592" i="1"/>
  <c r="AC592" i="1"/>
  <c r="AD592" i="1"/>
  <c r="AE592" i="1"/>
  <c r="AF592" i="1"/>
  <c r="AK592" i="1"/>
  <c r="AQ592" i="1"/>
  <c r="AR592" i="1"/>
  <c r="AS592" i="1"/>
  <c r="AT592" i="1"/>
  <c r="AV592" i="1"/>
  <c r="AW592" i="1"/>
  <c r="AX592" i="1"/>
  <c r="AY592" i="1"/>
  <c r="BB592" i="1"/>
  <c r="BC592" i="1"/>
  <c r="BD592" i="1"/>
  <c r="BE592" i="1"/>
  <c r="BH592" i="1"/>
  <c r="BJ592" i="1"/>
  <c r="BL592" i="1"/>
  <c r="BN592" i="1"/>
  <c r="BP592" i="1"/>
  <c r="BR592" i="1"/>
  <c r="BT592" i="1"/>
  <c r="BV592" i="1"/>
  <c r="CB592" i="1"/>
  <c r="CD592" i="1"/>
  <c r="CF592" i="1"/>
  <c r="CH592" i="1"/>
  <c r="CJ592" i="1"/>
  <c r="CL592" i="1"/>
  <c r="CN592" i="1"/>
  <c r="CP592" i="1"/>
  <c r="CR592" i="1"/>
  <c r="CT592" i="1"/>
  <c r="CV592" i="1"/>
  <c r="CX592" i="1"/>
  <c r="CZ592" i="1"/>
  <c r="DC592" i="1"/>
  <c r="E593" i="1"/>
  <c r="H593" i="1"/>
  <c r="K593" i="1"/>
  <c r="S593" i="1"/>
  <c r="U593" i="1"/>
  <c r="W593" i="1"/>
  <c r="Y593" i="1"/>
  <c r="AA593" i="1"/>
  <c r="AC593" i="1"/>
  <c r="AD593" i="1"/>
  <c r="AE593" i="1"/>
  <c r="AF593" i="1"/>
  <c r="AK593" i="1"/>
  <c r="AQ593" i="1"/>
  <c r="AR593" i="1"/>
  <c r="AS593" i="1"/>
  <c r="AT593" i="1"/>
  <c r="AV593" i="1"/>
  <c r="AW593" i="1"/>
  <c r="AX593" i="1"/>
  <c r="AY593" i="1"/>
  <c r="BB593" i="1"/>
  <c r="BC593" i="1"/>
  <c r="BD593" i="1"/>
  <c r="BE593" i="1"/>
  <c r="BH593" i="1"/>
  <c r="BJ593" i="1"/>
  <c r="BL593" i="1"/>
  <c r="BN593" i="1"/>
  <c r="BP593" i="1"/>
  <c r="BR593" i="1"/>
  <c r="BT593" i="1"/>
  <c r="BV593" i="1"/>
  <c r="CB593" i="1"/>
  <c r="CD593" i="1"/>
  <c r="CF593" i="1"/>
  <c r="CH593" i="1"/>
  <c r="CJ593" i="1"/>
  <c r="CL593" i="1"/>
  <c r="CN593" i="1"/>
  <c r="CP593" i="1"/>
  <c r="CR593" i="1"/>
  <c r="CT593" i="1"/>
  <c r="CV593" i="1"/>
  <c r="CX593" i="1"/>
  <c r="CZ593" i="1"/>
  <c r="DC593" i="1"/>
  <c r="E594" i="1"/>
  <c r="H594" i="1"/>
  <c r="K594" i="1"/>
  <c r="S594" i="1"/>
  <c r="U594" i="1"/>
  <c r="W594" i="1"/>
  <c r="Y594" i="1"/>
  <c r="AA594" i="1"/>
  <c r="AC594" i="1"/>
  <c r="AD594" i="1"/>
  <c r="AE594" i="1"/>
  <c r="AF594" i="1"/>
  <c r="AK594" i="1"/>
  <c r="AQ594" i="1"/>
  <c r="AR594" i="1"/>
  <c r="AS594" i="1"/>
  <c r="AT594" i="1"/>
  <c r="AV594" i="1"/>
  <c r="AW594" i="1"/>
  <c r="AX594" i="1"/>
  <c r="AY594" i="1"/>
  <c r="BB594" i="1"/>
  <c r="BC594" i="1"/>
  <c r="BD594" i="1"/>
  <c r="BE594" i="1"/>
  <c r="BH594" i="1"/>
  <c r="BJ594" i="1"/>
  <c r="BL594" i="1"/>
  <c r="BN594" i="1"/>
  <c r="BP594" i="1"/>
  <c r="BR594" i="1"/>
  <c r="BT594" i="1"/>
  <c r="BV594" i="1"/>
  <c r="CB594" i="1"/>
  <c r="CD594" i="1"/>
  <c r="CF594" i="1"/>
  <c r="CH594" i="1"/>
  <c r="CJ594" i="1"/>
  <c r="CL594" i="1"/>
  <c r="CN594" i="1"/>
  <c r="CP594" i="1"/>
  <c r="CR594" i="1"/>
  <c r="CT594" i="1"/>
  <c r="CV594" i="1"/>
  <c r="CX594" i="1"/>
  <c r="CZ594" i="1"/>
  <c r="DC594" i="1"/>
  <c r="E595" i="1"/>
  <c r="H595" i="1"/>
  <c r="K595" i="1"/>
  <c r="S595" i="1"/>
  <c r="U595" i="1"/>
  <c r="W595" i="1"/>
  <c r="Y595" i="1"/>
  <c r="AA595" i="1"/>
  <c r="AC595" i="1"/>
  <c r="AD595" i="1"/>
  <c r="AE595" i="1"/>
  <c r="AF595" i="1"/>
  <c r="AK595" i="1"/>
  <c r="AQ595" i="1"/>
  <c r="AR595" i="1"/>
  <c r="AS595" i="1"/>
  <c r="AT595" i="1"/>
  <c r="AV595" i="1"/>
  <c r="AW595" i="1"/>
  <c r="AX595" i="1"/>
  <c r="AY595" i="1"/>
  <c r="BB595" i="1"/>
  <c r="BC595" i="1"/>
  <c r="BD595" i="1"/>
  <c r="BE595" i="1"/>
  <c r="BH595" i="1"/>
  <c r="BJ595" i="1"/>
  <c r="BL595" i="1"/>
  <c r="BN595" i="1"/>
  <c r="BP595" i="1"/>
  <c r="BR595" i="1"/>
  <c r="BT595" i="1"/>
  <c r="BV595" i="1"/>
  <c r="CB595" i="1"/>
  <c r="CD595" i="1"/>
  <c r="CF595" i="1"/>
  <c r="CH595" i="1"/>
  <c r="CJ595" i="1"/>
  <c r="CL595" i="1"/>
  <c r="CN595" i="1"/>
  <c r="CP595" i="1"/>
  <c r="CR595" i="1"/>
  <c r="CT595" i="1"/>
  <c r="CV595" i="1"/>
  <c r="CX595" i="1"/>
  <c r="CZ595" i="1"/>
  <c r="DC595" i="1"/>
  <c r="E596" i="1"/>
  <c r="H596" i="1"/>
  <c r="K596" i="1"/>
  <c r="S596" i="1"/>
  <c r="U596" i="1"/>
  <c r="W596" i="1"/>
  <c r="Y596" i="1"/>
  <c r="AA596" i="1"/>
  <c r="AC596" i="1"/>
  <c r="AD596" i="1"/>
  <c r="AE596" i="1"/>
  <c r="AF596" i="1"/>
  <c r="AK596" i="1"/>
  <c r="AQ596" i="1"/>
  <c r="AR596" i="1"/>
  <c r="AS596" i="1"/>
  <c r="AT596" i="1"/>
  <c r="AV596" i="1"/>
  <c r="AW596" i="1"/>
  <c r="AX596" i="1"/>
  <c r="AY596" i="1"/>
  <c r="BB596" i="1"/>
  <c r="BC596" i="1"/>
  <c r="BD596" i="1"/>
  <c r="BE596" i="1"/>
  <c r="BH596" i="1"/>
  <c r="BJ596" i="1"/>
  <c r="BL596" i="1"/>
  <c r="BN596" i="1"/>
  <c r="BP596" i="1"/>
  <c r="BR596" i="1"/>
  <c r="BT596" i="1"/>
  <c r="BV596" i="1"/>
  <c r="CB596" i="1"/>
  <c r="CD596" i="1"/>
  <c r="CF596" i="1"/>
  <c r="CH596" i="1"/>
  <c r="CJ596" i="1"/>
  <c r="CL596" i="1"/>
  <c r="CN596" i="1"/>
  <c r="CP596" i="1"/>
  <c r="CR596" i="1"/>
  <c r="CT596" i="1"/>
  <c r="CV596" i="1"/>
  <c r="CX596" i="1"/>
  <c r="CZ596" i="1"/>
  <c r="DC596" i="1"/>
  <c r="E597" i="1"/>
  <c r="H597" i="1"/>
  <c r="K597" i="1"/>
  <c r="S597" i="1"/>
  <c r="U597" i="1"/>
  <c r="W597" i="1"/>
  <c r="Y597" i="1"/>
  <c r="AA597" i="1"/>
  <c r="AC597" i="1"/>
  <c r="AD597" i="1"/>
  <c r="AE597" i="1"/>
  <c r="AF597" i="1"/>
  <c r="AK597" i="1"/>
  <c r="AQ597" i="1"/>
  <c r="AR597" i="1"/>
  <c r="AS597" i="1"/>
  <c r="AT597" i="1"/>
  <c r="AV597" i="1"/>
  <c r="AW597" i="1"/>
  <c r="AX597" i="1"/>
  <c r="AY597" i="1"/>
  <c r="BB597" i="1"/>
  <c r="BC597" i="1"/>
  <c r="BD597" i="1"/>
  <c r="BE597" i="1"/>
  <c r="BH597" i="1"/>
  <c r="BJ597" i="1"/>
  <c r="BL597" i="1"/>
  <c r="BN597" i="1"/>
  <c r="BP597" i="1"/>
  <c r="BR597" i="1"/>
  <c r="BT597" i="1"/>
  <c r="BV597" i="1"/>
  <c r="CB597" i="1"/>
  <c r="CD597" i="1"/>
  <c r="CF597" i="1"/>
  <c r="CH597" i="1"/>
  <c r="CJ597" i="1"/>
  <c r="CL597" i="1"/>
  <c r="CN597" i="1"/>
  <c r="CP597" i="1"/>
  <c r="CR597" i="1"/>
  <c r="CT597" i="1"/>
  <c r="CV597" i="1"/>
  <c r="CX597" i="1"/>
  <c r="CZ597" i="1"/>
  <c r="DC597" i="1"/>
  <c r="E598" i="1"/>
  <c r="H598" i="1"/>
  <c r="K598" i="1"/>
  <c r="S598" i="1"/>
  <c r="U598" i="1"/>
  <c r="W598" i="1"/>
  <c r="Y598" i="1"/>
  <c r="AA598" i="1"/>
  <c r="AC598" i="1"/>
  <c r="AD598" i="1"/>
  <c r="AE598" i="1"/>
  <c r="AF598" i="1"/>
  <c r="AK598" i="1"/>
  <c r="AQ598" i="1"/>
  <c r="AR598" i="1"/>
  <c r="AS598" i="1"/>
  <c r="AT598" i="1"/>
  <c r="AV598" i="1"/>
  <c r="AW598" i="1"/>
  <c r="AX598" i="1"/>
  <c r="AY598" i="1"/>
  <c r="BB598" i="1"/>
  <c r="BC598" i="1"/>
  <c r="BD598" i="1"/>
  <c r="BE598" i="1"/>
  <c r="BH598" i="1"/>
  <c r="BJ598" i="1"/>
  <c r="BL598" i="1"/>
  <c r="BN598" i="1"/>
  <c r="BP598" i="1"/>
  <c r="BR598" i="1"/>
  <c r="BT598" i="1"/>
  <c r="BV598" i="1"/>
  <c r="CB598" i="1"/>
  <c r="CD598" i="1"/>
  <c r="CF598" i="1"/>
  <c r="CH598" i="1"/>
  <c r="CJ598" i="1"/>
  <c r="CL598" i="1"/>
  <c r="CN598" i="1"/>
  <c r="CP598" i="1"/>
  <c r="CR598" i="1"/>
  <c r="CT598" i="1"/>
  <c r="CV598" i="1"/>
  <c r="CX598" i="1"/>
  <c r="CZ598" i="1"/>
  <c r="DC598" i="1"/>
  <c r="E599" i="1"/>
  <c r="H599" i="1"/>
  <c r="K599" i="1"/>
  <c r="S599" i="1"/>
  <c r="U599" i="1"/>
  <c r="W599" i="1"/>
  <c r="Y599" i="1"/>
  <c r="AA599" i="1"/>
  <c r="AC599" i="1"/>
  <c r="AD599" i="1"/>
  <c r="AE599" i="1"/>
  <c r="AF599" i="1"/>
  <c r="AK599" i="1"/>
  <c r="AQ599" i="1"/>
  <c r="AR599" i="1"/>
  <c r="AS599" i="1"/>
  <c r="AT599" i="1"/>
  <c r="AV599" i="1"/>
  <c r="AW599" i="1"/>
  <c r="AX599" i="1"/>
  <c r="AY599" i="1"/>
  <c r="BB599" i="1"/>
  <c r="BC599" i="1"/>
  <c r="BD599" i="1"/>
  <c r="BE599" i="1"/>
  <c r="BH599" i="1"/>
  <c r="BJ599" i="1"/>
  <c r="BL599" i="1"/>
  <c r="BN599" i="1"/>
  <c r="BP599" i="1"/>
  <c r="BR599" i="1"/>
  <c r="BT599" i="1"/>
  <c r="BV599" i="1"/>
  <c r="CB599" i="1"/>
  <c r="CD599" i="1"/>
  <c r="CF599" i="1"/>
  <c r="CH599" i="1"/>
  <c r="CJ599" i="1"/>
  <c r="CL599" i="1"/>
  <c r="CN599" i="1"/>
  <c r="CP599" i="1"/>
  <c r="CR599" i="1"/>
  <c r="CT599" i="1"/>
  <c r="CV599" i="1"/>
  <c r="CX599" i="1"/>
  <c r="CZ599" i="1"/>
  <c r="DC599" i="1"/>
  <c r="E600" i="1"/>
  <c r="H600" i="1"/>
  <c r="K600" i="1"/>
  <c r="S600" i="1"/>
  <c r="U600" i="1"/>
  <c r="W600" i="1"/>
  <c r="Y600" i="1"/>
  <c r="AA600" i="1"/>
  <c r="AC600" i="1"/>
  <c r="AD600" i="1"/>
  <c r="AE600" i="1"/>
  <c r="AF600" i="1"/>
  <c r="AK600" i="1"/>
  <c r="AQ600" i="1"/>
  <c r="AR600" i="1"/>
  <c r="AS600" i="1"/>
  <c r="AT600" i="1"/>
  <c r="AV600" i="1"/>
  <c r="AW600" i="1"/>
  <c r="AX600" i="1"/>
  <c r="AY600" i="1"/>
  <c r="BB600" i="1"/>
  <c r="BC600" i="1"/>
  <c r="BD600" i="1"/>
  <c r="BE600" i="1"/>
  <c r="BH600" i="1"/>
  <c r="BJ600" i="1"/>
  <c r="BL600" i="1"/>
  <c r="BN600" i="1"/>
  <c r="BP600" i="1"/>
  <c r="BR600" i="1"/>
  <c r="BT600" i="1"/>
  <c r="BV600" i="1"/>
  <c r="CB600" i="1"/>
  <c r="CD600" i="1"/>
  <c r="CF600" i="1"/>
  <c r="CH600" i="1"/>
  <c r="CJ600" i="1"/>
  <c r="CL600" i="1"/>
  <c r="CN600" i="1"/>
  <c r="CP600" i="1"/>
  <c r="CR600" i="1"/>
  <c r="CT600" i="1"/>
  <c r="CV600" i="1"/>
  <c r="CX600" i="1"/>
  <c r="CZ600" i="1"/>
  <c r="DC600" i="1"/>
  <c r="E601" i="1"/>
  <c r="H601" i="1"/>
  <c r="K601" i="1"/>
  <c r="S601" i="1"/>
  <c r="U601" i="1"/>
  <c r="W601" i="1"/>
  <c r="Y601" i="1"/>
  <c r="AA601" i="1"/>
  <c r="AC601" i="1"/>
  <c r="AD601" i="1"/>
  <c r="AE601" i="1"/>
  <c r="AF601" i="1"/>
  <c r="AK601" i="1"/>
  <c r="AQ601" i="1"/>
  <c r="AR601" i="1"/>
  <c r="AS601" i="1"/>
  <c r="AT601" i="1"/>
  <c r="AV601" i="1"/>
  <c r="AW601" i="1"/>
  <c r="AX601" i="1"/>
  <c r="AY601" i="1"/>
  <c r="BB601" i="1"/>
  <c r="BC601" i="1"/>
  <c r="BD601" i="1"/>
  <c r="BE601" i="1"/>
  <c r="BH601" i="1"/>
  <c r="BJ601" i="1"/>
  <c r="BL601" i="1"/>
  <c r="BN601" i="1"/>
  <c r="BP601" i="1"/>
  <c r="BR601" i="1"/>
  <c r="BT601" i="1"/>
  <c r="BV601" i="1"/>
  <c r="CB601" i="1"/>
  <c r="CD601" i="1"/>
  <c r="CF601" i="1"/>
  <c r="CH601" i="1"/>
  <c r="CJ601" i="1"/>
  <c r="CL601" i="1"/>
  <c r="CN601" i="1"/>
  <c r="CP601" i="1"/>
  <c r="CR601" i="1"/>
  <c r="CT601" i="1"/>
  <c r="CV601" i="1"/>
  <c r="CX601" i="1"/>
  <c r="CZ601" i="1"/>
  <c r="DC601" i="1"/>
  <c r="E602" i="1"/>
  <c r="H602" i="1"/>
  <c r="K602" i="1"/>
  <c r="S602" i="1"/>
  <c r="U602" i="1"/>
  <c r="W602" i="1"/>
  <c r="Y602" i="1"/>
  <c r="AA602" i="1"/>
  <c r="AC602" i="1"/>
  <c r="AD602" i="1"/>
  <c r="AE602" i="1"/>
  <c r="AF602" i="1"/>
  <c r="AK602" i="1"/>
  <c r="AQ602" i="1"/>
  <c r="AR602" i="1"/>
  <c r="AS602" i="1"/>
  <c r="AT602" i="1"/>
  <c r="AV602" i="1"/>
  <c r="AW602" i="1"/>
  <c r="AX602" i="1"/>
  <c r="AY602" i="1"/>
  <c r="BB602" i="1"/>
  <c r="BC602" i="1"/>
  <c r="BD602" i="1"/>
  <c r="BE602" i="1"/>
  <c r="BH602" i="1"/>
  <c r="BJ602" i="1"/>
  <c r="BL602" i="1"/>
  <c r="BN602" i="1"/>
  <c r="BP602" i="1"/>
  <c r="BR602" i="1"/>
  <c r="BT602" i="1"/>
  <c r="BV602" i="1"/>
  <c r="CB602" i="1"/>
  <c r="CD602" i="1"/>
  <c r="CF602" i="1"/>
  <c r="CH602" i="1"/>
  <c r="CJ602" i="1"/>
  <c r="CL602" i="1"/>
  <c r="CN602" i="1"/>
  <c r="CP602" i="1"/>
  <c r="CR602" i="1"/>
  <c r="CT602" i="1"/>
  <c r="CV602" i="1"/>
  <c r="CX602" i="1"/>
  <c r="CZ602" i="1"/>
  <c r="DC602" i="1"/>
  <c r="E603" i="1"/>
  <c r="H603" i="1"/>
  <c r="K603" i="1"/>
  <c r="S603" i="1"/>
  <c r="U603" i="1"/>
  <c r="W603" i="1"/>
  <c r="Y603" i="1"/>
  <c r="AA603" i="1"/>
  <c r="AC603" i="1"/>
  <c r="AD603" i="1"/>
  <c r="AE603" i="1"/>
  <c r="AF603" i="1"/>
  <c r="AK603" i="1"/>
  <c r="AQ603" i="1"/>
  <c r="AR603" i="1"/>
  <c r="AS603" i="1"/>
  <c r="AT603" i="1"/>
  <c r="AV603" i="1"/>
  <c r="AW603" i="1"/>
  <c r="AX603" i="1"/>
  <c r="AY603" i="1"/>
  <c r="BB603" i="1"/>
  <c r="BC603" i="1"/>
  <c r="BD603" i="1"/>
  <c r="BE603" i="1"/>
  <c r="BH603" i="1"/>
  <c r="BJ603" i="1"/>
  <c r="BL603" i="1"/>
  <c r="BN603" i="1"/>
  <c r="BP603" i="1"/>
  <c r="BR603" i="1"/>
  <c r="BT603" i="1"/>
  <c r="BV603" i="1"/>
  <c r="CB603" i="1"/>
  <c r="CD603" i="1"/>
  <c r="CF603" i="1"/>
  <c r="CH603" i="1"/>
  <c r="CJ603" i="1"/>
  <c r="CL603" i="1"/>
  <c r="CN603" i="1"/>
  <c r="CP603" i="1"/>
  <c r="CR603" i="1"/>
  <c r="CT603" i="1"/>
  <c r="CV603" i="1"/>
  <c r="CX603" i="1"/>
  <c r="CZ603" i="1"/>
  <c r="DC603" i="1"/>
  <c r="E604" i="1"/>
  <c r="H604" i="1"/>
  <c r="K604" i="1"/>
  <c r="S604" i="1"/>
  <c r="U604" i="1"/>
  <c r="W604" i="1"/>
  <c r="Y604" i="1"/>
  <c r="AA604" i="1"/>
  <c r="AC604" i="1"/>
  <c r="AD604" i="1"/>
  <c r="AE604" i="1"/>
  <c r="AF604" i="1"/>
  <c r="AK604" i="1"/>
  <c r="AQ604" i="1"/>
  <c r="AR604" i="1"/>
  <c r="AS604" i="1"/>
  <c r="AT604" i="1"/>
  <c r="AV604" i="1"/>
  <c r="AW604" i="1"/>
  <c r="AX604" i="1"/>
  <c r="AY604" i="1"/>
  <c r="BB604" i="1"/>
  <c r="BC604" i="1"/>
  <c r="BD604" i="1"/>
  <c r="BE604" i="1"/>
  <c r="BH604" i="1"/>
  <c r="BJ604" i="1"/>
  <c r="BL604" i="1"/>
  <c r="BN604" i="1"/>
  <c r="BP604" i="1"/>
  <c r="BR604" i="1"/>
  <c r="BT604" i="1"/>
  <c r="BV604" i="1"/>
  <c r="CB604" i="1"/>
  <c r="CD604" i="1"/>
  <c r="CF604" i="1"/>
  <c r="CH604" i="1"/>
  <c r="CJ604" i="1"/>
  <c r="CL604" i="1"/>
  <c r="CN604" i="1"/>
  <c r="CP604" i="1"/>
  <c r="CR604" i="1"/>
  <c r="CT604" i="1"/>
  <c r="CV604" i="1"/>
  <c r="CX604" i="1"/>
  <c r="CZ604" i="1"/>
  <c r="DC604" i="1"/>
  <c r="E605" i="1"/>
  <c r="H605" i="1"/>
  <c r="K605" i="1"/>
  <c r="S605" i="1"/>
  <c r="U605" i="1"/>
  <c r="W605" i="1"/>
  <c r="Y605" i="1"/>
  <c r="AA605" i="1"/>
  <c r="AC605" i="1"/>
  <c r="AD605" i="1"/>
  <c r="AE605" i="1"/>
  <c r="AF605" i="1"/>
  <c r="AK605" i="1"/>
  <c r="AQ605" i="1"/>
  <c r="AR605" i="1"/>
  <c r="AS605" i="1"/>
  <c r="AT605" i="1"/>
  <c r="AV605" i="1"/>
  <c r="AW605" i="1"/>
  <c r="AX605" i="1"/>
  <c r="AY605" i="1"/>
  <c r="BB605" i="1"/>
  <c r="BC605" i="1"/>
  <c r="BD605" i="1"/>
  <c r="BE605" i="1"/>
  <c r="BH605" i="1"/>
  <c r="BJ605" i="1"/>
  <c r="BL605" i="1"/>
  <c r="BN605" i="1"/>
  <c r="BP605" i="1"/>
  <c r="BR605" i="1"/>
  <c r="BT605" i="1"/>
  <c r="BV605" i="1"/>
  <c r="CB605" i="1"/>
  <c r="CD605" i="1"/>
  <c r="CF605" i="1"/>
  <c r="CH605" i="1"/>
  <c r="CJ605" i="1"/>
  <c r="CL605" i="1"/>
  <c r="CN605" i="1"/>
  <c r="CP605" i="1"/>
  <c r="CR605" i="1"/>
  <c r="CT605" i="1"/>
  <c r="CV605" i="1"/>
  <c r="CX605" i="1"/>
  <c r="CZ605" i="1"/>
  <c r="DC605" i="1"/>
  <c r="E606" i="1"/>
  <c r="H606" i="1"/>
  <c r="K606" i="1"/>
  <c r="S606" i="1"/>
  <c r="U606" i="1"/>
  <c r="W606" i="1"/>
  <c r="Y606" i="1"/>
  <c r="AA606" i="1"/>
  <c r="AC606" i="1"/>
  <c r="AD606" i="1"/>
  <c r="AE606" i="1"/>
  <c r="AF606" i="1"/>
  <c r="AK606" i="1"/>
  <c r="AQ606" i="1"/>
  <c r="AR606" i="1"/>
  <c r="AS606" i="1"/>
  <c r="AT606" i="1"/>
  <c r="AV606" i="1"/>
  <c r="AW606" i="1"/>
  <c r="AX606" i="1"/>
  <c r="AY606" i="1"/>
  <c r="BB606" i="1"/>
  <c r="BC606" i="1"/>
  <c r="BD606" i="1"/>
  <c r="BE606" i="1"/>
  <c r="BH606" i="1"/>
  <c r="BJ606" i="1"/>
  <c r="BL606" i="1"/>
  <c r="BN606" i="1"/>
  <c r="BP606" i="1"/>
  <c r="BR606" i="1"/>
  <c r="BT606" i="1"/>
  <c r="BV606" i="1"/>
  <c r="CB606" i="1"/>
  <c r="CD606" i="1"/>
  <c r="CF606" i="1"/>
  <c r="CH606" i="1"/>
  <c r="CJ606" i="1"/>
  <c r="CL606" i="1"/>
  <c r="CN606" i="1"/>
  <c r="CP606" i="1"/>
  <c r="CR606" i="1"/>
  <c r="CT606" i="1"/>
  <c r="CV606" i="1"/>
  <c r="CX606" i="1"/>
  <c r="CZ606" i="1"/>
  <c r="DC606" i="1"/>
  <c r="E607" i="1"/>
  <c r="H607" i="1"/>
  <c r="K607" i="1"/>
  <c r="S607" i="1"/>
  <c r="U607" i="1"/>
  <c r="W607" i="1"/>
  <c r="Y607" i="1"/>
  <c r="AA607" i="1"/>
  <c r="AC607" i="1"/>
  <c r="AD607" i="1"/>
  <c r="AE607" i="1"/>
  <c r="AF607" i="1"/>
  <c r="AK607" i="1"/>
  <c r="AQ607" i="1"/>
  <c r="AR607" i="1"/>
  <c r="AS607" i="1"/>
  <c r="AT607" i="1"/>
  <c r="AV607" i="1"/>
  <c r="AW607" i="1"/>
  <c r="AX607" i="1"/>
  <c r="AY607" i="1"/>
  <c r="BB607" i="1"/>
  <c r="BC607" i="1"/>
  <c r="BD607" i="1"/>
  <c r="BE607" i="1"/>
  <c r="BH607" i="1"/>
  <c r="BJ607" i="1"/>
  <c r="BL607" i="1"/>
  <c r="BN607" i="1"/>
  <c r="BP607" i="1"/>
  <c r="BR607" i="1"/>
  <c r="BT607" i="1"/>
  <c r="BV607" i="1"/>
  <c r="CB607" i="1"/>
  <c r="CD607" i="1"/>
  <c r="CF607" i="1"/>
  <c r="CH607" i="1"/>
  <c r="CJ607" i="1"/>
  <c r="CL607" i="1"/>
  <c r="CN607" i="1"/>
  <c r="CP607" i="1"/>
  <c r="CR607" i="1"/>
  <c r="CT607" i="1"/>
  <c r="CV607" i="1"/>
  <c r="CX607" i="1"/>
  <c r="CZ607" i="1"/>
  <c r="DC607" i="1"/>
  <c r="E608" i="1"/>
  <c r="H608" i="1"/>
  <c r="K608" i="1"/>
  <c r="S608" i="1"/>
  <c r="U608" i="1"/>
  <c r="W608" i="1"/>
  <c r="Y608" i="1"/>
  <c r="AA608" i="1"/>
  <c r="AC608" i="1"/>
  <c r="AD608" i="1"/>
  <c r="AE608" i="1"/>
  <c r="AF608" i="1"/>
  <c r="AK608" i="1"/>
  <c r="AQ608" i="1"/>
  <c r="AR608" i="1"/>
  <c r="AS608" i="1"/>
  <c r="AT608" i="1"/>
  <c r="AV608" i="1"/>
  <c r="AW608" i="1"/>
  <c r="AX608" i="1"/>
  <c r="AY608" i="1"/>
  <c r="BB608" i="1"/>
  <c r="BC608" i="1"/>
  <c r="BD608" i="1"/>
  <c r="BE608" i="1"/>
  <c r="BH608" i="1"/>
  <c r="BJ608" i="1"/>
  <c r="BL608" i="1"/>
  <c r="BN608" i="1"/>
  <c r="BP608" i="1"/>
  <c r="BR608" i="1"/>
  <c r="BT608" i="1"/>
  <c r="BV608" i="1"/>
  <c r="CB608" i="1"/>
  <c r="CD608" i="1"/>
  <c r="CF608" i="1"/>
  <c r="CH608" i="1"/>
  <c r="CJ608" i="1"/>
  <c r="CL608" i="1"/>
  <c r="CN608" i="1"/>
  <c r="CP608" i="1"/>
  <c r="CR608" i="1"/>
  <c r="CT608" i="1"/>
  <c r="CV608" i="1"/>
  <c r="CX608" i="1"/>
  <c r="CZ608" i="1"/>
  <c r="DC608" i="1"/>
  <c r="E609" i="1"/>
  <c r="H609" i="1"/>
  <c r="K609" i="1"/>
  <c r="S609" i="1"/>
  <c r="U609" i="1"/>
  <c r="W609" i="1"/>
  <c r="Y609" i="1"/>
  <c r="AA609" i="1"/>
  <c r="AC609" i="1"/>
  <c r="AD609" i="1"/>
  <c r="AE609" i="1"/>
  <c r="AF609" i="1"/>
  <c r="AK609" i="1"/>
  <c r="AQ609" i="1"/>
  <c r="AR609" i="1"/>
  <c r="AS609" i="1"/>
  <c r="AT609" i="1"/>
  <c r="AV609" i="1"/>
  <c r="AW609" i="1"/>
  <c r="AX609" i="1"/>
  <c r="AY609" i="1"/>
  <c r="BB609" i="1"/>
  <c r="BC609" i="1"/>
  <c r="BD609" i="1"/>
  <c r="BE609" i="1"/>
  <c r="BH609" i="1"/>
  <c r="BJ609" i="1"/>
  <c r="BL609" i="1"/>
  <c r="BN609" i="1"/>
  <c r="BP609" i="1"/>
  <c r="BR609" i="1"/>
  <c r="BT609" i="1"/>
  <c r="BV609" i="1"/>
  <c r="CB609" i="1"/>
  <c r="CD609" i="1"/>
  <c r="CF609" i="1"/>
  <c r="CH609" i="1"/>
  <c r="CJ609" i="1"/>
  <c r="CL609" i="1"/>
  <c r="CN609" i="1"/>
  <c r="CP609" i="1"/>
  <c r="CR609" i="1"/>
  <c r="CT609" i="1"/>
  <c r="CV609" i="1"/>
  <c r="CX609" i="1"/>
  <c r="CZ609" i="1"/>
  <c r="DC609" i="1"/>
  <c r="E610" i="1"/>
  <c r="H610" i="1"/>
  <c r="K610" i="1"/>
  <c r="S610" i="1"/>
  <c r="U610" i="1"/>
  <c r="W610" i="1"/>
  <c r="Y610" i="1"/>
  <c r="AA610" i="1"/>
  <c r="AC610" i="1"/>
  <c r="AD610" i="1"/>
  <c r="AE610" i="1"/>
  <c r="AF610" i="1"/>
  <c r="AK610" i="1"/>
  <c r="AQ610" i="1"/>
  <c r="AR610" i="1"/>
  <c r="AS610" i="1"/>
  <c r="AT610" i="1"/>
  <c r="AV610" i="1"/>
  <c r="AW610" i="1"/>
  <c r="AX610" i="1"/>
  <c r="AY610" i="1"/>
  <c r="BB610" i="1"/>
  <c r="BC610" i="1"/>
  <c r="BD610" i="1"/>
  <c r="BE610" i="1"/>
  <c r="BH610" i="1"/>
  <c r="BJ610" i="1"/>
  <c r="BL610" i="1"/>
  <c r="BN610" i="1"/>
  <c r="BP610" i="1"/>
  <c r="BR610" i="1"/>
  <c r="BT610" i="1"/>
  <c r="BV610" i="1"/>
  <c r="CB610" i="1"/>
  <c r="CD610" i="1"/>
  <c r="CF610" i="1"/>
  <c r="CH610" i="1"/>
  <c r="CJ610" i="1"/>
  <c r="CL610" i="1"/>
  <c r="CN610" i="1"/>
  <c r="CP610" i="1"/>
  <c r="CR610" i="1"/>
  <c r="CT610" i="1"/>
  <c r="CV610" i="1"/>
  <c r="CX610" i="1"/>
  <c r="CZ610" i="1"/>
  <c r="DC610" i="1"/>
  <c r="E611" i="1"/>
  <c r="H611" i="1"/>
  <c r="K611" i="1"/>
  <c r="S611" i="1"/>
  <c r="U611" i="1"/>
  <c r="W611" i="1"/>
  <c r="Y611" i="1"/>
  <c r="AA611" i="1"/>
  <c r="AC611" i="1"/>
  <c r="AD611" i="1"/>
  <c r="AE611" i="1"/>
  <c r="AF611" i="1"/>
  <c r="AK611" i="1"/>
  <c r="AQ611" i="1"/>
  <c r="AR611" i="1"/>
  <c r="AS611" i="1"/>
  <c r="AT611" i="1"/>
  <c r="AV611" i="1"/>
  <c r="AW611" i="1"/>
  <c r="AX611" i="1"/>
  <c r="AY611" i="1"/>
  <c r="BB611" i="1"/>
  <c r="BC611" i="1"/>
  <c r="BD611" i="1"/>
  <c r="BE611" i="1"/>
  <c r="BH611" i="1"/>
  <c r="BJ611" i="1"/>
  <c r="BL611" i="1"/>
  <c r="BN611" i="1"/>
  <c r="BP611" i="1"/>
  <c r="BR611" i="1"/>
  <c r="BT611" i="1"/>
  <c r="BV611" i="1"/>
  <c r="CB611" i="1"/>
  <c r="CD611" i="1"/>
  <c r="CF611" i="1"/>
  <c r="CH611" i="1"/>
  <c r="CJ611" i="1"/>
  <c r="CL611" i="1"/>
  <c r="CN611" i="1"/>
  <c r="CP611" i="1"/>
  <c r="CR611" i="1"/>
  <c r="CT611" i="1"/>
  <c r="CV611" i="1"/>
  <c r="CX611" i="1"/>
  <c r="CZ611" i="1"/>
  <c r="DC611" i="1"/>
  <c r="E612" i="1"/>
  <c r="H612" i="1"/>
  <c r="K612" i="1"/>
  <c r="S612" i="1"/>
  <c r="U612" i="1"/>
  <c r="W612" i="1"/>
  <c r="Y612" i="1"/>
  <c r="AA612" i="1"/>
  <c r="AC612" i="1"/>
  <c r="AD612" i="1"/>
  <c r="AE612" i="1"/>
  <c r="AF612" i="1"/>
  <c r="AK612" i="1"/>
  <c r="AQ612" i="1"/>
  <c r="AR612" i="1"/>
  <c r="AS612" i="1"/>
  <c r="AT612" i="1"/>
  <c r="AV612" i="1"/>
  <c r="AW612" i="1"/>
  <c r="AX612" i="1"/>
  <c r="AY612" i="1"/>
  <c r="BB612" i="1"/>
  <c r="BC612" i="1"/>
  <c r="BD612" i="1"/>
  <c r="BE612" i="1"/>
  <c r="BH612" i="1"/>
  <c r="BJ612" i="1"/>
  <c r="BL612" i="1"/>
  <c r="BN612" i="1"/>
  <c r="BP612" i="1"/>
  <c r="BR612" i="1"/>
  <c r="BT612" i="1"/>
  <c r="BV612" i="1"/>
  <c r="CB612" i="1"/>
  <c r="CD612" i="1"/>
  <c r="CF612" i="1"/>
  <c r="CH612" i="1"/>
  <c r="CJ612" i="1"/>
  <c r="CL612" i="1"/>
  <c r="CN612" i="1"/>
  <c r="CP612" i="1"/>
  <c r="CR612" i="1"/>
  <c r="CT612" i="1"/>
  <c r="CV612" i="1"/>
  <c r="CX612" i="1"/>
  <c r="CZ612" i="1"/>
  <c r="DC612" i="1"/>
  <c r="E613" i="1"/>
  <c r="H613" i="1"/>
  <c r="K613" i="1"/>
  <c r="S613" i="1"/>
  <c r="U613" i="1"/>
  <c r="W613" i="1"/>
  <c r="Y613" i="1"/>
  <c r="AA613" i="1"/>
  <c r="AC613" i="1"/>
  <c r="AD613" i="1"/>
  <c r="AE613" i="1"/>
  <c r="AF613" i="1"/>
  <c r="AK613" i="1"/>
  <c r="AQ613" i="1"/>
  <c r="AR613" i="1"/>
  <c r="AS613" i="1"/>
  <c r="AT613" i="1"/>
  <c r="AV613" i="1"/>
  <c r="AW613" i="1"/>
  <c r="AX613" i="1"/>
  <c r="AY613" i="1"/>
  <c r="BB613" i="1"/>
  <c r="BC613" i="1"/>
  <c r="BD613" i="1"/>
  <c r="BE613" i="1"/>
  <c r="BH613" i="1"/>
  <c r="BJ613" i="1"/>
  <c r="BL613" i="1"/>
  <c r="BN613" i="1"/>
  <c r="BP613" i="1"/>
  <c r="BR613" i="1"/>
  <c r="BT613" i="1"/>
  <c r="BV613" i="1"/>
  <c r="CB613" i="1"/>
  <c r="CD613" i="1"/>
  <c r="CF613" i="1"/>
  <c r="CH613" i="1"/>
  <c r="CJ613" i="1"/>
  <c r="CL613" i="1"/>
  <c r="CN613" i="1"/>
  <c r="CP613" i="1"/>
  <c r="CR613" i="1"/>
  <c r="CT613" i="1"/>
  <c r="CV613" i="1"/>
  <c r="CX613" i="1"/>
  <c r="CZ613" i="1"/>
  <c r="DC613" i="1"/>
  <c r="E614" i="1"/>
  <c r="H614" i="1"/>
  <c r="K614" i="1"/>
  <c r="S614" i="1"/>
  <c r="U614" i="1"/>
  <c r="W614" i="1"/>
  <c r="Y614" i="1"/>
  <c r="AA614" i="1"/>
  <c r="AC614" i="1"/>
  <c r="AD614" i="1"/>
  <c r="AE614" i="1"/>
  <c r="AF614" i="1"/>
  <c r="AK614" i="1"/>
  <c r="AQ614" i="1"/>
  <c r="AR614" i="1"/>
  <c r="AS614" i="1"/>
  <c r="AT614" i="1"/>
  <c r="AV614" i="1"/>
  <c r="AW614" i="1"/>
  <c r="AX614" i="1"/>
  <c r="AY614" i="1"/>
  <c r="BB614" i="1"/>
  <c r="BC614" i="1"/>
  <c r="BD614" i="1"/>
  <c r="BE614" i="1"/>
  <c r="BH614" i="1"/>
  <c r="BJ614" i="1"/>
  <c r="BL614" i="1"/>
  <c r="BN614" i="1"/>
  <c r="BP614" i="1"/>
  <c r="BR614" i="1"/>
  <c r="BT614" i="1"/>
  <c r="BV614" i="1"/>
  <c r="CB614" i="1"/>
  <c r="CD614" i="1"/>
  <c r="CF614" i="1"/>
  <c r="CH614" i="1"/>
  <c r="CJ614" i="1"/>
  <c r="CL614" i="1"/>
  <c r="CN614" i="1"/>
  <c r="CP614" i="1"/>
  <c r="CR614" i="1"/>
  <c r="CT614" i="1"/>
  <c r="CV614" i="1"/>
  <c r="CX614" i="1"/>
  <c r="CZ614" i="1"/>
  <c r="DC614" i="1"/>
  <c r="E615" i="1"/>
  <c r="H615" i="1"/>
  <c r="K615" i="1"/>
  <c r="S615" i="1"/>
  <c r="U615" i="1"/>
  <c r="W615" i="1"/>
  <c r="Y615" i="1"/>
  <c r="AA615" i="1"/>
  <c r="AC615" i="1"/>
  <c r="AD615" i="1"/>
  <c r="AE615" i="1"/>
  <c r="AF615" i="1"/>
  <c r="AK615" i="1"/>
  <c r="AQ615" i="1"/>
  <c r="AR615" i="1"/>
  <c r="AS615" i="1"/>
  <c r="AT615" i="1"/>
  <c r="AV615" i="1"/>
  <c r="AW615" i="1"/>
  <c r="AX615" i="1"/>
  <c r="AY615" i="1"/>
  <c r="BB615" i="1"/>
  <c r="BC615" i="1"/>
  <c r="BD615" i="1"/>
  <c r="BE615" i="1"/>
  <c r="BH615" i="1"/>
  <c r="BJ615" i="1"/>
  <c r="BL615" i="1"/>
  <c r="BN615" i="1"/>
  <c r="BP615" i="1"/>
  <c r="BR615" i="1"/>
  <c r="BT615" i="1"/>
  <c r="BV615" i="1"/>
  <c r="CB615" i="1"/>
  <c r="CD615" i="1"/>
  <c r="CF615" i="1"/>
  <c r="CH615" i="1"/>
  <c r="CJ615" i="1"/>
  <c r="CL615" i="1"/>
  <c r="CN615" i="1"/>
  <c r="CP615" i="1"/>
  <c r="CR615" i="1"/>
  <c r="CT615" i="1"/>
  <c r="CV615" i="1"/>
  <c r="CX615" i="1"/>
  <c r="CZ615" i="1"/>
  <c r="DC615" i="1"/>
  <c r="E616" i="1"/>
  <c r="H616" i="1"/>
  <c r="K616" i="1"/>
  <c r="S616" i="1"/>
  <c r="U616" i="1"/>
  <c r="W616" i="1"/>
  <c r="Y616" i="1"/>
  <c r="AA616" i="1"/>
  <c r="AC616" i="1"/>
  <c r="AD616" i="1"/>
  <c r="AE616" i="1"/>
  <c r="AF616" i="1"/>
  <c r="AK616" i="1"/>
  <c r="AQ616" i="1"/>
  <c r="AR616" i="1"/>
  <c r="AS616" i="1"/>
  <c r="AT616" i="1"/>
  <c r="AV616" i="1"/>
  <c r="AW616" i="1"/>
  <c r="AX616" i="1"/>
  <c r="AY616" i="1"/>
  <c r="BB616" i="1"/>
  <c r="BC616" i="1"/>
  <c r="BD616" i="1"/>
  <c r="BE616" i="1"/>
  <c r="BH616" i="1"/>
  <c r="BJ616" i="1"/>
  <c r="BL616" i="1"/>
  <c r="BN616" i="1"/>
  <c r="BP616" i="1"/>
  <c r="BR616" i="1"/>
  <c r="BT616" i="1"/>
  <c r="BV616" i="1"/>
  <c r="CB616" i="1"/>
  <c r="CD616" i="1"/>
  <c r="CF616" i="1"/>
  <c r="CH616" i="1"/>
  <c r="CJ616" i="1"/>
  <c r="CL616" i="1"/>
  <c r="CN616" i="1"/>
  <c r="CP616" i="1"/>
  <c r="CR616" i="1"/>
  <c r="CT616" i="1"/>
  <c r="CV616" i="1"/>
  <c r="CX616" i="1"/>
  <c r="CZ616" i="1"/>
  <c r="DC616" i="1"/>
  <c r="E617" i="1"/>
  <c r="H617" i="1"/>
  <c r="K617" i="1"/>
  <c r="S617" i="1"/>
  <c r="U617" i="1"/>
  <c r="W617" i="1"/>
  <c r="Y617" i="1"/>
  <c r="AA617" i="1"/>
  <c r="AC617" i="1"/>
  <c r="AD617" i="1"/>
  <c r="AE617" i="1"/>
  <c r="AF617" i="1"/>
  <c r="AK617" i="1"/>
  <c r="AQ617" i="1"/>
  <c r="AR617" i="1"/>
  <c r="AS617" i="1"/>
  <c r="AT617" i="1"/>
  <c r="AV617" i="1"/>
  <c r="AW617" i="1"/>
  <c r="AX617" i="1"/>
  <c r="AY617" i="1"/>
  <c r="BB617" i="1"/>
  <c r="BC617" i="1"/>
  <c r="BD617" i="1"/>
  <c r="BE617" i="1"/>
  <c r="BH617" i="1"/>
  <c r="BJ617" i="1"/>
  <c r="BL617" i="1"/>
  <c r="BN617" i="1"/>
  <c r="BP617" i="1"/>
  <c r="BR617" i="1"/>
  <c r="BT617" i="1"/>
  <c r="BV617" i="1"/>
  <c r="CB617" i="1"/>
  <c r="CD617" i="1"/>
  <c r="CF617" i="1"/>
  <c r="CH617" i="1"/>
  <c r="CJ617" i="1"/>
  <c r="CL617" i="1"/>
  <c r="CN617" i="1"/>
  <c r="CP617" i="1"/>
  <c r="CR617" i="1"/>
  <c r="CT617" i="1"/>
  <c r="CV617" i="1"/>
  <c r="CX617" i="1"/>
  <c r="CZ617" i="1"/>
  <c r="DC617" i="1"/>
  <c r="E618" i="1"/>
  <c r="H618" i="1"/>
  <c r="K618" i="1"/>
  <c r="S618" i="1"/>
  <c r="U618" i="1"/>
  <c r="W618" i="1"/>
  <c r="Y618" i="1"/>
  <c r="AA618" i="1"/>
  <c r="AC618" i="1"/>
  <c r="AD618" i="1"/>
  <c r="AE618" i="1"/>
  <c r="AF618" i="1"/>
  <c r="AK618" i="1"/>
  <c r="AQ618" i="1"/>
  <c r="AR618" i="1"/>
  <c r="AS618" i="1"/>
  <c r="AT618" i="1"/>
  <c r="AV618" i="1"/>
  <c r="AW618" i="1"/>
  <c r="AX618" i="1"/>
  <c r="AY618" i="1"/>
  <c r="BB618" i="1"/>
  <c r="BC618" i="1"/>
  <c r="BD618" i="1"/>
  <c r="BE618" i="1"/>
  <c r="BH618" i="1"/>
  <c r="BJ618" i="1"/>
  <c r="BL618" i="1"/>
  <c r="BN618" i="1"/>
  <c r="BP618" i="1"/>
  <c r="BR618" i="1"/>
  <c r="BT618" i="1"/>
  <c r="BV618" i="1"/>
  <c r="CB618" i="1"/>
  <c r="CD618" i="1"/>
  <c r="CF618" i="1"/>
  <c r="CH618" i="1"/>
  <c r="CJ618" i="1"/>
  <c r="CL618" i="1"/>
  <c r="CN618" i="1"/>
  <c r="CP618" i="1"/>
  <c r="CR618" i="1"/>
  <c r="CT618" i="1"/>
  <c r="CV618" i="1"/>
  <c r="CX618" i="1"/>
  <c r="CZ618" i="1"/>
  <c r="DC618" i="1"/>
  <c r="E619" i="1"/>
  <c r="H619" i="1"/>
  <c r="K619" i="1"/>
  <c r="S619" i="1"/>
  <c r="U619" i="1"/>
  <c r="W619" i="1"/>
  <c r="Y619" i="1"/>
  <c r="AA619" i="1"/>
  <c r="AC619" i="1"/>
  <c r="AD619" i="1"/>
  <c r="AE619" i="1"/>
  <c r="AF619" i="1"/>
  <c r="AK619" i="1"/>
  <c r="AQ619" i="1"/>
  <c r="AR619" i="1"/>
  <c r="AS619" i="1"/>
  <c r="AT619" i="1"/>
  <c r="AV619" i="1"/>
  <c r="AW619" i="1"/>
  <c r="AX619" i="1"/>
  <c r="AY619" i="1"/>
  <c r="BB619" i="1"/>
  <c r="BC619" i="1"/>
  <c r="BD619" i="1"/>
  <c r="BE619" i="1"/>
  <c r="BH619" i="1"/>
  <c r="BJ619" i="1"/>
  <c r="BL619" i="1"/>
  <c r="BN619" i="1"/>
  <c r="BP619" i="1"/>
  <c r="BR619" i="1"/>
  <c r="BT619" i="1"/>
  <c r="BV619" i="1"/>
  <c r="CB619" i="1"/>
  <c r="CD619" i="1"/>
  <c r="CF619" i="1"/>
  <c r="CH619" i="1"/>
  <c r="CJ619" i="1"/>
  <c r="CL619" i="1"/>
  <c r="CN619" i="1"/>
  <c r="CP619" i="1"/>
  <c r="CR619" i="1"/>
  <c r="CT619" i="1"/>
  <c r="CV619" i="1"/>
  <c r="CX619" i="1"/>
  <c r="CZ619" i="1"/>
  <c r="DC619" i="1"/>
  <c r="E620" i="1"/>
  <c r="H620" i="1"/>
  <c r="K620" i="1"/>
  <c r="S620" i="1"/>
  <c r="U620" i="1"/>
  <c r="W620" i="1"/>
  <c r="Y620" i="1"/>
  <c r="AA620" i="1"/>
  <c r="AC620" i="1"/>
  <c r="AD620" i="1"/>
  <c r="AE620" i="1"/>
  <c r="AF620" i="1"/>
  <c r="AK620" i="1"/>
  <c r="AQ620" i="1"/>
  <c r="AR620" i="1"/>
  <c r="AS620" i="1"/>
  <c r="AT620" i="1"/>
  <c r="AV620" i="1"/>
  <c r="AW620" i="1"/>
  <c r="AX620" i="1"/>
  <c r="AY620" i="1"/>
  <c r="BB620" i="1"/>
  <c r="BC620" i="1"/>
  <c r="BD620" i="1"/>
  <c r="BE620" i="1"/>
  <c r="BH620" i="1"/>
  <c r="BJ620" i="1"/>
  <c r="BL620" i="1"/>
  <c r="BN620" i="1"/>
  <c r="BP620" i="1"/>
  <c r="BR620" i="1"/>
  <c r="BT620" i="1"/>
  <c r="BV620" i="1"/>
  <c r="CB620" i="1"/>
  <c r="CD620" i="1"/>
  <c r="CF620" i="1"/>
  <c r="CH620" i="1"/>
  <c r="CJ620" i="1"/>
  <c r="CL620" i="1"/>
  <c r="CN620" i="1"/>
  <c r="CP620" i="1"/>
  <c r="CR620" i="1"/>
  <c r="CT620" i="1"/>
  <c r="CV620" i="1"/>
  <c r="CX620" i="1"/>
  <c r="CZ620" i="1"/>
  <c r="DC620" i="1"/>
  <c r="E621" i="1"/>
  <c r="H621" i="1"/>
  <c r="K621" i="1"/>
  <c r="S621" i="1"/>
  <c r="U621" i="1"/>
  <c r="W621" i="1"/>
  <c r="Y621" i="1"/>
  <c r="AA621" i="1"/>
  <c r="AC621" i="1"/>
  <c r="AD621" i="1"/>
  <c r="AE621" i="1"/>
  <c r="AF621" i="1"/>
  <c r="AK621" i="1"/>
  <c r="AQ621" i="1"/>
  <c r="AR621" i="1"/>
  <c r="AS621" i="1"/>
  <c r="AT621" i="1"/>
  <c r="AV621" i="1"/>
  <c r="AW621" i="1"/>
  <c r="AX621" i="1"/>
  <c r="AY621" i="1"/>
  <c r="BB621" i="1"/>
  <c r="BC621" i="1"/>
  <c r="BD621" i="1"/>
  <c r="BE621" i="1"/>
  <c r="BH621" i="1"/>
  <c r="BJ621" i="1"/>
  <c r="BL621" i="1"/>
  <c r="BN621" i="1"/>
  <c r="BP621" i="1"/>
  <c r="BR621" i="1"/>
  <c r="BT621" i="1"/>
  <c r="BV621" i="1"/>
  <c r="CB621" i="1"/>
  <c r="CD621" i="1"/>
  <c r="CF621" i="1"/>
  <c r="CH621" i="1"/>
  <c r="CJ621" i="1"/>
  <c r="CL621" i="1"/>
  <c r="CN621" i="1"/>
  <c r="CP621" i="1"/>
  <c r="CR621" i="1"/>
  <c r="CT621" i="1"/>
  <c r="CV621" i="1"/>
  <c r="CX621" i="1"/>
  <c r="CZ621" i="1"/>
  <c r="DC621" i="1"/>
  <c r="E622" i="1"/>
  <c r="H622" i="1"/>
  <c r="K622" i="1"/>
  <c r="S622" i="1"/>
  <c r="U622" i="1"/>
  <c r="W622" i="1"/>
  <c r="Y622" i="1"/>
  <c r="AA622" i="1"/>
  <c r="AC622" i="1"/>
  <c r="AD622" i="1"/>
  <c r="AE622" i="1"/>
  <c r="AF622" i="1"/>
  <c r="AK622" i="1"/>
  <c r="AQ622" i="1"/>
  <c r="AR622" i="1"/>
  <c r="AS622" i="1"/>
  <c r="AT622" i="1"/>
  <c r="AV622" i="1"/>
  <c r="AW622" i="1"/>
  <c r="AX622" i="1"/>
  <c r="AY622" i="1"/>
  <c r="BB622" i="1"/>
  <c r="BC622" i="1"/>
  <c r="BD622" i="1"/>
  <c r="BE622" i="1"/>
  <c r="BH622" i="1"/>
  <c r="BJ622" i="1"/>
  <c r="BL622" i="1"/>
  <c r="BN622" i="1"/>
  <c r="BP622" i="1"/>
  <c r="BR622" i="1"/>
  <c r="BT622" i="1"/>
  <c r="BV622" i="1"/>
  <c r="CB622" i="1"/>
  <c r="CD622" i="1"/>
  <c r="CF622" i="1"/>
  <c r="CH622" i="1"/>
  <c r="CJ622" i="1"/>
  <c r="CL622" i="1"/>
  <c r="CN622" i="1"/>
  <c r="CP622" i="1"/>
  <c r="CR622" i="1"/>
  <c r="CT622" i="1"/>
  <c r="CV622" i="1"/>
  <c r="CX622" i="1"/>
  <c r="CZ622" i="1"/>
  <c r="DC622" i="1"/>
  <c r="E623" i="1"/>
  <c r="H623" i="1"/>
  <c r="K623" i="1"/>
  <c r="S623" i="1"/>
  <c r="U623" i="1"/>
  <c r="W623" i="1"/>
  <c r="Y623" i="1"/>
  <c r="AA623" i="1"/>
  <c r="AC623" i="1"/>
  <c r="AD623" i="1"/>
  <c r="AE623" i="1"/>
  <c r="AF623" i="1"/>
  <c r="AK623" i="1"/>
  <c r="AQ623" i="1"/>
  <c r="AR623" i="1"/>
  <c r="AS623" i="1"/>
  <c r="AT623" i="1"/>
  <c r="AV623" i="1"/>
  <c r="AW623" i="1"/>
  <c r="AX623" i="1"/>
  <c r="AY623" i="1"/>
  <c r="BB623" i="1"/>
  <c r="BC623" i="1"/>
  <c r="BD623" i="1"/>
  <c r="BE623" i="1"/>
  <c r="BH623" i="1"/>
  <c r="BJ623" i="1"/>
  <c r="BL623" i="1"/>
  <c r="BN623" i="1"/>
  <c r="BP623" i="1"/>
  <c r="BR623" i="1"/>
  <c r="BT623" i="1"/>
  <c r="BV623" i="1"/>
  <c r="CB623" i="1"/>
  <c r="CD623" i="1"/>
  <c r="CF623" i="1"/>
  <c r="CH623" i="1"/>
  <c r="CJ623" i="1"/>
  <c r="CL623" i="1"/>
  <c r="CN623" i="1"/>
  <c r="CP623" i="1"/>
  <c r="CR623" i="1"/>
  <c r="CT623" i="1"/>
  <c r="CV623" i="1"/>
  <c r="CX623" i="1"/>
  <c r="CZ623" i="1"/>
  <c r="DC623" i="1"/>
  <c r="E624" i="1"/>
  <c r="H624" i="1"/>
  <c r="K624" i="1"/>
  <c r="S624" i="1"/>
  <c r="U624" i="1"/>
  <c r="W624" i="1"/>
  <c r="Y624" i="1"/>
  <c r="AA624" i="1"/>
  <c r="AC624" i="1"/>
  <c r="AD624" i="1"/>
  <c r="AE624" i="1"/>
  <c r="AF624" i="1"/>
  <c r="AK624" i="1"/>
  <c r="AQ624" i="1"/>
  <c r="AR624" i="1"/>
  <c r="AS624" i="1"/>
  <c r="AT624" i="1"/>
  <c r="AV624" i="1"/>
  <c r="AW624" i="1"/>
  <c r="AX624" i="1"/>
  <c r="AY624" i="1"/>
  <c r="BB624" i="1"/>
  <c r="BC624" i="1"/>
  <c r="BD624" i="1"/>
  <c r="BE624" i="1"/>
  <c r="BH624" i="1"/>
  <c r="BJ624" i="1"/>
  <c r="BL624" i="1"/>
  <c r="BN624" i="1"/>
  <c r="BP624" i="1"/>
  <c r="BR624" i="1"/>
  <c r="BT624" i="1"/>
  <c r="BV624" i="1"/>
  <c r="CB624" i="1"/>
  <c r="CD624" i="1"/>
  <c r="CF624" i="1"/>
  <c r="CH624" i="1"/>
  <c r="CJ624" i="1"/>
  <c r="CL624" i="1"/>
  <c r="CN624" i="1"/>
  <c r="CP624" i="1"/>
  <c r="CR624" i="1"/>
  <c r="CT624" i="1"/>
  <c r="CV624" i="1"/>
  <c r="CX624" i="1"/>
  <c r="CZ624" i="1"/>
  <c r="DC624" i="1"/>
  <c r="E625" i="1"/>
  <c r="H625" i="1"/>
  <c r="K625" i="1"/>
  <c r="S625" i="1"/>
  <c r="U625" i="1"/>
  <c r="W625" i="1"/>
  <c r="Y625" i="1"/>
  <c r="AA625" i="1"/>
  <c r="AC625" i="1"/>
  <c r="AD625" i="1"/>
  <c r="AE625" i="1"/>
  <c r="AF625" i="1"/>
  <c r="AK625" i="1"/>
  <c r="AQ625" i="1"/>
  <c r="AR625" i="1"/>
  <c r="AS625" i="1"/>
  <c r="AT625" i="1"/>
  <c r="AV625" i="1"/>
  <c r="AW625" i="1"/>
  <c r="AX625" i="1"/>
  <c r="AY625" i="1"/>
  <c r="BB625" i="1"/>
  <c r="BC625" i="1"/>
  <c r="BD625" i="1"/>
  <c r="BE625" i="1"/>
  <c r="BH625" i="1"/>
  <c r="BJ625" i="1"/>
  <c r="BL625" i="1"/>
  <c r="BN625" i="1"/>
  <c r="BP625" i="1"/>
  <c r="BR625" i="1"/>
  <c r="BT625" i="1"/>
  <c r="BV625" i="1"/>
  <c r="CB625" i="1"/>
  <c r="CD625" i="1"/>
  <c r="CF625" i="1"/>
  <c r="CH625" i="1"/>
  <c r="CJ625" i="1"/>
  <c r="CL625" i="1"/>
  <c r="CN625" i="1"/>
  <c r="CP625" i="1"/>
  <c r="CR625" i="1"/>
  <c r="CT625" i="1"/>
  <c r="CV625" i="1"/>
  <c r="CX625" i="1"/>
  <c r="CZ625" i="1"/>
  <c r="DC625" i="1"/>
  <c r="E626" i="1"/>
  <c r="H626" i="1"/>
  <c r="K626" i="1"/>
  <c r="S626" i="1"/>
  <c r="U626" i="1"/>
  <c r="W626" i="1"/>
  <c r="Y626" i="1"/>
  <c r="AA626" i="1"/>
  <c r="AC626" i="1"/>
  <c r="AD626" i="1"/>
  <c r="AE626" i="1"/>
  <c r="AF626" i="1"/>
  <c r="AK626" i="1"/>
  <c r="AQ626" i="1"/>
  <c r="AR626" i="1"/>
  <c r="AS626" i="1"/>
  <c r="AT626" i="1"/>
  <c r="AV626" i="1"/>
  <c r="AW626" i="1"/>
  <c r="AX626" i="1"/>
  <c r="AY626" i="1"/>
  <c r="BB626" i="1"/>
  <c r="BC626" i="1"/>
  <c r="BD626" i="1"/>
  <c r="BE626" i="1"/>
  <c r="BH626" i="1"/>
  <c r="BJ626" i="1"/>
  <c r="BL626" i="1"/>
  <c r="BN626" i="1"/>
  <c r="BP626" i="1"/>
  <c r="BR626" i="1"/>
  <c r="BT626" i="1"/>
  <c r="BV626" i="1"/>
  <c r="CB626" i="1"/>
  <c r="CD626" i="1"/>
  <c r="CF626" i="1"/>
  <c r="CH626" i="1"/>
  <c r="CJ626" i="1"/>
  <c r="CL626" i="1"/>
  <c r="CN626" i="1"/>
  <c r="CP626" i="1"/>
  <c r="CR626" i="1"/>
  <c r="CT626" i="1"/>
  <c r="CV626" i="1"/>
  <c r="CX626" i="1"/>
  <c r="CZ626" i="1"/>
  <c r="DC626" i="1"/>
  <c r="E627" i="1"/>
  <c r="H627" i="1"/>
  <c r="K627" i="1"/>
  <c r="S627" i="1"/>
  <c r="U627" i="1"/>
  <c r="W627" i="1"/>
  <c r="Y627" i="1"/>
  <c r="AA627" i="1"/>
  <c r="AC627" i="1"/>
  <c r="AD627" i="1"/>
  <c r="AE627" i="1"/>
  <c r="AF627" i="1"/>
  <c r="AK627" i="1"/>
  <c r="AQ627" i="1"/>
  <c r="AR627" i="1"/>
  <c r="AS627" i="1"/>
  <c r="AT627" i="1"/>
  <c r="AV627" i="1"/>
  <c r="AW627" i="1"/>
  <c r="AX627" i="1"/>
  <c r="AY627" i="1"/>
  <c r="BB627" i="1"/>
  <c r="BC627" i="1"/>
  <c r="BD627" i="1"/>
  <c r="BE627" i="1"/>
  <c r="BH627" i="1"/>
  <c r="BJ627" i="1"/>
  <c r="BL627" i="1"/>
  <c r="BN627" i="1"/>
  <c r="BP627" i="1"/>
  <c r="BR627" i="1"/>
  <c r="BT627" i="1"/>
  <c r="BV627" i="1"/>
  <c r="CB627" i="1"/>
  <c r="CD627" i="1"/>
  <c r="CF627" i="1"/>
  <c r="CH627" i="1"/>
  <c r="CJ627" i="1"/>
  <c r="CL627" i="1"/>
  <c r="CN627" i="1"/>
  <c r="CP627" i="1"/>
  <c r="CR627" i="1"/>
  <c r="CT627" i="1"/>
  <c r="CV627" i="1"/>
  <c r="CX627" i="1"/>
  <c r="CZ627" i="1"/>
  <c r="DC627" i="1"/>
  <c r="E628" i="1"/>
  <c r="H628" i="1"/>
  <c r="K628" i="1"/>
  <c r="S628" i="1"/>
  <c r="U628" i="1"/>
  <c r="W628" i="1"/>
  <c r="Y628" i="1"/>
  <c r="AA628" i="1"/>
  <c r="AC628" i="1"/>
  <c r="AD628" i="1"/>
  <c r="AE628" i="1"/>
  <c r="AF628" i="1"/>
  <c r="AK628" i="1"/>
  <c r="AQ628" i="1"/>
  <c r="AR628" i="1"/>
  <c r="AS628" i="1"/>
  <c r="AT628" i="1"/>
  <c r="AV628" i="1"/>
  <c r="AW628" i="1"/>
  <c r="AX628" i="1"/>
  <c r="AY628" i="1"/>
  <c r="BB628" i="1"/>
  <c r="BC628" i="1"/>
  <c r="BD628" i="1"/>
  <c r="BE628" i="1"/>
  <c r="BH628" i="1"/>
  <c r="BJ628" i="1"/>
  <c r="BL628" i="1"/>
  <c r="BN628" i="1"/>
  <c r="BP628" i="1"/>
  <c r="BR628" i="1"/>
  <c r="BT628" i="1"/>
  <c r="BV628" i="1"/>
  <c r="CB628" i="1"/>
  <c r="CD628" i="1"/>
  <c r="CF628" i="1"/>
  <c r="CH628" i="1"/>
  <c r="CJ628" i="1"/>
  <c r="CL628" i="1"/>
  <c r="CN628" i="1"/>
  <c r="CP628" i="1"/>
  <c r="CR628" i="1"/>
  <c r="CT628" i="1"/>
  <c r="CV628" i="1"/>
  <c r="CX628" i="1"/>
  <c r="CZ628" i="1"/>
  <c r="DC628" i="1"/>
  <c r="E629" i="1"/>
  <c r="H629" i="1"/>
  <c r="K629" i="1"/>
  <c r="S629" i="1"/>
  <c r="U629" i="1"/>
  <c r="W629" i="1"/>
  <c r="Y629" i="1"/>
  <c r="AA629" i="1"/>
  <c r="AC629" i="1"/>
  <c r="AD629" i="1"/>
  <c r="AE629" i="1"/>
  <c r="AF629" i="1"/>
  <c r="AK629" i="1"/>
  <c r="AQ629" i="1"/>
  <c r="AR629" i="1"/>
  <c r="AS629" i="1"/>
  <c r="AT629" i="1"/>
  <c r="AV629" i="1"/>
  <c r="AW629" i="1"/>
  <c r="AX629" i="1"/>
  <c r="AY629" i="1"/>
  <c r="BB629" i="1"/>
  <c r="BC629" i="1"/>
  <c r="BD629" i="1"/>
  <c r="BE629" i="1"/>
  <c r="BH629" i="1"/>
  <c r="BJ629" i="1"/>
  <c r="BL629" i="1"/>
  <c r="BN629" i="1"/>
  <c r="BP629" i="1"/>
  <c r="BR629" i="1"/>
  <c r="BT629" i="1"/>
  <c r="BV629" i="1"/>
  <c r="CB629" i="1"/>
  <c r="CD629" i="1"/>
  <c r="CF629" i="1"/>
  <c r="CH629" i="1"/>
  <c r="CJ629" i="1"/>
  <c r="CL629" i="1"/>
  <c r="CN629" i="1"/>
  <c r="CP629" i="1"/>
  <c r="CR629" i="1"/>
  <c r="CT629" i="1"/>
  <c r="CV629" i="1"/>
  <c r="CX629" i="1"/>
  <c r="CZ629" i="1"/>
  <c r="DC629" i="1"/>
  <c r="E630" i="1"/>
  <c r="H630" i="1"/>
  <c r="K630" i="1"/>
  <c r="S630" i="1"/>
  <c r="U630" i="1"/>
  <c r="W630" i="1"/>
  <c r="Y630" i="1"/>
  <c r="AA630" i="1"/>
  <c r="AC630" i="1"/>
  <c r="AD630" i="1"/>
  <c r="AE630" i="1"/>
  <c r="AF630" i="1"/>
  <c r="AK630" i="1"/>
  <c r="AQ630" i="1"/>
  <c r="AR630" i="1"/>
  <c r="AS630" i="1"/>
  <c r="AT630" i="1"/>
  <c r="AV630" i="1"/>
  <c r="AW630" i="1"/>
  <c r="AX630" i="1"/>
  <c r="AY630" i="1"/>
  <c r="BB630" i="1"/>
  <c r="BC630" i="1"/>
  <c r="BD630" i="1"/>
  <c r="BE630" i="1"/>
  <c r="BH630" i="1"/>
  <c r="BJ630" i="1"/>
  <c r="BL630" i="1"/>
  <c r="BN630" i="1"/>
  <c r="BP630" i="1"/>
  <c r="BR630" i="1"/>
  <c r="BT630" i="1"/>
  <c r="BV630" i="1"/>
  <c r="CB630" i="1"/>
  <c r="CD630" i="1"/>
  <c r="CF630" i="1"/>
  <c r="CH630" i="1"/>
  <c r="CJ630" i="1"/>
  <c r="CL630" i="1"/>
  <c r="CN630" i="1"/>
  <c r="CP630" i="1"/>
  <c r="CR630" i="1"/>
  <c r="CT630" i="1"/>
  <c r="CV630" i="1"/>
  <c r="CX630" i="1"/>
  <c r="CZ630" i="1"/>
  <c r="DC630" i="1"/>
  <c r="E631" i="1"/>
  <c r="H631" i="1"/>
  <c r="K631" i="1"/>
  <c r="S631" i="1"/>
  <c r="U631" i="1"/>
  <c r="W631" i="1"/>
  <c r="Y631" i="1"/>
  <c r="AA631" i="1"/>
  <c r="AC631" i="1"/>
  <c r="AD631" i="1"/>
  <c r="AE631" i="1"/>
  <c r="AF631" i="1"/>
  <c r="AK631" i="1"/>
  <c r="AQ631" i="1"/>
  <c r="AR631" i="1"/>
  <c r="AS631" i="1"/>
  <c r="AT631" i="1"/>
  <c r="AV631" i="1"/>
  <c r="AW631" i="1"/>
  <c r="AX631" i="1"/>
  <c r="AY631" i="1"/>
  <c r="BB631" i="1"/>
  <c r="BC631" i="1"/>
  <c r="BD631" i="1"/>
  <c r="BE631" i="1"/>
  <c r="BH631" i="1"/>
  <c r="BJ631" i="1"/>
  <c r="BL631" i="1"/>
  <c r="BN631" i="1"/>
  <c r="BP631" i="1"/>
  <c r="BR631" i="1"/>
  <c r="BT631" i="1"/>
  <c r="BV631" i="1"/>
  <c r="CB631" i="1"/>
  <c r="CD631" i="1"/>
  <c r="CF631" i="1"/>
  <c r="CH631" i="1"/>
  <c r="CJ631" i="1"/>
  <c r="CL631" i="1"/>
  <c r="CN631" i="1"/>
  <c r="CP631" i="1"/>
  <c r="CR631" i="1"/>
  <c r="CT631" i="1"/>
  <c r="CV631" i="1"/>
  <c r="CX631" i="1"/>
  <c r="CZ631" i="1"/>
  <c r="DC631" i="1"/>
  <c r="E632" i="1"/>
  <c r="H632" i="1"/>
  <c r="K632" i="1"/>
  <c r="S632" i="1"/>
  <c r="U632" i="1"/>
  <c r="W632" i="1"/>
  <c r="Y632" i="1"/>
  <c r="AA632" i="1"/>
  <c r="AC632" i="1"/>
  <c r="AD632" i="1"/>
  <c r="AE632" i="1"/>
  <c r="AF632" i="1"/>
  <c r="AK632" i="1"/>
  <c r="AQ632" i="1"/>
  <c r="AR632" i="1"/>
  <c r="AS632" i="1"/>
  <c r="AT632" i="1"/>
  <c r="AV632" i="1"/>
  <c r="AW632" i="1"/>
  <c r="AX632" i="1"/>
  <c r="AY632" i="1"/>
  <c r="BB632" i="1"/>
  <c r="BC632" i="1"/>
  <c r="BD632" i="1"/>
  <c r="BE632" i="1"/>
  <c r="BH632" i="1"/>
  <c r="BJ632" i="1"/>
  <c r="BL632" i="1"/>
  <c r="BN632" i="1"/>
  <c r="BP632" i="1"/>
  <c r="BR632" i="1"/>
  <c r="BT632" i="1"/>
  <c r="BV632" i="1"/>
  <c r="CB632" i="1"/>
  <c r="CD632" i="1"/>
  <c r="CF632" i="1"/>
  <c r="CH632" i="1"/>
  <c r="CJ632" i="1"/>
  <c r="CL632" i="1"/>
  <c r="CN632" i="1"/>
  <c r="CP632" i="1"/>
  <c r="CR632" i="1"/>
  <c r="CT632" i="1"/>
  <c r="CV632" i="1"/>
  <c r="CX632" i="1"/>
  <c r="CZ632" i="1"/>
  <c r="DC632" i="1"/>
  <c r="E633" i="1"/>
  <c r="H633" i="1"/>
  <c r="K633" i="1"/>
  <c r="S633" i="1"/>
  <c r="U633" i="1"/>
  <c r="W633" i="1"/>
  <c r="Y633" i="1"/>
  <c r="AA633" i="1"/>
  <c r="AC633" i="1"/>
  <c r="AD633" i="1"/>
  <c r="AE633" i="1"/>
  <c r="AF633" i="1"/>
  <c r="AK633" i="1"/>
  <c r="AQ633" i="1"/>
  <c r="AR633" i="1"/>
  <c r="AS633" i="1"/>
  <c r="AT633" i="1"/>
  <c r="AV633" i="1"/>
  <c r="AW633" i="1"/>
  <c r="AX633" i="1"/>
  <c r="AY633" i="1"/>
  <c r="BB633" i="1"/>
  <c r="BC633" i="1"/>
  <c r="BD633" i="1"/>
  <c r="BE633" i="1"/>
  <c r="BH633" i="1"/>
  <c r="BJ633" i="1"/>
  <c r="BL633" i="1"/>
  <c r="BN633" i="1"/>
  <c r="BP633" i="1"/>
  <c r="BR633" i="1"/>
  <c r="BT633" i="1"/>
  <c r="BV633" i="1"/>
  <c r="CB633" i="1"/>
  <c r="CD633" i="1"/>
  <c r="CF633" i="1"/>
  <c r="CH633" i="1"/>
  <c r="CJ633" i="1"/>
  <c r="CL633" i="1"/>
  <c r="CN633" i="1"/>
  <c r="CP633" i="1"/>
  <c r="CR633" i="1"/>
  <c r="CT633" i="1"/>
  <c r="CV633" i="1"/>
  <c r="CX633" i="1"/>
  <c r="CZ633" i="1"/>
  <c r="DC633" i="1"/>
  <c r="E634" i="1"/>
  <c r="H634" i="1"/>
  <c r="K634" i="1"/>
  <c r="S634" i="1"/>
  <c r="U634" i="1"/>
  <c r="W634" i="1"/>
  <c r="Y634" i="1"/>
  <c r="AA634" i="1"/>
  <c r="AC634" i="1"/>
  <c r="AD634" i="1"/>
  <c r="AE634" i="1"/>
  <c r="AF634" i="1"/>
  <c r="AK634" i="1"/>
  <c r="AQ634" i="1"/>
  <c r="AR634" i="1"/>
  <c r="AS634" i="1"/>
  <c r="AT634" i="1"/>
  <c r="AV634" i="1"/>
  <c r="AW634" i="1"/>
  <c r="AX634" i="1"/>
  <c r="AY634" i="1"/>
  <c r="BB634" i="1"/>
  <c r="BC634" i="1"/>
  <c r="BD634" i="1"/>
  <c r="BE634" i="1"/>
  <c r="BH634" i="1"/>
  <c r="BJ634" i="1"/>
  <c r="BL634" i="1"/>
  <c r="BN634" i="1"/>
  <c r="BP634" i="1"/>
  <c r="BR634" i="1"/>
  <c r="BT634" i="1"/>
  <c r="BV634" i="1"/>
  <c r="CB634" i="1"/>
  <c r="CD634" i="1"/>
  <c r="CF634" i="1"/>
  <c r="CH634" i="1"/>
  <c r="CJ634" i="1"/>
  <c r="CL634" i="1"/>
  <c r="CN634" i="1"/>
  <c r="CP634" i="1"/>
  <c r="CR634" i="1"/>
  <c r="CT634" i="1"/>
  <c r="CV634" i="1"/>
  <c r="CX634" i="1"/>
  <c r="CZ634" i="1"/>
  <c r="DC634" i="1"/>
  <c r="E635" i="1"/>
  <c r="H635" i="1"/>
  <c r="K635" i="1"/>
  <c r="S635" i="1"/>
  <c r="U635" i="1"/>
  <c r="W635" i="1"/>
  <c r="Y635" i="1"/>
  <c r="AA635" i="1"/>
  <c r="AC635" i="1"/>
  <c r="AD635" i="1"/>
  <c r="AE635" i="1"/>
  <c r="AF635" i="1"/>
  <c r="AK635" i="1"/>
  <c r="AQ635" i="1"/>
  <c r="AR635" i="1"/>
  <c r="AS635" i="1"/>
  <c r="AT635" i="1"/>
  <c r="AV635" i="1"/>
  <c r="AW635" i="1"/>
  <c r="AX635" i="1"/>
  <c r="AY635" i="1"/>
  <c r="BB635" i="1"/>
  <c r="BC635" i="1"/>
  <c r="BD635" i="1"/>
  <c r="BE635" i="1"/>
  <c r="BH635" i="1"/>
  <c r="BJ635" i="1"/>
  <c r="BL635" i="1"/>
  <c r="BN635" i="1"/>
  <c r="BP635" i="1"/>
  <c r="BR635" i="1"/>
  <c r="BT635" i="1"/>
  <c r="BV635" i="1"/>
  <c r="CB635" i="1"/>
  <c r="CD635" i="1"/>
  <c r="CF635" i="1"/>
  <c r="CH635" i="1"/>
  <c r="CJ635" i="1"/>
  <c r="CL635" i="1"/>
  <c r="CN635" i="1"/>
  <c r="CP635" i="1"/>
  <c r="CR635" i="1"/>
  <c r="CT635" i="1"/>
  <c r="CV635" i="1"/>
  <c r="CX635" i="1"/>
  <c r="CZ635" i="1"/>
  <c r="DC635" i="1"/>
  <c r="E636" i="1"/>
  <c r="H636" i="1"/>
  <c r="K636" i="1"/>
  <c r="S636" i="1"/>
  <c r="U636" i="1"/>
  <c r="W636" i="1"/>
  <c r="Y636" i="1"/>
  <c r="AA636" i="1"/>
  <c r="AC636" i="1"/>
  <c r="AD636" i="1"/>
  <c r="AE636" i="1"/>
  <c r="AF636" i="1"/>
  <c r="AK636" i="1"/>
  <c r="AQ636" i="1"/>
  <c r="AR636" i="1"/>
  <c r="AS636" i="1"/>
  <c r="AT636" i="1"/>
  <c r="AV636" i="1"/>
  <c r="AW636" i="1"/>
  <c r="AX636" i="1"/>
  <c r="AY636" i="1"/>
  <c r="BB636" i="1"/>
  <c r="BC636" i="1"/>
  <c r="BD636" i="1"/>
  <c r="BE636" i="1"/>
  <c r="BH636" i="1"/>
  <c r="BJ636" i="1"/>
  <c r="BL636" i="1"/>
  <c r="BN636" i="1"/>
  <c r="BP636" i="1"/>
  <c r="BR636" i="1"/>
  <c r="BT636" i="1"/>
  <c r="BV636" i="1"/>
  <c r="CB636" i="1"/>
  <c r="CD636" i="1"/>
  <c r="CF636" i="1"/>
  <c r="CH636" i="1"/>
  <c r="CJ636" i="1"/>
  <c r="CL636" i="1"/>
  <c r="CN636" i="1"/>
  <c r="CP636" i="1"/>
  <c r="CR636" i="1"/>
  <c r="CT636" i="1"/>
  <c r="CV636" i="1"/>
  <c r="CX636" i="1"/>
  <c r="CZ636" i="1"/>
  <c r="DC636" i="1"/>
  <c r="E637" i="1"/>
  <c r="H637" i="1"/>
  <c r="K637" i="1"/>
  <c r="S637" i="1"/>
  <c r="U637" i="1"/>
  <c r="W637" i="1"/>
  <c r="Y637" i="1"/>
  <c r="AA637" i="1"/>
  <c r="AC637" i="1"/>
  <c r="AD637" i="1"/>
  <c r="AE637" i="1"/>
  <c r="AF637" i="1"/>
  <c r="AK637" i="1"/>
  <c r="AQ637" i="1"/>
  <c r="AR637" i="1"/>
  <c r="AS637" i="1"/>
  <c r="AT637" i="1"/>
  <c r="AV637" i="1"/>
  <c r="AW637" i="1"/>
  <c r="AX637" i="1"/>
  <c r="AY637" i="1"/>
  <c r="BB637" i="1"/>
  <c r="BC637" i="1"/>
  <c r="BD637" i="1"/>
  <c r="BE637" i="1"/>
  <c r="BH637" i="1"/>
  <c r="BJ637" i="1"/>
  <c r="BL637" i="1"/>
  <c r="BN637" i="1"/>
  <c r="BP637" i="1"/>
  <c r="BR637" i="1"/>
  <c r="BT637" i="1"/>
  <c r="BV637" i="1"/>
  <c r="CB637" i="1"/>
  <c r="CD637" i="1"/>
  <c r="CF637" i="1"/>
  <c r="CH637" i="1"/>
  <c r="CJ637" i="1"/>
  <c r="CL637" i="1"/>
  <c r="CN637" i="1"/>
  <c r="CP637" i="1"/>
  <c r="CR637" i="1"/>
  <c r="CT637" i="1"/>
  <c r="CV637" i="1"/>
  <c r="CX637" i="1"/>
  <c r="CZ637" i="1"/>
  <c r="DC637" i="1"/>
  <c r="E638" i="1"/>
  <c r="H638" i="1"/>
  <c r="K638" i="1"/>
  <c r="S638" i="1"/>
  <c r="U638" i="1"/>
  <c r="W638" i="1"/>
  <c r="Y638" i="1"/>
  <c r="AA638" i="1"/>
  <c r="AC638" i="1"/>
  <c r="AD638" i="1"/>
  <c r="AE638" i="1"/>
  <c r="AF638" i="1"/>
  <c r="AK638" i="1"/>
  <c r="AQ638" i="1"/>
  <c r="AR638" i="1"/>
  <c r="AS638" i="1"/>
  <c r="AT638" i="1"/>
  <c r="AV638" i="1"/>
  <c r="AW638" i="1"/>
  <c r="AX638" i="1"/>
  <c r="AY638" i="1"/>
  <c r="BB638" i="1"/>
  <c r="BC638" i="1"/>
  <c r="BD638" i="1"/>
  <c r="BE638" i="1"/>
  <c r="BH638" i="1"/>
  <c r="BJ638" i="1"/>
  <c r="BL638" i="1"/>
  <c r="BN638" i="1"/>
  <c r="BP638" i="1"/>
  <c r="BR638" i="1"/>
  <c r="BT638" i="1"/>
  <c r="BV638" i="1"/>
  <c r="CB638" i="1"/>
  <c r="CD638" i="1"/>
  <c r="CF638" i="1"/>
  <c r="CH638" i="1"/>
  <c r="CJ638" i="1"/>
  <c r="CL638" i="1"/>
  <c r="CN638" i="1"/>
  <c r="CP638" i="1"/>
  <c r="CR638" i="1"/>
  <c r="CT638" i="1"/>
  <c r="CV638" i="1"/>
  <c r="CX638" i="1"/>
  <c r="CZ638" i="1"/>
  <c r="DC638" i="1"/>
  <c r="E639" i="1"/>
  <c r="H639" i="1"/>
  <c r="K639" i="1"/>
  <c r="S639" i="1"/>
  <c r="U639" i="1"/>
  <c r="W639" i="1"/>
  <c r="Y639" i="1"/>
  <c r="AA639" i="1"/>
  <c r="AC639" i="1"/>
  <c r="AD639" i="1"/>
  <c r="AE639" i="1"/>
  <c r="AF639" i="1"/>
  <c r="AK639" i="1"/>
  <c r="AQ639" i="1"/>
  <c r="AR639" i="1"/>
  <c r="AS639" i="1"/>
  <c r="AT639" i="1"/>
  <c r="AV639" i="1"/>
  <c r="AW639" i="1"/>
  <c r="AX639" i="1"/>
  <c r="AY639" i="1"/>
  <c r="BB639" i="1"/>
  <c r="BC639" i="1"/>
  <c r="BD639" i="1"/>
  <c r="BE639" i="1"/>
  <c r="BH639" i="1"/>
  <c r="BJ639" i="1"/>
  <c r="BL639" i="1"/>
  <c r="BN639" i="1"/>
  <c r="BP639" i="1"/>
  <c r="BR639" i="1"/>
  <c r="BT639" i="1"/>
  <c r="BV639" i="1"/>
  <c r="CB639" i="1"/>
  <c r="CD639" i="1"/>
  <c r="CF639" i="1"/>
  <c r="CH639" i="1"/>
  <c r="CJ639" i="1"/>
  <c r="CL639" i="1"/>
  <c r="CN639" i="1"/>
  <c r="CP639" i="1"/>
  <c r="CR639" i="1"/>
  <c r="CT639" i="1"/>
  <c r="CV639" i="1"/>
  <c r="CX639" i="1"/>
  <c r="CZ639" i="1"/>
  <c r="DC639" i="1"/>
  <c r="E640" i="1"/>
  <c r="H640" i="1"/>
  <c r="K640" i="1"/>
  <c r="S640" i="1"/>
  <c r="U640" i="1"/>
  <c r="W640" i="1"/>
  <c r="Y640" i="1"/>
  <c r="AA640" i="1"/>
  <c r="AC640" i="1"/>
  <c r="AD640" i="1"/>
  <c r="AE640" i="1"/>
  <c r="AF640" i="1"/>
  <c r="AK640" i="1"/>
  <c r="AQ640" i="1"/>
  <c r="AR640" i="1"/>
  <c r="AS640" i="1"/>
  <c r="AT640" i="1"/>
  <c r="AV640" i="1"/>
  <c r="AW640" i="1"/>
  <c r="AX640" i="1"/>
  <c r="AY640" i="1"/>
  <c r="BB640" i="1"/>
  <c r="BC640" i="1"/>
  <c r="BD640" i="1"/>
  <c r="BE640" i="1"/>
  <c r="BH640" i="1"/>
  <c r="BJ640" i="1"/>
  <c r="BL640" i="1"/>
  <c r="BN640" i="1"/>
  <c r="BP640" i="1"/>
  <c r="BR640" i="1"/>
  <c r="BT640" i="1"/>
  <c r="BV640" i="1"/>
  <c r="CB640" i="1"/>
  <c r="CD640" i="1"/>
  <c r="CF640" i="1"/>
  <c r="CH640" i="1"/>
  <c r="CJ640" i="1"/>
  <c r="CL640" i="1"/>
  <c r="CN640" i="1"/>
  <c r="CP640" i="1"/>
  <c r="CR640" i="1"/>
  <c r="CT640" i="1"/>
  <c r="CV640" i="1"/>
  <c r="CX640" i="1"/>
  <c r="CZ640" i="1"/>
  <c r="DC640" i="1"/>
  <c r="E641" i="1"/>
  <c r="H641" i="1"/>
  <c r="K641" i="1"/>
  <c r="S641" i="1"/>
  <c r="U641" i="1"/>
  <c r="W641" i="1"/>
  <c r="Y641" i="1"/>
  <c r="AA641" i="1"/>
  <c r="AC641" i="1"/>
  <c r="AD641" i="1"/>
  <c r="AE641" i="1"/>
  <c r="AF641" i="1"/>
  <c r="AK641" i="1"/>
  <c r="AQ641" i="1"/>
  <c r="AR641" i="1"/>
  <c r="AS641" i="1"/>
  <c r="AT641" i="1"/>
  <c r="AV641" i="1"/>
  <c r="AW641" i="1"/>
  <c r="AX641" i="1"/>
  <c r="AY641" i="1"/>
  <c r="BB641" i="1"/>
  <c r="BC641" i="1"/>
  <c r="BD641" i="1"/>
  <c r="BE641" i="1"/>
  <c r="BH641" i="1"/>
  <c r="BJ641" i="1"/>
  <c r="BL641" i="1"/>
  <c r="BN641" i="1"/>
  <c r="BP641" i="1"/>
  <c r="BR641" i="1"/>
  <c r="BT641" i="1"/>
  <c r="BV641" i="1"/>
  <c r="CB641" i="1"/>
  <c r="CD641" i="1"/>
  <c r="CF641" i="1"/>
  <c r="CH641" i="1"/>
  <c r="CJ641" i="1"/>
  <c r="CL641" i="1"/>
  <c r="CN641" i="1"/>
  <c r="CP641" i="1"/>
  <c r="CR641" i="1"/>
  <c r="CT641" i="1"/>
  <c r="CV641" i="1"/>
  <c r="CX641" i="1"/>
  <c r="CZ641" i="1"/>
  <c r="DC641" i="1"/>
  <c r="E642" i="1"/>
  <c r="H642" i="1"/>
  <c r="K642" i="1"/>
  <c r="S642" i="1"/>
  <c r="U642" i="1"/>
  <c r="W642" i="1"/>
  <c r="Y642" i="1"/>
  <c r="AA642" i="1"/>
  <c r="AC642" i="1"/>
  <c r="AD642" i="1"/>
  <c r="AE642" i="1"/>
  <c r="AF642" i="1"/>
  <c r="AK642" i="1"/>
  <c r="AQ642" i="1"/>
  <c r="AR642" i="1"/>
  <c r="AS642" i="1"/>
  <c r="AT642" i="1"/>
  <c r="AV642" i="1"/>
  <c r="AW642" i="1"/>
  <c r="AX642" i="1"/>
  <c r="AY642" i="1"/>
  <c r="BB642" i="1"/>
  <c r="BC642" i="1"/>
  <c r="BD642" i="1"/>
  <c r="BE642" i="1"/>
  <c r="BH642" i="1"/>
  <c r="BJ642" i="1"/>
  <c r="BL642" i="1"/>
  <c r="BN642" i="1"/>
  <c r="BP642" i="1"/>
  <c r="BR642" i="1"/>
  <c r="BT642" i="1"/>
  <c r="BV642" i="1"/>
  <c r="CB642" i="1"/>
  <c r="CD642" i="1"/>
  <c r="CF642" i="1"/>
  <c r="CH642" i="1"/>
  <c r="CJ642" i="1"/>
  <c r="CL642" i="1"/>
  <c r="CN642" i="1"/>
  <c r="CP642" i="1"/>
  <c r="CR642" i="1"/>
  <c r="CT642" i="1"/>
  <c r="CV642" i="1"/>
  <c r="CX642" i="1"/>
  <c r="CZ642" i="1"/>
  <c r="DC642" i="1"/>
  <c r="E643" i="1"/>
  <c r="H643" i="1"/>
  <c r="K643" i="1"/>
  <c r="S643" i="1"/>
  <c r="U643" i="1"/>
  <c r="W643" i="1"/>
  <c r="Y643" i="1"/>
  <c r="AA643" i="1"/>
  <c r="AC643" i="1"/>
  <c r="AD643" i="1"/>
  <c r="AE643" i="1"/>
  <c r="AF643" i="1"/>
  <c r="AK643" i="1"/>
  <c r="AQ643" i="1"/>
  <c r="AR643" i="1"/>
  <c r="AS643" i="1"/>
  <c r="AT643" i="1"/>
  <c r="AV643" i="1"/>
  <c r="AW643" i="1"/>
  <c r="AX643" i="1"/>
  <c r="AY643" i="1"/>
  <c r="BB643" i="1"/>
  <c r="BC643" i="1"/>
  <c r="BD643" i="1"/>
  <c r="BE643" i="1"/>
  <c r="BH643" i="1"/>
  <c r="BJ643" i="1"/>
  <c r="BL643" i="1"/>
  <c r="BN643" i="1"/>
  <c r="BP643" i="1"/>
  <c r="BR643" i="1"/>
  <c r="BT643" i="1"/>
  <c r="BV643" i="1"/>
  <c r="CB643" i="1"/>
  <c r="CD643" i="1"/>
  <c r="CF643" i="1"/>
  <c r="CH643" i="1"/>
  <c r="CJ643" i="1"/>
  <c r="CL643" i="1"/>
  <c r="CN643" i="1"/>
  <c r="CP643" i="1"/>
  <c r="CR643" i="1"/>
  <c r="CT643" i="1"/>
  <c r="CV643" i="1"/>
  <c r="CX643" i="1"/>
  <c r="CZ643" i="1"/>
  <c r="DC643" i="1"/>
  <c r="E644" i="1"/>
  <c r="H644" i="1"/>
  <c r="K644" i="1"/>
  <c r="S644" i="1"/>
  <c r="U644" i="1"/>
  <c r="W644" i="1"/>
  <c r="Y644" i="1"/>
  <c r="AA644" i="1"/>
  <c r="AC644" i="1"/>
  <c r="AD644" i="1"/>
  <c r="AE644" i="1"/>
  <c r="AF644" i="1"/>
  <c r="AK644" i="1"/>
  <c r="AQ644" i="1"/>
  <c r="AR644" i="1"/>
  <c r="AS644" i="1"/>
  <c r="AT644" i="1"/>
  <c r="AV644" i="1"/>
  <c r="AW644" i="1"/>
  <c r="AX644" i="1"/>
  <c r="AY644" i="1"/>
  <c r="BB644" i="1"/>
  <c r="BC644" i="1"/>
  <c r="BD644" i="1"/>
  <c r="BE644" i="1"/>
  <c r="BH644" i="1"/>
  <c r="BJ644" i="1"/>
  <c r="BL644" i="1"/>
  <c r="BN644" i="1"/>
  <c r="BP644" i="1"/>
  <c r="BR644" i="1"/>
  <c r="BT644" i="1"/>
  <c r="BV644" i="1"/>
  <c r="CB644" i="1"/>
  <c r="CD644" i="1"/>
  <c r="CF644" i="1"/>
  <c r="CH644" i="1"/>
  <c r="CJ644" i="1"/>
  <c r="CL644" i="1"/>
  <c r="CN644" i="1"/>
  <c r="CP644" i="1"/>
  <c r="CR644" i="1"/>
  <c r="CT644" i="1"/>
  <c r="CV644" i="1"/>
  <c r="CX644" i="1"/>
  <c r="CZ644" i="1"/>
  <c r="DC644" i="1"/>
  <c r="E645" i="1"/>
  <c r="H645" i="1"/>
  <c r="K645" i="1"/>
  <c r="S645" i="1"/>
  <c r="U645" i="1"/>
  <c r="W645" i="1"/>
  <c r="Y645" i="1"/>
  <c r="AA645" i="1"/>
  <c r="AC645" i="1"/>
  <c r="AD645" i="1"/>
  <c r="AE645" i="1"/>
  <c r="AF645" i="1"/>
  <c r="AK645" i="1"/>
  <c r="AQ645" i="1"/>
  <c r="AR645" i="1"/>
  <c r="AS645" i="1"/>
  <c r="AT645" i="1"/>
  <c r="AV645" i="1"/>
  <c r="AW645" i="1"/>
  <c r="AX645" i="1"/>
  <c r="AY645" i="1"/>
  <c r="BB645" i="1"/>
  <c r="BC645" i="1"/>
  <c r="BD645" i="1"/>
  <c r="BE645" i="1"/>
  <c r="BH645" i="1"/>
  <c r="BJ645" i="1"/>
  <c r="BL645" i="1"/>
  <c r="BN645" i="1"/>
  <c r="BP645" i="1"/>
  <c r="BR645" i="1"/>
  <c r="BT645" i="1"/>
  <c r="BV645" i="1"/>
  <c r="CB645" i="1"/>
  <c r="CD645" i="1"/>
  <c r="CF645" i="1"/>
  <c r="CH645" i="1"/>
  <c r="CJ645" i="1"/>
  <c r="CL645" i="1"/>
  <c r="CN645" i="1"/>
  <c r="CP645" i="1"/>
  <c r="CR645" i="1"/>
  <c r="CT645" i="1"/>
  <c r="CV645" i="1"/>
  <c r="CX645" i="1"/>
  <c r="CZ645" i="1"/>
  <c r="DC645" i="1"/>
  <c r="E646" i="1"/>
  <c r="H646" i="1"/>
  <c r="K646" i="1"/>
  <c r="S646" i="1"/>
  <c r="U646" i="1"/>
  <c r="W646" i="1"/>
  <c r="Y646" i="1"/>
  <c r="AA646" i="1"/>
  <c r="AC646" i="1"/>
  <c r="AD646" i="1"/>
  <c r="AE646" i="1"/>
  <c r="AF646" i="1"/>
  <c r="AK646" i="1"/>
  <c r="AQ646" i="1"/>
  <c r="AR646" i="1"/>
  <c r="AS646" i="1"/>
  <c r="AT646" i="1"/>
  <c r="AV646" i="1"/>
  <c r="AW646" i="1"/>
  <c r="AX646" i="1"/>
  <c r="AY646" i="1"/>
  <c r="BB646" i="1"/>
  <c r="BC646" i="1"/>
  <c r="BD646" i="1"/>
  <c r="BE646" i="1"/>
  <c r="BH646" i="1"/>
  <c r="BJ646" i="1"/>
  <c r="BL646" i="1"/>
  <c r="BN646" i="1"/>
  <c r="BP646" i="1"/>
  <c r="BR646" i="1"/>
  <c r="BT646" i="1"/>
  <c r="BV646" i="1"/>
  <c r="CB646" i="1"/>
  <c r="CD646" i="1"/>
  <c r="CF646" i="1"/>
  <c r="CH646" i="1"/>
  <c r="CJ646" i="1"/>
  <c r="CL646" i="1"/>
  <c r="CN646" i="1"/>
  <c r="CP646" i="1"/>
  <c r="CR646" i="1"/>
  <c r="CT646" i="1"/>
  <c r="CV646" i="1"/>
  <c r="CX646" i="1"/>
  <c r="CZ646" i="1"/>
  <c r="DC646" i="1"/>
  <c r="E647" i="1"/>
  <c r="H647" i="1"/>
  <c r="K647" i="1"/>
  <c r="S647" i="1"/>
  <c r="U647" i="1"/>
  <c r="W647" i="1"/>
  <c r="Y647" i="1"/>
  <c r="AA647" i="1"/>
  <c r="AC647" i="1"/>
  <c r="AD647" i="1"/>
  <c r="AE647" i="1"/>
  <c r="AF647" i="1"/>
  <c r="AK647" i="1"/>
  <c r="AQ647" i="1"/>
  <c r="AR647" i="1"/>
  <c r="AS647" i="1"/>
  <c r="AT647" i="1"/>
  <c r="AV647" i="1"/>
  <c r="AW647" i="1"/>
  <c r="AX647" i="1"/>
  <c r="AY647" i="1"/>
  <c r="BB647" i="1"/>
  <c r="BC647" i="1"/>
  <c r="BD647" i="1"/>
  <c r="BE647" i="1"/>
  <c r="BH647" i="1"/>
  <c r="BJ647" i="1"/>
  <c r="BL647" i="1"/>
  <c r="BN647" i="1"/>
  <c r="BP647" i="1"/>
  <c r="BR647" i="1"/>
  <c r="BT647" i="1"/>
  <c r="BV647" i="1"/>
  <c r="CB647" i="1"/>
  <c r="CD647" i="1"/>
  <c r="CF647" i="1"/>
  <c r="CH647" i="1"/>
  <c r="CJ647" i="1"/>
  <c r="CL647" i="1"/>
  <c r="CN647" i="1"/>
  <c r="CP647" i="1"/>
  <c r="CR647" i="1"/>
  <c r="CT647" i="1"/>
  <c r="CV647" i="1"/>
  <c r="CX647" i="1"/>
  <c r="CZ647" i="1"/>
  <c r="DC647" i="1"/>
  <c r="E648" i="1"/>
  <c r="H648" i="1"/>
  <c r="K648" i="1"/>
  <c r="S648" i="1"/>
  <c r="U648" i="1"/>
  <c r="W648" i="1"/>
  <c r="Y648" i="1"/>
  <c r="AA648" i="1"/>
  <c r="AC648" i="1"/>
  <c r="AD648" i="1"/>
  <c r="AE648" i="1"/>
  <c r="AF648" i="1"/>
  <c r="AK648" i="1"/>
  <c r="AQ648" i="1"/>
  <c r="AR648" i="1"/>
  <c r="AS648" i="1"/>
  <c r="AT648" i="1"/>
  <c r="AV648" i="1"/>
  <c r="AW648" i="1"/>
  <c r="AX648" i="1"/>
  <c r="AY648" i="1"/>
  <c r="BB648" i="1"/>
  <c r="BC648" i="1"/>
  <c r="BD648" i="1"/>
  <c r="BE648" i="1"/>
  <c r="BH648" i="1"/>
  <c r="BJ648" i="1"/>
  <c r="BL648" i="1"/>
  <c r="BN648" i="1"/>
  <c r="BP648" i="1"/>
  <c r="BR648" i="1"/>
  <c r="BT648" i="1"/>
  <c r="BV648" i="1"/>
  <c r="CB648" i="1"/>
  <c r="CD648" i="1"/>
  <c r="CF648" i="1"/>
  <c r="CH648" i="1"/>
  <c r="CJ648" i="1"/>
  <c r="CL648" i="1"/>
  <c r="CN648" i="1"/>
  <c r="CP648" i="1"/>
  <c r="CR648" i="1"/>
  <c r="CT648" i="1"/>
  <c r="CV648" i="1"/>
  <c r="CX648" i="1"/>
  <c r="CZ648" i="1"/>
  <c r="DC648" i="1"/>
  <c r="E649" i="1"/>
  <c r="H649" i="1"/>
  <c r="K649" i="1"/>
  <c r="S649" i="1"/>
  <c r="U649" i="1"/>
  <c r="W649" i="1"/>
  <c r="Y649" i="1"/>
  <c r="AA649" i="1"/>
  <c r="AC649" i="1"/>
  <c r="AD649" i="1"/>
  <c r="AE649" i="1"/>
  <c r="AF649" i="1"/>
  <c r="AK649" i="1"/>
  <c r="AQ649" i="1"/>
  <c r="AR649" i="1"/>
  <c r="AS649" i="1"/>
  <c r="AT649" i="1"/>
  <c r="AV649" i="1"/>
  <c r="AW649" i="1"/>
  <c r="AX649" i="1"/>
  <c r="AY649" i="1"/>
  <c r="BB649" i="1"/>
  <c r="BC649" i="1"/>
  <c r="BD649" i="1"/>
  <c r="BE649" i="1"/>
  <c r="BH649" i="1"/>
  <c r="BJ649" i="1"/>
  <c r="BL649" i="1"/>
  <c r="BN649" i="1"/>
  <c r="BP649" i="1"/>
  <c r="BR649" i="1"/>
  <c r="BT649" i="1"/>
  <c r="BV649" i="1"/>
  <c r="CB649" i="1"/>
  <c r="CD649" i="1"/>
  <c r="CF649" i="1"/>
  <c r="CH649" i="1"/>
  <c r="CJ649" i="1"/>
  <c r="CL649" i="1"/>
  <c r="CN649" i="1"/>
  <c r="CP649" i="1"/>
  <c r="CR649" i="1"/>
  <c r="CT649" i="1"/>
  <c r="CV649" i="1"/>
  <c r="CX649" i="1"/>
  <c r="CZ649" i="1"/>
  <c r="DC649" i="1"/>
  <c r="E650" i="1"/>
  <c r="H650" i="1"/>
  <c r="K650" i="1"/>
  <c r="S650" i="1"/>
  <c r="U650" i="1"/>
  <c r="W650" i="1"/>
  <c r="Y650" i="1"/>
  <c r="AA650" i="1"/>
  <c r="AC650" i="1"/>
  <c r="AD650" i="1"/>
  <c r="AE650" i="1"/>
  <c r="AF650" i="1"/>
  <c r="AK650" i="1"/>
  <c r="AQ650" i="1"/>
  <c r="AR650" i="1"/>
  <c r="AS650" i="1"/>
  <c r="AT650" i="1"/>
  <c r="AV650" i="1"/>
  <c r="AW650" i="1"/>
  <c r="AX650" i="1"/>
  <c r="AY650" i="1"/>
  <c r="BB650" i="1"/>
  <c r="BC650" i="1"/>
  <c r="BD650" i="1"/>
  <c r="BE650" i="1"/>
  <c r="BH650" i="1"/>
  <c r="BJ650" i="1"/>
  <c r="BL650" i="1"/>
  <c r="BN650" i="1"/>
  <c r="BP650" i="1"/>
  <c r="BR650" i="1"/>
  <c r="BT650" i="1"/>
  <c r="BV650" i="1"/>
  <c r="CB650" i="1"/>
  <c r="CD650" i="1"/>
  <c r="CF650" i="1"/>
  <c r="CH650" i="1"/>
  <c r="CJ650" i="1"/>
  <c r="CL650" i="1"/>
  <c r="CN650" i="1"/>
  <c r="CP650" i="1"/>
  <c r="CR650" i="1"/>
  <c r="CT650" i="1"/>
  <c r="CV650" i="1"/>
  <c r="CX650" i="1"/>
  <c r="CZ650" i="1"/>
  <c r="DC650" i="1"/>
  <c r="E651" i="1"/>
  <c r="H651" i="1"/>
  <c r="K651" i="1"/>
  <c r="S651" i="1"/>
  <c r="U651" i="1"/>
  <c r="W651" i="1"/>
  <c r="Y651" i="1"/>
  <c r="AA651" i="1"/>
  <c r="AC651" i="1"/>
  <c r="AD651" i="1"/>
  <c r="AE651" i="1"/>
  <c r="AF651" i="1"/>
  <c r="AK651" i="1"/>
  <c r="AQ651" i="1"/>
  <c r="AR651" i="1"/>
  <c r="AS651" i="1"/>
  <c r="AT651" i="1"/>
  <c r="AV651" i="1"/>
  <c r="AW651" i="1"/>
  <c r="AX651" i="1"/>
  <c r="AY651" i="1"/>
  <c r="BB651" i="1"/>
  <c r="BC651" i="1"/>
  <c r="BD651" i="1"/>
  <c r="BE651" i="1"/>
  <c r="BH651" i="1"/>
  <c r="BJ651" i="1"/>
  <c r="BL651" i="1"/>
  <c r="BN651" i="1"/>
  <c r="BP651" i="1"/>
  <c r="BR651" i="1"/>
  <c r="BT651" i="1"/>
  <c r="BV651" i="1"/>
  <c r="CB651" i="1"/>
  <c r="CD651" i="1"/>
  <c r="CF651" i="1"/>
  <c r="CH651" i="1"/>
  <c r="CJ651" i="1"/>
  <c r="CL651" i="1"/>
  <c r="CN651" i="1"/>
  <c r="CP651" i="1"/>
  <c r="CR651" i="1"/>
  <c r="CT651" i="1"/>
  <c r="CV651" i="1"/>
  <c r="CX651" i="1"/>
  <c r="CZ651" i="1"/>
  <c r="DC651" i="1"/>
  <c r="E652" i="1"/>
  <c r="H652" i="1"/>
  <c r="K652" i="1"/>
  <c r="S652" i="1"/>
  <c r="U652" i="1"/>
  <c r="W652" i="1"/>
  <c r="Y652" i="1"/>
  <c r="AA652" i="1"/>
  <c r="AC652" i="1"/>
  <c r="AD652" i="1"/>
  <c r="AE652" i="1"/>
  <c r="AF652" i="1"/>
  <c r="AK652" i="1"/>
  <c r="AQ652" i="1"/>
  <c r="AR652" i="1"/>
  <c r="AS652" i="1"/>
  <c r="AT652" i="1"/>
  <c r="AV652" i="1"/>
  <c r="AW652" i="1"/>
  <c r="AX652" i="1"/>
  <c r="AY652" i="1"/>
  <c r="BB652" i="1"/>
  <c r="BC652" i="1"/>
  <c r="BD652" i="1"/>
  <c r="BE652" i="1"/>
  <c r="BH652" i="1"/>
  <c r="BJ652" i="1"/>
  <c r="BL652" i="1"/>
  <c r="BN652" i="1"/>
  <c r="BP652" i="1"/>
  <c r="BR652" i="1"/>
  <c r="BT652" i="1"/>
  <c r="BV652" i="1"/>
  <c r="CB652" i="1"/>
  <c r="CD652" i="1"/>
  <c r="CF652" i="1"/>
  <c r="CH652" i="1"/>
  <c r="CJ652" i="1"/>
  <c r="CL652" i="1"/>
  <c r="CN652" i="1"/>
  <c r="CP652" i="1"/>
  <c r="CR652" i="1"/>
  <c r="CT652" i="1"/>
  <c r="CV652" i="1"/>
  <c r="CX652" i="1"/>
  <c r="CZ652" i="1"/>
  <c r="DC652" i="1"/>
  <c r="E653" i="1"/>
  <c r="H653" i="1"/>
  <c r="K653" i="1"/>
  <c r="S653" i="1"/>
  <c r="U653" i="1"/>
  <c r="W653" i="1"/>
  <c r="Y653" i="1"/>
  <c r="AA653" i="1"/>
  <c r="AC653" i="1"/>
  <c r="AD653" i="1"/>
  <c r="AE653" i="1"/>
  <c r="AF653" i="1"/>
  <c r="AK653" i="1"/>
  <c r="AQ653" i="1"/>
  <c r="AR653" i="1"/>
  <c r="AS653" i="1"/>
  <c r="AT653" i="1"/>
  <c r="AV653" i="1"/>
  <c r="AW653" i="1"/>
  <c r="AX653" i="1"/>
  <c r="AY653" i="1"/>
  <c r="BB653" i="1"/>
  <c r="BC653" i="1"/>
  <c r="BD653" i="1"/>
  <c r="BE653" i="1"/>
  <c r="BH653" i="1"/>
  <c r="BJ653" i="1"/>
  <c r="BL653" i="1"/>
  <c r="BN653" i="1"/>
  <c r="BP653" i="1"/>
  <c r="BR653" i="1"/>
  <c r="BT653" i="1"/>
  <c r="BV653" i="1"/>
  <c r="CB653" i="1"/>
  <c r="CD653" i="1"/>
  <c r="CF653" i="1"/>
  <c r="CH653" i="1"/>
  <c r="CJ653" i="1"/>
  <c r="CL653" i="1"/>
  <c r="CN653" i="1"/>
  <c r="CP653" i="1"/>
  <c r="CR653" i="1"/>
  <c r="CT653" i="1"/>
  <c r="CV653" i="1"/>
  <c r="CX653" i="1"/>
  <c r="CZ653" i="1"/>
  <c r="DC653" i="1"/>
  <c r="E654" i="1"/>
  <c r="H654" i="1"/>
  <c r="K654" i="1"/>
  <c r="S654" i="1"/>
  <c r="U654" i="1"/>
  <c r="W654" i="1"/>
  <c r="Y654" i="1"/>
  <c r="AA654" i="1"/>
  <c r="AC654" i="1"/>
  <c r="AD654" i="1"/>
  <c r="AE654" i="1"/>
  <c r="AF654" i="1"/>
  <c r="AK654" i="1"/>
  <c r="AQ654" i="1"/>
  <c r="AR654" i="1"/>
  <c r="AS654" i="1"/>
  <c r="AT654" i="1"/>
  <c r="AV654" i="1"/>
  <c r="AW654" i="1"/>
  <c r="AX654" i="1"/>
  <c r="AY654" i="1"/>
  <c r="BB654" i="1"/>
  <c r="BC654" i="1"/>
  <c r="BD654" i="1"/>
  <c r="BE654" i="1"/>
  <c r="BH654" i="1"/>
  <c r="BJ654" i="1"/>
  <c r="BL654" i="1"/>
  <c r="BN654" i="1"/>
  <c r="BP654" i="1"/>
  <c r="BR654" i="1"/>
  <c r="BT654" i="1"/>
  <c r="BV654" i="1"/>
  <c r="CB654" i="1"/>
  <c r="CD654" i="1"/>
  <c r="CF654" i="1"/>
  <c r="CH654" i="1"/>
  <c r="CJ654" i="1"/>
  <c r="CL654" i="1"/>
  <c r="CN654" i="1"/>
  <c r="CP654" i="1"/>
  <c r="CR654" i="1"/>
  <c r="CT654" i="1"/>
  <c r="CV654" i="1"/>
  <c r="CX654" i="1"/>
  <c r="CZ654" i="1"/>
  <c r="DC654" i="1"/>
  <c r="E655" i="1"/>
  <c r="H655" i="1"/>
  <c r="K655" i="1"/>
  <c r="S655" i="1"/>
  <c r="U655" i="1"/>
  <c r="W655" i="1"/>
  <c r="Y655" i="1"/>
  <c r="AA655" i="1"/>
  <c r="AC655" i="1"/>
  <c r="AD655" i="1"/>
  <c r="AE655" i="1"/>
  <c r="AF655" i="1"/>
  <c r="AK655" i="1"/>
  <c r="AQ655" i="1"/>
  <c r="AR655" i="1"/>
  <c r="AS655" i="1"/>
  <c r="AT655" i="1"/>
  <c r="AV655" i="1"/>
  <c r="AW655" i="1"/>
  <c r="AX655" i="1"/>
  <c r="AY655" i="1"/>
  <c r="BB655" i="1"/>
  <c r="BC655" i="1"/>
  <c r="BD655" i="1"/>
  <c r="BE655" i="1"/>
  <c r="BH655" i="1"/>
  <c r="BJ655" i="1"/>
  <c r="BL655" i="1"/>
  <c r="BN655" i="1"/>
  <c r="BP655" i="1"/>
  <c r="BR655" i="1"/>
  <c r="BT655" i="1"/>
  <c r="BV655" i="1"/>
  <c r="CB655" i="1"/>
  <c r="CD655" i="1"/>
  <c r="CF655" i="1"/>
  <c r="CH655" i="1"/>
  <c r="CJ655" i="1"/>
  <c r="CL655" i="1"/>
  <c r="CN655" i="1"/>
  <c r="CP655" i="1"/>
  <c r="CR655" i="1"/>
  <c r="CT655" i="1"/>
  <c r="CV655" i="1"/>
  <c r="CX655" i="1"/>
  <c r="CZ655" i="1"/>
  <c r="DC655" i="1"/>
  <c r="E656" i="1"/>
  <c r="H656" i="1"/>
  <c r="K656" i="1"/>
  <c r="S656" i="1"/>
  <c r="U656" i="1"/>
  <c r="W656" i="1"/>
  <c r="Y656" i="1"/>
  <c r="AA656" i="1"/>
  <c r="AC656" i="1"/>
  <c r="AD656" i="1"/>
  <c r="AE656" i="1"/>
  <c r="AF656" i="1"/>
  <c r="AK656" i="1"/>
  <c r="AQ656" i="1"/>
  <c r="AR656" i="1"/>
  <c r="AS656" i="1"/>
  <c r="AT656" i="1"/>
  <c r="AV656" i="1"/>
  <c r="AW656" i="1"/>
  <c r="AX656" i="1"/>
  <c r="AY656" i="1"/>
  <c r="BB656" i="1"/>
  <c r="BC656" i="1"/>
  <c r="BD656" i="1"/>
  <c r="BE656" i="1"/>
  <c r="BH656" i="1"/>
  <c r="BJ656" i="1"/>
  <c r="BL656" i="1"/>
  <c r="BN656" i="1"/>
  <c r="BP656" i="1"/>
  <c r="BR656" i="1"/>
  <c r="BT656" i="1"/>
  <c r="BV656" i="1"/>
  <c r="CB656" i="1"/>
  <c r="CD656" i="1"/>
  <c r="CF656" i="1"/>
  <c r="CH656" i="1"/>
  <c r="CJ656" i="1"/>
  <c r="CL656" i="1"/>
  <c r="CN656" i="1"/>
  <c r="CP656" i="1"/>
  <c r="CR656" i="1"/>
  <c r="CT656" i="1"/>
  <c r="CV656" i="1"/>
  <c r="CX656" i="1"/>
  <c r="CZ656" i="1"/>
  <c r="DC656" i="1"/>
  <c r="E657" i="1"/>
  <c r="H657" i="1"/>
  <c r="K657" i="1"/>
  <c r="S657" i="1"/>
  <c r="U657" i="1"/>
  <c r="W657" i="1"/>
  <c r="Y657" i="1"/>
  <c r="AA657" i="1"/>
  <c r="AC657" i="1"/>
  <c r="AD657" i="1"/>
  <c r="AE657" i="1"/>
  <c r="AF657" i="1"/>
  <c r="AK657" i="1"/>
  <c r="AQ657" i="1"/>
  <c r="AR657" i="1"/>
  <c r="AS657" i="1"/>
  <c r="AT657" i="1"/>
  <c r="AV657" i="1"/>
  <c r="AW657" i="1"/>
  <c r="AX657" i="1"/>
  <c r="AY657" i="1"/>
  <c r="BB657" i="1"/>
  <c r="BC657" i="1"/>
  <c r="BD657" i="1"/>
  <c r="BE657" i="1"/>
  <c r="BH657" i="1"/>
  <c r="BJ657" i="1"/>
  <c r="BL657" i="1"/>
  <c r="BN657" i="1"/>
  <c r="BP657" i="1"/>
  <c r="BR657" i="1"/>
  <c r="BT657" i="1"/>
  <c r="BV657" i="1"/>
  <c r="CB657" i="1"/>
  <c r="CD657" i="1"/>
  <c r="CF657" i="1"/>
  <c r="CH657" i="1"/>
  <c r="CJ657" i="1"/>
  <c r="CL657" i="1"/>
  <c r="CN657" i="1"/>
  <c r="CP657" i="1"/>
  <c r="CR657" i="1"/>
  <c r="CT657" i="1"/>
  <c r="CV657" i="1"/>
  <c r="CX657" i="1"/>
  <c r="CZ657" i="1"/>
  <c r="DC657" i="1"/>
  <c r="E658" i="1"/>
  <c r="H658" i="1"/>
  <c r="K658" i="1"/>
  <c r="S658" i="1"/>
  <c r="U658" i="1"/>
  <c r="W658" i="1"/>
  <c r="Y658" i="1"/>
  <c r="AA658" i="1"/>
  <c r="AC658" i="1"/>
  <c r="AD658" i="1"/>
  <c r="AE658" i="1"/>
  <c r="AF658" i="1"/>
  <c r="AK658" i="1"/>
  <c r="AQ658" i="1"/>
  <c r="AR658" i="1"/>
  <c r="AS658" i="1"/>
  <c r="AT658" i="1"/>
  <c r="AV658" i="1"/>
  <c r="AW658" i="1"/>
  <c r="AX658" i="1"/>
  <c r="AY658" i="1"/>
  <c r="BB658" i="1"/>
  <c r="BC658" i="1"/>
  <c r="BD658" i="1"/>
  <c r="BE658" i="1"/>
  <c r="BH658" i="1"/>
  <c r="BJ658" i="1"/>
  <c r="BL658" i="1"/>
  <c r="BN658" i="1"/>
  <c r="BP658" i="1"/>
  <c r="BR658" i="1"/>
  <c r="BT658" i="1"/>
  <c r="BV658" i="1"/>
  <c r="CB658" i="1"/>
  <c r="CD658" i="1"/>
  <c r="CF658" i="1"/>
  <c r="CH658" i="1"/>
  <c r="CJ658" i="1"/>
  <c r="CL658" i="1"/>
  <c r="CN658" i="1"/>
  <c r="CP658" i="1"/>
  <c r="CR658" i="1"/>
  <c r="CT658" i="1"/>
  <c r="CV658" i="1"/>
  <c r="CX658" i="1"/>
  <c r="CZ658" i="1"/>
  <c r="DC658" i="1"/>
  <c r="E659" i="1"/>
  <c r="H659" i="1"/>
  <c r="K659" i="1"/>
  <c r="S659" i="1"/>
  <c r="U659" i="1"/>
  <c r="W659" i="1"/>
  <c r="Y659" i="1"/>
  <c r="AA659" i="1"/>
  <c r="AC659" i="1"/>
  <c r="AD659" i="1"/>
  <c r="AE659" i="1"/>
  <c r="AF659" i="1"/>
  <c r="AK659" i="1"/>
  <c r="AQ659" i="1"/>
  <c r="AR659" i="1"/>
  <c r="AS659" i="1"/>
  <c r="AT659" i="1"/>
  <c r="AV659" i="1"/>
  <c r="AW659" i="1"/>
  <c r="AX659" i="1"/>
  <c r="AY659" i="1"/>
  <c r="BB659" i="1"/>
  <c r="BC659" i="1"/>
  <c r="BD659" i="1"/>
  <c r="BE659" i="1"/>
  <c r="BH659" i="1"/>
  <c r="BJ659" i="1"/>
  <c r="BL659" i="1"/>
  <c r="BN659" i="1"/>
  <c r="BP659" i="1"/>
  <c r="BR659" i="1"/>
  <c r="BT659" i="1"/>
  <c r="BV659" i="1"/>
  <c r="CB659" i="1"/>
  <c r="CD659" i="1"/>
  <c r="CF659" i="1"/>
  <c r="CH659" i="1"/>
  <c r="CJ659" i="1"/>
  <c r="CL659" i="1"/>
  <c r="CN659" i="1"/>
  <c r="CP659" i="1"/>
  <c r="CR659" i="1"/>
  <c r="CT659" i="1"/>
  <c r="CV659" i="1"/>
  <c r="CX659" i="1"/>
  <c r="CZ659" i="1"/>
  <c r="DC659" i="1"/>
  <c r="E660" i="1"/>
  <c r="H660" i="1"/>
  <c r="K660" i="1"/>
  <c r="S660" i="1"/>
  <c r="U660" i="1"/>
  <c r="W660" i="1"/>
  <c r="Y660" i="1"/>
  <c r="AA660" i="1"/>
  <c r="AC660" i="1"/>
  <c r="AD660" i="1"/>
  <c r="AE660" i="1"/>
  <c r="AF660" i="1"/>
  <c r="AK660" i="1"/>
  <c r="AQ660" i="1"/>
  <c r="AR660" i="1"/>
  <c r="AS660" i="1"/>
  <c r="AT660" i="1"/>
  <c r="AV660" i="1"/>
  <c r="AW660" i="1"/>
  <c r="AX660" i="1"/>
  <c r="AY660" i="1"/>
  <c r="BB660" i="1"/>
  <c r="BC660" i="1"/>
  <c r="BD660" i="1"/>
  <c r="BE660" i="1"/>
  <c r="BH660" i="1"/>
  <c r="BJ660" i="1"/>
  <c r="BL660" i="1"/>
  <c r="BN660" i="1"/>
  <c r="BP660" i="1"/>
  <c r="BR660" i="1"/>
  <c r="BT660" i="1"/>
  <c r="BV660" i="1"/>
  <c r="CB660" i="1"/>
  <c r="CD660" i="1"/>
  <c r="CF660" i="1"/>
  <c r="CH660" i="1"/>
  <c r="CJ660" i="1"/>
  <c r="CL660" i="1"/>
  <c r="CN660" i="1"/>
  <c r="CP660" i="1"/>
  <c r="CR660" i="1"/>
  <c r="CT660" i="1"/>
  <c r="CV660" i="1"/>
  <c r="CX660" i="1"/>
  <c r="CZ660" i="1"/>
  <c r="DC660" i="1"/>
  <c r="E661" i="1"/>
  <c r="H661" i="1"/>
  <c r="K661" i="1"/>
  <c r="S661" i="1"/>
  <c r="U661" i="1"/>
  <c r="W661" i="1"/>
  <c r="Y661" i="1"/>
  <c r="AA661" i="1"/>
  <c r="AC661" i="1"/>
  <c r="AD661" i="1"/>
  <c r="AE661" i="1"/>
  <c r="AF661" i="1"/>
  <c r="AK661" i="1"/>
  <c r="AQ661" i="1"/>
  <c r="AR661" i="1"/>
  <c r="AS661" i="1"/>
  <c r="AT661" i="1"/>
  <c r="AV661" i="1"/>
  <c r="AW661" i="1"/>
  <c r="AX661" i="1"/>
  <c r="AY661" i="1"/>
  <c r="BB661" i="1"/>
  <c r="BC661" i="1"/>
  <c r="BD661" i="1"/>
  <c r="BE661" i="1"/>
  <c r="BH661" i="1"/>
  <c r="BJ661" i="1"/>
  <c r="BL661" i="1"/>
  <c r="BN661" i="1"/>
  <c r="BP661" i="1"/>
  <c r="BR661" i="1"/>
  <c r="BT661" i="1"/>
  <c r="BV661" i="1"/>
  <c r="CB661" i="1"/>
  <c r="CD661" i="1"/>
  <c r="CF661" i="1"/>
  <c r="CH661" i="1"/>
  <c r="CJ661" i="1"/>
  <c r="CL661" i="1"/>
  <c r="CN661" i="1"/>
  <c r="CP661" i="1"/>
  <c r="CR661" i="1"/>
  <c r="CT661" i="1"/>
  <c r="CV661" i="1"/>
  <c r="CX661" i="1"/>
  <c r="CZ661" i="1"/>
  <c r="DC661" i="1"/>
  <c r="E662" i="1"/>
  <c r="H662" i="1"/>
  <c r="K662" i="1"/>
  <c r="S662" i="1"/>
  <c r="U662" i="1"/>
  <c r="W662" i="1"/>
  <c r="Y662" i="1"/>
  <c r="AA662" i="1"/>
  <c r="AC662" i="1"/>
  <c r="AD662" i="1"/>
  <c r="AE662" i="1"/>
  <c r="AF662" i="1"/>
  <c r="AK662" i="1"/>
  <c r="AQ662" i="1"/>
  <c r="AR662" i="1"/>
  <c r="AS662" i="1"/>
  <c r="AT662" i="1"/>
  <c r="AV662" i="1"/>
  <c r="AW662" i="1"/>
  <c r="AX662" i="1"/>
  <c r="AY662" i="1"/>
  <c r="BB662" i="1"/>
  <c r="BC662" i="1"/>
  <c r="BD662" i="1"/>
  <c r="BE662" i="1"/>
  <c r="BH662" i="1"/>
  <c r="BJ662" i="1"/>
  <c r="BL662" i="1"/>
  <c r="BN662" i="1"/>
  <c r="BP662" i="1"/>
  <c r="BR662" i="1"/>
  <c r="BT662" i="1"/>
  <c r="BV662" i="1"/>
  <c r="CB662" i="1"/>
  <c r="CD662" i="1"/>
  <c r="CF662" i="1"/>
  <c r="CH662" i="1"/>
  <c r="CJ662" i="1"/>
  <c r="CL662" i="1"/>
  <c r="CN662" i="1"/>
  <c r="CP662" i="1"/>
  <c r="CR662" i="1"/>
  <c r="CT662" i="1"/>
  <c r="CV662" i="1"/>
  <c r="CX662" i="1"/>
  <c r="CZ662" i="1"/>
  <c r="DC662" i="1"/>
  <c r="E663" i="1"/>
  <c r="H663" i="1"/>
  <c r="K663" i="1"/>
  <c r="S663" i="1"/>
  <c r="U663" i="1"/>
  <c r="W663" i="1"/>
  <c r="Y663" i="1"/>
  <c r="AA663" i="1"/>
  <c r="AC663" i="1"/>
  <c r="AD663" i="1"/>
  <c r="AE663" i="1"/>
  <c r="AF663" i="1"/>
  <c r="AK663" i="1"/>
  <c r="AQ663" i="1"/>
  <c r="AR663" i="1"/>
  <c r="AS663" i="1"/>
  <c r="AT663" i="1"/>
  <c r="AV663" i="1"/>
  <c r="AW663" i="1"/>
  <c r="AX663" i="1"/>
  <c r="AY663" i="1"/>
  <c r="BB663" i="1"/>
  <c r="BC663" i="1"/>
  <c r="BD663" i="1"/>
  <c r="BE663" i="1"/>
  <c r="BH663" i="1"/>
  <c r="BJ663" i="1"/>
  <c r="BL663" i="1"/>
  <c r="BN663" i="1"/>
  <c r="BP663" i="1"/>
  <c r="BR663" i="1"/>
  <c r="BT663" i="1"/>
  <c r="BV663" i="1"/>
  <c r="CB663" i="1"/>
  <c r="CD663" i="1"/>
  <c r="CF663" i="1"/>
  <c r="CH663" i="1"/>
  <c r="CJ663" i="1"/>
  <c r="CL663" i="1"/>
  <c r="CN663" i="1"/>
  <c r="CP663" i="1"/>
  <c r="CR663" i="1"/>
  <c r="CT663" i="1"/>
  <c r="CV663" i="1"/>
  <c r="CX663" i="1"/>
  <c r="CZ663" i="1"/>
  <c r="DC663" i="1"/>
  <c r="E664" i="1"/>
  <c r="H664" i="1"/>
  <c r="K664" i="1"/>
  <c r="S664" i="1"/>
  <c r="U664" i="1"/>
  <c r="W664" i="1"/>
  <c r="Y664" i="1"/>
  <c r="AA664" i="1"/>
  <c r="AC664" i="1"/>
  <c r="AD664" i="1"/>
  <c r="AE664" i="1"/>
  <c r="AF664" i="1"/>
  <c r="AK664" i="1"/>
  <c r="AQ664" i="1"/>
  <c r="AR664" i="1"/>
  <c r="AS664" i="1"/>
  <c r="AT664" i="1"/>
  <c r="AV664" i="1"/>
  <c r="AW664" i="1"/>
  <c r="AX664" i="1"/>
  <c r="AY664" i="1"/>
  <c r="BB664" i="1"/>
  <c r="BC664" i="1"/>
  <c r="BD664" i="1"/>
  <c r="BE664" i="1"/>
  <c r="BH664" i="1"/>
  <c r="BJ664" i="1"/>
  <c r="BL664" i="1"/>
  <c r="BN664" i="1"/>
  <c r="BP664" i="1"/>
  <c r="BR664" i="1"/>
  <c r="BT664" i="1"/>
  <c r="BV664" i="1"/>
  <c r="CB664" i="1"/>
  <c r="CD664" i="1"/>
  <c r="CF664" i="1"/>
  <c r="CH664" i="1"/>
  <c r="CJ664" i="1"/>
  <c r="CL664" i="1"/>
  <c r="CN664" i="1"/>
  <c r="CP664" i="1"/>
  <c r="CR664" i="1"/>
  <c r="CT664" i="1"/>
  <c r="CV664" i="1"/>
  <c r="CX664" i="1"/>
  <c r="CZ664" i="1"/>
  <c r="DC664" i="1"/>
  <c r="E665" i="1"/>
  <c r="H665" i="1"/>
  <c r="K665" i="1"/>
  <c r="S665" i="1"/>
  <c r="U665" i="1"/>
  <c r="W665" i="1"/>
  <c r="Y665" i="1"/>
  <c r="AA665" i="1"/>
  <c r="AC665" i="1"/>
  <c r="AD665" i="1"/>
  <c r="AE665" i="1"/>
  <c r="AF665" i="1"/>
  <c r="AK665" i="1"/>
  <c r="AQ665" i="1"/>
  <c r="AR665" i="1"/>
  <c r="AS665" i="1"/>
  <c r="AT665" i="1"/>
  <c r="AV665" i="1"/>
  <c r="AW665" i="1"/>
  <c r="AX665" i="1"/>
  <c r="AY665" i="1"/>
  <c r="BB665" i="1"/>
  <c r="BC665" i="1"/>
  <c r="BD665" i="1"/>
  <c r="BE665" i="1"/>
  <c r="BH665" i="1"/>
  <c r="BJ665" i="1"/>
  <c r="BL665" i="1"/>
  <c r="BN665" i="1"/>
  <c r="BP665" i="1"/>
  <c r="BR665" i="1"/>
  <c r="BT665" i="1"/>
  <c r="BV665" i="1"/>
  <c r="CB665" i="1"/>
  <c r="CD665" i="1"/>
  <c r="CF665" i="1"/>
  <c r="CH665" i="1"/>
  <c r="CJ665" i="1"/>
  <c r="CL665" i="1"/>
  <c r="CN665" i="1"/>
  <c r="CP665" i="1"/>
  <c r="CR665" i="1"/>
  <c r="CT665" i="1"/>
  <c r="CV665" i="1"/>
  <c r="CX665" i="1"/>
  <c r="CZ665" i="1"/>
  <c r="DC665" i="1"/>
  <c r="E666" i="1"/>
  <c r="H666" i="1"/>
  <c r="K666" i="1"/>
  <c r="S666" i="1"/>
  <c r="U666" i="1"/>
  <c r="W666" i="1"/>
  <c r="Y666" i="1"/>
  <c r="AA666" i="1"/>
  <c r="AC666" i="1"/>
  <c r="AD666" i="1"/>
  <c r="AE666" i="1"/>
  <c r="AF666" i="1"/>
  <c r="AK666" i="1"/>
  <c r="AQ666" i="1"/>
  <c r="AR666" i="1"/>
  <c r="AS666" i="1"/>
  <c r="AT666" i="1"/>
  <c r="AV666" i="1"/>
  <c r="AW666" i="1"/>
  <c r="AX666" i="1"/>
  <c r="AY666" i="1"/>
  <c r="BB666" i="1"/>
  <c r="BC666" i="1"/>
  <c r="BD666" i="1"/>
  <c r="BE666" i="1"/>
  <c r="BH666" i="1"/>
  <c r="BJ666" i="1"/>
  <c r="BL666" i="1"/>
  <c r="BN666" i="1"/>
  <c r="BP666" i="1"/>
  <c r="BR666" i="1"/>
  <c r="BT666" i="1"/>
  <c r="BV666" i="1"/>
  <c r="CB666" i="1"/>
  <c r="CD666" i="1"/>
  <c r="CF666" i="1"/>
  <c r="CH666" i="1"/>
  <c r="CJ666" i="1"/>
  <c r="CL666" i="1"/>
  <c r="CN666" i="1"/>
  <c r="CP666" i="1"/>
  <c r="CR666" i="1"/>
  <c r="CT666" i="1"/>
  <c r="CV666" i="1"/>
  <c r="CX666" i="1"/>
  <c r="CZ666" i="1"/>
  <c r="DC666" i="1"/>
  <c r="E667" i="1"/>
  <c r="H667" i="1"/>
  <c r="K667" i="1"/>
  <c r="S667" i="1"/>
  <c r="U667" i="1"/>
  <c r="W667" i="1"/>
  <c r="Y667" i="1"/>
  <c r="AA667" i="1"/>
  <c r="AC667" i="1"/>
  <c r="AD667" i="1"/>
  <c r="AE667" i="1"/>
  <c r="AF667" i="1"/>
  <c r="AK667" i="1"/>
  <c r="AQ667" i="1"/>
  <c r="AR667" i="1"/>
  <c r="AS667" i="1"/>
  <c r="AT667" i="1"/>
  <c r="AV667" i="1"/>
  <c r="AW667" i="1"/>
  <c r="AX667" i="1"/>
  <c r="AY667" i="1"/>
  <c r="BB667" i="1"/>
  <c r="BC667" i="1"/>
  <c r="BD667" i="1"/>
  <c r="BE667" i="1"/>
  <c r="BH667" i="1"/>
  <c r="BJ667" i="1"/>
  <c r="BL667" i="1"/>
  <c r="BN667" i="1"/>
  <c r="BP667" i="1"/>
  <c r="BR667" i="1"/>
  <c r="BT667" i="1"/>
  <c r="BV667" i="1"/>
  <c r="CB667" i="1"/>
  <c r="CD667" i="1"/>
  <c r="CF667" i="1"/>
  <c r="CH667" i="1"/>
  <c r="CJ667" i="1"/>
  <c r="CL667" i="1"/>
  <c r="CN667" i="1"/>
  <c r="CP667" i="1"/>
  <c r="CR667" i="1"/>
  <c r="CT667" i="1"/>
  <c r="CV667" i="1"/>
  <c r="CX667" i="1"/>
  <c r="CZ667" i="1"/>
  <c r="DC667" i="1"/>
  <c r="E668" i="1"/>
  <c r="H668" i="1"/>
  <c r="K668" i="1"/>
  <c r="S668" i="1"/>
  <c r="U668" i="1"/>
  <c r="W668" i="1"/>
  <c r="Y668" i="1"/>
  <c r="AA668" i="1"/>
  <c r="AC668" i="1"/>
  <c r="AD668" i="1"/>
  <c r="AE668" i="1"/>
  <c r="AF668" i="1"/>
  <c r="AK668" i="1"/>
  <c r="AQ668" i="1"/>
  <c r="AR668" i="1"/>
  <c r="AS668" i="1"/>
  <c r="AT668" i="1"/>
  <c r="AV668" i="1"/>
  <c r="AW668" i="1"/>
  <c r="AX668" i="1"/>
  <c r="AY668" i="1"/>
  <c r="BB668" i="1"/>
  <c r="BC668" i="1"/>
  <c r="BD668" i="1"/>
  <c r="BE668" i="1"/>
  <c r="BH668" i="1"/>
  <c r="BJ668" i="1"/>
  <c r="BL668" i="1"/>
  <c r="BN668" i="1"/>
  <c r="BP668" i="1"/>
  <c r="BR668" i="1"/>
  <c r="BT668" i="1"/>
  <c r="BV668" i="1"/>
  <c r="CB668" i="1"/>
  <c r="CD668" i="1"/>
  <c r="CF668" i="1"/>
  <c r="CH668" i="1"/>
  <c r="CJ668" i="1"/>
  <c r="CL668" i="1"/>
  <c r="CN668" i="1"/>
  <c r="CP668" i="1"/>
  <c r="CR668" i="1"/>
  <c r="CT668" i="1"/>
  <c r="CV668" i="1"/>
  <c r="CX668" i="1"/>
  <c r="CZ668" i="1"/>
  <c r="DC668" i="1"/>
  <c r="E669" i="1"/>
  <c r="H669" i="1"/>
  <c r="K669" i="1"/>
  <c r="S669" i="1"/>
  <c r="U669" i="1"/>
  <c r="W669" i="1"/>
  <c r="Y669" i="1"/>
  <c r="AA669" i="1"/>
  <c r="AC669" i="1"/>
  <c r="AD669" i="1"/>
  <c r="AE669" i="1"/>
  <c r="AF669" i="1"/>
  <c r="AK669" i="1"/>
  <c r="AQ669" i="1"/>
  <c r="AR669" i="1"/>
  <c r="AS669" i="1"/>
  <c r="AT669" i="1"/>
  <c r="AV669" i="1"/>
  <c r="AW669" i="1"/>
  <c r="AX669" i="1"/>
  <c r="AY669" i="1"/>
  <c r="BB669" i="1"/>
  <c r="BC669" i="1"/>
  <c r="BD669" i="1"/>
  <c r="BE669" i="1"/>
  <c r="BH669" i="1"/>
  <c r="BJ669" i="1"/>
  <c r="BL669" i="1"/>
  <c r="BN669" i="1"/>
  <c r="BP669" i="1"/>
  <c r="BR669" i="1"/>
  <c r="BT669" i="1"/>
  <c r="BV669" i="1"/>
  <c r="CB669" i="1"/>
  <c r="CD669" i="1"/>
  <c r="CF669" i="1"/>
  <c r="CH669" i="1"/>
  <c r="CJ669" i="1"/>
  <c r="CL669" i="1"/>
  <c r="CN669" i="1"/>
  <c r="CP669" i="1"/>
  <c r="CR669" i="1"/>
  <c r="CT669" i="1"/>
  <c r="CV669" i="1"/>
  <c r="CX669" i="1"/>
  <c r="CZ669" i="1"/>
  <c r="DC669" i="1"/>
  <c r="E670" i="1"/>
  <c r="H670" i="1"/>
  <c r="K670" i="1"/>
  <c r="S670" i="1"/>
  <c r="U670" i="1"/>
  <c r="W670" i="1"/>
  <c r="Y670" i="1"/>
  <c r="AA670" i="1"/>
  <c r="AC670" i="1"/>
  <c r="AD670" i="1"/>
  <c r="AE670" i="1"/>
  <c r="AF670" i="1"/>
  <c r="AK670" i="1"/>
  <c r="AQ670" i="1"/>
  <c r="AR670" i="1"/>
  <c r="AS670" i="1"/>
  <c r="AT670" i="1"/>
  <c r="AV670" i="1"/>
  <c r="AW670" i="1"/>
  <c r="AX670" i="1"/>
  <c r="AY670" i="1"/>
  <c r="BB670" i="1"/>
  <c r="BC670" i="1"/>
  <c r="BD670" i="1"/>
  <c r="BE670" i="1"/>
  <c r="BH670" i="1"/>
  <c r="BJ670" i="1"/>
  <c r="BL670" i="1"/>
  <c r="BN670" i="1"/>
  <c r="BP670" i="1"/>
  <c r="BR670" i="1"/>
  <c r="BT670" i="1"/>
  <c r="BV670" i="1"/>
  <c r="CB670" i="1"/>
  <c r="CD670" i="1"/>
  <c r="CF670" i="1"/>
  <c r="CH670" i="1"/>
  <c r="CJ670" i="1"/>
  <c r="CL670" i="1"/>
  <c r="CN670" i="1"/>
  <c r="CP670" i="1"/>
  <c r="CR670" i="1"/>
  <c r="CT670" i="1"/>
  <c r="CV670" i="1"/>
  <c r="CX670" i="1"/>
  <c r="CZ670" i="1"/>
  <c r="DC670" i="1"/>
  <c r="E671" i="1"/>
  <c r="H671" i="1"/>
  <c r="K671" i="1"/>
  <c r="S671" i="1"/>
  <c r="U671" i="1"/>
  <c r="W671" i="1"/>
  <c r="Y671" i="1"/>
  <c r="AA671" i="1"/>
  <c r="AC671" i="1"/>
  <c r="AD671" i="1"/>
  <c r="AE671" i="1"/>
  <c r="AF671" i="1"/>
  <c r="AK671" i="1"/>
  <c r="AQ671" i="1"/>
  <c r="AR671" i="1"/>
  <c r="AS671" i="1"/>
  <c r="AT671" i="1"/>
  <c r="AV671" i="1"/>
  <c r="AW671" i="1"/>
  <c r="AX671" i="1"/>
  <c r="AY671" i="1"/>
  <c r="BB671" i="1"/>
  <c r="BC671" i="1"/>
  <c r="BD671" i="1"/>
  <c r="BE671" i="1"/>
  <c r="BH671" i="1"/>
  <c r="BJ671" i="1"/>
  <c r="BL671" i="1"/>
  <c r="BN671" i="1"/>
  <c r="BP671" i="1"/>
  <c r="BR671" i="1"/>
  <c r="BT671" i="1"/>
  <c r="BV671" i="1"/>
  <c r="CB671" i="1"/>
  <c r="CD671" i="1"/>
  <c r="CF671" i="1"/>
  <c r="CH671" i="1"/>
  <c r="CJ671" i="1"/>
  <c r="CL671" i="1"/>
  <c r="CN671" i="1"/>
  <c r="CP671" i="1"/>
  <c r="CR671" i="1"/>
  <c r="CT671" i="1"/>
  <c r="CV671" i="1"/>
  <c r="CX671" i="1"/>
  <c r="CZ671" i="1"/>
  <c r="DC671" i="1"/>
  <c r="E672" i="1"/>
  <c r="H672" i="1"/>
  <c r="K672" i="1"/>
  <c r="S672" i="1"/>
  <c r="U672" i="1"/>
  <c r="W672" i="1"/>
  <c r="Y672" i="1"/>
  <c r="AA672" i="1"/>
  <c r="AC672" i="1"/>
  <c r="AD672" i="1"/>
  <c r="AE672" i="1"/>
  <c r="AF672" i="1"/>
  <c r="AK672" i="1"/>
  <c r="AQ672" i="1"/>
  <c r="AR672" i="1"/>
  <c r="AS672" i="1"/>
  <c r="AT672" i="1"/>
  <c r="AV672" i="1"/>
  <c r="AW672" i="1"/>
  <c r="AX672" i="1"/>
  <c r="AY672" i="1"/>
  <c r="BB672" i="1"/>
  <c r="BC672" i="1"/>
  <c r="BD672" i="1"/>
  <c r="BE672" i="1"/>
  <c r="BH672" i="1"/>
  <c r="BJ672" i="1"/>
  <c r="BL672" i="1"/>
  <c r="BN672" i="1"/>
  <c r="BP672" i="1"/>
  <c r="BR672" i="1"/>
  <c r="BT672" i="1"/>
  <c r="BV672" i="1"/>
  <c r="CB672" i="1"/>
  <c r="CD672" i="1"/>
  <c r="CF672" i="1"/>
  <c r="CH672" i="1"/>
  <c r="CJ672" i="1"/>
  <c r="CL672" i="1"/>
  <c r="CN672" i="1"/>
  <c r="CP672" i="1"/>
  <c r="CR672" i="1"/>
  <c r="CT672" i="1"/>
  <c r="CV672" i="1"/>
  <c r="CX672" i="1"/>
  <c r="CZ672" i="1"/>
  <c r="DC672" i="1"/>
  <c r="E673" i="1"/>
  <c r="H673" i="1"/>
  <c r="K673" i="1"/>
  <c r="S673" i="1"/>
  <c r="U673" i="1"/>
  <c r="W673" i="1"/>
  <c r="Y673" i="1"/>
  <c r="AA673" i="1"/>
  <c r="AC673" i="1"/>
  <c r="AD673" i="1"/>
  <c r="AE673" i="1"/>
  <c r="AF673" i="1"/>
  <c r="AK673" i="1"/>
  <c r="AQ673" i="1"/>
  <c r="AR673" i="1"/>
  <c r="AS673" i="1"/>
  <c r="AT673" i="1"/>
  <c r="AV673" i="1"/>
  <c r="AW673" i="1"/>
  <c r="AX673" i="1"/>
  <c r="AY673" i="1"/>
  <c r="BB673" i="1"/>
  <c r="BC673" i="1"/>
  <c r="BD673" i="1"/>
  <c r="BE673" i="1"/>
  <c r="BH673" i="1"/>
  <c r="BJ673" i="1"/>
  <c r="BL673" i="1"/>
  <c r="BN673" i="1"/>
  <c r="BP673" i="1"/>
  <c r="BR673" i="1"/>
  <c r="BT673" i="1"/>
  <c r="BV673" i="1"/>
  <c r="CB673" i="1"/>
  <c r="CD673" i="1"/>
  <c r="CF673" i="1"/>
  <c r="CH673" i="1"/>
  <c r="CJ673" i="1"/>
  <c r="CL673" i="1"/>
  <c r="CN673" i="1"/>
  <c r="CP673" i="1"/>
  <c r="CR673" i="1"/>
  <c r="CT673" i="1"/>
  <c r="CV673" i="1"/>
  <c r="CX673" i="1"/>
  <c r="CZ673" i="1"/>
  <c r="DC673" i="1"/>
  <c r="E674" i="1"/>
  <c r="H674" i="1"/>
  <c r="K674" i="1"/>
  <c r="S674" i="1"/>
  <c r="U674" i="1"/>
  <c r="W674" i="1"/>
  <c r="Y674" i="1"/>
  <c r="AA674" i="1"/>
  <c r="AC674" i="1"/>
  <c r="AD674" i="1"/>
  <c r="AE674" i="1"/>
  <c r="AF674" i="1"/>
  <c r="AK674" i="1"/>
  <c r="AQ674" i="1"/>
  <c r="AR674" i="1"/>
  <c r="AS674" i="1"/>
  <c r="AT674" i="1"/>
  <c r="AV674" i="1"/>
  <c r="AW674" i="1"/>
  <c r="AX674" i="1"/>
  <c r="AY674" i="1"/>
  <c r="BB674" i="1"/>
  <c r="BC674" i="1"/>
  <c r="BD674" i="1"/>
  <c r="BE674" i="1"/>
  <c r="BH674" i="1"/>
  <c r="BJ674" i="1"/>
  <c r="BL674" i="1"/>
  <c r="BN674" i="1"/>
  <c r="BP674" i="1"/>
  <c r="BR674" i="1"/>
  <c r="BT674" i="1"/>
  <c r="BV674" i="1"/>
  <c r="CB674" i="1"/>
  <c r="CD674" i="1"/>
  <c r="CF674" i="1"/>
  <c r="CH674" i="1"/>
  <c r="CJ674" i="1"/>
  <c r="CL674" i="1"/>
  <c r="CN674" i="1"/>
  <c r="CP674" i="1"/>
  <c r="CR674" i="1"/>
  <c r="CT674" i="1"/>
  <c r="CV674" i="1"/>
  <c r="CX674" i="1"/>
  <c r="CZ674" i="1"/>
  <c r="DC674" i="1"/>
  <c r="E675" i="1"/>
  <c r="H675" i="1"/>
  <c r="K675" i="1"/>
  <c r="S675" i="1"/>
  <c r="U675" i="1"/>
  <c r="W675" i="1"/>
  <c r="Y675" i="1"/>
  <c r="AA675" i="1"/>
  <c r="AC675" i="1"/>
  <c r="AD675" i="1"/>
  <c r="AE675" i="1"/>
  <c r="AF675" i="1"/>
  <c r="AK675" i="1"/>
  <c r="AQ675" i="1"/>
  <c r="AR675" i="1"/>
  <c r="AS675" i="1"/>
  <c r="AT675" i="1"/>
  <c r="AV675" i="1"/>
  <c r="AW675" i="1"/>
  <c r="AX675" i="1"/>
  <c r="AY675" i="1"/>
  <c r="BB675" i="1"/>
  <c r="BC675" i="1"/>
  <c r="BD675" i="1"/>
  <c r="BE675" i="1"/>
  <c r="BH675" i="1"/>
  <c r="BJ675" i="1"/>
  <c r="BL675" i="1"/>
  <c r="BN675" i="1"/>
  <c r="BP675" i="1"/>
  <c r="BR675" i="1"/>
  <c r="BT675" i="1"/>
  <c r="BV675" i="1"/>
  <c r="CB675" i="1"/>
  <c r="CD675" i="1"/>
  <c r="CF675" i="1"/>
  <c r="CH675" i="1"/>
  <c r="CJ675" i="1"/>
  <c r="CL675" i="1"/>
  <c r="CN675" i="1"/>
  <c r="CP675" i="1"/>
  <c r="CR675" i="1"/>
  <c r="CT675" i="1"/>
  <c r="CV675" i="1"/>
  <c r="CX675" i="1"/>
  <c r="CZ675" i="1"/>
  <c r="DC675" i="1"/>
  <c r="E676" i="1"/>
  <c r="H676" i="1"/>
  <c r="K676" i="1"/>
  <c r="S676" i="1"/>
  <c r="U676" i="1"/>
  <c r="W676" i="1"/>
  <c r="Y676" i="1"/>
  <c r="AA676" i="1"/>
  <c r="AC676" i="1"/>
  <c r="AD676" i="1"/>
  <c r="AE676" i="1"/>
  <c r="AF676" i="1"/>
  <c r="AK676" i="1"/>
  <c r="AQ676" i="1"/>
  <c r="AR676" i="1"/>
  <c r="AS676" i="1"/>
  <c r="AT676" i="1"/>
  <c r="AV676" i="1"/>
  <c r="AW676" i="1"/>
  <c r="AX676" i="1"/>
  <c r="AY676" i="1"/>
  <c r="BB676" i="1"/>
  <c r="BC676" i="1"/>
  <c r="BD676" i="1"/>
  <c r="BE676" i="1"/>
  <c r="BH676" i="1"/>
  <c r="BJ676" i="1"/>
  <c r="BL676" i="1"/>
  <c r="BN676" i="1"/>
  <c r="BP676" i="1"/>
  <c r="BR676" i="1"/>
  <c r="BT676" i="1"/>
  <c r="BV676" i="1"/>
  <c r="CB676" i="1"/>
  <c r="CD676" i="1"/>
  <c r="CF676" i="1"/>
  <c r="CH676" i="1"/>
  <c r="CJ676" i="1"/>
  <c r="CL676" i="1"/>
  <c r="CN676" i="1"/>
  <c r="CP676" i="1"/>
  <c r="CR676" i="1"/>
  <c r="CT676" i="1"/>
  <c r="CV676" i="1"/>
  <c r="CX676" i="1"/>
  <c r="CZ676" i="1"/>
  <c r="DC676" i="1"/>
  <c r="E677" i="1"/>
  <c r="H677" i="1"/>
  <c r="K677" i="1"/>
  <c r="S677" i="1"/>
  <c r="U677" i="1"/>
  <c r="W677" i="1"/>
  <c r="Y677" i="1"/>
  <c r="AA677" i="1"/>
  <c r="AC677" i="1"/>
  <c r="AD677" i="1"/>
  <c r="AE677" i="1"/>
  <c r="AF677" i="1"/>
  <c r="AK677" i="1"/>
  <c r="AQ677" i="1"/>
  <c r="AR677" i="1"/>
  <c r="AS677" i="1"/>
  <c r="AT677" i="1"/>
  <c r="AV677" i="1"/>
  <c r="AW677" i="1"/>
  <c r="AX677" i="1"/>
  <c r="AY677" i="1"/>
  <c r="BB677" i="1"/>
  <c r="BC677" i="1"/>
  <c r="BD677" i="1"/>
  <c r="BE677" i="1"/>
  <c r="BH677" i="1"/>
  <c r="BJ677" i="1"/>
  <c r="BL677" i="1"/>
  <c r="BN677" i="1"/>
  <c r="BP677" i="1"/>
  <c r="BR677" i="1"/>
  <c r="BT677" i="1"/>
  <c r="BV677" i="1"/>
  <c r="CB677" i="1"/>
  <c r="CD677" i="1"/>
  <c r="CF677" i="1"/>
  <c r="CH677" i="1"/>
  <c r="CJ677" i="1"/>
  <c r="CL677" i="1"/>
  <c r="CN677" i="1"/>
  <c r="CP677" i="1"/>
  <c r="CR677" i="1"/>
  <c r="CT677" i="1"/>
  <c r="CV677" i="1"/>
  <c r="CX677" i="1"/>
  <c r="CZ677" i="1"/>
  <c r="DC677" i="1"/>
  <c r="E678" i="1"/>
  <c r="H678" i="1"/>
  <c r="K678" i="1"/>
  <c r="S678" i="1"/>
  <c r="U678" i="1"/>
  <c r="W678" i="1"/>
  <c r="Y678" i="1"/>
  <c r="AA678" i="1"/>
  <c r="AC678" i="1"/>
  <c r="AD678" i="1"/>
  <c r="AE678" i="1"/>
  <c r="AF678" i="1"/>
  <c r="AK678" i="1"/>
  <c r="AQ678" i="1"/>
  <c r="AR678" i="1"/>
  <c r="AS678" i="1"/>
  <c r="AT678" i="1"/>
  <c r="AV678" i="1"/>
  <c r="AW678" i="1"/>
  <c r="AX678" i="1"/>
  <c r="AY678" i="1"/>
  <c r="BB678" i="1"/>
  <c r="BC678" i="1"/>
  <c r="BD678" i="1"/>
  <c r="BE678" i="1"/>
  <c r="BH678" i="1"/>
  <c r="BJ678" i="1"/>
  <c r="BL678" i="1"/>
  <c r="BN678" i="1"/>
  <c r="BP678" i="1"/>
  <c r="BR678" i="1"/>
  <c r="BT678" i="1"/>
  <c r="BV678" i="1"/>
  <c r="CB678" i="1"/>
  <c r="CD678" i="1"/>
  <c r="CF678" i="1"/>
  <c r="CH678" i="1"/>
  <c r="CJ678" i="1"/>
  <c r="CL678" i="1"/>
  <c r="CN678" i="1"/>
  <c r="CP678" i="1"/>
  <c r="CR678" i="1"/>
  <c r="CT678" i="1"/>
  <c r="CV678" i="1"/>
  <c r="CX678" i="1"/>
  <c r="CZ678" i="1"/>
  <c r="DC678" i="1"/>
  <c r="E679" i="1"/>
  <c r="H679" i="1"/>
  <c r="K679" i="1"/>
  <c r="S679" i="1"/>
  <c r="U679" i="1"/>
  <c r="W679" i="1"/>
  <c r="Y679" i="1"/>
  <c r="AA679" i="1"/>
  <c r="AC679" i="1"/>
  <c r="AD679" i="1"/>
  <c r="AE679" i="1"/>
  <c r="AF679" i="1"/>
  <c r="AK679" i="1"/>
  <c r="AQ679" i="1"/>
  <c r="AR679" i="1"/>
  <c r="AS679" i="1"/>
  <c r="AT679" i="1"/>
  <c r="AV679" i="1"/>
  <c r="AW679" i="1"/>
  <c r="AX679" i="1"/>
  <c r="AY679" i="1"/>
  <c r="BB679" i="1"/>
  <c r="BC679" i="1"/>
  <c r="BD679" i="1"/>
  <c r="BE679" i="1"/>
  <c r="BH679" i="1"/>
  <c r="BJ679" i="1"/>
  <c r="BL679" i="1"/>
  <c r="BN679" i="1"/>
  <c r="BP679" i="1"/>
  <c r="BR679" i="1"/>
  <c r="BT679" i="1"/>
  <c r="BV679" i="1"/>
  <c r="CB679" i="1"/>
  <c r="CD679" i="1"/>
  <c r="CF679" i="1"/>
  <c r="CH679" i="1"/>
  <c r="CJ679" i="1"/>
  <c r="CL679" i="1"/>
  <c r="CN679" i="1"/>
  <c r="CP679" i="1"/>
  <c r="CR679" i="1"/>
  <c r="CT679" i="1"/>
  <c r="CV679" i="1"/>
  <c r="CX679" i="1"/>
  <c r="CZ679" i="1"/>
  <c r="DC679" i="1"/>
  <c r="E680" i="1"/>
  <c r="H680" i="1"/>
  <c r="K680" i="1"/>
  <c r="S680" i="1"/>
  <c r="U680" i="1"/>
  <c r="W680" i="1"/>
  <c r="Y680" i="1"/>
  <c r="AA680" i="1"/>
  <c r="AC680" i="1"/>
  <c r="AD680" i="1"/>
  <c r="AE680" i="1"/>
  <c r="AF680" i="1"/>
  <c r="AK680" i="1"/>
  <c r="AQ680" i="1"/>
  <c r="AR680" i="1"/>
  <c r="AS680" i="1"/>
  <c r="AT680" i="1"/>
  <c r="AV680" i="1"/>
  <c r="AW680" i="1"/>
  <c r="AX680" i="1"/>
  <c r="AY680" i="1"/>
  <c r="BB680" i="1"/>
  <c r="BC680" i="1"/>
  <c r="BD680" i="1"/>
  <c r="BE680" i="1"/>
  <c r="BH680" i="1"/>
  <c r="BJ680" i="1"/>
  <c r="BL680" i="1"/>
  <c r="BN680" i="1"/>
  <c r="BP680" i="1"/>
  <c r="BR680" i="1"/>
  <c r="BT680" i="1"/>
  <c r="BV680" i="1"/>
  <c r="CB680" i="1"/>
  <c r="CD680" i="1"/>
  <c r="CF680" i="1"/>
  <c r="CH680" i="1"/>
  <c r="CJ680" i="1"/>
  <c r="CL680" i="1"/>
  <c r="CN680" i="1"/>
  <c r="CP680" i="1"/>
  <c r="CR680" i="1"/>
  <c r="CT680" i="1"/>
  <c r="CV680" i="1"/>
  <c r="CX680" i="1"/>
  <c r="CZ680" i="1"/>
  <c r="DC680" i="1"/>
  <c r="E681" i="1"/>
  <c r="H681" i="1"/>
  <c r="K681" i="1"/>
  <c r="S681" i="1"/>
  <c r="U681" i="1"/>
  <c r="W681" i="1"/>
  <c r="Y681" i="1"/>
  <c r="AA681" i="1"/>
  <c r="AC681" i="1"/>
  <c r="AD681" i="1"/>
  <c r="AE681" i="1"/>
  <c r="AF681" i="1"/>
  <c r="AK681" i="1"/>
  <c r="AQ681" i="1"/>
  <c r="AR681" i="1"/>
  <c r="AS681" i="1"/>
  <c r="AT681" i="1"/>
  <c r="AV681" i="1"/>
  <c r="AW681" i="1"/>
  <c r="AX681" i="1"/>
  <c r="AY681" i="1"/>
  <c r="BB681" i="1"/>
  <c r="BC681" i="1"/>
  <c r="BD681" i="1"/>
  <c r="BE681" i="1"/>
  <c r="BH681" i="1"/>
  <c r="BJ681" i="1"/>
  <c r="BL681" i="1"/>
  <c r="BN681" i="1"/>
  <c r="BP681" i="1"/>
  <c r="BR681" i="1"/>
  <c r="BT681" i="1"/>
  <c r="BV681" i="1"/>
  <c r="CB681" i="1"/>
  <c r="CD681" i="1"/>
  <c r="CF681" i="1"/>
  <c r="CH681" i="1"/>
  <c r="CJ681" i="1"/>
  <c r="CL681" i="1"/>
  <c r="CN681" i="1"/>
  <c r="CP681" i="1"/>
  <c r="CR681" i="1"/>
  <c r="CT681" i="1"/>
  <c r="CV681" i="1"/>
  <c r="CX681" i="1"/>
  <c r="CZ681" i="1"/>
  <c r="DC681" i="1"/>
  <c r="E682" i="1"/>
  <c r="H682" i="1"/>
  <c r="K682" i="1"/>
  <c r="S682" i="1"/>
  <c r="U682" i="1"/>
  <c r="W682" i="1"/>
  <c r="Y682" i="1"/>
  <c r="AA682" i="1"/>
  <c r="AC682" i="1"/>
  <c r="AD682" i="1"/>
  <c r="AE682" i="1"/>
  <c r="AF682" i="1"/>
  <c r="AK682" i="1"/>
  <c r="AQ682" i="1"/>
  <c r="AR682" i="1"/>
  <c r="AS682" i="1"/>
  <c r="AT682" i="1"/>
  <c r="AV682" i="1"/>
  <c r="AW682" i="1"/>
  <c r="AX682" i="1"/>
  <c r="AY682" i="1"/>
  <c r="BB682" i="1"/>
  <c r="BC682" i="1"/>
  <c r="BD682" i="1"/>
  <c r="BE682" i="1"/>
  <c r="BH682" i="1"/>
  <c r="BJ682" i="1"/>
  <c r="BL682" i="1"/>
  <c r="BN682" i="1"/>
  <c r="BP682" i="1"/>
  <c r="BR682" i="1"/>
  <c r="BT682" i="1"/>
  <c r="BV682" i="1"/>
  <c r="CB682" i="1"/>
  <c r="CD682" i="1"/>
  <c r="CF682" i="1"/>
  <c r="CH682" i="1"/>
  <c r="CJ682" i="1"/>
  <c r="CL682" i="1"/>
  <c r="CN682" i="1"/>
  <c r="CP682" i="1"/>
  <c r="CR682" i="1"/>
  <c r="CT682" i="1"/>
  <c r="CV682" i="1"/>
  <c r="CX682" i="1"/>
  <c r="CZ682" i="1"/>
  <c r="DC682" i="1"/>
  <c r="E683" i="1"/>
  <c r="H683" i="1"/>
  <c r="K683" i="1"/>
  <c r="S683" i="1"/>
  <c r="U683" i="1"/>
  <c r="W683" i="1"/>
  <c r="Y683" i="1"/>
  <c r="AA683" i="1"/>
  <c r="AC683" i="1"/>
  <c r="AD683" i="1"/>
  <c r="AE683" i="1"/>
  <c r="AF683" i="1"/>
  <c r="AK683" i="1"/>
  <c r="AQ683" i="1"/>
  <c r="AR683" i="1"/>
  <c r="AS683" i="1"/>
  <c r="AT683" i="1"/>
  <c r="AV683" i="1"/>
  <c r="AW683" i="1"/>
  <c r="AX683" i="1"/>
  <c r="AY683" i="1"/>
  <c r="BB683" i="1"/>
  <c r="BC683" i="1"/>
  <c r="BD683" i="1"/>
  <c r="BE683" i="1"/>
  <c r="BH683" i="1"/>
  <c r="BJ683" i="1"/>
  <c r="BL683" i="1"/>
  <c r="BN683" i="1"/>
  <c r="BP683" i="1"/>
  <c r="BR683" i="1"/>
  <c r="BT683" i="1"/>
  <c r="BV683" i="1"/>
  <c r="CB683" i="1"/>
  <c r="CD683" i="1"/>
  <c r="CF683" i="1"/>
  <c r="CH683" i="1"/>
  <c r="CJ683" i="1"/>
  <c r="CL683" i="1"/>
  <c r="CN683" i="1"/>
  <c r="CP683" i="1"/>
  <c r="CR683" i="1"/>
  <c r="CT683" i="1"/>
  <c r="CV683" i="1"/>
  <c r="CX683" i="1"/>
  <c r="CZ683" i="1"/>
  <c r="DC683" i="1"/>
  <c r="E684" i="1"/>
  <c r="H684" i="1"/>
  <c r="K684" i="1"/>
  <c r="S684" i="1"/>
  <c r="U684" i="1"/>
  <c r="W684" i="1"/>
  <c r="Y684" i="1"/>
  <c r="AA684" i="1"/>
  <c r="AC684" i="1"/>
  <c r="AD684" i="1"/>
  <c r="AE684" i="1"/>
  <c r="AF684" i="1"/>
  <c r="AK684" i="1"/>
  <c r="AQ684" i="1"/>
  <c r="AR684" i="1"/>
  <c r="AS684" i="1"/>
  <c r="AT684" i="1"/>
  <c r="AV684" i="1"/>
  <c r="AW684" i="1"/>
  <c r="AX684" i="1"/>
  <c r="AY684" i="1"/>
  <c r="BB684" i="1"/>
  <c r="BC684" i="1"/>
  <c r="BD684" i="1"/>
  <c r="BE684" i="1"/>
  <c r="BH684" i="1"/>
  <c r="BJ684" i="1"/>
  <c r="BL684" i="1"/>
  <c r="BN684" i="1"/>
  <c r="BP684" i="1"/>
  <c r="BR684" i="1"/>
  <c r="BT684" i="1"/>
  <c r="BV684" i="1"/>
  <c r="CB684" i="1"/>
  <c r="CD684" i="1"/>
  <c r="CF684" i="1"/>
  <c r="CH684" i="1"/>
  <c r="CJ684" i="1"/>
  <c r="CL684" i="1"/>
  <c r="CN684" i="1"/>
  <c r="CP684" i="1"/>
  <c r="CR684" i="1"/>
  <c r="CT684" i="1"/>
  <c r="CV684" i="1"/>
  <c r="CX684" i="1"/>
  <c r="CZ684" i="1"/>
  <c r="DC684" i="1"/>
  <c r="E685" i="1"/>
  <c r="H685" i="1"/>
  <c r="K685" i="1"/>
  <c r="S685" i="1"/>
  <c r="U685" i="1"/>
  <c r="W685" i="1"/>
  <c r="Y685" i="1"/>
  <c r="AA685" i="1"/>
  <c r="AC685" i="1"/>
  <c r="AD685" i="1"/>
  <c r="AE685" i="1"/>
  <c r="AF685" i="1"/>
  <c r="AK685" i="1"/>
  <c r="AQ685" i="1"/>
  <c r="AR685" i="1"/>
  <c r="AS685" i="1"/>
  <c r="AT685" i="1"/>
  <c r="AV685" i="1"/>
  <c r="AW685" i="1"/>
  <c r="AX685" i="1"/>
  <c r="AY685" i="1"/>
  <c r="BB685" i="1"/>
  <c r="BC685" i="1"/>
  <c r="BD685" i="1"/>
  <c r="BE685" i="1"/>
  <c r="BH685" i="1"/>
  <c r="BJ685" i="1"/>
  <c r="BL685" i="1"/>
  <c r="BN685" i="1"/>
  <c r="BP685" i="1"/>
  <c r="BR685" i="1"/>
  <c r="BT685" i="1"/>
  <c r="BV685" i="1"/>
  <c r="CB685" i="1"/>
  <c r="CD685" i="1"/>
  <c r="CF685" i="1"/>
  <c r="CH685" i="1"/>
  <c r="CJ685" i="1"/>
  <c r="CL685" i="1"/>
  <c r="CN685" i="1"/>
  <c r="CP685" i="1"/>
  <c r="CR685" i="1"/>
  <c r="CT685" i="1"/>
  <c r="CV685" i="1"/>
  <c r="CX685" i="1"/>
  <c r="CZ685" i="1"/>
  <c r="DC685" i="1"/>
  <c r="E686" i="1"/>
  <c r="H686" i="1"/>
  <c r="K686" i="1"/>
  <c r="S686" i="1"/>
  <c r="U686" i="1"/>
  <c r="W686" i="1"/>
  <c r="Y686" i="1"/>
  <c r="AA686" i="1"/>
  <c r="AC686" i="1"/>
  <c r="AD686" i="1"/>
  <c r="AE686" i="1"/>
  <c r="AF686" i="1"/>
  <c r="AK686" i="1"/>
  <c r="AQ686" i="1"/>
  <c r="AR686" i="1"/>
  <c r="AS686" i="1"/>
  <c r="AT686" i="1"/>
  <c r="AV686" i="1"/>
  <c r="AW686" i="1"/>
  <c r="AX686" i="1"/>
  <c r="AY686" i="1"/>
  <c r="BB686" i="1"/>
  <c r="BC686" i="1"/>
  <c r="BD686" i="1"/>
  <c r="BE686" i="1"/>
  <c r="BH686" i="1"/>
  <c r="BJ686" i="1"/>
  <c r="BL686" i="1"/>
  <c r="BN686" i="1"/>
  <c r="BP686" i="1"/>
  <c r="BR686" i="1"/>
  <c r="BT686" i="1"/>
  <c r="BV686" i="1"/>
  <c r="CB686" i="1"/>
  <c r="CD686" i="1"/>
  <c r="CF686" i="1"/>
  <c r="CH686" i="1"/>
  <c r="CJ686" i="1"/>
  <c r="CL686" i="1"/>
  <c r="CN686" i="1"/>
  <c r="CP686" i="1"/>
  <c r="CR686" i="1"/>
  <c r="CT686" i="1"/>
  <c r="CV686" i="1"/>
  <c r="CX686" i="1"/>
  <c r="CZ686" i="1"/>
  <c r="DC686" i="1"/>
  <c r="E687" i="1"/>
  <c r="H687" i="1"/>
  <c r="K687" i="1"/>
  <c r="S687" i="1"/>
  <c r="U687" i="1"/>
  <c r="W687" i="1"/>
  <c r="Y687" i="1"/>
  <c r="AA687" i="1"/>
  <c r="AC687" i="1"/>
  <c r="AD687" i="1"/>
  <c r="AE687" i="1"/>
  <c r="AF687" i="1"/>
  <c r="AK687" i="1"/>
  <c r="AQ687" i="1"/>
  <c r="AR687" i="1"/>
  <c r="AS687" i="1"/>
  <c r="AT687" i="1"/>
  <c r="AV687" i="1"/>
  <c r="AW687" i="1"/>
  <c r="AX687" i="1"/>
  <c r="AY687" i="1"/>
  <c r="BB687" i="1"/>
  <c r="BC687" i="1"/>
  <c r="BD687" i="1"/>
  <c r="BE687" i="1"/>
  <c r="BH687" i="1"/>
  <c r="BJ687" i="1"/>
  <c r="BL687" i="1"/>
  <c r="BN687" i="1"/>
  <c r="BP687" i="1"/>
  <c r="BR687" i="1"/>
  <c r="BT687" i="1"/>
  <c r="BV687" i="1"/>
  <c r="CB687" i="1"/>
  <c r="CD687" i="1"/>
  <c r="CF687" i="1"/>
  <c r="CH687" i="1"/>
  <c r="CJ687" i="1"/>
  <c r="CL687" i="1"/>
  <c r="CN687" i="1"/>
  <c r="CP687" i="1"/>
  <c r="CR687" i="1"/>
  <c r="CT687" i="1"/>
  <c r="CV687" i="1"/>
  <c r="CX687" i="1"/>
  <c r="CZ687" i="1"/>
  <c r="DC687" i="1"/>
  <c r="E688" i="1"/>
  <c r="H688" i="1"/>
  <c r="K688" i="1"/>
  <c r="S688" i="1"/>
  <c r="U688" i="1"/>
  <c r="W688" i="1"/>
  <c r="Y688" i="1"/>
  <c r="AA688" i="1"/>
  <c r="AC688" i="1"/>
  <c r="AD688" i="1"/>
  <c r="AE688" i="1"/>
  <c r="AF688" i="1"/>
  <c r="AK688" i="1"/>
  <c r="AQ688" i="1"/>
  <c r="AR688" i="1"/>
  <c r="AS688" i="1"/>
  <c r="AT688" i="1"/>
  <c r="AV688" i="1"/>
  <c r="AW688" i="1"/>
  <c r="AX688" i="1"/>
  <c r="AY688" i="1"/>
  <c r="BB688" i="1"/>
  <c r="BC688" i="1"/>
  <c r="BD688" i="1"/>
  <c r="BE688" i="1"/>
  <c r="BH688" i="1"/>
  <c r="BJ688" i="1"/>
  <c r="BL688" i="1"/>
  <c r="BN688" i="1"/>
  <c r="BP688" i="1"/>
  <c r="BR688" i="1"/>
  <c r="BT688" i="1"/>
  <c r="BV688" i="1"/>
  <c r="CB688" i="1"/>
  <c r="CD688" i="1"/>
  <c r="CF688" i="1"/>
  <c r="CH688" i="1"/>
  <c r="CJ688" i="1"/>
  <c r="CL688" i="1"/>
  <c r="CN688" i="1"/>
  <c r="CP688" i="1"/>
  <c r="CR688" i="1"/>
  <c r="CT688" i="1"/>
  <c r="CV688" i="1"/>
  <c r="CX688" i="1"/>
  <c r="CZ688" i="1"/>
  <c r="DC688" i="1"/>
  <c r="E689" i="1"/>
  <c r="H689" i="1"/>
  <c r="K689" i="1"/>
  <c r="S689" i="1"/>
  <c r="U689" i="1"/>
  <c r="W689" i="1"/>
  <c r="Y689" i="1"/>
  <c r="AA689" i="1"/>
  <c r="AC689" i="1"/>
  <c r="AD689" i="1"/>
  <c r="AE689" i="1"/>
  <c r="AF689" i="1"/>
  <c r="AK689" i="1"/>
  <c r="AQ689" i="1"/>
  <c r="AR689" i="1"/>
  <c r="AS689" i="1"/>
  <c r="AT689" i="1"/>
  <c r="AV689" i="1"/>
  <c r="AW689" i="1"/>
  <c r="AX689" i="1"/>
  <c r="AY689" i="1"/>
  <c r="BB689" i="1"/>
  <c r="BC689" i="1"/>
  <c r="BD689" i="1"/>
  <c r="BE689" i="1"/>
  <c r="BH689" i="1"/>
  <c r="BJ689" i="1"/>
  <c r="BL689" i="1"/>
  <c r="BN689" i="1"/>
  <c r="BP689" i="1"/>
  <c r="BR689" i="1"/>
  <c r="BT689" i="1"/>
  <c r="BV689" i="1"/>
  <c r="CB689" i="1"/>
  <c r="CD689" i="1"/>
  <c r="CF689" i="1"/>
  <c r="CH689" i="1"/>
  <c r="CJ689" i="1"/>
  <c r="CL689" i="1"/>
  <c r="CN689" i="1"/>
  <c r="CP689" i="1"/>
  <c r="CR689" i="1"/>
  <c r="CT689" i="1"/>
  <c r="CV689" i="1"/>
  <c r="CX689" i="1"/>
  <c r="CZ689" i="1"/>
  <c r="DC689" i="1"/>
  <c r="E690" i="1"/>
  <c r="H690" i="1"/>
  <c r="K690" i="1"/>
  <c r="S690" i="1"/>
  <c r="U690" i="1"/>
  <c r="W690" i="1"/>
  <c r="Y690" i="1"/>
  <c r="AA690" i="1"/>
  <c r="AC690" i="1"/>
  <c r="AD690" i="1"/>
  <c r="AE690" i="1"/>
  <c r="AF690" i="1"/>
  <c r="AK690" i="1"/>
  <c r="AQ690" i="1"/>
  <c r="AR690" i="1"/>
  <c r="AS690" i="1"/>
  <c r="AT690" i="1"/>
  <c r="AV690" i="1"/>
  <c r="AW690" i="1"/>
  <c r="AX690" i="1"/>
  <c r="AY690" i="1"/>
  <c r="BB690" i="1"/>
  <c r="BC690" i="1"/>
  <c r="BD690" i="1"/>
  <c r="BE690" i="1"/>
  <c r="BH690" i="1"/>
  <c r="BJ690" i="1"/>
  <c r="BL690" i="1"/>
  <c r="BN690" i="1"/>
  <c r="BP690" i="1"/>
  <c r="BR690" i="1"/>
  <c r="BT690" i="1"/>
  <c r="BV690" i="1"/>
  <c r="CB690" i="1"/>
  <c r="CD690" i="1"/>
  <c r="CF690" i="1"/>
  <c r="CH690" i="1"/>
  <c r="CJ690" i="1"/>
  <c r="CL690" i="1"/>
  <c r="CN690" i="1"/>
  <c r="CP690" i="1"/>
  <c r="CR690" i="1"/>
  <c r="CT690" i="1"/>
  <c r="CV690" i="1"/>
  <c r="CX690" i="1"/>
  <c r="CZ690" i="1"/>
  <c r="DC690" i="1"/>
  <c r="E691" i="1"/>
  <c r="H691" i="1"/>
  <c r="K691" i="1"/>
  <c r="S691" i="1"/>
  <c r="U691" i="1"/>
  <c r="W691" i="1"/>
  <c r="Y691" i="1"/>
  <c r="AA691" i="1"/>
  <c r="AC691" i="1"/>
  <c r="AD691" i="1"/>
  <c r="AE691" i="1"/>
  <c r="AF691" i="1"/>
  <c r="AK691" i="1"/>
  <c r="AQ691" i="1"/>
  <c r="AR691" i="1"/>
  <c r="AS691" i="1"/>
  <c r="AT691" i="1"/>
  <c r="AV691" i="1"/>
  <c r="AW691" i="1"/>
  <c r="AX691" i="1"/>
  <c r="AY691" i="1"/>
  <c r="BB691" i="1"/>
  <c r="BC691" i="1"/>
  <c r="BD691" i="1"/>
  <c r="BE691" i="1"/>
  <c r="BH691" i="1"/>
  <c r="BJ691" i="1"/>
  <c r="BL691" i="1"/>
  <c r="BN691" i="1"/>
  <c r="BP691" i="1"/>
  <c r="BR691" i="1"/>
  <c r="BT691" i="1"/>
  <c r="BV691" i="1"/>
  <c r="CB691" i="1"/>
  <c r="CD691" i="1"/>
  <c r="CF691" i="1"/>
  <c r="CH691" i="1"/>
  <c r="CJ691" i="1"/>
  <c r="CL691" i="1"/>
  <c r="CN691" i="1"/>
  <c r="CP691" i="1"/>
  <c r="CR691" i="1"/>
  <c r="CT691" i="1"/>
  <c r="CV691" i="1"/>
  <c r="CX691" i="1"/>
  <c r="CZ691" i="1"/>
  <c r="DC691" i="1"/>
  <c r="E692" i="1"/>
  <c r="H692" i="1"/>
  <c r="K692" i="1"/>
  <c r="S692" i="1"/>
  <c r="U692" i="1"/>
  <c r="W692" i="1"/>
  <c r="Y692" i="1"/>
  <c r="AA692" i="1"/>
  <c r="AC692" i="1"/>
  <c r="AD692" i="1"/>
  <c r="AE692" i="1"/>
  <c r="AF692" i="1"/>
  <c r="AK692" i="1"/>
  <c r="AQ692" i="1"/>
  <c r="AR692" i="1"/>
  <c r="AS692" i="1"/>
  <c r="AT692" i="1"/>
  <c r="AV692" i="1"/>
  <c r="AW692" i="1"/>
  <c r="AX692" i="1"/>
  <c r="AY692" i="1"/>
  <c r="BB692" i="1"/>
  <c r="BC692" i="1"/>
  <c r="BD692" i="1"/>
  <c r="BE692" i="1"/>
  <c r="BH692" i="1"/>
  <c r="BJ692" i="1"/>
  <c r="BL692" i="1"/>
  <c r="BN692" i="1"/>
  <c r="BP692" i="1"/>
  <c r="BR692" i="1"/>
  <c r="BT692" i="1"/>
  <c r="BV692" i="1"/>
  <c r="CB692" i="1"/>
  <c r="CD692" i="1"/>
  <c r="CF692" i="1"/>
  <c r="CH692" i="1"/>
  <c r="CJ692" i="1"/>
  <c r="CL692" i="1"/>
  <c r="CN692" i="1"/>
  <c r="CP692" i="1"/>
  <c r="CR692" i="1"/>
  <c r="CT692" i="1"/>
  <c r="CV692" i="1"/>
  <c r="CX692" i="1"/>
  <c r="CZ692" i="1"/>
  <c r="DC692" i="1"/>
  <c r="E693" i="1"/>
  <c r="H693" i="1"/>
  <c r="K693" i="1"/>
  <c r="S693" i="1"/>
  <c r="U693" i="1"/>
  <c r="W693" i="1"/>
  <c r="Y693" i="1"/>
  <c r="AA693" i="1"/>
  <c r="AC693" i="1"/>
  <c r="AD693" i="1"/>
  <c r="AE693" i="1"/>
  <c r="AF693" i="1"/>
  <c r="AK693" i="1"/>
  <c r="AQ693" i="1"/>
  <c r="AR693" i="1"/>
  <c r="AS693" i="1"/>
  <c r="AT693" i="1"/>
  <c r="AV693" i="1"/>
  <c r="AW693" i="1"/>
  <c r="AX693" i="1"/>
  <c r="AY693" i="1"/>
  <c r="BB693" i="1"/>
  <c r="BC693" i="1"/>
  <c r="BD693" i="1"/>
  <c r="BE693" i="1"/>
  <c r="BH693" i="1"/>
  <c r="BJ693" i="1"/>
  <c r="BL693" i="1"/>
  <c r="BN693" i="1"/>
  <c r="BP693" i="1"/>
  <c r="BR693" i="1"/>
  <c r="BT693" i="1"/>
  <c r="BV693" i="1"/>
  <c r="CB693" i="1"/>
  <c r="CD693" i="1"/>
  <c r="CF693" i="1"/>
  <c r="CH693" i="1"/>
  <c r="CJ693" i="1"/>
  <c r="CL693" i="1"/>
  <c r="CN693" i="1"/>
  <c r="CP693" i="1"/>
  <c r="CR693" i="1"/>
  <c r="CT693" i="1"/>
  <c r="CV693" i="1"/>
  <c r="CX693" i="1"/>
  <c r="CZ693" i="1"/>
  <c r="DC693" i="1"/>
  <c r="E694" i="1"/>
  <c r="H694" i="1"/>
  <c r="K694" i="1"/>
  <c r="S694" i="1"/>
  <c r="U694" i="1"/>
  <c r="W694" i="1"/>
  <c r="Y694" i="1"/>
  <c r="AA694" i="1"/>
  <c r="AC694" i="1"/>
  <c r="AD694" i="1"/>
  <c r="AE694" i="1"/>
  <c r="AF694" i="1"/>
  <c r="AK694" i="1"/>
  <c r="AQ694" i="1"/>
  <c r="AR694" i="1"/>
  <c r="AS694" i="1"/>
  <c r="AT694" i="1"/>
  <c r="AV694" i="1"/>
  <c r="AW694" i="1"/>
  <c r="AX694" i="1"/>
  <c r="AY694" i="1"/>
  <c r="BB694" i="1"/>
  <c r="BC694" i="1"/>
  <c r="BD694" i="1"/>
  <c r="BE694" i="1"/>
  <c r="BH694" i="1"/>
  <c r="BJ694" i="1"/>
  <c r="BL694" i="1"/>
  <c r="BN694" i="1"/>
  <c r="BP694" i="1"/>
  <c r="BR694" i="1"/>
  <c r="BT694" i="1"/>
  <c r="BV694" i="1"/>
  <c r="CB694" i="1"/>
  <c r="CD694" i="1"/>
  <c r="CF694" i="1"/>
  <c r="CH694" i="1"/>
  <c r="CJ694" i="1"/>
  <c r="CL694" i="1"/>
  <c r="CN694" i="1"/>
  <c r="CP694" i="1"/>
  <c r="CR694" i="1"/>
  <c r="CT694" i="1"/>
  <c r="CV694" i="1"/>
  <c r="CX694" i="1"/>
  <c r="CZ694" i="1"/>
  <c r="DC694" i="1"/>
  <c r="E695" i="1"/>
  <c r="H695" i="1"/>
  <c r="K695" i="1"/>
  <c r="S695" i="1"/>
  <c r="U695" i="1"/>
  <c r="W695" i="1"/>
  <c r="Y695" i="1"/>
  <c r="AA695" i="1"/>
  <c r="AC695" i="1"/>
  <c r="AD695" i="1"/>
  <c r="AE695" i="1"/>
  <c r="AF695" i="1"/>
  <c r="AK695" i="1"/>
  <c r="AQ695" i="1"/>
  <c r="AR695" i="1"/>
  <c r="AS695" i="1"/>
  <c r="AT695" i="1"/>
  <c r="AV695" i="1"/>
  <c r="AW695" i="1"/>
  <c r="AX695" i="1"/>
  <c r="AY695" i="1"/>
  <c r="BB695" i="1"/>
  <c r="BC695" i="1"/>
  <c r="BD695" i="1"/>
  <c r="BE695" i="1"/>
  <c r="BH695" i="1"/>
  <c r="BJ695" i="1"/>
  <c r="BL695" i="1"/>
  <c r="BN695" i="1"/>
  <c r="BP695" i="1"/>
  <c r="BR695" i="1"/>
  <c r="BT695" i="1"/>
  <c r="BV695" i="1"/>
  <c r="CB695" i="1"/>
  <c r="CD695" i="1"/>
  <c r="CF695" i="1"/>
  <c r="CH695" i="1"/>
  <c r="CJ695" i="1"/>
  <c r="CL695" i="1"/>
  <c r="CN695" i="1"/>
  <c r="CP695" i="1"/>
  <c r="CR695" i="1"/>
  <c r="CT695" i="1"/>
  <c r="CV695" i="1"/>
  <c r="CX695" i="1"/>
  <c r="CZ695" i="1"/>
  <c r="DC695" i="1"/>
  <c r="E696" i="1"/>
  <c r="H696" i="1"/>
  <c r="K696" i="1"/>
  <c r="S696" i="1"/>
  <c r="U696" i="1"/>
  <c r="W696" i="1"/>
  <c r="Y696" i="1"/>
  <c r="AA696" i="1"/>
  <c r="AC696" i="1"/>
  <c r="AD696" i="1"/>
  <c r="AE696" i="1"/>
  <c r="AF696" i="1"/>
  <c r="AK696" i="1"/>
  <c r="AQ696" i="1"/>
  <c r="AR696" i="1"/>
  <c r="AS696" i="1"/>
  <c r="AT696" i="1"/>
  <c r="AV696" i="1"/>
  <c r="AW696" i="1"/>
  <c r="AX696" i="1"/>
  <c r="AY696" i="1"/>
  <c r="BB696" i="1"/>
  <c r="BC696" i="1"/>
  <c r="BD696" i="1"/>
  <c r="BE696" i="1"/>
  <c r="BH696" i="1"/>
  <c r="BJ696" i="1"/>
  <c r="BL696" i="1"/>
  <c r="BN696" i="1"/>
  <c r="BP696" i="1"/>
  <c r="BR696" i="1"/>
  <c r="BT696" i="1"/>
  <c r="BV696" i="1"/>
  <c r="CB696" i="1"/>
  <c r="CD696" i="1"/>
  <c r="CF696" i="1"/>
  <c r="CH696" i="1"/>
  <c r="CJ696" i="1"/>
  <c r="CL696" i="1"/>
  <c r="CN696" i="1"/>
  <c r="CP696" i="1"/>
  <c r="CR696" i="1"/>
  <c r="CT696" i="1"/>
  <c r="CV696" i="1"/>
  <c r="CX696" i="1"/>
  <c r="CZ696" i="1"/>
  <c r="DC696" i="1"/>
  <c r="E697" i="1"/>
  <c r="H697" i="1"/>
  <c r="K697" i="1"/>
  <c r="S697" i="1"/>
  <c r="U697" i="1"/>
  <c r="W697" i="1"/>
  <c r="Y697" i="1"/>
  <c r="AA697" i="1"/>
  <c r="AC697" i="1"/>
  <c r="AD697" i="1"/>
  <c r="AE697" i="1"/>
  <c r="AF697" i="1"/>
  <c r="AK697" i="1"/>
  <c r="AQ697" i="1"/>
  <c r="AR697" i="1"/>
  <c r="AS697" i="1"/>
  <c r="AT697" i="1"/>
  <c r="AV697" i="1"/>
  <c r="AW697" i="1"/>
  <c r="AX697" i="1"/>
  <c r="AY697" i="1"/>
  <c r="BB697" i="1"/>
  <c r="BC697" i="1"/>
  <c r="BD697" i="1"/>
  <c r="BE697" i="1"/>
  <c r="BH697" i="1"/>
  <c r="BJ697" i="1"/>
  <c r="BL697" i="1"/>
  <c r="BN697" i="1"/>
  <c r="BP697" i="1"/>
  <c r="BR697" i="1"/>
  <c r="BT697" i="1"/>
  <c r="BV697" i="1"/>
  <c r="CB697" i="1"/>
  <c r="CD697" i="1"/>
  <c r="CF697" i="1"/>
  <c r="CH697" i="1"/>
  <c r="CJ697" i="1"/>
  <c r="CL697" i="1"/>
  <c r="CN697" i="1"/>
  <c r="CP697" i="1"/>
  <c r="CR697" i="1"/>
  <c r="CT697" i="1"/>
  <c r="CV697" i="1"/>
  <c r="CX697" i="1"/>
  <c r="CZ697" i="1"/>
  <c r="DC697" i="1"/>
  <c r="E698" i="1"/>
  <c r="H698" i="1"/>
  <c r="K698" i="1"/>
  <c r="S698" i="1"/>
  <c r="U698" i="1"/>
  <c r="W698" i="1"/>
  <c r="Y698" i="1"/>
  <c r="AA698" i="1"/>
  <c r="AC698" i="1"/>
  <c r="AD698" i="1"/>
  <c r="AE698" i="1"/>
  <c r="AF698" i="1"/>
  <c r="AK698" i="1"/>
  <c r="AQ698" i="1"/>
  <c r="AR698" i="1"/>
  <c r="AS698" i="1"/>
  <c r="AT698" i="1"/>
  <c r="AV698" i="1"/>
  <c r="AW698" i="1"/>
  <c r="AX698" i="1"/>
  <c r="AY698" i="1"/>
  <c r="BB698" i="1"/>
  <c r="BC698" i="1"/>
  <c r="BD698" i="1"/>
  <c r="BE698" i="1"/>
  <c r="BH698" i="1"/>
  <c r="BJ698" i="1"/>
  <c r="BL698" i="1"/>
  <c r="BN698" i="1"/>
  <c r="BP698" i="1"/>
  <c r="BR698" i="1"/>
  <c r="BT698" i="1"/>
  <c r="BV698" i="1"/>
  <c r="CB698" i="1"/>
  <c r="CD698" i="1"/>
  <c r="CF698" i="1"/>
  <c r="CH698" i="1"/>
  <c r="CJ698" i="1"/>
  <c r="CL698" i="1"/>
  <c r="CN698" i="1"/>
  <c r="CP698" i="1"/>
  <c r="CR698" i="1"/>
  <c r="CT698" i="1"/>
  <c r="CV698" i="1"/>
  <c r="CX698" i="1"/>
  <c r="CZ698" i="1"/>
  <c r="DC698" i="1"/>
  <c r="E699" i="1"/>
  <c r="H699" i="1"/>
  <c r="K699" i="1"/>
  <c r="S699" i="1"/>
  <c r="U699" i="1"/>
  <c r="W699" i="1"/>
  <c r="Y699" i="1"/>
  <c r="AA699" i="1"/>
  <c r="AC699" i="1"/>
  <c r="AD699" i="1"/>
  <c r="AE699" i="1"/>
  <c r="AF699" i="1"/>
  <c r="AK699" i="1"/>
  <c r="AQ699" i="1"/>
  <c r="AR699" i="1"/>
  <c r="AS699" i="1"/>
  <c r="AT699" i="1"/>
  <c r="AV699" i="1"/>
  <c r="AW699" i="1"/>
  <c r="AX699" i="1"/>
  <c r="AY699" i="1"/>
  <c r="BB699" i="1"/>
  <c r="BC699" i="1"/>
  <c r="BD699" i="1"/>
  <c r="BE699" i="1"/>
  <c r="BH699" i="1"/>
  <c r="BJ699" i="1"/>
  <c r="BL699" i="1"/>
  <c r="BN699" i="1"/>
  <c r="BP699" i="1"/>
  <c r="BR699" i="1"/>
  <c r="BT699" i="1"/>
  <c r="BV699" i="1"/>
  <c r="CB699" i="1"/>
  <c r="CD699" i="1"/>
  <c r="CF699" i="1"/>
  <c r="CH699" i="1"/>
  <c r="CJ699" i="1"/>
  <c r="CL699" i="1"/>
  <c r="CN699" i="1"/>
  <c r="CP699" i="1"/>
  <c r="CR699" i="1"/>
  <c r="CT699" i="1"/>
  <c r="CV699" i="1"/>
  <c r="CX699" i="1"/>
  <c r="CZ699" i="1"/>
  <c r="DC699" i="1"/>
  <c r="E700" i="1"/>
  <c r="H700" i="1"/>
  <c r="K700" i="1"/>
  <c r="S700" i="1"/>
  <c r="U700" i="1"/>
  <c r="W700" i="1"/>
  <c r="Y700" i="1"/>
  <c r="AA700" i="1"/>
  <c r="AC700" i="1"/>
  <c r="AD700" i="1"/>
  <c r="AE700" i="1"/>
  <c r="AF700" i="1"/>
  <c r="AK700" i="1"/>
  <c r="AQ700" i="1"/>
  <c r="AR700" i="1"/>
  <c r="AS700" i="1"/>
  <c r="AT700" i="1"/>
  <c r="AV700" i="1"/>
  <c r="AW700" i="1"/>
  <c r="AX700" i="1"/>
  <c r="AY700" i="1"/>
  <c r="BB700" i="1"/>
  <c r="BC700" i="1"/>
  <c r="BD700" i="1"/>
  <c r="BE700" i="1"/>
  <c r="BH700" i="1"/>
  <c r="BJ700" i="1"/>
  <c r="BL700" i="1"/>
  <c r="BN700" i="1"/>
  <c r="BP700" i="1"/>
  <c r="BR700" i="1"/>
  <c r="BT700" i="1"/>
  <c r="BV700" i="1"/>
  <c r="CB700" i="1"/>
  <c r="CD700" i="1"/>
  <c r="CF700" i="1"/>
  <c r="CH700" i="1"/>
  <c r="CJ700" i="1"/>
  <c r="CL700" i="1"/>
  <c r="CN700" i="1"/>
  <c r="CP700" i="1"/>
  <c r="CR700" i="1"/>
  <c r="CT700" i="1"/>
  <c r="CV700" i="1"/>
  <c r="CX700" i="1"/>
  <c r="CZ700" i="1"/>
  <c r="DC700" i="1"/>
  <c r="E701" i="1"/>
  <c r="H701" i="1"/>
  <c r="K701" i="1"/>
  <c r="S701" i="1"/>
  <c r="U701" i="1"/>
  <c r="W701" i="1"/>
  <c r="Y701" i="1"/>
  <c r="AA701" i="1"/>
  <c r="AC701" i="1"/>
  <c r="AD701" i="1"/>
  <c r="AE701" i="1"/>
  <c r="AF701" i="1"/>
  <c r="AK701" i="1"/>
  <c r="AQ701" i="1"/>
  <c r="AR701" i="1"/>
  <c r="AS701" i="1"/>
  <c r="AT701" i="1"/>
  <c r="AV701" i="1"/>
  <c r="AW701" i="1"/>
  <c r="AX701" i="1"/>
  <c r="AY701" i="1"/>
  <c r="BB701" i="1"/>
  <c r="BC701" i="1"/>
  <c r="BD701" i="1"/>
  <c r="BE701" i="1"/>
  <c r="BH701" i="1"/>
  <c r="BJ701" i="1"/>
  <c r="BL701" i="1"/>
  <c r="BN701" i="1"/>
  <c r="BP701" i="1"/>
  <c r="BR701" i="1"/>
  <c r="BT701" i="1"/>
  <c r="BV701" i="1"/>
  <c r="CB701" i="1"/>
  <c r="CD701" i="1"/>
  <c r="CF701" i="1"/>
  <c r="CH701" i="1"/>
  <c r="CJ701" i="1"/>
  <c r="CL701" i="1"/>
  <c r="CN701" i="1"/>
  <c r="CP701" i="1"/>
  <c r="CR701" i="1"/>
  <c r="CT701" i="1"/>
  <c r="CV701" i="1"/>
  <c r="CX701" i="1"/>
  <c r="CZ701" i="1"/>
  <c r="DC701" i="1"/>
  <c r="E702" i="1"/>
  <c r="H702" i="1"/>
  <c r="K702" i="1"/>
  <c r="S702" i="1"/>
  <c r="U702" i="1"/>
  <c r="W702" i="1"/>
  <c r="Y702" i="1"/>
  <c r="AA702" i="1"/>
  <c r="AC702" i="1"/>
  <c r="AD702" i="1"/>
  <c r="AE702" i="1"/>
  <c r="AF702" i="1"/>
  <c r="AK702" i="1"/>
  <c r="AQ702" i="1"/>
  <c r="AR702" i="1"/>
  <c r="AS702" i="1"/>
  <c r="AT702" i="1"/>
  <c r="AV702" i="1"/>
  <c r="AW702" i="1"/>
  <c r="AX702" i="1"/>
  <c r="AY702" i="1"/>
  <c r="BB702" i="1"/>
  <c r="BC702" i="1"/>
  <c r="BD702" i="1"/>
  <c r="BE702" i="1"/>
  <c r="BH702" i="1"/>
  <c r="BJ702" i="1"/>
  <c r="BL702" i="1"/>
  <c r="BN702" i="1"/>
  <c r="BP702" i="1"/>
  <c r="BR702" i="1"/>
  <c r="BT702" i="1"/>
  <c r="BV702" i="1"/>
  <c r="CB702" i="1"/>
  <c r="CD702" i="1"/>
  <c r="CF702" i="1"/>
  <c r="CH702" i="1"/>
  <c r="CJ702" i="1"/>
  <c r="CL702" i="1"/>
  <c r="CN702" i="1"/>
  <c r="CP702" i="1"/>
  <c r="CR702" i="1"/>
  <c r="CT702" i="1"/>
  <c r="CV702" i="1"/>
  <c r="CX702" i="1"/>
  <c r="CZ702" i="1"/>
  <c r="DC702" i="1"/>
  <c r="E703" i="1"/>
  <c r="H703" i="1"/>
  <c r="K703" i="1"/>
  <c r="S703" i="1"/>
  <c r="U703" i="1"/>
  <c r="W703" i="1"/>
  <c r="Y703" i="1"/>
  <c r="AA703" i="1"/>
  <c r="AC703" i="1"/>
  <c r="AD703" i="1"/>
  <c r="AE703" i="1"/>
  <c r="AF703" i="1"/>
  <c r="AK703" i="1"/>
  <c r="AQ703" i="1"/>
  <c r="AR703" i="1"/>
  <c r="AS703" i="1"/>
  <c r="AT703" i="1"/>
  <c r="AV703" i="1"/>
  <c r="AW703" i="1"/>
  <c r="AX703" i="1"/>
  <c r="AY703" i="1"/>
  <c r="BB703" i="1"/>
  <c r="BC703" i="1"/>
  <c r="BD703" i="1"/>
  <c r="BE703" i="1"/>
  <c r="BH703" i="1"/>
  <c r="BJ703" i="1"/>
  <c r="BL703" i="1"/>
  <c r="BN703" i="1"/>
  <c r="BP703" i="1"/>
  <c r="BR703" i="1"/>
  <c r="BT703" i="1"/>
  <c r="BV703" i="1"/>
  <c r="CB703" i="1"/>
  <c r="CD703" i="1"/>
  <c r="CF703" i="1"/>
  <c r="CH703" i="1"/>
  <c r="CJ703" i="1"/>
  <c r="CL703" i="1"/>
  <c r="CN703" i="1"/>
  <c r="CP703" i="1"/>
  <c r="CR703" i="1"/>
  <c r="CT703" i="1"/>
  <c r="CV703" i="1"/>
  <c r="CX703" i="1"/>
  <c r="CZ703" i="1"/>
  <c r="DC703" i="1"/>
  <c r="E704" i="1"/>
  <c r="H704" i="1"/>
  <c r="K704" i="1"/>
  <c r="S704" i="1"/>
  <c r="U704" i="1"/>
  <c r="W704" i="1"/>
  <c r="Y704" i="1"/>
  <c r="AA704" i="1"/>
  <c r="AC704" i="1"/>
  <c r="AD704" i="1"/>
  <c r="AE704" i="1"/>
  <c r="AF704" i="1"/>
  <c r="AK704" i="1"/>
  <c r="AQ704" i="1"/>
  <c r="AR704" i="1"/>
  <c r="AS704" i="1"/>
  <c r="AT704" i="1"/>
  <c r="AV704" i="1"/>
  <c r="AW704" i="1"/>
  <c r="AX704" i="1"/>
  <c r="AY704" i="1"/>
  <c r="BB704" i="1"/>
  <c r="BC704" i="1"/>
  <c r="BD704" i="1"/>
  <c r="BE704" i="1"/>
  <c r="BH704" i="1"/>
  <c r="BJ704" i="1"/>
  <c r="BL704" i="1"/>
  <c r="BN704" i="1"/>
  <c r="BP704" i="1"/>
  <c r="BR704" i="1"/>
  <c r="BT704" i="1"/>
  <c r="BV704" i="1"/>
  <c r="CB704" i="1"/>
  <c r="CD704" i="1"/>
  <c r="CF704" i="1"/>
  <c r="CH704" i="1"/>
  <c r="CJ704" i="1"/>
  <c r="CL704" i="1"/>
  <c r="CN704" i="1"/>
  <c r="CP704" i="1"/>
  <c r="CR704" i="1"/>
  <c r="CT704" i="1"/>
  <c r="CV704" i="1"/>
  <c r="CX704" i="1"/>
  <c r="CZ704" i="1"/>
  <c r="DC704" i="1"/>
  <c r="E705" i="1"/>
  <c r="H705" i="1"/>
  <c r="K705" i="1"/>
  <c r="S705" i="1"/>
  <c r="U705" i="1"/>
  <c r="W705" i="1"/>
  <c r="Y705" i="1"/>
  <c r="AA705" i="1"/>
  <c r="AC705" i="1"/>
  <c r="AD705" i="1"/>
  <c r="AE705" i="1"/>
  <c r="AF705" i="1"/>
  <c r="AK705" i="1"/>
  <c r="AQ705" i="1"/>
  <c r="AR705" i="1"/>
  <c r="AS705" i="1"/>
  <c r="AT705" i="1"/>
  <c r="AV705" i="1"/>
  <c r="AW705" i="1"/>
  <c r="AX705" i="1"/>
  <c r="AY705" i="1"/>
  <c r="BB705" i="1"/>
  <c r="BC705" i="1"/>
  <c r="BD705" i="1"/>
  <c r="BE705" i="1"/>
  <c r="BH705" i="1"/>
  <c r="BJ705" i="1"/>
  <c r="BL705" i="1"/>
  <c r="BN705" i="1"/>
  <c r="BP705" i="1"/>
  <c r="BR705" i="1"/>
  <c r="BT705" i="1"/>
  <c r="BV705" i="1"/>
  <c r="CB705" i="1"/>
  <c r="CD705" i="1"/>
  <c r="CF705" i="1"/>
  <c r="CH705" i="1"/>
  <c r="CJ705" i="1"/>
  <c r="CL705" i="1"/>
  <c r="CN705" i="1"/>
  <c r="CP705" i="1"/>
  <c r="CR705" i="1"/>
  <c r="CT705" i="1"/>
  <c r="CV705" i="1"/>
  <c r="CX705" i="1"/>
  <c r="CZ705" i="1"/>
  <c r="DC705" i="1"/>
  <c r="E706" i="1"/>
  <c r="H706" i="1"/>
  <c r="K706" i="1"/>
  <c r="S706" i="1"/>
  <c r="U706" i="1"/>
  <c r="W706" i="1"/>
  <c r="Y706" i="1"/>
  <c r="AA706" i="1"/>
  <c r="AC706" i="1"/>
  <c r="AD706" i="1"/>
  <c r="AE706" i="1"/>
  <c r="AF706" i="1"/>
  <c r="AK706" i="1"/>
  <c r="AQ706" i="1"/>
  <c r="AR706" i="1"/>
  <c r="AS706" i="1"/>
  <c r="AT706" i="1"/>
  <c r="AV706" i="1"/>
  <c r="AW706" i="1"/>
  <c r="AX706" i="1"/>
  <c r="AY706" i="1"/>
  <c r="BB706" i="1"/>
  <c r="BC706" i="1"/>
  <c r="BD706" i="1"/>
  <c r="BE706" i="1"/>
  <c r="BH706" i="1"/>
  <c r="BJ706" i="1"/>
  <c r="BL706" i="1"/>
  <c r="BN706" i="1"/>
  <c r="BP706" i="1"/>
  <c r="BR706" i="1"/>
  <c r="BT706" i="1"/>
  <c r="BV706" i="1"/>
  <c r="CB706" i="1"/>
  <c r="CD706" i="1"/>
  <c r="CF706" i="1"/>
  <c r="CH706" i="1"/>
  <c r="CJ706" i="1"/>
  <c r="CL706" i="1"/>
  <c r="CN706" i="1"/>
  <c r="CP706" i="1"/>
  <c r="CR706" i="1"/>
  <c r="CT706" i="1"/>
  <c r="CV706" i="1"/>
  <c r="CX706" i="1"/>
  <c r="CZ706" i="1"/>
  <c r="DC706" i="1"/>
  <c r="E707" i="1"/>
  <c r="H707" i="1"/>
  <c r="K707" i="1"/>
  <c r="S707" i="1"/>
  <c r="U707" i="1"/>
  <c r="W707" i="1"/>
  <c r="Y707" i="1"/>
  <c r="AA707" i="1"/>
  <c r="AC707" i="1"/>
  <c r="AD707" i="1"/>
  <c r="AE707" i="1"/>
  <c r="AF707" i="1"/>
  <c r="AK707" i="1"/>
  <c r="AQ707" i="1"/>
  <c r="AR707" i="1"/>
  <c r="AS707" i="1"/>
  <c r="AT707" i="1"/>
  <c r="AV707" i="1"/>
  <c r="AW707" i="1"/>
  <c r="AX707" i="1"/>
  <c r="AY707" i="1"/>
  <c r="BB707" i="1"/>
  <c r="BC707" i="1"/>
  <c r="BD707" i="1"/>
  <c r="BE707" i="1"/>
  <c r="BH707" i="1"/>
  <c r="BJ707" i="1"/>
  <c r="BL707" i="1"/>
  <c r="BN707" i="1"/>
  <c r="BP707" i="1"/>
  <c r="BR707" i="1"/>
  <c r="BT707" i="1"/>
  <c r="BV707" i="1"/>
  <c r="CB707" i="1"/>
  <c r="CD707" i="1"/>
  <c r="CF707" i="1"/>
  <c r="CH707" i="1"/>
  <c r="CJ707" i="1"/>
  <c r="CL707" i="1"/>
  <c r="CN707" i="1"/>
  <c r="CP707" i="1"/>
  <c r="CR707" i="1"/>
  <c r="CT707" i="1"/>
  <c r="CV707" i="1"/>
  <c r="CX707" i="1"/>
  <c r="CZ707" i="1"/>
  <c r="DC707" i="1"/>
  <c r="E708" i="1"/>
  <c r="H708" i="1"/>
  <c r="K708" i="1"/>
  <c r="S708" i="1"/>
  <c r="U708" i="1"/>
  <c r="W708" i="1"/>
  <c r="Y708" i="1"/>
  <c r="AA708" i="1"/>
  <c r="AC708" i="1"/>
  <c r="AD708" i="1"/>
  <c r="AE708" i="1"/>
  <c r="AF708" i="1"/>
  <c r="AK708" i="1"/>
  <c r="AQ708" i="1"/>
  <c r="AR708" i="1"/>
  <c r="AS708" i="1"/>
  <c r="AT708" i="1"/>
  <c r="AV708" i="1"/>
  <c r="AW708" i="1"/>
  <c r="AX708" i="1"/>
  <c r="AY708" i="1"/>
  <c r="BB708" i="1"/>
  <c r="BC708" i="1"/>
  <c r="BD708" i="1"/>
  <c r="BE708" i="1"/>
  <c r="BH708" i="1"/>
  <c r="BJ708" i="1"/>
  <c r="BL708" i="1"/>
  <c r="BN708" i="1"/>
  <c r="BP708" i="1"/>
  <c r="BR708" i="1"/>
  <c r="BT708" i="1"/>
  <c r="BV708" i="1"/>
  <c r="CB708" i="1"/>
  <c r="CD708" i="1"/>
  <c r="CF708" i="1"/>
  <c r="CH708" i="1"/>
  <c r="CJ708" i="1"/>
  <c r="CL708" i="1"/>
  <c r="CN708" i="1"/>
  <c r="CP708" i="1"/>
  <c r="CR708" i="1"/>
  <c r="CT708" i="1"/>
  <c r="CV708" i="1"/>
  <c r="CX708" i="1"/>
  <c r="CZ708" i="1"/>
  <c r="DC708" i="1"/>
  <c r="E709" i="1"/>
  <c r="H709" i="1"/>
  <c r="K709" i="1"/>
  <c r="S709" i="1"/>
  <c r="U709" i="1"/>
  <c r="W709" i="1"/>
  <c r="Y709" i="1"/>
  <c r="AA709" i="1"/>
  <c r="AC709" i="1"/>
  <c r="AD709" i="1"/>
  <c r="AE709" i="1"/>
  <c r="AF709" i="1"/>
  <c r="AK709" i="1"/>
  <c r="AQ709" i="1"/>
  <c r="AR709" i="1"/>
  <c r="AS709" i="1"/>
  <c r="AT709" i="1"/>
  <c r="AV709" i="1"/>
  <c r="AW709" i="1"/>
  <c r="AX709" i="1"/>
  <c r="AY709" i="1"/>
  <c r="BB709" i="1"/>
  <c r="BC709" i="1"/>
  <c r="BD709" i="1"/>
  <c r="BE709" i="1"/>
  <c r="BH709" i="1"/>
  <c r="BJ709" i="1"/>
  <c r="BL709" i="1"/>
  <c r="BN709" i="1"/>
  <c r="BP709" i="1"/>
  <c r="BR709" i="1"/>
  <c r="BT709" i="1"/>
  <c r="BV709" i="1"/>
  <c r="CB709" i="1"/>
  <c r="CD709" i="1"/>
  <c r="CF709" i="1"/>
  <c r="CH709" i="1"/>
  <c r="CJ709" i="1"/>
  <c r="CL709" i="1"/>
  <c r="CN709" i="1"/>
  <c r="CP709" i="1"/>
  <c r="CR709" i="1"/>
  <c r="CT709" i="1"/>
  <c r="CV709" i="1"/>
  <c r="CX709" i="1"/>
  <c r="CZ709" i="1"/>
  <c r="DC709" i="1"/>
  <c r="E710" i="1"/>
  <c r="H710" i="1"/>
  <c r="K710" i="1"/>
  <c r="S710" i="1"/>
  <c r="U710" i="1"/>
  <c r="W710" i="1"/>
  <c r="Y710" i="1"/>
  <c r="AA710" i="1"/>
  <c r="AC710" i="1"/>
  <c r="AD710" i="1"/>
  <c r="AE710" i="1"/>
  <c r="AF710" i="1"/>
  <c r="AK710" i="1"/>
  <c r="AQ710" i="1"/>
  <c r="AR710" i="1"/>
  <c r="AS710" i="1"/>
  <c r="AT710" i="1"/>
  <c r="AV710" i="1"/>
  <c r="AW710" i="1"/>
  <c r="AX710" i="1"/>
  <c r="AY710" i="1"/>
  <c r="BB710" i="1"/>
  <c r="BC710" i="1"/>
  <c r="BD710" i="1"/>
  <c r="BE710" i="1"/>
  <c r="BH710" i="1"/>
  <c r="BJ710" i="1"/>
  <c r="BL710" i="1"/>
  <c r="BN710" i="1"/>
  <c r="BP710" i="1"/>
  <c r="BR710" i="1"/>
  <c r="BT710" i="1"/>
  <c r="BV710" i="1"/>
  <c r="CB710" i="1"/>
  <c r="CD710" i="1"/>
  <c r="CF710" i="1"/>
  <c r="CH710" i="1"/>
  <c r="CJ710" i="1"/>
  <c r="CL710" i="1"/>
  <c r="CN710" i="1"/>
  <c r="CP710" i="1"/>
  <c r="CR710" i="1"/>
  <c r="CT710" i="1"/>
  <c r="CV710" i="1"/>
  <c r="CX710" i="1"/>
  <c r="CZ710" i="1"/>
  <c r="DC710" i="1"/>
  <c r="E711" i="1"/>
  <c r="H711" i="1"/>
  <c r="K711" i="1"/>
  <c r="S711" i="1"/>
  <c r="U711" i="1"/>
  <c r="W711" i="1"/>
  <c r="Y711" i="1"/>
  <c r="AA711" i="1"/>
  <c r="AC711" i="1"/>
  <c r="AD711" i="1"/>
  <c r="AE711" i="1"/>
  <c r="AF711" i="1"/>
  <c r="AK711" i="1"/>
  <c r="AQ711" i="1"/>
  <c r="AR711" i="1"/>
  <c r="AS711" i="1"/>
  <c r="AT711" i="1"/>
  <c r="AV711" i="1"/>
  <c r="AW711" i="1"/>
  <c r="AX711" i="1"/>
  <c r="AY711" i="1"/>
  <c r="BB711" i="1"/>
  <c r="BC711" i="1"/>
  <c r="BD711" i="1"/>
  <c r="BE711" i="1"/>
  <c r="BH711" i="1"/>
  <c r="BJ711" i="1"/>
  <c r="BL711" i="1"/>
  <c r="BN711" i="1"/>
  <c r="BP711" i="1"/>
  <c r="BR711" i="1"/>
  <c r="BT711" i="1"/>
  <c r="BV711" i="1"/>
  <c r="CB711" i="1"/>
  <c r="CD711" i="1"/>
  <c r="CF711" i="1"/>
  <c r="CH711" i="1"/>
  <c r="CJ711" i="1"/>
  <c r="CL711" i="1"/>
  <c r="CN711" i="1"/>
  <c r="CP711" i="1"/>
  <c r="CR711" i="1"/>
  <c r="CT711" i="1"/>
  <c r="CV711" i="1"/>
  <c r="CX711" i="1"/>
  <c r="CZ711" i="1"/>
  <c r="DC711" i="1"/>
  <c r="E712" i="1"/>
  <c r="H712" i="1"/>
  <c r="K712" i="1"/>
  <c r="S712" i="1"/>
  <c r="U712" i="1"/>
  <c r="W712" i="1"/>
  <c r="Y712" i="1"/>
  <c r="AA712" i="1"/>
  <c r="AC712" i="1"/>
  <c r="AD712" i="1"/>
  <c r="AE712" i="1"/>
  <c r="AF712" i="1"/>
  <c r="AK712" i="1"/>
  <c r="AQ712" i="1"/>
  <c r="AR712" i="1"/>
  <c r="AS712" i="1"/>
  <c r="AT712" i="1"/>
  <c r="AV712" i="1"/>
  <c r="AW712" i="1"/>
  <c r="AX712" i="1"/>
  <c r="AY712" i="1"/>
  <c r="BB712" i="1"/>
  <c r="BC712" i="1"/>
  <c r="BD712" i="1"/>
  <c r="BE712" i="1"/>
  <c r="BH712" i="1"/>
  <c r="BJ712" i="1"/>
  <c r="BL712" i="1"/>
  <c r="BN712" i="1"/>
  <c r="BP712" i="1"/>
  <c r="BR712" i="1"/>
  <c r="BT712" i="1"/>
  <c r="BV712" i="1"/>
  <c r="CB712" i="1"/>
  <c r="CD712" i="1"/>
  <c r="CF712" i="1"/>
  <c r="CH712" i="1"/>
  <c r="CJ712" i="1"/>
  <c r="CL712" i="1"/>
  <c r="CN712" i="1"/>
  <c r="CP712" i="1"/>
  <c r="CR712" i="1"/>
  <c r="CT712" i="1"/>
  <c r="CV712" i="1"/>
  <c r="CX712" i="1"/>
  <c r="CZ712" i="1"/>
  <c r="DC712" i="1"/>
  <c r="E713" i="1"/>
  <c r="H713" i="1"/>
  <c r="K713" i="1"/>
  <c r="S713" i="1"/>
  <c r="U713" i="1"/>
  <c r="W713" i="1"/>
  <c r="Y713" i="1"/>
  <c r="AA713" i="1"/>
  <c r="AC713" i="1"/>
  <c r="AD713" i="1"/>
  <c r="AE713" i="1"/>
  <c r="AF713" i="1"/>
  <c r="AK713" i="1"/>
  <c r="AQ713" i="1"/>
  <c r="AR713" i="1"/>
  <c r="AS713" i="1"/>
  <c r="AT713" i="1"/>
  <c r="AV713" i="1"/>
  <c r="AW713" i="1"/>
  <c r="AX713" i="1"/>
  <c r="AY713" i="1"/>
  <c r="BB713" i="1"/>
  <c r="BC713" i="1"/>
  <c r="BD713" i="1"/>
  <c r="BE713" i="1"/>
  <c r="BH713" i="1"/>
  <c r="BJ713" i="1"/>
  <c r="BL713" i="1"/>
  <c r="BN713" i="1"/>
  <c r="BP713" i="1"/>
  <c r="BR713" i="1"/>
  <c r="BT713" i="1"/>
  <c r="BV713" i="1"/>
  <c r="CB713" i="1"/>
  <c r="CD713" i="1"/>
  <c r="CF713" i="1"/>
  <c r="CH713" i="1"/>
  <c r="CJ713" i="1"/>
  <c r="CL713" i="1"/>
  <c r="CN713" i="1"/>
  <c r="CP713" i="1"/>
  <c r="CR713" i="1"/>
  <c r="CT713" i="1"/>
  <c r="CV713" i="1"/>
  <c r="CX713" i="1"/>
  <c r="CZ713" i="1"/>
  <c r="DC713" i="1"/>
  <c r="E714" i="1"/>
  <c r="H714" i="1"/>
  <c r="K714" i="1"/>
  <c r="S714" i="1"/>
  <c r="U714" i="1"/>
  <c r="W714" i="1"/>
  <c r="Y714" i="1"/>
  <c r="AA714" i="1"/>
  <c r="AC714" i="1"/>
  <c r="AD714" i="1"/>
  <c r="AE714" i="1"/>
  <c r="AF714" i="1"/>
  <c r="AK714" i="1"/>
  <c r="AQ714" i="1"/>
  <c r="AR714" i="1"/>
  <c r="AS714" i="1"/>
  <c r="AT714" i="1"/>
  <c r="AV714" i="1"/>
  <c r="AW714" i="1"/>
  <c r="AX714" i="1"/>
  <c r="AY714" i="1"/>
  <c r="BB714" i="1"/>
  <c r="BC714" i="1"/>
  <c r="BD714" i="1"/>
  <c r="BE714" i="1"/>
  <c r="BH714" i="1"/>
  <c r="BJ714" i="1"/>
  <c r="BL714" i="1"/>
  <c r="BN714" i="1"/>
  <c r="BP714" i="1"/>
  <c r="BR714" i="1"/>
  <c r="BT714" i="1"/>
  <c r="BV714" i="1"/>
  <c r="CB714" i="1"/>
  <c r="CD714" i="1"/>
  <c r="CF714" i="1"/>
  <c r="CH714" i="1"/>
  <c r="CJ714" i="1"/>
  <c r="CL714" i="1"/>
  <c r="CN714" i="1"/>
  <c r="CP714" i="1"/>
  <c r="CR714" i="1"/>
  <c r="CT714" i="1"/>
  <c r="CV714" i="1"/>
  <c r="CX714" i="1"/>
  <c r="CZ714" i="1"/>
  <c r="DC714" i="1"/>
  <c r="E715" i="1"/>
  <c r="H715" i="1"/>
  <c r="K715" i="1"/>
  <c r="S715" i="1"/>
  <c r="U715" i="1"/>
  <c r="W715" i="1"/>
  <c r="Y715" i="1"/>
  <c r="AA715" i="1"/>
  <c r="AC715" i="1"/>
  <c r="AD715" i="1"/>
  <c r="AE715" i="1"/>
  <c r="AF715" i="1"/>
  <c r="AK715" i="1"/>
  <c r="AQ715" i="1"/>
  <c r="AR715" i="1"/>
  <c r="AS715" i="1"/>
  <c r="AT715" i="1"/>
  <c r="AV715" i="1"/>
  <c r="AW715" i="1"/>
  <c r="AX715" i="1"/>
  <c r="AY715" i="1"/>
  <c r="BB715" i="1"/>
  <c r="BC715" i="1"/>
  <c r="BD715" i="1"/>
  <c r="BE715" i="1"/>
  <c r="BH715" i="1"/>
  <c r="BJ715" i="1"/>
  <c r="BL715" i="1"/>
  <c r="BN715" i="1"/>
  <c r="BP715" i="1"/>
  <c r="BR715" i="1"/>
  <c r="BT715" i="1"/>
  <c r="BV715" i="1"/>
  <c r="CB715" i="1"/>
  <c r="CD715" i="1"/>
  <c r="CF715" i="1"/>
  <c r="CH715" i="1"/>
  <c r="CJ715" i="1"/>
  <c r="CL715" i="1"/>
  <c r="CN715" i="1"/>
  <c r="CP715" i="1"/>
  <c r="CR715" i="1"/>
  <c r="CT715" i="1"/>
  <c r="CV715" i="1"/>
  <c r="CX715" i="1"/>
  <c r="CZ715" i="1"/>
  <c r="DC715" i="1"/>
  <c r="E716" i="1"/>
  <c r="H716" i="1"/>
  <c r="K716" i="1"/>
  <c r="S716" i="1"/>
  <c r="U716" i="1"/>
  <c r="W716" i="1"/>
  <c r="Y716" i="1"/>
  <c r="AA716" i="1"/>
  <c r="AC716" i="1"/>
  <c r="AD716" i="1"/>
  <c r="AE716" i="1"/>
  <c r="AF716" i="1"/>
  <c r="AK716" i="1"/>
  <c r="AQ716" i="1"/>
  <c r="AR716" i="1"/>
  <c r="AS716" i="1"/>
  <c r="AT716" i="1"/>
  <c r="AV716" i="1"/>
  <c r="AW716" i="1"/>
  <c r="AX716" i="1"/>
  <c r="AY716" i="1"/>
  <c r="BB716" i="1"/>
  <c r="BC716" i="1"/>
  <c r="BD716" i="1"/>
  <c r="BE716" i="1"/>
  <c r="BH716" i="1"/>
  <c r="BJ716" i="1"/>
  <c r="BL716" i="1"/>
  <c r="BN716" i="1"/>
  <c r="BP716" i="1"/>
  <c r="BR716" i="1"/>
  <c r="BT716" i="1"/>
  <c r="BV716" i="1"/>
  <c r="CB716" i="1"/>
  <c r="CD716" i="1"/>
  <c r="CF716" i="1"/>
  <c r="CH716" i="1"/>
  <c r="CJ716" i="1"/>
  <c r="CL716" i="1"/>
  <c r="CN716" i="1"/>
  <c r="CP716" i="1"/>
  <c r="CR716" i="1"/>
  <c r="CT716" i="1"/>
  <c r="CV716" i="1"/>
  <c r="CX716" i="1"/>
  <c r="CZ716" i="1"/>
  <c r="DC716" i="1"/>
  <c r="E717" i="1"/>
  <c r="H717" i="1"/>
  <c r="K717" i="1"/>
  <c r="S717" i="1"/>
  <c r="U717" i="1"/>
  <c r="W717" i="1"/>
  <c r="Y717" i="1"/>
  <c r="AA717" i="1"/>
  <c r="AC717" i="1"/>
  <c r="AD717" i="1"/>
  <c r="AE717" i="1"/>
  <c r="AF717" i="1"/>
  <c r="AK717" i="1"/>
  <c r="AQ717" i="1"/>
  <c r="AR717" i="1"/>
  <c r="AS717" i="1"/>
  <c r="AT717" i="1"/>
  <c r="AV717" i="1"/>
  <c r="AW717" i="1"/>
  <c r="AX717" i="1"/>
  <c r="AY717" i="1"/>
  <c r="BB717" i="1"/>
  <c r="BC717" i="1"/>
  <c r="BD717" i="1"/>
  <c r="BE717" i="1"/>
  <c r="BH717" i="1"/>
  <c r="BJ717" i="1"/>
  <c r="BL717" i="1"/>
  <c r="BN717" i="1"/>
  <c r="BP717" i="1"/>
  <c r="BR717" i="1"/>
  <c r="BT717" i="1"/>
  <c r="BV717" i="1"/>
  <c r="CB717" i="1"/>
  <c r="CD717" i="1"/>
  <c r="CF717" i="1"/>
  <c r="CH717" i="1"/>
  <c r="CJ717" i="1"/>
  <c r="CL717" i="1"/>
  <c r="CN717" i="1"/>
  <c r="CP717" i="1"/>
  <c r="CR717" i="1"/>
  <c r="CT717" i="1"/>
  <c r="CV717" i="1"/>
  <c r="CX717" i="1"/>
  <c r="CZ717" i="1"/>
  <c r="DC717" i="1"/>
  <c r="E718" i="1"/>
  <c r="H718" i="1"/>
  <c r="K718" i="1"/>
  <c r="S718" i="1"/>
  <c r="U718" i="1"/>
  <c r="W718" i="1"/>
  <c r="Y718" i="1"/>
  <c r="AA718" i="1"/>
  <c r="AC718" i="1"/>
  <c r="AD718" i="1"/>
  <c r="AE718" i="1"/>
  <c r="AF718" i="1"/>
  <c r="AK718" i="1"/>
  <c r="AQ718" i="1"/>
  <c r="AR718" i="1"/>
  <c r="AS718" i="1"/>
  <c r="AT718" i="1"/>
  <c r="AV718" i="1"/>
  <c r="AW718" i="1"/>
  <c r="AX718" i="1"/>
  <c r="AY718" i="1"/>
  <c r="BB718" i="1"/>
  <c r="BC718" i="1"/>
  <c r="BD718" i="1"/>
  <c r="BE718" i="1"/>
  <c r="BH718" i="1"/>
  <c r="BJ718" i="1"/>
  <c r="BL718" i="1"/>
  <c r="BN718" i="1"/>
  <c r="BP718" i="1"/>
  <c r="BR718" i="1"/>
  <c r="BT718" i="1"/>
  <c r="BV718" i="1"/>
  <c r="CB718" i="1"/>
  <c r="CD718" i="1"/>
  <c r="CF718" i="1"/>
  <c r="CH718" i="1"/>
  <c r="CJ718" i="1"/>
  <c r="CL718" i="1"/>
  <c r="CN718" i="1"/>
  <c r="CP718" i="1"/>
  <c r="CR718" i="1"/>
  <c r="CT718" i="1"/>
  <c r="CV718" i="1"/>
  <c r="CX718" i="1"/>
  <c r="CZ718" i="1"/>
  <c r="DC718" i="1"/>
  <c r="E719" i="1"/>
  <c r="H719" i="1"/>
  <c r="K719" i="1"/>
  <c r="S719" i="1"/>
  <c r="U719" i="1"/>
  <c r="W719" i="1"/>
  <c r="Y719" i="1"/>
  <c r="AA719" i="1"/>
  <c r="AC719" i="1"/>
  <c r="AD719" i="1"/>
  <c r="AE719" i="1"/>
  <c r="AF719" i="1"/>
  <c r="AK719" i="1"/>
  <c r="AQ719" i="1"/>
  <c r="AR719" i="1"/>
  <c r="AS719" i="1"/>
  <c r="AT719" i="1"/>
  <c r="AV719" i="1"/>
  <c r="AW719" i="1"/>
  <c r="AX719" i="1"/>
  <c r="AY719" i="1"/>
  <c r="BB719" i="1"/>
  <c r="BC719" i="1"/>
  <c r="BD719" i="1"/>
  <c r="BE719" i="1"/>
  <c r="BH719" i="1"/>
  <c r="BJ719" i="1"/>
  <c r="BL719" i="1"/>
  <c r="BN719" i="1"/>
  <c r="BP719" i="1"/>
  <c r="BR719" i="1"/>
  <c r="BT719" i="1"/>
  <c r="BV719" i="1"/>
  <c r="CB719" i="1"/>
  <c r="CD719" i="1"/>
  <c r="CF719" i="1"/>
  <c r="CH719" i="1"/>
  <c r="CJ719" i="1"/>
  <c r="CL719" i="1"/>
  <c r="CN719" i="1"/>
  <c r="CP719" i="1"/>
  <c r="CR719" i="1"/>
  <c r="CT719" i="1"/>
  <c r="CV719" i="1"/>
  <c r="CX719" i="1"/>
  <c r="CZ719" i="1"/>
  <c r="DC719" i="1"/>
  <c r="E720" i="1"/>
  <c r="H720" i="1"/>
  <c r="K720" i="1"/>
  <c r="S720" i="1"/>
  <c r="U720" i="1"/>
  <c r="W720" i="1"/>
  <c r="Y720" i="1"/>
  <c r="AA720" i="1"/>
  <c r="AC720" i="1"/>
  <c r="AD720" i="1"/>
  <c r="AE720" i="1"/>
  <c r="AF720" i="1"/>
  <c r="AK720" i="1"/>
  <c r="AQ720" i="1"/>
  <c r="AR720" i="1"/>
  <c r="AS720" i="1"/>
  <c r="AT720" i="1"/>
  <c r="AV720" i="1"/>
  <c r="AW720" i="1"/>
  <c r="AX720" i="1"/>
  <c r="AY720" i="1"/>
  <c r="BB720" i="1"/>
  <c r="BC720" i="1"/>
  <c r="BD720" i="1"/>
  <c r="BE720" i="1"/>
  <c r="BH720" i="1"/>
  <c r="BJ720" i="1"/>
  <c r="BL720" i="1"/>
  <c r="BN720" i="1"/>
  <c r="BP720" i="1"/>
  <c r="BR720" i="1"/>
  <c r="BT720" i="1"/>
  <c r="BV720" i="1"/>
  <c r="CB720" i="1"/>
  <c r="CD720" i="1"/>
  <c r="CF720" i="1"/>
  <c r="CH720" i="1"/>
  <c r="CJ720" i="1"/>
  <c r="CL720" i="1"/>
  <c r="CN720" i="1"/>
  <c r="CP720" i="1"/>
  <c r="CR720" i="1"/>
  <c r="CT720" i="1"/>
  <c r="CV720" i="1"/>
  <c r="CX720" i="1"/>
  <c r="CZ720" i="1"/>
  <c r="DC720" i="1"/>
  <c r="E721" i="1"/>
  <c r="H721" i="1"/>
  <c r="K721" i="1"/>
  <c r="S721" i="1"/>
  <c r="U721" i="1"/>
  <c r="W721" i="1"/>
  <c r="Y721" i="1"/>
  <c r="AA721" i="1"/>
  <c r="AC721" i="1"/>
  <c r="AD721" i="1"/>
  <c r="AE721" i="1"/>
  <c r="AF721" i="1"/>
  <c r="AK721" i="1"/>
  <c r="AQ721" i="1"/>
  <c r="AR721" i="1"/>
  <c r="AS721" i="1"/>
  <c r="AT721" i="1"/>
  <c r="AV721" i="1"/>
  <c r="AW721" i="1"/>
  <c r="AX721" i="1"/>
  <c r="AY721" i="1"/>
  <c r="BB721" i="1"/>
  <c r="BC721" i="1"/>
  <c r="BD721" i="1"/>
  <c r="BE721" i="1"/>
  <c r="BH721" i="1"/>
  <c r="BJ721" i="1"/>
  <c r="BL721" i="1"/>
  <c r="BN721" i="1"/>
  <c r="BP721" i="1"/>
  <c r="BR721" i="1"/>
  <c r="BT721" i="1"/>
  <c r="BV721" i="1"/>
  <c r="CB721" i="1"/>
  <c r="CD721" i="1"/>
  <c r="CF721" i="1"/>
  <c r="CH721" i="1"/>
  <c r="CJ721" i="1"/>
  <c r="CL721" i="1"/>
  <c r="CN721" i="1"/>
  <c r="CP721" i="1"/>
  <c r="CR721" i="1"/>
  <c r="CT721" i="1"/>
  <c r="CV721" i="1"/>
  <c r="CX721" i="1"/>
  <c r="CZ721" i="1"/>
  <c r="DC721" i="1"/>
  <c r="E722" i="1"/>
  <c r="H722" i="1"/>
  <c r="K722" i="1"/>
  <c r="S722" i="1"/>
  <c r="U722" i="1"/>
  <c r="W722" i="1"/>
  <c r="Y722" i="1"/>
  <c r="AA722" i="1"/>
  <c r="AC722" i="1"/>
  <c r="AD722" i="1"/>
  <c r="AE722" i="1"/>
  <c r="AF722" i="1"/>
  <c r="AK722" i="1"/>
  <c r="AQ722" i="1"/>
  <c r="AR722" i="1"/>
  <c r="AS722" i="1"/>
  <c r="AT722" i="1"/>
  <c r="AV722" i="1"/>
  <c r="AW722" i="1"/>
  <c r="AX722" i="1"/>
  <c r="AY722" i="1"/>
  <c r="BB722" i="1"/>
  <c r="BC722" i="1"/>
  <c r="BD722" i="1"/>
  <c r="BE722" i="1"/>
  <c r="BH722" i="1"/>
  <c r="BJ722" i="1"/>
  <c r="BL722" i="1"/>
  <c r="BN722" i="1"/>
  <c r="BP722" i="1"/>
  <c r="BR722" i="1"/>
  <c r="BT722" i="1"/>
  <c r="BV722" i="1"/>
  <c r="CB722" i="1"/>
  <c r="CD722" i="1"/>
  <c r="CF722" i="1"/>
  <c r="CH722" i="1"/>
  <c r="CJ722" i="1"/>
  <c r="CL722" i="1"/>
  <c r="CN722" i="1"/>
  <c r="CP722" i="1"/>
  <c r="CR722" i="1"/>
  <c r="CT722" i="1"/>
  <c r="CV722" i="1"/>
  <c r="CX722" i="1"/>
  <c r="CZ722" i="1"/>
  <c r="DC722" i="1"/>
  <c r="E723" i="1"/>
  <c r="H723" i="1"/>
  <c r="K723" i="1"/>
  <c r="S723" i="1"/>
  <c r="U723" i="1"/>
  <c r="W723" i="1"/>
  <c r="Y723" i="1"/>
  <c r="AA723" i="1"/>
  <c r="AC723" i="1"/>
  <c r="AD723" i="1"/>
  <c r="AE723" i="1"/>
  <c r="AF723" i="1"/>
  <c r="AK723" i="1"/>
  <c r="AQ723" i="1"/>
  <c r="AR723" i="1"/>
  <c r="AS723" i="1"/>
  <c r="AT723" i="1"/>
  <c r="AV723" i="1"/>
  <c r="AW723" i="1"/>
  <c r="AX723" i="1"/>
  <c r="AY723" i="1"/>
  <c r="BB723" i="1"/>
  <c r="BC723" i="1"/>
  <c r="BD723" i="1"/>
  <c r="BE723" i="1"/>
  <c r="BH723" i="1"/>
  <c r="BJ723" i="1"/>
  <c r="BL723" i="1"/>
  <c r="BN723" i="1"/>
  <c r="BP723" i="1"/>
  <c r="BR723" i="1"/>
  <c r="BT723" i="1"/>
  <c r="BV723" i="1"/>
  <c r="CB723" i="1"/>
  <c r="CD723" i="1"/>
  <c r="CF723" i="1"/>
  <c r="CH723" i="1"/>
  <c r="CJ723" i="1"/>
  <c r="CL723" i="1"/>
  <c r="CN723" i="1"/>
  <c r="CP723" i="1"/>
  <c r="CR723" i="1"/>
  <c r="CT723" i="1"/>
  <c r="CV723" i="1"/>
  <c r="CX723" i="1"/>
  <c r="CZ723" i="1"/>
  <c r="DC723" i="1"/>
  <c r="E724" i="1"/>
  <c r="H724" i="1"/>
  <c r="K724" i="1"/>
  <c r="S724" i="1"/>
  <c r="U724" i="1"/>
  <c r="W724" i="1"/>
  <c r="Y724" i="1"/>
  <c r="AA724" i="1"/>
  <c r="AC724" i="1"/>
  <c r="AD724" i="1"/>
  <c r="AE724" i="1"/>
  <c r="AF724" i="1"/>
  <c r="AK724" i="1"/>
  <c r="AQ724" i="1"/>
  <c r="AR724" i="1"/>
  <c r="AS724" i="1"/>
  <c r="AT724" i="1"/>
  <c r="AV724" i="1"/>
  <c r="AW724" i="1"/>
  <c r="AX724" i="1"/>
  <c r="AY724" i="1"/>
  <c r="BB724" i="1"/>
  <c r="BC724" i="1"/>
  <c r="BD724" i="1"/>
  <c r="BE724" i="1"/>
  <c r="BH724" i="1"/>
  <c r="BJ724" i="1"/>
  <c r="BL724" i="1"/>
  <c r="BN724" i="1"/>
  <c r="BP724" i="1"/>
  <c r="BR724" i="1"/>
  <c r="BT724" i="1"/>
  <c r="BV724" i="1"/>
  <c r="CB724" i="1"/>
  <c r="CD724" i="1"/>
  <c r="CF724" i="1"/>
  <c r="CH724" i="1"/>
  <c r="CJ724" i="1"/>
  <c r="CL724" i="1"/>
  <c r="CN724" i="1"/>
  <c r="CP724" i="1"/>
  <c r="CR724" i="1"/>
  <c r="CT724" i="1"/>
  <c r="CV724" i="1"/>
  <c r="CX724" i="1"/>
  <c r="CZ724" i="1"/>
  <c r="DC724" i="1"/>
  <c r="E725" i="1"/>
  <c r="H725" i="1"/>
  <c r="K725" i="1"/>
  <c r="S725" i="1"/>
  <c r="U725" i="1"/>
  <c r="W725" i="1"/>
  <c r="Y725" i="1"/>
  <c r="AA725" i="1"/>
  <c r="AC725" i="1"/>
  <c r="AD725" i="1"/>
  <c r="AE725" i="1"/>
  <c r="AF725" i="1"/>
  <c r="AK725" i="1"/>
  <c r="AQ725" i="1"/>
  <c r="AR725" i="1"/>
  <c r="AS725" i="1"/>
  <c r="AT725" i="1"/>
  <c r="AV725" i="1"/>
  <c r="AW725" i="1"/>
  <c r="AX725" i="1"/>
  <c r="AY725" i="1"/>
  <c r="BB725" i="1"/>
  <c r="BC725" i="1"/>
  <c r="BD725" i="1"/>
  <c r="BE725" i="1"/>
  <c r="BH725" i="1"/>
  <c r="BJ725" i="1"/>
  <c r="BL725" i="1"/>
  <c r="BN725" i="1"/>
  <c r="BP725" i="1"/>
  <c r="BR725" i="1"/>
  <c r="BT725" i="1"/>
  <c r="BV725" i="1"/>
  <c r="CB725" i="1"/>
  <c r="CD725" i="1"/>
  <c r="CF725" i="1"/>
  <c r="CH725" i="1"/>
  <c r="CJ725" i="1"/>
  <c r="CL725" i="1"/>
  <c r="CN725" i="1"/>
  <c r="CP725" i="1"/>
  <c r="CR725" i="1"/>
  <c r="CT725" i="1"/>
  <c r="CV725" i="1"/>
  <c r="CX725" i="1"/>
  <c r="CZ725" i="1"/>
  <c r="DC725" i="1"/>
  <c r="E726" i="1"/>
  <c r="H726" i="1"/>
  <c r="K726" i="1"/>
  <c r="S726" i="1"/>
  <c r="U726" i="1"/>
  <c r="W726" i="1"/>
  <c r="Y726" i="1"/>
  <c r="AA726" i="1"/>
  <c r="AC726" i="1"/>
  <c r="AD726" i="1"/>
  <c r="AE726" i="1"/>
  <c r="AF726" i="1"/>
  <c r="AK726" i="1"/>
  <c r="AQ726" i="1"/>
  <c r="AR726" i="1"/>
  <c r="AS726" i="1"/>
  <c r="AT726" i="1"/>
  <c r="AV726" i="1"/>
  <c r="AW726" i="1"/>
  <c r="AX726" i="1"/>
  <c r="AY726" i="1"/>
  <c r="BB726" i="1"/>
  <c r="BC726" i="1"/>
  <c r="BD726" i="1"/>
  <c r="BE726" i="1"/>
  <c r="BH726" i="1"/>
  <c r="BJ726" i="1"/>
  <c r="BL726" i="1"/>
  <c r="BN726" i="1"/>
  <c r="BP726" i="1"/>
  <c r="BR726" i="1"/>
  <c r="BT726" i="1"/>
  <c r="BV726" i="1"/>
  <c r="CB726" i="1"/>
  <c r="CD726" i="1"/>
  <c r="CF726" i="1"/>
  <c r="CH726" i="1"/>
  <c r="CJ726" i="1"/>
  <c r="CL726" i="1"/>
  <c r="CN726" i="1"/>
  <c r="CP726" i="1"/>
  <c r="CR726" i="1"/>
  <c r="CT726" i="1"/>
  <c r="CV726" i="1"/>
  <c r="CX726" i="1"/>
  <c r="CZ726" i="1"/>
  <c r="DC726" i="1"/>
  <c r="E727" i="1"/>
  <c r="H727" i="1"/>
  <c r="K727" i="1"/>
  <c r="S727" i="1"/>
  <c r="U727" i="1"/>
  <c r="W727" i="1"/>
  <c r="Y727" i="1"/>
  <c r="AA727" i="1"/>
  <c r="AC727" i="1"/>
  <c r="AD727" i="1"/>
  <c r="AE727" i="1"/>
  <c r="AF727" i="1"/>
  <c r="AK727" i="1"/>
  <c r="AQ727" i="1"/>
  <c r="AR727" i="1"/>
  <c r="AS727" i="1"/>
  <c r="AT727" i="1"/>
  <c r="AV727" i="1"/>
  <c r="AW727" i="1"/>
  <c r="AX727" i="1"/>
  <c r="AY727" i="1"/>
  <c r="BB727" i="1"/>
  <c r="BC727" i="1"/>
  <c r="BD727" i="1"/>
  <c r="BE727" i="1"/>
  <c r="BH727" i="1"/>
  <c r="BJ727" i="1"/>
  <c r="BL727" i="1"/>
  <c r="BN727" i="1"/>
  <c r="BP727" i="1"/>
  <c r="BR727" i="1"/>
  <c r="BT727" i="1"/>
  <c r="BV727" i="1"/>
  <c r="CB727" i="1"/>
  <c r="CD727" i="1"/>
  <c r="CF727" i="1"/>
  <c r="CH727" i="1"/>
  <c r="CJ727" i="1"/>
  <c r="CL727" i="1"/>
  <c r="CN727" i="1"/>
  <c r="CP727" i="1"/>
  <c r="CR727" i="1"/>
  <c r="CT727" i="1"/>
  <c r="CV727" i="1"/>
  <c r="CX727" i="1"/>
  <c r="CZ727" i="1"/>
  <c r="DC727" i="1"/>
  <c r="E728" i="1"/>
  <c r="H728" i="1"/>
  <c r="K728" i="1"/>
  <c r="S728" i="1"/>
  <c r="U728" i="1"/>
  <c r="W728" i="1"/>
  <c r="Y728" i="1"/>
  <c r="AA728" i="1"/>
  <c r="AC728" i="1"/>
  <c r="AD728" i="1"/>
  <c r="AE728" i="1"/>
  <c r="AF728" i="1"/>
  <c r="AK728" i="1"/>
  <c r="AQ728" i="1"/>
  <c r="AR728" i="1"/>
  <c r="AS728" i="1"/>
  <c r="AT728" i="1"/>
  <c r="AV728" i="1"/>
  <c r="AW728" i="1"/>
  <c r="AX728" i="1"/>
  <c r="AY728" i="1"/>
  <c r="BB728" i="1"/>
  <c r="BC728" i="1"/>
  <c r="BD728" i="1"/>
  <c r="BE728" i="1"/>
  <c r="BH728" i="1"/>
  <c r="BJ728" i="1"/>
  <c r="BL728" i="1"/>
  <c r="BN728" i="1"/>
  <c r="BP728" i="1"/>
  <c r="BR728" i="1"/>
  <c r="BT728" i="1"/>
  <c r="BV728" i="1"/>
  <c r="CB728" i="1"/>
  <c r="CD728" i="1"/>
  <c r="CF728" i="1"/>
  <c r="CH728" i="1"/>
  <c r="CJ728" i="1"/>
  <c r="CL728" i="1"/>
  <c r="CN728" i="1"/>
  <c r="CP728" i="1"/>
  <c r="CR728" i="1"/>
  <c r="CT728" i="1"/>
  <c r="CV728" i="1"/>
  <c r="CX728" i="1"/>
  <c r="CZ728" i="1"/>
  <c r="DC728" i="1"/>
  <c r="E729" i="1"/>
  <c r="H729" i="1"/>
  <c r="K729" i="1"/>
  <c r="S729" i="1"/>
  <c r="U729" i="1"/>
  <c r="W729" i="1"/>
  <c r="Y729" i="1"/>
  <c r="AA729" i="1"/>
  <c r="AC729" i="1"/>
  <c r="AD729" i="1"/>
  <c r="AE729" i="1"/>
  <c r="AF729" i="1"/>
  <c r="AK729" i="1"/>
  <c r="AQ729" i="1"/>
  <c r="AR729" i="1"/>
  <c r="AS729" i="1"/>
  <c r="AT729" i="1"/>
  <c r="AV729" i="1"/>
  <c r="AW729" i="1"/>
  <c r="AX729" i="1"/>
  <c r="AY729" i="1"/>
  <c r="BB729" i="1"/>
  <c r="BC729" i="1"/>
  <c r="BD729" i="1"/>
  <c r="BE729" i="1"/>
  <c r="BH729" i="1"/>
  <c r="BJ729" i="1"/>
  <c r="BL729" i="1"/>
  <c r="BN729" i="1"/>
  <c r="BP729" i="1"/>
  <c r="BR729" i="1"/>
  <c r="BT729" i="1"/>
  <c r="BV729" i="1"/>
  <c r="CB729" i="1"/>
  <c r="CD729" i="1"/>
  <c r="CF729" i="1"/>
  <c r="CH729" i="1"/>
  <c r="CJ729" i="1"/>
  <c r="CL729" i="1"/>
  <c r="CN729" i="1"/>
  <c r="CP729" i="1"/>
  <c r="CR729" i="1"/>
  <c r="CT729" i="1"/>
  <c r="CV729" i="1"/>
  <c r="CX729" i="1"/>
  <c r="CZ729" i="1"/>
  <c r="DC729" i="1"/>
  <c r="E730" i="1"/>
  <c r="H730" i="1"/>
  <c r="K730" i="1"/>
  <c r="S730" i="1"/>
  <c r="U730" i="1"/>
  <c r="W730" i="1"/>
  <c r="Y730" i="1"/>
  <c r="AA730" i="1"/>
  <c r="AC730" i="1"/>
  <c r="AD730" i="1"/>
  <c r="AE730" i="1"/>
  <c r="AF730" i="1"/>
  <c r="AK730" i="1"/>
  <c r="AQ730" i="1"/>
  <c r="AR730" i="1"/>
  <c r="AS730" i="1"/>
  <c r="AT730" i="1"/>
  <c r="AV730" i="1"/>
  <c r="AW730" i="1"/>
  <c r="AX730" i="1"/>
  <c r="AY730" i="1"/>
  <c r="BB730" i="1"/>
  <c r="BC730" i="1"/>
  <c r="BD730" i="1"/>
  <c r="BE730" i="1"/>
  <c r="BH730" i="1"/>
  <c r="BJ730" i="1"/>
  <c r="BL730" i="1"/>
  <c r="BN730" i="1"/>
  <c r="BP730" i="1"/>
  <c r="BR730" i="1"/>
  <c r="BT730" i="1"/>
  <c r="BV730" i="1"/>
  <c r="CB730" i="1"/>
  <c r="CD730" i="1"/>
  <c r="CF730" i="1"/>
  <c r="CH730" i="1"/>
  <c r="CJ730" i="1"/>
  <c r="CL730" i="1"/>
  <c r="CN730" i="1"/>
  <c r="CP730" i="1"/>
  <c r="CR730" i="1"/>
  <c r="CT730" i="1"/>
  <c r="CV730" i="1"/>
  <c r="CX730" i="1"/>
  <c r="CZ730" i="1"/>
  <c r="DC730" i="1"/>
  <c r="E731" i="1"/>
  <c r="H731" i="1"/>
  <c r="K731" i="1"/>
  <c r="S731" i="1"/>
  <c r="U731" i="1"/>
  <c r="W731" i="1"/>
  <c r="Y731" i="1"/>
  <c r="AA731" i="1"/>
  <c r="AC731" i="1"/>
  <c r="AD731" i="1"/>
  <c r="AE731" i="1"/>
  <c r="AF731" i="1"/>
  <c r="AK731" i="1"/>
  <c r="AQ731" i="1"/>
  <c r="AR731" i="1"/>
  <c r="AS731" i="1"/>
  <c r="AT731" i="1"/>
  <c r="AV731" i="1"/>
  <c r="AW731" i="1"/>
  <c r="AX731" i="1"/>
  <c r="AY731" i="1"/>
  <c r="BB731" i="1"/>
  <c r="BC731" i="1"/>
  <c r="BD731" i="1"/>
  <c r="BE731" i="1"/>
  <c r="BH731" i="1"/>
  <c r="BJ731" i="1"/>
  <c r="BL731" i="1"/>
  <c r="BN731" i="1"/>
  <c r="BP731" i="1"/>
  <c r="BR731" i="1"/>
  <c r="BT731" i="1"/>
  <c r="BV731" i="1"/>
  <c r="CB731" i="1"/>
  <c r="CD731" i="1"/>
  <c r="CF731" i="1"/>
  <c r="CH731" i="1"/>
  <c r="CJ731" i="1"/>
  <c r="CL731" i="1"/>
  <c r="CN731" i="1"/>
  <c r="CP731" i="1"/>
  <c r="CR731" i="1"/>
  <c r="CT731" i="1"/>
  <c r="CV731" i="1"/>
  <c r="CX731" i="1"/>
  <c r="CZ731" i="1"/>
  <c r="DC731" i="1"/>
  <c r="E732" i="1"/>
  <c r="H732" i="1"/>
  <c r="K732" i="1"/>
  <c r="S732" i="1"/>
  <c r="U732" i="1"/>
  <c r="W732" i="1"/>
  <c r="Y732" i="1"/>
  <c r="AA732" i="1"/>
  <c r="AC732" i="1"/>
  <c r="AD732" i="1"/>
  <c r="AE732" i="1"/>
  <c r="AF732" i="1"/>
  <c r="AK732" i="1"/>
  <c r="AQ732" i="1"/>
  <c r="AR732" i="1"/>
  <c r="AS732" i="1"/>
  <c r="AT732" i="1"/>
  <c r="AV732" i="1"/>
  <c r="AW732" i="1"/>
  <c r="AX732" i="1"/>
  <c r="AY732" i="1"/>
  <c r="BB732" i="1"/>
  <c r="BC732" i="1"/>
  <c r="BD732" i="1"/>
  <c r="BE732" i="1"/>
  <c r="BH732" i="1"/>
  <c r="BJ732" i="1"/>
  <c r="BL732" i="1"/>
  <c r="BN732" i="1"/>
  <c r="BP732" i="1"/>
  <c r="BR732" i="1"/>
  <c r="BT732" i="1"/>
  <c r="BV732" i="1"/>
  <c r="CB732" i="1"/>
  <c r="CD732" i="1"/>
  <c r="CF732" i="1"/>
  <c r="CH732" i="1"/>
  <c r="CJ732" i="1"/>
  <c r="CL732" i="1"/>
  <c r="CN732" i="1"/>
  <c r="CP732" i="1"/>
  <c r="CR732" i="1"/>
  <c r="CT732" i="1"/>
  <c r="CV732" i="1"/>
  <c r="CX732" i="1"/>
  <c r="CZ732" i="1"/>
  <c r="DC732" i="1"/>
  <c r="E733" i="1"/>
  <c r="H733" i="1"/>
  <c r="K733" i="1"/>
  <c r="S733" i="1"/>
  <c r="U733" i="1"/>
  <c r="W733" i="1"/>
  <c r="Y733" i="1"/>
  <c r="AA733" i="1"/>
  <c r="AC733" i="1"/>
  <c r="AD733" i="1"/>
  <c r="AE733" i="1"/>
  <c r="AF733" i="1"/>
  <c r="AK733" i="1"/>
  <c r="AQ733" i="1"/>
  <c r="AR733" i="1"/>
  <c r="AS733" i="1"/>
  <c r="AT733" i="1"/>
  <c r="AV733" i="1"/>
  <c r="AW733" i="1"/>
  <c r="AX733" i="1"/>
  <c r="AY733" i="1"/>
  <c r="BB733" i="1"/>
  <c r="BC733" i="1"/>
  <c r="BD733" i="1"/>
  <c r="BE733" i="1"/>
  <c r="BH733" i="1"/>
  <c r="BJ733" i="1"/>
  <c r="BL733" i="1"/>
  <c r="BN733" i="1"/>
  <c r="BP733" i="1"/>
  <c r="BR733" i="1"/>
  <c r="BT733" i="1"/>
  <c r="BV733" i="1"/>
  <c r="CB733" i="1"/>
  <c r="CD733" i="1"/>
  <c r="CF733" i="1"/>
  <c r="CH733" i="1"/>
  <c r="CJ733" i="1"/>
  <c r="CL733" i="1"/>
  <c r="CN733" i="1"/>
  <c r="CP733" i="1"/>
  <c r="CR733" i="1"/>
  <c r="CT733" i="1"/>
  <c r="CV733" i="1"/>
  <c r="CX733" i="1"/>
  <c r="CZ733" i="1"/>
  <c r="DC733" i="1"/>
  <c r="E734" i="1"/>
  <c r="H734" i="1"/>
  <c r="K734" i="1"/>
  <c r="S734" i="1"/>
  <c r="U734" i="1"/>
  <c r="W734" i="1"/>
  <c r="Y734" i="1"/>
  <c r="AA734" i="1"/>
  <c r="AC734" i="1"/>
  <c r="AD734" i="1"/>
  <c r="AE734" i="1"/>
  <c r="AF734" i="1"/>
  <c r="AK734" i="1"/>
  <c r="AQ734" i="1"/>
  <c r="AR734" i="1"/>
  <c r="AS734" i="1"/>
  <c r="AT734" i="1"/>
  <c r="AV734" i="1"/>
  <c r="AW734" i="1"/>
  <c r="AX734" i="1"/>
  <c r="AY734" i="1"/>
  <c r="BB734" i="1"/>
  <c r="BC734" i="1"/>
  <c r="BD734" i="1"/>
  <c r="BE734" i="1"/>
  <c r="BH734" i="1"/>
  <c r="BJ734" i="1"/>
  <c r="BL734" i="1"/>
  <c r="BN734" i="1"/>
  <c r="BP734" i="1"/>
  <c r="BR734" i="1"/>
  <c r="BT734" i="1"/>
  <c r="BV734" i="1"/>
  <c r="CB734" i="1"/>
  <c r="CD734" i="1"/>
  <c r="CF734" i="1"/>
  <c r="CH734" i="1"/>
  <c r="CJ734" i="1"/>
  <c r="CL734" i="1"/>
  <c r="CN734" i="1"/>
  <c r="CP734" i="1"/>
  <c r="CR734" i="1"/>
  <c r="CT734" i="1"/>
  <c r="CV734" i="1"/>
  <c r="CX734" i="1"/>
  <c r="CZ734" i="1"/>
  <c r="DC734" i="1"/>
  <c r="E735" i="1"/>
  <c r="H735" i="1"/>
  <c r="K735" i="1"/>
  <c r="S735" i="1"/>
  <c r="U735" i="1"/>
  <c r="W735" i="1"/>
  <c r="Y735" i="1"/>
  <c r="AA735" i="1"/>
  <c r="AC735" i="1"/>
  <c r="AD735" i="1"/>
  <c r="AE735" i="1"/>
  <c r="AF735" i="1"/>
  <c r="AK735" i="1"/>
  <c r="AQ735" i="1"/>
  <c r="AR735" i="1"/>
  <c r="AS735" i="1"/>
  <c r="AT735" i="1"/>
  <c r="AV735" i="1"/>
  <c r="AW735" i="1"/>
  <c r="AX735" i="1"/>
  <c r="AY735" i="1"/>
  <c r="BB735" i="1"/>
  <c r="BC735" i="1"/>
  <c r="BD735" i="1"/>
  <c r="BE735" i="1"/>
  <c r="BH735" i="1"/>
  <c r="BJ735" i="1"/>
  <c r="BL735" i="1"/>
  <c r="BN735" i="1"/>
  <c r="BP735" i="1"/>
  <c r="BR735" i="1"/>
  <c r="BT735" i="1"/>
  <c r="BV735" i="1"/>
  <c r="CB735" i="1"/>
  <c r="CD735" i="1"/>
  <c r="CF735" i="1"/>
  <c r="CH735" i="1"/>
  <c r="CJ735" i="1"/>
  <c r="CL735" i="1"/>
  <c r="CN735" i="1"/>
  <c r="CP735" i="1"/>
  <c r="CR735" i="1"/>
  <c r="CT735" i="1"/>
  <c r="CV735" i="1"/>
  <c r="CX735" i="1"/>
  <c r="CZ735" i="1"/>
  <c r="DC735" i="1"/>
  <c r="E736" i="1"/>
  <c r="H736" i="1"/>
  <c r="K736" i="1"/>
  <c r="S736" i="1"/>
  <c r="U736" i="1"/>
  <c r="W736" i="1"/>
  <c r="Y736" i="1"/>
  <c r="AA736" i="1"/>
  <c r="AC736" i="1"/>
  <c r="AD736" i="1"/>
  <c r="AE736" i="1"/>
  <c r="AF736" i="1"/>
  <c r="AK736" i="1"/>
  <c r="AQ736" i="1"/>
  <c r="AR736" i="1"/>
  <c r="AS736" i="1"/>
  <c r="AT736" i="1"/>
  <c r="AV736" i="1"/>
  <c r="AW736" i="1"/>
  <c r="AX736" i="1"/>
  <c r="AY736" i="1"/>
  <c r="BB736" i="1"/>
  <c r="BC736" i="1"/>
  <c r="BD736" i="1"/>
  <c r="BE736" i="1"/>
  <c r="BH736" i="1"/>
  <c r="BJ736" i="1"/>
  <c r="BL736" i="1"/>
  <c r="BN736" i="1"/>
  <c r="BP736" i="1"/>
  <c r="BR736" i="1"/>
  <c r="BT736" i="1"/>
  <c r="BV736" i="1"/>
  <c r="CB736" i="1"/>
  <c r="CD736" i="1"/>
  <c r="CF736" i="1"/>
  <c r="CH736" i="1"/>
  <c r="CJ736" i="1"/>
  <c r="CL736" i="1"/>
  <c r="CN736" i="1"/>
  <c r="CP736" i="1"/>
  <c r="CR736" i="1"/>
  <c r="CT736" i="1"/>
  <c r="CV736" i="1"/>
  <c r="CX736" i="1"/>
  <c r="CZ736" i="1"/>
  <c r="DC736" i="1"/>
  <c r="E737" i="1"/>
  <c r="H737" i="1"/>
  <c r="K737" i="1"/>
  <c r="S737" i="1"/>
  <c r="U737" i="1"/>
  <c r="W737" i="1"/>
  <c r="Y737" i="1"/>
  <c r="AA737" i="1"/>
  <c r="AC737" i="1"/>
  <c r="AD737" i="1"/>
  <c r="AE737" i="1"/>
  <c r="AF737" i="1"/>
  <c r="AK737" i="1"/>
  <c r="AQ737" i="1"/>
  <c r="AR737" i="1"/>
  <c r="AS737" i="1"/>
  <c r="AT737" i="1"/>
  <c r="AV737" i="1"/>
  <c r="AW737" i="1"/>
  <c r="AX737" i="1"/>
  <c r="AY737" i="1"/>
  <c r="BB737" i="1"/>
  <c r="BC737" i="1"/>
  <c r="BD737" i="1"/>
  <c r="BE737" i="1"/>
  <c r="BH737" i="1"/>
  <c r="BJ737" i="1"/>
  <c r="BL737" i="1"/>
  <c r="BN737" i="1"/>
  <c r="BP737" i="1"/>
  <c r="BR737" i="1"/>
  <c r="BT737" i="1"/>
  <c r="BV737" i="1"/>
  <c r="CB737" i="1"/>
  <c r="CD737" i="1"/>
  <c r="CF737" i="1"/>
  <c r="CH737" i="1"/>
  <c r="CJ737" i="1"/>
  <c r="CL737" i="1"/>
  <c r="CN737" i="1"/>
  <c r="CP737" i="1"/>
  <c r="CR737" i="1"/>
  <c r="CT737" i="1"/>
  <c r="CV737" i="1"/>
  <c r="CX737" i="1"/>
  <c r="CZ737" i="1"/>
  <c r="DC737" i="1"/>
  <c r="E738" i="1"/>
  <c r="H738" i="1"/>
  <c r="K738" i="1"/>
  <c r="S738" i="1"/>
  <c r="U738" i="1"/>
  <c r="W738" i="1"/>
  <c r="Y738" i="1"/>
  <c r="AA738" i="1"/>
  <c r="AC738" i="1"/>
  <c r="AD738" i="1"/>
  <c r="AE738" i="1"/>
  <c r="AF738" i="1"/>
  <c r="AK738" i="1"/>
  <c r="AQ738" i="1"/>
  <c r="AR738" i="1"/>
  <c r="AS738" i="1"/>
  <c r="AT738" i="1"/>
  <c r="AV738" i="1"/>
  <c r="AW738" i="1"/>
  <c r="AX738" i="1"/>
  <c r="AY738" i="1"/>
  <c r="BB738" i="1"/>
  <c r="BC738" i="1"/>
  <c r="BD738" i="1"/>
  <c r="BE738" i="1"/>
  <c r="BH738" i="1"/>
  <c r="BJ738" i="1"/>
  <c r="BL738" i="1"/>
  <c r="BN738" i="1"/>
  <c r="BP738" i="1"/>
  <c r="BR738" i="1"/>
  <c r="BT738" i="1"/>
  <c r="BV738" i="1"/>
  <c r="CB738" i="1"/>
  <c r="CD738" i="1"/>
  <c r="CF738" i="1"/>
  <c r="CH738" i="1"/>
  <c r="CJ738" i="1"/>
  <c r="CL738" i="1"/>
  <c r="CN738" i="1"/>
  <c r="CP738" i="1"/>
  <c r="CR738" i="1"/>
  <c r="CT738" i="1"/>
  <c r="CV738" i="1"/>
  <c r="CX738" i="1"/>
  <c r="CZ738" i="1"/>
  <c r="DC738" i="1"/>
  <c r="E739" i="1"/>
  <c r="H739" i="1"/>
  <c r="K739" i="1"/>
  <c r="S739" i="1"/>
  <c r="U739" i="1"/>
  <c r="W739" i="1"/>
  <c r="Y739" i="1"/>
  <c r="AA739" i="1"/>
  <c r="AC739" i="1"/>
  <c r="AD739" i="1"/>
  <c r="AE739" i="1"/>
  <c r="AF739" i="1"/>
  <c r="AK739" i="1"/>
  <c r="AQ739" i="1"/>
  <c r="AR739" i="1"/>
  <c r="AS739" i="1"/>
  <c r="AT739" i="1"/>
  <c r="AV739" i="1"/>
  <c r="AW739" i="1"/>
  <c r="AX739" i="1"/>
  <c r="AY739" i="1"/>
  <c r="BB739" i="1"/>
  <c r="BC739" i="1"/>
  <c r="BD739" i="1"/>
  <c r="BE739" i="1"/>
  <c r="BH739" i="1"/>
  <c r="BJ739" i="1"/>
  <c r="BL739" i="1"/>
  <c r="BN739" i="1"/>
  <c r="BP739" i="1"/>
  <c r="BR739" i="1"/>
  <c r="BT739" i="1"/>
  <c r="BV739" i="1"/>
  <c r="CB739" i="1"/>
  <c r="CD739" i="1"/>
  <c r="CF739" i="1"/>
  <c r="CH739" i="1"/>
  <c r="CJ739" i="1"/>
  <c r="CL739" i="1"/>
  <c r="CN739" i="1"/>
  <c r="CP739" i="1"/>
  <c r="CR739" i="1"/>
  <c r="CT739" i="1"/>
  <c r="CV739" i="1"/>
  <c r="CX739" i="1"/>
  <c r="CZ739" i="1"/>
  <c r="DC739" i="1"/>
  <c r="E740" i="1"/>
  <c r="H740" i="1"/>
  <c r="K740" i="1"/>
  <c r="S740" i="1"/>
  <c r="U740" i="1"/>
  <c r="W740" i="1"/>
  <c r="Y740" i="1"/>
  <c r="AA740" i="1"/>
  <c r="AC740" i="1"/>
  <c r="AD740" i="1"/>
  <c r="AE740" i="1"/>
  <c r="AF740" i="1"/>
  <c r="AK740" i="1"/>
  <c r="AQ740" i="1"/>
  <c r="AR740" i="1"/>
  <c r="AS740" i="1"/>
  <c r="AT740" i="1"/>
  <c r="AV740" i="1"/>
  <c r="AW740" i="1"/>
  <c r="AX740" i="1"/>
  <c r="AY740" i="1"/>
  <c r="BB740" i="1"/>
  <c r="BC740" i="1"/>
  <c r="BD740" i="1"/>
  <c r="BE740" i="1"/>
  <c r="BH740" i="1"/>
  <c r="BJ740" i="1"/>
  <c r="BL740" i="1"/>
  <c r="BN740" i="1"/>
  <c r="BP740" i="1"/>
  <c r="BR740" i="1"/>
  <c r="BT740" i="1"/>
  <c r="BV740" i="1"/>
  <c r="CB740" i="1"/>
  <c r="CD740" i="1"/>
  <c r="CF740" i="1"/>
  <c r="CH740" i="1"/>
  <c r="CJ740" i="1"/>
  <c r="CL740" i="1"/>
  <c r="CN740" i="1"/>
  <c r="CP740" i="1"/>
  <c r="CR740" i="1"/>
  <c r="CT740" i="1"/>
  <c r="CV740" i="1"/>
  <c r="CX740" i="1"/>
  <c r="CZ740" i="1"/>
  <c r="DC740" i="1"/>
  <c r="E741" i="1"/>
  <c r="H741" i="1"/>
  <c r="K741" i="1"/>
  <c r="S741" i="1"/>
  <c r="U741" i="1"/>
  <c r="W741" i="1"/>
  <c r="Y741" i="1"/>
  <c r="AA741" i="1"/>
  <c r="AC741" i="1"/>
  <c r="AD741" i="1"/>
  <c r="AE741" i="1"/>
  <c r="AF741" i="1"/>
  <c r="AK741" i="1"/>
  <c r="AQ741" i="1"/>
  <c r="AR741" i="1"/>
  <c r="AS741" i="1"/>
  <c r="AT741" i="1"/>
  <c r="AV741" i="1"/>
  <c r="AW741" i="1"/>
  <c r="AX741" i="1"/>
  <c r="AY741" i="1"/>
  <c r="BB741" i="1"/>
  <c r="BC741" i="1"/>
  <c r="BD741" i="1"/>
  <c r="BE741" i="1"/>
  <c r="BH741" i="1"/>
  <c r="BJ741" i="1"/>
  <c r="BL741" i="1"/>
  <c r="BN741" i="1"/>
  <c r="BP741" i="1"/>
  <c r="BR741" i="1"/>
  <c r="BT741" i="1"/>
  <c r="BV741" i="1"/>
  <c r="CB741" i="1"/>
  <c r="CD741" i="1"/>
  <c r="CF741" i="1"/>
  <c r="CH741" i="1"/>
  <c r="CJ741" i="1"/>
  <c r="CL741" i="1"/>
  <c r="CN741" i="1"/>
  <c r="CP741" i="1"/>
  <c r="CR741" i="1"/>
  <c r="CT741" i="1"/>
  <c r="CV741" i="1"/>
  <c r="CX741" i="1"/>
  <c r="CZ741" i="1"/>
  <c r="DC741" i="1"/>
  <c r="E742" i="1"/>
  <c r="H742" i="1"/>
  <c r="K742" i="1"/>
  <c r="S742" i="1"/>
  <c r="U742" i="1"/>
  <c r="W742" i="1"/>
  <c r="Y742" i="1"/>
  <c r="AA742" i="1"/>
  <c r="AC742" i="1"/>
  <c r="AD742" i="1"/>
  <c r="AE742" i="1"/>
  <c r="AF742" i="1"/>
  <c r="AK742" i="1"/>
  <c r="AQ742" i="1"/>
  <c r="AR742" i="1"/>
  <c r="AS742" i="1"/>
  <c r="AT742" i="1"/>
  <c r="AV742" i="1"/>
  <c r="AW742" i="1"/>
  <c r="AX742" i="1"/>
  <c r="AY742" i="1"/>
  <c r="BB742" i="1"/>
  <c r="BC742" i="1"/>
  <c r="BD742" i="1"/>
  <c r="BE742" i="1"/>
  <c r="BH742" i="1"/>
  <c r="BJ742" i="1"/>
  <c r="BL742" i="1"/>
  <c r="BN742" i="1"/>
  <c r="BP742" i="1"/>
  <c r="BR742" i="1"/>
  <c r="BT742" i="1"/>
  <c r="BV742" i="1"/>
  <c r="CB742" i="1"/>
  <c r="CD742" i="1"/>
  <c r="CF742" i="1"/>
  <c r="CH742" i="1"/>
  <c r="CJ742" i="1"/>
  <c r="CL742" i="1"/>
  <c r="CN742" i="1"/>
  <c r="CP742" i="1"/>
  <c r="CR742" i="1"/>
  <c r="CT742" i="1"/>
  <c r="CV742" i="1"/>
  <c r="CX742" i="1"/>
  <c r="CZ742" i="1"/>
  <c r="DC742" i="1"/>
  <c r="E743" i="1"/>
  <c r="H743" i="1"/>
  <c r="K743" i="1"/>
  <c r="S743" i="1"/>
  <c r="U743" i="1"/>
  <c r="W743" i="1"/>
  <c r="Y743" i="1"/>
  <c r="AA743" i="1"/>
  <c r="AC743" i="1"/>
  <c r="AD743" i="1"/>
  <c r="AE743" i="1"/>
  <c r="AF743" i="1"/>
  <c r="AK743" i="1"/>
  <c r="AQ743" i="1"/>
  <c r="AR743" i="1"/>
  <c r="AS743" i="1"/>
  <c r="AT743" i="1"/>
  <c r="AV743" i="1"/>
  <c r="AW743" i="1"/>
  <c r="AX743" i="1"/>
  <c r="AY743" i="1"/>
  <c r="BB743" i="1"/>
  <c r="BC743" i="1"/>
  <c r="BD743" i="1"/>
  <c r="BE743" i="1"/>
  <c r="BH743" i="1"/>
  <c r="BJ743" i="1"/>
  <c r="BL743" i="1"/>
  <c r="BN743" i="1"/>
  <c r="BP743" i="1"/>
  <c r="BR743" i="1"/>
  <c r="BT743" i="1"/>
  <c r="BV743" i="1"/>
  <c r="CB743" i="1"/>
  <c r="CD743" i="1"/>
  <c r="CF743" i="1"/>
  <c r="CH743" i="1"/>
  <c r="CJ743" i="1"/>
  <c r="CL743" i="1"/>
  <c r="CN743" i="1"/>
  <c r="CP743" i="1"/>
  <c r="CR743" i="1"/>
  <c r="CT743" i="1"/>
  <c r="CV743" i="1"/>
  <c r="CX743" i="1"/>
  <c r="CZ743" i="1"/>
  <c r="DC743" i="1"/>
  <c r="E744" i="1"/>
  <c r="H744" i="1"/>
  <c r="K744" i="1"/>
  <c r="S744" i="1"/>
  <c r="U744" i="1"/>
  <c r="W744" i="1"/>
  <c r="Y744" i="1"/>
  <c r="AA744" i="1"/>
  <c r="AC744" i="1"/>
  <c r="AD744" i="1"/>
  <c r="AE744" i="1"/>
  <c r="AF744" i="1"/>
  <c r="AK744" i="1"/>
  <c r="AQ744" i="1"/>
  <c r="AR744" i="1"/>
  <c r="AS744" i="1"/>
  <c r="AT744" i="1"/>
  <c r="AV744" i="1"/>
  <c r="AW744" i="1"/>
  <c r="AX744" i="1"/>
  <c r="AY744" i="1"/>
  <c r="BB744" i="1"/>
  <c r="BC744" i="1"/>
  <c r="BD744" i="1"/>
  <c r="BE744" i="1"/>
  <c r="BH744" i="1"/>
  <c r="BJ744" i="1"/>
  <c r="BL744" i="1"/>
  <c r="BN744" i="1"/>
  <c r="BP744" i="1"/>
  <c r="BR744" i="1"/>
  <c r="BT744" i="1"/>
  <c r="BV744" i="1"/>
  <c r="CB744" i="1"/>
  <c r="CD744" i="1"/>
  <c r="CF744" i="1"/>
  <c r="CH744" i="1"/>
  <c r="CJ744" i="1"/>
  <c r="CL744" i="1"/>
  <c r="CN744" i="1"/>
  <c r="CP744" i="1"/>
  <c r="CR744" i="1"/>
  <c r="CT744" i="1"/>
  <c r="CV744" i="1"/>
  <c r="CX744" i="1"/>
  <c r="CZ744" i="1"/>
  <c r="DC744" i="1"/>
  <c r="E745" i="1"/>
  <c r="H745" i="1"/>
  <c r="K745" i="1"/>
  <c r="S745" i="1"/>
  <c r="U745" i="1"/>
  <c r="W745" i="1"/>
  <c r="Y745" i="1"/>
  <c r="AA745" i="1"/>
  <c r="AC745" i="1"/>
  <c r="AD745" i="1"/>
  <c r="AE745" i="1"/>
  <c r="AF745" i="1"/>
  <c r="AK745" i="1"/>
  <c r="AQ745" i="1"/>
  <c r="AR745" i="1"/>
  <c r="AS745" i="1"/>
  <c r="AT745" i="1"/>
  <c r="AV745" i="1"/>
  <c r="AW745" i="1"/>
  <c r="AX745" i="1"/>
  <c r="AY745" i="1"/>
  <c r="BB745" i="1"/>
  <c r="BC745" i="1"/>
  <c r="BD745" i="1"/>
  <c r="BE745" i="1"/>
  <c r="BH745" i="1"/>
  <c r="BJ745" i="1"/>
  <c r="BL745" i="1"/>
  <c r="BN745" i="1"/>
  <c r="BP745" i="1"/>
  <c r="BR745" i="1"/>
  <c r="BT745" i="1"/>
  <c r="BV745" i="1"/>
  <c r="CB745" i="1"/>
  <c r="CD745" i="1"/>
  <c r="CF745" i="1"/>
  <c r="CH745" i="1"/>
  <c r="CJ745" i="1"/>
  <c r="CL745" i="1"/>
  <c r="CN745" i="1"/>
  <c r="CP745" i="1"/>
  <c r="CR745" i="1"/>
  <c r="CT745" i="1"/>
  <c r="CV745" i="1"/>
  <c r="CX745" i="1"/>
  <c r="CZ745" i="1"/>
  <c r="DC745" i="1"/>
  <c r="E746" i="1"/>
  <c r="H746" i="1"/>
  <c r="K746" i="1"/>
  <c r="S746" i="1"/>
  <c r="U746" i="1"/>
  <c r="W746" i="1"/>
  <c r="Y746" i="1"/>
  <c r="AA746" i="1"/>
  <c r="AC746" i="1"/>
  <c r="AD746" i="1"/>
  <c r="AE746" i="1"/>
  <c r="AF746" i="1"/>
  <c r="AK746" i="1"/>
  <c r="AQ746" i="1"/>
  <c r="AR746" i="1"/>
  <c r="AS746" i="1"/>
  <c r="AT746" i="1"/>
  <c r="AV746" i="1"/>
  <c r="AW746" i="1"/>
  <c r="AX746" i="1"/>
  <c r="AY746" i="1"/>
  <c r="BB746" i="1"/>
  <c r="BC746" i="1"/>
  <c r="BD746" i="1"/>
  <c r="BE746" i="1"/>
  <c r="BH746" i="1"/>
  <c r="BJ746" i="1"/>
  <c r="BL746" i="1"/>
  <c r="BN746" i="1"/>
  <c r="BP746" i="1"/>
  <c r="BR746" i="1"/>
  <c r="BT746" i="1"/>
  <c r="BV746" i="1"/>
  <c r="CB746" i="1"/>
  <c r="CD746" i="1"/>
  <c r="CF746" i="1"/>
  <c r="CH746" i="1"/>
  <c r="CJ746" i="1"/>
  <c r="CL746" i="1"/>
  <c r="CN746" i="1"/>
  <c r="CP746" i="1"/>
  <c r="CR746" i="1"/>
  <c r="CT746" i="1"/>
  <c r="CV746" i="1"/>
  <c r="CX746" i="1"/>
  <c r="CZ746" i="1"/>
  <c r="DC746" i="1"/>
  <c r="E747" i="1"/>
  <c r="H747" i="1"/>
  <c r="K747" i="1"/>
  <c r="S747" i="1"/>
  <c r="U747" i="1"/>
  <c r="W747" i="1"/>
  <c r="Y747" i="1"/>
  <c r="AA747" i="1"/>
  <c r="AC747" i="1"/>
  <c r="AD747" i="1"/>
  <c r="AE747" i="1"/>
  <c r="AF747" i="1"/>
  <c r="AK747" i="1"/>
  <c r="AQ747" i="1"/>
  <c r="AR747" i="1"/>
  <c r="AS747" i="1"/>
  <c r="AT747" i="1"/>
  <c r="AV747" i="1"/>
  <c r="AW747" i="1"/>
  <c r="AX747" i="1"/>
  <c r="AY747" i="1"/>
  <c r="BB747" i="1"/>
  <c r="BC747" i="1"/>
  <c r="BD747" i="1"/>
  <c r="BE747" i="1"/>
  <c r="BH747" i="1"/>
  <c r="BJ747" i="1"/>
  <c r="BL747" i="1"/>
  <c r="BN747" i="1"/>
  <c r="BP747" i="1"/>
  <c r="BR747" i="1"/>
  <c r="BT747" i="1"/>
  <c r="BV747" i="1"/>
  <c r="CB747" i="1"/>
  <c r="CD747" i="1"/>
  <c r="CF747" i="1"/>
  <c r="CH747" i="1"/>
  <c r="CJ747" i="1"/>
  <c r="CL747" i="1"/>
  <c r="CN747" i="1"/>
  <c r="CP747" i="1"/>
  <c r="CR747" i="1"/>
  <c r="CT747" i="1"/>
  <c r="CV747" i="1"/>
  <c r="CX747" i="1"/>
  <c r="CZ747" i="1"/>
  <c r="DC747" i="1"/>
  <c r="E748" i="1"/>
  <c r="H748" i="1"/>
  <c r="K748" i="1"/>
  <c r="S748" i="1"/>
  <c r="U748" i="1"/>
  <c r="W748" i="1"/>
  <c r="Y748" i="1"/>
  <c r="AA748" i="1"/>
  <c r="AC748" i="1"/>
  <c r="AD748" i="1"/>
  <c r="AE748" i="1"/>
  <c r="AF748" i="1"/>
  <c r="AK748" i="1"/>
  <c r="AQ748" i="1"/>
  <c r="AR748" i="1"/>
  <c r="AS748" i="1"/>
  <c r="AT748" i="1"/>
  <c r="AV748" i="1"/>
  <c r="AW748" i="1"/>
  <c r="AX748" i="1"/>
  <c r="AY748" i="1"/>
  <c r="BB748" i="1"/>
  <c r="BC748" i="1"/>
  <c r="BD748" i="1"/>
  <c r="BE748" i="1"/>
  <c r="BH748" i="1"/>
  <c r="BJ748" i="1"/>
  <c r="BL748" i="1"/>
  <c r="BN748" i="1"/>
  <c r="BP748" i="1"/>
  <c r="BR748" i="1"/>
  <c r="BT748" i="1"/>
  <c r="BV748" i="1"/>
  <c r="CB748" i="1"/>
  <c r="CD748" i="1"/>
  <c r="CF748" i="1"/>
  <c r="CH748" i="1"/>
  <c r="CJ748" i="1"/>
  <c r="CL748" i="1"/>
  <c r="CN748" i="1"/>
  <c r="CP748" i="1"/>
  <c r="CR748" i="1"/>
  <c r="CT748" i="1"/>
  <c r="CV748" i="1"/>
  <c r="CX748" i="1"/>
  <c r="CZ748" i="1"/>
  <c r="DC748" i="1"/>
  <c r="E749" i="1"/>
  <c r="H749" i="1"/>
  <c r="K749" i="1"/>
  <c r="S749" i="1"/>
  <c r="U749" i="1"/>
  <c r="W749" i="1"/>
  <c r="Y749" i="1"/>
  <c r="AA749" i="1"/>
  <c r="AC749" i="1"/>
  <c r="AD749" i="1"/>
  <c r="AE749" i="1"/>
  <c r="AF749" i="1"/>
  <c r="AK749" i="1"/>
  <c r="AQ749" i="1"/>
  <c r="AR749" i="1"/>
  <c r="AS749" i="1"/>
  <c r="AT749" i="1"/>
  <c r="AV749" i="1"/>
  <c r="AW749" i="1"/>
  <c r="AX749" i="1"/>
  <c r="AY749" i="1"/>
  <c r="BB749" i="1"/>
  <c r="BC749" i="1"/>
  <c r="BD749" i="1"/>
  <c r="BE749" i="1"/>
  <c r="BH749" i="1"/>
  <c r="BJ749" i="1"/>
  <c r="BL749" i="1"/>
  <c r="BN749" i="1"/>
  <c r="BP749" i="1"/>
  <c r="BR749" i="1"/>
  <c r="BT749" i="1"/>
  <c r="BV749" i="1"/>
  <c r="CB749" i="1"/>
  <c r="CD749" i="1"/>
  <c r="CF749" i="1"/>
  <c r="CH749" i="1"/>
  <c r="CJ749" i="1"/>
  <c r="CL749" i="1"/>
  <c r="CN749" i="1"/>
  <c r="CP749" i="1"/>
  <c r="CR749" i="1"/>
  <c r="CT749" i="1"/>
  <c r="CV749" i="1"/>
  <c r="CX749" i="1"/>
  <c r="CZ749" i="1"/>
  <c r="DC749" i="1"/>
  <c r="E750" i="1"/>
  <c r="H750" i="1"/>
  <c r="K750" i="1"/>
  <c r="S750" i="1"/>
  <c r="U750" i="1"/>
  <c r="W750" i="1"/>
  <c r="Y750" i="1"/>
  <c r="AA750" i="1"/>
  <c r="AC750" i="1"/>
  <c r="AD750" i="1"/>
  <c r="AE750" i="1"/>
  <c r="AF750" i="1"/>
  <c r="AK750" i="1"/>
  <c r="AQ750" i="1"/>
  <c r="AR750" i="1"/>
  <c r="AS750" i="1"/>
  <c r="AT750" i="1"/>
  <c r="AV750" i="1"/>
  <c r="AW750" i="1"/>
  <c r="AX750" i="1"/>
  <c r="AY750" i="1"/>
  <c r="BB750" i="1"/>
  <c r="BC750" i="1"/>
  <c r="BD750" i="1"/>
  <c r="BE750" i="1"/>
  <c r="BH750" i="1"/>
  <c r="BJ750" i="1"/>
  <c r="BL750" i="1"/>
  <c r="BN750" i="1"/>
  <c r="BP750" i="1"/>
  <c r="BR750" i="1"/>
  <c r="BT750" i="1"/>
  <c r="BV750" i="1"/>
  <c r="CB750" i="1"/>
  <c r="CD750" i="1"/>
  <c r="CF750" i="1"/>
  <c r="CH750" i="1"/>
  <c r="CJ750" i="1"/>
  <c r="CL750" i="1"/>
  <c r="CN750" i="1"/>
  <c r="CP750" i="1"/>
  <c r="CR750" i="1"/>
  <c r="CT750" i="1"/>
  <c r="CV750" i="1"/>
  <c r="CX750" i="1"/>
  <c r="CZ750" i="1"/>
  <c r="DC750" i="1"/>
  <c r="E751" i="1"/>
  <c r="H751" i="1"/>
  <c r="K751" i="1"/>
  <c r="S751" i="1"/>
  <c r="U751" i="1"/>
  <c r="W751" i="1"/>
  <c r="Y751" i="1"/>
  <c r="AA751" i="1"/>
  <c r="AC751" i="1"/>
  <c r="AD751" i="1"/>
  <c r="AE751" i="1"/>
  <c r="AF751" i="1"/>
  <c r="AK751" i="1"/>
  <c r="AQ751" i="1"/>
  <c r="AR751" i="1"/>
  <c r="AS751" i="1"/>
  <c r="AT751" i="1"/>
  <c r="AV751" i="1"/>
  <c r="AW751" i="1"/>
  <c r="AX751" i="1"/>
  <c r="AY751" i="1"/>
  <c r="BB751" i="1"/>
  <c r="BC751" i="1"/>
  <c r="BD751" i="1"/>
  <c r="BE751" i="1"/>
  <c r="BH751" i="1"/>
  <c r="BJ751" i="1"/>
  <c r="BL751" i="1"/>
  <c r="BN751" i="1"/>
  <c r="BP751" i="1"/>
  <c r="BR751" i="1"/>
  <c r="BT751" i="1"/>
  <c r="BV751" i="1"/>
  <c r="CB751" i="1"/>
  <c r="CD751" i="1"/>
  <c r="CF751" i="1"/>
  <c r="CH751" i="1"/>
  <c r="CJ751" i="1"/>
  <c r="CL751" i="1"/>
  <c r="CN751" i="1"/>
  <c r="CP751" i="1"/>
  <c r="CR751" i="1"/>
  <c r="CT751" i="1"/>
  <c r="CV751" i="1"/>
  <c r="CX751" i="1"/>
  <c r="CZ751" i="1"/>
  <c r="DC751" i="1"/>
  <c r="E752" i="1"/>
  <c r="H752" i="1"/>
  <c r="K752" i="1"/>
  <c r="S752" i="1"/>
  <c r="U752" i="1"/>
  <c r="W752" i="1"/>
  <c r="Y752" i="1"/>
  <c r="AA752" i="1"/>
  <c r="AC752" i="1"/>
  <c r="AD752" i="1"/>
  <c r="AE752" i="1"/>
  <c r="AF752" i="1"/>
  <c r="AK752" i="1"/>
  <c r="AQ752" i="1"/>
  <c r="AR752" i="1"/>
  <c r="AS752" i="1"/>
  <c r="AT752" i="1"/>
  <c r="AV752" i="1"/>
  <c r="AW752" i="1"/>
  <c r="AX752" i="1"/>
  <c r="AY752" i="1"/>
  <c r="BB752" i="1"/>
  <c r="BC752" i="1"/>
  <c r="BD752" i="1"/>
  <c r="BE752" i="1"/>
  <c r="BH752" i="1"/>
  <c r="BJ752" i="1"/>
  <c r="BL752" i="1"/>
  <c r="BN752" i="1"/>
  <c r="BP752" i="1"/>
  <c r="BR752" i="1"/>
  <c r="BT752" i="1"/>
  <c r="BV752" i="1"/>
  <c r="CB752" i="1"/>
  <c r="CD752" i="1"/>
  <c r="CF752" i="1"/>
  <c r="CH752" i="1"/>
  <c r="CJ752" i="1"/>
  <c r="CL752" i="1"/>
  <c r="CN752" i="1"/>
  <c r="CP752" i="1"/>
  <c r="CR752" i="1"/>
  <c r="CT752" i="1"/>
  <c r="CV752" i="1"/>
  <c r="CX752" i="1"/>
  <c r="CZ752" i="1"/>
  <c r="DC752" i="1"/>
  <c r="E753" i="1"/>
  <c r="H753" i="1"/>
  <c r="K753" i="1"/>
  <c r="S753" i="1"/>
  <c r="U753" i="1"/>
  <c r="W753" i="1"/>
  <c r="Y753" i="1"/>
  <c r="AA753" i="1"/>
  <c r="AC753" i="1"/>
  <c r="AD753" i="1"/>
  <c r="AE753" i="1"/>
  <c r="AF753" i="1"/>
  <c r="AK753" i="1"/>
  <c r="AQ753" i="1"/>
  <c r="AR753" i="1"/>
  <c r="AS753" i="1"/>
  <c r="AT753" i="1"/>
  <c r="AV753" i="1"/>
  <c r="AW753" i="1"/>
  <c r="AX753" i="1"/>
  <c r="AY753" i="1"/>
  <c r="BB753" i="1"/>
  <c r="BC753" i="1"/>
  <c r="BD753" i="1"/>
  <c r="BE753" i="1"/>
  <c r="BH753" i="1"/>
  <c r="BJ753" i="1"/>
  <c r="BL753" i="1"/>
  <c r="BN753" i="1"/>
  <c r="BP753" i="1"/>
  <c r="BR753" i="1"/>
  <c r="BT753" i="1"/>
  <c r="BV753" i="1"/>
  <c r="CB753" i="1"/>
  <c r="CD753" i="1"/>
  <c r="CF753" i="1"/>
  <c r="CH753" i="1"/>
  <c r="CJ753" i="1"/>
  <c r="CL753" i="1"/>
  <c r="CN753" i="1"/>
  <c r="CP753" i="1"/>
  <c r="CR753" i="1"/>
  <c r="CT753" i="1"/>
  <c r="CV753" i="1"/>
  <c r="CX753" i="1"/>
  <c r="CZ753" i="1"/>
  <c r="DC753" i="1"/>
  <c r="E754" i="1"/>
  <c r="H754" i="1"/>
  <c r="K754" i="1"/>
  <c r="S754" i="1"/>
  <c r="U754" i="1"/>
  <c r="W754" i="1"/>
  <c r="Y754" i="1"/>
  <c r="AA754" i="1"/>
  <c r="AC754" i="1"/>
  <c r="AD754" i="1"/>
  <c r="AE754" i="1"/>
  <c r="AF754" i="1"/>
  <c r="AK754" i="1"/>
  <c r="AQ754" i="1"/>
  <c r="AR754" i="1"/>
  <c r="AS754" i="1"/>
  <c r="AT754" i="1"/>
  <c r="AV754" i="1"/>
  <c r="AW754" i="1"/>
  <c r="AX754" i="1"/>
  <c r="AY754" i="1"/>
  <c r="BB754" i="1"/>
  <c r="BC754" i="1"/>
  <c r="BD754" i="1"/>
  <c r="BE754" i="1"/>
  <c r="BH754" i="1"/>
  <c r="BJ754" i="1"/>
  <c r="BL754" i="1"/>
  <c r="BN754" i="1"/>
  <c r="BP754" i="1"/>
  <c r="BR754" i="1"/>
  <c r="BT754" i="1"/>
  <c r="BV754" i="1"/>
  <c r="CB754" i="1"/>
  <c r="CD754" i="1"/>
  <c r="CF754" i="1"/>
  <c r="CH754" i="1"/>
  <c r="CJ754" i="1"/>
  <c r="CL754" i="1"/>
  <c r="CN754" i="1"/>
  <c r="CP754" i="1"/>
  <c r="CR754" i="1"/>
  <c r="CT754" i="1"/>
  <c r="CV754" i="1"/>
  <c r="CX754" i="1"/>
  <c r="CZ754" i="1"/>
  <c r="DC754" i="1"/>
  <c r="E755" i="1"/>
  <c r="H755" i="1"/>
  <c r="K755" i="1"/>
  <c r="S755" i="1"/>
  <c r="U755" i="1"/>
  <c r="W755" i="1"/>
  <c r="Y755" i="1"/>
  <c r="AA755" i="1"/>
  <c r="AC755" i="1"/>
  <c r="AD755" i="1"/>
  <c r="AE755" i="1"/>
  <c r="AF755" i="1"/>
  <c r="AK755" i="1"/>
  <c r="AQ755" i="1"/>
  <c r="AR755" i="1"/>
  <c r="AS755" i="1"/>
  <c r="AT755" i="1"/>
  <c r="AV755" i="1"/>
  <c r="AW755" i="1"/>
  <c r="AX755" i="1"/>
  <c r="AY755" i="1"/>
  <c r="BB755" i="1"/>
  <c r="BC755" i="1"/>
  <c r="BD755" i="1"/>
  <c r="BE755" i="1"/>
  <c r="BH755" i="1"/>
  <c r="BJ755" i="1"/>
  <c r="BL755" i="1"/>
  <c r="BN755" i="1"/>
  <c r="BP755" i="1"/>
  <c r="BR755" i="1"/>
  <c r="BT755" i="1"/>
  <c r="BV755" i="1"/>
  <c r="CB755" i="1"/>
  <c r="CD755" i="1"/>
  <c r="CF755" i="1"/>
  <c r="CH755" i="1"/>
  <c r="CJ755" i="1"/>
  <c r="CL755" i="1"/>
  <c r="CN755" i="1"/>
  <c r="CP755" i="1"/>
  <c r="CR755" i="1"/>
  <c r="CT755" i="1"/>
  <c r="CV755" i="1"/>
  <c r="CX755" i="1"/>
  <c r="CZ755" i="1"/>
  <c r="DC755" i="1"/>
  <c r="E756" i="1"/>
  <c r="H756" i="1"/>
  <c r="K756" i="1"/>
  <c r="S756" i="1"/>
  <c r="U756" i="1"/>
  <c r="W756" i="1"/>
  <c r="Y756" i="1"/>
  <c r="AA756" i="1"/>
  <c r="AC756" i="1"/>
  <c r="AD756" i="1"/>
  <c r="AE756" i="1"/>
  <c r="AF756" i="1"/>
  <c r="AK756" i="1"/>
  <c r="AQ756" i="1"/>
  <c r="AR756" i="1"/>
  <c r="AS756" i="1"/>
  <c r="AT756" i="1"/>
  <c r="AV756" i="1"/>
  <c r="AW756" i="1"/>
  <c r="AX756" i="1"/>
  <c r="AY756" i="1"/>
  <c r="BB756" i="1"/>
  <c r="BC756" i="1"/>
  <c r="BD756" i="1"/>
  <c r="BE756" i="1"/>
  <c r="BH756" i="1"/>
  <c r="BJ756" i="1"/>
  <c r="BL756" i="1"/>
  <c r="BN756" i="1"/>
  <c r="BP756" i="1"/>
  <c r="BR756" i="1"/>
  <c r="BT756" i="1"/>
  <c r="BV756" i="1"/>
  <c r="CB756" i="1"/>
  <c r="CD756" i="1"/>
  <c r="CF756" i="1"/>
  <c r="CH756" i="1"/>
  <c r="CJ756" i="1"/>
  <c r="CL756" i="1"/>
  <c r="CN756" i="1"/>
  <c r="CP756" i="1"/>
  <c r="CR756" i="1"/>
  <c r="CT756" i="1"/>
  <c r="CV756" i="1"/>
  <c r="CX756" i="1"/>
  <c r="CZ756" i="1"/>
  <c r="DC756" i="1"/>
  <c r="E757" i="1"/>
  <c r="H757" i="1"/>
  <c r="K757" i="1"/>
  <c r="S757" i="1"/>
  <c r="U757" i="1"/>
  <c r="W757" i="1"/>
  <c r="Y757" i="1"/>
  <c r="AA757" i="1"/>
  <c r="AC757" i="1"/>
  <c r="AD757" i="1"/>
  <c r="AE757" i="1"/>
  <c r="AF757" i="1"/>
  <c r="AK757" i="1"/>
  <c r="AQ757" i="1"/>
  <c r="AR757" i="1"/>
  <c r="AS757" i="1"/>
  <c r="AT757" i="1"/>
  <c r="AV757" i="1"/>
  <c r="AW757" i="1"/>
  <c r="AX757" i="1"/>
  <c r="AY757" i="1"/>
  <c r="BB757" i="1"/>
  <c r="BC757" i="1"/>
  <c r="BD757" i="1"/>
  <c r="BE757" i="1"/>
  <c r="BH757" i="1"/>
  <c r="BJ757" i="1"/>
  <c r="BL757" i="1"/>
  <c r="BN757" i="1"/>
  <c r="BP757" i="1"/>
  <c r="BR757" i="1"/>
  <c r="BT757" i="1"/>
  <c r="BV757" i="1"/>
  <c r="CB757" i="1"/>
  <c r="CD757" i="1"/>
  <c r="CF757" i="1"/>
  <c r="CH757" i="1"/>
  <c r="CJ757" i="1"/>
  <c r="CL757" i="1"/>
  <c r="CN757" i="1"/>
  <c r="CP757" i="1"/>
  <c r="CR757" i="1"/>
  <c r="CT757" i="1"/>
  <c r="CV757" i="1"/>
  <c r="CX757" i="1"/>
  <c r="CZ757" i="1"/>
  <c r="DC757" i="1"/>
  <c r="E758" i="1"/>
  <c r="H758" i="1"/>
  <c r="K758" i="1"/>
  <c r="S758" i="1"/>
  <c r="U758" i="1"/>
  <c r="W758" i="1"/>
  <c r="Y758" i="1"/>
  <c r="AA758" i="1"/>
  <c r="AC758" i="1"/>
  <c r="AD758" i="1"/>
  <c r="AE758" i="1"/>
  <c r="AF758" i="1"/>
  <c r="AK758" i="1"/>
  <c r="AQ758" i="1"/>
  <c r="AR758" i="1"/>
  <c r="AS758" i="1"/>
  <c r="AT758" i="1"/>
  <c r="AV758" i="1"/>
  <c r="AW758" i="1"/>
  <c r="AX758" i="1"/>
  <c r="AY758" i="1"/>
  <c r="BB758" i="1"/>
  <c r="BC758" i="1"/>
  <c r="BD758" i="1"/>
  <c r="BE758" i="1"/>
  <c r="BH758" i="1"/>
  <c r="BJ758" i="1"/>
  <c r="BL758" i="1"/>
  <c r="BN758" i="1"/>
  <c r="BP758" i="1"/>
  <c r="BR758" i="1"/>
  <c r="BT758" i="1"/>
  <c r="BV758" i="1"/>
  <c r="CB758" i="1"/>
  <c r="CD758" i="1"/>
  <c r="CF758" i="1"/>
  <c r="CH758" i="1"/>
  <c r="CJ758" i="1"/>
  <c r="CL758" i="1"/>
  <c r="CN758" i="1"/>
  <c r="CP758" i="1"/>
  <c r="CR758" i="1"/>
  <c r="CT758" i="1"/>
  <c r="CV758" i="1"/>
  <c r="CX758" i="1"/>
  <c r="CZ758" i="1"/>
  <c r="DC758" i="1"/>
  <c r="E759" i="1"/>
  <c r="H759" i="1"/>
  <c r="K759" i="1"/>
  <c r="S759" i="1"/>
  <c r="U759" i="1"/>
  <c r="W759" i="1"/>
  <c r="Y759" i="1"/>
  <c r="AA759" i="1"/>
  <c r="AC759" i="1"/>
  <c r="AD759" i="1"/>
  <c r="AE759" i="1"/>
  <c r="AF759" i="1"/>
  <c r="AK759" i="1"/>
  <c r="AQ759" i="1"/>
  <c r="AR759" i="1"/>
  <c r="AS759" i="1"/>
  <c r="AT759" i="1"/>
  <c r="AV759" i="1"/>
  <c r="AW759" i="1"/>
  <c r="AX759" i="1"/>
  <c r="AY759" i="1"/>
  <c r="BB759" i="1"/>
  <c r="BC759" i="1"/>
  <c r="BD759" i="1"/>
  <c r="BE759" i="1"/>
  <c r="BH759" i="1"/>
  <c r="BJ759" i="1"/>
  <c r="BL759" i="1"/>
  <c r="BN759" i="1"/>
  <c r="BP759" i="1"/>
  <c r="BR759" i="1"/>
  <c r="BT759" i="1"/>
  <c r="BV759" i="1"/>
  <c r="CB759" i="1"/>
  <c r="CD759" i="1"/>
  <c r="CF759" i="1"/>
  <c r="CH759" i="1"/>
  <c r="CJ759" i="1"/>
  <c r="CL759" i="1"/>
  <c r="CN759" i="1"/>
  <c r="CP759" i="1"/>
  <c r="CR759" i="1"/>
  <c r="CT759" i="1"/>
  <c r="CV759" i="1"/>
  <c r="CX759" i="1"/>
  <c r="CZ759" i="1"/>
  <c r="DC759" i="1"/>
  <c r="E760" i="1"/>
  <c r="H760" i="1"/>
  <c r="K760" i="1"/>
  <c r="S760" i="1"/>
  <c r="U760" i="1"/>
  <c r="W760" i="1"/>
  <c r="Y760" i="1"/>
  <c r="AA760" i="1"/>
  <c r="AC760" i="1"/>
  <c r="AD760" i="1"/>
  <c r="AE760" i="1"/>
  <c r="AF760" i="1"/>
  <c r="AK760" i="1"/>
  <c r="AQ760" i="1"/>
  <c r="AR760" i="1"/>
  <c r="AS760" i="1"/>
  <c r="AT760" i="1"/>
  <c r="AV760" i="1"/>
  <c r="AW760" i="1"/>
  <c r="AX760" i="1"/>
  <c r="AY760" i="1"/>
  <c r="BB760" i="1"/>
  <c r="BC760" i="1"/>
  <c r="BD760" i="1"/>
  <c r="BE760" i="1"/>
  <c r="BH760" i="1"/>
  <c r="BJ760" i="1"/>
  <c r="BL760" i="1"/>
  <c r="BN760" i="1"/>
  <c r="BP760" i="1"/>
  <c r="BR760" i="1"/>
  <c r="BT760" i="1"/>
  <c r="BV760" i="1"/>
  <c r="CB760" i="1"/>
  <c r="CD760" i="1"/>
  <c r="CF760" i="1"/>
  <c r="CH760" i="1"/>
  <c r="CJ760" i="1"/>
  <c r="CL760" i="1"/>
  <c r="CN760" i="1"/>
  <c r="CP760" i="1"/>
  <c r="CR760" i="1"/>
  <c r="CT760" i="1"/>
  <c r="CV760" i="1"/>
  <c r="CX760" i="1"/>
  <c r="CZ760" i="1"/>
  <c r="DC760" i="1"/>
  <c r="E761" i="1"/>
  <c r="H761" i="1"/>
  <c r="K761" i="1"/>
  <c r="S761" i="1"/>
  <c r="U761" i="1"/>
  <c r="W761" i="1"/>
  <c r="Y761" i="1"/>
  <c r="AA761" i="1"/>
  <c r="AC761" i="1"/>
  <c r="AD761" i="1"/>
  <c r="AE761" i="1"/>
  <c r="AF761" i="1"/>
  <c r="AK761" i="1"/>
  <c r="AQ761" i="1"/>
  <c r="AR761" i="1"/>
  <c r="AS761" i="1"/>
  <c r="AT761" i="1"/>
  <c r="AV761" i="1"/>
  <c r="AW761" i="1"/>
  <c r="AX761" i="1"/>
  <c r="AY761" i="1"/>
  <c r="BB761" i="1"/>
  <c r="BC761" i="1"/>
  <c r="BD761" i="1"/>
  <c r="BE761" i="1"/>
  <c r="BH761" i="1"/>
  <c r="BJ761" i="1"/>
  <c r="BL761" i="1"/>
  <c r="BN761" i="1"/>
  <c r="BP761" i="1"/>
  <c r="BR761" i="1"/>
  <c r="BT761" i="1"/>
  <c r="BV761" i="1"/>
  <c r="CB761" i="1"/>
  <c r="CD761" i="1"/>
  <c r="CF761" i="1"/>
  <c r="CH761" i="1"/>
  <c r="CJ761" i="1"/>
  <c r="CL761" i="1"/>
  <c r="CN761" i="1"/>
  <c r="CP761" i="1"/>
  <c r="CR761" i="1"/>
  <c r="CT761" i="1"/>
  <c r="CV761" i="1"/>
  <c r="CX761" i="1"/>
  <c r="CZ761" i="1"/>
  <c r="DC761" i="1"/>
  <c r="E762" i="1"/>
  <c r="H762" i="1"/>
  <c r="K762" i="1"/>
  <c r="S762" i="1"/>
  <c r="U762" i="1"/>
  <c r="W762" i="1"/>
  <c r="Y762" i="1"/>
  <c r="AA762" i="1"/>
  <c r="AC762" i="1"/>
  <c r="AD762" i="1"/>
  <c r="AE762" i="1"/>
  <c r="AF762" i="1"/>
  <c r="AK762" i="1"/>
  <c r="AQ762" i="1"/>
  <c r="AR762" i="1"/>
  <c r="AS762" i="1"/>
  <c r="AT762" i="1"/>
  <c r="AV762" i="1"/>
  <c r="AW762" i="1"/>
  <c r="AX762" i="1"/>
  <c r="AY762" i="1"/>
  <c r="BB762" i="1"/>
  <c r="BC762" i="1"/>
  <c r="BD762" i="1"/>
  <c r="BE762" i="1"/>
  <c r="BH762" i="1"/>
  <c r="BJ762" i="1"/>
  <c r="BL762" i="1"/>
  <c r="BN762" i="1"/>
  <c r="BP762" i="1"/>
  <c r="BR762" i="1"/>
  <c r="BT762" i="1"/>
  <c r="BV762" i="1"/>
  <c r="CB762" i="1"/>
  <c r="CD762" i="1"/>
  <c r="CF762" i="1"/>
  <c r="CH762" i="1"/>
  <c r="CJ762" i="1"/>
  <c r="CL762" i="1"/>
  <c r="CN762" i="1"/>
  <c r="CP762" i="1"/>
  <c r="CR762" i="1"/>
  <c r="CT762" i="1"/>
  <c r="CV762" i="1"/>
  <c r="CX762" i="1"/>
  <c r="CZ762" i="1"/>
  <c r="DC762" i="1"/>
  <c r="E763" i="1"/>
  <c r="H763" i="1"/>
  <c r="K763" i="1"/>
  <c r="S763" i="1"/>
  <c r="U763" i="1"/>
  <c r="W763" i="1"/>
  <c r="Y763" i="1"/>
  <c r="AA763" i="1"/>
  <c r="AC763" i="1"/>
  <c r="AD763" i="1"/>
  <c r="AE763" i="1"/>
  <c r="AF763" i="1"/>
  <c r="AK763" i="1"/>
  <c r="AQ763" i="1"/>
  <c r="AR763" i="1"/>
  <c r="AS763" i="1"/>
  <c r="AT763" i="1"/>
  <c r="AV763" i="1"/>
  <c r="AW763" i="1"/>
  <c r="AX763" i="1"/>
  <c r="AY763" i="1"/>
  <c r="BB763" i="1"/>
  <c r="BC763" i="1"/>
  <c r="BD763" i="1"/>
  <c r="BE763" i="1"/>
  <c r="BH763" i="1"/>
  <c r="BJ763" i="1"/>
  <c r="BL763" i="1"/>
  <c r="BN763" i="1"/>
  <c r="BP763" i="1"/>
  <c r="BR763" i="1"/>
  <c r="BT763" i="1"/>
  <c r="BV763" i="1"/>
  <c r="CB763" i="1"/>
  <c r="CD763" i="1"/>
  <c r="CF763" i="1"/>
  <c r="CH763" i="1"/>
  <c r="CJ763" i="1"/>
  <c r="CL763" i="1"/>
  <c r="CN763" i="1"/>
  <c r="CP763" i="1"/>
  <c r="CR763" i="1"/>
  <c r="CT763" i="1"/>
  <c r="CV763" i="1"/>
  <c r="CX763" i="1"/>
  <c r="CZ763" i="1"/>
  <c r="DC763" i="1"/>
  <c r="E764" i="1"/>
  <c r="H764" i="1"/>
  <c r="K764" i="1"/>
  <c r="S764" i="1"/>
  <c r="U764" i="1"/>
  <c r="W764" i="1"/>
  <c r="Y764" i="1"/>
  <c r="AA764" i="1"/>
  <c r="AC764" i="1"/>
  <c r="AD764" i="1"/>
  <c r="AE764" i="1"/>
  <c r="AF764" i="1"/>
  <c r="AK764" i="1"/>
  <c r="AQ764" i="1"/>
  <c r="AR764" i="1"/>
  <c r="AS764" i="1"/>
  <c r="AT764" i="1"/>
  <c r="AV764" i="1"/>
  <c r="AW764" i="1"/>
  <c r="AX764" i="1"/>
  <c r="AY764" i="1"/>
  <c r="BB764" i="1"/>
  <c r="BC764" i="1"/>
  <c r="BD764" i="1"/>
  <c r="BE764" i="1"/>
  <c r="BH764" i="1"/>
  <c r="BJ764" i="1"/>
  <c r="BL764" i="1"/>
  <c r="BN764" i="1"/>
  <c r="BP764" i="1"/>
  <c r="BR764" i="1"/>
  <c r="BT764" i="1"/>
  <c r="BV764" i="1"/>
  <c r="CB764" i="1"/>
  <c r="CD764" i="1"/>
  <c r="CF764" i="1"/>
  <c r="CH764" i="1"/>
  <c r="CJ764" i="1"/>
  <c r="CL764" i="1"/>
  <c r="CN764" i="1"/>
  <c r="CP764" i="1"/>
  <c r="CR764" i="1"/>
  <c r="CT764" i="1"/>
  <c r="CV764" i="1"/>
  <c r="CX764" i="1"/>
  <c r="CZ764" i="1"/>
  <c r="DC764" i="1"/>
  <c r="E765" i="1"/>
  <c r="H765" i="1"/>
  <c r="K765" i="1"/>
  <c r="S765" i="1"/>
  <c r="U765" i="1"/>
  <c r="W765" i="1"/>
  <c r="Y765" i="1"/>
  <c r="AA765" i="1"/>
  <c r="AC765" i="1"/>
  <c r="AD765" i="1"/>
  <c r="AE765" i="1"/>
  <c r="AF765" i="1"/>
  <c r="AK765" i="1"/>
  <c r="AQ765" i="1"/>
  <c r="AR765" i="1"/>
  <c r="AS765" i="1"/>
  <c r="AT765" i="1"/>
  <c r="AV765" i="1"/>
  <c r="AW765" i="1"/>
  <c r="AX765" i="1"/>
  <c r="AY765" i="1"/>
  <c r="BB765" i="1"/>
  <c r="BC765" i="1"/>
  <c r="BD765" i="1"/>
  <c r="BE765" i="1"/>
  <c r="BH765" i="1"/>
  <c r="BJ765" i="1"/>
  <c r="BL765" i="1"/>
  <c r="BN765" i="1"/>
  <c r="BP765" i="1"/>
  <c r="BR765" i="1"/>
  <c r="BT765" i="1"/>
  <c r="BV765" i="1"/>
  <c r="CB765" i="1"/>
  <c r="CD765" i="1"/>
  <c r="CF765" i="1"/>
  <c r="CH765" i="1"/>
  <c r="CJ765" i="1"/>
  <c r="CL765" i="1"/>
  <c r="CN765" i="1"/>
  <c r="CP765" i="1"/>
  <c r="CR765" i="1"/>
  <c r="CT765" i="1"/>
  <c r="CV765" i="1"/>
  <c r="CX765" i="1"/>
  <c r="CZ765" i="1"/>
  <c r="DC765" i="1"/>
  <c r="E766" i="1"/>
  <c r="H766" i="1"/>
  <c r="K766" i="1"/>
  <c r="S766" i="1"/>
  <c r="U766" i="1"/>
  <c r="W766" i="1"/>
  <c r="Y766" i="1"/>
  <c r="AA766" i="1"/>
  <c r="AC766" i="1"/>
  <c r="AD766" i="1"/>
  <c r="AE766" i="1"/>
  <c r="AF766" i="1"/>
  <c r="AK766" i="1"/>
  <c r="AQ766" i="1"/>
  <c r="AR766" i="1"/>
  <c r="AS766" i="1"/>
  <c r="AT766" i="1"/>
  <c r="AV766" i="1"/>
  <c r="AW766" i="1"/>
  <c r="AX766" i="1"/>
  <c r="AY766" i="1"/>
  <c r="BB766" i="1"/>
  <c r="BC766" i="1"/>
  <c r="BD766" i="1"/>
  <c r="BE766" i="1"/>
  <c r="BH766" i="1"/>
  <c r="BJ766" i="1"/>
  <c r="BL766" i="1"/>
  <c r="BN766" i="1"/>
  <c r="BP766" i="1"/>
  <c r="BR766" i="1"/>
  <c r="BT766" i="1"/>
  <c r="BV766" i="1"/>
  <c r="CB766" i="1"/>
  <c r="CD766" i="1"/>
  <c r="CF766" i="1"/>
  <c r="CH766" i="1"/>
  <c r="CJ766" i="1"/>
  <c r="CL766" i="1"/>
  <c r="CN766" i="1"/>
  <c r="CP766" i="1"/>
  <c r="CR766" i="1"/>
  <c r="CT766" i="1"/>
  <c r="CV766" i="1"/>
  <c r="CX766" i="1"/>
  <c r="CZ766" i="1"/>
  <c r="DC766" i="1"/>
  <c r="E767" i="1"/>
  <c r="H767" i="1"/>
  <c r="K767" i="1"/>
  <c r="S767" i="1"/>
  <c r="U767" i="1"/>
  <c r="W767" i="1"/>
  <c r="Y767" i="1"/>
  <c r="AA767" i="1"/>
  <c r="AC767" i="1"/>
  <c r="AD767" i="1"/>
  <c r="AE767" i="1"/>
  <c r="AF767" i="1"/>
  <c r="AK767" i="1"/>
  <c r="AQ767" i="1"/>
  <c r="AR767" i="1"/>
  <c r="AS767" i="1"/>
  <c r="AT767" i="1"/>
  <c r="AV767" i="1"/>
  <c r="AW767" i="1"/>
  <c r="AX767" i="1"/>
  <c r="AY767" i="1"/>
  <c r="BB767" i="1"/>
  <c r="BC767" i="1"/>
  <c r="BD767" i="1"/>
  <c r="BE767" i="1"/>
  <c r="BH767" i="1"/>
  <c r="BJ767" i="1"/>
  <c r="BL767" i="1"/>
  <c r="BN767" i="1"/>
  <c r="BP767" i="1"/>
  <c r="BR767" i="1"/>
  <c r="BT767" i="1"/>
  <c r="BV767" i="1"/>
  <c r="CB767" i="1"/>
  <c r="CD767" i="1"/>
  <c r="CF767" i="1"/>
  <c r="CH767" i="1"/>
  <c r="CJ767" i="1"/>
  <c r="CL767" i="1"/>
  <c r="CN767" i="1"/>
  <c r="CP767" i="1"/>
  <c r="CR767" i="1"/>
  <c r="CT767" i="1"/>
  <c r="CV767" i="1"/>
  <c r="CX767" i="1"/>
  <c r="CZ767" i="1"/>
  <c r="DC767" i="1"/>
  <c r="E768" i="1"/>
  <c r="H768" i="1"/>
  <c r="K768" i="1"/>
  <c r="S768" i="1"/>
  <c r="U768" i="1"/>
  <c r="W768" i="1"/>
  <c r="Y768" i="1"/>
  <c r="AA768" i="1"/>
  <c r="AC768" i="1"/>
  <c r="AD768" i="1"/>
  <c r="AE768" i="1"/>
  <c r="AF768" i="1"/>
  <c r="AK768" i="1"/>
  <c r="AQ768" i="1"/>
  <c r="AR768" i="1"/>
  <c r="AS768" i="1"/>
  <c r="AT768" i="1"/>
  <c r="AV768" i="1"/>
  <c r="AW768" i="1"/>
  <c r="AX768" i="1"/>
  <c r="AY768" i="1"/>
  <c r="BB768" i="1"/>
  <c r="BC768" i="1"/>
  <c r="BD768" i="1"/>
  <c r="BE768" i="1"/>
  <c r="BH768" i="1"/>
  <c r="BJ768" i="1"/>
  <c r="BL768" i="1"/>
  <c r="BN768" i="1"/>
  <c r="BP768" i="1"/>
  <c r="BR768" i="1"/>
  <c r="BT768" i="1"/>
  <c r="BV768" i="1"/>
  <c r="CB768" i="1"/>
  <c r="CD768" i="1"/>
  <c r="CF768" i="1"/>
  <c r="CH768" i="1"/>
  <c r="CJ768" i="1"/>
  <c r="CL768" i="1"/>
  <c r="CN768" i="1"/>
  <c r="CP768" i="1"/>
  <c r="CR768" i="1"/>
  <c r="CT768" i="1"/>
  <c r="CV768" i="1"/>
  <c r="CX768" i="1"/>
  <c r="CZ768" i="1"/>
  <c r="DC768" i="1"/>
  <c r="E769" i="1"/>
  <c r="H769" i="1"/>
  <c r="K769" i="1"/>
  <c r="S769" i="1"/>
  <c r="U769" i="1"/>
  <c r="W769" i="1"/>
  <c r="Y769" i="1"/>
  <c r="AA769" i="1"/>
  <c r="AC769" i="1"/>
  <c r="AD769" i="1"/>
  <c r="AE769" i="1"/>
  <c r="AF769" i="1"/>
  <c r="AK769" i="1"/>
  <c r="AQ769" i="1"/>
  <c r="AR769" i="1"/>
  <c r="AS769" i="1"/>
  <c r="AT769" i="1"/>
  <c r="AV769" i="1"/>
  <c r="AW769" i="1"/>
  <c r="AX769" i="1"/>
  <c r="AY769" i="1"/>
  <c r="BB769" i="1"/>
  <c r="BC769" i="1"/>
  <c r="BD769" i="1"/>
  <c r="BE769" i="1"/>
  <c r="BH769" i="1"/>
  <c r="BJ769" i="1"/>
  <c r="BL769" i="1"/>
  <c r="BN769" i="1"/>
  <c r="BP769" i="1"/>
  <c r="BR769" i="1"/>
  <c r="BT769" i="1"/>
  <c r="BV769" i="1"/>
  <c r="CB769" i="1"/>
  <c r="CD769" i="1"/>
  <c r="CF769" i="1"/>
  <c r="CH769" i="1"/>
  <c r="CJ769" i="1"/>
  <c r="CL769" i="1"/>
  <c r="CN769" i="1"/>
  <c r="CP769" i="1"/>
  <c r="CR769" i="1"/>
  <c r="CT769" i="1"/>
  <c r="CV769" i="1"/>
  <c r="CX769" i="1"/>
  <c r="CZ769" i="1"/>
  <c r="DC769" i="1"/>
  <c r="E770" i="1"/>
  <c r="H770" i="1"/>
  <c r="K770" i="1"/>
  <c r="S770" i="1"/>
  <c r="U770" i="1"/>
  <c r="W770" i="1"/>
  <c r="Y770" i="1"/>
  <c r="AA770" i="1"/>
  <c r="AC770" i="1"/>
  <c r="AD770" i="1"/>
  <c r="AE770" i="1"/>
  <c r="AF770" i="1"/>
  <c r="AK770" i="1"/>
  <c r="AQ770" i="1"/>
  <c r="AR770" i="1"/>
  <c r="AS770" i="1"/>
  <c r="AT770" i="1"/>
  <c r="AV770" i="1"/>
  <c r="AW770" i="1"/>
  <c r="AX770" i="1"/>
  <c r="AY770" i="1"/>
  <c r="BB770" i="1"/>
  <c r="BC770" i="1"/>
  <c r="BD770" i="1"/>
  <c r="BE770" i="1"/>
  <c r="BH770" i="1"/>
  <c r="BJ770" i="1"/>
  <c r="BL770" i="1"/>
  <c r="BN770" i="1"/>
  <c r="BP770" i="1"/>
  <c r="BR770" i="1"/>
  <c r="BT770" i="1"/>
  <c r="BV770" i="1"/>
  <c r="CB770" i="1"/>
  <c r="CD770" i="1"/>
  <c r="CF770" i="1"/>
  <c r="CH770" i="1"/>
  <c r="CJ770" i="1"/>
  <c r="CL770" i="1"/>
  <c r="CN770" i="1"/>
  <c r="CP770" i="1"/>
  <c r="CR770" i="1"/>
  <c r="CT770" i="1"/>
  <c r="CV770" i="1"/>
  <c r="CX770" i="1"/>
  <c r="CZ770" i="1"/>
  <c r="DC770" i="1"/>
  <c r="E771" i="1"/>
  <c r="H771" i="1"/>
  <c r="K771" i="1"/>
  <c r="S771" i="1"/>
  <c r="U771" i="1"/>
  <c r="W771" i="1"/>
  <c r="Y771" i="1"/>
  <c r="AA771" i="1"/>
  <c r="AC771" i="1"/>
  <c r="AD771" i="1"/>
  <c r="AE771" i="1"/>
  <c r="AF771" i="1"/>
  <c r="AK771" i="1"/>
  <c r="AQ771" i="1"/>
  <c r="AR771" i="1"/>
  <c r="AS771" i="1"/>
  <c r="AT771" i="1"/>
  <c r="AV771" i="1"/>
  <c r="AW771" i="1"/>
  <c r="AX771" i="1"/>
  <c r="AY771" i="1"/>
  <c r="BB771" i="1"/>
  <c r="BC771" i="1"/>
  <c r="BD771" i="1"/>
  <c r="BE771" i="1"/>
  <c r="BH771" i="1"/>
  <c r="BJ771" i="1"/>
  <c r="BL771" i="1"/>
  <c r="BN771" i="1"/>
  <c r="BP771" i="1"/>
  <c r="BR771" i="1"/>
  <c r="BT771" i="1"/>
  <c r="BV771" i="1"/>
  <c r="CB771" i="1"/>
  <c r="CD771" i="1"/>
  <c r="CF771" i="1"/>
  <c r="CH771" i="1"/>
  <c r="CJ771" i="1"/>
  <c r="CL771" i="1"/>
  <c r="CN771" i="1"/>
  <c r="CP771" i="1"/>
  <c r="CR771" i="1"/>
  <c r="CT771" i="1"/>
  <c r="CV771" i="1"/>
  <c r="CX771" i="1"/>
  <c r="CZ771" i="1"/>
  <c r="DC771" i="1"/>
  <c r="E772" i="1"/>
  <c r="H772" i="1"/>
  <c r="K772" i="1"/>
  <c r="S772" i="1"/>
  <c r="U772" i="1"/>
  <c r="W772" i="1"/>
  <c r="Y772" i="1"/>
  <c r="AA772" i="1"/>
  <c r="AC772" i="1"/>
  <c r="AD772" i="1"/>
  <c r="AE772" i="1"/>
  <c r="AF772" i="1"/>
  <c r="AK772" i="1"/>
  <c r="AQ772" i="1"/>
  <c r="AR772" i="1"/>
  <c r="AS772" i="1"/>
  <c r="AT772" i="1"/>
  <c r="AV772" i="1"/>
  <c r="AW772" i="1"/>
  <c r="AX772" i="1"/>
  <c r="AY772" i="1"/>
  <c r="BB772" i="1"/>
  <c r="BC772" i="1"/>
  <c r="BD772" i="1"/>
  <c r="BE772" i="1"/>
  <c r="BH772" i="1"/>
  <c r="BJ772" i="1"/>
  <c r="BL772" i="1"/>
  <c r="BN772" i="1"/>
  <c r="BP772" i="1"/>
  <c r="BR772" i="1"/>
  <c r="BT772" i="1"/>
  <c r="BV772" i="1"/>
  <c r="CB772" i="1"/>
  <c r="CD772" i="1"/>
  <c r="CF772" i="1"/>
  <c r="CH772" i="1"/>
  <c r="CJ772" i="1"/>
  <c r="CL772" i="1"/>
  <c r="CN772" i="1"/>
  <c r="CP772" i="1"/>
  <c r="CR772" i="1"/>
  <c r="CT772" i="1"/>
  <c r="CV772" i="1"/>
  <c r="CX772" i="1"/>
  <c r="CZ772" i="1"/>
  <c r="DC772" i="1"/>
  <c r="E773" i="1"/>
  <c r="H773" i="1"/>
  <c r="K773" i="1"/>
  <c r="S773" i="1"/>
  <c r="U773" i="1"/>
  <c r="W773" i="1"/>
  <c r="Y773" i="1"/>
  <c r="AA773" i="1"/>
  <c r="AC773" i="1"/>
  <c r="AD773" i="1"/>
  <c r="AE773" i="1"/>
  <c r="AF773" i="1"/>
  <c r="AK773" i="1"/>
  <c r="AQ773" i="1"/>
  <c r="AR773" i="1"/>
  <c r="AS773" i="1"/>
  <c r="AT773" i="1"/>
  <c r="AV773" i="1"/>
  <c r="AW773" i="1"/>
  <c r="AX773" i="1"/>
  <c r="AY773" i="1"/>
  <c r="BB773" i="1"/>
  <c r="BC773" i="1"/>
  <c r="BD773" i="1"/>
  <c r="BE773" i="1"/>
  <c r="BH773" i="1"/>
  <c r="BJ773" i="1"/>
  <c r="BL773" i="1"/>
  <c r="BN773" i="1"/>
  <c r="BP773" i="1"/>
  <c r="BR773" i="1"/>
  <c r="BT773" i="1"/>
  <c r="BV773" i="1"/>
  <c r="CB773" i="1"/>
  <c r="CD773" i="1"/>
  <c r="CF773" i="1"/>
  <c r="CH773" i="1"/>
  <c r="CJ773" i="1"/>
  <c r="CL773" i="1"/>
  <c r="CN773" i="1"/>
  <c r="CP773" i="1"/>
  <c r="CR773" i="1"/>
  <c r="CT773" i="1"/>
  <c r="CV773" i="1"/>
  <c r="CX773" i="1"/>
  <c r="CZ773" i="1"/>
  <c r="DC773" i="1"/>
  <c r="E774" i="1"/>
  <c r="H774" i="1"/>
  <c r="K774" i="1"/>
  <c r="S774" i="1"/>
  <c r="U774" i="1"/>
  <c r="W774" i="1"/>
  <c r="Y774" i="1"/>
  <c r="AA774" i="1"/>
  <c r="AC774" i="1"/>
  <c r="AD774" i="1"/>
  <c r="AE774" i="1"/>
  <c r="AF774" i="1"/>
  <c r="AK774" i="1"/>
  <c r="AQ774" i="1"/>
  <c r="AR774" i="1"/>
  <c r="AS774" i="1"/>
  <c r="AT774" i="1"/>
  <c r="AV774" i="1"/>
  <c r="AW774" i="1"/>
  <c r="AX774" i="1"/>
  <c r="AY774" i="1"/>
  <c r="BB774" i="1"/>
  <c r="BC774" i="1"/>
  <c r="BD774" i="1"/>
  <c r="BE774" i="1"/>
  <c r="BH774" i="1"/>
  <c r="BJ774" i="1"/>
  <c r="BL774" i="1"/>
  <c r="BN774" i="1"/>
  <c r="BP774" i="1"/>
  <c r="BR774" i="1"/>
  <c r="BT774" i="1"/>
  <c r="BV774" i="1"/>
  <c r="CB774" i="1"/>
  <c r="CD774" i="1"/>
  <c r="CF774" i="1"/>
  <c r="CH774" i="1"/>
  <c r="CJ774" i="1"/>
  <c r="CL774" i="1"/>
  <c r="CN774" i="1"/>
  <c r="CP774" i="1"/>
  <c r="CR774" i="1"/>
  <c r="CT774" i="1"/>
  <c r="CV774" i="1"/>
  <c r="CX774" i="1"/>
  <c r="CZ774" i="1"/>
  <c r="DC774" i="1"/>
  <c r="E775" i="1"/>
  <c r="H775" i="1"/>
  <c r="K775" i="1"/>
  <c r="S775" i="1"/>
  <c r="U775" i="1"/>
  <c r="W775" i="1"/>
  <c r="Y775" i="1"/>
  <c r="AA775" i="1"/>
  <c r="AC775" i="1"/>
  <c r="AD775" i="1"/>
  <c r="AE775" i="1"/>
  <c r="AF775" i="1"/>
  <c r="AK775" i="1"/>
  <c r="AQ775" i="1"/>
  <c r="AR775" i="1"/>
  <c r="AS775" i="1"/>
  <c r="AT775" i="1"/>
  <c r="AV775" i="1"/>
  <c r="AW775" i="1"/>
  <c r="AX775" i="1"/>
  <c r="AY775" i="1"/>
  <c r="BB775" i="1"/>
  <c r="BC775" i="1"/>
  <c r="BD775" i="1"/>
  <c r="BE775" i="1"/>
  <c r="BH775" i="1"/>
  <c r="BJ775" i="1"/>
  <c r="BL775" i="1"/>
  <c r="BN775" i="1"/>
  <c r="BP775" i="1"/>
  <c r="BR775" i="1"/>
  <c r="BT775" i="1"/>
  <c r="BV775" i="1"/>
  <c r="CB775" i="1"/>
  <c r="CD775" i="1"/>
  <c r="CF775" i="1"/>
  <c r="CH775" i="1"/>
  <c r="CJ775" i="1"/>
  <c r="CL775" i="1"/>
  <c r="CN775" i="1"/>
  <c r="CP775" i="1"/>
  <c r="CR775" i="1"/>
  <c r="CT775" i="1"/>
  <c r="CV775" i="1"/>
  <c r="CX775" i="1"/>
  <c r="CZ775" i="1"/>
  <c r="DC775" i="1"/>
  <c r="E776" i="1"/>
  <c r="H776" i="1"/>
  <c r="K776" i="1"/>
  <c r="S776" i="1"/>
  <c r="U776" i="1"/>
  <c r="W776" i="1"/>
  <c r="Y776" i="1"/>
  <c r="AA776" i="1"/>
  <c r="AC776" i="1"/>
  <c r="AD776" i="1"/>
  <c r="AE776" i="1"/>
  <c r="AF776" i="1"/>
  <c r="AK776" i="1"/>
  <c r="AQ776" i="1"/>
  <c r="AR776" i="1"/>
  <c r="AS776" i="1"/>
  <c r="AT776" i="1"/>
  <c r="AV776" i="1"/>
  <c r="AW776" i="1"/>
  <c r="AX776" i="1"/>
  <c r="AY776" i="1"/>
  <c r="BB776" i="1"/>
  <c r="BC776" i="1"/>
  <c r="BD776" i="1"/>
  <c r="BE776" i="1"/>
  <c r="BH776" i="1"/>
  <c r="BJ776" i="1"/>
  <c r="BL776" i="1"/>
  <c r="BN776" i="1"/>
  <c r="BP776" i="1"/>
  <c r="BR776" i="1"/>
  <c r="BT776" i="1"/>
  <c r="BV776" i="1"/>
  <c r="CB776" i="1"/>
  <c r="CD776" i="1"/>
  <c r="CF776" i="1"/>
  <c r="CH776" i="1"/>
  <c r="CJ776" i="1"/>
  <c r="CL776" i="1"/>
  <c r="CN776" i="1"/>
  <c r="CP776" i="1"/>
  <c r="CR776" i="1"/>
  <c r="CT776" i="1"/>
  <c r="CV776" i="1"/>
  <c r="CX776" i="1"/>
  <c r="CZ776" i="1"/>
  <c r="DC776" i="1"/>
  <c r="E777" i="1"/>
  <c r="H777" i="1"/>
  <c r="K777" i="1"/>
  <c r="S777" i="1"/>
  <c r="U777" i="1"/>
  <c r="W777" i="1"/>
  <c r="Y777" i="1"/>
  <c r="AA777" i="1"/>
  <c r="AC777" i="1"/>
  <c r="AD777" i="1"/>
  <c r="AE777" i="1"/>
  <c r="AF777" i="1"/>
  <c r="AK777" i="1"/>
  <c r="AQ777" i="1"/>
  <c r="AR777" i="1"/>
  <c r="AS777" i="1"/>
  <c r="AT777" i="1"/>
  <c r="AV777" i="1"/>
  <c r="AW777" i="1"/>
  <c r="AX777" i="1"/>
  <c r="AY777" i="1"/>
  <c r="BB777" i="1"/>
  <c r="BC777" i="1"/>
  <c r="BD777" i="1"/>
  <c r="BE777" i="1"/>
  <c r="BH777" i="1"/>
  <c r="BJ777" i="1"/>
  <c r="BL777" i="1"/>
  <c r="BN777" i="1"/>
  <c r="BP777" i="1"/>
  <c r="BR777" i="1"/>
  <c r="BT777" i="1"/>
  <c r="BV777" i="1"/>
  <c r="CB777" i="1"/>
  <c r="CD777" i="1"/>
  <c r="CF777" i="1"/>
  <c r="CH777" i="1"/>
  <c r="CJ777" i="1"/>
  <c r="CL777" i="1"/>
  <c r="CN777" i="1"/>
  <c r="CP777" i="1"/>
  <c r="CR777" i="1"/>
  <c r="CT777" i="1"/>
  <c r="CV777" i="1"/>
  <c r="CX777" i="1"/>
  <c r="CZ777" i="1"/>
  <c r="DC777" i="1"/>
  <c r="E778" i="1"/>
  <c r="H778" i="1"/>
  <c r="K778" i="1"/>
  <c r="S778" i="1"/>
  <c r="U778" i="1"/>
  <c r="W778" i="1"/>
  <c r="Y778" i="1"/>
  <c r="AA778" i="1"/>
  <c r="AC778" i="1"/>
  <c r="AD778" i="1"/>
  <c r="AE778" i="1"/>
  <c r="AF778" i="1"/>
  <c r="AK778" i="1"/>
  <c r="AQ778" i="1"/>
  <c r="AR778" i="1"/>
  <c r="AS778" i="1"/>
  <c r="AT778" i="1"/>
  <c r="AV778" i="1"/>
  <c r="AW778" i="1"/>
  <c r="AX778" i="1"/>
  <c r="AY778" i="1"/>
  <c r="BB778" i="1"/>
  <c r="BC778" i="1"/>
  <c r="BD778" i="1"/>
  <c r="BE778" i="1"/>
  <c r="BH778" i="1"/>
  <c r="BJ778" i="1"/>
  <c r="BL778" i="1"/>
  <c r="BN778" i="1"/>
  <c r="BP778" i="1"/>
  <c r="BR778" i="1"/>
  <c r="BT778" i="1"/>
  <c r="BV778" i="1"/>
  <c r="CB778" i="1"/>
  <c r="CD778" i="1"/>
  <c r="CF778" i="1"/>
  <c r="CH778" i="1"/>
  <c r="CJ778" i="1"/>
  <c r="CL778" i="1"/>
  <c r="CN778" i="1"/>
  <c r="CP778" i="1"/>
  <c r="CR778" i="1"/>
  <c r="CT778" i="1"/>
  <c r="CV778" i="1"/>
  <c r="CX778" i="1"/>
  <c r="CZ778" i="1"/>
  <c r="DC778" i="1"/>
  <c r="E779" i="1"/>
  <c r="H779" i="1"/>
  <c r="K779" i="1"/>
  <c r="S779" i="1"/>
  <c r="U779" i="1"/>
  <c r="W779" i="1"/>
  <c r="Y779" i="1"/>
  <c r="AA779" i="1"/>
  <c r="AC779" i="1"/>
  <c r="AD779" i="1"/>
  <c r="AE779" i="1"/>
  <c r="AF779" i="1"/>
  <c r="AK779" i="1"/>
  <c r="AQ779" i="1"/>
  <c r="AR779" i="1"/>
  <c r="AS779" i="1"/>
  <c r="AT779" i="1"/>
  <c r="AV779" i="1"/>
  <c r="AW779" i="1"/>
  <c r="AX779" i="1"/>
  <c r="AY779" i="1"/>
  <c r="BB779" i="1"/>
  <c r="BC779" i="1"/>
  <c r="BD779" i="1"/>
  <c r="BE779" i="1"/>
  <c r="BH779" i="1"/>
  <c r="BJ779" i="1"/>
  <c r="BL779" i="1"/>
  <c r="BN779" i="1"/>
  <c r="BP779" i="1"/>
  <c r="BR779" i="1"/>
  <c r="BT779" i="1"/>
  <c r="BV779" i="1"/>
  <c r="CB779" i="1"/>
  <c r="CD779" i="1"/>
  <c r="CF779" i="1"/>
  <c r="CH779" i="1"/>
  <c r="CJ779" i="1"/>
  <c r="CL779" i="1"/>
  <c r="CN779" i="1"/>
  <c r="CP779" i="1"/>
  <c r="CR779" i="1"/>
  <c r="CT779" i="1"/>
  <c r="CV779" i="1"/>
  <c r="CX779" i="1"/>
  <c r="CZ779" i="1"/>
  <c r="DC779" i="1"/>
  <c r="E780" i="1"/>
  <c r="H780" i="1"/>
  <c r="K780" i="1"/>
  <c r="S780" i="1"/>
  <c r="U780" i="1"/>
  <c r="W780" i="1"/>
  <c r="Y780" i="1"/>
  <c r="AA780" i="1"/>
  <c r="AC780" i="1"/>
  <c r="AD780" i="1"/>
  <c r="AE780" i="1"/>
  <c r="AF780" i="1"/>
  <c r="AK780" i="1"/>
  <c r="AQ780" i="1"/>
  <c r="AR780" i="1"/>
  <c r="AS780" i="1"/>
  <c r="AT780" i="1"/>
  <c r="AV780" i="1"/>
  <c r="AW780" i="1"/>
  <c r="AX780" i="1"/>
  <c r="AY780" i="1"/>
  <c r="BB780" i="1"/>
  <c r="BC780" i="1"/>
  <c r="BD780" i="1"/>
  <c r="BE780" i="1"/>
  <c r="BH780" i="1"/>
  <c r="BJ780" i="1"/>
  <c r="BL780" i="1"/>
  <c r="BN780" i="1"/>
  <c r="BP780" i="1"/>
  <c r="BR780" i="1"/>
  <c r="BT780" i="1"/>
  <c r="BV780" i="1"/>
  <c r="CB780" i="1"/>
  <c r="CD780" i="1"/>
  <c r="CF780" i="1"/>
  <c r="CH780" i="1"/>
  <c r="CJ780" i="1"/>
  <c r="CL780" i="1"/>
  <c r="CN780" i="1"/>
  <c r="CP780" i="1"/>
  <c r="CR780" i="1"/>
  <c r="CT780" i="1"/>
  <c r="CV780" i="1"/>
  <c r="CX780" i="1"/>
  <c r="CZ780" i="1"/>
  <c r="DC780" i="1"/>
  <c r="E781" i="1"/>
  <c r="H781" i="1"/>
  <c r="K781" i="1"/>
  <c r="S781" i="1"/>
  <c r="U781" i="1"/>
  <c r="W781" i="1"/>
  <c r="Y781" i="1"/>
  <c r="AA781" i="1"/>
  <c r="AC781" i="1"/>
  <c r="AD781" i="1"/>
  <c r="AE781" i="1"/>
  <c r="AF781" i="1"/>
  <c r="AK781" i="1"/>
  <c r="AQ781" i="1"/>
  <c r="AR781" i="1"/>
  <c r="AS781" i="1"/>
  <c r="AT781" i="1"/>
  <c r="AV781" i="1"/>
  <c r="AW781" i="1"/>
  <c r="AX781" i="1"/>
  <c r="AY781" i="1"/>
  <c r="BB781" i="1"/>
  <c r="BC781" i="1"/>
  <c r="BD781" i="1"/>
  <c r="BE781" i="1"/>
  <c r="BH781" i="1"/>
  <c r="BJ781" i="1"/>
  <c r="BL781" i="1"/>
  <c r="BN781" i="1"/>
  <c r="BP781" i="1"/>
  <c r="BR781" i="1"/>
  <c r="BT781" i="1"/>
  <c r="BV781" i="1"/>
  <c r="CB781" i="1"/>
  <c r="CD781" i="1"/>
  <c r="CF781" i="1"/>
  <c r="CH781" i="1"/>
  <c r="CJ781" i="1"/>
  <c r="CL781" i="1"/>
  <c r="CN781" i="1"/>
  <c r="CP781" i="1"/>
  <c r="CR781" i="1"/>
  <c r="CT781" i="1"/>
  <c r="CV781" i="1"/>
  <c r="CX781" i="1"/>
  <c r="CZ781" i="1"/>
  <c r="DC781" i="1"/>
  <c r="E782" i="1"/>
  <c r="H782" i="1"/>
  <c r="K782" i="1"/>
  <c r="S782" i="1"/>
  <c r="U782" i="1"/>
  <c r="W782" i="1"/>
  <c r="Y782" i="1"/>
  <c r="AA782" i="1"/>
  <c r="AC782" i="1"/>
  <c r="AD782" i="1"/>
  <c r="AE782" i="1"/>
  <c r="AF782" i="1"/>
  <c r="AK782" i="1"/>
  <c r="AQ782" i="1"/>
  <c r="AR782" i="1"/>
  <c r="AS782" i="1"/>
  <c r="AT782" i="1"/>
  <c r="AV782" i="1"/>
  <c r="AW782" i="1"/>
  <c r="AX782" i="1"/>
  <c r="AY782" i="1"/>
  <c r="BB782" i="1"/>
  <c r="BC782" i="1"/>
  <c r="BD782" i="1"/>
  <c r="BE782" i="1"/>
  <c r="BH782" i="1"/>
  <c r="BJ782" i="1"/>
  <c r="BL782" i="1"/>
  <c r="BN782" i="1"/>
  <c r="BP782" i="1"/>
  <c r="BR782" i="1"/>
  <c r="BT782" i="1"/>
  <c r="BV782" i="1"/>
  <c r="CB782" i="1"/>
  <c r="CD782" i="1"/>
  <c r="CF782" i="1"/>
  <c r="CH782" i="1"/>
  <c r="CJ782" i="1"/>
  <c r="CL782" i="1"/>
  <c r="CN782" i="1"/>
  <c r="CP782" i="1"/>
  <c r="CR782" i="1"/>
  <c r="CT782" i="1"/>
  <c r="CV782" i="1"/>
  <c r="CX782" i="1"/>
  <c r="CZ782" i="1"/>
  <c r="DC782" i="1"/>
  <c r="E783" i="1"/>
  <c r="H783" i="1"/>
  <c r="K783" i="1"/>
  <c r="S783" i="1"/>
  <c r="U783" i="1"/>
  <c r="W783" i="1"/>
  <c r="Y783" i="1"/>
  <c r="AA783" i="1"/>
  <c r="AC783" i="1"/>
  <c r="AD783" i="1"/>
  <c r="AE783" i="1"/>
  <c r="AF783" i="1"/>
  <c r="AK783" i="1"/>
  <c r="AQ783" i="1"/>
  <c r="AR783" i="1"/>
  <c r="AS783" i="1"/>
  <c r="AT783" i="1"/>
  <c r="AV783" i="1"/>
  <c r="AW783" i="1"/>
  <c r="AX783" i="1"/>
  <c r="AY783" i="1"/>
  <c r="BB783" i="1"/>
  <c r="BC783" i="1"/>
  <c r="BD783" i="1"/>
  <c r="BE783" i="1"/>
  <c r="BH783" i="1"/>
  <c r="BJ783" i="1"/>
  <c r="BL783" i="1"/>
  <c r="BN783" i="1"/>
  <c r="BP783" i="1"/>
  <c r="BR783" i="1"/>
  <c r="BT783" i="1"/>
  <c r="BV783" i="1"/>
  <c r="CB783" i="1"/>
  <c r="CD783" i="1"/>
  <c r="CF783" i="1"/>
  <c r="CH783" i="1"/>
  <c r="CJ783" i="1"/>
  <c r="CL783" i="1"/>
  <c r="CN783" i="1"/>
  <c r="CP783" i="1"/>
  <c r="CR783" i="1"/>
  <c r="CT783" i="1"/>
  <c r="CV783" i="1"/>
  <c r="CX783" i="1"/>
  <c r="CZ783" i="1"/>
  <c r="DC783" i="1"/>
  <c r="E784" i="1"/>
  <c r="H784" i="1"/>
  <c r="K784" i="1"/>
  <c r="S784" i="1"/>
  <c r="U784" i="1"/>
  <c r="W784" i="1"/>
  <c r="Y784" i="1"/>
  <c r="AA784" i="1"/>
  <c r="AC784" i="1"/>
  <c r="AD784" i="1"/>
  <c r="AE784" i="1"/>
  <c r="AF784" i="1"/>
  <c r="AK784" i="1"/>
  <c r="AQ784" i="1"/>
  <c r="AR784" i="1"/>
  <c r="AS784" i="1"/>
  <c r="AT784" i="1"/>
  <c r="AV784" i="1"/>
  <c r="AW784" i="1"/>
  <c r="AX784" i="1"/>
  <c r="AY784" i="1"/>
  <c r="BB784" i="1"/>
  <c r="BC784" i="1"/>
  <c r="BD784" i="1"/>
  <c r="BE784" i="1"/>
  <c r="BH784" i="1"/>
  <c r="BJ784" i="1"/>
  <c r="BL784" i="1"/>
  <c r="BN784" i="1"/>
  <c r="BP784" i="1"/>
  <c r="BR784" i="1"/>
  <c r="BT784" i="1"/>
  <c r="BV784" i="1"/>
  <c r="CB784" i="1"/>
  <c r="CD784" i="1"/>
  <c r="CF784" i="1"/>
  <c r="CH784" i="1"/>
  <c r="CJ784" i="1"/>
  <c r="CL784" i="1"/>
  <c r="CN784" i="1"/>
  <c r="CP784" i="1"/>
  <c r="CR784" i="1"/>
  <c r="CT784" i="1"/>
  <c r="CV784" i="1"/>
  <c r="CX784" i="1"/>
  <c r="CZ784" i="1"/>
  <c r="DC784" i="1"/>
  <c r="E785" i="1"/>
  <c r="H785" i="1"/>
  <c r="K785" i="1"/>
  <c r="S785" i="1"/>
  <c r="U785" i="1"/>
  <c r="W785" i="1"/>
  <c r="Y785" i="1"/>
  <c r="AA785" i="1"/>
  <c r="AC785" i="1"/>
  <c r="AD785" i="1"/>
  <c r="AE785" i="1"/>
  <c r="AF785" i="1"/>
  <c r="AK785" i="1"/>
  <c r="AQ785" i="1"/>
  <c r="AR785" i="1"/>
  <c r="AS785" i="1"/>
  <c r="AT785" i="1"/>
  <c r="AV785" i="1"/>
  <c r="AW785" i="1"/>
  <c r="AX785" i="1"/>
  <c r="AY785" i="1"/>
  <c r="BB785" i="1"/>
  <c r="BC785" i="1"/>
  <c r="BD785" i="1"/>
  <c r="BE785" i="1"/>
  <c r="BH785" i="1"/>
  <c r="BJ785" i="1"/>
  <c r="BL785" i="1"/>
  <c r="BN785" i="1"/>
  <c r="BP785" i="1"/>
  <c r="BR785" i="1"/>
  <c r="BT785" i="1"/>
  <c r="BV785" i="1"/>
  <c r="CB785" i="1"/>
  <c r="CD785" i="1"/>
  <c r="CF785" i="1"/>
  <c r="CH785" i="1"/>
  <c r="CJ785" i="1"/>
  <c r="CL785" i="1"/>
  <c r="CN785" i="1"/>
  <c r="CP785" i="1"/>
  <c r="CR785" i="1"/>
  <c r="CT785" i="1"/>
  <c r="CV785" i="1"/>
  <c r="CX785" i="1"/>
  <c r="CZ785" i="1"/>
  <c r="DC785" i="1"/>
  <c r="E786" i="1"/>
  <c r="H786" i="1"/>
  <c r="K786" i="1"/>
  <c r="S786" i="1"/>
  <c r="U786" i="1"/>
  <c r="W786" i="1"/>
  <c r="Y786" i="1"/>
  <c r="AA786" i="1"/>
  <c r="AC786" i="1"/>
  <c r="AD786" i="1"/>
  <c r="AE786" i="1"/>
  <c r="AF786" i="1"/>
  <c r="AK786" i="1"/>
  <c r="AQ786" i="1"/>
  <c r="AR786" i="1"/>
  <c r="AS786" i="1"/>
  <c r="AT786" i="1"/>
  <c r="AV786" i="1"/>
  <c r="AW786" i="1"/>
  <c r="AX786" i="1"/>
  <c r="AY786" i="1"/>
  <c r="BB786" i="1"/>
  <c r="BC786" i="1"/>
  <c r="BD786" i="1"/>
  <c r="BE786" i="1"/>
  <c r="BH786" i="1"/>
  <c r="BJ786" i="1"/>
  <c r="BL786" i="1"/>
  <c r="BN786" i="1"/>
  <c r="BP786" i="1"/>
  <c r="BR786" i="1"/>
  <c r="BT786" i="1"/>
  <c r="BV786" i="1"/>
  <c r="CB786" i="1"/>
  <c r="CD786" i="1"/>
  <c r="CF786" i="1"/>
  <c r="CH786" i="1"/>
  <c r="CJ786" i="1"/>
  <c r="CL786" i="1"/>
  <c r="CN786" i="1"/>
  <c r="CP786" i="1"/>
  <c r="CR786" i="1"/>
  <c r="CT786" i="1"/>
  <c r="CV786" i="1"/>
  <c r="CX786" i="1"/>
  <c r="CZ786" i="1"/>
  <c r="DC786" i="1"/>
  <c r="E787" i="1"/>
  <c r="H787" i="1"/>
  <c r="K787" i="1"/>
  <c r="S787" i="1"/>
  <c r="U787" i="1"/>
  <c r="W787" i="1"/>
  <c r="Y787" i="1"/>
  <c r="AA787" i="1"/>
  <c r="AC787" i="1"/>
  <c r="AD787" i="1"/>
  <c r="AE787" i="1"/>
  <c r="AF787" i="1"/>
  <c r="AK787" i="1"/>
  <c r="AQ787" i="1"/>
  <c r="AR787" i="1"/>
  <c r="AS787" i="1"/>
  <c r="AT787" i="1"/>
  <c r="AV787" i="1"/>
  <c r="AW787" i="1"/>
  <c r="AX787" i="1"/>
  <c r="AY787" i="1"/>
  <c r="BB787" i="1"/>
  <c r="BC787" i="1"/>
  <c r="BD787" i="1"/>
  <c r="BE787" i="1"/>
  <c r="BH787" i="1"/>
  <c r="BJ787" i="1"/>
  <c r="BL787" i="1"/>
  <c r="BN787" i="1"/>
  <c r="BP787" i="1"/>
  <c r="BR787" i="1"/>
  <c r="BT787" i="1"/>
  <c r="BV787" i="1"/>
  <c r="CB787" i="1"/>
  <c r="CD787" i="1"/>
  <c r="CF787" i="1"/>
  <c r="CH787" i="1"/>
  <c r="CJ787" i="1"/>
  <c r="CL787" i="1"/>
  <c r="CN787" i="1"/>
  <c r="CP787" i="1"/>
  <c r="CR787" i="1"/>
  <c r="CT787" i="1"/>
  <c r="CV787" i="1"/>
  <c r="CX787" i="1"/>
  <c r="CZ787" i="1"/>
  <c r="DC787" i="1"/>
  <c r="E788" i="1"/>
  <c r="H788" i="1"/>
  <c r="K788" i="1"/>
  <c r="S788" i="1"/>
  <c r="U788" i="1"/>
  <c r="W788" i="1"/>
  <c r="Y788" i="1"/>
  <c r="AA788" i="1"/>
  <c r="AC788" i="1"/>
  <c r="AD788" i="1"/>
  <c r="AE788" i="1"/>
  <c r="AF788" i="1"/>
  <c r="AK788" i="1"/>
  <c r="AQ788" i="1"/>
  <c r="AR788" i="1"/>
  <c r="AS788" i="1"/>
  <c r="AT788" i="1"/>
  <c r="AV788" i="1"/>
  <c r="AW788" i="1"/>
  <c r="AX788" i="1"/>
  <c r="AY788" i="1"/>
  <c r="BB788" i="1"/>
  <c r="BC788" i="1"/>
  <c r="BD788" i="1"/>
  <c r="BE788" i="1"/>
  <c r="BH788" i="1"/>
  <c r="BJ788" i="1"/>
  <c r="BL788" i="1"/>
  <c r="BN788" i="1"/>
  <c r="BP788" i="1"/>
  <c r="BR788" i="1"/>
  <c r="BT788" i="1"/>
  <c r="BV788" i="1"/>
  <c r="CB788" i="1"/>
  <c r="CD788" i="1"/>
  <c r="CF788" i="1"/>
  <c r="CH788" i="1"/>
  <c r="CJ788" i="1"/>
  <c r="CL788" i="1"/>
  <c r="CN788" i="1"/>
  <c r="CP788" i="1"/>
  <c r="CR788" i="1"/>
  <c r="CT788" i="1"/>
  <c r="CV788" i="1"/>
  <c r="CX788" i="1"/>
  <c r="CZ788" i="1"/>
  <c r="DC788" i="1"/>
  <c r="E789" i="1"/>
  <c r="H789" i="1"/>
  <c r="K789" i="1"/>
  <c r="S789" i="1"/>
  <c r="U789" i="1"/>
  <c r="W789" i="1"/>
  <c r="Y789" i="1"/>
  <c r="AA789" i="1"/>
  <c r="AC789" i="1"/>
  <c r="AD789" i="1"/>
  <c r="AE789" i="1"/>
  <c r="AF789" i="1"/>
  <c r="AK789" i="1"/>
  <c r="AQ789" i="1"/>
  <c r="AR789" i="1"/>
  <c r="AS789" i="1"/>
  <c r="AT789" i="1"/>
  <c r="AV789" i="1"/>
  <c r="AW789" i="1"/>
  <c r="AX789" i="1"/>
  <c r="AY789" i="1"/>
  <c r="BB789" i="1"/>
  <c r="BC789" i="1"/>
  <c r="BD789" i="1"/>
  <c r="BE789" i="1"/>
  <c r="BH789" i="1"/>
  <c r="BJ789" i="1"/>
  <c r="BL789" i="1"/>
  <c r="BN789" i="1"/>
  <c r="BP789" i="1"/>
  <c r="BR789" i="1"/>
  <c r="BT789" i="1"/>
  <c r="BV789" i="1"/>
  <c r="CB789" i="1"/>
  <c r="CD789" i="1"/>
  <c r="CF789" i="1"/>
  <c r="CH789" i="1"/>
  <c r="CJ789" i="1"/>
  <c r="CL789" i="1"/>
  <c r="CN789" i="1"/>
  <c r="CP789" i="1"/>
  <c r="CR789" i="1"/>
  <c r="CT789" i="1"/>
  <c r="CV789" i="1"/>
  <c r="CX789" i="1"/>
  <c r="CZ789" i="1"/>
  <c r="DC789" i="1"/>
  <c r="E790" i="1"/>
  <c r="H790" i="1"/>
  <c r="K790" i="1"/>
  <c r="S790" i="1"/>
  <c r="U790" i="1"/>
  <c r="W790" i="1"/>
  <c r="Y790" i="1"/>
  <c r="AA790" i="1"/>
  <c r="AC790" i="1"/>
  <c r="AD790" i="1"/>
  <c r="AE790" i="1"/>
  <c r="AF790" i="1"/>
  <c r="AK790" i="1"/>
  <c r="AQ790" i="1"/>
  <c r="AR790" i="1"/>
  <c r="AS790" i="1"/>
  <c r="AT790" i="1"/>
  <c r="AV790" i="1"/>
  <c r="AW790" i="1"/>
  <c r="AX790" i="1"/>
  <c r="AY790" i="1"/>
  <c r="BB790" i="1"/>
  <c r="BC790" i="1"/>
  <c r="BD790" i="1"/>
  <c r="BE790" i="1"/>
  <c r="BH790" i="1"/>
  <c r="BJ790" i="1"/>
  <c r="BL790" i="1"/>
  <c r="BN790" i="1"/>
  <c r="BP790" i="1"/>
  <c r="BR790" i="1"/>
  <c r="BT790" i="1"/>
  <c r="BV790" i="1"/>
  <c r="CB790" i="1"/>
  <c r="CD790" i="1"/>
  <c r="CF790" i="1"/>
  <c r="CH790" i="1"/>
  <c r="CJ790" i="1"/>
  <c r="CL790" i="1"/>
  <c r="CN790" i="1"/>
  <c r="CP790" i="1"/>
  <c r="CR790" i="1"/>
  <c r="CT790" i="1"/>
  <c r="CV790" i="1"/>
  <c r="CX790" i="1"/>
  <c r="CZ790" i="1"/>
  <c r="DC790" i="1"/>
  <c r="E791" i="1"/>
  <c r="H791" i="1"/>
  <c r="K791" i="1"/>
  <c r="S791" i="1"/>
  <c r="U791" i="1"/>
  <c r="W791" i="1"/>
  <c r="Y791" i="1"/>
  <c r="AA791" i="1"/>
  <c r="AC791" i="1"/>
  <c r="AD791" i="1"/>
  <c r="AE791" i="1"/>
  <c r="AF791" i="1"/>
  <c r="AK791" i="1"/>
  <c r="AQ791" i="1"/>
  <c r="AR791" i="1"/>
  <c r="AS791" i="1"/>
  <c r="AT791" i="1"/>
  <c r="AV791" i="1"/>
  <c r="AW791" i="1"/>
  <c r="AX791" i="1"/>
  <c r="AY791" i="1"/>
  <c r="BB791" i="1"/>
  <c r="BC791" i="1"/>
  <c r="BD791" i="1"/>
  <c r="BE791" i="1"/>
  <c r="BH791" i="1"/>
  <c r="BJ791" i="1"/>
  <c r="BL791" i="1"/>
  <c r="BN791" i="1"/>
  <c r="BP791" i="1"/>
  <c r="BR791" i="1"/>
  <c r="BT791" i="1"/>
  <c r="BV791" i="1"/>
  <c r="CB791" i="1"/>
  <c r="CD791" i="1"/>
  <c r="CF791" i="1"/>
  <c r="CH791" i="1"/>
  <c r="CJ791" i="1"/>
  <c r="CL791" i="1"/>
  <c r="CN791" i="1"/>
  <c r="CP791" i="1"/>
  <c r="CR791" i="1"/>
  <c r="CT791" i="1"/>
  <c r="CV791" i="1"/>
  <c r="CX791" i="1"/>
  <c r="CZ791" i="1"/>
  <c r="DC791" i="1"/>
  <c r="E792" i="1"/>
  <c r="H792" i="1"/>
  <c r="K792" i="1"/>
  <c r="S792" i="1"/>
  <c r="U792" i="1"/>
  <c r="W792" i="1"/>
  <c r="Y792" i="1"/>
  <c r="AA792" i="1"/>
  <c r="AC792" i="1"/>
  <c r="AD792" i="1"/>
  <c r="AE792" i="1"/>
  <c r="AF792" i="1"/>
  <c r="AK792" i="1"/>
  <c r="AQ792" i="1"/>
  <c r="AR792" i="1"/>
  <c r="AS792" i="1"/>
  <c r="AT792" i="1"/>
  <c r="AV792" i="1"/>
  <c r="AW792" i="1"/>
  <c r="AX792" i="1"/>
  <c r="AY792" i="1"/>
  <c r="BB792" i="1"/>
  <c r="BC792" i="1"/>
  <c r="BD792" i="1"/>
  <c r="BE792" i="1"/>
  <c r="BH792" i="1"/>
  <c r="BJ792" i="1"/>
  <c r="BL792" i="1"/>
  <c r="BN792" i="1"/>
  <c r="BP792" i="1"/>
  <c r="BR792" i="1"/>
  <c r="BT792" i="1"/>
  <c r="BV792" i="1"/>
  <c r="CB792" i="1"/>
  <c r="CD792" i="1"/>
  <c r="CF792" i="1"/>
  <c r="CH792" i="1"/>
  <c r="CJ792" i="1"/>
  <c r="CL792" i="1"/>
  <c r="CN792" i="1"/>
  <c r="CP792" i="1"/>
  <c r="CR792" i="1"/>
  <c r="CT792" i="1"/>
  <c r="CV792" i="1"/>
  <c r="CX792" i="1"/>
  <c r="CZ792" i="1"/>
  <c r="DC792" i="1"/>
  <c r="E793" i="1"/>
  <c r="H793" i="1"/>
  <c r="K793" i="1"/>
  <c r="S793" i="1"/>
  <c r="U793" i="1"/>
  <c r="W793" i="1"/>
  <c r="Y793" i="1"/>
  <c r="AA793" i="1"/>
  <c r="AC793" i="1"/>
  <c r="AD793" i="1"/>
  <c r="AE793" i="1"/>
  <c r="AF793" i="1"/>
  <c r="AK793" i="1"/>
  <c r="AQ793" i="1"/>
  <c r="AR793" i="1"/>
  <c r="AS793" i="1"/>
  <c r="AT793" i="1"/>
  <c r="AV793" i="1"/>
  <c r="AW793" i="1"/>
  <c r="AX793" i="1"/>
  <c r="AY793" i="1"/>
  <c r="BB793" i="1"/>
  <c r="BC793" i="1"/>
  <c r="BD793" i="1"/>
  <c r="BE793" i="1"/>
  <c r="BH793" i="1"/>
  <c r="BJ793" i="1"/>
  <c r="BL793" i="1"/>
  <c r="BN793" i="1"/>
  <c r="BP793" i="1"/>
  <c r="BR793" i="1"/>
  <c r="BT793" i="1"/>
  <c r="BV793" i="1"/>
  <c r="CB793" i="1"/>
  <c r="CD793" i="1"/>
  <c r="CF793" i="1"/>
  <c r="CH793" i="1"/>
  <c r="CJ793" i="1"/>
  <c r="CL793" i="1"/>
  <c r="CN793" i="1"/>
  <c r="CP793" i="1"/>
  <c r="CR793" i="1"/>
  <c r="CT793" i="1"/>
  <c r="CV793" i="1"/>
  <c r="CX793" i="1"/>
  <c r="CZ793" i="1"/>
  <c r="DC793" i="1"/>
  <c r="E794" i="1"/>
  <c r="H794" i="1"/>
  <c r="K794" i="1"/>
  <c r="S794" i="1"/>
  <c r="U794" i="1"/>
  <c r="W794" i="1"/>
  <c r="Y794" i="1"/>
  <c r="AA794" i="1"/>
  <c r="AC794" i="1"/>
  <c r="AD794" i="1"/>
  <c r="AE794" i="1"/>
  <c r="AF794" i="1"/>
  <c r="AK794" i="1"/>
  <c r="AQ794" i="1"/>
  <c r="AR794" i="1"/>
  <c r="AS794" i="1"/>
  <c r="AT794" i="1"/>
  <c r="AV794" i="1"/>
  <c r="AW794" i="1"/>
  <c r="AX794" i="1"/>
  <c r="AY794" i="1"/>
  <c r="BB794" i="1"/>
  <c r="BC794" i="1"/>
  <c r="BD794" i="1"/>
  <c r="BE794" i="1"/>
  <c r="BH794" i="1"/>
  <c r="BJ794" i="1"/>
  <c r="BL794" i="1"/>
  <c r="BN794" i="1"/>
  <c r="BP794" i="1"/>
  <c r="BR794" i="1"/>
  <c r="BT794" i="1"/>
  <c r="BV794" i="1"/>
  <c r="CB794" i="1"/>
  <c r="CD794" i="1"/>
  <c r="CF794" i="1"/>
  <c r="CH794" i="1"/>
  <c r="CJ794" i="1"/>
  <c r="CL794" i="1"/>
  <c r="CN794" i="1"/>
  <c r="CP794" i="1"/>
  <c r="CR794" i="1"/>
  <c r="CT794" i="1"/>
  <c r="CV794" i="1"/>
  <c r="CX794" i="1"/>
  <c r="CZ794" i="1"/>
  <c r="DC794" i="1"/>
  <c r="E795" i="1"/>
  <c r="H795" i="1"/>
  <c r="K795" i="1"/>
  <c r="S795" i="1"/>
  <c r="U795" i="1"/>
  <c r="W795" i="1"/>
  <c r="Y795" i="1"/>
  <c r="AA795" i="1"/>
  <c r="AC795" i="1"/>
  <c r="AD795" i="1"/>
  <c r="AE795" i="1"/>
  <c r="AF795" i="1"/>
  <c r="AK795" i="1"/>
  <c r="AQ795" i="1"/>
  <c r="AR795" i="1"/>
  <c r="AS795" i="1"/>
  <c r="AT795" i="1"/>
  <c r="AV795" i="1"/>
  <c r="AW795" i="1"/>
  <c r="AX795" i="1"/>
  <c r="AY795" i="1"/>
  <c r="BB795" i="1"/>
  <c r="BC795" i="1"/>
  <c r="BD795" i="1"/>
  <c r="BE795" i="1"/>
  <c r="BH795" i="1"/>
  <c r="BJ795" i="1"/>
  <c r="BL795" i="1"/>
  <c r="BN795" i="1"/>
  <c r="BP795" i="1"/>
  <c r="BR795" i="1"/>
  <c r="BT795" i="1"/>
  <c r="BV795" i="1"/>
  <c r="CB795" i="1"/>
  <c r="CD795" i="1"/>
  <c r="CF795" i="1"/>
  <c r="CH795" i="1"/>
  <c r="CJ795" i="1"/>
  <c r="CL795" i="1"/>
  <c r="CN795" i="1"/>
  <c r="CP795" i="1"/>
  <c r="CR795" i="1"/>
  <c r="CT795" i="1"/>
  <c r="CV795" i="1"/>
  <c r="CX795" i="1"/>
  <c r="CZ795" i="1"/>
  <c r="DC795" i="1"/>
  <c r="E796" i="1"/>
  <c r="H796" i="1"/>
  <c r="K796" i="1"/>
  <c r="S796" i="1"/>
  <c r="U796" i="1"/>
  <c r="W796" i="1"/>
  <c r="Y796" i="1"/>
  <c r="AA796" i="1"/>
  <c r="AC796" i="1"/>
  <c r="AD796" i="1"/>
  <c r="AE796" i="1"/>
  <c r="AF796" i="1"/>
  <c r="AK796" i="1"/>
  <c r="AQ796" i="1"/>
  <c r="AR796" i="1"/>
  <c r="AS796" i="1"/>
  <c r="AT796" i="1"/>
  <c r="AV796" i="1"/>
  <c r="AW796" i="1"/>
  <c r="AX796" i="1"/>
  <c r="AY796" i="1"/>
  <c r="BB796" i="1"/>
  <c r="BC796" i="1"/>
  <c r="BD796" i="1"/>
  <c r="BE796" i="1"/>
  <c r="BH796" i="1"/>
  <c r="BJ796" i="1"/>
  <c r="BL796" i="1"/>
  <c r="BN796" i="1"/>
  <c r="BP796" i="1"/>
  <c r="BR796" i="1"/>
  <c r="BT796" i="1"/>
  <c r="BV796" i="1"/>
  <c r="CB796" i="1"/>
  <c r="CD796" i="1"/>
  <c r="CF796" i="1"/>
  <c r="CH796" i="1"/>
  <c r="CJ796" i="1"/>
  <c r="CL796" i="1"/>
  <c r="CN796" i="1"/>
  <c r="CP796" i="1"/>
  <c r="CR796" i="1"/>
  <c r="CT796" i="1"/>
  <c r="CV796" i="1"/>
  <c r="CX796" i="1"/>
  <c r="CZ796" i="1"/>
  <c r="DC796" i="1"/>
  <c r="E797" i="1"/>
  <c r="H797" i="1"/>
  <c r="K797" i="1"/>
  <c r="S797" i="1"/>
  <c r="U797" i="1"/>
  <c r="W797" i="1"/>
  <c r="Y797" i="1"/>
  <c r="AA797" i="1"/>
  <c r="AC797" i="1"/>
  <c r="AD797" i="1"/>
  <c r="AE797" i="1"/>
  <c r="AF797" i="1"/>
  <c r="AK797" i="1"/>
  <c r="AQ797" i="1"/>
  <c r="AR797" i="1"/>
  <c r="AS797" i="1"/>
  <c r="AT797" i="1"/>
  <c r="AV797" i="1"/>
  <c r="AW797" i="1"/>
  <c r="AX797" i="1"/>
  <c r="AY797" i="1"/>
  <c r="BB797" i="1"/>
  <c r="BC797" i="1"/>
  <c r="BD797" i="1"/>
  <c r="BE797" i="1"/>
  <c r="BH797" i="1"/>
  <c r="BJ797" i="1"/>
  <c r="BL797" i="1"/>
  <c r="BN797" i="1"/>
  <c r="BP797" i="1"/>
  <c r="BR797" i="1"/>
  <c r="BT797" i="1"/>
  <c r="BV797" i="1"/>
  <c r="CB797" i="1"/>
  <c r="CD797" i="1"/>
  <c r="CF797" i="1"/>
  <c r="CH797" i="1"/>
  <c r="CJ797" i="1"/>
  <c r="CL797" i="1"/>
  <c r="CN797" i="1"/>
  <c r="CP797" i="1"/>
  <c r="CR797" i="1"/>
  <c r="CT797" i="1"/>
  <c r="CV797" i="1"/>
  <c r="CX797" i="1"/>
  <c r="CZ797" i="1"/>
  <c r="DC797" i="1"/>
  <c r="E798" i="1"/>
  <c r="H798" i="1"/>
  <c r="K798" i="1"/>
  <c r="S798" i="1"/>
  <c r="U798" i="1"/>
  <c r="W798" i="1"/>
  <c r="Y798" i="1"/>
  <c r="AA798" i="1"/>
  <c r="AC798" i="1"/>
  <c r="AD798" i="1"/>
  <c r="AE798" i="1"/>
  <c r="AF798" i="1"/>
  <c r="AK798" i="1"/>
  <c r="AQ798" i="1"/>
  <c r="AR798" i="1"/>
  <c r="AS798" i="1"/>
  <c r="AT798" i="1"/>
  <c r="AV798" i="1"/>
  <c r="AW798" i="1"/>
  <c r="AX798" i="1"/>
  <c r="AY798" i="1"/>
  <c r="BB798" i="1"/>
  <c r="BC798" i="1"/>
  <c r="BD798" i="1"/>
  <c r="BE798" i="1"/>
  <c r="BH798" i="1"/>
  <c r="BJ798" i="1"/>
  <c r="BL798" i="1"/>
  <c r="BN798" i="1"/>
  <c r="BP798" i="1"/>
  <c r="BR798" i="1"/>
  <c r="BT798" i="1"/>
  <c r="BV798" i="1"/>
  <c r="CB798" i="1"/>
  <c r="CD798" i="1"/>
  <c r="CF798" i="1"/>
  <c r="CH798" i="1"/>
  <c r="CJ798" i="1"/>
  <c r="CL798" i="1"/>
  <c r="CN798" i="1"/>
  <c r="CP798" i="1"/>
  <c r="CR798" i="1"/>
  <c r="CT798" i="1"/>
  <c r="CV798" i="1"/>
  <c r="CX798" i="1"/>
  <c r="CZ798" i="1"/>
  <c r="DC798" i="1"/>
  <c r="E799" i="1"/>
  <c r="H799" i="1"/>
  <c r="K799" i="1"/>
  <c r="S799" i="1"/>
  <c r="U799" i="1"/>
  <c r="W799" i="1"/>
  <c r="Y799" i="1"/>
  <c r="AA799" i="1"/>
  <c r="AC799" i="1"/>
  <c r="AD799" i="1"/>
  <c r="AE799" i="1"/>
  <c r="AF799" i="1"/>
  <c r="AK799" i="1"/>
  <c r="AQ799" i="1"/>
  <c r="AR799" i="1"/>
  <c r="AS799" i="1"/>
  <c r="AT799" i="1"/>
  <c r="AV799" i="1"/>
  <c r="AW799" i="1"/>
  <c r="AX799" i="1"/>
  <c r="AY799" i="1"/>
  <c r="BB799" i="1"/>
  <c r="BC799" i="1"/>
  <c r="BD799" i="1"/>
  <c r="BE799" i="1"/>
  <c r="BH799" i="1"/>
  <c r="BJ799" i="1"/>
  <c r="BL799" i="1"/>
  <c r="BN799" i="1"/>
  <c r="BP799" i="1"/>
  <c r="BR799" i="1"/>
  <c r="BT799" i="1"/>
  <c r="BV799" i="1"/>
  <c r="CB799" i="1"/>
  <c r="CD799" i="1"/>
  <c r="CF799" i="1"/>
  <c r="CH799" i="1"/>
  <c r="CJ799" i="1"/>
  <c r="CL799" i="1"/>
  <c r="CN799" i="1"/>
  <c r="CP799" i="1"/>
  <c r="CR799" i="1"/>
  <c r="CT799" i="1"/>
  <c r="CV799" i="1"/>
  <c r="CX799" i="1"/>
  <c r="CZ799" i="1"/>
  <c r="DC799" i="1"/>
  <c r="E800" i="1"/>
  <c r="H800" i="1"/>
  <c r="K800" i="1"/>
  <c r="S800" i="1"/>
  <c r="U800" i="1"/>
  <c r="W800" i="1"/>
  <c r="Y800" i="1"/>
  <c r="AA800" i="1"/>
  <c r="AC800" i="1"/>
  <c r="AD800" i="1"/>
  <c r="AE800" i="1"/>
  <c r="AF800" i="1"/>
  <c r="AK800" i="1"/>
  <c r="AQ800" i="1"/>
  <c r="AR800" i="1"/>
  <c r="AS800" i="1"/>
  <c r="AT800" i="1"/>
  <c r="AV800" i="1"/>
  <c r="AW800" i="1"/>
  <c r="AX800" i="1"/>
  <c r="AY800" i="1"/>
  <c r="BB800" i="1"/>
  <c r="BC800" i="1"/>
  <c r="BD800" i="1"/>
  <c r="BE800" i="1"/>
  <c r="BH800" i="1"/>
  <c r="BJ800" i="1"/>
  <c r="BL800" i="1"/>
  <c r="BN800" i="1"/>
  <c r="BP800" i="1"/>
  <c r="BR800" i="1"/>
  <c r="BT800" i="1"/>
  <c r="BV800" i="1"/>
  <c r="CB800" i="1"/>
  <c r="CD800" i="1"/>
  <c r="CF800" i="1"/>
  <c r="CH800" i="1"/>
  <c r="CJ800" i="1"/>
  <c r="CL800" i="1"/>
  <c r="CN800" i="1"/>
  <c r="CP800" i="1"/>
  <c r="CR800" i="1"/>
  <c r="CT800" i="1"/>
  <c r="CV800" i="1"/>
  <c r="CX800" i="1"/>
  <c r="CZ800" i="1"/>
  <c r="DC800" i="1"/>
  <c r="E801" i="1"/>
  <c r="H801" i="1"/>
  <c r="K801" i="1"/>
  <c r="S801" i="1"/>
  <c r="U801" i="1"/>
  <c r="W801" i="1"/>
  <c r="Y801" i="1"/>
  <c r="AA801" i="1"/>
  <c r="AC801" i="1"/>
  <c r="AD801" i="1"/>
  <c r="AE801" i="1"/>
  <c r="AF801" i="1"/>
  <c r="AK801" i="1"/>
  <c r="AQ801" i="1"/>
  <c r="AR801" i="1"/>
  <c r="AS801" i="1"/>
  <c r="AT801" i="1"/>
  <c r="AV801" i="1"/>
  <c r="AW801" i="1"/>
  <c r="AX801" i="1"/>
  <c r="AY801" i="1"/>
  <c r="BB801" i="1"/>
  <c r="BC801" i="1"/>
  <c r="BD801" i="1"/>
  <c r="BE801" i="1"/>
  <c r="BH801" i="1"/>
  <c r="BJ801" i="1"/>
  <c r="BL801" i="1"/>
  <c r="BN801" i="1"/>
  <c r="BP801" i="1"/>
  <c r="BR801" i="1"/>
  <c r="BT801" i="1"/>
  <c r="BV801" i="1"/>
  <c r="CB801" i="1"/>
  <c r="CD801" i="1"/>
  <c r="CF801" i="1"/>
  <c r="CH801" i="1"/>
  <c r="CJ801" i="1"/>
  <c r="CL801" i="1"/>
  <c r="CN801" i="1"/>
  <c r="CP801" i="1"/>
  <c r="CR801" i="1"/>
  <c r="CT801" i="1"/>
  <c r="CV801" i="1"/>
  <c r="CX801" i="1"/>
  <c r="CZ801" i="1"/>
  <c r="DC801" i="1"/>
  <c r="E802" i="1"/>
  <c r="H802" i="1"/>
  <c r="K802" i="1"/>
  <c r="S802" i="1"/>
  <c r="U802" i="1"/>
  <c r="W802" i="1"/>
  <c r="Y802" i="1"/>
  <c r="AA802" i="1"/>
  <c r="AC802" i="1"/>
  <c r="AD802" i="1"/>
  <c r="AE802" i="1"/>
  <c r="AF802" i="1"/>
  <c r="AK802" i="1"/>
  <c r="AQ802" i="1"/>
  <c r="AR802" i="1"/>
  <c r="AS802" i="1"/>
  <c r="AT802" i="1"/>
  <c r="AV802" i="1"/>
  <c r="AW802" i="1"/>
  <c r="AX802" i="1"/>
  <c r="AY802" i="1"/>
  <c r="BB802" i="1"/>
  <c r="BC802" i="1"/>
  <c r="BD802" i="1"/>
  <c r="BE802" i="1"/>
  <c r="BH802" i="1"/>
  <c r="BJ802" i="1"/>
  <c r="BL802" i="1"/>
  <c r="BN802" i="1"/>
  <c r="BP802" i="1"/>
  <c r="BR802" i="1"/>
  <c r="BT802" i="1"/>
  <c r="BV802" i="1"/>
  <c r="CB802" i="1"/>
  <c r="CD802" i="1"/>
  <c r="CF802" i="1"/>
  <c r="CH802" i="1"/>
  <c r="CJ802" i="1"/>
  <c r="CL802" i="1"/>
  <c r="CN802" i="1"/>
  <c r="CP802" i="1"/>
  <c r="CR802" i="1"/>
  <c r="CT802" i="1"/>
  <c r="CV802" i="1"/>
  <c r="CX802" i="1"/>
  <c r="CZ802" i="1"/>
  <c r="DC802" i="1"/>
  <c r="E803" i="1"/>
  <c r="H803" i="1"/>
  <c r="K803" i="1"/>
  <c r="S803" i="1"/>
  <c r="U803" i="1"/>
  <c r="W803" i="1"/>
  <c r="Y803" i="1"/>
  <c r="AA803" i="1"/>
  <c r="AC803" i="1"/>
  <c r="AD803" i="1"/>
  <c r="AE803" i="1"/>
  <c r="AF803" i="1"/>
  <c r="AK803" i="1"/>
  <c r="AQ803" i="1"/>
  <c r="AR803" i="1"/>
  <c r="AS803" i="1"/>
  <c r="AT803" i="1"/>
  <c r="AV803" i="1"/>
  <c r="AW803" i="1"/>
  <c r="AX803" i="1"/>
  <c r="AY803" i="1"/>
  <c r="BB803" i="1"/>
  <c r="BC803" i="1"/>
  <c r="BD803" i="1"/>
  <c r="BE803" i="1"/>
  <c r="BH803" i="1"/>
  <c r="BJ803" i="1"/>
  <c r="BL803" i="1"/>
  <c r="BN803" i="1"/>
  <c r="BP803" i="1"/>
  <c r="BR803" i="1"/>
  <c r="BT803" i="1"/>
  <c r="BV803" i="1"/>
  <c r="CB803" i="1"/>
  <c r="CD803" i="1"/>
  <c r="CF803" i="1"/>
  <c r="CH803" i="1"/>
  <c r="CJ803" i="1"/>
  <c r="CL803" i="1"/>
  <c r="CN803" i="1"/>
  <c r="CP803" i="1"/>
  <c r="CR803" i="1"/>
  <c r="CT803" i="1"/>
  <c r="CV803" i="1"/>
  <c r="CX803" i="1"/>
  <c r="CZ803" i="1"/>
  <c r="DC803" i="1"/>
  <c r="E804" i="1"/>
  <c r="H804" i="1"/>
  <c r="K804" i="1"/>
  <c r="S804" i="1"/>
  <c r="U804" i="1"/>
  <c r="W804" i="1"/>
  <c r="Y804" i="1"/>
  <c r="AA804" i="1"/>
  <c r="AC804" i="1"/>
  <c r="AD804" i="1"/>
  <c r="AE804" i="1"/>
  <c r="AF804" i="1"/>
  <c r="AK804" i="1"/>
  <c r="AQ804" i="1"/>
  <c r="AR804" i="1"/>
  <c r="AS804" i="1"/>
  <c r="AT804" i="1"/>
  <c r="AV804" i="1"/>
  <c r="AW804" i="1"/>
  <c r="AX804" i="1"/>
  <c r="AY804" i="1"/>
  <c r="BB804" i="1"/>
  <c r="BC804" i="1"/>
  <c r="BD804" i="1"/>
  <c r="BE804" i="1"/>
  <c r="BH804" i="1"/>
  <c r="BJ804" i="1"/>
  <c r="BL804" i="1"/>
  <c r="BN804" i="1"/>
  <c r="BP804" i="1"/>
  <c r="BR804" i="1"/>
  <c r="BT804" i="1"/>
  <c r="BV804" i="1"/>
  <c r="CB804" i="1"/>
  <c r="CD804" i="1"/>
  <c r="CF804" i="1"/>
  <c r="CH804" i="1"/>
  <c r="CJ804" i="1"/>
  <c r="CL804" i="1"/>
  <c r="CN804" i="1"/>
  <c r="CP804" i="1"/>
  <c r="CR804" i="1"/>
  <c r="CT804" i="1"/>
  <c r="CV804" i="1"/>
  <c r="CX804" i="1"/>
  <c r="CZ804" i="1"/>
  <c r="DC804" i="1"/>
  <c r="E805" i="1"/>
  <c r="H805" i="1"/>
  <c r="K805" i="1"/>
  <c r="S805" i="1"/>
  <c r="U805" i="1"/>
  <c r="W805" i="1"/>
  <c r="Y805" i="1"/>
  <c r="AA805" i="1"/>
  <c r="AC805" i="1"/>
  <c r="AD805" i="1"/>
  <c r="AE805" i="1"/>
  <c r="AF805" i="1"/>
  <c r="AK805" i="1"/>
  <c r="AQ805" i="1"/>
  <c r="AR805" i="1"/>
  <c r="AS805" i="1"/>
  <c r="AT805" i="1"/>
  <c r="AV805" i="1"/>
  <c r="AW805" i="1"/>
  <c r="AX805" i="1"/>
  <c r="AY805" i="1"/>
  <c r="BB805" i="1"/>
  <c r="BC805" i="1"/>
  <c r="BD805" i="1"/>
  <c r="BE805" i="1"/>
  <c r="BH805" i="1"/>
  <c r="BJ805" i="1"/>
  <c r="BL805" i="1"/>
  <c r="BN805" i="1"/>
  <c r="BP805" i="1"/>
  <c r="BR805" i="1"/>
  <c r="BT805" i="1"/>
  <c r="BV805" i="1"/>
  <c r="CB805" i="1"/>
  <c r="CD805" i="1"/>
  <c r="CF805" i="1"/>
  <c r="CH805" i="1"/>
  <c r="CJ805" i="1"/>
  <c r="CL805" i="1"/>
  <c r="CN805" i="1"/>
  <c r="CP805" i="1"/>
  <c r="CR805" i="1"/>
  <c r="CT805" i="1"/>
  <c r="CV805" i="1"/>
  <c r="CX805" i="1"/>
  <c r="CZ805" i="1"/>
  <c r="DC805" i="1"/>
  <c r="E806" i="1"/>
  <c r="H806" i="1"/>
  <c r="K806" i="1"/>
  <c r="S806" i="1"/>
  <c r="U806" i="1"/>
  <c r="W806" i="1"/>
  <c r="Y806" i="1"/>
  <c r="AA806" i="1"/>
  <c r="AC806" i="1"/>
  <c r="AD806" i="1"/>
  <c r="AE806" i="1"/>
  <c r="AF806" i="1"/>
  <c r="AK806" i="1"/>
  <c r="AQ806" i="1"/>
  <c r="AR806" i="1"/>
  <c r="AS806" i="1"/>
  <c r="AT806" i="1"/>
  <c r="AV806" i="1"/>
  <c r="AW806" i="1"/>
  <c r="AX806" i="1"/>
  <c r="AY806" i="1"/>
  <c r="BB806" i="1"/>
  <c r="BC806" i="1"/>
  <c r="BD806" i="1"/>
  <c r="BE806" i="1"/>
  <c r="BH806" i="1"/>
  <c r="BJ806" i="1"/>
  <c r="BL806" i="1"/>
  <c r="BN806" i="1"/>
  <c r="BP806" i="1"/>
  <c r="BR806" i="1"/>
  <c r="BT806" i="1"/>
  <c r="BV806" i="1"/>
  <c r="CB806" i="1"/>
  <c r="CD806" i="1"/>
  <c r="CF806" i="1"/>
  <c r="CH806" i="1"/>
  <c r="CJ806" i="1"/>
  <c r="CL806" i="1"/>
  <c r="CN806" i="1"/>
  <c r="CP806" i="1"/>
  <c r="CR806" i="1"/>
  <c r="CT806" i="1"/>
  <c r="CV806" i="1"/>
  <c r="CX806" i="1"/>
  <c r="CZ806" i="1"/>
  <c r="DC806" i="1"/>
  <c r="E807" i="1"/>
  <c r="H807" i="1"/>
  <c r="K807" i="1"/>
  <c r="S807" i="1"/>
  <c r="U807" i="1"/>
  <c r="W807" i="1"/>
  <c r="Y807" i="1"/>
  <c r="AA807" i="1"/>
  <c r="AC807" i="1"/>
  <c r="AD807" i="1"/>
  <c r="AE807" i="1"/>
  <c r="AF807" i="1"/>
  <c r="AK807" i="1"/>
  <c r="AQ807" i="1"/>
  <c r="AR807" i="1"/>
  <c r="AS807" i="1"/>
  <c r="AT807" i="1"/>
  <c r="AV807" i="1"/>
  <c r="AW807" i="1"/>
  <c r="AX807" i="1"/>
  <c r="AY807" i="1"/>
  <c r="BB807" i="1"/>
  <c r="BC807" i="1"/>
  <c r="BD807" i="1"/>
  <c r="BE807" i="1"/>
  <c r="BH807" i="1"/>
  <c r="BJ807" i="1"/>
  <c r="BL807" i="1"/>
  <c r="BN807" i="1"/>
  <c r="BP807" i="1"/>
  <c r="BR807" i="1"/>
  <c r="BT807" i="1"/>
  <c r="BV807" i="1"/>
  <c r="CB807" i="1"/>
  <c r="CD807" i="1"/>
  <c r="CF807" i="1"/>
  <c r="CH807" i="1"/>
  <c r="CJ807" i="1"/>
  <c r="CL807" i="1"/>
  <c r="CN807" i="1"/>
  <c r="CP807" i="1"/>
  <c r="CR807" i="1"/>
  <c r="CT807" i="1"/>
  <c r="CV807" i="1"/>
  <c r="CX807" i="1"/>
  <c r="CZ807" i="1"/>
  <c r="DC807" i="1"/>
  <c r="E808" i="1"/>
  <c r="H808" i="1"/>
  <c r="K808" i="1"/>
  <c r="S808" i="1"/>
  <c r="U808" i="1"/>
  <c r="W808" i="1"/>
  <c r="Y808" i="1"/>
  <c r="AA808" i="1"/>
  <c r="AC808" i="1"/>
  <c r="AD808" i="1"/>
  <c r="AE808" i="1"/>
  <c r="AF808" i="1"/>
  <c r="AK808" i="1"/>
  <c r="AQ808" i="1"/>
  <c r="AR808" i="1"/>
  <c r="AS808" i="1"/>
  <c r="AT808" i="1"/>
  <c r="AV808" i="1"/>
  <c r="AW808" i="1"/>
  <c r="AX808" i="1"/>
  <c r="AY808" i="1"/>
  <c r="BB808" i="1"/>
  <c r="BC808" i="1"/>
  <c r="BD808" i="1"/>
  <c r="BE808" i="1"/>
  <c r="BH808" i="1"/>
  <c r="BJ808" i="1"/>
  <c r="BL808" i="1"/>
  <c r="BN808" i="1"/>
  <c r="BP808" i="1"/>
  <c r="BR808" i="1"/>
  <c r="BT808" i="1"/>
  <c r="BV808" i="1"/>
  <c r="CB808" i="1"/>
  <c r="CD808" i="1"/>
  <c r="CF808" i="1"/>
  <c r="CH808" i="1"/>
  <c r="CJ808" i="1"/>
  <c r="CL808" i="1"/>
  <c r="CN808" i="1"/>
  <c r="CP808" i="1"/>
  <c r="CR808" i="1"/>
  <c r="CT808" i="1"/>
  <c r="CV808" i="1"/>
  <c r="CX808" i="1"/>
  <c r="CZ808" i="1"/>
  <c r="DC808" i="1"/>
  <c r="E809" i="1"/>
  <c r="H809" i="1"/>
  <c r="K809" i="1"/>
  <c r="S809" i="1"/>
  <c r="U809" i="1"/>
  <c r="W809" i="1"/>
  <c r="Y809" i="1"/>
  <c r="AA809" i="1"/>
  <c r="AC809" i="1"/>
  <c r="AD809" i="1"/>
  <c r="AE809" i="1"/>
  <c r="AF809" i="1"/>
  <c r="AK809" i="1"/>
  <c r="AQ809" i="1"/>
  <c r="AR809" i="1"/>
  <c r="AS809" i="1"/>
  <c r="AT809" i="1"/>
  <c r="AV809" i="1"/>
  <c r="AW809" i="1"/>
  <c r="AX809" i="1"/>
  <c r="AY809" i="1"/>
  <c r="BB809" i="1"/>
  <c r="BC809" i="1"/>
  <c r="BD809" i="1"/>
  <c r="BE809" i="1"/>
  <c r="BH809" i="1"/>
  <c r="BJ809" i="1"/>
  <c r="BL809" i="1"/>
  <c r="BN809" i="1"/>
  <c r="BP809" i="1"/>
  <c r="BR809" i="1"/>
  <c r="BT809" i="1"/>
  <c r="BV809" i="1"/>
  <c r="CB809" i="1"/>
  <c r="CD809" i="1"/>
  <c r="CF809" i="1"/>
  <c r="CH809" i="1"/>
  <c r="CJ809" i="1"/>
  <c r="CL809" i="1"/>
  <c r="CN809" i="1"/>
  <c r="CP809" i="1"/>
  <c r="CR809" i="1"/>
  <c r="CT809" i="1"/>
  <c r="CV809" i="1"/>
  <c r="CX809" i="1"/>
  <c r="CZ809" i="1"/>
  <c r="DC809" i="1"/>
  <c r="E810" i="1"/>
  <c r="H810" i="1"/>
  <c r="K810" i="1"/>
  <c r="S810" i="1"/>
  <c r="U810" i="1"/>
  <c r="W810" i="1"/>
  <c r="Y810" i="1"/>
  <c r="AA810" i="1"/>
  <c r="AC810" i="1"/>
  <c r="AD810" i="1"/>
  <c r="AE810" i="1"/>
  <c r="AF810" i="1"/>
  <c r="AK810" i="1"/>
  <c r="AQ810" i="1"/>
  <c r="AR810" i="1"/>
  <c r="AS810" i="1"/>
  <c r="AT810" i="1"/>
  <c r="AV810" i="1"/>
  <c r="AW810" i="1"/>
  <c r="AX810" i="1"/>
  <c r="AY810" i="1"/>
  <c r="BB810" i="1"/>
  <c r="BC810" i="1"/>
  <c r="BD810" i="1"/>
  <c r="BE810" i="1"/>
  <c r="BH810" i="1"/>
  <c r="BJ810" i="1"/>
  <c r="BL810" i="1"/>
  <c r="BN810" i="1"/>
  <c r="BP810" i="1"/>
  <c r="BR810" i="1"/>
  <c r="BT810" i="1"/>
  <c r="BV810" i="1"/>
  <c r="CB810" i="1"/>
  <c r="CD810" i="1"/>
  <c r="CF810" i="1"/>
  <c r="CH810" i="1"/>
  <c r="CJ810" i="1"/>
  <c r="CL810" i="1"/>
  <c r="CN810" i="1"/>
  <c r="CP810" i="1"/>
  <c r="CR810" i="1"/>
  <c r="CT810" i="1"/>
  <c r="CV810" i="1"/>
  <c r="CX810" i="1"/>
  <c r="CZ810" i="1"/>
  <c r="DC810" i="1"/>
  <c r="E811" i="1"/>
  <c r="H811" i="1"/>
  <c r="K811" i="1"/>
  <c r="S811" i="1"/>
  <c r="U811" i="1"/>
  <c r="W811" i="1"/>
  <c r="Y811" i="1"/>
  <c r="AA811" i="1"/>
  <c r="AC811" i="1"/>
  <c r="AD811" i="1"/>
  <c r="AE811" i="1"/>
  <c r="AF811" i="1"/>
  <c r="AK811" i="1"/>
  <c r="AQ811" i="1"/>
  <c r="AR811" i="1"/>
  <c r="AS811" i="1"/>
  <c r="AT811" i="1"/>
  <c r="AV811" i="1"/>
  <c r="AW811" i="1"/>
  <c r="AX811" i="1"/>
  <c r="AY811" i="1"/>
  <c r="BB811" i="1"/>
  <c r="BC811" i="1"/>
  <c r="BD811" i="1"/>
  <c r="BE811" i="1"/>
  <c r="BH811" i="1"/>
  <c r="BJ811" i="1"/>
  <c r="BL811" i="1"/>
  <c r="BN811" i="1"/>
  <c r="BP811" i="1"/>
  <c r="BR811" i="1"/>
  <c r="BT811" i="1"/>
  <c r="BV811" i="1"/>
  <c r="CB811" i="1"/>
  <c r="CD811" i="1"/>
  <c r="CF811" i="1"/>
  <c r="CH811" i="1"/>
  <c r="CJ811" i="1"/>
  <c r="CL811" i="1"/>
  <c r="CN811" i="1"/>
  <c r="CP811" i="1"/>
  <c r="CR811" i="1"/>
  <c r="CT811" i="1"/>
  <c r="CV811" i="1"/>
  <c r="CX811" i="1"/>
  <c r="CZ811" i="1"/>
  <c r="DC811" i="1"/>
  <c r="E812" i="1"/>
  <c r="H812" i="1"/>
  <c r="K812" i="1"/>
  <c r="S812" i="1"/>
  <c r="U812" i="1"/>
  <c r="W812" i="1"/>
  <c r="Y812" i="1"/>
  <c r="AA812" i="1"/>
  <c r="AC812" i="1"/>
  <c r="AD812" i="1"/>
  <c r="AE812" i="1"/>
  <c r="AF812" i="1"/>
  <c r="AK812" i="1"/>
  <c r="AQ812" i="1"/>
  <c r="AR812" i="1"/>
  <c r="AS812" i="1"/>
  <c r="AT812" i="1"/>
  <c r="AV812" i="1"/>
  <c r="AW812" i="1"/>
  <c r="AX812" i="1"/>
  <c r="AY812" i="1"/>
  <c r="BB812" i="1"/>
  <c r="BC812" i="1"/>
  <c r="BD812" i="1"/>
  <c r="BE812" i="1"/>
  <c r="BH812" i="1"/>
  <c r="BJ812" i="1"/>
  <c r="BL812" i="1"/>
  <c r="BN812" i="1"/>
  <c r="BP812" i="1"/>
  <c r="BR812" i="1"/>
  <c r="BT812" i="1"/>
  <c r="BV812" i="1"/>
  <c r="CB812" i="1"/>
  <c r="CD812" i="1"/>
  <c r="CF812" i="1"/>
  <c r="CH812" i="1"/>
  <c r="CJ812" i="1"/>
  <c r="CL812" i="1"/>
  <c r="CN812" i="1"/>
  <c r="CP812" i="1"/>
  <c r="CR812" i="1"/>
  <c r="CT812" i="1"/>
  <c r="CV812" i="1"/>
  <c r="CX812" i="1"/>
  <c r="CZ812" i="1"/>
  <c r="DC812" i="1"/>
  <c r="E813" i="1"/>
  <c r="H813" i="1"/>
  <c r="K813" i="1"/>
  <c r="S813" i="1"/>
  <c r="U813" i="1"/>
  <c r="W813" i="1"/>
  <c r="Y813" i="1"/>
  <c r="AA813" i="1"/>
  <c r="AC813" i="1"/>
  <c r="AD813" i="1"/>
  <c r="AE813" i="1"/>
  <c r="AF813" i="1"/>
  <c r="AK813" i="1"/>
  <c r="AQ813" i="1"/>
  <c r="AR813" i="1"/>
  <c r="AS813" i="1"/>
  <c r="AT813" i="1"/>
  <c r="AV813" i="1"/>
  <c r="AW813" i="1"/>
  <c r="AX813" i="1"/>
  <c r="AY813" i="1"/>
  <c r="BB813" i="1"/>
  <c r="BC813" i="1"/>
  <c r="BD813" i="1"/>
  <c r="BE813" i="1"/>
  <c r="BH813" i="1"/>
  <c r="BJ813" i="1"/>
  <c r="BL813" i="1"/>
  <c r="BN813" i="1"/>
  <c r="BP813" i="1"/>
  <c r="BR813" i="1"/>
  <c r="BT813" i="1"/>
  <c r="BV813" i="1"/>
  <c r="CB813" i="1"/>
  <c r="CD813" i="1"/>
  <c r="CF813" i="1"/>
  <c r="CH813" i="1"/>
  <c r="CJ813" i="1"/>
  <c r="CL813" i="1"/>
  <c r="CN813" i="1"/>
  <c r="CP813" i="1"/>
  <c r="CR813" i="1"/>
  <c r="CT813" i="1"/>
  <c r="CV813" i="1"/>
  <c r="CX813" i="1"/>
  <c r="CZ813" i="1"/>
  <c r="DC813" i="1"/>
  <c r="E814" i="1"/>
  <c r="H814" i="1"/>
  <c r="K814" i="1"/>
  <c r="S814" i="1"/>
  <c r="U814" i="1"/>
  <c r="W814" i="1"/>
  <c r="Y814" i="1"/>
  <c r="AA814" i="1"/>
  <c r="AC814" i="1"/>
  <c r="AD814" i="1"/>
  <c r="AE814" i="1"/>
  <c r="AF814" i="1"/>
  <c r="AK814" i="1"/>
  <c r="AQ814" i="1"/>
  <c r="AR814" i="1"/>
  <c r="AS814" i="1"/>
  <c r="AT814" i="1"/>
  <c r="AV814" i="1"/>
  <c r="AW814" i="1"/>
  <c r="AX814" i="1"/>
  <c r="AY814" i="1"/>
  <c r="BB814" i="1"/>
  <c r="BC814" i="1"/>
  <c r="BD814" i="1"/>
  <c r="BE814" i="1"/>
  <c r="BH814" i="1"/>
  <c r="BJ814" i="1"/>
  <c r="BL814" i="1"/>
  <c r="BN814" i="1"/>
  <c r="BP814" i="1"/>
  <c r="BR814" i="1"/>
  <c r="BT814" i="1"/>
  <c r="BV814" i="1"/>
  <c r="CB814" i="1"/>
  <c r="CD814" i="1"/>
  <c r="CF814" i="1"/>
  <c r="CH814" i="1"/>
  <c r="CJ814" i="1"/>
  <c r="CL814" i="1"/>
  <c r="CN814" i="1"/>
  <c r="CP814" i="1"/>
  <c r="CR814" i="1"/>
  <c r="CT814" i="1"/>
  <c r="CV814" i="1"/>
  <c r="CX814" i="1"/>
  <c r="CZ814" i="1"/>
  <c r="DC814" i="1"/>
  <c r="E815" i="1"/>
  <c r="H815" i="1"/>
  <c r="K815" i="1"/>
  <c r="S815" i="1"/>
  <c r="U815" i="1"/>
  <c r="W815" i="1"/>
  <c r="Y815" i="1"/>
  <c r="AA815" i="1"/>
  <c r="AC815" i="1"/>
  <c r="AD815" i="1"/>
  <c r="AE815" i="1"/>
  <c r="AF815" i="1"/>
  <c r="AK815" i="1"/>
  <c r="AQ815" i="1"/>
  <c r="AR815" i="1"/>
  <c r="AS815" i="1"/>
  <c r="AT815" i="1"/>
  <c r="AV815" i="1"/>
  <c r="AW815" i="1"/>
  <c r="AX815" i="1"/>
  <c r="AY815" i="1"/>
  <c r="BB815" i="1"/>
  <c r="BC815" i="1"/>
  <c r="BD815" i="1"/>
  <c r="BE815" i="1"/>
  <c r="BH815" i="1"/>
  <c r="BJ815" i="1"/>
  <c r="BL815" i="1"/>
  <c r="BN815" i="1"/>
  <c r="BP815" i="1"/>
  <c r="BR815" i="1"/>
  <c r="BT815" i="1"/>
  <c r="BV815" i="1"/>
  <c r="CB815" i="1"/>
  <c r="CD815" i="1"/>
  <c r="CF815" i="1"/>
  <c r="CH815" i="1"/>
  <c r="CJ815" i="1"/>
  <c r="CL815" i="1"/>
  <c r="CN815" i="1"/>
  <c r="CP815" i="1"/>
  <c r="CR815" i="1"/>
  <c r="CT815" i="1"/>
  <c r="CV815" i="1"/>
  <c r="CX815" i="1"/>
  <c r="CZ815" i="1"/>
  <c r="DC815" i="1"/>
  <c r="E816" i="1"/>
  <c r="H816" i="1"/>
  <c r="K816" i="1"/>
  <c r="S816" i="1"/>
  <c r="U816" i="1"/>
  <c r="W816" i="1"/>
  <c r="Y816" i="1"/>
  <c r="AA816" i="1"/>
  <c r="AC816" i="1"/>
  <c r="AD816" i="1"/>
  <c r="AE816" i="1"/>
  <c r="AF816" i="1"/>
  <c r="AK816" i="1"/>
  <c r="AQ816" i="1"/>
  <c r="AR816" i="1"/>
  <c r="AS816" i="1"/>
  <c r="AT816" i="1"/>
  <c r="AV816" i="1"/>
  <c r="AW816" i="1"/>
  <c r="AX816" i="1"/>
  <c r="AY816" i="1"/>
  <c r="BB816" i="1"/>
  <c r="BC816" i="1"/>
  <c r="BD816" i="1"/>
  <c r="BE816" i="1"/>
  <c r="BH816" i="1"/>
  <c r="BJ816" i="1"/>
  <c r="BL816" i="1"/>
  <c r="BN816" i="1"/>
  <c r="BP816" i="1"/>
  <c r="BR816" i="1"/>
  <c r="BT816" i="1"/>
  <c r="BV816" i="1"/>
  <c r="CB816" i="1"/>
  <c r="CD816" i="1"/>
  <c r="CF816" i="1"/>
  <c r="CH816" i="1"/>
  <c r="CJ816" i="1"/>
  <c r="CL816" i="1"/>
  <c r="CN816" i="1"/>
  <c r="CP816" i="1"/>
  <c r="CR816" i="1"/>
  <c r="CT816" i="1"/>
  <c r="CV816" i="1"/>
  <c r="CX816" i="1"/>
  <c r="CZ816" i="1"/>
  <c r="DC816" i="1"/>
  <c r="E817" i="1"/>
  <c r="H817" i="1"/>
  <c r="K817" i="1"/>
  <c r="S817" i="1"/>
  <c r="U817" i="1"/>
  <c r="W817" i="1"/>
  <c r="Y817" i="1"/>
  <c r="AA817" i="1"/>
  <c r="AC817" i="1"/>
  <c r="AD817" i="1"/>
  <c r="AE817" i="1"/>
  <c r="AF817" i="1"/>
  <c r="AK817" i="1"/>
  <c r="AQ817" i="1"/>
  <c r="AR817" i="1"/>
  <c r="AS817" i="1"/>
  <c r="AT817" i="1"/>
  <c r="AV817" i="1"/>
  <c r="AW817" i="1"/>
  <c r="AX817" i="1"/>
  <c r="AY817" i="1"/>
  <c r="BB817" i="1"/>
  <c r="BC817" i="1"/>
  <c r="BD817" i="1"/>
  <c r="BE817" i="1"/>
  <c r="BH817" i="1"/>
  <c r="BJ817" i="1"/>
  <c r="BL817" i="1"/>
  <c r="BN817" i="1"/>
  <c r="BP817" i="1"/>
  <c r="BR817" i="1"/>
  <c r="BT817" i="1"/>
  <c r="BV817" i="1"/>
  <c r="CB817" i="1"/>
  <c r="CD817" i="1"/>
  <c r="CF817" i="1"/>
  <c r="CH817" i="1"/>
  <c r="CJ817" i="1"/>
  <c r="CL817" i="1"/>
  <c r="CN817" i="1"/>
  <c r="CP817" i="1"/>
  <c r="CR817" i="1"/>
  <c r="CT817" i="1"/>
  <c r="CV817" i="1"/>
  <c r="CX817" i="1"/>
  <c r="CZ817" i="1"/>
  <c r="DC817" i="1"/>
  <c r="E818" i="1"/>
  <c r="H818" i="1"/>
  <c r="K818" i="1"/>
  <c r="S818" i="1"/>
  <c r="U818" i="1"/>
  <c r="W818" i="1"/>
  <c r="Y818" i="1"/>
  <c r="AA818" i="1"/>
  <c r="AC818" i="1"/>
  <c r="AD818" i="1"/>
  <c r="AE818" i="1"/>
  <c r="AF818" i="1"/>
  <c r="AK818" i="1"/>
  <c r="AQ818" i="1"/>
  <c r="AR818" i="1"/>
  <c r="AS818" i="1"/>
  <c r="AT818" i="1"/>
  <c r="AV818" i="1"/>
  <c r="AW818" i="1"/>
  <c r="AX818" i="1"/>
  <c r="AY818" i="1"/>
  <c r="BB818" i="1"/>
  <c r="BC818" i="1"/>
  <c r="BD818" i="1"/>
  <c r="BE818" i="1"/>
  <c r="BH818" i="1"/>
  <c r="BJ818" i="1"/>
  <c r="BL818" i="1"/>
  <c r="BN818" i="1"/>
  <c r="BP818" i="1"/>
  <c r="BR818" i="1"/>
  <c r="BT818" i="1"/>
  <c r="BV818" i="1"/>
  <c r="CB818" i="1"/>
  <c r="CD818" i="1"/>
  <c r="CF818" i="1"/>
  <c r="CH818" i="1"/>
  <c r="CJ818" i="1"/>
  <c r="CL818" i="1"/>
  <c r="CN818" i="1"/>
  <c r="CP818" i="1"/>
  <c r="CR818" i="1"/>
  <c r="CT818" i="1"/>
  <c r="CV818" i="1"/>
  <c r="CX818" i="1"/>
  <c r="CZ818" i="1"/>
  <c r="DC818" i="1"/>
  <c r="E819" i="1"/>
  <c r="H819" i="1"/>
  <c r="K819" i="1"/>
  <c r="S819" i="1"/>
  <c r="U819" i="1"/>
  <c r="W819" i="1"/>
  <c r="Y819" i="1"/>
  <c r="AA819" i="1"/>
  <c r="AC819" i="1"/>
  <c r="AD819" i="1"/>
  <c r="AE819" i="1"/>
  <c r="AF819" i="1"/>
  <c r="AK819" i="1"/>
  <c r="AQ819" i="1"/>
  <c r="AR819" i="1"/>
  <c r="AS819" i="1"/>
  <c r="AT819" i="1"/>
  <c r="AV819" i="1"/>
  <c r="AW819" i="1"/>
  <c r="AX819" i="1"/>
  <c r="AY819" i="1"/>
  <c r="BB819" i="1"/>
  <c r="BC819" i="1"/>
  <c r="BD819" i="1"/>
  <c r="BE819" i="1"/>
  <c r="BH819" i="1"/>
  <c r="BJ819" i="1"/>
  <c r="BL819" i="1"/>
  <c r="BN819" i="1"/>
  <c r="BP819" i="1"/>
  <c r="BR819" i="1"/>
  <c r="BT819" i="1"/>
  <c r="BV819" i="1"/>
  <c r="CB819" i="1"/>
  <c r="CD819" i="1"/>
  <c r="CF819" i="1"/>
  <c r="CH819" i="1"/>
  <c r="CJ819" i="1"/>
  <c r="CL819" i="1"/>
  <c r="CN819" i="1"/>
  <c r="CP819" i="1"/>
  <c r="CR819" i="1"/>
  <c r="CT819" i="1"/>
  <c r="CV819" i="1"/>
  <c r="CX819" i="1"/>
  <c r="CZ819" i="1"/>
  <c r="DC819" i="1"/>
  <c r="E820" i="1"/>
  <c r="H820" i="1"/>
  <c r="K820" i="1"/>
  <c r="S820" i="1"/>
  <c r="U820" i="1"/>
  <c r="W820" i="1"/>
  <c r="Y820" i="1"/>
  <c r="AA820" i="1"/>
  <c r="AC820" i="1"/>
  <c r="AD820" i="1"/>
  <c r="AE820" i="1"/>
  <c r="AF820" i="1"/>
  <c r="AK820" i="1"/>
  <c r="AQ820" i="1"/>
  <c r="AR820" i="1"/>
  <c r="AS820" i="1"/>
  <c r="AT820" i="1"/>
  <c r="AV820" i="1"/>
  <c r="AW820" i="1"/>
  <c r="AX820" i="1"/>
  <c r="AY820" i="1"/>
  <c r="BB820" i="1"/>
  <c r="BC820" i="1"/>
  <c r="BD820" i="1"/>
  <c r="BE820" i="1"/>
  <c r="BH820" i="1"/>
  <c r="BJ820" i="1"/>
  <c r="BL820" i="1"/>
  <c r="BN820" i="1"/>
  <c r="BP820" i="1"/>
  <c r="BR820" i="1"/>
  <c r="BT820" i="1"/>
  <c r="BV820" i="1"/>
  <c r="CB820" i="1"/>
  <c r="CD820" i="1"/>
  <c r="CF820" i="1"/>
  <c r="CH820" i="1"/>
  <c r="CJ820" i="1"/>
  <c r="CL820" i="1"/>
  <c r="CN820" i="1"/>
  <c r="CP820" i="1"/>
  <c r="CR820" i="1"/>
  <c r="CT820" i="1"/>
  <c r="CV820" i="1"/>
  <c r="CX820" i="1"/>
  <c r="CZ820" i="1"/>
  <c r="DC820" i="1"/>
  <c r="E821" i="1"/>
  <c r="H821" i="1"/>
  <c r="K821" i="1"/>
  <c r="S821" i="1"/>
  <c r="U821" i="1"/>
  <c r="W821" i="1"/>
  <c r="Y821" i="1"/>
  <c r="AA821" i="1"/>
  <c r="AC821" i="1"/>
  <c r="AD821" i="1"/>
  <c r="AE821" i="1"/>
  <c r="AF821" i="1"/>
  <c r="AK821" i="1"/>
  <c r="AQ821" i="1"/>
  <c r="AR821" i="1"/>
  <c r="AS821" i="1"/>
  <c r="AT821" i="1"/>
  <c r="AV821" i="1"/>
  <c r="AW821" i="1"/>
  <c r="AX821" i="1"/>
  <c r="AY821" i="1"/>
  <c r="BB821" i="1"/>
  <c r="BC821" i="1"/>
  <c r="BD821" i="1"/>
  <c r="BE821" i="1"/>
  <c r="BH821" i="1"/>
  <c r="BJ821" i="1"/>
  <c r="BL821" i="1"/>
  <c r="BN821" i="1"/>
  <c r="BP821" i="1"/>
  <c r="BR821" i="1"/>
  <c r="BT821" i="1"/>
  <c r="BV821" i="1"/>
  <c r="CB821" i="1"/>
  <c r="CD821" i="1"/>
  <c r="CF821" i="1"/>
  <c r="CH821" i="1"/>
  <c r="CJ821" i="1"/>
  <c r="CL821" i="1"/>
  <c r="CN821" i="1"/>
  <c r="CP821" i="1"/>
  <c r="CR821" i="1"/>
  <c r="CT821" i="1"/>
  <c r="CV821" i="1"/>
  <c r="CX821" i="1"/>
  <c r="CZ821" i="1"/>
  <c r="DC821" i="1"/>
  <c r="E822" i="1"/>
  <c r="H822" i="1"/>
  <c r="K822" i="1"/>
  <c r="S822" i="1"/>
  <c r="U822" i="1"/>
  <c r="W822" i="1"/>
  <c r="Y822" i="1"/>
  <c r="AA822" i="1"/>
  <c r="AC822" i="1"/>
  <c r="AD822" i="1"/>
  <c r="AE822" i="1"/>
  <c r="AF822" i="1"/>
  <c r="AK822" i="1"/>
  <c r="AQ822" i="1"/>
  <c r="AR822" i="1"/>
  <c r="AS822" i="1"/>
  <c r="AT822" i="1"/>
  <c r="AV822" i="1"/>
  <c r="AW822" i="1"/>
  <c r="AX822" i="1"/>
  <c r="AY822" i="1"/>
  <c r="BB822" i="1"/>
  <c r="BC822" i="1"/>
  <c r="BD822" i="1"/>
  <c r="BE822" i="1"/>
  <c r="BH822" i="1"/>
  <c r="BJ822" i="1"/>
  <c r="BL822" i="1"/>
  <c r="BN822" i="1"/>
  <c r="BP822" i="1"/>
  <c r="BR822" i="1"/>
  <c r="BT822" i="1"/>
  <c r="BV822" i="1"/>
  <c r="CB822" i="1"/>
  <c r="CD822" i="1"/>
  <c r="CF822" i="1"/>
  <c r="CH822" i="1"/>
  <c r="CJ822" i="1"/>
  <c r="CL822" i="1"/>
  <c r="CN822" i="1"/>
  <c r="CP822" i="1"/>
  <c r="CR822" i="1"/>
  <c r="CT822" i="1"/>
  <c r="CV822" i="1"/>
  <c r="CX822" i="1"/>
  <c r="CZ822" i="1"/>
  <c r="DC822" i="1"/>
  <c r="E823" i="1"/>
  <c r="H823" i="1"/>
  <c r="K823" i="1"/>
  <c r="S823" i="1"/>
  <c r="U823" i="1"/>
  <c r="W823" i="1"/>
  <c r="Y823" i="1"/>
  <c r="AA823" i="1"/>
  <c r="AC823" i="1"/>
  <c r="AD823" i="1"/>
  <c r="AE823" i="1"/>
  <c r="AF823" i="1"/>
  <c r="AK823" i="1"/>
  <c r="AQ823" i="1"/>
  <c r="AR823" i="1"/>
  <c r="AS823" i="1"/>
  <c r="AT823" i="1"/>
  <c r="AV823" i="1"/>
  <c r="AW823" i="1"/>
  <c r="AX823" i="1"/>
  <c r="AY823" i="1"/>
  <c r="BB823" i="1"/>
  <c r="BC823" i="1"/>
  <c r="BD823" i="1"/>
  <c r="BE823" i="1"/>
  <c r="BH823" i="1"/>
  <c r="BJ823" i="1"/>
  <c r="BL823" i="1"/>
  <c r="BN823" i="1"/>
  <c r="BP823" i="1"/>
  <c r="BR823" i="1"/>
  <c r="BT823" i="1"/>
  <c r="BV823" i="1"/>
  <c r="CB823" i="1"/>
  <c r="CD823" i="1"/>
  <c r="CF823" i="1"/>
  <c r="CH823" i="1"/>
  <c r="CJ823" i="1"/>
  <c r="CL823" i="1"/>
  <c r="CN823" i="1"/>
  <c r="CP823" i="1"/>
  <c r="CR823" i="1"/>
  <c r="CT823" i="1"/>
  <c r="CV823" i="1"/>
  <c r="CX823" i="1"/>
  <c r="CZ823" i="1"/>
  <c r="DC823" i="1"/>
  <c r="E824" i="1"/>
  <c r="H824" i="1"/>
  <c r="K824" i="1"/>
  <c r="S824" i="1"/>
  <c r="U824" i="1"/>
  <c r="W824" i="1"/>
  <c r="Y824" i="1"/>
  <c r="AA824" i="1"/>
  <c r="AC824" i="1"/>
  <c r="AD824" i="1"/>
  <c r="AE824" i="1"/>
  <c r="AF824" i="1"/>
  <c r="AK824" i="1"/>
  <c r="AQ824" i="1"/>
  <c r="AR824" i="1"/>
  <c r="AS824" i="1"/>
  <c r="AT824" i="1"/>
  <c r="AV824" i="1"/>
  <c r="AW824" i="1"/>
  <c r="AX824" i="1"/>
  <c r="AY824" i="1"/>
  <c r="BB824" i="1"/>
  <c r="BC824" i="1"/>
  <c r="BD824" i="1"/>
  <c r="BE824" i="1"/>
  <c r="BH824" i="1"/>
  <c r="BJ824" i="1"/>
  <c r="BL824" i="1"/>
  <c r="BN824" i="1"/>
  <c r="BP824" i="1"/>
  <c r="BR824" i="1"/>
  <c r="BT824" i="1"/>
  <c r="BV824" i="1"/>
  <c r="CB824" i="1"/>
  <c r="CD824" i="1"/>
  <c r="CF824" i="1"/>
  <c r="CH824" i="1"/>
  <c r="CJ824" i="1"/>
  <c r="CL824" i="1"/>
  <c r="CN824" i="1"/>
  <c r="CP824" i="1"/>
  <c r="CR824" i="1"/>
  <c r="CT824" i="1"/>
  <c r="CV824" i="1"/>
  <c r="CX824" i="1"/>
  <c r="CZ824" i="1"/>
  <c r="DC824" i="1"/>
  <c r="E825" i="1"/>
  <c r="H825" i="1"/>
  <c r="K825" i="1"/>
  <c r="S825" i="1"/>
  <c r="U825" i="1"/>
  <c r="W825" i="1"/>
  <c r="Y825" i="1"/>
  <c r="AA825" i="1"/>
  <c r="AC825" i="1"/>
  <c r="AD825" i="1"/>
  <c r="AE825" i="1"/>
  <c r="AF825" i="1"/>
  <c r="AK825" i="1"/>
  <c r="AQ825" i="1"/>
  <c r="AR825" i="1"/>
  <c r="AS825" i="1"/>
  <c r="AT825" i="1"/>
  <c r="AV825" i="1"/>
  <c r="AW825" i="1"/>
  <c r="AX825" i="1"/>
  <c r="AY825" i="1"/>
  <c r="BB825" i="1"/>
  <c r="BC825" i="1"/>
  <c r="BD825" i="1"/>
  <c r="BE825" i="1"/>
  <c r="BH825" i="1"/>
  <c r="BJ825" i="1"/>
  <c r="BL825" i="1"/>
  <c r="BN825" i="1"/>
  <c r="BP825" i="1"/>
  <c r="BR825" i="1"/>
  <c r="BT825" i="1"/>
  <c r="BV825" i="1"/>
  <c r="CB825" i="1"/>
  <c r="CD825" i="1"/>
  <c r="CF825" i="1"/>
  <c r="CH825" i="1"/>
  <c r="CJ825" i="1"/>
  <c r="CL825" i="1"/>
  <c r="CN825" i="1"/>
  <c r="CP825" i="1"/>
  <c r="CR825" i="1"/>
  <c r="CT825" i="1"/>
  <c r="CV825" i="1"/>
  <c r="CX825" i="1"/>
  <c r="CZ825" i="1"/>
  <c r="DC825" i="1"/>
  <c r="E826" i="1"/>
  <c r="H826" i="1"/>
  <c r="K826" i="1"/>
  <c r="S826" i="1"/>
  <c r="U826" i="1"/>
  <c r="W826" i="1"/>
  <c r="Y826" i="1"/>
  <c r="AA826" i="1"/>
  <c r="AC826" i="1"/>
  <c r="AD826" i="1"/>
  <c r="AE826" i="1"/>
  <c r="AF826" i="1"/>
  <c r="AK826" i="1"/>
  <c r="AQ826" i="1"/>
  <c r="AR826" i="1"/>
  <c r="AS826" i="1"/>
  <c r="AT826" i="1"/>
  <c r="AV826" i="1"/>
  <c r="AW826" i="1"/>
  <c r="AX826" i="1"/>
  <c r="AY826" i="1"/>
  <c r="BB826" i="1"/>
  <c r="BC826" i="1"/>
  <c r="BD826" i="1"/>
  <c r="BE826" i="1"/>
  <c r="BH826" i="1"/>
  <c r="BJ826" i="1"/>
  <c r="BL826" i="1"/>
  <c r="BN826" i="1"/>
  <c r="BP826" i="1"/>
  <c r="BR826" i="1"/>
  <c r="BT826" i="1"/>
  <c r="BV826" i="1"/>
  <c r="CB826" i="1"/>
  <c r="CD826" i="1"/>
  <c r="CF826" i="1"/>
  <c r="CH826" i="1"/>
  <c r="CJ826" i="1"/>
  <c r="CL826" i="1"/>
  <c r="CN826" i="1"/>
  <c r="CP826" i="1"/>
  <c r="CR826" i="1"/>
  <c r="CT826" i="1"/>
  <c r="CV826" i="1"/>
  <c r="CX826" i="1"/>
  <c r="CZ826" i="1"/>
  <c r="DC826" i="1"/>
  <c r="E827" i="1"/>
  <c r="H827" i="1"/>
  <c r="K827" i="1"/>
  <c r="S827" i="1"/>
  <c r="U827" i="1"/>
  <c r="W827" i="1"/>
  <c r="Y827" i="1"/>
  <c r="AA827" i="1"/>
  <c r="AC827" i="1"/>
  <c r="AD827" i="1"/>
  <c r="AE827" i="1"/>
  <c r="AF827" i="1"/>
  <c r="AK827" i="1"/>
  <c r="AQ827" i="1"/>
  <c r="AR827" i="1"/>
  <c r="AS827" i="1"/>
  <c r="AT827" i="1"/>
  <c r="AV827" i="1"/>
  <c r="AW827" i="1"/>
  <c r="AX827" i="1"/>
  <c r="AY827" i="1"/>
  <c r="BB827" i="1"/>
  <c r="BC827" i="1"/>
  <c r="BD827" i="1"/>
  <c r="BE827" i="1"/>
  <c r="BH827" i="1"/>
  <c r="BJ827" i="1"/>
  <c r="BL827" i="1"/>
  <c r="BN827" i="1"/>
  <c r="BP827" i="1"/>
  <c r="BR827" i="1"/>
  <c r="BT827" i="1"/>
  <c r="BV827" i="1"/>
  <c r="CB827" i="1"/>
  <c r="CD827" i="1"/>
  <c r="CF827" i="1"/>
  <c r="CH827" i="1"/>
  <c r="CJ827" i="1"/>
  <c r="CL827" i="1"/>
  <c r="CN827" i="1"/>
  <c r="CP827" i="1"/>
  <c r="CR827" i="1"/>
  <c r="CT827" i="1"/>
  <c r="CV827" i="1"/>
  <c r="CX827" i="1"/>
  <c r="CZ827" i="1"/>
  <c r="DC827" i="1"/>
  <c r="E828" i="1"/>
  <c r="H828" i="1"/>
  <c r="K828" i="1"/>
  <c r="S828" i="1"/>
  <c r="U828" i="1"/>
  <c r="W828" i="1"/>
  <c r="Y828" i="1"/>
  <c r="AA828" i="1"/>
  <c r="AC828" i="1"/>
  <c r="AD828" i="1"/>
  <c r="AE828" i="1"/>
  <c r="AF828" i="1"/>
  <c r="AK828" i="1"/>
  <c r="AQ828" i="1"/>
  <c r="AR828" i="1"/>
  <c r="AS828" i="1"/>
  <c r="AT828" i="1"/>
  <c r="AV828" i="1"/>
  <c r="AW828" i="1"/>
  <c r="AX828" i="1"/>
  <c r="AY828" i="1"/>
  <c r="BB828" i="1"/>
  <c r="BC828" i="1"/>
  <c r="BD828" i="1"/>
  <c r="BE828" i="1"/>
  <c r="BH828" i="1"/>
  <c r="BJ828" i="1"/>
  <c r="BL828" i="1"/>
  <c r="BN828" i="1"/>
  <c r="BP828" i="1"/>
  <c r="BR828" i="1"/>
  <c r="BT828" i="1"/>
  <c r="BV828" i="1"/>
  <c r="CB828" i="1"/>
  <c r="CD828" i="1"/>
  <c r="CF828" i="1"/>
  <c r="CH828" i="1"/>
  <c r="CJ828" i="1"/>
  <c r="CL828" i="1"/>
  <c r="CN828" i="1"/>
  <c r="CP828" i="1"/>
  <c r="CR828" i="1"/>
  <c r="CT828" i="1"/>
  <c r="CV828" i="1"/>
  <c r="CX828" i="1"/>
  <c r="CZ828" i="1"/>
  <c r="DC828" i="1"/>
  <c r="E829" i="1"/>
  <c r="H829" i="1"/>
  <c r="K829" i="1"/>
  <c r="S829" i="1"/>
  <c r="U829" i="1"/>
  <c r="W829" i="1"/>
  <c r="Y829" i="1"/>
  <c r="AA829" i="1"/>
  <c r="AC829" i="1"/>
  <c r="AD829" i="1"/>
  <c r="AE829" i="1"/>
  <c r="AF829" i="1"/>
  <c r="AK829" i="1"/>
  <c r="AQ829" i="1"/>
  <c r="AR829" i="1"/>
  <c r="AS829" i="1"/>
  <c r="AT829" i="1"/>
  <c r="AV829" i="1"/>
  <c r="AW829" i="1"/>
  <c r="AX829" i="1"/>
  <c r="AY829" i="1"/>
  <c r="BB829" i="1"/>
  <c r="BC829" i="1"/>
  <c r="BD829" i="1"/>
  <c r="BE829" i="1"/>
  <c r="BH829" i="1"/>
  <c r="BJ829" i="1"/>
  <c r="BL829" i="1"/>
  <c r="BN829" i="1"/>
  <c r="BP829" i="1"/>
  <c r="BR829" i="1"/>
  <c r="BT829" i="1"/>
  <c r="BV829" i="1"/>
  <c r="CB829" i="1"/>
  <c r="CD829" i="1"/>
  <c r="CF829" i="1"/>
  <c r="CH829" i="1"/>
  <c r="CJ829" i="1"/>
  <c r="CL829" i="1"/>
  <c r="CN829" i="1"/>
  <c r="CP829" i="1"/>
  <c r="CR829" i="1"/>
  <c r="CT829" i="1"/>
  <c r="CV829" i="1"/>
  <c r="CX829" i="1"/>
  <c r="CZ829" i="1"/>
  <c r="DC829" i="1"/>
  <c r="E830" i="1"/>
  <c r="H830" i="1"/>
  <c r="K830" i="1"/>
  <c r="S830" i="1"/>
  <c r="U830" i="1"/>
  <c r="W830" i="1"/>
  <c r="Y830" i="1"/>
  <c r="AA830" i="1"/>
  <c r="AC830" i="1"/>
  <c r="AD830" i="1"/>
  <c r="AE830" i="1"/>
  <c r="AF830" i="1"/>
  <c r="AK830" i="1"/>
  <c r="AQ830" i="1"/>
  <c r="AR830" i="1"/>
  <c r="AS830" i="1"/>
  <c r="AT830" i="1"/>
  <c r="AV830" i="1"/>
  <c r="AW830" i="1"/>
  <c r="AX830" i="1"/>
  <c r="AY830" i="1"/>
  <c r="BB830" i="1"/>
  <c r="BC830" i="1"/>
  <c r="BD830" i="1"/>
  <c r="BE830" i="1"/>
  <c r="BH830" i="1"/>
  <c r="BJ830" i="1"/>
  <c r="BL830" i="1"/>
  <c r="BN830" i="1"/>
  <c r="BP830" i="1"/>
  <c r="BR830" i="1"/>
  <c r="BT830" i="1"/>
  <c r="BV830" i="1"/>
  <c r="CB830" i="1"/>
  <c r="CD830" i="1"/>
  <c r="CF830" i="1"/>
  <c r="CH830" i="1"/>
  <c r="CJ830" i="1"/>
  <c r="CL830" i="1"/>
  <c r="CN830" i="1"/>
  <c r="CP830" i="1"/>
  <c r="CR830" i="1"/>
  <c r="CT830" i="1"/>
  <c r="CV830" i="1"/>
  <c r="CX830" i="1"/>
  <c r="CZ830" i="1"/>
  <c r="DC830" i="1"/>
  <c r="E831" i="1"/>
  <c r="H831" i="1"/>
  <c r="K831" i="1"/>
  <c r="S831" i="1"/>
  <c r="U831" i="1"/>
  <c r="W831" i="1"/>
  <c r="Y831" i="1"/>
  <c r="AA831" i="1"/>
  <c r="AC831" i="1"/>
  <c r="AD831" i="1"/>
  <c r="AE831" i="1"/>
  <c r="AF831" i="1"/>
  <c r="AK831" i="1"/>
  <c r="AQ831" i="1"/>
  <c r="AR831" i="1"/>
  <c r="AS831" i="1"/>
  <c r="AT831" i="1"/>
  <c r="AV831" i="1"/>
  <c r="AW831" i="1"/>
  <c r="AX831" i="1"/>
  <c r="AY831" i="1"/>
  <c r="BB831" i="1"/>
  <c r="BC831" i="1"/>
  <c r="BD831" i="1"/>
  <c r="BE831" i="1"/>
  <c r="BH831" i="1"/>
  <c r="BJ831" i="1"/>
  <c r="BL831" i="1"/>
  <c r="BN831" i="1"/>
  <c r="BP831" i="1"/>
  <c r="BR831" i="1"/>
  <c r="BT831" i="1"/>
  <c r="BV831" i="1"/>
  <c r="CB831" i="1"/>
  <c r="CD831" i="1"/>
  <c r="CF831" i="1"/>
  <c r="CH831" i="1"/>
  <c r="CJ831" i="1"/>
  <c r="CL831" i="1"/>
  <c r="CN831" i="1"/>
  <c r="CP831" i="1"/>
  <c r="CR831" i="1"/>
  <c r="CT831" i="1"/>
  <c r="CV831" i="1"/>
  <c r="CX831" i="1"/>
  <c r="CZ831" i="1"/>
  <c r="DC831" i="1"/>
  <c r="E832" i="1"/>
  <c r="H832" i="1"/>
  <c r="K832" i="1"/>
  <c r="S832" i="1"/>
  <c r="U832" i="1"/>
  <c r="W832" i="1"/>
  <c r="Y832" i="1"/>
  <c r="AA832" i="1"/>
  <c r="AC832" i="1"/>
  <c r="AD832" i="1"/>
  <c r="AE832" i="1"/>
  <c r="AF832" i="1"/>
  <c r="AK832" i="1"/>
  <c r="AQ832" i="1"/>
  <c r="AR832" i="1"/>
  <c r="AS832" i="1"/>
  <c r="AT832" i="1"/>
  <c r="AV832" i="1"/>
  <c r="AW832" i="1"/>
  <c r="AX832" i="1"/>
  <c r="AY832" i="1"/>
  <c r="BB832" i="1"/>
  <c r="BC832" i="1"/>
  <c r="BD832" i="1"/>
  <c r="BE832" i="1"/>
  <c r="BH832" i="1"/>
  <c r="BJ832" i="1"/>
  <c r="BL832" i="1"/>
  <c r="BN832" i="1"/>
  <c r="BP832" i="1"/>
  <c r="BR832" i="1"/>
  <c r="BT832" i="1"/>
  <c r="BV832" i="1"/>
  <c r="CB832" i="1"/>
  <c r="CD832" i="1"/>
  <c r="CF832" i="1"/>
  <c r="CH832" i="1"/>
  <c r="CJ832" i="1"/>
  <c r="CL832" i="1"/>
  <c r="CN832" i="1"/>
  <c r="CP832" i="1"/>
  <c r="CR832" i="1"/>
  <c r="CT832" i="1"/>
  <c r="CV832" i="1"/>
  <c r="CX832" i="1"/>
  <c r="CZ832" i="1"/>
  <c r="DC832" i="1"/>
  <c r="E833" i="1"/>
  <c r="H833" i="1"/>
  <c r="K833" i="1"/>
  <c r="S833" i="1"/>
  <c r="U833" i="1"/>
  <c r="W833" i="1"/>
  <c r="Y833" i="1"/>
  <c r="AA833" i="1"/>
  <c r="AC833" i="1"/>
  <c r="AD833" i="1"/>
  <c r="AE833" i="1"/>
  <c r="AF833" i="1"/>
  <c r="AK833" i="1"/>
  <c r="AQ833" i="1"/>
  <c r="AR833" i="1"/>
  <c r="AS833" i="1"/>
  <c r="AT833" i="1"/>
  <c r="AV833" i="1"/>
  <c r="AW833" i="1"/>
  <c r="AX833" i="1"/>
  <c r="AY833" i="1"/>
  <c r="BB833" i="1"/>
  <c r="BC833" i="1"/>
  <c r="BD833" i="1"/>
  <c r="BE833" i="1"/>
  <c r="BH833" i="1"/>
  <c r="BJ833" i="1"/>
  <c r="BL833" i="1"/>
  <c r="BN833" i="1"/>
  <c r="BP833" i="1"/>
  <c r="BR833" i="1"/>
  <c r="BT833" i="1"/>
  <c r="BV833" i="1"/>
  <c r="CB833" i="1"/>
  <c r="CD833" i="1"/>
  <c r="CF833" i="1"/>
  <c r="CH833" i="1"/>
  <c r="CJ833" i="1"/>
  <c r="CL833" i="1"/>
  <c r="CN833" i="1"/>
  <c r="CP833" i="1"/>
  <c r="CR833" i="1"/>
  <c r="CT833" i="1"/>
  <c r="CV833" i="1"/>
  <c r="CX833" i="1"/>
  <c r="CZ833" i="1"/>
  <c r="DC833" i="1"/>
  <c r="E834" i="1"/>
  <c r="H834" i="1"/>
  <c r="K834" i="1"/>
  <c r="S834" i="1"/>
  <c r="U834" i="1"/>
  <c r="W834" i="1"/>
  <c r="Y834" i="1"/>
  <c r="AA834" i="1"/>
  <c r="AC834" i="1"/>
  <c r="AD834" i="1"/>
  <c r="AE834" i="1"/>
  <c r="AF834" i="1"/>
  <c r="AK834" i="1"/>
  <c r="AQ834" i="1"/>
  <c r="AR834" i="1"/>
  <c r="AS834" i="1"/>
  <c r="AT834" i="1"/>
  <c r="AV834" i="1"/>
  <c r="AW834" i="1"/>
  <c r="AX834" i="1"/>
  <c r="AY834" i="1"/>
  <c r="BB834" i="1"/>
  <c r="BC834" i="1"/>
  <c r="BD834" i="1"/>
  <c r="BE834" i="1"/>
  <c r="BH834" i="1"/>
  <c r="BJ834" i="1"/>
  <c r="BL834" i="1"/>
  <c r="BN834" i="1"/>
  <c r="BP834" i="1"/>
  <c r="BR834" i="1"/>
  <c r="BT834" i="1"/>
  <c r="BV834" i="1"/>
  <c r="CB834" i="1"/>
  <c r="CD834" i="1"/>
  <c r="CF834" i="1"/>
  <c r="CH834" i="1"/>
  <c r="CJ834" i="1"/>
  <c r="CL834" i="1"/>
  <c r="CN834" i="1"/>
  <c r="CP834" i="1"/>
  <c r="CR834" i="1"/>
  <c r="CT834" i="1"/>
  <c r="CV834" i="1"/>
  <c r="CX834" i="1"/>
  <c r="CZ834" i="1"/>
  <c r="DC834" i="1"/>
  <c r="E835" i="1"/>
  <c r="H835" i="1"/>
  <c r="K835" i="1"/>
  <c r="S835" i="1"/>
  <c r="U835" i="1"/>
  <c r="W835" i="1"/>
  <c r="Y835" i="1"/>
  <c r="AA835" i="1"/>
  <c r="AC835" i="1"/>
  <c r="AD835" i="1"/>
  <c r="AE835" i="1"/>
  <c r="AF835" i="1"/>
  <c r="AK835" i="1"/>
  <c r="AQ835" i="1"/>
  <c r="AR835" i="1"/>
  <c r="AS835" i="1"/>
  <c r="AT835" i="1"/>
  <c r="AV835" i="1"/>
  <c r="AW835" i="1"/>
  <c r="AX835" i="1"/>
  <c r="AY835" i="1"/>
  <c r="BB835" i="1"/>
  <c r="BC835" i="1"/>
  <c r="BD835" i="1"/>
  <c r="BE835" i="1"/>
  <c r="BH835" i="1"/>
  <c r="BJ835" i="1"/>
  <c r="BL835" i="1"/>
  <c r="BN835" i="1"/>
  <c r="BP835" i="1"/>
  <c r="BR835" i="1"/>
  <c r="BT835" i="1"/>
  <c r="BV835" i="1"/>
  <c r="CB835" i="1"/>
  <c r="CD835" i="1"/>
  <c r="CF835" i="1"/>
  <c r="CH835" i="1"/>
  <c r="CJ835" i="1"/>
  <c r="CL835" i="1"/>
  <c r="CN835" i="1"/>
  <c r="CP835" i="1"/>
  <c r="CR835" i="1"/>
  <c r="CT835" i="1"/>
  <c r="CV835" i="1"/>
  <c r="CX835" i="1"/>
  <c r="CZ835" i="1"/>
  <c r="DC835" i="1"/>
  <c r="E836" i="1"/>
  <c r="H836" i="1"/>
  <c r="K836" i="1"/>
  <c r="S836" i="1"/>
  <c r="U836" i="1"/>
  <c r="W836" i="1"/>
  <c r="Y836" i="1"/>
  <c r="AA836" i="1"/>
  <c r="AC836" i="1"/>
  <c r="AD836" i="1"/>
  <c r="AE836" i="1"/>
  <c r="AF836" i="1"/>
  <c r="AK836" i="1"/>
  <c r="AQ836" i="1"/>
  <c r="AR836" i="1"/>
  <c r="AS836" i="1"/>
  <c r="AT836" i="1"/>
  <c r="AV836" i="1"/>
  <c r="AW836" i="1"/>
  <c r="AX836" i="1"/>
  <c r="AY836" i="1"/>
  <c r="BB836" i="1"/>
  <c r="BC836" i="1"/>
  <c r="BD836" i="1"/>
  <c r="BE836" i="1"/>
  <c r="BH836" i="1"/>
  <c r="BJ836" i="1"/>
  <c r="BL836" i="1"/>
  <c r="BN836" i="1"/>
  <c r="BP836" i="1"/>
  <c r="BR836" i="1"/>
  <c r="BT836" i="1"/>
  <c r="BV836" i="1"/>
  <c r="CB836" i="1"/>
  <c r="CD836" i="1"/>
  <c r="CF836" i="1"/>
  <c r="CH836" i="1"/>
  <c r="CJ836" i="1"/>
  <c r="CL836" i="1"/>
  <c r="CN836" i="1"/>
  <c r="CP836" i="1"/>
  <c r="CR836" i="1"/>
  <c r="CT836" i="1"/>
  <c r="CV836" i="1"/>
  <c r="CX836" i="1"/>
  <c r="CZ836" i="1"/>
  <c r="DC836" i="1"/>
  <c r="E837" i="1"/>
  <c r="H837" i="1"/>
  <c r="K837" i="1"/>
  <c r="S837" i="1"/>
  <c r="U837" i="1"/>
  <c r="W837" i="1"/>
  <c r="Y837" i="1"/>
  <c r="AA837" i="1"/>
  <c r="AC837" i="1"/>
  <c r="AD837" i="1"/>
  <c r="AE837" i="1"/>
  <c r="AF837" i="1"/>
  <c r="AK837" i="1"/>
  <c r="AQ837" i="1"/>
  <c r="AR837" i="1"/>
  <c r="AS837" i="1"/>
  <c r="AT837" i="1"/>
  <c r="AV837" i="1"/>
  <c r="AW837" i="1"/>
  <c r="AX837" i="1"/>
  <c r="AY837" i="1"/>
  <c r="BB837" i="1"/>
  <c r="BC837" i="1"/>
  <c r="BD837" i="1"/>
  <c r="BE837" i="1"/>
  <c r="BH837" i="1"/>
  <c r="BJ837" i="1"/>
  <c r="BL837" i="1"/>
  <c r="BN837" i="1"/>
  <c r="BP837" i="1"/>
  <c r="BR837" i="1"/>
  <c r="BT837" i="1"/>
  <c r="BV837" i="1"/>
  <c r="CB837" i="1"/>
  <c r="CD837" i="1"/>
  <c r="CF837" i="1"/>
  <c r="CH837" i="1"/>
  <c r="CJ837" i="1"/>
  <c r="CL837" i="1"/>
  <c r="CN837" i="1"/>
  <c r="CP837" i="1"/>
  <c r="CR837" i="1"/>
  <c r="CT837" i="1"/>
  <c r="CV837" i="1"/>
  <c r="CX837" i="1"/>
  <c r="CZ837" i="1"/>
  <c r="DC837" i="1"/>
  <c r="E838" i="1"/>
  <c r="H838" i="1"/>
  <c r="K838" i="1"/>
  <c r="S838" i="1"/>
  <c r="U838" i="1"/>
  <c r="W838" i="1"/>
  <c r="Y838" i="1"/>
  <c r="AA838" i="1"/>
  <c r="AC838" i="1"/>
  <c r="AD838" i="1"/>
  <c r="AE838" i="1"/>
  <c r="AF838" i="1"/>
  <c r="AK838" i="1"/>
  <c r="AQ838" i="1"/>
  <c r="AR838" i="1"/>
  <c r="AS838" i="1"/>
  <c r="AT838" i="1"/>
  <c r="AV838" i="1"/>
  <c r="AW838" i="1"/>
  <c r="AX838" i="1"/>
  <c r="AY838" i="1"/>
  <c r="BB838" i="1"/>
  <c r="BC838" i="1"/>
  <c r="BD838" i="1"/>
  <c r="BE838" i="1"/>
  <c r="BH838" i="1"/>
  <c r="BJ838" i="1"/>
  <c r="BL838" i="1"/>
  <c r="BN838" i="1"/>
  <c r="BP838" i="1"/>
  <c r="BR838" i="1"/>
  <c r="BT838" i="1"/>
  <c r="BV838" i="1"/>
  <c r="CB838" i="1"/>
  <c r="CD838" i="1"/>
  <c r="CF838" i="1"/>
  <c r="CH838" i="1"/>
  <c r="CJ838" i="1"/>
  <c r="CL838" i="1"/>
  <c r="CN838" i="1"/>
  <c r="CP838" i="1"/>
  <c r="CR838" i="1"/>
  <c r="CT838" i="1"/>
  <c r="CV838" i="1"/>
  <c r="CX838" i="1"/>
  <c r="CZ838" i="1"/>
  <c r="DC838" i="1"/>
  <c r="E839" i="1"/>
  <c r="H839" i="1"/>
  <c r="K839" i="1"/>
  <c r="S839" i="1"/>
  <c r="U839" i="1"/>
  <c r="W839" i="1"/>
  <c r="Y839" i="1"/>
  <c r="AA839" i="1"/>
  <c r="AC839" i="1"/>
  <c r="AD839" i="1"/>
  <c r="AE839" i="1"/>
  <c r="AF839" i="1"/>
  <c r="AK839" i="1"/>
  <c r="AQ839" i="1"/>
  <c r="AR839" i="1"/>
  <c r="AS839" i="1"/>
  <c r="AT839" i="1"/>
  <c r="AV839" i="1"/>
  <c r="AW839" i="1"/>
  <c r="AX839" i="1"/>
  <c r="AY839" i="1"/>
  <c r="BB839" i="1"/>
  <c r="BC839" i="1"/>
  <c r="BD839" i="1"/>
  <c r="BE839" i="1"/>
  <c r="BH839" i="1"/>
  <c r="BJ839" i="1"/>
  <c r="BL839" i="1"/>
  <c r="BN839" i="1"/>
  <c r="BP839" i="1"/>
  <c r="BR839" i="1"/>
  <c r="BT839" i="1"/>
  <c r="BV839" i="1"/>
  <c r="CB839" i="1"/>
  <c r="CD839" i="1"/>
  <c r="CF839" i="1"/>
  <c r="CH839" i="1"/>
  <c r="CJ839" i="1"/>
  <c r="CL839" i="1"/>
  <c r="CN839" i="1"/>
  <c r="CP839" i="1"/>
  <c r="CR839" i="1"/>
  <c r="CT839" i="1"/>
  <c r="CV839" i="1"/>
  <c r="CX839" i="1"/>
  <c r="CZ839" i="1"/>
  <c r="DC839" i="1"/>
  <c r="E840" i="1"/>
  <c r="H840" i="1"/>
  <c r="K840" i="1"/>
  <c r="S840" i="1"/>
  <c r="U840" i="1"/>
  <c r="W840" i="1"/>
  <c r="Y840" i="1"/>
  <c r="AA840" i="1"/>
  <c r="AC840" i="1"/>
  <c r="AD840" i="1"/>
  <c r="AE840" i="1"/>
  <c r="AF840" i="1"/>
  <c r="AK840" i="1"/>
  <c r="AQ840" i="1"/>
  <c r="AR840" i="1"/>
  <c r="AS840" i="1"/>
  <c r="AT840" i="1"/>
  <c r="AV840" i="1"/>
  <c r="AW840" i="1"/>
  <c r="AX840" i="1"/>
  <c r="AY840" i="1"/>
  <c r="BB840" i="1"/>
  <c r="BC840" i="1"/>
  <c r="BD840" i="1"/>
  <c r="BE840" i="1"/>
  <c r="BH840" i="1"/>
  <c r="BJ840" i="1"/>
  <c r="BL840" i="1"/>
  <c r="BN840" i="1"/>
  <c r="BP840" i="1"/>
  <c r="BR840" i="1"/>
  <c r="BT840" i="1"/>
  <c r="BV840" i="1"/>
  <c r="CB840" i="1"/>
  <c r="CD840" i="1"/>
  <c r="CF840" i="1"/>
  <c r="CH840" i="1"/>
  <c r="CJ840" i="1"/>
  <c r="CL840" i="1"/>
  <c r="CN840" i="1"/>
  <c r="CP840" i="1"/>
  <c r="CR840" i="1"/>
  <c r="CT840" i="1"/>
  <c r="CV840" i="1"/>
  <c r="CX840" i="1"/>
  <c r="CZ840" i="1"/>
  <c r="DC840" i="1"/>
  <c r="E841" i="1"/>
  <c r="H841" i="1"/>
  <c r="K841" i="1"/>
  <c r="S841" i="1"/>
  <c r="U841" i="1"/>
  <c r="W841" i="1"/>
  <c r="Y841" i="1"/>
  <c r="AA841" i="1"/>
  <c r="AC841" i="1"/>
  <c r="AD841" i="1"/>
  <c r="AE841" i="1"/>
  <c r="AF841" i="1"/>
  <c r="AK841" i="1"/>
  <c r="AQ841" i="1"/>
  <c r="AR841" i="1"/>
  <c r="AS841" i="1"/>
  <c r="AT841" i="1"/>
  <c r="AV841" i="1"/>
  <c r="AW841" i="1"/>
  <c r="AX841" i="1"/>
  <c r="AY841" i="1"/>
  <c r="BB841" i="1"/>
  <c r="BC841" i="1"/>
  <c r="BD841" i="1"/>
  <c r="BE841" i="1"/>
  <c r="BH841" i="1"/>
  <c r="BJ841" i="1"/>
  <c r="BL841" i="1"/>
  <c r="BN841" i="1"/>
  <c r="BP841" i="1"/>
  <c r="BR841" i="1"/>
  <c r="BT841" i="1"/>
  <c r="BV841" i="1"/>
  <c r="CB841" i="1"/>
  <c r="CD841" i="1"/>
  <c r="CF841" i="1"/>
  <c r="CH841" i="1"/>
  <c r="CJ841" i="1"/>
  <c r="CL841" i="1"/>
  <c r="CN841" i="1"/>
  <c r="CP841" i="1"/>
  <c r="CR841" i="1"/>
  <c r="CT841" i="1"/>
  <c r="CV841" i="1"/>
  <c r="CX841" i="1"/>
  <c r="CZ841" i="1"/>
  <c r="DC841" i="1"/>
  <c r="E842" i="1"/>
  <c r="H842" i="1"/>
  <c r="K842" i="1"/>
  <c r="S842" i="1"/>
  <c r="U842" i="1"/>
  <c r="W842" i="1"/>
  <c r="Y842" i="1"/>
  <c r="AA842" i="1"/>
  <c r="AC842" i="1"/>
  <c r="AD842" i="1"/>
  <c r="AE842" i="1"/>
  <c r="AF842" i="1"/>
  <c r="AK842" i="1"/>
  <c r="AQ842" i="1"/>
  <c r="AR842" i="1"/>
  <c r="AS842" i="1"/>
  <c r="AT842" i="1"/>
  <c r="AV842" i="1"/>
  <c r="AW842" i="1"/>
  <c r="AX842" i="1"/>
  <c r="AY842" i="1"/>
  <c r="BB842" i="1"/>
  <c r="BC842" i="1"/>
  <c r="BD842" i="1"/>
  <c r="BE842" i="1"/>
  <c r="BH842" i="1"/>
  <c r="BJ842" i="1"/>
  <c r="BL842" i="1"/>
  <c r="BN842" i="1"/>
  <c r="BP842" i="1"/>
  <c r="BR842" i="1"/>
  <c r="BT842" i="1"/>
  <c r="BV842" i="1"/>
  <c r="CB842" i="1"/>
  <c r="CD842" i="1"/>
  <c r="CF842" i="1"/>
  <c r="CH842" i="1"/>
  <c r="CJ842" i="1"/>
  <c r="CL842" i="1"/>
  <c r="CN842" i="1"/>
  <c r="CP842" i="1"/>
  <c r="CR842" i="1"/>
  <c r="CT842" i="1"/>
  <c r="CV842" i="1"/>
  <c r="CX842" i="1"/>
  <c r="CZ842" i="1"/>
  <c r="DC842" i="1"/>
  <c r="E843" i="1"/>
  <c r="H843" i="1"/>
  <c r="K843" i="1"/>
  <c r="S843" i="1"/>
  <c r="U843" i="1"/>
  <c r="W843" i="1"/>
  <c r="Y843" i="1"/>
  <c r="AA843" i="1"/>
  <c r="AC843" i="1"/>
  <c r="AD843" i="1"/>
  <c r="AE843" i="1"/>
  <c r="AF843" i="1"/>
  <c r="AK843" i="1"/>
  <c r="AQ843" i="1"/>
  <c r="AR843" i="1"/>
  <c r="AS843" i="1"/>
  <c r="AT843" i="1"/>
  <c r="AV843" i="1"/>
  <c r="AW843" i="1"/>
  <c r="AX843" i="1"/>
  <c r="AY843" i="1"/>
  <c r="BB843" i="1"/>
  <c r="BC843" i="1"/>
  <c r="BD843" i="1"/>
  <c r="BE843" i="1"/>
  <c r="BH843" i="1"/>
  <c r="BJ843" i="1"/>
  <c r="BL843" i="1"/>
  <c r="BN843" i="1"/>
  <c r="BP843" i="1"/>
  <c r="BR843" i="1"/>
  <c r="BT843" i="1"/>
  <c r="BV843" i="1"/>
  <c r="CB843" i="1"/>
  <c r="CD843" i="1"/>
  <c r="CF843" i="1"/>
  <c r="CH843" i="1"/>
  <c r="CJ843" i="1"/>
  <c r="CL843" i="1"/>
  <c r="CN843" i="1"/>
  <c r="CP843" i="1"/>
  <c r="CR843" i="1"/>
  <c r="CT843" i="1"/>
  <c r="CV843" i="1"/>
  <c r="CX843" i="1"/>
  <c r="CZ843" i="1"/>
  <c r="DC843" i="1"/>
  <c r="E844" i="1"/>
  <c r="H844" i="1"/>
  <c r="K844" i="1"/>
  <c r="S844" i="1"/>
  <c r="U844" i="1"/>
  <c r="W844" i="1"/>
  <c r="Y844" i="1"/>
  <c r="AA844" i="1"/>
  <c r="AC844" i="1"/>
  <c r="AD844" i="1"/>
  <c r="AE844" i="1"/>
  <c r="AF844" i="1"/>
  <c r="AK844" i="1"/>
  <c r="AQ844" i="1"/>
  <c r="AR844" i="1"/>
  <c r="AS844" i="1"/>
  <c r="AT844" i="1"/>
  <c r="AV844" i="1"/>
  <c r="AW844" i="1"/>
  <c r="AX844" i="1"/>
  <c r="AY844" i="1"/>
  <c r="BB844" i="1"/>
  <c r="BC844" i="1"/>
  <c r="BD844" i="1"/>
  <c r="BE844" i="1"/>
  <c r="BH844" i="1"/>
  <c r="BJ844" i="1"/>
  <c r="BL844" i="1"/>
  <c r="BN844" i="1"/>
  <c r="BP844" i="1"/>
  <c r="BR844" i="1"/>
  <c r="BT844" i="1"/>
  <c r="BV844" i="1"/>
  <c r="CB844" i="1"/>
  <c r="CD844" i="1"/>
  <c r="CF844" i="1"/>
  <c r="CH844" i="1"/>
  <c r="CJ844" i="1"/>
  <c r="CL844" i="1"/>
  <c r="CN844" i="1"/>
  <c r="CP844" i="1"/>
  <c r="CR844" i="1"/>
  <c r="CT844" i="1"/>
  <c r="CV844" i="1"/>
  <c r="CX844" i="1"/>
  <c r="CZ844" i="1"/>
  <c r="DC844" i="1"/>
  <c r="E845" i="1"/>
  <c r="H845" i="1"/>
  <c r="K845" i="1"/>
  <c r="S845" i="1"/>
  <c r="U845" i="1"/>
  <c r="W845" i="1"/>
  <c r="Y845" i="1"/>
  <c r="AA845" i="1"/>
  <c r="AC845" i="1"/>
  <c r="AD845" i="1"/>
  <c r="AE845" i="1"/>
  <c r="AF845" i="1"/>
  <c r="AK845" i="1"/>
  <c r="AQ845" i="1"/>
  <c r="AR845" i="1"/>
  <c r="AS845" i="1"/>
  <c r="AT845" i="1"/>
  <c r="AV845" i="1"/>
  <c r="AW845" i="1"/>
  <c r="AX845" i="1"/>
  <c r="AY845" i="1"/>
  <c r="BB845" i="1"/>
  <c r="BC845" i="1"/>
  <c r="BD845" i="1"/>
  <c r="BE845" i="1"/>
  <c r="BH845" i="1"/>
  <c r="BJ845" i="1"/>
  <c r="BL845" i="1"/>
  <c r="BN845" i="1"/>
  <c r="BP845" i="1"/>
  <c r="BR845" i="1"/>
  <c r="BT845" i="1"/>
  <c r="BV845" i="1"/>
  <c r="CB845" i="1"/>
  <c r="CD845" i="1"/>
  <c r="CF845" i="1"/>
  <c r="CH845" i="1"/>
  <c r="CJ845" i="1"/>
  <c r="CL845" i="1"/>
  <c r="CN845" i="1"/>
  <c r="CP845" i="1"/>
  <c r="CR845" i="1"/>
  <c r="CT845" i="1"/>
  <c r="CV845" i="1"/>
  <c r="CX845" i="1"/>
  <c r="CZ845" i="1"/>
  <c r="DC845" i="1"/>
  <c r="E846" i="1"/>
  <c r="H846" i="1"/>
  <c r="K846" i="1"/>
  <c r="S846" i="1"/>
  <c r="U846" i="1"/>
  <c r="W846" i="1"/>
  <c r="Y846" i="1"/>
  <c r="AA846" i="1"/>
  <c r="AC846" i="1"/>
  <c r="AD846" i="1"/>
  <c r="AE846" i="1"/>
  <c r="AF846" i="1"/>
  <c r="AK846" i="1"/>
  <c r="AQ846" i="1"/>
  <c r="AR846" i="1"/>
  <c r="AS846" i="1"/>
  <c r="AT846" i="1"/>
  <c r="AV846" i="1"/>
  <c r="AW846" i="1"/>
  <c r="AX846" i="1"/>
  <c r="AY846" i="1"/>
  <c r="BB846" i="1"/>
  <c r="BC846" i="1"/>
  <c r="BD846" i="1"/>
  <c r="BE846" i="1"/>
  <c r="BH846" i="1"/>
  <c r="BJ846" i="1"/>
  <c r="BL846" i="1"/>
  <c r="BN846" i="1"/>
  <c r="BP846" i="1"/>
  <c r="BR846" i="1"/>
  <c r="BT846" i="1"/>
  <c r="BV846" i="1"/>
  <c r="CB846" i="1"/>
  <c r="CD846" i="1"/>
  <c r="CF846" i="1"/>
  <c r="CH846" i="1"/>
  <c r="CJ846" i="1"/>
  <c r="CL846" i="1"/>
  <c r="CN846" i="1"/>
  <c r="CP846" i="1"/>
  <c r="CR846" i="1"/>
  <c r="CT846" i="1"/>
  <c r="CV846" i="1"/>
  <c r="CX846" i="1"/>
  <c r="CZ846" i="1"/>
  <c r="DC846" i="1"/>
  <c r="E847" i="1"/>
  <c r="H847" i="1"/>
  <c r="K847" i="1"/>
  <c r="S847" i="1"/>
  <c r="U847" i="1"/>
  <c r="W847" i="1"/>
  <c r="Y847" i="1"/>
  <c r="AA847" i="1"/>
  <c r="AC847" i="1"/>
  <c r="AD847" i="1"/>
  <c r="AE847" i="1"/>
  <c r="AF847" i="1"/>
  <c r="AK847" i="1"/>
  <c r="AQ847" i="1"/>
  <c r="AR847" i="1"/>
  <c r="AS847" i="1"/>
  <c r="AT847" i="1"/>
  <c r="AV847" i="1"/>
  <c r="AW847" i="1"/>
  <c r="AX847" i="1"/>
  <c r="AY847" i="1"/>
  <c r="BB847" i="1"/>
  <c r="BC847" i="1"/>
  <c r="BD847" i="1"/>
  <c r="BE847" i="1"/>
  <c r="BH847" i="1"/>
  <c r="BJ847" i="1"/>
  <c r="BL847" i="1"/>
  <c r="BN847" i="1"/>
  <c r="BP847" i="1"/>
  <c r="BR847" i="1"/>
  <c r="BT847" i="1"/>
  <c r="BV847" i="1"/>
  <c r="CB847" i="1"/>
  <c r="CD847" i="1"/>
  <c r="CF847" i="1"/>
  <c r="CH847" i="1"/>
  <c r="CJ847" i="1"/>
  <c r="CL847" i="1"/>
  <c r="CN847" i="1"/>
  <c r="CP847" i="1"/>
  <c r="CR847" i="1"/>
  <c r="CT847" i="1"/>
  <c r="CV847" i="1"/>
  <c r="CX847" i="1"/>
  <c r="CZ847" i="1"/>
  <c r="DC847" i="1"/>
  <c r="E848" i="1"/>
  <c r="H848" i="1"/>
  <c r="K848" i="1"/>
  <c r="S848" i="1"/>
  <c r="U848" i="1"/>
  <c r="W848" i="1"/>
  <c r="Y848" i="1"/>
  <c r="AA848" i="1"/>
  <c r="AC848" i="1"/>
  <c r="AD848" i="1"/>
  <c r="AE848" i="1"/>
  <c r="AF848" i="1"/>
  <c r="AK848" i="1"/>
  <c r="AQ848" i="1"/>
  <c r="AR848" i="1"/>
  <c r="AS848" i="1"/>
  <c r="AT848" i="1"/>
  <c r="AV848" i="1"/>
  <c r="AW848" i="1"/>
  <c r="AX848" i="1"/>
  <c r="AY848" i="1"/>
  <c r="BB848" i="1"/>
  <c r="BC848" i="1"/>
  <c r="BD848" i="1"/>
  <c r="BE848" i="1"/>
  <c r="BH848" i="1"/>
  <c r="BJ848" i="1"/>
  <c r="BL848" i="1"/>
  <c r="BN848" i="1"/>
  <c r="BP848" i="1"/>
  <c r="BR848" i="1"/>
  <c r="BT848" i="1"/>
  <c r="BV848" i="1"/>
  <c r="CB848" i="1"/>
  <c r="CD848" i="1"/>
  <c r="CF848" i="1"/>
  <c r="CH848" i="1"/>
  <c r="CJ848" i="1"/>
  <c r="CL848" i="1"/>
  <c r="CN848" i="1"/>
  <c r="CP848" i="1"/>
  <c r="CR848" i="1"/>
  <c r="CT848" i="1"/>
  <c r="CV848" i="1"/>
  <c r="CX848" i="1"/>
  <c r="CZ848" i="1"/>
  <c r="DC848" i="1"/>
  <c r="E849" i="1"/>
  <c r="H849" i="1"/>
  <c r="K849" i="1"/>
  <c r="S849" i="1"/>
  <c r="U849" i="1"/>
  <c r="W849" i="1"/>
  <c r="Y849" i="1"/>
  <c r="AA849" i="1"/>
  <c r="AC849" i="1"/>
  <c r="AD849" i="1"/>
  <c r="AE849" i="1"/>
  <c r="AF849" i="1"/>
  <c r="AK849" i="1"/>
  <c r="AQ849" i="1"/>
  <c r="AR849" i="1"/>
  <c r="AS849" i="1"/>
  <c r="AT849" i="1"/>
  <c r="AV849" i="1"/>
  <c r="AW849" i="1"/>
  <c r="AX849" i="1"/>
  <c r="AY849" i="1"/>
  <c r="BB849" i="1"/>
  <c r="BC849" i="1"/>
  <c r="BD849" i="1"/>
  <c r="BE849" i="1"/>
  <c r="BH849" i="1"/>
  <c r="BJ849" i="1"/>
  <c r="BL849" i="1"/>
  <c r="BN849" i="1"/>
  <c r="BP849" i="1"/>
  <c r="BR849" i="1"/>
  <c r="BT849" i="1"/>
  <c r="BV849" i="1"/>
  <c r="CB849" i="1"/>
  <c r="CD849" i="1"/>
  <c r="CF849" i="1"/>
  <c r="CH849" i="1"/>
  <c r="CJ849" i="1"/>
  <c r="CL849" i="1"/>
  <c r="CN849" i="1"/>
  <c r="CP849" i="1"/>
  <c r="CR849" i="1"/>
  <c r="CT849" i="1"/>
  <c r="CV849" i="1"/>
  <c r="CX849" i="1"/>
  <c r="CZ849" i="1"/>
  <c r="DC849" i="1"/>
  <c r="E850" i="1"/>
  <c r="H850" i="1"/>
  <c r="K850" i="1"/>
  <c r="S850" i="1"/>
  <c r="U850" i="1"/>
  <c r="W850" i="1"/>
  <c r="Y850" i="1"/>
  <c r="AA850" i="1"/>
  <c r="AC850" i="1"/>
  <c r="AD850" i="1"/>
  <c r="AE850" i="1"/>
  <c r="AF850" i="1"/>
  <c r="AK850" i="1"/>
  <c r="AQ850" i="1"/>
  <c r="AR850" i="1"/>
  <c r="AS850" i="1"/>
  <c r="AT850" i="1"/>
  <c r="AV850" i="1"/>
  <c r="AW850" i="1"/>
  <c r="AX850" i="1"/>
  <c r="AY850" i="1"/>
  <c r="BB850" i="1"/>
  <c r="BC850" i="1"/>
  <c r="BD850" i="1"/>
  <c r="BE850" i="1"/>
  <c r="BH850" i="1"/>
  <c r="BJ850" i="1"/>
  <c r="BL850" i="1"/>
  <c r="BN850" i="1"/>
  <c r="BP850" i="1"/>
  <c r="BR850" i="1"/>
  <c r="BT850" i="1"/>
  <c r="BV850" i="1"/>
  <c r="CB850" i="1"/>
  <c r="CD850" i="1"/>
  <c r="CF850" i="1"/>
  <c r="CH850" i="1"/>
  <c r="CJ850" i="1"/>
  <c r="CL850" i="1"/>
  <c r="CN850" i="1"/>
  <c r="CP850" i="1"/>
  <c r="CR850" i="1"/>
  <c r="CT850" i="1"/>
  <c r="CV850" i="1"/>
  <c r="CX850" i="1"/>
  <c r="CZ850" i="1"/>
  <c r="DC850" i="1"/>
  <c r="E851" i="1"/>
  <c r="H851" i="1"/>
  <c r="K851" i="1"/>
  <c r="S851" i="1"/>
  <c r="U851" i="1"/>
  <c r="W851" i="1"/>
  <c r="Y851" i="1"/>
  <c r="AA851" i="1"/>
  <c r="AC851" i="1"/>
  <c r="AD851" i="1"/>
  <c r="AE851" i="1"/>
  <c r="AF851" i="1"/>
  <c r="AK851" i="1"/>
  <c r="AQ851" i="1"/>
  <c r="AR851" i="1"/>
  <c r="AS851" i="1"/>
  <c r="AT851" i="1"/>
  <c r="AV851" i="1"/>
  <c r="AW851" i="1"/>
  <c r="AX851" i="1"/>
  <c r="AY851" i="1"/>
  <c r="BB851" i="1"/>
  <c r="BC851" i="1"/>
  <c r="BD851" i="1"/>
  <c r="BE851" i="1"/>
  <c r="BH851" i="1"/>
  <c r="BJ851" i="1"/>
  <c r="BL851" i="1"/>
  <c r="BN851" i="1"/>
  <c r="BP851" i="1"/>
  <c r="BR851" i="1"/>
  <c r="BT851" i="1"/>
  <c r="BV851" i="1"/>
  <c r="CB851" i="1"/>
  <c r="CD851" i="1"/>
  <c r="CF851" i="1"/>
  <c r="CH851" i="1"/>
  <c r="CJ851" i="1"/>
  <c r="CL851" i="1"/>
  <c r="CN851" i="1"/>
  <c r="CP851" i="1"/>
  <c r="CR851" i="1"/>
  <c r="CT851" i="1"/>
  <c r="CV851" i="1"/>
  <c r="CX851" i="1"/>
  <c r="CZ851" i="1"/>
  <c r="DC851" i="1"/>
  <c r="E852" i="1"/>
  <c r="H852" i="1"/>
  <c r="K852" i="1"/>
  <c r="S852" i="1"/>
  <c r="U852" i="1"/>
  <c r="W852" i="1"/>
  <c r="Y852" i="1"/>
  <c r="AA852" i="1"/>
  <c r="AC852" i="1"/>
  <c r="AD852" i="1"/>
  <c r="AE852" i="1"/>
  <c r="AF852" i="1"/>
  <c r="AK852" i="1"/>
  <c r="AQ852" i="1"/>
  <c r="AR852" i="1"/>
  <c r="AS852" i="1"/>
  <c r="AT852" i="1"/>
  <c r="AV852" i="1"/>
  <c r="AW852" i="1"/>
  <c r="AX852" i="1"/>
  <c r="AY852" i="1"/>
  <c r="BB852" i="1"/>
  <c r="BC852" i="1"/>
  <c r="BD852" i="1"/>
  <c r="BE852" i="1"/>
  <c r="BH852" i="1"/>
  <c r="BJ852" i="1"/>
  <c r="BL852" i="1"/>
  <c r="BN852" i="1"/>
  <c r="BP852" i="1"/>
  <c r="BR852" i="1"/>
  <c r="BT852" i="1"/>
  <c r="BV852" i="1"/>
  <c r="CB852" i="1"/>
  <c r="CD852" i="1"/>
  <c r="CF852" i="1"/>
  <c r="CH852" i="1"/>
  <c r="CJ852" i="1"/>
  <c r="CL852" i="1"/>
  <c r="CN852" i="1"/>
  <c r="CP852" i="1"/>
  <c r="CR852" i="1"/>
  <c r="CT852" i="1"/>
  <c r="CV852" i="1"/>
  <c r="CX852" i="1"/>
  <c r="CZ852" i="1"/>
  <c r="DC852" i="1"/>
  <c r="E853" i="1"/>
  <c r="H853" i="1"/>
  <c r="K853" i="1"/>
  <c r="S853" i="1"/>
  <c r="U853" i="1"/>
  <c r="W853" i="1"/>
  <c r="Y853" i="1"/>
  <c r="AA853" i="1"/>
  <c r="AC853" i="1"/>
  <c r="AD853" i="1"/>
  <c r="AE853" i="1"/>
  <c r="AF853" i="1"/>
  <c r="AK853" i="1"/>
  <c r="AQ853" i="1"/>
  <c r="AR853" i="1"/>
  <c r="AS853" i="1"/>
  <c r="AT853" i="1"/>
  <c r="AV853" i="1"/>
  <c r="AW853" i="1"/>
  <c r="AX853" i="1"/>
  <c r="AY853" i="1"/>
  <c r="BB853" i="1"/>
  <c r="BC853" i="1"/>
  <c r="BD853" i="1"/>
  <c r="BE853" i="1"/>
  <c r="BH853" i="1"/>
  <c r="BJ853" i="1"/>
  <c r="BL853" i="1"/>
  <c r="BN853" i="1"/>
  <c r="BP853" i="1"/>
  <c r="BR853" i="1"/>
  <c r="BT853" i="1"/>
  <c r="BV853" i="1"/>
  <c r="CB853" i="1"/>
  <c r="CD853" i="1"/>
  <c r="CF853" i="1"/>
  <c r="CH853" i="1"/>
  <c r="CJ853" i="1"/>
  <c r="CL853" i="1"/>
  <c r="CN853" i="1"/>
  <c r="CP853" i="1"/>
  <c r="CR853" i="1"/>
  <c r="CT853" i="1"/>
  <c r="CV853" i="1"/>
  <c r="CX853" i="1"/>
  <c r="CZ853" i="1"/>
  <c r="DC853" i="1"/>
  <c r="E854" i="1"/>
  <c r="H854" i="1"/>
  <c r="K854" i="1"/>
  <c r="S854" i="1"/>
  <c r="U854" i="1"/>
  <c r="W854" i="1"/>
  <c r="Y854" i="1"/>
  <c r="AA854" i="1"/>
  <c r="AC854" i="1"/>
  <c r="AD854" i="1"/>
  <c r="AE854" i="1"/>
  <c r="AF854" i="1"/>
  <c r="AK854" i="1"/>
  <c r="AQ854" i="1"/>
  <c r="AR854" i="1"/>
  <c r="AS854" i="1"/>
  <c r="AT854" i="1"/>
  <c r="AV854" i="1"/>
  <c r="AW854" i="1"/>
  <c r="AX854" i="1"/>
  <c r="AY854" i="1"/>
  <c r="BB854" i="1"/>
  <c r="BC854" i="1"/>
  <c r="BD854" i="1"/>
  <c r="BE854" i="1"/>
  <c r="BH854" i="1"/>
  <c r="BJ854" i="1"/>
  <c r="BL854" i="1"/>
  <c r="BN854" i="1"/>
  <c r="BP854" i="1"/>
  <c r="BR854" i="1"/>
  <c r="BT854" i="1"/>
  <c r="BV854" i="1"/>
  <c r="CB854" i="1"/>
  <c r="CD854" i="1"/>
  <c r="CF854" i="1"/>
  <c r="CH854" i="1"/>
  <c r="CJ854" i="1"/>
  <c r="CL854" i="1"/>
  <c r="CN854" i="1"/>
  <c r="CP854" i="1"/>
  <c r="CR854" i="1"/>
  <c r="CT854" i="1"/>
  <c r="CV854" i="1"/>
  <c r="CX854" i="1"/>
  <c r="CZ854" i="1"/>
  <c r="DC854" i="1"/>
  <c r="E855" i="1"/>
  <c r="H855" i="1"/>
  <c r="K855" i="1"/>
  <c r="S855" i="1"/>
  <c r="U855" i="1"/>
  <c r="W855" i="1"/>
  <c r="Y855" i="1"/>
  <c r="AA855" i="1"/>
  <c r="AC855" i="1"/>
  <c r="AD855" i="1"/>
  <c r="AE855" i="1"/>
  <c r="AF855" i="1"/>
  <c r="AK855" i="1"/>
  <c r="AQ855" i="1"/>
  <c r="AR855" i="1"/>
  <c r="AS855" i="1"/>
  <c r="AT855" i="1"/>
  <c r="AV855" i="1"/>
  <c r="AW855" i="1"/>
  <c r="AX855" i="1"/>
  <c r="AY855" i="1"/>
  <c r="BB855" i="1"/>
  <c r="BC855" i="1"/>
  <c r="BD855" i="1"/>
  <c r="BE855" i="1"/>
  <c r="BH855" i="1"/>
  <c r="BJ855" i="1"/>
  <c r="BL855" i="1"/>
  <c r="BN855" i="1"/>
  <c r="BP855" i="1"/>
  <c r="BR855" i="1"/>
  <c r="BT855" i="1"/>
  <c r="BV855" i="1"/>
  <c r="CB855" i="1"/>
  <c r="CD855" i="1"/>
  <c r="CF855" i="1"/>
  <c r="CH855" i="1"/>
  <c r="CJ855" i="1"/>
  <c r="CL855" i="1"/>
  <c r="CN855" i="1"/>
  <c r="CP855" i="1"/>
  <c r="CR855" i="1"/>
  <c r="CT855" i="1"/>
  <c r="CV855" i="1"/>
  <c r="CX855" i="1"/>
  <c r="CZ855" i="1"/>
  <c r="DC855" i="1"/>
  <c r="E856" i="1"/>
  <c r="H856" i="1"/>
  <c r="K856" i="1"/>
  <c r="S856" i="1"/>
  <c r="U856" i="1"/>
  <c r="W856" i="1"/>
  <c r="Y856" i="1"/>
  <c r="AA856" i="1"/>
  <c r="AC856" i="1"/>
  <c r="AD856" i="1"/>
  <c r="AE856" i="1"/>
  <c r="AF856" i="1"/>
  <c r="AK856" i="1"/>
  <c r="AQ856" i="1"/>
  <c r="AR856" i="1"/>
  <c r="AS856" i="1"/>
  <c r="AT856" i="1"/>
  <c r="AV856" i="1"/>
  <c r="AW856" i="1"/>
  <c r="AX856" i="1"/>
  <c r="AY856" i="1"/>
  <c r="BB856" i="1"/>
  <c r="BC856" i="1"/>
  <c r="BD856" i="1"/>
  <c r="BE856" i="1"/>
  <c r="BH856" i="1"/>
  <c r="BJ856" i="1"/>
  <c r="BL856" i="1"/>
  <c r="BN856" i="1"/>
  <c r="BP856" i="1"/>
  <c r="BR856" i="1"/>
  <c r="BT856" i="1"/>
  <c r="BV856" i="1"/>
  <c r="CB856" i="1"/>
  <c r="CD856" i="1"/>
  <c r="CF856" i="1"/>
  <c r="CH856" i="1"/>
  <c r="CJ856" i="1"/>
  <c r="CL856" i="1"/>
  <c r="CN856" i="1"/>
  <c r="CP856" i="1"/>
  <c r="CR856" i="1"/>
  <c r="CT856" i="1"/>
  <c r="CV856" i="1"/>
  <c r="CX856" i="1"/>
  <c r="CZ856" i="1"/>
  <c r="DC856" i="1"/>
  <c r="E857" i="1"/>
  <c r="H857" i="1"/>
  <c r="K857" i="1"/>
  <c r="S857" i="1"/>
  <c r="U857" i="1"/>
  <c r="W857" i="1"/>
  <c r="Y857" i="1"/>
  <c r="AA857" i="1"/>
  <c r="AC857" i="1"/>
  <c r="AD857" i="1"/>
  <c r="AE857" i="1"/>
  <c r="AF857" i="1"/>
  <c r="AK857" i="1"/>
  <c r="AQ857" i="1"/>
  <c r="AR857" i="1"/>
  <c r="AS857" i="1"/>
  <c r="AT857" i="1"/>
  <c r="AV857" i="1"/>
  <c r="AW857" i="1"/>
  <c r="AX857" i="1"/>
  <c r="AY857" i="1"/>
  <c r="BB857" i="1"/>
  <c r="BC857" i="1"/>
  <c r="BD857" i="1"/>
  <c r="BE857" i="1"/>
  <c r="BH857" i="1"/>
  <c r="BJ857" i="1"/>
  <c r="BL857" i="1"/>
  <c r="BN857" i="1"/>
  <c r="BP857" i="1"/>
  <c r="BR857" i="1"/>
  <c r="BT857" i="1"/>
  <c r="BV857" i="1"/>
  <c r="CB857" i="1"/>
  <c r="CD857" i="1"/>
  <c r="CF857" i="1"/>
  <c r="CH857" i="1"/>
  <c r="CJ857" i="1"/>
  <c r="CL857" i="1"/>
  <c r="CN857" i="1"/>
  <c r="CP857" i="1"/>
  <c r="CR857" i="1"/>
  <c r="CT857" i="1"/>
  <c r="CV857" i="1"/>
  <c r="CX857" i="1"/>
  <c r="CZ857" i="1"/>
  <c r="DC857" i="1"/>
  <c r="E858" i="1"/>
  <c r="H858" i="1"/>
  <c r="K858" i="1"/>
  <c r="S858" i="1"/>
  <c r="U858" i="1"/>
  <c r="W858" i="1"/>
  <c r="Y858" i="1"/>
  <c r="AA858" i="1"/>
  <c r="AC858" i="1"/>
  <c r="AD858" i="1"/>
  <c r="AE858" i="1"/>
  <c r="AF858" i="1"/>
  <c r="AK858" i="1"/>
  <c r="AQ858" i="1"/>
  <c r="AR858" i="1"/>
  <c r="AS858" i="1"/>
  <c r="AT858" i="1"/>
  <c r="AV858" i="1"/>
  <c r="AW858" i="1"/>
  <c r="AX858" i="1"/>
  <c r="AY858" i="1"/>
  <c r="BB858" i="1"/>
  <c r="BC858" i="1"/>
  <c r="BD858" i="1"/>
  <c r="BE858" i="1"/>
  <c r="BH858" i="1"/>
  <c r="BJ858" i="1"/>
  <c r="BL858" i="1"/>
  <c r="BN858" i="1"/>
  <c r="BP858" i="1"/>
  <c r="BR858" i="1"/>
  <c r="BT858" i="1"/>
  <c r="BV858" i="1"/>
  <c r="CB858" i="1"/>
  <c r="CD858" i="1"/>
  <c r="CF858" i="1"/>
  <c r="CH858" i="1"/>
  <c r="CJ858" i="1"/>
  <c r="CL858" i="1"/>
  <c r="CN858" i="1"/>
  <c r="CP858" i="1"/>
  <c r="CR858" i="1"/>
  <c r="CT858" i="1"/>
  <c r="CV858" i="1"/>
  <c r="CX858" i="1"/>
  <c r="CZ858" i="1"/>
  <c r="DC858" i="1"/>
  <c r="E859" i="1"/>
  <c r="H859" i="1"/>
  <c r="K859" i="1"/>
  <c r="S859" i="1"/>
  <c r="U859" i="1"/>
  <c r="W859" i="1"/>
  <c r="Y859" i="1"/>
  <c r="AA859" i="1"/>
  <c r="AC859" i="1"/>
  <c r="AD859" i="1"/>
  <c r="AE859" i="1"/>
  <c r="AF859" i="1"/>
  <c r="AK859" i="1"/>
  <c r="AQ859" i="1"/>
  <c r="AR859" i="1"/>
  <c r="AS859" i="1"/>
  <c r="AT859" i="1"/>
  <c r="AV859" i="1"/>
  <c r="AW859" i="1"/>
  <c r="AX859" i="1"/>
  <c r="AY859" i="1"/>
  <c r="BB859" i="1"/>
  <c r="BC859" i="1"/>
  <c r="BD859" i="1"/>
  <c r="BE859" i="1"/>
  <c r="BH859" i="1"/>
  <c r="BJ859" i="1"/>
  <c r="BL859" i="1"/>
  <c r="BN859" i="1"/>
  <c r="BP859" i="1"/>
  <c r="BR859" i="1"/>
  <c r="BT859" i="1"/>
  <c r="BV859" i="1"/>
  <c r="CB859" i="1"/>
  <c r="CD859" i="1"/>
  <c r="CF859" i="1"/>
  <c r="CH859" i="1"/>
  <c r="CJ859" i="1"/>
  <c r="CL859" i="1"/>
  <c r="CN859" i="1"/>
  <c r="CP859" i="1"/>
  <c r="CR859" i="1"/>
  <c r="CT859" i="1"/>
  <c r="CV859" i="1"/>
  <c r="CX859" i="1"/>
  <c r="CZ859" i="1"/>
  <c r="DC859" i="1"/>
  <c r="E860" i="1"/>
  <c r="H860" i="1"/>
  <c r="K860" i="1"/>
  <c r="S860" i="1"/>
  <c r="U860" i="1"/>
  <c r="W860" i="1"/>
  <c r="Y860" i="1"/>
  <c r="AA860" i="1"/>
  <c r="AC860" i="1"/>
  <c r="AD860" i="1"/>
  <c r="AE860" i="1"/>
  <c r="AF860" i="1"/>
  <c r="AK860" i="1"/>
  <c r="AQ860" i="1"/>
  <c r="AR860" i="1"/>
  <c r="AS860" i="1"/>
  <c r="AT860" i="1"/>
  <c r="AV860" i="1"/>
  <c r="AW860" i="1"/>
  <c r="AX860" i="1"/>
  <c r="AY860" i="1"/>
  <c r="BB860" i="1"/>
  <c r="BC860" i="1"/>
  <c r="BD860" i="1"/>
  <c r="BE860" i="1"/>
  <c r="BH860" i="1"/>
  <c r="BJ860" i="1"/>
  <c r="BL860" i="1"/>
  <c r="BN860" i="1"/>
  <c r="BP860" i="1"/>
  <c r="BR860" i="1"/>
  <c r="BT860" i="1"/>
  <c r="BV860" i="1"/>
  <c r="CB860" i="1"/>
  <c r="CD860" i="1"/>
  <c r="CF860" i="1"/>
  <c r="CH860" i="1"/>
  <c r="CJ860" i="1"/>
  <c r="CL860" i="1"/>
  <c r="CN860" i="1"/>
  <c r="CP860" i="1"/>
  <c r="CR860" i="1"/>
  <c r="CT860" i="1"/>
  <c r="CV860" i="1"/>
  <c r="CX860" i="1"/>
  <c r="CZ860" i="1"/>
  <c r="DC860" i="1"/>
  <c r="E861" i="1"/>
  <c r="H861" i="1"/>
  <c r="K861" i="1"/>
  <c r="S861" i="1"/>
  <c r="U861" i="1"/>
  <c r="W861" i="1"/>
  <c r="Y861" i="1"/>
  <c r="AA861" i="1"/>
  <c r="AC861" i="1"/>
  <c r="AD861" i="1"/>
  <c r="AE861" i="1"/>
  <c r="AF861" i="1"/>
  <c r="AK861" i="1"/>
  <c r="AQ861" i="1"/>
  <c r="AR861" i="1"/>
  <c r="AS861" i="1"/>
  <c r="AT861" i="1"/>
  <c r="AV861" i="1"/>
  <c r="AW861" i="1"/>
  <c r="AX861" i="1"/>
  <c r="AY861" i="1"/>
  <c r="BB861" i="1"/>
  <c r="BC861" i="1"/>
  <c r="BD861" i="1"/>
  <c r="BE861" i="1"/>
  <c r="BH861" i="1"/>
  <c r="BJ861" i="1"/>
  <c r="BL861" i="1"/>
  <c r="BN861" i="1"/>
  <c r="BP861" i="1"/>
  <c r="BR861" i="1"/>
  <c r="BT861" i="1"/>
  <c r="BV861" i="1"/>
  <c r="CB861" i="1"/>
  <c r="CD861" i="1"/>
  <c r="CF861" i="1"/>
  <c r="CH861" i="1"/>
  <c r="CJ861" i="1"/>
  <c r="CL861" i="1"/>
  <c r="CN861" i="1"/>
  <c r="CP861" i="1"/>
  <c r="CR861" i="1"/>
  <c r="CT861" i="1"/>
  <c r="CV861" i="1"/>
  <c r="CX861" i="1"/>
  <c r="CZ861" i="1"/>
  <c r="DC861" i="1"/>
  <c r="E862" i="1"/>
  <c r="H862" i="1"/>
  <c r="K862" i="1"/>
  <c r="S862" i="1"/>
  <c r="U862" i="1"/>
  <c r="W862" i="1"/>
  <c r="Y862" i="1"/>
  <c r="AA862" i="1"/>
  <c r="AC862" i="1"/>
  <c r="AD862" i="1"/>
  <c r="AE862" i="1"/>
  <c r="AF862" i="1"/>
  <c r="AK862" i="1"/>
  <c r="AQ862" i="1"/>
  <c r="AR862" i="1"/>
  <c r="AS862" i="1"/>
  <c r="AT862" i="1"/>
  <c r="AV862" i="1"/>
  <c r="AW862" i="1"/>
  <c r="AX862" i="1"/>
  <c r="AY862" i="1"/>
  <c r="BB862" i="1"/>
  <c r="BC862" i="1"/>
  <c r="BD862" i="1"/>
  <c r="BE862" i="1"/>
  <c r="BH862" i="1"/>
  <c r="BJ862" i="1"/>
  <c r="BL862" i="1"/>
  <c r="BN862" i="1"/>
  <c r="BP862" i="1"/>
  <c r="BR862" i="1"/>
  <c r="BT862" i="1"/>
  <c r="BV862" i="1"/>
  <c r="CB862" i="1"/>
  <c r="CD862" i="1"/>
  <c r="CF862" i="1"/>
  <c r="CH862" i="1"/>
  <c r="CJ862" i="1"/>
  <c r="CL862" i="1"/>
  <c r="CN862" i="1"/>
  <c r="CP862" i="1"/>
  <c r="CR862" i="1"/>
  <c r="CT862" i="1"/>
  <c r="CV862" i="1"/>
  <c r="CX862" i="1"/>
  <c r="CZ862" i="1"/>
  <c r="DC862" i="1"/>
  <c r="E863" i="1"/>
  <c r="H863" i="1"/>
  <c r="K863" i="1"/>
  <c r="S863" i="1"/>
  <c r="U863" i="1"/>
  <c r="W863" i="1"/>
  <c r="Y863" i="1"/>
  <c r="AA863" i="1"/>
  <c r="AC863" i="1"/>
  <c r="AD863" i="1"/>
  <c r="AE863" i="1"/>
  <c r="AF863" i="1"/>
  <c r="AK863" i="1"/>
  <c r="AQ863" i="1"/>
  <c r="AR863" i="1"/>
  <c r="AS863" i="1"/>
  <c r="AT863" i="1"/>
  <c r="AV863" i="1"/>
  <c r="AW863" i="1"/>
  <c r="AX863" i="1"/>
  <c r="AY863" i="1"/>
  <c r="BB863" i="1"/>
  <c r="BC863" i="1"/>
  <c r="BD863" i="1"/>
  <c r="BE863" i="1"/>
  <c r="BH863" i="1"/>
  <c r="BJ863" i="1"/>
  <c r="BL863" i="1"/>
  <c r="BN863" i="1"/>
  <c r="BP863" i="1"/>
  <c r="BR863" i="1"/>
  <c r="BT863" i="1"/>
  <c r="BV863" i="1"/>
  <c r="CB863" i="1"/>
  <c r="CD863" i="1"/>
  <c r="CF863" i="1"/>
  <c r="CH863" i="1"/>
  <c r="CJ863" i="1"/>
  <c r="CL863" i="1"/>
  <c r="CN863" i="1"/>
  <c r="CP863" i="1"/>
  <c r="CR863" i="1"/>
  <c r="CT863" i="1"/>
  <c r="CV863" i="1"/>
  <c r="CX863" i="1"/>
  <c r="CZ863" i="1"/>
  <c r="DC863" i="1"/>
  <c r="E864" i="1"/>
  <c r="H864" i="1"/>
  <c r="K864" i="1"/>
  <c r="S864" i="1"/>
  <c r="U864" i="1"/>
  <c r="W864" i="1"/>
  <c r="Y864" i="1"/>
  <c r="AA864" i="1"/>
  <c r="AC864" i="1"/>
  <c r="AD864" i="1"/>
  <c r="AE864" i="1"/>
  <c r="AF864" i="1"/>
  <c r="AK864" i="1"/>
  <c r="AQ864" i="1"/>
  <c r="AR864" i="1"/>
  <c r="AS864" i="1"/>
  <c r="AT864" i="1"/>
  <c r="AV864" i="1"/>
  <c r="AW864" i="1"/>
  <c r="AX864" i="1"/>
  <c r="AY864" i="1"/>
  <c r="BB864" i="1"/>
  <c r="BC864" i="1"/>
  <c r="BD864" i="1"/>
  <c r="BE864" i="1"/>
  <c r="BH864" i="1"/>
  <c r="BJ864" i="1"/>
  <c r="BL864" i="1"/>
  <c r="BN864" i="1"/>
  <c r="BP864" i="1"/>
  <c r="BR864" i="1"/>
  <c r="BT864" i="1"/>
  <c r="BV864" i="1"/>
  <c r="CB864" i="1"/>
  <c r="CD864" i="1"/>
  <c r="CF864" i="1"/>
  <c r="CH864" i="1"/>
  <c r="CJ864" i="1"/>
  <c r="CL864" i="1"/>
  <c r="CN864" i="1"/>
  <c r="CP864" i="1"/>
  <c r="CR864" i="1"/>
  <c r="CT864" i="1"/>
  <c r="CV864" i="1"/>
  <c r="CX864" i="1"/>
  <c r="CZ864" i="1"/>
  <c r="DC864" i="1"/>
  <c r="E865" i="1"/>
  <c r="H865" i="1"/>
  <c r="K865" i="1"/>
  <c r="S865" i="1"/>
  <c r="U865" i="1"/>
  <c r="W865" i="1"/>
  <c r="Y865" i="1"/>
  <c r="AA865" i="1"/>
  <c r="AC865" i="1"/>
  <c r="AD865" i="1"/>
  <c r="AE865" i="1"/>
  <c r="AF865" i="1"/>
  <c r="AK865" i="1"/>
  <c r="AQ865" i="1"/>
  <c r="AR865" i="1"/>
  <c r="AS865" i="1"/>
  <c r="AT865" i="1"/>
  <c r="AV865" i="1"/>
  <c r="AW865" i="1"/>
  <c r="AX865" i="1"/>
  <c r="AY865" i="1"/>
  <c r="BB865" i="1"/>
  <c r="BC865" i="1"/>
  <c r="BD865" i="1"/>
  <c r="BE865" i="1"/>
  <c r="BH865" i="1"/>
  <c r="BJ865" i="1"/>
  <c r="BL865" i="1"/>
  <c r="BN865" i="1"/>
  <c r="BP865" i="1"/>
  <c r="BR865" i="1"/>
  <c r="BT865" i="1"/>
  <c r="BV865" i="1"/>
  <c r="CB865" i="1"/>
  <c r="CD865" i="1"/>
  <c r="CF865" i="1"/>
  <c r="CH865" i="1"/>
  <c r="CJ865" i="1"/>
  <c r="CL865" i="1"/>
  <c r="CN865" i="1"/>
  <c r="CP865" i="1"/>
  <c r="CR865" i="1"/>
  <c r="CT865" i="1"/>
  <c r="CV865" i="1"/>
  <c r="CX865" i="1"/>
  <c r="CZ865" i="1"/>
  <c r="DC865" i="1"/>
  <c r="E866" i="1"/>
  <c r="H866" i="1"/>
  <c r="K866" i="1"/>
  <c r="S866" i="1"/>
  <c r="U866" i="1"/>
  <c r="W866" i="1"/>
  <c r="Y866" i="1"/>
  <c r="AA866" i="1"/>
  <c r="AC866" i="1"/>
  <c r="AD866" i="1"/>
  <c r="AE866" i="1"/>
  <c r="AF866" i="1"/>
  <c r="AK866" i="1"/>
  <c r="AQ866" i="1"/>
  <c r="AR866" i="1"/>
  <c r="AS866" i="1"/>
  <c r="AT866" i="1"/>
  <c r="AV866" i="1"/>
  <c r="AW866" i="1"/>
  <c r="AX866" i="1"/>
  <c r="AY866" i="1"/>
  <c r="BB866" i="1"/>
  <c r="BC866" i="1"/>
  <c r="BD866" i="1"/>
  <c r="BE866" i="1"/>
  <c r="BH866" i="1"/>
  <c r="BJ866" i="1"/>
  <c r="BL866" i="1"/>
  <c r="BN866" i="1"/>
  <c r="BP866" i="1"/>
  <c r="BR866" i="1"/>
  <c r="BT866" i="1"/>
  <c r="BV866" i="1"/>
  <c r="CB866" i="1"/>
  <c r="CD866" i="1"/>
  <c r="CF866" i="1"/>
  <c r="CH866" i="1"/>
  <c r="CJ866" i="1"/>
  <c r="CL866" i="1"/>
  <c r="CN866" i="1"/>
  <c r="CP866" i="1"/>
  <c r="CR866" i="1"/>
  <c r="CT866" i="1"/>
  <c r="CV866" i="1"/>
  <c r="CX866" i="1"/>
  <c r="CZ866" i="1"/>
  <c r="DC866" i="1"/>
  <c r="E867" i="1"/>
  <c r="H867" i="1"/>
  <c r="K867" i="1"/>
  <c r="S867" i="1"/>
  <c r="U867" i="1"/>
  <c r="W867" i="1"/>
  <c r="Y867" i="1"/>
  <c r="AA867" i="1"/>
  <c r="AC867" i="1"/>
  <c r="AD867" i="1"/>
  <c r="AE867" i="1"/>
  <c r="AF867" i="1"/>
  <c r="AK867" i="1"/>
  <c r="AQ867" i="1"/>
  <c r="AR867" i="1"/>
  <c r="AS867" i="1"/>
  <c r="AT867" i="1"/>
  <c r="AV867" i="1"/>
  <c r="AW867" i="1"/>
  <c r="AX867" i="1"/>
  <c r="AY867" i="1"/>
  <c r="BB867" i="1"/>
  <c r="BC867" i="1"/>
  <c r="BD867" i="1"/>
  <c r="BE867" i="1"/>
  <c r="BH867" i="1"/>
  <c r="BJ867" i="1"/>
  <c r="BL867" i="1"/>
  <c r="BN867" i="1"/>
  <c r="BP867" i="1"/>
  <c r="BR867" i="1"/>
  <c r="BT867" i="1"/>
  <c r="BV867" i="1"/>
  <c r="CB867" i="1"/>
  <c r="CD867" i="1"/>
  <c r="CF867" i="1"/>
  <c r="CH867" i="1"/>
  <c r="CJ867" i="1"/>
  <c r="CL867" i="1"/>
  <c r="CN867" i="1"/>
  <c r="CP867" i="1"/>
  <c r="CR867" i="1"/>
  <c r="CT867" i="1"/>
  <c r="CV867" i="1"/>
  <c r="CX867" i="1"/>
  <c r="CZ867" i="1"/>
  <c r="DC867" i="1"/>
  <c r="E868" i="1"/>
  <c r="H868" i="1"/>
  <c r="K868" i="1"/>
  <c r="S868" i="1"/>
  <c r="U868" i="1"/>
  <c r="W868" i="1"/>
  <c r="Y868" i="1"/>
  <c r="AA868" i="1"/>
  <c r="AC868" i="1"/>
  <c r="AD868" i="1"/>
  <c r="AE868" i="1"/>
  <c r="AF868" i="1"/>
  <c r="AK868" i="1"/>
  <c r="AQ868" i="1"/>
  <c r="AR868" i="1"/>
  <c r="AS868" i="1"/>
  <c r="AT868" i="1"/>
  <c r="AV868" i="1"/>
  <c r="AW868" i="1"/>
  <c r="AX868" i="1"/>
  <c r="AY868" i="1"/>
  <c r="BB868" i="1"/>
  <c r="BC868" i="1"/>
  <c r="BD868" i="1"/>
  <c r="BE868" i="1"/>
  <c r="BH868" i="1"/>
  <c r="BJ868" i="1"/>
  <c r="BL868" i="1"/>
  <c r="BN868" i="1"/>
  <c r="BP868" i="1"/>
  <c r="BR868" i="1"/>
  <c r="BT868" i="1"/>
  <c r="BV868" i="1"/>
  <c r="CB868" i="1"/>
  <c r="CD868" i="1"/>
  <c r="CF868" i="1"/>
  <c r="CH868" i="1"/>
  <c r="CJ868" i="1"/>
  <c r="CL868" i="1"/>
  <c r="CN868" i="1"/>
  <c r="CP868" i="1"/>
  <c r="CR868" i="1"/>
  <c r="CT868" i="1"/>
  <c r="CV868" i="1"/>
  <c r="CX868" i="1"/>
  <c r="CZ868" i="1"/>
  <c r="DC868" i="1"/>
  <c r="E869" i="1"/>
  <c r="H869" i="1"/>
  <c r="K869" i="1"/>
  <c r="S869" i="1"/>
  <c r="U869" i="1"/>
  <c r="W869" i="1"/>
  <c r="Y869" i="1"/>
  <c r="AA869" i="1"/>
  <c r="AC869" i="1"/>
  <c r="AD869" i="1"/>
  <c r="AE869" i="1"/>
  <c r="AF869" i="1"/>
  <c r="AK869" i="1"/>
  <c r="AQ869" i="1"/>
  <c r="AR869" i="1"/>
  <c r="AS869" i="1"/>
  <c r="AT869" i="1"/>
  <c r="AV869" i="1"/>
  <c r="AW869" i="1"/>
  <c r="AX869" i="1"/>
  <c r="AY869" i="1"/>
  <c r="BB869" i="1"/>
  <c r="BC869" i="1"/>
  <c r="BD869" i="1"/>
  <c r="BE869" i="1"/>
  <c r="BH869" i="1"/>
  <c r="BJ869" i="1"/>
  <c r="BL869" i="1"/>
  <c r="BN869" i="1"/>
  <c r="BP869" i="1"/>
  <c r="BR869" i="1"/>
  <c r="BT869" i="1"/>
  <c r="BV869" i="1"/>
  <c r="CB869" i="1"/>
  <c r="CD869" i="1"/>
  <c r="CF869" i="1"/>
  <c r="CH869" i="1"/>
  <c r="CJ869" i="1"/>
  <c r="CL869" i="1"/>
  <c r="CN869" i="1"/>
  <c r="CP869" i="1"/>
  <c r="CR869" i="1"/>
  <c r="CT869" i="1"/>
  <c r="CV869" i="1"/>
  <c r="CX869" i="1"/>
  <c r="CZ869" i="1"/>
  <c r="DC869" i="1"/>
  <c r="E870" i="1"/>
  <c r="H870" i="1"/>
  <c r="K870" i="1"/>
  <c r="S870" i="1"/>
  <c r="U870" i="1"/>
  <c r="W870" i="1"/>
  <c r="Y870" i="1"/>
  <c r="AA870" i="1"/>
  <c r="AC870" i="1"/>
  <c r="AD870" i="1"/>
  <c r="AE870" i="1"/>
  <c r="AF870" i="1"/>
  <c r="AK870" i="1"/>
  <c r="AQ870" i="1"/>
  <c r="AR870" i="1"/>
  <c r="AS870" i="1"/>
  <c r="AT870" i="1"/>
  <c r="AV870" i="1"/>
  <c r="AW870" i="1"/>
  <c r="AX870" i="1"/>
  <c r="AY870" i="1"/>
  <c r="BB870" i="1"/>
  <c r="BC870" i="1"/>
  <c r="BD870" i="1"/>
  <c r="BE870" i="1"/>
  <c r="BH870" i="1"/>
  <c r="BJ870" i="1"/>
  <c r="BL870" i="1"/>
  <c r="BN870" i="1"/>
  <c r="BP870" i="1"/>
  <c r="BR870" i="1"/>
  <c r="BT870" i="1"/>
  <c r="BV870" i="1"/>
  <c r="CB870" i="1"/>
  <c r="CD870" i="1"/>
  <c r="CF870" i="1"/>
  <c r="CH870" i="1"/>
  <c r="CJ870" i="1"/>
  <c r="CL870" i="1"/>
  <c r="CN870" i="1"/>
  <c r="CP870" i="1"/>
  <c r="CR870" i="1"/>
  <c r="CT870" i="1"/>
  <c r="CV870" i="1"/>
  <c r="CX870" i="1"/>
  <c r="CZ870" i="1"/>
  <c r="DC870" i="1"/>
  <c r="E871" i="1"/>
  <c r="H871" i="1"/>
  <c r="K871" i="1"/>
  <c r="S871" i="1"/>
  <c r="U871" i="1"/>
  <c r="W871" i="1"/>
  <c r="Y871" i="1"/>
  <c r="AA871" i="1"/>
  <c r="AC871" i="1"/>
  <c r="AD871" i="1"/>
  <c r="AE871" i="1"/>
  <c r="AF871" i="1"/>
  <c r="AK871" i="1"/>
  <c r="AQ871" i="1"/>
  <c r="AR871" i="1"/>
  <c r="AS871" i="1"/>
  <c r="AT871" i="1"/>
  <c r="AV871" i="1"/>
  <c r="AW871" i="1"/>
  <c r="AX871" i="1"/>
  <c r="AY871" i="1"/>
  <c r="BB871" i="1"/>
  <c r="BC871" i="1"/>
  <c r="BD871" i="1"/>
  <c r="BE871" i="1"/>
  <c r="BH871" i="1"/>
  <c r="BJ871" i="1"/>
  <c r="BL871" i="1"/>
  <c r="BN871" i="1"/>
  <c r="BP871" i="1"/>
  <c r="BR871" i="1"/>
  <c r="BT871" i="1"/>
  <c r="BV871" i="1"/>
  <c r="CB871" i="1"/>
  <c r="CD871" i="1"/>
  <c r="CF871" i="1"/>
  <c r="CH871" i="1"/>
  <c r="CJ871" i="1"/>
  <c r="CL871" i="1"/>
  <c r="CN871" i="1"/>
  <c r="CP871" i="1"/>
  <c r="CR871" i="1"/>
  <c r="CT871" i="1"/>
  <c r="CV871" i="1"/>
  <c r="CX871" i="1"/>
  <c r="CZ871" i="1"/>
  <c r="DC871" i="1"/>
  <c r="E872" i="1"/>
  <c r="H872" i="1"/>
  <c r="K872" i="1"/>
  <c r="S872" i="1"/>
  <c r="U872" i="1"/>
  <c r="W872" i="1"/>
  <c r="Y872" i="1"/>
  <c r="AA872" i="1"/>
  <c r="AC872" i="1"/>
  <c r="AD872" i="1"/>
  <c r="AE872" i="1"/>
  <c r="AF872" i="1"/>
  <c r="AK872" i="1"/>
  <c r="AQ872" i="1"/>
  <c r="AR872" i="1"/>
  <c r="AS872" i="1"/>
  <c r="AT872" i="1"/>
  <c r="AV872" i="1"/>
  <c r="AW872" i="1"/>
  <c r="AX872" i="1"/>
  <c r="AY872" i="1"/>
  <c r="BB872" i="1"/>
  <c r="BC872" i="1"/>
  <c r="BD872" i="1"/>
  <c r="BE872" i="1"/>
  <c r="BH872" i="1"/>
  <c r="BJ872" i="1"/>
  <c r="BL872" i="1"/>
  <c r="BN872" i="1"/>
  <c r="BP872" i="1"/>
  <c r="BR872" i="1"/>
  <c r="BT872" i="1"/>
  <c r="BV872" i="1"/>
  <c r="CB872" i="1"/>
  <c r="CD872" i="1"/>
  <c r="CF872" i="1"/>
  <c r="CH872" i="1"/>
  <c r="CJ872" i="1"/>
  <c r="CL872" i="1"/>
  <c r="CN872" i="1"/>
  <c r="CP872" i="1"/>
  <c r="CR872" i="1"/>
  <c r="CT872" i="1"/>
  <c r="CV872" i="1"/>
  <c r="CX872" i="1"/>
  <c r="CZ872" i="1"/>
  <c r="DC872" i="1"/>
  <c r="E873" i="1"/>
  <c r="H873" i="1"/>
  <c r="K873" i="1"/>
  <c r="S873" i="1"/>
  <c r="U873" i="1"/>
  <c r="W873" i="1"/>
  <c r="Y873" i="1"/>
  <c r="AA873" i="1"/>
  <c r="AC873" i="1"/>
  <c r="AD873" i="1"/>
  <c r="AE873" i="1"/>
  <c r="AF873" i="1"/>
  <c r="AK873" i="1"/>
  <c r="AQ873" i="1"/>
  <c r="AR873" i="1"/>
  <c r="AS873" i="1"/>
  <c r="AT873" i="1"/>
  <c r="AV873" i="1"/>
  <c r="AW873" i="1"/>
  <c r="AX873" i="1"/>
  <c r="AY873" i="1"/>
  <c r="BB873" i="1"/>
  <c r="BC873" i="1"/>
  <c r="BD873" i="1"/>
  <c r="BE873" i="1"/>
  <c r="BH873" i="1"/>
  <c r="BJ873" i="1"/>
  <c r="BL873" i="1"/>
  <c r="BN873" i="1"/>
  <c r="BP873" i="1"/>
  <c r="BR873" i="1"/>
  <c r="BT873" i="1"/>
  <c r="BV873" i="1"/>
  <c r="CB873" i="1"/>
  <c r="CD873" i="1"/>
  <c r="CF873" i="1"/>
  <c r="CH873" i="1"/>
  <c r="CJ873" i="1"/>
  <c r="CL873" i="1"/>
  <c r="CN873" i="1"/>
  <c r="CP873" i="1"/>
  <c r="CR873" i="1"/>
  <c r="CT873" i="1"/>
  <c r="CV873" i="1"/>
  <c r="CX873" i="1"/>
  <c r="CZ873" i="1"/>
  <c r="DC873" i="1"/>
  <c r="E874" i="1"/>
  <c r="H874" i="1"/>
  <c r="K874" i="1"/>
  <c r="S874" i="1"/>
  <c r="U874" i="1"/>
  <c r="W874" i="1"/>
  <c r="Y874" i="1"/>
  <c r="AA874" i="1"/>
  <c r="AC874" i="1"/>
  <c r="AD874" i="1"/>
  <c r="AE874" i="1"/>
  <c r="AF874" i="1"/>
  <c r="AK874" i="1"/>
  <c r="AQ874" i="1"/>
  <c r="AR874" i="1"/>
  <c r="AS874" i="1"/>
  <c r="AT874" i="1"/>
  <c r="AV874" i="1"/>
  <c r="AW874" i="1"/>
  <c r="AX874" i="1"/>
  <c r="AY874" i="1"/>
  <c r="BB874" i="1"/>
  <c r="BC874" i="1"/>
  <c r="BD874" i="1"/>
  <c r="BE874" i="1"/>
  <c r="BH874" i="1"/>
  <c r="BJ874" i="1"/>
  <c r="BL874" i="1"/>
  <c r="BN874" i="1"/>
  <c r="BP874" i="1"/>
  <c r="BR874" i="1"/>
  <c r="BT874" i="1"/>
  <c r="BV874" i="1"/>
  <c r="CB874" i="1"/>
  <c r="CD874" i="1"/>
  <c r="CF874" i="1"/>
  <c r="CH874" i="1"/>
  <c r="CJ874" i="1"/>
  <c r="CL874" i="1"/>
  <c r="CN874" i="1"/>
  <c r="CP874" i="1"/>
  <c r="CR874" i="1"/>
  <c r="CT874" i="1"/>
  <c r="CV874" i="1"/>
  <c r="CX874" i="1"/>
  <c r="CZ874" i="1"/>
  <c r="DC874" i="1"/>
  <c r="E875" i="1"/>
  <c r="H875" i="1"/>
  <c r="K875" i="1"/>
  <c r="S875" i="1"/>
  <c r="U875" i="1"/>
  <c r="W875" i="1"/>
  <c r="Y875" i="1"/>
  <c r="AA875" i="1"/>
  <c r="AC875" i="1"/>
  <c r="AD875" i="1"/>
  <c r="AE875" i="1"/>
  <c r="AF875" i="1"/>
  <c r="AK875" i="1"/>
  <c r="AQ875" i="1"/>
  <c r="AR875" i="1"/>
  <c r="AS875" i="1"/>
  <c r="AT875" i="1"/>
  <c r="AV875" i="1"/>
  <c r="AW875" i="1"/>
  <c r="AX875" i="1"/>
  <c r="AY875" i="1"/>
  <c r="BB875" i="1"/>
  <c r="BC875" i="1"/>
  <c r="BD875" i="1"/>
  <c r="BE875" i="1"/>
  <c r="BH875" i="1"/>
  <c r="BJ875" i="1"/>
  <c r="BL875" i="1"/>
  <c r="BN875" i="1"/>
  <c r="BP875" i="1"/>
  <c r="BR875" i="1"/>
  <c r="BT875" i="1"/>
  <c r="BV875" i="1"/>
  <c r="CB875" i="1"/>
  <c r="CD875" i="1"/>
  <c r="CF875" i="1"/>
  <c r="CH875" i="1"/>
  <c r="CJ875" i="1"/>
  <c r="CL875" i="1"/>
  <c r="CN875" i="1"/>
  <c r="CP875" i="1"/>
  <c r="CR875" i="1"/>
  <c r="CT875" i="1"/>
  <c r="CV875" i="1"/>
  <c r="CX875" i="1"/>
  <c r="CZ875" i="1"/>
  <c r="DC875" i="1"/>
  <c r="E876" i="1"/>
  <c r="H876" i="1"/>
  <c r="K876" i="1"/>
  <c r="S876" i="1"/>
  <c r="U876" i="1"/>
  <c r="W876" i="1"/>
  <c r="Y876" i="1"/>
  <c r="AA876" i="1"/>
  <c r="AC876" i="1"/>
  <c r="AD876" i="1"/>
  <c r="AE876" i="1"/>
  <c r="AF876" i="1"/>
  <c r="AK876" i="1"/>
  <c r="AQ876" i="1"/>
  <c r="AR876" i="1"/>
  <c r="AS876" i="1"/>
  <c r="AT876" i="1"/>
  <c r="AV876" i="1"/>
  <c r="AW876" i="1"/>
  <c r="AX876" i="1"/>
  <c r="AY876" i="1"/>
  <c r="BB876" i="1"/>
  <c r="BC876" i="1"/>
  <c r="BD876" i="1"/>
  <c r="BE876" i="1"/>
  <c r="BH876" i="1"/>
  <c r="BJ876" i="1"/>
  <c r="BL876" i="1"/>
  <c r="BN876" i="1"/>
  <c r="BP876" i="1"/>
  <c r="BR876" i="1"/>
  <c r="BT876" i="1"/>
  <c r="BV876" i="1"/>
  <c r="CB876" i="1"/>
  <c r="CD876" i="1"/>
  <c r="CF876" i="1"/>
  <c r="CH876" i="1"/>
  <c r="CJ876" i="1"/>
  <c r="CL876" i="1"/>
  <c r="CN876" i="1"/>
  <c r="CP876" i="1"/>
  <c r="CR876" i="1"/>
  <c r="CT876" i="1"/>
  <c r="CV876" i="1"/>
  <c r="CX876" i="1"/>
  <c r="CZ876" i="1"/>
  <c r="DC876" i="1"/>
  <c r="E877" i="1"/>
  <c r="H877" i="1"/>
  <c r="K877" i="1"/>
  <c r="S877" i="1"/>
  <c r="U877" i="1"/>
  <c r="W877" i="1"/>
  <c r="Y877" i="1"/>
  <c r="AA877" i="1"/>
  <c r="AC877" i="1"/>
  <c r="AD877" i="1"/>
  <c r="AE877" i="1"/>
  <c r="AF877" i="1"/>
  <c r="AK877" i="1"/>
  <c r="AQ877" i="1"/>
  <c r="AR877" i="1"/>
  <c r="AS877" i="1"/>
  <c r="AT877" i="1"/>
  <c r="AV877" i="1"/>
  <c r="AW877" i="1"/>
  <c r="AX877" i="1"/>
  <c r="AY877" i="1"/>
  <c r="BB877" i="1"/>
  <c r="BC877" i="1"/>
  <c r="BD877" i="1"/>
  <c r="BE877" i="1"/>
  <c r="BH877" i="1"/>
  <c r="BJ877" i="1"/>
  <c r="BL877" i="1"/>
  <c r="BN877" i="1"/>
  <c r="BP877" i="1"/>
  <c r="BR877" i="1"/>
  <c r="BT877" i="1"/>
  <c r="BV877" i="1"/>
  <c r="CB877" i="1"/>
  <c r="CD877" i="1"/>
  <c r="CF877" i="1"/>
  <c r="CH877" i="1"/>
  <c r="CJ877" i="1"/>
  <c r="CL877" i="1"/>
  <c r="CN877" i="1"/>
  <c r="CP877" i="1"/>
  <c r="CR877" i="1"/>
  <c r="CT877" i="1"/>
  <c r="CV877" i="1"/>
  <c r="CX877" i="1"/>
  <c r="CZ877" i="1"/>
  <c r="DC877" i="1"/>
  <c r="E878" i="1"/>
  <c r="H878" i="1"/>
  <c r="K878" i="1"/>
  <c r="S878" i="1"/>
  <c r="U878" i="1"/>
  <c r="W878" i="1"/>
  <c r="Y878" i="1"/>
  <c r="AA878" i="1"/>
  <c r="AC878" i="1"/>
  <c r="AD878" i="1"/>
  <c r="AE878" i="1"/>
  <c r="AF878" i="1"/>
  <c r="AK878" i="1"/>
  <c r="AQ878" i="1"/>
  <c r="AR878" i="1"/>
  <c r="AS878" i="1"/>
  <c r="AT878" i="1"/>
  <c r="AV878" i="1"/>
  <c r="AW878" i="1"/>
  <c r="AX878" i="1"/>
  <c r="AY878" i="1"/>
  <c r="BB878" i="1"/>
  <c r="BC878" i="1"/>
  <c r="BD878" i="1"/>
  <c r="BE878" i="1"/>
  <c r="BH878" i="1"/>
  <c r="BJ878" i="1"/>
  <c r="BL878" i="1"/>
  <c r="BN878" i="1"/>
  <c r="BP878" i="1"/>
  <c r="BR878" i="1"/>
  <c r="BT878" i="1"/>
  <c r="BV878" i="1"/>
  <c r="CB878" i="1"/>
  <c r="CD878" i="1"/>
  <c r="CF878" i="1"/>
  <c r="CH878" i="1"/>
  <c r="CJ878" i="1"/>
  <c r="CL878" i="1"/>
  <c r="CN878" i="1"/>
  <c r="CP878" i="1"/>
  <c r="CR878" i="1"/>
  <c r="CT878" i="1"/>
  <c r="CV878" i="1"/>
  <c r="CX878" i="1"/>
  <c r="CZ878" i="1"/>
  <c r="DC878" i="1"/>
  <c r="E879" i="1"/>
  <c r="H879" i="1"/>
  <c r="K879" i="1"/>
  <c r="S879" i="1"/>
  <c r="U879" i="1"/>
  <c r="W879" i="1"/>
  <c r="Y879" i="1"/>
  <c r="AA879" i="1"/>
  <c r="AC879" i="1"/>
  <c r="AD879" i="1"/>
  <c r="AE879" i="1"/>
  <c r="AF879" i="1"/>
  <c r="AK879" i="1"/>
  <c r="AQ879" i="1"/>
  <c r="AR879" i="1"/>
  <c r="AS879" i="1"/>
  <c r="AT879" i="1"/>
  <c r="AV879" i="1"/>
  <c r="AW879" i="1"/>
  <c r="AX879" i="1"/>
  <c r="AY879" i="1"/>
  <c r="BB879" i="1"/>
  <c r="BC879" i="1"/>
  <c r="BD879" i="1"/>
  <c r="BE879" i="1"/>
  <c r="BH879" i="1"/>
  <c r="BJ879" i="1"/>
  <c r="BL879" i="1"/>
  <c r="BN879" i="1"/>
  <c r="BP879" i="1"/>
  <c r="BR879" i="1"/>
  <c r="BT879" i="1"/>
  <c r="BV879" i="1"/>
  <c r="CB879" i="1"/>
  <c r="CD879" i="1"/>
  <c r="CF879" i="1"/>
  <c r="CH879" i="1"/>
  <c r="CJ879" i="1"/>
  <c r="CL879" i="1"/>
  <c r="CN879" i="1"/>
  <c r="CP879" i="1"/>
  <c r="CR879" i="1"/>
  <c r="CT879" i="1"/>
  <c r="CV879" i="1"/>
  <c r="CX879" i="1"/>
  <c r="CZ879" i="1"/>
  <c r="DC879" i="1"/>
  <c r="E880" i="1"/>
  <c r="H880" i="1"/>
  <c r="K880" i="1"/>
  <c r="S880" i="1"/>
  <c r="U880" i="1"/>
  <c r="W880" i="1"/>
  <c r="Y880" i="1"/>
  <c r="AA880" i="1"/>
  <c r="AC880" i="1"/>
  <c r="AD880" i="1"/>
  <c r="AE880" i="1"/>
  <c r="AF880" i="1"/>
  <c r="AK880" i="1"/>
  <c r="AQ880" i="1"/>
  <c r="AR880" i="1"/>
  <c r="AS880" i="1"/>
  <c r="AT880" i="1"/>
  <c r="AV880" i="1"/>
  <c r="AW880" i="1"/>
  <c r="AX880" i="1"/>
  <c r="AY880" i="1"/>
  <c r="BB880" i="1"/>
  <c r="BC880" i="1"/>
  <c r="BD880" i="1"/>
  <c r="BE880" i="1"/>
  <c r="BH880" i="1"/>
  <c r="BJ880" i="1"/>
  <c r="BL880" i="1"/>
  <c r="BN880" i="1"/>
  <c r="BP880" i="1"/>
  <c r="BR880" i="1"/>
  <c r="BT880" i="1"/>
  <c r="BV880" i="1"/>
  <c r="CB880" i="1"/>
  <c r="CD880" i="1"/>
  <c r="CF880" i="1"/>
  <c r="CH880" i="1"/>
  <c r="CJ880" i="1"/>
  <c r="CL880" i="1"/>
  <c r="CN880" i="1"/>
  <c r="CP880" i="1"/>
  <c r="CR880" i="1"/>
  <c r="CT880" i="1"/>
  <c r="CV880" i="1"/>
  <c r="CX880" i="1"/>
  <c r="CZ880" i="1"/>
  <c r="DC880" i="1"/>
  <c r="E881" i="1"/>
  <c r="H881" i="1"/>
  <c r="K881" i="1"/>
  <c r="S881" i="1"/>
  <c r="U881" i="1"/>
  <c r="W881" i="1"/>
  <c r="Y881" i="1"/>
  <c r="AA881" i="1"/>
  <c r="AC881" i="1"/>
  <c r="AD881" i="1"/>
  <c r="AE881" i="1"/>
  <c r="AF881" i="1"/>
  <c r="AK881" i="1"/>
  <c r="AQ881" i="1"/>
  <c r="AR881" i="1"/>
  <c r="AS881" i="1"/>
  <c r="AT881" i="1"/>
  <c r="AV881" i="1"/>
  <c r="AW881" i="1"/>
  <c r="AX881" i="1"/>
  <c r="AY881" i="1"/>
  <c r="BB881" i="1"/>
  <c r="BC881" i="1"/>
  <c r="BD881" i="1"/>
  <c r="BE881" i="1"/>
  <c r="BH881" i="1"/>
  <c r="BJ881" i="1"/>
  <c r="BL881" i="1"/>
  <c r="BN881" i="1"/>
  <c r="BP881" i="1"/>
  <c r="BR881" i="1"/>
  <c r="BT881" i="1"/>
  <c r="BV881" i="1"/>
  <c r="CB881" i="1"/>
  <c r="CD881" i="1"/>
  <c r="CF881" i="1"/>
  <c r="CH881" i="1"/>
  <c r="CJ881" i="1"/>
  <c r="CL881" i="1"/>
  <c r="CN881" i="1"/>
  <c r="CP881" i="1"/>
  <c r="CR881" i="1"/>
  <c r="CT881" i="1"/>
  <c r="CV881" i="1"/>
  <c r="CX881" i="1"/>
  <c r="CZ881" i="1"/>
  <c r="DC881" i="1"/>
  <c r="E882" i="1"/>
  <c r="H882" i="1"/>
  <c r="K882" i="1"/>
  <c r="S882" i="1"/>
  <c r="U882" i="1"/>
  <c r="W882" i="1"/>
  <c r="Y882" i="1"/>
  <c r="AA882" i="1"/>
  <c r="AC882" i="1"/>
  <c r="AD882" i="1"/>
  <c r="AE882" i="1"/>
  <c r="AF882" i="1"/>
  <c r="AK882" i="1"/>
  <c r="AQ882" i="1"/>
  <c r="AR882" i="1"/>
  <c r="AS882" i="1"/>
  <c r="AT882" i="1"/>
  <c r="AV882" i="1"/>
  <c r="AW882" i="1"/>
  <c r="AX882" i="1"/>
  <c r="AY882" i="1"/>
  <c r="BB882" i="1"/>
  <c r="BC882" i="1"/>
  <c r="BD882" i="1"/>
  <c r="BE882" i="1"/>
  <c r="BH882" i="1"/>
  <c r="BJ882" i="1"/>
  <c r="BL882" i="1"/>
  <c r="BN882" i="1"/>
  <c r="BP882" i="1"/>
  <c r="BR882" i="1"/>
  <c r="BT882" i="1"/>
  <c r="BV882" i="1"/>
  <c r="CB882" i="1"/>
  <c r="CD882" i="1"/>
  <c r="CF882" i="1"/>
  <c r="CH882" i="1"/>
  <c r="CJ882" i="1"/>
  <c r="CL882" i="1"/>
  <c r="CN882" i="1"/>
  <c r="CP882" i="1"/>
  <c r="CR882" i="1"/>
  <c r="CT882" i="1"/>
  <c r="CV882" i="1"/>
  <c r="CX882" i="1"/>
  <c r="CZ882" i="1"/>
  <c r="DC882" i="1"/>
  <c r="E883" i="1"/>
  <c r="H883" i="1"/>
  <c r="K883" i="1"/>
  <c r="S883" i="1"/>
  <c r="U883" i="1"/>
  <c r="W883" i="1"/>
  <c r="Y883" i="1"/>
  <c r="AA883" i="1"/>
  <c r="AC883" i="1"/>
  <c r="AD883" i="1"/>
  <c r="AE883" i="1"/>
  <c r="AF883" i="1"/>
  <c r="AK883" i="1"/>
  <c r="AQ883" i="1"/>
  <c r="AR883" i="1"/>
  <c r="AS883" i="1"/>
  <c r="AT883" i="1"/>
  <c r="AV883" i="1"/>
  <c r="AW883" i="1"/>
  <c r="AX883" i="1"/>
  <c r="AY883" i="1"/>
  <c r="BB883" i="1"/>
  <c r="BC883" i="1"/>
  <c r="BD883" i="1"/>
  <c r="BE883" i="1"/>
  <c r="BH883" i="1"/>
  <c r="BJ883" i="1"/>
  <c r="BL883" i="1"/>
  <c r="BN883" i="1"/>
  <c r="BP883" i="1"/>
  <c r="BR883" i="1"/>
  <c r="BT883" i="1"/>
  <c r="BV883" i="1"/>
  <c r="CB883" i="1"/>
  <c r="CD883" i="1"/>
  <c r="CF883" i="1"/>
  <c r="CH883" i="1"/>
  <c r="CJ883" i="1"/>
  <c r="CL883" i="1"/>
  <c r="CN883" i="1"/>
  <c r="CP883" i="1"/>
  <c r="CR883" i="1"/>
  <c r="CT883" i="1"/>
  <c r="CV883" i="1"/>
  <c r="CX883" i="1"/>
  <c r="CZ883" i="1"/>
  <c r="DC883" i="1"/>
  <c r="E884" i="1"/>
  <c r="H884" i="1"/>
  <c r="K884" i="1"/>
  <c r="S884" i="1"/>
  <c r="U884" i="1"/>
  <c r="W884" i="1"/>
  <c r="Y884" i="1"/>
  <c r="AA884" i="1"/>
  <c r="AC884" i="1"/>
  <c r="AD884" i="1"/>
  <c r="AE884" i="1"/>
  <c r="AF884" i="1"/>
  <c r="AK884" i="1"/>
  <c r="AQ884" i="1"/>
  <c r="AR884" i="1"/>
  <c r="AS884" i="1"/>
  <c r="AT884" i="1"/>
  <c r="AV884" i="1"/>
  <c r="AW884" i="1"/>
  <c r="AX884" i="1"/>
  <c r="AY884" i="1"/>
  <c r="BB884" i="1"/>
  <c r="BC884" i="1"/>
  <c r="BD884" i="1"/>
  <c r="BE884" i="1"/>
  <c r="BH884" i="1"/>
  <c r="BJ884" i="1"/>
  <c r="BL884" i="1"/>
  <c r="BN884" i="1"/>
  <c r="BP884" i="1"/>
  <c r="BR884" i="1"/>
  <c r="BT884" i="1"/>
  <c r="BV884" i="1"/>
  <c r="CB884" i="1"/>
  <c r="CD884" i="1"/>
  <c r="CF884" i="1"/>
  <c r="CH884" i="1"/>
  <c r="CJ884" i="1"/>
  <c r="CL884" i="1"/>
  <c r="CN884" i="1"/>
  <c r="CP884" i="1"/>
  <c r="CR884" i="1"/>
  <c r="CT884" i="1"/>
  <c r="CV884" i="1"/>
  <c r="CX884" i="1"/>
  <c r="CZ884" i="1"/>
  <c r="DC884" i="1"/>
  <c r="E885" i="1"/>
  <c r="H885" i="1"/>
  <c r="K885" i="1"/>
  <c r="S885" i="1"/>
  <c r="U885" i="1"/>
  <c r="W885" i="1"/>
  <c r="Y885" i="1"/>
  <c r="AA885" i="1"/>
  <c r="AC885" i="1"/>
  <c r="AD885" i="1"/>
  <c r="AE885" i="1"/>
  <c r="AF885" i="1"/>
  <c r="AK885" i="1"/>
  <c r="AQ885" i="1"/>
  <c r="AR885" i="1"/>
  <c r="AS885" i="1"/>
  <c r="AT885" i="1"/>
  <c r="AV885" i="1"/>
  <c r="AW885" i="1"/>
  <c r="AX885" i="1"/>
  <c r="AY885" i="1"/>
  <c r="BB885" i="1"/>
  <c r="BC885" i="1"/>
  <c r="BD885" i="1"/>
  <c r="BE885" i="1"/>
  <c r="BH885" i="1"/>
  <c r="BJ885" i="1"/>
  <c r="BL885" i="1"/>
  <c r="BN885" i="1"/>
  <c r="BP885" i="1"/>
  <c r="BR885" i="1"/>
  <c r="BT885" i="1"/>
  <c r="BV885" i="1"/>
  <c r="CB885" i="1"/>
  <c r="CD885" i="1"/>
  <c r="CF885" i="1"/>
  <c r="CH885" i="1"/>
  <c r="CJ885" i="1"/>
  <c r="CL885" i="1"/>
  <c r="CN885" i="1"/>
  <c r="CP885" i="1"/>
  <c r="CR885" i="1"/>
  <c r="CT885" i="1"/>
  <c r="CV885" i="1"/>
  <c r="CX885" i="1"/>
  <c r="CZ885" i="1"/>
  <c r="DC885" i="1"/>
  <c r="E886" i="1"/>
  <c r="H886" i="1"/>
  <c r="K886" i="1"/>
  <c r="S886" i="1"/>
  <c r="U886" i="1"/>
  <c r="W886" i="1"/>
  <c r="Y886" i="1"/>
  <c r="AA886" i="1"/>
  <c r="AC886" i="1"/>
  <c r="AD886" i="1"/>
  <c r="AE886" i="1"/>
  <c r="AF886" i="1"/>
  <c r="AK886" i="1"/>
  <c r="AQ886" i="1"/>
  <c r="AR886" i="1"/>
  <c r="AS886" i="1"/>
  <c r="AT886" i="1"/>
  <c r="AV886" i="1"/>
  <c r="AW886" i="1"/>
  <c r="AX886" i="1"/>
  <c r="AY886" i="1"/>
  <c r="BB886" i="1"/>
  <c r="BC886" i="1"/>
  <c r="BD886" i="1"/>
  <c r="BE886" i="1"/>
  <c r="BH886" i="1"/>
  <c r="BJ886" i="1"/>
  <c r="BL886" i="1"/>
  <c r="BN886" i="1"/>
  <c r="BP886" i="1"/>
  <c r="BR886" i="1"/>
  <c r="BT886" i="1"/>
  <c r="BV886" i="1"/>
  <c r="CB886" i="1"/>
  <c r="CD886" i="1"/>
  <c r="CF886" i="1"/>
  <c r="CH886" i="1"/>
  <c r="CJ886" i="1"/>
  <c r="CL886" i="1"/>
  <c r="CN886" i="1"/>
  <c r="CP886" i="1"/>
  <c r="CR886" i="1"/>
  <c r="CT886" i="1"/>
  <c r="CV886" i="1"/>
  <c r="CX886" i="1"/>
  <c r="CZ886" i="1"/>
  <c r="DC886" i="1"/>
  <c r="E887" i="1"/>
  <c r="H887" i="1"/>
  <c r="K887" i="1"/>
  <c r="S887" i="1"/>
  <c r="U887" i="1"/>
  <c r="W887" i="1"/>
  <c r="Y887" i="1"/>
  <c r="AA887" i="1"/>
  <c r="AC887" i="1"/>
  <c r="AD887" i="1"/>
  <c r="AE887" i="1"/>
  <c r="AF887" i="1"/>
  <c r="AK887" i="1"/>
  <c r="AQ887" i="1"/>
  <c r="AR887" i="1"/>
  <c r="AS887" i="1"/>
  <c r="AT887" i="1"/>
  <c r="AV887" i="1"/>
  <c r="AW887" i="1"/>
  <c r="AX887" i="1"/>
  <c r="AY887" i="1"/>
  <c r="BB887" i="1"/>
  <c r="BC887" i="1"/>
  <c r="BD887" i="1"/>
  <c r="BE887" i="1"/>
  <c r="BH887" i="1"/>
  <c r="BJ887" i="1"/>
  <c r="BL887" i="1"/>
  <c r="BN887" i="1"/>
  <c r="BP887" i="1"/>
  <c r="BR887" i="1"/>
  <c r="BT887" i="1"/>
  <c r="BV887" i="1"/>
  <c r="CB887" i="1"/>
  <c r="CD887" i="1"/>
  <c r="CF887" i="1"/>
  <c r="CH887" i="1"/>
  <c r="CJ887" i="1"/>
  <c r="CL887" i="1"/>
  <c r="CN887" i="1"/>
  <c r="CP887" i="1"/>
  <c r="CR887" i="1"/>
  <c r="CT887" i="1"/>
  <c r="CV887" i="1"/>
  <c r="CX887" i="1"/>
  <c r="CZ887" i="1"/>
  <c r="DC887" i="1"/>
  <c r="E888" i="1"/>
  <c r="H888" i="1"/>
  <c r="K888" i="1"/>
  <c r="S888" i="1"/>
  <c r="U888" i="1"/>
  <c r="W888" i="1"/>
  <c r="Y888" i="1"/>
  <c r="AA888" i="1"/>
  <c r="AC888" i="1"/>
  <c r="AD888" i="1"/>
  <c r="AE888" i="1"/>
  <c r="AF888" i="1"/>
  <c r="AK888" i="1"/>
  <c r="AQ888" i="1"/>
  <c r="AR888" i="1"/>
  <c r="AS888" i="1"/>
  <c r="AT888" i="1"/>
  <c r="AV888" i="1"/>
  <c r="AW888" i="1"/>
  <c r="AX888" i="1"/>
  <c r="AY888" i="1"/>
  <c r="BB888" i="1"/>
  <c r="BC888" i="1"/>
  <c r="BD888" i="1"/>
  <c r="BE888" i="1"/>
  <c r="BH888" i="1"/>
  <c r="BJ888" i="1"/>
  <c r="BL888" i="1"/>
  <c r="BN888" i="1"/>
  <c r="BP888" i="1"/>
  <c r="BR888" i="1"/>
  <c r="BT888" i="1"/>
  <c r="BV888" i="1"/>
  <c r="CB888" i="1"/>
  <c r="CD888" i="1"/>
  <c r="CF888" i="1"/>
  <c r="CH888" i="1"/>
  <c r="CJ888" i="1"/>
  <c r="CL888" i="1"/>
  <c r="CN888" i="1"/>
  <c r="CP888" i="1"/>
  <c r="CR888" i="1"/>
  <c r="CT888" i="1"/>
  <c r="CV888" i="1"/>
  <c r="CX888" i="1"/>
  <c r="CZ888" i="1"/>
  <c r="DC888" i="1"/>
  <c r="E889" i="1"/>
  <c r="H889" i="1"/>
  <c r="K889" i="1"/>
  <c r="S889" i="1"/>
  <c r="U889" i="1"/>
  <c r="W889" i="1"/>
  <c r="Y889" i="1"/>
  <c r="AA889" i="1"/>
  <c r="AC889" i="1"/>
  <c r="AD889" i="1"/>
  <c r="AE889" i="1"/>
  <c r="AF889" i="1"/>
  <c r="AK889" i="1"/>
  <c r="AQ889" i="1"/>
  <c r="AR889" i="1"/>
  <c r="AS889" i="1"/>
  <c r="AT889" i="1"/>
  <c r="AV889" i="1"/>
  <c r="AW889" i="1"/>
  <c r="AX889" i="1"/>
  <c r="AY889" i="1"/>
  <c r="BB889" i="1"/>
  <c r="BC889" i="1"/>
  <c r="BD889" i="1"/>
  <c r="BE889" i="1"/>
  <c r="BH889" i="1"/>
  <c r="BJ889" i="1"/>
  <c r="BL889" i="1"/>
  <c r="BN889" i="1"/>
  <c r="BP889" i="1"/>
  <c r="BR889" i="1"/>
  <c r="BT889" i="1"/>
  <c r="BV889" i="1"/>
  <c r="CB889" i="1"/>
  <c r="CD889" i="1"/>
  <c r="CF889" i="1"/>
  <c r="CH889" i="1"/>
  <c r="CJ889" i="1"/>
  <c r="CL889" i="1"/>
  <c r="CN889" i="1"/>
  <c r="CP889" i="1"/>
  <c r="CR889" i="1"/>
  <c r="CT889" i="1"/>
  <c r="CV889" i="1"/>
  <c r="CX889" i="1"/>
  <c r="CZ889" i="1"/>
  <c r="DC889" i="1"/>
  <c r="E890" i="1"/>
  <c r="H890" i="1"/>
  <c r="K890" i="1"/>
  <c r="S890" i="1"/>
  <c r="U890" i="1"/>
  <c r="W890" i="1"/>
  <c r="Y890" i="1"/>
  <c r="AA890" i="1"/>
  <c r="AC890" i="1"/>
  <c r="AD890" i="1"/>
  <c r="AE890" i="1"/>
  <c r="AF890" i="1"/>
  <c r="AK890" i="1"/>
  <c r="AQ890" i="1"/>
  <c r="AR890" i="1"/>
  <c r="AS890" i="1"/>
  <c r="AT890" i="1"/>
  <c r="AV890" i="1"/>
  <c r="AW890" i="1"/>
  <c r="AX890" i="1"/>
  <c r="AY890" i="1"/>
  <c r="BB890" i="1"/>
  <c r="BC890" i="1"/>
  <c r="BD890" i="1"/>
  <c r="BE890" i="1"/>
  <c r="BH890" i="1"/>
  <c r="BJ890" i="1"/>
  <c r="BL890" i="1"/>
  <c r="BN890" i="1"/>
  <c r="BP890" i="1"/>
  <c r="BR890" i="1"/>
  <c r="BT890" i="1"/>
  <c r="BV890" i="1"/>
  <c r="CB890" i="1"/>
  <c r="CD890" i="1"/>
  <c r="CF890" i="1"/>
  <c r="CH890" i="1"/>
  <c r="CJ890" i="1"/>
  <c r="CL890" i="1"/>
  <c r="CN890" i="1"/>
  <c r="CP890" i="1"/>
  <c r="CR890" i="1"/>
  <c r="CT890" i="1"/>
  <c r="CV890" i="1"/>
  <c r="CX890" i="1"/>
  <c r="CZ890" i="1"/>
  <c r="DC890" i="1"/>
  <c r="E891" i="1"/>
  <c r="H891" i="1"/>
  <c r="K891" i="1"/>
  <c r="S891" i="1"/>
  <c r="U891" i="1"/>
  <c r="W891" i="1"/>
  <c r="Y891" i="1"/>
  <c r="AA891" i="1"/>
  <c r="AC891" i="1"/>
  <c r="AD891" i="1"/>
  <c r="AE891" i="1"/>
  <c r="AF891" i="1"/>
  <c r="AK891" i="1"/>
  <c r="AQ891" i="1"/>
  <c r="AR891" i="1"/>
  <c r="AS891" i="1"/>
  <c r="AT891" i="1"/>
  <c r="AV891" i="1"/>
  <c r="AW891" i="1"/>
  <c r="AX891" i="1"/>
  <c r="AY891" i="1"/>
  <c r="BB891" i="1"/>
  <c r="BC891" i="1"/>
  <c r="BD891" i="1"/>
  <c r="BE891" i="1"/>
  <c r="BH891" i="1"/>
  <c r="BJ891" i="1"/>
  <c r="BL891" i="1"/>
  <c r="BN891" i="1"/>
  <c r="BP891" i="1"/>
  <c r="BR891" i="1"/>
  <c r="BT891" i="1"/>
  <c r="BV891" i="1"/>
  <c r="CB891" i="1"/>
  <c r="CD891" i="1"/>
  <c r="CF891" i="1"/>
  <c r="CH891" i="1"/>
  <c r="CJ891" i="1"/>
  <c r="CL891" i="1"/>
  <c r="CN891" i="1"/>
  <c r="CP891" i="1"/>
  <c r="CR891" i="1"/>
  <c r="CT891" i="1"/>
  <c r="CV891" i="1"/>
  <c r="CX891" i="1"/>
  <c r="CZ891" i="1"/>
  <c r="DC891" i="1"/>
  <c r="E892" i="1"/>
  <c r="H892" i="1"/>
  <c r="K892" i="1"/>
  <c r="S892" i="1"/>
  <c r="U892" i="1"/>
  <c r="W892" i="1"/>
  <c r="Y892" i="1"/>
  <c r="AA892" i="1"/>
  <c r="AC892" i="1"/>
  <c r="AD892" i="1"/>
  <c r="AE892" i="1"/>
  <c r="AF892" i="1"/>
  <c r="AK892" i="1"/>
  <c r="AQ892" i="1"/>
  <c r="AR892" i="1"/>
  <c r="AS892" i="1"/>
  <c r="AT892" i="1"/>
  <c r="AV892" i="1"/>
  <c r="AW892" i="1"/>
  <c r="AX892" i="1"/>
  <c r="AY892" i="1"/>
  <c r="BB892" i="1"/>
  <c r="BC892" i="1"/>
  <c r="BD892" i="1"/>
  <c r="BE892" i="1"/>
  <c r="BH892" i="1"/>
  <c r="BJ892" i="1"/>
  <c r="BL892" i="1"/>
  <c r="BN892" i="1"/>
  <c r="BP892" i="1"/>
  <c r="BR892" i="1"/>
  <c r="BT892" i="1"/>
  <c r="BV892" i="1"/>
  <c r="CB892" i="1"/>
  <c r="CD892" i="1"/>
  <c r="CF892" i="1"/>
  <c r="CH892" i="1"/>
  <c r="CJ892" i="1"/>
  <c r="CL892" i="1"/>
  <c r="CN892" i="1"/>
  <c r="CP892" i="1"/>
  <c r="CR892" i="1"/>
  <c r="CT892" i="1"/>
  <c r="CV892" i="1"/>
  <c r="CX892" i="1"/>
  <c r="CZ892" i="1"/>
  <c r="DC892" i="1"/>
  <c r="E893" i="1"/>
  <c r="H893" i="1"/>
  <c r="K893" i="1"/>
  <c r="S893" i="1"/>
  <c r="U893" i="1"/>
  <c r="W893" i="1"/>
  <c r="Y893" i="1"/>
  <c r="AA893" i="1"/>
  <c r="AC893" i="1"/>
  <c r="AD893" i="1"/>
  <c r="AE893" i="1"/>
  <c r="AF893" i="1"/>
  <c r="AK893" i="1"/>
  <c r="AQ893" i="1"/>
  <c r="AR893" i="1"/>
  <c r="AS893" i="1"/>
  <c r="AT893" i="1"/>
  <c r="AV893" i="1"/>
  <c r="AW893" i="1"/>
  <c r="AX893" i="1"/>
  <c r="AY893" i="1"/>
  <c r="BB893" i="1"/>
  <c r="BC893" i="1"/>
  <c r="BD893" i="1"/>
  <c r="BE893" i="1"/>
  <c r="BH893" i="1"/>
  <c r="BJ893" i="1"/>
  <c r="BL893" i="1"/>
  <c r="BN893" i="1"/>
  <c r="BP893" i="1"/>
  <c r="BR893" i="1"/>
  <c r="BT893" i="1"/>
  <c r="BV893" i="1"/>
  <c r="CB893" i="1"/>
  <c r="CD893" i="1"/>
  <c r="CF893" i="1"/>
  <c r="CH893" i="1"/>
  <c r="CJ893" i="1"/>
  <c r="CL893" i="1"/>
  <c r="CN893" i="1"/>
  <c r="CP893" i="1"/>
  <c r="CR893" i="1"/>
  <c r="CT893" i="1"/>
  <c r="CV893" i="1"/>
  <c r="CX893" i="1"/>
  <c r="CZ893" i="1"/>
  <c r="DC893" i="1"/>
  <c r="E894" i="1"/>
  <c r="H894" i="1"/>
  <c r="K894" i="1"/>
  <c r="S894" i="1"/>
  <c r="U894" i="1"/>
  <c r="W894" i="1"/>
  <c r="Y894" i="1"/>
  <c r="AA894" i="1"/>
  <c r="AC894" i="1"/>
  <c r="AD894" i="1"/>
  <c r="AE894" i="1"/>
  <c r="AF894" i="1"/>
  <c r="AK894" i="1"/>
  <c r="AQ894" i="1"/>
  <c r="AR894" i="1"/>
  <c r="AS894" i="1"/>
  <c r="AT894" i="1"/>
  <c r="AV894" i="1"/>
  <c r="AW894" i="1"/>
  <c r="AX894" i="1"/>
  <c r="AY894" i="1"/>
  <c r="BB894" i="1"/>
  <c r="BC894" i="1"/>
  <c r="BD894" i="1"/>
  <c r="BE894" i="1"/>
  <c r="BH894" i="1"/>
  <c r="BJ894" i="1"/>
  <c r="BL894" i="1"/>
  <c r="BN894" i="1"/>
  <c r="BP894" i="1"/>
  <c r="BR894" i="1"/>
  <c r="BT894" i="1"/>
  <c r="BV894" i="1"/>
  <c r="CB894" i="1"/>
  <c r="CD894" i="1"/>
  <c r="CF894" i="1"/>
  <c r="CH894" i="1"/>
  <c r="CJ894" i="1"/>
  <c r="CL894" i="1"/>
  <c r="CN894" i="1"/>
  <c r="CP894" i="1"/>
  <c r="CR894" i="1"/>
  <c r="CT894" i="1"/>
  <c r="CV894" i="1"/>
  <c r="CX894" i="1"/>
  <c r="CZ894" i="1"/>
  <c r="DC894" i="1"/>
  <c r="E895" i="1"/>
  <c r="H895" i="1"/>
  <c r="K895" i="1"/>
  <c r="S895" i="1"/>
  <c r="U895" i="1"/>
  <c r="W895" i="1"/>
  <c r="Y895" i="1"/>
  <c r="AA895" i="1"/>
  <c r="AC895" i="1"/>
  <c r="AD895" i="1"/>
  <c r="AE895" i="1"/>
  <c r="AF895" i="1"/>
  <c r="AK895" i="1"/>
  <c r="AQ895" i="1"/>
  <c r="AR895" i="1"/>
  <c r="AS895" i="1"/>
  <c r="AT895" i="1"/>
  <c r="AV895" i="1"/>
  <c r="AW895" i="1"/>
  <c r="AX895" i="1"/>
  <c r="AY895" i="1"/>
  <c r="BB895" i="1"/>
  <c r="BC895" i="1"/>
  <c r="BD895" i="1"/>
  <c r="BE895" i="1"/>
  <c r="BH895" i="1"/>
  <c r="BJ895" i="1"/>
  <c r="BL895" i="1"/>
  <c r="BN895" i="1"/>
  <c r="BP895" i="1"/>
  <c r="BR895" i="1"/>
  <c r="BT895" i="1"/>
  <c r="BV895" i="1"/>
  <c r="CB895" i="1"/>
  <c r="CD895" i="1"/>
  <c r="CF895" i="1"/>
  <c r="CH895" i="1"/>
  <c r="CJ895" i="1"/>
  <c r="CL895" i="1"/>
  <c r="CN895" i="1"/>
  <c r="CP895" i="1"/>
  <c r="CR895" i="1"/>
  <c r="CT895" i="1"/>
  <c r="CV895" i="1"/>
  <c r="CX895" i="1"/>
  <c r="CZ895" i="1"/>
  <c r="DC895" i="1"/>
  <c r="E896" i="1"/>
  <c r="H896" i="1"/>
  <c r="K896" i="1"/>
  <c r="S896" i="1"/>
  <c r="U896" i="1"/>
  <c r="W896" i="1"/>
  <c r="Y896" i="1"/>
  <c r="AA896" i="1"/>
  <c r="AC896" i="1"/>
  <c r="AD896" i="1"/>
  <c r="AE896" i="1"/>
  <c r="AF896" i="1"/>
  <c r="AK896" i="1"/>
  <c r="AQ896" i="1"/>
  <c r="AR896" i="1"/>
  <c r="AS896" i="1"/>
  <c r="AT896" i="1"/>
  <c r="AV896" i="1"/>
  <c r="AW896" i="1"/>
  <c r="AX896" i="1"/>
  <c r="AY896" i="1"/>
  <c r="BB896" i="1"/>
  <c r="BC896" i="1"/>
  <c r="BD896" i="1"/>
  <c r="BE896" i="1"/>
  <c r="BH896" i="1"/>
  <c r="BJ896" i="1"/>
  <c r="BL896" i="1"/>
  <c r="BN896" i="1"/>
  <c r="BP896" i="1"/>
  <c r="BR896" i="1"/>
  <c r="BT896" i="1"/>
  <c r="BV896" i="1"/>
  <c r="CB896" i="1"/>
  <c r="CD896" i="1"/>
  <c r="CF896" i="1"/>
  <c r="CH896" i="1"/>
  <c r="CJ896" i="1"/>
  <c r="CL896" i="1"/>
  <c r="CN896" i="1"/>
  <c r="CP896" i="1"/>
  <c r="CR896" i="1"/>
  <c r="CT896" i="1"/>
  <c r="CV896" i="1"/>
  <c r="CX896" i="1"/>
  <c r="CZ896" i="1"/>
  <c r="DC896" i="1"/>
  <c r="E897" i="1"/>
  <c r="H897" i="1"/>
  <c r="K897" i="1"/>
  <c r="S897" i="1"/>
  <c r="U897" i="1"/>
  <c r="W897" i="1"/>
  <c r="Y897" i="1"/>
  <c r="AA897" i="1"/>
  <c r="AC897" i="1"/>
  <c r="AD897" i="1"/>
  <c r="AE897" i="1"/>
  <c r="AF897" i="1"/>
  <c r="AK897" i="1"/>
  <c r="AQ897" i="1"/>
  <c r="AR897" i="1"/>
  <c r="AS897" i="1"/>
  <c r="AT897" i="1"/>
  <c r="AV897" i="1"/>
  <c r="AW897" i="1"/>
  <c r="AX897" i="1"/>
  <c r="AY897" i="1"/>
  <c r="BB897" i="1"/>
  <c r="BC897" i="1"/>
  <c r="BD897" i="1"/>
  <c r="BE897" i="1"/>
  <c r="BH897" i="1"/>
  <c r="BJ897" i="1"/>
  <c r="BL897" i="1"/>
  <c r="BN897" i="1"/>
  <c r="BP897" i="1"/>
  <c r="BR897" i="1"/>
  <c r="BT897" i="1"/>
  <c r="BV897" i="1"/>
  <c r="CB897" i="1"/>
  <c r="CD897" i="1"/>
  <c r="CF897" i="1"/>
  <c r="CH897" i="1"/>
  <c r="CJ897" i="1"/>
  <c r="CL897" i="1"/>
  <c r="CN897" i="1"/>
  <c r="CP897" i="1"/>
  <c r="CR897" i="1"/>
  <c r="CT897" i="1"/>
  <c r="CV897" i="1"/>
  <c r="CX897" i="1"/>
  <c r="CZ897" i="1"/>
  <c r="DC897" i="1"/>
  <c r="E898" i="1"/>
  <c r="H898" i="1"/>
  <c r="K898" i="1"/>
  <c r="S898" i="1"/>
  <c r="U898" i="1"/>
  <c r="W898" i="1"/>
  <c r="Y898" i="1"/>
  <c r="AA898" i="1"/>
  <c r="AC898" i="1"/>
  <c r="AD898" i="1"/>
  <c r="AE898" i="1"/>
  <c r="AF898" i="1"/>
  <c r="AK898" i="1"/>
  <c r="AQ898" i="1"/>
  <c r="AR898" i="1"/>
  <c r="AS898" i="1"/>
  <c r="AT898" i="1"/>
  <c r="AV898" i="1"/>
  <c r="AW898" i="1"/>
  <c r="AX898" i="1"/>
  <c r="AY898" i="1"/>
  <c r="BB898" i="1"/>
  <c r="BC898" i="1"/>
  <c r="BD898" i="1"/>
  <c r="BE898" i="1"/>
  <c r="BH898" i="1"/>
  <c r="BJ898" i="1"/>
  <c r="BL898" i="1"/>
  <c r="BN898" i="1"/>
  <c r="BP898" i="1"/>
  <c r="BR898" i="1"/>
  <c r="BT898" i="1"/>
  <c r="BV898" i="1"/>
  <c r="CB898" i="1"/>
  <c r="CD898" i="1"/>
  <c r="CF898" i="1"/>
  <c r="CH898" i="1"/>
  <c r="CJ898" i="1"/>
  <c r="CL898" i="1"/>
  <c r="CN898" i="1"/>
  <c r="CP898" i="1"/>
  <c r="CR898" i="1"/>
  <c r="CT898" i="1"/>
  <c r="CV898" i="1"/>
  <c r="CX898" i="1"/>
  <c r="CZ898" i="1"/>
  <c r="DC898" i="1"/>
  <c r="E899" i="1"/>
  <c r="H899" i="1"/>
  <c r="K899" i="1"/>
  <c r="S899" i="1"/>
  <c r="U899" i="1"/>
  <c r="W899" i="1"/>
  <c r="Y899" i="1"/>
  <c r="AA899" i="1"/>
  <c r="AC899" i="1"/>
  <c r="AD899" i="1"/>
  <c r="AE899" i="1"/>
  <c r="AF899" i="1"/>
  <c r="AK899" i="1"/>
  <c r="AQ899" i="1"/>
  <c r="AR899" i="1"/>
  <c r="AS899" i="1"/>
  <c r="AT899" i="1"/>
  <c r="AV899" i="1"/>
  <c r="AW899" i="1"/>
  <c r="AX899" i="1"/>
  <c r="AY899" i="1"/>
  <c r="BB899" i="1"/>
  <c r="BC899" i="1"/>
  <c r="BD899" i="1"/>
  <c r="BE899" i="1"/>
  <c r="BH899" i="1"/>
  <c r="BJ899" i="1"/>
  <c r="BL899" i="1"/>
  <c r="BN899" i="1"/>
  <c r="BP899" i="1"/>
  <c r="BR899" i="1"/>
  <c r="BT899" i="1"/>
  <c r="BV899" i="1"/>
  <c r="CB899" i="1"/>
  <c r="CD899" i="1"/>
  <c r="CF899" i="1"/>
  <c r="CH899" i="1"/>
  <c r="CJ899" i="1"/>
  <c r="CL899" i="1"/>
  <c r="CN899" i="1"/>
  <c r="CP899" i="1"/>
  <c r="CR899" i="1"/>
  <c r="CT899" i="1"/>
  <c r="CV899" i="1"/>
  <c r="CX899" i="1"/>
  <c r="CZ899" i="1"/>
  <c r="DC899" i="1"/>
  <c r="E900" i="1"/>
  <c r="H900" i="1"/>
  <c r="K900" i="1"/>
  <c r="S900" i="1"/>
  <c r="U900" i="1"/>
  <c r="W900" i="1"/>
  <c r="Y900" i="1"/>
  <c r="AA900" i="1"/>
  <c r="AC900" i="1"/>
  <c r="AD900" i="1"/>
  <c r="AE900" i="1"/>
  <c r="AF900" i="1"/>
  <c r="AK900" i="1"/>
  <c r="AQ900" i="1"/>
  <c r="AR900" i="1"/>
  <c r="AS900" i="1"/>
  <c r="AT900" i="1"/>
  <c r="AV900" i="1"/>
  <c r="AW900" i="1"/>
  <c r="AX900" i="1"/>
  <c r="AY900" i="1"/>
  <c r="BB900" i="1"/>
  <c r="BC900" i="1"/>
  <c r="BD900" i="1"/>
  <c r="BE900" i="1"/>
  <c r="BH900" i="1"/>
  <c r="BJ900" i="1"/>
  <c r="BL900" i="1"/>
  <c r="BN900" i="1"/>
  <c r="BP900" i="1"/>
  <c r="BR900" i="1"/>
  <c r="BT900" i="1"/>
  <c r="BV900" i="1"/>
  <c r="CB900" i="1"/>
  <c r="CD900" i="1"/>
  <c r="CF900" i="1"/>
  <c r="CH900" i="1"/>
  <c r="CJ900" i="1"/>
  <c r="CL900" i="1"/>
  <c r="CN900" i="1"/>
  <c r="CP900" i="1"/>
  <c r="CR900" i="1"/>
  <c r="CT900" i="1"/>
  <c r="CV900" i="1"/>
  <c r="CX900" i="1"/>
  <c r="CZ900" i="1"/>
  <c r="DC900" i="1"/>
  <c r="E901" i="1"/>
  <c r="H901" i="1"/>
  <c r="K901" i="1"/>
  <c r="S901" i="1"/>
  <c r="U901" i="1"/>
  <c r="W901" i="1"/>
  <c r="Y901" i="1"/>
  <c r="AA901" i="1"/>
  <c r="AC901" i="1"/>
  <c r="AD901" i="1"/>
  <c r="AE901" i="1"/>
  <c r="AF901" i="1"/>
  <c r="AK901" i="1"/>
  <c r="AQ901" i="1"/>
  <c r="AR901" i="1"/>
  <c r="AS901" i="1"/>
  <c r="AT901" i="1"/>
  <c r="AV901" i="1"/>
  <c r="AW901" i="1"/>
  <c r="AX901" i="1"/>
  <c r="AY901" i="1"/>
  <c r="BB901" i="1"/>
  <c r="BC901" i="1"/>
  <c r="BD901" i="1"/>
  <c r="BE901" i="1"/>
  <c r="BH901" i="1"/>
  <c r="BJ901" i="1"/>
  <c r="BL901" i="1"/>
  <c r="BN901" i="1"/>
  <c r="BP901" i="1"/>
  <c r="BR901" i="1"/>
  <c r="BT901" i="1"/>
  <c r="BV901" i="1"/>
  <c r="CB901" i="1"/>
  <c r="CD901" i="1"/>
  <c r="CF901" i="1"/>
  <c r="CH901" i="1"/>
  <c r="CJ901" i="1"/>
  <c r="CL901" i="1"/>
  <c r="CN901" i="1"/>
  <c r="CP901" i="1"/>
  <c r="CR901" i="1"/>
  <c r="CT901" i="1"/>
  <c r="CV901" i="1"/>
  <c r="CX901" i="1"/>
  <c r="CZ901" i="1"/>
  <c r="DC901" i="1"/>
  <c r="E902" i="1"/>
  <c r="H902" i="1"/>
  <c r="K902" i="1"/>
  <c r="S902" i="1"/>
  <c r="U902" i="1"/>
  <c r="W902" i="1"/>
  <c r="Y902" i="1"/>
  <c r="AA902" i="1"/>
  <c r="AC902" i="1"/>
  <c r="AD902" i="1"/>
  <c r="AE902" i="1"/>
  <c r="AF902" i="1"/>
  <c r="AK902" i="1"/>
  <c r="AQ902" i="1"/>
  <c r="AR902" i="1"/>
  <c r="AS902" i="1"/>
  <c r="AT902" i="1"/>
  <c r="AV902" i="1"/>
  <c r="AW902" i="1"/>
  <c r="AX902" i="1"/>
  <c r="AY902" i="1"/>
  <c r="BB902" i="1"/>
  <c r="BC902" i="1"/>
  <c r="BD902" i="1"/>
  <c r="BE902" i="1"/>
  <c r="BH902" i="1"/>
  <c r="BJ902" i="1"/>
  <c r="BL902" i="1"/>
  <c r="BN902" i="1"/>
  <c r="BP902" i="1"/>
  <c r="BR902" i="1"/>
  <c r="BT902" i="1"/>
  <c r="BV902" i="1"/>
  <c r="CB902" i="1"/>
  <c r="CD902" i="1"/>
  <c r="CF902" i="1"/>
  <c r="CH902" i="1"/>
  <c r="CJ902" i="1"/>
  <c r="CL902" i="1"/>
  <c r="CN902" i="1"/>
  <c r="CP902" i="1"/>
  <c r="CR902" i="1"/>
  <c r="CT902" i="1"/>
  <c r="CV902" i="1"/>
  <c r="CX902" i="1"/>
  <c r="CZ902" i="1"/>
  <c r="DC902" i="1"/>
  <c r="E903" i="1"/>
  <c r="H903" i="1"/>
  <c r="K903" i="1"/>
  <c r="S903" i="1"/>
  <c r="U903" i="1"/>
  <c r="W903" i="1"/>
  <c r="Y903" i="1"/>
  <c r="AA903" i="1"/>
  <c r="AC903" i="1"/>
  <c r="AD903" i="1"/>
  <c r="AE903" i="1"/>
  <c r="AF903" i="1"/>
  <c r="AK903" i="1"/>
  <c r="AQ903" i="1"/>
  <c r="AR903" i="1"/>
  <c r="AS903" i="1"/>
  <c r="AT903" i="1"/>
  <c r="AV903" i="1"/>
  <c r="AW903" i="1"/>
  <c r="AX903" i="1"/>
  <c r="AY903" i="1"/>
  <c r="BB903" i="1"/>
  <c r="BC903" i="1"/>
  <c r="BD903" i="1"/>
  <c r="BE903" i="1"/>
  <c r="BH903" i="1"/>
  <c r="BJ903" i="1"/>
  <c r="BL903" i="1"/>
  <c r="BN903" i="1"/>
  <c r="BP903" i="1"/>
  <c r="BR903" i="1"/>
  <c r="BT903" i="1"/>
  <c r="BV903" i="1"/>
  <c r="CB903" i="1"/>
  <c r="CD903" i="1"/>
  <c r="CF903" i="1"/>
  <c r="CH903" i="1"/>
  <c r="CJ903" i="1"/>
  <c r="CL903" i="1"/>
  <c r="CN903" i="1"/>
  <c r="CP903" i="1"/>
  <c r="CR903" i="1"/>
  <c r="CT903" i="1"/>
  <c r="CV903" i="1"/>
  <c r="CX903" i="1"/>
  <c r="CZ903" i="1"/>
  <c r="DC903" i="1"/>
  <c r="E904" i="1"/>
  <c r="H904" i="1"/>
  <c r="K904" i="1"/>
  <c r="S904" i="1"/>
  <c r="U904" i="1"/>
  <c r="W904" i="1"/>
  <c r="Y904" i="1"/>
  <c r="AA904" i="1"/>
  <c r="AC904" i="1"/>
  <c r="AD904" i="1"/>
  <c r="AE904" i="1"/>
  <c r="AF904" i="1"/>
  <c r="AK904" i="1"/>
  <c r="AQ904" i="1"/>
  <c r="AR904" i="1"/>
  <c r="AS904" i="1"/>
  <c r="AT904" i="1"/>
  <c r="AV904" i="1"/>
  <c r="AW904" i="1"/>
  <c r="AX904" i="1"/>
  <c r="AY904" i="1"/>
  <c r="BB904" i="1"/>
  <c r="BC904" i="1"/>
  <c r="BD904" i="1"/>
  <c r="BE904" i="1"/>
  <c r="BH904" i="1"/>
  <c r="BJ904" i="1"/>
  <c r="BL904" i="1"/>
  <c r="BN904" i="1"/>
  <c r="BP904" i="1"/>
  <c r="BR904" i="1"/>
  <c r="BT904" i="1"/>
  <c r="BV904" i="1"/>
  <c r="CB904" i="1"/>
  <c r="CD904" i="1"/>
  <c r="CF904" i="1"/>
  <c r="CH904" i="1"/>
  <c r="CJ904" i="1"/>
  <c r="CL904" i="1"/>
  <c r="CN904" i="1"/>
  <c r="CP904" i="1"/>
  <c r="CR904" i="1"/>
  <c r="CT904" i="1"/>
  <c r="CV904" i="1"/>
  <c r="CX904" i="1"/>
  <c r="CZ904" i="1"/>
  <c r="DC904" i="1"/>
  <c r="E905" i="1"/>
  <c r="H905" i="1"/>
  <c r="K905" i="1"/>
  <c r="S905" i="1"/>
  <c r="U905" i="1"/>
  <c r="W905" i="1"/>
  <c r="Y905" i="1"/>
  <c r="AA905" i="1"/>
  <c r="AC905" i="1"/>
  <c r="AD905" i="1"/>
  <c r="AE905" i="1"/>
  <c r="AF905" i="1"/>
  <c r="AK905" i="1"/>
  <c r="AQ905" i="1"/>
  <c r="AR905" i="1"/>
  <c r="AS905" i="1"/>
  <c r="AT905" i="1"/>
  <c r="AV905" i="1"/>
  <c r="AW905" i="1"/>
  <c r="AX905" i="1"/>
  <c r="AY905" i="1"/>
  <c r="BB905" i="1"/>
  <c r="BC905" i="1"/>
  <c r="BD905" i="1"/>
  <c r="BE905" i="1"/>
  <c r="BH905" i="1"/>
  <c r="BJ905" i="1"/>
  <c r="BL905" i="1"/>
  <c r="BN905" i="1"/>
  <c r="BP905" i="1"/>
  <c r="BR905" i="1"/>
  <c r="BT905" i="1"/>
  <c r="BV905" i="1"/>
  <c r="CB905" i="1"/>
  <c r="CD905" i="1"/>
  <c r="CF905" i="1"/>
  <c r="CH905" i="1"/>
  <c r="CJ905" i="1"/>
  <c r="CL905" i="1"/>
  <c r="CN905" i="1"/>
  <c r="CP905" i="1"/>
  <c r="CR905" i="1"/>
  <c r="CT905" i="1"/>
  <c r="CV905" i="1"/>
  <c r="CX905" i="1"/>
  <c r="CZ905" i="1"/>
  <c r="DC905" i="1"/>
  <c r="E906" i="1"/>
  <c r="H906" i="1"/>
  <c r="K906" i="1"/>
  <c r="S906" i="1"/>
  <c r="U906" i="1"/>
  <c r="W906" i="1"/>
  <c r="Y906" i="1"/>
  <c r="AA906" i="1"/>
  <c r="AC906" i="1"/>
  <c r="AD906" i="1"/>
  <c r="AE906" i="1"/>
  <c r="AF906" i="1"/>
  <c r="AK906" i="1"/>
  <c r="AQ906" i="1"/>
  <c r="AR906" i="1"/>
  <c r="AS906" i="1"/>
  <c r="AT906" i="1"/>
  <c r="AV906" i="1"/>
  <c r="AW906" i="1"/>
  <c r="AX906" i="1"/>
  <c r="AY906" i="1"/>
  <c r="BB906" i="1"/>
  <c r="BC906" i="1"/>
  <c r="BD906" i="1"/>
  <c r="BE906" i="1"/>
  <c r="BH906" i="1"/>
  <c r="BJ906" i="1"/>
  <c r="BL906" i="1"/>
  <c r="BN906" i="1"/>
  <c r="BP906" i="1"/>
  <c r="BR906" i="1"/>
  <c r="BT906" i="1"/>
  <c r="BV906" i="1"/>
  <c r="CB906" i="1"/>
  <c r="CD906" i="1"/>
  <c r="CF906" i="1"/>
  <c r="CH906" i="1"/>
  <c r="CJ906" i="1"/>
  <c r="CL906" i="1"/>
  <c r="CN906" i="1"/>
  <c r="CP906" i="1"/>
  <c r="CR906" i="1"/>
  <c r="CT906" i="1"/>
  <c r="CV906" i="1"/>
  <c r="CX906" i="1"/>
  <c r="CZ906" i="1"/>
  <c r="DC906" i="1"/>
  <c r="E907" i="1"/>
  <c r="H907" i="1"/>
  <c r="K907" i="1"/>
  <c r="S907" i="1"/>
  <c r="U907" i="1"/>
  <c r="W907" i="1"/>
  <c r="Y907" i="1"/>
  <c r="AA907" i="1"/>
  <c r="AC907" i="1"/>
  <c r="AD907" i="1"/>
  <c r="AE907" i="1"/>
  <c r="AF907" i="1"/>
  <c r="AK907" i="1"/>
  <c r="AQ907" i="1"/>
  <c r="AR907" i="1"/>
  <c r="AS907" i="1"/>
  <c r="AT907" i="1"/>
  <c r="AV907" i="1"/>
  <c r="AW907" i="1"/>
  <c r="AX907" i="1"/>
  <c r="AY907" i="1"/>
  <c r="BB907" i="1"/>
  <c r="BC907" i="1"/>
  <c r="BD907" i="1"/>
  <c r="BE907" i="1"/>
  <c r="BH907" i="1"/>
  <c r="BJ907" i="1"/>
  <c r="BL907" i="1"/>
  <c r="BN907" i="1"/>
  <c r="BP907" i="1"/>
  <c r="BR907" i="1"/>
  <c r="BT907" i="1"/>
  <c r="BV907" i="1"/>
  <c r="CB907" i="1"/>
  <c r="CD907" i="1"/>
  <c r="CF907" i="1"/>
  <c r="CH907" i="1"/>
  <c r="CJ907" i="1"/>
  <c r="CL907" i="1"/>
  <c r="CN907" i="1"/>
  <c r="CP907" i="1"/>
  <c r="CR907" i="1"/>
  <c r="CT907" i="1"/>
  <c r="CV907" i="1"/>
  <c r="CX907" i="1"/>
  <c r="CZ907" i="1"/>
  <c r="DC907" i="1"/>
  <c r="E908" i="1"/>
  <c r="H908" i="1"/>
  <c r="K908" i="1"/>
  <c r="S908" i="1"/>
  <c r="U908" i="1"/>
  <c r="W908" i="1"/>
  <c r="Y908" i="1"/>
  <c r="AA908" i="1"/>
  <c r="AC908" i="1"/>
  <c r="AD908" i="1"/>
  <c r="AE908" i="1"/>
  <c r="AF908" i="1"/>
  <c r="AK908" i="1"/>
  <c r="AQ908" i="1"/>
  <c r="AR908" i="1"/>
  <c r="AS908" i="1"/>
  <c r="AT908" i="1"/>
  <c r="AV908" i="1"/>
  <c r="AW908" i="1"/>
  <c r="AX908" i="1"/>
  <c r="AY908" i="1"/>
  <c r="BB908" i="1"/>
  <c r="BC908" i="1"/>
  <c r="BD908" i="1"/>
  <c r="BE908" i="1"/>
  <c r="BH908" i="1"/>
  <c r="BJ908" i="1"/>
  <c r="BL908" i="1"/>
  <c r="BN908" i="1"/>
  <c r="BP908" i="1"/>
  <c r="BR908" i="1"/>
  <c r="BT908" i="1"/>
  <c r="BV908" i="1"/>
  <c r="CB908" i="1"/>
  <c r="CD908" i="1"/>
  <c r="CF908" i="1"/>
  <c r="CH908" i="1"/>
  <c r="CJ908" i="1"/>
  <c r="CL908" i="1"/>
  <c r="CN908" i="1"/>
  <c r="CP908" i="1"/>
  <c r="CR908" i="1"/>
  <c r="CT908" i="1"/>
  <c r="CV908" i="1"/>
  <c r="CX908" i="1"/>
  <c r="CZ908" i="1"/>
  <c r="DC908" i="1"/>
  <c r="E909" i="1"/>
  <c r="H909" i="1"/>
  <c r="K909" i="1"/>
  <c r="S909" i="1"/>
  <c r="U909" i="1"/>
  <c r="W909" i="1"/>
  <c r="Y909" i="1"/>
  <c r="AA909" i="1"/>
  <c r="AC909" i="1"/>
  <c r="AD909" i="1"/>
  <c r="AE909" i="1"/>
  <c r="AF909" i="1"/>
  <c r="AK909" i="1"/>
  <c r="AQ909" i="1"/>
  <c r="AR909" i="1"/>
  <c r="AS909" i="1"/>
  <c r="AT909" i="1"/>
  <c r="AV909" i="1"/>
  <c r="AW909" i="1"/>
  <c r="AX909" i="1"/>
  <c r="AY909" i="1"/>
  <c r="BB909" i="1"/>
  <c r="BC909" i="1"/>
  <c r="BD909" i="1"/>
  <c r="BE909" i="1"/>
  <c r="BH909" i="1"/>
  <c r="BJ909" i="1"/>
  <c r="BL909" i="1"/>
  <c r="BN909" i="1"/>
  <c r="BP909" i="1"/>
  <c r="BR909" i="1"/>
  <c r="BT909" i="1"/>
  <c r="BV909" i="1"/>
  <c r="CB909" i="1"/>
  <c r="CD909" i="1"/>
  <c r="CF909" i="1"/>
  <c r="CH909" i="1"/>
  <c r="CJ909" i="1"/>
  <c r="CL909" i="1"/>
  <c r="CN909" i="1"/>
  <c r="CP909" i="1"/>
  <c r="CR909" i="1"/>
  <c r="CT909" i="1"/>
  <c r="CV909" i="1"/>
  <c r="CX909" i="1"/>
  <c r="CZ909" i="1"/>
  <c r="DC909" i="1"/>
  <c r="E910" i="1"/>
  <c r="H910" i="1"/>
  <c r="K910" i="1"/>
  <c r="S910" i="1"/>
  <c r="U910" i="1"/>
  <c r="W910" i="1"/>
  <c r="Y910" i="1"/>
  <c r="AA910" i="1"/>
  <c r="AC910" i="1"/>
  <c r="AD910" i="1"/>
  <c r="AE910" i="1"/>
  <c r="AF910" i="1"/>
  <c r="AK910" i="1"/>
  <c r="AQ910" i="1"/>
  <c r="AR910" i="1"/>
  <c r="AS910" i="1"/>
  <c r="AT910" i="1"/>
  <c r="AV910" i="1"/>
  <c r="AW910" i="1"/>
  <c r="AX910" i="1"/>
  <c r="AY910" i="1"/>
  <c r="BB910" i="1"/>
  <c r="BC910" i="1"/>
  <c r="BD910" i="1"/>
  <c r="BE910" i="1"/>
  <c r="BH910" i="1"/>
  <c r="BJ910" i="1"/>
  <c r="BL910" i="1"/>
  <c r="BN910" i="1"/>
  <c r="BP910" i="1"/>
  <c r="BR910" i="1"/>
  <c r="BT910" i="1"/>
  <c r="BV910" i="1"/>
  <c r="CB910" i="1"/>
  <c r="CD910" i="1"/>
  <c r="CF910" i="1"/>
  <c r="CH910" i="1"/>
  <c r="CJ910" i="1"/>
  <c r="CL910" i="1"/>
  <c r="CN910" i="1"/>
  <c r="CP910" i="1"/>
  <c r="CR910" i="1"/>
  <c r="CT910" i="1"/>
  <c r="CV910" i="1"/>
  <c r="CX910" i="1"/>
  <c r="CZ910" i="1"/>
  <c r="DC910" i="1"/>
  <c r="E911" i="1"/>
  <c r="H911" i="1"/>
  <c r="K911" i="1"/>
  <c r="S911" i="1"/>
  <c r="U911" i="1"/>
  <c r="W911" i="1"/>
  <c r="Y911" i="1"/>
  <c r="AA911" i="1"/>
  <c r="AC911" i="1"/>
  <c r="AD911" i="1"/>
  <c r="AE911" i="1"/>
  <c r="AF911" i="1"/>
  <c r="AK911" i="1"/>
  <c r="AQ911" i="1"/>
  <c r="AR911" i="1"/>
  <c r="AS911" i="1"/>
  <c r="AT911" i="1"/>
  <c r="AV911" i="1"/>
  <c r="AW911" i="1"/>
  <c r="AX911" i="1"/>
  <c r="AY911" i="1"/>
  <c r="BB911" i="1"/>
  <c r="BC911" i="1"/>
  <c r="BD911" i="1"/>
  <c r="BE911" i="1"/>
  <c r="BH911" i="1"/>
  <c r="BJ911" i="1"/>
  <c r="BL911" i="1"/>
  <c r="BN911" i="1"/>
  <c r="BP911" i="1"/>
  <c r="BR911" i="1"/>
  <c r="BT911" i="1"/>
  <c r="BV911" i="1"/>
  <c r="CB911" i="1"/>
  <c r="CD911" i="1"/>
  <c r="CF911" i="1"/>
  <c r="CH911" i="1"/>
  <c r="CJ911" i="1"/>
  <c r="CL911" i="1"/>
  <c r="CN911" i="1"/>
  <c r="CP911" i="1"/>
  <c r="CR911" i="1"/>
  <c r="CT911" i="1"/>
  <c r="CV911" i="1"/>
  <c r="CX911" i="1"/>
  <c r="CZ911" i="1"/>
  <c r="DC911" i="1"/>
  <c r="E912" i="1"/>
  <c r="H912" i="1"/>
  <c r="K912" i="1"/>
  <c r="S912" i="1"/>
  <c r="U912" i="1"/>
  <c r="W912" i="1"/>
  <c r="Y912" i="1"/>
  <c r="AA912" i="1"/>
  <c r="AC912" i="1"/>
  <c r="AD912" i="1"/>
  <c r="AE912" i="1"/>
  <c r="AF912" i="1"/>
  <c r="AK912" i="1"/>
  <c r="AQ912" i="1"/>
  <c r="AR912" i="1"/>
  <c r="AS912" i="1"/>
  <c r="AT912" i="1"/>
  <c r="AV912" i="1"/>
  <c r="AW912" i="1"/>
  <c r="AX912" i="1"/>
  <c r="AY912" i="1"/>
  <c r="BB912" i="1"/>
  <c r="BC912" i="1"/>
  <c r="BD912" i="1"/>
  <c r="BE912" i="1"/>
  <c r="BH912" i="1"/>
  <c r="BJ912" i="1"/>
  <c r="BL912" i="1"/>
  <c r="BN912" i="1"/>
  <c r="BP912" i="1"/>
  <c r="BR912" i="1"/>
  <c r="BT912" i="1"/>
  <c r="BV912" i="1"/>
  <c r="CB912" i="1"/>
  <c r="CD912" i="1"/>
  <c r="CF912" i="1"/>
  <c r="CH912" i="1"/>
  <c r="CJ912" i="1"/>
  <c r="CL912" i="1"/>
  <c r="CN912" i="1"/>
  <c r="CP912" i="1"/>
  <c r="CR912" i="1"/>
  <c r="CT912" i="1"/>
  <c r="CV912" i="1"/>
  <c r="CX912" i="1"/>
  <c r="CZ912" i="1"/>
  <c r="DC912" i="1"/>
  <c r="E913" i="1"/>
  <c r="H913" i="1"/>
  <c r="K913" i="1"/>
  <c r="S913" i="1"/>
  <c r="U913" i="1"/>
  <c r="W913" i="1"/>
  <c r="Y913" i="1"/>
  <c r="AA913" i="1"/>
  <c r="AC913" i="1"/>
  <c r="AD913" i="1"/>
  <c r="AE913" i="1"/>
  <c r="AF913" i="1"/>
  <c r="AK913" i="1"/>
  <c r="AQ913" i="1"/>
  <c r="AR913" i="1"/>
  <c r="AS913" i="1"/>
  <c r="AT913" i="1"/>
  <c r="AV913" i="1"/>
  <c r="AW913" i="1"/>
  <c r="AX913" i="1"/>
  <c r="AY913" i="1"/>
  <c r="BB913" i="1"/>
  <c r="BC913" i="1"/>
  <c r="BD913" i="1"/>
  <c r="BE913" i="1"/>
  <c r="BH913" i="1"/>
  <c r="BJ913" i="1"/>
  <c r="BL913" i="1"/>
  <c r="BN913" i="1"/>
  <c r="BP913" i="1"/>
  <c r="BR913" i="1"/>
  <c r="BT913" i="1"/>
  <c r="BV913" i="1"/>
  <c r="CB913" i="1"/>
  <c r="CD913" i="1"/>
  <c r="CF913" i="1"/>
  <c r="CH913" i="1"/>
  <c r="CJ913" i="1"/>
  <c r="CL913" i="1"/>
  <c r="CN913" i="1"/>
  <c r="CP913" i="1"/>
  <c r="CR913" i="1"/>
  <c r="CT913" i="1"/>
  <c r="CV913" i="1"/>
  <c r="CX913" i="1"/>
  <c r="CZ913" i="1"/>
  <c r="DC913" i="1"/>
  <c r="E914" i="1"/>
  <c r="H914" i="1"/>
  <c r="K914" i="1"/>
  <c r="S914" i="1"/>
  <c r="U914" i="1"/>
  <c r="W914" i="1"/>
  <c r="Y914" i="1"/>
  <c r="AA914" i="1"/>
  <c r="AC914" i="1"/>
  <c r="AD914" i="1"/>
  <c r="AE914" i="1"/>
  <c r="AF914" i="1"/>
  <c r="AK914" i="1"/>
  <c r="AQ914" i="1"/>
  <c r="AR914" i="1"/>
  <c r="AS914" i="1"/>
  <c r="AT914" i="1"/>
  <c r="AV914" i="1"/>
  <c r="AW914" i="1"/>
  <c r="AX914" i="1"/>
  <c r="AY914" i="1"/>
  <c r="BB914" i="1"/>
  <c r="BC914" i="1"/>
  <c r="BD914" i="1"/>
  <c r="BE914" i="1"/>
  <c r="BH914" i="1"/>
  <c r="BJ914" i="1"/>
  <c r="BL914" i="1"/>
  <c r="BN914" i="1"/>
  <c r="BP914" i="1"/>
  <c r="BR914" i="1"/>
  <c r="BT914" i="1"/>
  <c r="BV914" i="1"/>
  <c r="CB914" i="1"/>
  <c r="CD914" i="1"/>
  <c r="CF914" i="1"/>
  <c r="CH914" i="1"/>
  <c r="CJ914" i="1"/>
  <c r="CL914" i="1"/>
  <c r="CN914" i="1"/>
  <c r="CP914" i="1"/>
  <c r="CR914" i="1"/>
  <c r="CT914" i="1"/>
  <c r="CV914" i="1"/>
  <c r="CX914" i="1"/>
  <c r="CZ914" i="1"/>
  <c r="DC914" i="1"/>
  <c r="E915" i="1"/>
  <c r="H915" i="1"/>
  <c r="K915" i="1"/>
  <c r="S915" i="1"/>
  <c r="U915" i="1"/>
  <c r="W915" i="1"/>
  <c r="Y915" i="1"/>
  <c r="AA915" i="1"/>
  <c r="AC915" i="1"/>
  <c r="AD915" i="1"/>
  <c r="AE915" i="1"/>
  <c r="AF915" i="1"/>
  <c r="AK915" i="1"/>
  <c r="AQ915" i="1"/>
  <c r="AR915" i="1"/>
  <c r="AS915" i="1"/>
  <c r="AT915" i="1"/>
  <c r="AV915" i="1"/>
  <c r="AW915" i="1"/>
  <c r="AX915" i="1"/>
  <c r="AY915" i="1"/>
  <c r="BB915" i="1"/>
  <c r="BC915" i="1"/>
  <c r="BD915" i="1"/>
  <c r="BE915" i="1"/>
  <c r="BH915" i="1"/>
  <c r="BJ915" i="1"/>
  <c r="BL915" i="1"/>
  <c r="BN915" i="1"/>
  <c r="BP915" i="1"/>
  <c r="BR915" i="1"/>
  <c r="BT915" i="1"/>
  <c r="BV915" i="1"/>
  <c r="CB915" i="1"/>
  <c r="CD915" i="1"/>
  <c r="CF915" i="1"/>
  <c r="CH915" i="1"/>
  <c r="CJ915" i="1"/>
  <c r="CL915" i="1"/>
  <c r="CN915" i="1"/>
  <c r="CP915" i="1"/>
  <c r="CR915" i="1"/>
  <c r="CT915" i="1"/>
  <c r="CV915" i="1"/>
  <c r="CX915" i="1"/>
  <c r="CZ915" i="1"/>
  <c r="DC915" i="1"/>
  <c r="E916" i="1"/>
  <c r="H916" i="1"/>
  <c r="K916" i="1"/>
  <c r="S916" i="1"/>
  <c r="U916" i="1"/>
  <c r="W916" i="1"/>
  <c r="Y916" i="1"/>
  <c r="AA916" i="1"/>
  <c r="AC916" i="1"/>
  <c r="AD916" i="1"/>
  <c r="AE916" i="1"/>
  <c r="AF916" i="1"/>
  <c r="AK916" i="1"/>
  <c r="AQ916" i="1"/>
  <c r="AR916" i="1"/>
  <c r="AS916" i="1"/>
  <c r="AT916" i="1"/>
  <c r="AV916" i="1"/>
  <c r="AW916" i="1"/>
  <c r="AX916" i="1"/>
  <c r="AY916" i="1"/>
  <c r="BB916" i="1"/>
  <c r="BC916" i="1"/>
  <c r="BD916" i="1"/>
  <c r="BE916" i="1"/>
  <c r="BH916" i="1"/>
  <c r="BJ916" i="1"/>
  <c r="BL916" i="1"/>
  <c r="BN916" i="1"/>
  <c r="BP916" i="1"/>
  <c r="BR916" i="1"/>
  <c r="BT916" i="1"/>
  <c r="BV916" i="1"/>
  <c r="CB916" i="1"/>
  <c r="CD916" i="1"/>
  <c r="CF916" i="1"/>
  <c r="CH916" i="1"/>
  <c r="CJ916" i="1"/>
  <c r="CL916" i="1"/>
  <c r="CN916" i="1"/>
  <c r="CP916" i="1"/>
  <c r="CR916" i="1"/>
  <c r="CT916" i="1"/>
  <c r="CV916" i="1"/>
  <c r="CX916" i="1"/>
  <c r="CZ916" i="1"/>
  <c r="DC916" i="1"/>
  <c r="E917" i="1"/>
  <c r="H917" i="1"/>
  <c r="K917" i="1"/>
  <c r="S917" i="1"/>
  <c r="U917" i="1"/>
  <c r="W917" i="1"/>
  <c r="Y917" i="1"/>
  <c r="AA917" i="1"/>
  <c r="AC917" i="1"/>
  <c r="AD917" i="1"/>
  <c r="AE917" i="1"/>
  <c r="AF917" i="1"/>
  <c r="AK917" i="1"/>
  <c r="AQ917" i="1"/>
  <c r="AR917" i="1"/>
  <c r="AS917" i="1"/>
  <c r="AT917" i="1"/>
  <c r="AV917" i="1"/>
  <c r="AW917" i="1"/>
  <c r="AX917" i="1"/>
  <c r="AY917" i="1"/>
  <c r="BB917" i="1"/>
  <c r="BC917" i="1"/>
  <c r="BD917" i="1"/>
  <c r="BE917" i="1"/>
  <c r="BH917" i="1"/>
  <c r="BJ917" i="1"/>
  <c r="BL917" i="1"/>
  <c r="BN917" i="1"/>
  <c r="BP917" i="1"/>
  <c r="BR917" i="1"/>
  <c r="BT917" i="1"/>
  <c r="BV917" i="1"/>
  <c r="CB917" i="1"/>
  <c r="CD917" i="1"/>
  <c r="CF917" i="1"/>
  <c r="CH917" i="1"/>
  <c r="CJ917" i="1"/>
  <c r="CL917" i="1"/>
  <c r="CN917" i="1"/>
  <c r="CP917" i="1"/>
  <c r="CR917" i="1"/>
  <c r="CT917" i="1"/>
  <c r="CV917" i="1"/>
  <c r="CX917" i="1"/>
  <c r="CZ917" i="1"/>
  <c r="DC917" i="1"/>
  <c r="E918" i="1"/>
  <c r="H918" i="1"/>
  <c r="K918" i="1"/>
  <c r="S918" i="1"/>
  <c r="U918" i="1"/>
  <c r="W918" i="1"/>
  <c r="Y918" i="1"/>
  <c r="AA918" i="1"/>
  <c r="AC918" i="1"/>
  <c r="AD918" i="1"/>
  <c r="AE918" i="1"/>
  <c r="AF918" i="1"/>
  <c r="AK918" i="1"/>
  <c r="AQ918" i="1"/>
  <c r="AR918" i="1"/>
  <c r="AS918" i="1"/>
  <c r="AT918" i="1"/>
  <c r="AV918" i="1"/>
  <c r="AW918" i="1"/>
  <c r="AX918" i="1"/>
  <c r="AY918" i="1"/>
  <c r="BB918" i="1"/>
  <c r="BC918" i="1"/>
  <c r="BD918" i="1"/>
  <c r="BE918" i="1"/>
  <c r="BH918" i="1"/>
  <c r="BJ918" i="1"/>
  <c r="BL918" i="1"/>
  <c r="BN918" i="1"/>
  <c r="BP918" i="1"/>
  <c r="BR918" i="1"/>
  <c r="BT918" i="1"/>
  <c r="BV918" i="1"/>
  <c r="CB918" i="1"/>
  <c r="CD918" i="1"/>
  <c r="CF918" i="1"/>
  <c r="CH918" i="1"/>
  <c r="CJ918" i="1"/>
  <c r="CL918" i="1"/>
  <c r="CN918" i="1"/>
  <c r="CP918" i="1"/>
  <c r="CR918" i="1"/>
  <c r="CT918" i="1"/>
  <c r="CV918" i="1"/>
  <c r="CX918" i="1"/>
  <c r="CZ918" i="1"/>
  <c r="DC918" i="1"/>
  <c r="E919" i="1"/>
  <c r="H919" i="1"/>
  <c r="K919" i="1"/>
  <c r="S919" i="1"/>
  <c r="U919" i="1"/>
  <c r="W919" i="1"/>
  <c r="Y919" i="1"/>
  <c r="AA919" i="1"/>
  <c r="AC919" i="1"/>
  <c r="AD919" i="1"/>
  <c r="AE919" i="1"/>
  <c r="AF919" i="1"/>
  <c r="AK919" i="1"/>
  <c r="AQ919" i="1"/>
  <c r="AR919" i="1"/>
  <c r="AS919" i="1"/>
  <c r="AT919" i="1"/>
  <c r="AV919" i="1"/>
  <c r="AW919" i="1"/>
  <c r="AX919" i="1"/>
  <c r="AY919" i="1"/>
  <c r="BB919" i="1"/>
  <c r="BC919" i="1"/>
  <c r="BD919" i="1"/>
  <c r="BE919" i="1"/>
  <c r="BH919" i="1"/>
  <c r="BJ919" i="1"/>
  <c r="BL919" i="1"/>
  <c r="BN919" i="1"/>
  <c r="BP919" i="1"/>
  <c r="BR919" i="1"/>
  <c r="BT919" i="1"/>
  <c r="BV919" i="1"/>
  <c r="CB919" i="1"/>
  <c r="CD919" i="1"/>
  <c r="CF919" i="1"/>
  <c r="CH919" i="1"/>
  <c r="CJ919" i="1"/>
  <c r="CL919" i="1"/>
  <c r="CN919" i="1"/>
  <c r="CP919" i="1"/>
  <c r="CR919" i="1"/>
  <c r="CT919" i="1"/>
  <c r="CV919" i="1"/>
  <c r="CX919" i="1"/>
  <c r="CZ919" i="1"/>
  <c r="DC919" i="1"/>
  <c r="E920" i="1"/>
  <c r="H920" i="1"/>
  <c r="K920" i="1"/>
  <c r="S920" i="1"/>
  <c r="U920" i="1"/>
  <c r="W920" i="1"/>
  <c r="Y920" i="1"/>
  <c r="AA920" i="1"/>
  <c r="AC920" i="1"/>
  <c r="AD920" i="1"/>
  <c r="AE920" i="1"/>
  <c r="AF920" i="1"/>
  <c r="AK920" i="1"/>
  <c r="AQ920" i="1"/>
  <c r="AR920" i="1"/>
  <c r="AS920" i="1"/>
  <c r="AT920" i="1"/>
  <c r="AV920" i="1"/>
  <c r="AW920" i="1"/>
  <c r="AX920" i="1"/>
  <c r="AY920" i="1"/>
  <c r="BB920" i="1"/>
  <c r="BC920" i="1"/>
  <c r="BD920" i="1"/>
  <c r="BE920" i="1"/>
  <c r="BH920" i="1"/>
  <c r="BJ920" i="1"/>
  <c r="BL920" i="1"/>
  <c r="BN920" i="1"/>
  <c r="BP920" i="1"/>
  <c r="BR920" i="1"/>
  <c r="BT920" i="1"/>
  <c r="BV920" i="1"/>
  <c r="CB920" i="1"/>
  <c r="CD920" i="1"/>
  <c r="CF920" i="1"/>
  <c r="CH920" i="1"/>
  <c r="CJ920" i="1"/>
  <c r="CL920" i="1"/>
  <c r="CN920" i="1"/>
  <c r="CP920" i="1"/>
  <c r="CR920" i="1"/>
  <c r="CT920" i="1"/>
  <c r="CV920" i="1"/>
  <c r="CX920" i="1"/>
  <c r="CZ920" i="1"/>
  <c r="DC920" i="1"/>
  <c r="E921" i="1"/>
  <c r="H921" i="1"/>
  <c r="K921" i="1"/>
  <c r="S921" i="1"/>
  <c r="U921" i="1"/>
  <c r="W921" i="1"/>
  <c r="Y921" i="1"/>
  <c r="AA921" i="1"/>
  <c r="AC921" i="1"/>
  <c r="AD921" i="1"/>
  <c r="AE921" i="1"/>
  <c r="AF921" i="1"/>
  <c r="AK921" i="1"/>
  <c r="AQ921" i="1"/>
  <c r="AR921" i="1"/>
  <c r="AS921" i="1"/>
  <c r="AT921" i="1"/>
  <c r="AV921" i="1"/>
  <c r="AW921" i="1"/>
  <c r="AX921" i="1"/>
  <c r="AY921" i="1"/>
  <c r="BB921" i="1"/>
  <c r="BC921" i="1"/>
  <c r="BD921" i="1"/>
  <c r="BE921" i="1"/>
  <c r="BH921" i="1"/>
  <c r="BJ921" i="1"/>
  <c r="BL921" i="1"/>
  <c r="BN921" i="1"/>
  <c r="BP921" i="1"/>
  <c r="BR921" i="1"/>
  <c r="BT921" i="1"/>
  <c r="BV921" i="1"/>
  <c r="CB921" i="1"/>
  <c r="CD921" i="1"/>
  <c r="CF921" i="1"/>
  <c r="CH921" i="1"/>
  <c r="CJ921" i="1"/>
  <c r="CL921" i="1"/>
  <c r="CN921" i="1"/>
  <c r="CP921" i="1"/>
  <c r="CR921" i="1"/>
  <c r="CT921" i="1"/>
  <c r="CV921" i="1"/>
  <c r="CX921" i="1"/>
  <c r="CZ921" i="1"/>
  <c r="DC921" i="1"/>
  <c r="E922" i="1"/>
  <c r="H922" i="1"/>
  <c r="K922" i="1"/>
  <c r="S922" i="1"/>
  <c r="U922" i="1"/>
  <c r="W922" i="1"/>
  <c r="Y922" i="1"/>
  <c r="AA922" i="1"/>
  <c r="AC922" i="1"/>
  <c r="AD922" i="1"/>
  <c r="AE922" i="1"/>
  <c r="AF922" i="1"/>
  <c r="AK922" i="1"/>
  <c r="AQ922" i="1"/>
  <c r="AR922" i="1"/>
  <c r="AS922" i="1"/>
  <c r="AT922" i="1"/>
  <c r="AV922" i="1"/>
  <c r="AW922" i="1"/>
  <c r="AX922" i="1"/>
  <c r="AY922" i="1"/>
  <c r="BB922" i="1"/>
  <c r="BC922" i="1"/>
  <c r="BD922" i="1"/>
  <c r="BE922" i="1"/>
  <c r="BH922" i="1"/>
  <c r="BJ922" i="1"/>
  <c r="BL922" i="1"/>
  <c r="BN922" i="1"/>
  <c r="BP922" i="1"/>
  <c r="BR922" i="1"/>
  <c r="BT922" i="1"/>
  <c r="BV922" i="1"/>
  <c r="CB922" i="1"/>
  <c r="CD922" i="1"/>
  <c r="CF922" i="1"/>
  <c r="CH922" i="1"/>
  <c r="CJ922" i="1"/>
  <c r="CL922" i="1"/>
  <c r="CN922" i="1"/>
  <c r="CP922" i="1"/>
  <c r="CR922" i="1"/>
  <c r="CT922" i="1"/>
  <c r="CV922" i="1"/>
  <c r="CX922" i="1"/>
  <c r="CZ922" i="1"/>
  <c r="DC922" i="1"/>
  <c r="E923" i="1"/>
  <c r="H923" i="1"/>
  <c r="K923" i="1"/>
  <c r="S923" i="1"/>
  <c r="U923" i="1"/>
  <c r="W923" i="1"/>
  <c r="Y923" i="1"/>
  <c r="AA923" i="1"/>
  <c r="AC923" i="1"/>
  <c r="AD923" i="1"/>
  <c r="AE923" i="1"/>
  <c r="AF923" i="1"/>
  <c r="AK923" i="1"/>
  <c r="AQ923" i="1"/>
  <c r="AR923" i="1"/>
  <c r="AS923" i="1"/>
  <c r="AT923" i="1"/>
  <c r="AV923" i="1"/>
  <c r="AW923" i="1"/>
  <c r="AX923" i="1"/>
  <c r="AY923" i="1"/>
  <c r="BB923" i="1"/>
  <c r="BC923" i="1"/>
  <c r="BD923" i="1"/>
  <c r="BE923" i="1"/>
  <c r="BH923" i="1"/>
  <c r="BJ923" i="1"/>
  <c r="BL923" i="1"/>
  <c r="BN923" i="1"/>
  <c r="BP923" i="1"/>
  <c r="BR923" i="1"/>
  <c r="BT923" i="1"/>
  <c r="BV923" i="1"/>
  <c r="CB923" i="1"/>
  <c r="CD923" i="1"/>
  <c r="CF923" i="1"/>
  <c r="CH923" i="1"/>
  <c r="CJ923" i="1"/>
  <c r="CL923" i="1"/>
  <c r="CN923" i="1"/>
  <c r="CP923" i="1"/>
  <c r="CR923" i="1"/>
  <c r="CT923" i="1"/>
  <c r="CV923" i="1"/>
  <c r="CX923" i="1"/>
  <c r="CZ923" i="1"/>
  <c r="DC923" i="1"/>
  <c r="E924" i="1"/>
  <c r="H924" i="1"/>
  <c r="K924" i="1"/>
  <c r="S924" i="1"/>
  <c r="U924" i="1"/>
  <c r="W924" i="1"/>
  <c r="Y924" i="1"/>
  <c r="AA924" i="1"/>
  <c r="AC924" i="1"/>
  <c r="AD924" i="1"/>
  <c r="AE924" i="1"/>
  <c r="AF924" i="1"/>
  <c r="AK924" i="1"/>
  <c r="AQ924" i="1"/>
  <c r="AR924" i="1"/>
  <c r="AS924" i="1"/>
  <c r="AT924" i="1"/>
  <c r="AV924" i="1"/>
  <c r="AW924" i="1"/>
  <c r="AX924" i="1"/>
  <c r="AY924" i="1"/>
  <c r="BB924" i="1"/>
  <c r="BC924" i="1"/>
  <c r="BD924" i="1"/>
  <c r="BE924" i="1"/>
  <c r="BH924" i="1"/>
  <c r="BJ924" i="1"/>
  <c r="BL924" i="1"/>
  <c r="BN924" i="1"/>
  <c r="BP924" i="1"/>
  <c r="BR924" i="1"/>
  <c r="BT924" i="1"/>
  <c r="BV924" i="1"/>
  <c r="CB924" i="1"/>
  <c r="CD924" i="1"/>
  <c r="CF924" i="1"/>
  <c r="CH924" i="1"/>
  <c r="CJ924" i="1"/>
  <c r="CL924" i="1"/>
  <c r="CN924" i="1"/>
  <c r="CP924" i="1"/>
  <c r="CR924" i="1"/>
  <c r="CT924" i="1"/>
  <c r="CV924" i="1"/>
  <c r="CX924" i="1"/>
  <c r="CZ924" i="1"/>
  <c r="DC924" i="1"/>
  <c r="E925" i="1"/>
  <c r="H925" i="1"/>
  <c r="K925" i="1"/>
  <c r="S925" i="1"/>
  <c r="U925" i="1"/>
  <c r="W925" i="1"/>
  <c r="Y925" i="1"/>
  <c r="AA925" i="1"/>
  <c r="AC925" i="1"/>
  <c r="AD925" i="1"/>
  <c r="AE925" i="1"/>
  <c r="AF925" i="1"/>
  <c r="AK925" i="1"/>
  <c r="AQ925" i="1"/>
  <c r="AR925" i="1"/>
  <c r="AS925" i="1"/>
  <c r="AT925" i="1"/>
  <c r="AV925" i="1"/>
  <c r="AW925" i="1"/>
  <c r="AX925" i="1"/>
  <c r="AY925" i="1"/>
  <c r="BB925" i="1"/>
  <c r="BC925" i="1"/>
  <c r="BD925" i="1"/>
  <c r="BE925" i="1"/>
  <c r="BH925" i="1"/>
  <c r="BJ925" i="1"/>
  <c r="BL925" i="1"/>
  <c r="BN925" i="1"/>
  <c r="BP925" i="1"/>
  <c r="BR925" i="1"/>
  <c r="BT925" i="1"/>
  <c r="BV925" i="1"/>
  <c r="CB925" i="1"/>
  <c r="CD925" i="1"/>
  <c r="CF925" i="1"/>
  <c r="CH925" i="1"/>
  <c r="CJ925" i="1"/>
  <c r="CL925" i="1"/>
  <c r="CN925" i="1"/>
  <c r="CP925" i="1"/>
  <c r="CR925" i="1"/>
  <c r="CT925" i="1"/>
  <c r="CV925" i="1"/>
  <c r="CX925" i="1"/>
  <c r="CZ925" i="1"/>
  <c r="DC925" i="1"/>
  <c r="E926" i="1"/>
  <c r="H926" i="1"/>
  <c r="K926" i="1"/>
  <c r="S926" i="1"/>
  <c r="U926" i="1"/>
  <c r="W926" i="1"/>
  <c r="Y926" i="1"/>
  <c r="AA926" i="1"/>
  <c r="AC926" i="1"/>
  <c r="AD926" i="1"/>
  <c r="AE926" i="1"/>
  <c r="AF926" i="1"/>
  <c r="AK926" i="1"/>
  <c r="AQ926" i="1"/>
  <c r="AR926" i="1"/>
  <c r="AS926" i="1"/>
  <c r="AT926" i="1"/>
  <c r="AV926" i="1"/>
  <c r="AW926" i="1"/>
  <c r="AX926" i="1"/>
  <c r="AY926" i="1"/>
  <c r="BB926" i="1"/>
  <c r="BC926" i="1"/>
  <c r="BD926" i="1"/>
  <c r="BE926" i="1"/>
  <c r="BH926" i="1"/>
  <c r="BJ926" i="1"/>
  <c r="BL926" i="1"/>
  <c r="BN926" i="1"/>
  <c r="BP926" i="1"/>
  <c r="BR926" i="1"/>
  <c r="BT926" i="1"/>
  <c r="BV926" i="1"/>
  <c r="CB926" i="1"/>
  <c r="CD926" i="1"/>
  <c r="CF926" i="1"/>
  <c r="CH926" i="1"/>
  <c r="CJ926" i="1"/>
  <c r="CL926" i="1"/>
  <c r="CN926" i="1"/>
  <c r="CP926" i="1"/>
  <c r="CR926" i="1"/>
  <c r="CT926" i="1"/>
  <c r="CV926" i="1"/>
  <c r="CX926" i="1"/>
  <c r="CZ926" i="1"/>
  <c r="DC926" i="1"/>
  <c r="E927" i="1"/>
  <c r="H927" i="1"/>
  <c r="K927" i="1"/>
  <c r="S927" i="1"/>
  <c r="U927" i="1"/>
  <c r="W927" i="1"/>
  <c r="Y927" i="1"/>
  <c r="AA927" i="1"/>
  <c r="AC927" i="1"/>
  <c r="AD927" i="1"/>
  <c r="AE927" i="1"/>
  <c r="AF927" i="1"/>
  <c r="AK927" i="1"/>
  <c r="AQ927" i="1"/>
  <c r="AR927" i="1"/>
  <c r="AS927" i="1"/>
  <c r="AT927" i="1"/>
  <c r="AV927" i="1"/>
  <c r="AW927" i="1"/>
  <c r="AX927" i="1"/>
  <c r="AY927" i="1"/>
  <c r="BB927" i="1"/>
  <c r="BC927" i="1"/>
  <c r="BD927" i="1"/>
  <c r="BE927" i="1"/>
  <c r="BH927" i="1"/>
  <c r="BJ927" i="1"/>
  <c r="BL927" i="1"/>
  <c r="BN927" i="1"/>
  <c r="BP927" i="1"/>
  <c r="BR927" i="1"/>
  <c r="BT927" i="1"/>
  <c r="BV927" i="1"/>
  <c r="CB927" i="1"/>
  <c r="CD927" i="1"/>
  <c r="CF927" i="1"/>
  <c r="CH927" i="1"/>
  <c r="CJ927" i="1"/>
  <c r="CL927" i="1"/>
  <c r="CN927" i="1"/>
  <c r="CP927" i="1"/>
  <c r="CR927" i="1"/>
  <c r="CT927" i="1"/>
  <c r="CV927" i="1"/>
  <c r="CX927" i="1"/>
  <c r="CZ927" i="1"/>
  <c r="DC927" i="1"/>
  <c r="E928" i="1"/>
  <c r="H928" i="1"/>
  <c r="K928" i="1"/>
  <c r="S928" i="1"/>
  <c r="U928" i="1"/>
  <c r="W928" i="1"/>
  <c r="Y928" i="1"/>
  <c r="AA928" i="1"/>
  <c r="AC928" i="1"/>
  <c r="AD928" i="1"/>
  <c r="AE928" i="1"/>
  <c r="AF928" i="1"/>
  <c r="AK928" i="1"/>
  <c r="AQ928" i="1"/>
  <c r="AR928" i="1"/>
  <c r="AS928" i="1"/>
  <c r="AT928" i="1"/>
  <c r="AV928" i="1"/>
  <c r="AW928" i="1"/>
  <c r="AX928" i="1"/>
  <c r="AY928" i="1"/>
  <c r="BB928" i="1"/>
  <c r="BC928" i="1"/>
  <c r="BD928" i="1"/>
  <c r="BE928" i="1"/>
  <c r="BH928" i="1"/>
  <c r="BJ928" i="1"/>
  <c r="BL928" i="1"/>
  <c r="BN928" i="1"/>
  <c r="BP928" i="1"/>
  <c r="BR928" i="1"/>
  <c r="BT928" i="1"/>
  <c r="BV928" i="1"/>
  <c r="CB928" i="1"/>
  <c r="CD928" i="1"/>
  <c r="CF928" i="1"/>
  <c r="CH928" i="1"/>
  <c r="CJ928" i="1"/>
  <c r="CL928" i="1"/>
  <c r="CN928" i="1"/>
  <c r="CP928" i="1"/>
  <c r="CR928" i="1"/>
  <c r="CT928" i="1"/>
  <c r="CV928" i="1"/>
  <c r="CX928" i="1"/>
  <c r="CZ928" i="1"/>
  <c r="DC928" i="1"/>
  <c r="E929" i="1"/>
  <c r="H929" i="1"/>
  <c r="K929" i="1"/>
  <c r="S929" i="1"/>
  <c r="U929" i="1"/>
  <c r="W929" i="1"/>
  <c r="Y929" i="1"/>
  <c r="AA929" i="1"/>
  <c r="AC929" i="1"/>
  <c r="AD929" i="1"/>
  <c r="AE929" i="1"/>
  <c r="AF929" i="1"/>
  <c r="AK929" i="1"/>
  <c r="AQ929" i="1"/>
  <c r="AR929" i="1"/>
  <c r="AS929" i="1"/>
  <c r="AT929" i="1"/>
  <c r="AV929" i="1"/>
  <c r="AW929" i="1"/>
  <c r="AX929" i="1"/>
  <c r="AY929" i="1"/>
  <c r="BB929" i="1"/>
  <c r="BC929" i="1"/>
  <c r="BD929" i="1"/>
  <c r="BE929" i="1"/>
  <c r="BH929" i="1"/>
  <c r="BJ929" i="1"/>
  <c r="BL929" i="1"/>
  <c r="BN929" i="1"/>
  <c r="BP929" i="1"/>
  <c r="BR929" i="1"/>
  <c r="BT929" i="1"/>
  <c r="BV929" i="1"/>
  <c r="CB929" i="1"/>
  <c r="CD929" i="1"/>
  <c r="CF929" i="1"/>
  <c r="CH929" i="1"/>
  <c r="CJ929" i="1"/>
  <c r="CL929" i="1"/>
  <c r="CN929" i="1"/>
  <c r="CP929" i="1"/>
  <c r="CR929" i="1"/>
  <c r="CT929" i="1"/>
  <c r="CV929" i="1"/>
  <c r="CX929" i="1"/>
  <c r="CZ929" i="1"/>
  <c r="DC929" i="1"/>
  <c r="E930" i="1"/>
  <c r="H930" i="1"/>
  <c r="K930" i="1"/>
  <c r="S930" i="1"/>
  <c r="U930" i="1"/>
  <c r="W930" i="1"/>
  <c r="Y930" i="1"/>
  <c r="AA930" i="1"/>
  <c r="AC930" i="1"/>
  <c r="AD930" i="1"/>
  <c r="AE930" i="1"/>
  <c r="AF930" i="1"/>
  <c r="AK930" i="1"/>
  <c r="AQ930" i="1"/>
  <c r="AR930" i="1"/>
  <c r="AS930" i="1"/>
  <c r="AT930" i="1"/>
  <c r="AV930" i="1"/>
  <c r="AW930" i="1"/>
  <c r="AX930" i="1"/>
  <c r="AY930" i="1"/>
  <c r="BB930" i="1"/>
  <c r="BC930" i="1"/>
  <c r="BD930" i="1"/>
  <c r="BE930" i="1"/>
  <c r="BH930" i="1"/>
  <c r="BJ930" i="1"/>
  <c r="BL930" i="1"/>
  <c r="BN930" i="1"/>
  <c r="BP930" i="1"/>
  <c r="BR930" i="1"/>
  <c r="BT930" i="1"/>
  <c r="BV930" i="1"/>
  <c r="CB930" i="1"/>
  <c r="CD930" i="1"/>
  <c r="CF930" i="1"/>
  <c r="CH930" i="1"/>
  <c r="CJ930" i="1"/>
  <c r="CL930" i="1"/>
  <c r="CN930" i="1"/>
  <c r="CP930" i="1"/>
  <c r="CR930" i="1"/>
  <c r="CT930" i="1"/>
  <c r="CV930" i="1"/>
  <c r="CX930" i="1"/>
  <c r="CZ930" i="1"/>
  <c r="DC930" i="1"/>
  <c r="E931" i="1"/>
  <c r="H931" i="1"/>
  <c r="K931" i="1"/>
  <c r="S931" i="1"/>
  <c r="U931" i="1"/>
  <c r="W931" i="1"/>
  <c r="Y931" i="1"/>
  <c r="AA931" i="1"/>
  <c r="AC931" i="1"/>
  <c r="AD931" i="1"/>
  <c r="AE931" i="1"/>
  <c r="AF931" i="1"/>
  <c r="AK931" i="1"/>
  <c r="AQ931" i="1"/>
  <c r="AR931" i="1"/>
  <c r="AS931" i="1"/>
  <c r="AT931" i="1"/>
  <c r="AV931" i="1"/>
  <c r="AW931" i="1"/>
  <c r="AX931" i="1"/>
  <c r="AY931" i="1"/>
  <c r="BB931" i="1"/>
  <c r="BC931" i="1"/>
  <c r="BD931" i="1"/>
  <c r="BE931" i="1"/>
  <c r="BH931" i="1"/>
  <c r="BJ931" i="1"/>
  <c r="BL931" i="1"/>
  <c r="BN931" i="1"/>
  <c r="BP931" i="1"/>
  <c r="BR931" i="1"/>
  <c r="BT931" i="1"/>
  <c r="BV931" i="1"/>
  <c r="CB931" i="1"/>
  <c r="CD931" i="1"/>
  <c r="CF931" i="1"/>
  <c r="CH931" i="1"/>
  <c r="CJ931" i="1"/>
  <c r="CL931" i="1"/>
  <c r="CN931" i="1"/>
  <c r="CP931" i="1"/>
  <c r="CR931" i="1"/>
  <c r="CT931" i="1"/>
  <c r="CV931" i="1"/>
  <c r="CX931" i="1"/>
  <c r="CZ931" i="1"/>
  <c r="DC931" i="1"/>
  <c r="E932" i="1"/>
  <c r="H932" i="1"/>
  <c r="K932" i="1"/>
  <c r="S932" i="1"/>
  <c r="U932" i="1"/>
  <c r="W932" i="1"/>
  <c r="Y932" i="1"/>
  <c r="AA932" i="1"/>
  <c r="AC932" i="1"/>
  <c r="AD932" i="1"/>
  <c r="AE932" i="1"/>
  <c r="AF932" i="1"/>
  <c r="AK932" i="1"/>
  <c r="AQ932" i="1"/>
  <c r="AR932" i="1"/>
  <c r="AS932" i="1"/>
  <c r="AT932" i="1"/>
  <c r="AV932" i="1"/>
  <c r="AW932" i="1"/>
  <c r="AX932" i="1"/>
  <c r="AY932" i="1"/>
  <c r="BB932" i="1"/>
  <c r="BC932" i="1"/>
  <c r="BD932" i="1"/>
  <c r="BE932" i="1"/>
  <c r="BH932" i="1"/>
  <c r="BJ932" i="1"/>
  <c r="BL932" i="1"/>
  <c r="BN932" i="1"/>
  <c r="BP932" i="1"/>
  <c r="BR932" i="1"/>
  <c r="BT932" i="1"/>
  <c r="BV932" i="1"/>
  <c r="CB932" i="1"/>
  <c r="CD932" i="1"/>
  <c r="CF932" i="1"/>
  <c r="CH932" i="1"/>
  <c r="CJ932" i="1"/>
  <c r="CL932" i="1"/>
  <c r="CN932" i="1"/>
  <c r="CP932" i="1"/>
  <c r="CR932" i="1"/>
  <c r="CT932" i="1"/>
  <c r="CV932" i="1"/>
  <c r="CX932" i="1"/>
  <c r="CZ932" i="1"/>
  <c r="DC932" i="1"/>
  <c r="E933" i="1"/>
  <c r="H933" i="1"/>
  <c r="K933" i="1"/>
  <c r="S933" i="1"/>
  <c r="U933" i="1"/>
  <c r="W933" i="1"/>
  <c r="Y933" i="1"/>
  <c r="AA933" i="1"/>
  <c r="AC933" i="1"/>
  <c r="AD933" i="1"/>
  <c r="AE933" i="1"/>
  <c r="AF933" i="1"/>
  <c r="AK933" i="1"/>
  <c r="AQ933" i="1"/>
  <c r="AR933" i="1"/>
  <c r="AS933" i="1"/>
  <c r="AT933" i="1"/>
  <c r="AV933" i="1"/>
  <c r="AW933" i="1"/>
  <c r="AX933" i="1"/>
  <c r="AY933" i="1"/>
  <c r="BB933" i="1"/>
  <c r="BC933" i="1"/>
  <c r="BD933" i="1"/>
  <c r="BE933" i="1"/>
  <c r="BH933" i="1"/>
  <c r="BJ933" i="1"/>
  <c r="BL933" i="1"/>
  <c r="BN933" i="1"/>
  <c r="BP933" i="1"/>
  <c r="BR933" i="1"/>
  <c r="BT933" i="1"/>
  <c r="BV933" i="1"/>
  <c r="CB933" i="1"/>
  <c r="CD933" i="1"/>
  <c r="CF933" i="1"/>
  <c r="CH933" i="1"/>
  <c r="CJ933" i="1"/>
  <c r="CL933" i="1"/>
  <c r="CN933" i="1"/>
  <c r="CP933" i="1"/>
  <c r="CR933" i="1"/>
  <c r="CT933" i="1"/>
  <c r="CV933" i="1"/>
  <c r="CX933" i="1"/>
  <c r="CZ933" i="1"/>
  <c r="DC933" i="1"/>
  <c r="E934" i="1"/>
  <c r="H934" i="1"/>
  <c r="K934" i="1"/>
  <c r="S934" i="1"/>
  <c r="U934" i="1"/>
  <c r="W934" i="1"/>
  <c r="Y934" i="1"/>
  <c r="AA934" i="1"/>
  <c r="AC934" i="1"/>
  <c r="AD934" i="1"/>
  <c r="AE934" i="1"/>
  <c r="AF934" i="1"/>
  <c r="AK934" i="1"/>
  <c r="AQ934" i="1"/>
  <c r="AR934" i="1"/>
  <c r="AS934" i="1"/>
  <c r="AT934" i="1"/>
  <c r="AV934" i="1"/>
  <c r="AW934" i="1"/>
  <c r="AX934" i="1"/>
  <c r="AY934" i="1"/>
  <c r="BB934" i="1"/>
  <c r="BC934" i="1"/>
  <c r="BD934" i="1"/>
  <c r="BE934" i="1"/>
  <c r="BH934" i="1"/>
  <c r="BJ934" i="1"/>
  <c r="BL934" i="1"/>
  <c r="BN934" i="1"/>
  <c r="BP934" i="1"/>
  <c r="BR934" i="1"/>
  <c r="BT934" i="1"/>
  <c r="BV934" i="1"/>
  <c r="CB934" i="1"/>
  <c r="CD934" i="1"/>
  <c r="CF934" i="1"/>
  <c r="CH934" i="1"/>
  <c r="CJ934" i="1"/>
  <c r="CL934" i="1"/>
  <c r="CN934" i="1"/>
  <c r="CP934" i="1"/>
  <c r="CR934" i="1"/>
  <c r="CT934" i="1"/>
  <c r="CV934" i="1"/>
  <c r="CX934" i="1"/>
  <c r="CZ934" i="1"/>
  <c r="DC934" i="1"/>
  <c r="E935" i="1"/>
  <c r="H935" i="1"/>
  <c r="K935" i="1"/>
  <c r="S935" i="1"/>
  <c r="U935" i="1"/>
  <c r="W935" i="1"/>
  <c r="Y935" i="1"/>
  <c r="AA935" i="1"/>
  <c r="AC935" i="1"/>
  <c r="AD935" i="1"/>
  <c r="AE935" i="1"/>
  <c r="AF935" i="1"/>
  <c r="AK935" i="1"/>
  <c r="AQ935" i="1"/>
  <c r="AR935" i="1"/>
  <c r="AS935" i="1"/>
  <c r="AT935" i="1"/>
  <c r="AV935" i="1"/>
  <c r="AW935" i="1"/>
  <c r="AX935" i="1"/>
  <c r="AY935" i="1"/>
  <c r="BB935" i="1"/>
  <c r="BC935" i="1"/>
  <c r="BD935" i="1"/>
  <c r="BE935" i="1"/>
  <c r="BH935" i="1"/>
  <c r="BJ935" i="1"/>
  <c r="BL935" i="1"/>
  <c r="BN935" i="1"/>
  <c r="BP935" i="1"/>
  <c r="BR935" i="1"/>
  <c r="BT935" i="1"/>
  <c r="BV935" i="1"/>
  <c r="CB935" i="1"/>
  <c r="CD935" i="1"/>
  <c r="CF935" i="1"/>
  <c r="CH935" i="1"/>
  <c r="CJ935" i="1"/>
  <c r="CL935" i="1"/>
  <c r="CN935" i="1"/>
  <c r="CP935" i="1"/>
  <c r="CR935" i="1"/>
  <c r="CT935" i="1"/>
  <c r="CV935" i="1"/>
  <c r="CX935" i="1"/>
  <c r="CZ935" i="1"/>
  <c r="DC935" i="1"/>
  <c r="E936" i="1"/>
  <c r="H936" i="1"/>
  <c r="K936" i="1"/>
  <c r="S936" i="1"/>
  <c r="U936" i="1"/>
  <c r="W936" i="1"/>
  <c r="Y936" i="1"/>
  <c r="AA936" i="1"/>
  <c r="AC936" i="1"/>
  <c r="AD936" i="1"/>
  <c r="AE936" i="1"/>
  <c r="AF936" i="1"/>
  <c r="AK936" i="1"/>
  <c r="AQ936" i="1"/>
  <c r="AR936" i="1"/>
  <c r="AS936" i="1"/>
  <c r="AT936" i="1"/>
  <c r="AV936" i="1"/>
  <c r="AW936" i="1"/>
  <c r="AX936" i="1"/>
  <c r="AY936" i="1"/>
  <c r="BB936" i="1"/>
  <c r="BC936" i="1"/>
  <c r="BD936" i="1"/>
  <c r="BE936" i="1"/>
  <c r="BH936" i="1"/>
  <c r="BJ936" i="1"/>
  <c r="BL936" i="1"/>
  <c r="BN936" i="1"/>
  <c r="BP936" i="1"/>
  <c r="BR936" i="1"/>
  <c r="BT936" i="1"/>
  <c r="BV936" i="1"/>
  <c r="CB936" i="1"/>
  <c r="CD936" i="1"/>
  <c r="CF936" i="1"/>
  <c r="CH936" i="1"/>
  <c r="CJ936" i="1"/>
  <c r="CL936" i="1"/>
  <c r="CN936" i="1"/>
  <c r="CP936" i="1"/>
  <c r="CR936" i="1"/>
  <c r="CT936" i="1"/>
  <c r="CV936" i="1"/>
  <c r="CX936" i="1"/>
  <c r="CZ936" i="1"/>
  <c r="DC936" i="1"/>
  <c r="E937" i="1"/>
  <c r="H937" i="1"/>
  <c r="K937" i="1"/>
  <c r="S937" i="1"/>
  <c r="U937" i="1"/>
  <c r="W937" i="1"/>
  <c r="Y937" i="1"/>
  <c r="AA937" i="1"/>
  <c r="AC937" i="1"/>
  <c r="AD937" i="1"/>
  <c r="AE937" i="1"/>
  <c r="AF937" i="1"/>
  <c r="AK937" i="1"/>
  <c r="AQ937" i="1"/>
  <c r="AR937" i="1"/>
  <c r="AS937" i="1"/>
  <c r="AT937" i="1"/>
  <c r="AV937" i="1"/>
  <c r="AW937" i="1"/>
  <c r="AX937" i="1"/>
  <c r="AY937" i="1"/>
  <c r="BB937" i="1"/>
  <c r="BC937" i="1"/>
  <c r="BD937" i="1"/>
  <c r="BE937" i="1"/>
  <c r="BH937" i="1"/>
  <c r="BJ937" i="1"/>
  <c r="BL937" i="1"/>
  <c r="BN937" i="1"/>
  <c r="BP937" i="1"/>
  <c r="BR937" i="1"/>
  <c r="BT937" i="1"/>
  <c r="BV937" i="1"/>
  <c r="CB937" i="1"/>
  <c r="CD937" i="1"/>
  <c r="CF937" i="1"/>
  <c r="CH937" i="1"/>
  <c r="CJ937" i="1"/>
  <c r="CL937" i="1"/>
  <c r="CN937" i="1"/>
  <c r="CP937" i="1"/>
  <c r="CR937" i="1"/>
  <c r="CT937" i="1"/>
  <c r="CV937" i="1"/>
  <c r="CX937" i="1"/>
  <c r="CZ937" i="1"/>
  <c r="DC937" i="1"/>
  <c r="E938" i="1"/>
  <c r="H938" i="1"/>
  <c r="K938" i="1"/>
  <c r="S938" i="1"/>
  <c r="U938" i="1"/>
  <c r="W938" i="1"/>
  <c r="Y938" i="1"/>
  <c r="AA938" i="1"/>
  <c r="AC938" i="1"/>
  <c r="AD938" i="1"/>
  <c r="AE938" i="1"/>
  <c r="AF938" i="1"/>
  <c r="AK938" i="1"/>
  <c r="AQ938" i="1"/>
  <c r="AR938" i="1"/>
  <c r="AS938" i="1"/>
  <c r="AT938" i="1"/>
  <c r="AV938" i="1"/>
  <c r="AW938" i="1"/>
  <c r="AX938" i="1"/>
  <c r="AY938" i="1"/>
  <c r="BB938" i="1"/>
  <c r="BC938" i="1"/>
  <c r="BD938" i="1"/>
  <c r="BE938" i="1"/>
  <c r="BH938" i="1"/>
  <c r="BJ938" i="1"/>
  <c r="BL938" i="1"/>
  <c r="BN938" i="1"/>
  <c r="BP938" i="1"/>
  <c r="BR938" i="1"/>
  <c r="BT938" i="1"/>
  <c r="BV938" i="1"/>
  <c r="CB938" i="1"/>
  <c r="CD938" i="1"/>
  <c r="CF938" i="1"/>
  <c r="CH938" i="1"/>
  <c r="CJ938" i="1"/>
  <c r="CL938" i="1"/>
  <c r="CN938" i="1"/>
  <c r="CP938" i="1"/>
  <c r="CR938" i="1"/>
  <c r="CT938" i="1"/>
  <c r="CV938" i="1"/>
  <c r="CX938" i="1"/>
  <c r="CZ938" i="1"/>
  <c r="DC938" i="1"/>
  <c r="E939" i="1"/>
  <c r="H939" i="1"/>
  <c r="K939" i="1"/>
  <c r="S939" i="1"/>
  <c r="U939" i="1"/>
  <c r="W939" i="1"/>
  <c r="Y939" i="1"/>
  <c r="AA939" i="1"/>
  <c r="AC939" i="1"/>
  <c r="AD939" i="1"/>
  <c r="AE939" i="1"/>
  <c r="AF939" i="1"/>
  <c r="AK939" i="1"/>
  <c r="AQ939" i="1"/>
  <c r="AR939" i="1"/>
  <c r="AS939" i="1"/>
  <c r="AT939" i="1"/>
  <c r="AV939" i="1"/>
  <c r="AW939" i="1"/>
  <c r="AX939" i="1"/>
  <c r="AY939" i="1"/>
  <c r="BB939" i="1"/>
  <c r="BC939" i="1"/>
  <c r="BD939" i="1"/>
  <c r="BE939" i="1"/>
  <c r="BH939" i="1"/>
  <c r="BJ939" i="1"/>
  <c r="BL939" i="1"/>
  <c r="BN939" i="1"/>
  <c r="BP939" i="1"/>
  <c r="BR939" i="1"/>
  <c r="BT939" i="1"/>
  <c r="BV939" i="1"/>
  <c r="CB939" i="1"/>
  <c r="CD939" i="1"/>
  <c r="CF939" i="1"/>
  <c r="CH939" i="1"/>
  <c r="CJ939" i="1"/>
  <c r="CL939" i="1"/>
  <c r="CN939" i="1"/>
  <c r="CP939" i="1"/>
  <c r="CR939" i="1"/>
  <c r="CT939" i="1"/>
  <c r="CV939" i="1"/>
  <c r="CX939" i="1"/>
  <c r="CZ939" i="1"/>
  <c r="DC939" i="1"/>
  <c r="E940" i="1"/>
  <c r="H940" i="1"/>
  <c r="K940" i="1"/>
  <c r="S940" i="1"/>
  <c r="U940" i="1"/>
  <c r="W940" i="1"/>
  <c r="Y940" i="1"/>
  <c r="AA940" i="1"/>
  <c r="AC940" i="1"/>
  <c r="AD940" i="1"/>
  <c r="AE940" i="1"/>
  <c r="AF940" i="1"/>
  <c r="AK940" i="1"/>
  <c r="AQ940" i="1"/>
  <c r="AR940" i="1"/>
  <c r="AS940" i="1"/>
  <c r="AT940" i="1"/>
  <c r="AV940" i="1"/>
  <c r="AW940" i="1"/>
  <c r="AX940" i="1"/>
  <c r="AY940" i="1"/>
  <c r="BB940" i="1"/>
  <c r="BC940" i="1"/>
  <c r="BD940" i="1"/>
  <c r="BE940" i="1"/>
  <c r="BH940" i="1"/>
  <c r="BJ940" i="1"/>
  <c r="BL940" i="1"/>
  <c r="BN940" i="1"/>
  <c r="BP940" i="1"/>
  <c r="BR940" i="1"/>
  <c r="BT940" i="1"/>
  <c r="BV940" i="1"/>
  <c r="CB940" i="1"/>
  <c r="CD940" i="1"/>
  <c r="CF940" i="1"/>
  <c r="CH940" i="1"/>
  <c r="CJ940" i="1"/>
  <c r="CL940" i="1"/>
  <c r="CN940" i="1"/>
  <c r="CP940" i="1"/>
  <c r="CR940" i="1"/>
  <c r="CT940" i="1"/>
  <c r="CV940" i="1"/>
  <c r="CX940" i="1"/>
  <c r="CZ940" i="1"/>
  <c r="DC940" i="1"/>
  <c r="E941" i="1"/>
  <c r="H941" i="1"/>
  <c r="K941" i="1"/>
  <c r="S941" i="1"/>
  <c r="U941" i="1"/>
  <c r="W941" i="1"/>
  <c r="Y941" i="1"/>
  <c r="AA941" i="1"/>
  <c r="AC941" i="1"/>
  <c r="AD941" i="1"/>
  <c r="AE941" i="1"/>
  <c r="AF941" i="1"/>
  <c r="AK941" i="1"/>
  <c r="AQ941" i="1"/>
  <c r="AR941" i="1"/>
  <c r="AS941" i="1"/>
  <c r="AT941" i="1"/>
  <c r="AV941" i="1"/>
  <c r="AW941" i="1"/>
  <c r="AX941" i="1"/>
  <c r="AY941" i="1"/>
  <c r="BB941" i="1"/>
  <c r="BC941" i="1"/>
  <c r="BD941" i="1"/>
  <c r="BE941" i="1"/>
  <c r="BH941" i="1"/>
  <c r="BJ941" i="1"/>
  <c r="BL941" i="1"/>
  <c r="BN941" i="1"/>
  <c r="BP941" i="1"/>
  <c r="BR941" i="1"/>
  <c r="BT941" i="1"/>
  <c r="BV941" i="1"/>
  <c r="CB941" i="1"/>
  <c r="CD941" i="1"/>
  <c r="CF941" i="1"/>
  <c r="CH941" i="1"/>
  <c r="CJ941" i="1"/>
  <c r="CL941" i="1"/>
  <c r="CN941" i="1"/>
  <c r="CP941" i="1"/>
  <c r="CR941" i="1"/>
  <c r="CT941" i="1"/>
  <c r="CV941" i="1"/>
  <c r="CX941" i="1"/>
  <c r="CZ941" i="1"/>
  <c r="DC941" i="1"/>
  <c r="E942" i="1"/>
  <c r="H942" i="1"/>
  <c r="K942" i="1"/>
  <c r="S942" i="1"/>
  <c r="U942" i="1"/>
  <c r="W942" i="1"/>
  <c r="Y942" i="1"/>
  <c r="AA942" i="1"/>
  <c r="AC942" i="1"/>
  <c r="AD942" i="1"/>
  <c r="AE942" i="1"/>
  <c r="AF942" i="1"/>
  <c r="AK942" i="1"/>
  <c r="AQ942" i="1"/>
  <c r="AR942" i="1"/>
  <c r="AS942" i="1"/>
  <c r="AT942" i="1"/>
  <c r="AV942" i="1"/>
  <c r="AW942" i="1"/>
  <c r="AX942" i="1"/>
  <c r="AY942" i="1"/>
  <c r="BB942" i="1"/>
  <c r="BC942" i="1"/>
  <c r="BD942" i="1"/>
  <c r="BE942" i="1"/>
  <c r="BH942" i="1"/>
  <c r="BJ942" i="1"/>
  <c r="BL942" i="1"/>
  <c r="BN942" i="1"/>
  <c r="BP942" i="1"/>
  <c r="BR942" i="1"/>
  <c r="BT942" i="1"/>
  <c r="BV942" i="1"/>
  <c r="CB942" i="1"/>
  <c r="CD942" i="1"/>
  <c r="CF942" i="1"/>
  <c r="CH942" i="1"/>
  <c r="CJ942" i="1"/>
  <c r="CL942" i="1"/>
  <c r="CN942" i="1"/>
  <c r="CP942" i="1"/>
  <c r="CR942" i="1"/>
  <c r="CT942" i="1"/>
  <c r="CV942" i="1"/>
  <c r="CX942" i="1"/>
  <c r="CZ942" i="1"/>
  <c r="DC942" i="1"/>
  <c r="E943" i="1"/>
  <c r="H943" i="1"/>
  <c r="K943" i="1"/>
  <c r="S943" i="1"/>
  <c r="U943" i="1"/>
  <c r="W943" i="1"/>
  <c r="Y943" i="1"/>
  <c r="AA943" i="1"/>
  <c r="AC943" i="1"/>
  <c r="AD943" i="1"/>
  <c r="AE943" i="1"/>
  <c r="AF943" i="1"/>
  <c r="AK943" i="1"/>
  <c r="AQ943" i="1"/>
  <c r="AR943" i="1"/>
  <c r="AS943" i="1"/>
  <c r="AT943" i="1"/>
  <c r="AV943" i="1"/>
  <c r="AW943" i="1"/>
  <c r="AX943" i="1"/>
  <c r="AY943" i="1"/>
  <c r="BB943" i="1"/>
  <c r="BC943" i="1"/>
  <c r="BD943" i="1"/>
  <c r="BE943" i="1"/>
  <c r="BH943" i="1"/>
  <c r="BJ943" i="1"/>
  <c r="BL943" i="1"/>
  <c r="BN943" i="1"/>
  <c r="BP943" i="1"/>
  <c r="BR943" i="1"/>
  <c r="BT943" i="1"/>
  <c r="BV943" i="1"/>
  <c r="CB943" i="1"/>
  <c r="CD943" i="1"/>
  <c r="CF943" i="1"/>
  <c r="CH943" i="1"/>
  <c r="CJ943" i="1"/>
  <c r="CL943" i="1"/>
  <c r="CN943" i="1"/>
  <c r="CP943" i="1"/>
  <c r="CR943" i="1"/>
  <c r="CT943" i="1"/>
  <c r="CV943" i="1"/>
  <c r="CX943" i="1"/>
  <c r="CZ943" i="1"/>
  <c r="DC943" i="1"/>
  <c r="E944" i="1"/>
  <c r="H944" i="1"/>
  <c r="K944" i="1"/>
  <c r="S944" i="1"/>
  <c r="U944" i="1"/>
  <c r="W944" i="1"/>
  <c r="Y944" i="1"/>
  <c r="AA944" i="1"/>
  <c r="AC944" i="1"/>
  <c r="AD944" i="1"/>
  <c r="AE944" i="1"/>
  <c r="AF944" i="1"/>
  <c r="AK944" i="1"/>
  <c r="AQ944" i="1"/>
  <c r="AR944" i="1"/>
  <c r="AS944" i="1"/>
  <c r="AT944" i="1"/>
  <c r="AV944" i="1"/>
  <c r="AW944" i="1"/>
  <c r="AX944" i="1"/>
  <c r="AY944" i="1"/>
  <c r="BB944" i="1"/>
  <c r="BC944" i="1"/>
  <c r="BD944" i="1"/>
  <c r="BE944" i="1"/>
  <c r="BH944" i="1"/>
  <c r="BJ944" i="1"/>
  <c r="BL944" i="1"/>
  <c r="BN944" i="1"/>
  <c r="BP944" i="1"/>
  <c r="BR944" i="1"/>
  <c r="BT944" i="1"/>
  <c r="BV944" i="1"/>
  <c r="CB944" i="1"/>
  <c r="CD944" i="1"/>
  <c r="CF944" i="1"/>
  <c r="CH944" i="1"/>
  <c r="CJ944" i="1"/>
  <c r="CL944" i="1"/>
  <c r="CN944" i="1"/>
  <c r="CP944" i="1"/>
  <c r="CR944" i="1"/>
  <c r="CT944" i="1"/>
  <c r="CV944" i="1"/>
  <c r="CX944" i="1"/>
  <c r="CZ944" i="1"/>
  <c r="DC944" i="1"/>
  <c r="E945" i="1"/>
  <c r="H945" i="1"/>
  <c r="K945" i="1"/>
  <c r="S945" i="1"/>
  <c r="U945" i="1"/>
  <c r="W945" i="1"/>
  <c r="Y945" i="1"/>
  <c r="AA945" i="1"/>
  <c r="AC945" i="1"/>
  <c r="AD945" i="1"/>
  <c r="AE945" i="1"/>
  <c r="AF945" i="1"/>
  <c r="AK945" i="1"/>
  <c r="AQ945" i="1"/>
  <c r="AR945" i="1"/>
  <c r="AS945" i="1"/>
  <c r="AT945" i="1"/>
  <c r="AV945" i="1"/>
  <c r="AW945" i="1"/>
  <c r="AX945" i="1"/>
  <c r="AY945" i="1"/>
  <c r="BB945" i="1"/>
  <c r="BC945" i="1"/>
  <c r="BD945" i="1"/>
  <c r="BE945" i="1"/>
  <c r="BH945" i="1"/>
  <c r="BJ945" i="1"/>
  <c r="BL945" i="1"/>
  <c r="BN945" i="1"/>
  <c r="BP945" i="1"/>
  <c r="BR945" i="1"/>
  <c r="BT945" i="1"/>
  <c r="BV945" i="1"/>
  <c r="CB945" i="1"/>
  <c r="CD945" i="1"/>
  <c r="CF945" i="1"/>
  <c r="CH945" i="1"/>
  <c r="CJ945" i="1"/>
  <c r="CL945" i="1"/>
  <c r="CN945" i="1"/>
  <c r="CP945" i="1"/>
  <c r="CR945" i="1"/>
  <c r="CT945" i="1"/>
  <c r="CV945" i="1"/>
  <c r="CX945" i="1"/>
  <c r="CZ945" i="1"/>
  <c r="DC945" i="1"/>
  <c r="E946" i="1"/>
  <c r="H946" i="1"/>
  <c r="K946" i="1"/>
  <c r="S946" i="1"/>
  <c r="U946" i="1"/>
  <c r="W946" i="1"/>
  <c r="Y946" i="1"/>
  <c r="AA946" i="1"/>
  <c r="AC946" i="1"/>
  <c r="AD946" i="1"/>
  <c r="AE946" i="1"/>
  <c r="AF946" i="1"/>
  <c r="AK946" i="1"/>
  <c r="AQ946" i="1"/>
  <c r="AR946" i="1"/>
  <c r="AS946" i="1"/>
  <c r="AT946" i="1"/>
  <c r="AV946" i="1"/>
  <c r="AW946" i="1"/>
  <c r="AX946" i="1"/>
  <c r="AY946" i="1"/>
  <c r="BB946" i="1"/>
  <c r="BC946" i="1"/>
  <c r="BD946" i="1"/>
  <c r="BE946" i="1"/>
  <c r="BH946" i="1"/>
  <c r="BJ946" i="1"/>
  <c r="BL946" i="1"/>
  <c r="BN946" i="1"/>
  <c r="BP946" i="1"/>
  <c r="BR946" i="1"/>
  <c r="BT946" i="1"/>
  <c r="BV946" i="1"/>
  <c r="CB946" i="1"/>
  <c r="CD946" i="1"/>
  <c r="CF946" i="1"/>
  <c r="CH946" i="1"/>
  <c r="CJ946" i="1"/>
  <c r="CL946" i="1"/>
  <c r="CN946" i="1"/>
  <c r="CP946" i="1"/>
  <c r="CR946" i="1"/>
  <c r="CT946" i="1"/>
  <c r="CV946" i="1"/>
  <c r="CX946" i="1"/>
  <c r="CZ946" i="1"/>
  <c r="DC946" i="1"/>
  <c r="E947" i="1"/>
  <c r="H947" i="1"/>
  <c r="K947" i="1"/>
  <c r="S947" i="1"/>
  <c r="U947" i="1"/>
  <c r="W947" i="1"/>
  <c r="Y947" i="1"/>
  <c r="AA947" i="1"/>
  <c r="AC947" i="1"/>
  <c r="AD947" i="1"/>
  <c r="AE947" i="1"/>
  <c r="AF947" i="1"/>
  <c r="AK947" i="1"/>
  <c r="AQ947" i="1"/>
  <c r="AR947" i="1"/>
  <c r="AS947" i="1"/>
  <c r="AT947" i="1"/>
  <c r="AV947" i="1"/>
  <c r="AW947" i="1"/>
  <c r="AX947" i="1"/>
  <c r="AY947" i="1"/>
  <c r="BB947" i="1"/>
  <c r="BC947" i="1"/>
  <c r="BD947" i="1"/>
  <c r="BE947" i="1"/>
  <c r="BH947" i="1"/>
  <c r="BJ947" i="1"/>
  <c r="BL947" i="1"/>
  <c r="BN947" i="1"/>
  <c r="BP947" i="1"/>
  <c r="BR947" i="1"/>
  <c r="BT947" i="1"/>
  <c r="BV947" i="1"/>
  <c r="CB947" i="1"/>
  <c r="CD947" i="1"/>
  <c r="CF947" i="1"/>
  <c r="CH947" i="1"/>
  <c r="CJ947" i="1"/>
  <c r="CL947" i="1"/>
  <c r="CN947" i="1"/>
  <c r="CP947" i="1"/>
  <c r="CR947" i="1"/>
  <c r="CT947" i="1"/>
  <c r="CV947" i="1"/>
  <c r="CX947" i="1"/>
  <c r="CZ947" i="1"/>
  <c r="DC947" i="1"/>
  <c r="E948" i="1"/>
  <c r="H948" i="1"/>
  <c r="K948" i="1"/>
  <c r="S948" i="1"/>
  <c r="U948" i="1"/>
  <c r="W948" i="1"/>
  <c r="Y948" i="1"/>
  <c r="AA948" i="1"/>
  <c r="AC948" i="1"/>
  <c r="AD948" i="1"/>
  <c r="AE948" i="1"/>
  <c r="AF948" i="1"/>
  <c r="AK948" i="1"/>
  <c r="AQ948" i="1"/>
  <c r="AR948" i="1"/>
  <c r="AS948" i="1"/>
  <c r="AT948" i="1"/>
  <c r="AV948" i="1"/>
  <c r="AW948" i="1"/>
  <c r="AX948" i="1"/>
  <c r="AY948" i="1"/>
  <c r="BB948" i="1"/>
  <c r="BC948" i="1"/>
  <c r="BD948" i="1"/>
  <c r="BE948" i="1"/>
  <c r="BH948" i="1"/>
  <c r="BJ948" i="1"/>
  <c r="BL948" i="1"/>
  <c r="BN948" i="1"/>
  <c r="BP948" i="1"/>
  <c r="BR948" i="1"/>
  <c r="BT948" i="1"/>
  <c r="BV948" i="1"/>
  <c r="CB948" i="1"/>
  <c r="CD948" i="1"/>
  <c r="CF948" i="1"/>
  <c r="CH948" i="1"/>
  <c r="CJ948" i="1"/>
  <c r="CL948" i="1"/>
  <c r="CN948" i="1"/>
  <c r="CP948" i="1"/>
  <c r="CR948" i="1"/>
  <c r="CT948" i="1"/>
  <c r="CV948" i="1"/>
  <c r="CX948" i="1"/>
  <c r="CZ948" i="1"/>
  <c r="DC948" i="1"/>
  <c r="E949" i="1"/>
  <c r="H949" i="1"/>
  <c r="K949" i="1"/>
  <c r="S949" i="1"/>
  <c r="U949" i="1"/>
  <c r="W949" i="1"/>
  <c r="Y949" i="1"/>
  <c r="AA949" i="1"/>
  <c r="AC949" i="1"/>
  <c r="AD949" i="1"/>
  <c r="AE949" i="1"/>
  <c r="AF949" i="1"/>
  <c r="AK949" i="1"/>
  <c r="AQ949" i="1"/>
  <c r="AR949" i="1"/>
  <c r="AS949" i="1"/>
  <c r="AT949" i="1"/>
  <c r="AV949" i="1"/>
  <c r="AW949" i="1"/>
  <c r="AX949" i="1"/>
  <c r="AY949" i="1"/>
  <c r="BB949" i="1"/>
  <c r="BC949" i="1"/>
  <c r="BD949" i="1"/>
  <c r="BE949" i="1"/>
  <c r="BH949" i="1"/>
  <c r="BJ949" i="1"/>
  <c r="BL949" i="1"/>
  <c r="BN949" i="1"/>
  <c r="BP949" i="1"/>
  <c r="BR949" i="1"/>
  <c r="BT949" i="1"/>
  <c r="BV949" i="1"/>
  <c r="CB949" i="1"/>
  <c r="CD949" i="1"/>
  <c r="CF949" i="1"/>
  <c r="CH949" i="1"/>
  <c r="CJ949" i="1"/>
  <c r="CL949" i="1"/>
  <c r="CN949" i="1"/>
  <c r="CP949" i="1"/>
  <c r="CR949" i="1"/>
  <c r="CT949" i="1"/>
  <c r="CV949" i="1"/>
  <c r="CX949" i="1"/>
  <c r="CZ949" i="1"/>
  <c r="DC949" i="1"/>
  <c r="E950" i="1"/>
  <c r="H950" i="1"/>
  <c r="K950" i="1"/>
  <c r="S950" i="1"/>
  <c r="U950" i="1"/>
  <c r="W950" i="1"/>
  <c r="Y950" i="1"/>
  <c r="AA950" i="1"/>
  <c r="AC950" i="1"/>
  <c r="AD950" i="1"/>
  <c r="AE950" i="1"/>
  <c r="AF950" i="1"/>
  <c r="AK950" i="1"/>
  <c r="AQ950" i="1"/>
  <c r="AR950" i="1"/>
  <c r="AS950" i="1"/>
  <c r="AT950" i="1"/>
  <c r="AV950" i="1"/>
  <c r="AW950" i="1"/>
  <c r="AX950" i="1"/>
  <c r="AY950" i="1"/>
  <c r="BB950" i="1"/>
  <c r="BC950" i="1"/>
  <c r="BD950" i="1"/>
  <c r="BE950" i="1"/>
  <c r="BH950" i="1"/>
  <c r="BJ950" i="1"/>
  <c r="BL950" i="1"/>
  <c r="BN950" i="1"/>
  <c r="BP950" i="1"/>
  <c r="BR950" i="1"/>
  <c r="BT950" i="1"/>
  <c r="BV950" i="1"/>
  <c r="CB950" i="1"/>
  <c r="CD950" i="1"/>
  <c r="CF950" i="1"/>
  <c r="CH950" i="1"/>
  <c r="CJ950" i="1"/>
  <c r="CL950" i="1"/>
  <c r="CN950" i="1"/>
  <c r="CP950" i="1"/>
  <c r="CR950" i="1"/>
  <c r="CT950" i="1"/>
  <c r="CV950" i="1"/>
  <c r="CX950" i="1"/>
  <c r="CZ950" i="1"/>
  <c r="DC950" i="1"/>
  <c r="E951" i="1"/>
  <c r="H951" i="1"/>
  <c r="K951" i="1"/>
  <c r="S951" i="1"/>
  <c r="U951" i="1"/>
  <c r="W951" i="1"/>
  <c r="Y951" i="1"/>
  <c r="AA951" i="1"/>
  <c r="AC951" i="1"/>
  <c r="AD951" i="1"/>
  <c r="AE951" i="1"/>
  <c r="AF951" i="1"/>
  <c r="AK951" i="1"/>
  <c r="AQ951" i="1"/>
  <c r="AR951" i="1"/>
  <c r="AS951" i="1"/>
  <c r="AT951" i="1"/>
  <c r="AV951" i="1"/>
  <c r="AW951" i="1"/>
  <c r="AX951" i="1"/>
  <c r="AY951" i="1"/>
  <c r="BB951" i="1"/>
  <c r="BC951" i="1"/>
  <c r="BD951" i="1"/>
  <c r="BE951" i="1"/>
  <c r="BH951" i="1"/>
  <c r="BJ951" i="1"/>
  <c r="BL951" i="1"/>
  <c r="BN951" i="1"/>
  <c r="BP951" i="1"/>
  <c r="BR951" i="1"/>
  <c r="BT951" i="1"/>
  <c r="BV951" i="1"/>
  <c r="CB951" i="1"/>
  <c r="CD951" i="1"/>
  <c r="CF951" i="1"/>
  <c r="CH951" i="1"/>
  <c r="CJ951" i="1"/>
  <c r="CL951" i="1"/>
  <c r="CN951" i="1"/>
  <c r="CP951" i="1"/>
  <c r="CR951" i="1"/>
  <c r="CT951" i="1"/>
  <c r="CV951" i="1"/>
  <c r="CX951" i="1"/>
  <c r="CZ951" i="1"/>
  <c r="DC951" i="1"/>
  <c r="E952" i="1"/>
  <c r="H952" i="1"/>
  <c r="K952" i="1"/>
  <c r="S952" i="1"/>
  <c r="U952" i="1"/>
  <c r="W952" i="1"/>
  <c r="Y952" i="1"/>
  <c r="AA952" i="1"/>
  <c r="AC952" i="1"/>
  <c r="AD952" i="1"/>
  <c r="AE952" i="1"/>
  <c r="AF952" i="1"/>
  <c r="AK952" i="1"/>
  <c r="AQ952" i="1"/>
  <c r="AR952" i="1"/>
  <c r="AS952" i="1"/>
  <c r="AT952" i="1"/>
  <c r="AV952" i="1"/>
  <c r="AW952" i="1"/>
  <c r="AX952" i="1"/>
  <c r="AY952" i="1"/>
  <c r="BB952" i="1"/>
  <c r="BC952" i="1"/>
  <c r="BD952" i="1"/>
  <c r="BE952" i="1"/>
  <c r="BH952" i="1"/>
  <c r="BJ952" i="1"/>
  <c r="BL952" i="1"/>
  <c r="BN952" i="1"/>
  <c r="BP952" i="1"/>
  <c r="BR952" i="1"/>
  <c r="BT952" i="1"/>
  <c r="BV952" i="1"/>
  <c r="CB952" i="1"/>
  <c r="CD952" i="1"/>
  <c r="CF952" i="1"/>
  <c r="CH952" i="1"/>
  <c r="CJ952" i="1"/>
  <c r="CL952" i="1"/>
  <c r="CN952" i="1"/>
  <c r="CP952" i="1"/>
  <c r="CR952" i="1"/>
  <c r="CT952" i="1"/>
  <c r="CV952" i="1"/>
  <c r="CX952" i="1"/>
  <c r="CZ952" i="1"/>
  <c r="DC952" i="1"/>
  <c r="E953" i="1"/>
  <c r="H953" i="1"/>
  <c r="K953" i="1"/>
  <c r="S953" i="1"/>
  <c r="U953" i="1"/>
  <c r="W953" i="1"/>
  <c r="Y953" i="1"/>
  <c r="AA953" i="1"/>
  <c r="AC953" i="1"/>
  <c r="AD953" i="1"/>
  <c r="AE953" i="1"/>
  <c r="AF953" i="1"/>
  <c r="AK953" i="1"/>
  <c r="AQ953" i="1"/>
  <c r="AR953" i="1"/>
  <c r="AS953" i="1"/>
  <c r="AT953" i="1"/>
  <c r="AV953" i="1"/>
  <c r="AW953" i="1"/>
  <c r="AX953" i="1"/>
  <c r="AY953" i="1"/>
  <c r="BB953" i="1"/>
  <c r="BC953" i="1"/>
  <c r="BD953" i="1"/>
  <c r="BE953" i="1"/>
  <c r="BH953" i="1"/>
  <c r="BJ953" i="1"/>
  <c r="BL953" i="1"/>
  <c r="BN953" i="1"/>
  <c r="BP953" i="1"/>
  <c r="BR953" i="1"/>
  <c r="BT953" i="1"/>
  <c r="BV953" i="1"/>
  <c r="CB953" i="1"/>
  <c r="CD953" i="1"/>
  <c r="CF953" i="1"/>
  <c r="CH953" i="1"/>
  <c r="CJ953" i="1"/>
  <c r="CL953" i="1"/>
  <c r="CN953" i="1"/>
  <c r="CP953" i="1"/>
  <c r="CR953" i="1"/>
  <c r="CT953" i="1"/>
  <c r="CV953" i="1"/>
  <c r="CX953" i="1"/>
  <c r="CZ953" i="1"/>
  <c r="DC953" i="1"/>
  <c r="E954" i="1"/>
  <c r="H954" i="1"/>
  <c r="K954" i="1"/>
  <c r="S954" i="1"/>
  <c r="U954" i="1"/>
  <c r="W954" i="1"/>
  <c r="Y954" i="1"/>
  <c r="AA954" i="1"/>
  <c r="AC954" i="1"/>
  <c r="AD954" i="1"/>
  <c r="AE954" i="1"/>
  <c r="AF954" i="1"/>
  <c r="AK954" i="1"/>
  <c r="AQ954" i="1"/>
  <c r="AR954" i="1"/>
  <c r="AS954" i="1"/>
  <c r="AT954" i="1"/>
  <c r="AV954" i="1"/>
  <c r="AW954" i="1"/>
  <c r="AX954" i="1"/>
  <c r="AY954" i="1"/>
  <c r="BB954" i="1"/>
  <c r="BC954" i="1"/>
  <c r="BD954" i="1"/>
  <c r="BE954" i="1"/>
  <c r="BH954" i="1"/>
  <c r="BJ954" i="1"/>
  <c r="BL954" i="1"/>
  <c r="BN954" i="1"/>
  <c r="BP954" i="1"/>
  <c r="BR954" i="1"/>
  <c r="BT954" i="1"/>
  <c r="BV954" i="1"/>
  <c r="CB954" i="1"/>
  <c r="CD954" i="1"/>
  <c r="CF954" i="1"/>
  <c r="CH954" i="1"/>
  <c r="CJ954" i="1"/>
  <c r="CL954" i="1"/>
  <c r="CN954" i="1"/>
  <c r="CP954" i="1"/>
  <c r="CR954" i="1"/>
  <c r="CT954" i="1"/>
  <c r="CV954" i="1"/>
  <c r="CX954" i="1"/>
  <c r="CZ954" i="1"/>
  <c r="DC954" i="1"/>
  <c r="E955" i="1"/>
  <c r="H955" i="1"/>
  <c r="K955" i="1"/>
  <c r="S955" i="1"/>
  <c r="U955" i="1"/>
  <c r="W955" i="1"/>
  <c r="Y955" i="1"/>
  <c r="AA955" i="1"/>
  <c r="AC955" i="1"/>
  <c r="AD955" i="1"/>
  <c r="AE955" i="1"/>
  <c r="AF955" i="1"/>
  <c r="AK955" i="1"/>
  <c r="AQ955" i="1"/>
  <c r="AR955" i="1"/>
  <c r="AS955" i="1"/>
  <c r="AT955" i="1"/>
  <c r="AV955" i="1"/>
  <c r="AW955" i="1"/>
  <c r="AX955" i="1"/>
  <c r="AY955" i="1"/>
  <c r="BB955" i="1"/>
  <c r="BC955" i="1"/>
  <c r="BD955" i="1"/>
  <c r="BE955" i="1"/>
  <c r="BH955" i="1"/>
  <c r="BJ955" i="1"/>
  <c r="BL955" i="1"/>
  <c r="BN955" i="1"/>
  <c r="BP955" i="1"/>
  <c r="BR955" i="1"/>
  <c r="BT955" i="1"/>
  <c r="BV955" i="1"/>
  <c r="CB955" i="1"/>
  <c r="CD955" i="1"/>
  <c r="CF955" i="1"/>
  <c r="CH955" i="1"/>
  <c r="CJ955" i="1"/>
  <c r="CL955" i="1"/>
  <c r="CN955" i="1"/>
  <c r="CP955" i="1"/>
  <c r="CR955" i="1"/>
  <c r="CT955" i="1"/>
  <c r="CV955" i="1"/>
  <c r="CX955" i="1"/>
  <c r="CZ955" i="1"/>
  <c r="DC955" i="1"/>
  <c r="E956" i="1"/>
  <c r="H956" i="1"/>
  <c r="K956" i="1"/>
  <c r="S956" i="1"/>
  <c r="U956" i="1"/>
  <c r="W956" i="1"/>
  <c r="Y956" i="1"/>
  <c r="AA956" i="1"/>
  <c r="AC956" i="1"/>
  <c r="AD956" i="1"/>
  <c r="AE956" i="1"/>
  <c r="AF956" i="1"/>
  <c r="AK956" i="1"/>
  <c r="AQ956" i="1"/>
  <c r="AR956" i="1"/>
  <c r="AS956" i="1"/>
  <c r="AT956" i="1"/>
  <c r="AV956" i="1"/>
  <c r="AW956" i="1"/>
  <c r="AX956" i="1"/>
  <c r="AY956" i="1"/>
  <c r="BB956" i="1"/>
  <c r="BC956" i="1"/>
  <c r="BD956" i="1"/>
  <c r="BE956" i="1"/>
  <c r="BH956" i="1"/>
  <c r="BJ956" i="1"/>
  <c r="BL956" i="1"/>
  <c r="BN956" i="1"/>
  <c r="BP956" i="1"/>
  <c r="BR956" i="1"/>
  <c r="BT956" i="1"/>
  <c r="BV956" i="1"/>
  <c r="CB956" i="1"/>
  <c r="CD956" i="1"/>
  <c r="CF956" i="1"/>
  <c r="CH956" i="1"/>
  <c r="CJ956" i="1"/>
  <c r="CL956" i="1"/>
  <c r="CN956" i="1"/>
  <c r="CP956" i="1"/>
  <c r="CR956" i="1"/>
  <c r="CT956" i="1"/>
  <c r="CV956" i="1"/>
  <c r="CX956" i="1"/>
  <c r="CZ956" i="1"/>
  <c r="DC956" i="1"/>
  <c r="E957" i="1"/>
  <c r="H957" i="1"/>
  <c r="K957" i="1"/>
  <c r="S957" i="1"/>
  <c r="U957" i="1"/>
  <c r="W957" i="1"/>
  <c r="Y957" i="1"/>
  <c r="AA957" i="1"/>
  <c r="AC957" i="1"/>
  <c r="AD957" i="1"/>
  <c r="AE957" i="1"/>
  <c r="AF957" i="1"/>
  <c r="AK957" i="1"/>
  <c r="AQ957" i="1"/>
  <c r="AR957" i="1"/>
  <c r="AS957" i="1"/>
  <c r="AT957" i="1"/>
  <c r="AV957" i="1"/>
  <c r="AW957" i="1"/>
  <c r="AX957" i="1"/>
  <c r="AY957" i="1"/>
  <c r="BB957" i="1"/>
  <c r="BC957" i="1"/>
  <c r="BD957" i="1"/>
  <c r="BE957" i="1"/>
  <c r="BH957" i="1"/>
  <c r="BJ957" i="1"/>
  <c r="BL957" i="1"/>
  <c r="BN957" i="1"/>
  <c r="BP957" i="1"/>
  <c r="BR957" i="1"/>
  <c r="BT957" i="1"/>
  <c r="BV957" i="1"/>
  <c r="CB957" i="1"/>
  <c r="CD957" i="1"/>
  <c r="CF957" i="1"/>
  <c r="CH957" i="1"/>
  <c r="CJ957" i="1"/>
  <c r="CL957" i="1"/>
  <c r="CN957" i="1"/>
  <c r="CP957" i="1"/>
  <c r="CR957" i="1"/>
  <c r="CT957" i="1"/>
  <c r="CV957" i="1"/>
  <c r="CX957" i="1"/>
  <c r="CZ957" i="1"/>
  <c r="DC957" i="1"/>
  <c r="E958" i="1"/>
  <c r="H958" i="1"/>
  <c r="K958" i="1"/>
  <c r="S958" i="1"/>
  <c r="U958" i="1"/>
  <c r="W958" i="1"/>
  <c r="Y958" i="1"/>
  <c r="AA958" i="1"/>
  <c r="AC958" i="1"/>
  <c r="AD958" i="1"/>
  <c r="AE958" i="1"/>
  <c r="AF958" i="1"/>
  <c r="AK958" i="1"/>
  <c r="AQ958" i="1"/>
  <c r="AR958" i="1"/>
  <c r="AS958" i="1"/>
  <c r="AT958" i="1"/>
  <c r="AV958" i="1"/>
  <c r="AW958" i="1"/>
  <c r="AX958" i="1"/>
  <c r="AY958" i="1"/>
  <c r="BB958" i="1"/>
  <c r="BC958" i="1"/>
  <c r="BD958" i="1"/>
  <c r="BE958" i="1"/>
  <c r="BH958" i="1"/>
  <c r="BJ958" i="1"/>
  <c r="BL958" i="1"/>
  <c r="BN958" i="1"/>
  <c r="BP958" i="1"/>
  <c r="BR958" i="1"/>
  <c r="BT958" i="1"/>
  <c r="BV958" i="1"/>
  <c r="CB958" i="1"/>
  <c r="CD958" i="1"/>
  <c r="CF958" i="1"/>
  <c r="CH958" i="1"/>
  <c r="CJ958" i="1"/>
  <c r="CL958" i="1"/>
  <c r="CN958" i="1"/>
  <c r="CP958" i="1"/>
  <c r="CR958" i="1"/>
  <c r="CT958" i="1"/>
  <c r="CV958" i="1"/>
  <c r="CX958" i="1"/>
  <c r="CZ958" i="1"/>
  <c r="DC958" i="1"/>
  <c r="E959" i="1"/>
  <c r="H959" i="1"/>
  <c r="K959" i="1"/>
  <c r="S959" i="1"/>
  <c r="U959" i="1"/>
  <c r="W959" i="1"/>
  <c r="Y959" i="1"/>
  <c r="AA959" i="1"/>
  <c r="AC959" i="1"/>
  <c r="AD959" i="1"/>
  <c r="AE959" i="1"/>
  <c r="AF959" i="1"/>
  <c r="AK959" i="1"/>
  <c r="AQ959" i="1"/>
  <c r="AR959" i="1"/>
  <c r="AS959" i="1"/>
  <c r="AT959" i="1"/>
  <c r="AV959" i="1"/>
  <c r="AW959" i="1"/>
  <c r="AX959" i="1"/>
  <c r="AY959" i="1"/>
  <c r="BB959" i="1"/>
  <c r="BC959" i="1"/>
  <c r="BD959" i="1"/>
  <c r="BE959" i="1"/>
  <c r="BH959" i="1"/>
  <c r="BJ959" i="1"/>
  <c r="BL959" i="1"/>
  <c r="BN959" i="1"/>
  <c r="BP959" i="1"/>
  <c r="BR959" i="1"/>
  <c r="BT959" i="1"/>
  <c r="BV959" i="1"/>
  <c r="CB959" i="1"/>
  <c r="CD959" i="1"/>
  <c r="CF959" i="1"/>
  <c r="CH959" i="1"/>
  <c r="CJ959" i="1"/>
  <c r="CL959" i="1"/>
  <c r="CN959" i="1"/>
  <c r="CP959" i="1"/>
  <c r="CR959" i="1"/>
  <c r="CT959" i="1"/>
  <c r="CV959" i="1"/>
  <c r="CX959" i="1"/>
  <c r="CZ959" i="1"/>
  <c r="DC959" i="1"/>
  <c r="E960" i="1"/>
  <c r="H960" i="1"/>
  <c r="K960" i="1"/>
  <c r="S960" i="1"/>
  <c r="U960" i="1"/>
  <c r="W960" i="1"/>
  <c r="Y960" i="1"/>
  <c r="AA960" i="1"/>
  <c r="AC960" i="1"/>
  <c r="AD960" i="1"/>
  <c r="AE960" i="1"/>
  <c r="AF960" i="1"/>
  <c r="AK960" i="1"/>
  <c r="AQ960" i="1"/>
  <c r="AR960" i="1"/>
  <c r="AS960" i="1"/>
  <c r="AT960" i="1"/>
  <c r="AV960" i="1"/>
  <c r="AW960" i="1"/>
  <c r="AX960" i="1"/>
  <c r="AY960" i="1"/>
  <c r="BB960" i="1"/>
  <c r="BC960" i="1"/>
  <c r="BD960" i="1"/>
  <c r="BE960" i="1"/>
  <c r="BH960" i="1"/>
  <c r="BJ960" i="1"/>
  <c r="BL960" i="1"/>
  <c r="BN960" i="1"/>
  <c r="BP960" i="1"/>
  <c r="BR960" i="1"/>
  <c r="BT960" i="1"/>
  <c r="BV960" i="1"/>
  <c r="CB960" i="1"/>
  <c r="CD960" i="1"/>
  <c r="CF960" i="1"/>
  <c r="CH960" i="1"/>
  <c r="CJ960" i="1"/>
  <c r="CL960" i="1"/>
  <c r="CN960" i="1"/>
  <c r="CP960" i="1"/>
  <c r="CR960" i="1"/>
  <c r="CT960" i="1"/>
  <c r="CV960" i="1"/>
  <c r="CX960" i="1"/>
  <c r="CZ960" i="1"/>
  <c r="DC960" i="1"/>
  <c r="E961" i="1"/>
  <c r="H961" i="1"/>
  <c r="K961" i="1"/>
  <c r="S961" i="1"/>
  <c r="U961" i="1"/>
  <c r="W961" i="1"/>
  <c r="Y961" i="1"/>
  <c r="AA961" i="1"/>
  <c r="AC961" i="1"/>
  <c r="AD961" i="1"/>
  <c r="AE961" i="1"/>
  <c r="AF961" i="1"/>
  <c r="AK961" i="1"/>
  <c r="AQ961" i="1"/>
  <c r="AR961" i="1"/>
  <c r="AS961" i="1"/>
  <c r="AT961" i="1"/>
  <c r="AV961" i="1"/>
  <c r="AW961" i="1"/>
  <c r="AX961" i="1"/>
  <c r="AY961" i="1"/>
  <c r="BB961" i="1"/>
  <c r="BC961" i="1"/>
  <c r="BD961" i="1"/>
  <c r="BE961" i="1"/>
  <c r="BH961" i="1"/>
  <c r="BJ961" i="1"/>
  <c r="BL961" i="1"/>
  <c r="BN961" i="1"/>
  <c r="BP961" i="1"/>
  <c r="BR961" i="1"/>
  <c r="BT961" i="1"/>
  <c r="BV961" i="1"/>
  <c r="CB961" i="1"/>
  <c r="CD961" i="1"/>
  <c r="CF961" i="1"/>
  <c r="CH961" i="1"/>
  <c r="CJ961" i="1"/>
  <c r="CL961" i="1"/>
  <c r="CN961" i="1"/>
  <c r="CP961" i="1"/>
  <c r="CR961" i="1"/>
  <c r="CT961" i="1"/>
  <c r="CV961" i="1"/>
  <c r="CX961" i="1"/>
  <c r="CZ961" i="1"/>
  <c r="DC961" i="1"/>
  <c r="E962" i="1"/>
  <c r="H962" i="1"/>
  <c r="K962" i="1"/>
  <c r="S962" i="1"/>
  <c r="U962" i="1"/>
  <c r="W962" i="1"/>
  <c r="Y962" i="1"/>
  <c r="AA962" i="1"/>
  <c r="AC962" i="1"/>
  <c r="AD962" i="1"/>
  <c r="AE962" i="1"/>
  <c r="AF962" i="1"/>
  <c r="AK962" i="1"/>
  <c r="AQ962" i="1"/>
  <c r="AR962" i="1"/>
  <c r="AS962" i="1"/>
  <c r="AT962" i="1"/>
  <c r="AV962" i="1"/>
  <c r="AW962" i="1"/>
  <c r="AX962" i="1"/>
  <c r="AY962" i="1"/>
  <c r="BB962" i="1"/>
  <c r="BC962" i="1"/>
  <c r="BD962" i="1"/>
  <c r="BE962" i="1"/>
  <c r="BH962" i="1"/>
  <c r="BJ962" i="1"/>
  <c r="BL962" i="1"/>
  <c r="BN962" i="1"/>
  <c r="BP962" i="1"/>
  <c r="BR962" i="1"/>
  <c r="BT962" i="1"/>
  <c r="BV962" i="1"/>
  <c r="CB962" i="1"/>
  <c r="CD962" i="1"/>
  <c r="CF962" i="1"/>
  <c r="CH962" i="1"/>
  <c r="CJ962" i="1"/>
  <c r="CL962" i="1"/>
  <c r="CN962" i="1"/>
  <c r="CP962" i="1"/>
  <c r="CR962" i="1"/>
  <c r="CT962" i="1"/>
  <c r="CV962" i="1"/>
  <c r="CX962" i="1"/>
  <c r="CZ962" i="1"/>
  <c r="DC962" i="1"/>
  <c r="E963" i="1"/>
  <c r="H963" i="1"/>
  <c r="K963" i="1"/>
  <c r="S963" i="1"/>
  <c r="U963" i="1"/>
  <c r="W963" i="1"/>
  <c r="Y963" i="1"/>
  <c r="AA963" i="1"/>
  <c r="AC963" i="1"/>
  <c r="AD963" i="1"/>
  <c r="AE963" i="1"/>
  <c r="AF963" i="1"/>
  <c r="AK963" i="1"/>
  <c r="AQ963" i="1"/>
  <c r="AR963" i="1"/>
  <c r="AS963" i="1"/>
  <c r="AT963" i="1"/>
  <c r="AV963" i="1"/>
  <c r="AW963" i="1"/>
  <c r="AX963" i="1"/>
  <c r="AY963" i="1"/>
  <c r="BB963" i="1"/>
  <c r="BC963" i="1"/>
  <c r="BD963" i="1"/>
  <c r="BE963" i="1"/>
  <c r="BH963" i="1"/>
  <c r="BJ963" i="1"/>
  <c r="BL963" i="1"/>
  <c r="BN963" i="1"/>
  <c r="BP963" i="1"/>
  <c r="BR963" i="1"/>
  <c r="BT963" i="1"/>
  <c r="BV963" i="1"/>
  <c r="CB963" i="1"/>
  <c r="CD963" i="1"/>
  <c r="CF963" i="1"/>
  <c r="CH963" i="1"/>
  <c r="CJ963" i="1"/>
  <c r="CL963" i="1"/>
  <c r="CN963" i="1"/>
  <c r="CP963" i="1"/>
  <c r="CR963" i="1"/>
  <c r="CT963" i="1"/>
  <c r="CV963" i="1"/>
  <c r="CX963" i="1"/>
  <c r="CZ963" i="1"/>
  <c r="DC963" i="1"/>
  <c r="E964" i="1"/>
  <c r="H964" i="1"/>
  <c r="K964" i="1"/>
  <c r="S964" i="1"/>
  <c r="U964" i="1"/>
  <c r="W964" i="1"/>
  <c r="Y964" i="1"/>
  <c r="AA964" i="1"/>
  <c r="AC964" i="1"/>
  <c r="AD964" i="1"/>
  <c r="AE964" i="1"/>
  <c r="AF964" i="1"/>
  <c r="AK964" i="1"/>
  <c r="AQ964" i="1"/>
  <c r="AR964" i="1"/>
  <c r="AS964" i="1"/>
  <c r="AT964" i="1"/>
  <c r="AV964" i="1"/>
  <c r="AW964" i="1"/>
  <c r="AX964" i="1"/>
  <c r="AY964" i="1"/>
  <c r="BB964" i="1"/>
  <c r="BC964" i="1"/>
  <c r="BD964" i="1"/>
  <c r="BE964" i="1"/>
  <c r="BH964" i="1"/>
  <c r="BJ964" i="1"/>
  <c r="BL964" i="1"/>
  <c r="BN964" i="1"/>
  <c r="BP964" i="1"/>
  <c r="BR964" i="1"/>
  <c r="BT964" i="1"/>
  <c r="BV964" i="1"/>
  <c r="CB964" i="1"/>
  <c r="CD964" i="1"/>
  <c r="CF964" i="1"/>
  <c r="CH964" i="1"/>
  <c r="CJ964" i="1"/>
  <c r="CL964" i="1"/>
  <c r="CN964" i="1"/>
  <c r="CP964" i="1"/>
  <c r="CR964" i="1"/>
  <c r="CT964" i="1"/>
  <c r="CV964" i="1"/>
  <c r="CX964" i="1"/>
  <c r="CZ964" i="1"/>
  <c r="DC964" i="1"/>
  <c r="E965" i="1"/>
  <c r="H965" i="1"/>
  <c r="K965" i="1"/>
  <c r="S965" i="1"/>
  <c r="U965" i="1"/>
  <c r="W965" i="1"/>
  <c r="Y965" i="1"/>
  <c r="AA965" i="1"/>
  <c r="AC965" i="1"/>
  <c r="AD965" i="1"/>
  <c r="AE965" i="1"/>
  <c r="AF965" i="1"/>
  <c r="AK965" i="1"/>
  <c r="AQ965" i="1"/>
  <c r="AR965" i="1"/>
  <c r="AS965" i="1"/>
  <c r="AT965" i="1"/>
  <c r="AV965" i="1"/>
  <c r="AW965" i="1"/>
  <c r="AX965" i="1"/>
  <c r="AY965" i="1"/>
  <c r="BB965" i="1"/>
  <c r="BC965" i="1"/>
  <c r="BD965" i="1"/>
  <c r="BE965" i="1"/>
  <c r="BH965" i="1"/>
  <c r="BJ965" i="1"/>
  <c r="BL965" i="1"/>
  <c r="BN965" i="1"/>
  <c r="BP965" i="1"/>
  <c r="BR965" i="1"/>
  <c r="BT965" i="1"/>
  <c r="BV965" i="1"/>
  <c r="CB965" i="1"/>
  <c r="CD965" i="1"/>
  <c r="CF965" i="1"/>
  <c r="CH965" i="1"/>
  <c r="CJ965" i="1"/>
  <c r="CL965" i="1"/>
  <c r="CN965" i="1"/>
  <c r="CP965" i="1"/>
  <c r="CR965" i="1"/>
  <c r="CT965" i="1"/>
  <c r="CV965" i="1"/>
  <c r="CX965" i="1"/>
  <c r="CZ965" i="1"/>
  <c r="DC965" i="1"/>
  <c r="E966" i="1"/>
  <c r="H966" i="1"/>
  <c r="K966" i="1"/>
  <c r="S966" i="1"/>
  <c r="U966" i="1"/>
  <c r="W966" i="1"/>
  <c r="Y966" i="1"/>
  <c r="AA966" i="1"/>
  <c r="AC966" i="1"/>
  <c r="AD966" i="1"/>
  <c r="AE966" i="1"/>
  <c r="AF966" i="1"/>
  <c r="AK966" i="1"/>
  <c r="AQ966" i="1"/>
  <c r="AR966" i="1"/>
  <c r="AS966" i="1"/>
  <c r="AT966" i="1"/>
  <c r="AV966" i="1"/>
  <c r="AW966" i="1"/>
  <c r="AX966" i="1"/>
  <c r="AY966" i="1"/>
  <c r="BB966" i="1"/>
  <c r="BC966" i="1"/>
  <c r="BD966" i="1"/>
  <c r="BE966" i="1"/>
  <c r="BH966" i="1"/>
  <c r="BJ966" i="1"/>
  <c r="BL966" i="1"/>
  <c r="BN966" i="1"/>
  <c r="BP966" i="1"/>
  <c r="BR966" i="1"/>
  <c r="BT966" i="1"/>
  <c r="BV966" i="1"/>
  <c r="CB966" i="1"/>
  <c r="CD966" i="1"/>
  <c r="CF966" i="1"/>
  <c r="CH966" i="1"/>
  <c r="CJ966" i="1"/>
  <c r="CL966" i="1"/>
  <c r="CN966" i="1"/>
  <c r="CP966" i="1"/>
  <c r="CR966" i="1"/>
  <c r="CT966" i="1"/>
  <c r="CV966" i="1"/>
  <c r="CX966" i="1"/>
  <c r="CZ966" i="1"/>
  <c r="DC966" i="1"/>
  <c r="E967" i="1"/>
  <c r="H967" i="1"/>
  <c r="K967" i="1"/>
  <c r="S967" i="1"/>
  <c r="U967" i="1"/>
  <c r="W967" i="1"/>
  <c r="Y967" i="1"/>
  <c r="AA967" i="1"/>
  <c r="AC967" i="1"/>
  <c r="AD967" i="1"/>
  <c r="AE967" i="1"/>
  <c r="AF967" i="1"/>
  <c r="AK967" i="1"/>
  <c r="AQ967" i="1"/>
  <c r="AR967" i="1"/>
  <c r="AS967" i="1"/>
  <c r="AT967" i="1"/>
  <c r="AV967" i="1"/>
  <c r="AW967" i="1"/>
  <c r="AX967" i="1"/>
  <c r="AY967" i="1"/>
  <c r="BB967" i="1"/>
  <c r="BC967" i="1"/>
  <c r="BD967" i="1"/>
  <c r="BE967" i="1"/>
  <c r="BH967" i="1"/>
  <c r="BJ967" i="1"/>
  <c r="BL967" i="1"/>
  <c r="BN967" i="1"/>
  <c r="BP967" i="1"/>
  <c r="BR967" i="1"/>
  <c r="BT967" i="1"/>
  <c r="BV967" i="1"/>
  <c r="CB967" i="1"/>
  <c r="CD967" i="1"/>
  <c r="CF967" i="1"/>
  <c r="CH967" i="1"/>
  <c r="CJ967" i="1"/>
  <c r="CL967" i="1"/>
  <c r="CN967" i="1"/>
  <c r="CP967" i="1"/>
  <c r="CR967" i="1"/>
  <c r="CT967" i="1"/>
  <c r="CV967" i="1"/>
  <c r="CX967" i="1"/>
  <c r="CZ967" i="1"/>
  <c r="DC967" i="1"/>
  <c r="E968" i="1"/>
  <c r="H968" i="1"/>
  <c r="K968" i="1"/>
  <c r="S968" i="1"/>
  <c r="U968" i="1"/>
  <c r="W968" i="1"/>
  <c r="Y968" i="1"/>
  <c r="AA968" i="1"/>
  <c r="AC968" i="1"/>
  <c r="AD968" i="1"/>
  <c r="AE968" i="1"/>
  <c r="AF968" i="1"/>
  <c r="AK968" i="1"/>
  <c r="AQ968" i="1"/>
  <c r="AR968" i="1"/>
  <c r="AS968" i="1"/>
  <c r="AT968" i="1"/>
  <c r="AV968" i="1"/>
  <c r="AW968" i="1"/>
  <c r="AX968" i="1"/>
  <c r="AY968" i="1"/>
  <c r="BB968" i="1"/>
  <c r="BC968" i="1"/>
  <c r="BD968" i="1"/>
  <c r="BE968" i="1"/>
  <c r="BH968" i="1"/>
  <c r="BJ968" i="1"/>
  <c r="BL968" i="1"/>
  <c r="BN968" i="1"/>
  <c r="BP968" i="1"/>
  <c r="BR968" i="1"/>
  <c r="BT968" i="1"/>
  <c r="BV968" i="1"/>
  <c r="CB968" i="1"/>
  <c r="CD968" i="1"/>
  <c r="CF968" i="1"/>
  <c r="CH968" i="1"/>
  <c r="CJ968" i="1"/>
  <c r="CL968" i="1"/>
  <c r="CN968" i="1"/>
  <c r="CP968" i="1"/>
  <c r="CR968" i="1"/>
  <c r="CT968" i="1"/>
  <c r="CV968" i="1"/>
  <c r="CX968" i="1"/>
  <c r="CZ968" i="1"/>
  <c r="DC968" i="1"/>
  <c r="E969" i="1"/>
  <c r="H969" i="1"/>
  <c r="K969" i="1"/>
  <c r="S969" i="1"/>
  <c r="U969" i="1"/>
  <c r="W969" i="1"/>
  <c r="Y969" i="1"/>
  <c r="AA969" i="1"/>
  <c r="AC969" i="1"/>
  <c r="AD969" i="1"/>
  <c r="AE969" i="1"/>
  <c r="AF969" i="1"/>
  <c r="AK969" i="1"/>
  <c r="AQ969" i="1"/>
  <c r="AR969" i="1"/>
  <c r="AS969" i="1"/>
  <c r="AT969" i="1"/>
  <c r="AV969" i="1"/>
  <c r="AW969" i="1"/>
  <c r="AX969" i="1"/>
  <c r="AY969" i="1"/>
  <c r="BB969" i="1"/>
  <c r="BC969" i="1"/>
  <c r="BD969" i="1"/>
  <c r="BE969" i="1"/>
  <c r="BH969" i="1"/>
  <c r="BJ969" i="1"/>
  <c r="BL969" i="1"/>
  <c r="BN969" i="1"/>
  <c r="BP969" i="1"/>
  <c r="BR969" i="1"/>
  <c r="BT969" i="1"/>
  <c r="BV969" i="1"/>
  <c r="CB969" i="1"/>
  <c r="CD969" i="1"/>
  <c r="CF969" i="1"/>
  <c r="CH969" i="1"/>
  <c r="CJ969" i="1"/>
  <c r="CL969" i="1"/>
  <c r="CN969" i="1"/>
  <c r="CP969" i="1"/>
  <c r="CR969" i="1"/>
  <c r="CT969" i="1"/>
  <c r="CV969" i="1"/>
  <c r="CX969" i="1"/>
  <c r="CZ969" i="1"/>
  <c r="DC969" i="1"/>
  <c r="E970" i="1"/>
  <c r="H970" i="1"/>
  <c r="K970" i="1"/>
  <c r="S970" i="1"/>
  <c r="U970" i="1"/>
  <c r="W970" i="1"/>
  <c r="Y970" i="1"/>
  <c r="AA970" i="1"/>
  <c r="AC970" i="1"/>
  <c r="AD970" i="1"/>
  <c r="AE970" i="1"/>
  <c r="AF970" i="1"/>
  <c r="AK970" i="1"/>
  <c r="AQ970" i="1"/>
  <c r="AR970" i="1"/>
  <c r="AS970" i="1"/>
  <c r="AT970" i="1"/>
  <c r="AV970" i="1"/>
  <c r="AW970" i="1"/>
  <c r="AX970" i="1"/>
  <c r="AY970" i="1"/>
  <c r="BB970" i="1"/>
  <c r="BC970" i="1"/>
  <c r="BD970" i="1"/>
  <c r="BE970" i="1"/>
  <c r="BH970" i="1"/>
  <c r="BJ970" i="1"/>
  <c r="BL970" i="1"/>
  <c r="BN970" i="1"/>
  <c r="BP970" i="1"/>
  <c r="BR970" i="1"/>
  <c r="BT970" i="1"/>
  <c r="BV970" i="1"/>
  <c r="CB970" i="1"/>
  <c r="CD970" i="1"/>
  <c r="CF970" i="1"/>
  <c r="CH970" i="1"/>
  <c r="CJ970" i="1"/>
  <c r="CL970" i="1"/>
  <c r="CN970" i="1"/>
  <c r="CP970" i="1"/>
  <c r="CR970" i="1"/>
  <c r="CT970" i="1"/>
  <c r="CV970" i="1"/>
  <c r="CX970" i="1"/>
  <c r="CZ970" i="1"/>
  <c r="DC970" i="1"/>
  <c r="E971" i="1"/>
  <c r="H971" i="1"/>
  <c r="K971" i="1"/>
  <c r="S971" i="1"/>
  <c r="U971" i="1"/>
  <c r="W971" i="1"/>
  <c r="Y971" i="1"/>
  <c r="AA971" i="1"/>
  <c r="AC971" i="1"/>
  <c r="AD971" i="1"/>
  <c r="AE971" i="1"/>
  <c r="AF971" i="1"/>
  <c r="AK971" i="1"/>
  <c r="AQ971" i="1"/>
  <c r="AR971" i="1"/>
  <c r="AS971" i="1"/>
  <c r="AT971" i="1"/>
  <c r="AV971" i="1"/>
  <c r="AW971" i="1"/>
  <c r="AX971" i="1"/>
  <c r="AY971" i="1"/>
  <c r="BB971" i="1"/>
  <c r="BC971" i="1"/>
  <c r="BD971" i="1"/>
  <c r="BE971" i="1"/>
  <c r="BH971" i="1"/>
  <c r="BJ971" i="1"/>
  <c r="BL971" i="1"/>
  <c r="BN971" i="1"/>
  <c r="BP971" i="1"/>
  <c r="BR971" i="1"/>
  <c r="BT971" i="1"/>
  <c r="BV971" i="1"/>
  <c r="CB971" i="1"/>
  <c r="CD971" i="1"/>
  <c r="CF971" i="1"/>
  <c r="CH971" i="1"/>
  <c r="CJ971" i="1"/>
  <c r="CL971" i="1"/>
  <c r="CN971" i="1"/>
  <c r="CP971" i="1"/>
  <c r="CR971" i="1"/>
  <c r="CT971" i="1"/>
  <c r="CV971" i="1"/>
  <c r="CX971" i="1"/>
  <c r="CZ971" i="1"/>
  <c r="DC971" i="1"/>
  <c r="E972" i="1"/>
  <c r="H972" i="1"/>
  <c r="K972" i="1"/>
  <c r="S972" i="1"/>
  <c r="U972" i="1"/>
  <c r="W972" i="1"/>
  <c r="Y972" i="1"/>
  <c r="AA972" i="1"/>
  <c r="AC972" i="1"/>
  <c r="AD972" i="1"/>
  <c r="AE972" i="1"/>
  <c r="AF972" i="1"/>
  <c r="AK972" i="1"/>
  <c r="AQ972" i="1"/>
  <c r="AR972" i="1"/>
  <c r="AS972" i="1"/>
  <c r="AT972" i="1"/>
  <c r="AV972" i="1"/>
  <c r="AW972" i="1"/>
  <c r="AX972" i="1"/>
  <c r="AY972" i="1"/>
  <c r="BB972" i="1"/>
  <c r="BC972" i="1"/>
  <c r="BD972" i="1"/>
  <c r="BE972" i="1"/>
  <c r="BH972" i="1"/>
  <c r="BJ972" i="1"/>
  <c r="BL972" i="1"/>
  <c r="BN972" i="1"/>
  <c r="BP972" i="1"/>
  <c r="BR972" i="1"/>
  <c r="BT972" i="1"/>
  <c r="BV972" i="1"/>
  <c r="CB972" i="1"/>
  <c r="CD972" i="1"/>
  <c r="CF972" i="1"/>
  <c r="CH972" i="1"/>
  <c r="CJ972" i="1"/>
  <c r="CL972" i="1"/>
  <c r="CN972" i="1"/>
  <c r="CP972" i="1"/>
  <c r="CR972" i="1"/>
  <c r="CT972" i="1"/>
  <c r="CV972" i="1"/>
  <c r="CX972" i="1"/>
  <c r="CZ972" i="1"/>
  <c r="DC972" i="1"/>
  <c r="E973" i="1"/>
  <c r="H973" i="1"/>
  <c r="K973" i="1"/>
  <c r="S973" i="1"/>
  <c r="U973" i="1"/>
  <c r="W973" i="1"/>
  <c r="Y973" i="1"/>
  <c r="AA973" i="1"/>
  <c r="AC973" i="1"/>
  <c r="AD973" i="1"/>
  <c r="AE973" i="1"/>
  <c r="AF973" i="1"/>
  <c r="AK973" i="1"/>
  <c r="AQ973" i="1"/>
  <c r="AR973" i="1"/>
  <c r="AS973" i="1"/>
  <c r="AT973" i="1"/>
  <c r="AV973" i="1"/>
  <c r="AW973" i="1"/>
  <c r="AX973" i="1"/>
  <c r="AY973" i="1"/>
  <c r="BB973" i="1"/>
  <c r="BC973" i="1"/>
  <c r="BD973" i="1"/>
  <c r="BE973" i="1"/>
  <c r="BH973" i="1"/>
  <c r="BJ973" i="1"/>
  <c r="BL973" i="1"/>
  <c r="BN973" i="1"/>
  <c r="BP973" i="1"/>
  <c r="BR973" i="1"/>
  <c r="BT973" i="1"/>
  <c r="BV973" i="1"/>
  <c r="CB973" i="1"/>
  <c r="CD973" i="1"/>
  <c r="CF973" i="1"/>
  <c r="CH973" i="1"/>
  <c r="CJ973" i="1"/>
  <c r="CL973" i="1"/>
  <c r="CN973" i="1"/>
  <c r="CP973" i="1"/>
  <c r="CR973" i="1"/>
  <c r="CT973" i="1"/>
  <c r="CV973" i="1"/>
  <c r="CX973" i="1"/>
  <c r="CZ973" i="1"/>
  <c r="DC973" i="1"/>
  <c r="E974" i="1"/>
  <c r="H974" i="1"/>
  <c r="K974" i="1"/>
  <c r="S974" i="1"/>
  <c r="U974" i="1"/>
  <c r="W974" i="1"/>
  <c r="Y974" i="1"/>
  <c r="AA974" i="1"/>
  <c r="AC974" i="1"/>
  <c r="AD974" i="1"/>
  <c r="AE974" i="1"/>
  <c r="AF974" i="1"/>
  <c r="AK974" i="1"/>
  <c r="AQ974" i="1"/>
  <c r="AR974" i="1"/>
  <c r="AS974" i="1"/>
  <c r="AT974" i="1"/>
  <c r="AV974" i="1"/>
  <c r="AW974" i="1"/>
  <c r="AX974" i="1"/>
  <c r="AY974" i="1"/>
  <c r="BB974" i="1"/>
  <c r="BC974" i="1"/>
  <c r="BD974" i="1"/>
  <c r="BE974" i="1"/>
  <c r="BH974" i="1"/>
  <c r="BJ974" i="1"/>
  <c r="BL974" i="1"/>
  <c r="BN974" i="1"/>
  <c r="BP974" i="1"/>
  <c r="BR974" i="1"/>
  <c r="BT974" i="1"/>
  <c r="BV974" i="1"/>
  <c r="CB974" i="1"/>
  <c r="CD974" i="1"/>
  <c r="CF974" i="1"/>
  <c r="CH974" i="1"/>
  <c r="CJ974" i="1"/>
  <c r="CL974" i="1"/>
  <c r="CN974" i="1"/>
  <c r="CP974" i="1"/>
  <c r="CR974" i="1"/>
  <c r="CT974" i="1"/>
  <c r="CV974" i="1"/>
  <c r="CX974" i="1"/>
  <c r="CZ974" i="1"/>
  <c r="DC974" i="1"/>
  <c r="E975" i="1"/>
  <c r="H975" i="1"/>
  <c r="K975" i="1"/>
  <c r="S975" i="1"/>
  <c r="U975" i="1"/>
  <c r="W975" i="1"/>
  <c r="Y975" i="1"/>
  <c r="AA975" i="1"/>
  <c r="AC975" i="1"/>
  <c r="AD975" i="1"/>
  <c r="AE975" i="1"/>
  <c r="AF975" i="1"/>
  <c r="AK975" i="1"/>
  <c r="AQ975" i="1"/>
  <c r="AR975" i="1"/>
  <c r="AS975" i="1"/>
  <c r="AT975" i="1"/>
  <c r="AV975" i="1"/>
  <c r="AW975" i="1"/>
  <c r="AX975" i="1"/>
  <c r="AY975" i="1"/>
  <c r="BB975" i="1"/>
  <c r="BC975" i="1"/>
  <c r="BD975" i="1"/>
  <c r="BE975" i="1"/>
  <c r="BH975" i="1"/>
  <c r="BJ975" i="1"/>
  <c r="BL975" i="1"/>
  <c r="BN975" i="1"/>
  <c r="BP975" i="1"/>
  <c r="BR975" i="1"/>
  <c r="BT975" i="1"/>
  <c r="BV975" i="1"/>
  <c r="CB975" i="1"/>
  <c r="CD975" i="1"/>
  <c r="CF975" i="1"/>
  <c r="CH975" i="1"/>
  <c r="CJ975" i="1"/>
  <c r="CL975" i="1"/>
  <c r="CN975" i="1"/>
  <c r="CP975" i="1"/>
  <c r="CR975" i="1"/>
  <c r="CT975" i="1"/>
  <c r="CV975" i="1"/>
  <c r="CX975" i="1"/>
  <c r="CZ975" i="1"/>
  <c r="DC975" i="1"/>
  <c r="E976" i="1"/>
  <c r="H976" i="1"/>
  <c r="K976" i="1"/>
  <c r="S976" i="1"/>
  <c r="U976" i="1"/>
  <c r="W976" i="1"/>
  <c r="Y976" i="1"/>
  <c r="AA976" i="1"/>
  <c r="AC976" i="1"/>
  <c r="AD976" i="1"/>
  <c r="AE976" i="1"/>
  <c r="AF976" i="1"/>
  <c r="AK976" i="1"/>
  <c r="AQ976" i="1"/>
  <c r="AR976" i="1"/>
  <c r="AS976" i="1"/>
  <c r="AT976" i="1"/>
  <c r="AV976" i="1"/>
  <c r="AW976" i="1"/>
  <c r="AX976" i="1"/>
  <c r="AY976" i="1"/>
  <c r="BB976" i="1"/>
  <c r="BC976" i="1"/>
  <c r="BD976" i="1"/>
  <c r="BE976" i="1"/>
  <c r="BH976" i="1"/>
  <c r="BJ976" i="1"/>
  <c r="BL976" i="1"/>
  <c r="BN976" i="1"/>
  <c r="BP976" i="1"/>
  <c r="BR976" i="1"/>
  <c r="BT976" i="1"/>
  <c r="BV976" i="1"/>
  <c r="CB976" i="1"/>
  <c r="CD976" i="1"/>
  <c r="CF976" i="1"/>
  <c r="CH976" i="1"/>
  <c r="CJ976" i="1"/>
  <c r="CL976" i="1"/>
  <c r="CN976" i="1"/>
  <c r="CP976" i="1"/>
  <c r="CR976" i="1"/>
  <c r="CT976" i="1"/>
  <c r="CV976" i="1"/>
  <c r="CX976" i="1"/>
  <c r="CZ976" i="1"/>
  <c r="DC976" i="1"/>
  <c r="E977" i="1"/>
  <c r="H977" i="1"/>
  <c r="K977" i="1"/>
  <c r="S977" i="1"/>
  <c r="U977" i="1"/>
  <c r="W977" i="1"/>
  <c r="Y977" i="1"/>
  <c r="AA977" i="1"/>
  <c r="AC977" i="1"/>
  <c r="AD977" i="1"/>
  <c r="AE977" i="1"/>
  <c r="AF977" i="1"/>
  <c r="AK977" i="1"/>
  <c r="AQ977" i="1"/>
  <c r="AR977" i="1"/>
  <c r="AS977" i="1"/>
  <c r="AT977" i="1"/>
  <c r="AV977" i="1"/>
  <c r="AW977" i="1"/>
  <c r="AX977" i="1"/>
  <c r="AY977" i="1"/>
  <c r="BB977" i="1"/>
  <c r="BC977" i="1"/>
  <c r="BD977" i="1"/>
  <c r="BE977" i="1"/>
  <c r="BH977" i="1"/>
  <c r="BJ977" i="1"/>
  <c r="BL977" i="1"/>
  <c r="BN977" i="1"/>
  <c r="BP977" i="1"/>
  <c r="BR977" i="1"/>
  <c r="BT977" i="1"/>
  <c r="BV977" i="1"/>
  <c r="CB977" i="1"/>
  <c r="CD977" i="1"/>
  <c r="CF977" i="1"/>
  <c r="CH977" i="1"/>
  <c r="CJ977" i="1"/>
  <c r="CL977" i="1"/>
  <c r="CN977" i="1"/>
  <c r="CP977" i="1"/>
  <c r="CR977" i="1"/>
  <c r="CT977" i="1"/>
  <c r="CV977" i="1"/>
  <c r="CX977" i="1"/>
  <c r="CZ977" i="1"/>
  <c r="DC977" i="1"/>
  <c r="E978" i="1"/>
  <c r="H978" i="1"/>
  <c r="K978" i="1"/>
  <c r="S978" i="1"/>
  <c r="U978" i="1"/>
  <c r="W978" i="1"/>
  <c r="Y978" i="1"/>
  <c r="AA978" i="1"/>
  <c r="AC978" i="1"/>
  <c r="AD978" i="1"/>
  <c r="AE978" i="1"/>
  <c r="AF978" i="1"/>
  <c r="AK978" i="1"/>
  <c r="AQ978" i="1"/>
  <c r="AR978" i="1"/>
  <c r="AS978" i="1"/>
  <c r="AT978" i="1"/>
  <c r="AV978" i="1"/>
  <c r="AW978" i="1"/>
  <c r="AX978" i="1"/>
  <c r="AY978" i="1"/>
  <c r="BB978" i="1"/>
  <c r="BC978" i="1"/>
  <c r="BD978" i="1"/>
  <c r="BE978" i="1"/>
  <c r="BH978" i="1"/>
  <c r="BJ978" i="1"/>
  <c r="BL978" i="1"/>
  <c r="BN978" i="1"/>
  <c r="BP978" i="1"/>
  <c r="BR978" i="1"/>
  <c r="BT978" i="1"/>
  <c r="BV978" i="1"/>
  <c r="CB978" i="1"/>
  <c r="CD978" i="1"/>
  <c r="CF978" i="1"/>
  <c r="CH978" i="1"/>
  <c r="CJ978" i="1"/>
  <c r="CL978" i="1"/>
  <c r="CN978" i="1"/>
  <c r="CP978" i="1"/>
  <c r="CR978" i="1"/>
  <c r="CT978" i="1"/>
  <c r="CV978" i="1"/>
  <c r="CX978" i="1"/>
  <c r="CZ978" i="1"/>
  <c r="DC978" i="1"/>
  <c r="E979" i="1"/>
  <c r="H979" i="1"/>
  <c r="K979" i="1"/>
  <c r="S979" i="1"/>
  <c r="U979" i="1"/>
  <c r="W979" i="1"/>
  <c r="Y979" i="1"/>
  <c r="AA979" i="1"/>
  <c r="AC979" i="1"/>
  <c r="AD979" i="1"/>
  <c r="AE979" i="1"/>
  <c r="AF979" i="1"/>
  <c r="AK979" i="1"/>
  <c r="AQ979" i="1"/>
  <c r="AR979" i="1"/>
  <c r="AS979" i="1"/>
  <c r="AT979" i="1"/>
  <c r="AV979" i="1"/>
  <c r="AW979" i="1"/>
  <c r="AX979" i="1"/>
  <c r="AY979" i="1"/>
  <c r="BB979" i="1"/>
  <c r="BC979" i="1"/>
  <c r="BD979" i="1"/>
  <c r="BE979" i="1"/>
  <c r="BH979" i="1"/>
  <c r="BJ979" i="1"/>
  <c r="BL979" i="1"/>
  <c r="BN979" i="1"/>
  <c r="BP979" i="1"/>
  <c r="BR979" i="1"/>
  <c r="BT979" i="1"/>
  <c r="BV979" i="1"/>
  <c r="CB979" i="1"/>
  <c r="CD979" i="1"/>
  <c r="CF979" i="1"/>
  <c r="CH979" i="1"/>
  <c r="CJ979" i="1"/>
  <c r="CL979" i="1"/>
  <c r="CN979" i="1"/>
  <c r="CP979" i="1"/>
  <c r="CR979" i="1"/>
  <c r="CT979" i="1"/>
  <c r="CV979" i="1"/>
  <c r="CX979" i="1"/>
  <c r="CZ979" i="1"/>
  <c r="DC979" i="1"/>
  <c r="E980" i="1"/>
  <c r="H980" i="1"/>
  <c r="K980" i="1"/>
  <c r="S980" i="1"/>
  <c r="U980" i="1"/>
  <c r="W980" i="1"/>
  <c r="Y980" i="1"/>
  <c r="AA980" i="1"/>
  <c r="AC980" i="1"/>
  <c r="AD980" i="1"/>
  <c r="AE980" i="1"/>
  <c r="AF980" i="1"/>
  <c r="AK980" i="1"/>
  <c r="AQ980" i="1"/>
  <c r="AR980" i="1"/>
  <c r="AS980" i="1"/>
  <c r="AT980" i="1"/>
  <c r="AV980" i="1"/>
  <c r="AW980" i="1"/>
  <c r="AX980" i="1"/>
  <c r="AY980" i="1"/>
  <c r="BB980" i="1"/>
  <c r="BC980" i="1"/>
  <c r="BD980" i="1"/>
  <c r="BE980" i="1"/>
  <c r="BH980" i="1"/>
  <c r="BJ980" i="1"/>
  <c r="BL980" i="1"/>
  <c r="BN980" i="1"/>
  <c r="BP980" i="1"/>
  <c r="BR980" i="1"/>
  <c r="BT980" i="1"/>
  <c r="BV980" i="1"/>
  <c r="CB980" i="1"/>
  <c r="CD980" i="1"/>
  <c r="CF980" i="1"/>
  <c r="CH980" i="1"/>
  <c r="CJ980" i="1"/>
  <c r="CL980" i="1"/>
  <c r="CN980" i="1"/>
  <c r="CP980" i="1"/>
  <c r="CR980" i="1"/>
  <c r="CT980" i="1"/>
  <c r="CV980" i="1"/>
  <c r="CX980" i="1"/>
  <c r="CZ980" i="1"/>
  <c r="DC980" i="1"/>
  <c r="E981" i="1"/>
  <c r="H981" i="1"/>
  <c r="K981" i="1"/>
  <c r="S981" i="1"/>
  <c r="U981" i="1"/>
  <c r="W981" i="1"/>
  <c r="Y981" i="1"/>
  <c r="AA981" i="1"/>
  <c r="AC981" i="1"/>
  <c r="AD981" i="1"/>
  <c r="AE981" i="1"/>
  <c r="AF981" i="1"/>
  <c r="AK981" i="1"/>
  <c r="AQ981" i="1"/>
  <c r="AR981" i="1"/>
  <c r="AS981" i="1"/>
  <c r="AT981" i="1"/>
  <c r="AV981" i="1"/>
  <c r="AW981" i="1"/>
  <c r="AX981" i="1"/>
  <c r="AY981" i="1"/>
  <c r="BB981" i="1"/>
  <c r="BC981" i="1"/>
  <c r="BD981" i="1"/>
  <c r="BE981" i="1"/>
  <c r="BH981" i="1"/>
  <c r="BJ981" i="1"/>
  <c r="BL981" i="1"/>
  <c r="BN981" i="1"/>
  <c r="BP981" i="1"/>
  <c r="BR981" i="1"/>
  <c r="BT981" i="1"/>
  <c r="BV981" i="1"/>
  <c r="CB981" i="1"/>
  <c r="CD981" i="1"/>
  <c r="CF981" i="1"/>
  <c r="CH981" i="1"/>
  <c r="CJ981" i="1"/>
  <c r="CL981" i="1"/>
  <c r="CN981" i="1"/>
  <c r="CP981" i="1"/>
  <c r="CR981" i="1"/>
  <c r="CT981" i="1"/>
  <c r="CV981" i="1"/>
  <c r="CX981" i="1"/>
  <c r="CZ981" i="1"/>
  <c r="DC981" i="1"/>
  <c r="E982" i="1"/>
  <c r="H982" i="1"/>
  <c r="K982" i="1"/>
  <c r="S982" i="1"/>
  <c r="U982" i="1"/>
  <c r="W982" i="1"/>
  <c r="Y982" i="1"/>
  <c r="AA982" i="1"/>
  <c r="AC982" i="1"/>
  <c r="AD982" i="1"/>
  <c r="AE982" i="1"/>
  <c r="AF982" i="1"/>
  <c r="AK982" i="1"/>
  <c r="AQ982" i="1"/>
  <c r="AR982" i="1"/>
  <c r="AS982" i="1"/>
  <c r="AT982" i="1"/>
  <c r="AV982" i="1"/>
  <c r="AW982" i="1"/>
  <c r="AX982" i="1"/>
  <c r="AY982" i="1"/>
  <c r="BB982" i="1"/>
  <c r="BC982" i="1"/>
  <c r="BD982" i="1"/>
  <c r="BE982" i="1"/>
  <c r="BH982" i="1"/>
  <c r="BJ982" i="1"/>
  <c r="BL982" i="1"/>
  <c r="BN982" i="1"/>
  <c r="BP982" i="1"/>
  <c r="BR982" i="1"/>
  <c r="BT982" i="1"/>
  <c r="BV982" i="1"/>
  <c r="CB982" i="1"/>
  <c r="CD982" i="1"/>
  <c r="CF982" i="1"/>
  <c r="CH982" i="1"/>
  <c r="CJ982" i="1"/>
  <c r="CL982" i="1"/>
  <c r="CN982" i="1"/>
  <c r="CP982" i="1"/>
  <c r="CR982" i="1"/>
  <c r="CT982" i="1"/>
  <c r="CV982" i="1"/>
  <c r="CX982" i="1"/>
  <c r="CZ982" i="1"/>
  <c r="DC982" i="1"/>
  <c r="E983" i="1"/>
  <c r="H983" i="1"/>
  <c r="K983" i="1"/>
  <c r="S983" i="1"/>
  <c r="U983" i="1"/>
  <c r="W983" i="1"/>
  <c r="Y983" i="1"/>
  <c r="AA983" i="1"/>
  <c r="AC983" i="1"/>
  <c r="AD983" i="1"/>
  <c r="AE983" i="1"/>
  <c r="AF983" i="1"/>
  <c r="AK983" i="1"/>
  <c r="AQ983" i="1"/>
  <c r="AR983" i="1"/>
  <c r="AS983" i="1"/>
  <c r="AT983" i="1"/>
  <c r="AV983" i="1"/>
  <c r="AW983" i="1"/>
  <c r="AX983" i="1"/>
  <c r="AY983" i="1"/>
  <c r="BB983" i="1"/>
  <c r="BC983" i="1"/>
  <c r="BD983" i="1"/>
  <c r="BE983" i="1"/>
  <c r="BH983" i="1"/>
  <c r="BJ983" i="1"/>
  <c r="BL983" i="1"/>
  <c r="BN983" i="1"/>
  <c r="BP983" i="1"/>
  <c r="BR983" i="1"/>
  <c r="BT983" i="1"/>
  <c r="BV983" i="1"/>
  <c r="CB983" i="1"/>
  <c r="CD983" i="1"/>
  <c r="CF983" i="1"/>
  <c r="CH983" i="1"/>
  <c r="CJ983" i="1"/>
  <c r="CL983" i="1"/>
  <c r="CN983" i="1"/>
  <c r="CP983" i="1"/>
  <c r="CR983" i="1"/>
  <c r="CT983" i="1"/>
  <c r="CV983" i="1"/>
  <c r="CX983" i="1"/>
  <c r="CZ983" i="1"/>
  <c r="DC983" i="1"/>
  <c r="E984" i="1"/>
  <c r="H984" i="1"/>
  <c r="K984" i="1"/>
  <c r="S984" i="1"/>
  <c r="U984" i="1"/>
  <c r="W984" i="1"/>
  <c r="Y984" i="1"/>
  <c r="AA984" i="1"/>
  <c r="AC984" i="1"/>
  <c r="AD984" i="1"/>
  <c r="AH984" i="1" s="1"/>
  <c r="AE984" i="1"/>
  <c r="AF984" i="1"/>
  <c r="AK984" i="1"/>
  <c r="AQ984" i="1"/>
  <c r="AR984" i="1"/>
  <c r="AS984" i="1"/>
  <c r="AT984" i="1"/>
  <c r="AV984" i="1"/>
  <c r="AW984" i="1"/>
  <c r="AX984" i="1"/>
  <c r="AY984" i="1"/>
  <c r="BB984" i="1"/>
  <c r="BC984" i="1"/>
  <c r="BD984" i="1"/>
  <c r="BE984" i="1"/>
  <c r="BH984" i="1"/>
  <c r="BJ984" i="1"/>
  <c r="BL984" i="1"/>
  <c r="BN984" i="1"/>
  <c r="BP984" i="1"/>
  <c r="BR984" i="1"/>
  <c r="BT984" i="1"/>
  <c r="BV984" i="1"/>
  <c r="CB984" i="1"/>
  <c r="CD984" i="1"/>
  <c r="CF984" i="1"/>
  <c r="CH984" i="1"/>
  <c r="CJ984" i="1"/>
  <c r="CL984" i="1"/>
  <c r="CN984" i="1"/>
  <c r="CP984" i="1"/>
  <c r="CR984" i="1"/>
  <c r="CT984" i="1"/>
  <c r="CV984" i="1"/>
  <c r="CX984" i="1"/>
  <c r="CZ984" i="1"/>
  <c r="DC984" i="1"/>
  <c r="E985" i="1"/>
  <c r="H985" i="1"/>
  <c r="K985" i="1"/>
  <c r="S985" i="1"/>
  <c r="U985" i="1"/>
  <c r="W985" i="1"/>
  <c r="Y985" i="1"/>
  <c r="AA985" i="1"/>
  <c r="AC985" i="1"/>
  <c r="AD985" i="1"/>
  <c r="AE985" i="1"/>
  <c r="AF985" i="1"/>
  <c r="AK985" i="1"/>
  <c r="AQ985" i="1"/>
  <c r="AR985" i="1"/>
  <c r="AS985" i="1"/>
  <c r="AT985" i="1"/>
  <c r="AV985" i="1"/>
  <c r="AW985" i="1"/>
  <c r="AX985" i="1"/>
  <c r="AY985" i="1"/>
  <c r="BB985" i="1"/>
  <c r="BC985" i="1"/>
  <c r="BD985" i="1"/>
  <c r="BE985" i="1"/>
  <c r="BH985" i="1"/>
  <c r="BJ985" i="1"/>
  <c r="BL985" i="1"/>
  <c r="BN985" i="1"/>
  <c r="BP985" i="1"/>
  <c r="BR985" i="1"/>
  <c r="BT985" i="1"/>
  <c r="BV985" i="1"/>
  <c r="CB985" i="1"/>
  <c r="CD985" i="1"/>
  <c r="CF985" i="1"/>
  <c r="CH985" i="1"/>
  <c r="CJ985" i="1"/>
  <c r="CL985" i="1"/>
  <c r="CN985" i="1"/>
  <c r="CP985" i="1"/>
  <c r="CR985" i="1"/>
  <c r="CT985" i="1"/>
  <c r="CV985" i="1"/>
  <c r="CX985" i="1"/>
  <c r="CZ985" i="1"/>
  <c r="DC985" i="1"/>
  <c r="E986" i="1"/>
  <c r="H986" i="1"/>
  <c r="K986" i="1"/>
  <c r="S986" i="1"/>
  <c r="U986" i="1"/>
  <c r="W986" i="1"/>
  <c r="Y986" i="1"/>
  <c r="AA986" i="1"/>
  <c r="AC986" i="1"/>
  <c r="AD986" i="1"/>
  <c r="AE986" i="1"/>
  <c r="AF986" i="1"/>
  <c r="AK986" i="1"/>
  <c r="AQ986" i="1"/>
  <c r="AR986" i="1"/>
  <c r="AS986" i="1"/>
  <c r="AT986" i="1"/>
  <c r="AV986" i="1"/>
  <c r="AW986" i="1"/>
  <c r="AX986" i="1"/>
  <c r="AY986" i="1"/>
  <c r="BB986" i="1"/>
  <c r="BC986" i="1"/>
  <c r="BD986" i="1"/>
  <c r="BE986" i="1"/>
  <c r="BH986" i="1"/>
  <c r="BJ986" i="1"/>
  <c r="BL986" i="1"/>
  <c r="BN986" i="1"/>
  <c r="BP986" i="1"/>
  <c r="BR986" i="1"/>
  <c r="BT986" i="1"/>
  <c r="BV986" i="1"/>
  <c r="CB986" i="1"/>
  <c r="CD986" i="1"/>
  <c r="CF986" i="1"/>
  <c r="CH986" i="1"/>
  <c r="CJ986" i="1"/>
  <c r="CL986" i="1"/>
  <c r="CN986" i="1"/>
  <c r="CP986" i="1"/>
  <c r="CR986" i="1"/>
  <c r="CT986" i="1"/>
  <c r="CV986" i="1"/>
  <c r="CX986" i="1"/>
  <c r="CZ986" i="1"/>
  <c r="DC986" i="1"/>
  <c r="E987" i="1"/>
  <c r="H987" i="1"/>
  <c r="K987" i="1"/>
  <c r="S987" i="1"/>
  <c r="U987" i="1"/>
  <c r="W987" i="1"/>
  <c r="Y987" i="1"/>
  <c r="AA987" i="1"/>
  <c r="AC987" i="1"/>
  <c r="AD987" i="1"/>
  <c r="AE987" i="1"/>
  <c r="AF987" i="1"/>
  <c r="AK987" i="1"/>
  <c r="AQ987" i="1"/>
  <c r="AR987" i="1"/>
  <c r="AS987" i="1"/>
  <c r="AT987" i="1"/>
  <c r="AV987" i="1"/>
  <c r="AW987" i="1"/>
  <c r="AX987" i="1"/>
  <c r="AY987" i="1"/>
  <c r="BB987" i="1"/>
  <c r="BC987" i="1"/>
  <c r="BD987" i="1"/>
  <c r="BE987" i="1"/>
  <c r="BH987" i="1"/>
  <c r="BJ987" i="1"/>
  <c r="BL987" i="1"/>
  <c r="BN987" i="1"/>
  <c r="BP987" i="1"/>
  <c r="BR987" i="1"/>
  <c r="BT987" i="1"/>
  <c r="BV987" i="1"/>
  <c r="CB987" i="1"/>
  <c r="CD987" i="1"/>
  <c r="CF987" i="1"/>
  <c r="CH987" i="1"/>
  <c r="CJ987" i="1"/>
  <c r="CL987" i="1"/>
  <c r="CN987" i="1"/>
  <c r="CP987" i="1"/>
  <c r="CR987" i="1"/>
  <c r="CT987" i="1"/>
  <c r="CV987" i="1"/>
  <c r="CX987" i="1"/>
  <c r="CZ987" i="1"/>
  <c r="DC987" i="1"/>
  <c r="E988" i="1"/>
  <c r="H988" i="1"/>
  <c r="K988" i="1"/>
  <c r="S988" i="1"/>
  <c r="U988" i="1"/>
  <c r="W988" i="1"/>
  <c r="Y988" i="1"/>
  <c r="AA988" i="1"/>
  <c r="AC988" i="1"/>
  <c r="AD988" i="1"/>
  <c r="AE988" i="1"/>
  <c r="AF988" i="1"/>
  <c r="AK988" i="1"/>
  <c r="AQ988" i="1"/>
  <c r="AR988" i="1"/>
  <c r="AS988" i="1"/>
  <c r="AT988" i="1"/>
  <c r="AV988" i="1"/>
  <c r="AW988" i="1"/>
  <c r="AX988" i="1"/>
  <c r="AY988" i="1"/>
  <c r="BB988" i="1"/>
  <c r="BC988" i="1"/>
  <c r="BD988" i="1"/>
  <c r="BE988" i="1"/>
  <c r="BH988" i="1"/>
  <c r="BJ988" i="1"/>
  <c r="BL988" i="1"/>
  <c r="BN988" i="1"/>
  <c r="BP988" i="1"/>
  <c r="BR988" i="1"/>
  <c r="BT988" i="1"/>
  <c r="BV988" i="1"/>
  <c r="CB988" i="1"/>
  <c r="CD988" i="1"/>
  <c r="CF988" i="1"/>
  <c r="CH988" i="1"/>
  <c r="CJ988" i="1"/>
  <c r="CL988" i="1"/>
  <c r="CN988" i="1"/>
  <c r="CP988" i="1"/>
  <c r="CR988" i="1"/>
  <c r="CT988" i="1"/>
  <c r="CV988" i="1"/>
  <c r="CX988" i="1"/>
  <c r="CZ988" i="1"/>
  <c r="DC988" i="1"/>
  <c r="E989" i="1"/>
  <c r="H989" i="1"/>
  <c r="K989" i="1"/>
  <c r="S989" i="1"/>
  <c r="U989" i="1"/>
  <c r="W989" i="1"/>
  <c r="Y989" i="1"/>
  <c r="AA989" i="1"/>
  <c r="AC989" i="1"/>
  <c r="AD989" i="1"/>
  <c r="AE989" i="1"/>
  <c r="AF989" i="1"/>
  <c r="AK989" i="1"/>
  <c r="AQ989" i="1"/>
  <c r="AR989" i="1"/>
  <c r="AS989" i="1"/>
  <c r="AT989" i="1"/>
  <c r="AV989" i="1"/>
  <c r="AW989" i="1"/>
  <c r="AX989" i="1"/>
  <c r="AY989" i="1"/>
  <c r="BB989" i="1"/>
  <c r="BC989" i="1"/>
  <c r="BD989" i="1"/>
  <c r="BE989" i="1"/>
  <c r="BH989" i="1"/>
  <c r="BJ989" i="1"/>
  <c r="BL989" i="1"/>
  <c r="BN989" i="1"/>
  <c r="BP989" i="1"/>
  <c r="BR989" i="1"/>
  <c r="BT989" i="1"/>
  <c r="BV989" i="1"/>
  <c r="CB989" i="1"/>
  <c r="CD989" i="1"/>
  <c r="CF989" i="1"/>
  <c r="CH989" i="1"/>
  <c r="CJ989" i="1"/>
  <c r="CL989" i="1"/>
  <c r="CN989" i="1"/>
  <c r="CP989" i="1"/>
  <c r="CR989" i="1"/>
  <c r="CT989" i="1"/>
  <c r="CV989" i="1"/>
  <c r="CX989" i="1"/>
  <c r="CZ989" i="1"/>
  <c r="DC989" i="1"/>
  <c r="E990" i="1"/>
  <c r="H990" i="1"/>
  <c r="K990" i="1"/>
  <c r="S990" i="1"/>
  <c r="U990" i="1"/>
  <c r="W990" i="1"/>
  <c r="Y990" i="1"/>
  <c r="AA990" i="1"/>
  <c r="AC990" i="1"/>
  <c r="AD990" i="1"/>
  <c r="AE990" i="1"/>
  <c r="AF990" i="1"/>
  <c r="AK990" i="1"/>
  <c r="AQ990" i="1"/>
  <c r="AR990" i="1"/>
  <c r="AS990" i="1"/>
  <c r="AT990" i="1"/>
  <c r="AV990" i="1"/>
  <c r="AW990" i="1"/>
  <c r="AX990" i="1"/>
  <c r="AY990" i="1"/>
  <c r="BB990" i="1"/>
  <c r="BC990" i="1"/>
  <c r="BD990" i="1"/>
  <c r="BE990" i="1"/>
  <c r="BH990" i="1"/>
  <c r="BJ990" i="1"/>
  <c r="BL990" i="1"/>
  <c r="BN990" i="1"/>
  <c r="BP990" i="1"/>
  <c r="BR990" i="1"/>
  <c r="BT990" i="1"/>
  <c r="BV990" i="1"/>
  <c r="CB990" i="1"/>
  <c r="CD990" i="1"/>
  <c r="CF990" i="1"/>
  <c r="CH990" i="1"/>
  <c r="CJ990" i="1"/>
  <c r="CL990" i="1"/>
  <c r="CN990" i="1"/>
  <c r="CP990" i="1"/>
  <c r="CR990" i="1"/>
  <c r="CT990" i="1"/>
  <c r="CV990" i="1"/>
  <c r="CX990" i="1"/>
  <c r="CZ990" i="1"/>
  <c r="DC990" i="1"/>
  <c r="E991" i="1"/>
  <c r="H991" i="1"/>
  <c r="K991" i="1"/>
  <c r="S991" i="1"/>
  <c r="U991" i="1"/>
  <c r="W991" i="1"/>
  <c r="Y991" i="1"/>
  <c r="AA991" i="1"/>
  <c r="AC991" i="1"/>
  <c r="AD991" i="1"/>
  <c r="AE991" i="1"/>
  <c r="AF991" i="1"/>
  <c r="AK991" i="1"/>
  <c r="AQ991" i="1"/>
  <c r="AR991" i="1"/>
  <c r="AS991" i="1"/>
  <c r="AT991" i="1"/>
  <c r="AV991" i="1"/>
  <c r="AW991" i="1"/>
  <c r="AX991" i="1"/>
  <c r="AY991" i="1"/>
  <c r="BB991" i="1"/>
  <c r="BC991" i="1"/>
  <c r="BD991" i="1"/>
  <c r="BE991" i="1"/>
  <c r="BH991" i="1"/>
  <c r="BJ991" i="1"/>
  <c r="BL991" i="1"/>
  <c r="BN991" i="1"/>
  <c r="BP991" i="1"/>
  <c r="BR991" i="1"/>
  <c r="BT991" i="1"/>
  <c r="BV991" i="1"/>
  <c r="CB991" i="1"/>
  <c r="CD991" i="1"/>
  <c r="CF991" i="1"/>
  <c r="CH991" i="1"/>
  <c r="CJ991" i="1"/>
  <c r="CL991" i="1"/>
  <c r="CN991" i="1"/>
  <c r="CP991" i="1"/>
  <c r="CR991" i="1"/>
  <c r="CT991" i="1"/>
  <c r="CV991" i="1"/>
  <c r="CX991" i="1"/>
  <c r="CZ991" i="1"/>
  <c r="DC991" i="1"/>
  <c r="E992" i="1"/>
  <c r="H992" i="1"/>
  <c r="K992" i="1"/>
  <c r="S992" i="1"/>
  <c r="U992" i="1"/>
  <c r="W992" i="1"/>
  <c r="Y992" i="1"/>
  <c r="AA992" i="1"/>
  <c r="AC992" i="1"/>
  <c r="AD992" i="1"/>
  <c r="AE992" i="1"/>
  <c r="AF992" i="1"/>
  <c r="AK992" i="1"/>
  <c r="AQ992" i="1"/>
  <c r="AR992" i="1"/>
  <c r="AS992" i="1"/>
  <c r="AT992" i="1"/>
  <c r="AV992" i="1"/>
  <c r="AW992" i="1"/>
  <c r="AX992" i="1"/>
  <c r="AY992" i="1"/>
  <c r="BB992" i="1"/>
  <c r="BC992" i="1"/>
  <c r="BD992" i="1"/>
  <c r="BE992" i="1"/>
  <c r="BH992" i="1"/>
  <c r="BJ992" i="1"/>
  <c r="BL992" i="1"/>
  <c r="BN992" i="1"/>
  <c r="BP992" i="1"/>
  <c r="BR992" i="1"/>
  <c r="BT992" i="1"/>
  <c r="BV992" i="1"/>
  <c r="CB992" i="1"/>
  <c r="CD992" i="1"/>
  <c r="CF992" i="1"/>
  <c r="CH992" i="1"/>
  <c r="CJ992" i="1"/>
  <c r="CL992" i="1"/>
  <c r="CN992" i="1"/>
  <c r="CP992" i="1"/>
  <c r="CR992" i="1"/>
  <c r="CT992" i="1"/>
  <c r="CV992" i="1"/>
  <c r="CX992" i="1"/>
  <c r="CZ992" i="1"/>
  <c r="DC992" i="1"/>
  <c r="E993" i="1"/>
  <c r="H993" i="1"/>
  <c r="K993" i="1"/>
  <c r="S993" i="1"/>
  <c r="U993" i="1"/>
  <c r="W993" i="1"/>
  <c r="Y993" i="1"/>
  <c r="AA993" i="1"/>
  <c r="AC993" i="1"/>
  <c r="AD993" i="1"/>
  <c r="AE993" i="1"/>
  <c r="AF993" i="1"/>
  <c r="AK993" i="1"/>
  <c r="AQ993" i="1"/>
  <c r="AR993" i="1"/>
  <c r="AS993" i="1"/>
  <c r="AT993" i="1"/>
  <c r="AV993" i="1"/>
  <c r="AW993" i="1"/>
  <c r="AX993" i="1"/>
  <c r="AY993" i="1"/>
  <c r="BB993" i="1"/>
  <c r="BC993" i="1"/>
  <c r="BD993" i="1"/>
  <c r="BE993" i="1"/>
  <c r="BH993" i="1"/>
  <c r="BJ993" i="1"/>
  <c r="BL993" i="1"/>
  <c r="BN993" i="1"/>
  <c r="BP993" i="1"/>
  <c r="BR993" i="1"/>
  <c r="BT993" i="1"/>
  <c r="BV993" i="1"/>
  <c r="CB993" i="1"/>
  <c r="CD993" i="1"/>
  <c r="CF993" i="1"/>
  <c r="CH993" i="1"/>
  <c r="CJ993" i="1"/>
  <c r="CL993" i="1"/>
  <c r="CN993" i="1"/>
  <c r="CP993" i="1"/>
  <c r="CR993" i="1"/>
  <c r="CT993" i="1"/>
  <c r="CV993" i="1"/>
  <c r="CX993" i="1"/>
  <c r="CZ993" i="1"/>
  <c r="DC993" i="1"/>
  <c r="E994" i="1"/>
  <c r="H994" i="1"/>
  <c r="K994" i="1"/>
  <c r="S994" i="1"/>
  <c r="U994" i="1"/>
  <c r="W994" i="1"/>
  <c r="Y994" i="1"/>
  <c r="AA994" i="1"/>
  <c r="AC994" i="1"/>
  <c r="AD994" i="1"/>
  <c r="AE994" i="1"/>
  <c r="AF994" i="1"/>
  <c r="AK994" i="1"/>
  <c r="AQ994" i="1"/>
  <c r="AR994" i="1"/>
  <c r="AS994" i="1"/>
  <c r="AT994" i="1"/>
  <c r="AV994" i="1"/>
  <c r="AW994" i="1"/>
  <c r="AX994" i="1"/>
  <c r="AY994" i="1"/>
  <c r="BB994" i="1"/>
  <c r="BC994" i="1"/>
  <c r="BD994" i="1"/>
  <c r="BE994" i="1"/>
  <c r="BH994" i="1"/>
  <c r="BJ994" i="1"/>
  <c r="BL994" i="1"/>
  <c r="BN994" i="1"/>
  <c r="BP994" i="1"/>
  <c r="BR994" i="1"/>
  <c r="BT994" i="1"/>
  <c r="BV994" i="1"/>
  <c r="CB994" i="1"/>
  <c r="CD994" i="1"/>
  <c r="CF994" i="1"/>
  <c r="CH994" i="1"/>
  <c r="CJ994" i="1"/>
  <c r="CL994" i="1"/>
  <c r="CN994" i="1"/>
  <c r="CP994" i="1"/>
  <c r="CR994" i="1"/>
  <c r="CT994" i="1"/>
  <c r="CV994" i="1"/>
  <c r="CX994" i="1"/>
  <c r="CZ994" i="1"/>
  <c r="DC994" i="1"/>
  <c r="E995" i="1"/>
  <c r="H995" i="1"/>
  <c r="K995" i="1"/>
  <c r="S995" i="1"/>
  <c r="U995" i="1"/>
  <c r="W995" i="1"/>
  <c r="Y995" i="1"/>
  <c r="AA995" i="1"/>
  <c r="AC995" i="1"/>
  <c r="AD995" i="1"/>
  <c r="AE995" i="1"/>
  <c r="AF995" i="1"/>
  <c r="AK995" i="1"/>
  <c r="AQ995" i="1"/>
  <c r="AR995" i="1"/>
  <c r="AS995" i="1"/>
  <c r="AT995" i="1"/>
  <c r="AV995" i="1"/>
  <c r="AW995" i="1"/>
  <c r="AX995" i="1"/>
  <c r="AY995" i="1"/>
  <c r="BB995" i="1"/>
  <c r="BC995" i="1"/>
  <c r="BD995" i="1"/>
  <c r="BE995" i="1"/>
  <c r="BH995" i="1"/>
  <c r="BJ995" i="1"/>
  <c r="BL995" i="1"/>
  <c r="BN995" i="1"/>
  <c r="BP995" i="1"/>
  <c r="BR995" i="1"/>
  <c r="BT995" i="1"/>
  <c r="BV995" i="1"/>
  <c r="CB995" i="1"/>
  <c r="CD995" i="1"/>
  <c r="CF995" i="1"/>
  <c r="CH995" i="1"/>
  <c r="CJ995" i="1"/>
  <c r="CL995" i="1"/>
  <c r="CN995" i="1"/>
  <c r="CP995" i="1"/>
  <c r="CR995" i="1"/>
  <c r="CT995" i="1"/>
  <c r="CV995" i="1"/>
  <c r="CX995" i="1"/>
  <c r="CZ995" i="1"/>
  <c r="DC995" i="1"/>
  <c r="E996" i="1"/>
  <c r="H996" i="1"/>
  <c r="K996" i="1"/>
  <c r="S996" i="1"/>
  <c r="U996" i="1"/>
  <c r="W996" i="1"/>
  <c r="Y996" i="1"/>
  <c r="AA996" i="1"/>
  <c r="AC996" i="1"/>
  <c r="AD996" i="1"/>
  <c r="AE996" i="1"/>
  <c r="AF996" i="1"/>
  <c r="AK996" i="1"/>
  <c r="AQ996" i="1"/>
  <c r="AR996" i="1"/>
  <c r="AS996" i="1"/>
  <c r="AT996" i="1"/>
  <c r="AV996" i="1"/>
  <c r="AW996" i="1"/>
  <c r="AX996" i="1"/>
  <c r="AY996" i="1"/>
  <c r="BB996" i="1"/>
  <c r="BC996" i="1"/>
  <c r="BD996" i="1"/>
  <c r="BE996" i="1"/>
  <c r="BH996" i="1"/>
  <c r="BJ996" i="1"/>
  <c r="BL996" i="1"/>
  <c r="BN996" i="1"/>
  <c r="BP996" i="1"/>
  <c r="BR996" i="1"/>
  <c r="BT996" i="1"/>
  <c r="BV996" i="1"/>
  <c r="CB996" i="1"/>
  <c r="CD996" i="1"/>
  <c r="CF996" i="1"/>
  <c r="CH996" i="1"/>
  <c r="CJ996" i="1"/>
  <c r="CL996" i="1"/>
  <c r="CN996" i="1"/>
  <c r="CP996" i="1"/>
  <c r="CR996" i="1"/>
  <c r="CT996" i="1"/>
  <c r="CV996" i="1"/>
  <c r="CX996" i="1"/>
  <c r="CZ996" i="1"/>
  <c r="DC996" i="1"/>
  <c r="E997" i="1"/>
  <c r="H997" i="1"/>
  <c r="K997" i="1"/>
  <c r="S997" i="1"/>
  <c r="U997" i="1"/>
  <c r="W997" i="1"/>
  <c r="Y997" i="1"/>
  <c r="AA997" i="1"/>
  <c r="AC997" i="1"/>
  <c r="AD997" i="1"/>
  <c r="AE997" i="1"/>
  <c r="AF997" i="1"/>
  <c r="AK997" i="1"/>
  <c r="AQ997" i="1"/>
  <c r="AR997" i="1"/>
  <c r="AS997" i="1"/>
  <c r="AT997" i="1"/>
  <c r="AV997" i="1"/>
  <c r="AW997" i="1"/>
  <c r="AX997" i="1"/>
  <c r="AY997" i="1"/>
  <c r="BB997" i="1"/>
  <c r="BC997" i="1"/>
  <c r="BD997" i="1"/>
  <c r="BE997" i="1"/>
  <c r="BH997" i="1"/>
  <c r="BJ997" i="1"/>
  <c r="BL997" i="1"/>
  <c r="BN997" i="1"/>
  <c r="BP997" i="1"/>
  <c r="BR997" i="1"/>
  <c r="BT997" i="1"/>
  <c r="BV997" i="1"/>
  <c r="CB997" i="1"/>
  <c r="CD997" i="1"/>
  <c r="CF997" i="1"/>
  <c r="CH997" i="1"/>
  <c r="CJ997" i="1"/>
  <c r="CL997" i="1"/>
  <c r="CN997" i="1"/>
  <c r="CP997" i="1"/>
  <c r="CR997" i="1"/>
  <c r="CT997" i="1"/>
  <c r="CV997" i="1"/>
  <c r="CX997" i="1"/>
  <c r="CZ997" i="1"/>
  <c r="DC997" i="1"/>
  <c r="E998" i="1"/>
  <c r="H998" i="1"/>
  <c r="K998" i="1"/>
  <c r="S998" i="1"/>
  <c r="U998" i="1"/>
  <c r="W998" i="1"/>
  <c r="Y998" i="1"/>
  <c r="AA998" i="1"/>
  <c r="AC998" i="1"/>
  <c r="AD998" i="1"/>
  <c r="AE998" i="1"/>
  <c r="AF998" i="1"/>
  <c r="AK998" i="1"/>
  <c r="AQ998" i="1"/>
  <c r="AR998" i="1"/>
  <c r="AS998" i="1"/>
  <c r="AT998" i="1"/>
  <c r="AV998" i="1"/>
  <c r="AW998" i="1"/>
  <c r="AX998" i="1"/>
  <c r="AY998" i="1"/>
  <c r="BB998" i="1"/>
  <c r="BC998" i="1"/>
  <c r="BD998" i="1"/>
  <c r="BE998" i="1"/>
  <c r="BH998" i="1"/>
  <c r="BJ998" i="1"/>
  <c r="BL998" i="1"/>
  <c r="BN998" i="1"/>
  <c r="BP998" i="1"/>
  <c r="BR998" i="1"/>
  <c r="BT998" i="1"/>
  <c r="BV998" i="1"/>
  <c r="CB998" i="1"/>
  <c r="CD998" i="1"/>
  <c r="CF998" i="1"/>
  <c r="CH998" i="1"/>
  <c r="CJ998" i="1"/>
  <c r="CL998" i="1"/>
  <c r="CN998" i="1"/>
  <c r="CP998" i="1"/>
  <c r="CR998" i="1"/>
  <c r="CT998" i="1"/>
  <c r="CV998" i="1"/>
  <c r="CX998" i="1"/>
  <c r="CZ998" i="1"/>
  <c r="DC998" i="1"/>
  <c r="E999" i="1"/>
  <c r="H999" i="1"/>
  <c r="K999" i="1"/>
  <c r="S999" i="1"/>
  <c r="U999" i="1"/>
  <c r="W999" i="1"/>
  <c r="Y999" i="1"/>
  <c r="AA999" i="1"/>
  <c r="AC999" i="1"/>
  <c r="AD999" i="1"/>
  <c r="AE999" i="1"/>
  <c r="AF999" i="1"/>
  <c r="AK999" i="1"/>
  <c r="AQ999" i="1"/>
  <c r="AR999" i="1"/>
  <c r="AS999" i="1"/>
  <c r="AT999" i="1"/>
  <c r="AV999" i="1"/>
  <c r="AW999" i="1"/>
  <c r="AX999" i="1"/>
  <c r="AY999" i="1"/>
  <c r="BB999" i="1"/>
  <c r="BC999" i="1"/>
  <c r="BD999" i="1"/>
  <c r="BE999" i="1"/>
  <c r="BH999" i="1"/>
  <c r="BJ999" i="1"/>
  <c r="BL999" i="1"/>
  <c r="BN999" i="1"/>
  <c r="BP999" i="1"/>
  <c r="BR999" i="1"/>
  <c r="BT999" i="1"/>
  <c r="BV999" i="1"/>
  <c r="CB999" i="1"/>
  <c r="CD999" i="1"/>
  <c r="CF999" i="1"/>
  <c r="CH999" i="1"/>
  <c r="CJ999" i="1"/>
  <c r="CL999" i="1"/>
  <c r="CN999" i="1"/>
  <c r="CP999" i="1"/>
  <c r="CR999" i="1"/>
  <c r="CT999" i="1"/>
  <c r="CV999" i="1"/>
  <c r="CX999" i="1"/>
  <c r="CZ999" i="1"/>
  <c r="DC999" i="1"/>
  <c r="E1000" i="1"/>
  <c r="H1000" i="1"/>
  <c r="K1000" i="1"/>
  <c r="S1000" i="1"/>
  <c r="U1000" i="1"/>
  <c r="W1000" i="1"/>
  <c r="Y1000" i="1"/>
  <c r="AA1000" i="1"/>
  <c r="AC1000" i="1"/>
  <c r="AD1000" i="1"/>
  <c r="AE1000" i="1"/>
  <c r="AF1000" i="1"/>
  <c r="AK1000" i="1"/>
  <c r="AQ1000" i="1"/>
  <c r="AR1000" i="1"/>
  <c r="AS1000" i="1"/>
  <c r="AT1000" i="1"/>
  <c r="AV1000" i="1"/>
  <c r="AW1000" i="1"/>
  <c r="AX1000" i="1"/>
  <c r="AY1000" i="1"/>
  <c r="BB1000" i="1"/>
  <c r="BC1000" i="1"/>
  <c r="BD1000" i="1"/>
  <c r="BE1000" i="1"/>
  <c r="BH1000" i="1"/>
  <c r="BJ1000" i="1"/>
  <c r="BL1000" i="1"/>
  <c r="BN1000" i="1"/>
  <c r="BP1000" i="1"/>
  <c r="BR1000" i="1"/>
  <c r="BT1000" i="1"/>
  <c r="BV1000" i="1"/>
  <c r="CB1000" i="1"/>
  <c r="CD1000" i="1"/>
  <c r="CF1000" i="1"/>
  <c r="CH1000" i="1"/>
  <c r="CJ1000" i="1"/>
  <c r="CL1000" i="1"/>
  <c r="CN1000" i="1"/>
  <c r="CP1000" i="1"/>
  <c r="CR1000" i="1"/>
  <c r="CT1000" i="1"/>
  <c r="CV1000" i="1"/>
  <c r="CX1000" i="1"/>
  <c r="CZ1000" i="1"/>
  <c r="DC1000" i="1"/>
  <c r="AE5" i="1"/>
  <c r="AE4" i="1"/>
  <c r="AG865" i="1" l="1"/>
  <c r="AG733" i="1"/>
  <c r="AG493" i="1"/>
  <c r="AH398" i="1"/>
  <c r="AG37" i="1"/>
  <c r="AG366" i="1"/>
  <c r="AG975" i="1"/>
  <c r="AG947" i="1"/>
  <c r="AG861" i="1"/>
  <c r="AG841" i="1"/>
  <c r="AG833" i="1"/>
  <c r="AG134" i="1"/>
  <c r="AG126" i="1"/>
  <c r="AH111" i="1"/>
  <c r="AG589" i="1"/>
  <c r="AG512" i="1"/>
  <c r="AG504" i="1"/>
  <c r="AG496" i="1"/>
  <c r="AJ494" i="1"/>
  <c r="AG492" i="1"/>
  <c r="AH461" i="1"/>
  <c r="AI460" i="1"/>
  <c r="AH453" i="1"/>
  <c r="AI452" i="1"/>
  <c r="AH445" i="1"/>
  <c r="AG436" i="1"/>
  <c r="AG432" i="1"/>
  <c r="AH425" i="1"/>
  <c r="AG404" i="1"/>
  <c r="AG985" i="1"/>
  <c r="AG949" i="1"/>
  <c r="AH913" i="1"/>
  <c r="AH881" i="1"/>
  <c r="AH866" i="1"/>
  <c r="AH865" i="1"/>
  <c r="AH860" i="1"/>
  <c r="AI859" i="1"/>
  <c r="AH857" i="1"/>
  <c r="AH741" i="1"/>
  <c r="AH644" i="1"/>
  <c r="AI614" i="1"/>
  <c r="AH528" i="1"/>
  <c r="AI527" i="1"/>
  <c r="AI526" i="1"/>
  <c r="AI502" i="1"/>
  <c r="AH553" i="1"/>
  <c r="AH512" i="1"/>
  <c r="AH267" i="1"/>
  <c r="AH259" i="1"/>
  <c r="AH211" i="1"/>
  <c r="AG202" i="1"/>
  <c r="AG965" i="1"/>
  <c r="AG937" i="1"/>
  <c r="AG929" i="1"/>
  <c r="AG869" i="1"/>
  <c r="AI867" i="1"/>
  <c r="AH761" i="1"/>
  <c r="AG760" i="1"/>
  <c r="AG536" i="1"/>
  <c r="AJ517" i="1"/>
  <c r="AI441" i="1"/>
  <c r="AH434" i="1"/>
  <c r="AG388" i="1"/>
  <c r="AG380" i="1"/>
  <c r="AJ177" i="1"/>
  <c r="AH161" i="1"/>
  <c r="AH153" i="1"/>
  <c r="AH145" i="1"/>
  <c r="AJ858" i="1"/>
  <c r="AG745" i="1"/>
  <c r="AH729" i="1"/>
  <c r="AJ721" i="1"/>
  <c r="AG712" i="1"/>
  <c r="AH709" i="1"/>
  <c r="AG704" i="1"/>
  <c r="AH681" i="1"/>
  <c r="AG354" i="1"/>
  <c r="AH342" i="1"/>
  <c r="AG205" i="1"/>
  <c r="AG189" i="1"/>
  <c r="AG185" i="1"/>
  <c r="AG181" i="1"/>
  <c r="AG17" i="1"/>
  <c r="AH964" i="1"/>
  <c r="AI963" i="1"/>
  <c r="AH952" i="1"/>
  <c r="AH944" i="1"/>
  <c r="AH925" i="1"/>
  <c r="AH823" i="1"/>
  <c r="AH799" i="1"/>
  <c r="AH791" i="1"/>
  <c r="AG786" i="1"/>
  <c r="AG722" i="1"/>
  <c r="AI710" i="1"/>
  <c r="AG488" i="1"/>
  <c r="AG395" i="1"/>
  <c r="AH336" i="1"/>
  <c r="AG327" i="1"/>
  <c r="AG295" i="1"/>
  <c r="AG222" i="1"/>
  <c r="AG218" i="1"/>
  <c r="AH203" i="1"/>
  <c r="AH187" i="1"/>
  <c r="AG186" i="1"/>
  <c r="AH179" i="1"/>
  <c r="AG178" i="1"/>
  <c r="AG999" i="1"/>
  <c r="AH898" i="1"/>
  <c r="AH882" i="1"/>
  <c r="AJ866" i="1"/>
  <c r="AH863" i="1"/>
  <c r="AG862" i="1"/>
  <c r="AH819" i="1"/>
  <c r="AH787" i="1"/>
  <c r="AH786" i="1"/>
  <c r="AH778" i="1"/>
  <c r="AH477" i="1"/>
  <c r="AH418" i="1"/>
  <c r="AI285" i="1"/>
  <c r="AI261" i="1"/>
  <c r="AH254" i="1"/>
  <c r="AG253" i="1"/>
  <c r="AH230" i="1"/>
  <c r="AG229" i="1"/>
  <c r="AG104" i="1"/>
  <c r="AH162" i="1"/>
  <c r="AG121" i="1"/>
  <c r="AG89" i="1"/>
  <c r="AH940" i="1"/>
  <c r="AG898" i="1"/>
  <c r="AG882" i="1"/>
  <c r="AH844" i="1"/>
  <c r="AI762" i="1"/>
  <c r="AI746" i="1"/>
  <c r="AG713" i="1"/>
  <c r="AH462" i="1"/>
  <c r="AH403" i="1"/>
  <c r="AH369" i="1"/>
  <c r="AJ742" i="1"/>
  <c r="AH715" i="1"/>
  <c r="AH683" i="1"/>
  <c r="AI618" i="1"/>
  <c r="AJ610" i="1"/>
  <c r="AG577" i="1"/>
  <c r="AG545" i="1"/>
  <c r="AH456" i="1"/>
  <c r="AG455" i="1"/>
  <c r="AJ439" i="1"/>
  <c r="AH387" i="1"/>
  <c r="AH131" i="1"/>
  <c r="AG34" i="1"/>
  <c r="AG941" i="1"/>
  <c r="AG933" i="1"/>
  <c r="AG925" i="1"/>
  <c r="AG917" i="1"/>
  <c r="AH901" i="1"/>
  <c r="AG853" i="1"/>
  <c r="AH765" i="1"/>
  <c r="AG660" i="1"/>
  <c r="AG644" i="1"/>
  <c r="AG628" i="1"/>
  <c r="AH612" i="1"/>
  <c r="AZ349" i="1"/>
  <c r="AH338" i="1"/>
  <c r="AH331" i="1"/>
  <c r="AH322" i="1"/>
  <c r="AH314" i="1"/>
  <c r="AH250" i="1"/>
  <c r="AG217" i="1"/>
  <c r="AG209" i="1"/>
  <c r="AH21" i="1"/>
  <c r="AH928" i="1"/>
  <c r="AH895" i="1"/>
  <c r="AG886" i="1"/>
  <c r="AH879" i="1"/>
  <c r="AI854" i="1"/>
  <c r="AI838" i="1"/>
  <c r="AI830" i="1"/>
  <c r="AI790" i="1"/>
  <c r="AJ481" i="1"/>
  <c r="AG480" i="1"/>
  <c r="AG440" i="1"/>
  <c r="AH431" i="1"/>
  <c r="AG422" i="1"/>
  <c r="AH268" i="1"/>
  <c r="AG77" i="1"/>
  <c r="AH62" i="1"/>
  <c r="AH46" i="1"/>
  <c r="AG21" i="1"/>
  <c r="AH998" i="1"/>
  <c r="AG997" i="1"/>
  <c r="AH972" i="1"/>
  <c r="AG686" i="1"/>
  <c r="AH679" i="1"/>
  <c r="AG678" i="1"/>
  <c r="AH671" i="1"/>
  <c r="AH647" i="1"/>
  <c r="AG364" i="1"/>
  <c r="AH244" i="1"/>
  <c r="AG94" i="1"/>
  <c r="AG78" i="1"/>
  <c r="AG62" i="1"/>
  <c r="AG54" i="1"/>
  <c r="AI48" i="1"/>
  <c r="AG47" i="1"/>
  <c r="AZ131" i="1"/>
  <c r="BF863" i="1"/>
  <c r="BF739" i="1"/>
  <c r="BF766" i="1"/>
  <c r="BF522" i="1"/>
  <c r="AZ433" i="1"/>
  <c r="AZ716" i="1"/>
  <c r="BF856" i="1"/>
  <c r="BF542" i="1"/>
  <c r="AZ36" i="1"/>
  <c r="BF202" i="1"/>
  <c r="BF200" i="1"/>
  <c r="BF115" i="1"/>
  <c r="BF743" i="1"/>
  <c r="AZ659" i="1"/>
  <c r="AH943" i="1"/>
  <c r="AI781" i="1"/>
  <c r="AH774" i="1"/>
  <c r="AI764" i="1"/>
  <c r="BF761" i="1"/>
  <c r="AZ755" i="1"/>
  <c r="BF750" i="1"/>
  <c r="AI682" i="1"/>
  <c r="AH652" i="1"/>
  <c r="AH594" i="1"/>
  <c r="AJ578" i="1"/>
  <c r="AG484" i="1"/>
  <c r="AH430" i="1"/>
  <c r="AJ415" i="1"/>
  <c r="AH359" i="1"/>
  <c r="AI325" i="1"/>
  <c r="AJ269" i="1"/>
  <c r="AJ252" i="1"/>
  <c r="AG108" i="1"/>
  <c r="AZ101" i="1"/>
  <c r="AG100" i="1"/>
  <c r="AH84" i="1"/>
  <c r="AH44" i="1"/>
  <c r="AG26" i="1"/>
  <c r="AG870" i="1"/>
  <c r="AZ783" i="1"/>
  <c r="BF753" i="1"/>
  <c r="AH693" i="1"/>
  <c r="AI692" i="1"/>
  <c r="AJ685" i="1"/>
  <c r="AG684" i="1"/>
  <c r="AJ678" i="1"/>
  <c r="AJ677" i="1"/>
  <c r="AI676" i="1"/>
  <c r="AH669" i="1"/>
  <c r="AI668" i="1"/>
  <c r="BF651" i="1"/>
  <c r="AJ629" i="1"/>
  <c r="AZ595" i="1"/>
  <c r="AI594" i="1"/>
  <c r="AI585" i="1"/>
  <c r="AG544" i="1"/>
  <c r="AI511" i="1"/>
  <c r="AI510" i="1"/>
  <c r="BF482" i="1"/>
  <c r="BF473" i="1"/>
  <c r="AG430" i="1"/>
  <c r="AH415" i="1"/>
  <c r="AG414" i="1"/>
  <c r="AG406" i="1"/>
  <c r="BF404" i="1"/>
  <c r="AG386" i="1"/>
  <c r="BF376" i="1"/>
  <c r="AI335" i="1"/>
  <c r="AI319" i="1"/>
  <c r="BF318" i="1"/>
  <c r="AJ312" i="1"/>
  <c r="AJ304" i="1"/>
  <c r="AI286" i="1"/>
  <c r="AZ223" i="1"/>
  <c r="AH188" i="1"/>
  <c r="AG174" i="1"/>
  <c r="AH127" i="1"/>
  <c r="AI68" i="1"/>
  <c r="AG52" i="1"/>
  <c r="AH20" i="1"/>
  <c r="AZ965" i="1"/>
  <c r="AH936" i="1"/>
  <c r="AG910" i="1"/>
  <c r="AH783" i="1"/>
  <c r="AG782" i="1"/>
  <c r="AG945" i="1"/>
  <c r="AG904" i="1"/>
  <c r="AH872" i="1"/>
  <c r="AH858" i="1"/>
  <c r="AJ841" i="1"/>
  <c r="BF814" i="1"/>
  <c r="AH810" i="1"/>
  <c r="AI809" i="1"/>
  <c r="BF798" i="1"/>
  <c r="AH794" i="1"/>
  <c r="AI793" i="1"/>
  <c r="AG776" i="1"/>
  <c r="AH749" i="1"/>
  <c r="AG748" i="1"/>
  <c r="AH724" i="1"/>
  <c r="AG723" i="1"/>
  <c r="AI693" i="1"/>
  <c r="BF690" i="1"/>
  <c r="AG621" i="1"/>
  <c r="AJ605" i="1"/>
  <c r="AG604" i="1"/>
  <c r="AI571" i="1"/>
  <c r="AG570" i="1"/>
  <c r="AG528" i="1"/>
  <c r="AJ497" i="1"/>
  <c r="AH496" i="1"/>
  <c r="AI486" i="1"/>
  <c r="AI457" i="1"/>
  <c r="AH448" i="1"/>
  <c r="AZ441" i="1"/>
  <c r="AI415" i="1"/>
  <c r="AG408" i="1"/>
  <c r="AH362" i="1"/>
  <c r="BF333" i="1"/>
  <c r="AG328" i="1"/>
  <c r="AJ323" i="1"/>
  <c r="AH288" i="1"/>
  <c r="AG245" i="1"/>
  <c r="AI159" i="1"/>
  <c r="AG110" i="1"/>
  <c r="AG70" i="1"/>
  <c r="AH63" i="1"/>
  <c r="AH30" i="1"/>
  <c r="AJ842" i="1"/>
  <c r="BF746" i="1"/>
  <c r="AZ687" i="1"/>
  <c r="AZ680" i="1"/>
  <c r="AZ531" i="1"/>
  <c r="AZ247" i="1"/>
  <c r="AI111" i="1"/>
  <c r="BF44" i="1"/>
  <c r="AJ22" i="1"/>
  <c r="AZ1000" i="1"/>
  <c r="AH995" i="1"/>
  <c r="AH987" i="1"/>
  <c r="AH948" i="1"/>
  <c r="BF936" i="1"/>
  <c r="AH932" i="1"/>
  <c r="AG931" i="1"/>
  <c r="AZ916" i="1"/>
  <c r="AH916" i="1"/>
  <c r="AG915" i="1"/>
  <c r="AG913" i="1"/>
  <c r="AG905" i="1"/>
  <c r="BF902" i="1"/>
  <c r="AH899" i="1"/>
  <c r="AG873" i="1"/>
  <c r="AG858" i="1"/>
  <c r="AJ851" i="1"/>
  <c r="BF847" i="1"/>
  <c r="AH836" i="1"/>
  <c r="AG818" i="1"/>
  <c r="AZ812" i="1"/>
  <c r="AH811" i="1"/>
  <c r="AI810" i="1"/>
  <c r="AH803" i="1"/>
  <c r="AG802" i="1"/>
  <c r="AH795" i="1"/>
  <c r="AZ787" i="1"/>
  <c r="AI750" i="1"/>
  <c r="AJ734" i="1"/>
  <c r="AJ733" i="1"/>
  <c r="AH725" i="1"/>
  <c r="AH717" i="1"/>
  <c r="AI715" i="1"/>
  <c r="AG648" i="1"/>
  <c r="AH616" i="1"/>
  <c r="AG598" i="1"/>
  <c r="AG540" i="1"/>
  <c r="AJ533" i="1"/>
  <c r="BF425" i="1"/>
  <c r="AH411" i="1"/>
  <c r="AH410" i="1"/>
  <c r="AZ403" i="1"/>
  <c r="AG400" i="1"/>
  <c r="AJ398" i="1"/>
  <c r="AH290" i="1"/>
  <c r="AG289" i="1"/>
  <c r="AJ284" i="1"/>
  <c r="AZ283" i="1"/>
  <c r="AG257" i="1"/>
  <c r="AI256" i="1"/>
  <c r="AI249" i="1"/>
  <c r="AH241" i="1"/>
  <c r="AH207" i="1"/>
  <c r="AG182" i="1"/>
  <c r="AG177" i="1"/>
  <c r="AH171" i="1"/>
  <c r="AH163" i="1"/>
  <c r="AG122" i="1"/>
  <c r="AH106" i="1"/>
  <c r="AG105" i="1"/>
  <c r="AG63" i="1"/>
  <c r="AG48" i="1"/>
  <c r="AG6" i="1"/>
  <c r="AZ917" i="1"/>
  <c r="AI778" i="1"/>
  <c r="AJ763" i="1"/>
  <c r="AI606" i="1"/>
  <c r="AZ370" i="1"/>
  <c r="BF364" i="1"/>
  <c r="AI64" i="1"/>
  <c r="AH17" i="1"/>
  <c r="AG7" i="1"/>
  <c r="AH988" i="1"/>
  <c r="AH979" i="1"/>
  <c r="AG957" i="1"/>
  <c r="AH900" i="1"/>
  <c r="AH869" i="1"/>
  <c r="AZ856" i="1"/>
  <c r="AJ853" i="1"/>
  <c r="AG829" i="1"/>
  <c r="AH798" i="1"/>
  <c r="AG752" i="1"/>
  <c r="AZ737" i="1"/>
  <c r="AI718" i="1"/>
  <c r="AG706" i="1"/>
  <c r="AG705" i="1"/>
  <c r="AI673" i="1"/>
  <c r="AI665" i="1"/>
  <c r="BF662" i="1"/>
  <c r="AG649" i="1"/>
  <c r="AG592" i="1"/>
  <c r="AZ584" i="1"/>
  <c r="AI583" i="1"/>
  <c r="BF573" i="1"/>
  <c r="AG573" i="1"/>
  <c r="BF563" i="1"/>
  <c r="AG532" i="1"/>
  <c r="AZ528" i="1"/>
  <c r="AG525" i="1"/>
  <c r="AG524" i="1"/>
  <c r="AG500" i="1"/>
  <c r="AH492" i="1"/>
  <c r="AI491" i="1"/>
  <c r="AG439" i="1"/>
  <c r="AZ429" i="1"/>
  <c r="AG428" i="1"/>
  <c r="AG427" i="1"/>
  <c r="BF424" i="1"/>
  <c r="AG419" i="1"/>
  <c r="AG411" i="1"/>
  <c r="AI340" i="1"/>
  <c r="AI324" i="1"/>
  <c r="AJ317" i="1"/>
  <c r="AI300" i="1"/>
  <c r="AG292" i="1"/>
  <c r="AH260" i="1"/>
  <c r="AI259" i="1"/>
  <c r="AG216" i="1"/>
  <c r="AG192" i="1"/>
  <c r="AJ185" i="1"/>
  <c r="AG172" i="1"/>
  <c r="BF153" i="1"/>
  <c r="BF145" i="1"/>
  <c r="AG132" i="1"/>
  <c r="AH107" i="1"/>
  <c r="AG98" i="1"/>
  <c r="AJ738" i="1"/>
  <c r="BF589" i="1"/>
  <c r="AZ586" i="1"/>
  <c r="AJ586" i="1"/>
  <c r="AZ578" i="1"/>
  <c r="AZ576" i="1"/>
  <c r="AI575" i="1"/>
  <c r="AZ551" i="1"/>
  <c r="AJ501" i="1"/>
  <c r="BF442" i="1"/>
  <c r="AI341" i="1"/>
  <c r="AG989" i="1"/>
  <c r="AG979" i="1"/>
  <c r="AG969" i="1"/>
  <c r="AG959" i="1"/>
  <c r="AH918" i="1"/>
  <c r="AH917" i="1"/>
  <c r="BF887" i="1"/>
  <c r="AH883" i="1"/>
  <c r="AJ873" i="1"/>
  <c r="BF871" i="1"/>
  <c r="AZ860" i="1"/>
  <c r="AH855" i="1"/>
  <c r="AH852" i="1"/>
  <c r="AI851" i="1"/>
  <c r="AI842" i="1"/>
  <c r="AG804" i="1"/>
  <c r="BF799" i="1"/>
  <c r="AJ785" i="1"/>
  <c r="AG784" i="1"/>
  <c r="AG774" i="1"/>
  <c r="BF749" i="1"/>
  <c r="BF745" i="1"/>
  <c r="AH728" i="1"/>
  <c r="BF725" i="1"/>
  <c r="AH720" i="1"/>
  <c r="AZ706" i="1"/>
  <c r="AH704" i="1"/>
  <c r="AH703" i="1"/>
  <c r="AZ696" i="1"/>
  <c r="AH695" i="1"/>
  <c r="AG694" i="1"/>
  <c r="AH687" i="1"/>
  <c r="AG685" i="1"/>
  <c r="AI677" i="1"/>
  <c r="BF674" i="1"/>
  <c r="AI669" i="1"/>
  <c r="AH991" i="1"/>
  <c r="AH981" i="1"/>
  <c r="AH973" i="1"/>
  <c r="AG971" i="1"/>
  <c r="AH961" i="1"/>
  <c r="AZ953" i="1"/>
  <c r="AZ908" i="1"/>
  <c r="AI890" i="1"/>
  <c r="AI874" i="1"/>
  <c r="AH861" i="1"/>
  <c r="AI852" i="1"/>
  <c r="BF851" i="1"/>
  <c r="AH845" i="1"/>
  <c r="AI843" i="1"/>
  <c r="AJ837" i="1"/>
  <c r="AZ836" i="1"/>
  <c r="AJ834" i="1"/>
  <c r="AJ833" i="1"/>
  <c r="BF830" i="1"/>
  <c r="AH826" i="1"/>
  <c r="AI825" i="1"/>
  <c r="AI822" i="1"/>
  <c r="AH814" i="1"/>
  <c r="AI813" i="1"/>
  <c r="AZ796" i="1"/>
  <c r="AI794" i="1"/>
  <c r="AZ775" i="1"/>
  <c r="AJ767" i="1"/>
  <c r="AZ892" i="1"/>
  <c r="AZ876" i="1"/>
  <c r="AI795" i="1"/>
  <c r="AH757" i="1"/>
  <c r="AI756" i="1"/>
  <c r="AZ741" i="1"/>
  <c r="BF735" i="1"/>
  <c r="AJ730" i="1"/>
  <c r="BF727" i="1"/>
  <c r="AZ707" i="1"/>
  <c r="AH697" i="1"/>
  <c r="AH689" i="1"/>
  <c r="BF474" i="1"/>
  <c r="AI468" i="1"/>
  <c r="BF465" i="1"/>
  <c r="AH992" i="1"/>
  <c r="AG981" i="1"/>
  <c r="AG973" i="1"/>
  <c r="AH965" i="1"/>
  <c r="AH963" i="1"/>
  <c r="AG961" i="1"/>
  <c r="AH955" i="1"/>
  <c r="AG953" i="1"/>
  <c r="AH931" i="1"/>
  <c r="AH920" i="1"/>
  <c r="AG902" i="1"/>
  <c r="BF899" i="1"/>
  <c r="AH894" i="1"/>
  <c r="AH885" i="1"/>
  <c r="AH878" i="1"/>
  <c r="AZ869" i="1"/>
  <c r="AJ869" i="1"/>
  <c r="AZ864" i="1"/>
  <c r="AJ857" i="1"/>
  <c r="AJ846" i="1"/>
  <c r="AG845" i="1"/>
  <c r="AI835" i="1"/>
  <c r="AZ828" i="1"/>
  <c r="AH827" i="1"/>
  <c r="AI826" i="1"/>
  <c r="AZ819" i="1"/>
  <c r="AJ817" i="1"/>
  <c r="AZ816" i="1"/>
  <c r="AH815" i="1"/>
  <c r="AH807" i="1"/>
  <c r="AI806" i="1"/>
  <c r="AI797" i="1"/>
  <c r="AZ790" i="1"/>
  <c r="AJ789" i="1"/>
  <c r="AZ778" i="1"/>
  <c r="AJ777" i="1"/>
  <c r="BF774" i="1"/>
  <c r="AZ770" i="1"/>
  <c r="AH769" i="1"/>
  <c r="AI757" i="1"/>
  <c r="AZ724" i="1"/>
  <c r="BF686" i="1"/>
  <c r="BF642" i="1"/>
  <c r="BF486" i="1"/>
  <c r="AG416" i="1"/>
  <c r="AZ346" i="1"/>
  <c r="AZ330" i="1"/>
  <c r="BF980" i="1"/>
  <c r="BF960" i="1"/>
  <c r="AI947" i="1"/>
  <c r="AZ945" i="1"/>
  <c r="AZ944" i="1"/>
  <c r="AZ895" i="1"/>
  <c r="BF883" i="1"/>
  <c r="AZ879" i="1"/>
  <c r="AI858" i="1"/>
  <c r="AI857" i="1"/>
  <c r="AH849" i="1"/>
  <c r="AJ848" i="1"/>
  <c r="AI836" i="1"/>
  <c r="AG798" i="1"/>
  <c r="BF786" i="1"/>
  <c r="AZ781" i="1"/>
  <c r="AJ781" i="1"/>
  <c r="AI758" i="1"/>
  <c r="AI731" i="1"/>
  <c r="AJ713" i="1"/>
  <c r="AH712" i="1"/>
  <c r="AI711" i="1"/>
  <c r="AH699" i="1"/>
  <c r="AI698" i="1"/>
  <c r="AI690" i="1"/>
  <c r="AZ683" i="1"/>
  <c r="AZ675" i="1"/>
  <c r="AZ631" i="1"/>
  <c r="AI530" i="1"/>
  <c r="AG489" i="1"/>
  <c r="AJ489" i="1"/>
  <c r="AJ426" i="1"/>
  <c r="AH426" i="1"/>
  <c r="AH977" i="1"/>
  <c r="AH968" i="1"/>
  <c r="AG967" i="1"/>
  <c r="BF963" i="1"/>
  <c r="AH956" i="1"/>
  <c r="AH945" i="1"/>
  <c r="AG943" i="1"/>
  <c r="AH933" i="1"/>
  <c r="AG921" i="1"/>
  <c r="AG894" i="1"/>
  <c r="AZ888" i="1"/>
  <c r="AG878" i="1"/>
  <c r="AH868" i="1"/>
  <c r="AJ865" i="1"/>
  <c r="BF855" i="1"/>
  <c r="AG822" i="1"/>
  <c r="AZ803" i="1"/>
  <c r="AJ801" i="1"/>
  <c r="AZ800" i="1"/>
  <c r="AZ779" i="1"/>
  <c r="AZ771" i="1"/>
  <c r="AG762" i="1"/>
  <c r="AJ753" i="1"/>
  <c r="AH752" i="1"/>
  <c r="AJ749" i="1"/>
  <c r="AH748" i="1"/>
  <c r="AH745" i="1"/>
  <c r="AH735" i="1"/>
  <c r="BF731" i="1"/>
  <c r="AJ701" i="1"/>
  <c r="AI674" i="1"/>
  <c r="BF664" i="1"/>
  <c r="AI657" i="1"/>
  <c r="AZ641" i="1"/>
  <c r="AG557" i="1"/>
  <c r="AI548" i="1"/>
  <c r="AI490" i="1"/>
  <c r="BF1000" i="1"/>
  <c r="AG995" i="1"/>
  <c r="AH969" i="1"/>
  <c r="AH924" i="1"/>
  <c r="AG923" i="1"/>
  <c r="AJ898" i="1"/>
  <c r="AH897" i="1"/>
  <c r="AZ896" i="1"/>
  <c r="AJ890" i="1"/>
  <c r="AJ882" i="1"/>
  <c r="AZ880" i="1"/>
  <c r="AJ874" i="1"/>
  <c r="AJ870" i="1"/>
  <c r="AG866" i="1"/>
  <c r="AG854" i="1"/>
  <c r="AZ853" i="1"/>
  <c r="AG850" i="1"/>
  <c r="BF839" i="1"/>
  <c r="AZ831" i="1"/>
  <c r="AH831" i="1"/>
  <c r="AG820" i="1"/>
  <c r="BF815" i="1"/>
  <c r="AG800" i="1"/>
  <c r="AG772" i="1"/>
  <c r="AI754" i="1"/>
  <c r="AZ736" i="1"/>
  <c r="AZ720" i="1"/>
  <c r="BF710" i="1"/>
  <c r="BF709" i="1"/>
  <c r="AJ694" i="1"/>
  <c r="AI375" i="1"/>
  <c r="AJ374" i="1"/>
  <c r="AI372" i="1"/>
  <c r="AJ344" i="1"/>
  <c r="AI342" i="1"/>
  <c r="AI339" i="1"/>
  <c r="AI338" i="1"/>
  <c r="AJ328" i="1"/>
  <c r="AI309" i="1"/>
  <c r="AZ302" i="1"/>
  <c r="BF301" i="1"/>
  <c r="AZ294" i="1"/>
  <c r="AI279" i="1"/>
  <c r="AJ272" i="1"/>
  <c r="BF258" i="1"/>
  <c r="AZ239" i="1"/>
  <c r="BF159" i="1"/>
  <c r="BF150" i="1"/>
  <c r="BF142" i="1"/>
  <c r="AH119" i="1"/>
  <c r="AG118" i="1"/>
  <c r="AH110" i="1"/>
  <c r="AG109" i="1"/>
  <c r="AZ93" i="1"/>
  <c r="AZ85" i="1"/>
  <c r="AG74" i="1"/>
  <c r="BF64" i="1"/>
  <c r="BF63" i="1"/>
  <c r="AG55" i="1"/>
  <c r="AZ40" i="1"/>
  <c r="AI29" i="1"/>
  <c r="BF27" i="1"/>
  <c r="AZ12" i="1"/>
  <c r="AH12" i="1"/>
  <c r="AG10" i="1"/>
  <c r="BF7" i="1"/>
  <c r="BF665" i="1"/>
  <c r="AZ639" i="1"/>
  <c r="AI602" i="1"/>
  <c r="AH595" i="1"/>
  <c r="BF581" i="1"/>
  <c r="AZ568" i="1"/>
  <c r="AZ560" i="1"/>
  <c r="AH551" i="1"/>
  <c r="AG550" i="1"/>
  <c r="BF546" i="1"/>
  <c r="AG541" i="1"/>
  <c r="AJ525" i="1"/>
  <c r="AJ521" i="1"/>
  <c r="AG520" i="1"/>
  <c r="AJ513" i="1"/>
  <c r="AH470" i="1"/>
  <c r="AH447" i="1"/>
  <c r="AZ437" i="1"/>
  <c r="AG431" i="1"/>
  <c r="AH390" i="1"/>
  <c r="AG387" i="1"/>
  <c r="BF383" i="1"/>
  <c r="AI374" i="1"/>
  <c r="AJ367" i="1"/>
  <c r="AH363" i="1"/>
  <c r="AH347" i="1"/>
  <c r="AH346" i="1"/>
  <c r="AI344" i="1"/>
  <c r="AH332" i="1"/>
  <c r="AH320" i="1"/>
  <c r="BF309" i="1"/>
  <c r="AI293" i="1"/>
  <c r="AG272" i="1"/>
  <c r="BF270" i="1"/>
  <c r="BF262" i="1"/>
  <c r="BF261" i="1"/>
  <c r="AJ253" i="1"/>
  <c r="AH240" i="1"/>
  <c r="AZ211" i="1"/>
  <c r="BF198" i="1"/>
  <c r="AZ173" i="1"/>
  <c r="AZ163" i="1"/>
  <c r="AG130" i="1"/>
  <c r="BF127" i="1"/>
  <c r="BF126" i="1"/>
  <c r="AG120" i="1"/>
  <c r="AG93" i="1"/>
  <c r="AI84" i="1"/>
  <c r="AZ77" i="1"/>
  <c r="AH57" i="1"/>
  <c r="AG56" i="1"/>
  <c r="AG41" i="1"/>
  <c r="AI30" i="1"/>
  <c r="AI20" i="1"/>
  <c r="BF538" i="1"/>
  <c r="BF476" i="1"/>
  <c r="AZ401" i="1"/>
  <c r="AJ348" i="1"/>
  <c r="AG335" i="1"/>
  <c r="AZ322" i="1"/>
  <c r="AG285" i="1"/>
  <c r="BF246" i="1"/>
  <c r="AZ195" i="1"/>
  <c r="AZ32" i="1"/>
  <c r="AI23" i="1"/>
  <c r="AZ8" i="1"/>
  <c r="BF666" i="1"/>
  <c r="AZ655" i="1"/>
  <c r="AZ635" i="1"/>
  <c r="AJ625" i="1"/>
  <c r="AG624" i="1"/>
  <c r="AJ614" i="1"/>
  <c r="AZ598" i="1"/>
  <c r="AG597" i="1"/>
  <c r="AH588" i="1"/>
  <c r="AG587" i="1"/>
  <c r="AH580" i="1"/>
  <c r="AG579" i="1"/>
  <c r="AI577" i="1"/>
  <c r="AG569" i="1"/>
  <c r="BF567" i="1"/>
  <c r="BF566" i="1"/>
  <c r="BF549" i="1"/>
  <c r="AH543" i="1"/>
  <c r="AI522" i="1"/>
  <c r="AZ495" i="1"/>
  <c r="AH484" i="1"/>
  <c r="AJ483" i="1"/>
  <c r="AG481" i="1"/>
  <c r="AZ449" i="1"/>
  <c r="AI449" i="1"/>
  <c r="AH422" i="1"/>
  <c r="AI410" i="1"/>
  <c r="AH402" i="1"/>
  <c r="AJ366" i="1"/>
  <c r="AI356" i="1"/>
  <c r="AH349" i="1"/>
  <c r="AG332" i="1"/>
  <c r="AI304" i="1"/>
  <c r="AI295" i="1"/>
  <c r="AZ286" i="1"/>
  <c r="AJ285" i="1"/>
  <c r="AH275" i="1"/>
  <c r="AZ259" i="1"/>
  <c r="AZ243" i="1"/>
  <c r="AZ212" i="1"/>
  <c r="AH204" i="1"/>
  <c r="AH197" i="1"/>
  <c r="AH196" i="1"/>
  <c r="AZ187" i="1"/>
  <c r="AZ182" i="1"/>
  <c r="AH175" i="1"/>
  <c r="AZ166" i="1"/>
  <c r="BF162" i="1"/>
  <c r="AH157" i="1"/>
  <c r="AH149" i="1"/>
  <c r="AH141" i="1"/>
  <c r="BF111" i="1"/>
  <c r="BF110" i="1"/>
  <c r="AG86" i="1"/>
  <c r="BF68" i="1"/>
  <c r="AG58" i="1"/>
  <c r="AI50" i="1"/>
  <c r="AZ44" i="1"/>
  <c r="BF39" i="1"/>
  <c r="BF31" i="1"/>
  <c r="AH6" i="1"/>
  <c r="BF658" i="1"/>
  <c r="AI652" i="1"/>
  <c r="AJ643" i="1"/>
  <c r="AZ626" i="1"/>
  <c r="AZ571" i="1"/>
  <c r="AI561" i="1"/>
  <c r="AZ555" i="1"/>
  <c r="AI553" i="1"/>
  <c r="BF541" i="1"/>
  <c r="AI534" i="1"/>
  <c r="AI506" i="1"/>
  <c r="AI459" i="1"/>
  <c r="AG375" i="1"/>
  <c r="AH374" i="1"/>
  <c r="AG372" i="1"/>
  <c r="AI367" i="1"/>
  <c r="BF356" i="1"/>
  <c r="AI349" i="1"/>
  <c r="AG339" i="1"/>
  <c r="BF313" i="1"/>
  <c r="AI305" i="1"/>
  <c r="AI266" i="1"/>
  <c r="AH257" i="1"/>
  <c r="AI252" i="1"/>
  <c r="BF238" i="1"/>
  <c r="AI233" i="1"/>
  <c r="BF230" i="1"/>
  <c r="BF222" i="1"/>
  <c r="AZ217" i="1"/>
  <c r="AH217" i="1"/>
  <c r="AZ214" i="1"/>
  <c r="AG213" i="1"/>
  <c r="BF194" i="1"/>
  <c r="AZ192" i="1"/>
  <c r="AH183" i="1"/>
  <c r="AH181" i="1"/>
  <c r="AJ125" i="1"/>
  <c r="AH123" i="1"/>
  <c r="AH115" i="1"/>
  <c r="AG60" i="1"/>
  <c r="AG59" i="1"/>
  <c r="AI51" i="1"/>
  <c r="BF50" i="1"/>
  <c r="AG25" i="1"/>
  <c r="AI14" i="1"/>
  <c r="AJ664" i="1"/>
  <c r="AI654" i="1"/>
  <c r="BF652" i="1"/>
  <c r="BF650" i="1"/>
  <c r="BF634" i="1"/>
  <c r="AG626" i="1"/>
  <c r="AH619" i="1"/>
  <c r="AG617" i="1"/>
  <c r="AJ609" i="1"/>
  <c r="AG608" i="1"/>
  <c r="AZ599" i="1"/>
  <c r="AG581" i="1"/>
  <c r="BF578" i="1"/>
  <c r="AH564" i="1"/>
  <c r="BF559" i="1"/>
  <c r="AI554" i="1"/>
  <c r="AZ547" i="1"/>
  <c r="AG537" i="1"/>
  <c r="AJ518" i="1"/>
  <c r="BF506" i="1"/>
  <c r="AI498" i="1"/>
  <c r="AJ485" i="1"/>
  <c r="AH475" i="1"/>
  <c r="AI473" i="1"/>
  <c r="AJ466" i="1"/>
  <c r="BF436" i="1"/>
  <c r="AG423" i="1"/>
  <c r="AH383" i="1"/>
  <c r="AJ375" i="1"/>
  <c r="AG374" i="1"/>
  <c r="AZ372" i="1"/>
  <c r="AJ371" i="1"/>
  <c r="AI358" i="1"/>
  <c r="AH351" i="1"/>
  <c r="AG344" i="1"/>
  <c r="AZ342" i="1"/>
  <c r="AJ339" i="1"/>
  <c r="AZ338" i="1"/>
  <c r="AJ336" i="1"/>
  <c r="AH335" i="1"/>
  <c r="AJ327" i="1"/>
  <c r="AG323" i="1"/>
  <c r="AI322" i="1"/>
  <c r="BF321" i="1"/>
  <c r="AJ315" i="1"/>
  <c r="BF304" i="1"/>
  <c r="AG299" i="1"/>
  <c r="BF282" i="1"/>
  <c r="AH278" i="1"/>
  <c r="AH269" i="1"/>
  <c r="BF250" i="1"/>
  <c r="AH245" i="1"/>
  <c r="AH236" i="1"/>
  <c r="BF196" i="1"/>
  <c r="AG180" i="1"/>
  <c r="AH177" i="1"/>
  <c r="AZ167" i="1"/>
  <c r="AG124" i="1"/>
  <c r="AG116" i="1"/>
  <c r="AG106" i="1"/>
  <c r="AJ90" i="1"/>
  <c r="AH81" i="1"/>
  <c r="AI34" i="1"/>
  <c r="AJ29" i="1"/>
  <c r="BF678" i="1"/>
  <c r="AI672" i="1"/>
  <c r="AI664" i="1"/>
  <c r="AZ657" i="1"/>
  <c r="AZ627" i="1"/>
  <c r="AJ601" i="1"/>
  <c r="AG600" i="1"/>
  <c r="BF587" i="1"/>
  <c r="AZ556" i="1"/>
  <c r="BF554" i="1"/>
  <c r="AJ549" i="1"/>
  <c r="AZ539" i="1"/>
  <c r="AJ530" i="1"/>
  <c r="AJ529" i="1"/>
  <c r="AZ519" i="1"/>
  <c r="AZ504" i="1"/>
  <c r="AH476" i="1"/>
  <c r="AI474" i="1"/>
  <c r="AH455" i="1"/>
  <c r="BF448" i="1"/>
  <c r="AZ425" i="1"/>
  <c r="AG424" i="1"/>
  <c r="AJ414" i="1"/>
  <c r="AZ387" i="1"/>
  <c r="AZ384" i="1"/>
  <c r="AG371" i="1"/>
  <c r="BF305" i="1"/>
  <c r="AG291" i="1"/>
  <c r="AG288" i="1"/>
  <c r="AJ280" i="1"/>
  <c r="AJ249" i="1"/>
  <c r="AH248" i="1"/>
  <c r="AH237" i="1"/>
  <c r="AH216" i="1"/>
  <c r="AG190" i="1"/>
  <c r="AG188" i="1"/>
  <c r="AH185" i="1"/>
  <c r="BF149" i="1"/>
  <c r="BF141" i="1"/>
  <c r="AG136" i="1"/>
  <c r="AH128" i="1"/>
  <c r="AG125" i="1"/>
  <c r="AJ109" i="1"/>
  <c r="AG90" i="1"/>
  <c r="AG82" i="1"/>
  <c r="AZ65" i="1"/>
  <c r="AG64" i="1"/>
  <c r="AJ30" i="1"/>
  <c r="AG18" i="1"/>
  <c r="AG993" i="1"/>
  <c r="AH976" i="1"/>
  <c r="AH997" i="1"/>
  <c r="AH996" i="1"/>
  <c r="AI995" i="1"/>
  <c r="AG977" i="1"/>
  <c r="AH999" i="1"/>
  <c r="AZ981" i="1"/>
  <c r="AH980" i="1"/>
  <c r="AI979" i="1"/>
  <c r="AH960" i="1"/>
  <c r="AI999" i="1"/>
  <c r="AZ961" i="1"/>
  <c r="AZ960" i="1"/>
  <c r="AH959" i="1"/>
  <c r="BF952" i="1"/>
  <c r="AH941" i="1"/>
  <c r="AG939" i="1"/>
  <c r="AH923" i="1"/>
  <c r="BF916" i="1"/>
  <c r="AG906" i="1"/>
  <c r="AI903" i="1"/>
  <c r="AH902" i="1"/>
  <c r="BF897" i="1"/>
  <c r="BF895" i="1"/>
  <c r="AG890" i="1"/>
  <c r="AZ887" i="1"/>
  <c r="AH887" i="1"/>
  <c r="AH886" i="1"/>
  <c r="BF881" i="1"/>
  <c r="BF879" i="1"/>
  <c r="AG874" i="1"/>
  <c r="AH850" i="1"/>
  <c r="AH847" i="1"/>
  <c r="AZ844" i="1"/>
  <c r="AG842" i="1"/>
  <c r="AH841" i="1"/>
  <c r="AZ840" i="1"/>
  <c r="AG838" i="1"/>
  <c r="AZ837" i="1"/>
  <c r="AH833" i="1"/>
  <c r="AZ832" i="1"/>
  <c r="AZ830" i="1"/>
  <c r="AH829" i="1"/>
  <c r="AG828" i="1"/>
  <c r="BF823" i="1"/>
  <c r="BF822" i="1"/>
  <c r="AG812" i="1"/>
  <c r="BF807" i="1"/>
  <c r="BF806" i="1"/>
  <c r="AG796" i="1"/>
  <c r="BF791" i="1"/>
  <c r="BF790" i="1"/>
  <c r="AG778" i="1"/>
  <c r="AZ777" i="1"/>
  <c r="AZ774" i="1"/>
  <c r="AH771" i="1"/>
  <c r="AH770" i="1"/>
  <c r="AJ769" i="1"/>
  <c r="AJ768" i="1"/>
  <c r="AG766" i="1"/>
  <c r="BF762" i="1"/>
  <c r="AI761" i="1"/>
  <c r="BF760" i="1"/>
  <c r="AI760" i="1"/>
  <c r="BF757" i="1"/>
  <c r="AZ740" i="1"/>
  <c r="AI737" i="1"/>
  <c r="AG737" i="1"/>
  <c r="BF736" i="1"/>
  <c r="AI722" i="1"/>
  <c r="AH721" i="1"/>
  <c r="AJ638" i="1"/>
  <c r="AI638" i="1"/>
  <c r="BF999" i="1"/>
  <c r="AI998" i="1"/>
  <c r="BF995" i="1"/>
  <c r="BF992" i="1"/>
  <c r="AZ985" i="1"/>
  <c r="AZ949" i="1"/>
  <c r="AI931" i="1"/>
  <c r="AZ929" i="1"/>
  <c r="AZ928" i="1"/>
  <c r="BF920" i="1"/>
  <c r="AZ913" i="1"/>
  <c r="AH911" i="1"/>
  <c r="AH910" i="1"/>
  <c r="AI904" i="1"/>
  <c r="AZ891" i="1"/>
  <c r="AH891" i="1"/>
  <c r="AH890" i="1"/>
  <c r="AI886" i="1"/>
  <c r="AZ875" i="1"/>
  <c r="AH875" i="1"/>
  <c r="AH874" i="1"/>
  <c r="AZ872" i="1"/>
  <c r="AH871" i="1"/>
  <c r="AZ861" i="1"/>
  <c r="AJ861" i="1"/>
  <c r="AI850" i="1"/>
  <c r="AJ849" i="1"/>
  <c r="AI846" i="1"/>
  <c r="AJ843" i="1"/>
  <c r="AH842" i="1"/>
  <c r="AH839" i="1"/>
  <c r="AH837" i="1"/>
  <c r="AH834" i="1"/>
  <c r="AJ830" i="1"/>
  <c r="BF827" i="1"/>
  <c r="BF826" i="1"/>
  <c r="BF811" i="1"/>
  <c r="BF810" i="1"/>
  <c r="BF795" i="1"/>
  <c r="BF794" i="1"/>
  <c r="AZ785" i="1"/>
  <c r="AZ782" i="1"/>
  <c r="AH775" i="1"/>
  <c r="AI773" i="1"/>
  <c r="AI770" i="1"/>
  <c r="BF768" i="1"/>
  <c r="AI768" i="1"/>
  <c r="BF763" i="1"/>
  <c r="AH753" i="1"/>
  <c r="BF737" i="1"/>
  <c r="BF998" i="1"/>
  <c r="BF996" i="1"/>
  <c r="AH985" i="1"/>
  <c r="AG983" i="1"/>
  <c r="BF979" i="1"/>
  <c r="BF976" i="1"/>
  <c r="AZ969" i="1"/>
  <c r="AG963" i="1"/>
  <c r="AH949" i="1"/>
  <c r="AH947" i="1"/>
  <c r="AZ933" i="1"/>
  <c r="AH929" i="1"/>
  <c r="AG927" i="1"/>
  <c r="BF923" i="1"/>
  <c r="AH914" i="1"/>
  <c r="AG911" i="1"/>
  <c r="BF907" i="1"/>
  <c r="AJ894" i="1"/>
  <c r="BF885" i="1"/>
  <c r="AJ878" i="1"/>
  <c r="AH873" i="1"/>
  <c r="AH870" i="1"/>
  <c r="AZ868" i="1"/>
  <c r="AH867" i="1"/>
  <c r="AI849" i="1"/>
  <c r="BF848" i="1"/>
  <c r="AI844" i="1"/>
  <c r="BF843" i="1"/>
  <c r="AJ840" i="1"/>
  <c r="AJ838" i="1"/>
  <c r="AG837" i="1"/>
  <c r="AJ835" i="1"/>
  <c r="AG834" i="1"/>
  <c r="AZ823" i="1"/>
  <c r="AJ821" i="1"/>
  <c r="AZ820" i="1"/>
  <c r="AH818" i="1"/>
  <c r="AI817" i="1"/>
  <c r="AI814" i="1"/>
  <c r="AZ807" i="1"/>
  <c r="AG806" i="1"/>
  <c r="AJ805" i="1"/>
  <c r="AZ804" i="1"/>
  <c r="AH802" i="1"/>
  <c r="AI801" i="1"/>
  <c r="AI798" i="1"/>
  <c r="AZ791" i="1"/>
  <c r="AG790" i="1"/>
  <c r="AZ789" i="1"/>
  <c r="AZ786" i="1"/>
  <c r="AH782" i="1"/>
  <c r="AG780" i="1"/>
  <c r="AH779" i="1"/>
  <c r="AI777" i="1"/>
  <c r="AI774" i="1"/>
  <c r="BF770" i="1"/>
  <c r="AG756" i="1"/>
  <c r="AZ751" i="1"/>
  <c r="AZ747" i="1"/>
  <c r="AZ745" i="1"/>
  <c r="AG742" i="1"/>
  <c r="AI741" i="1"/>
  <c r="AG741" i="1"/>
  <c r="AG702" i="1"/>
  <c r="AI702" i="1"/>
  <c r="AG640" i="1"/>
  <c r="AJ640" i="1"/>
  <c r="AI630" i="1"/>
  <c r="AG630" i="1"/>
  <c r="AH705" i="1"/>
  <c r="AJ705" i="1"/>
  <c r="AJ641" i="1"/>
  <c r="AG641" i="1"/>
  <c r="AH989" i="1"/>
  <c r="AG987" i="1"/>
  <c r="AH971" i="1"/>
  <c r="BF964" i="1"/>
  <c r="AH953" i="1"/>
  <c r="AG951" i="1"/>
  <c r="BF947" i="1"/>
  <c r="BF944" i="1"/>
  <c r="AZ937" i="1"/>
  <c r="AJ906" i="1"/>
  <c r="AH904" i="1"/>
  <c r="AZ899" i="1"/>
  <c r="BF889" i="1"/>
  <c r="AZ883" i="1"/>
  <c r="AI873" i="1"/>
  <c r="AI870" i="1"/>
  <c r="BF867" i="1"/>
  <c r="AJ864" i="1"/>
  <c r="AJ862" i="1"/>
  <c r="AG857" i="1"/>
  <c r="AJ850" i="1"/>
  <c r="AI841" i="1"/>
  <c r="BF840" i="1"/>
  <c r="BF835" i="1"/>
  <c r="AI833" i="1"/>
  <c r="BF832" i="1"/>
  <c r="BF831" i="1"/>
  <c r="AZ827" i="1"/>
  <c r="AG826" i="1"/>
  <c r="AJ825" i="1"/>
  <c r="AZ824" i="1"/>
  <c r="AH822" i="1"/>
  <c r="AI821" i="1"/>
  <c r="AI818" i="1"/>
  <c r="AZ811" i="1"/>
  <c r="AG810" i="1"/>
  <c r="AJ809" i="1"/>
  <c r="AZ808" i="1"/>
  <c r="AH806" i="1"/>
  <c r="AI805" i="1"/>
  <c r="AI802" i="1"/>
  <c r="AZ795" i="1"/>
  <c r="AG794" i="1"/>
  <c r="AJ793" i="1"/>
  <c r="AZ792" i="1"/>
  <c r="AH790" i="1"/>
  <c r="AG788" i="1"/>
  <c r="AI785" i="1"/>
  <c r="AI782" i="1"/>
  <c r="BF778" i="1"/>
  <c r="AG764" i="1"/>
  <c r="AZ759" i="1"/>
  <c r="AJ757" i="1"/>
  <c r="AH756" i="1"/>
  <c r="AG754" i="1"/>
  <c r="AI734" i="1"/>
  <c r="AG734" i="1"/>
  <c r="AI633" i="1"/>
  <c r="AG633" i="1"/>
  <c r="AZ993" i="1"/>
  <c r="AZ992" i="1"/>
  <c r="BF984" i="1"/>
  <c r="BF948" i="1"/>
  <c r="AH937" i="1"/>
  <c r="AG935" i="1"/>
  <c r="BF931" i="1"/>
  <c r="BF928" i="1"/>
  <c r="AZ921" i="1"/>
  <c r="AZ920" i="1"/>
  <c r="AI913" i="1"/>
  <c r="AJ905" i="1"/>
  <c r="AI894" i="1"/>
  <c r="BF891" i="1"/>
  <c r="AI878" i="1"/>
  <c r="BF875" i="1"/>
  <c r="AI866" i="1"/>
  <c r="AI862" i="1"/>
  <c r="AJ859" i="1"/>
  <c r="AZ852" i="1"/>
  <c r="AZ848" i="1"/>
  <c r="AG846" i="1"/>
  <c r="AZ845" i="1"/>
  <c r="AJ845" i="1"/>
  <c r="AG824" i="1"/>
  <c r="BF819" i="1"/>
  <c r="BF818" i="1"/>
  <c r="AG808" i="1"/>
  <c r="BF803" i="1"/>
  <c r="BF802" i="1"/>
  <c r="AG792" i="1"/>
  <c r="AI789" i="1"/>
  <c r="AI786" i="1"/>
  <c r="BF782" i="1"/>
  <c r="AG770" i="1"/>
  <c r="AG768" i="1"/>
  <c r="AH767" i="1"/>
  <c r="AZ764" i="1"/>
  <c r="AH762" i="1"/>
  <c r="AJ761" i="1"/>
  <c r="AH760" i="1"/>
  <c r="AG758" i="1"/>
  <c r="BF754" i="1"/>
  <c r="AI753" i="1"/>
  <c r="BF752" i="1"/>
  <c r="AI752" i="1"/>
  <c r="AI749" i="1"/>
  <c r="BF748" i="1"/>
  <c r="AI748" i="1"/>
  <c r="AI745" i="1"/>
  <c r="BF744" i="1"/>
  <c r="AI726" i="1"/>
  <c r="BF723" i="1"/>
  <c r="AG645" i="1"/>
  <c r="AJ645" i="1"/>
  <c r="AJ635" i="1"/>
  <c r="AH635" i="1"/>
  <c r="AZ997" i="1"/>
  <c r="AH993" i="1"/>
  <c r="AG991" i="1"/>
  <c r="AZ977" i="1"/>
  <c r="AZ976" i="1"/>
  <c r="AH975" i="1"/>
  <c r="BF968" i="1"/>
  <c r="AH957" i="1"/>
  <c r="AG955" i="1"/>
  <c r="AH939" i="1"/>
  <c r="BF932" i="1"/>
  <c r="AH921" i="1"/>
  <c r="AG919" i="1"/>
  <c r="BF911" i="1"/>
  <c r="AZ907" i="1"/>
  <c r="AI907" i="1"/>
  <c r="AH905" i="1"/>
  <c r="AZ900" i="1"/>
  <c r="AI898" i="1"/>
  <c r="BF893" i="1"/>
  <c r="AJ886" i="1"/>
  <c r="AZ884" i="1"/>
  <c r="AH884" i="1"/>
  <c r="AI882" i="1"/>
  <c r="BF877" i="1"/>
  <c r="AI865" i="1"/>
  <c r="BF864" i="1"/>
  <c r="AI860" i="1"/>
  <c r="BF859" i="1"/>
  <c r="AJ856" i="1"/>
  <c r="AJ854" i="1"/>
  <c r="AH853" i="1"/>
  <c r="AG849" i="1"/>
  <c r="AJ829" i="1"/>
  <c r="AZ815" i="1"/>
  <c r="AG814" i="1"/>
  <c r="AJ813" i="1"/>
  <c r="AZ799" i="1"/>
  <c r="AJ797" i="1"/>
  <c r="AZ773" i="1"/>
  <c r="AJ773" i="1"/>
  <c r="BF758" i="1"/>
  <c r="BF756" i="1"/>
  <c r="AZ715" i="1"/>
  <c r="AJ708" i="1"/>
  <c r="BF707" i="1"/>
  <c r="AJ656" i="1"/>
  <c r="AJ646" i="1"/>
  <c r="AI646" i="1"/>
  <c r="AJ636" i="1"/>
  <c r="AG636" i="1"/>
  <c r="AH636" i="1"/>
  <c r="AZ711" i="1"/>
  <c r="AH707" i="1"/>
  <c r="AJ706" i="1"/>
  <c r="AZ703" i="1"/>
  <c r="AG701" i="1"/>
  <c r="BF689" i="1"/>
  <c r="AG657" i="1"/>
  <c r="AZ656" i="1"/>
  <c r="AJ653" i="1"/>
  <c r="AG652" i="1"/>
  <c r="AH639" i="1"/>
  <c r="AG637" i="1"/>
  <c r="AG632" i="1"/>
  <c r="AJ630" i="1"/>
  <c r="BF626" i="1"/>
  <c r="AJ621" i="1"/>
  <c r="AG620" i="1"/>
  <c r="AZ611" i="1"/>
  <c r="AH611" i="1"/>
  <c r="AG609" i="1"/>
  <c r="BF606" i="1"/>
  <c r="AH599" i="1"/>
  <c r="AH598" i="1"/>
  <c r="AG596" i="1"/>
  <c r="AG593" i="1"/>
  <c r="AG585" i="1"/>
  <c r="AG582" i="1"/>
  <c r="AH581" i="1"/>
  <c r="BF577" i="1"/>
  <c r="AH569" i="1"/>
  <c r="AH568" i="1"/>
  <c r="AG561" i="1"/>
  <c r="AH558" i="1"/>
  <c r="AH556" i="1"/>
  <c r="AH555" i="1"/>
  <c r="AJ552" i="1"/>
  <c r="BF551" i="1"/>
  <c r="BF548" i="1"/>
  <c r="AZ544" i="1"/>
  <c r="AH540" i="1"/>
  <c r="AH539" i="1"/>
  <c r="AG538" i="1"/>
  <c r="AZ524" i="1"/>
  <c r="AZ515" i="1"/>
  <c r="AJ514" i="1"/>
  <c r="BF502" i="1"/>
  <c r="AI443" i="1"/>
  <c r="AG443" i="1"/>
  <c r="AH361" i="1"/>
  <c r="AI360" i="1"/>
  <c r="AI352" i="1"/>
  <c r="AG352" i="1"/>
  <c r="AG505" i="1"/>
  <c r="AJ505" i="1"/>
  <c r="AG750" i="1"/>
  <c r="AG746" i="1"/>
  <c r="BF741" i="1"/>
  <c r="AZ722" i="1"/>
  <c r="AH716" i="1"/>
  <c r="AG714" i="1"/>
  <c r="AG710" i="1"/>
  <c r="AG709" i="1"/>
  <c r="AI706" i="1"/>
  <c r="AZ695" i="1"/>
  <c r="AZ691" i="1"/>
  <c r="AZ685" i="1"/>
  <c r="AZ679" i="1"/>
  <c r="AZ667" i="1"/>
  <c r="AZ663" i="1"/>
  <c r="AZ660" i="1"/>
  <c r="AJ660" i="1"/>
  <c r="AH655" i="1"/>
  <c r="AG653" i="1"/>
  <c r="AJ651" i="1"/>
  <c r="AI647" i="1"/>
  <c r="AI641" i="1"/>
  <c r="AI636" i="1"/>
  <c r="BF635" i="1"/>
  <c r="AI635" i="1"/>
  <c r="BF630" i="1"/>
  <c r="AZ623" i="1"/>
  <c r="AH623" i="1"/>
  <c r="AI622" i="1"/>
  <c r="AJ613" i="1"/>
  <c r="AG612" i="1"/>
  <c r="AZ603" i="1"/>
  <c r="AH603" i="1"/>
  <c r="AG601" i="1"/>
  <c r="AI598" i="1"/>
  <c r="BF594" i="1"/>
  <c r="AH585" i="1"/>
  <c r="AG584" i="1"/>
  <c r="BF579" i="1"/>
  <c r="AH572" i="1"/>
  <c r="AZ564" i="1"/>
  <c r="AH561" i="1"/>
  <c r="AJ560" i="1"/>
  <c r="BF550" i="1"/>
  <c r="AZ543" i="1"/>
  <c r="AG542" i="1"/>
  <c r="AI540" i="1"/>
  <c r="AZ532" i="1"/>
  <c r="AZ523" i="1"/>
  <c r="AJ522" i="1"/>
  <c r="AH520" i="1"/>
  <c r="AI519" i="1"/>
  <c r="AG517" i="1"/>
  <c r="BF514" i="1"/>
  <c r="AG485" i="1"/>
  <c r="AJ484" i="1"/>
  <c r="AZ733" i="1"/>
  <c r="AZ728" i="1"/>
  <c r="AZ723" i="1"/>
  <c r="AG719" i="1"/>
  <c r="AJ718" i="1"/>
  <c r="AG717" i="1"/>
  <c r="BF716" i="1"/>
  <c r="AI713" i="1"/>
  <c r="BF712" i="1"/>
  <c r="AI712" i="1"/>
  <c r="BF706" i="1"/>
  <c r="BF702" i="1"/>
  <c r="AG693" i="1"/>
  <c r="AG692" i="1"/>
  <c r="AG690" i="1"/>
  <c r="AZ686" i="1"/>
  <c r="AG677" i="1"/>
  <c r="AG676" i="1"/>
  <c r="AG673" i="1"/>
  <c r="AG672" i="1"/>
  <c r="AG669" i="1"/>
  <c r="AG668" i="1"/>
  <c r="AZ665" i="1"/>
  <c r="AZ664" i="1"/>
  <c r="AG664" i="1"/>
  <c r="AJ659" i="1"/>
  <c r="AJ657" i="1"/>
  <c r="AG656" i="1"/>
  <c r="AJ654" i="1"/>
  <c r="AJ652" i="1"/>
  <c r="AI649" i="1"/>
  <c r="AI644" i="1"/>
  <c r="BF643" i="1"/>
  <c r="BF641" i="1"/>
  <c r="AH624" i="1"/>
  <c r="AZ615" i="1"/>
  <c r="AH615" i="1"/>
  <c r="AG613" i="1"/>
  <c r="BF610" i="1"/>
  <c r="AH604" i="1"/>
  <c r="AJ602" i="1"/>
  <c r="BF598" i="1"/>
  <c r="AZ587" i="1"/>
  <c r="AG586" i="1"/>
  <c r="AG574" i="1"/>
  <c r="AH573" i="1"/>
  <c r="AJ565" i="1"/>
  <c r="AG562" i="1"/>
  <c r="AG548" i="1"/>
  <c r="AH544" i="1"/>
  <c r="BF540" i="1"/>
  <c r="AZ536" i="1"/>
  <c r="AZ527" i="1"/>
  <c r="AJ526" i="1"/>
  <c r="AH524" i="1"/>
  <c r="AI523" i="1"/>
  <c r="AG521" i="1"/>
  <c r="BF518" i="1"/>
  <c r="AH508" i="1"/>
  <c r="AI507" i="1"/>
  <c r="AI494" i="1"/>
  <c r="AG379" i="1"/>
  <c r="AH379" i="1"/>
  <c r="AG471" i="1"/>
  <c r="AH737" i="1"/>
  <c r="AJ736" i="1"/>
  <c r="AH734" i="1"/>
  <c r="AZ732" i="1"/>
  <c r="AJ731" i="1"/>
  <c r="AG727" i="1"/>
  <c r="AJ726" i="1"/>
  <c r="AG725" i="1"/>
  <c r="BF724" i="1"/>
  <c r="BF717" i="1"/>
  <c r="BF715" i="1"/>
  <c r="BF714" i="1"/>
  <c r="AZ699" i="1"/>
  <c r="AG696" i="1"/>
  <c r="BF694" i="1"/>
  <c r="AI691" i="1"/>
  <c r="AJ688" i="1"/>
  <c r="BF687" i="1"/>
  <c r="AH685" i="1"/>
  <c r="AH684" i="1"/>
  <c r="AG680" i="1"/>
  <c r="AH677" i="1"/>
  <c r="AH676" i="1"/>
  <c r="AI675" i="1"/>
  <c r="AH673" i="1"/>
  <c r="AH672" i="1"/>
  <c r="AG670" i="1"/>
  <c r="AJ667" i="1"/>
  <c r="AJ663" i="1"/>
  <c r="AI660" i="1"/>
  <c r="BF657" i="1"/>
  <c r="AZ632" i="1"/>
  <c r="AJ632" i="1"/>
  <c r="AZ629" i="1"/>
  <c r="AH627" i="1"/>
  <c r="AG625" i="1"/>
  <c r="BF622" i="1"/>
  <c r="AJ617" i="1"/>
  <c r="AG616" i="1"/>
  <c r="AZ607" i="1"/>
  <c r="AH607" i="1"/>
  <c r="AG605" i="1"/>
  <c r="BF602" i="1"/>
  <c r="AG594" i="1"/>
  <c r="AJ593" i="1"/>
  <c r="AG590" i="1"/>
  <c r="AH589" i="1"/>
  <c r="BF585" i="1"/>
  <c r="AH577" i="1"/>
  <c r="AG576" i="1"/>
  <c r="BF571" i="1"/>
  <c r="AZ566" i="1"/>
  <c r="AH566" i="1"/>
  <c r="AG565" i="1"/>
  <c r="AG553" i="1"/>
  <c r="AH552" i="1"/>
  <c r="AH548" i="1"/>
  <c r="AH547" i="1"/>
  <c r="AG546" i="1"/>
  <c r="AZ535" i="1"/>
  <c r="AJ534" i="1"/>
  <c r="AH532" i="1"/>
  <c r="AI531" i="1"/>
  <c r="AG529" i="1"/>
  <c r="BF526" i="1"/>
  <c r="AJ510" i="1"/>
  <c r="AG509" i="1"/>
  <c r="AJ509" i="1"/>
  <c r="AG508" i="1"/>
  <c r="AZ492" i="1"/>
  <c r="AI448" i="1"/>
  <c r="AG738" i="1"/>
  <c r="AH733" i="1"/>
  <c r="AI732" i="1"/>
  <c r="AG730" i="1"/>
  <c r="AJ729" i="1"/>
  <c r="BF722" i="1"/>
  <c r="BF719" i="1"/>
  <c r="AZ705" i="1"/>
  <c r="AH700" i="1"/>
  <c r="AG698" i="1"/>
  <c r="AJ697" i="1"/>
  <c r="AI694" i="1"/>
  <c r="AJ693" i="1"/>
  <c r="AJ692" i="1"/>
  <c r="AG689" i="1"/>
  <c r="AI686" i="1"/>
  <c r="AG682" i="1"/>
  <c r="AJ681" i="1"/>
  <c r="AI678" i="1"/>
  <c r="AG674" i="1"/>
  <c r="BF670" i="1"/>
  <c r="BF660" i="1"/>
  <c r="AZ647" i="1"/>
  <c r="AZ640" i="1"/>
  <c r="AJ637" i="1"/>
  <c r="AZ630" i="1"/>
  <c r="AJ626" i="1"/>
  <c r="AZ619" i="1"/>
  <c r="BF614" i="1"/>
  <c r="AI610" i="1"/>
  <c r="AH608" i="1"/>
  <c r="AJ606" i="1"/>
  <c r="AZ597" i="1"/>
  <c r="AJ597" i="1"/>
  <c r="AZ594" i="1"/>
  <c r="AI591" i="1"/>
  <c r="BF586" i="1"/>
  <c r="AZ579" i="1"/>
  <c r="AG578" i="1"/>
  <c r="AJ557" i="1"/>
  <c r="AZ550" i="1"/>
  <c r="AG549" i="1"/>
  <c r="AH536" i="1"/>
  <c r="AI535" i="1"/>
  <c r="AG533" i="1"/>
  <c r="BF530" i="1"/>
  <c r="AZ516" i="1"/>
  <c r="AI514" i="1"/>
  <c r="AZ511" i="1"/>
  <c r="BF457" i="1"/>
  <c r="AH382" i="1"/>
  <c r="BF698" i="1"/>
  <c r="BF692" i="1"/>
  <c r="BF682" i="1"/>
  <c r="BF676" i="1"/>
  <c r="BF672" i="1"/>
  <c r="BF668" i="1"/>
  <c r="AZ651" i="1"/>
  <c r="AZ648" i="1"/>
  <c r="AJ648" i="1"/>
  <c r="AZ643" i="1"/>
  <c r="AH634" i="1"/>
  <c r="AH631" i="1"/>
  <c r="AI626" i="1"/>
  <c r="AH620" i="1"/>
  <c r="AJ541" i="1"/>
  <c r="BF534" i="1"/>
  <c r="AZ520" i="1"/>
  <c r="AI518" i="1"/>
  <c r="AZ475" i="1"/>
  <c r="AZ488" i="1"/>
  <c r="AJ477" i="1"/>
  <c r="AZ474" i="1"/>
  <c r="AZ473" i="1"/>
  <c r="AH472" i="1"/>
  <c r="AH471" i="1"/>
  <c r="BF461" i="1"/>
  <c r="AZ448" i="1"/>
  <c r="AJ447" i="1"/>
  <c r="AZ446" i="1"/>
  <c r="AG444" i="1"/>
  <c r="AZ417" i="1"/>
  <c r="AG415" i="1"/>
  <c r="AH414" i="1"/>
  <c r="AZ413" i="1"/>
  <c r="AG410" i="1"/>
  <c r="AZ409" i="1"/>
  <c r="AG407" i="1"/>
  <c r="AZ397" i="1"/>
  <c r="AH395" i="1"/>
  <c r="AH394" i="1"/>
  <c r="AZ381" i="1"/>
  <c r="BF375" i="1"/>
  <c r="BF372" i="1"/>
  <c r="BF371" i="1"/>
  <c r="AG367" i="1"/>
  <c r="AH366" i="1"/>
  <c r="AZ365" i="1"/>
  <c r="AZ361" i="1"/>
  <c r="AJ359" i="1"/>
  <c r="AG358" i="1"/>
  <c r="AG356" i="1"/>
  <c r="AG353" i="1"/>
  <c r="BF346" i="1"/>
  <c r="BF341" i="1"/>
  <c r="AG319" i="1"/>
  <c r="AZ318" i="1"/>
  <c r="AG316" i="1"/>
  <c r="AH312" i="1"/>
  <c r="AG308" i="1"/>
  <c r="AG303" i="1"/>
  <c r="BF297" i="1"/>
  <c r="BF294" i="1"/>
  <c r="AZ287" i="1"/>
  <c r="AZ282" i="1"/>
  <c r="AI282" i="1"/>
  <c r="AG281" i="1"/>
  <c r="BF277" i="1"/>
  <c r="AH273" i="1"/>
  <c r="BF255" i="1"/>
  <c r="BF254" i="1"/>
  <c r="AZ241" i="1"/>
  <c r="AZ237" i="1"/>
  <c r="AG234" i="1"/>
  <c r="AJ225" i="1"/>
  <c r="AI225" i="1"/>
  <c r="AJ170" i="1"/>
  <c r="AG169" i="1"/>
  <c r="AJ169" i="1"/>
  <c r="AI160" i="1"/>
  <c r="AG160" i="1"/>
  <c r="AG264" i="1"/>
  <c r="AH264" i="1"/>
  <c r="AH516" i="1"/>
  <c r="AI515" i="1"/>
  <c r="AG513" i="1"/>
  <c r="BF510" i="1"/>
  <c r="AZ496" i="1"/>
  <c r="AJ493" i="1"/>
  <c r="AZ487" i="1"/>
  <c r="AH486" i="1"/>
  <c r="AJ480" i="1"/>
  <c r="AZ479" i="1"/>
  <c r="AJ478" i="1"/>
  <c r="AJ476" i="1"/>
  <c r="AJ473" i="1"/>
  <c r="BF469" i="1"/>
  <c r="AI469" i="1"/>
  <c r="AI467" i="1"/>
  <c r="AZ450" i="1"/>
  <c r="BF445" i="1"/>
  <c r="BF443" i="1"/>
  <c r="AZ430" i="1"/>
  <c r="AH423" i="1"/>
  <c r="AH419" i="1"/>
  <c r="AH417" i="1"/>
  <c r="AG412" i="1"/>
  <c r="AH409" i="1"/>
  <c r="AJ399" i="1"/>
  <c r="AG396" i="1"/>
  <c r="AI394" i="1"/>
  <c r="BF392" i="1"/>
  <c r="AJ387" i="1"/>
  <c r="AG384" i="1"/>
  <c r="AZ369" i="1"/>
  <c r="AH367" i="1"/>
  <c r="AG360" i="1"/>
  <c r="AH355" i="1"/>
  <c r="BF352" i="1"/>
  <c r="BF351" i="1"/>
  <c r="BF350" i="1"/>
  <c r="AI348" i="1"/>
  <c r="BF345" i="1"/>
  <c r="AZ334" i="1"/>
  <c r="AZ326" i="1"/>
  <c r="AH326" i="1"/>
  <c r="AH323" i="1"/>
  <c r="AG320" i="1"/>
  <c r="AI315" i="1"/>
  <c r="AI312" i="1"/>
  <c r="AI311" i="1"/>
  <c r="AI299" i="1"/>
  <c r="AJ292" i="1"/>
  <c r="AZ290" i="1"/>
  <c r="AJ290" i="1"/>
  <c r="AZ288" i="1"/>
  <c r="AH287" i="1"/>
  <c r="AG273" i="1"/>
  <c r="AH266" i="1"/>
  <c r="AG265" i="1"/>
  <c r="AG242" i="1"/>
  <c r="AJ240" i="1"/>
  <c r="BF239" i="1"/>
  <c r="AG238" i="1"/>
  <c r="AJ236" i="1"/>
  <c r="BF234" i="1"/>
  <c r="AZ220" i="1"/>
  <c r="AZ219" i="1"/>
  <c r="AZ215" i="1"/>
  <c r="AG214" i="1"/>
  <c r="BF211" i="1"/>
  <c r="AZ171" i="1"/>
  <c r="AI162" i="1"/>
  <c r="AG162" i="1"/>
  <c r="AZ500" i="1"/>
  <c r="AZ491" i="1"/>
  <c r="AJ490" i="1"/>
  <c r="AH488" i="1"/>
  <c r="AI487" i="1"/>
  <c r="AH485" i="1"/>
  <c r="AZ483" i="1"/>
  <c r="AH482" i="1"/>
  <c r="AH481" i="1"/>
  <c r="AH480" i="1"/>
  <c r="AJ479" i="1"/>
  <c r="BF478" i="1"/>
  <c r="AI477" i="1"/>
  <c r="AZ458" i="1"/>
  <c r="AZ454" i="1"/>
  <c r="AH452" i="1"/>
  <c r="AH451" i="1"/>
  <c r="AI447" i="1"/>
  <c r="AZ431" i="1"/>
  <c r="AZ428" i="1"/>
  <c r="AH427" i="1"/>
  <c r="AJ423" i="1"/>
  <c r="AZ421" i="1"/>
  <c r="AG420" i="1"/>
  <c r="AG418" i="1"/>
  <c r="BF416" i="1"/>
  <c r="BF412" i="1"/>
  <c r="BF408" i="1"/>
  <c r="AZ402" i="1"/>
  <c r="AZ400" i="1"/>
  <c r="AH399" i="1"/>
  <c r="BF396" i="1"/>
  <c r="AZ389" i="1"/>
  <c r="AH386" i="1"/>
  <c r="AI383" i="1"/>
  <c r="BF382" i="1"/>
  <c r="BF380" i="1"/>
  <c r="AZ373" i="1"/>
  <c r="AH370" i="1"/>
  <c r="AG368" i="1"/>
  <c r="AI359" i="1"/>
  <c r="AJ358" i="1"/>
  <c r="AJ332" i="1"/>
  <c r="AZ329" i="1"/>
  <c r="AH329" i="1"/>
  <c r="AH327" i="1"/>
  <c r="AG324" i="1"/>
  <c r="AJ319" i="1"/>
  <c r="BF317" i="1"/>
  <c r="AH291" i="1"/>
  <c r="AG284" i="1"/>
  <c r="AZ267" i="1"/>
  <c r="AI265" i="1"/>
  <c r="AI241" i="1"/>
  <c r="AI237" i="1"/>
  <c r="AG228" i="1"/>
  <c r="AH228" i="1"/>
  <c r="BF226" i="1"/>
  <c r="BF195" i="1"/>
  <c r="AZ181" i="1"/>
  <c r="AZ179" i="1"/>
  <c r="AZ174" i="1"/>
  <c r="AG279" i="1"/>
  <c r="AG276" i="1"/>
  <c r="AH276" i="1"/>
  <c r="AG256" i="1"/>
  <c r="AG252" i="1"/>
  <c r="AZ175" i="1"/>
  <c r="AG165" i="1"/>
  <c r="AJ165" i="1"/>
  <c r="AI103" i="1"/>
  <c r="AZ508" i="1"/>
  <c r="AZ499" i="1"/>
  <c r="AJ498" i="1"/>
  <c r="AI495" i="1"/>
  <c r="BF490" i="1"/>
  <c r="AI485" i="1"/>
  <c r="AI480" i="1"/>
  <c r="BF479" i="1"/>
  <c r="AZ466" i="1"/>
  <c r="AZ462" i="1"/>
  <c r="BF453" i="1"/>
  <c r="AI451" i="1"/>
  <c r="BF449" i="1"/>
  <c r="AI427" i="1"/>
  <c r="BF426" i="1"/>
  <c r="AI414" i="1"/>
  <c r="AI399" i="1"/>
  <c r="BF398" i="1"/>
  <c r="AH391" i="1"/>
  <c r="AI386" i="1"/>
  <c r="BF384" i="1"/>
  <c r="AZ378" i="1"/>
  <c r="AZ376" i="1"/>
  <c r="AH375" i="1"/>
  <c r="AI366" i="1"/>
  <c r="AI364" i="1"/>
  <c r="BF355" i="1"/>
  <c r="AH343" i="1"/>
  <c r="AH339" i="1"/>
  <c r="AG336" i="1"/>
  <c r="AH334" i="1"/>
  <c r="AJ331" i="1"/>
  <c r="AH330" i="1"/>
  <c r="AI328" i="1"/>
  <c r="BF325" i="1"/>
  <c r="AH315" i="1"/>
  <c r="AJ308" i="1"/>
  <c r="AZ305" i="1"/>
  <c r="AZ304" i="1"/>
  <c r="AJ303" i="1"/>
  <c r="AJ299" i="1"/>
  <c r="AZ298" i="1"/>
  <c r="AH296" i="1"/>
  <c r="AH295" i="1"/>
  <c r="AZ278" i="1"/>
  <c r="AJ277" i="1"/>
  <c r="BF274" i="1"/>
  <c r="AJ268" i="1"/>
  <c r="BF266" i="1"/>
  <c r="AZ261" i="1"/>
  <c r="AZ255" i="1"/>
  <c r="AZ251" i="1"/>
  <c r="AI229" i="1"/>
  <c r="AG208" i="1"/>
  <c r="AI197" i="1"/>
  <c r="AG197" i="1"/>
  <c r="AZ183" i="1"/>
  <c r="BF154" i="1"/>
  <c r="BF146" i="1"/>
  <c r="AZ512" i="1"/>
  <c r="AZ503" i="1"/>
  <c r="AJ502" i="1"/>
  <c r="AH500" i="1"/>
  <c r="AI499" i="1"/>
  <c r="AG497" i="1"/>
  <c r="BF494" i="1"/>
  <c r="AI484" i="1"/>
  <c r="BF483" i="1"/>
  <c r="AG469" i="1"/>
  <c r="AG467" i="1"/>
  <c r="AH464" i="1"/>
  <c r="AH463" i="1"/>
  <c r="AJ458" i="1"/>
  <c r="AJ444" i="1"/>
  <c r="AH437" i="1"/>
  <c r="AH435" i="1"/>
  <c r="AH433" i="1"/>
  <c r="BF427" i="1"/>
  <c r="AI422" i="1"/>
  <c r="BF420" i="1"/>
  <c r="AZ405" i="1"/>
  <c r="AG402" i="1"/>
  <c r="BF399" i="1"/>
  <c r="AG394" i="1"/>
  <c r="AG391" i="1"/>
  <c r="BF388" i="1"/>
  <c r="AZ379" i="1"/>
  <c r="AZ377" i="1"/>
  <c r="AG376" i="1"/>
  <c r="BF368" i="1"/>
  <c r="BF363" i="1"/>
  <c r="AZ354" i="1"/>
  <c r="AZ352" i="1"/>
  <c r="AJ352" i="1"/>
  <c r="AG348" i="1"/>
  <c r="AZ345" i="1"/>
  <c r="AG343" i="1"/>
  <c r="AJ341" i="1"/>
  <c r="AG340" i="1"/>
  <c r="BF337" i="1"/>
  <c r="AJ335" i="1"/>
  <c r="AI332" i="1"/>
  <c r="AG315" i="1"/>
  <c r="AZ314" i="1"/>
  <c r="AG312" i="1"/>
  <c r="AG311" i="1"/>
  <c r="AZ310" i="1"/>
  <c r="AZ306" i="1"/>
  <c r="AJ300" i="1"/>
  <c r="AG296" i="1"/>
  <c r="BF285" i="1"/>
  <c r="AH280" i="1"/>
  <c r="AH279" i="1"/>
  <c r="AI277" i="1"/>
  <c r="AZ271" i="1"/>
  <c r="AG268" i="1"/>
  <c r="AG232" i="1"/>
  <c r="AH232" i="1"/>
  <c r="AI230" i="1"/>
  <c r="AI198" i="1"/>
  <c r="AJ186" i="1"/>
  <c r="AI166" i="1"/>
  <c r="AG166" i="1"/>
  <c r="AZ507" i="1"/>
  <c r="AJ506" i="1"/>
  <c r="AH504" i="1"/>
  <c r="AI503" i="1"/>
  <c r="AG501" i="1"/>
  <c r="BF498" i="1"/>
  <c r="AG477" i="1"/>
  <c r="AZ470" i="1"/>
  <c r="AI465" i="1"/>
  <c r="AG447" i="1"/>
  <c r="AH439" i="1"/>
  <c r="BF437" i="1"/>
  <c r="AG434" i="1"/>
  <c r="BF432" i="1"/>
  <c r="BF428" i="1"/>
  <c r="AZ415" i="1"/>
  <c r="AH407" i="1"/>
  <c r="AH406" i="1"/>
  <c r="AG403" i="1"/>
  <c r="BF400" i="1"/>
  <c r="AZ393" i="1"/>
  <c r="AG392" i="1"/>
  <c r="AG383" i="1"/>
  <c r="AH378" i="1"/>
  <c r="AZ362" i="1"/>
  <c r="AG359" i="1"/>
  <c r="AH358" i="1"/>
  <c r="AZ357" i="1"/>
  <c r="AH352" i="1"/>
  <c r="BF349" i="1"/>
  <c r="AG345" i="1"/>
  <c r="BF334" i="1"/>
  <c r="BF331" i="1"/>
  <c r="BF329" i="1"/>
  <c r="AJ320" i="1"/>
  <c r="AH319" i="1"/>
  <c r="AH316" i="1"/>
  <c r="AJ311" i="1"/>
  <c r="AH307" i="1"/>
  <c r="AH301" i="1"/>
  <c r="AI297" i="1"/>
  <c r="BF293" i="1"/>
  <c r="AH281" i="1"/>
  <c r="AG280" i="1"/>
  <c r="AI278" i="1"/>
  <c r="AH272" i="1"/>
  <c r="AI269" i="1"/>
  <c r="AG269" i="1"/>
  <c r="AG241" i="1"/>
  <c r="AG237" i="1"/>
  <c r="AZ235" i="1"/>
  <c r="AJ233" i="1"/>
  <c r="AI200" i="1"/>
  <c r="AG200" i="1"/>
  <c r="BF197" i="1"/>
  <c r="AG168" i="1"/>
  <c r="AZ216" i="1"/>
  <c r="AH212" i="1"/>
  <c r="AG210" i="1"/>
  <c r="AI204" i="1"/>
  <c r="AI201" i="1"/>
  <c r="AJ200" i="1"/>
  <c r="AG198" i="1"/>
  <c r="AI194" i="1"/>
  <c r="AZ170" i="1"/>
  <c r="AH167" i="1"/>
  <c r="AJ166" i="1"/>
  <c r="AG164" i="1"/>
  <c r="AJ159" i="1"/>
  <c r="BF158" i="1"/>
  <c r="AI156" i="1"/>
  <c r="AI154" i="1"/>
  <c r="BF152" i="1"/>
  <c r="AI152" i="1"/>
  <c r="AI150" i="1"/>
  <c r="BF148" i="1"/>
  <c r="AI148" i="1"/>
  <c r="AI146" i="1"/>
  <c r="BF144" i="1"/>
  <c r="AI144" i="1"/>
  <c r="AI142" i="1"/>
  <c r="BF140" i="1"/>
  <c r="AI140" i="1"/>
  <c r="AJ133" i="1"/>
  <c r="AZ123" i="1"/>
  <c r="AJ121" i="1"/>
  <c r="AZ120" i="1"/>
  <c r="AJ118" i="1"/>
  <c r="AG117" i="1"/>
  <c r="AI115" i="1"/>
  <c r="AI114" i="1"/>
  <c r="AZ107" i="1"/>
  <c r="AJ105" i="1"/>
  <c r="AZ104" i="1"/>
  <c r="AJ102" i="1"/>
  <c r="BF88" i="1"/>
  <c r="AJ78" i="1"/>
  <c r="BF65" i="1"/>
  <c r="AH65" i="1"/>
  <c r="BF56" i="1"/>
  <c r="BF52" i="1"/>
  <c r="BF51" i="1"/>
  <c r="AZ45" i="1"/>
  <c r="AI42" i="1"/>
  <c r="AI38" i="1"/>
  <c r="BF34" i="1"/>
  <c r="BF14" i="1"/>
  <c r="AZ81" i="1"/>
  <c r="BF76" i="1"/>
  <c r="AZ69" i="1"/>
  <c r="AG67" i="1"/>
  <c r="BF42" i="1"/>
  <c r="BF35" i="1"/>
  <c r="AI19" i="1"/>
  <c r="AI17" i="1"/>
  <c r="AH135" i="1"/>
  <c r="AZ124" i="1"/>
  <c r="AJ122" i="1"/>
  <c r="AZ111" i="1"/>
  <c r="AZ108" i="1"/>
  <c r="BF102" i="1"/>
  <c r="AI102" i="1"/>
  <c r="AJ94" i="1"/>
  <c r="AJ82" i="1"/>
  <c r="AJ70" i="1"/>
  <c r="AG69" i="1"/>
  <c r="AI63" i="1"/>
  <c r="BF62" i="1"/>
  <c r="AI62" i="1"/>
  <c r="BF60" i="1"/>
  <c r="AZ49" i="1"/>
  <c r="AG30" i="1"/>
  <c r="AG29" i="1"/>
  <c r="AH25" i="1"/>
  <c r="AG22" i="1"/>
  <c r="BF19" i="1"/>
  <c r="AH10" i="1"/>
  <c r="AG9" i="1"/>
  <c r="BF8" i="1"/>
  <c r="AJ6" i="1"/>
  <c r="AJ182" i="1"/>
  <c r="AJ178" i="1"/>
  <c r="AJ174" i="1"/>
  <c r="AI170" i="1"/>
  <c r="BF166" i="1"/>
  <c r="AZ127" i="1"/>
  <c r="BF119" i="1"/>
  <c r="BF118" i="1"/>
  <c r="BF103" i="1"/>
  <c r="BF92" i="1"/>
  <c r="AG51" i="1"/>
  <c r="AG50" i="1"/>
  <c r="AG204" i="1"/>
  <c r="AZ203" i="1"/>
  <c r="AG201" i="1"/>
  <c r="AH200" i="1"/>
  <c r="AZ199" i="1"/>
  <c r="AG194" i="1"/>
  <c r="AZ191" i="1"/>
  <c r="AH184" i="1"/>
  <c r="BF183" i="1"/>
  <c r="BF175" i="1"/>
  <c r="BF170" i="1"/>
  <c r="AG156" i="1"/>
  <c r="AZ155" i="1"/>
  <c r="AG154" i="1"/>
  <c r="AG152" i="1"/>
  <c r="AZ151" i="1"/>
  <c r="AG150" i="1"/>
  <c r="AG148" i="1"/>
  <c r="AZ147" i="1"/>
  <c r="AG146" i="1"/>
  <c r="AG144" i="1"/>
  <c r="AZ143" i="1"/>
  <c r="AG142" i="1"/>
  <c r="AG140" i="1"/>
  <c r="AZ139" i="1"/>
  <c r="AH137" i="1"/>
  <c r="AZ128" i="1"/>
  <c r="AJ126" i="1"/>
  <c r="AI122" i="1"/>
  <c r="AZ115" i="1"/>
  <c r="AG114" i="1"/>
  <c r="AJ113" i="1"/>
  <c r="AZ112" i="1"/>
  <c r="AI107" i="1"/>
  <c r="AI106" i="1"/>
  <c r="AZ97" i="1"/>
  <c r="AJ86" i="1"/>
  <c r="AG85" i="1"/>
  <c r="AI81" i="1"/>
  <c r="BF80" i="1"/>
  <c r="AZ73" i="1"/>
  <c r="AZ55" i="1"/>
  <c r="AZ52" i="1"/>
  <c r="AG42" i="1"/>
  <c r="AJ41" i="1"/>
  <c r="AG38" i="1"/>
  <c r="AJ37" i="1"/>
  <c r="AJ34" i="1"/>
  <c r="AH28" i="1"/>
  <c r="AZ14" i="1"/>
  <c r="AI10" i="1"/>
  <c r="AH286" i="1"/>
  <c r="AH285" i="1"/>
  <c r="AH284" i="1"/>
  <c r="AZ272" i="1"/>
  <c r="AZ263" i="1"/>
  <c r="AJ258" i="1"/>
  <c r="AH256" i="1"/>
  <c r="AH252" i="1"/>
  <c r="AH251" i="1"/>
  <c r="AG249" i="1"/>
  <c r="AJ248" i="1"/>
  <c r="BF247" i="1"/>
  <c r="AG246" i="1"/>
  <c r="BF242" i="1"/>
  <c r="BF241" i="1"/>
  <c r="BF218" i="1"/>
  <c r="BF214" i="1"/>
  <c r="AZ207" i="1"/>
  <c r="AJ206" i="1"/>
  <c r="AJ201" i="1"/>
  <c r="AZ194" i="1"/>
  <c r="AH192" i="1"/>
  <c r="AI191" i="1"/>
  <c r="AI182" i="1"/>
  <c r="AI174" i="1"/>
  <c r="AH159" i="1"/>
  <c r="AZ156" i="1"/>
  <c r="AJ153" i="1"/>
  <c r="AJ149" i="1"/>
  <c r="AJ145" i="1"/>
  <c r="AJ141" i="1"/>
  <c r="AI139" i="1"/>
  <c r="AG138" i="1"/>
  <c r="AG128" i="1"/>
  <c r="BF123" i="1"/>
  <c r="AG112" i="1"/>
  <c r="BF107" i="1"/>
  <c r="AJ98" i="1"/>
  <c r="AG97" i="1"/>
  <c r="BF84" i="1"/>
  <c r="AJ74" i="1"/>
  <c r="AG73" i="1"/>
  <c r="AZ57" i="1"/>
  <c r="AZ53" i="1"/>
  <c r="AH51" i="1"/>
  <c r="AH50" i="1"/>
  <c r="AH49" i="1"/>
  <c r="AJ42" i="1"/>
  <c r="AJ38" i="1"/>
  <c r="AZ35" i="1"/>
  <c r="AH35" i="1"/>
  <c r="AH34" i="1"/>
  <c r="AG33" i="1"/>
  <c r="AJ31" i="1"/>
  <c r="AH15" i="1"/>
  <c r="AG13" i="1"/>
  <c r="BF10" i="1"/>
  <c r="AI6" i="1"/>
  <c r="AZ275" i="1"/>
  <c r="AZ270" i="1"/>
  <c r="AH270" i="1"/>
  <c r="AJ261" i="1"/>
  <c r="AG260" i="1"/>
  <c r="AI257" i="1"/>
  <c r="AI253" i="1"/>
  <c r="AZ231" i="1"/>
  <c r="AZ227" i="1"/>
  <c r="BF223" i="1"/>
  <c r="AG221" i="1"/>
  <c r="AH209" i="1"/>
  <c r="AH208" i="1"/>
  <c r="AG206" i="1"/>
  <c r="AJ202" i="1"/>
  <c r="AZ197" i="1"/>
  <c r="AH195" i="1"/>
  <c r="AJ194" i="1"/>
  <c r="AG193" i="1"/>
  <c r="BF190" i="1"/>
  <c r="AI185" i="1"/>
  <c r="BF184" i="1"/>
  <c r="BF182" i="1"/>
  <c r="BF178" i="1"/>
  <c r="AI177" i="1"/>
  <c r="BF176" i="1"/>
  <c r="BF174" i="1"/>
  <c r="AZ165" i="1"/>
  <c r="AZ162" i="1"/>
  <c r="AJ161" i="1"/>
  <c r="AZ160" i="1"/>
  <c r="AZ159" i="1"/>
  <c r="AH158" i="1"/>
  <c r="AJ157" i="1"/>
  <c r="AH156" i="1"/>
  <c r="AJ155" i="1"/>
  <c r="AH154" i="1"/>
  <c r="AJ151" i="1"/>
  <c r="AH150" i="1"/>
  <c r="AJ147" i="1"/>
  <c r="AH146" i="1"/>
  <c r="AJ143" i="1"/>
  <c r="AH142" i="1"/>
  <c r="AG139" i="1"/>
  <c r="AG129" i="1"/>
  <c r="AZ119" i="1"/>
  <c r="AJ117" i="1"/>
  <c r="AZ116" i="1"/>
  <c r="AH114" i="1"/>
  <c r="AG113" i="1"/>
  <c r="AZ103" i="1"/>
  <c r="AG102" i="1"/>
  <c r="BF96" i="1"/>
  <c r="AZ89" i="1"/>
  <c r="BF72" i="1"/>
  <c r="AH59" i="1"/>
  <c r="AH58" i="1"/>
  <c r="AH55" i="1"/>
  <c r="AH54" i="1"/>
  <c r="AH42" i="1"/>
  <c r="AH39" i="1"/>
  <c r="AH38" i="1"/>
  <c r="AI35" i="1"/>
  <c r="AG170" i="1"/>
  <c r="AZ169" i="1"/>
  <c r="AH942" i="1"/>
  <c r="AJ942" i="1"/>
  <c r="AH926" i="1"/>
  <c r="AJ926" i="1"/>
  <c r="AH915" i="1"/>
  <c r="AI915" i="1"/>
  <c r="AJ912" i="1"/>
  <c r="AH912" i="1"/>
  <c r="AJ909" i="1"/>
  <c r="AG909" i="1"/>
  <c r="AZ996" i="1"/>
  <c r="AH994" i="1"/>
  <c r="AJ994" i="1"/>
  <c r="BF983" i="1"/>
  <c r="AI983" i="1"/>
  <c r="AZ980" i="1"/>
  <c r="AH978" i="1"/>
  <c r="AJ978" i="1"/>
  <c r="BF967" i="1"/>
  <c r="AI967" i="1"/>
  <c r="AZ964" i="1"/>
  <c r="AH962" i="1"/>
  <c r="AJ962" i="1"/>
  <c r="BF951" i="1"/>
  <c r="AI951" i="1"/>
  <c r="AZ948" i="1"/>
  <c r="AH946" i="1"/>
  <c r="AJ946" i="1"/>
  <c r="BF935" i="1"/>
  <c r="AI935" i="1"/>
  <c r="AZ932" i="1"/>
  <c r="AH930" i="1"/>
  <c r="AJ930" i="1"/>
  <c r="AH927" i="1"/>
  <c r="BF919" i="1"/>
  <c r="AH909" i="1"/>
  <c r="BF906" i="1"/>
  <c r="AZ903" i="1"/>
  <c r="AJ889" i="1"/>
  <c r="AG889" i="1"/>
  <c r="AH888" i="1"/>
  <c r="AH990" i="1"/>
  <c r="AJ990" i="1"/>
  <c r="AH958" i="1"/>
  <c r="AJ958" i="1"/>
  <c r="AJ901" i="1"/>
  <c r="AG901" i="1"/>
  <c r="AJ1000" i="1"/>
  <c r="AJ998" i="1"/>
  <c r="BF987" i="1"/>
  <c r="AI987" i="1"/>
  <c r="AZ984" i="1"/>
  <c r="AH982" i="1"/>
  <c r="AJ982" i="1"/>
  <c r="BF971" i="1"/>
  <c r="AI971" i="1"/>
  <c r="AZ968" i="1"/>
  <c r="AH966" i="1"/>
  <c r="AJ966" i="1"/>
  <c r="BF955" i="1"/>
  <c r="AI955" i="1"/>
  <c r="AZ952" i="1"/>
  <c r="AH950" i="1"/>
  <c r="AJ950" i="1"/>
  <c r="BF939" i="1"/>
  <c r="AI939" i="1"/>
  <c r="AZ936" i="1"/>
  <c r="AH934" i="1"/>
  <c r="AJ934" i="1"/>
  <c r="AI923" i="1"/>
  <c r="AH919" i="1"/>
  <c r="AI919" i="1"/>
  <c r="AZ912" i="1"/>
  <c r="AJ893" i="1"/>
  <c r="AG893" i="1"/>
  <c r="AH892" i="1"/>
  <c r="AH889" i="1"/>
  <c r="AJ877" i="1"/>
  <c r="AG877" i="1"/>
  <c r="AH876" i="1"/>
  <c r="AH974" i="1"/>
  <c r="AJ974" i="1"/>
  <c r="AJ885" i="1"/>
  <c r="AG885" i="1"/>
  <c r="AH1000" i="1"/>
  <c r="BF991" i="1"/>
  <c r="AI991" i="1"/>
  <c r="AZ989" i="1"/>
  <c r="BF988" i="1"/>
  <c r="AZ988" i="1"/>
  <c r="AH986" i="1"/>
  <c r="AJ986" i="1"/>
  <c r="AH983" i="1"/>
  <c r="BF975" i="1"/>
  <c r="AI975" i="1"/>
  <c r="AZ973" i="1"/>
  <c r="BF972" i="1"/>
  <c r="AZ972" i="1"/>
  <c r="AH970" i="1"/>
  <c r="AJ970" i="1"/>
  <c r="AH967" i="1"/>
  <c r="BF959" i="1"/>
  <c r="AI959" i="1"/>
  <c r="AZ957" i="1"/>
  <c r="BF956" i="1"/>
  <c r="AZ956" i="1"/>
  <c r="AH954" i="1"/>
  <c r="AJ954" i="1"/>
  <c r="AH951" i="1"/>
  <c r="BF943" i="1"/>
  <c r="AI943" i="1"/>
  <c r="AZ941" i="1"/>
  <c r="BF940" i="1"/>
  <c r="AZ940" i="1"/>
  <c r="AH938" i="1"/>
  <c r="AJ938" i="1"/>
  <c r="AH935" i="1"/>
  <c r="BF927" i="1"/>
  <c r="AI927" i="1"/>
  <c r="AZ925" i="1"/>
  <c r="BF924" i="1"/>
  <c r="AZ924" i="1"/>
  <c r="AH922" i="1"/>
  <c r="AJ922" i="1"/>
  <c r="BF915" i="1"/>
  <c r="AJ897" i="1"/>
  <c r="AG897" i="1"/>
  <c r="AH896" i="1"/>
  <c r="AH893" i="1"/>
  <c r="AJ881" i="1"/>
  <c r="AG881" i="1"/>
  <c r="AH880" i="1"/>
  <c r="AH877" i="1"/>
  <c r="BF873" i="1"/>
  <c r="AZ871" i="1"/>
  <c r="BF870" i="1"/>
  <c r="AZ870" i="1"/>
  <c r="AI868" i="1"/>
  <c r="AJ867" i="1"/>
  <c r="BF865" i="1"/>
  <c r="AZ863" i="1"/>
  <c r="BF862" i="1"/>
  <c r="AZ862" i="1"/>
  <c r="BF857" i="1"/>
  <c r="AZ855" i="1"/>
  <c r="BF854" i="1"/>
  <c r="AZ854" i="1"/>
  <c r="BF849" i="1"/>
  <c r="AZ847" i="1"/>
  <c r="BF846" i="1"/>
  <c r="AZ846" i="1"/>
  <c r="BF841" i="1"/>
  <c r="AZ839" i="1"/>
  <c r="BF838" i="1"/>
  <c r="AZ838" i="1"/>
  <c r="BF833" i="1"/>
  <c r="AZ788" i="1"/>
  <c r="BF787" i="1"/>
  <c r="AZ784" i="1"/>
  <c r="BF783" i="1"/>
  <c r="AZ780" i="1"/>
  <c r="BF779" i="1"/>
  <c r="AZ776" i="1"/>
  <c r="BF775" i="1"/>
  <c r="AZ772" i="1"/>
  <c r="BF771" i="1"/>
  <c r="BF765" i="1"/>
  <c r="AZ763" i="1"/>
  <c r="AJ740" i="1"/>
  <c r="AH740" i="1"/>
  <c r="AI912" i="1"/>
  <c r="AI909" i="1"/>
  <c r="BF908" i="1"/>
  <c r="AJ908" i="1"/>
  <c r="AZ905" i="1"/>
  <c r="AI901" i="1"/>
  <c r="BF900" i="1"/>
  <c r="AI897" i="1"/>
  <c r="BF896" i="1"/>
  <c r="AI893" i="1"/>
  <c r="BF892" i="1"/>
  <c r="AI889" i="1"/>
  <c r="BF888" i="1"/>
  <c r="AI885" i="1"/>
  <c r="BF884" i="1"/>
  <c r="AI881" i="1"/>
  <c r="BF880" i="1"/>
  <c r="AI877" i="1"/>
  <c r="BF876" i="1"/>
  <c r="AJ832" i="1"/>
  <c r="AG830" i="1"/>
  <c r="AZ829" i="1"/>
  <c r="AJ828" i="1"/>
  <c r="AJ824" i="1"/>
  <c r="AJ820" i="1"/>
  <c r="AH816" i="1"/>
  <c r="AJ812" i="1"/>
  <c r="AJ808" i="1"/>
  <c r="AJ804" i="1"/>
  <c r="AJ800" i="1"/>
  <c r="AJ796" i="1"/>
  <c r="AJ792" i="1"/>
  <c r="AJ788" i="1"/>
  <c r="AJ784" i="1"/>
  <c r="AJ782" i="1"/>
  <c r="AJ780" i="1"/>
  <c r="AJ776" i="1"/>
  <c r="AJ772" i="1"/>
  <c r="AH766" i="1"/>
  <c r="AJ765" i="1"/>
  <c r="AJ764" i="1"/>
  <c r="AZ744" i="1"/>
  <c r="AH743" i="1"/>
  <c r="AI743" i="1"/>
  <c r="AZ999" i="1"/>
  <c r="AZ998" i="1"/>
  <c r="AG998" i="1"/>
  <c r="AJ997" i="1"/>
  <c r="AZ995" i="1"/>
  <c r="AZ994" i="1"/>
  <c r="AG994" i="1"/>
  <c r="AJ993" i="1"/>
  <c r="AZ991" i="1"/>
  <c r="AZ990" i="1"/>
  <c r="AG990" i="1"/>
  <c r="AJ989" i="1"/>
  <c r="AZ987" i="1"/>
  <c r="AZ986" i="1"/>
  <c r="AG986" i="1"/>
  <c r="AJ985" i="1"/>
  <c r="AZ983" i="1"/>
  <c r="AZ982" i="1"/>
  <c r="AG982" i="1"/>
  <c r="AJ981" i="1"/>
  <c r="AZ979" i="1"/>
  <c r="AZ978" i="1"/>
  <c r="AG978" i="1"/>
  <c r="AJ977" i="1"/>
  <c r="AZ975" i="1"/>
  <c r="AZ974" i="1"/>
  <c r="AG974" i="1"/>
  <c r="AJ973" i="1"/>
  <c r="AZ971" i="1"/>
  <c r="AZ970" i="1"/>
  <c r="AG970" i="1"/>
  <c r="AJ969" i="1"/>
  <c r="AZ967" i="1"/>
  <c r="AZ966" i="1"/>
  <c r="AG966" i="1"/>
  <c r="AJ965" i="1"/>
  <c r="AZ963" i="1"/>
  <c r="AZ962" i="1"/>
  <c r="AG962" i="1"/>
  <c r="AJ961" i="1"/>
  <c r="AZ959" i="1"/>
  <c r="AZ958" i="1"/>
  <c r="AG958" i="1"/>
  <c r="AJ957" i="1"/>
  <c r="AZ955" i="1"/>
  <c r="AZ954" i="1"/>
  <c r="AG954" i="1"/>
  <c r="AJ953" i="1"/>
  <c r="AZ951" i="1"/>
  <c r="AZ950" i="1"/>
  <c r="AG950" i="1"/>
  <c r="AJ949" i="1"/>
  <c r="AZ947" i="1"/>
  <c r="AZ946" i="1"/>
  <c r="AG946" i="1"/>
  <c r="AJ945" i="1"/>
  <c r="AZ943" i="1"/>
  <c r="AZ942" i="1"/>
  <c r="AG942" i="1"/>
  <c r="AJ941" i="1"/>
  <c r="AZ939" i="1"/>
  <c r="AZ938" i="1"/>
  <c r="AG938" i="1"/>
  <c r="AJ937" i="1"/>
  <c r="AZ935" i="1"/>
  <c r="AZ934" i="1"/>
  <c r="AG934" i="1"/>
  <c r="AJ933" i="1"/>
  <c r="AZ931" i="1"/>
  <c r="AZ930" i="1"/>
  <c r="AG930" i="1"/>
  <c r="AJ929" i="1"/>
  <c r="AZ927" i="1"/>
  <c r="AZ926" i="1"/>
  <c r="AG926" i="1"/>
  <c r="AJ925" i="1"/>
  <c r="AZ923" i="1"/>
  <c r="AZ922" i="1"/>
  <c r="AG922" i="1"/>
  <c r="AJ921" i="1"/>
  <c r="AZ919" i="1"/>
  <c r="AZ918" i="1"/>
  <c r="AJ918" i="1"/>
  <c r="AG918" i="1"/>
  <c r="AJ917" i="1"/>
  <c r="AZ915" i="1"/>
  <c r="AZ914" i="1"/>
  <c r="AJ914" i="1"/>
  <c r="AG914" i="1"/>
  <c r="AJ911" i="1"/>
  <c r="AJ910" i="1"/>
  <c r="AZ909" i="1"/>
  <c r="AH908" i="1"/>
  <c r="AH907" i="1"/>
  <c r="AZ904" i="1"/>
  <c r="AJ902" i="1"/>
  <c r="AI900" i="1"/>
  <c r="AI896" i="1"/>
  <c r="AI892" i="1"/>
  <c r="AI888" i="1"/>
  <c r="AI884" i="1"/>
  <c r="AI880" i="1"/>
  <c r="AI876" i="1"/>
  <c r="AI872" i="1"/>
  <c r="AJ871" i="1"/>
  <c r="BF869" i="1"/>
  <c r="AZ867" i="1"/>
  <c r="BF866" i="1"/>
  <c r="AZ866" i="1"/>
  <c r="AH864" i="1"/>
  <c r="AI864" i="1"/>
  <c r="AJ863" i="1"/>
  <c r="BF861" i="1"/>
  <c r="AZ859" i="1"/>
  <c r="BF858" i="1"/>
  <c r="AZ858" i="1"/>
  <c r="AH856" i="1"/>
  <c r="AI856" i="1"/>
  <c r="AJ855" i="1"/>
  <c r="BF853" i="1"/>
  <c r="AZ851" i="1"/>
  <c r="BF850" i="1"/>
  <c r="AZ850" i="1"/>
  <c r="AH848" i="1"/>
  <c r="AI848" i="1"/>
  <c r="AJ847" i="1"/>
  <c r="BF845" i="1"/>
  <c r="AZ843" i="1"/>
  <c r="BF842" i="1"/>
  <c r="AZ842" i="1"/>
  <c r="AH840" i="1"/>
  <c r="AI840" i="1"/>
  <c r="AJ839" i="1"/>
  <c r="BF837" i="1"/>
  <c r="AZ835" i="1"/>
  <c r="BF834" i="1"/>
  <c r="AZ834" i="1"/>
  <c r="AI834" i="1"/>
  <c r="AH832" i="1"/>
  <c r="AI832" i="1"/>
  <c r="AJ831" i="1"/>
  <c r="BF829" i="1"/>
  <c r="AZ826" i="1"/>
  <c r="AZ825" i="1"/>
  <c r="AZ822" i="1"/>
  <c r="AZ821" i="1"/>
  <c r="AZ818" i="1"/>
  <c r="AZ817" i="1"/>
  <c r="AJ816" i="1"/>
  <c r="AZ814" i="1"/>
  <c r="AZ813" i="1"/>
  <c r="AZ810" i="1"/>
  <c r="AZ809" i="1"/>
  <c r="AZ806" i="1"/>
  <c r="AZ805" i="1"/>
  <c r="AZ802" i="1"/>
  <c r="AZ801" i="1"/>
  <c r="AZ798" i="1"/>
  <c r="AZ797" i="1"/>
  <c r="AZ794" i="1"/>
  <c r="AZ793" i="1"/>
  <c r="AJ759" i="1"/>
  <c r="AH759" i="1"/>
  <c r="AJ755" i="1"/>
  <c r="AH755" i="1"/>
  <c r="AJ751" i="1"/>
  <c r="AH751" i="1"/>
  <c r="AJ747" i="1"/>
  <c r="AH747" i="1"/>
  <c r="AJ744" i="1"/>
  <c r="AH744" i="1"/>
  <c r="BF997" i="1"/>
  <c r="AI997" i="1"/>
  <c r="AJ996" i="1"/>
  <c r="BF994" i="1"/>
  <c r="AI994" i="1"/>
  <c r="BF993" i="1"/>
  <c r="AI993" i="1"/>
  <c r="AJ992" i="1"/>
  <c r="BF990" i="1"/>
  <c r="AI990" i="1"/>
  <c r="BF989" i="1"/>
  <c r="AI989" i="1"/>
  <c r="AJ988" i="1"/>
  <c r="BF986" i="1"/>
  <c r="AI986" i="1"/>
  <c r="BF985" i="1"/>
  <c r="AI985" i="1"/>
  <c r="AJ984" i="1"/>
  <c r="BF982" i="1"/>
  <c r="AI982" i="1"/>
  <c r="BF981" i="1"/>
  <c r="AI981" i="1"/>
  <c r="AJ980" i="1"/>
  <c r="BF978" i="1"/>
  <c r="AI978" i="1"/>
  <c r="BF977" i="1"/>
  <c r="AI977" i="1"/>
  <c r="AJ976" i="1"/>
  <c r="BF974" i="1"/>
  <c r="AI974" i="1"/>
  <c r="BF973" i="1"/>
  <c r="AI973" i="1"/>
  <c r="AJ972" i="1"/>
  <c r="BF970" i="1"/>
  <c r="AI970" i="1"/>
  <c r="BF969" i="1"/>
  <c r="AI969" i="1"/>
  <c r="AJ968" i="1"/>
  <c r="BF966" i="1"/>
  <c r="AI966" i="1"/>
  <c r="BF965" i="1"/>
  <c r="AI965" i="1"/>
  <c r="AJ964" i="1"/>
  <c r="BF962" i="1"/>
  <c r="AI962" i="1"/>
  <c r="BF961" i="1"/>
  <c r="AI961" i="1"/>
  <c r="AJ960" i="1"/>
  <c r="BF958" i="1"/>
  <c r="AI958" i="1"/>
  <c r="BF957" i="1"/>
  <c r="AI957" i="1"/>
  <c r="AJ956" i="1"/>
  <c r="BF954" i="1"/>
  <c r="AI954" i="1"/>
  <c r="BF953" i="1"/>
  <c r="AI953" i="1"/>
  <c r="AJ952" i="1"/>
  <c r="BF950" i="1"/>
  <c r="AI950" i="1"/>
  <c r="BF949" i="1"/>
  <c r="AI949" i="1"/>
  <c r="AJ948" i="1"/>
  <c r="BF946" i="1"/>
  <c r="AI946" i="1"/>
  <c r="BF945" i="1"/>
  <c r="AI945" i="1"/>
  <c r="AJ944" i="1"/>
  <c r="BF942" i="1"/>
  <c r="AI942" i="1"/>
  <c r="BF941" i="1"/>
  <c r="AI941" i="1"/>
  <c r="AJ940" i="1"/>
  <c r="BF938" i="1"/>
  <c r="AI938" i="1"/>
  <c r="BF937" i="1"/>
  <c r="AI937" i="1"/>
  <c r="AJ936" i="1"/>
  <c r="BF934" i="1"/>
  <c r="AI934" i="1"/>
  <c r="BF933" i="1"/>
  <c r="AI933" i="1"/>
  <c r="AJ932" i="1"/>
  <c r="BF930" i="1"/>
  <c r="AI930" i="1"/>
  <c r="BF929" i="1"/>
  <c r="AI929" i="1"/>
  <c r="AJ928" i="1"/>
  <c r="BF926" i="1"/>
  <c r="AI926" i="1"/>
  <c r="BF925" i="1"/>
  <c r="AI925" i="1"/>
  <c r="AJ924" i="1"/>
  <c r="BF922" i="1"/>
  <c r="AI922" i="1"/>
  <c r="BF921" i="1"/>
  <c r="AI921" i="1"/>
  <c r="AJ920" i="1"/>
  <c r="BF918" i="1"/>
  <c r="AI918" i="1"/>
  <c r="BF917" i="1"/>
  <c r="AI917" i="1"/>
  <c r="AJ916" i="1"/>
  <c r="BF914" i="1"/>
  <c r="AI914" i="1"/>
  <c r="BF913" i="1"/>
  <c r="AJ913" i="1"/>
  <c r="BF912" i="1"/>
  <c r="AZ911" i="1"/>
  <c r="BF910" i="1"/>
  <c r="AZ910" i="1"/>
  <c r="AI910" i="1"/>
  <c r="AH906" i="1"/>
  <c r="AI905" i="1"/>
  <c r="BF904" i="1"/>
  <c r="AJ904" i="1"/>
  <c r="BF903" i="1"/>
  <c r="AZ901" i="1"/>
  <c r="BF898" i="1"/>
  <c r="BF894" i="1"/>
  <c r="BF890" i="1"/>
  <c r="BF886" i="1"/>
  <c r="BF882" i="1"/>
  <c r="BF878" i="1"/>
  <c r="BF874" i="1"/>
  <c r="AI871" i="1"/>
  <c r="AI869" i="1"/>
  <c r="BF868" i="1"/>
  <c r="AJ868" i="1"/>
  <c r="AZ865" i="1"/>
  <c r="AI863" i="1"/>
  <c r="AH862" i="1"/>
  <c r="AI861" i="1"/>
  <c r="BF860" i="1"/>
  <c r="AJ860" i="1"/>
  <c r="AH859" i="1"/>
  <c r="AZ857" i="1"/>
  <c r="AI855" i="1"/>
  <c r="AH854" i="1"/>
  <c r="AI853" i="1"/>
  <c r="BF852" i="1"/>
  <c r="AJ852" i="1"/>
  <c r="AH851" i="1"/>
  <c r="AZ849" i="1"/>
  <c r="AI847" i="1"/>
  <c r="AH846" i="1"/>
  <c r="AI845" i="1"/>
  <c r="BF844" i="1"/>
  <c r="AJ844" i="1"/>
  <c r="AH843" i="1"/>
  <c r="AZ841" i="1"/>
  <c r="AI839" i="1"/>
  <c r="AH838" i="1"/>
  <c r="AI837" i="1"/>
  <c r="BF836" i="1"/>
  <c r="AJ836" i="1"/>
  <c r="AH835" i="1"/>
  <c r="AZ833" i="1"/>
  <c r="AI831" i="1"/>
  <c r="AH830" i="1"/>
  <c r="AI829" i="1"/>
  <c r="BF828" i="1"/>
  <c r="AI828" i="1"/>
  <c r="AJ827" i="1"/>
  <c r="BF825" i="1"/>
  <c r="AH825" i="1"/>
  <c r="BF824" i="1"/>
  <c r="AI824" i="1"/>
  <c r="AJ823" i="1"/>
  <c r="BF821" i="1"/>
  <c r="AH821" i="1"/>
  <c r="BF820" i="1"/>
  <c r="AI820" i="1"/>
  <c r="AJ819" i="1"/>
  <c r="BF817" i="1"/>
  <c r="AH817" i="1"/>
  <c r="BF816" i="1"/>
  <c r="AG816" i="1"/>
  <c r="AI816" i="1"/>
  <c r="AJ815" i="1"/>
  <c r="BF813" i="1"/>
  <c r="AH813" i="1"/>
  <c r="BF812" i="1"/>
  <c r="AI812" i="1"/>
  <c r="AJ811" i="1"/>
  <c r="BF809" i="1"/>
  <c r="AH809" i="1"/>
  <c r="BF808" i="1"/>
  <c r="AI808" i="1"/>
  <c r="AJ807" i="1"/>
  <c r="BF805" i="1"/>
  <c r="AH805" i="1"/>
  <c r="BF804" i="1"/>
  <c r="AI804" i="1"/>
  <c r="AJ803" i="1"/>
  <c r="BF801" i="1"/>
  <c r="AH801" i="1"/>
  <c r="BF800" i="1"/>
  <c r="AI800" i="1"/>
  <c r="AJ799" i="1"/>
  <c r="BF797" i="1"/>
  <c r="AH797" i="1"/>
  <c r="BF796" i="1"/>
  <c r="AI796" i="1"/>
  <c r="AJ795" i="1"/>
  <c r="BF793" i="1"/>
  <c r="AH793" i="1"/>
  <c r="BF792" i="1"/>
  <c r="AI792" i="1"/>
  <c r="AJ791" i="1"/>
  <c r="BF789" i="1"/>
  <c r="AH789" i="1"/>
  <c r="BF788" i="1"/>
  <c r="AI788" i="1"/>
  <c r="AJ787" i="1"/>
  <c r="BF785" i="1"/>
  <c r="AH785" i="1"/>
  <c r="BF784" i="1"/>
  <c r="AI784" i="1"/>
  <c r="AJ783" i="1"/>
  <c r="BF781" i="1"/>
  <c r="AH781" i="1"/>
  <c r="BF780" i="1"/>
  <c r="AI780" i="1"/>
  <c r="AJ779" i="1"/>
  <c r="BF777" i="1"/>
  <c r="AH777" i="1"/>
  <c r="BF776" i="1"/>
  <c r="AI776" i="1"/>
  <c r="AJ775" i="1"/>
  <c r="BF773" i="1"/>
  <c r="AH773" i="1"/>
  <c r="BF772" i="1"/>
  <c r="AI772" i="1"/>
  <c r="AJ771" i="1"/>
  <c r="BF769" i="1"/>
  <c r="AZ768" i="1"/>
  <c r="BF767" i="1"/>
  <c r="AZ767" i="1"/>
  <c r="AI766" i="1"/>
  <c r="BF764" i="1"/>
  <c r="AH763" i="1"/>
  <c r="AH739" i="1"/>
  <c r="AI739" i="1"/>
  <c r="AZ769" i="1"/>
  <c r="AI769" i="1"/>
  <c r="AZ766" i="1"/>
  <c r="AZ765" i="1"/>
  <c r="AI765" i="1"/>
  <c r="AZ762" i="1"/>
  <c r="AZ761" i="1"/>
  <c r="AG761" i="1"/>
  <c r="AJ760" i="1"/>
  <c r="AZ758" i="1"/>
  <c r="AZ757" i="1"/>
  <c r="AG757" i="1"/>
  <c r="AJ756" i="1"/>
  <c r="AZ754" i="1"/>
  <c r="AZ753" i="1"/>
  <c r="AG753" i="1"/>
  <c r="AJ752" i="1"/>
  <c r="AZ750" i="1"/>
  <c r="AZ749" i="1"/>
  <c r="AG749" i="1"/>
  <c r="AJ748" i="1"/>
  <c r="AZ746" i="1"/>
  <c r="AJ745" i="1"/>
  <c r="AZ743" i="1"/>
  <c r="BF742" i="1"/>
  <c r="AZ742" i="1"/>
  <c r="AI742" i="1"/>
  <c r="AJ741" i="1"/>
  <c r="AZ739" i="1"/>
  <c r="BF738" i="1"/>
  <c r="AZ738" i="1"/>
  <c r="AI738" i="1"/>
  <c r="AJ737" i="1"/>
  <c r="AZ735" i="1"/>
  <c r="BF734" i="1"/>
  <c r="AZ734" i="1"/>
  <c r="AH732" i="1"/>
  <c r="AG731" i="1"/>
  <c r="AH730" i="1"/>
  <c r="AG729" i="1"/>
  <c r="AI729" i="1"/>
  <c r="AI728" i="1"/>
  <c r="AJ727" i="1"/>
  <c r="AG726" i="1"/>
  <c r="AZ725" i="1"/>
  <c r="AJ725" i="1"/>
  <c r="AI723" i="1"/>
  <c r="AJ722" i="1"/>
  <c r="AH722" i="1"/>
  <c r="AG721" i="1"/>
  <c r="AI721" i="1"/>
  <c r="AI720" i="1"/>
  <c r="AJ719" i="1"/>
  <c r="AG718" i="1"/>
  <c r="AZ717" i="1"/>
  <c r="AJ717" i="1"/>
  <c r="AG715" i="1"/>
  <c r="AH713" i="1"/>
  <c r="AJ712" i="1"/>
  <c r="BF711" i="1"/>
  <c r="AZ710" i="1"/>
  <c r="AZ709" i="1"/>
  <c r="AJ709" i="1"/>
  <c r="AH708" i="1"/>
  <c r="AZ704" i="1"/>
  <c r="AJ702" i="1"/>
  <c r="AZ700" i="1"/>
  <c r="BF699" i="1"/>
  <c r="AJ698" i="1"/>
  <c r="AG697" i="1"/>
  <c r="AI697" i="1"/>
  <c r="BF696" i="1"/>
  <c r="AI696" i="1"/>
  <c r="AI695" i="1"/>
  <c r="BF693" i="1"/>
  <c r="BF691" i="1"/>
  <c r="AZ690" i="1"/>
  <c r="AZ689" i="1"/>
  <c r="AJ689" i="1"/>
  <c r="AH688" i="1"/>
  <c r="AZ684" i="1"/>
  <c r="AJ682" i="1"/>
  <c r="AG681" i="1"/>
  <c r="AI681" i="1"/>
  <c r="BF680" i="1"/>
  <c r="AI680" i="1"/>
  <c r="AI679" i="1"/>
  <c r="BF677" i="1"/>
  <c r="AJ676" i="1"/>
  <c r="BF675" i="1"/>
  <c r="AZ674" i="1"/>
  <c r="AZ673" i="1"/>
  <c r="AJ673" i="1"/>
  <c r="AI671" i="1"/>
  <c r="AJ670" i="1"/>
  <c r="BF667" i="1"/>
  <c r="AH667" i="1"/>
  <c r="AI667" i="1"/>
  <c r="AZ662" i="1"/>
  <c r="AH662" i="1"/>
  <c r="AH661" i="1"/>
  <c r="AJ661" i="1"/>
  <c r="BF659" i="1"/>
  <c r="AH659" i="1"/>
  <c r="AI659" i="1"/>
  <c r="BF654" i="1"/>
  <c r="AZ654" i="1"/>
  <c r="BF653" i="1"/>
  <c r="AZ653" i="1"/>
  <c r="AI653" i="1"/>
  <c r="AZ650" i="1"/>
  <c r="AH650" i="1"/>
  <c r="BF648" i="1"/>
  <c r="AH648" i="1"/>
  <c r="AH645" i="1"/>
  <c r="AH643" i="1"/>
  <c r="AI643" i="1"/>
  <c r="BF638" i="1"/>
  <c r="AZ638" i="1"/>
  <c r="BF637" i="1"/>
  <c r="AZ637" i="1"/>
  <c r="AI637" i="1"/>
  <c r="AJ634" i="1"/>
  <c r="AI634" i="1"/>
  <c r="AJ633" i="1"/>
  <c r="AH628" i="1"/>
  <c r="AJ618" i="1"/>
  <c r="AG618" i="1"/>
  <c r="AJ662" i="1"/>
  <c r="AI662" i="1"/>
  <c r="AJ650" i="1"/>
  <c r="AI650" i="1"/>
  <c r="AZ760" i="1"/>
  <c r="BF759" i="1"/>
  <c r="AH758" i="1"/>
  <c r="AZ756" i="1"/>
  <c r="BF755" i="1"/>
  <c r="AH754" i="1"/>
  <c r="AZ752" i="1"/>
  <c r="BF751" i="1"/>
  <c r="AH750" i="1"/>
  <c r="AZ748" i="1"/>
  <c r="BF747" i="1"/>
  <c r="AH746" i="1"/>
  <c r="AI744" i="1"/>
  <c r="AJ743" i="1"/>
  <c r="AH742" i="1"/>
  <c r="BF740" i="1"/>
  <c r="AI740" i="1"/>
  <c r="AJ739" i="1"/>
  <c r="AH738" i="1"/>
  <c r="AH736" i="1"/>
  <c r="AI736" i="1"/>
  <c r="AJ735" i="1"/>
  <c r="BF733" i="1"/>
  <c r="BF732" i="1"/>
  <c r="AZ731" i="1"/>
  <c r="BF730" i="1"/>
  <c r="AZ730" i="1"/>
  <c r="AI730" i="1"/>
  <c r="AZ729" i="1"/>
  <c r="AI727" i="1"/>
  <c r="AH726" i="1"/>
  <c r="AI725" i="1"/>
  <c r="AI724" i="1"/>
  <c r="AJ723" i="1"/>
  <c r="AZ721" i="1"/>
  <c r="AI719" i="1"/>
  <c r="AH718" i="1"/>
  <c r="AI717" i="1"/>
  <c r="AI716" i="1"/>
  <c r="AZ712" i="1"/>
  <c r="AH711" i="1"/>
  <c r="AJ710" i="1"/>
  <c r="AI709" i="1"/>
  <c r="BF708" i="1"/>
  <c r="AG708" i="1"/>
  <c r="AI708" i="1"/>
  <c r="AI707" i="1"/>
  <c r="BF705" i="1"/>
  <c r="AJ704" i="1"/>
  <c r="BF703" i="1"/>
  <c r="AZ702" i="1"/>
  <c r="AZ701" i="1"/>
  <c r="AJ700" i="1"/>
  <c r="AZ698" i="1"/>
  <c r="AZ697" i="1"/>
  <c r="AH696" i="1"/>
  <c r="AZ692" i="1"/>
  <c r="AH691" i="1"/>
  <c r="AJ690" i="1"/>
  <c r="AI689" i="1"/>
  <c r="BF688" i="1"/>
  <c r="AG688" i="1"/>
  <c r="AI688" i="1"/>
  <c r="AI687" i="1"/>
  <c r="BF685" i="1"/>
  <c r="AJ684" i="1"/>
  <c r="BF683" i="1"/>
  <c r="AZ682" i="1"/>
  <c r="AZ681" i="1"/>
  <c r="AH680" i="1"/>
  <c r="AZ676" i="1"/>
  <c r="AH675" i="1"/>
  <c r="AJ674" i="1"/>
  <c r="AZ672" i="1"/>
  <c r="AZ671" i="1"/>
  <c r="AI670" i="1"/>
  <c r="AJ669" i="1"/>
  <c r="AZ668" i="1"/>
  <c r="AJ668" i="1"/>
  <c r="AZ666" i="1"/>
  <c r="AH666" i="1"/>
  <c r="AH665" i="1"/>
  <c r="AJ665" i="1"/>
  <c r="BF663" i="1"/>
  <c r="AH663" i="1"/>
  <c r="AI663" i="1"/>
  <c r="AI661" i="1"/>
  <c r="AZ658" i="1"/>
  <c r="AH658" i="1"/>
  <c r="BF656" i="1"/>
  <c r="AH656" i="1"/>
  <c r="AH653" i="1"/>
  <c r="AH651" i="1"/>
  <c r="AI651" i="1"/>
  <c r="AJ649" i="1"/>
  <c r="BF646" i="1"/>
  <c r="AZ646" i="1"/>
  <c r="BF645" i="1"/>
  <c r="AZ645" i="1"/>
  <c r="AI645" i="1"/>
  <c r="AJ644" i="1"/>
  <c r="AZ642" i="1"/>
  <c r="AH642" i="1"/>
  <c r="BF640" i="1"/>
  <c r="AH640" i="1"/>
  <c r="AH637" i="1"/>
  <c r="BF632" i="1"/>
  <c r="AH632" i="1"/>
  <c r="AG629" i="1"/>
  <c r="AH629" i="1"/>
  <c r="BF618" i="1"/>
  <c r="AI735" i="1"/>
  <c r="AI733" i="1"/>
  <c r="BF729" i="1"/>
  <c r="BF728" i="1"/>
  <c r="AZ727" i="1"/>
  <c r="BF726" i="1"/>
  <c r="AZ726" i="1"/>
  <c r="BF721" i="1"/>
  <c r="BF720" i="1"/>
  <c r="AZ719" i="1"/>
  <c r="BF718" i="1"/>
  <c r="AZ718" i="1"/>
  <c r="AZ714" i="1"/>
  <c r="BF713" i="1"/>
  <c r="AZ713" i="1"/>
  <c r="AZ708" i="1"/>
  <c r="AI705" i="1"/>
  <c r="BF704" i="1"/>
  <c r="AI704" i="1"/>
  <c r="AI703" i="1"/>
  <c r="BF701" i="1"/>
  <c r="AH701" i="1"/>
  <c r="AI701" i="1"/>
  <c r="BF700" i="1"/>
  <c r="AG700" i="1"/>
  <c r="AI700" i="1"/>
  <c r="AI699" i="1"/>
  <c r="BF697" i="1"/>
  <c r="AJ696" i="1"/>
  <c r="BF695" i="1"/>
  <c r="AZ694" i="1"/>
  <c r="AZ693" i="1"/>
  <c r="AH692" i="1"/>
  <c r="AZ688" i="1"/>
  <c r="AJ686" i="1"/>
  <c r="AI685" i="1"/>
  <c r="BF684" i="1"/>
  <c r="AI684" i="1"/>
  <c r="AI683" i="1"/>
  <c r="BF681" i="1"/>
  <c r="AJ680" i="1"/>
  <c r="BF679" i="1"/>
  <c r="AZ678" i="1"/>
  <c r="AZ677" i="1"/>
  <c r="BF669" i="1"/>
  <c r="AJ666" i="1"/>
  <c r="AI666" i="1"/>
  <c r="BF661" i="1"/>
  <c r="AZ661" i="1"/>
  <c r="AJ658" i="1"/>
  <c r="AI658" i="1"/>
  <c r="AI655" i="1"/>
  <c r="BF649" i="1"/>
  <c r="AZ649" i="1"/>
  <c r="BF644" i="1"/>
  <c r="AJ642" i="1"/>
  <c r="AI642" i="1"/>
  <c r="AI639" i="1"/>
  <c r="AJ622" i="1"/>
  <c r="AG622" i="1"/>
  <c r="AH600" i="1"/>
  <c r="AJ598" i="1"/>
  <c r="AH596" i="1"/>
  <c r="AJ594" i="1"/>
  <c r="AH593" i="1"/>
  <c r="AH591" i="1"/>
  <c r="AJ589" i="1"/>
  <c r="BF588" i="1"/>
  <c r="AI587" i="1"/>
  <c r="AH583" i="1"/>
  <c r="AJ581" i="1"/>
  <c r="BF580" i="1"/>
  <c r="AI579" i="1"/>
  <c r="AH575" i="1"/>
  <c r="AJ573" i="1"/>
  <c r="BF572" i="1"/>
  <c r="BF570" i="1"/>
  <c r="AZ570" i="1"/>
  <c r="AH570" i="1"/>
  <c r="AI565" i="1"/>
  <c r="AJ564" i="1"/>
  <c r="AJ561" i="1"/>
  <c r="AZ559" i="1"/>
  <c r="AI559" i="1"/>
  <c r="AG558" i="1"/>
  <c r="AH557" i="1"/>
  <c r="AG554" i="1"/>
  <c r="AZ552" i="1"/>
  <c r="AI550" i="1"/>
  <c r="AI549" i="1"/>
  <c r="AJ548" i="1"/>
  <c r="BF547" i="1"/>
  <c r="AZ546" i="1"/>
  <c r="AI546" i="1"/>
  <c r="AH545" i="1"/>
  <c r="AI541" i="1"/>
  <c r="AJ540" i="1"/>
  <c r="BF539" i="1"/>
  <c r="AZ538" i="1"/>
  <c r="AI538" i="1"/>
  <c r="AH537" i="1"/>
  <c r="AH535" i="1"/>
  <c r="AG534" i="1"/>
  <c r="AH533" i="1"/>
  <c r="AH531" i="1"/>
  <c r="AG530" i="1"/>
  <c r="AH529" i="1"/>
  <c r="AH527" i="1"/>
  <c r="AG526" i="1"/>
  <c r="AH525" i="1"/>
  <c r="AH523" i="1"/>
  <c r="AG522" i="1"/>
  <c r="AH521" i="1"/>
  <c r="AH519" i="1"/>
  <c r="AG518" i="1"/>
  <c r="AH517" i="1"/>
  <c r="AH515" i="1"/>
  <c r="AG514" i="1"/>
  <c r="AH513" i="1"/>
  <c r="AH511" i="1"/>
  <c r="AG510" i="1"/>
  <c r="AH509" i="1"/>
  <c r="AH507" i="1"/>
  <c r="AG506" i="1"/>
  <c r="AH505" i="1"/>
  <c r="AH503" i="1"/>
  <c r="AG502" i="1"/>
  <c r="AH501" i="1"/>
  <c r="AH499" i="1"/>
  <c r="AG498" i="1"/>
  <c r="AH497" i="1"/>
  <c r="AH495" i="1"/>
  <c r="AG494" i="1"/>
  <c r="AH493" i="1"/>
  <c r="AH491" i="1"/>
  <c r="AG490" i="1"/>
  <c r="AH489" i="1"/>
  <c r="AH487" i="1"/>
  <c r="AJ486" i="1"/>
  <c r="BF484" i="1"/>
  <c r="AZ482" i="1"/>
  <c r="BF481" i="1"/>
  <c r="AZ481" i="1"/>
  <c r="AI481" i="1"/>
  <c r="AH479" i="1"/>
  <c r="AI479" i="1"/>
  <c r="AJ442" i="1"/>
  <c r="AG442" i="1"/>
  <c r="BF441" i="1"/>
  <c r="AH440" i="1"/>
  <c r="AJ440" i="1"/>
  <c r="AI436" i="1"/>
  <c r="AZ625" i="1"/>
  <c r="AZ622" i="1"/>
  <c r="AZ621" i="1"/>
  <c r="AZ618" i="1"/>
  <c r="AZ617" i="1"/>
  <c r="AZ614" i="1"/>
  <c r="AG614" i="1"/>
  <c r="AZ613" i="1"/>
  <c r="AZ610" i="1"/>
  <c r="AG610" i="1"/>
  <c r="AZ609" i="1"/>
  <c r="AZ606" i="1"/>
  <c r="AG606" i="1"/>
  <c r="AZ605" i="1"/>
  <c r="AZ602" i="1"/>
  <c r="AG602" i="1"/>
  <c r="AZ601" i="1"/>
  <c r="AZ480" i="1"/>
  <c r="AI478" i="1"/>
  <c r="AG476" i="1"/>
  <c r="AI476" i="1"/>
  <c r="BF475" i="1"/>
  <c r="AJ475" i="1"/>
  <c r="AH474" i="1"/>
  <c r="AG473" i="1"/>
  <c r="AZ472" i="1"/>
  <c r="AJ472" i="1"/>
  <c r="AG472" i="1"/>
  <c r="AJ471" i="1"/>
  <c r="AZ469" i="1"/>
  <c r="BF468" i="1"/>
  <c r="AZ468" i="1"/>
  <c r="AJ467" i="1"/>
  <c r="BF466" i="1"/>
  <c r="AH466" i="1"/>
  <c r="AG464" i="1"/>
  <c r="AZ461" i="1"/>
  <c r="BF460" i="1"/>
  <c r="AZ460" i="1"/>
  <c r="AJ459" i="1"/>
  <c r="BF458" i="1"/>
  <c r="AH458" i="1"/>
  <c r="AG456" i="1"/>
  <c r="AZ453" i="1"/>
  <c r="BF452" i="1"/>
  <c r="AZ452" i="1"/>
  <c r="AJ451" i="1"/>
  <c r="AH449" i="1"/>
  <c r="AI444" i="1"/>
  <c r="AH442" i="1"/>
  <c r="BF673" i="1"/>
  <c r="AJ672" i="1"/>
  <c r="BF671" i="1"/>
  <c r="AZ670" i="1"/>
  <c r="AZ669" i="1"/>
  <c r="AH668" i="1"/>
  <c r="AG665" i="1"/>
  <c r="AH664" i="1"/>
  <c r="AG661" i="1"/>
  <c r="AH660" i="1"/>
  <c r="AH657" i="1"/>
  <c r="AI656" i="1"/>
  <c r="BF655" i="1"/>
  <c r="AJ655" i="1"/>
  <c r="AH654" i="1"/>
  <c r="AZ652" i="1"/>
  <c r="AH649" i="1"/>
  <c r="AI648" i="1"/>
  <c r="BF647" i="1"/>
  <c r="AJ647" i="1"/>
  <c r="AH646" i="1"/>
  <c r="AZ644" i="1"/>
  <c r="AH641" i="1"/>
  <c r="AI640" i="1"/>
  <c r="BF639" i="1"/>
  <c r="AJ639" i="1"/>
  <c r="AH638" i="1"/>
  <c r="AZ636" i="1"/>
  <c r="AH633" i="1"/>
  <c r="AI632" i="1"/>
  <c r="AJ631" i="1"/>
  <c r="BF629" i="1"/>
  <c r="BF628" i="1"/>
  <c r="AI628" i="1"/>
  <c r="AJ627" i="1"/>
  <c r="BF625" i="1"/>
  <c r="AH625" i="1"/>
  <c r="BF624" i="1"/>
  <c r="AI624" i="1"/>
  <c r="AJ623" i="1"/>
  <c r="BF621" i="1"/>
  <c r="AH621" i="1"/>
  <c r="BF620" i="1"/>
  <c r="AI620" i="1"/>
  <c r="AJ619" i="1"/>
  <c r="BF617" i="1"/>
  <c r="AH617" i="1"/>
  <c r="BF616" i="1"/>
  <c r="AI616" i="1"/>
  <c r="AJ615" i="1"/>
  <c r="BF613" i="1"/>
  <c r="AH613" i="1"/>
  <c r="BF612" i="1"/>
  <c r="AI612" i="1"/>
  <c r="AJ611" i="1"/>
  <c r="BF609" i="1"/>
  <c r="AH609" i="1"/>
  <c r="BF608" i="1"/>
  <c r="AI608" i="1"/>
  <c r="AJ607" i="1"/>
  <c r="BF605" i="1"/>
  <c r="AH605" i="1"/>
  <c r="BF604" i="1"/>
  <c r="AI604" i="1"/>
  <c r="AJ603" i="1"/>
  <c r="BF601" i="1"/>
  <c r="AH601" i="1"/>
  <c r="BF600" i="1"/>
  <c r="AI600" i="1"/>
  <c r="AJ599" i="1"/>
  <c r="BF597" i="1"/>
  <c r="AH597" i="1"/>
  <c r="BF596" i="1"/>
  <c r="AI596" i="1"/>
  <c r="AJ595" i="1"/>
  <c r="BF593" i="1"/>
  <c r="AZ593" i="1"/>
  <c r="AI593" i="1"/>
  <c r="AH592" i="1"/>
  <c r="BF591" i="1"/>
  <c r="AI590" i="1"/>
  <c r="AJ588" i="1"/>
  <c r="AH587" i="1"/>
  <c r="AI586" i="1"/>
  <c r="AJ585" i="1"/>
  <c r="AH584" i="1"/>
  <c r="BF583" i="1"/>
  <c r="AI582" i="1"/>
  <c r="AJ580" i="1"/>
  <c r="AH579" i="1"/>
  <c r="AI578" i="1"/>
  <c r="AJ577" i="1"/>
  <c r="AH576" i="1"/>
  <c r="BF575" i="1"/>
  <c r="AI574" i="1"/>
  <c r="AJ572" i="1"/>
  <c r="AJ569" i="1"/>
  <c r="AZ567" i="1"/>
  <c r="AI567" i="1"/>
  <c r="AG566" i="1"/>
  <c r="AH565" i="1"/>
  <c r="BF562" i="1"/>
  <c r="AZ562" i="1"/>
  <c r="AH562" i="1"/>
  <c r="AH560" i="1"/>
  <c r="AI557" i="1"/>
  <c r="AJ556" i="1"/>
  <c r="BF555" i="1"/>
  <c r="AZ554" i="1"/>
  <c r="BF553" i="1"/>
  <c r="AJ553" i="1"/>
  <c r="BF552" i="1"/>
  <c r="AG552" i="1"/>
  <c r="AI552" i="1"/>
  <c r="AH549" i="1"/>
  <c r="AI545" i="1"/>
  <c r="AJ544" i="1"/>
  <c r="BF543" i="1"/>
  <c r="AZ542" i="1"/>
  <c r="AI542" i="1"/>
  <c r="AH541" i="1"/>
  <c r="AI537" i="1"/>
  <c r="AJ536" i="1"/>
  <c r="BF535" i="1"/>
  <c r="AZ534" i="1"/>
  <c r="BF533" i="1"/>
  <c r="AZ533" i="1"/>
  <c r="AI533" i="1"/>
  <c r="AJ532" i="1"/>
  <c r="BF531" i="1"/>
  <c r="AZ530" i="1"/>
  <c r="BF529" i="1"/>
  <c r="AZ529" i="1"/>
  <c r="AI529" i="1"/>
  <c r="AJ528" i="1"/>
  <c r="BF527" i="1"/>
  <c r="AZ526" i="1"/>
  <c r="BF525" i="1"/>
  <c r="AZ525" i="1"/>
  <c r="AI525" i="1"/>
  <c r="AJ524" i="1"/>
  <c r="BF523" i="1"/>
  <c r="AZ522" i="1"/>
  <c r="BF521" i="1"/>
  <c r="AZ521" i="1"/>
  <c r="AI521" i="1"/>
  <c r="AJ520" i="1"/>
  <c r="BF519" i="1"/>
  <c r="AZ518" i="1"/>
  <c r="BF517" i="1"/>
  <c r="AZ517" i="1"/>
  <c r="AI517" i="1"/>
  <c r="AJ516" i="1"/>
  <c r="BF515" i="1"/>
  <c r="AZ514" i="1"/>
  <c r="BF513" i="1"/>
  <c r="AZ513" i="1"/>
  <c r="AI513" i="1"/>
  <c r="AJ512" i="1"/>
  <c r="BF511" i="1"/>
  <c r="AZ510" i="1"/>
  <c r="BF509" i="1"/>
  <c r="AZ509" i="1"/>
  <c r="AI509" i="1"/>
  <c r="AJ508" i="1"/>
  <c r="BF507" i="1"/>
  <c r="AZ506" i="1"/>
  <c r="BF505" i="1"/>
  <c r="AZ505" i="1"/>
  <c r="AI505" i="1"/>
  <c r="AJ504" i="1"/>
  <c r="BF503" i="1"/>
  <c r="AZ502" i="1"/>
  <c r="BF501" i="1"/>
  <c r="AZ501" i="1"/>
  <c r="AI501" i="1"/>
  <c r="AJ500" i="1"/>
  <c r="BF499" i="1"/>
  <c r="AZ498" i="1"/>
  <c r="BF497" i="1"/>
  <c r="AZ497" i="1"/>
  <c r="AI497" i="1"/>
  <c r="AJ496" i="1"/>
  <c r="BF495" i="1"/>
  <c r="AZ494" i="1"/>
  <c r="BF493" i="1"/>
  <c r="AZ493" i="1"/>
  <c r="AI493" i="1"/>
  <c r="AJ492" i="1"/>
  <c r="BF491" i="1"/>
  <c r="AZ490" i="1"/>
  <c r="BF489" i="1"/>
  <c r="AZ489" i="1"/>
  <c r="AI489" i="1"/>
  <c r="AJ488" i="1"/>
  <c r="BF487" i="1"/>
  <c r="AZ486" i="1"/>
  <c r="BF485" i="1"/>
  <c r="AZ485" i="1"/>
  <c r="AH483" i="1"/>
  <c r="AI483" i="1"/>
  <c r="AJ482" i="1"/>
  <c r="BF480" i="1"/>
  <c r="AZ478" i="1"/>
  <c r="BF477" i="1"/>
  <c r="AZ477" i="1"/>
  <c r="AI475" i="1"/>
  <c r="AJ474" i="1"/>
  <c r="BF472" i="1"/>
  <c r="AI472" i="1"/>
  <c r="BF471" i="1"/>
  <c r="AI471" i="1"/>
  <c r="AJ470" i="1"/>
  <c r="AH469" i="1"/>
  <c r="AH468" i="1"/>
  <c r="AH467" i="1"/>
  <c r="AH465" i="1"/>
  <c r="AI464" i="1"/>
  <c r="AI463" i="1"/>
  <c r="AJ462" i="1"/>
  <c r="AI461" i="1"/>
  <c r="AH460" i="1"/>
  <c r="AH459" i="1"/>
  <c r="AH457" i="1"/>
  <c r="AI456" i="1"/>
  <c r="AI455" i="1"/>
  <c r="AJ454" i="1"/>
  <c r="AI453" i="1"/>
  <c r="AJ438" i="1"/>
  <c r="AG438" i="1"/>
  <c r="BF636" i="1"/>
  <c r="AZ634" i="1"/>
  <c r="BF633" i="1"/>
  <c r="AZ633" i="1"/>
  <c r="BF631" i="1"/>
  <c r="AI631" i="1"/>
  <c r="AH630" i="1"/>
  <c r="AZ628" i="1"/>
  <c r="BF627" i="1"/>
  <c r="AI627" i="1"/>
  <c r="AH626" i="1"/>
  <c r="AZ624" i="1"/>
  <c r="BF623" i="1"/>
  <c r="AI623" i="1"/>
  <c r="AH622" i="1"/>
  <c r="AZ620" i="1"/>
  <c r="BF619" i="1"/>
  <c r="AI619" i="1"/>
  <c r="AH618" i="1"/>
  <c r="AZ616" i="1"/>
  <c r="BF615" i="1"/>
  <c r="AI615" i="1"/>
  <c r="AH614" i="1"/>
  <c r="AZ612" i="1"/>
  <c r="BF611" i="1"/>
  <c r="AI611" i="1"/>
  <c r="AH610" i="1"/>
  <c r="AZ608" i="1"/>
  <c r="BF607" i="1"/>
  <c r="AI607" i="1"/>
  <c r="AH606" i="1"/>
  <c r="AZ604" i="1"/>
  <c r="BF603" i="1"/>
  <c r="AI603" i="1"/>
  <c r="AH602" i="1"/>
  <c r="AZ600" i="1"/>
  <c r="BF599" i="1"/>
  <c r="AI599" i="1"/>
  <c r="AZ596" i="1"/>
  <c r="BF595" i="1"/>
  <c r="AI595" i="1"/>
  <c r="BF592" i="1"/>
  <c r="AZ592" i="1"/>
  <c r="AJ592" i="1"/>
  <c r="AZ591" i="1"/>
  <c r="BF590" i="1"/>
  <c r="AZ590" i="1"/>
  <c r="AZ588" i="1"/>
  <c r="AJ584" i="1"/>
  <c r="AZ583" i="1"/>
  <c r="BF582" i="1"/>
  <c r="AZ582" i="1"/>
  <c r="AZ580" i="1"/>
  <c r="AJ576" i="1"/>
  <c r="AZ575" i="1"/>
  <c r="BF574" i="1"/>
  <c r="AZ574" i="1"/>
  <c r="AZ572" i="1"/>
  <c r="AI569" i="1"/>
  <c r="AJ568" i="1"/>
  <c r="AZ563" i="1"/>
  <c r="AI563" i="1"/>
  <c r="BF558" i="1"/>
  <c r="AZ558" i="1"/>
  <c r="AZ548" i="1"/>
  <c r="BF545" i="1"/>
  <c r="AJ545" i="1"/>
  <c r="BF544" i="1"/>
  <c r="AI544" i="1"/>
  <c r="AZ540" i="1"/>
  <c r="BF537" i="1"/>
  <c r="AJ537" i="1"/>
  <c r="BF536" i="1"/>
  <c r="AI536" i="1"/>
  <c r="BF532" i="1"/>
  <c r="AI532" i="1"/>
  <c r="BF528" i="1"/>
  <c r="AI528" i="1"/>
  <c r="BF524" i="1"/>
  <c r="AI524" i="1"/>
  <c r="BF520" i="1"/>
  <c r="AI520" i="1"/>
  <c r="BF516" i="1"/>
  <c r="AI516" i="1"/>
  <c r="BF512" i="1"/>
  <c r="AI512" i="1"/>
  <c r="BF508" i="1"/>
  <c r="AI508" i="1"/>
  <c r="BF504" i="1"/>
  <c r="AI504" i="1"/>
  <c r="BF500" i="1"/>
  <c r="AI500" i="1"/>
  <c r="BF496" i="1"/>
  <c r="AI496" i="1"/>
  <c r="BF492" i="1"/>
  <c r="AI492" i="1"/>
  <c r="BF488" i="1"/>
  <c r="AI488" i="1"/>
  <c r="AZ484" i="1"/>
  <c r="AI482" i="1"/>
  <c r="AH478" i="1"/>
  <c r="AZ476" i="1"/>
  <c r="AH473" i="1"/>
  <c r="AZ471" i="1"/>
  <c r="BF470" i="1"/>
  <c r="AG468" i="1"/>
  <c r="AZ465" i="1"/>
  <c r="BF464" i="1"/>
  <c r="AZ464" i="1"/>
  <c r="AJ463" i="1"/>
  <c r="BF462" i="1"/>
  <c r="AG460" i="1"/>
  <c r="AZ457" i="1"/>
  <c r="BF456" i="1"/>
  <c r="AZ456" i="1"/>
  <c r="AJ455" i="1"/>
  <c r="BF454" i="1"/>
  <c r="AH454" i="1"/>
  <c r="AG452" i="1"/>
  <c r="AJ450" i="1"/>
  <c r="AH450" i="1"/>
  <c r="AJ446" i="1"/>
  <c r="AH446" i="1"/>
  <c r="AI445" i="1"/>
  <c r="AH443" i="1"/>
  <c r="AJ443" i="1"/>
  <c r="BF440" i="1"/>
  <c r="AI439" i="1"/>
  <c r="BF438" i="1"/>
  <c r="AH438" i="1"/>
  <c r="BF450" i="1"/>
  <c r="AG448" i="1"/>
  <c r="AZ445" i="1"/>
  <c r="BF444" i="1"/>
  <c r="AZ444" i="1"/>
  <c r="AZ442" i="1"/>
  <c r="AI438" i="1"/>
  <c r="BF435" i="1"/>
  <c r="AJ435" i="1"/>
  <c r="AI434" i="1"/>
  <c r="AZ427" i="1"/>
  <c r="AZ426" i="1"/>
  <c r="AZ424" i="1"/>
  <c r="BF423" i="1"/>
  <c r="AI423" i="1"/>
  <c r="BF422" i="1"/>
  <c r="AJ422" i="1"/>
  <c r="BF421" i="1"/>
  <c r="AI420" i="1"/>
  <c r="AJ419" i="1"/>
  <c r="AI418" i="1"/>
  <c r="AZ411" i="1"/>
  <c r="AZ410" i="1"/>
  <c r="AZ408" i="1"/>
  <c r="BF407" i="1"/>
  <c r="AI407" i="1"/>
  <c r="BF406" i="1"/>
  <c r="AJ406" i="1"/>
  <c r="BF405" i="1"/>
  <c r="AI404" i="1"/>
  <c r="AJ403" i="1"/>
  <c r="AI402" i="1"/>
  <c r="AZ395" i="1"/>
  <c r="AZ394" i="1"/>
  <c r="AZ392" i="1"/>
  <c r="BF391" i="1"/>
  <c r="AI391" i="1"/>
  <c r="BF390" i="1"/>
  <c r="AJ390" i="1"/>
  <c r="BF389" i="1"/>
  <c r="AI388" i="1"/>
  <c r="AZ380" i="1"/>
  <c r="BF379" i="1"/>
  <c r="AI379" i="1"/>
  <c r="BF378" i="1"/>
  <c r="AJ378" i="1"/>
  <c r="BF377" i="1"/>
  <c r="AH377" i="1"/>
  <c r="AH371" i="1"/>
  <c r="BF360" i="1"/>
  <c r="AZ414" i="1"/>
  <c r="AZ412" i="1"/>
  <c r="BF411" i="1"/>
  <c r="AI411" i="1"/>
  <c r="BF410" i="1"/>
  <c r="AJ410" i="1"/>
  <c r="BF409" i="1"/>
  <c r="AJ407" i="1"/>
  <c r="AI406" i="1"/>
  <c r="AZ399" i="1"/>
  <c r="AZ398" i="1"/>
  <c r="AZ396" i="1"/>
  <c r="BF395" i="1"/>
  <c r="AI395" i="1"/>
  <c r="BF394" i="1"/>
  <c r="AJ394" i="1"/>
  <c r="BF393" i="1"/>
  <c r="AH393" i="1"/>
  <c r="AJ391" i="1"/>
  <c r="AG390" i="1"/>
  <c r="AI390" i="1"/>
  <c r="AZ386" i="1"/>
  <c r="AZ383" i="1"/>
  <c r="AZ382" i="1"/>
  <c r="AJ382" i="1"/>
  <c r="AG382" i="1"/>
  <c r="BF381" i="1"/>
  <c r="AI380" i="1"/>
  <c r="AJ379" i="1"/>
  <c r="AG378" i="1"/>
  <c r="AI378" i="1"/>
  <c r="BF374" i="1"/>
  <c r="BF373" i="1"/>
  <c r="AI373" i="1"/>
  <c r="AH373" i="1"/>
  <c r="AH354" i="1"/>
  <c r="AI354" i="1"/>
  <c r="AJ350" i="1"/>
  <c r="AG350" i="1"/>
  <c r="AH444" i="1"/>
  <c r="AI442" i="1"/>
  <c r="AZ438" i="1"/>
  <c r="AZ434" i="1"/>
  <c r="AZ432" i="1"/>
  <c r="BF431" i="1"/>
  <c r="AI431" i="1"/>
  <c r="BF430" i="1"/>
  <c r="AJ430" i="1"/>
  <c r="BF429" i="1"/>
  <c r="AI428" i="1"/>
  <c r="AJ427" i="1"/>
  <c r="AG426" i="1"/>
  <c r="AI426" i="1"/>
  <c r="AZ419" i="1"/>
  <c r="AZ418" i="1"/>
  <c r="AZ416" i="1"/>
  <c r="BF415" i="1"/>
  <c r="BF414" i="1"/>
  <c r="BF413" i="1"/>
  <c r="AI412" i="1"/>
  <c r="AJ411" i="1"/>
  <c r="BF397" i="1"/>
  <c r="AI396" i="1"/>
  <c r="AJ395" i="1"/>
  <c r="AI365" i="1"/>
  <c r="AH365" i="1"/>
  <c r="AI357" i="1"/>
  <c r="AH357" i="1"/>
  <c r="AH350" i="1"/>
  <c r="AZ436" i="1"/>
  <c r="AZ435" i="1"/>
  <c r="AI435" i="1"/>
  <c r="BF434" i="1"/>
  <c r="AJ434" i="1"/>
  <c r="BF433" i="1"/>
  <c r="AJ431" i="1"/>
  <c r="AI430" i="1"/>
  <c r="AZ423" i="1"/>
  <c r="AZ422" i="1"/>
  <c r="AZ420" i="1"/>
  <c r="BF419" i="1"/>
  <c r="AI419" i="1"/>
  <c r="BF418" i="1"/>
  <c r="AJ418" i="1"/>
  <c r="BF417" i="1"/>
  <c r="AZ407" i="1"/>
  <c r="AZ406" i="1"/>
  <c r="AZ404" i="1"/>
  <c r="BF403" i="1"/>
  <c r="AI403" i="1"/>
  <c r="BF402" i="1"/>
  <c r="AJ402" i="1"/>
  <c r="BF401" i="1"/>
  <c r="AH401" i="1"/>
  <c r="AG398" i="1"/>
  <c r="AI398" i="1"/>
  <c r="AZ391" i="1"/>
  <c r="AZ390" i="1"/>
  <c r="AZ388" i="1"/>
  <c r="AZ385" i="1"/>
  <c r="AZ371" i="1"/>
  <c r="AI368" i="1"/>
  <c r="AJ363" i="1"/>
  <c r="AG363" i="1"/>
  <c r="AJ355" i="1"/>
  <c r="AG355" i="1"/>
  <c r="AJ347" i="1"/>
  <c r="AG347" i="1"/>
  <c r="AJ343" i="1"/>
  <c r="BF310" i="1"/>
  <c r="AH308" i="1"/>
  <c r="BF306" i="1"/>
  <c r="AG304" i="1"/>
  <c r="AH303" i="1"/>
  <c r="AZ301" i="1"/>
  <c r="BF300" i="1"/>
  <c r="AZ300" i="1"/>
  <c r="AH297" i="1"/>
  <c r="AH292" i="1"/>
  <c r="BF290" i="1"/>
  <c r="BF289" i="1"/>
  <c r="BF233" i="1"/>
  <c r="AZ233" i="1"/>
  <c r="BF225" i="1"/>
  <c r="AZ225" i="1"/>
  <c r="AJ224" i="1"/>
  <c r="AH205" i="1"/>
  <c r="AJ205" i="1"/>
  <c r="AJ193" i="1"/>
  <c r="BF186" i="1"/>
  <c r="AJ181" i="1"/>
  <c r="AJ372" i="1"/>
  <c r="AI371" i="1"/>
  <c r="BF370" i="1"/>
  <c r="AJ370" i="1"/>
  <c r="BF369" i="1"/>
  <c r="AZ368" i="1"/>
  <c r="AZ367" i="1"/>
  <c r="AJ364" i="1"/>
  <c r="AI363" i="1"/>
  <c r="BF362" i="1"/>
  <c r="AJ362" i="1"/>
  <c r="BF361" i="1"/>
  <c r="AZ360" i="1"/>
  <c r="AZ359" i="1"/>
  <c r="AJ356" i="1"/>
  <c r="AI355" i="1"/>
  <c r="BF354" i="1"/>
  <c r="AZ350" i="1"/>
  <c r="AI350" i="1"/>
  <c r="AI347" i="1"/>
  <c r="BF343" i="1"/>
  <c r="AZ341" i="1"/>
  <c r="BF340" i="1"/>
  <c r="AZ339" i="1"/>
  <c r="BF336" i="1"/>
  <c r="AZ336" i="1"/>
  <c r="AI336" i="1"/>
  <c r="AI334" i="1"/>
  <c r="AJ333" i="1"/>
  <c r="AG331" i="1"/>
  <c r="AI331" i="1"/>
  <c r="BF330" i="1"/>
  <c r="BF327" i="1"/>
  <c r="AZ325" i="1"/>
  <c r="BF324" i="1"/>
  <c r="AZ323" i="1"/>
  <c r="BF320" i="1"/>
  <c r="AZ320" i="1"/>
  <c r="AI320" i="1"/>
  <c r="AI317" i="1"/>
  <c r="AI316" i="1"/>
  <c r="AI314" i="1"/>
  <c r="AG277" i="1"/>
  <c r="AJ276" i="1"/>
  <c r="BF273" i="1"/>
  <c r="AZ273" i="1"/>
  <c r="AJ273" i="1"/>
  <c r="BF272" i="1"/>
  <c r="BF268" i="1"/>
  <c r="AZ266" i="1"/>
  <c r="BF265" i="1"/>
  <c r="AZ264" i="1"/>
  <c r="AJ264" i="1"/>
  <c r="AZ262" i="1"/>
  <c r="AH262" i="1"/>
  <c r="AG261" i="1"/>
  <c r="AJ260" i="1"/>
  <c r="AI258" i="1"/>
  <c r="BF253" i="1"/>
  <c r="AZ253" i="1"/>
  <c r="AI251" i="1"/>
  <c r="AJ250" i="1"/>
  <c r="AH249" i="1"/>
  <c r="AG248" i="1"/>
  <c r="AI248" i="1"/>
  <c r="AJ245" i="1"/>
  <c r="AZ244" i="1"/>
  <c r="AZ242" i="1"/>
  <c r="AG240" i="1"/>
  <c r="AI240" i="1"/>
  <c r="AJ237" i="1"/>
  <c r="AZ236" i="1"/>
  <c r="AZ234" i="1"/>
  <c r="AG233" i="1"/>
  <c r="AJ232" i="1"/>
  <c r="AZ230" i="1"/>
  <c r="BF229" i="1"/>
  <c r="AZ228" i="1"/>
  <c r="AJ228" i="1"/>
  <c r="AZ226" i="1"/>
  <c r="AH226" i="1"/>
  <c r="AG225" i="1"/>
  <c r="BF224" i="1"/>
  <c r="AG224" i="1"/>
  <c r="AI224" i="1"/>
  <c r="AZ218" i="1"/>
  <c r="BF217" i="1"/>
  <c r="AI217" i="1"/>
  <c r="BF216" i="1"/>
  <c r="AJ216" i="1"/>
  <c r="BF215" i="1"/>
  <c r="AZ208" i="1"/>
  <c r="AH189" i="1"/>
  <c r="AJ189" i="1"/>
  <c r="AI178" i="1"/>
  <c r="AJ176" i="1"/>
  <c r="AG176" i="1"/>
  <c r="AG173" i="1"/>
  <c r="AH173" i="1"/>
  <c r="BF387" i="1"/>
  <c r="AI387" i="1"/>
  <c r="BF386" i="1"/>
  <c r="AJ386" i="1"/>
  <c r="BF385" i="1"/>
  <c r="AH385" i="1"/>
  <c r="AJ383" i="1"/>
  <c r="AI382" i="1"/>
  <c r="AZ375" i="1"/>
  <c r="AZ374" i="1"/>
  <c r="AG370" i="1"/>
  <c r="AI370" i="1"/>
  <c r="AI369" i="1"/>
  <c r="BF367" i="1"/>
  <c r="AZ366" i="1"/>
  <c r="AG362" i="1"/>
  <c r="AI362" i="1"/>
  <c r="AI361" i="1"/>
  <c r="BF359" i="1"/>
  <c r="AZ358" i="1"/>
  <c r="AZ353" i="1"/>
  <c r="AI353" i="1"/>
  <c r="AJ351" i="1"/>
  <c r="AG349" i="1"/>
  <c r="AH348" i="1"/>
  <c r="AH344" i="1"/>
  <c r="AI343" i="1"/>
  <c r="BF342" i="1"/>
  <c r="AH341" i="1"/>
  <c r="AJ340" i="1"/>
  <c r="BF339" i="1"/>
  <c r="AZ337" i="1"/>
  <c r="AH337" i="1"/>
  <c r="AI333" i="1"/>
  <c r="AI330" i="1"/>
  <c r="AH328" i="1"/>
  <c r="AI327" i="1"/>
  <c r="BF326" i="1"/>
  <c r="AH325" i="1"/>
  <c r="AJ324" i="1"/>
  <c r="BF323" i="1"/>
  <c r="AZ321" i="1"/>
  <c r="AH321" i="1"/>
  <c r="AZ317" i="1"/>
  <c r="BF316" i="1"/>
  <c r="AZ315" i="1"/>
  <c r="BF312" i="1"/>
  <c r="AZ312" i="1"/>
  <c r="AH311" i="1"/>
  <c r="AZ309" i="1"/>
  <c r="BF308" i="1"/>
  <c r="AZ308" i="1"/>
  <c r="AI308" i="1"/>
  <c r="AJ307" i="1"/>
  <c r="AH305" i="1"/>
  <c r="AI303" i="1"/>
  <c r="AH300" i="1"/>
  <c r="BF298" i="1"/>
  <c r="AJ296" i="1"/>
  <c r="AZ293" i="1"/>
  <c r="BF292" i="1"/>
  <c r="AZ292" i="1"/>
  <c r="AI292" i="1"/>
  <c r="AJ291" i="1"/>
  <c r="AI290" i="1"/>
  <c r="AI288" i="1"/>
  <c r="BF287" i="1"/>
  <c r="AJ287" i="1"/>
  <c r="BF286" i="1"/>
  <c r="AI284" i="1"/>
  <c r="AZ280" i="1"/>
  <c r="AZ279" i="1"/>
  <c r="AZ274" i="1"/>
  <c r="AI274" i="1"/>
  <c r="AI272" i="1"/>
  <c r="BF271" i="1"/>
  <c r="AI268" i="1"/>
  <c r="AJ265" i="1"/>
  <c r="BF260" i="1"/>
  <c r="AZ258" i="1"/>
  <c r="BF257" i="1"/>
  <c r="AZ256" i="1"/>
  <c r="AZ254" i="1"/>
  <c r="AI250" i="1"/>
  <c r="BF245" i="1"/>
  <c r="AZ245" i="1"/>
  <c r="AI245" i="1"/>
  <c r="AJ244" i="1"/>
  <c r="BF243" i="1"/>
  <c r="BF237" i="1"/>
  <c r="BF235" i="1"/>
  <c r="AJ229" i="1"/>
  <c r="AZ221" i="1"/>
  <c r="AJ220" i="1"/>
  <c r="AG220" i="1"/>
  <c r="BF219" i="1"/>
  <c r="AJ217" i="1"/>
  <c r="AI216" i="1"/>
  <c r="AJ213" i="1"/>
  <c r="BF210" i="1"/>
  <c r="AJ209" i="1"/>
  <c r="BF206" i="1"/>
  <c r="AI206" i="1"/>
  <c r="AI203" i="1"/>
  <c r="AI199" i="1"/>
  <c r="AH199" i="1"/>
  <c r="AH176" i="1"/>
  <c r="AJ173" i="1"/>
  <c r="AJ368" i="1"/>
  <c r="BF366" i="1"/>
  <c r="BF365" i="1"/>
  <c r="AZ364" i="1"/>
  <c r="AZ363" i="1"/>
  <c r="AJ360" i="1"/>
  <c r="BF358" i="1"/>
  <c r="BF357" i="1"/>
  <c r="AZ356" i="1"/>
  <c r="AZ355" i="1"/>
  <c r="BF353" i="1"/>
  <c r="AZ351" i="1"/>
  <c r="BF348" i="1"/>
  <c r="AZ347" i="1"/>
  <c r="BF344" i="1"/>
  <c r="AZ344" i="1"/>
  <c r="AH340" i="1"/>
  <c r="BF338" i="1"/>
  <c r="BF335" i="1"/>
  <c r="AZ333" i="1"/>
  <c r="BF332" i="1"/>
  <c r="AZ331" i="1"/>
  <c r="BF328" i="1"/>
  <c r="AZ328" i="1"/>
  <c r="AI326" i="1"/>
  <c r="AJ325" i="1"/>
  <c r="AH324" i="1"/>
  <c r="AI323" i="1"/>
  <c r="AH317" i="1"/>
  <c r="AJ316" i="1"/>
  <c r="BF315" i="1"/>
  <c r="AZ313" i="1"/>
  <c r="AH313" i="1"/>
  <c r="AH309" i="1"/>
  <c r="AI307" i="1"/>
  <c r="AH304" i="1"/>
  <c r="BF302" i="1"/>
  <c r="AI301" i="1"/>
  <c r="AG300" i="1"/>
  <c r="AH299" i="1"/>
  <c r="AZ297" i="1"/>
  <c r="BF296" i="1"/>
  <c r="AZ296" i="1"/>
  <c r="AI296" i="1"/>
  <c r="AJ295" i="1"/>
  <c r="AH293" i="1"/>
  <c r="AI291" i="1"/>
  <c r="AG290" i="1"/>
  <c r="AJ288" i="1"/>
  <c r="AG287" i="1"/>
  <c r="AI287" i="1"/>
  <c r="BF281" i="1"/>
  <c r="AZ281" i="1"/>
  <c r="AJ281" i="1"/>
  <c r="BF280" i="1"/>
  <c r="AI280" i="1"/>
  <c r="BF279" i="1"/>
  <c r="AJ279" i="1"/>
  <c r="BF278" i="1"/>
  <c r="AH277" i="1"/>
  <c r="AI276" i="1"/>
  <c r="BF269" i="1"/>
  <c r="AZ269" i="1"/>
  <c r="AI267" i="1"/>
  <c r="AJ266" i="1"/>
  <c r="AH265" i="1"/>
  <c r="AI264" i="1"/>
  <c r="BF263" i="1"/>
  <c r="AH261" i="1"/>
  <c r="AI260" i="1"/>
  <c r="AH258" i="1"/>
  <c r="AJ257" i="1"/>
  <c r="AZ250" i="1"/>
  <c r="BF249" i="1"/>
  <c r="AZ248" i="1"/>
  <c r="AZ246" i="1"/>
  <c r="AG244" i="1"/>
  <c r="AI244" i="1"/>
  <c r="AJ241" i="1"/>
  <c r="AZ240" i="1"/>
  <c r="AZ238" i="1"/>
  <c r="AG236" i="1"/>
  <c r="AI236" i="1"/>
  <c r="AH233" i="1"/>
  <c r="AI232" i="1"/>
  <c r="AJ230" i="1"/>
  <c r="AH229" i="1"/>
  <c r="AI228" i="1"/>
  <c r="AH225" i="1"/>
  <c r="AH224" i="1"/>
  <c r="AZ222" i="1"/>
  <c r="BF221" i="1"/>
  <c r="AI221" i="1"/>
  <c r="BF220" i="1"/>
  <c r="AH220" i="1"/>
  <c r="BF213" i="1"/>
  <c r="AH213" i="1"/>
  <c r="AI202" i="1"/>
  <c r="AJ196" i="1"/>
  <c r="AG196" i="1"/>
  <c r="AI190" i="1"/>
  <c r="AI186" i="1"/>
  <c r="AJ184" i="1"/>
  <c r="AG184" i="1"/>
  <c r="BF201" i="1"/>
  <c r="AZ201" i="1"/>
  <c r="BF199" i="1"/>
  <c r="AZ198" i="1"/>
  <c r="AJ197" i="1"/>
  <c r="AZ196" i="1"/>
  <c r="AH193" i="1"/>
  <c r="AH191" i="1"/>
  <c r="AJ190" i="1"/>
  <c r="AI188" i="1"/>
  <c r="AI187" i="1"/>
  <c r="BF185" i="1"/>
  <c r="AZ184" i="1"/>
  <c r="AI180" i="1"/>
  <c r="AI179" i="1"/>
  <c r="BF177" i="1"/>
  <c r="AZ176" i="1"/>
  <c r="AH172" i="1"/>
  <c r="AH168" i="1"/>
  <c r="AH164" i="1"/>
  <c r="AJ162" i="1"/>
  <c r="AH160" i="1"/>
  <c r="AI158" i="1"/>
  <c r="AJ158" i="1"/>
  <c r="AJ154" i="1"/>
  <c r="AH152" i="1"/>
  <c r="AJ150" i="1"/>
  <c r="AH148" i="1"/>
  <c r="AJ146" i="1"/>
  <c r="AH144" i="1"/>
  <c r="AJ142" i="1"/>
  <c r="AH140" i="1"/>
  <c r="AH139" i="1"/>
  <c r="BF138" i="1"/>
  <c r="AI138" i="1"/>
  <c r="AZ137" i="1"/>
  <c r="BF136" i="1"/>
  <c r="AI136" i="1"/>
  <c r="AZ135" i="1"/>
  <c r="BF134" i="1"/>
  <c r="AI134" i="1"/>
  <c r="AZ133" i="1"/>
  <c r="BF131" i="1"/>
  <c r="AJ129" i="1"/>
  <c r="BF122" i="1"/>
  <c r="BF114" i="1"/>
  <c r="BF106" i="1"/>
  <c r="AH99" i="1"/>
  <c r="AI99" i="1"/>
  <c r="AJ99" i="1"/>
  <c r="AJ96" i="1"/>
  <c r="AG96" i="1"/>
  <c r="AH91" i="1"/>
  <c r="AI91" i="1"/>
  <c r="AJ91" i="1"/>
  <c r="AJ88" i="1"/>
  <c r="AG88" i="1"/>
  <c r="AZ161" i="1"/>
  <c r="AG161" i="1"/>
  <c r="AZ158" i="1"/>
  <c r="AG158" i="1"/>
  <c r="AZ157" i="1"/>
  <c r="AG157" i="1"/>
  <c r="AZ154" i="1"/>
  <c r="AZ153" i="1"/>
  <c r="AG153" i="1"/>
  <c r="AZ150" i="1"/>
  <c r="AZ149" i="1"/>
  <c r="AG149" i="1"/>
  <c r="AZ146" i="1"/>
  <c r="AZ145" i="1"/>
  <c r="AG145" i="1"/>
  <c r="AZ142" i="1"/>
  <c r="AZ141" i="1"/>
  <c r="AG141" i="1"/>
  <c r="BF137" i="1"/>
  <c r="AJ137" i="1"/>
  <c r="BF135" i="1"/>
  <c r="AJ135" i="1"/>
  <c r="BF133" i="1"/>
  <c r="AZ132" i="1"/>
  <c r="AH132" i="1"/>
  <c r="BF130" i="1"/>
  <c r="AJ130" i="1"/>
  <c r="AI130" i="1"/>
  <c r="AI126" i="1"/>
  <c r="AI118" i="1"/>
  <c r="AI110" i="1"/>
  <c r="BF100" i="1"/>
  <c r="AI96" i="1"/>
  <c r="AI88" i="1"/>
  <c r="AJ221" i="1"/>
  <c r="AI220" i="1"/>
  <c r="AZ213" i="1"/>
  <c r="AI213" i="1"/>
  <c r="AJ212" i="1"/>
  <c r="AI211" i="1"/>
  <c r="AZ210" i="1"/>
  <c r="BF209" i="1"/>
  <c r="AZ209" i="1"/>
  <c r="AI209" i="1"/>
  <c r="BF208" i="1"/>
  <c r="AJ208" i="1"/>
  <c r="BF207" i="1"/>
  <c r="AZ206" i="1"/>
  <c r="AZ204" i="1"/>
  <c r="AH201" i="1"/>
  <c r="AJ198" i="1"/>
  <c r="AI196" i="1"/>
  <c r="AI195" i="1"/>
  <c r="BF193" i="1"/>
  <c r="AZ193" i="1"/>
  <c r="AI193" i="1"/>
  <c r="BF192" i="1"/>
  <c r="AJ192" i="1"/>
  <c r="BF191" i="1"/>
  <c r="AZ190" i="1"/>
  <c r="AZ188" i="1"/>
  <c r="AI184" i="1"/>
  <c r="AI183" i="1"/>
  <c r="BF181" i="1"/>
  <c r="AZ180" i="1"/>
  <c r="AI176" i="1"/>
  <c r="AI175" i="1"/>
  <c r="BF173" i="1"/>
  <c r="BF172" i="1"/>
  <c r="AI172" i="1"/>
  <c r="AI171" i="1"/>
  <c r="BF169" i="1"/>
  <c r="AH169" i="1"/>
  <c r="BF168" i="1"/>
  <c r="AI168" i="1"/>
  <c r="AI167" i="1"/>
  <c r="BF165" i="1"/>
  <c r="AH165" i="1"/>
  <c r="BF164" i="1"/>
  <c r="AI164" i="1"/>
  <c r="AJ163" i="1"/>
  <c r="BF161" i="1"/>
  <c r="BF160" i="1"/>
  <c r="BF157" i="1"/>
  <c r="BF156" i="1"/>
  <c r="AH95" i="1"/>
  <c r="AI95" i="1"/>
  <c r="AJ95" i="1"/>
  <c r="AJ92" i="1"/>
  <c r="AG92" i="1"/>
  <c r="AH87" i="1"/>
  <c r="AJ87" i="1"/>
  <c r="AH79" i="1"/>
  <c r="AJ79" i="1"/>
  <c r="AI208" i="1"/>
  <c r="AI207" i="1"/>
  <c r="BF205" i="1"/>
  <c r="AZ205" i="1"/>
  <c r="AI205" i="1"/>
  <c r="BF204" i="1"/>
  <c r="AJ204" i="1"/>
  <c r="BF203" i="1"/>
  <c r="AZ202" i="1"/>
  <c r="AZ200" i="1"/>
  <c r="AI192" i="1"/>
  <c r="BF189" i="1"/>
  <c r="AZ189" i="1"/>
  <c r="AI189" i="1"/>
  <c r="BF188" i="1"/>
  <c r="AJ188" i="1"/>
  <c r="BF187" i="1"/>
  <c r="AZ186" i="1"/>
  <c r="AZ185" i="1"/>
  <c r="AI181" i="1"/>
  <c r="BF180" i="1"/>
  <c r="AJ180" i="1"/>
  <c r="BF179" i="1"/>
  <c r="AZ178" i="1"/>
  <c r="AZ177" i="1"/>
  <c r="AZ172" i="1"/>
  <c r="BF171" i="1"/>
  <c r="AZ168" i="1"/>
  <c r="BF167" i="1"/>
  <c r="AZ164" i="1"/>
  <c r="BF163" i="1"/>
  <c r="AI163" i="1"/>
  <c r="BF155" i="1"/>
  <c r="AH155" i="1"/>
  <c r="AI155" i="1"/>
  <c r="AZ152" i="1"/>
  <c r="BF151" i="1"/>
  <c r="AH151" i="1"/>
  <c r="AI151" i="1"/>
  <c r="AZ148" i="1"/>
  <c r="BF147" i="1"/>
  <c r="AH147" i="1"/>
  <c r="AI147" i="1"/>
  <c r="AZ144" i="1"/>
  <c r="BF143" i="1"/>
  <c r="AH143" i="1"/>
  <c r="AI143" i="1"/>
  <c r="AZ140" i="1"/>
  <c r="BF139" i="1"/>
  <c r="AJ139" i="1"/>
  <c r="AH133" i="1"/>
  <c r="AI92" i="1"/>
  <c r="AJ76" i="1"/>
  <c r="AG76" i="1"/>
  <c r="AH71" i="1"/>
  <c r="AJ71" i="1"/>
  <c r="AH18" i="1"/>
  <c r="AI18" i="1"/>
  <c r="AH124" i="1"/>
  <c r="AH120" i="1"/>
  <c r="AH116" i="1"/>
  <c r="AJ114" i="1"/>
  <c r="AH112" i="1"/>
  <c r="AJ110" i="1"/>
  <c r="AH108" i="1"/>
  <c r="AJ106" i="1"/>
  <c r="AH104" i="1"/>
  <c r="AG99" i="1"/>
  <c r="AZ96" i="1"/>
  <c r="AG95" i="1"/>
  <c r="AZ92" i="1"/>
  <c r="AG91" i="1"/>
  <c r="AZ88" i="1"/>
  <c r="AZ87" i="1"/>
  <c r="AI87" i="1"/>
  <c r="AH83" i="1"/>
  <c r="AJ83" i="1"/>
  <c r="AI76" i="1"/>
  <c r="AI67" i="1"/>
  <c r="BF23" i="1"/>
  <c r="AZ20" i="1"/>
  <c r="AH13" i="1"/>
  <c r="AJ13" i="1"/>
  <c r="AJ9" i="1"/>
  <c r="AZ130" i="1"/>
  <c r="AZ129" i="1"/>
  <c r="AZ126" i="1"/>
  <c r="AZ125" i="1"/>
  <c r="AZ122" i="1"/>
  <c r="AZ121" i="1"/>
  <c r="AZ118" i="1"/>
  <c r="AZ117" i="1"/>
  <c r="AZ114" i="1"/>
  <c r="AZ113" i="1"/>
  <c r="AZ110" i="1"/>
  <c r="AZ109" i="1"/>
  <c r="AZ106" i="1"/>
  <c r="AZ105" i="1"/>
  <c r="AZ100" i="1"/>
  <c r="BF99" i="1"/>
  <c r="AZ99" i="1"/>
  <c r="BF98" i="1"/>
  <c r="AI98" i="1"/>
  <c r="BF95" i="1"/>
  <c r="AZ95" i="1"/>
  <c r="BF94" i="1"/>
  <c r="AI94" i="1"/>
  <c r="BF91" i="1"/>
  <c r="AZ91" i="1"/>
  <c r="BF90" i="1"/>
  <c r="AI90" i="1"/>
  <c r="BF87" i="1"/>
  <c r="BF86" i="1"/>
  <c r="AI86" i="1"/>
  <c r="AJ80" i="1"/>
  <c r="AG80" i="1"/>
  <c r="AH75" i="1"/>
  <c r="AJ75" i="1"/>
  <c r="AJ72" i="1"/>
  <c r="AG72" i="1"/>
  <c r="AZ61" i="1"/>
  <c r="BF48" i="1"/>
  <c r="BF43" i="1"/>
  <c r="AZ24" i="1"/>
  <c r="AH22" i="1"/>
  <c r="AI22" i="1"/>
  <c r="BF15" i="1"/>
  <c r="BF132" i="1"/>
  <c r="AI132" i="1"/>
  <c r="AI131" i="1"/>
  <c r="BF129" i="1"/>
  <c r="AH129" i="1"/>
  <c r="BF128" i="1"/>
  <c r="AI128" i="1"/>
  <c r="AI127" i="1"/>
  <c r="BF125" i="1"/>
  <c r="AH125" i="1"/>
  <c r="BF124" i="1"/>
  <c r="AI124" i="1"/>
  <c r="AI123" i="1"/>
  <c r="BF121" i="1"/>
  <c r="AH121" i="1"/>
  <c r="BF120" i="1"/>
  <c r="AI120" i="1"/>
  <c r="AI119" i="1"/>
  <c r="BF117" i="1"/>
  <c r="AH117" i="1"/>
  <c r="BF116" i="1"/>
  <c r="AI116" i="1"/>
  <c r="AJ115" i="1"/>
  <c r="BF113" i="1"/>
  <c r="AH113" i="1"/>
  <c r="BF112" i="1"/>
  <c r="AI112" i="1"/>
  <c r="AJ111" i="1"/>
  <c r="BF109" i="1"/>
  <c r="AH109" i="1"/>
  <c r="BF108" i="1"/>
  <c r="AI108" i="1"/>
  <c r="AJ107" i="1"/>
  <c r="BF105" i="1"/>
  <c r="AH105" i="1"/>
  <c r="BF104" i="1"/>
  <c r="AI104" i="1"/>
  <c r="AG103" i="1"/>
  <c r="AH100" i="1"/>
  <c r="AZ98" i="1"/>
  <c r="BF97" i="1"/>
  <c r="AH97" i="1"/>
  <c r="AI97" i="1"/>
  <c r="AH96" i="1"/>
  <c r="AZ94" i="1"/>
  <c r="BF93" i="1"/>
  <c r="AH93" i="1"/>
  <c r="AI93" i="1"/>
  <c r="AH92" i="1"/>
  <c r="AZ90" i="1"/>
  <c r="BF89" i="1"/>
  <c r="AH89" i="1"/>
  <c r="AI89" i="1"/>
  <c r="AH88" i="1"/>
  <c r="AZ86" i="1"/>
  <c r="BF85" i="1"/>
  <c r="AH85" i="1"/>
  <c r="AI85" i="1"/>
  <c r="AJ84" i="1"/>
  <c r="AG84" i="1"/>
  <c r="AI80" i="1"/>
  <c r="AI72" i="1"/>
  <c r="AJ66" i="1"/>
  <c r="AG66" i="1"/>
  <c r="AJ55" i="1"/>
  <c r="AH36" i="1"/>
  <c r="AJ33" i="1"/>
  <c r="AZ28" i="1"/>
  <c r="AH26" i="1"/>
  <c r="AI26" i="1"/>
  <c r="AZ16" i="1"/>
  <c r="AJ14" i="1"/>
  <c r="AG14" i="1"/>
  <c r="BF11" i="1"/>
  <c r="AZ84" i="1"/>
  <c r="AZ83" i="1"/>
  <c r="AI83" i="1"/>
  <c r="AZ80" i="1"/>
  <c r="AZ79" i="1"/>
  <c r="AI79" i="1"/>
  <c r="AZ76" i="1"/>
  <c r="AZ75" i="1"/>
  <c r="AI75" i="1"/>
  <c r="AZ72" i="1"/>
  <c r="AZ71" i="1"/>
  <c r="AI71" i="1"/>
  <c r="AZ68" i="1"/>
  <c r="BF67" i="1"/>
  <c r="BF66" i="1"/>
  <c r="AI66" i="1"/>
  <c r="AJ63" i="1"/>
  <c r="AZ62" i="1"/>
  <c r="AZ59" i="1"/>
  <c r="AJ58" i="1"/>
  <c r="AZ56" i="1"/>
  <c r="BF55" i="1"/>
  <c r="AJ54" i="1"/>
  <c r="BF53" i="1"/>
  <c r="AJ51" i="1"/>
  <c r="AZ50" i="1"/>
  <c r="AJ46" i="1"/>
  <c r="AH45" i="1"/>
  <c r="AZ43" i="1"/>
  <c r="BF41" i="1"/>
  <c r="AI41" i="1"/>
  <c r="AJ39" i="1"/>
  <c r="AZ37" i="1"/>
  <c r="AI37" i="1"/>
  <c r="BF36" i="1"/>
  <c r="BF33" i="1"/>
  <c r="AZ33" i="1"/>
  <c r="AI33" i="1"/>
  <c r="BF28" i="1"/>
  <c r="AI28" i="1"/>
  <c r="AZ23" i="1"/>
  <c r="BF22" i="1"/>
  <c r="AZ22" i="1"/>
  <c r="AZ15" i="1"/>
  <c r="AZ11" i="1"/>
  <c r="AJ10" i="1"/>
  <c r="BF9" i="1"/>
  <c r="AI9" i="1"/>
  <c r="BF83" i="1"/>
  <c r="BF82" i="1"/>
  <c r="AI82" i="1"/>
  <c r="AG81" i="1"/>
  <c r="BF79" i="1"/>
  <c r="BF78" i="1"/>
  <c r="AI78" i="1"/>
  <c r="BF75" i="1"/>
  <c r="BF74" i="1"/>
  <c r="AI74" i="1"/>
  <c r="BF71" i="1"/>
  <c r="BF70" i="1"/>
  <c r="AI70" i="1"/>
  <c r="AJ67" i="1"/>
  <c r="AZ66" i="1"/>
  <c r="AZ60" i="1"/>
  <c r="BF59" i="1"/>
  <c r="AI59" i="1"/>
  <c r="BF58" i="1"/>
  <c r="AI58" i="1"/>
  <c r="AI56" i="1"/>
  <c r="AI55" i="1"/>
  <c r="BF54" i="1"/>
  <c r="AI54" i="1"/>
  <c r="AZ48" i="1"/>
  <c r="AZ47" i="1"/>
  <c r="AH47" i="1"/>
  <c r="AI47" i="1"/>
  <c r="BF46" i="1"/>
  <c r="AG46" i="1"/>
  <c r="AI46" i="1"/>
  <c r="AI39" i="1"/>
  <c r="AI36" i="1"/>
  <c r="BF30" i="1"/>
  <c r="AZ30" i="1"/>
  <c r="AH29" i="1"/>
  <c r="BF26" i="1"/>
  <c r="AJ25" i="1"/>
  <c r="AH23" i="1"/>
  <c r="AJ21" i="1"/>
  <c r="AZ19" i="1"/>
  <c r="BF18" i="1"/>
  <c r="AJ17" i="1"/>
  <c r="AJ15" i="1"/>
  <c r="AI13" i="1"/>
  <c r="BF12" i="1"/>
  <c r="AZ6" i="1"/>
  <c r="AZ82" i="1"/>
  <c r="BF81" i="1"/>
  <c r="AH80" i="1"/>
  <c r="AZ78" i="1"/>
  <c r="BF77" i="1"/>
  <c r="AH77" i="1"/>
  <c r="AI77" i="1"/>
  <c r="AH76" i="1"/>
  <c r="AZ74" i="1"/>
  <c r="BF73" i="1"/>
  <c r="AH73" i="1"/>
  <c r="AI73" i="1"/>
  <c r="AH72" i="1"/>
  <c r="AZ70" i="1"/>
  <c r="BF69" i="1"/>
  <c r="AH69" i="1"/>
  <c r="AI69" i="1"/>
  <c r="AG68" i="1"/>
  <c r="AH67" i="1"/>
  <c r="AH66" i="1"/>
  <c r="AZ64" i="1"/>
  <c r="AZ63" i="1"/>
  <c r="AJ62" i="1"/>
  <c r="BF61" i="1"/>
  <c r="AJ59" i="1"/>
  <c r="AZ51" i="1"/>
  <c r="AJ50" i="1"/>
  <c r="BF49" i="1"/>
  <c r="BF47" i="1"/>
  <c r="AJ47" i="1"/>
  <c r="AZ46" i="1"/>
  <c r="BF45" i="1"/>
  <c r="AH41" i="1"/>
  <c r="AZ39" i="1"/>
  <c r="BF38" i="1"/>
  <c r="AZ38" i="1"/>
  <c r="AH37" i="1"/>
  <c r="AH33" i="1"/>
  <c r="AZ31" i="1"/>
  <c r="AH31" i="1"/>
  <c r="AZ27" i="1"/>
  <c r="AJ26" i="1"/>
  <c r="BF25" i="1"/>
  <c r="AI25" i="1"/>
  <c r="AJ23" i="1"/>
  <c r="AZ21" i="1"/>
  <c r="AI21" i="1"/>
  <c r="BF20" i="1"/>
  <c r="AH19" i="1"/>
  <c r="AJ18" i="1"/>
  <c r="BF17" i="1"/>
  <c r="AZ17" i="1"/>
  <c r="AH14" i="1"/>
  <c r="AI12" i="1"/>
  <c r="AH9" i="1"/>
  <c r="AZ7" i="1"/>
  <c r="BF6" i="1"/>
  <c r="AI1000" i="1"/>
  <c r="AJ999" i="1"/>
  <c r="AI996" i="1"/>
  <c r="AJ995" i="1"/>
  <c r="AI992" i="1"/>
  <c r="AJ991" i="1"/>
  <c r="AI988" i="1"/>
  <c r="AJ987" i="1"/>
  <c r="AI984" i="1"/>
  <c r="AJ983" i="1"/>
  <c r="AI980" i="1"/>
  <c r="AJ979" i="1"/>
  <c r="AI976" i="1"/>
  <c r="AJ975" i="1"/>
  <c r="AI972" i="1"/>
  <c r="AJ971" i="1"/>
  <c r="AI968" i="1"/>
  <c r="AJ967" i="1"/>
  <c r="AI964" i="1"/>
  <c r="AJ963" i="1"/>
  <c r="AI960" i="1"/>
  <c r="AJ959" i="1"/>
  <c r="AI956" i="1"/>
  <c r="AJ955" i="1"/>
  <c r="AI952" i="1"/>
  <c r="AJ951" i="1"/>
  <c r="AI948" i="1"/>
  <c r="AJ947" i="1"/>
  <c r="AI944" i="1"/>
  <c r="AJ943" i="1"/>
  <c r="AI940" i="1"/>
  <c r="AJ939" i="1"/>
  <c r="AI936" i="1"/>
  <c r="AJ935" i="1"/>
  <c r="AI932" i="1"/>
  <c r="AJ931" i="1"/>
  <c r="AI928" i="1"/>
  <c r="AJ927" i="1"/>
  <c r="AI924" i="1"/>
  <c r="AJ923" i="1"/>
  <c r="AI920" i="1"/>
  <c r="AJ919" i="1"/>
  <c r="AI916" i="1"/>
  <c r="AJ915" i="1"/>
  <c r="AG912" i="1"/>
  <c r="AI908" i="1"/>
  <c r="AI906" i="1"/>
  <c r="AZ902" i="1"/>
  <c r="BF901" i="1"/>
  <c r="AJ900" i="1"/>
  <c r="AG900" i="1"/>
  <c r="AZ898" i="1"/>
  <c r="AJ895" i="1"/>
  <c r="AZ893" i="1"/>
  <c r="AJ892" i="1"/>
  <c r="AG892" i="1"/>
  <c r="AZ890" i="1"/>
  <c r="AJ887" i="1"/>
  <c r="AZ885" i="1"/>
  <c r="AJ884" i="1"/>
  <c r="AG884" i="1"/>
  <c r="AZ882" i="1"/>
  <c r="AJ879" i="1"/>
  <c r="AZ877" i="1"/>
  <c r="AJ876" i="1"/>
  <c r="AG876" i="1"/>
  <c r="AZ874" i="1"/>
  <c r="AJ903" i="1"/>
  <c r="AG903" i="1"/>
  <c r="AI895" i="1"/>
  <c r="AI887" i="1"/>
  <c r="AI879" i="1"/>
  <c r="BF872" i="1"/>
  <c r="AG1000" i="1"/>
  <c r="AG996" i="1"/>
  <c r="AG992" i="1"/>
  <c r="AG988" i="1"/>
  <c r="AG984" i="1"/>
  <c r="AG980" i="1"/>
  <c r="AG976" i="1"/>
  <c r="AG972" i="1"/>
  <c r="AG968" i="1"/>
  <c r="AG964" i="1"/>
  <c r="AG960" i="1"/>
  <c r="AG956" i="1"/>
  <c r="AG952" i="1"/>
  <c r="AG948" i="1"/>
  <c r="AG944" i="1"/>
  <c r="AG940" i="1"/>
  <c r="AG936" i="1"/>
  <c r="AG932" i="1"/>
  <c r="AG928" i="1"/>
  <c r="AG924" i="1"/>
  <c r="AG920" i="1"/>
  <c r="AG916" i="1"/>
  <c r="AI911" i="1"/>
  <c r="BF909" i="1"/>
  <c r="AG908" i="1"/>
  <c r="AZ906" i="1"/>
  <c r="BF905" i="1"/>
  <c r="AH903" i="1"/>
  <c r="AI902" i="1"/>
  <c r="AJ899" i="1"/>
  <c r="AZ897" i="1"/>
  <c r="AJ896" i="1"/>
  <c r="AG896" i="1"/>
  <c r="AZ894" i="1"/>
  <c r="AJ891" i="1"/>
  <c r="AZ889" i="1"/>
  <c r="AJ888" i="1"/>
  <c r="AG888" i="1"/>
  <c r="AZ886" i="1"/>
  <c r="AJ883" i="1"/>
  <c r="AZ881" i="1"/>
  <c r="AJ880" i="1"/>
  <c r="AG880" i="1"/>
  <c r="AZ878" i="1"/>
  <c r="AJ875" i="1"/>
  <c r="AZ873" i="1"/>
  <c r="AJ872" i="1"/>
  <c r="AG872" i="1"/>
  <c r="AJ907" i="1"/>
  <c r="AG907" i="1"/>
  <c r="AI899" i="1"/>
  <c r="AI891" i="1"/>
  <c r="AI883" i="1"/>
  <c r="AI875" i="1"/>
  <c r="AH828" i="1"/>
  <c r="AI827" i="1"/>
  <c r="AJ826" i="1"/>
  <c r="AG825" i="1"/>
  <c r="AH824" i="1"/>
  <c r="AI823" i="1"/>
  <c r="AJ822" i="1"/>
  <c r="AG821" i="1"/>
  <c r="AH820" i="1"/>
  <c r="AI819" i="1"/>
  <c r="AJ818" i="1"/>
  <c r="AG817" i="1"/>
  <c r="AI815" i="1"/>
  <c r="AJ814" i="1"/>
  <c r="AG813" i="1"/>
  <c r="AH812" i="1"/>
  <c r="AI811" i="1"/>
  <c r="AJ810" i="1"/>
  <c r="AG809" i="1"/>
  <c r="AH808" i="1"/>
  <c r="AI807" i="1"/>
  <c r="AJ806" i="1"/>
  <c r="AG805" i="1"/>
  <c r="AH804" i="1"/>
  <c r="AI803" i="1"/>
  <c r="AJ802" i="1"/>
  <c r="AG801" i="1"/>
  <c r="AH800" i="1"/>
  <c r="AI799" i="1"/>
  <c r="AJ798" i="1"/>
  <c r="AG797" i="1"/>
  <c r="AH796" i="1"/>
  <c r="AJ794" i="1"/>
  <c r="AG793" i="1"/>
  <c r="AH792" i="1"/>
  <c r="AI791" i="1"/>
  <c r="AJ790" i="1"/>
  <c r="AG789" i="1"/>
  <c r="AH788" i="1"/>
  <c r="AI787" i="1"/>
  <c r="AJ786" i="1"/>
  <c r="AG785" i="1"/>
  <c r="AH784" i="1"/>
  <c r="AI783" i="1"/>
  <c r="AG781" i="1"/>
  <c r="AH780" i="1"/>
  <c r="AI779" i="1"/>
  <c r="AJ778" i="1"/>
  <c r="AG777" i="1"/>
  <c r="AH776" i="1"/>
  <c r="AI775" i="1"/>
  <c r="AJ774" i="1"/>
  <c r="AG773" i="1"/>
  <c r="AH772" i="1"/>
  <c r="AI771" i="1"/>
  <c r="AJ770" i="1"/>
  <c r="AG769" i="1"/>
  <c r="AH768" i="1"/>
  <c r="AI767" i="1"/>
  <c r="AJ766" i="1"/>
  <c r="AG765" i="1"/>
  <c r="AH764" i="1"/>
  <c r="AI763" i="1"/>
  <c r="AJ762" i="1"/>
  <c r="AI759" i="1"/>
  <c r="AJ758" i="1"/>
  <c r="AI755" i="1"/>
  <c r="AJ754" i="1"/>
  <c r="AI751" i="1"/>
  <c r="AJ750" i="1"/>
  <c r="AI747" i="1"/>
  <c r="AJ746" i="1"/>
  <c r="AG868" i="1"/>
  <c r="AG864" i="1"/>
  <c r="AG860" i="1"/>
  <c r="AG856" i="1"/>
  <c r="AG852" i="1"/>
  <c r="AG848" i="1"/>
  <c r="AG844" i="1"/>
  <c r="AG840" i="1"/>
  <c r="AG836" i="1"/>
  <c r="AG832" i="1"/>
  <c r="AG744" i="1"/>
  <c r="AG740" i="1"/>
  <c r="AG736" i="1"/>
  <c r="AG732" i="1"/>
  <c r="AH731" i="1"/>
  <c r="AG728" i="1"/>
  <c r="AH727" i="1"/>
  <c r="AG724" i="1"/>
  <c r="AH723" i="1"/>
  <c r="AG720" i="1"/>
  <c r="AH719" i="1"/>
  <c r="AG716" i="1"/>
  <c r="AJ714" i="1"/>
  <c r="AH714" i="1"/>
  <c r="AG899" i="1"/>
  <c r="AG895" i="1"/>
  <c r="AG891" i="1"/>
  <c r="AG887" i="1"/>
  <c r="AG883" i="1"/>
  <c r="AG879" i="1"/>
  <c r="AG875" i="1"/>
  <c r="AG871" i="1"/>
  <c r="AG867" i="1"/>
  <c r="AG863" i="1"/>
  <c r="AG859" i="1"/>
  <c r="AG855" i="1"/>
  <c r="AG851" i="1"/>
  <c r="AG847" i="1"/>
  <c r="AG843" i="1"/>
  <c r="AG839" i="1"/>
  <c r="AG835" i="1"/>
  <c r="AG831" i="1"/>
  <c r="AG827" i="1"/>
  <c r="AG823" i="1"/>
  <c r="AG819" i="1"/>
  <c r="AG815" i="1"/>
  <c r="AG811" i="1"/>
  <c r="AG807" i="1"/>
  <c r="AG803" i="1"/>
  <c r="AG799" i="1"/>
  <c r="AG795" i="1"/>
  <c r="AG791" i="1"/>
  <c r="AG787" i="1"/>
  <c r="AG783" i="1"/>
  <c r="AG779" i="1"/>
  <c r="AG775" i="1"/>
  <c r="AG771" i="1"/>
  <c r="AG767" i="1"/>
  <c r="AG763" i="1"/>
  <c r="AG759" i="1"/>
  <c r="AG755" i="1"/>
  <c r="AG751" i="1"/>
  <c r="AG747" i="1"/>
  <c r="AG743" i="1"/>
  <c r="AG739" i="1"/>
  <c r="AG735" i="1"/>
  <c r="AJ732" i="1"/>
  <c r="AJ728" i="1"/>
  <c r="AJ724" i="1"/>
  <c r="AJ720" i="1"/>
  <c r="AJ716" i="1"/>
  <c r="AJ715" i="1"/>
  <c r="AI714" i="1"/>
  <c r="AG711" i="1"/>
  <c r="AH710" i="1"/>
  <c r="AG707" i="1"/>
  <c r="AH706" i="1"/>
  <c r="AG703" i="1"/>
  <c r="AH702" i="1"/>
  <c r="AG699" i="1"/>
  <c r="AH698" i="1"/>
  <c r="AG695" i="1"/>
  <c r="AH694" i="1"/>
  <c r="AG691" i="1"/>
  <c r="AH690" i="1"/>
  <c r="AG687" i="1"/>
  <c r="AH686" i="1"/>
  <c r="AG683" i="1"/>
  <c r="AH682" i="1"/>
  <c r="AG679" i="1"/>
  <c r="AH678" i="1"/>
  <c r="AG675" i="1"/>
  <c r="AH674" i="1"/>
  <c r="AG671" i="1"/>
  <c r="AH670" i="1"/>
  <c r="AG667" i="1"/>
  <c r="AG663" i="1"/>
  <c r="AG659" i="1"/>
  <c r="AG655" i="1"/>
  <c r="AG651" i="1"/>
  <c r="AG647" i="1"/>
  <c r="AG643" i="1"/>
  <c r="AG639" i="1"/>
  <c r="AG635" i="1"/>
  <c r="AG631" i="1"/>
  <c r="AI629" i="1"/>
  <c r="AJ628" i="1"/>
  <c r="AG627" i="1"/>
  <c r="AI625" i="1"/>
  <c r="AJ624" i="1"/>
  <c r="AG623" i="1"/>
  <c r="AI621" i="1"/>
  <c r="AJ620" i="1"/>
  <c r="AG619" i="1"/>
  <c r="AI617" i="1"/>
  <c r="AJ616" i="1"/>
  <c r="AG615" i="1"/>
  <c r="AI613" i="1"/>
  <c r="AJ612" i="1"/>
  <c r="AG611" i="1"/>
  <c r="AI609" i="1"/>
  <c r="AJ608" i="1"/>
  <c r="AG607" i="1"/>
  <c r="AI605" i="1"/>
  <c r="AJ604" i="1"/>
  <c r="AG603" i="1"/>
  <c r="AI601" i="1"/>
  <c r="AJ600" i="1"/>
  <c r="AG599" i="1"/>
  <c r="AI597" i="1"/>
  <c r="AJ596" i="1"/>
  <c r="AG595" i="1"/>
  <c r="AJ591" i="1"/>
  <c r="AH590" i="1"/>
  <c r="AG588" i="1"/>
  <c r="AI588" i="1"/>
  <c r="AZ585" i="1"/>
  <c r="AJ583" i="1"/>
  <c r="AH582" i="1"/>
  <c r="AG580" i="1"/>
  <c r="AI580" i="1"/>
  <c r="AZ577" i="1"/>
  <c r="AJ575" i="1"/>
  <c r="AH574" i="1"/>
  <c r="AG572" i="1"/>
  <c r="AI572" i="1"/>
  <c r="AJ571" i="1"/>
  <c r="AG571" i="1"/>
  <c r="AJ570" i="1"/>
  <c r="AG568" i="1"/>
  <c r="AI568" i="1"/>
  <c r="AJ567" i="1"/>
  <c r="AG567" i="1"/>
  <c r="AJ566" i="1"/>
  <c r="AG564" i="1"/>
  <c r="AI564" i="1"/>
  <c r="AJ563" i="1"/>
  <c r="AG563" i="1"/>
  <c r="AJ562" i="1"/>
  <c r="AG560" i="1"/>
  <c r="AI560" i="1"/>
  <c r="AJ559" i="1"/>
  <c r="AG559" i="1"/>
  <c r="AJ558" i="1"/>
  <c r="AG556" i="1"/>
  <c r="AI556" i="1"/>
  <c r="AJ711" i="1"/>
  <c r="AJ707" i="1"/>
  <c r="AJ703" i="1"/>
  <c r="AJ699" i="1"/>
  <c r="AJ695" i="1"/>
  <c r="AJ691" i="1"/>
  <c r="AJ687" i="1"/>
  <c r="AJ683" i="1"/>
  <c r="AJ679" i="1"/>
  <c r="AJ675" i="1"/>
  <c r="AJ671" i="1"/>
  <c r="AG666" i="1"/>
  <c r="AG662" i="1"/>
  <c r="AG658" i="1"/>
  <c r="AG654" i="1"/>
  <c r="AG650" i="1"/>
  <c r="AG646" i="1"/>
  <c r="AG642" i="1"/>
  <c r="AG638" i="1"/>
  <c r="AG634" i="1"/>
  <c r="AG591" i="1"/>
  <c r="AI589" i="1"/>
  <c r="BF584" i="1"/>
  <c r="AG583" i="1"/>
  <c r="AI581" i="1"/>
  <c r="BF576" i="1"/>
  <c r="AG575" i="1"/>
  <c r="AI573" i="1"/>
  <c r="AH571" i="1"/>
  <c r="AI570" i="1"/>
  <c r="BF568" i="1"/>
  <c r="AH567" i="1"/>
  <c r="AI566" i="1"/>
  <c r="BF564" i="1"/>
  <c r="AH563" i="1"/>
  <c r="AI562" i="1"/>
  <c r="BF560" i="1"/>
  <c r="AH559" i="1"/>
  <c r="AI558" i="1"/>
  <c r="BF556" i="1"/>
  <c r="AI555" i="1"/>
  <c r="AJ555" i="1"/>
  <c r="AG555" i="1"/>
  <c r="AZ553" i="1"/>
  <c r="AI551" i="1"/>
  <c r="AJ551" i="1"/>
  <c r="AG551" i="1"/>
  <c r="AZ549" i="1"/>
  <c r="AI547" i="1"/>
  <c r="AJ547" i="1"/>
  <c r="AG547" i="1"/>
  <c r="AZ545" i="1"/>
  <c r="AI543" i="1"/>
  <c r="AJ543" i="1"/>
  <c r="AG543" i="1"/>
  <c r="AZ541" i="1"/>
  <c r="AI539" i="1"/>
  <c r="AJ539" i="1"/>
  <c r="AG539" i="1"/>
  <c r="AZ537" i="1"/>
  <c r="AI592" i="1"/>
  <c r="AJ590" i="1"/>
  <c r="AZ589" i="1"/>
  <c r="AJ587" i="1"/>
  <c r="AH586" i="1"/>
  <c r="AI584" i="1"/>
  <c r="AJ582" i="1"/>
  <c r="AZ581" i="1"/>
  <c r="AJ579" i="1"/>
  <c r="AH578" i="1"/>
  <c r="AI576" i="1"/>
  <c r="AJ574" i="1"/>
  <c r="AZ573" i="1"/>
  <c r="BF569" i="1"/>
  <c r="AZ569" i="1"/>
  <c r="BF565" i="1"/>
  <c r="AZ565" i="1"/>
  <c r="BF561" i="1"/>
  <c r="AZ561" i="1"/>
  <c r="BF557" i="1"/>
  <c r="AZ557" i="1"/>
  <c r="AJ554" i="1"/>
  <c r="AH554" i="1"/>
  <c r="AJ550" i="1"/>
  <c r="AH550" i="1"/>
  <c r="AJ546" i="1"/>
  <c r="AH546" i="1"/>
  <c r="AJ542" i="1"/>
  <c r="AH542" i="1"/>
  <c r="AJ538" i="1"/>
  <c r="AH538" i="1"/>
  <c r="AI470" i="1"/>
  <c r="AJ469" i="1"/>
  <c r="AJ468" i="1"/>
  <c r="AG466" i="1"/>
  <c r="AI466" i="1"/>
  <c r="AJ465" i="1"/>
  <c r="AG465" i="1"/>
  <c r="AJ464" i="1"/>
  <c r="AG462" i="1"/>
  <c r="AI462" i="1"/>
  <c r="AJ461" i="1"/>
  <c r="AG461" i="1"/>
  <c r="AJ460" i="1"/>
  <c r="AG458" i="1"/>
  <c r="AI458" i="1"/>
  <c r="AJ457" i="1"/>
  <c r="AG457" i="1"/>
  <c r="AJ456" i="1"/>
  <c r="AG454" i="1"/>
  <c r="AI454" i="1"/>
  <c r="AJ453" i="1"/>
  <c r="AG453" i="1"/>
  <c r="AJ452" i="1"/>
  <c r="AG450" i="1"/>
  <c r="AI450" i="1"/>
  <c r="AJ449" i="1"/>
  <c r="AG449" i="1"/>
  <c r="AJ448" i="1"/>
  <c r="BF446" i="1"/>
  <c r="AG446" i="1"/>
  <c r="AI446" i="1"/>
  <c r="AJ445" i="1"/>
  <c r="AG445" i="1"/>
  <c r="AZ440" i="1"/>
  <c r="BF439" i="1"/>
  <c r="AZ439" i="1"/>
  <c r="AJ436" i="1"/>
  <c r="AH436" i="1"/>
  <c r="AG535" i="1"/>
  <c r="AH534" i="1"/>
  <c r="AG531" i="1"/>
  <c r="AH530" i="1"/>
  <c r="AG527" i="1"/>
  <c r="AH526" i="1"/>
  <c r="AG523" i="1"/>
  <c r="AH522" i="1"/>
  <c r="AG519" i="1"/>
  <c r="AH518" i="1"/>
  <c r="AG515" i="1"/>
  <c r="AH514" i="1"/>
  <c r="AG511" i="1"/>
  <c r="AH510" i="1"/>
  <c r="AG507" i="1"/>
  <c r="AH506" i="1"/>
  <c r="AG503" i="1"/>
  <c r="AH502" i="1"/>
  <c r="AG499" i="1"/>
  <c r="AH498" i="1"/>
  <c r="AG495" i="1"/>
  <c r="AH494" i="1"/>
  <c r="AG491" i="1"/>
  <c r="AH490" i="1"/>
  <c r="AG487" i="1"/>
  <c r="AG483" i="1"/>
  <c r="AG479" i="1"/>
  <c r="AG475" i="1"/>
  <c r="AJ441" i="1"/>
  <c r="AG441" i="1"/>
  <c r="AJ432" i="1"/>
  <c r="AH432" i="1"/>
  <c r="AI429" i="1"/>
  <c r="AJ429" i="1"/>
  <c r="AG429" i="1"/>
  <c r="AJ424" i="1"/>
  <c r="AH424" i="1"/>
  <c r="AI421" i="1"/>
  <c r="AJ421" i="1"/>
  <c r="AG421" i="1"/>
  <c r="AJ416" i="1"/>
  <c r="AH416" i="1"/>
  <c r="AI413" i="1"/>
  <c r="AJ413" i="1"/>
  <c r="AG413" i="1"/>
  <c r="AJ408" i="1"/>
  <c r="AH408" i="1"/>
  <c r="AI405" i="1"/>
  <c r="AJ405" i="1"/>
  <c r="AG405" i="1"/>
  <c r="AJ400" i="1"/>
  <c r="AH400" i="1"/>
  <c r="AI397" i="1"/>
  <c r="AJ397" i="1"/>
  <c r="AG397" i="1"/>
  <c r="AJ392" i="1"/>
  <c r="AH392" i="1"/>
  <c r="AI389" i="1"/>
  <c r="AJ389" i="1"/>
  <c r="AG389" i="1"/>
  <c r="AJ384" i="1"/>
  <c r="AH384" i="1"/>
  <c r="AI381" i="1"/>
  <c r="AJ381" i="1"/>
  <c r="AG381" i="1"/>
  <c r="AJ376" i="1"/>
  <c r="AH376" i="1"/>
  <c r="AJ535" i="1"/>
  <c r="AJ531" i="1"/>
  <c r="AJ527" i="1"/>
  <c r="AJ523" i="1"/>
  <c r="AJ519" i="1"/>
  <c r="AJ515" i="1"/>
  <c r="AJ511" i="1"/>
  <c r="AJ507" i="1"/>
  <c r="AJ503" i="1"/>
  <c r="AJ499" i="1"/>
  <c r="AJ495" i="1"/>
  <c r="AJ491" i="1"/>
  <c r="AJ487" i="1"/>
  <c r="AG486" i="1"/>
  <c r="AG482" i="1"/>
  <c r="AG478" i="1"/>
  <c r="AG474" i="1"/>
  <c r="AG470" i="1"/>
  <c r="BF467" i="1"/>
  <c r="AZ467" i="1"/>
  <c r="BF463" i="1"/>
  <c r="AZ463" i="1"/>
  <c r="BF459" i="1"/>
  <c r="AZ459" i="1"/>
  <c r="BF455" i="1"/>
  <c r="AZ455" i="1"/>
  <c r="BF451" i="1"/>
  <c r="AZ451" i="1"/>
  <c r="BF447" i="1"/>
  <c r="AZ447" i="1"/>
  <c r="AH441" i="1"/>
  <c r="AI440" i="1"/>
  <c r="AI437" i="1"/>
  <c r="AJ437" i="1"/>
  <c r="AG437" i="1"/>
  <c r="AI432" i="1"/>
  <c r="AH429" i="1"/>
  <c r="AI424" i="1"/>
  <c r="AH421" i="1"/>
  <c r="AI416" i="1"/>
  <c r="AH413" i="1"/>
  <c r="AI408" i="1"/>
  <c r="AH405" i="1"/>
  <c r="AI400" i="1"/>
  <c r="AH397" i="1"/>
  <c r="AI392" i="1"/>
  <c r="AH389" i="1"/>
  <c r="AI384" i="1"/>
  <c r="AH381" i="1"/>
  <c r="AI376" i="1"/>
  <c r="AZ443" i="1"/>
  <c r="AI433" i="1"/>
  <c r="AJ433" i="1"/>
  <c r="AG433" i="1"/>
  <c r="AJ428" i="1"/>
  <c r="AH428" i="1"/>
  <c r="AI425" i="1"/>
  <c r="AJ425" i="1"/>
  <c r="AG425" i="1"/>
  <c r="AJ420" i="1"/>
  <c r="AH420" i="1"/>
  <c r="AI417" i="1"/>
  <c r="AJ417" i="1"/>
  <c r="AG417" i="1"/>
  <c r="AJ412" i="1"/>
  <c r="AH412" i="1"/>
  <c r="AI409" i="1"/>
  <c r="AJ409" i="1"/>
  <c r="AG409" i="1"/>
  <c r="AJ404" i="1"/>
  <c r="AH404" i="1"/>
  <c r="AI401" i="1"/>
  <c r="AJ401" i="1"/>
  <c r="AG401" i="1"/>
  <c r="AJ396" i="1"/>
  <c r="AH396" i="1"/>
  <c r="AI393" i="1"/>
  <c r="AJ393" i="1"/>
  <c r="AG393" i="1"/>
  <c r="AJ388" i="1"/>
  <c r="AH388" i="1"/>
  <c r="AI385" i="1"/>
  <c r="AJ385" i="1"/>
  <c r="AG385" i="1"/>
  <c r="AJ380" i="1"/>
  <c r="AH380" i="1"/>
  <c r="AI377" i="1"/>
  <c r="AJ377" i="1"/>
  <c r="AG377" i="1"/>
  <c r="AJ345" i="1"/>
  <c r="AH345" i="1"/>
  <c r="AJ310" i="1"/>
  <c r="AG310" i="1"/>
  <c r="AJ306" i="1"/>
  <c r="AG306" i="1"/>
  <c r="AJ302" i="1"/>
  <c r="AG302" i="1"/>
  <c r="AJ298" i="1"/>
  <c r="AG298" i="1"/>
  <c r="AJ294" i="1"/>
  <c r="AG294" i="1"/>
  <c r="AI235" i="1"/>
  <c r="AJ235" i="1"/>
  <c r="AG235" i="1"/>
  <c r="AH235" i="1"/>
  <c r="AG373" i="1"/>
  <c r="AH372" i="1"/>
  <c r="AG369" i="1"/>
  <c r="AH368" i="1"/>
  <c r="AG365" i="1"/>
  <c r="AH364" i="1"/>
  <c r="AG361" i="1"/>
  <c r="AH360" i="1"/>
  <c r="AG357" i="1"/>
  <c r="AH356" i="1"/>
  <c r="AJ354" i="1"/>
  <c r="AH353" i="1"/>
  <c r="AG351" i="1"/>
  <c r="AI351" i="1"/>
  <c r="AJ349" i="1"/>
  <c r="AZ348" i="1"/>
  <c r="BF347" i="1"/>
  <c r="AZ343" i="1"/>
  <c r="AJ342" i="1"/>
  <c r="AG342" i="1"/>
  <c r="AZ340" i="1"/>
  <c r="AJ337" i="1"/>
  <c r="AZ335" i="1"/>
  <c r="AJ334" i="1"/>
  <c r="AG334" i="1"/>
  <c r="AZ332" i="1"/>
  <c r="AJ329" i="1"/>
  <c r="AZ327" i="1"/>
  <c r="AJ326" i="1"/>
  <c r="AG326" i="1"/>
  <c r="AZ324" i="1"/>
  <c r="AJ321" i="1"/>
  <c r="AZ319" i="1"/>
  <c r="AJ318" i="1"/>
  <c r="AG318" i="1"/>
  <c r="AZ316" i="1"/>
  <c r="AJ313" i="1"/>
  <c r="AZ311" i="1"/>
  <c r="AH310" i="1"/>
  <c r="AI310" i="1"/>
  <c r="AH306" i="1"/>
  <c r="AI306" i="1"/>
  <c r="AH302" i="1"/>
  <c r="AI302" i="1"/>
  <c r="AH298" i="1"/>
  <c r="AI298" i="1"/>
  <c r="AH294" i="1"/>
  <c r="AI294" i="1"/>
  <c r="AH289" i="1"/>
  <c r="AI289" i="1"/>
  <c r="AJ283" i="1"/>
  <c r="AG283" i="1"/>
  <c r="AJ271" i="1"/>
  <c r="AG271" i="1"/>
  <c r="AH271" i="1"/>
  <c r="AJ255" i="1"/>
  <c r="AG255" i="1"/>
  <c r="AH255" i="1"/>
  <c r="AI239" i="1"/>
  <c r="AJ239" i="1"/>
  <c r="AG239" i="1"/>
  <c r="AH239" i="1"/>
  <c r="AJ227" i="1"/>
  <c r="AG227" i="1"/>
  <c r="AH227" i="1"/>
  <c r="AJ373" i="1"/>
  <c r="AJ369" i="1"/>
  <c r="AJ365" i="1"/>
  <c r="AJ361" i="1"/>
  <c r="AJ357" i="1"/>
  <c r="AI345" i="1"/>
  <c r="AI337" i="1"/>
  <c r="AI329" i="1"/>
  <c r="BF322" i="1"/>
  <c r="AI321" i="1"/>
  <c r="BF319" i="1"/>
  <c r="AH318" i="1"/>
  <c r="AI318" i="1"/>
  <c r="BF314" i="1"/>
  <c r="AI313" i="1"/>
  <c r="BF311" i="1"/>
  <c r="AJ309" i="1"/>
  <c r="BF307" i="1"/>
  <c r="AZ307" i="1"/>
  <c r="AJ305" i="1"/>
  <c r="BF303" i="1"/>
  <c r="AZ303" i="1"/>
  <c r="AJ301" i="1"/>
  <c r="BF299" i="1"/>
  <c r="AZ299" i="1"/>
  <c r="AJ297" i="1"/>
  <c r="BF295" i="1"/>
  <c r="AZ295" i="1"/>
  <c r="AJ293" i="1"/>
  <c r="BF291" i="1"/>
  <c r="AZ291" i="1"/>
  <c r="AJ289" i="1"/>
  <c r="AH283" i="1"/>
  <c r="AI243" i="1"/>
  <c r="AJ243" i="1"/>
  <c r="AG243" i="1"/>
  <c r="AH243" i="1"/>
  <c r="AJ218" i="1"/>
  <c r="AH218" i="1"/>
  <c r="AI218" i="1"/>
  <c r="AI215" i="1"/>
  <c r="AJ215" i="1"/>
  <c r="AG215" i="1"/>
  <c r="AH215" i="1"/>
  <c r="AJ353" i="1"/>
  <c r="AI346" i="1"/>
  <c r="AJ346" i="1"/>
  <c r="AG346" i="1"/>
  <c r="AJ338" i="1"/>
  <c r="AG338" i="1"/>
  <c r="AJ330" i="1"/>
  <c r="AG330" i="1"/>
  <c r="AJ322" i="1"/>
  <c r="AG322" i="1"/>
  <c r="AJ314" i="1"/>
  <c r="AG314" i="1"/>
  <c r="AJ275" i="1"/>
  <c r="AG275" i="1"/>
  <c r="AJ263" i="1"/>
  <c r="AG263" i="1"/>
  <c r="AH263" i="1"/>
  <c r="AI247" i="1"/>
  <c r="AJ247" i="1"/>
  <c r="AG247" i="1"/>
  <c r="AH247" i="1"/>
  <c r="AI223" i="1"/>
  <c r="AJ223" i="1"/>
  <c r="AG223" i="1"/>
  <c r="AH223" i="1"/>
  <c r="AZ284" i="1"/>
  <c r="BF283" i="1"/>
  <c r="AI283" i="1"/>
  <c r="AJ282" i="1"/>
  <c r="AG282" i="1"/>
  <c r="AZ276" i="1"/>
  <c r="BF275" i="1"/>
  <c r="AI275" i="1"/>
  <c r="AJ274" i="1"/>
  <c r="AG274" i="1"/>
  <c r="AI271" i="1"/>
  <c r="BF267" i="1"/>
  <c r="BF264" i="1"/>
  <c r="AI263" i="1"/>
  <c r="BF259" i="1"/>
  <c r="BF256" i="1"/>
  <c r="AI255" i="1"/>
  <c r="BF251" i="1"/>
  <c r="BF248" i="1"/>
  <c r="AJ246" i="1"/>
  <c r="AH246" i="1"/>
  <c r="AJ242" i="1"/>
  <c r="AH242" i="1"/>
  <c r="AJ238" i="1"/>
  <c r="AH238" i="1"/>
  <c r="AJ234" i="1"/>
  <c r="AH234" i="1"/>
  <c r="BF231" i="1"/>
  <c r="BF228" i="1"/>
  <c r="AI227" i="1"/>
  <c r="AG341" i="1"/>
  <c r="AG337" i="1"/>
  <c r="AG333" i="1"/>
  <c r="AG329" i="1"/>
  <c r="AG325" i="1"/>
  <c r="AG321" i="1"/>
  <c r="AG317" i="1"/>
  <c r="AG313" i="1"/>
  <c r="AG309" i="1"/>
  <c r="AG305" i="1"/>
  <c r="AG301" i="1"/>
  <c r="AG297" i="1"/>
  <c r="AG293" i="1"/>
  <c r="AZ289" i="1"/>
  <c r="AZ285" i="1"/>
  <c r="BF284" i="1"/>
  <c r="AH282" i="1"/>
  <c r="AI281" i="1"/>
  <c r="AZ277" i="1"/>
  <c r="BF276" i="1"/>
  <c r="AH274" i="1"/>
  <c r="AI273" i="1"/>
  <c r="AJ270" i="1"/>
  <c r="AZ268" i="1"/>
  <c r="AJ267" i="1"/>
  <c r="AG267" i="1"/>
  <c r="AZ265" i="1"/>
  <c r="AJ262" i="1"/>
  <c r="AZ260" i="1"/>
  <c r="AJ259" i="1"/>
  <c r="AG259" i="1"/>
  <c r="AZ257" i="1"/>
  <c r="AJ254" i="1"/>
  <c r="AZ252" i="1"/>
  <c r="AJ251" i="1"/>
  <c r="AG251" i="1"/>
  <c r="AZ249" i="1"/>
  <c r="BF244" i="1"/>
  <c r="BF240" i="1"/>
  <c r="BF236" i="1"/>
  <c r="AZ232" i="1"/>
  <c r="AJ231" i="1"/>
  <c r="AG231" i="1"/>
  <c r="AZ229" i="1"/>
  <c r="AJ226" i="1"/>
  <c r="AJ222" i="1"/>
  <c r="AH222" i="1"/>
  <c r="AI219" i="1"/>
  <c r="AJ219" i="1"/>
  <c r="AG219" i="1"/>
  <c r="AJ214" i="1"/>
  <c r="AH214" i="1"/>
  <c r="BF288" i="1"/>
  <c r="AJ286" i="1"/>
  <c r="AG286" i="1"/>
  <c r="AJ278" i="1"/>
  <c r="AG278" i="1"/>
  <c r="AI270" i="1"/>
  <c r="AI262" i="1"/>
  <c r="AI254" i="1"/>
  <c r="BF252" i="1"/>
  <c r="AI246" i="1"/>
  <c r="AI242" i="1"/>
  <c r="AI238" i="1"/>
  <c r="AI234" i="1"/>
  <c r="BF232" i="1"/>
  <c r="AH231" i="1"/>
  <c r="AI231" i="1"/>
  <c r="BF227" i="1"/>
  <c r="AI226" i="1"/>
  <c r="AZ224" i="1"/>
  <c r="AI222" i="1"/>
  <c r="AH219" i="1"/>
  <c r="AI214" i="1"/>
  <c r="AJ210" i="1"/>
  <c r="AH210" i="1"/>
  <c r="AG270" i="1"/>
  <c r="AG266" i="1"/>
  <c r="AG262" i="1"/>
  <c r="AG258" i="1"/>
  <c r="AG254" i="1"/>
  <c r="AG250" i="1"/>
  <c r="AG230" i="1"/>
  <c r="AG226" i="1"/>
  <c r="AI210" i="1"/>
  <c r="BF212" i="1"/>
  <c r="AG212" i="1"/>
  <c r="AI212" i="1"/>
  <c r="AJ211" i="1"/>
  <c r="AG211" i="1"/>
  <c r="AG207" i="1"/>
  <c r="AH206" i="1"/>
  <c r="AG203" i="1"/>
  <c r="AH202" i="1"/>
  <c r="AG199" i="1"/>
  <c r="AH198" i="1"/>
  <c r="AG195" i="1"/>
  <c r="AH194" i="1"/>
  <c r="AG191" i="1"/>
  <c r="AH190" i="1"/>
  <c r="AG187" i="1"/>
  <c r="AH186" i="1"/>
  <c r="AG183" i="1"/>
  <c r="AH182" i="1"/>
  <c r="AG179" i="1"/>
  <c r="AH178" i="1"/>
  <c r="AG175" i="1"/>
  <c r="AH174" i="1"/>
  <c r="AI173" i="1"/>
  <c r="AJ172" i="1"/>
  <c r="AG171" i="1"/>
  <c r="AH170" i="1"/>
  <c r="AI169" i="1"/>
  <c r="AJ168" i="1"/>
  <c r="AG167" i="1"/>
  <c r="AH166" i="1"/>
  <c r="AI165" i="1"/>
  <c r="AJ164" i="1"/>
  <c r="AG163" i="1"/>
  <c r="AI161" i="1"/>
  <c r="AJ160" i="1"/>
  <c r="AG159" i="1"/>
  <c r="AI157" i="1"/>
  <c r="AJ156" i="1"/>
  <c r="AG155" i="1"/>
  <c r="AI153" i="1"/>
  <c r="AJ152" i="1"/>
  <c r="AG151" i="1"/>
  <c r="AI149" i="1"/>
  <c r="AJ148" i="1"/>
  <c r="AG147" i="1"/>
  <c r="AI145" i="1"/>
  <c r="AJ144" i="1"/>
  <c r="AG143" i="1"/>
  <c r="AI141" i="1"/>
  <c r="AJ140" i="1"/>
  <c r="AJ207" i="1"/>
  <c r="AJ203" i="1"/>
  <c r="AJ199" i="1"/>
  <c r="AJ195" i="1"/>
  <c r="AJ191" i="1"/>
  <c r="AJ187" i="1"/>
  <c r="AJ183" i="1"/>
  <c r="AJ179" i="1"/>
  <c r="AJ175" i="1"/>
  <c r="AJ171" i="1"/>
  <c r="AJ167" i="1"/>
  <c r="AZ138" i="1"/>
  <c r="AJ138" i="1"/>
  <c r="AH138" i="1"/>
  <c r="AZ136" i="1"/>
  <c r="AH136" i="1"/>
  <c r="AJ136" i="1"/>
  <c r="AZ134" i="1"/>
  <c r="AJ134" i="1"/>
  <c r="AH134" i="1"/>
  <c r="AG137" i="1"/>
  <c r="AI137" i="1"/>
  <c r="AI135" i="1"/>
  <c r="AG135" i="1"/>
  <c r="AG133" i="1"/>
  <c r="AI133" i="1"/>
  <c r="AJ132" i="1"/>
  <c r="AG131" i="1"/>
  <c r="AH130" i="1"/>
  <c r="AI129" i="1"/>
  <c r="AJ128" i="1"/>
  <c r="AG127" i="1"/>
  <c r="AH126" i="1"/>
  <c r="AI125" i="1"/>
  <c r="AJ124" i="1"/>
  <c r="AG123" i="1"/>
  <c r="AH122" i="1"/>
  <c r="AI121" i="1"/>
  <c r="AJ120" i="1"/>
  <c r="AG119" i="1"/>
  <c r="AH118" i="1"/>
  <c r="AI117" i="1"/>
  <c r="AJ116" i="1"/>
  <c r="AG115" i="1"/>
  <c r="AI113" i="1"/>
  <c r="AJ112" i="1"/>
  <c r="AG111" i="1"/>
  <c r="AI109" i="1"/>
  <c r="AJ108" i="1"/>
  <c r="AG107" i="1"/>
  <c r="AI105" i="1"/>
  <c r="AJ104" i="1"/>
  <c r="AJ103" i="1"/>
  <c r="AZ102" i="1"/>
  <c r="AI100" i="1"/>
  <c r="AJ100" i="1"/>
  <c r="AJ131" i="1"/>
  <c r="AJ127" i="1"/>
  <c r="AJ123" i="1"/>
  <c r="AJ119" i="1"/>
  <c r="BF101" i="1"/>
  <c r="AG101" i="1"/>
  <c r="AJ101" i="1"/>
  <c r="AH103" i="1"/>
  <c r="AH101" i="1"/>
  <c r="AI101" i="1"/>
  <c r="AJ97" i="1"/>
  <c r="AJ93" i="1"/>
  <c r="AJ89" i="1"/>
  <c r="AJ85" i="1"/>
  <c r="AJ81" i="1"/>
  <c r="AJ77" i="1"/>
  <c r="AJ73" i="1"/>
  <c r="AJ69" i="1"/>
  <c r="AJ68" i="1"/>
  <c r="AH68" i="1"/>
  <c r="AI61" i="1"/>
  <c r="AJ61" i="1"/>
  <c r="AG61" i="1"/>
  <c r="AZ58" i="1"/>
  <c r="AJ52" i="1"/>
  <c r="AH52" i="1"/>
  <c r="AH43" i="1"/>
  <c r="AI43" i="1"/>
  <c r="AJ40" i="1"/>
  <c r="AG40" i="1"/>
  <c r="AH40" i="1"/>
  <c r="AH11" i="1"/>
  <c r="AI11" i="1"/>
  <c r="AI8" i="1"/>
  <c r="AJ8" i="1"/>
  <c r="AG8" i="1"/>
  <c r="AH8" i="1"/>
  <c r="AH102" i="1"/>
  <c r="AH98" i="1"/>
  <c r="AH94" i="1"/>
  <c r="AH90" i="1"/>
  <c r="AG87" i="1"/>
  <c r="AH86" i="1"/>
  <c r="AG83" i="1"/>
  <c r="AH82" i="1"/>
  <c r="AG79" i="1"/>
  <c r="AH78" i="1"/>
  <c r="AG75" i="1"/>
  <c r="AH74" i="1"/>
  <c r="AG71" i="1"/>
  <c r="AH70" i="1"/>
  <c r="AJ64" i="1"/>
  <c r="AH64" i="1"/>
  <c r="AH61" i="1"/>
  <c r="BF57" i="1"/>
  <c r="AI57" i="1"/>
  <c r="AJ57" i="1"/>
  <c r="AG57" i="1"/>
  <c r="AZ54" i="1"/>
  <c r="AI52" i="1"/>
  <c r="AJ48" i="1"/>
  <c r="AH48" i="1"/>
  <c r="AJ44" i="1"/>
  <c r="AI44" i="1"/>
  <c r="AG44" i="1"/>
  <c r="AJ60" i="1"/>
  <c r="AH60" i="1"/>
  <c r="AI53" i="1"/>
  <c r="AJ53" i="1"/>
  <c r="AG53" i="1"/>
  <c r="AH27" i="1"/>
  <c r="AI27" i="1"/>
  <c r="AJ24" i="1"/>
  <c r="AG24" i="1"/>
  <c r="AH24" i="1"/>
  <c r="AZ67" i="1"/>
  <c r="AI65" i="1"/>
  <c r="AJ65" i="1"/>
  <c r="AG65" i="1"/>
  <c r="AI60" i="1"/>
  <c r="AJ56" i="1"/>
  <c r="AH56" i="1"/>
  <c r="AH53" i="1"/>
  <c r="AI49" i="1"/>
  <c r="AJ49" i="1"/>
  <c r="AG49" i="1"/>
  <c r="AI45" i="1"/>
  <c r="AJ45" i="1"/>
  <c r="AG45" i="1"/>
  <c r="AJ43" i="1"/>
  <c r="AG43" i="1"/>
  <c r="AI40" i="1"/>
  <c r="AJ36" i="1"/>
  <c r="AG36" i="1"/>
  <c r="AZ34" i="1"/>
  <c r="BF32" i="1"/>
  <c r="AI31" i="1"/>
  <c r="BF29" i="1"/>
  <c r="AZ29" i="1"/>
  <c r="AJ27" i="1"/>
  <c r="AI24" i="1"/>
  <c r="AJ20" i="1"/>
  <c r="AG20" i="1"/>
  <c r="AZ18" i="1"/>
  <c r="BF16" i="1"/>
  <c r="AI15" i="1"/>
  <c r="BF13" i="1"/>
  <c r="AZ13" i="1"/>
  <c r="AJ11" i="1"/>
  <c r="AZ41" i="1"/>
  <c r="AJ32" i="1"/>
  <c r="AG32" i="1"/>
  <c r="AZ25" i="1"/>
  <c r="AJ16" i="1"/>
  <c r="AG16" i="1"/>
  <c r="AZ9" i="1"/>
  <c r="AJ7" i="1"/>
  <c r="AH7" i="1"/>
  <c r="AZ42" i="1"/>
  <c r="BF40" i="1"/>
  <c r="BF37" i="1"/>
  <c r="AJ35" i="1"/>
  <c r="AH32" i="1"/>
  <c r="AI32" i="1"/>
  <c r="AJ28" i="1"/>
  <c r="AG28" i="1"/>
  <c r="AZ26" i="1"/>
  <c r="BF24" i="1"/>
  <c r="BF21" i="1"/>
  <c r="AJ19" i="1"/>
  <c r="AH16" i="1"/>
  <c r="AI16" i="1"/>
  <c r="AJ12" i="1"/>
  <c r="AG12" i="1"/>
  <c r="AZ10" i="1"/>
  <c r="AI7" i="1"/>
  <c r="AG39" i="1"/>
  <c r="AG35" i="1"/>
  <c r="AG31" i="1"/>
  <c r="AG27" i="1"/>
  <c r="AG23" i="1"/>
  <c r="AG19" i="1"/>
  <c r="AG15" i="1"/>
  <c r="AG11" i="1"/>
  <c r="AK5" i="1"/>
  <c r="AK4" i="1"/>
  <c r="CX5" i="1"/>
  <c r="CX4" i="1"/>
  <c r="CT5" i="1"/>
  <c r="CT4" i="1"/>
  <c r="CR5" i="1"/>
  <c r="CR4" i="1"/>
  <c r="CP5" i="1"/>
  <c r="CP4" i="1"/>
  <c r="CN5" i="1"/>
  <c r="CN4" i="1"/>
  <c r="CL5" i="1"/>
  <c r="CL4" i="1"/>
  <c r="CH5" i="1"/>
  <c r="CH4" i="1"/>
  <c r="CF5" i="1"/>
  <c r="CF4" i="1"/>
  <c r="CD5" i="1"/>
  <c r="CD4" i="1"/>
  <c r="BV5" i="1"/>
  <c r="BV4" i="1"/>
  <c r="BT5" i="1"/>
  <c r="BT4" i="1"/>
  <c r="BR5" i="1"/>
  <c r="BR4" i="1"/>
  <c r="BP5" i="1"/>
  <c r="BP4" i="1"/>
  <c r="BN5" i="1"/>
  <c r="BN4" i="1"/>
  <c r="BJ5" i="1"/>
  <c r="BH5" i="1"/>
  <c r="BJ4" i="1"/>
  <c r="BH4" i="1"/>
  <c r="BE5" i="1"/>
  <c r="BE4" i="1"/>
  <c r="BD5" i="1"/>
  <c r="BD4" i="1"/>
  <c r="BC5" i="1"/>
  <c r="BC4" i="1"/>
  <c r="BB5" i="1"/>
  <c r="BB4" i="1"/>
  <c r="AQ5" i="1"/>
  <c r="AR5" i="1"/>
  <c r="AS5" i="1"/>
  <c r="AT5" i="1"/>
  <c r="AT4" i="1"/>
  <c r="AS4" i="1"/>
  <c r="AR4" i="1"/>
  <c r="AQ4" i="1"/>
  <c r="BF5" i="1" l="1"/>
  <c r="BF4" i="1"/>
  <c r="AA5" i="1"/>
  <c r="AA4" i="1"/>
  <c r="Y5" i="1"/>
  <c r="Y4" i="1"/>
  <c r="W5" i="1"/>
  <c r="W4" i="1"/>
  <c r="U5" i="1"/>
  <c r="U4" i="1"/>
  <c r="CB5" i="1"/>
  <c r="CB4" i="1"/>
  <c r="CJ4" i="1"/>
  <c r="CJ5" i="1"/>
  <c r="AV5" i="1"/>
  <c r="AW5" i="1"/>
  <c r="AX5" i="1"/>
  <c r="AY5" i="1"/>
  <c r="AX4" i="1"/>
  <c r="AW4" i="1"/>
  <c r="AY4" i="1"/>
  <c r="AV4" i="1"/>
  <c r="AZ5" i="1" l="1"/>
  <c r="AZ4" i="1"/>
  <c r="K5" i="1"/>
  <c r="K4" i="1"/>
  <c r="H5" i="1"/>
  <c r="H4" i="1"/>
  <c r="E5" i="1"/>
  <c r="E4" i="1"/>
  <c r="CV5" i="1" l="1"/>
  <c r="CV4" i="1"/>
  <c r="CZ5" i="1"/>
  <c r="CZ4" i="1"/>
  <c r="BL4" i="1" l="1"/>
  <c r="BL5" i="1"/>
  <c r="S4" i="1" l="1"/>
  <c r="S5" i="1"/>
  <c r="DC5" i="1" l="1"/>
  <c r="DC4" i="1"/>
  <c r="AD4" i="1" l="1"/>
  <c r="AD5" i="1"/>
  <c r="AC4" i="1"/>
  <c r="AC5" i="1"/>
  <c r="AF5" i="1"/>
  <c r="AF4" i="1"/>
  <c r="AI5" i="1" l="1"/>
  <c r="AI4" i="1"/>
  <c r="AJ5" i="1"/>
  <c r="AJ4" i="1"/>
  <c r="AH5" i="1"/>
  <c r="AG5" i="1"/>
  <c r="AH4" i="1"/>
  <c r="AG4" i="1"/>
  <c r="B4" i="34" l="1" a="1"/>
  <c r="B4" i="34" s="1"/>
  <c r="B5" i="34" l="1" a="1"/>
  <c r="B5" i="34" s="1"/>
  <c r="B6" i="34" s="1" a="1"/>
  <c r="B6" i="34" s="1"/>
  <c r="E4" i="34" a="1"/>
  <c r="E4" i="34" s="1"/>
  <c r="H4" i="34" a="1"/>
  <c r="H4" i="34" s="1"/>
  <c r="I4" i="34" a="1"/>
  <c r="I4" i="34" s="1"/>
  <c r="L4" i="34" a="1"/>
  <c r="L4" i="34" s="1"/>
  <c r="F4" i="34" a="1"/>
  <c r="F4" i="34" s="1"/>
  <c r="J4" i="34" a="1"/>
  <c r="J4" i="34" s="1"/>
  <c r="M4" i="34" a="1"/>
  <c r="M4" i="34" s="1"/>
  <c r="G4" i="34" a="1"/>
  <c r="G4" i="34" s="1"/>
  <c r="K4" i="34" a="1"/>
  <c r="K4" i="34" s="1"/>
  <c r="D4" i="34" a="1"/>
  <c r="D4" i="34" s="1"/>
  <c r="C4" i="34" a="1"/>
  <c r="C4" i="34" s="1"/>
  <c r="F6" i="34" l="1" a="1"/>
  <c r="F6" i="34" s="1"/>
  <c r="J6" i="34" a="1"/>
  <c r="J6" i="34" s="1"/>
  <c r="G6" i="34" a="1"/>
  <c r="G6" i="34" s="1"/>
  <c r="K6" i="34" a="1"/>
  <c r="K6" i="34" s="1"/>
  <c r="D6" i="34" a="1"/>
  <c r="D6" i="34" s="1"/>
  <c r="H6" i="34" a="1"/>
  <c r="H6" i="34" s="1"/>
  <c r="L6" i="34" a="1"/>
  <c r="L6" i="34" s="1"/>
  <c r="E6" i="34" a="1"/>
  <c r="E6" i="34" s="1"/>
  <c r="I6" i="34" a="1"/>
  <c r="I6" i="34" s="1"/>
  <c r="M6" i="34" a="1"/>
  <c r="M6" i="34" s="1"/>
  <c r="C6" i="34" a="1"/>
  <c r="C6" i="34" s="1"/>
  <c r="D5" i="34" a="1"/>
  <c r="D5" i="34" s="1"/>
  <c r="H5" i="34" a="1"/>
  <c r="H5" i="34" s="1"/>
  <c r="L5" i="34" a="1"/>
  <c r="L5" i="34" s="1"/>
  <c r="E5" i="34" a="1"/>
  <c r="E5" i="34" s="1"/>
  <c r="I5" i="34" a="1"/>
  <c r="I5" i="34" s="1"/>
  <c r="M5" i="34" a="1"/>
  <c r="M5" i="34" s="1"/>
  <c r="F5" i="34" a="1"/>
  <c r="F5" i="34" s="1"/>
  <c r="J5" i="34" a="1"/>
  <c r="J5" i="34" s="1"/>
  <c r="K5" i="34" a="1"/>
  <c r="K5" i="34" s="1"/>
  <c r="G5" i="34" a="1"/>
  <c r="G5" i="34" s="1"/>
  <c r="C5" i="34" a="1"/>
  <c r="C5" i="34" s="1"/>
  <c r="B7" i="34" a="1"/>
  <c r="B7" i="34" s="1"/>
  <c r="D7" i="34" l="1" a="1"/>
  <c r="D7" i="34" s="1"/>
  <c r="H7" i="34" a="1"/>
  <c r="H7" i="34" s="1"/>
  <c r="K7" i="34" a="1"/>
  <c r="K7" i="34" s="1"/>
  <c r="E7" i="34" a="1"/>
  <c r="E7" i="34" s="1"/>
  <c r="I7" i="34" a="1"/>
  <c r="I7" i="34" s="1"/>
  <c r="L7" i="34" a="1"/>
  <c r="L7" i="34" s="1"/>
  <c r="F7" i="34" a="1"/>
  <c r="F7" i="34" s="1"/>
  <c r="M7" i="34" a="1"/>
  <c r="M7" i="34" s="1"/>
  <c r="G7" i="34" a="1"/>
  <c r="G7" i="34" s="1"/>
  <c r="J7" i="34" a="1"/>
  <c r="J7" i="34" s="1"/>
  <c r="C7" i="34" a="1"/>
  <c r="C7" i="34" s="1"/>
  <c r="B8" i="34" a="1"/>
  <c r="B8" i="34" s="1"/>
  <c r="B9" i="34" l="1" a="1"/>
  <c r="B9" i="34" s="1"/>
  <c r="E8" i="34" a="1"/>
  <c r="E8" i="34" s="1"/>
  <c r="H8" i="34" a="1"/>
  <c r="H8" i="34" s="1"/>
  <c r="L8" i="34" a="1"/>
  <c r="L8" i="34" s="1"/>
  <c r="I8" i="34" a="1"/>
  <c r="I8" i="34" s="1"/>
  <c r="M8" i="34" a="1"/>
  <c r="M8" i="34" s="1"/>
  <c r="F8" i="34" a="1"/>
  <c r="F8" i="34" s="1"/>
  <c r="J8" i="34" a="1"/>
  <c r="J8" i="34" s="1"/>
  <c r="K8" i="34" a="1"/>
  <c r="K8" i="34" s="1"/>
  <c r="D8" i="34" a="1"/>
  <c r="D8" i="34" s="1"/>
  <c r="G8" i="34" a="1"/>
  <c r="G8" i="34" s="1"/>
  <c r="C8" i="34" a="1"/>
  <c r="C8" i="34" s="1"/>
  <c r="B10" i="34" l="1" a="1"/>
  <c r="B10" i="34" s="1"/>
  <c r="B11" i="34" s="1" a="1"/>
  <c r="B11" i="34" s="1"/>
  <c r="B12" i="34" s="1" a="1"/>
  <c r="B12" i="34" s="1"/>
  <c r="F9" i="34" a="1"/>
  <c r="F9" i="34" s="1"/>
  <c r="J9" i="34" a="1"/>
  <c r="J9" i="34" s="1"/>
  <c r="G9" i="34" a="1"/>
  <c r="G9" i="34" s="1"/>
  <c r="K9" i="34" a="1"/>
  <c r="K9" i="34" s="1"/>
  <c r="D9" i="34" a="1"/>
  <c r="D9" i="34" s="1"/>
  <c r="H9" i="34" a="1"/>
  <c r="H9" i="34" s="1"/>
  <c r="L9" i="34" a="1"/>
  <c r="L9" i="34" s="1"/>
  <c r="E9" i="34" a="1"/>
  <c r="E9" i="34" s="1"/>
  <c r="I9" i="34" a="1"/>
  <c r="I9" i="34" s="1"/>
  <c r="M9" i="34" a="1"/>
  <c r="M9" i="34" s="1"/>
  <c r="C9" i="34" a="1"/>
  <c r="C9" i="34" s="1"/>
  <c r="C10" i="34" l="1" a="1"/>
  <c r="C10" i="34" s="1"/>
  <c r="J10" i="34" a="1"/>
  <c r="J10" i="34" s="1"/>
  <c r="E10" i="34" a="1"/>
  <c r="E10" i="34" s="1"/>
  <c r="K10" i="34" a="1"/>
  <c r="K10" i="34" s="1"/>
  <c r="F10" i="34" a="1"/>
  <c r="F10" i="34" s="1"/>
  <c r="H10" i="34" a="1"/>
  <c r="H10" i="34" s="1"/>
  <c r="M10" i="34" a="1"/>
  <c r="M10" i="34" s="1"/>
  <c r="I10" i="34" a="1"/>
  <c r="I10" i="34" s="1"/>
  <c r="G10" i="34" a="1"/>
  <c r="G10" i="34" s="1"/>
  <c r="L10" i="34" a="1"/>
  <c r="L10" i="34" s="1"/>
  <c r="D10" i="34" a="1"/>
  <c r="D10" i="34" s="1"/>
  <c r="B13" i="34" a="1"/>
  <c r="B13" i="34" s="1"/>
  <c r="F12" i="34" a="1"/>
  <c r="F12" i="34" s="1"/>
  <c r="J12" i="34" a="1"/>
  <c r="J12" i="34" s="1"/>
  <c r="G12" i="34" a="1"/>
  <c r="G12" i="34" s="1"/>
  <c r="K12" i="34" a="1"/>
  <c r="K12" i="34" s="1"/>
  <c r="D12" i="34" a="1"/>
  <c r="D12" i="34" s="1"/>
  <c r="H12" i="34" a="1"/>
  <c r="H12" i="34" s="1"/>
  <c r="L12" i="34" a="1"/>
  <c r="L12" i="34" s="1"/>
  <c r="E12" i="34" a="1"/>
  <c r="E12" i="34" s="1"/>
  <c r="I12" i="34" a="1"/>
  <c r="I12" i="34" s="1"/>
  <c r="M12" i="34" a="1"/>
  <c r="M12" i="34" s="1"/>
  <c r="C12" i="34" a="1"/>
  <c r="C12" i="34" s="1"/>
  <c r="E11" i="34" a="1"/>
  <c r="E11" i="34" s="1"/>
  <c r="H11" i="34" a="1"/>
  <c r="H11" i="34" s="1"/>
  <c r="L11" i="34" a="1"/>
  <c r="L11" i="34" s="1"/>
  <c r="F11" i="34" a="1"/>
  <c r="F11" i="34" s="1"/>
  <c r="I11" i="34" a="1"/>
  <c r="I11" i="34" s="1"/>
  <c r="M11" i="34" a="1"/>
  <c r="M11" i="34" s="1"/>
  <c r="G11" i="34" a="1"/>
  <c r="G11" i="34" s="1"/>
  <c r="J11" i="34" a="1"/>
  <c r="J11" i="34" s="1"/>
  <c r="K11" i="34" a="1"/>
  <c r="K11" i="34" s="1"/>
  <c r="D11" i="34" a="1"/>
  <c r="D11" i="34" s="1"/>
  <c r="C11" i="34" a="1"/>
  <c r="C11" i="34" s="1"/>
  <c r="B14" i="34" l="1" a="1"/>
  <c r="B14" i="34" s="1"/>
  <c r="E14" i="34" s="1" a="1"/>
  <c r="E14" i="34" s="1"/>
  <c r="D13" i="34" a="1"/>
  <c r="D13" i="34" s="1"/>
  <c r="H13" i="34" a="1"/>
  <c r="H13" i="34" s="1"/>
  <c r="L13" i="34" a="1"/>
  <c r="L13" i="34" s="1"/>
  <c r="E13" i="34" a="1"/>
  <c r="E13" i="34" s="1"/>
  <c r="I13" i="34" a="1"/>
  <c r="I13" i="34" s="1"/>
  <c r="M13" i="34" a="1"/>
  <c r="M13" i="34" s="1"/>
  <c r="F13" i="34" a="1"/>
  <c r="F13" i="34" s="1"/>
  <c r="J13" i="34" a="1"/>
  <c r="J13" i="34" s="1"/>
  <c r="G13" i="34" a="1"/>
  <c r="G13" i="34" s="1"/>
  <c r="K13" i="34" a="1"/>
  <c r="K13" i="34" s="1"/>
  <c r="C13" i="34" a="1"/>
  <c r="C13" i="34" s="1"/>
  <c r="AM239" i="1"/>
  <c r="AL285" i="1"/>
  <c r="AN860" i="1"/>
  <c r="AM406" i="1"/>
  <c r="AM68" i="1"/>
  <c r="AN557" i="1"/>
  <c r="AL702" i="1"/>
  <c r="AM74" i="1"/>
  <c r="AM307" i="1"/>
  <c r="AL575" i="1"/>
  <c r="AL195" i="1"/>
  <c r="AL631" i="1"/>
  <c r="AN186" i="1"/>
  <c r="AM514" i="1"/>
  <c r="AN695" i="1"/>
  <c r="AN89" i="1"/>
  <c r="AN672" i="1"/>
  <c r="AL489" i="1"/>
  <c r="AM73" i="1"/>
  <c r="AM199" i="1"/>
  <c r="AL102" i="1"/>
  <c r="AM670" i="1"/>
  <c r="AM223" i="1"/>
  <c r="AM119" i="1"/>
  <c r="AL16" i="1"/>
  <c r="AL585" i="1"/>
  <c r="AM41" i="1"/>
  <c r="AN114" i="1"/>
  <c r="AL158" i="1"/>
  <c r="AL8" i="1"/>
  <c r="AM933" i="1"/>
  <c r="AL459" i="1"/>
  <c r="AM36" i="1"/>
  <c r="AM678" i="1"/>
  <c r="AM650" i="1"/>
  <c r="AM658" i="1"/>
  <c r="AL478" i="1"/>
  <c r="AL93" i="1"/>
  <c r="AN22" i="1"/>
  <c r="AL330" i="1"/>
  <c r="AL519" i="1"/>
  <c r="AL357" i="1"/>
  <c r="AN261" i="1"/>
  <c r="AN11" i="1"/>
  <c r="AL264" i="1"/>
  <c r="AM407" i="1"/>
  <c r="AM201" i="1"/>
  <c r="AL353" i="1"/>
  <c r="AL888" i="1"/>
  <c r="AN214" i="1"/>
  <c r="AN386" i="1"/>
  <c r="AM291" i="1"/>
  <c r="AN23" i="1"/>
  <c r="AN870" i="1"/>
  <c r="AM121" i="1"/>
  <c r="AL58" i="1"/>
  <c r="AN476" i="1"/>
  <c r="AM648" i="1"/>
  <c r="AL71" i="1"/>
  <c r="AN909" i="1"/>
  <c r="AM372" i="1"/>
  <c r="AL290" i="1"/>
  <c r="AN325" i="1"/>
  <c r="AM45" i="1"/>
  <c r="AM690" i="1"/>
  <c r="AM500" i="1"/>
  <c r="AM24" i="1"/>
  <c r="AM910" i="1"/>
  <c r="AL485" i="1"/>
  <c r="AN925" i="1"/>
  <c r="AN36" i="1"/>
  <c r="AN409" i="1"/>
  <c r="AN905" i="1"/>
  <c r="AM761" i="1"/>
  <c r="AN458" i="1"/>
  <c r="AL648" i="1"/>
  <c r="AM47" i="1"/>
  <c r="AN320" i="1"/>
  <c r="AM511" i="1"/>
  <c r="AN102" i="1"/>
  <c r="AN873" i="1"/>
  <c r="AM612" i="1"/>
  <c r="AM235" i="1"/>
  <c r="AL381" i="1"/>
  <c r="AL666" i="1"/>
  <c r="AM850" i="1"/>
  <c r="AM164" i="1"/>
  <c r="AL339" i="1"/>
  <c r="AN649" i="1"/>
  <c r="AL903" i="1"/>
  <c r="AM105" i="1"/>
  <c r="AL80" i="1"/>
  <c r="AN133" i="1"/>
  <c r="AM625" i="1"/>
  <c r="AM687" i="1"/>
  <c r="AN439" i="1"/>
  <c r="AM684" i="1"/>
  <c r="AN264" i="1"/>
  <c r="AM945" i="1"/>
  <c r="AL725" i="1"/>
  <c r="AM529" i="1"/>
  <c r="AL213" i="1"/>
  <c r="AM88" i="1"/>
  <c r="AM679" i="1"/>
  <c r="AN138" i="1"/>
  <c r="AL802" i="1"/>
  <c r="AM941" i="1"/>
  <c r="AN68" i="1"/>
  <c r="AM427" i="1"/>
  <c r="AL19" i="1"/>
  <c r="AN390" i="1"/>
  <c r="AL630" i="1"/>
  <c r="AN143" i="1"/>
  <c r="AL419" i="1"/>
  <c r="AN203" i="1"/>
  <c r="AN655" i="1"/>
  <c r="AM100" i="1"/>
  <c r="AL43" i="1"/>
  <c r="AN39" i="1"/>
  <c r="AN189" i="1"/>
  <c r="AM125" i="1"/>
  <c r="AN14" i="1"/>
  <c r="AN90" i="1"/>
  <c r="AL111" i="1"/>
  <c r="AN44" i="1"/>
  <c r="AN58" i="1"/>
  <c r="AM67" i="1"/>
  <c r="AM284" i="1"/>
  <c r="AL542" i="1"/>
  <c r="AM827" i="1"/>
  <c r="AN486" i="1"/>
  <c r="AM109" i="1"/>
  <c r="AM624" i="1"/>
  <c r="AL345" i="1"/>
  <c r="AM21" i="1"/>
  <c r="AM270" i="1"/>
  <c r="AL24" i="1"/>
  <c r="AM191" i="1"/>
  <c r="AM71" i="1"/>
  <c r="AL235" i="1"/>
  <c r="AM221" i="1"/>
  <c r="AM614" i="1"/>
  <c r="AN488" i="1"/>
  <c r="AN33" i="1"/>
  <c r="AN271" i="1"/>
  <c r="AN495" i="1"/>
  <c r="AL244" i="1"/>
  <c r="AN428" i="1"/>
  <c r="AN522" i="1"/>
  <c r="AN266" i="1"/>
  <c r="AM926" i="1"/>
  <c r="AL251" i="1"/>
  <c r="AL464" i="1"/>
  <c r="AM502" i="1"/>
  <c r="AN532" i="1"/>
  <c r="AN732" i="1"/>
  <c r="AN131" i="1"/>
  <c r="AM310" i="1"/>
  <c r="AM79" i="1"/>
  <c r="AN314" i="1"/>
  <c r="AL497" i="1"/>
  <c r="AM909" i="1"/>
  <c r="AN964" i="1"/>
  <c r="AL508" i="1"/>
  <c r="AL338" i="1"/>
  <c r="AN299" i="1"/>
  <c r="AN553" i="1"/>
  <c r="AL108" i="1"/>
  <c r="AM813" i="1"/>
  <c r="AL563" i="1"/>
  <c r="AM142" i="1"/>
  <c r="AM409" i="1"/>
  <c r="AL255" i="1"/>
  <c r="AL946" i="1"/>
  <c r="AM495" i="1"/>
  <c r="AL756" i="1"/>
  <c r="AL521" i="1"/>
  <c r="AM584" i="1"/>
  <c r="AN456" i="1"/>
  <c r="AN601" i="1"/>
  <c r="AL82" i="1"/>
  <c r="AM123" i="1"/>
  <c r="AN181" i="1"/>
  <c r="AM205" i="1"/>
  <c r="AL35" i="1"/>
  <c r="AL361" i="1"/>
  <c r="AN552" i="1"/>
  <c r="AM371" i="1"/>
  <c r="AN64" i="1"/>
  <c r="AM783" i="1"/>
  <c r="AM7" i="1"/>
  <c r="AL51" i="1"/>
  <c r="AN293" i="1"/>
  <c r="AM925" i="1"/>
  <c r="AM236" i="1"/>
  <c r="AL240" i="1"/>
  <c r="AN246" i="1"/>
  <c r="AM292" i="1"/>
  <c r="AM554" i="1"/>
  <c r="AM680" i="1"/>
  <c r="AM126" i="1"/>
  <c r="AM593" i="1"/>
  <c r="AM349" i="1"/>
  <c r="AN663" i="1"/>
  <c r="AM272" i="1"/>
  <c r="AN121" i="1"/>
  <c r="AN770" i="1"/>
  <c r="AN312" i="1"/>
  <c r="AM107" i="1"/>
  <c r="AL775" i="1"/>
  <c r="AN755" i="1"/>
  <c r="AL311" i="1"/>
  <c r="AM209" i="1"/>
  <c r="AL350" i="1"/>
  <c r="AN306" i="1"/>
  <c r="AN65" i="1"/>
  <c r="AN423" i="1"/>
  <c r="AM978" i="1"/>
  <c r="AM200" i="1"/>
  <c r="AL59" i="1"/>
  <c r="AL510" i="1"/>
  <c r="AM172" i="1"/>
  <c r="AL48" i="1"/>
  <c r="AL434" i="1"/>
  <c r="AM731" i="1"/>
  <c r="AN596" i="1"/>
  <c r="AM769" i="1"/>
  <c r="AL55" i="1"/>
  <c r="AL533" i="1"/>
  <c r="AN737" i="1"/>
  <c r="AM477" i="1"/>
  <c r="AN308" i="1"/>
  <c r="AM19" i="1"/>
  <c r="AM436" i="1"/>
  <c r="AL468" i="1"/>
  <c r="AM360" i="1"/>
  <c r="AM505" i="1"/>
  <c r="AM971" i="1"/>
  <c r="AM551" i="1"/>
  <c r="AM439" i="1"/>
  <c r="AN104" i="1"/>
  <c r="AN715" i="1"/>
  <c r="AL177" i="1"/>
  <c r="AM485" i="1"/>
  <c r="AN152" i="1"/>
  <c r="AM818" i="1"/>
  <c r="AN816" i="1"/>
  <c r="AL587" i="1"/>
  <c r="AL247" i="1"/>
  <c r="AN916" i="1"/>
  <c r="AN889" i="1"/>
  <c r="AM171" i="1"/>
  <c r="AN822" i="1"/>
  <c r="AM383" i="1"/>
  <c r="AM320" i="1"/>
  <c r="AL276" i="1"/>
  <c r="AM661" i="1"/>
  <c r="AN124" i="1"/>
  <c r="AN444" i="1"/>
  <c r="AN315" i="1"/>
  <c r="AN110" i="1"/>
  <c r="AN6" i="1"/>
  <c r="AL97" i="1"/>
  <c r="AL354" i="1"/>
  <c r="AM283" i="1"/>
  <c r="AM348" i="1"/>
  <c r="AL306" i="1"/>
  <c r="AN230" i="1"/>
  <c r="AL967" i="1"/>
  <c r="AM231" i="1"/>
  <c r="AL52" i="1"/>
  <c r="AN429" i="1"/>
  <c r="AM27" i="1"/>
  <c r="AN573" i="1"/>
  <c r="AL552" i="1"/>
  <c r="AL98" i="1"/>
  <c r="AM69" i="1"/>
  <c r="AM259" i="1"/>
  <c r="AL730" i="1"/>
  <c r="AM295" i="1"/>
  <c r="AM131" i="1"/>
  <c r="AM168" i="1"/>
  <c r="AN820" i="1"/>
  <c r="AN112" i="1"/>
  <c r="AL64" i="1"/>
  <c r="AM192" i="1"/>
  <c r="AL688" i="1"/>
  <c r="AM881" i="1"/>
  <c r="AL138" i="1"/>
  <c r="AN627" i="1"/>
  <c r="AM6" i="1"/>
  <c r="AL344" i="1"/>
  <c r="AN122" i="1"/>
  <c r="AN501" i="1"/>
  <c r="AM430" i="1"/>
  <c r="AN358" i="1"/>
  <c r="AL492" i="1"/>
  <c r="AM466" i="1"/>
  <c r="AL90" i="1"/>
  <c r="AL147" i="1"/>
  <c r="AM907" i="1"/>
  <c r="AM279" i="1"/>
  <c r="AM385" i="1"/>
  <c r="AM944" i="1"/>
  <c r="AM928" i="1"/>
  <c r="AM240" i="1"/>
  <c r="AL403" i="1"/>
  <c r="AM324" i="1"/>
  <c r="AM446" i="1"/>
  <c r="AN974" i="1"/>
  <c r="AM183" i="1"/>
  <c r="AN163" i="1"/>
  <c r="AL428" i="1"/>
  <c r="AN281" i="1"/>
  <c r="AN475" i="1"/>
  <c r="AN528" i="1"/>
  <c r="AL144" i="1"/>
  <c r="AN787" i="1"/>
  <c r="AM332" i="1"/>
  <c r="AN556" i="1"/>
  <c r="AM697" i="1"/>
  <c r="AL472" i="1"/>
  <c r="AL657" i="1"/>
  <c r="AM233" i="1"/>
  <c r="AN971" i="1"/>
  <c r="AM520" i="1"/>
  <c r="AN412" i="1"/>
  <c r="AN845" i="1"/>
  <c r="AN111" i="1"/>
  <c r="AL696" i="1"/>
  <c r="AL699" i="1"/>
  <c r="AL457" i="1"/>
  <c r="AN496" i="1"/>
  <c r="AM639" i="1"/>
  <c r="AN679" i="1"/>
  <c r="AN335" i="1"/>
  <c r="AM460" i="1"/>
  <c r="AL69" i="1"/>
  <c r="AN106" i="1"/>
  <c r="AN993" i="1"/>
  <c r="AL782" i="1"/>
  <c r="AN322" i="1"/>
  <c r="AN307" i="1"/>
  <c r="AM764" i="1"/>
  <c r="AL458" i="1"/>
  <c r="AM823" i="1"/>
  <c r="AM130" i="1"/>
  <c r="AM384" i="1"/>
  <c r="AN452" i="1"/>
  <c r="AM154" i="1"/>
  <c r="AN236" i="1"/>
  <c r="AM357" i="1"/>
  <c r="AL474" i="1"/>
  <c r="AL32" i="1"/>
  <c r="AM204" i="1"/>
  <c r="AN401" i="1"/>
  <c r="AN374" i="1"/>
  <c r="AL198" i="1"/>
  <c r="AL591" i="1"/>
  <c r="AN183" i="1"/>
  <c r="AM268" i="1"/>
  <c r="AM217" i="1"/>
  <c r="AN562" i="1"/>
  <c r="AM65" i="1"/>
  <c r="AN67" i="1"/>
  <c r="AM849" i="1"/>
  <c r="AN321" i="1"/>
  <c r="AN326" i="1"/>
  <c r="AM437" i="1"/>
  <c r="AL530" i="1"/>
  <c r="AN565" i="1"/>
  <c r="AN530" i="1"/>
  <c r="AL430" i="1"/>
  <c r="AN689" i="1"/>
  <c r="AL94" i="1"/>
  <c r="AL171" i="1"/>
  <c r="AL68" i="1"/>
  <c r="AL218" i="1"/>
  <c r="AL333" i="1"/>
  <c r="AN241" i="1"/>
  <c r="AL272" i="1"/>
  <c r="AM458" i="1"/>
  <c r="AL30" i="1"/>
  <c r="AL202" i="1"/>
  <c r="AM438" i="1"/>
  <c r="AM395" i="1"/>
  <c r="AN13" i="1"/>
  <c r="AM374" i="1"/>
  <c r="AL443" i="1"/>
  <c r="AN667" i="1"/>
  <c r="AN254" i="1"/>
  <c r="AM318" i="1"/>
  <c r="AL9" i="1"/>
  <c r="AM858" i="1"/>
  <c r="AN237" i="1"/>
  <c r="AN394" i="1"/>
  <c r="AL676" i="1"/>
  <c r="AN57" i="1"/>
  <c r="AN211" i="1"/>
  <c r="AM63" i="1"/>
  <c r="AN718" i="1"/>
  <c r="AN343" i="1"/>
  <c r="AL426" i="1"/>
  <c r="AM921" i="1"/>
  <c r="AN274" i="1"/>
  <c r="AL224" i="1"/>
  <c r="AM489" i="1"/>
  <c r="AM22" i="1"/>
  <c r="AM267" i="1"/>
  <c r="AN250" i="1"/>
  <c r="AM241" i="1"/>
  <c r="AN205" i="1"/>
  <c r="AL747" i="1"/>
  <c r="AL296" i="1"/>
  <c r="AN405" i="1"/>
  <c r="AL545" i="1"/>
  <c r="AL441" i="1"/>
  <c r="AM264" i="1"/>
  <c r="AM828" i="1"/>
  <c r="AN353" i="1"/>
  <c r="AN313" i="1"/>
  <c r="AL231" i="1"/>
  <c r="AM653" i="1"/>
  <c r="AN137" i="1"/>
  <c r="AN977" i="1"/>
  <c r="AL92" i="1"/>
  <c r="AL523" i="1"/>
  <c r="AL835" i="1"/>
  <c r="AN406" i="1"/>
  <c r="AL101" i="1"/>
  <c r="AM472" i="1"/>
  <c r="AL61" i="1"/>
  <c r="AL203" i="1"/>
  <c r="AM25" i="1"/>
  <c r="AL233" i="1"/>
  <c r="AL606" i="1"/>
  <c r="AN286" i="1"/>
  <c r="AN328" i="1"/>
  <c r="AN295" i="1"/>
  <c r="AM417" i="1"/>
  <c r="AN24" i="1"/>
  <c r="AM708" i="1"/>
  <c r="AL346" i="1"/>
  <c r="AM640" i="1"/>
  <c r="AN691" i="1"/>
  <c r="AM856" i="1"/>
  <c r="AM170" i="1"/>
  <c r="AN908" i="1"/>
  <c r="AN436" i="1"/>
  <c r="AN196" i="1"/>
  <c r="AL597" i="1"/>
  <c r="AL15" i="1"/>
  <c r="AN119" i="1"/>
  <c r="AN235" i="1"/>
  <c r="AM53" i="1"/>
  <c r="AL932" i="1"/>
  <c r="AM147" i="1"/>
  <c r="AL46" i="1"/>
  <c r="AN614" i="1"/>
  <c r="AL376" i="1"/>
  <c r="AM498" i="1"/>
  <c r="AL347" i="1"/>
  <c r="AL40" i="1"/>
  <c r="AN840" i="1"/>
  <c r="AN775" i="1"/>
  <c r="AL278" i="1"/>
  <c r="AN400" i="1"/>
  <c r="AN270" i="1"/>
  <c r="AM561" i="1"/>
  <c r="AN355" i="1"/>
  <c r="AL300" i="1"/>
  <c r="AL668" i="1"/>
  <c r="AN769" i="1"/>
  <c r="AM776" i="1"/>
  <c r="AM102" i="1"/>
  <c r="AL185" i="1"/>
  <c r="AL465" i="1"/>
  <c r="AM184" i="1"/>
  <c r="AM474" i="1"/>
  <c r="AM325" i="1"/>
  <c r="AM613" i="1"/>
  <c r="AM48" i="1"/>
  <c r="AN302" i="1"/>
  <c r="AN402" i="1"/>
  <c r="AM179" i="1"/>
  <c r="AL924" i="1"/>
  <c r="AN854" i="1"/>
  <c r="AM410" i="1"/>
  <c r="AL707" i="1"/>
  <c r="AL166" i="1"/>
  <c r="AL477" i="1"/>
  <c r="AL349" i="1"/>
  <c r="AL151" i="1"/>
  <c r="AN628" i="1"/>
  <c r="AL230" i="1"/>
  <c r="AL145" i="1"/>
  <c r="AN665" i="1"/>
  <c r="AM98" i="1"/>
  <c r="AN487" i="1"/>
  <c r="AN175" i="1"/>
  <c r="AN49" i="1"/>
  <c r="AL88" i="1"/>
  <c r="AM282" i="1"/>
  <c r="AL473" i="1"/>
  <c r="AM644" i="1"/>
  <c r="AM516" i="1"/>
  <c r="AN43" i="1"/>
  <c r="AN21" i="1"/>
  <c r="AM865" i="1"/>
  <c r="AL372" i="1"/>
  <c r="AN984" i="1"/>
  <c r="AM224" i="1"/>
  <c r="AN391" i="1"/>
  <c r="AN332" i="1"/>
  <c r="AN498" i="1"/>
  <c r="AL286" i="1"/>
  <c r="AN415" i="1"/>
  <c r="AL29" i="1"/>
  <c r="AN187" i="1"/>
  <c r="AN194" i="1"/>
  <c r="AL157" i="1"/>
  <c r="AM700" i="1"/>
  <c r="AN707" i="1"/>
  <c r="AN604" i="1"/>
  <c r="AL365" i="1"/>
  <c r="AN630" i="1"/>
  <c r="AN51" i="1"/>
  <c r="AN893" i="1"/>
  <c r="AL28" i="1"/>
  <c r="AM166" i="1"/>
  <c r="AM544" i="1"/>
  <c r="AL188" i="1"/>
  <c r="AN319" i="1"/>
  <c r="AL922" i="1"/>
  <c r="AL435" i="1"/>
  <c r="AN173" i="1"/>
  <c r="AL548" i="1"/>
  <c r="AM560" i="1"/>
  <c r="AN582" i="1"/>
  <c r="AM812" i="1"/>
  <c r="AN154" i="1"/>
  <c r="AM391" i="1"/>
  <c r="AM549" i="1"/>
  <c r="AN195" i="1"/>
  <c r="AN467" i="1"/>
  <c r="AN62" i="1"/>
  <c r="AN606" i="1"/>
  <c r="AN283" i="1"/>
  <c r="AN996" i="1"/>
  <c r="AM187" i="1"/>
  <c r="AN336" i="1"/>
  <c r="AN12" i="1"/>
  <c r="AM120" i="1"/>
  <c r="AN180" i="1"/>
  <c r="AL380" i="1"/>
  <c r="AM175" i="1"/>
  <c r="AN165" i="1"/>
  <c r="AN621" i="1"/>
  <c r="AM880" i="1"/>
  <c r="AN367" i="1"/>
  <c r="AL129" i="1"/>
  <c r="AM421" i="1"/>
  <c r="AL309" i="1"/>
  <c r="AM899" i="1"/>
  <c r="AM883" i="1"/>
  <c r="AN224" i="1"/>
  <c r="AM228" i="1"/>
  <c r="AL596" i="1"/>
  <c r="AL515" i="1"/>
  <c r="AN449" i="1"/>
  <c r="AN783" i="1"/>
  <c r="AL599" i="1"/>
  <c r="AL572" i="1"/>
  <c r="AN105" i="1"/>
  <c r="AM493" i="1"/>
  <c r="AL862" i="1"/>
  <c r="AL326" i="1"/>
  <c r="AL415" i="1"/>
  <c r="AM540" i="1"/>
  <c r="AL14" i="1"/>
  <c r="AM210" i="1"/>
  <c r="AL211" i="1"/>
  <c r="AM660" i="1"/>
  <c r="AM149" i="1"/>
  <c r="AL482" i="1"/>
  <c r="AM638" i="1"/>
  <c r="AL897" i="1"/>
  <c r="AL301" i="1"/>
  <c r="AL788" i="1"/>
  <c r="AL697" i="1"/>
  <c r="AM83" i="1"/>
  <c r="AN975" i="1"/>
  <c r="AN681" i="1"/>
  <c r="AL193" i="1"/>
  <c r="AM742" i="1"/>
  <c r="AM671" i="1"/>
  <c r="AN30" i="1"/>
  <c r="AN169" i="1"/>
  <c r="AM508" i="1"/>
  <c r="AN218" i="1"/>
  <c r="AN547" i="1"/>
  <c r="AN701" i="1"/>
  <c r="AM440" i="1"/>
  <c r="AL766" i="1"/>
  <c r="AM694" i="1"/>
  <c r="AM405" i="1"/>
  <c r="AN548" i="1"/>
  <c r="AM251" i="1"/>
  <c r="AM583" i="1"/>
  <c r="AM428" i="1"/>
  <c r="AL451" i="1"/>
  <c r="AN421" i="1"/>
  <c r="AN365" i="1"/>
  <c r="AN664" i="1"/>
  <c r="AM338" i="1"/>
  <c r="AN683" i="1"/>
  <c r="AL279" i="1"/>
  <c r="AM309" i="1"/>
  <c r="AM537" i="1"/>
  <c r="AL843" i="1"/>
  <c r="AN871" i="1"/>
  <c r="AL45" i="1"/>
  <c r="AN735" i="1"/>
  <c r="AN861" i="1"/>
  <c r="AM868" i="1"/>
  <c r="AN518" i="1"/>
  <c r="AM327" i="1"/>
  <c r="AL122" i="1"/>
  <c r="AL864" i="1"/>
  <c r="AL503" i="1"/>
  <c r="AL215" i="1"/>
  <c r="AL911" i="1"/>
  <c r="AL100" i="1"/>
  <c r="AM566" i="1"/>
  <c r="AL452" i="1"/>
  <c r="AN354" i="1"/>
  <c r="AM51" i="1"/>
  <c r="AN176" i="1"/>
  <c r="AM195" i="1"/>
  <c r="AN756" i="1"/>
  <c r="AM281" i="1"/>
  <c r="AN147" i="1"/>
  <c r="AM242" i="1"/>
  <c r="AN80" i="1"/>
  <c r="AL342" i="1"/>
  <c r="AN973" i="1"/>
  <c r="AN330" i="1"/>
  <c r="AN615" i="1"/>
  <c r="AL325" i="1"/>
  <c r="AN682" i="1"/>
  <c r="AL540" i="1"/>
  <c r="AL598" i="1"/>
  <c r="AL104" i="1"/>
  <c r="AL96" i="1"/>
  <c r="AL395" i="1"/>
  <c r="AM229" i="1"/>
  <c r="AL588" i="1"/>
  <c r="AM597" i="1"/>
  <c r="AN177" i="1"/>
  <c r="AL957" i="1"/>
  <c r="AM586" i="1"/>
  <c r="AL516" i="1"/>
  <c r="AL847" i="1"/>
  <c r="AL577" i="1"/>
  <c r="AN531" i="1"/>
  <c r="AL861" i="1"/>
  <c r="AN414" i="1"/>
  <c r="AM491" i="1"/>
  <c r="AL124" i="1"/>
  <c r="AL17" i="1"/>
  <c r="AL952" i="1"/>
  <c r="AL440" i="1"/>
  <c r="AN741" i="1"/>
  <c r="AL439" i="1"/>
  <c r="AL669" i="1"/>
  <c r="AN853" i="1"/>
  <c r="AN411" i="1"/>
  <c r="AM579" i="1"/>
  <c r="AL681" i="1"/>
  <c r="AM122" i="1"/>
  <c r="AM501" i="1"/>
  <c r="AN567" i="1"/>
  <c r="AL567" i="1"/>
  <c r="AM93" i="1"/>
  <c r="AM433" i="1"/>
  <c r="AL853" i="1"/>
  <c r="AM99" i="1"/>
  <c r="AN424" i="1"/>
  <c r="AM346" i="1"/>
  <c r="AM570" i="1"/>
  <c r="AN216" i="1"/>
  <c r="AM161" i="1"/>
  <c r="AL486" i="1"/>
  <c r="AL794" i="1"/>
  <c r="AL103" i="1"/>
  <c r="AM90" i="1"/>
  <c r="AL260" i="1"/>
  <c r="AM824" i="1"/>
  <c r="AL221" i="1"/>
  <c r="AM145" i="1"/>
  <c r="AN18" i="1"/>
  <c r="AN709" i="1"/>
  <c r="AN267" i="1"/>
  <c r="AL573" i="1"/>
  <c r="AL181" i="1"/>
  <c r="AL81" i="1"/>
  <c r="AL87" i="1"/>
  <c r="AM619" i="1"/>
  <c r="AN73" i="1"/>
  <c r="AL407" i="1"/>
  <c r="AM461" i="1"/>
  <c r="AL228" i="1"/>
  <c r="AN7" i="1"/>
  <c r="AL76" i="1"/>
  <c r="AL42" i="1"/>
  <c r="AM244" i="1"/>
  <c r="AM363" i="1"/>
  <c r="AL109" i="1"/>
  <c r="AN221" i="1"/>
  <c r="AL72" i="1"/>
  <c r="AL44" i="1"/>
  <c r="AL574" i="1"/>
  <c r="AM271" i="1"/>
  <c r="AM247" i="1"/>
  <c r="AL396" i="1"/>
  <c r="AM62" i="1"/>
  <c r="AM232" i="1"/>
  <c r="AM32" i="1"/>
  <c r="AN294" i="1"/>
  <c r="AM55" i="1"/>
  <c r="AN464" i="1"/>
  <c r="AM227" i="1"/>
  <c r="AM97" i="1"/>
  <c r="AM397" i="1"/>
  <c r="AL526" i="1"/>
  <c r="AN581" i="1"/>
  <c r="AM356" i="1"/>
  <c r="AL476" i="1"/>
  <c r="AL308" i="1"/>
  <c r="AN999" i="1"/>
  <c r="AN191" i="1"/>
  <c r="AM314" i="1"/>
  <c r="AL277" i="1"/>
  <c r="AM893" i="1"/>
  <c r="AM681" i="1"/>
  <c r="AL906" i="1"/>
  <c r="AL797" i="1"/>
  <c r="AN584" i="1"/>
  <c r="AL422" i="1"/>
  <c r="AN653" i="1"/>
  <c r="AN282" i="1"/>
  <c r="AL79" i="1"/>
  <c r="AM414" i="1"/>
  <c r="AM791" i="1"/>
  <c r="AM76" i="1"/>
  <c r="AL238" i="1"/>
  <c r="AN920" i="1"/>
  <c r="AM900" i="1"/>
  <c r="AN468" i="1"/>
  <c r="AM86" i="1"/>
  <c r="AL214" i="1"/>
  <c r="AL34" i="1"/>
  <c r="AL219" i="1"/>
  <c r="AN927" i="1"/>
  <c r="AN698" i="1"/>
  <c r="AM521" i="1"/>
  <c r="AN448" i="1"/>
  <c r="AM949" i="1"/>
  <c r="AM294" i="1"/>
  <c r="AL444" i="1"/>
  <c r="AL327" i="1"/>
  <c r="AN543" i="1"/>
  <c r="AL722" i="1"/>
  <c r="AL706" i="1"/>
  <c r="AN344" i="1"/>
  <c r="AN303" i="1"/>
  <c r="AM299" i="1"/>
  <c r="AN716" i="1"/>
  <c r="AN677" i="1"/>
  <c r="AN955" i="1"/>
  <c r="AL907" i="1"/>
  <c r="AM992" i="1"/>
  <c r="AL800" i="1"/>
  <c r="AL943" i="1"/>
  <c r="AL751" i="1"/>
  <c r="AM29" i="1"/>
  <c r="AL667" i="1"/>
  <c r="AL6" i="1"/>
  <c r="AL337" i="1"/>
  <c r="AN555" i="1"/>
  <c r="AN301" i="1"/>
  <c r="AL790" i="1"/>
  <c r="AL785" i="1"/>
  <c r="AL410" i="1"/>
  <c r="AM288" i="1"/>
  <c r="AM635" i="1"/>
  <c r="AL208" i="1"/>
  <c r="AL840" i="1"/>
  <c r="AM669" i="1"/>
  <c r="AN209" i="1"/>
  <c r="AN193" i="1"/>
  <c r="AN443" i="1"/>
  <c r="AL373" i="1"/>
  <c r="AN639" i="1"/>
  <c r="AM967" i="1"/>
  <c r="AM595" i="1"/>
  <c r="AM148" i="1"/>
  <c r="AL383" i="1"/>
  <c r="AM588" i="1"/>
  <c r="AN558" i="1"/>
  <c r="AL998" i="1"/>
  <c r="AN27" i="1"/>
  <c r="AL175" i="1"/>
  <c r="AN437" i="1"/>
  <c r="AL752" i="1"/>
  <c r="AM533" i="1"/>
  <c r="AN359" i="1"/>
  <c r="AL156" i="1"/>
  <c r="AM101" i="1"/>
  <c r="AN255" i="1"/>
  <c r="AM37" i="1"/>
  <c r="AN288" i="1"/>
  <c r="AL209" i="1"/>
  <c r="AL236" i="1"/>
  <c r="AM159" i="1"/>
  <c r="AL57" i="1"/>
  <c r="AN897" i="1"/>
  <c r="AN162" i="1"/>
  <c r="AN342" i="1"/>
  <c r="AL385" i="1"/>
  <c r="AN733" i="1"/>
  <c r="AN19" i="1"/>
  <c r="AL513" i="1"/>
  <c r="AM487" i="1"/>
  <c r="AM300" i="1"/>
  <c r="AM208" i="1"/>
  <c r="AM248" i="1"/>
  <c r="AN29" i="1"/>
  <c r="AM39" i="1"/>
  <c r="AN318" i="1"/>
  <c r="AN527" i="1"/>
  <c r="AN15" i="1"/>
  <c r="AL41" i="1"/>
  <c r="AN201" i="1"/>
  <c r="AL647" i="1"/>
  <c r="AL178" i="1"/>
  <c r="AL793" i="1"/>
  <c r="AM525" i="1"/>
  <c r="AM245" i="1"/>
  <c r="AN607" i="1"/>
  <c r="AL470" i="1"/>
  <c r="AN280" i="1"/>
  <c r="AM355" i="1"/>
  <c r="AN928" i="1"/>
  <c r="AM872" i="1"/>
  <c r="AN268" i="1"/>
  <c r="AN239" i="1"/>
  <c r="AL199" i="1"/>
  <c r="AN42" i="1"/>
  <c r="AN503" i="1"/>
  <c r="AL291" i="1"/>
  <c r="AL363" i="1"/>
  <c r="AL167" i="1"/>
  <c r="AL981" i="1"/>
  <c r="AM723" i="1"/>
  <c r="AN91" i="1"/>
  <c r="AM562" i="1"/>
  <c r="AM188" i="1"/>
  <c r="AL413" i="1"/>
  <c r="AL442" i="1"/>
  <c r="AM822" i="1"/>
  <c r="AN839" i="1"/>
  <c r="AN817" i="1"/>
  <c r="AM16" i="1"/>
  <c r="AN622" i="1"/>
  <c r="AM44" i="1"/>
  <c r="AN856" i="1"/>
  <c r="AL384" i="1"/>
  <c r="AM730" i="1"/>
  <c r="AM736" i="1"/>
  <c r="AM429" i="1"/>
  <c r="AL506" i="1"/>
  <c r="AM509" i="1"/>
  <c r="AM988" i="1"/>
  <c r="AN151" i="1"/>
  <c r="AL89" i="1"/>
  <c r="AL153" i="1"/>
  <c r="AM54" i="1"/>
  <c r="AL128" i="1"/>
  <c r="AN337" i="1"/>
  <c r="AL714" i="1"/>
  <c r="AL623" i="1"/>
  <c r="AL821" i="1"/>
  <c r="AL237" i="1"/>
  <c r="AM663" i="1"/>
  <c r="AL432" i="1"/>
  <c r="AL140" i="1"/>
  <c r="AL970" i="1"/>
  <c r="AN767" i="1"/>
  <c r="AM333" i="1"/>
  <c r="AM222" i="1"/>
  <c r="AN204" i="1"/>
  <c r="AM89" i="1"/>
  <c r="AN575" i="1"/>
  <c r="AM18" i="1"/>
  <c r="AL677" i="1"/>
  <c r="AL578" i="1"/>
  <c r="AN226" i="1"/>
  <c r="AN923" i="1"/>
  <c r="AN26" i="1"/>
  <c r="AM867" i="1"/>
  <c r="AL638" i="1"/>
  <c r="AN481" i="1"/>
  <c r="AN123" i="1"/>
  <c r="AL191" i="1"/>
  <c r="AN976" i="1"/>
  <c r="AN957" i="1"/>
  <c r="AN451" i="1"/>
  <c r="AL416" i="1"/>
  <c r="AL73" i="1"/>
  <c r="AN45" i="1"/>
  <c r="AM386" i="1"/>
  <c r="AN47" i="1"/>
  <c r="AL557" i="1"/>
  <c r="AL404" i="1"/>
  <c r="AM211" i="1"/>
  <c r="AN252" i="1"/>
  <c r="AN377" i="1"/>
  <c r="AN200" i="1"/>
  <c r="AL902" i="1"/>
  <c r="AM891" i="1"/>
  <c r="AL142" i="1"/>
  <c r="AL85" i="1"/>
  <c r="AL777" i="1"/>
  <c r="AM817" i="1"/>
  <c r="AN500" i="1"/>
  <c r="AN107" i="1"/>
  <c r="AM337" i="1"/>
  <c r="AN290" i="1"/>
  <c r="AM194" i="1"/>
  <c r="AN141" i="1"/>
  <c r="AM302" i="1"/>
  <c r="AN417" i="1"/>
  <c r="AM215" i="1"/>
  <c r="AN148" i="1"/>
  <c r="AL956" i="1"/>
  <c r="AM42" i="1"/>
  <c r="AL332" i="1"/>
  <c r="AN675" i="1"/>
  <c r="AM12" i="1"/>
  <c r="AM64" i="1"/>
  <c r="AM659" i="1"/>
  <c r="AM141" i="1"/>
  <c r="AN341" i="1"/>
  <c r="AM335" i="1"/>
  <c r="AL246" i="1"/>
  <c r="AN519" i="1"/>
  <c r="AM548" i="1"/>
  <c r="AM626" i="1"/>
  <c r="AL366" i="1"/>
  <c r="AL501" i="1"/>
  <c r="AN291" i="1"/>
  <c r="AM912" i="1"/>
  <c r="AM57" i="1"/>
  <c r="AL249" i="1"/>
  <c r="AN725" i="1"/>
  <c r="AM400" i="1"/>
  <c r="AM637" i="1"/>
  <c r="AL47" i="1"/>
  <c r="AM957" i="1"/>
  <c r="AM596" i="1"/>
  <c r="AM892" i="1"/>
  <c r="AM358" i="1"/>
  <c r="AM362" i="1"/>
  <c r="AM274" i="1"/>
  <c r="AL399" i="1"/>
  <c r="AN363" i="1"/>
  <c r="AN590" i="1"/>
  <c r="AL137" i="1"/>
  <c r="AM555" i="1"/>
  <c r="AM961" i="1"/>
  <c r="AN93" i="1"/>
  <c r="AM419" i="1"/>
  <c r="AM490" i="1"/>
  <c r="AL826" i="1"/>
  <c r="AM654" i="1"/>
  <c r="AL304" i="1"/>
  <c r="AL640" i="1"/>
  <c r="AL36" i="1"/>
  <c r="AL318" i="1"/>
  <c r="AM246" i="1"/>
  <c r="AM112" i="1"/>
  <c r="AM488" i="1"/>
  <c r="AN981" i="1"/>
  <c r="AM979" i="1"/>
  <c r="AN56" i="1"/>
  <c r="AN25" i="1"/>
  <c r="AM162" i="1"/>
  <c r="AN251" i="1"/>
  <c r="AN742" i="1"/>
  <c r="AN228" i="1"/>
  <c r="AN260" i="1"/>
  <c r="AN998" i="1"/>
  <c r="AL387" i="1"/>
  <c r="AN906" i="1"/>
  <c r="AM118" i="1"/>
  <c r="AN97" i="1"/>
  <c r="AN673" i="1"/>
  <c r="AM31" i="1"/>
  <c r="AM904" i="1"/>
  <c r="AM965" i="1"/>
  <c r="AN442" i="1"/>
  <c r="AM396" i="1"/>
  <c r="AL155" i="1"/>
  <c r="AM280" i="1"/>
  <c r="AM536" i="1"/>
  <c r="AM434" i="1"/>
  <c r="AN179" i="1"/>
  <c r="AL918" i="1"/>
  <c r="AN864" i="1"/>
  <c r="AM775" i="1"/>
  <c r="AL556" i="1"/>
  <c r="AN490" i="1"/>
  <c r="AL216" i="1"/>
  <c r="AM376" i="1"/>
  <c r="AM494" i="1"/>
  <c r="AM9" i="1"/>
  <c r="AM190" i="1"/>
  <c r="AM476" i="1"/>
  <c r="AL872" i="1"/>
  <c r="AM582" i="1"/>
  <c r="AN670" i="1"/>
  <c r="AN396" i="1"/>
  <c r="AN285" i="1"/>
  <c r="AN888" i="1"/>
  <c r="AN869" i="1"/>
  <c r="AN184" i="1"/>
  <c r="AL963" i="1"/>
  <c r="AM878" i="1"/>
  <c r="AL164" i="1"/>
  <c r="AN751" i="1"/>
  <c r="AL643" i="1"/>
  <c r="AM768" i="1"/>
  <c r="AL239" i="1"/>
  <c r="AN419" i="1"/>
  <c r="AM152" i="1"/>
  <c r="AN858" i="1"/>
  <c r="AM387" i="1"/>
  <c r="AM150" i="1"/>
  <c r="AN101" i="1"/>
  <c r="AM966" i="1"/>
  <c r="AM915" i="1"/>
  <c r="AL161" i="1"/>
  <c r="AL226" i="1"/>
  <c r="AN831" i="1"/>
  <c r="AN539" i="1"/>
  <c r="AM753" i="1"/>
  <c r="AM151" i="1"/>
  <c r="AL315" i="1"/>
  <c r="AL831" i="1"/>
  <c r="AL173" i="1"/>
  <c r="AL955" i="1"/>
  <c r="AN95" i="1"/>
  <c r="AM361" i="1"/>
  <c r="AN521" i="1"/>
  <c r="AL323" i="1"/>
  <c r="AN572" i="1"/>
  <c r="AL718" i="1"/>
  <c r="AM347" i="1"/>
  <c r="AM344" i="1"/>
  <c r="AL854" i="1"/>
  <c r="AN83" i="1"/>
  <c r="AL379" i="1"/>
  <c r="AN243" i="1"/>
  <c r="AM317" i="1"/>
  <c r="AL882" i="1"/>
  <c r="AL784" i="1"/>
  <c r="AL886" i="1"/>
  <c r="AL26" i="1"/>
  <c r="AN576" i="1"/>
  <c r="AN880" i="1"/>
  <c r="AM722" i="1"/>
  <c r="AN765" i="1"/>
  <c r="AN54" i="1"/>
  <c r="AN256" i="1"/>
  <c r="AL114" i="1"/>
  <c r="AL958" i="1"/>
  <c r="AN915" i="1"/>
  <c r="AM243" i="1"/>
  <c r="AL281" i="1"/>
  <c r="AM623" i="1"/>
  <c r="AN720" i="1"/>
  <c r="AM110" i="1"/>
  <c r="AL829" i="1"/>
  <c r="AM870" i="1"/>
  <c r="AN867" i="1"/>
  <c r="AN961" i="1"/>
  <c r="AN258" i="1"/>
  <c r="AN248" i="1"/>
  <c r="AN798" i="1"/>
  <c r="AN356" i="1"/>
  <c r="AL976" i="1"/>
  <c r="AM869" i="1"/>
  <c r="AN970" i="1"/>
  <c r="AL310" i="1"/>
  <c r="AN473" i="1"/>
  <c r="AL165" i="1"/>
  <c r="AM354" i="1"/>
  <c r="AN660" i="1"/>
  <c r="AN345" i="1"/>
  <c r="AM805" i="1"/>
  <c r="AL262" i="1"/>
  <c r="AM902" i="1"/>
  <c r="AN190" i="1"/>
  <c r="AL70" i="1"/>
  <c r="AN484" i="1"/>
  <c r="AM443" i="1"/>
  <c r="AM33" i="1"/>
  <c r="AM792" i="1"/>
  <c r="AM646" i="1"/>
  <c r="AN795" i="1"/>
  <c r="AL424" i="1"/>
  <c r="AM448" i="1"/>
  <c r="AN8" i="1"/>
  <c r="AL925" i="1"/>
  <c r="AN115" i="1"/>
  <c r="AL731" i="1"/>
  <c r="AN808" i="1"/>
  <c r="AM585" i="1"/>
  <c r="AN965" i="1"/>
  <c r="AL232" i="1"/>
  <c r="AL867" i="1"/>
  <c r="AL726" i="1"/>
  <c r="AN232" i="1"/>
  <c r="AN789" i="1"/>
  <c r="AM993" i="1"/>
  <c r="AM196" i="1"/>
  <c r="AM629" i="1"/>
  <c r="AM686" i="1"/>
  <c r="AL584" i="1"/>
  <c r="AL592" i="1"/>
  <c r="AL294" i="1"/>
  <c r="AN580" i="1"/>
  <c r="AL67" i="1"/>
  <c r="AM394" i="1"/>
  <c r="AM594" i="1"/>
  <c r="AM539" i="1"/>
  <c r="AN438" i="1"/>
  <c r="AL507" i="1"/>
  <c r="AM974" i="1"/>
  <c r="AM906" i="1"/>
  <c r="AL758" i="1"/>
  <c r="AM767" i="1"/>
  <c r="AL11" i="1"/>
  <c r="AL885" i="1"/>
  <c r="AL27" i="1"/>
  <c r="AL728" i="1"/>
  <c r="AM23" i="1"/>
  <c r="AL607" i="1"/>
  <c r="AM377" i="1"/>
  <c r="AL460" i="1"/>
  <c r="AM470" i="1"/>
  <c r="AN813" i="1"/>
  <c r="AL184" i="1"/>
  <c r="AL964" i="1"/>
  <c r="AL212" i="1"/>
  <c r="AL288" i="1"/>
  <c r="AM876" i="1"/>
  <c r="AM935" i="1"/>
  <c r="AL445" i="1"/>
  <c r="AL845" i="1"/>
  <c r="AM328" i="1"/>
  <c r="AN96" i="1"/>
  <c r="AL884" i="1"/>
  <c r="AM92" i="1"/>
  <c r="AL322" i="1"/>
  <c r="AM17" i="1"/>
  <c r="AN334" i="1"/>
  <c r="AN583" i="1"/>
  <c r="AM275" i="1"/>
  <c r="AL23" i="1"/>
  <c r="AL329" i="1"/>
  <c r="AM60" i="1"/>
  <c r="AM720" i="1"/>
  <c r="AN324" i="1"/>
  <c r="AM666" i="1"/>
  <c r="AN515" i="1"/>
  <c r="AL496" i="1"/>
  <c r="AL18" i="1"/>
  <c r="AM1000" i="1"/>
  <c r="AL689" i="1"/>
  <c r="AN210" i="1"/>
  <c r="AL314" i="1"/>
  <c r="AN979" i="1"/>
  <c r="AM226" i="1"/>
  <c r="AN786" i="1"/>
  <c r="AL99" i="1"/>
  <c r="AL498" i="1"/>
  <c r="AN207" i="1"/>
  <c r="AM416" i="1"/>
  <c r="AM871" i="1"/>
  <c r="AM846" i="1"/>
  <c r="AL683" i="1"/>
  <c r="AN331" i="1"/>
  <c r="AM938" i="1"/>
  <c r="AL761" i="1"/>
  <c r="AN947" i="1"/>
  <c r="AN494" i="1"/>
  <c r="AM688" i="1"/>
  <c r="AM853" i="1"/>
  <c r="AN697" i="1"/>
  <c r="AN20" i="1"/>
  <c r="AN329" i="1"/>
  <c r="AM426" i="1"/>
  <c r="AN192" i="1"/>
  <c r="AM862" i="1"/>
  <c r="AN82" i="1"/>
  <c r="AM831" i="1"/>
  <c r="AN788" i="1"/>
  <c r="AL664" i="1"/>
  <c r="AM982" i="1"/>
  <c r="AM216" i="1"/>
  <c r="AN166" i="1"/>
  <c r="AL550" i="1"/>
  <c r="AN168" i="1"/>
  <c r="AM942" i="1"/>
  <c r="AM807" i="1"/>
  <c r="AL816" i="1"/>
  <c r="AN52" i="1"/>
  <c r="AL256" i="1"/>
  <c r="AM808" i="1"/>
  <c r="AM30" i="1"/>
  <c r="AN792" i="1"/>
  <c r="AN671" i="1"/>
  <c r="AN247" i="1"/>
  <c r="AL942" i="1"/>
  <c r="AM830" i="1"/>
  <c r="AM156" i="1"/>
  <c r="AL295" i="1"/>
  <c r="AM220" i="1"/>
  <c r="AM715" i="1"/>
  <c r="AN688" i="1"/>
  <c r="AM486" i="1"/>
  <c r="AL856" i="1"/>
  <c r="AM111" i="1"/>
  <c r="AL168" i="1"/>
  <c r="AL951" i="1"/>
  <c r="AL904" i="1"/>
  <c r="AN463" i="1"/>
  <c r="AN372" i="1"/>
  <c r="AM432" i="1"/>
  <c r="AM838" i="1"/>
  <c r="AN574" i="1"/>
  <c r="AN824" i="1"/>
  <c r="AN778" i="1"/>
  <c r="AL855" i="1"/>
  <c r="AL693" i="1"/>
  <c r="AM157" i="1"/>
  <c r="AN886" i="1"/>
  <c r="AL823" i="1"/>
  <c r="AL571" i="1"/>
  <c r="AN146" i="1"/>
  <c r="AL190" i="1"/>
  <c r="AL469" i="1"/>
  <c r="AN719" i="1"/>
  <c r="AM206" i="1"/>
  <c r="AL644" i="1"/>
  <c r="AN904" i="1"/>
  <c r="AM174" i="1"/>
  <c r="AN349" i="1"/>
  <c r="AL66" i="1"/>
  <c r="AL830" i="1"/>
  <c r="AM392" i="1"/>
  <c r="AM968" i="1"/>
  <c r="AM543" i="1"/>
  <c r="AN333" i="1"/>
  <c r="AM610" i="1"/>
  <c r="AL589" i="1"/>
  <c r="AL299" i="1"/>
  <c r="AL374" i="1"/>
  <c r="AM852" i="1"/>
  <c r="AM969" i="1"/>
  <c r="AM287" i="1"/>
  <c r="AL891" i="1"/>
  <c r="AL183" i="1"/>
  <c r="AM980" i="1"/>
  <c r="AN554" i="1"/>
  <c r="AN86" i="1"/>
  <c r="AL360" i="1"/>
  <c r="AM181" i="1"/>
  <c r="AN178" i="1"/>
  <c r="AN279" i="1"/>
  <c r="AN99" i="1"/>
  <c r="AL980" i="1"/>
  <c r="AM28" i="1"/>
  <c r="AM103" i="1"/>
  <c r="AL123" i="1"/>
  <c r="AN542" i="1"/>
  <c r="AN483" i="1"/>
  <c r="AL480" i="1"/>
  <c r="AM755" i="1"/>
  <c r="AL656" i="1"/>
  <c r="AM702" i="1"/>
  <c r="AL753" i="1"/>
  <c r="AL709" i="1"/>
  <c r="AN815" i="1"/>
  <c r="AN685" i="1"/>
  <c r="AN292" i="1"/>
  <c r="AM772" i="1"/>
  <c r="AN160" i="1"/>
  <c r="AL273" i="1"/>
  <c r="AL12" i="1"/>
  <c r="AL560" i="1"/>
  <c r="AM662" i="1"/>
  <c r="AL429" i="1"/>
  <c r="AL950" i="1"/>
  <c r="AN150" i="1"/>
  <c r="AM390" i="1"/>
  <c r="AN457" i="1"/>
  <c r="AL454" i="1"/>
  <c r="AM534" i="1"/>
  <c r="AN474" i="1"/>
  <c r="AN585" i="1"/>
  <c r="AN723" i="1"/>
  <c r="AN950" i="1"/>
  <c r="AM558" i="1"/>
  <c r="AM602" i="1"/>
  <c r="AM249" i="1"/>
  <c r="AL284" i="1"/>
  <c r="AM618" i="1"/>
  <c r="AN249" i="1"/>
  <c r="AN465" i="1"/>
  <c r="AL930" i="1"/>
  <c r="AN174" i="1"/>
  <c r="AM52" i="1"/>
  <c r="AL280" i="1"/>
  <c r="AL74" i="1"/>
  <c r="AM132" i="1"/>
  <c r="AM369" i="1"/>
  <c r="AM874" i="1"/>
  <c r="AN844" i="1"/>
  <c r="AL370" i="1"/>
  <c r="AL423" i="1"/>
  <c r="AM322" i="1"/>
  <c r="AL905" i="1"/>
  <c r="AM538" i="1"/>
  <c r="AN874" i="1"/>
  <c r="AN300" i="1"/>
  <c r="AN142" i="1"/>
  <c r="AM826" i="1"/>
  <c r="AL678" i="1"/>
  <c r="AN164" i="1"/>
  <c r="AL744" i="1"/>
  <c r="AL433" i="1"/>
  <c r="AL694" i="1"/>
  <c r="AM442" i="1"/>
  <c r="AN896" i="1"/>
  <c r="AN139" i="1"/>
  <c r="AM665" i="1"/>
  <c r="AM545" i="1"/>
  <c r="AN784" i="1"/>
  <c r="AM689" i="1"/>
  <c r="AN750" i="1"/>
  <c r="AM864" i="1"/>
  <c r="AM542" i="1"/>
  <c r="AN678" i="1"/>
  <c r="AL708" i="1"/>
  <c r="AL125" i="1"/>
  <c r="AM422" i="1"/>
  <c r="AM695" i="1"/>
  <c r="AM459" i="1"/>
  <c r="AM129" i="1"/>
  <c r="AL174" i="1"/>
  <c r="AL524" i="1"/>
  <c r="AN418" i="1"/>
  <c r="AL408" i="1"/>
  <c r="AL787" i="1"/>
  <c r="AN746" i="1"/>
  <c r="AM278" i="1"/>
  <c r="AN130" i="1"/>
  <c r="AL857" i="1"/>
  <c r="AL890" i="1"/>
  <c r="AN371" i="1"/>
  <c r="AL341" i="1"/>
  <c r="AM263" i="1"/>
  <c r="AL947" i="1"/>
  <c r="AL37" i="1"/>
  <c r="AN149" i="1"/>
  <c r="AM788" i="1"/>
  <c r="AL210" i="1"/>
  <c r="AM758" i="1"/>
  <c r="AN563" i="1"/>
  <c r="AM352" i="1"/>
  <c r="AL754" i="1"/>
  <c r="AL639" i="1"/>
  <c r="AM176" i="1"/>
  <c r="AN427" i="1"/>
  <c r="AL665" i="1"/>
  <c r="AN63" i="1"/>
  <c r="AM225" i="1"/>
  <c r="AM513" i="1"/>
  <c r="AL163" i="1"/>
  <c r="AN84" i="1"/>
  <c r="AL999" i="1"/>
  <c r="AL461" i="1"/>
  <c r="AL113" i="1"/>
  <c r="AN914" i="1"/>
  <c r="AL259" i="1"/>
  <c r="AM575" i="1"/>
  <c r="AM261" i="1"/>
  <c r="AM553" i="1"/>
  <c r="AL95" i="1"/>
  <c r="AN550" i="1"/>
  <c r="AL234" i="1"/>
  <c r="AL734" i="1"/>
  <c r="AN206" i="1"/>
  <c r="AN435" i="1"/>
  <c r="AM994" i="1"/>
  <c r="AL566" i="1"/>
  <c r="AN599" i="1"/>
  <c r="AL254" i="1"/>
  <c r="AN35" i="1"/>
  <c r="AM743" i="1"/>
  <c r="AN544" i="1"/>
  <c r="AL335" i="1"/>
  <c r="AM265" i="1"/>
  <c r="AN637" i="1"/>
  <c r="AM806" i="1"/>
  <c r="AL334" i="1"/>
  <c r="AM943" i="1"/>
  <c r="AL636" i="1"/>
  <c r="AN598" i="1"/>
  <c r="AN480" i="1"/>
  <c r="AL269" i="1"/>
  <c r="AL940" i="1"/>
  <c r="AN373" i="1"/>
  <c r="AM939" i="1"/>
  <c r="AM473" i="1"/>
  <c r="AN272" i="1"/>
  <c r="AM676" i="1"/>
  <c r="AN381" i="1"/>
  <c r="AN368" i="1"/>
  <c r="AN156" i="1"/>
  <c r="AM146" i="1"/>
  <c r="AL258" i="1"/>
  <c r="AN253" i="1"/>
  <c r="AL149" i="1"/>
  <c r="AN31" i="1"/>
  <c r="AN809" i="1"/>
  <c r="AN794" i="1"/>
  <c r="AM234" i="1"/>
  <c r="AM917" i="1"/>
  <c r="AN647" i="1"/>
  <c r="AM340" i="1"/>
  <c r="AL944" i="1"/>
  <c r="AN987" i="1"/>
  <c r="AL388" i="1"/>
  <c r="AM998" i="1"/>
  <c r="AM321" i="1"/>
  <c r="AL645" i="1"/>
  <c r="AM598" i="1"/>
  <c r="AL305" i="1"/>
  <c r="AM816" i="1"/>
  <c r="AM186" i="1"/>
  <c r="AM238" i="1"/>
  <c r="AN699" i="1"/>
  <c r="AL91" i="1"/>
  <c r="AM158" i="1"/>
  <c r="AN935" i="1"/>
  <c r="AL549" i="1"/>
  <c r="AN71" i="1"/>
  <c r="AN662" i="1"/>
  <c r="AM128" i="1"/>
  <c r="AM49" i="1"/>
  <c r="AN560" i="1"/>
  <c r="AN88" i="1"/>
  <c r="AL206" i="1"/>
  <c r="AN311" i="1"/>
  <c r="AL923" i="1"/>
  <c r="AM330" i="1"/>
  <c r="AM203" i="1"/>
  <c r="AN161" i="1"/>
  <c r="AL86" i="1"/>
  <c r="AN387" i="1"/>
  <c r="AL449" i="1"/>
  <c r="AM958" i="1"/>
  <c r="AN296" i="1"/>
  <c r="AL106" i="1"/>
  <c r="AN145" i="1"/>
  <c r="AM705" i="1"/>
  <c r="AL849" i="1"/>
  <c r="AL536" i="1"/>
  <c r="AM920" i="1"/>
  <c r="AL78" i="1"/>
  <c r="AM441" i="1"/>
  <c r="AN259" i="1"/>
  <c r="AM483" i="1"/>
  <c r="AN212" i="1"/>
  <c r="AN185" i="1"/>
  <c r="AM80" i="1"/>
  <c r="AL39" i="1"/>
  <c r="AM735" i="1"/>
  <c r="AL615" i="1"/>
  <c r="AL581" i="1"/>
  <c r="AN982" i="1"/>
  <c r="AL131" i="1"/>
  <c r="AM431" i="1"/>
  <c r="AN491" i="1"/>
  <c r="AN762" i="1"/>
  <c r="AN132" i="1"/>
  <c r="AL817" i="1"/>
  <c r="AL196" i="1"/>
  <c r="AM14" i="1"/>
  <c r="AL931" i="1"/>
  <c r="AM884" i="1"/>
  <c r="AL65" i="1"/>
  <c r="AN800" i="1"/>
  <c r="AN729" i="1"/>
  <c r="AN727" i="1"/>
  <c r="AN988" i="1"/>
  <c r="AL179" i="1"/>
  <c r="AM323" i="1"/>
  <c r="AN862" i="1"/>
  <c r="AL119" i="1"/>
  <c r="AN619" i="1"/>
  <c r="AN969" i="1"/>
  <c r="AL733" i="1"/>
  <c r="AN967" i="1"/>
  <c r="AN791" i="1"/>
  <c r="AM973" i="1"/>
  <c r="AN482" i="1"/>
  <c r="AN533" i="1"/>
  <c r="AM664" i="1"/>
  <c r="AM701" i="1"/>
  <c r="AN158" i="1"/>
  <c r="AN170" i="1"/>
  <c r="AN932" i="1"/>
  <c r="AL54" i="1"/>
  <c r="AN76" i="1"/>
  <c r="AL680" i="1"/>
  <c r="AM290" i="1"/>
  <c r="AL115" i="1"/>
  <c r="AL896" i="1"/>
  <c r="AN379" i="1"/>
  <c r="AL359" i="1"/>
  <c r="AN902" i="1"/>
  <c r="AM683" i="1"/>
  <c r="AL205" i="1"/>
  <c r="AM781" i="1"/>
  <c r="AN793" i="1"/>
  <c r="AM35" i="1"/>
  <c r="AM331" i="1"/>
  <c r="AN404" i="1"/>
  <c r="AM913" i="1"/>
  <c r="AM901" i="1"/>
  <c r="AN502" i="1"/>
  <c r="AL972" i="1"/>
  <c r="AL871" i="1"/>
  <c r="AN884" i="1"/>
  <c r="AN721" i="1"/>
  <c r="AL13" i="1"/>
  <c r="AN832" i="1"/>
  <c r="AM115" i="1"/>
  <c r="AM293" i="1"/>
  <c r="AN129" i="1"/>
  <c r="AM725" i="1"/>
  <c r="AN890" i="1"/>
  <c r="AL807" i="1"/>
  <c r="AM762" i="1"/>
  <c r="AL745" i="1"/>
  <c r="AN940" i="1"/>
  <c r="AM435" i="1"/>
  <c r="AM167" i="1"/>
  <c r="AL400" i="1"/>
  <c r="AL767" i="1"/>
  <c r="AL293" i="1"/>
  <c r="AN229" i="1"/>
  <c r="AL529" i="1"/>
  <c r="AN223" i="1"/>
  <c r="AN339" i="1"/>
  <c r="AM759" i="1"/>
  <c r="AM257" i="1"/>
  <c r="AM160" i="1"/>
  <c r="AL118" i="1"/>
  <c r="AM564" i="1"/>
  <c r="AL263" i="1"/>
  <c r="AM574" i="1"/>
  <c r="AN948" i="1"/>
  <c r="AM528" i="1"/>
  <c r="AN376" i="1"/>
  <c r="AM833" i="1"/>
  <c r="AM789" i="1"/>
  <c r="AN317" i="1"/>
  <c r="AL811" i="1"/>
  <c r="AL954" i="1"/>
  <c r="AL712" i="1"/>
  <c r="AM252" i="1"/>
  <c r="AN370" i="1"/>
  <c r="AM237" i="1"/>
  <c r="AL200" i="1"/>
  <c r="AN848" i="1"/>
  <c r="AM931" i="1"/>
  <c r="AN609" i="1"/>
  <c r="AM255" i="1"/>
  <c r="AM455" i="1"/>
  <c r="AN454" i="1"/>
  <c r="AL292" i="1"/>
  <c r="AL919" i="1"/>
  <c r="AN278" i="1"/>
  <c r="AN34" i="1"/>
  <c r="AN422" i="1"/>
  <c r="AL671" i="1"/>
  <c r="AN125" i="1"/>
  <c r="AN393" i="1"/>
  <c r="AN75" i="1"/>
  <c r="AN382" i="1"/>
  <c r="AL266" i="1"/>
  <c r="AL914" i="1"/>
  <c r="AL141" i="1"/>
  <c r="AM698" i="1"/>
  <c r="AM959" i="1"/>
  <c r="AL297" i="1"/>
  <c r="AL127" i="1"/>
  <c r="AN408" i="1"/>
  <c r="AN425" i="1"/>
  <c r="AM350" i="1"/>
  <c r="AM212" i="1"/>
  <c r="AM832" i="1"/>
  <c r="AN930" i="1"/>
  <c r="AL538" i="1"/>
  <c r="AM532" i="1"/>
  <c r="AM740" i="1"/>
  <c r="AN588" i="1"/>
  <c r="AM719" i="1"/>
  <c r="AN79" i="1"/>
  <c r="AL848" i="1"/>
  <c r="AM699" i="1"/>
  <c r="AM94" i="1"/>
  <c r="AN316" i="1"/>
  <c r="AN578" i="1"/>
  <c r="AM657" i="1"/>
  <c r="AL812" i="1"/>
  <c r="AN638" i="1"/>
  <c r="AL727" i="1"/>
  <c r="AN140" i="1"/>
  <c r="AM260" i="1"/>
  <c r="AM457" i="1"/>
  <c r="AL150" i="1"/>
  <c r="AM180" i="1"/>
  <c r="AN369" i="1"/>
  <c r="AN841" i="1"/>
  <c r="AL201" i="1"/>
  <c r="AM738" i="1"/>
  <c r="AN640" i="1"/>
  <c r="AM599" i="1"/>
  <c r="AL641" i="1"/>
  <c r="AM526" i="1"/>
  <c r="AL307" i="1"/>
  <c r="AN821" i="1"/>
  <c r="AL710" i="1"/>
  <c r="AN899" i="1"/>
  <c r="AM844" i="1"/>
  <c r="AN155" i="1"/>
  <c r="AM948" i="1"/>
  <c r="AM519" i="1"/>
  <c r="AL865" i="1"/>
  <c r="AM66" i="1"/>
  <c r="AM747" i="1"/>
  <c r="AL814" i="1"/>
  <c r="AL628" i="1"/>
  <c r="AM499" i="1"/>
  <c r="AM375" i="1"/>
  <c r="AL481" i="1"/>
  <c r="AL553" i="1"/>
  <c r="AL313" i="1"/>
  <c r="AL172" i="1"/>
  <c r="AL436" i="1"/>
  <c r="AM577" i="1"/>
  <c r="AM732" i="1"/>
  <c r="AM970" i="1"/>
  <c r="AM821" i="1"/>
  <c r="AM342" i="1"/>
  <c r="AL20" i="1"/>
  <c r="AL411" i="1"/>
  <c r="AL386" i="1"/>
  <c r="AN16" i="1"/>
  <c r="AL711" i="1"/>
  <c r="AM253" i="1"/>
  <c r="AN66" i="1"/>
  <c r="AL613" i="1"/>
  <c r="AM366" i="1"/>
  <c r="AL990" i="1"/>
  <c r="AL367" i="1"/>
  <c r="AN364" i="1"/>
  <c r="AN846" i="1"/>
  <c r="AL446" i="1"/>
  <c r="AM339" i="1"/>
  <c r="AM550" i="1"/>
  <c r="AN566" i="1"/>
  <c r="AM890" i="1"/>
  <c r="AL135" i="1"/>
  <c r="AN540" i="1"/>
  <c r="AN833" i="1"/>
  <c r="AM85" i="1"/>
  <c r="AL312" i="1"/>
  <c r="AN277" i="1"/>
  <c r="AN470" i="1"/>
  <c r="AM368" i="1"/>
  <c r="AL421" i="1"/>
  <c r="AM631" i="1"/>
  <c r="AL375" i="1"/>
  <c r="AM567" i="1"/>
  <c r="AM58" i="1"/>
  <c r="AN702" i="1"/>
  <c r="AN782" i="1"/>
  <c r="AM256" i="1"/>
  <c r="AM303" i="1"/>
  <c r="AM682" i="1"/>
  <c r="AN426" i="1"/>
  <c r="AN380" i="1"/>
  <c r="AL303" i="1"/>
  <c r="AN220" i="1"/>
  <c r="AM155" i="1"/>
  <c r="AL462" i="1"/>
  <c r="AL220" i="1"/>
  <c r="AN513" i="1"/>
  <c r="AL525" i="1"/>
  <c r="AM611" i="1"/>
  <c r="AN535" i="1"/>
  <c r="AM91" i="1"/>
  <c r="AN696" i="1"/>
  <c r="AN937" i="1"/>
  <c r="AL512" i="1"/>
  <c r="AL863" i="1"/>
  <c r="AM877" i="1"/>
  <c r="AN850" i="1"/>
  <c r="AN70" i="1"/>
  <c r="AN771" i="1"/>
  <c r="AM633" i="1"/>
  <c r="AL75" i="1"/>
  <c r="AM556" i="1"/>
  <c r="AN687" i="1"/>
  <c r="AN835" i="1"/>
  <c r="AN676" i="1"/>
  <c r="AN109" i="1"/>
  <c r="AM790" i="1"/>
  <c r="AN50" i="1"/>
  <c r="AL883" i="1"/>
  <c r="AN310" i="1"/>
  <c r="AL488" i="1"/>
  <c r="AM484" i="1"/>
  <c r="AL351" i="1"/>
  <c r="AM306" i="1"/>
  <c r="AM72" i="1"/>
  <c r="AL776" i="1"/>
  <c r="AN561" i="1"/>
  <c r="AN298" i="1"/>
  <c r="AL21" i="1"/>
  <c r="AL991" i="1"/>
  <c r="AN962" i="1"/>
  <c r="AM718" i="1"/>
  <c r="AL713" i="1"/>
  <c r="AL620" i="1"/>
  <c r="AN489" i="1"/>
  <c r="AM510" i="1"/>
  <c r="AL358" i="1"/>
  <c r="AM744" i="1"/>
  <c r="AN857" i="1"/>
  <c r="AL105" i="1"/>
  <c r="AL673" i="1"/>
  <c r="AM193" i="1"/>
  <c r="AN135" i="1"/>
  <c r="AN796" i="1"/>
  <c r="AN892" i="1"/>
  <c r="AM773" i="1"/>
  <c r="AM312" i="1"/>
  <c r="AL84" i="1"/>
  <c r="AL187" i="1"/>
  <c r="AN459" i="1"/>
  <c r="AL409" i="1"/>
  <c r="AL243" i="1"/>
  <c r="AN603" i="1"/>
  <c r="AL975" i="1"/>
  <c r="AL49" i="1"/>
  <c r="AN167" i="1"/>
  <c r="AL364" i="1"/>
  <c r="AL406" i="1"/>
  <c r="AM475" i="1"/>
  <c r="AN692" i="1"/>
  <c r="AM13" i="1"/>
  <c r="AM219" i="1"/>
  <c r="AN865" i="1"/>
  <c r="AN776" i="1"/>
  <c r="AM875" i="1"/>
  <c r="AM882" i="1"/>
  <c r="AM77" i="1"/>
  <c r="AL50" i="1"/>
  <c r="AL670" i="1"/>
  <c r="AN100" i="1"/>
  <c r="AN53" i="1"/>
  <c r="AM276" i="1"/>
  <c r="AM178" i="1"/>
  <c r="AL892" i="1"/>
  <c r="AL324" i="1"/>
  <c r="AM854" i="1"/>
  <c r="AN781" i="1"/>
  <c r="AM848" i="1"/>
  <c r="AL559" i="1"/>
  <c r="AN85" i="1"/>
  <c r="AN340" i="1"/>
  <c r="AL7" i="1"/>
  <c r="AN564" i="1"/>
  <c r="AM667" i="1"/>
  <c r="AN433" i="1"/>
  <c r="AM273" i="1"/>
  <c r="AL136" i="1"/>
  <c r="AN911" i="1"/>
  <c r="AM444" i="1"/>
  <c r="AM507" i="1"/>
  <c r="AL732" i="1"/>
  <c r="AL729" i="1"/>
  <c r="AL340" i="1"/>
  <c r="AL749" i="1"/>
  <c r="AM447" i="1"/>
  <c r="AM329" i="1"/>
  <c r="AM748" i="1"/>
  <c r="AN997" i="1"/>
  <c r="AN116" i="1"/>
  <c r="AL348" i="1"/>
  <c r="AL601" i="1"/>
  <c r="AL116" i="1"/>
  <c r="AM289" i="1"/>
  <c r="AL750" i="1"/>
  <c r="AN182" i="1"/>
  <c r="AN399" i="1"/>
  <c r="AN263" i="1"/>
  <c r="AM750" i="1"/>
  <c r="AM169" i="1"/>
  <c r="AN777" i="1"/>
  <c r="AL917" i="1"/>
  <c r="AN94" i="1"/>
  <c r="AN768" i="1"/>
  <c r="AL675" i="1"/>
  <c r="AN118" i="1"/>
  <c r="AN416" i="1"/>
  <c r="AM922" i="1"/>
  <c r="AL937" i="1"/>
  <c r="AM250" i="1"/>
  <c r="AL934" i="1"/>
  <c r="AL535" i="1"/>
  <c r="AM953" i="1"/>
  <c r="AL475" i="1"/>
  <c r="AN954" i="1"/>
  <c r="AM815" i="1"/>
  <c r="AN834" i="1"/>
  <c r="AM851" i="1"/>
  <c r="AL217" i="1"/>
  <c r="AM453" i="1"/>
  <c r="AN819" i="1"/>
  <c r="AN134" i="1"/>
  <c r="AM82" i="1"/>
  <c r="AN215" i="1"/>
  <c r="AM836" i="1"/>
  <c r="AL992" i="1"/>
  <c r="AN234" i="1"/>
  <c r="AM133" i="1"/>
  <c r="AN731" i="1"/>
  <c r="AM937" i="1"/>
  <c r="AM403" i="1"/>
  <c r="AN595" i="1"/>
  <c r="AM721" i="1"/>
  <c r="AL652" i="1"/>
  <c r="AM580" i="1"/>
  <c r="AL741" i="1"/>
  <c r="AM578" i="1"/>
  <c r="AN891" i="1"/>
  <c r="AN431" i="1"/>
  <c r="AM985" i="1"/>
  <c r="AM50" i="1"/>
  <c r="AL717" i="1"/>
  <c r="AN631" i="1"/>
  <c r="AN658" i="1"/>
  <c r="AN945" i="1"/>
  <c r="AN60" i="1"/>
  <c r="AN924" i="1"/>
  <c r="AN629" i="1"/>
  <c r="AL912" i="1"/>
  <c r="AL146" i="1"/>
  <c r="AN559" i="1"/>
  <c r="AN668" i="1"/>
  <c r="AM116" i="1"/>
  <c r="AN509" i="1"/>
  <c r="AL539" i="1"/>
  <c r="AN472" i="1"/>
  <c r="AL397" i="1"/>
  <c r="AL414" i="1"/>
  <c r="AN738" i="1"/>
  <c r="AL471" i="1"/>
  <c r="AL873" i="1"/>
  <c r="AL271" i="1"/>
  <c r="AN397" i="1"/>
  <c r="AM895" i="1"/>
  <c r="AM137" i="1"/>
  <c r="AL265" i="1"/>
  <c r="AL590" i="1"/>
  <c r="AM839" i="1"/>
  <c r="AL378" i="1"/>
  <c r="AL660" i="1"/>
  <c r="AN694" i="1"/>
  <c r="AM924" i="1"/>
  <c r="AL875" i="1"/>
  <c r="AM423" i="1"/>
  <c r="AL997" i="1"/>
  <c r="AL595" i="1"/>
  <c r="AL984" i="1"/>
  <c r="AM628" i="1"/>
  <c r="AL626" i="1"/>
  <c r="AN952" i="1"/>
  <c r="AN366" i="1"/>
  <c r="AM903" i="1"/>
  <c r="AM75" i="1"/>
  <c r="AL169" i="1"/>
  <c r="AL735" i="1"/>
  <c r="AN265" i="1"/>
  <c r="AN706" i="1"/>
  <c r="AN74" i="1"/>
  <c r="AN959" i="1"/>
  <c r="AL283" i="1"/>
  <c r="AN901" i="1"/>
  <c r="AM117" i="1"/>
  <c r="AL189" i="1"/>
  <c r="AN806" i="1"/>
  <c r="AL612" i="1"/>
  <c r="AL453" i="1"/>
  <c r="AM380" i="1"/>
  <c r="AN763" i="1"/>
  <c r="AN772" i="1"/>
  <c r="AM5" i="1"/>
  <c r="AN887" i="1"/>
  <c r="AM450" i="1"/>
  <c r="AL117" i="1"/>
  <c r="AM746" i="1"/>
  <c r="AM751" i="1"/>
  <c r="AL978" i="1"/>
  <c r="AM106" i="1"/>
  <c r="AM114" i="1"/>
  <c r="AN348" i="1"/>
  <c r="AM841" i="1"/>
  <c r="AM897" i="1"/>
  <c r="AN360" i="1"/>
  <c r="AN823" i="1"/>
  <c r="AL971" i="1"/>
  <c r="AL257" i="1"/>
  <c r="AN493" i="1"/>
  <c r="AN505" i="1"/>
  <c r="AM113" i="1"/>
  <c r="AM492" i="1"/>
  <c r="AM136" i="1"/>
  <c r="AM449" i="1"/>
  <c r="AM656" i="1"/>
  <c r="AL611" i="1"/>
  <c r="AL624" i="1"/>
  <c r="AL803" i="1"/>
  <c r="AL152" i="1"/>
  <c r="AL901" i="1"/>
  <c r="AL532" i="1"/>
  <c r="AM956" i="1"/>
  <c r="AL763" i="1"/>
  <c r="AM214" i="1"/>
  <c r="AN350" i="1"/>
  <c r="AL369" i="1"/>
  <c r="AN797" i="1"/>
  <c r="AL546" i="1"/>
  <c r="AN748" i="1"/>
  <c r="AL389" i="1"/>
  <c r="AL755" i="1"/>
  <c r="AL558" i="1"/>
  <c r="AL534" i="1"/>
  <c r="AM977" i="1"/>
  <c r="AL514" i="1"/>
  <c r="AL852" i="1"/>
  <c r="AN991" i="1"/>
  <c r="AL605" i="1"/>
  <c r="AN526" i="1"/>
  <c r="AN538" i="1"/>
  <c r="AL282" i="1"/>
  <c r="AN594" i="1"/>
  <c r="AL773" i="1"/>
  <c r="AN883" i="1"/>
  <c r="AN836" i="1"/>
  <c r="AN506" i="1"/>
  <c r="AL798" i="1"/>
  <c r="AL927" i="1"/>
  <c r="AN478" i="1"/>
  <c r="AL736" i="1"/>
  <c r="AL900" i="1"/>
  <c r="AN812" i="1"/>
  <c r="AM95" i="1"/>
  <c r="AL994" i="1"/>
  <c r="AN900" i="1"/>
  <c r="AL842" i="1"/>
  <c r="AL401" i="1"/>
  <c r="AN714" i="1"/>
  <c r="AM134" i="1"/>
  <c r="AL804" i="1"/>
  <c r="AM285" i="1"/>
  <c r="AN440" i="1"/>
  <c r="AM412" i="1"/>
  <c r="AM189" i="1"/>
  <c r="AM15" i="1"/>
  <c r="AN722" i="1"/>
  <c r="AL483" i="1"/>
  <c r="AN686" i="1"/>
  <c r="AM794" i="1"/>
  <c r="AN257" i="1"/>
  <c r="AM198" i="1"/>
  <c r="AM565" i="1"/>
  <c r="AL455" i="1"/>
  <c r="AL192" i="1"/>
  <c r="AN357" i="1"/>
  <c r="AL691" i="1"/>
  <c r="AN799" i="1"/>
  <c r="AL392" i="1"/>
  <c r="AM569" i="1"/>
  <c r="AN430" i="1"/>
  <c r="AM739" i="1"/>
  <c r="AN934" i="1"/>
  <c r="AM685" i="1"/>
  <c r="AL614" i="1"/>
  <c r="AN378" i="1"/>
  <c r="AM138" i="1"/>
  <c r="AN736" i="1"/>
  <c r="AL621" i="1"/>
  <c r="AM59" i="1"/>
  <c r="AN966" i="1"/>
  <c r="AL716" i="1"/>
  <c r="AM673" i="1"/>
  <c r="AN128" i="1"/>
  <c r="AN949" i="1"/>
  <c r="AM765" i="1"/>
  <c r="AN956" i="1"/>
  <c r="AM399" i="1"/>
  <c r="AN919" i="1"/>
  <c r="AM143" i="1"/>
  <c r="AM269" i="1"/>
  <c r="AN568" i="1"/>
  <c r="AM541" i="1"/>
  <c r="AL494" i="1"/>
  <c r="AN545" i="1"/>
  <c r="AN388" i="1"/>
  <c r="AM418" i="1"/>
  <c r="AL502" i="1"/>
  <c r="AM786" i="1"/>
  <c r="AM696" i="1"/>
  <c r="AN534" i="1"/>
  <c r="AM634" i="1"/>
  <c r="AM711" i="1"/>
  <c r="AN811" i="1"/>
  <c r="AN492" i="1"/>
  <c r="AM10" i="1"/>
  <c r="AL112" i="1"/>
  <c r="AN876" i="1"/>
  <c r="AN785" i="1"/>
  <c r="AM632" i="1"/>
  <c r="AL134" i="1"/>
  <c r="AM641" i="1"/>
  <c r="AL846" i="1"/>
  <c r="AM801" i="1"/>
  <c r="AN646" i="1"/>
  <c r="AL635" i="1"/>
  <c r="AL302" i="1"/>
  <c r="AM581" i="1"/>
  <c r="AM127" i="1"/>
  <c r="AN171" i="1"/>
  <c r="AN818" i="1"/>
  <c r="AL874" i="1"/>
  <c r="AN172" i="1"/>
  <c r="AL983" i="1"/>
  <c r="AL245" i="1"/>
  <c r="AM365" i="1"/>
  <c r="AM124" i="1"/>
  <c r="AN960" i="1"/>
  <c r="AL467" i="1"/>
  <c r="AM262" i="1"/>
  <c r="AN126" i="1"/>
  <c r="AN878" i="1"/>
  <c r="AM714" i="1"/>
  <c r="AL672" i="1"/>
  <c r="AL662" i="1"/>
  <c r="AL382" i="1"/>
  <c r="AL495" i="1"/>
  <c r="AN213" i="1"/>
  <c r="AL820" i="1"/>
  <c r="AM389" i="1"/>
  <c r="AM469" i="1"/>
  <c r="AN516" i="1"/>
  <c r="AM311" i="1"/>
  <c r="AL253" i="1"/>
  <c r="AN240" i="1"/>
  <c r="AN589" i="1"/>
  <c r="AM590" i="1"/>
  <c r="AL143" i="1"/>
  <c r="AL227" i="1"/>
  <c r="AL928" i="1"/>
  <c r="AM770" i="1"/>
  <c r="AN617" i="1"/>
  <c r="AN385" i="1"/>
  <c r="AL77" i="1"/>
  <c r="AM506" i="1"/>
  <c r="AL316" i="1"/>
  <c r="AN276" i="1"/>
  <c r="AL120" i="1"/>
  <c r="AL838" i="1"/>
  <c r="AN297" i="1"/>
  <c r="AL420" i="1"/>
  <c r="AL394" i="1"/>
  <c r="AM766" i="1"/>
  <c r="AN447" i="1"/>
  <c r="AL261" i="1"/>
  <c r="AN807" i="1"/>
  <c r="AL484" i="1"/>
  <c r="AM745" i="1"/>
  <c r="AN710" i="1"/>
  <c r="AN863" i="1"/>
  <c r="AM379" i="1"/>
  <c r="AN827" i="1"/>
  <c r="AM601" i="1"/>
  <c r="AM615" i="1"/>
  <c r="AM845" i="1"/>
  <c r="AN113" i="1"/>
  <c r="AN843" i="1"/>
  <c r="AM592" i="1"/>
  <c r="AN48" i="1"/>
  <c r="AN420" i="1"/>
  <c r="AN188" i="1"/>
  <c r="AL859" i="1"/>
  <c r="AL602" i="1"/>
  <c r="AL33" i="1"/>
  <c r="AL686" i="1"/>
  <c r="AL819" i="1"/>
  <c r="AL275" i="1"/>
  <c r="AM343" i="1"/>
  <c r="AL22" i="1"/>
  <c r="AL371" i="1"/>
  <c r="AN624" i="1"/>
  <c r="AM381" i="1"/>
  <c r="AM972" i="1"/>
  <c r="AM413" i="1"/>
  <c r="AM382" i="1"/>
  <c r="AL880" i="1"/>
  <c r="AL993" i="1"/>
  <c r="AL651" i="1"/>
  <c r="AL418" i="1"/>
  <c r="AM710" i="1"/>
  <c r="AM756" i="1"/>
  <c r="AL926" i="1"/>
  <c r="AM810" i="1"/>
  <c r="AL412" i="1"/>
  <c r="AM819" i="1"/>
  <c r="AN847" i="1"/>
  <c r="AM202" i="1"/>
  <c r="AN885" i="1"/>
  <c r="AL242" i="1"/>
  <c r="AN136" i="1"/>
  <c r="AL868" i="1"/>
  <c r="AN537" i="1"/>
  <c r="AN994" i="1"/>
  <c r="AN497" i="1"/>
  <c r="AN803" i="1"/>
  <c r="AM835" i="1"/>
  <c r="AN77" i="1"/>
  <c r="AL5" i="1"/>
  <c r="AL541" i="1"/>
  <c r="AL757" i="1"/>
  <c r="AN4" i="1"/>
  <c r="AN881" i="1"/>
  <c r="AN754" i="1"/>
  <c r="AM863" i="1"/>
  <c r="AN395" i="1"/>
  <c r="AM78" i="1"/>
  <c r="AL739" i="1"/>
  <c r="AN517" i="1"/>
  <c r="AN525" i="1"/>
  <c r="AM481" i="1"/>
  <c r="AL417" i="1"/>
  <c r="AN766" i="1"/>
  <c r="AN55" i="1"/>
  <c r="AN153" i="1"/>
  <c r="AN461" i="1"/>
  <c r="AL25" i="1"/>
  <c r="AN674" i="1"/>
  <c r="AL938" i="1"/>
  <c r="AM345" i="1"/>
  <c r="AM213" i="1"/>
  <c r="AN747" i="1"/>
  <c r="AM480" i="1"/>
  <c r="AM954" i="1"/>
  <c r="AL646" i="1"/>
  <c r="AM962" i="1"/>
  <c r="AN825" i="1"/>
  <c r="AM796" i="1"/>
  <c r="AM606" i="1"/>
  <c r="AN734" i="1"/>
  <c r="AM811" i="1"/>
  <c r="AL921" i="1"/>
  <c r="AL274" i="1"/>
  <c r="AL320" i="1"/>
  <c r="AN460" i="1"/>
  <c r="AL1000" i="1"/>
  <c r="AL988" i="1"/>
  <c r="AL83" i="1"/>
  <c r="AM552" i="1"/>
  <c r="AL824" i="1"/>
  <c r="AM799" i="1"/>
  <c r="AL356" i="1"/>
  <c r="AL402" i="1"/>
  <c r="AM885" i="1"/>
  <c r="AL933" i="1"/>
  <c r="AL850" i="1"/>
  <c r="AN602" i="1"/>
  <c r="AM804" i="1"/>
  <c r="AL561" i="1"/>
  <c r="AL31" i="1"/>
  <c r="AL858" i="1"/>
  <c r="AM785" i="1"/>
  <c r="AL148" i="1"/>
  <c r="AM467" i="1"/>
  <c r="AN877" i="1"/>
  <c r="AN5" i="1"/>
  <c r="AN895" i="1"/>
  <c r="AL743" i="1"/>
  <c r="AL796" i="1"/>
  <c r="AN651" i="1"/>
  <c r="AN197" i="1"/>
  <c r="AN398" i="1"/>
  <c r="AM452" i="1"/>
  <c r="AM923" i="1"/>
  <c r="AL121" i="1"/>
  <c r="AN462" i="1"/>
  <c r="AM523" i="1"/>
  <c r="AN943" i="1"/>
  <c r="AM308" i="1"/>
  <c r="AN549" i="1"/>
  <c r="AM527" i="1"/>
  <c r="AN536" i="1"/>
  <c r="AM737" i="1"/>
  <c r="AM703" i="1"/>
  <c r="AL547" i="1"/>
  <c r="AL582" i="1"/>
  <c r="AN227" i="1"/>
  <c r="AM693" i="1"/>
  <c r="AM140" i="1"/>
  <c r="AM898" i="1"/>
  <c r="AN654" i="1"/>
  <c r="AN684" i="1"/>
  <c r="AN983" i="1"/>
  <c r="AM56" i="1"/>
  <c r="AM787" i="1"/>
  <c r="AN759" i="1"/>
  <c r="AN633" i="1"/>
  <c r="AM547" i="1"/>
  <c r="AL986" i="1"/>
  <c r="AN613" i="1"/>
  <c r="AL687" i="1"/>
  <c r="AM296" i="1"/>
  <c r="AM857" i="1"/>
  <c r="AL336" i="1"/>
  <c r="AM139" i="1"/>
  <c r="AM401" i="1"/>
  <c r="AN642" i="1"/>
  <c r="AN704" i="1"/>
  <c r="AM258" i="1"/>
  <c r="AM617" i="1"/>
  <c r="AN968" i="1"/>
  <c r="AM955" i="1"/>
  <c r="AM604" i="1"/>
  <c r="AM655" i="1"/>
  <c r="AN757" i="1"/>
  <c r="AM778" i="1"/>
  <c r="AM726" i="1"/>
  <c r="AN38" i="1"/>
  <c r="AN972" i="1"/>
  <c r="AL704" i="1"/>
  <c r="AL720" i="1"/>
  <c r="AM373" i="1"/>
  <c r="AN643" i="1"/>
  <c r="AM932" i="1"/>
  <c r="AL431" i="1"/>
  <c r="AL331" i="1"/>
  <c r="AN744" i="1"/>
  <c r="AM919" i="1"/>
  <c r="AM651" i="1"/>
  <c r="AM207" i="1"/>
  <c r="AM809" i="1"/>
  <c r="AM445" i="1"/>
  <c r="AL518" i="1"/>
  <c r="AN910" i="1"/>
  <c r="AL632" i="1"/>
  <c r="AN852" i="1"/>
  <c r="AN10" i="1"/>
  <c r="AN866" i="1"/>
  <c r="AM456" i="1"/>
  <c r="AN764" i="1"/>
  <c r="AM886" i="1"/>
  <c r="AN592" i="1"/>
  <c r="AN724" i="1"/>
  <c r="AN986" i="1"/>
  <c r="AM411" i="1"/>
  <c r="AM960" i="1"/>
  <c r="AN108" i="1"/>
  <c r="AN618" i="1"/>
  <c r="AL953" i="1"/>
  <c r="AL531" i="1"/>
  <c r="AM706" i="1"/>
  <c r="AM218" i="1"/>
  <c r="AL517" i="1"/>
  <c r="AL650" i="1"/>
  <c r="AM622" i="1"/>
  <c r="AL792" i="1"/>
  <c r="AN384" i="1"/>
  <c r="AM934" i="1"/>
  <c r="AN362" i="1"/>
  <c r="AM825" i="1"/>
  <c r="AL805" i="1"/>
  <c r="AL724" i="1"/>
  <c r="AN989" i="1"/>
  <c r="AL834" i="1"/>
  <c r="AN41" i="1"/>
  <c r="AM724" i="1"/>
  <c r="AL698" i="1"/>
  <c r="AM563" i="1"/>
  <c r="AN511" i="1"/>
  <c r="AM983" i="1"/>
  <c r="AL945" i="1"/>
  <c r="AN40" i="1"/>
  <c r="AL186" i="1"/>
  <c r="AM305" i="1"/>
  <c r="AN868" i="1"/>
  <c r="AN389" i="1"/>
  <c r="AM468" i="1"/>
  <c r="AN693" i="1"/>
  <c r="AN926" i="1"/>
  <c r="AN441" i="1"/>
  <c r="AM704" i="1"/>
  <c r="AN828" i="1"/>
  <c r="AL107" i="1"/>
  <c r="AL522" i="1"/>
  <c r="AM861" i="1"/>
  <c r="AM173" i="1"/>
  <c r="AN990" i="1"/>
  <c r="AL738" i="1"/>
  <c r="AN801" i="1"/>
  <c r="AL456" i="1"/>
  <c r="AL827" i="1"/>
  <c r="AM652" i="1"/>
  <c r="AL287" i="1"/>
  <c r="AM916" i="1"/>
  <c r="AN434" i="1"/>
  <c r="AL527" i="1"/>
  <c r="AM153" i="1"/>
  <c r="AN159" i="1"/>
  <c r="AM930" i="1"/>
  <c r="AM842" i="1"/>
  <c r="AL887" i="1"/>
  <c r="AM975" i="1"/>
  <c r="AL343" i="1"/>
  <c r="AM600" i="1"/>
  <c r="AL438" i="1"/>
  <c r="AN711" i="1"/>
  <c r="AN855" i="1"/>
  <c r="AL839" i="1"/>
  <c r="AN383" i="1"/>
  <c r="AM404" i="1"/>
  <c r="AL62" i="1"/>
  <c r="AL618" i="1"/>
  <c r="AM908" i="1"/>
  <c r="AM326" i="1"/>
  <c r="AM752" i="1"/>
  <c r="AM277" i="1"/>
  <c r="AN605" i="1"/>
  <c r="AL690" i="1"/>
  <c r="AM728" i="1"/>
  <c r="AM763" i="1"/>
  <c r="AN579" i="1"/>
  <c r="AM144" i="1"/>
  <c r="AL170" i="1"/>
  <c r="AL935" i="1"/>
  <c r="AM87" i="1"/>
  <c r="AN652" i="1"/>
  <c r="AM496" i="1"/>
  <c r="AM820" i="1"/>
  <c r="AN790" i="1"/>
  <c r="AM674" i="1"/>
  <c r="AN659" i="1"/>
  <c r="AN98" i="1"/>
  <c r="AL362" i="1"/>
  <c r="AN305" i="1"/>
  <c r="AM829" i="1"/>
  <c r="AM304" i="1"/>
  <c r="AL961" i="1"/>
  <c r="AM616" i="1"/>
  <c r="AN477" i="1"/>
  <c r="AN761" i="1"/>
  <c r="AM837" i="1"/>
  <c r="AM463" i="1"/>
  <c r="AM572" i="1"/>
  <c r="AM847" i="1"/>
  <c r="AL809" i="1"/>
  <c r="AM620" i="1"/>
  <c r="AL493" i="1"/>
  <c r="AL695" i="1"/>
  <c r="AN127" i="1"/>
  <c r="AL977" i="1"/>
  <c r="AM780" i="1"/>
  <c r="AL619" i="1"/>
  <c r="AM729" i="1"/>
  <c r="AM104" i="1"/>
  <c r="AL719" i="1"/>
  <c r="AL627" i="1"/>
  <c r="AL989" i="1"/>
  <c r="AM61" i="1"/>
  <c r="AN830" i="1"/>
  <c r="AM963" i="1"/>
  <c r="AL774" i="1"/>
  <c r="AM609" i="1"/>
  <c r="AN933" i="1"/>
  <c r="AL139" i="1"/>
  <c r="AN700" i="1"/>
  <c r="AL684" i="1"/>
  <c r="AL593" i="1"/>
  <c r="AM163" i="1"/>
  <c r="AN752" i="1"/>
  <c r="AL778" i="1"/>
  <c r="AN779" i="1"/>
  <c r="AL780" i="1"/>
  <c r="AL182" i="1"/>
  <c r="AM425" i="1"/>
  <c r="AN338" i="1"/>
  <c r="AM464" i="1"/>
  <c r="AL929" i="1"/>
  <c r="AM81" i="1"/>
  <c r="AN936" i="1"/>
  <c r="AN953" i="1"/>
  <c r="AM573" i="1"/>
  <c r="AM40" i="1"/>
  <c r="AM370" i="1"/>
  <c r="AM568" i="1"/>
  <c r="AL509" i="1"/>
  <c r="AL939" i="1"/>
  <c r="AN963" i="1"/>
  <c r="AL910" i="1"/>
  <c r="AN600" i="1"/>
  <c r="AL555" i="1"/>
  <c r="AL110" i="1"/>
  <c r="AL248" i="1"/>
  <c r="AN403" i="1"/>
  <c r="AN413" i="1"/>
  <c r="AN1000" i="1"/>
  <c r="AN944" i="1"/>
  <c r="AL609" i="1"/>
  <c r="AN938" i="1"/>
  <c r="AN72" i="1"/>
  <c r="AL806" i="1"/>
  <c r="AM254" i="1"/>
  <c r="AN656" i="1"/>
  <c r="AM8" i="1"/>
  <c r="AL622" i="1"/>
  <c r="AL948" i="1"/>
  <c r="AM587" i="1"/>
  <c r="AL876" i="1"/>
  <c r="AN648" i="1"/>
  <c r="AL895" i="1"/>
  <c r="AM504" i="1"/>
  <c r="AL813" i="1"/>
  <c r="AN9" i="1"/>
  <c r="AM784" i="1"/>
  <c r="AM185" i="1"/>
  <c r="AM757" i="1"/>
  <c r="AM855" i="1"/>
  <c r="AL837" i="1"/>
  <c r="AM316" i="1"/>
  <c r="AL649" i="1"/>
  <c r="AM557" i="1"/>
  <c r="AL126" i="1"/>
  <c r="AM522" i="1"/>
  <c r="AM940" i="1"/>
  <c r="AN712" i="1"/>
  <c r="AN703" i="1"/>
  <c r="AN46" i="1"/>
  <c r="AN262" i="1"/>
  <c r="AL10" i="1"/>
  <c r="AN918" i="1"/>
  <c r="AN499" i="1"/>
  <c r="AN641" i="1"/>
  <c r="AN951" i="1"/>
  <c r="AM607" i="1"/>
  <c r="AL289" i="1"/>
  <c r="AN347" i="1"/>
  <c r="AM465" i="1"/>
  <c r="AL393" i="1"/>
  <c r="AN446" i="1"/>
  <c r="AM517" i="1"/>
  <c r="AL920" i="1"/>
  <c r="AL772" i="1"/>
  <c r="AL616" i="1"/>
  <c r="AL682" i="1"/>
  <c r="AM34" i="1"/>
  <c r="AL825" i="1"/>
  <c r="AN774" i="1"/>
  <c r="AM319" i="1"/>
  <c r="AL610" i="1"/>
  <c r="AN610" i="1"/>
  <c r="AN103" i="1"/>
  <c r="AL637" i="1"/>
  <c r="AL818" i="1"/>
  <c r="AM713" i="1"/>
  <c r="AN309" i="1"/>
  <c r="AL328" i="1"/>
  <c r="AN657" i="1"/>
  <c r="AN346" i="1"/>
  <c r="AN872" i="1"/>
  <c r="AM887" i="1"/>
  <c r="AM947" i="1"/>
  <c r="AN680" i="1"/>
  <c r="AL500" i="1"/>
  <c r="AM879" i="1"/>
  <c r="AM929" i="1"/>
  <c r="AM981" i="1"/>
  <c r="AL810" i="1"/>
  <c r="AL962" i="1"/>
  <c r="AL568" i="1"/>
  <c r="AL965" i="1"/>
  <c r="AL580" i="1"/>
  <c r="AM378" i="1"/>
  <c r="AM733" i="1"/>
  <c r="AN743" i="1"/>
  <c r="AN773" i="1"/>
  <c r="AL915" i="1"/>
  <c r="AL878" i="1"/>
  <c r="AN546" i="1"/>
  <c r="AM754" i="1"/>
  <c r="AL594" i="1"/>
  <c r="AM709" i="1"/>
  <c r="AN529" i="1"/>
  <c r="AL996" i="1"/>
  <c r="AL600" i="1"/>
  <c r="AM546" i="1"/>
  <c r="AL889" i="1"/>
  <c r="AL528" i="1"/>
  <c r="AL390" i="1"/>
  <c r="AM182" i="1"/>
  <c r="AL579" i="1"/>
  <c r="AM576" i="1"/>
  <c r="AN802" i="1"/>
  <c r="AN242" i="1"/>
  <c r="AL879" i="1"/>
  <c r="AM336" i="1"/>
  <c r="AM197" i="1"/>
  <c r="AL795" i="1"/>
  <c r="AL715" i="1"/>
  <c r="AL241" i="1"/>
  <c r="AN520" i="1"/>
  <c r="AL642" i="1"/>
  <c r="AL815" i="1"/>
  <c r="AN958" i="1"/>
  <c r="AM589" i="1"/>
  <c r="AM96" i="1"/>
  <c r="AM334" i="1"/>
  <c r="AL969" i="1"/>
  <c r="AL565" i="1"/>
  <c r="AL250" i="1"/>
  <c r="AN407" i="1"/>
  <c r="AM668" i="1"/>
  <c r="AL505" i="1"/>
  <c r="AM991" i="1"/>
  <c r="AN992" i="1"/>
  <c r="AN479" i="1"/>
  <c r="AN913" i="1"/>
  <c r="AM951" i="1"/>
  <c r="AL841" i="1"/>
  <c r="AN199" i="1"/>
  <c r="AL154" i="1"/>
  <c r="AL162" i="1"/>
  <c r="AL225" i="1"/>
  <c r="AL499" i="1"/>
  <c r="AN120" i="1"/>
  <c r="AN780" i="1"/>
  <c r="AL633" i="1"/>
  <c r="AM843" i="1"/>
  <c r="AN838" i="1"/>
  <c r="AM315" i="1"/>
  <c r="AN826" i="1"/>
  <c r="AM165" i="1"/>
  <c r="AN608" i="1"/>
  <c r="AN805" i="1"/>
  <c r="AL368" i="1"/>
  <c r="AN593" i="1"/>
  <c r="AM603" i="1"/>
  <c r="AL653" i="1"/>
  <c r="AM734" i="1"/>
  <c r="AM353" i="1"/>
  <c r="AL604" i="1"/>
  <c r="AM814" i="1"/>
  <c r="AN244" i="1"/>
  <c r="AL916" i="1"/>
  <c r="AN450" i="1"/>
  <c r="AN922" i="1"/>
  <c r="AN931" i="1"/>
  <c r="AN485" i="1"/>
  <c r="AL222" i="1"/>
  <c r="AM471" i="1"/>
  <c r="AN323" i="1"/>
  <c r="AL490" i="1"/>
  <c r="AM873" i="1"/>
  <c r="AN921" i="1"/>
  <c r="AM995" i="1"/>
  <c r="AM976" i="1"/>
  <c r="AN586" i="1"/>
  <c r="AL176" i="1"/>
  <c r="AN198" i="1"/>
  <c r="AM888" i="1"/>
  <c r="AL723" i="1"/>
  <c r="AM692" i="1"/>
  <c r="AM647" i="1"/>
  <c r="AN375" i="1"/>
  <c r="AL551" i="1"/>
  <c r="AN78" i="1"/>
  <c r="AL38" i="1"/>
  <c r="AM108" i="1"/>
  <c r="AM642" i="1"/>
  <c r="AL877" i="1"/>
  <c r="AN626" i="1"/>
  <c r="AN469" i="1"/>
  <c r="AM777" i="1"/>
  <c r="AN507" i="1"/>
  <c r="AL783" i="1"/>
  <c r="AN510" i="1"/>
  <c r="AN829" i="1"/>
  <c r="AN690" i="1"/>
  <c r="AN327" i="1"/>
  <c r="AL908" i="1"/>
  <c r="AM518" i="1"/>
  <c r="AM591" i="1"/>
  <c r="AL836" i="1"/>
  <c r="AL377" i="1"/>
  <c r="AN81" i="1"/>
  <c r="AM11" i="1"/>
  <c r="AN616" i="1"/>
  <c r="AL799" i="1"/>
  <c r="AL270" i="1"/>
  <c r="AM927" i="1"/>
  <c r="AN61" i="1"/>
  <c r="AN739" i="1"/>
  <c r="AM621" i="1"/>
  <c r="AN650" i="1"/>
  <c r="AN708" i="1"/>
  <c r="AN471" i="1"/>
  <c r="AL760" i="1"/>
  <c r="AM313" i="1"/>
  <c r="AM997" i="1"/>
  <c r="AL405" i="1"/>
  <c r="AN879" i="1"/>
  <c r="AL267" i="1"/>
  <c r="AM478" i="1"/>
  <c r="AN612" i="1"/>
  <c r="AN524" i="1"/>
  <c r="AM4" i="1"/>
  <c r="AL583" i="1"/>
  <c r="AM896" i="1"/>
  <c r="AM535" i="1"/>
  <c r="AN289" i="1"/>
  <c r="AM630" i="1"/>
  <c r="AN730" i="1"/>
  <c r="AN978" i="1"/>
  <c r="AN929" i="1"/>
  <c r="AM771" i="1"/>
  <c r="AN591" i="1"/>
  <c r="AN569" i="1"/>
  <c r="AL268" i="1"/>
  <c r="AN392" i="1"/>
  <c r="AL909" i="1"/>
  <c r="AM645" i="1"/>
  <c r="AL860" i="1"/>
  <c r="AL894" i="1"/>
  <c r="AL564" i="1"/>
  <c r="AL740" i="1"/>
  <c r="AN661" i="1"/>
  <c r="AL60" i="1"/>
  <c r="AM782" i="1"/>
  <c r="AL765" i="1"/>
  <c r="AM800" i="1"/>
  <c r="AM990" i="1"/>
  <c r="AM415" i="1"/>
  <c r="AN745" i="1"/>
  <c r="AM46" i="1"/>
  <c r="AM359" i="1"/>
  <c r="AN749" i="1"/>
  <c r="AM798" i="1"/>
  <c r="AN980" i="1"/>
  <c r="AM859" i="1"/>
  <c r="AN837" i="1"/>
  <c r="AN753" i="1"/>
  <c r="AM712" i="1"/>
  <c r="AM135" i="1"/>
  <c r="AM479" i="1"/>
  <c r="AM298" i="1"/>
  <c r="AN903" i="1"/>
  <c r="AL703" i="1"/>
  <c r="AL450" i="1"/>
  <c r="AL898" i="1"/>
  <c r="AM482" i="1"/>
  <c r="AM351" i="1"/>
  <c r="AN275" i="1"/>
  <c r="AL447" i="1"/>
  <c r="AL759" i="1"/>
  <c r="AL701" i="1"/>
  <c r="AN304" i="1"/>
  <c r="AM26" i="1"/>
  <c r="AM420" i="1"/>
  <c r="AN758" i="1"/>
  <c r="AN666" i="1"/>
  <c r="AN620" i="1"/>
  <c r="AM741" i="1"/>
  <c r="AM717" i="1"/>
  <c r="AM984" i="1"/>
  <c r="AL504" i="1"/>
  <c r="AN222" i="1"/>
  <c r="AM989" i="1"/>
  <c r="AN995" i="1"/>
  <c r="AL4" i="1"/>
  <c r="AL968" i="1"/>
  <c r="AL437" i="1"/>
  <c r="AN577" i="1"/>
  <c r="AM779" i="1"/>
  <c r="AL828" i="1"/>
  <c r="AN92" i="1"/>
  <c r="AM230" i="1"/>
  <c r="AL844" i="1"/>
  <c r="AN361" i="1"/>
  <c r="AM672" i="1"/>
  <c r="AN541" i="1"/>
  <c r="AM497" i="1"/>
  <c r="AL398" i="1"/>
  <c r="AM675" i="1"/>
  <c r="AL913" i="1"/>
  <c r="AN597" i="1"/>
  <c r="AL570" i="1"/>
  <c r="AN352" i="1"/>
  <c r="AM531" i="1"/>
  <c r="AL511" i="1"/>
  <c r="AM408" i="1"/>
  <c r="AN912" i="1"/>
  <c r="AM38" i="1"/>
  <c r="AM716" i="1"/>
  <c r="AN28" i="1"/>
  <c r="AL223" i="1"/>
  <c r="AL685" i="1"/>
  <c r="AM987" i="1"/>
  <c r="AN942" i="1"/>
  <c r="AL987" i="1"/>
  <c r="AN208" i="1"/>
  <c r="AN217" i="1"/>
  <c r="AM727" i="1"/>
  <c r="AN453" i="1"/>
  <c r="AM177" i="1"/>
  <c r="AL771" i="1"/>
  <c r="AL679" i="1"/>
  <c r="AM936" i="1"/>
  <c r="AN894" i="1"/>
  <c r="AM530" i="1"/>
  <c r="AM905" i="1"/>
  <c r="AM914" i="1"/>
  <c r="AL949" i="1"/>
  <c r="AN740" i="1"/>
  <c r="AM608" i="1"/>
  <c r="AN726" i="1"/>
  <c r="AN898" i="1"/>
  <c r="AM952" i="1"/>
  <c r="AN269" i="1"/>
  <c r="AL781" i="1"/>
  <c r="AN512" i="1"/>
  <c r="AN587" i="1"/>
  <c r="AL562" i="1"/>
  <c r="AN859" i="1"/>
  <c r="AN238" i="1"/>
  <c r="AL634" i="1"/>
  <c r="AL603" i="1"/>
  <c r="AL608" i="1"/>
  <c r="AL995" i="1"/>
  <c r="AN705" i="1"/>
  <c r="AL762" i="1"/>
  <c r="AL985" i="1"/>
  <c r="AN645" i="1"/>
  <c r="AM636" i="1"/>
  <c r="AN87" i="1"/>
  <c r="AL832" i="1"/>
  <c r="AL543" i="1"/>
  <c r="AN157" i="1"/>
  <c r="AN551" i="1"/>
  <c r="AL663" i="1"/>
  <c r="AM364" i="1"/>
  <c r="AL159" i="1"/>
  <c r="AM999" i="1"/>
  <c r="AN17" i="1"/>
  <c r="AM946" i="1"/>
  <c r="AL544" i="1"/>
  <c r="AM388" i="1"/>
  <c r="AL463" i="1"/>
  <c r="AN849" i="1"/>
  <c r="AN245" i="1"/>
  <c r="AN117" i="1"/>
  <c r="AL63" i="1"/>
  <c r="AM515" i="1"/>
  <c r="AL786" i="1"/>
  <c r="AL737" i="1"/>
  <c r="AL625" i="1"/>
  <c r="AM559" i="1"/>
  <c r="AM367" i="1"/>
  <c r="AL833" i="1"/>
  <c r="AM70" i="1"/>
  <c r="AL391" i="1"/>
  <c r="AM297" i="1"/>
  <c r="AM691" i="1"/>
  <c r="AL654" i="1"/>
  <c r="AL355" i="1"/>
  <c r="AM964" i="1"/>
  <c r="AL801" i="1"/>
  <c r="AL661" i="1"/>
  <c r="AL851" i="1"/>
  <c r="AL959" i="1"/>
  <c r="AN814" i="1"/>
  <c r="AN851" i="1"/>
  <c r="AM424" i="1"/>
  <c r="AM286" i="1"/>
  <c r="AL491" i="1"/>
  <c r="AL427" i="1"/>
  <c r="AM398" i="1"/>
  <c r="AN570" i="1"/>
  <c r="AN946" i="1"/>
  <c r="AM707" i="1"/>
  <c r="AN760" i="1"/>
  <c r="AL748" i="1"/>
  <c r="AL569" i="1"/>
  <c r="AN144" i="1"/>
  <c r="AL321" i="1"/>
  <c r="AL789" i="1"/>
  <c r="AN37" i="1"/>
  <c r="AL160" i="1"/>
  <c r="AN455" i="1"/>
  <c r="AN202" i="1"/>
  <c r="AM840" i="1"/>
  <c r="AN632" i="1"/>
  <c r="AL973" i="1"/>
  <c r="AN351" i="1"/>
  <c r="AL319" i="1"/>
  <c r="AN636" i="1"/>
  <c r="AL576" i="1"/>
  <c r="AN882" i="1"/>
  <c r="AL448" i="1"/>
  <c r="AL791" i="1"/>
  <c r="AL207" i="1"/>
  <c r="AL659" i="1"/>
  <c r="AN284" i="1"/>
  <c r="AN635" i="1"/>
  <c r="AL197" i="1"/>
  <c r="AN231" i="1"/>
  <c r="AN623" i="1"/>
  <c r="AM571" i="1"/>
  <c r="AL700" i="1"/>
  <c r="AL252" i="1"/>
  <c r="AM512" i="1"/>
  <c r="AM911" i="1"/>
  <c r="AN69" i="1"/>
  <c r="AM341" i="1"/>
  <c r="AL53" i="1"/>
  <c r="AL554" i="1"/>
  <c r="AL692" i="1"/>
  <c r="AN523" i="1"/>
  <c r="AL204" i="1"/>
  <c r="AL56" i="1"/>
  <c r="AM795" i="1"/>
  <c r="AM996" i="1"/>
  <c r="AL487" i="1"/>
  <c r="AN917" i="1"/>
  <c r="AN508" i="1"/>
  <c r="AL586" i="1"/>
  <c r="AM402" i="1"/>
  <c r="AN625" i="1"/>
  <c r="AN634" i="1"/>
  <c r="AL881" i="1"/>
  <c r="AN32" i="1"/>
  <c r="AL721" i="1"/>
  <c r="AM918" i="1"/>
  <c r="AM20" i="1"/>
  <c r="AN219" i="1"/>
  <c r="AL779" i="1"/>
  <c r="AN842" i="1"/>
  <c r="AL520" i="1"/>
  <c r="AN287" i="1"/>
  <c r="AN713" i="1"/>
  <c r="AL764" i="1"/>
  <c r="AL132" i="1"/>
  <c r="AN59" i="1"/>
  <c r="AN432" i="1"/>
  <c r="AL352" i="1"/>
  <c r="AN225" i="1"/>
  <c r="AL966" i="1"/>
  <c r="AN941" i="1"/>
  <c r="AM627" i="1"/>
  <c r="AL893" i="1"/>
  <c r="AM749" i="1"/>
  <c r="AM84" i="1"/>
  <c r="AM649" i="1"/>
  <c r="AN644" i="1"/>
  <c r="AL674" i="1"/>
  <c r="AL808" i="1"/>
  <c r="AM803" i="1"/>
  <c r="AM677" i="1"/>
  <c r="AN875" i="1"/>
  <c r="AM454" i="1"/>
  <c r="AM802" i="1"/>
  <c r="AL194" i="1"/>
  <c r="AN410" i="1"/>
  <c r="AL974" i="1"/>
  <c r="AM643" i="1"/>
  <c r="AM451" i="1"/>
  <c r="AN907" i="1"/>
  <c r="AL466" i="1"/>
  <c r="AL229" i="1"/>
  <c r="AL866" i="1"/>
  <c r="AL899" i="1"/>
  <c r="AL941" i="1"/>
  <c r="AL317" i="1"/>
  <c r="AL298" i="1"/>
  <c r="AM266" i="1"/>
  <c r="AL822" i="1"/>
  <c r="AM301" i="1"/>
  <c r="AL960" i="1"/>
  <c r="AL870" i="1"/>
  <c r="AL617" i="1"/>
  <c r="AN273" i="1"/>
  <c r="AN514" i="1"/>
  <c r="AM834" i="1"/>
  <c r="AN939" i="1"/>
  <c r="AL982" i="1"/>
  <c r="AL133" i="1"/>
  <c r="AL742" i="1"/>
  <c r="AM393" i="1"/>
  <c r="AN466" i="1"/>
  <c r="AL979" i="1"/>
  <c r="AM605" i="1"/>
  <c r="AM503" i="1"/>
  <c r="AL537" i="1"/>
  <c r="AL629" i="1"/>
  <c r="AM894" i="1"/>
  <c r="AN504" i="1"/>
  <c r="AM797" i="1"/>
  <c r="AN445" i="1"/>
  <c r="AM524" i="1"/>
  <c r="AL770" i="1"/>
  <c r="AN717" i="1"/>
  <c r="AN804" i="1"/>
  <c r="AM860" i="1"/>
  <c r="AM950" i="1"/>
  <c r="AL425" i="1"/>
  <c r="AN728" i="1"/>
  <c r="AN571" i="1"/>
  <c r="AL655" i="1"/>
  <c r="AN233" i="1"/>
  <c r="AM866" i="1"/>
  <c r="AL705" i="1"/>
  <c r="AM462" i="1"/>
  <c r="AM986" i="1"/>
  <c r="AL769" i="1"/>
  <c r="AM43" i="1"/>
  <c r="AL746" i="1"/>
  <c r="AL130" i="1"/>
  <c r="AL936" i="1"/>
  <c r="AL658" i="1"/>
  <c r="AN611" i="1"/>
  <c r="AL768" i="1"/>
  <c r="AN669" i="1"/>
  <c r="AM793" i="1"/>
  <c r="AL180" i="1"/>
  <c r="AL479" i="1"/>
  <c r="AM774" i="1"/>
  <c r="AM889" i="1"/>
  <c r="AN810" i="1"/>
  <c r="AL869" i="1"/>
  <c r="AM760" i="1"/>
  <c r="AN985" i="1"/>
  <c r="AO760" i="1" l="1"/>
  <c r="AO889" i="1"/>
  <c r="AO774" i="1"/>
  <c r="AO793" i="1"/>
  <c r="AO43" i="1"/>
  <c r="AO986" i="1"/>
  <c r="AO462" i="1"/>
  <c r="AO866" i="1"/>
  <c r="AO950" i="1"/>
  <c r="AO860" i="1"/>
  <c r="AO524" i="1"/>
  <c r="AO797" i="1"/>
  <c r="AO894" i="1"/>
  <c r="AO503" i="1"/>
  <c r="AO605" i="1"/>
  <c r="AO393" i="1"/>
  <c r="AO834" i="1"/>
  <c r="AO301" i="1"/>
  <c r="AO266" i="1"/>
  <c r="AO451" i="1"/>
  <c r="AO643" i="1"/>
  <c r="AO802" i="1"/>
  <c r="AO454" i="1"/>
  <c r="AO677" i="1"/>
  <c r="AO803" i="1"/>
  <c r="AO649" i="1"/>
  <c r="AO84" i="1"/>
  <c r="AO749" i="1"/>
  <c r="AO627" i="1"/>
  <c r="AO20" i="1"/>
  <c r="AO918" i="1"/>
  <c r="AO402" i="1"/>
  <c r="AO996" i="1"/>
  <c r="AO795" i="1"/>
  <c r="AO341" i="1"/>
  <c r="AO911" i="1"/>
  <c r="AO512" i="1"/>
  <c r="AO571" i="1"/>
  <c r="AO840" i="1"/>
  <c r="AO707" i="1"/>
  <c r="AO398" i="1"/>
  <c r="AO286" i="1"/>
  <c r="AO424" i="1"/>
  <c r="AO964" i="1"/>
  <c r="AO691" i="1"/>
  <c r="AO297" i="1"/>
  <c r="AO70" i="1"/>
  <c r="AO367" i="1"/>
  <c r="AO559" i="1"/>
  <c r="AO515" i="1"/>
  <c r="AO388" i="1"/>
  <c r="AO946" i="1"/>
  <c r="AO999" i="1"/>
  <c r="AO364" i="1"/>
  <c r="AO636" i="1"/>
  <c r="AO952" i="1"/>
  <c r="AO608" i="1"/>
  <c r="AO914" i="1"/>
  <c r="AO905" i="1"/>
  <c r="AO530" i="1"/>
  <c r="AO936" i="1"/>
  <c r="AO177" i="1"/>
  <c r="AO727" i="1"/>
  <c r="AO987" i="1"/>
  <c r="AO716" i="1"/>
  <c r="AO38" i="1"/>
  <c r="AO408" i="1"/>
  <c r="AO531" i="1"/>
  <c r="AO675" i="1"/>
  <c r="AO497" i="1"/>
  <c r="AO672" i="1"/>
  <c r="AO230" i="1"/>
  <c r="AO779" i="1"/>
  <c r="AO989" i="1"/>
  <c r="AO984" i="1"/>
  <c r="AO717" i="1"/>
  <c r="AO741" i="1"/>
  <c r="AO420" i="1"/>
  <c r="AO26" i="1"/>
  <c r="AO351" i="1"/>
  <c r="AO482" i="1"/>
  <c r="AO298" i="1"/>
  <c r="AO479" i="1"/>
  <c r="AO135" i="1"/>
  <c r="AO712" i="1"/>
  <c r="AO859" i="1"/>
  <c r="AO798" i="1"/>
  <c r="AO359" i="1"/>
  <c r="AO46" i="1"/>
  <c r="AO415" i="1"/>
  <c r="AO990" i="1"/>
  <c r="AO800" i="1"/>
  <c r="AO782" i="1"/>
  <c r="AO645" i="1"/>
  <c r="AO771" i="1"/>
  <c r="AO630" i="1"/>
  <c r="AO535" i="1"/>
  <c r="AO896" i="1"/>
  <c r="AO4" i="1"/>
  <c r="AO478" i="1"/>
  <c r="AO997" i="1"/>
  <c r="AO313" i="1"/>
  <c r="AO621" i="1"/>
  <c r="AO927" i="1"/>
  <c r="AO11" i="1"/>
  <c r="AO591" i="1"/>
  <c r="AO518" i="1"/>
  <c r="AO777" i="1"/>
  <c r="AO642" i="1"/>
  <c r="AO108" i="1"/>
  <c r="AO647" i="1"/>
  <c r="AO692" i="1"/>
  <c r="AO888" i="1"/>
  <c r="AO976" i="1"/>
  <c r="AO995" i="1"/>
  <c r="AO873" i="1"/>
  <c r="AO471" i="1"/>
  <c r="AO814" i="1"/>
  <c r="AO353" i="1"/>
  <c r="AO734" i="1"/>
  <c r="AO603" i="1"/>
  <c r="AO165" i="1"/>
  <c r="AO315" i="1"/>
  <c r="AO843" i="1"/>
  <c r="AO951" i="1"/>
  <c r="AO991" i="1"/>
  <c r="AO668" i="1"/>
  <c r="AO334" i="1"/>
  <c r="AO96" i="1"/>
  <c r="AO589" i="1"/>
  <c r="AO197" i="1"/>
  <c r="AO336" i="1"/>
  <c r="AO576" i="1"/>
  <c r="AO182" i="1"/>
  <c r="AO546" i="1"/>
  <c r="AO709" i="1"/>
  <c r="AO754" i="1"/>
  <c r="AO733" i="1"/>
  <c r="AO378" i="1"/>
  <c r="AO981" i="1"/>
  <c r="AO929" i="1"/>
  <c r="AO879" i="1"/>
  <c r="AO947" i="1"/>
  <c r="AO887" i="1"/>
  <c r="AO713" i="1"/>
  <c r="AO319" i="1"/>
  <c r="AO34" i="1"/>
  <c r="AO517" i="1"/>
  <c r="AO465" i="1"/>
  <c r="AO607" i="1"/>
  <c r="AO940" i="1"/>
  <c r="AO522" i="1"/>
  <c r="AO557" i="1"/>
  <c r="AO316" i="1"/>
  <c r="AO855" i="1"/>
  <c r="AO757" i="1"/>
  <c r="AO185" i="1"/>
  <c r="AO784" i="1"/>
  <c r="AO504" i="1"/>
  <c r="AO587" i="1"/>
  <c r="AO8" i="1"/>
  <c r="AO254" i="1"/>
  <c r="AO568" i="1"/>
  <c r="AO370" i="1"/>
  <c r="AO40" i="1"/>
  <c r="AO573" i="1"/>
  <c r="AO81" i="1"/>
  <c r="AO464" i="1"/>
  <c r="AO425" i="1"/>
  <c r="AO163" i="1"/>
  <c r="AO609" i="1"/>
  <c r="AO963" i="1"/>
  <c r="AO61" i="1"/>
  <c r="AO104" i="1"/>
  <c r="AO729" i="1"/>
  <c r="AO780" i="1"/>
  <c r="AO620" i="1"/>
  <c r="AO847" i="1"/>
  <c r="AO572" i="1"/>
  <c r="AO463" i="1"/>
  <c r="AO837" i="1"/>
  <c r="AO616" i="1"/>
  <c r="AO304" i="1"/>
  <c r="AO829" i="1"/>
  <c r="AO674" i="1"/>
  <c r="AO820" i="1"/>
  <c r="AO496" i="1"/>
  <c r="AO87" i="1"/>
  <c r="AO144" i="1"/>
  <c r="AO763" i="1"/>
  <c r="AO728" i="1"/>
  <c r="AO277" i="1"/>
  <c r="AO752" i="1"/>
  <c r="AO326" i="1"/>
  <c r="AO908" i="1"/>
  <c r="AO404" i="1"/>
  <c r="AO600" i="1"/>
  <c r="AO975" i="1"/>
  <c r="AO842" i="1"/>
  <c r="AO930" i="1"/>
  <c r="AO153" i="1"/>
  <c r="AO916" i="1"/>
  <c r="AO652" i="1"/>
  <c r="AO173" i="1"/>
  <c r="AO861" i="1"/>
  <c r="AO704" i="1"/>
  <c r="AO468" i="1"/>
  <c r="AO305" i="1"/>
  <c r="AO983" i="1"/>
  <c r="AO563" i="1"/>
  <c r="AO724" i="1"/>
  <c r="AO825" i="1"/>
  <c r="AO934" i="1"/>
  <c r="AO622" i="1"/>
  <c r="AO218" i="1"/>
  <c r="AO706" i="1"/>
  <c r="AO960" i="1"/>
  <c r="AO411" i="1"/>
  <c r="AO886" i="1"/>
  <c r="AO456" i="1"/>
  <c r="AO445" i="1"/>
  <c r="AO809" i="1"/>
  <c r="AO207" i="1"/>
  <c r="AO651" i="1"/>
  <c r="AO919" i="1"/>
  <c r="AO932" i="1"/>
  <c r="AO373" i="1"/>
  <c r="AO726" i="1"/>
  <c r="AO778" i="1"/>
  <c r="AO655" i="1"/>
  <c r="AO604" i="1"/>
  <c r="AO955" i="1"/>
  <c r="AO617" i="1"/>
  <c r="AO258" i="1"/>
  <c r="AO401" i="1"/>
  <c r="AO139" i="1"/>
  <c r="AO857" i="1"/>
  <c r="AO296" i="1"/>
  <c r="AO547" i="1"/>
  <c r="AO787" i="1"/>
  <c r="AO56" i="1"/>
  <c r="AO898" i="1"/>
  <c r="AO140" i="1"/>
  <c r="AO693" i="1"/>
  <c r="AO703" i="1"/>
  <c r="AO737" i="1"/>
  <c r="AO527" i="1"/>
  <c r="AO308" i="1"/>
  <c r="AO523" i="1"/>
  <c r="AO923" i="1"/>
  <c r="AO452" i="1"/>
  <c r="AO467" i="1"/>
  <c r="AO785" i="1"/>
  <c r="AO804" i="1"/>
  <c r="AO885" i="1"/>
  <c r="AO799" i="1"/>
  <c r="AO552" i="1"/>
  <c r="AO811" i="1"/>
  <c r="AO606" i="1"/>
  <c r="AO796" i="1"/>
  <c r="AO962" i="1"/>
  <c r="AO954" i="1"/>
  <c r="AO480" i="1"/>
  <c r="AO213" i="1"/>
  <c r="AO345" i="1"/>
  <c r="AO481" i="1"/>
  <c r="AO78" i="1"/>
  <c r="AO863" i="1"/>
  <c r="AO835" i="1"/>
  <c r="AO202" i="1"/>
  <c r="AO819" i="1"/>
  <c r="AO810" i="1"/>
  <c r="AO756" i="1"/>
  <c r="AO710" i="1"/>
  <c r="AO382" i="1"/>
  <c r="AO413" i="1"/>
  <c r="AO972" i="1"/>
  <c r="AO381" i="1"/>
  <c r="AO343" i="1"/>
  <c r="AO592" i="1"/>
  <c r="AO845" i="1"/>
  <c r="AO615" i="1"/>
  <c r="AO601" i="1"/>
  <c r="AO379" i="1"/>
  <c r="AO745" i="1"/>
  <c r="AO766" i="1"/>
  <c r="AO506" i="1"/>
  <c r="AO770" i="1"/>
  <c r="AO590" i="1"/>
  <c r="AO311" i="1"/>
  <c r="AO469" i="1"/>
  <c r="AO389" i="1"/>
  <c r="AO714" i="1"/>
  <c r="AO262" i="1"/>
  <c r="AO124" i="1"/>
  <c r="AO365" i="1"/>
  <c r="AO127" i="1"/>
  <c r="AO581" i="1"/>
  <c r="AO801" i="1"/>
  <c r="AO641" i="1"/>
  <c r="AO632" i="1"/>
  <c r="AO10" i="1"/>
  <c r="AO711" i="1"/>
  <c r="AO634" i="1"/>
  <c r="AO696" i="1"/>
  <c r="AO786" i="1"/>
  <c r="AO418" i="1"/>
  <c r="AO541" i="1"/>
  <c r="AO269" i="1"/>
  <c r="AO143" i="1"/>
  <c r="AO399" i="1"/>
  <c r="AO765" i="1"/>
  <c r="AO673" i="1"/>
  <c r="AO59" i="1"/>
  <c r="AO138" i="1"/>
  <c r="AO685" i="1"/>
  <c r="AO739" i="1"/>
  <c r="AO569" i="1"/>
  <c r="AO565" i="1"/>
  <c r="AO198" i="1"/>
  <c r="AO794" i="1"/>
  <c r="AO15" i="1"/>
  <c r="AO189" i="1"/>
  <c r="AO412" i="1"/>
  <c r="AO285" i="1"/>
  <c r="AO134" i="1"/>
  <c r="AO95" i="1"/>
  <c r="AO977" i="1"/>
  <c r="AO214" i="1"/>
  <c r="AO956" i="1"/>
  <c r="AO656" i="1"/>
  <c r="AO449" i="1"/>
  <c r="AO136" i="1"/>
  <c r="AO492" i="1"/>
  <c r="AO113" i="1"/>
  <c r="AO897" i="1"/>
  <c r="AO841" i="1"/>
  <c r="AO114" i="1"/>
  <c r="AO106" i="1"/>
  <c r="AO751" i="1"/>
  <c r="AO746" i="1"/>
  <c r="AO450" i="1"/>
  <c r="AO5" i="1"/>
  <c r="AO380" i="1"/>
  <c r="AO117" i="1"/>
  <c r="AO75" i="1"/>
  <c r="AO903" i="1"/>
  <c r="AO628" i="1"/>
  <c r="AO423" i="1"/>
  <c r="AO924" i="1"/>
  <c r="AO839" i="1"/>
  <c r="AO137" i="1"/>
  <c r="AO895" i="1"/>
  <c r="AO116" i="1"/>
  <c r="AO50" i="1"/>
  <c r="AO985" i="1"/>
  <c r="AO578" i="1"/>
  <c r="AO580" i="1"/>
  <c r="AO721" i="1"/>
  <c r="AO403" i="1"/>
  <c r="AO937" i="1"/>
  <c r="AO133" i="1"/>
  <c r="AO836" i="1"/>
  <c r="AO82" i="1"/>
  <c r="AO453" i="1"/>
  <c r="AO851" i="1"/>
  <c r="AO815" i="1"/>
  <c r="AO953" i="1"/>
  <c r="AO250" i="1"/>
  <c r="AO922" i="1"/>
  <c r="AO169" i="1"/>
  <c r="AO750" i="1"/>
  <c r="AO289" i="1"/>
  <c r="AO748" i="1"/>
  <c r="AO329" i="1"/>
  <c r="AO447" i="1"/>
  <c r="AO507" i="1"/>
  <c r="AO444" i="1"/>
  <c r="AO273" i="1"/>
  <c r="AO667" i="1"/>
  <c r="AO848" i="1"/>
  <c r="AO854" i="1"/>
  <c r="AO178" i="1"/>
  <c r="AO276" i="1"/>
  <c r="AO77" i="1"/>
  <c r="AO882" i="1"/>
  <c r="AO875" i="1"/>
  <c r="AO219" i="1"/>
  <c r="AO13" i="1"/>
  <c r="AO475" i="1"/>
  <c r="AO312" i="1"/>
  <c r="AO773" i="1"/>
  <c r="AO193" i="1"/>
  <c r="AO744" i="1"/>
  <c r="AO510" i="1"/>
  <c r="AO718" i="1"/>
  <c r="AO72" i="1"/>
  <c r="AO306" i="1"/>
  <c r="AO484" i="1"/>
  <c r="AO790" i="1"/>
  <c r="AO556" i="1"/>
  <c r="AO633" i="1"/>
  <c r="AO877" i="1"/>
  <c r="AO91" i="1"/>
  <c r="AO611" i="1"/>
  <c r="AO155" i="1"/>
  <c r="AO682" i="1"/>
  <c r="AO303" i="1"/>
  <c r="AO256" i="1"/>
  <c r="AO58" i="1"/>
  <c r="AO567" i="1"/>
  <c r="AO631" i="1"/>
  <c r="AO368" i="1"/>
  <c r="AO85" i="1"/>
  <c r="AO890" i="1"/>
  <c r="AO550" i="1"/>
  <c r="AO339" i="1"/>
  <c r="AO366" i="1"/>
  <c r="AO253" i="1"/>
  <c r="AO342" i="1"/>
  <c r="AO821" i="1"/>
  <c r="AO970" i="1"/>
  <c r="AO732" i="1"/>
  <c r="AO577" i="1"/>
  <c r="AO375" i="1"/>
  <c r="AO499" i="1"/>
  <c r="AO747" i="1"/>
  <c r="AO66" i="1"/>
  <c r="AO519" i="1"/>
  <c r="AO948" i="1"/>
  <c r="AO844" i="1"/>
  <c r="AO526" i="1"/>
  <c r="AO599" i="1"/>
  <c r="AO738" i="1"/>
  <c r="AO180" i="1"/>
  <c r="AO457" i="1"/>
  <c r="AO260" i="1"/>
  <c r="AO657" i="1"/>
  <c r="AO94" i="1"/>
  <c r="AO699" i="1"/>
  <c r="AO719" i="1"/>
  <c r="AO740" i="1"/>
  <c r="AO532" i="1"/>
  <c r="AO832" i="1"/>
  <c r="AO212" i="1"/>
  <c r="AO350" i="1"/>
  <c r="AO959" i="1"/>
  <c r="AO698" i="1"/>
  <c r="AO455" i="1"/>
  <c r="AO255" i="1"/>
  <c r="AO931" i="1"/>
  <c r="AO237" i="1"/>
  <c r="AO252" i="1"/>
  <c r="AO789" i="1"/>
  <c r="AO833" i="1"/>
  <c r="AO528" i="1"/>
  <c r="AO574" i="1"/>
  <c r="AO564" i="1"/>
  <c r="AO160" i="1"/>
  <c r="AO257" i="1"/>
  <c r="AO759" i="1"/>
  <c r="AO167" i="1"/>
  <c r="AO435" i="1"/>
  <c r="AO762" i="1"/>
  <c r="AO725" i="1"/>
  <c r="AO293" i="1"/>
  <c r="AO115" i="1"/>
  <c r="AO901" i="1"/>
  <c r="AO913" i="1"/>
  <c r="AO331" i="1"/>
  <c r="AO35" i="1"/>
  <c r="AO781" i="1"/>
  <c r="AO683" i="1"/>
  <c r="AO290" i="1"/>
  <c r="AO701" i="1"/>
  <c r="AO664" i="1"/>
  <c r="AO973" i="1"/>
  <c r="AO323" i="1"/>
  <c r="AO884" i="1"/>
  <c r="AO14" i="1"/>
  <c r="AO431" i="1"/>
  <c r="AO735" i="1"/>
  <c r="AO80" i="1"/>
  <c r="AO483" i="1"/>
  <c r="AO441" i="1"/>
  <c r="AO920" i="1"/>
  <c r="AO705" i="1"/>
  <c r="AO958" i="1"/>
  <c r="AO203" i="1"/>
  <c r="AO330" i="1"/>
  <c r="AO49" i="1"/>
  <c r="AO128" i="1"/>
  <c r="AO158" i="1"/>
  <c r="AO238" i="1"/>
  <c r="AO186" i="1"/>
  <c r="AO816" i="1"/>
  <c r="AO598" i="1"/>
  <c r="AO321" i="1"/>
  <c r="AO998" i="1"/>
  <c r="AO340" i="1"/>
  <c r="AO917" i="1"/>
  <c r="AO234" i="1"/>
  <c r="AO146" i="1"/>
  <c r="AO676" i="1"/>
  <c r="AO473" i="1"/>
  <c r="AO939" i="1"/>
  <c r="AO943" i="1"/>
  <c r="AO806" i="1"/>
  <c r="AO265" i="1"/>
  <c r="AO743" i="1"/>
  <c r="AO994" i="1"/>
  <c r="AO553" i="1"/>
  <c r="AO261" i="1"/>
  <c r="AO575" i="1"/>
  <c r="AO513" i="1"/>
  <c r="AO225" i="1"/>
  <c r="AO176" i="1"/>
  <c r="AO352" i="1"/>
  <c r="AO758" i="1"/>
  <c r="AO788" i="1"/>
  <c r="AO263" i="1"/>
  <c r="AO278" i="1"/>
  <c r="AO129" i="1"/>
  <c r="AO459" i="1"/>
  <c r="AO695" i="1"/>
  <c r="AO422" i="1"/>
  <c r="AO542" i="1"/>
  <c r="AO864" i="1"/>
  <c r="AO689" i="1"/>
  <c r="AO545" i="1"/>
  <c r="AO665" i="1"/>
  <c r="AO442" i="1"/>
  <c r="AO826" i="1"/>
  <c r="AO538" i="1"/>
  <c r="AO322" i="1"/>
  <c r="AO874" i="1"/>
  <c r="AO369" i="1"/>
  <c r="AO132" i="1"/>
  <c r="AO52" i="1"/>
  <c r="AO618" i="1"/>
  <c r="AO249" i="1"/>
  <c r="AO602" i="1"/>
  <c r="AO558" i="1"/>
  <c r="AO534" i="1"/>
  <c r="AO390" i="1"/>
  <c r="AO662" i="1"/>
  <c r="AO772" i="1"/>
  <c r="AO702" i="1"/>
  <c r="AO755" i="1"/>
  <c r="AO103" i="1"/>
  <c r="AO28" i="1"/>
  <c r="AO181" i="1"/>
  <c r="AO980" i="1"/>
  <c r="AO287" i="1"/>
  <c r="AO969" i="1"/>
  <c r="AO852" i="1"/>
  <c r="AO610" i="1"/>
  <c r="AO543" i="1"/>
  <c r="AO968" i="1"/>
  <c r="AO392" i="1"/>
  <c r="AO174" i="1"/>
  <c r="AO206" i="1"/>
  <c r="AO157" i="1"/>
  <c r="AO838" i="1"/>
  <c r="AO432" i="1"/>
  <c r="AO111" i="1"/>
  <c r="AO486" i="1"/>
  <c r="AO715" i="1"/>
  <c r="AO220" i="1"/>
  <c r="AO156" i="1"/>
  <c r="AO830" i="1"/>
  <c r="AO30" i="1"/>
  <c r="AO808" i="1"/>
  <c r="AO807" i="1"/>
  <c r="AO942" i="1"/>
  <c r="AO216" i="1"/>
  <c r="AO982" i="1"/>
  <c r="AO831" i="1"/>
  <c r="AO862" i="1"/>
  <c r="AO426" i="1"/>
  <c r="AO853" i="1"/>
  <c r="AO688" i="1"/>
  <c r="AO938" i="1"/>
  <c r="AO846" i="1"/>
  <c r="AO871" i="1"/>
  <c r="AO416" i="1"/>
  <c r="AO226" i="1"/>
  <c r="AO1000" i="1"/>
  <c r="AO666" i="1"/>
  <c r="AO720" i="1"/>
  <c r="AO60" i="1"/>
  <c r="AO275" i="1"/>
  <c r="AO17" i="1"/>
  <c r="AO92" i="1"/>
  <c r="AO328" i="1"/>
  <c r="AO935" i="1"/>
  <c r="AO876" i="1"/>
  <c r="AO470" i="1"/>
  <c r="AO377" i="1"/>
  <c r="AO23" i="1"/>
  <c r="AO767" i="1"/>
  <c r="AO906" i="1"/>
  <c r="AO974" i="1"/>
  <c r="AO539" i="1"/>
  <c r="AO594" i="1"/>
  <c r="AO394" i="1"/>
  <c r="AO686" i="1"/>
  <c r="AO629" i="1"/>
  <c r="AO196" i="1"/>
  <c r="AO993" i="1"/>
  <c r="AO585" i="1"/>
  <c r="AO448" i="1"/>
  <c r="AO646" i="1"/>
  <c r="AO792" i="1"/>
  <c r="AO33" i="1"/>
  <c r="AO443" i="1"/>
  <c r="AO902" i="1"/>
  <c r="AO805" i="1"/>
  <c r="AO354" i="1"/>
  <c r="AO869" i="1"/>
  <c r="AO870" i="1"/>
  <c r="AO110" i="1"/>
  <c r="AO623" i="1"/>
  <c r="AO243" i="1"/>
  <c r="AO722" i="1"/>
  <c r="AO317" i="1"/>
  <c r="AO344" i="1"/>
  <c r="AO347" i="1"/>
  <c r="AO361" i="1"/>
  <c r="AO151" i="1"/>
  <c r="AO753" i="1"/>
  <c r="AO915" i="1"/>
  <c r="AO966" i="1"/>
  <c r="AO150" i="1"/>
  <c r="AO387" i="1"/>
  <c r="AO152" i="1"/>
  <c r="AO768" i="1"/>
  <c r="AO878" i="1"/>
  <c r="AO582" i="1"/>
  <c r="AO476" i="1"/>
  <c r="AO190" i="1"/>
  <c r="AO9" i="1"/>
  <c r="AO494" i="1"/>
  <c r="AO376" i="1"/>
  <c r="AO775" i="1"/>
  <c r="AO434" i="1"/>
  <c r="AO536" i="1"/>
  <c r="AO280" i="1"/>
  <c r="AO396" i="1"/>
  <c r="AO965" i="1"/>
  <c r="AO904" i="1"/>
  <c r="AO31" i="1"/>
  <c r="AO118" i="1"/>
  <c r="AO162" i="1"/>
  <c r="AO979" i="1"/>
  <c r="AO488" i="1"/>
  <c r="AO112" i="1"/>
  <c r="AO246" i="1"/>
  <c r="AO654" i="1"/>
  <c r="AO490" i="1"/>
  <c r="AO419" i="1"/>
  <c r="AO961" i="1"/>
  <c r="AO555" i="1"/>
  <c r="AO274" i="1"/>
  <c r="AO362" i="1"/>
  <c r="AO358" i="1"/>
  <c r="AO892" i="1"/>
  <c r="AO596" i="1"/>
  <c r="AO957" i="1"/>
  <c r="AO637" i="1"/>
  <c r="AO400" i="1"/>
  <c r="AO57" i="1"/>
  <c r="AO912" i="1"/>
  <c r="AO626" i="1"/>
  <c r="AO548" i="1"/>
  <c r="AO335" i="1"/>
  <c r="AO141" i="1"/>
  <c r="AO659" i="1"/>
  <c r="AO64" i="1"/>
  <c r="AO12" i="1"/>
  <c r="AO42" i="1"/>
  <c r="AO215" i="1"/>
  <c r="AO302" i="1"/>
  <c r="AO194" i="1"/>
  <c r="AO337" i="1"/>
  <c r="AO817" i="1"/>
  <c r="AO891" i="1"/>
  <c r="AO211" i="1"/>
  <c r="AO386" i="1"/>
  <c r="AO867" i="1"/>
  <c r="AO18" i="1"/>
  <c r="AO89" i="1"/>
  <c r="AO222" i="1"/>
  <c r="AO333" i="1"/>
  <c r="AO663" i="1"/>
  <c r="AO54" i="1"/>
  <c r="AO988" i="1"/>
  <c r="AO509" i="1"/>
  <c r="AO429" i="1"/>
  <c r="AO736" i="1"/>
  <c r="AO730" i="1"/>
  <c r="AO44" i="1"/>
  <c r="AO16" i="1"/>
  <c r="AO822" i="1"/>
  <c r="AO188" i="1"/>
  <c r="AO562" i="1"/>
  <c r="AO723" i="1"/>
  <c r="AO872" i="1"/>
  <c r="AO355" i="1"/>
  <c r="AO245" i="1"/>
  <c r="AO525" i="1"/>
  <c r="AO39" i="1"/>
  <c r="AO248" i="1"/>
  <c r="AO208" i="1"/>
  <c r="AO300" i="1"/>
  <c r="AO487" i="1"/>
  <c r="AO159" i="1"/>
  <c r="AO37" i="1"/>
  <c r="AO101" i="1"/>
  <c r="AO533" i="1"/>
  <c r="AO588" i="1"/>
  <c r="AO148" i="1"/>
  <c r="AO595" i="1"/>
  <c r="AO967" i="1"/>
  <c r="AO669" i="1"/>
  <c r="AO635" i="1"/>
  <c r="AO288" i="1"/>
  <c r="AO29" i="1"/>
  <c r="AO992" i="1"/>
  <c r="AO299" i="1"/>
  <c r="AO294" i="1"/>
  <c r="AO949" i="1"/>
  <c r="AO521" i="1"/>
  <c r="AO86" i="1"/>
  <c r="AO900" i="1"/>
  <c r="AO76" i="1"/>
  <c r="AO791" i="1"/>
  <c r="AO414" i="1"/>
  <c r="AO681" i="1"/>
  <c r="AO893" i="1"/>
  <c r="AO314" i="1"/>
  <c r="AO356" i="1"/>
  <c r="AO397" i="1"/>
  <c r="AO97" i="1"/>
  <c r="AO227" i="1"/>
  <c r="AO55" i="1"/>
  <c r="AO32" i="1"/>
  <c r="AO232" i="1"/>
  <c r="AO62" i="1"/>
  <c r="AO247" i="1"/>
  <c r="AO271" i="1"/>
  <c r="AO363" i="1"/>
  <c r="AO244" i="1"/>
  <c r="AO461" i="1"/>
  <c r="AO619" i="1"/>
  <c r="AO145" i="1"/>
  <c r="AO824" i="1"/>
  <c r="AO90" i="1"/>
  <c r="AO161" i="1"/>
  <c r="AO570" i="1"/>
  <c r="AO346" i="1"/>
  <c r="AO99" i="1"/>
  <c r="AO433" i="1"/>
  <c r="AO93" i="1"/>
  <c r="AO501" i="1"/>
  <c r="AO122" i="1"/>
  <c r="AO579" i="1"/>
  <c r="AO491" i="1"/>
  <c r="AO586" i="1"/>
  <c r="AO597" i="1"/>
  <c r="AO229" i="1"/>
  <c r="AO242" i="1"/>
  <c r="AO281" i="1"/>
  <c r="AO195" i="1"/>
  <c r="AO51" i="1"/>
  <c r="AO566" i="1"/>
  <c r="AO327" i="1"/>
  <c r="AO868" i="1"/>
  <c r="AO537" i="1"/>
  <c r="AO309" i="1"/>
  <c r="AO338" i="1"/>
  <c r="AO428" i="1"/>
  <c r="AO583" i="1"/>
  <c r="AO251" i="1"/>
  <c r="AO405" i="1"/>
  <c r="AO694" i="1"/>
  <c r="AO440" i="1"/>
  <c r="AO508" i="1"/>
  <c r="AO671" i="1"/>
  <c r="AO742" i="1"/>
  <c r="AO83" i="1"/>
  <c r="AO638" i="1"/>
  <c r="AO149" i="1"/>
  <c r="AO660" i="1"/>
  <c r="AO210" i="1"/>
  <c r="AO540" i="1"/>
  <c r="AO493" i="1"/>
  <c r="AO228" i="1"/>
  <c r="AO883" i="1"/>
  <c r="AO899" i="1"/>
  <c r="AO421" i="1"/>
  <c r="AO880" i="1"/>
  <c r="AO175" i="1"/>
  <c r="AO120" i="1"/>
  <c r="AO187" i="1"/>
  <c r="AO549" i="1"/>
  <c r="AO391" i="1"/>
  <c r="AO812" i="1"/>
  <c r="AO560" i="1"/>
  <c r="AO544" i="1"/>
  <c r="AO166" i="1"/>
  <c r="AO700" i="1"/>
  <c r="AO224" i="1"/>
  <c r="AO865" i="1"/>
  <c r="AO516" i="1"/>
  <c r="AO644" i="1"/>
  <c r="AO282" i="1"/>
  <c r="AO98" i="1"/>
  <c r="AO410" i="1"/>
  <c r="AO179" i="1"/>
  <c r="AO48" i="1"/>
  <c r="AO613" i="1"/>
  <c r="AO325" i="1"/>
  <c r="AO474" i="1"/>
  <c r="AO184" i="1"/>
  <c r="AO102" i="1"/>
  <c r="AO776" i="1"/>
  <c r="AO561" i="1"/>
  <c r="AO498" i="1"/>
  <c r="AO147" i="1"/>
  <c r="AO53" i="1"/>
  <c r="AO170" i="1"/>
  <c r="AO856" i="1"/>
  <c r="AO640" i="1"/>
  <c r="AO708" i="1"/>
  <c r="AO417" i="1"/>
  <c r="AO25" i="1"/>
  <c r="AO472" i="1"/>
  <c r="AO653" i="1"/>
  <c r="AO828" i="1"/>
  <c r="AO264" i="1"/>
  <c r="AO241" i="1"/>
  <c r="AO267" i="1"/>
  <c r="AO22" i="1"/>
  <c r="AO489" i="1"/>
  <c r="AO921" i="1"/>
  <c r="AO63" i="1"/>
  <c r="AO858" i="1"/>
  <c r="AO318" i="1"/>
  <c r="AO374" i="1"/>
  <c r="AO395" i="1"/>
  <c r="AO438" i="1"/>
  <c r="AO458" i="1"/>
  <c r="AO437" i="1"/>
  <c r="AO849" i="1"/>
  <c r="AO65" i="1"/>
  <c r="AO217" i="1"/>
  <c r="AO268" i="1"/>
  <c r="AO204" i="1"/>
  <c r="AO357" i="1"/>
  <c r="AO154" i="1"/>
  <c r="AO384" i="1"/>
  <c r="AO130" i="1"/>
  <c r="AO823" i="1"/>
  <c r="AO764" i="1"/>
  <c r="AO460" i="1"/>
  <c r="AO639" i="1"/>
  <c r="AO520" i="1"/>
  <c r="AO233" i="1"/>
  <c r="AO697" i="1"/>
  <c r="AO332" i="1"/>
  <c r="AO183" i="1"/>
  <c r="AO446" i="1"/>
  <c r="AO324" i="1"/>
  <c r="AO240" i="1"/>
  <c r="AO928" i="1"/>
  <c r="AO944" i="1"/>
  <c r="AO385" i="1"/>
  <c r="AO279" i="1"/>
  <c r="AO907" i="1"/>
  <c r="AO466" i="1"/>
  <c r="AO430" i="1"/>
  <c r="AO6" i="1"/>
  <c r="AO881" i="1"/>
  <c r="AO192" i="1"/>
  <c r="AO168" i="1"/>
  <c r="AO131" i="1"/>
  <c r="AO295" i="1"/>
  <c r="AO259" i="1"/>
  <c r="AO69" i="1"/>
  <c r="AO27" i="1"/>
  <c r="AO231" i="1"/>
  <c r="AO348" i="1"/>
  <c r="AO283" i="1"/>
  <c r="AO661" i="1"/>
  <c r="AO320" i="1"/>
  <c r="AO383" i="1"/>
  <c r="AO171" i="1"/>
  <c r="AO818" i="1"/>
  <c r="AO485" i="1"/>
  <c r="AO439" i="1"/>
  <c r="AO551" i="1"/>
  <c r="AO971" i="1"/>
  <c r="AO505" i="1"/>
  <c r="AO360" i="1"/>
  <c r="AO436" i="1"/>
  <c r="AO19" i="1"/>
  <c r="AO477" i="1"/>
  <c r="AO769" i="1"/>
  <c r="AO731" i="1"/>
  <c r="AO172" i="1"/>
  <c r="AO200" i="1"/>
  <c r="AO978" i="1"/>
  <c r="AO209" i="1"/>
  <c r="AO107" i="1"/>
  <c r="AO272" i="1"/>
  <c r="AO349" i="1"/>
  <c r="AO593" i="1"/>
  <c r="AO126" i="1"/>
  <c r="AO680" i="1"/>
  <c r="AO554" i="1"/>
  <c r="AO292" i="1"/>
  <c r="AO236" i="1"/>
  <c r="AO925" i="1"/>
  <c r="AO7" i="1"/>
  <c r="AO783" i="1"/>
  <c r="AO371" i="1"/>
  <c r="AO205" i="1"/>
  <c r="AO123" i="1"/>
  <c r="AO584" i="1"/>
  <c r="AO495" i="1"/>
  <c r="AO409" i="1"/>
  <c r="AO142" i="1"/>
  <c r="AO813" i="1"/>
  <c r="AO909" i="1"/>
  <c r="AO79" i="1"/>
  <c r="AO310" i="1"/>
  <c r="AO502" i="1"/>
  <c r="AO926" i="1"/>
  <c r="AO614" i="1"/>
  <c r="AO221" i="1"/>
  <c r="AO71" i="1"/>
  <c r="AO191" i="1"/>
  <c r="AO270" i="1"/>
  <c r="AO21" i="1"/>
  <c r="AO624" i="1"/>
  <c r="AO109" i="1"/>
  <c r="AO827" i="1"/>
  <c r="AO284" i="1"/>
  <c r="AO67" i="1"/>
  <c r="AO125" i="1"/>
  <c r="AO100" i="1"/>
  <c r="AO427" i="1"/>
  <c r="AO941" i="1"/>
  <c r="AO679" i="1"/>
  <c r="AO88" i="1"/>
  <c r="AO529" i="1"/>
  <c r="AO945" i="1"/>
  <c r="AO684" i="1"/>
  <c r="AO687" i="1"/>
  <c r="AO625" i="1"/>
  <c r="AO105" i="1"/>
  <c r="AO164" i="1"/>
  <c r="AO850" i="1"/>
  <c r="AO235" i="1"/>
  <c r="AO612" i="1"/>
  <c r="AO511" i="1"/>
  <c r="AO47" i="1"/>
  <c r="AO761" i="1"/>
  <c r="AO910" i="1"/>
  <c r="AO24" i="1"/>
  <c r="AO500" i="1"/>
  <c r="AO690" i="1"/>
  <c r="AO45" i="1"/>
  <c r="AO372" i="1"/>
  <c r="AO648" i="1"/>
  <c r="AO121" i="1"/>
  <c r="AO291" i="1"/>
  <c r="AO201" i="1"/>
  <c r="AO407" i="1"/>
  <c r="AO658" i="1"/>
  <c r="AO650" i="1"/>
  <c r="AO678" i="1"/>
  <c r="AO36" i="1"/>
  <c r="AO933" i="1"/>
  <c r="AO41" i="1"/>
  <c r="AO119" i="1"/>
  <c r="AO223" i="1"/>
  <c r="AO670" i="1"/>
  <c r="AO199" i="1"/>
  <c r="AO73" i="1"/>
  <c r="AO514" i="1"/>
  <c r="AO307" i="1"/>
  <c r="AO74" i="1"/>
  <c r="AO68" i="1"/>
  <c r="AO406" i="1"/>
  <c r="AO239" i="1"/>
  <c r="B15" i="34" a="1"/>
  <c r="B15" i="34" s="1"/>
  <c r="K15" i="34" s="1" a="1"/>
  <c r="K15" i="34" s="1"/>
  <c r="C14" i="34" a="1"/>
  <c r="C14" i="34" s="1"/>
  <c r="J14" i="34" a="1"/>
  <c r="J14" i="34" s="1"/>
  <c r="L14" i="34" a="1"/>
  <c r="L14" i="34" s="1"/>
  <c r="K14" i="34" a="1"/>
  <c r="K14" i="34" s="1"/>
  <c r="H14" i="34" a="1"/>
  <c r="H14" i="34" s="1"/>
  <c r="G14" i="34" a="1"/>
  <c r="G14" i="34" s="1"/>
  <c r="I14" i="34" a="1"/>
  <c r="I14" i="34" s="1"/>
  <c r="F14" i="34" a="1"/>
  <c r="F14" i="34" s="1"/>
  <c r="D14" i="34" a="1"/>
  <c r="D14" i="34" s="1"/>
  <c r="M14" i="34" a="1"/>
  <c r="M14" i="34" s="1"/>
  <c r="C15" i="34" l="1" a="1"/>
  <c r="C15" i="34" s="1"/>
  <c r="L15" i="34" a="1"/>
  <c r="L15" i="34" s="1"/>
  <c r="G15" i="34" a="1"/>
  <c r="G15" i="34" s="1"/>
  <c r="M15" i="34" a="1"/>
  <c r="M15" i="34" s="1"/>
  <c r="H15" i="34" a="1"/>
  <c r="H15" i="34" s="1"/>
  <c r="J15" i="34" a="1"/>
  <c r="J15" i="34" s="1"/>
  <c r="I15" i="34" a="1"/>
  <c r="I15" i="34" s="1"/>
  <c r="D15" i="34" a="1"/>
  <c r="D15" i="34" s="1"/>
  <c r="F15" i="34" a="1"/>
  <c r="F15" i="34" s="1"/>
  <c r="B16" i="34" a="1"/>
  <c r="B16" i="34" s="1"/>
  <c r="M16" i="34" s="1" a="1"/>
  <c r="M16" i="34" s="1"/>
  <c r="E15" i="34" a="1"/>
  <c r="E15" i="34" s="1"/>
  <c r="C176" i="33"/>
  <c r="C21" i="33"/>
  <c r="C793" i="33"/>
  <c r="C634" i="33"/>
  <c r="C919" i="33"/>
  <c r="C208" i="33"/>
  <c r="C32" i="33"/>
  <c r="C426" i="33"/>
  <c r="C405" i="33"/>
  <c r="C84" i="33"/>
  <c r="C817" i="33"/>
  <c r="C746" i="33"/>
  <c r="C727" i="33"/>
  <c r="C720" i="33"/>
  <c r="C525" i="33"/>
  <c r="C523" i="33"/>
  <c r="C660" i="33"/>
  <c r="C770" i="33"/>
  <c r="C820" i="33"/>
  <c r="C845" i="33"/>
  <c r="C23" i="33"/>
  <c r="C425" i="33"/>
  <c r="C923" i="33"/>
  <c r="C99" i="33"/>
  <c r="C487" i="33"/>
  <c r="C730" i="33"/>
  <c r="C410" i="33"/>
  <c r="C226" i="33"/>
  <c r="C824" i="33"/>
  <c r="C105" i="33"/>
  <c r="C369" i="33"/>
  <c r="C694" i="33"/>
  <c r="C177" i="33"/>
  <c r="C995" i="33"/>
  <c r="C294" i="33"/>
  <c r="C597" i="33"/>
  <c r="C391" i="33"/>
  <c r="C993" i="33"/>
  <c r="C79" i="33"/>
  <c r="C522" i="33"/>
  <c r="C95" i="33"/>
  <c r="C879" i="33"/>
  <c r="C729" i="33"/>
  <c r="C910" i="33"/>
  <c r="C97" i="33"/>
  <c r="C796" i="33"/>
  <c r="C435" i="33"/>
  <c r="C451" i="33"/>
  <c r="C598" i="33"/>
  <c r="C755" i="33"/>
  <c r="C984" i="33"/>
  <c r="C562" i="33"/>
  <c r="C403" i="33"/>
  <c r="C351" i="33"/>
  <c r="C175" i="33"/>
  <c r="C222" i="33"/>
  <c r="C853" i="33"/>
  <c r="C935" i="33"/>
  <c r="C305" i="33"/>
  <c r="C658" i="33"/>
  <c r="C85" i="33"/>
  <c r="C477" i="33"/>
  <c r="C581" i="33"/>
  <c r="C507" i="33"/>
  <c r="C516" i="33"/>
  <c r="C629" i="33"/>
  <c r="C916" i="33"/>
  <c r="C258" i="33"/>
  <c r="C737" i="33"/>
  <c r="C861" i="33"/>
  <c r="C331" i="33"/>
  <c r="C601" i="33"/>
  <c r="C291" i="33"/>
  <c r="C479" i="33"/>
  <c r="C123" i="33"/>
  <c r="C150" i="33"/>
  <c r="C797" i="33"/>
  <c r="C490" i="33"/>
  <c r="C567" i="33"/>
  <c r="C219" i="33"/>
  <c r="C933" i="33"/>
  <c r="C141" i="33"/>
  <c r="C809" i="33"/>
  <c r="C66" i="33"/>
  <c r="C173" i="33"/>
  <c r="C829" i="33"/>
  <c r="C734" i="33"/>
  <c r="C384" i="33"/>
  <c r="C848" i="33"/>
  <c r="C783" i="33"/>
  <c r="C547" i="33"/>
  <c r="C974" i="33"/>
  <c r="C584" i="33"/>
  <c r="C363" i="33"/>
  <c r="C191" i="33"/>
  <c r="C361" i="33"/>
  <c r="C379" i="33"/>
  <c r="C706" i="33"/>
  <c r="C60" i="33"/>
  <c r="C787" i="33"/>
  <c r="C903" i="33"/>
  <c r="C73" i="33"/>
  <c r="C207" i="33"/>
  <c r="C328" i="33"/>
  <c r="C464" i="33"/>
  <c r="C619" i="33"/>
  <c r="C532" i="33"/>
  <c r="C202" i="33"/>
  <c r="C185" i="33"/>
  <c r="C235" i="33"/>
  <c r="C449" i="33"/>
  <c r="C168" i="33"/>
  <c r="C912" i="33"/>
  <c r="C121" i="33"/>
  <c r="C840" i="33"/>
  <c r="C108" i="33"/>
  <c r="C803" i="33"/>
  <c r="C546" i="33"/>
  <c r="C792" i="33"/>
  <c r="C444" i="33"/>
  <c r="C850" i="33"/>
  <c r="C864" i="33"/>
  <c r="C261" i="33"/>
  <c r="C900" i="33"/>
  <c r="C415" i="33"/>
  <c r="C192" i="33"/>
  <c r="C702" i="33"/>
  <c r="C860" i="33"/>
  <c r="C969" i="33"/>
  <c r="C102" i="33"/>
  <c r="C868" i="33"/>
  <c r="C316" i="33"/>
  <c r="C836" i="33"/>
  <c r="C216" i="33"/>
  <c r="C481" i="33"/>
  <c r="C953" i="33"/>
  <c r="C780" i="33"/>
  <c r="C776" i="33"/>
  <c r="C414" i="33"/>
  <c r="C672" i="33"/>
  <c r="C884" i="33"/>
  <c r="C509" i="33"/>
  <c r="C299" i="33"/>
  <c r="C270" i="33"/>
  <c r="C712" i="33"/>
  <c r="C188" i="33"/>
  <c r="C622" i="33"/>
  <c r="C620" i="33"/>
  <c r="C67" i="33"/>
  <c r="C625" i="33"/>
  <c r="C186" i="33"/>
  <c r="C530" i="33"/>
  <c r="C74" i="33"/>
  <c r="C785" i="33"/>
  <c r="C898" i="33"/>
  <c r="C713" i="33"/>
  <c r="C958" i="33"/>
  <c r="C182" i="33"/>
  <c r="C400" i="33"/>
  <c r="C343" i="33"/>
  <c r="C53" i="33"/>
  <c r="C866" i="33"/>
  <c r="C359" i="33"/>
  <c r="C461" i="33"/>
  <c r="C387" i="33"/>
  <c r="C117" i="33"/>
  <c r="C669" i="33"/>
  <c r="C445" i="33"/>
  <c r="C613" i="33"/>
  <c r="C388" i="33"/>
  <c r="C406" i="33"/>
  <c r="C764" i="33"/>
  <c r="C35" i="33"/>
  <c r="C469" i="33"/>
  <c r="C804" i="33"/>
  <c r="C151" i="33"/>
  <c r="C631" i="33"/>
  <c r="C159" i="33"/>
  <c r="C377" i="33"/>
  <c r="C77" i="33"/>
  <c r="C873" i="33"/>
  <c r="C972" i="33"/>
  <c r="C690" i="33"/>
  <c r="C455" i="33"/>
  <c r="C382" i="33"/>
  <c r="C652" i="33"/>
  <c r="C673" i="33"/>
  <c r="C17" i="33"/>
  <c r="C110" i="33"/>
  <c r="C904" i="33"/>
  <c r="C198" i="33"/>
  <c r="C51" i="33"/>
  <c r="C27" i="33"/>
  <c r="C852" i="33"/>
  <c r="C282" i="33"/>
  <c r="C310" i="33"/>
  <c r="C973" i="33"/>
  <c r="C781" i="33"/>
  <c r="C978" i="33"/>
  <c r="C50" i="33"/>
  <c r="C420" i="33"/>
  <c r="C358" i="33"/>
  <c r="C495" i="33"/>
  <c r="C193" i="33"/>
  <c r="C917" i="33"/>
  <c r="C374" i="33"/>
  <c r="C736" i="33"/>
  <c r="C423" i="33"/>
  <c r="C604" i="33"/>
  <c r="C486" i="33"/>
  <c r="C902" i="33"/>
  <c r="C885" i="33"/>
  <c r="C14" i="33"/>
  <c r="C418" i="33"/>
  <c r="C140" i="33"/>
  <c r="C442" i="33"/>
  <c r="C462" i="33"/>
  <c r="C470" i="33"/>
  <c r="C822" i="33"/>
  <c r="C474" i="33"/>
  <c r="C621" i="33"/>
  <c r="C319" i="33"/>
  <c r="C722" i="33"/>
  <c r="C997" i="33"/>
  <c r="C944" i="33"/>
  <c r="C396" i="33"/>
  <c r="C59" i="33"/>
  <c r="C703" i="33"/>
  <c r="C510" i="33"/>
  <c r="C165" i="33"/>
  <c r="C127" i="33"/>
  <c r="C155" i="33"/>
  <c r="C505" i="33"/>
  <c r="C675" i="33"/>
  <c r="C203" i="33"/>
  <c r="C130" i="33"/>
  <c r="C636" i="33"/>
  <c r="C630" i="33"/>
  <c r="C357" i="33"/>
  <c r="C131" i="33"/>
  <c r="C676" i="33"/>
  <c r="C163" i="33"/>
  <c r="C697" i="33"/>
  <c r="C327" i="33"/>
  <c r="C70" i="33"/>
  <c r="C962" i="33"/>
  <c r="C337" i="33"/>
  <c r="C756" i="33"/>
  <c r="C434" i="33"/>
  <c r="C626" i="33"/>
  <c r="C561" i="33"/>
  <c r="C911" i="33"/>
  <c r="C189" i="33"/>
  <c r="C138" i="33"/>
  <c r="C605" i="33"/>
  <c r="C225" i="33"/>
  <c r="C98" i="33"/>
  <c r="C402" i="33"/>
  <c r="C588" i="33"/>
  <c r="C365" i="33"/>
  <c r="C929" i="33"/>
  <c r="C782" i="33"/>
  <c r="C210" i="33"/>
  <c r="C689" i="33"/>
  <c r="C217" i="33"/>
  <c r="C499" i="33"/>
  <c r="C485" i="33"/>
  <c r="C536" i="33"/>
  <c r="C656" i="33"/>
  <c r="C491" i="33"/>
  <c r="C320" i="33"/>
  <c r="C529" i="33"/>
  <c r="C687" i="33"/>
  <c r="C528" i="33"/>
  <c r="C276" i="33"/>
  <c r="C878" i="33"/>
  <c r="C646" i="33"/>
  <c r="C990" i="33"/>
  <c r="C865" i="33"/>
  <c r="C494" i="33"/>
  <c r="C187" i="33"/>
  <c r="C753" i="33"/>
  <c r="C544" i="33"/>
  <c r="C280" i="33"/>
  <c r="C446" i="33"/>
  <c r="C964" i="33"/>
  <c r="C708" i="33"/>
  <c r="C667" i="33"/>
  <c r="C927" i="33"/>
  <c r="C915" i="33"/>
  <c r="C220" i="33"/>
  <c r="C362" i="33"/>
  <c r="C373" i="33"/>
  <c r="C459" i="33"/>
  <c r="C643" i="33"/>
  <c r="C132" i="33"/>
  <c r="C57" i="33"/>
  <c r="C389" i="33"/>
  <c r="C863" i="33"/>
  <c r="C743" i="33"/>
  <c r="C606" i="33"/>
  <c r="C828" i="33"/>
  <c r="C549" i="33"/>
  <c r="C300" i="33"/>
  <c r="C92" i="33"/>
  <c r="C265" i="33"/>
  <c r="C983" i="33"/>
  <c r="C64" i="33"/>
  <c r="C488" i="33"/>
  <c r="C45" i="33"/>
  <c r="C281" i="33"/>
  <c r="C260" i="33"/>
  <c r="C424" i="33"/>
  <c r="C771" i="33"/>
  <c r="C757" i="33"/>
  <c r="C342" i="33"/>
  <c r="C54" i="33"/>
  <c r="C977" i="33"/>
  <c r="C118" i="33"/>
  <c r="C938" i="33"/>
  <c r="C233" i="33"/>
  <c r="C371" i="33"/>
  <c r="C170" i="33"/>
  <c r="C664" i="33"/>
  <c r="C303" i="33"/>
  <c r="C376" i="33"/>
  <c r="C169" i="33"/>
  <c r="C571" i="33"/>
  <c r="C612" i="33"/>
  <c r="C947" i="33"/>
  <c r="C340" i="33"/>
  <c r="C7" i="33"/>
  <c r="C178" i="33"/>
  <c r="C196" i="33"/>
  <c r="C76" i="33"/>
  <c r="C82" i="33"/>
  <c r="C988" i="33"/>
  <c r="C200" i="33"/>
  <c r="C436" i="33"/>
  <c r="C360" i="33"/>
  <c r="C892" i="33"/>
  <c r="C671" i="33"/>
  <c r="C699" i="33"/>
  <c r="C243" i="33"/>
  <c r="C686" i="33"/>
  <c r="C998" i="33"/>
  <c r="C249" i="33"/>
  <c r="C158" i="33"/>
  <c r="C47" i="33"/>
  <c r="C339" i="33"/>
  <c r="C78" i="33"/>
  <c r="C818" i="33"/>
  <c r="C814" i="33"/>
  <c r="C154" i="33"/>
  <c r="C295" i="33"/>
  <c r="C232" i="33"/>
  <c r="C970" i="33"/>
  <c r="C744" i="33"/>
  <c r="C976" i="33"/>
  <c r="C333" i="33"/>
  <c r="C918" i="33"/>
  <c r="C81" i="33"/>
  <c r="C20" i="33"/>
  <c r="C392" i="33"/>
  <c r="C985" i="33"/>
  <c r="C837" i="33"/>
  <c r="C798" i="33"/>
  <c r="C827" i="33"/>
  <c r="C332" i="33"/>
  <c r="C627" i="33"/>
  <c r="C908" i="33"/>
  <c r="C585" i="33"/>
  <c r="C26" i="33"/>
  <c r="C149" i="33"/>
  <c r="C545" i="33"/>
  <c r="C383" i="33"/>
  <c r="C560" i="33"/>
  <c r="C125" i="33"/>
  <c r="C256" i="33"/>
  <c r="C100" i="33"/>
  <c r="C715" i="33"/>
  <c r="C399" i="33"/>
  <c r="C211" i="33"/>
  <c r="C721" i="33"/>
  <c r="C800" i="33"/>
  <c r="C698" i="33"/>
  <c r="C623" i="33"/>
  <c r="C654" i="33"/>
  <c r="C655" i="33"/>
  <c r="C595" i="33"/>
  <c r="C808" i="33"/>
  <c r="C980" i="33"/>
  <c r="C409" i="33"/>
  <c r="C205" i="33"/>
  <c r="C301" i="33"/>
  <c r="C43" i="33"/>
  <c r="C229" i="33"/>
  <c r="C967" i="33"/>
  <c r="C41" i="33"/>
  <c r="C273" i="33"/>
  <c r="C6" i="33"/>
  <c r="C224" i="33"/>
  <c r="C438" i="33"/>
  <c r="C498" i="33"/>
  <c r="C950" i="33"/>
  <c r="C810" i="33"/>
  <c r="C841" i="33"/>
  <c r="C317" i="33"/>
  <c r="C883" i="33"/>
  <c r="C456" i="33"/>
  <c r="C663" i="33"/>
  <c r="C429" i="33"/>
  <c r="C644" i="33"/>
  <c r="C592" i="33"/>
  <c r="C726" i="33"/>
  <c r="C886" i="33"/>
  <c r="C937" i="33"/>
  <c r="C502" i="33"/>
  <c r="C128" i="33"/>
  <c r="C275" i="33"/>
  <c r="C748" i="33"/>
  <c r="C204" i="33"/>
  <c r="C404" i="33"/>
  <c r="C577" i="33"/>
  <c r="C617" i="33"/>
  <c r="C635" i="33"/>
  <c r="C346" i="33"/>
  <c r="C16" i="33"/>
  <c r="C267" i="33"/>
  <c r="C724" i="33"/>
  <c r="C872" i="33"/>
  <c r="C815" i="33"/>
  <c r="C534" i="33"/>
  <c r="C143" i="33"/>
  <c r="C101" i="33"/>
  <c r="C956" i="33"/>
  <c r="C353" i="33"/>
  <c r="C463" i="33"/>
  <c r="C114" i="33"/>
  <c r="C648" i="33"/>
  <c r="C145" i="33"/>
  <c r="C285" i="33"/>
  <c r="C775" i="33"/>
  <c r="C308" i="33"/>
  <c r="C707" i="33"/>
  <c r="C846" i="33"/>
  <c r="C166" i="33"/>
  <c r="C801" i="33"/>
  <c r="C624" i="33"/>
  <c r="C849" i="33"/>
  <c r="C524" i="33"/>
  <c r="C297" i="33"/>
  <c r="C231" i="33"/>
  <c r="C858" i="33"/>
  <c r="C922" i="33"/>
  <c r="C945" i="33"/>
  <c r="C681" i="33"/>
  <c r="C407" i="33"/>
  <c r="C236" i="33"/>
  <c r="C559" i="33"/>
  <c r="C106" i="33"/>
  <c r="C116" i="33"/>
  <c r="C906" i="33"/>
  <c r="C875" i="33"/>
  <c r="C521" i="33"/>
  <c r="C603" i="33"/>
  <c r="C364" i="33"/>
  <c r="C296" i="33"/>
  <c r="C124" i="33"/>
  <c r="C600" i="33"/>
  <c r="C283" i="33"/>
  <c r="C1000" i="33"/>
  <c r="C237" i="33"/>
  <c r="C754" i="33"/>
  <c r="C56" i="33"/>
  <c r="C682" i="33"/>
  <c r="C982" i="33"/>
  <c r="C932" i="33"/>
  <c r="C306" i="33"/>
  <c r="C453" i="33"/>
  <c r="C615" i="33"/>
  <c r="C171" i="33"/>
  <c r="C161" i="33"/>
  <c r="C497" i="33"/>
  <c r="C277" i="33"/>
  <c r="C896" i="33"/>
  <c r="C638" i="33"/>
  <c r="C411" i="33"/>
  <c r="C431" i="33"/>
  <c r="C999" i="33"/>
  <c r="C580" i="33"/>
  <c r="C139" i="33"/>
  <c r="C556" i="33"/>
  <c r="C504" i="33"/>
  <c r="C514" i="33"/>
  <c r="C483" i="33"/>
  <c r="C493" i="33"/>
  <c r="C134" i="33"/>
  <c r="C789" i="33"/>
  <c r="C553" i="33"/>
  <c r="C701" i="33"/>
  <c r="C13" i="33"/>
  <c r="C122" i="33"/>
  <c r="C777" i="33"/>
  <c r="C345" i="33"/>
  <c r="C37" i="33"/>
  <c r="C119" i="33"/>
  <c r="C298" i="33"/>
  <c r="C578" i="33"/>
  <c r="C773" i="33"/>
  <c r="C248" i="33"/>
  <c r="C674" i="33"/>
  <c r="C478" i="33"/>
  <c r="C508" i="33"/>
  <c r="C501" i="33"/>
  <c r="C639" i="33"/>
  <c r="C412" i="33"/>
  <c r="C475" i="33"/>
  <c r="C172" i="33"/>
  <c r="C293" i="33"/>
  <c r="C241" i="33"/>
  <c r="C610" i="33"/>
  <c r="C160" i="33"/>
  <c r="C539" i="33"/>
  <c r="C728" i="33"/>
  <c r="C367" i="33"/>
  <c r="C113" i="33"/>
  <c r="C61" i="33"/>
  <c r="C869" i="33"/>
  <c r="C307" i="33"/>
  <c r="C887" i="33"/>
  <c r="C352" i="33"/>
  <c r="C533" i="33"/>
  <c r="C104" i="33"/>
  <c r="C52" i="33"/>
  <c r="C579" i="33"/>
  <c r="C821" i="33"/>
  <c r="C843" i="33"/>
  <c r="C738" i="33"/>
  <c r="C735" i="33"/>
  <c r="C767" i="33"/>
  <c r="C88" i="33"/>
  <c r="C437" i="33"/>
  <c r="C71" i="33"/>
  <c r="C823" i="33"/>
  <c r="C527" i="33"/>
  <c r="C484" i="33"/>
  <c r="C568" i="33"/>
  <c r="C591" i="33"/>
  <c r="C834" i="33"/>
  <c r="C981" i="33"/>
  <c r="C942" i="33"/>
  <c r="C954" i="33"/>
  <c r="C548" i="33"/>
  <c r="C75" i="33"/>
  <c r="C740" i="33"/>
  <c r="C963" i="33"/>
  <c r="C839" i="33"/>
  <c r="C618" i="33"/>
  <c r="C760" i="33"/>
  <c r="C888" i="33"/>
  <c r="C144" i="33"/>
  <c r="C582" i="33"/>
  <c r="C366" i="33"/>
  <c r="C905" i="33"/>
  <c r="C465" i="33"/>
  <c r="C862" i="33"/>
  <c r="C750" i="33"/>
  <c r="C752" i="33"/>
  <c r="C705" i="33"/>
  <c r="C745" i="33"/>
  <c r="C201" i="33"/>
  <c r="C162" i="33"/>
  <c r="C742" i="33"/>
  <c r="C555" i="33"/>
  <c r="C12" i="33"/>
  <c r="C991" i="33"/>
  <c r="C583" i="33"/>
  <c r="C31" i="33"/>
  <c r="C994" i="33"/>
  <c r="C93" i="33"/>
  <c r="C520" i="33"/>
  <c r="C593" i="33"/>
  <c r="C457" i="33"/>
  <c r="C876" i="33"/>
  <c r="C452" i="33"/>
  <c r="C791" i="33"/>
  <c r="C272" i="33"/>
  <c r="C647" i="33"/>
  <c r="C543" i="33"/>
  <c r="C454" i="33"/>
  <c r="C506" i="33"/>
  <c r="C28" i="33"/>
  <c r="C323" i="33"/>
  <c r="C279" i="33"/>
  <c r="C42" i="33"/>
  <c r="C540" i="33"/>
  <c r="C835" i="33"/>
  <c r="C890" i="33"/>
  <c r="C152" i="33"/>
  <c r="C421" i="33"/>
  <c r="C759" i="33"/>
  <c r="C427" i="33"/>
  <c r="C830" i="33"/>
  <c r="C372" i="33"/>
  <c r="C833" i="33"/>
  <c r="C960" i="33"/>
  <c r="C696" i="33"/>
  <c r="C408" i="33"/>
  <c r="C334" i="33"/>
  <c r="C763" i="33"/>
  <c r="C881" i="33"/>
  <c r="C535" i="33"/>
  <c r="C680" i="33"/>
  <c r="C552" i="33"/>
  <c r="C448" i="33"/>
  <c r="C688" i="33"/>
  <c r="C401" i="33"/>
  <c r="C946" i="33"/>
  <c r="C466" i="33"/>
  <c r="C440" i="33"/>
  <c r="C766" i="33"/>
  <c r="C557" i="33"/>
  <c r="C284" i="33"/>
  <c r="C877" i="33"/>
  <c r="C778" i="33"/>
  <c r="C65" i="33"/>
  <c r="C717" i="33"/>
  <c r="C370" i="33"/>
  <c r="C641" i="33"/>
  <c r="C500" i="33"/>
  <c r="C936" i="33"/>
  <c r="C761" i="33"/>
  <c r="C882" i="33"/>
  <c r="C930" i="33"/>
  <c r="C184" i="33"/>
  <c r="C80" i="33"/>
  <c r="C786" i="33"/>
  <c r="C325" i="33"/>
  <c r="C609" i="33"/>
  <c r="C368" i="33"/>
  <c r="C632" i="33"/>
  <c r="C133" i="33"/>
  <c r="C115" i="33"/>
  <c r="C880" i="33"/>
  <c r="C574" i="33"/>
  <c r="C693" i="33"/>
  <c r="C614" i="33"/>
  <c r="C209" i="33"/>
  <c r="C83" i="33"/>
  <c r="C348" i="33"/>
  <c r="C164" i="33"/>
  <c r="C847" i="33"/>
  <c r="C10" i="33"/>
  <c r="C965" i="33"/>
  <c r="C955" i="33"/>
  <c r="C215" i="33"/>
  <c r="C471" i="33"/>
  <c r="C996" i="33"/>
  <c r="C769" i="33"/>
  <c r="C9" i="33"/>
  <c r="C893" i="33"/>
  <c r="C341" i="33"/>
  <c r="C344" i="33"/>
  <c r="C659" i="33"/>
  <c r="C811" i="33"/>
  <c r="C269" i="33"/>
  <c r="C350" i="33"/>
  <c r="C670" i="33"/>
  <c r="C62" i="33"/>
  <c r="C129" i="33"/>
  <c r="C889" i="33"/>
  <c r="C569" i="33"/>
  <c r="C329" i="33"/>
  <c r="C271" i="33"/>
  <c r="C650" i="33"/>
  <c r="C251" i="33"/>
  <c r="C30" i="33"/>
  <c r="C709" i="33"/>
  <c r="C512" i="33"/>
  <c r="C511" i="33"/>
  <c r="C564" i="33"/>
  <c r="C968" i="33"/>
  <c r="C590" i="33"/>
  <c r="C239" i="33"/>
  <c r="C637" i="33"/>
  <c r="C665" i="33"/>
  <c r="C46" i="33"/>
  <c r="C802" i="33"/>
  <c r="C683" i="33"/>
  <c r="C441" i="33"/>
  <c r="C515" i="33"/>
  <c r="C156" i="33"/>
  <c r="C68" i="33"/>
  <c r="C747" i="33"/>
  <c r="C190" i="33"/>
  <c r="C480" i="33"/>
  <c r="C979" i="33"/>
  <c r="C934" i="33"/>
  <c r="C221" i="33"/>
  <c r="C608" i="33"/>
  <c r="C135" i="33"/>
  <c r="C432" i="33"/>
  <c r="C24" i="33"/>
  <c r="C482" i="33"/>
  <c r="C311" i="33"/>
  <c r="C460" i="33"/>
  <c r="C40" i="33"/>
  <c r="C653" i="33"/>
  <c r="C19" i="33"/>
  <c r="C599" i="33"/>
  <c r="C838" i="33"/>
  <c r="C263" i="33"/>
  <c r="C987" i="33"/>
  <c r="C234" i="33"/>
  <c r="C63" i="33"/>
  <c r="C326" i="33"/>
  <c r="C416" i="33"/>
  <c r="C318" i="33"/>
  <c r="C779" i="33"/>
  <c r="C218" i="33"/>
  <c r="C844" i="33"/>
  <c r="C602" i="33"/>
  <c r="C250" i="33"/>
  <c r="C926" i="33"/>
  <c r="C695" i="33"/>
  <c r="C587" i="33"/>
  <c r="C72" i="33"/>
  <c r="C39" i="33"/>
  <c r="C649" i="33"/>
  <c r="C519" i="33"/>
  <c r="C96" i="33"/>
  <c r="C213" i="33"/>
  <c r="C870" i="33"/>
  <c r="C430" i="33"/>
  <c r="C739" i="33"/>
  <c r="C86" i="33"/>
  <c r="C805" i="33"/>
  <c r="C572" i="33"/>
  <c r="C55" i="33"/>
  <c r="C378" i="33"/>
  <c r="C89" i="33"/>
  <c r="C38" i="33"/>
  <c r="C109" i="33"/>
  <c r="C393" i="33"/>
  <c r="C551" i="33"/>
  <c r="C288" i="33"/>
  <c r="C795" i="33"/>
  <c r="C292" i="33"/>
  <c r="C989" i="33"/>
  <c r="C397" i="33"/>
  <c r="C642" i="33"/>
  <c r="C925" i="33"/>
  <c r="C356" i="33"/>
  <c r="C458" i="33"/>
  <c r="C287" i="33"/>
  <c r="C691" i="33"/>
  <c r="C247" i="33"/>
  <c r="C330" i="33"/>
  <c r="C986" i="33"/>
  <c r="C312" i="33"/>
  <c r="C914" i="33"/>
  <c r="C943" i="33"/>
  <c r="C661" i="33"/>
  <c r="C668" i="33"/>
  <c r="C542" i="33"/>
  <c r="C594" i="33"/>
  <c r="C732" i="33"/>
  <c r="C290" i="33"/>
  <c r="C554" i="33"/>
  <c r="C957" i="33"/>
  <c r="C949" i="33"/>
  <c r="C244" i="33"/>
  <c r="C677" i="33"/>
  <c r="C794" i="33"/>
  <c r="C831" i="33"/>
  <c r="C907" i="33"/>
  <c r="C386" i="33"/>
  <c r="C223" i="33"/>
  <c r="C859" i="33"/>
  <c r="C931" i="33"/>
  <c r="C948" i="33"/>
  <c r="C966" i="33"/>
  <c r="C180" i="33"/>
  <c r="C812" i="33"/>
  <c r="C355" i="33"/>
  <c r="C347" i="33"/>
  <c r="C8" i="33"/>
  <c r="C616" i="33"/>
  <c r="C227" i="33"/>
  <c r="C566" i="33"/>
  <c r="C725" i="33"/>
  <c r="C901" i="33"/>
  <c r="C111" i="33"/>
  <c r="C120" i="33"/>
  <c r="C472" i="33"/>
  <c r="C259" i="33"/>
  <c r="C255" i="33"/>
  <c r="C718" i="33"/>
  <c r="C194" i="33"/>
  <c r="C112" i="33"/>
  <c r="C380" i="33"/>
  <c r="C651" i="33"/>
  <c r="C336" i="33"/>
  <c r="C433" i="33"/>
  <c r="C517" i="33"/>
  <c r="C526" i="33"/>
  <c r="C751" i="33"/>
  <c r="C245" i="33"/>
  <c r="C576" i="33"/>
  <c r="C765" i="33"/>
  <c r="C816" i="33"/>
  <c r="C349" i="33"/>
  <c r="C107" i="33"/>
  <c r="C657" i="33"/>
  <c r="C146" i="33"/>
  <c r="C468" i="33"/>
  <c r="C136" i="33"/>
  <c r="C302" i="33"/>
  <c r="C179" i="33"/>
  <c r="C832" i="33"/>
  <c r="C941" i="33"/>
  <c r="C731" i="33"/>
  <c r="C531" i="33"/>
  <c r="C443" i="33"/>
  <c r="C467" i="33"/>
  <c r="C749" i="33"/>
  <c r="C565" i="33"/>
  <c r="C450" i="33"/>
  <c r="C126" i="33"/>
  <c r="C228" i="33"/>
  <c r="C240" i="33"/>
  <c r="C381" i="33"/>
  <c r="C871" i="33"/>
  <c r="C48" i="33"/>
  <c r="C309" i="33"/>
  <c r="C338" i="33"/>
  <c r="C257" i="33"/>
  <c r="C230" i="33"/>
  <c r="C266" i="33"/>
  <c r="C807" i="33"/>
  <c r="C575" i="33"/>
  <c r="C819" i="33"/>
  <c r="C278" i="33"/>
  <c r="C662" i="33"/>
  <c r="C714" i="33"/>
  <c r="C813" i="33"/>
  <c r="C959" i="33"/>
  <c r="C398" i="33"/>
  <c r="C91" i="33"/>
  <c r="C87" i="33"/>
  <c r="C503" i="33"/>
  <c r="C710" i="33"/>
  <c r="C22" i="33"/>
  <c r="C666" i="33"/>
  <c r="C289" i="33"/>
  <c r="C772" i="33"/>
  <c r="C899" i="33"/>
  <c r="C971" i="33"/>
  <c r="C44" i="33"/>
  <c r="C538" i="33"/>
  <c r="C473" i="33"/>
  <c r="C439" i="33"/>
  <c r="C633" i="33"/>
  <c r="C678" i="33"/>
  <c r="C541" i="33"/>
  <c r="C419" i="33"/>
  <c r="C315" i="33"/>
  <c r="C197" i="33"/>
  <c r="C513" i="33"/>
  <c r="C961" i="33"/>
  <c r="C335" i="33"/>
  <c r="C992" i="33"/>
  <c r="C313" i="33"/>
  <c r="C855" i="33"/>
  <c r="C496" i="33"/>
  <c r="C913" i="33"/>
  <c r="C413" i="33"/>
  <c r="C607" i="33"/>
  <c r="C94" i="33"/>
  <c r="C394" i="33"/>
  <c r="C324" i="33"/>
  <c r="C586" i="33"/>
  <c r="C49" i="33"/>
  <c r="C589" i="33"/>
  <c r="C611" i="33"/>
  <c r="C951" i="33"/>
  <c r="C252" i="33"/>
  <c r="C476" i="33"/>
  <c r="C142" i="33"/>
  <c r="C148" i="33"/>
  <c r="C784" i="33"/>
  <c r="C788" i="33"/>
  <c r="C36" i="33"/>
  <c r="C15" i="33"/>
  <c r="C18" i="33"/>
  <c r="C103" i="33"/>
  <c r="C768" i="33"/>
  <c r="C716" i="33"/>
  <c r="C733" i="33"/>
  <c r="C242" i="33"/>
  <c r="C492" i="33"/>
  <c r="C842" i="33"/>
  <c r="C199" i="33"/>
  <c r="C167" i="33"/>
  <c r="C640" i="33"/>
  <c r="C253" i="33"/>
  <c r="C33" i="33"/>
  <c r="C212" i="33"/>
  <c r="C422" i="33"/>
  <c r="C857" i="33"/>
  <c r="C952" i="33"/>
  <c r="C719" i="33"/>
  <c r="C264" i="33"/>
  <c r="C354" i="33"/>
  <c r="C723" i="33"/>
  <c r="C447" i="33"/>
  <c r="C799" i="33"/>
  <c r="C924" i="33"/>
  <c r="C895" i="33"/>
  <c r="C428" i="33"/>
  <c r="C183" i="33"/>
  <c r="C645" i="33"/>
  <c r="C854" i="33"/>
  <c r="C321" i="33"/>
  <c r="C975" i="33"/>
  <c r="C489" i="33"/>
  <c r="C268" i="33"/>
  <c r="C897" i="33"/>
  <c r="C385" i="33"/>
  <c r="C25" i="33"/>
  <c r="C758" i="33"/>
  <c r="C286" i="33"/>
  <c r="C851" i="33"/>
  <c r="C928" i="33"/>
  <c r="C685" i="33"/>
  <c r="C921" i="33"/>
  <c r="C322" i="33"/>
  <c r="C825" i="33"/>
  <c r="C628" i="33"/>
  <c r="C274" i="33"/>
  <c r="C58" i="33"/>
  <c r="C790" i="33"/>
  <c r="C395" i="33"/>
  <c r="C147" i="33"/>
  <c r="C806" i="33"/>
  <c r="C304" i="33"/>
  <c r="C741" i="33"/>
  <c r="C679" i="33"/>
  <c r="C711" i="33"/>
  <c r="C195" i="33"/>
  <c r="C11" i="33"/>
  <c r="C940" i="33"/>
  <c r="C920" i="33"/>
  <c r="C856" i="33"/>
  <c r="C596" i="33"/>
  <c r="C939" i="33"/>
  <c r="C246" i="33"/>
  <c r="C558" i="33"/>
  <c r="C550" i="33"/>
  <c r="C826" i="33"/>
  <c r="C537" i="33"/>
  <c r="C570" i="33"/>
  <c r="C181" i="33"/>
  <c r="C867" i="33"/>
  <c r="C174" i="33"/>
  <c r="C417" i="33"/>
  <c r="C874" i="33"/>
  <c r="C262" i="33"/>
  <c r="C214" i="33"/>
  <c r="C69" i="33"/>
  <c r="C206" i="33"/>
  <c r="C704" i="33"/>
  <c r="C153" i="33"/>
  <c r="C375" i="33"/>
  <c r="C157" i="33"/>
  <c r="C692" i="33"/>
  <c r="C684" i="33"/>
  <c r="C894" i="33"/>
  <c r="C774" i="33"/>
  <c r="C390" i="33"/>
  <c r="C137" i="33"/>
  <c r="C314" i="33"/>
  <c r="C29" i="33"/>
  <c r="C909" i="33"/>
  <c r="C891" i="33"/>
  <c r="C90" i="33"/>
  <c r="C254" i="33"/>
  <c r="C700" i="33"/>
  <c r="C762" i="33"/>
  <c r="C34" i="33"/>
  <c r="C518" i="33"/>
  <c r="C563" i="33"/>
  <c r="C238" i="33"/>
  <c r="C573" i="33"/>
  <c r="C16" i="34" l="1" a="1"/>
  <c r="C16" i="34" s="1"/>
  <c r="I16" i="34" a="1"/>
  <c r="I16" i="34" s="1"/>
  <c r="E16" i="34" a="1"/>
  <c r="E16" i="34" s="1"/>
  <c r="J16" i="34" a="1"/>
  <c r="J16" i="34" s="1"/>
  <c r="F16" i="34" a="1"/>
  <c r="F16" i="34" s="1"/>
  <c r="K16" i="34" a="1"/>
  <c r="K16" i="34" s="1"/>
  <c r="G16" i="34" a="1"/>
  <c r="G16" i="34" s="1"/>
  <c r="L16" i="34" a="1"/>
  <c r="L16" i="34" s="1"/>
  <c r="D16" i="34" a="1"/>
  <c r="D16" i="34" s="1"/>
  <c r="B17" i="34" a="1"/>
  <c r="B17" i="34" s="1"/>
  <c r="H16" i="34" a="1"/>
  <c r="H16" i="34" s="1"/>
  <c r="H17" i="34" l="1" a="1"/>
  <c r="H17" i="34" s="1"/>
  <c r="M17" i="34" a="1"/>
  <c r="M17" i="34" s="1"/>
  <c r="I17" i="34" a="1"/>
  <c r="I17" i="34" s="1"/>
  <c r="D17" i="34" a="1"/>
  <c r="D17" i="34" s="1"/>
  <c r="J17" i="34" a="1"/>
  <c r="J17" i="34" s="1"/>
  <c r="E17" i="34" a="1"/>
  <c r="E17" i="34" s="1"/>
  <c r="B18" i="34" a="1"/>
  <c r="B18" i="34" s="1"/>
  <c r="F18" i="34" s="1" a="1"/>
  <c r="F18" i="34" s="1"/>
  <c r="K17" i="34" a="1"/>
  <c r="K17" i="34" s="1"/>
  <c r="F17" i="34" a="1"/>
  <c r="F17" i="34" s="1"/>
  <c r="C17" i="34" a="1"/>
  <c r="C17" i="34" s="1"/>
  <c r="G17" i="34" a="1"/>
  <c r="G17" i="34" s="1"/>
  <c r="L17" i="34" a="1"/>
  <c r="L17" i="34" s="1"/>
  <c r="B19" i="34" l="1" a="1"/>
  <c r="B19" i="34" s="1"/>
  <c r="G19" i="34" s="1" a="1"/>
  <c r="G19" i="34" s="1"/>
  <c r="K18" i="34" a="1"/>
  <c r="K18" i="34" s="1"/>
  <c r="M18" i="34" a="1"/>
  <c r="M18" i="34" s="1"/>
  <c r="I18" i="34" a="1"/>
  <c r="I18" i="34" s="1"/>
  <c r="C18" i="34" a="1"/>
  <c r="C18" i="34" s="1"/>
  <c r="G18" i="34" a="1"/>
  <c r="G18" i="34" s="1"/>
  <c r="L18" i="34" a="1"/>
  <c r="L18" i="34" s="1"/>
  <c r="H18" i="34" a="1"/>
  <c r="H18" i="34" s="1"/>
  <c r="D18" i="34" a="1"/>
  <c r="D18" i="34" s="1"/>
  <c r="J18" i="34" a="1"/>
  <c r="J18" i="34" s="1"/>
  <c r="E18" i="34" a="1"/>
  <c r="E18" i="34" s="1"/>
  <c r="B20" i="34" l="1" a="1"/>
  <c r="B20" i="34" s="1"/>
  <c r="E20" i="34" s="1" a="1"/>
  <c r="E20" i="34" s="1"/>
  <c r="E19" i="34" a="1"/>
  <c r="E19" i="34" s="1"/>
  <c r="M19" i="34" a="1"/>
  <c r="M19" i="34" s="1"/>
  <c r="H19" i="34" a="1"/>
  <c r="H19" i="34" s="1"/>
  <c r="J19" i="34" a="1"/>
  <c r="J19" i="34" s="1"/>
  <c r="I19" i="34" a="1"/>
  <c r="I19" i="34" s="1"/>
  <c r="D19" i="34" a="1"/>
  <c r="D19" i="34" s="1"/>
  <c r="F19" i="34" a="1"/>
  <c r="F19" i="34" s="1"/>
  <c r="K19" i="34" a="1"/>
  <c r="K19" i="34" s="1"/>
  <c r="C19" i="34" a="1"/>
  <c r="C19" i="34" s="1"/>
  <c r="L19" i="34" a="1"/>
  <c r="L19" i="34" s="1"/>
  <c r="C20" i="34" l="1" a="1"/>
  <c r="C20" i="34" s="1"/>
  <c r="F20" i="34" a="1"/>
  <c r="F20" i="34" s="1"/>
  <c r="L20" i="34" a="1"/>
  <c r="L20" i="34" s="1"/>
  <c r="G20" i="34" a="1"/>
  <c r="G20" i="34" s="1"/>
  <c r="M20" i="34" a="1"/>
  <c r="M20" i="34" s="1"/>
  <c r="H20" i="34" a="1"/>
  <c r="H20" i="34" s="1"/>
  <c r="K20" i="34" a="1"/>
  <c r="K20" i="34" s="1"/>
  <c r="I20" i="34" a="1"/>
  <c r="I20" i="34" s="1"/>
  <c r="D20" i="34" a="1"/>
  <c r="D20" i="34" s="1"/>
  <c r="B21" i="34" a="1"/>
  <c r="B21" i="34" s="1"/>
  <c r="K21" i="34" s="1" a="1"/>
  <c r="K21" i="34" s="1"/>
  <c r="J20" i="34" a="1"/>
  <c r="J20" i="34" s="1"/>
  <c r="C21" i="34" l="1" a="1"/>
  <c r="C21" i="34" s="1"/>
  <c r="L21" i="34" a="1"/>
  <c r="L21" i="34" s="1"/>
  <c r="G21" i="34" a="1"/>
  <c r="G21" i="34" s="1"/>
  <c r="M21" i="34" a="1"/>
  <c r="M21" i="34" s="1"/>
  <c r="H21" i="34" a="1"/>
  <c r="H21" i="34" s="1"/>
  <c r="J21" i="34" a="1"/>
  <c r="J21" i="34" s="1"/>
  <c r="I21" i="34" a="1"/>
  <c r="I21" i="34" s="1"/>
  <c r="D21" i="34" a="1"/>
  <c r="D21" i="34" s="1"/>
  <c r="F21" i="34" a="1"/>
  <c r="F21" i="34" s="1"/>
  <c r="B22" i="34" a="1"/>
  <c r="B22" i="34" s="1"/>
  <c r="D22" i="34" s="1" a="1"/>
  <c r="D22" i="34" s="1"/>
  <c r="E21" i="34" a="1"/>
  <c r="E21" i="34" s="1"/>
  <c r="G22" i="34" l="1" a="1"/>
  <c r="G22" i="34" s="1"/>
  <c r="I22" i="34" a="1"/>
  <c r="I22" i="34" s="1"/>
  <c r="B23" i="34" a="1"/>
  <c r="B23" i="34" s="1"/>
  <c r="F23" i="34" s="1" a="1"/>
  <c r="F23" i="34" s="1"/>
  <c r="J22" i="34" a="1"/>
  <c r="J22" i="34" s="1"/>
  <c r="E22" i="34" a="1"/>
  <c r="E22" i="34" s="1"/>
  <c r="C22" i="34" a="1"/>
  <c r="C22" i="34" s="1"/>
  <c r="F22" i="34" a="1"/>
  <c r="F22" i="34" s="1"/>
  <c r="L22" i="34" a="1"/>
  <c r="L22" i="34" s="1"/>
  <c r="K22" i="34" a="1"/>
  <c r="K22" i="34" s="1"/>
  <c r="M22" i="34" a="1"/>
  <c r="M22" i="34" s="1"/>
  <c r="H22" i="34" a="1"/>
  <c r="H22" i="34" s="1"/>
  <c r="I23" i="34" l="1" a="1"/>
  <c r="I23" i="34" s="1"/>
  <c r="H23" i="34" a="1"/>
  <c r="H23" i="34" s="1"/>
  <c r="J23" i="34" a="1"/>
  <c r="J23" i="34" s="1"/>
  <c r="E23" i="34" a="1"/>
  <c r="E23" i="34" s="1"/>
  <c r="D23" i="34" a="1"/>
  <c r="D23" i="34" s="1"/>
  <c r="B24" i="34" a="1"/>
  <c r="B24" i="34" s="1"/>
  <c r="E24" i="34" s="1" a="1"/>
  <c r="E24" i="34" s="1"/>
  <c r="M23" i="34" a="1"/>
  <c r="M23" i="34" s="1"/>
  <c r="K23" i="34" a="1"/>
  <c r="K23" i="34" s="1"/>
  <c r="C23" i="34" a="1"/>
  <c r="C23" i="34" s="1"/>
  <c r="L23" i="34" a="1"/>
  <c r="L23" i="34" s="1"/>
  <c r="G23" i="34" a="1"/>
  <c r="G23" i="34" s="1"/>
  <c r="C24" i="34" l="1" a="1"/>
  <c r="C24" i="34" s="1"/>
  <c r="F24" i="34" a="1"/>
  <c r="F24" i="34" s="1"/>
  <c r="L24" i="34" a="1"/>
  <c r="L24" i="34" s="1"/>
  <c r="G24" i="34" a="1"/>
  <c r="G24" i="34" s="1"/>
  <c r="I24" i="34" a="1"/>
  <c r="I24" i="34" s="1"/>
  <c r="D24" i="34" a="1"/>
  <c r="D24" i="34" s="1"/>
  <c r="B25" i="34" a="1"/>
  <c r="B25" i="34" s="1"/>
  <c r="F25" i="34" s="1" a="1"/>
  <c r="F25" i="34" s="1"/>
  <c r="J24" i="34" a="1"/>
  <c r="J24" i="34" s="1"/>
  <c r="K24" i="34" a="1"/>
  <c r="K24" i="34" s="1"/>
  <c r="M24" i="34" a="1"/>
  <c r="M24" i="34" s="1"/>
  <c r="H24" i="34" a="1"/>
  <c r="H24" i="34" s="1"/>
  <c r="B26" i="34" l="1" a="1"/>
  <c r="B26" i="34" s="1"/>
  <c r="E26" i="34" s="1" a="1"/>
  <c r="E26" i="34" s="1"/>
  <c r="I25" i="34" a="1"/>
  <c r="I25" i="34" s="1"/>
  <c r="K25" i="34" a="1"/>
  <c r="K25" i="34" s="1"/>
  <c r="E25" i="34" a="1"/>
  <c r="E25" i="34" s="1"/>
  <c r="H25" i="34" a="1"/>
  <c r="H25" i="34" s="1"/>
  <c r="J25" i="34" a="1"/>
  <c r="J25" i="34" s="1"/>
  <c r="M25" i="34" a="1"/>
  <c r="M25" i="34" s="1"/>
  <c r="D25" i="34" a="1"/>
  <c r="D25" i="34" s="1"/>
  <c r="C25" i="34" a="1"/>
  <c r="C25" i="34" s="1"/>
  <c r="L25" i="34" a="1"/>
  <c r="L25" i="34" s="1"/>
  <c r="G25" i="34" a="1"/>
  <c r="G25" i="34" s="1"/>
  <c r="C26" i="34" l="1" a="1"/>
  <c r="C26" i="34" s="1"/>
  <c r="F26" i="34" a="1"/>
  <c r="F26" i="34" s="1"/>
  <c r="L26" i="34" a="1"/>
  <c r="L26" i="34" s="1"/>
  <c r="K26" i="34" a="1"/>
  <c r="K26" i="34" s="1"/>
  <c r="M26" i="34" a="1"/>
  <c r="M26" i="34" s="1"/>
  <c r="H26" i="34" a="1"/>
  <c r="H26" i="34" s="1"/>
  <c r="G26" i="34" a="1"/>
  <c r="G26" i="34" s="1"/>
  <c r="I26" i="34" a="1"/>
  <c r="I26" i="34" s="1"/>
  <c r="D26" i="34" a="1"/>
  <c r="D26" i="34" s="1"/>
  <c r="B27" i="34" a="1"/>
  <c r="B27" i="34" s="1"/>
  <c r="F27" i="34" s="1" a="1"/>
  <c r="F27" i="34" s="1"/>
  <c r="J26" i="34" a="1"/>
  <c r="J26" i="34" s="1"/>
  <c r="C27" i="34" l="1" a="1"/>
  <c r="C27" i="34" s="1"/>
  <c r="K27" i="34" a="1"/>
  <c r="K27" i="34" s="1"/>
  <c r="G27" i="34" a="1"/>
  <c r="G27" i="34" s="1"/>
  <c r="L27" i="34" a="1"/>
  <c r="L27" i="34" s="1"/>
  <c r="H27" i="34" a="1"/>
  <c r="H27" i="34" s="1"/>
  <c r="M27" i="34" a="1"/>
  <c r="M27" i="34" s="1"/>
  <c r="I27" i="34" a="1"/>
  <c r="I27" i="34" s="1"/>
  <c r="D27" i="34" a="1"/>
  <c r="D27" i="34" s="1"/>
  <c r="B28" i="34" a="1"/>
  <c r="B28" i="34" s="1"/>
  <c r="D28" i="34" s="1" a="1"/>
  <c r="D28" i="34" s="1"/>
  <c r="E27" i="34" a="1"/>
  <c r="E27" i="34" s="1"/>
  <c r="J27" i="34" a="1"/>
  <c r="J27" i="34" s="1"/>
  <c r="B29" i="34" l="1" a="1"/>
  <c r="B29" i="34" s="1"/>
  <c r="E29" i="34" s="1" a="1"/>
  <c r="E29" i="34" s="1"/>
  <c r="I28" i="34" a="1"/>
  <c r="I28" i="34" s="1"/>
  <c r="K28" i="34" a="1"/>
  <c r="K28" i="34" s="1"/>
  <c r="F28" i="34" a="1"/>
  <c r="F28" i="34" s="1"/>
  <c r="H28" i="34" a="1"/>
  <c r="H28" i="34" s="1"/>
  <c r="J28" i="34" a="1"/>
  <c r="J28" i="34" s="1"/>
  <c r="M28" i="34" a="1"/>
  <c r="M28" i="34" s="1"/>
  <c r="E28" i="34" a="1"/>
  <c r="E28" i="34" s="1"/>
  <c r="G28" i="34" a="1"/>
  <c r="G28" i="34" s="1"/>
  <c r="C28" i="34" a="1"/>
  <c r="C28" i="34" s="1"/>
  <c r="L28" i="34" a="1"/>
  <c r="L28" i="34" s="1"/>
  <c r="C29" i="34" l="1" a="1"/>
  <c r="C29" i="34" s="1"/>
  <c r="F29" i="34" a="1"/>
  <c r="F29" i="34" s="1"/>
  <c r="L29" i="34" a="1"/>
  <c r="L29" i="34" s="1"/>
  <c r="K29" i="34" a="1"/>
  <c r="K29" i="34" s="1"/>
  <c r="M29" i="34" a="1"/>
  <c r="M29" i="34" s="1"/>
  <c r="H29" i="34" a="1"/>
  <c r="H29" i="34" s="1"/>
  <c r="G29" i="34" a="1"/>
  <c r="G29" i="34" s="1"/>
  <c r="I29" i="34" a="1"/>
  <c r="I29" i="34" s="1"/>
  <c r="D29" i="34" a="1"/>
  <c r="D29" i="34" s="1"/>
  <c r="B30" i="34" a="1"/>
  <c r="B30" i="34" s="1"/>
  <c r="F30" i="34" s="1" a="1"/>
  <c r="F30" i="34" s="1"/>
  <c r="J29" i="34" a="1"/>
  <c r="J29" i="34" s="1"/>
  <c r="C30" i="34" l="1" a="1"/>
  <c r="C30" i="34" s="1"/>
  <c r="L30" i="34" a="1"/>
  <c r="L30" i="34" s="1"/>
  <c r="G30" i="34" a="1"/>
  <c r="G30" i="34" s="1"/>
  <c r="M30" i="34" a="1"/>
  <c r="M30" i="34" s="1"/>
  <c r="H30" i="34" a="1"/>
  <c r="H30" i="34" s="1"/>
  <c r="J30" i="34" a="1"/>
  <c r="J30" i="34" s="1"/>
  <c r="I30" i="34" a="1"/>
  <c r="I30" i="34" s="1"/>
  <c r="D30" i="34" a="1"/>
  <c r="D30" i="34" s="1"/>
  <c r="B31" i="34" a="1"/>
  <c r="B31" i="34" s="1"/>
  <c r="L31" i="34" s="1" a="1"/>
  <c r="L31" i="34" s="1"/>
  <c r="E30" i="34" a="1"/>
  <c r="E30" i="34" s="1"/>
  <c r="K30" i="34" a="1"/>
  <c r="K30" i="34" s="1"/>
  <c r="B32" i="34" l="1" a="1"/>
  <c r="B32" i="34" s="1"/>
  <c r="G32" i="34" s="1" a="1"/>
  <c r="G32" i="34" s="1"/>
  <c r="J31" i="34" a="1"/>
  <c r="J31" i="34" s="1"/>
  <c r="E31" i="34" a="1"/>
  <c r="E31" i="34" s="1"/>
  <c r="G31" i="34" a="1"/>
  <c r="G31" i="34" s="1"/>
  <c r="M31" i="34" a="1"/>
  <c r="M31" i="34" s="1"/>
  <c r="H31" i="34" a="1"/>
  <c r="H31" i="34" s="1"/>
  <c r="K31" i="34" a="1"/>
  <c r="K31" i="34" s="1"/>
  <c r="I31" i="34" a="1"/>
  <c r="I31" i="34" s="1"/>
  <c r="D31" i="34" a="1"/>
  <c r="D31" i="34" s="1"/>
  <c r="C31" i="34" a="1"/>
  <c r="C31" i="34" s="1"/>
  <c r="F31" i="34" a="1"/>
  <c r="F31" i="34" s="1"/>
  <c r="H32" i="34" l="1" a="1"/>
  <c r="H32" i="34" s="1"/>
  <c r="J32" i="34" a="1"/>
  <c r="J32" i="34" s="1"/>
  <c r="I32" i="34" a="1"/>
  <c r="I32" i="34" s="1"/>
  <c r="D32" i="34" a="1"/>
  <c r="D32" i="34" s="1"/>
  <c r="F32" i="34" a="1"/>
  <c r="F32" i="34" s="1"/>
  <c r="B33" i="34" a="1"/>
  <c r="B33" i="34" s="1"/>
  <c r="E33" i="34" s="1" a="1"/>
  <c r="E33" i="34" s="1"/>
  <c r="E32" i="34" a="1"/>
  <c r="E32" i="34" s="1"/>
  <c r="K32" i="34" a="1"/>
  <c r="K32" i="34" s="1"/>
  <c r="M32" i="34" a="1"/>
  <c r="M32" i="34" s="1"/>
  <c r="C32" i="34" a="1"/>
  <c r="C32" i="34" s="1"/>
  <c r="L32" i="34" a="1"/>
  <c r="L32" i="34" s="1"/>
  <c r="C33" i="34" l="1" a="1"/>
  <c r="C33" i="34" s="1"/>
  <c r="F33" i="34" a="1"/>
  <c r="F33" i="34" s="1"/>
  <c r="L33" i="34" a="1"/>
  <c r="L33" i="34" s="1"/>
  <c r="K33" i="34" a="1"/>
  <c r="K33" i="34" s="1"/>
  <c r="M33" i="34" a="1"/>
  <c r="M33" i="34" s="1"/>
  <c r="H33" i="34" a="1"/>
  <c r="H33" i="34" s="1"/>
  <c r="G33" i="34" a="1"/>
  <c r="G33" i="34" s="1"/>
  <c r="I33" i="34" a="1"/>
  <c r="I33" i="34" s="1"/>
  <c r="D33" i="34" a="1"/>
  <c r="D33" i="34" s="1"/>
  <c r="B34" i="34" a="1"/>
  <c r="B34" i="34" s="1"/>
  <c r="B35" i="34" s="1" a="1"/>
  <c r="B35" i="34" s="1"/>
  <c r="J33" i="34" a="1"/>
  <c r="J33" i="34" s="1"/>
  <c r="C34" i="34" l="1" a="1"/>
  <c r="C34" i="34" s="1"/>
  <c r="L34" i="34" a="1"/>
  <c r="L34" i="34" s="1"/>
  <c r="G34" i="34" a="1"/>
  <c r="G34" i="34" s="1"/>
  <c r="I34" i="34" a="1"/>
  <c r="I34" i="34" s="1"/>
  <c r="H34" i="34" a="1"/>
  <c r="H34" i="34" s="1"/>
  <c r="J34" i="34" a="1"/>
  <c r="J34" i="34" s="1"/>
  <c r="E34" i="34" a="1"/>
  <c r="E34" i="34" s="1"/>
  <c r="D34" i="34" a="1"/>
  <c r="D34" i="34" s="1"/>
  <c r="F34" i="34" a="1"/>
  <c r="F34" i="34" s="1"/>
  <c r="M34" i="34" a="1"/>
  <c r="M34" i="34" s="1"/>
  <c r="K34" i="34" a="1"/>
  <c r="K34" i="34" s="1"/>
  <c r="G35" i="34" a="1"/>
  <c r="G35" i="34" s="1"/>
  <c r="K35" i="34" a="1"/>
  <c r="K35" i="34" s="1"/>
  <c r="D35" i="34" a="1"/>
  <c r="D35" i="34" s="1"/>
  <c r="H35" i="34" a="1"/>
  <c r="H35" i="34" s="1"/>
  <c r="L35" i="34" a="1"/>
  <c r="L35" i="34" s="1"/>
  <c r="I35" i="34" a="1"/>
  <c r="I35" i="34" s="1"/>
  <c r="J35" i="34" a="1"/>
  <c r="J35" i="34" s="1"/>
  <c r="E35" i="34" a="1"/>
  <c r="E35" i="34" s="1"/>
  <c r="F35" i="34" a="1"/>
  <c r="F35" i="34" s="1"/>
  <c r="M35" i="34" a="1"/>
  <c r="M35" i="34" s="1"/>
  <c r="C35" i="34" a="1"/>
  <c r="C35" i="34" s="1"/>
  <c r="B36" i="34" a="1"/>
  <c r="B36" i="34" s="1"/>
  <c r="E36" i="34" l="1" a="1"/>
  <c r="E36" i="34" s="1"/>
  <c r="I36" i="34" a="1"/>
  <c r="I36" i="34" s="1"/>
  <c r="M36" i="34" a="1"/>
  <c r="M36" i="34" s="1"/>
  <c r="F36" i="34" a="1"/>
  <c r="F36" i="34" s="1"/>
  <c r="J36" i="34" a="1"/>
  <c r="J36" i="34" s="1"/>
  <c r="G36" i="34" a="1"/>
  <c r="G36" i="34" s="1"/>
  <c r="H36" i="34" a="1"/>
  <c r="H36" i="34" s="1"/>
  <c r="K36" i="34" a="1"/>
  <c r="K36" i="34" s="1"/>
  <c r="L36" i="34" a="1"/>
  <c r="L36" i="34" s="1"/>
  <c r="D36" i="34" a="1"/>
  <c r="D36" i="34" s="1"/>
  <c r="C36" i="34" a="1"/>
  <c r="C36" i="34" s="1"/>
  <c r="B37" i="34" a="1"/>
  <c r="B37" i="34" s="1"/>
  <c r="G37" i="34" l="1" a="1"/>
  <c r="G37" i="34" s="1"/>
  <c r="K37" i="34" a="1"/>
  <c r="K37" i="34" s="1"/>
  <c r="D37" i="34" a="1"/>
  <c r="D37" i="34" s="1"/>
  <c r="H37" i="34" a="1"/>
  <c r="H37" i="34" s="1"/>
  <c r="L37" i="34" a="1"/>
  <c r="L37" i="34" s="1"/>
  <c r="E37" i="34" a="1"/>
  <c r="E37" i="34" s="1"/>
  <c r="M37" i="34" a="1"/>
  <c r="M37" i="34" s="1"/>
  <c r="F37" i="34" a="1"/>
  <c r="F37" i="34" s="1"/>
  <c r="I37" i="34" a="1"/>
  <c r="I37" i="34" s="1"/>
  <c r="J37" i="34" a="1"/>
  <c r="J37" i="34" s="1"/>
  <c r="C37" i="34" a="1"/>
  <c r="C37" i="34" s="1"/>
  <c r="B38" i="34" a="1"/>
  <c r="B38" i="34" s="1"/>
  <c r="E38" i="34" l="1" a="1"/>
  <c r="E38" i="34" s="1"/>
  <c r="I38" i="34" a="1"/>
  <c r="I38" i="34" s="1"/>
  <c r="M38" i="34" a="1"/>
  <c r="M38" i="34" s="1"/>
  <c r="F38" i="34" a="1"/>
  <c r="F38" i="34" s="1"/>
  <c r="J38" i="34" a="1"/>
  <c r="J38" i="34" s="1"/>
  <c r="K38" i="34" a="1"/>
  <c r="K38" i="34" s="1"/>
  <c r="D38" i="34" a="1"/>
  <c r="D38" i="34" s="1"/>
  <c r="L38" i="34" a="1"/>
  <c r="L38" i="34" s="1"/>
  <c r="G38" i="34" a="1"/>
  <c r="G38" i="34" s="1"/>
  <c r="H38" i="34" a="1"/>
  <c r="H38" i="34" s="1"/>
  <c r="C38" i="34" a="1"/>
  <c r="C38" i="34" s="1"/>
  <c r="B39" i="34" a="1"/>
  <c r="B39" i="34" s="1"/>
  <c r="G39" i="34" l="1" a="1"/>
  <c r="G39" i="34" s="1"/>
  <c r="K39" i="34" a="1"/>
  <c r="K39" i="34" s="1"/>
  <c r="D39" i="34" a="1"/>
  <c r="D39" i="34" s="1"/>
  <c r="H39" i="34" a="1"/>
  <c r="H39" i="34" s="1"/>
  <c r="L39" i="34" a="1"/>
  <c r="L39" i="34" s="1"/>
  <c r="I39" i="34" a="1"/>
  <c r="I39" i="34" s="1"/>
  <c r="J39" i="34" a="1"/>
  <c r="J39" i="34" s="1"/>
  <c r="M39" i="34" a="1"/>
  <c r="M39" i="34" s="1"/>
  <c r="E39" i="34" a="1"/>
  <c r="E39" i="34" s="1"/>
  <c r="F39" i="34" a="1"/>
  <c r="F39" i="34" s="1"/>
  <c r="C39" i="34" a="1"/>
  <c r="C39" i="34" s="1"/>
  <c r="B40" i="34" a="1"/>
  <c r="B40" i="34" s="1"/>
  <c r="E40" i="34" l="1" a="1"/>
  <c r="E40" i="34" s="1"/>
  <c r="H40" i="34" a="1"/>
  <c r="H40" i="34" s="1"/>
  <c r="L40" i="34" a="1"/>
  <c r="L40" i="34" s="1"/>
  <c r="F40" i="34" a="1"/>
  <c r="F40" i="34" s="1"/>
  <c r="I40" i="34" a="1"/>
  <c r="I40" i="34" s="1"/>
  <c r="M40" i="34" a="1"/>
  <c r="M40" i="34" s="1"/>
  <c r="G40" i="34" a="1"/>
  <c r="G40" i="34" s="1"/>
  <c r="D40" i="34" a="1"/>
  <c r="D40" i="34" s="1"/>
  <c r="J40" i="34" a="1"/>
  <c r="J40" i="34" s="1"/>
  <c r="K40" i="34" a="1"/>
  <c r="K40" i="34" s="1"/>
  <c r="C40" i="34" a="1"/>
  <c r="C40" i="34" s="1"/>
  <c r="B41" i="34" a="1"/>
  <c r="B41" i="34" s="1"/>
  <c r="F41" i="34" l="1" a="1"/>
  <c r="F41" i="34" s="1"/>
  <c r="J41" i="34" a="1"/>
  <c r="J41" i="34" s="1"/>
  <c r="G41" i="34" a="1"/>
  <c r="G41" i="34" s="1"/>
  <c r="K41" i="34" a="1"/>
  <c r="K41" i="34" s="1"/>
  <c r="D41" i="34" a="1"/>
  <c r="D41" i="34" s="1"/>
  <c r="L41" i="34" a="1"/>
  <c r="L41" i="34" s="1"/>
  <c r="E41" i="34" a="1"/>
  <c r="E41" i="34" s="1"/>
  <c r="M41" i="34" a="1"/>
  <c r="M41" i="34" s="1"/>
  <c r="H41" i="34" a="1"/>
  <c r="H41" i="34" s="1"/>
  <c r="I41" i="34" a="1"/>
  <c r="I41" i="34" s="1"/>
  <c r="C41" i="34" a="1"/>
  <c r="C41" i="34" s="1"/>
  <c r="B42" i="34" a="1"/>
  <c r="B42" i="34" s="1"/>
  <c r="D42" i="34" l="1" a="1"/>
  <c r="D42" i="34" s="1"/>
  <c r="H42" i="34" a="1"/>
  <c r="H42" i="34" s="1"/>
  <c r="L42" i="34" a="1"/>
  <c r="L42" i="34" s="1"/>
  <c r="E42" i="34" a="1"/>
  <c r="E42" i="34" s="1"/>
  <c r="I42" i="34" a="1"/>
  <c r="I42" i="34" s="1"/>
  <c r="M42" i="34" a="1"/>
  <c r="M42" i="34" s="1"/>
  <c r="J42" i="34" a="1"/>
  <c r="J42" i="34" s="1"/>
  <c r="K42" i="34" a="1"/>
  <c r="K42" i="34" s="1"/>
  <c r="F42" i="34" a="1"/>
  <c r="F42" i="34" s="1"/>
  <c r="G42" i="34" a="1"/>
  <c r="G42" i="34" s="1"/>
  <c r="C42" i="34" a="1"/>
  <c r="C42" i="34" s="1"/>
  <c r="B43" i="34" a="1"/>
  <c r="B43" i="34" s="1"/>
  <c r="F43" i="34" l="1" a="1"/>
  <c r="F43" i="34" s="1"/>
  <c r="J43" i="34" a="1"/>
  <c r="J43" i="34" s="1"/>
  <c r="G43" i="34" a="1"/>
  <c r="G43" i="34" s="1"/>
  <c r="K43" i="34" a="1"/>
  <c r="K43" i="34" s="1"/>
  <c r="H43" i="34" a="1"/>
  <c r="H43" i="34" s="1"/>
  <c r="I43" i="34" a="1"/>
  <c r="I43" i="34" s="1"/>
  <c r="D43" i="34" a="1"/>
  <c r="D43" i="34" s="1"/>
  <c r="E43" i="34" a="1"/>
  <c r="E43" i="34" s="1"/>
  <c r="L43" i="34" a="1"/>
  <c r="L43" i="34" s="1"/>
  <c r="M43" i="34" a="1"/>
  <c r="M43" i="34" s="1"/>
  <c r="C43" i="34" a="1"/>
  <c r="C43" i="34" s="1"/>
  <c r="B44" i="34" a="1"/>
  <c r="B44" i="34" s="1"/>
  <c r="D44" i="34" l="1" a="1"/>
  <c r="D44" i="34" s="1"/>
  <c r="H44" i="34" a="1"/>
  <c r="H44" i="34" s="1"/>
  <c r="L44" i="34" a="1"/>
  <c r="L44" i="34" s="1"/>
  <c r="E44" i="34" a="1"/>
  <c r="E44" i="34" s="1"/>
  <c r="I44" i="34" a="1"/>
  <c r="I44" i="34" s="1"/>
  <c r="M44" i="34" a="1"/>
  <c r="M44" i="34" s="1"/>
  <c r="F44" i="34" a="1"/>
  <c r="F44" i="34" s="1"/>
  <c r="G44" i="34" a="1"/>
  <c r="G44" i="34" s="1"/>
  <c r="J44" i="34" a="1"/>
  <c r="J44" i="34" s="1"/>
  <c r="K44" i="34" a="1"/>
  <c r="K44" i="34" s="1"/>
  <c r="C44" i="34" a="1"/>
  <c r="C44" i="34" s="1"/>
  <c r="B45" i="34" a="1"/>
  <c r="B45" i="34" s="1"/>
  <c r="F45" i="34" l="1" a="1"/>
  <c r="F45" i="34" s="1"/>
  <c r="J45" i="34" a="1"/>
  <c r="J45" i="34" s="1"/>
  <c r="G45" i="34" a="1"/>
  <c r="G45" i="34" s="1"/>
  <c r="K45" i="34" a="1"/>
  <c r="K45" i="34" s="1"/>
  <c r="D45" i="34" a="1"/>
  <c r="D45" i="34" s="1"/>
  <c r="L45" i="34" a="1"/>
  <c r="L45" i="34" s="1"/>
  <c r="E45" i="34" a="1"/>
  <c r="E45" i="34" s="1"/>
  <c r="M45" i="34" a="1"/>
  <c r="M45" i="34" s="1"/>
  <c r="H45" i="34" a="1"/>
  <c r="H45" i="34" s="1"/>
  <c r="I45" i="34" a="1"/>
  <c r="I45" i="34" s="1"/>
  <c r="C45" i="34" a="1"/>
  <c r="C45" i="34" s="1"/>
  <c r="B46" i="34" a="1"/>
  <c r="B46" i="34" s="1"/>
  <c r="D46" i="34" l="1" a="1"/>
  <c r="D46" i="34" s="1"/>
  <c r="H46" i="34" a="1"/>
  <c r="H46" i="34" s="1"/>
  <c r="L46" i="34" a="1"/>
  <c r="L46" i="34" s="1"/>
  <c r="E46" i="34" a="1"/>
  <c r="E46" i="34" s="1"/>
  <c r="I46" i="34" a="1"/>
  <c r="I46" i="34" s="1"/>
  <c r="M46" i="34" a="1"/>
  <c r="M46" i="34" s="1"/>
  <c r="J46" i="34" a="1"/>
  <c r="J46" i="34" s="1"/>
  <c r="K46" i="34" a="1"/>
  <c r="K46" i="34" s="1"/>
  <c r="F46" i="34" a="1"/>
  <c r="F46" i="34" s="1"/>
  <c r="G46" i="34" a="1"/>
  <c r="G46" i="34" s="1"/>
  <c r="C46" i="34" a="1"/>
  <c r="C46" i="34" s="1"/>
  <c r="B47" i="34" a="1"/>
  <c r="B47" i="34" s="1"/>
  <c r="F47" i="34" l="1" a="1"/>
  <c r="F47" i="34" s="1"/>
  <c r="J47" i="34" a="1"/>
  <c r="J47" i="34" s="1"/>
  <c r="G47" i="34" a="1"/>
  <c r="G47" i="34" s="1"/>
  <c r="K47" i="34" a="1"/>
  <c r="K47" i="34" s="1"/>
  <c r="H47" i="34" a="1"/>
  <c r="H47" i="34" s="1"/>
  <c r="I47" i="34" a="1"/>
  <c r="I47" i="34" s="1"/>
  <c r="L47" i="34" a="1"/>
  <c r="L47" i="34" s="1"/>
  <c r="M47" i="34" a="1"/>
  <c r="M47" i="34" s="1"/>
  <c r="D47" i="34" a="1"/>
  <c r="D47" i="34" s="1"/>
  <c r="E47" i="34" a="1"/>
  <c r="E47" i="34" s="1"/>
  <c r="C47" i="34" a="1"/>
  <c r="C47" i="34" s="1"/>
  <c r="B48" i="34" a="1"/>
  <c r="B48" i="34" s="1"/>
  <c r="D48" i="34" l="1" a="1"/>
  <c r="D48" i="34" s="1"/>
  <c r="H48" i="34" a="1"/>
  <c r="H48" i="34" s="1"/>
  <c r="L48" i="34" a="1"/>
  <c r="L48" i="34" s="1"/>
  <c r="E48" i="34" a="1"/>
  <c r="E48" i="34" s="1"/>
  <c r="I48" i="34" a="1"/>
  <c r="I48" i="34" s="1"/>
  <c r="M48" i="34" a="1"/>
  <c r="M48" i="34" s="1"/>
  <c r="F48" i="34" a="1"/>
  <c r="F48" i="34" s="1"/>
  <c r="G48" i="34" a="1"/>
  <c r="G48" i="34" s="1"/>
  <c r="J48" i="34" a="1"/>
  <c r="J48" i="34" s="1"/>
  <c r="K48" i="34" a="1"/>
  <c r="K48" i="34" s="1"/>
  <c r="C48" i="34" a="1"/>
  <c r="C48" i="34" s="1"/>
  <c r="B49" i="34" a="1"/>
  <c r="B49" i="34" s="1"/>
  <c r="F49" i="34" l="1" a="1"/>
  <c r="F49" i="34" s="1"/>
  <c r="J49" i="34" a="1"/>
  <c r="J49" i="34" s="1"/>
  <c r="G49" i="34" a="1"/>
  <c r="G49" i="34" s="1"/>
  <c r="K49" i="34" a="1"/>
  <c r="K49" i="34" s="1"/>
  <c r="D49" i="34" a="1"/>
  <c r="D49" i="34" s="1"/>
  <c r="L49" i="34" a="1"/>
  <c r="L49" i="34" s="1"/>
  <c r="E49" i="34" a="1"/>
  <c r="E49" i="34" s="1"/>
  <c r="M49" i="34" a="1"/>
  <c r="M49" i="34" s="1"/>
  <c r="H49" i="34" a="1"/>
  <c r="H49" i="34" s="1"/>
  <c r="I49" i="34" a="1"/>
  <c r="I49" i="34" s="1"/>
  <c r="C49" i="34" a="1"/>
  <c r="C49" i="34" s="1"/>
  <c r="B50" i="34" a="1"/>
  <c r="B50" i="34" s="1"/>
  <c r="D50" i="34" l="1" a="1"/>
  <c r="D50" i="34" s="1"/>
  <c r="H50" i="34" a="1"/>
  <c r="H50" i="34" s="1"/>
  <c r="L50" i="34" a="1"/>
  <c r="L50" i="34" s="1"/>
  <c r="E50" i="34" a="1"/>
  <c r="E50" i="34" s="1"/>
  <c r="I50" i="34" a="1"/>
  <c r="I50" i="34" s="1"/>
  <c r="M50" i="34" a="1"/>
  <c r="M50" i="34" s="1"/>
  <c r="J50" i="34" a="1"/>
  <c r="J50" i="34" s="1"/>
  <c r="K50" i="34" a="1"/>
  <c r="K50" i="34" s="1"/>
  <c r="F50" i="34" a="1"/>
  <c r="F50" i="34" s="1"/>
  <c r="G50" i="34" a="1"/>
  <c r="G50" i="34" s="1"/>
  <c r="C50" i="34" a="1"/>
  <c r="C50" i="34" s="1"/>
  <c r="B51" i="34" a="1"/>
  <c r="B51" i="34" s="1"/>
  <c r="F51" i="34" l="1" a="1"/>
  <c r="F51" i="34" s="1"/>
  <c r="J51" i="34" a="1"/>
  <c r="J51" i="34" s="1"/>
  <c r="G51" i="34" a="1"/>
  <c r="G51" i="34" s="1"/>
  <c r="K51" i="34" a="1"/>
  <c r="K51" i="34" s="1"/>
  <c r="H51" i="34" a="1"/>
  <c r="H51" i="34" s="1"/>
  <c r="I51" i="34" a="1"/>
  <c r="I51" i="34" s="1"/>
  <c r="D51" i="34" a="1"/>
  <c r="D51" i="34" s="1"/>
  <c r="E51" i="34" a="1"/>
  <c r="E51" i="34" s="1"/>
  <c r="L51" i="34" a="1"/>
  <c r="L51" i="34" s="1"/>
  <c r="M51" i="34" a="1"/>
  <c r="M51" i="34" s="1"/>
  <c r="C51" i="34" a="1"/>
  <c r="C51" i="34" s="1"/>
  <c r="B52" i="34" a="1"/>
  <c r="B52" i="34" s="1"/>
  <c r="D52" i="34" l="1" a="1"/>
  <c r="D52" i="34" s="1"/>
  <c r="H52" i="34" a="1"/>
  <c r="H52" i="34" s="1"/>
  <c r="L52" i="34" a="1"/>
  <c r="L52" i="34" s="1"/>
  <c r="E52" i="34" a="1"/>
  <c r="E52" i="34" s="1"/>
  <c r="I52" i="34" a="1"/>
  <c r="I52" i="34" s="1"/>
  <c r="M52" i="34" a="1"/>
  <c r="M52" i="34" s="1"/>
  <c r="F52" i="34" a="1"/>
  <c r="F52" i="34" s="1"/>
  <c r="G52" i="34" a="1"/>
  <c r="G52" i="34" s="1"/>
  <c r="J52" i="34" a="1"/>
  <c r="J52" i="34" s="1"/>
  <c r="K52" i="34" a="1"/>
  <c r="K52" i="34" s="1"/>
  <c r="C52" i="34" a="1"/>
  <c r="C52" i="34" s="1"/>
  <c r="B53" i="34" a="1"/>
  <c r="B53" i="34" s="1"/>
  <c r="I53" i="34" l="1" a="1"/>
  <c r="I53" i="34" s="1"/>
  <c r="M53" i="34" a="1"/>
  <c r="M53" i="34" s="1"/>
  <c r="F53" i="34" a="1"/>
  <c r="F53" i="34" s="1"/>
  <c r="J53" i="34" a="1"/>
  <c r="J53" i="34" s="1"/>
  <c r="D53" i="34" a="1"/>
  <c r="D53" i="34" s="1"/>
  <c r="K53" i="34" a="1"/>
  <c r="K53" i="34" s="1"/>
  <c r="E53" i="34" a="1"/>
  <c r="E53" i="34" s="1"/>
  <c r="L53" i="34" a="1"/>
  <c r="L53" i="34" s="1"/>
  <c r="G53" i="34" a="1"/>
  <c r="G53" i="34" s="1"/>
  <c r="H53" i="34" a="1"/>
  <c r="H53" i="34" s="1"/>
  <c r="C53" i="34" a="1"/>
  <c r="C53" i="34" s="1"/>
  <c r="B54" i="34" a="1"/>
  <c r="B54" i="34" s="1"/>
  <c r="G54" i="34" l="1" a="1"/>
  <c r="G54" i="34" s="1"/>
  <c r="K54" i="34" a="1"/>
  <c r="K54" i="34" s="1"/>
  <c r="D54" i="34" a="1"/>
  <c r="D54" i="34" s="1"/>
  <c r="H54" i="34" a="1"/>
  <c r="H54" i="34" s="1"/>
  <c r="L54" i="34" a="1"/>
  <c r="L54" i="34" s="1"/>
  <c r="I54" i="34" a="1"/>
  <c r="I54" i="34" s="1"/>
  <c r="J54" i="34" a="1"/>
  <c r="J54" i="34" s="1"/>
  <c r="E54" i="34" a="1"/>
  <c r="E54" i="34" s="1"/>
  <c r="F54" i="34" a="1"/>
  <c r="F54" i="34" s="1"/>
  <c r="M54" i="34" a="1"/>
  <c r="M54" i="34" s="1"/>
  <c r="C54" i="34" a="1"/>
  <c r="C54" i="34" s="1"/>
  <c r="B55" i="34" a="1"/>
  <c r="B55" i="34" s="1"/>
  <c r="E55" i="34" l="1" a="1"/>
  <c r="E55" i="34" s="1"/>
  <c r="I55" i="34" a="1"/>
  <c r="I55" i="34" s="1"/>
  <c r="M55" i="34" a="1"/>
  <c r="M55" i="34" s="1"/>
  <c r="F55" i="34" a="1"/>
  <c r="F55" i="34" s="1"/>
  <c r="J55" i="34" a="1"/>
  <c r="J55" i="34" s="1"/>
  <c r="G55" i="34" a="1"/>
  <c r="G55" i="34" s="1"/>
  <c r="H55" i="34" a="1"/>
  <c r="H55" i="34" s="1"/>
  <c r="K55" i="34" a="1"/>
  <c r="K55" i="34" s="1"/>
  <c r="L55" i="34" a="1"/>
  <c r="L55" i="34" s="1"/>
  <c r="D55" i="34" a="1"/>
  <c r="D55" i="34" s="1"/>
  <c r="C55" i="34" a="1"/>
  <c r="C55" i="34" s="1"/>
  <c r="B56" i="34" a="1"/>
  <c r="B56" i="34" s="1"/>
  <c r="G56" i="34" l="1" a="1"/>
  <c r="G56" i="34" s="1"/>
  <c r="K56" i="34" a="1"/>
  <c r="K56" i="34" s="1"/>
  <c r="D56" i="34" a="1"/>
  <c r="D56" i="34" s="1"/>
  <c r="H56" i="34" a="1"/>
  <c r="H56" i="34" s="1"/>
  <c r="L56" i="34" a="1"/>
  <c r="L56" i="34" s="1"/>
  <c r="E56" i="34" a="1"/>
  <c r="E56" i="34" s="1"/>
  <c r="M56" i="34" a="1"/>
  <c r="M56" i="34" s="1"/>
  <c r="F56" i="34" a="1"/>
  <c r="F56" i="34" s="1"/>
  <c r="I56" i="34" a="1"/>
  <c r="I56" i="34" s="1"/>
  <c r="J56" i="34" a="1"/>
  <c r="J56" i="34" s="1"/>
  <c r="C56" i="34" a="1"/>
  <c r="C56" i="34" s="1"/>
  <c r="B57" i="34" a="1"/>
  <c r="B57" i="34" s="1"/>
  <c r="E57" i="34" l="1" a="1"/>
  <c r="E57" i="34" s="1"/>
  <c r="I57" i="34" a="1"/>
  <c r="I57" i="34" s="1"/>
  <c r="M57" i="34" a="1"/>
  <c r="M57" i="34" s="1"/>
  <c r="F57" i="34" a="1"/>
  <c r="F57" i="34" s="1"/>
  <c r="J57" i="34" a="1"/>
  <c r="J57" i="34" s="1"/>
  <c r="K57" i="34" a="1"/>
  <c r="K57" i="34" s="1"/>
  <c r="D57" i="34" a="1"/>
  <c r="D57" i="34" s="1"/>
  <c r="L57" i="34" a="1"/>
  <c r="L57" i="34" s="1"/>
  <c r="G57" i="34" a="1"/>
  <c r="G57" i="34" s="1"/>
  <c r="H57" i="34" a="1"/>
  <c r="H57" i="34" s="1"/>
  <c r="C57" i="34" a="1"/>
  <c r="C57" i="34" s="1"/>
  <c r="B58" i="34" a="1"/>
  <c r="B58" i="34" s="1"/>
  <c r="G58" i="34" l="1" a="1"/>
  <c r="G58" i="34" s="1"/>
  <c r="K58" i="34" a="1"/>
  <c r="K58" i="34" s="1"/>
  <c r="D58" i="34" a="1"/>
  <c r="D58" i="34" s="1"/>
  <c r="H58" i="34" a="1"/>
  <c r="H58" i="34" s="1"/>
  <c r="L58" i="34" a="1"/>
  <c r="L58" i="34" s="1"/>
  <c r="I58" i="34" a="1"/>
  <c r="I58" i="34" s="1"/>
  <c r="J58" i="34" a="1"/>
  <c r="J58" i="34" s="1"/>
  <c r="M58" i="34" a="1"/>
  <c r="M58" i="34" s="1"/>
  <c r="E58" i="34" a="1"/>
  <c r="E58" i="34" s="1"/>
  <c r="F58" i="34" a="1"/>
  <c r="F58" i="34" s="1"/>
  <c r="C58" i="34" a="1"/>
  <c r="C58" i="34" s="1"/>
  <c r="B59" i="34" a="1"/>
  <c r="B59" i="34" s="1"/>
  <c r="E59" i="34" l="1" a="1"/>
  <c r="E59" i="34" s="1"/>
  <c r="I59" i="34" a="1"/>
  <c r="I59" i="34" s="1"/>
  <c r="M59" i="34" a="1"/>
  <c r="M59" i="34" s="1"/>
  <c r="F59" i="34" a="1"/>
  <c r="F59" i="34" s="1"/>
  <c r="J59" i="34" a="1"/>
  <c r="J59" i="34" s="1"/>
  <c r="G59" i="34" a="1"/>
  <c r="G59" i="34" s="1"/>
  <c r="H59" i="34" a="1"/>
  <c r="H59" i="34" s="1"/>
  <c r="D59" i="34" a="1"/>
  <c r="D59" i="34" s="1"/>
  <c r="K59" i="34" a="1"/>
  <c r="K59" i="34" s="1"/>
  <c r="L59" i="34" a="1"/>
  <c r="L59" i="34" s="1"/>
  <c r="C59" i="34" a="1"/>
  <c r="C59" i="34" s="1"/>
  <c r="B60" i="34" a="1"/>
  <c r="B60" i="34" s="1"/>
  <c r="G60" i="34" l="1" a="1"/>
  <c r="G60" i="34" s="1"/>
  <c r="K60" i="34" a="1"/>
  <c r="K60" i="34" s="1"/>
  <c r="D60" i="34" a="1"/>
  <c r="D60" i="34" s="1"/>
  <c r="H60" i="34" a="1"/>
  <c r="H60" i="34" s="1"/>
  <c r="L60" i="34" a="1"/>
  <c r="L60" i="34" s="1"/>
  <c r="E60" i="34" a="1"/>
  <c r="E60" i="34" s="1"/>
  <c r="M60" i="34" a="1"/>
  <c r="M60" i="34" s="1"/>
  <c r="F60" i="34" a="1"/>
  <c r="F60" i="34" s="1"/>
  <c r="I60" i="34" a="1"/>
  <c r="I60" i="34" s="1"/>
  <c r="J60" i="34" a="1"/>
  <c r="J60" i="34" s="1"/>
  <c r="C60" i="34" a="1"/>
  <c r="C60" i="34" s="1"/>
  <c r="B61" i="34" a="1"/>
  <c r="B61" i="34" s="1"/>
  <c r="E61" i="34" l="1" a="1"/>
  <c r="E61" i="34" s="1"/>
  <c r="I61" i="34" a="1"/>
  <c r="I61" i="34" s="1"/>
  <c r="M61" i="34" a="1"/>
  <c r="M61" i="34" s="1"/>
  <c r="F61" i="34" a="1"/>
  <c r="F61" i="34" s="1"/>
  <c r="J61" i="34" a="1"/>
  <c r="J61" i="34" s="1"/>
  <c r="K61" i="34" a="1"/>
  <c r="K61" i="34" s="1"/>
  <c r="D61" i="34" a="1"/>
  <c r="D61" i="34" s="1"/>
  <c r="L61" i="34" a="1"/>
  <c r="L61" i="34" s="1"/>
  <c r="G61" i="34" a="1"/>
  <c r="G61" i="34" s="1"/>
  <c r="H61" i="34" a="1"/>
  <c r="H61" i="34" s="1"/>
  <c r="C61" i="34" a="1"/>
  <c r="C61" i="34" s="1"/>
  <c r="B62" i="34" a="1"/>
  <c r="B62" i="34" s="1"/>
  <c r="G62" i="34" l="1" a="1"/>
  <c r="G62" i="34" s="1"/>
  <c r="K62" i="34" a="1"/>
  <c r="K62" i="34" s="1"/>
  <c r="D62" i="34" a="1"/>
  <c r="D62" i="34" s="1"/>
  <c r="H62" i="34" a="1"/>
  <c r="H62" i="34" s="1"/>
  <c r="L62" i="34" a="1"/>
  <c r="L62" i="34" s="1"/>
  <c r="I62" i="34" a="1"/>
  <c r="I62" i="34" s="1"/>
  <c r="J62" i="34" a="1"/>
  <c r="J62" i="34" s="1"/>
  <c r="E62" i="34" a="1"/>
  <c r="E62" i="34" s="1"/>
  <c r="F62" i="34" a="1"/>
  <c r="F62" i="34" s="1"/>
  <c r="M62" i="34" a="1"/>
  <c r="M62" i="34" s="1"/>
  <c r="C62" i="34" a="1"/>
  <c r="C62" i="34" s="1"/>
  <c r="B63" i="34" a="1"/>
  <c r="B63" i="34" s="1"/>
  <c r="E63" i="34" l="1" a="1"/>
  <c r="E63" i="34" s="1"/>
  <c r="I63" i="34" a="1"/>
  <c r="I63" i="34" s="1"/>
  <c r="M63" i="34" a="1"/>
  <c r="M63" i="34" s="1"/>
  <c r="F63" i="34" a="1"/>
  <c r="F63" i="34" s="1"/>
  <c r="J63" i="34" a="1"/>
  <c r="J63" i="34" s="1"/>
  <c r="G63" i="34" a="1"/>
  <c r="G63" i="34" s="1"/>
  <c r="H63" i="34" a="1"/>
  <c r="H63" i="34" s="1"/>
  <c r="K63" i="34" a="1"/>
  <c r="K63" i="34" s="1"/>
  <c r="L63" i="34" a="1"/>
  <c r="L63" i="34" s="1"/>
  <c r="D63" i="34" a="1"/>
  <c r="D63" i="34" s="1"/>
  <c r="C63" i="34" a="1"/>
  <c r="C63" i="34" s="1"/>
  <c r="B64" i="34" a="1"/>
  <c r="B64" i="34" s="1"/>
  <c r="G64" i="34" l="1" a="1"/>
  <c r="G64" i="34" s="1"/>
  <c r="K64" i="34" a="1"/>
  <c r="K64" i="34" s="1"/>
  <c r="D64" i="34" a="1"/>
  <c r="D64" i="34" s="1"/>
  <c r="H64" i="34" a="1"/>
  <c r="H64" i="34" s="1"/>
  <c r="L64" i="34" a="1"/>
  <c r="L64" i="34" s="1"/>
  <c r="E64" i="34" a="1"/>
  <c r="E64" i="34" s="1"/>
  <c r="M64" i="34" a="1"/>
  <c r="M64" i="34" s="1"/>
  <c r="F64" i="34" a="1"/>
  <c r="F64" i="34" s="1"/>
  <c r="I64" i="34" a="1"/>
  <c r="I64" i="34" s="1"/>
  <c r="J64" i="34" a="1"/>
  <c r="J64" i="34" s="1"/>
  <c r="C64" i="34" a="1"/>
  <c r="C64" i="34" s="1"/>
  <c r="B65" i="34" a="1"/>
  <c r="B65" i="34" s="1"/>
  <c r="E65" i="34" l="1" a="1"/>
  <c r="E65" i="34" s="1"/>
  <c r="I65" i="34" a="1"/>
  <c r="I65" i="34" s="1"/>
  <c r="M65" i="34" a="1"/>
  <c r="M65" i="34" s="1"/>
  <c r="F65" i="34" a="1"/>
  <c r="F65" i="34" s="1"/>
  <c r="J65" i="34" a="1"/>
  <c r="J65" i="34" s="1"/>
  <c r="K65" i="34" a="1"/>
  <c r="K65" i="34" s="1"/>
  <c r="D65" i="34" a="1"/>
  <c r="D65" i="34" s="1"/>
  <c r="L65" i="34" a="1"/>
  <c r="L65" i="34" s="1"/>
  <c r="G65" i="34" a="1"/>
  <c r="G65" i="34" s="1"/>
  <c r="H65" i="34" a="1"/>
  <c r="H65" i="34" s="1"/>
  <c r="C65" i="34" a="1"/>
  <c r="C65" i="34" s="1"/>
  <c r="B66" i="34" a="1"/>
  <c r="B66" i="34" s="1"/>
  <c r="G66" i="34" l="1" a="1"/>
  <c r="G66" i="34" s="1"/>
  <c r="K66" i="34" a="1"/>
  <c r="K66" i="34" s="1"/>
  <c r="D66" i="34" a="1"/>
  <c r="D66" i="34" s="1"/>
  <c r="H66" i="34" a="1"/>
  <c r="H66" i="34" s="1"/>
  <c r="L66" i="34" a="1"/>
  <c r="L66" i="34" s="1"/>
  <c r="I66" i="34" a="1"/>
  <c r="I66" i="34" s="1"/>
  <c r="J66" i="34" a="1"/>
  <c r="J66" i="34" s="1"/>
  <c r="M66" i="34" a="1"/>
  <c r="M66" i="34" s="1"/>
  <c r="E66" i="34" a="1"/>
  <c r="E66" i="34" s="1"/>
  <c r="F66" i="34" a="1"/>
  <c r="F66" i="34" s="1"/>
  <c r="C66" i="34" a="1"/>
  <c r="C66" i="34" s="1"/>
  <c r="B67" i="34" a="1"/>
  <c r="B67" i="34" s="1"/>
  <c r="H67" i="34" l="1" a="1"/>
  <c r="H67" i="34" s="1"/>
  <c r="L67" i="34" a="1"/>
  <c r="L67" i="34" s="1"/>
  <c r="E67" i="34" a="1"/>
  <c r="E67" i="34" s="1"/>
  <c r="I67" i="34" a="1"/>
  <c r="I67" i="34" s="1"/>
  <c r="M67" i="34" a="1"/>
  <c r="M67" i="34" s="1"/>
  <c r="F67" i="34" a="1"/>
  <c r="F67" i="34" s="1"/>
  <c r="G67" i="34" a="1"/>
  <c r="G67" i="34" s="1"/>
  <c r="D67" i="34" a="1"/>
  <c r="D67" i="34" s="1"/>
  <c r="J67" i="34" a="1"/>
  <c r="J67" i="34" s="1"/>
  <c r="K67" i="34" a="1"/>
  <c r="K67" i="34" s="1"/>
  <c r="C67" i="34" a="1"/>
  <c r="C67" i="34" s="1"/>
  <c r="B68" i="34" a="1"/>
  <c r="B68" i="34" s="1"/>
  <c r="F68" i="34" l="1" a="1"/>
  <c r="F68" i="34" s="1"/>
  <c r="J68" i="34" a="1"/>
  <c r="J68" i="34" s="1"/>
  <c r="M68" i="34" a="1"/>
  <c r="M68" i="34" s="1"/>
  <c r="G68" i="34" a="1"/>
  <c r="G68" i="34" s="1"/>
  <c r="D68" i="34" a="1"/>
  <c r="D68" i="34" s="1"/>
  <c r="K68" i="34" a="1"/>
  <c r="K68" i="34" s="1"/>
  <c r="E68" i="34" a="1"/>
  <c r="E68" i="34" s="1"/>
  <c r="L68" i="34" a="1"/>
  <c r="L68" i="34" s="1"/>
  <c r="H68" i="34" a="1"/>
  <c r="H68" i="34" s="1"/>
  <c r="I68" i="34" a="1"/>
  <c r="I68" i="34" s="1"/>
  <c r="C68" i="34" a="1"/>
  <c r="C68" i="34" s="1"/>
  <c r="B69" i="34" a="1"/>
  <c r="B69" i="34" s="1"/>
  <c r="F69" i="34" l="1" a="1"/>
  <c r="F69" i="34" s="1"/>
  <c r="J69" i="34" a="1"/>
  <c r="J69" i="34" s="1"/>
  <c r="D69" i="34" a="1"/>
  <c r="D69" i="34" s="1"/>
  <c r="G69" i="34" a="1"/>
  <c r="G69" i="34" s="1"/>
  <c r="K69" i="34" a="1"/>
  <c r="K69" i="34" s="1"/>
  <c r="H69" i="34" a="1"/>
  <c r="H69" i="34" s="1"/>
  <c r="I69" i="34" a="1"/>
  <c r="I69" i="34" s="1"/>
  <c r="L69" i="34" a="1"/>
  <c r="L69" i="34" s="1"/>
  <c r="M69" i="34" a="1"/>
  <c r="M69" i="34" s="1"/>
  <c r="E69" i="34" a="1"/>
  <c r="E69" i="34" s="1"/>
  <c r="C69" i="34" a="1"/>
  <c r="C69" i="34" s="1"/>
  <c r="B70" i="34" a="1"/>
  <c r="B70" i="34" s="1"/>
  <c r="D70" i="34" l="1" a="1"/>
  <c r="D70" i="34" s="1"/>
  <c r="H70" i="34" a="1"/>
  <c r="H70" i="34" s="1"/>
  <c r="K70" i="34" a="1"/>
  <c r="K70" i="34" s="1"/>
  <c r="E70" i="34" a="1"/>
  <c r="E70" i="34" s="1"/>
  <c r="I70" i="34" a="1"/>
  <c r="I70" i="34" s="1"/>
  <c r="L70" i="34" a="1"/>
  <c r="L70" i="34" s="1"/>
  <c r="F70" i="34" a="1"/>
  <c r="F70" i="34" s="1"/>
  <c r="M70" i="34" a="1"/>
  <c r="M70" i="34" s="1"/>
  <c r="G70" i="34" a="1"/>
  <c r="G70" i="34" s="1"/>
  <c r="J70" i="34" a="1"/>
  <c r="J70" i="34" s="1"/>
  <c r="C70" i="34" a="1"/>
  <c r="C70" i="34" s="1"/>
  <c r="B71" i="34" a="1"/>
  <c r="B71" i="34" s="1"/>
  <c r="H71" i="34" l="1" a="1"/>
  <c r="H71" i="34" s="1"/>
  <c r="L71" i="34" a="1"/>
  <c r="L71" i="34" s="1"/>
  <c r="E71" i="34" a="1"/>
  <c r="E71" i="34" s="1"/>
  <c r="I71" i="34" a="1"/>
  <c r="I71" i="34" s="1"/>
  <c r="M71" i="34" a="1"/>
  <c r="M71" i="34" s="1"/>
  <c r="J71" i="34" a="1"/>
  <c r="J71" i="34" s="1"/>
  <c r="D71" i="34" a="1"/>
  <c r="D71" i="34" s="1"/>
  <c r="K71" i="34" a="1"/>
  <c r="K71" i="34" s="1"/>
  <c r="F71" i="34" a="1"/>
  <c r="F71" i="34" s="1"/>
  <c r="G71" i="34" a="1"/>
  <c r="G71" i="34" s="1"/>
  <c r="C71" i="34" a="1"/>
  <c r="C71" i="34" s="1"/>
  <c r="B72" i="34" a="1"/>
  <c r="B72" i="34" s="1"/>
  <c r="F72" i="34" l="1" a="1"/>
  <c r="F72" i="34" s="1"/>
  <c r="I72" i="34" a="1"/>
  <c r="I72" i="34" s="1"/>
  <c r="M72" i="34" a="1"/>
  <c r="M72" i="34" s="1"/>
  <c r="J72" i="34" a="1"/>
  <c r="J72" i="34" s="1"/>
  <c r="G72" i="34" a="1"/>
  <c r="G72" i="34" s="1"/>
  <c r="H72" i="34" a="1"/>
  <c r="H72" i="34" s="1"/>
  <c r="K72" i="34" a="1"/>
  <c r="K72" i="34" s="1"/>
  <c r="L72" i="34" a="1"/>
  <c r="L72" i="34" s="1"/>
  <c r="D72" i="34" a="1"/>
  <c r="D72" i="34" s="1"/>
  <c r="E72" i="34" a="1"/>
  <c r="E72" i="34" s="1"/>
  <c r="C72" i="34" a="1"/>
  <c r="C72" i="34" s="1"/>
  <c r="B73" i="34" a="1"/>
  <c r="B73" i="34" s="1"/>
  <c r="F73" i="34" l="1" a="1"/>
  <c r="F73" i="34" s="1"/>
  <c r="J73" i="34" a="1"/>
  <c r="J73" i="34" s="1"/>
  <c r="M73" i="34" a="1"/>
  <c r="M73" i="34" s="1"/>
  <c r="D73" i="34" a="1"/>
  <c r="D73" i="34" s="1"/>
  <c r="G73" i="34" a="1"/>
  <c r="G73" i="34" s="1"/>
  <c r="K73" i="34" a="1"/>
  <c r="K73" i="34" s="1"/>
  <c r="L73" i="34" a="1"/>
  <c r="L73" i="34" s="1"/>
  <c r="E73" i="34" a="1"/>
  <c r="E73" i="34" s="1"/>
  <c r="H73" i="34" a="1"/>
  <c r="H73" i="34" s="1"/>
  <c r="I73" i="34" a="1"/>
  <c r="I73" i="34" s="1"/>
  <c r="C73" i="34" a="1"/>
  <c r="C73" i="34" s="1"/>
  <c r="B74" i="34" a="1"/>
  <c r="B74" i="34" s="1"/>
  <c r="G74" i="34" l="1" a="1"/>
  <c r="G74" i="34" s="1"/>
  <c r="K74" i="34" a="1"/>
  <c r="K74" i="34" s="1"/>
  <c r="D74" i="34" a="1"/>
  <c r="D74" i="34" s="1"/>
  <c r="H74" i="34" a="1"/>
  <c r="H74" i="34" s="1"/>
  <c r="L74" i="34" a="1"/>
  <c r="L74" i="34" s="1"/>
  <c r="I74" i="34" a="1"/>
  <c r="I74" i="34" s="1"/>
  <c r="J74" i="34" a="1"/>
  <c r="J74" i="34" s="1"/>
  <c r="E74" i="34" a="1"/>
  <c r="E74" i="34" s="1"/>
  <c r="F74" i="34" a="1"/>
  <c r="F74" i="34" s="1"/>
  <c r="M74" i="34" a="1"/>
  <c r="M74" i="34" s="1"/>
  <c r="C74" i="34" a="1"/>
  <c r="C74" i="34" s="1"/>
  <c r="B75" i="34" a="1"/>
  <c r="B75" i="34" s="1"/>
  <c r="H75" i="34" l="1" a="1"/>
  <c r="H75" i="34" s="1"/>
  <c r="K75" i="34" a="1"/>
  <c r="K75" i="34" s="1"/>
  <c r="E75" i="34" a="1"/>
  <c r="E75" i="34" s="1"/>
  <c r="L75" i="34" a="1"/>
  <c r="L75" i="34" s="1"/>
  <c r="F75" i="34" a="1"/>
  <c r="F75" i="34" s="1"/>
  <c r="M75" i="34" a="1"/>
  <c r="M75" i="34" s="1"/>
  <c r="G75" i="34" a="1"/>
  <c r="G75" i="34" s="1"/>
  <c r="I75" i="34" a="1"/>
  <c r="I75" i="34" s="1"/>
  <c r="J75" i="34" a="1"/>
  <c r="J75" i="34" s="1"/>
  <c r="D75" i="34" a="1"/>
  <c r="D75" i="34" s="1"/>
  <c r="C75" i="34" a="1"/>
  <c r="C75" i="34" s="1"/>
  <c r="B76" i="34" a="1"/>
  <c r="B76" i="34" s="1"/>
  <c r="B77" i="34" l="1" a="1"/>
  <c r="B77" i="34" s="1"/>
  <c r="E76" i="34" a="1"/>
  <c r="E76" i="34" s="1"/>
  <c r="I76" i="34" a="1"/>
  <c r="I76" i="34" s="1"/>
  <c r="M76" i="34" a="1"/>
  <c r="M76" i="34" s="1"/>
  <c r="F76" i="34" a="1"/>
  <c r="F76" i="34" s="1"/>
  <c r="J76" i="34" a="1"/>
  <c r="J76" i="34" s="1"/>
  <c r="K76" i="34" a="1"/>
  <c r="K76" i="34" s="1"/>
  <c r="D76" i="34" a="1"/>
  <c r="D76" i="34" s="1"/>
  <c r="L76" i="34" a="1"/>
  <c r="L76" i="34" s="1"/>
  <c r="G76" i="34" a="1"/>
  <c r="G76" i="34" s="1"/>
  <c r="H76" i="34" a="1"/>
  <c r="H76" i="34" s="1"/>
  <c r="C76" i="34" a="1"/>
  <c r="C76" i="34" s="1"/>
  <c r="B78" i="34" l="1" a="1"/>
  <c r="B78" i="34" s="1"/>
  <c r="F78" i="34" s="1" a="1"/>
  <c r="F78" i="34" s="1"/>
  <c r="F77" i="34" a="1"/>
  <c r="F77" i="34" s="1"/>
  <c r="J77" i="34" a="1"/>
  <c r="J77" i="34" s="1"/>
  <c r="M77" i="34" a="1"/>
  <c r="M77" i="34" s="1"/>
  <c r="D77" i="34" a="1"/>
  <c r="D77" i="34" s="1"/>
  <c r="G77" i="34" a="1"/>
  <c r="G77" i="34" s="1"/>
  <c r="K77" i="34" a="1"/>
  <c r="K77" i="34" s="1"/>
  <c r="H77" i="34" a="1"/>
  <c r="H77" i="34" s="1"/>
  <c r="I77" i="34" a="1"/>
  <c r="I77" i="34" s="1"/>
  <c r="E77" i="34" a="1"/>
  <c r="E77" i="34" s="1"/>
  <c r="L77" i="34" a="1"/>
  <c r="L77" i="34" s="1"/>
  <c r="C77" i="34" a="1"/>
  <c r="C77" i="34" s="1"/>
  <c r="B79" i="34" l="1" a="1"/>
  <c r="B79" i="34" s="1"/>
  <c r="K79" i="34" s="1" a="1"/>
  <c r="K79" i="34" s="1"/>
  <c r="C78" i="34" a="1"/>
  <c r="C78" i="34" s="1"/>
  <c r="E78" i="34" a="1"/>
  <c r="E78" i="34" s="1"/>
  <c r="D78" i="34" a="1"/>
  <c r="D78" i="34" s="1"/>
  <c r="M78" i="34" a="1"/>
  <c r="M78" i="34" s="1"/>
  <c r="G78" i="34" a="1"/>
  <c r="G78" i="34" s="1"/>
  <c r="I78" i="34" a="1"/>
  <c r="I78" i="34" s="1"/>
  <c r="L78" i="34" a="1"/>
  <c r="L78" i="34" s="1"/>
  <c r="J78" i="34" a="1"/>
  <c r="J78" i="34" s="1"/>
  <c r="H78" i="34" a="1"/>
  <c r="H78" i="34" s="1"/>
  <c r="K78" i="34" a="1"/>
  <c r="K78" i="34" s="1"/>
  <c r="E79" i="34" l="1" a="1"/>
  <c r="E79" i="34" s="1"/>
  <c r="L79" i="34" a="1"/>
  <c r="L79" i="34" s="1"/>
  <c r="D79" i="34" a="1"/>
  <c r="D79" i="34" s="1"/>
  <c r="B80" i="34" a="1"/>
  <c r="B80" i="34" s="1"/>
  <c r="M79" i="34" a="1"/>
  <c r="M79" i="34" s="1"/>
  <c r="H79" i="34" a="1"/>
  <c r="H79" i="34" s="1"/>
  <c r="F79" i="34" a="1"/>
  <c r="F79" i="34" s="1"/>
  <c r="I79" i="34" a="1"/>
  <c r="I79" i="34" s="1"/>
  <c r="G79" i="34" a="1"/>
  <c r="G79" i="34" s="1"/>
  <c r="C79" i="34" a="1"/>
  <c r="C79" i="34" s="1"/>
  <c r="J79" i="34" a="1"/>
  <c r="J79" i="34" s="1"/>
  <c r="B81" i="34" l="1" a="1"/>
  <c r="B81" i="34" s="1"/>
  <c r="I81" i="34" s="1" a="1"/>
  <c r="I81" i="34" s="1"/>
  <c r="D80" i="34" a="1"/>
  <c r="D80" i="34" s="1"/>
  <c r="I80" i="34" a="1"/>
  <c r="I80" i="34" s="1"/>
  <c r="C80" i="34" a="1"/>
  <c r="C80" i="34" s="1"/>
  <c r="H80" i="34" a="1"/>
  <c r="H80" i="34" s="1"/>
  <c r="F80" i="34" a="1"/>
  <c r="F80" i="34" s="1"/>
  <c r="J80" i="34" a="1"/>
  <c r="J80" i="34" s="1"/>
  <c r="M80" i="34" a="1"/>
  <c r="M80" i="34" s="1"/>
  <c r="E80" i="34" a="1"/>
  <c r="E80" i="34" s="1"/>
  <c r="K80" i="34" a="1"/>
  <c r="K80" i="34" s="1"/>
  <c r="G80" i="34" a="1"/>
  <c r="G80" i="34" s="1"/>
  <c r="L80" i="34" a="1"/>
  <c r="L80" i="34" s="1"/>
  <c r="B82" i="34" l="1" a="1"/>
  <c r="B82" i="34" s="1"/>
  <c r="H82" i="34" s="1" a="1"/>
  <c r="H82" i="34" s="1"/>
  <c r="G81" i="34" a="1"/>
  <c r="G81" i="34" s="1"/>
  <c r="D81" i="34" a="1"/>
  <c r="D81" i="34" s="1"/>
  <c r="K81" i="34" a="1"/>
  <c r="K81" i="34" s="1"/>
  <c r="H81" i="34" a="1"/>
  <c r="H81" i="34" s="1"/>
  <c r="E81" i="34" a="1"/>
  <c r="E81" i="34" s="1"/>
  <c r="C81" i="34" a="1"/>
  <c r="C81" i="34" s="1"/>
  <c r="F81" i="34" a="1"/>
  <c r="F81" i="34" s="1"/>
  <c r="M81" i="34" a="1"/>
  <c r="M81" i="34" s="1"/>
  <c r="L81" i="34" a="1"/>
  <c r="L81" i="34" s="1"/>
  <c r="J81" i="34" a="1"/>
  <c r="J81" i="34" s="1"/>
  <c r="C82" i="34" l="1" a="1"/>
  <c r="C82" i="34" s="1"/>
  <c r="E82" i="34" a="1"/>
  <c r="E82" i="34" s="1"/>
  <c r="D82" i="34" a="1"/>
  <c r="D82" i="34" s="1"/>
  <c r="L82" i="34" a="1"/>
  <c r="L82" i="34" s="1"/>
  <c r="I82" i="34" a="1"/>
  <c r="I82" i="34" s="1"/>
  <c r="J82" i="34" a="1"/>
  <c r="J82" i="34" s="1"/>
  <c r="K82" i="34" a="1"/>
  <c r="K82" i="34" s="1"/>
  <c r="M82" i="34" a="1"/>
  <c r="M82" i="34" s="1"/>
  <c r="F82" i="34" a="1"/>
  <c r="F82" i="34" s="1"/>
  <c r="B83" i="34" a="1"/>
  <c r="B83" i="34" s="1"/>
  <c r="D83" i="34" s="1" a="1"/>
  <c r="D83" i="34" s="1"/>
  <c r="G82" i="34" a="1"/>
  <c r="G82" i="34" s="1"/>
  <c r="B84" i="34" l="1" a="1"/>
  <c r="B84" i="34" s="1"/>
  <c r="L84" i="34" s="1" a="1"/>
  <c r="L84" i="34" s="1"/>
  <c r="H83" i="34" a="1"/>
  <c r="H83" i="34" s="1"/>
  <c r="E83" i="34" a="1"/>
  <c r="E83" i="34" s="1"/>
  <c r="K83" i="34" a="1"/>
  <c r="K83" i="34" s="1"/>
  <c r="L83" i="34" a="1"/>
  <c r="L83" i="34" s="1"/>
  <c r="G83" i="34" a="1"/>
  <c r="G83" i="34" s="1"/>
  <c r="J83" i="34" a="1"/>
  <c r="J83" i="34" s="1"/>
  <c r="M83" i="34" a="1"/>
  <c r="M83" i="34" s="1"/>
  <c r="F83" i="34" a="1"/>
  <c r="F83" i="34" s="1"/>
  <c r="C83" i="34" a="1"/>
  <c r="C83" i="34" s="1"/>
  <c r="I83" i="34" a="1"/>
  <c r="I83" i="34" s="1"/>
  <c r="K84" i="34" l="1" a="1"/>
  <c r="K84" i="34" s="1"/>
  <c r="D84" i="34" a="1"/>
  <c r="D84" i="34" s="1"/>
  <c r="H84" i="34" a="1"/>
  <c r="H84" i="34" s="1"/>
  <c r="J84" i="34" a="1"/>
  <c r="J84" i="34" s="1"/>
  <c r="M84" i="34" a="1"/>
  <c r="M84" i="34" s="1"/>
  <c r="E84" i="34" a="1"/>
  <c r="E84" i="34" s="1"/>
  <c r="F84" i="34" a="1"/>
  <c r="F84" i="34" s="1"/>
  <c r="G84" i="34" a="1"/>
  <c r="G84" i="34" s="1"/>
  <c r="B85" i="34" a="1"/>
  <c r="B85" i="34" s="1"/>
  <c r="M85" i="34" s="1" a="1"/>
  <c r="M85" i="34" s="1"/>
  <c r="C84" i="34" a="1"/>
  <c r="C84" i="34" s="1"/>
  <c r="I84" i="34" a="1"/>
  <c r="I84" i="34" s="1"/>
  <c r="B86" i="34" l="1" a="1"/>
  <c r="B86" i="34" s="1"/>
  <c r="G86" i="34" s="1" a="1"/>
  <c r="G86" i="34" s="1"/>
  <c r="F85" i="34" a="1"/>
  <c r="F85" i="34" s="1"/>
  <c r="G85" i="34" a="1"/>
  <c r="G85" i="34" s="1"/>
  <c r="K85" i="34" a="1"/>
  <c r="K85" i="34" s="1"/>
  <c r="D85" i="34" a="1"/>
  <c r="D85" i="34" s="1"/>
  <c r="I85" i="34" a="1"/>
  <c r="I85" i="34" s="1"/>
  <c r="J85" i="34" a="1"/>
  <c r="J85" i="34" s="1"/>
  <c r="L85" i="34" a="1"/>
  <c r="L85" i="34" s="1"/>
  <c r="E85" i="34" a="1"/>
  <c r="E85" i="34" s="1"/>
  <c r="C85" i="34" a="1"/>
  <c r="C85" i="34" s="1"/>
  <c r="H85" i="34" a="1"/>
  <c r="H85" i="34" s="1"/>
  <c r="C86" i="34" l="1" a="1"/>
  <c r="C86" i="34" s="1"/>
  <c r="H86" i="34" a="1"/>
  <c r="H86" i="34" s="1"/>
  <c r="M86" i="34" a="1"/>
  <c r="M86" i="34" s="1"/>
  <c r="K86" i="34" a="1"/>
  <c r="K86" i="34" s="1"/>
  <c r="D86" i="34" a="1"/>
  <c r="D86" i="34" s="1"/>
  <c r="J86" i="34" a="1"/>
  <c r="J86" i="34" s="1"/>
  <c r="I86" i="34" a="1"/>
  <c r="I86" i="34" s="1"/>
  <c r="L86" i="34" a="1"/>
  <c r="L86" i="34" s="1"/>
  <c r="F86" i="34" a="1"/>
  <c r="F86" i="34" s="1"/>
  <c r="B87" i="34" a="1"/>
  <c r="B87" i="34" s="1"/>
  <c r="F87" i="34" s="1" a="1"/>
  <c r="F87" i="34" s="1"/>
  <c r="E86" i="34" a="1"/>
  <c r="E86" i="34" s="1"/>
  <c r="L87" i="34" l="1" a="1"/>
  <c r="L87" i="34" s="1"/>
  <c r="J87" i="34" a="1"/>
  <c r="J87" i="34" s="1"/>
  <c r="B88" i="34" a="1"/>
  <c r="B88" i="34" s="1"/>
  <c r="J88" i="34" s="1" a="1"/>
  <c r="J88" i="34" s="1"/>
  <c r="D87" i="34" a="1"/>
  <c r="D87" i="34" s="1"/>
  <c r="E87" i="34" a="1"/>
  <c r="E87" i="34" s="1"/>
  <c r="C87" i="34" a="1"/>
  <c r="C87" i="34" s="1"/>
  <c r="K87" i="34" a="1"/>
  <c r="K87" i="34" s="1"/>
  <c r="M87" i="34" a="1"/>
  <c r="M87" i="34" s="1"/>
  <c r="H87" i="34" a="1"/>
  <c r="H87" i="34" s="1"/>
  <c r="G87" i="34" a="1"/>
  <c r="G87" i="34" s="1"/>
  <c r="I87" i="34" a="1"/>
  <c r="I87" i="34" s="1"/>
  <c r="H88" i="34" l="1" a="1"/>
  <c r="H88" i="34" s="1"/>
  <c r="L88" i="34" a="1"/>
  <c r="L88" i="34" s="1"/>
  <c r="E88" i="34" a="1"/>
  <c r="E88" i="34" s="1"/>
  <c r="G88" i="34" a="1"/>
  <c r="G88" i="34" s="1"/>
  <c r="K88" i="34" a="1"/>
  <c r="K88" i="34" s="1"/>
  <c r="B89" i="34" a="1"/>
  <c r="B89" i="34" s="1"/>
  <c r="D89" i="34" s="1" a="1"/>
  <c r="D89" i="34" s="1"/>
  <c r="M88" i="34" a="1"/>
  <c r="M88" i="34" s="1"/>
  <c r="F88" i="34" a="1"/>
  <c r="F88" i="34" s="1"/>
  <c r="C88" i="34" a="1"/>
  <c r="C88" i="34" s="1"/>
  <c r="D88" i="34" a="1"/>
  <c r="D88" i="34" s="1"/>
  <c r="I88" i="34" a="1"/>
  <c r="I88" i="34" s="1"/>
  <c r="H89" i="34" l="1" a="1"/>
  <c r="H89" i="34" s="1"/>
  <c r="I89" i="34" a="1"/>
  <c r="I89" i="34" s="1"/>
  <c r="G89" i="34" a="1"/>
  <c r="G89" i="34" s="1"/>
  <c r="F89" i="34" a="1"/>
  <c r="F89" i="34" s="1"/>
  <c r="E89" i="34" a="1"/>
  <c r="E89" i="34" s="1"/>
  <c r="B90" i="34" a="1"/>
  <c r="B90" i="34" s="1"/>
  <c r="L90" i="34" s="1" a="1"/>
  <c r="L90" i="34" s="1"/>
  <c r="L89" i="34" a="1"/>
  <c r="L89" i="34" s="1"/>
  <c r="M89" i="34" a="1"/>
  <c r="M89" i="34" s="1"/>
  <c r="C89" i="34" a="1"/>
  <c r="C89" i="34" s="1"/>
  <c r="K89" i="34" a="1"/>
  <c r="K89" i="34" s="1"/>
  <c r="J89" i="34" a="1"/>
  <c r="J89" i="34" s="1"/>
  <c r="F90" i="34" l="1" a="1"/>
  <c r="F90" i="34" s="1"/>
  <c r="M90" i="34" a="1"/>
  <c r="M90" i="34" s="1"/>
  <c r="J90" i="34" a="1"/>
  <c r="J90" i="34" s="1"/>
  <c r="E90" i="34" a="1"/>
  <c r="E90" i="34" s="1"/>
  <c r="H90" i="34" a="1"/>
  <c r="H90" i="34" s="1"/>
  <c r="D90" i="34" a="1"/>
  <c r="D90" i="34" s="1"/>
  <c r="B91" i="34" a="1"/>
  <c r="B91" i="34" s="1"/>
  <c r="D91" i="34" s="1" a="1"/>
  <c r="D91" i="34" s="1"/>
  <c r="K90" i="34" a="1"/>
  <c r="K90" i="34" s="1"/>
  <c r="C90" i="34" a="1"/>
  <c r="C90" i="34" s="1"/>
  <c r="I90" i="34" a="1"/>
  <c r="I90" i="34" s="1"/>
  <c r="G90" i="34" a="1"/>
  <c r="G90" i="34" s="1"/>
  <c r="E91" i="34" l="1" a="1"/>
  <c r="E91" i="34" s="1"/>
  <c r="K91" i="34" a="1"/>
  <c r="K91" i="34" s="1"/>
  <c r="B92" i="34" a="1"/>
  <c r="B92" i="34" s="1"/>
  <c r="D92" i="34" s="1" a="1"/>
  <c r="D92" i="34" s="1"/>
  <c r="L91" i="34" a="1"/>
  <c r="L91" i="34" s="1"/>
  <c r="G91" i="34" a="1"/>
  <c r="G91" i="34" s="1"/>
  <c r="C91" i="34" a="1"/>
  <c r="C91" i="34" s="1"/>
  <c r="I91" i="34" a="1"/>
  <c r="I91" i="34" s="1"/>
  <c r="J91" i="34" a="1"/>
  <c r="J91" i="34" s="1"/>
  <c r="M91" i="34" a="1"/>
  <c r="M91" i="34" s="1"/>
  <c r="H91" i="34" a="1"/>
  <c r="H91" i="34" s="1"/>
  <c r="F91" i="34" a="1"/>
  <c r="F91" i="34" s="1"/>
  <c r="B93" i="34" l="1" a="1"/>
  <c r="B93" i="34" s="1"/>
  <c r="F93" i="34" s="1" a="1"/>
  <c r="F93" i="34" s="1"/>
  <c r="G92" i="34" a="1"/>
  <c r="G92" i="34" s="1"/>
  <c r="E92" i="34" a="1"/>
  <c r="E92" i="34" s="1"/>
  <c r="K92" i="34" a="1"/>
  <c r="K92" i="34" s="1"/>
  <c r="M92" i="34" a="1"/>
  <c r="M92" i="34" s="1"/>
  <c r="H92" i="34" a="1"/>
  <c r="H92" i="34" s="1"/>
  <c r="J92" i="34" a="1"/>
  <c r="J92" i="34" s="1"/>
  <c r="I92" i="34" a="1"/>
  <c r="I92" i="34" s="1"/>
  <c r="C92" i="34" a="1"/>
  <c r="C92" i="34" s="1"/>
  <c r="F92" i="34" a="1"/>
  <c r="F92" i="34" s="1"/>
  <c r="L92" i="34" a="1"/>
  <c r="L92" i="34" s="1"/>
  <c r="H93" i="34" l="1" a="1"/>
  <c r="H93" i="34" s="1"/>
  <c r="D93" i="34" a="1"/>
  <c r="D93" i="34" s="1"/>
  <c r="I93" i="34" a="1"/>
  <c r="I93" i="34" s="1"/>
  <c r="G93" i="34" a="1"/>
  <c r="G93" i="34" s="1"/>
  <c r="M93" i="34" a="1"/>
  <c r="M93" i="34" s="1"/>
  <c r="E93" i="34" a="1"/>
  <c r="E93" i="34" s="1"/>
  <c r="B94" i="34" a="1"/>
  <c r="B94" i="34" s="1"/>
  <c r="E94" i="34" s="1" a="1"/>
  <c r="E94" i="34" s="1"/>
  <c r="L93" i="34" a="1"/>
  <c r="L93" i="34" s="1"/>
  <c r="J93" i="34" a="1"/>
  <c r="J93" i="34" s="1"/>
  <c r="C93" i="34" a="1"/>
  <c r="C93" i="34" s="1"/>
  <c r="K93" i="34" a="1"/>
  <c r="K93" i="34" s="1"/>
  <c r="B95" i="34" l="1" a="1"/>
  <c r="B95" i="34" s="1"/>
  <c r="G95" i="34" s="1" a="1"/>
  <c r="G95" i="34" s="1"/>
  <c r="D94" i="34" a="1"/>
  <c r="D94" i="34" s="1"/>
  <c r="F94" i="34" a="1"/>
  <c r="F94" i="34" s="1"/>
  <c r="L94" i="34" a="1"/>
  <c r="L94" i="34" s="1"/>
  <c r="G94" i="34" a="1"/>
  <c r="G94" i="34" s="1"/>
  <c r="I94" i="34" a="1"/>
  <c r="I94" i="34" s="1"/>
  <c r="K94" i="34" a="1"/>
  <c r="K94" i="34" s="1"/>
  <c r="J94" i="34" a="1"/>
  <c r="J94" i="34" s="1"/>
  <c r="C94" i="34" a="1"/>
  <c r="C94" i="34" s="1"/>
  <c r="H94" i="34" a="1"/>
  <c r="H94" i="34" s="1"/>
  <c r="M94" i="34" a="1"/>
  <c r="M94" i="34" s="1"/>
  <c r="C95" i="34" l="1" a="1"/>
  <c r="C95" i="34" s="1"/>
  <c r="E95" i="34" a="1"/>
  <c r="E95" i="34" s="1"/>
  <c r="D95" i="34" a="1"/>
  <c r="D95" i="34" s="1"/>
  <c r="I95" i="34" a="1"/>
  <c r="I95" i="34" s="1"/>
  <c r="L95" i="34" a="1"/>
  <c r="L95" i="34" s="1"/>
  <c r="J95" i="34" a="1"/>
  <c r="J95" i="34" s="1"/>
  <c r="H95" i="34" a="1"/>
  <c r="H95" i="34" s="1"/>
  <c r="K95" i="34" a="1"/>
  <c r="K95" i="34" s="1"/>
  <c r="F95" i="34" a="1"/>
  <c r="F95" i="34" s="1"/>
  <c r="B96" i="34" a="1"/>
  <c r="B96" i="34" s="1"/>
  <c r="D96" i="34" s="1" a="1"/>
  <c r="D96" i="34" s="1"/>
  <c r="M95" i="34" a="1"/>
  <c r="M95" i="34" s="1"/>
  <c r="C96" i="34" l="1" a="1"/>
  <c r="C96" i="34" s="1"/>
  <c r="J96" i="34" a="1"/>
  <c r="J96" i="34" s="1"/>
  <c r="K96" i="34" a="1"/>
  <c r="K96" i="34" s="1"/>
  <c r="G96" i="34" a="1"/>
  <c r="G96" i="34" s="1"/>
  <c r="I96" i="34" a="1"/>
  <c r="I96" i="34" s="1"/>
  <c r="H96" i="34" a="1"/>
  <c r="H96" i="34" s="1"/>
  <c r="M96" i="34" a="1"/>
  <c r="M96" i="34" s="1"/>
  <c r="L96" i="34" a="1"/>
  <c r="L96" i="34" s="1"/>
  <c r="B97" i="34" a="1"/>
  <c r="B97" i="34" s="1"/>
  <c r="E97" i="34" s="1" a="1"/>
  <c r="E97" i="34" s="1"/>
  <c r="F96" i="34" a="1"/>
  <c r="F96" i="34" s="1"/>
  <c r="E96" i="34" a="1"/>
  <c r="E96" i="34" s="1"/>
  <c r="K97" i="34" l="1" a="1"/>
  <c r="K97" i="34" s="1"/>
  <c r="F97" i="34" a="1"/>
  <c r="F97" i="34" s="1"/>
  <c r="L97" i="34" a="1"/>
  <c r="L97" i="34" s="1"/>
  <c r="D97" i="34" a="1"/>
  <c r="D97" i="34" s="1"/>
  <c r="M97" i="34" a="1"/>
  <c r="M97" i="34" s="1"/>
  <c r="H97" i="34" a="1"/>
  <c r="H97" i="34" s="1"/>
  <c r="B98" i="34" a="1"/>
  <c r="B98" i="34" s="1"/>
  <c r="E98" i="34" s="1" a="1"/>
  <c r="E98" i="34" s="1"/>
  <c r="J97" i="34" a="1"/>
  <c r="J97" i="34" s="1"/>
  <c r="I97" i="34" a="1"/>
  <c r="I97" i="34" s="1"/>
  <c r="C97" i="34" a="1"/>
  <c r="C97" i="34" s="1"/>
  <c r="G97" i="34" a="1"/>
  <c r="G97" i="34" s="1"/>
  <c r="B99" i="34" l="1" a="1"/>
  <c r="B99" i="34" s="1"/>
  <c r="D99" i="34" s="1" a="1"/>
  <c r="D99" i="34" s="1"/>
  <c r="L98" i="34" a="1"/>
  <c r="L98" i="34" s="1"/>
  <c r="F98" i="34" a="1"/>
  <c r="F98" i="34" s="1"/>
  <c r="H98" i="34" a="1"/>
  <c r="H98" i="34" s="1"/>
  <c r="D98" i="34" a="1"/>
  <c r="D98" i="34" s="1"/>
  <c r="I98" i="34" a="1"/>
  <c r="I98" i="34" s="1"/>
  <c r="G98" i="34" a="1"/>
  <c r="G98" i="34" s="1"/>
  <c r="J98" i="34" a="1"/>
  <c r="J98" i="34" s="1"/>
  <c r="C98" i="34" a="1"/>
  <c r="C98" i="34" s="1"/>
  <c r="K98" i="34" a="1"/>
  <c r="K98" i="34" s="1"/>
  <c r="M98" i="34" a="1"/>
  <c r="M98" i="34" s="1"/>
  <c r="M99" i="34" l="1" a="1"/>
  <c r="M99" i="34" s="1"/>
  <c r="H99" i="34" a="1"/>
  <c r="H99" i="34" s="1"/>
  <c r="J99" i="34" a="1"/>
  <c r="J99" i="34" s="1"/>
  <c r="E99" i="34" a="1"/>
  <c r="E99" i="34" s="1"/>
  <c r="K99" i="34" a="1"/>
  <c r="K99" i="34" s="1"/>
  <c r="F99" i="34" a="1"/>
  <c r="F99" i="34" s="1"/>
  <c r="B100" i="34" a="1"/>
  <c r="B100" i="34" s="1"/>
  <c r="D100" i="34" s="1" a="1"/>
  <c r="D100" i="34" s="1"/>
  <c r="L99" i="34" a="1"/>
  <c r="L99" i="34" s="1"/>
  <c r="G99" i="34" a="1"/>
  <c r="G99" i="34" s="1"/>
  <c r="C99" i="34" a="1"/>
  <c r="C99" i="34" s="1"/>
  <c r="I99" i="34" a="1"/>
  <c r="I99" i="34" s="1"/>
  <c r="J100" i="34" l="1" a="1"/>
  <c r="J100" i="34" s="1"/>
  <c r="L100" i="34" a="1"/>
  <c r="L100" i="34" s="1"/>
  <c r="G100" i="34" a="1"/>
  <c r="G100" i="34" s="1"/>
  <c r="I100" i="34" a="1"/>
  <c r="I100" i="34" s="1"/>
  <c r="H100" i="34" a="1"/>
  <c r="H100" i="34" s="1"/>
  <c r="B101" i="34" a="1"/>
  <c r="B101" i="34" s="1"/>
  <c r="I101" i="34" s="1" a="1"/>
  <c r="I101" i="34" s="1"/>
  <c r="M100" i="34" a="1"/>
  <c r="M100" i="34" s="1"/>
  <c r="E100" i="34" a="1"/>
  <c r="E100" i="34" s="1"/>
  <c r="C100" i="34" a="1"/>
  <c r="C100" i="34" s="1"/>
  <c r="F100" i="34" a="1"/>
  <c r="F100" i="34" s="1"/>
  <c r="K100" i="34" a="1"/>
  <c r="K100" i="34" s="1"/>
  <c r="G101" i="34" l="1" a="1"/>
  <c r="G101" i="34" s="1"/>
  <c r="J101" i="34" a="1"/>
  <c r="J101" i="34" s="1"/>
  <c r="L101" i="34" a="1"/>
  <c r="L101" i="34" s="1"/>
  <c r="F101" i="34" a="1"/>
  <c r="F101" i="34" s="1"/>
  <c r="M101" i="34" a="1"/>
  <c r="M101" i="34" s="1"/>
  <c r="H101" i="34" a="1"/>
  <c r="H101" i="34" s="1"/>
  <c r="B102" i="34" a="1"/>
  <c r="B102" i="34" s="1"/>
  <c r="E102" i="34" s="1" a="1"/>
  <c r="E102" i="34" s="1"/>
  <c r="K101" i="34" a="1"/>
  <c r="K101" i="34" s="1"/>
  <c r="C101" i="34" a="1"/>
  <c r="C101" i="34" s="1"/>
  <c r="D101" i="34" a="1"/>
  <c r="D101" i="34" s="1"/>
  <c r="E101" i="34" a="1"/>
  <c r="E101" i="34" s="1"/>
  <c r="B103" i="34" l="1" a="1"/>
  <c r="B103" i="34" s="1"/>
  <c r="I103" i="34" s="1" a="1"/>
  <c r="I103" i="34" s="1"/>
  <c r="D102" i="34" a="1"/>
  <c r="D102" i="34" s="1"/>
  <c r="J102" i="34" a="1"/>
  <c r="J102" i="34" s="1"/>
  <c r="L102" i="34" a="1"/>
  <c r="L102" i="34" s="1"/>
  <c r="G102" i="34" a="1"/>
  <c r="G102" i="34" s="1"/>
  <c r="I102" i="34" a="1"/>
  <c r="I102" i="34" s="1"/>
  <c r="K102" i="34" a="1"/>
  <c r="K102" i="34" s="1"/>
  <c r="M102" i="34" a="1"/>
  <c r="M102" i="34" s="1"/>
  <c r="C102" i="34" a="1"/>
  <c r="C102" i="34" s="1"/>
  <c r="H102" i="34" a="1"/>
  <c r="H102" i="34" s="1"/>
  <c r="F102" i="34" a="1"/>
  <c r="F102" i="34" s="1"/>
  <c r="C103" i="34" l="1" a="1"/>
  <c r="C103" i="34" s="1"/>
  <c r="J103" i="34" a="1"/>
  <c r="J103" i="34" s="1"/>
  <c r="F103" i="34" a="1"/>
  <c r="F103" i="34" s="1"/>
  <c r="H103" i="34" a="1"/>
  <c r="H103" i="34" s="1"/>
  <c r="D103" i="34" a="1"/>
  <c r="D103" i="34" s="1"/>
  <c r="L103" i="34" a="1"/>
  <c r="L103" i="34" s="1"/>
  <c r="G103" i="34" a="1"/>
  <c r="G103" i="34" s="1"/>
  <c r="M103" i="34" a="1"/>
  <c r="M103" i="34" s="1"/>
  <c r="E103" i="34" a="1"/>
  <c r="E103" i="34" s="1"/>
  <c r="B104" i="34" a="1"/>
  <c r="B104" i="34" s="1"/>
  <c r="F104" i="34" s="1" a="1"/>
  <c r="F104" i="34" s="1"/>
  <c r="K103" i="34" a="1"/>
  <c r="K103" i="34" s="1"/>
  <c r="C104" i="34" l="1" a="1"/>
  <c r="C104" i="34" s="1"/>
  <c r="D104" i="34" a="1"/>
  <c r="D104" i="34" s="1"/>
  <c r="M104" i="34" a="1"/>
  <c r="M104" i="34" s="1"/>
  <c r="E104" i="34" a="1"/>
  <c r="E104" i="34" s="1"/>
  <c r="H104" i="34" a="1"/>
  <c r="H104" i="34" s="1"/>
  <c r="I104" i="34" a="1"/>
  <c r="I104" i="34" s="1"/>
  <c r="L104" i="34" a="1"/>
  <c r="L104" i="34" s="1"/>
  <c r="G104" i="34" a="1"/>
  <c r="G104" i="34" s="1"/>
  <c r="B105" i="34" a="1"/>
  <c r="B105" i="34" s="1"/>
  <c r="M105" i="34" s="1" a="1"/>
  <c r="M105" i="34" s="1"/>
  <c r="K104" i="34" a="1"/>
  <c r="K104" i="34" s="1"/>
  <c r="J104" i="34" a="1"/>
  <c r="J104" i="34" s="1"/>
  <c r="B106" i="34" l="1" a="1"/>
  <c r="B106" i="34" s="1"/>
  <c r="D106" i="34" s="1" a="1"/>
  <c r="D106" i="34" s="1"/>
  <c r="E105" i="34" a="1"/>
  <c r="E105" i="34" s="1"/>
  <c r="D105" i="34" a="1"/>
  <c r="D105" i="34" s="1"/>
  <c r="H105" i="34" a="1"/>
  <c r="H105" i="34" s="1"/>
  <c r="J105" i="34" a="1"/>
  <c r="J105" i="34" s="1"/>
  <c r="I105" i="34" a="1"/>
  <c r="I105" i="34" s="1"/>
  <c r="L105" i="34" a="1"/>
  <c r="L105" i="34" s="1"/>
  <c r="G105" i="34" a="1"/>
  <c r="G105" i="34" s="1"/>
  <c r="F105" i="34" a="1"/>
  <c r="F105" i="34" s="1"/>
  <c r="C105" i="34" a="1"/>
  <c r="C105" i="34" s="1"/>
  <c r="K105" i="34" a="1"/>
  <c r="K105" i="34" s="1"/>
  <c r="C106" i="34" l="1" a="1"/>
  <c r="C106" i="34" s="1"/>
  <c r="H106" i="34" a="1"/>
  <c r="H106" i="34" s="1"/>
  <c r="M106" i="34" a="1"/>
  <c r="M106" i="34" s="1"/>
  <c r="L106" i="34" a="1"/>
  <c r="L106" i="34" s="1"/>
  <c r="G106" i="34" a="1"/>
  <c r="G106" i="34" s="1"/>
  <c r="I106" i="34" a="1"/>
  <c r="I106" i="34" s="1"/>
  <c r="E106" i="34" a="1"/>
  <c r="E106" i="34" s="1"/>
  <c r="J106" i="34" a="1"/>
  <c r="J106" i="34" s="1"/>
  <c r="F106" i="34" a="1"/>
  <c r="F106" i="34" s="1"/>
  <c r="B107" i="34" a="1"/>
  <c r="B107" i="34" s="1"/>
  <c r="F107" i="34" s="1" a="1"/>
  <c r="F107" i="34" s="1"/>
  <c r="K106" i="34" a="1"/>
  <c r="K106" i="34" s="1"/>
  <c r="C107" i="34" l="1" a="1"/>
  <c r="C107" i="34" s="1"/>
  <c r="E107" i="34" a="1"/>
  <c r="E107" i="34" s="1"/>
  <c r="D107" i="34" a="1"/>
  <c r="D107" i="34" s="1"/>
  <c r="I107" i="34" a="1"/>
  <c r="I107" i="34" s="1"/>
  <c r="L107" i="34" a="1"/>
  <c r="L107" i="34" s="1"/>
  <c r="J107" i="34" a="1"/>
  <c r="J107" i="34" s="1"/>
  <c r="H107" i="34" a="1"/>
  <c r="H107" i="34" s="1"/>
  <c r="K107" i="34" a="1"/>
  <c r="K107" i="34" s="1"/>
  <c r="B108" i="34" a="1"/>
  <c r="B108" i="34" s="1"/>
  <c r="L108" i="34" s="1" a="1"/>
  <c r="L108" i="34" s="1"/>
  <c r="M107" i="34" a="1"/>
  <c r="M107" i="34" s="1"/>
  <c r="G107" i="34" a="1"/>
  <c r="G107" i="34" s="1"/>
  <c r="B109" i="34" l="1" a="1"/>
  <c r="B109" i="34" s="1"/>
  <c r="F109" i="34" s="1" a="1"/>
  <c r="F109" i="34" s="1"/>
  <c r="K108" i="34" a="1"/>
  <c r="K108" i="34" s="1"/>
  <c r="E108" i="34" a="1"/>
  <c r="E108" i="34" s="1"/>
  <c r="G108" i="34" a="1"/>
  <c r="G108" i="34" s="1"/>
  <c r="M108" i="34" a="1"/>
  <c r="M108" i="34" s="1"/>
  <c r="H108" i="34" a="1"/>
  <c r="H108" i="34" s="1"/>
  <c r="F108" i="34" a="1"/>
  <c r="F108" i="34" s="1"/>
  <c r="I108" i="34" a="1"/>
  <c r="I108" i="34" s="1"/>
  <c r="D108" i="34" a="1"/>
  <c r="D108" i="34" s="1"/>
  <c r="C108" i="34" a="1"/>
  <c r="C108" i="34" s="1"/>
  <c r="J108" i="34" a="1"/>
  <c r="J108" i="34" s="1"/>
  <c r="L109" i="34" l="1" a="1"/>
  <c r="L109" i="34" s="1"/>
  <c r="G109" i="34" a="1"/>
  <c r="G109" i="34" s="1"/>
  <c r="I109" i="34" a="1"/>
  <c r="I109" i="34" s="1"/>
  <c r="K109" i="34" a="1"/>
  <c r="K109" i="34" s="1"/>
  <c r="M109" i="34" a="1"/>
  <c r="M109" i="34" s="1"/>
  <c r="E109" i="34" a="1"/>
  <c r="E109" i="34" s="1"/>
  <c r="B110" i="34" a="1"/>
  <c r="B110" i="34" s="1"/>
  <c r="E110" i="34" s="1" a="1"/>
  <c r="E110" i="34" s="1"/>
  <c r="D109" i="34" a="1"/>
  <c r="D109" i="34" s="1"/>
  <c r="J109" i="34" a="1"/>
  <c r="J109" i="34" s="1"/>
  <c r="C109" i="34" a="1"/>
  <c r="C109" i="34" s="1"/>
  <c r="H109" i="34" a="1"/>
  <c r="H109" i="34" s="1"/>
  <c r="B111" i="34" l="1" a="1"/>
  <c r="B111" i="34" s="1"/>
  <c r="G111" i="34" s="1" a="1"/>
  <c r="G111" i="34" s="1"/>
  <c r="L110" i="34" a="1"/>
  <c r="L110" i="34" s="1"/>
  <c r="F110" i="34" a="1"/>
  <c r="F110" i="34" s="1"/>
  <c r="G110" i="34" a="1"/>
  <c r="G110" i="34" s="1"/>
  <c r="J110" i="34" a="1"/>
  <c r="J110" i="34" s="1"/>
  <c r="C110" i="34" a="1"/>
  <c r="C110" i="34" s="1"/>
  <c r="K110" i="34" a="1"/>
  <c r="K110" i="34" s="1"/>
  <c r="M110" i="34" a="1"/>
  <c r="M110" i="34" s="1"/>
  <c r="H110" i="34" a="1"/>
  <c r="H110" i="34" s="1"/>
  <c r="D110" i="34" a="1"/>
  <c r="D110" i="34" s="1"/>
  <c r="I110" i="34" a="1"/>
  <c r="I110" i="34" s="1"/>
  <c r="C111" i="34" l="1" a="1"/>
  <c r="C111" i="34" s="1"/>
  <c r="I111" i="34" a="1"/>
  <c r="I111" i="34" s="1"/>
  <c r="D111" i="34" a="1"/>
  <c r="D111" i="34" s="1"/>
  <c r="M111" i="34" a="1"/>
  <c r="M111" i="34" s="1"/>
  <c r="H111" i="34" a="1"/>
  <c r="H111" i="34" s="1"/>
  <c r="J111" i="34" a="1"/>
  <c r="J111" i="34" s="1"/>
  <c r="E111" i="34" a="1"/>
  <c r="E111" i="34" s="1"/>
  <c r="K111" i="34" a="1"/>
  <c r="K111" i="34" s="1"/>
  <c r="F111" i="34" a="1"/>
  <c r="F111" i="34" s="1"/>
  <c r="B112" i="34" a="1"/>
  <c r="B112" i="34" s="1"/>
  <c r="D112" i="34" s="1" a="1"/>
  <c r="D112" i="34" s="1"/>
  <c r="L111" i="34" a="1"/>
  <c r="L111" i="34" s="1"/>
  <c r="C112" i="34" l="1" a="1"/>
  <c r="C112" i="34" s="1"/>
  <c r="M112" i="34" a="1"/>
  <c r="M112" i="34" s="1"/>
  <c r="K112" i="34" a="1"/>
  <c r="K112" i="34" s="1"/>
  <c r="J112" i="34" a="1"/>
  <c r="J112" i="34" s="1"/>
  <c r="F112" i="34" a="1"/>
  <c r="F112" i="34" s="1"/>
  <c r="H112" i="34" a="1"/>
  <c r="H112" i="34" s="1"/>
  <c r="I112" i="34" a="1"/>
  <c r="I112" i="34" s="1"/>
  <c r="L112" i="34" a="1"/>
  <c r="L112" i="34" s="1"/>
  <c r="B113" i="34" a="1"/>
  <c r="B113" i="34" s="1"/>
  <c r="I113" i="34" s="1" a="1"/>
  <c r="I113" i="34" s="1"/>
  <c r="G112" i="34" a="1"/>
  <c r="G112" i="34" s="1"/>
  <c r="E112" i="34" a="1"/>
  <c r="E112" i="34" s="1"/>
  <c r="C113" i="34" l="1" a="1"/>
  <c r="C113" i="34" s="1"/>
  <c r="D113" i="34" a="1"/>
  <c r="D113" i="34" s="1"/>
  <c r="E113" i="34" a="1"/>
  <c r="E113" i="34" s="1"/>
  <c r="G113" i="34" a="1"/>
  <c r="G113" i="34" s="1"/>
  <c r="J113" i="34" a="1"/>
  <c r="J113" i="34" s="1"/>
  <c r="L113" i="34" a="1"/>
  <c r="L113" i="34" s="1"/>
  <c r="F113" i="34" a="1"/>
  <c r="F113" i="34" s="1"/>
  <c r="M113" i="34" a="1"/>
  <c r="M113" i="34" s="1"/>
  <c r="H113" i="34" a="1"/>
  <c r="H113" i="34" s="1"/>
  <c r="B114" i="34" a="1"/>
  <c r="B114" i="34" s="1"/>
  <c r="K113" i="34" a="1"/>
  <c r="K113" i="34" s="1"/>
  <c r="L114" i="34" l="1" a="1"/>
  <c r="L114" i="34" s="1"/>
  <c r="G114" i="34" a="1"/>
  <c r="G114" i="34" s="1"/>
  <c r="I114" i="34" a="1"/>
  <c r="I114" i="34" s="1"/>
  <c r="K114" i="34" a="1"/>
  <c r="K114" i="34" s="1"/>
  <c r="J114" i="34" a="1"/>
  <c r="J114" i="34" s="1"/>
  <c r="E114" i="34" a="1"/>
  <c r="E114" i="34" s="1"/>
  <c r="B115" i="34" a="1"/>
  <c r="B115" i="34" s="1"/>
  <c r="G115" i="34" s="1" a="1"/>
  <c r="G115" i="34" s="1"/>
  <c r="D114" i="34" a="1"/>
  <c r="D114" i="34" s="1"/>
  <c r="F114" i="34" a="1"/>
  <c r="F114" i="34" s="1"/>
  <c r="C114" i="34" a="1"/>
  <c r="C114" i="34" s="1"/>
  <c r="H114" i="34" a="1"/>
  <c r="H114" i="34" s="1"/>
  <c r="M114" i="34" a="1"/>
  <c r="M114" i="34" s="1"/>
  <c r="B116" i="34" l="1" a="1"/>
  <c r="B116" i="34" s="1"/>
  <c r="E116" i="34" s="1" a="1"/>
  <c r="E116" i="34" s="1"/>
  <c r="M115" i="34" a="1"/>
  <c r="M115" i="34" s="1"/>
  <c r="H115" i="34" a="1"/>
  <c r="H115" i="34" s="1"/>
  <c r="K115" i="34" a="1"/>
  <c r="K115" i="34" s="1"/>
  <c r="F115" i="34" a="1"/>
  <c r="F115" i="34" s="1"/>
  <c r="C115" i="34" a="1"/>
  <c r="C115" i="34" s="1"/>
  <c r="E115" i="34" a="1"/>
  <c r="E115" i="34" s="1"/>
  <c r="D115" i="34" a="1"/>
  <c r="D115" i="34" s="1"/>
  <c r="I115" i="34" a="1"/>
  <c r="I115" i="34" s="1"/>
  <c r="L115" i="34" a="1"/>
  <c r="L115" i="34" s="1"/>
  <c r="J115" i="34" a="1"/>
  <c r="J115" i="34" s="1"/>
  <c r="C116" i="34" l="1" a="1"/>
  <c r="C116" i="34" s="1"/>
  <c r="I116" i="34" a="1"/>
  <c r="I116" i="34" s="1"/>
  <c r="K116" i="34" a="1"/>
  <c r="K116" i="34" s="1"/>
  <c r="M116" i="34" a="1"/>
  <c r="M116" i="34" s="1"/>
  <c r="L116" i="34" a="1"/>
  <c r="L116" i="34" s="1"/>
  <c r="G116" i="34" a="1"/>
  <c r="G116" i="34" s="1"/>
  <c r="F116" i="34" a="1"/>
  <c r="F116" i="34" s="1"/>
  <c r="H116" i="34" a="1"/>
  <c r="H116" i="34" s="1"/>
  <c r="D116" i="34" a="1"/>
  <c r="D116" i="34" s="1"/>
  <c r="B117" i="34" a="1"/>
  <c r="B117" i="34" s="1"/>
  <c r="I117" i="34" s="1" a="1"/>
  <c r="I117" i="34" s="1"/>
  <c r="J116" i="34" a="1"/>
  <c r="J116" i="34" s="1"/>
  <c r="C117" i="34" l="1" a="1"/>
  <c r="C117" i="34" s="1"/>
  <c r="G117" i="34" a="1"/>
  <c r="G117" i="34" s="1"/>
  <c r="E117" i="34" a="1"/>
  <c r="E117" i="34" s="1"/>
  <c r="K117" i="34" a="1"/>
  <c r="K117" i="34" s="1"/>
  <c r="F117" i="34" a="1"/>
  <c r="F117" i="34" s="1"/>
  <c r="L117" i="34" a="1"/>
  <c r="L117" i="34" s="1"/>
  <c r="D117" i="34" a="1"/>
  <c r="D117" i="34" s="1"/>
  <c r="M117" i="34" a="1"/>
  <c r="M117" i="34" s="1"/>
  <c r="H117" i="34" a="1"/>
  <c r="H117" i="34" s="1"/>
  <c r="B118" i="34" a="1"/>
  <c r="B118" i="34" s="1"/>
  <c r="J117" i="34" a="1"/>
  <c r="J117" i="34" s="1"/>
  <c r="H118" i="34" l="1" a="1"/>
  <c r="H118" i="34" s="1"/>
  <c r="D118" i="34" a="1"/>
  <c r="D118" i="34" s="1"/>
  <c r="I118" i="34" a="1"/>
  <c r="I118" i="34" s="1"/>
  <c r="G118" i="34" a="1"/>
  <c r="G118" i="34" s="1"/>
  <c r="M118" i="34" a="1"/>
  <c r="M118" i="34" s="1"/>
  <c r="E118" i="34" a="1"/>
  <c r="E118" i="34" s="1"/>
  <c r="B119" i="34" a="1"/>
  <c r="B119" i="34" s="1"/>
  <c r="M119" i="34" s="1" a="1"/>
  <c r="M119" i="34" s="1"/>
  <c r="L118" i="34" a="1"/>
  <c r="L118" i="34" s="1"/>
  <c r="J118" i="34" a="1"/>
  <c r="J118" i="34" s="1"/>
  <c r="C118" i="34" a="1"/>
  <c r="C118" i="34" s="1"/>
  <c r="K118" i="34" a="1"/>
  <c r="K118" i="34" s="1"/>
  <c r="F118" i="34" a="1"/>
  <c r="F118" i="34" s="1"/>
  <c r="B120" i="34" l="1" a="1"/>
  <c r="B120" i="34" s="1"/>
  <c r="G120" i="34" s="1" a="1"/>
  <c r="G120" i="34" s="1"/>
  <c r="L119" i="34" a="1"/>
  <c r="L119" i="34" s="1"/>
  <c r="K119" i="34" a="1"/>
  <c r="K119" i="34" s="1"/>
  <c r="J119" i="34" a="1"/>
  <c r="J119" i="34" s="1"/>
  <c r="F119" i="34" a="1"/>
  <c r="F119" i="34" s="1"/>
  <c r="C119" i="34" a="1"/>
  <c r="C119" i="34" s="1"/>
  <c r="D119" i="34" a="1"/>
  <c r="D119" i="34" s="1"/>
  <c r="I119" i="34" a="1"/>
  <c r="I119" i="34" s="1"/>
  <c r="H119" i="34" a="1"/>
  <c r="H119" i="34" s="1"/>
  <c r="G119" i="34" a="1"/>
  <c r="G119" i="34" s="1"/>
  <c r="E119" i="34" a="1"/>
  <c r="E119" i="34" s="1"/>
  <c r="H120" i="34" l="1" a="1"/>
  <c r="H120" i="34" s="1"/>
  <c r="E120" i="34" a="1"/>
  <c r="E120" i="34" s="1"/>
  <c r="D120" i="34" a="1"/>
  <c r="D120" i="34" s="1"/>
  <c r="M120" i="34" a="1"/>
  <c r="M120" i="34" s="1"/>
  <c r="I120" i="34" a="1"/>
  <c r="I120" i="34" s="1"/>
  <c r="J120" i="34" a="1"/>
  <c r="J120" i="34" s="1"/>
  <c r="B121" i="34" a="1"/>
  <c r="B121" i="34" s="1"/>
  <c r="D121" i="34" s="1" a="1"/>
  <c r="D121" i="34" s="1"/>
  <c r="F120" i="34" a="1"/>
  <c r="F120" i="34" s="1"/>
  <c r="K120" i="34" a="1"/>
  <c r="K120" i="34" s="1"/>
  <c r="C120" i="34" a="1"/>
  <c r="C120" i="34" s="1"/>
  <c r="L120" i="34" a="1"/>
  <c r="L120" i="34" s="1"/>
  <c r="E121" i="34" l="1" a="1"/>
  <c r="E121" i="34" s="1"/>
  <c r="F121" i="34" a="1"/>
  <c r="F121" i="34" s="1"/>
  <c r="G121" i="34" a="1"/>
  <c r="G121" i="34" s="1"/>
  <c r="L121" i="34" a="1"/>
  <c r="L121" i="34" s="1"/>
  <c r="K121" i="34" a="1"/>
  <c r="K121" i="34" s="1"/>
  <c r="B122" i="34" a="1"/>
  <c r="B122" i="34" s="1"/>
  <c r="K122" i="34" s="1" a="1"/>
  <c r="K122" i="34" s="1"/>
  <c r="I121" i="34" a="1"/>
  <c r="I121" i="34" s="1"/>
  <c r="H121" i="34" a="1"/>
  <c r="H121" i="34" s="1"/>
  <c r="C121" i="34" a="1"/>
  <c r="C121" i="34" s="1"/>
  <c r="J121" i="34" a="1"/>
  <c r="J121" i="34" s="1"/>
  <c r="M121" i="34" a="1"/>
  <c r="M121" i="34" s="1"/>
  <c r="H122" i="34" l="1" a="1"/>
  <c r="H122" i="34" s="1"/>
  <c r="E122" i="34" a="1"/>
  <c r="E122" i="34" s="1"/>
  <c r="J122" i="34" a="1"/>
  <c r="J122" i="34" s="1"/>
  <c r="M122" i="34" a="1"/>
  <c r="M122" i="34" s="1"/>
  <c r="I122" i="34" a="1"/>
  <c r="I122" i="34" s="1"/>
  <c r="D122" i="34" a="1"/>
  <c r="D122" i="34" s="1"/>
  <c r="B123" i="34" a="1"/>
  <c r="B123" i="34" s="1"/>
  <c r="D123" i="34" s="1" a="1"/>
  <c r="D123" i="34" s="1"/>
  <c r="F122" i="34" a="1"/>
  <c r="F122" i="34" s="1"/>
  <c r="C122" i="34" a="1"/>
  <c r="C122" i="34" s="1"/>
  <c r="L122" i="34" a="1"/>
  <c r="L122" i="34" s="1"/>
  <c r="G122" i="34" a="1"/>
  <c r="G122" i="34" s="1"/>
  <c r="M123" i="34" l="1" a="1"/>
  <c r="M123" i="34" s="1"/>
  <c r="F123" i="34" a="1"/>
  <c r="F123" i="34" s="1"/>
  <c r="G123" i="34" a="1"/>
  <c r="G123" i="34" s="1"/>
  <c r="E123" i="34" a="1"/>
  <c r="E123" i="34" s="1"/>
  <c r="L123" i="34" a="1"/>
  <c r="L123" i="34" s="1"/>
  <c r="B124" i="34" a="1"/>
  <c r="B124" i="34" s="1"/>
  <c r="F124" i="34" s="1" a="1"/>
  <c r="F124" i="34" s="1"/>
  <c r="J123" i="34" a="1"/>
  <c r="J123" i="34" s="1"/>
  <c r="H123" i="34" a="1"/>
  <c r="H123" i="34" s="1"/>
  <c r="C123" i="34" a="1"/>
  <c r="C123" i="34" s="1"/>
  <c r="I123" i="34" a="1"/>
  <c r="I123" i="34" s="1"/>
  <c r="K123" i="34" a="1"/>
  <c r="K123" i="34" s="1"/>
  <c r="K124" i="34" l="1" a="1"/>
  <c r="K124" i="34" s="1"/>
  <c r="D124" i="34" a="1"/>
  <c r="D124" i="34" s="1"/>
  <c r="I124" i="34" a="1"/>
  <c r="I124" i="34" s="1"/>
  <c r="H124" i="34" a="1"/>
  <c r="H124" i="34" s="1"/>
  <c r="J124" i="34" a="1"/>
  <c r="J124" i="34" s="1"/>
  <c r="E124" i="34" a="1"/>
  <c r="E124" i="34" s="1"/>
  <c r="B125" i="34" a="1"/>
  <c r="B125" i="34" s="1"/>
  <c r="G125" i="34" s="1" a="1"/>
  <c r="G125" i="34" s="1"/>
  <c r="G124" i="34" a="1"/>
  <c r="G124" i="34" s="1"/>
  <c r="C124" i="34" a="1"/>
  <c r="C124" i="34" s="1"/>
  <c r="L124" i="34" a="1"/>
  <c r="L124" i="34" s="1"/>
  <c r="M124" i="34" a="1"/>
  <c r="M124" i="34" s="1"/>
  <c r="C125" i="34" l="1" a="1"/>
  <c r="C125" i="34" s="1"/>
  <c r="E125" i="34" a="1"/>
  <c r="E125" i="34" s="1"/>
  <c r="D125" i="34" a="1"/>
  <c r="D125" i="34" s="1"/>
  <c r="I125" i="34" a="1"/>
  <c r="I125" i="34" s="1"/>
  <c r="J125" i="34" a="1"/>
  <c r="J125" i="34" s="1"/>
  <c r="K125" i="34" a="1"/>
  <c r="K125" i="34" s="1"/>
  <c r="F125" i="34" a="1"/>
  <c r="F125" i="34" s="1"/>
  <c r="L125" i="34" a="1"/>
  <c r="L125" i="34" s="1"/>
  <c r="B126" i="34" a="1"/>
  <c r="B126" i="34" s="1"/>
  <c r="E126" i="34" s="1" a="1"/>
  <c r="E126" i="34" s="1"/>
  <c r="M125" i="34" a="1"/>
  <c r="M125" i="34" s="1"/>
  <c r="H125" i="34" a="1"/>
  <c r="H125" i="34" s="1"/>
  <c r="F126" i="34" l="1" a="1"/>
  <c r="F126" i="34" s="1"/>
  <c r="G126" i="34" a="1"/>
  <c r="G126" i="34" s="1"/>
  <c r="L126" i="34" a="1"/>
  <c r="L126" i="34" s="1"/>
  <c r="K126" i="34" a="1"/>
  <c r="K126" i="34" s="1"/>
  <c r="M126" i="34" a="1"/>
  <c r="M126" i="34" s="1"/>
  <c r="H126" i="34" a="1"/>
  <c r="H126" i="34" s="1"/>
  <c r="B127" i="34" a="1"/>
  <c r="B127" i="34" s="1"/>
  <c r="F127" i="34" s="1" a="1"/>
  <c r="F127" i="34" s="1"/>
  <c r="D126" i="34" a="1"/>
  <c r="D126" i="34" s="1"/>
  <c r="I126" i="34" a="1"/>
  <c r="I126" i="34" s="1"/>
  <c r="C126" i="34" a="1"/>
  <c r="C126" i="34" s="1"/>
  <c r="J126" i="34" a="1"/>
  <c r="J126" i="34" s="1"/>
  <c r="D127" i="34" l="1" a="1"/>
  <c r="D127" i="34" s="1"/>
  <c r="M127" i="34" a="1"/>
  <c r="M127" i="34" s="1"/>
  <c r="J127" i="34" a="1"/>
  <c r="J127" i="34" s="1"/>
  <c r="L127" i="34" a="1"/>
  <c r="L127" i="34" s="1"/>
  <c r="E127" i="34" a="1"/>
  <c r="E127" i="34" s="1"/>
  <c r="B128" i="34" a="1"/>
  <c r="B128" i="34" s="1"/>
  <c r="E128" i="34" s="1" a="1"/>
  <c r="E128" i="34" s="1"/>
  <c r="I127" i="34" a="1"/>
  <c r="I127" i="34" s="1"/>
  <c r="K127" i="34" a="1"/>
  <c r="K127" i="34" s="1"/>
  <c r="C127" i="34" a="1"/>
  <c r="C127" i="34" s="1"/>
  <c r="G127" i="34" a="1"/>
  <c r="G127" i="34" s="1"/>
  <c r="H127" i="34" a="1"/>
  <c r="H127" i="34" s="1"/>
  <c r="I128" i="34" l="1" a="1"/>
  <c r="I128" i="34" s="1"/>
  <c r="L128" i="34" a="1"/>
  <c r="L128" i="34" s="1"/>
  <c r="G128" i="34" a="1"/>
  <c r="G128" i="34" s="1"/>
  <c r="M128" i="34" a="1"/>
  <c r="M128" i="34" s="1"/>
  <c r="H128" i="34" a="1"/>
  <c r="H128" i="34" s="1"/>
  <c r="D128" i="34" a="1"/>
  <c r="D128" i="34" s="1"/>
  <c r="B129" i="34" a="1"/>
  <c r="B129" i="34" s="1"/>
  <c r="H129" i="34" s="1" a="1"/>
  <c r="H129" i="34" s="1"/>
  <c r="F128" i="34" a="1"/>
  <c r="F128" i="34" s="1"/>
  <c r="C128" i="34" a="1"/>
  <c r="C128" i="34" s="1"/>
  <c r="J128" i="34" a="1"/>
  <c r="J128" i="34" s="1"/>
  <c r="K128" i="34" a="1"/>
  <c r="K128" i="34" s="1"/>
  <c r="M129" i="34" l="1" a="1"/>
  <c r="M129" i="34" s="1"/>
  <c r="J129" i="34" a="1"/>
  <c r="J129" i="34" s="1"/>
  <c r="L129" i="34" a="1"/>
  <c r="L129" i="34" s="1"/>
  <c r="F129" i="34" a="1"/>
  <c r="F129" i="34" s="1"/>
  <c r="G129" i="34" a="1"/>
  <c r="G129" i="34" s="1"/>
  <c r="B130" i="34" a="1"/>
  <c r="B130" i="34" s="1"/>
  <c r="I130" i="34" s="1" a="1"/>
  <c r="I130" i="34" s="1"/>
  <c r="K129" i="34" a="1"/>
  <c r="K129" i="34" s="1"/>
  <c r="I129" i="34" a="1"/>
  <c r="I129" i="34" s="1"/>
  <c r="C129" i="34" a="1"/>
  <c r="C129" i="34" s="1"/>
  <c r="D129" i="34" a="1"/>
  <c r="D129" i="34" s="1"/>
  <c r="E129" i="34" a="1"/>
  <c r="E129" i="34" s="1"/>
  <c r="J130" i="34" l="1" a="1"/>
  <c r="J130" i="34" s="1"/>
  <c r="D130" i="34" a="1"/>
  <c r="D130" i="34" s="1"/>
  <c r="L130" i="34" a="1"/>
  <c r="L130" i="34" s="1"/>
  <c r="G130" i="34" a="1"/>
  <c r="G130" i="34" s="1"/>
  <c r="M130" i="34" a="1"/>
  <c r="M130" i="34" s="1"/>
  <c r="H130" i="34" a="1"/>
  <c r="H130" i="34" s="1"/>
  <c r="B131" i="34" a="1"/>
  <c r="B131" i="34" s="1"/>
  <c r="F131" i="34" s="1" a="1"/>
  <c r="F131" i="34" s="1"/>
  <c r="F130" i="34" a="1"/>
  <c r="F130" i="34" s="1"/>
  <c r="C130" i="34" a="1"/>
  <c r="C130" i="34" s="1"/>
  <c r="K130" i="34" a="1"/>
  <c r="K130" i="34" s="1"/>
  <c r="E130" i="34" a="1"/>
  <c r="E130" i="34" s="1"/>
  <c r="B132" i="34" l="1" a="1"/>
  <c r="B132" i="34" s="1"/>
  <c r="H132" i="34" s="1" a="1"/>
  <c r="H132" i="34" s="1"/>
  <c r="E131" i="34" a="1"/>
  <c r="E131" i="34" s="1"/>
  <c r="G131" i="34" a="1"/>
  <c r="G131" i="34" s="1"/>
  <c r="H131" i="34" a="1"/>
  <c r="H131" i="34" s="1"/>
  <c r="D131" i="34" a="1"/>
  <c r="D131" i="34" s="1"/>
  <c r="I131" i="34" a="1"/>
  <c r="I131" i="34" s="1"/>
  <c r="L131" i="34" a="1"/>
  <c r="L131" i="34" s="1"/>
  <c r="J131" i="34" a="1"/>
  <c r="J131" i="34" s="1"/>
  <c r="C131" i="34" a="1"/>
  <c r="C131" i="34" s="1"/>
  <c r="K131" i="34" a="1"/>
  <c r="K131" i="34" s="1"/>
  <c r="M131" i="34" a="1"/>
  <c r="M131" i="34" s="1"/>
  <c r="C132" i="34" l="1" a="1"/>
  <c r="C132" i="34" s="1"/>
  <c r="I132" i="34" a="1"/>
  <c r="I132" i="34" s="1"/>
  <c r="D132" i="34" a="1"/>
  <c r="D132" i="34" s="1"/>
  <c r="M132" i="34" a="1"/>
  <c r="M132" i="34" s="1"/>
  <c r="F132" i="34" a="1"/>
  <c r="F132" i="34" s="1"/>
  <c r="K132" i="34" a="1"/>
  <c r="K132" i="34" s="1"/>
  <c r="E132" i="34" a="1"/>
  <c r="E132" i="34" s="1"/>
  <c r="L132" i="34" a="1"/>
  <c r="L132" i="34" s="1"/>
  <c r="G132" i="34" a="1"/>
  <c r="G132" i="34" s="1"/>
  <c r="B133" i="34" a="1"/>
  <c r="B133" i="34" s="1"/>
  <c r="M133" i="34" s="1" a="1"/>
  <c r="M133" i="34" s="1"/>
  <c r="J132" i="34" a="1"/>
  <c r="J132" i="34" s="1"/>
  <c r="C133" i="34" l="1" a="1"/>
  <c r="C133" i="34" s="1"/>
  <c r="I133" i="34" a="1"/>
  <c r="I133" i="34" s="1"/>
  <c r="K133" i="34" a="1"/>
  <c r="K133" i="34" s="1"/>
  <c r="J133" i="34" a="1"/>
  <c r="J133" i="34" s="1"/>
  <c r="E133" i="34" a="1"/>
  <c r="E133" i="34" s="1"/>
  <c r="G133" i="34" a="1"/>
  <c r="G133" i="34" s="1"/>
  <c r="F133" i="34" a="1"/>
  <c r="F133" i="34" s="1"/>
  <c r="L133" i="34" a="1"/>
  <c r="L133" i="34" s="1"/>
  <c r="D133" i="34" a="1"/>
  <c r="D133" i="34" s="1"/>
  <c r="B134" i="34" a="1"/>
  <c r="B134" i="34" s="1"/>
  <c r="I134" i="34" s="1" a="1"/>
  <c r="I134" i="34" s="1"/>
  <c r="H133" i="34" a="1"/>
  <c r="H133" i="34" s="1"/>
  <c r="C134" i="34" l="1" a="1"/>
  <c r="C134" i="34" s="1"/>
  <c r="J134" i="34" a="1"/>
  <c r="J134" i="34" s="1"/>
  <c r="E134" i="34" a="1"/>
  <c r="E134" i="34" s="1"/>
  <c r="G134" i="34" a="1"/>
  <c r="G134" i="34" s="1"/>
  <c r="F134" i="34" a="1"/>
  <c r="F134" i="34" s="1"/>
  <c r="L134" i="34" a="1"/>
  <c r="L134" i="34" s="1"/>
  <c r="D134" i="34" a="1"/>
  <c r="D134" i="34" s="1"/>
  <c r="M134" i="34" a="1"/>
  <c r="M134" i="34" s="1"/>
  <c r="H134" i="34" a="1"/>
  <c r="H134" i="34" s="1"/>
  <c r="B135" i="34" a="1"/>
  <c r="B135" i="34" s="1"/>
  <c r="K134" i="34" a="1"/>
  <c r="K134" i="34" s="1"/>
  <c r="M135" i="34" l="1" a="1"/>
  <c r="M135" i="34" s="1"/>
  <c r="H135" i="34" a="1"/>
  <c r="H135" i="34" s="1"/>
  <c r="J135" i="34" a="1"/>
  <c r="J135" i="34" s="1"/>
  <c r="I135" i="34" a="1"/>
  <c r="I135" i="34" s="1"/>
  <c r="D135" i="34" a="1"/>
  <c r="D135" i="34" s="1"/>
  <c r="F135" i="34" a="1"/>
  <c r="F135" i="34" s="1"/>
  <c r="B136" i="34" a="1"/>
  <c r="B136" i="34" s="1"/>
  <c r="E136" i="34" s="1" a="1"/>
  <c r="E136" i="34" s="1"/>
  <c r="E135" i="34" a="1"/>
  <c r="E135" i="34" s="1"/>
  <c r="K135" i="34" a="1"/>
  <c r="K135" i="34" s="1"/>
  <c r="C135" i="34" a="1"/>
  <c r="C135" i="34" s="1"/>
  <c r="L135" i="34" a="1"/>
  <c r="L135" i="34" s="1"/>
  <c r="G135" i="34" a="1"/>
  <c r="G135" i="34" s="1"/>
  <c r="B137" i="34" l="1" a="1"/>
  <c r="B137" i="34" s="1"/>
  <c r="I137" i="34" s="1" a="1"/>
  <c r="I137" i="34" s="1"/>
  <c r="I136" i="34" a="1"/>
  <c r="I136" i="34" s="1"/>
  <c r="M136" i="34" a="1"/>
  <c r="M136" i="34" s="1"/>
  <c r="H136" i="34" a="1"/>
  <c r="H136" i="34" s="1"/>
  <c r="D136" i="34" a="1"/>
  <c r="D136" i="34" s="1"/>
  <c r="C136" i="34" a="1"/>
  <c r="C136" i="34" s="1"/>
  <c r="F136" i="34" a="1"/>
  <c r="F136" i="34" s="1"/>
  <c r="K136" i="34" a="1"/>
  <c r="K136" i="34" s="1"/>
  <c r="J136" i="34" a="1"/>
  <c r="J136" i="34" s="1"/>
  <c r="L136" i="34" a="1"/>
  <c r="L136" i="34" s="1"/>
  <c r="G136" i="34" a="1"/>
  <c r="G136" i="34" s="1"/>
  <c r="C137" i="34" l="1" a="1"/>
  <c r="C137" i="34" s="1"/>
  <c r="M137" i="34" a="1"/>
  <c r="M137" i="34" s="1"/>
  <c r="E137" i="34" a="1"/>
  <c r="E137" i="34" s="1"/>
  <c r="G137" i="34" a="1"/>
  <c r="G137" i="34" s="1"/>
  <c r="J137" i="34" a="1"/>
  <c r="J137" i="34" s="1"/>
  <c r="L137" i="34" a="1"/>
  <c r="L137" i="34" s="1"/>
  <c r="D137" i="34" a="1"/>
  <c r="D137" i="34" s="1"/>
  <c r="F137" i="34" a="1"/>
  <c r="F137" i="34" s="1"/>
  <c r="H137" i="34" a="1"/>
  <c r="H137" i="34" s="1"/>
  <c r="B138" i="34" a="1"/>
  <c r="B138" i="34" s="1"/>
  <c r="K137" i="34" a="1"/>
  <c r="K137" i="34" s="1"/>
  <c r="K138" i="34" l="1" a="1"/>
  <c r="K138" i="34" s="1"/>
  <c r="F138" i="34" a="1"/>
  <c r="F138" i="34" s="1"/>
  <c r="L138" i="34" a="1"/>
  <c r="L138" i="34" s="1"/>
  <c r="G138" i="34" a="1"/>
  <c r="G138" i="34" s="1"/>
  <c r="M138" i="34" a="1"/>
  <c r="M138" i="34" s="1"/>
  <c r="H138" i="34" a="1"/>
  <c r="H138" i="34" s="1"/>
  <c r="B139" i="34" a="1"/>
  <c r="B139" i="34" s="1"/>
  <c r="G139" i="34" s="1" a="1"/>
  <c r="G139" i="34" s="1"/>
  <c r="D138" i="34" a="1"/>
  <c r="D138" i="34" s="1"/>
  <c r="I138" i="34" a="1"/>
  <c r="I138" i="34" s="1"/>
  <c r="C138" i="34" a="1"/>
  <c r="C138" i="34" s="1"/>
  <c r="J138" i="34" a="1"/>
  <c r="J138" i="34" s="1"/>
  <c r="E138" i="34" a="1"/>
  <c r="E138" i="34" s="1"/>
  <c r="B140" i="34" l="1" a="1"/>
  <c r="B140" i="34" s="1"/>
  <c r="H140" i="34" s="1" a="1"/>
  <c r="H140" i="34" s="1"/>
  <c r="K139" i="34" a="1"/>
  <c r="K139" i="34" s="1"/>
  <c r="E139" i="34" a="1"/>
  <c r="E139" i="34" s="1"/>
  <c r="J139" i="34" a="1"/>
  <c r="J139" i="34" s="1"/>
  <c r="F139" i="34" a="1"/>
  <c r="F139" i="34" s="1"/>
  <c r="C139" i="34" a="1"/>
  <c r="C139" i="34" s="1"/>
  <c r="H139" i="34" a="1"/>
  <c r="H139" i="34" s="1"/>
  <c r="M139" i="34" a="1"/>
  <c r="M139" i="34" s="1"/>
  <c r="L139" i="34" a="1"/>
  <c r="L139" i="34" s="1"/>
  <c r="D139" i="34" a="1"/>
  <c r="D139" i="34" s="1"/>
  <c r="I139" i="34" a="1"/>
  <c r="I139" i="34" s="1"/>
  <c r="C140" i="34" l="1" a="1"/>
  <c r="C140" i="34" s="1"/>
  <c r="I140" i="34" a="1"/>
  <c r="I140" i="34" s="1"/>
  <c r="D140" i="34" a="1"/>
  <c r="D140" i="34" s="1"/>
  <c r="F140" i="34" a="1"/>
  <c r="F140" i="34" s="1"/>
  <c r="E140" i="34" a="1"/>
  <c r="E140" i="34" s="1"/>
  <c r="K140" i="34" a="1"/>
  <c r="K140" i="34" s="1"/>
  <c r="J140" i="34" a="1"/>
  <c r="J140" i="34" s="1"/>
  <c r="L140" i="34" a="1"/>
  <c r="L140" i="34" s="1"/>
  <c r="G140" i="34" a="1"/>
  <c r="G140" i="34" s="1"/>
  <c r="B141" i="34" a="1"/>
  <c r="B141" i="34" s="1"/>
  <c r="I141" i="34" s="1" a="1"/>
  <c r="I141" i="34" s="1"/>
  <c r="M140" i="34" a="1"/>
  <c r="M140" i="34" s="1"/>
  <c r="C141" i="34" l="1" a="1"/>
  <c r="C141" i="34" s="1"/>
  <c r="J141" i="34" a="1"/>
  <c r="J141" i="34" s="1"/>
  <c r="E141" i="34" a="1"/>
  <c r="E141" i="34" s="1"/>
  <c r="G141" i="34" a="1"/>
  <c r="G141" i="34" s="1"/>
  <c r="F141" i="34" a="1"/>
  <c r="F141" i="34" s="1"/>
  <c r="K141" i="34" a="1"/>
  <c r="K141" i="34" s="1"/>
  <c r="D141" i="34" a="1"/>
  <c r="D141" i="34" s="1"/>
  <c r="L141" i="34" a="1"/>
  <c r="L141" i="34" s="1"/>
  <c r="H141" i="34" a="1"/>
  <c r="H141" i="34" s="1"/>
  <c r="B142" i="34" a="1"/>
  <c r="B142" i="34" s="1"/>
  <c r="M141" i="34" a="1"/>
  <c r="M141" i="34" s="1"/>
  <c r="G142" i="34" l="1" a="1"/>
  <c r="G142" i="34" s="1"/>
  <c r="F142" i="34" a="1"/>
  <c r="F142" i="34" s="1"/>
  <c r="K142" i="34" a="1"/>
  <c r="K142" i="34" s="1"/>
  <c r="D142" i="34" a="1"/>
  <c r="D142" i="34" s="1"/>
  <c r="L142" i="34" a="1"/>
  <c r="L142" i="34" s="1"/>
  <c r="H142" i="34" a="1"/>
  <c r="H142" i="34" s="1"/>
  <c r="B143" i="34" a="1"/>
  <c r="B143" i="34" s="1"/>
  <c r="F143" i="34" s="1" a="1"/>
  <c r="F143" i="34" s="1"/>
  <c r="M142" i="34" a="1"/>
  <c r="M142" i="34" s="1"/>
  <c r="I142" i="34" a="1"/>
  <c r="I142" i="34" s="1"/>
  <c r="C142" i="34" a="1"/>
  <c r="C142" i="34" s="1"/>
  <c r="J142" i="34" a="1"/>
  <c r="J142" i="34" s="1"/>
  <c r="E142" i="34" a="1"/>
  <c r="E142" i="34" s="1"/>
  <c r="B144" i="34" l="1" a="1"/>
  <c r="B144" i="34" s="1"/>
  <c r="G144" i="34" s="1" a="1"/>
  <c r="G144" i="34" s="1"/>
  <c r="H143" i="34" a="1"/>
  <c r="H143" i="34" s="1"/>
  <c r="D143" i="34" a="1"/>
  <c r="D143" i="34" s="1"/>
  <c r="G143" i="34" a="1"/>
  <c r="G143" i="34" s="1"/>
  <c r="I143" i="34" a="1"/>
  <c r="I143" i="34" s="1"/>
  <c r="C143" i="34" a="1"/>
  <c r="C143" i="34" s="1"/>
  <c r="K143" i="34" a="1"/>
  <c r="K143" i="34" s="1"/>
  <c r="M143" i="34" a="1"/>
  <c r="M143" i="34" s="1"/>
  <c r="L143" i="34" a="1"/>
  <c r="L143" i="34" s="1"/>
  <c r="J143" i="34" a="1"/>
  <c r="J143" i="34" s="1"/>
  <c r="E143" i="34" a="1"/>
  <c r="E143" i="34" s="1"/>
  <c r="F144" i="34" l="1" a="1"/>
  <c r="F144" i="34" s="1"/>
  <c r="E144" i="34" a="1"/>
  <c r="E144" i="34" s="1"/>
  <c r="J144" i="34" a="1"/>
  <c r="J144" i="34" s="1"/>
  <c r="B145" i="34" a="1"/>
  <c r="B145" i="34" s="1"/>
  <c r="M144" i="34" a="1"/>
  <c r="M144" i="34" s="1"/>
  <c r="K144" i="34" a="1"/>
  <c r="K144" i="34" s="1"/>
  <c r="I144" i="34" a="1"/>
  <c r="I144" i="34" s="1"/>
  <c r="H144" i="34" a="1"/>
  <c r="H144" i="34" s="1"/>
  <c r="D144" i="34" a="1"/>
  <c r="D144" i="34" s="1"/>
  <c r="C144" i="34" a="1"/>
  <c r="C144" i="34" s="1"/>
  <c r="L144" i="34" a="1"/>
  <c r="L144" i="34" s="1"/>
  <c r="B146" i="34" l="1" a="1"/>
  <c r="B146" i="34" s="1"/>
  <c r="I146" i="34" s="1" a="1"/>
  <c r="I146" i="34" s="1"/>
  <c r="J145" i="34" a="1"/>
  <c r="J145" i="34" s="1"/>
  <c r="E145" i="34" a="1"/>
  <c r="E145" i="34" s="1"/>
  <c r="C145" i="34" a="1"/>
  <c r="C145" i="34" s="1"/>
  <c r="F145" i="34" a="1"/>
  <c r="F145" i="34" s="1"/>
  <c r="L145" i="34" a="1"/>
  <c r="L145" i="34" s="1"/>
  <c r="G145" i="34" a="1"/>
  <c r="G145" i="34" s="1"/>
  <c r="I145" i="34" a="1"/>
  <c r="I145" i="34" s="1"/>
  <c r="D145" i="34" a="1"/>
  <c r="D145" i="34" s="1"/>
  <c r="K145" i="34" a="1"/>
  <c r="K145" i="34" s="1"/>
  <c r="M145" i="34" a="1"/>
  <c r="M145" i="34" s="1"/>
  <c r="H145" i="34" a="1"/>
  <c r="H145" i="34" s="1"/>
  <c r="B147" i="34" l="1" a="1"/>
  <c r="B147" i="34" s="1"/>
  <c r="H147" i="34" s="1" a="1"/>
  <c r="H147" i="34" s="1"/>
  <c r="K146" i="34" a="1"/>
  <c r="K146" i="34" s="1"/>
  <c r="F146" i="34" a="1"/>
  <c r="F146" i="34" s="1"/>
  <c r="H146" i="34" a="1"/>
  <c r="H146" i="34" s="1"/>
  <c r="J146" i="34" a="1"/>
  <c r="J146" i="34" s="1"/>
  <c r="E146" i="34" a="1"/>
  <c r="E146" i="34" s="1"/>
  <c r="C146" i="34" a="1"/>
  <c r="C146" i="34" s="1"/>
  <c r="G146" i="34" a="1"/>
  <c r="G146" i="34" s="1"/>
  <c r="M146" i="34" a="1"/>
  <c r="M146" i="34" s="1"/>
  <c r="L146" i="34" a="1"/>
  <c r="L146" i="34" s="1"/>
  <c r="D146" i="34" a="1"/>
  <c r="D146" i="34" s="1"/>
  <c r="C147" i="34" l="1" a="1"/>
  <c r="C147" i="34" s="1"/>
  <c r="I147" i="34" a="1"/>
  <c r="I147" i="34" s="1"/>
  <c r="D147" i="34" a="1"/>
  <c r="D147" i="34" s="1"/>
  <c r="J147" i="34" a="1"/>
  <c r="J147" i="34" s="1"/>
  <c r="E147" i="34" a="1"/>
  <c r="E147" i="34" s="1"/>
  <c r="K147" i="34" a="1"/>
  <c r="K147" i="34" s="1"/>
  <c r="F147" i="34" a="1"/>
  <c r="F147" i="34" s="1"/>
  <c r="L147" i="34" a="1"/>
  <c r="L147" i="34" s="1"/>
  <c r="G147" i="34" a="1"/>
  <c r="G147" i="34" s="1"/>
  <c r="B148" i="34" a="1"/>
  <c r="B148" i="34" s="1"/>
  <c r="M147" i="34" a="1"/>
  <c r="M147" i="34" s="1"/>
  <c r="K148" i="34" l="1" a="1"/>
  <c r="K148" i="34" s="1"/>
  <c r="F148" i="34" a="1"/>
  <c r="F148" i="34" s="1"/>
  <c r="L148" i="34" a="1"/>
  <c r="L148" i="34" s="1"/>
  <c r="G148" i="34" a="1"/>
  <c r="G148" i="34" s="1"/>
  <c r="M148" i="34" a="1"/>
  <c r="M148" i="34" s="1"/>
  <c r="H148" i="34" a="1"/>
  <c r="H148" i="34" s="1"/>
  <c r="B149" i="34" a="1"/>
  <c r="B149" i="34" s="1"/>
  <c r="K149" i="34" s="1" a="1"/>
  <c r="K149" i="34" s="1"/>
  <c r="D148" i="34" a="1"/>
  <c r="D148" i="34" s="1"/>
  <c r="I148" i="34" a="1"/>
  <c r="I148" i="34" s="1"/>
  <c r="C148" i="34" a="1"/>
  <c r="C148" i="34" s="1"/>
  <c r="J148" i="34" a="1"/>
  <c r="J148" i="34" s="1"/>
  <c r="E148" i="34" a="1"/>
  <c r="E148" i="34" s="1"/>
  <c r="B150" i="34" l="1" a="1"/>
  <c r="B150" i="34" s="1"/>
  <c r="H150" i="34" s="1" a="1"/>
  <c r="H150" i="34" s="1"/>
  <c r="I149" i="34" a="1"/>
  <c r="I149" i="34" s="1"/>
  <c r="M149" i="34" a="1"/>
  <c r="M149" i="34" s="1"/>
  <c r="D149" i="34" a="1"/>
  <c r="D149" i="34" s="1"/>
  <c r="F149" i="34" a="1"/>
  <c r="F149" i="34" s="1"/>
  <c r="C149" i="34" a="1"/>
  <c r="C149" i="34" s="1"/>
  <c r="L149" i="34" a="1"/>
  <c r="L149" i="34" s="1"/>
  <c r="G149" i="34" a="1"/>
  <c r="G149" i="34" s="1"/>
  <c r="E149" i="34" a="1"/>
  <c r="E149" i="34" s="1"/>
  <c r="H149" i="34" a="1"/>
  <c r="H149" i="34" s="1"/>
  <c r="J149" i="34" a="1"/>
  <c r="J149" i="34" s="1"/>
  <c r="C150" i="34" l="1" a="1"/>
  <c r="C150" i="34" s="1"/>
  <c r="I150" i="34" a="1"/>
  <c r="I150" i="34" s="1"/>
  <c r="K150" i="34" a="1"/>
  <c r="K150" i="34" s="1"/>
  <c r="J150" i="34" a="1"/>
  <c r="J150" i="34" s="1"/>
  <c r="E150" i="34" a="1"/>
  <c r="E150" i="34" s="1"/>
  <c r="G150" i="34" a="1"/>
  <c r="G150" i="34" s="1"/>
  <c r="F150" i="34" a="1"/>
  <c r="F150" i="34" s="1"/>
  <c r="L150" i="34" a="1"/>
  <c r="L150" i="34" s="1"/>
  <c r="D150" i="34" a="1"/>
  <c r="D150" i="34" s="1"/>
  <c r="B151" i="34" a="1"/>
  <c r="B151" i="34" s="1"/>
  <c r="M150" i="34" a="1"/>
  <c r="M150" i="34" s="1"/>
  <c r="L151" i="34" l="1" a="1"/>
  <c r="L151" i="34" s="1"/>
  <c r="G151" i="34" a="1"/>
  <c r="G151" i="34" s="1"/>
  <c r="I151" i="34" a="1"/>
  <c r="I151" i="34" s="1"/>
  <c r="H151" i="34" a="1"/>
  <c r="H151" i="34" s="1"/>
  <c r="J151" i="34" a="1"/>
  <c r="J151" i="34" s="1"/>
  <c r="E151" i="34" a="1"/>
  <c r="E151" i="34" s="1"/>
  <c r="B152" i="34" a="1"/>
  <c r="B152" i="34" s="1"/>
  <c r="G152" i="34" s="1" a="1"/>
  <c r="G152" i="34" s="1"/>
  <c r="D151" i="34" a="1"/>
  <c r="D151" i="34" s="1"/>
  <c r="F151" i="34" a="1"/>
  <c r="F151" i="34" s="1"/>
  <c r="C151" i="34" a="1"/>
  <c r="C151" i="34" s="1"/>
  <c r="K151" i="34" a="1"/>
  <c r="K151" i="34" s="1"/>
  <c r="M151" i="34" a="1"/>
  <c r="M151" i="34" s="1"/>
  <c r="B153" i="34" l="1" a="1"/>
  <c r="B153" i="34" s="1"/>
  <c r="E153" i="34" s="1" a="1"/>
  <c r="E153" i="34" s="1"/>
  <c r="I152" i="34" a="1"/>
  <c r="I152" i="34" s="1"/>
  <c r="M152" i="34" a="1"/>
  <c r="M152" i="34" s="1"/>
  <c r="K152" i="34" a="1"/>
  <c r="K152" i="34" s="1"/>
  <c r="F152" i="34" a="1"/>
  <c r="F152" i="34" s="1"/>
  <c r="C152" i="34" a="1"/>
  <c r="C152" i="34" s="1"/>
  <c r="L152" i="34" a="1"/>
  <c r="L152" i="34" s="1"/>
  <c r="D152" i="34" a="1"/>
  <c r="D152" i="34" s="1"/>
  <c r="E152" i="34" a="1"/>
  <c r="E152" i="34" s="1"/>
  <c r="H152" i="34" a="1"/>
  <c r="H152" i="34" s="1"/>
  <c r="J152" i="34" a="1"/>
  <c r="J152" i="34" s="1"/>
  <c r="C153" i="34" l="1" a="1"/>
  <c r="C153" i="34" s="1"/>
  <c r="F153" i="34" a="1"/>
  <c r="F153" i="34" s="1"/>
  <c r="L153" i="34" a="1"/>
  <c r="L153" i="34" s="1"/>
  <c r="K153" i="34" a="1"/>
  <c r="K153" i="34" s="1"/>
  <c r="M153" i="34" a="1"/>
  <c r="M153" i="34" s="1"/>
  <c r="H153" i="34" a="1"/>
  <c r="H153" i="34" s="1"/>
  <c r="G153" i="34" a="1"/>
  <c r="G153" i="34" s="1"/>
  <c r="I153" i="34" a="1"/>
  <c r="I153" i="34" s="1"/>
  <c r="D153" i="34" a="1"/>
  <c r="D153" i="34" s="1"/>
  <c r="B154" i="34" a="1"/>
  <c r="B154" i="34" s="1"/>
  <c r="E154" i="34" s="1" a="1"/>
  <c r="E154" i="34" s="1"/>
  <c r="J153" i="34" a="1"/>
  <c r="J153" i="34" s="1"/>
  <c r="C154" i="34" l="1" a="1"/>
  <c r="C154" i="34" s="1"/>
  <c r="G154" i="34" a="1"/>
  <c r="G154" i="34" s="1"/>
  <c r="M154" i="34" a="1"/>
  <c r="M154" i="34" s="1"/>
  <c r="L154" i="34" a="1"/>
  <c r="L154" i="34" s="1"/>
  <c r="D154" i="34" a="1"/>
  <c r="D154" i="34" s="1"/>
  <c r="I154" i="34" a="1"/>
  <c r="I154" i="34" s="1"/>
  <c r="H154" i="34" a="1"/>
  <c r="H154" i="34" s="1"/>
  <c r="J154" i="34" a="1"/>
  <c r="J154" i="34" s="1"/>
  <c r="B155" i="34" a="1"/>
  <c r="B155" i="34" s="1"/>
  <c r="D155" i="34" s="1" a="1"/>
  <c r="D155" i="34" s="1"/>
  <c r="K154" i="34" a="1"/>
  <c r="K154" i="34" s="1"/>
  <c r="F154" i="34" a="1"/>
  <c r="F154" i="34" s="1"/>
  <c r="B156" i="34" l="1" a="1"/>
  <c r="B156" i="34" s="1"/>
  <c r="I156" i="34" s="1" a="1"/>
  <c r="I156" i="34" s="1"/>
  <c r="M155" i="34" a="1"/>
  <c r="M155" i="34" s="1"/>
  <c r="H155" i="34" a="1"/>
  <c r="H155" i="34" s="1"/>
  <c r="F155" i="34" a="1"/>
  <c r="F155" i="34" s="1"/>
  <c r="E155" i="34" a="1"/>
  <c r="E155" i="34" s="1"/>
  <c r="K155" i="34" a="1"/>
  <c r="K155" i="34" s="1"/>
  <c r="J155" i="34" a="1"/>
  <c r="J155" i="34" s="1"/>
  <c r="L155" i="34" a="1"/>
  <c r="L155" i="34" s="1"/>
  <c r="G155" i="34" a="1"/>
  <c r="G155" i="34" s="1"/>
  <c r="C155" i="34" a="1"/>
  <c r="C155" i="34" s="1"/>
  <c r="I155" i="34" a="1"/>
  <c r="I155" i="34" s="1"/>
  <c r="C156" i="34" l="1" a="1"/>
  <c r="C156" i="34" s="1"/>
  <c r="J156" i="34" a="1"/>
  <c r="J156" i="34" s="1"/>
  <c r="E156" i="34" a="1"/>
  <c r="E156" i="34" s="1"/>
  <c r="K156" i="34" a="1"/>
  <c r="K156" i="34" s="1"/>
  <c r="F156" i="34" a="1"/>
  <c r="F156" i="34" s="1"/>
  <c r="L156" i="34" a="1"/>
  <c r="L156" i="34" s="1"/>
  <c r="G156" i="34" a="1"/>
  <c r="G156" i="34" s="1"/>
  <c r="M156" i="34" a="1"/>
  <c r="M156" i="34" s="1"/>
  <c r="H156" i="34" a="1"/>
  <c r="H156" i="34" s="1"/>
  <c r="B157" i="34" a="1"/>
  <c r="B157" i="34" s="1"/>
  <c r="E157" i="34" s="1" a="1"/>
  <c r="E157" i="34" s="1"/>
  <c r="D156" i="34" a="1"/>
  <c r="D156" i="34" s="1"/>
  <c r="C157" i="34" l="1" a="1"/>
  <c r="C157" i="34" s="1"/>
  <c r="K157" i="34" a="1"/>
  <c r="K157" i="34" s="1"/>
  <c r="M157" i="34" a="1"/>
  <c r="M157" i="34" s="1"/>
  <c r="L157" i="34" a="1"/>
  <c r="L157" i="34" s="1"/>
  <c r="H157" i="34" a="1"/>
  <c r="H157" i="34" s="1"/>
  <c r="J157" i="34" a="1"/>
  <c r="J157" i="34" s="1"/>
  <c r="I157" i="34" a="1"/>
  <c r="I157" i="34" s="1"/>
  <c r="D157" i="34" a="1"/>
  <c r="D157" i="34" s="1"/>
  <c r="F157" i="34" a="1"/>
  <c r="F157" i="34" s="1"/>
  <c r="B158" i="34" a="1"/>
  <c r="B158" i="34" s="1"/>
  <c r="F158" i="34" s="1" a="1"/>
  <c r="F158" i="34" s="1"/>
  <c r="G157" i="34" a="1"/>
  <c r="G157" i="34" s="1"/>
  <c r="C158" i="34" l="1" a="1"/>
  <c r="C158" i="34" s="1"/>
  <c r="H158" i="34" a="1"/>
  <c r="H158" i="34" s="1"/>
  <c r="M158" i="34" a="1"/>
  <c r="M158" i="34" s="1"/>
  <c r="E158" i="34" a="1"/>
  <c r="E158" i="34" s="1"/>
  <c r="J158" i="34" a="1"/>
  <c r="J158" i="34" s="1"/>
  <c r="I158" i="34" a="1"/>
  <c r="I158" i="34" s="1"/>
  <c r="L158" i="34" a="1"/>
  <c r="L158" i="34" s="1"/>
  <c r="G158" i="34" a="1"/>
  <c r="G158" i="34" s="1"/>
  <c r="B159" i="34" a="1"/>
  <c r="B159" i="34" s="1"/>
  <c r="H159" i="34" s="1" a="1"/>
  <c r="H159" i="34" s="1"/>
  <c r="K158" i="34" a="1"/>
  <c r="K158" i="34" s="1"/>
  <c r="D158" i="34" a="1"/>
  <c r="D158" i="34" s="1"/>
  <c r="B160" i="34" l="1" a="1"/>
  <c r="B160" i="34" s="1"/>
  <c r="H160" i="34" s="1" a="1"/>
  <c r="H160" i="34" s="1"/>
  <c r="M159" i="34" a="1"/>
  <c r="M159" i="34" s="1"/>
  <c r="K159" i="34" a="1"/>
  <c r="K159" i="34" s="1"/>
  <c r="J159" i="34" a="1"/>
  <c r="J159" i="34" s="1"/>
  <c r="I159" i="34" a="1"/>
  <c r="I159" i="34" s="1"/>
  <c r="D159" i="34" a="1"/>
  <c r="D159" i="34" s="1"/>
  <c r="F159" i="34" a="1"/>
  <c r="F159" i="34" s="1"/>
  <c r="E159" i="34" a="1"/>
  <c r="E159" i="34" s="1"/>
  <c r="G159" i="34" a="1"/>
  <c r="G159" i="34" s="1"/>
  <c r="C159" i="34" a="1"/>
  <c r="C159" i="34" s="1"/>
  <c r="L159" i="34" a="1"/>
  <c r="L159" i="34" s="1"/>
  <c r="C160" i="34" l="1" a="1"/>
  <c r="C160" i="34" s="1"/>
  <c r="L160" i="34" a="1"/>
  <c r="L160" i="34" s="1"/>
  <c r="J160" i="34" a="1"/>
  <c r="J160" i="34" s="1"/>
  <c r="M160" i="34" a="1"/>
  <c r="M160" i="34" s="1"/>
  <c r="E160" i="34" a="1"/>
  <c r="E160" i="34" s="1"/>
  <c r="G160" i="34" a="1"/>
  <c r="G160" i="34" s="1"/>
  <c r="I160" i="34" a="1"/>
  <c r="I160" i="34" s="1"/>
  <c r="K160" i="34" a="1"/>
  <c r="K160" i="34" s="1"/>
  <c r="D160" i="34" a="1"/>
  <c r="D160" i="34" s="1"/>
  <c r="B161" i="34" a="1"/>
  <c r="B161" i="34" s="1"/>
  <c r="E161" i="34" s="1" a="1"/>
  <c r="E161" i="34" s="1"/>
  <c r="F160" i="34" a="1"/>
  <c r="F160" i="34" s="1"/>
  <c r="C161" i="34" l="1" a="1"/>
  <c r="C161" i="34" s="1"/>
  <c r="F161" i="34" a="1"/>
  <c r="F161" i="34" s="1"/>
  <c r="L161" i="34" a="1"/>
  <c r="L161" i="34" s="1"/>
  <c r="K161" i="34" a="1"/>
  <c r="K161" i="34" s="1"/>
  <c r="M161" i="34" a="1"/>
  <c r="M161" i="34" s="1"/>
  <c r="H161" i="34" a="1"/>
  <c r="H161" i="34" s="1"/>
  <c r="G161" i="34" a="1"/>
  <c r="G161" i="34" s="1"/>
  <c r="I161" i="34" a="1"/>
  <c r="I161" i="34" s="1"/>
  <c r="D161" i="34" a="1"/>
  <c r="D161" i="34" s="1"/>
  <c r="B162" i="34" a="1"/>
  <c r="B162" i="34" s="1"/>
  <c r="J161" i="34" a="1"/>
  <c r="J161" i="34" s="1"/>
  <c r="H162" i="34" l="1" a="1"/>
  <c r="H162" i="34" s="1"/>
  <c r="D162" i="34" a="1"/>
  <c r="D162" i="34" s="1"/>
  <c r="I162" i="34" a="1"/>
  <c r="I162" i="34" s="1"/>
  <c r="L162" i="34" a="1"/>
  <c r="L162" i="34" s="1"/>
  <c r="J162" i="34" a="1"/>
  <c r="J162" i="34" s="1"/>
  <c r="E162" i="34" a="1"/>
  <c r="E162" i="34" s="1"/>
  <c r="B163" i="34" a="1"/>
  <c r="B163" i="34" s="1"/>
  <c r="K163" i="34" s="1" a="1"/>
  <c r="K163" i="34" s="1"/>
  <c r="K162" i="34" a="1"/>
  <c r="K162" i="34" s="1"/>
  <c r="F162" i="34" a="1"/>
  <c r="F162" i="34" s="1"/>
  <c r="C162" i="34" a="1"/>
  <c r="C162" i="34" s="1"/>
  <c r="G162" i="34" a="1"/>
  <c r="G162" i="34" s="1"/>
  <c r="M162" i="34" a="1"/>
  <c r="M162" i="34" s="1"/>
  <c r="B164" i="34" l="1" a="1"/>
  <c r="B164" i="34" s="1"/>
  <c r="H164" i="34" s="1" a="1"/>
  <c r="H164" i="34" s="1"/>
  <c r="F163" i="34" a="1"/>
  <c r="F163" i="34" s="1"/>
  <c r="J163" i="34" a="1"/>
  <c r="J163" i="34" s="1"/>
  <c r="E163" i="34" a="1"/>
  <c r="E163" i="34" s="1"/>
  <c r="G163" i="34" a="1"/>
  <c r="G163" i="34" s="1"/>
  <c r="C163" i="34" a="1"/>
  <c r="C163" i="34" s="1"/>
  <c r="L163" i="34" a="1"/>
  <c r="L163" i="34" s="1"/>
  <c r="H163" i="34" a="1"/>
  <c r="H163" i="34" s="1"/>
  <c r="M163" i="34" a="1"/>
  <c r="M163" i="34" s="1"/>
  <c r="I163" i="34" a="1"/>
  <c r="I163" i="34" s="1"/>
  <c r="D163" i="34" a="1"/>
  <c r="D163" i="34" s="1"/>
  <c r="C164" i="34" l="1" a="1"/>
  <c r="C164" i="34" s="1"/>
  <c r="L164" i="34" a="1"/>
  <c r="L164" i="34" s="1"/>
  <c r="J164" i="34" a="1"/>
  <c r="J164" i="34" s="1"/>
  <c r="M164" i="34" a="1"/>
  <c r="M164" i="34" s="1"/>
  <c r="E164" i="34" a="1"/>
  <c r="E164" i="34" s="1"/>
  <c r="G164" i="34" a="1"/>
  <c r="G164" i="34" s="1"/>
  <c r="I164" i="34" a="1"/>
  <c r="I164" i="34" s="1"/>
  <c r="K164" i="34" a="1"/>
  <c r="K164" i="34" s="1"/>
  <c r="D164" i="34" a="1"/>
  <c r="D164" i="34" s="1"/>
  <c r="B165" i="34" a="1"/>
  <c r="B165" i="34" s="1"/>
  <c r="F164" i="34" a="1"/>
  <c r="F164" i="34" s="1"/>
  <c r="G165" i="34" l="1" a="1"/>
  <c r="G165" i="34" s="1"/>
  <c r="M165" i="34" a="1"/>
  <c r="M165" i="34" s="1"/>
  <c r="H165" i="34" a="1"/>
  <c r="H165" i="34" s="1"/>
  <c r="K165" i="34" a="1"/>
  <c r="K165" i="34" s="1"/>
  <c r="I165" i="34" a="1"/>
  <c r="I165" i="34" s="1"/>
  <c r="D165" i="34" a="1"/>
  <c r="D165" i="34" s="1"/>
  <c r="B166" i="34" a="1"/>
  <c r="B166" i="34" s="1"/>
  <c r="F166" i="34" s="1" a="1"/>
  <c r="F166" i="34" s="1"/>
  <c r="J165" i="34" a="1"/>
  <c r="J165" i="34" s="1"/>
  <c r="E165" i="34" a="1"/>
  <c r="E165" i="34" s="1"/>
  <c r="C165" i="34" a="1"/>
  <c r="C165" i="34" s="1"/>
  <c r="F165" i="34" a="1"/>
  <c r="F165" i="34" s="1"/>
  <c r="L165" i="34" a="1"/>
  <c r="L165" i="34" s="1"/>
  <c r="B167" i="34" l="1" a="1"/>
  <c r="B167" i="34" s="1"/>
  <c r="H167" i="34" s="1" a="1"/>
  <c r="H167" i="34" s="1"/>
  <c r="K166" i="34" a="1"/>
  <c r="K166" i="34" s="1"/>
  <c r="H166" i="34" a="1"/>
  <c r="H166" i="34" s="1"/>
  <c r="J166" i="34" a="1"/>
  <c r="J166" i="34" s="1"/>
  <c r="E166" i="34" a="1"/>
  <c r="E166" i="34" s="1"/>
  <c r="C166" i="34" a="1"/>
  <c r="C166" i="34" s="1"/>
  <c r="G166" i="34" a="1"/>
  <c r="G166" i="34" s="1"/>
  <c r="M166" i="34" a="1"/>
  <c r="M166" i="34" s="1"/>
  <c r="L166" i="34" a="1"/>
  <c r="L166" i="34" s="1"/>
  <c r="D166" i="34" a="1"/>
  <c r="D166" i="34" s="1"/>
  <c r="I166" i="34" a="1"/>
  <c r="I166" i="34" s="1"/>
  <c r="C167" i="34" l="1" a="1"/>
  <c r="C167" i="34" s="1"/>
  <c r="I167" i="34" a="1"/>
  <c r="I167" i="34" s="1"/>
  <c r="D167" i="34" a="1"/>
  <c r="D167" i="34" s="1"/>
  <c r="J167" i="34" a="1"/>
  <c r="J167" i="34" s="1"/>
  <c r="E167" i="34" a="1"/>
  <c r="E167" i="34" s="1"/>
  <c r="K167" i="34" a="1"/>
  <c r="K167" i="34" s="1"/>
  <c r="F167" i="34" a="1"/>
  <c r="F167" i="34" s="1"/>
  <c r="L167" i="34" a="1"/>
  <c r="L167" i="34" s="1"/>
  <c r="G167" i="34" a="1"/>
  <c r="G167" i="34" s="1"/>
  <c r="B168" i="34" a="1"/>
  <c r="B168" i="34" s="1"/>
  <c r="B169" i="34" s="1" a="1"/>
  <c r="B169" i="34" s="1"/>
  <c r="M167" i="34" a="1"/>
  <c r="M167" i="34" s="1"/>
  <c r="C168" i="34" l="1" a="1"/>
  <c r="C168" i="34" s="1"/>
  <c r="J168" i="34" a="1"/>
  <c r="J168" i="34" s="1"/>
  <c r="E168" i="34" a="1"/>
  <c r="E168" i="34" s="1"/>
  <c r="G168" i="34" a="1"/>
  <c r="G168" i="34" s="1"/>
  <c r="F168" i="34" a="1"/>
  <c r="F168" i="34" s="1"/>
  <c r="L168" i="34" a="1"/>
  <c r="L168" i="34" s="1"/>
  <c r="D168" i="34" a="1"/>
  <c r="D168" i="34" s="1"/>
  <c r="M168" i="34" a="1"/>
  <c r="M168" i="34" s="1"/>
  <c r="H168" i="34" a="1"/>
  <c r="H168" i="34" s="1"/>
  <c r="K168" i="34" a="1"/>
  <c r="K168" i="34" s="1"/>
  <c r="I168" i="34" a="1"/>
  <c r="I168" i="34" s="1"/>
  <c r="F169" i="34" a="1"/>
  <c r="F169" i="34" s="1"/>
  <c r="I169" i="34" a="1"/>
  <c r="I169" i="34" s="1"/>
  <c r="M169" i="34" a="1"/>
  <c r="M169" i="34" s="1"/>
  <c r="J169" i="34" a="1"/>
  <c r="J169" i="34" s="1"/>
  <c r="D169" i="34" a="1"/>
  <c r="D169" i="34" s="1"/>
  <c r="G169" i="34" a="1"/>
  <c r="G169" i="34" s="1"/>
  <c r="K169" i="34" a="1"/>
  <c r="K169" i="34" s="1"/>
  <c r="E169" i="34" a="1"/>
  <c r="E169" i="34" s="1"/>
  <c r="H169" i="34" a="1"/>
  <c r="H169" i="34" s="1"/>
  <c r="L169" i="34" a="1"/>
  <c r="L169" i="34" s="1"/>
  <c r="C169" i="34" a="1"/>
  <c r="C169" i="34" s="1"/>
  <c r="B170" i="34" a="1"/>
  <c r="B170" i="34" s="1"/>
  <c r="G170" i="34" l="1" a="1"/>
  <c r="G170" i="34" s="1"/>
  <c r="K170" i="34" a="1"/>
  <c r="K170" i="34" s="1"/>
  <c r="D170" i="34" a="1"/>
  <c r="D170" i="34" s="1"/>
  <c r="H170" i="34" a="1"/>
  <c r="H170" i="34" s="1"/>
  <c r="L170" i="34" a="1"/>
  <c r="L170" i="34" s="1"/>
  <c r="E170" i="34" a="1"/>
  <c r="E170" i="34" s="1"/>
  <c r="I170" i="34" a="1"/>
  <c r="I170" i="34" s="1"/>
  <c r="M170" i="34" a="1"/>
  <c r="M170" i="34" s="1"/>
  <c r="F170" i="34" a="1"/>
  <c r="F170" i="34" s="1"/>
  <c r="J170" i="34" a="1"/>
  <c r="J170" i="34" s="1"/>
  <c r="C170" i="34" a="1"/>
  <c r="C170" i="34" s="1"/>
  <c r="B171" i="34" a="1"/>
  <c r="B171" i="34" s="1"/>
  <c r="E171" i="34" l="1" a="1"/>
  <c r="E171" i="34" s="1"/>
  <c r="I171" i="34" a="1"/>
  <c r="I171" i="34" s="1"/>
  <c r="M171" i="34" a="1"/>
  <c r="M171" i="34" s="1"/>
  <c r="F171" i="34" a="1"/>
  <c r="F171" i="34" s="1"/>
  <c r="J171" i="34" a="1"/>
  <c r="J171" i="34" s="1"/>
  <c r="G171" i="34" a="1"/>
  <c r="G171" i="34" s="1"/>
  <c r="K171" i="34" a="1"/>
  <c r="K171" i="34" s="1"/>
  <c r="L171" i="34" a="1"/>
  <c r="L171" i="34" s="1"/>
  <c r="D171" i="34" a="1"/>
  <c r="D171" i="34" s="1"/>
  <c r="H171" i="34" a="1"/>
  <c r="H171" i="34" s="1"/>
  <c r="C171" i="34" a="1"/>
  <c r="C171" i="34" s="1"/>
  <c r="B172" i="34" a="1"/>
  <c r="B172" i="34" s="1"/>
  <c r="F172" i="34" l="1" a="1"/>
  <c r="F172" i="34" s="1"/>
  <c r="J172" i="34" a="1"/>
  <c r="J172" i="34" s="1"/>
  <c r="D172" i="34" a="1"/>
  <c r="D172" i="34" s="1"/>
  <c r="G172" i="34" a="1"/>
  <c r="G172" i="34" s="1"/>
  <c r="K172" i="34" a="1"/>
  <c r="K172" i="34" s="1"/>
  <c r="H172" i="34" a="1"/>
  <c r="H172" i="34" s="1"/>
  <c r="L172" i="34" a="1"/>
  <c r="L172" i="34" s="1"/>
  <c r="E172" i="34" a="1"/>
  <c r="E172" i="34" s="1"/>
  <c r="I172" i="34" a="1"/>
  <c r="I172" i="34" s="1"/>
  <c r="M172" i="34" a="1"/>
  <c r="M172" i="34" s="1"/>
  <c r="C172" i="34" a="1"/>
  <c r="C172" i="34" s="1"/>
  <c r="B173" i="34" a="1"/>
  <c r="B173" i="34" s="1"/>
  <c r="D173" i="34" l="1" a="1"/>
  <c r="D173" i="34" s="1"/>
  <c r="H173" i="34" a="1"/>
  <c r="H173" i="34" s="1"/>
  <c r="L173" i="34" a="1"/>
  <c r="L173" i="34" s="1"/>
  <c r="E173" i="34" a="1"/>
  <c r="E173" i="34" s="1"/>
  <c r="I173" i="34" a="1"/>
  <c r="I173" i="34" s="1"/>
  <c r="M173" i="34" a="1"/>
  <c r="M173" i="34" s="1"/>
  <c r="F173" i="34" a="1"/>
  <c r="F173" i="34" s="1"/>
  <c r="J173" i="34" a="1"/>
  <c r="J173" i="34" s="1"/>
  <c r="G173" i="34" a="1"/>
  <c r="G173" i="34" s="1"/>
  <c r="K173" i="34" a="1"/>
  <c r="K173" i="34" s="1"/>
  <c r="C173" i="34" a="1"/>
  <c r="C173" i="34" s="1"/>
  <c r="B174" i="34" a="1"/>
  <c r="B174" i="34" s="1"/>
  <c r="F174" i="34" l="1" a="1"/>
  <c r="F174" i="34" s="1"/>
  <c r="J174" i="34" a="1"/>
  <c r="J174" i="34" s="1"/>
  <c r="G174" i="34" a="1"/>
  <c r="G174" i="34" s="1"/>
  <c r="K174" i="34" a="1"/>
  <c r="K174" i="34" s="1"/>
  <c r="D174" i="34" a="1"/>
  <c r="D174" i="34" s="1"/>
  <c r="H174" i="34" a="1"/>
  <c r="H174" i="34" s="1"/>
  <c r="L174" i="34" a="1"/>
  <c r="L174" i="34" s="1"/>
  <c r="M174" i="34" a="1"/>
  <c r="M174" i="34" s="1"/>
  <c r="E174" i="34" a="1"/>
  <c r="E174" i="34" s="1"/>
  <c r="I174" i="34" a="1"/>
  <c r="I174" i="34" s="1"/>
  <c r="C174" i="34" a="1"/>
  <c r="C174" i="34" s="1"/>
  <c r="B175" i="34" a="1"/>
  <c r="B175" i="34" s="1"/>
  <c r="D175" i="34" l="1" a="1"/>
  <c r="D175" i="34" s="1"/>
  <c r="G175" i="34" a="1"/>
  <c r="G175" i="34" s="1"/>
  <c r="K175" i="34" a="1"/>
  <c r="K175" i="34" s="1"/>
  <c r="E175" i="34" a="1"/>
  <c r="E175" i="34" s="1"/>
  <c r="H175" i="34" a="1"/>
  <c r="H175" i="34" s="1"/>
  <c r="L175" i="34" a="1"/>
  <c r="L175" i="34" s="1"/>
  <c r="F175" i="34" a="1"/>
  <c r="F175" i="34" s="1"/>
  <c r="I175" i="34" a="1"/>
  <c r="I175" i="34" s="1"/>
  <c r="M175" i="34" a="1"/>
  <c r="M175" i="34" s="1"/>
  <c r="J175" i="34" a="1"/>
  <c r="J175" i="34" s="1"/>
  <c r="C175" i="34" a="1"/>
  <c r="C175" i="34" s="1"/>
  <c r="B176" i="34" a="1"/>
  <c r="B176" i="34" s="1"/>
  <c r="H176" i="34" l="1" a="1"/>
  <c r="H176" i="34" s="1"/>
  <c r="L176" i="34" a="1"/>
  <c r="L176" i="34" s="1"/>
  <c r="E176" i="34" a="1"/>
  <c r="E176" i="34" s="1"/>
  <c r="I176" i="34" a="1"/>
  <c r="I176" i="34" s="1"/>
  <c r="F176" i="34" a="1"/>
  <c r="F176" i="34" s="1"/>
  <c r="J176" i="34" a="1"/>
  <c r="J176" i="34" s="1"/>
  <c r="M176" i="34" a="1"/>
  <c r="M176" i="34" s="1"/>
  <c r="G176" i="34" a="1"/>
  <c r="G176" i="34" s="1"/>
  <c r="K176" i="34" a="1"/>
  <c r="K176" i="34" s="1"/>
  <c r="D176" i="34" a="1"/>
  <c r="D176" i="34" s="1"/>
  <c r="C176" i="34" a="1"/>
  <c r="C176" i="34" s="1"/>
  <c r="B177" i="34" a="1"/>
  <c r="B177" i="34" s="1"/>
  <c r="E177" i="34" l="1" a="1"/>
  <c r="E177" i="34" s="1"/>
  <c r="I177" i="34" a="1"/>
  <c r="I177" i="34" s="1"/>
  <c r="M177" i="34" a="1"/>
  <c r="M177" i="34" s="1"/>
  <c r="F177" i="34" a="1"/>
  <c r="F177" i="34" s="1"/>
  <c r="J177" i="34" a="1"/>
  <c r="J177" i="34" s="1"/>
  <c r="G177" i="34" a="1"/>
  <c r="G177" i="34" s="1"/>
  <c r="K177" i="34" a="1"/>
  <c r="K177" i="34" s="1"/>
  <c r="L177" i="34" a="1"/>
  <c r="L177" i="34" s="1"/>
  <c r="D177" i="34" a="1"/>
  <c r="D177" i="34" s="1"/>
  <c r="H177" i="34" a="1"/>
  <c r="H177" i="34" s="1"/>
  <c r="C177" i="34" a="1"/>
  <c r="C177" i="34" s="1"/>
  <c r="B178" i="34" a="1"/>
  <c r="B178" i="34" s="1"/>
  <c r="G178" i="34" l="1" a="1"/>
  <c r="G178" i="34" s="1"/>
  <c r="K178" i="34" a="1"/>
  <c r="K178" i="34" s="1"/>
  <c r="D178" i="34" a="1"/>
  <c r="D178" i="34" s="1"/>
  <c r="H178" i="34" a="1"/>
  <c r="H178" i="34" s="1"/>
  <c r="L178" i="34" a="1"/>
  <c r="L178" i="34" s="1"/>
  <c r="E178" i="34" a="1"/>
  <c r="E178" i="34" s="1"/>
  <c r="I178" i="34" a="1"/>
  <c r="I178" i="34" s="1"/>
  <c r="M178" i="34" a="1"/>
  <c r="M178" i="34" s="1"/>
  <c r="F178" i="34" a="1"/>
  <c r="F178" i="34" s="1"/>
  <c r="J178" i="34" a="1"/>
  <c r="J178" i="34" s="1"/>
  <c r="C178" i="34" a="1"/>
  <c r="C178" i="34" s="1"/>
  <c r="B179" i="34" a="1"/>
  <c r="B179" i="34" s="1"/>
  <c r="E179" i="34" l="1" a="1"/>
  <c r="E179" i="34" s="1"/>
  <c r="I179" i="34" a="1"/>
  <c r="I179" i="34" s="1"/>
  <c r="L179" i="34" a="1"/>
  <c r="L179" i="34" s="1"/>
  <c r="F179" i="34" a="1"/>
  <c r="F179" i="34" s="1"/>
  <c r="J179" i="34" a="1"/>
  <c r="J179" i="34" s="1"/>
  <c r="M179" i="34" a="1"/>
  <c r="M179" i="34" s="1"/>
  <c r="G179" i="34" a="1"/>
  <c r="G179" i="34" s="1"/>
  <c r="H179" i="34" a="1"/>
  <c r="H179" i="34" s="1"/>
  <c r="K179" i="34" a="1"/>
  <c r="K179" i="34" s="1"/>
  <c r="D179" i="34" a="1"/>
  <c r="D179" i="34" s="1"/>
  <c r="C179" i="34" a="1"/>
  <c r="C179" i="34" s="1"/>
  <c r="B180" i="34" a="1"/>
  <c r="B180" i="34" s="1"/>
  <c r="E180" i="34" l="1" a="1"/>
  <c r="E180" i="34" s="1"/>
  <c r="L180" i="34" a="1"/>
  <c r="L180" i="34" s="1"/>
  <c r="F180" i="34" a="1"/>
  <c r="F180" i="34" s="1"/>
  <c r="I180" i="34" a="1"/>
  <c r="I180" i="34" s="1"/>
  <c r="M180" i="34" a="1"/>
  <c r="M180" i="34" s="1"/>
  <c r="D180" i="34" a="1"/>
  <c r="D180" i="34" s="1"/>
  <c r="G180" i="34" a="1"/>
  <c r="G180" i="34" s="1"/>
  <c r="J180" i="34" a="1"/>
  <c r="J180" i="34" s="1"/>
  <c r="K180" i="34" a="1"/>
  <c r="K180" i="34" s="1"/>
  <c r="H180" i="34" a="1"/>
  <c r="H180" i="34" s="1"/>
  <c r="C180" i="34" a="1"/>
  <c r="C180" i="34" s="1"/>
  <c r="B181" i="34" a="1"/>
  <c r="B181" i="34" s="1"/>
  <c r="F181" i="34" l="1" a="1"/>
  <c r="F181" i="34" s="1"/>
  <c r="J181" i="34" a="1"/>
  <c r="J181" i="34" s="1"/>
  <c r="G181" i="34" a="1"/>
  <c r="G181" i="34" s="1"/>
  <c r="K181" i="34" a="1"/>
  <c r="K181" i="34" s="1"/>
  <c r="D181" i="34" a="1"/>
  <c r="D181" i="34" s="1"/>
  <c r="L181" i="34" a="1"/>
  <c r="L181" i="34" s="1"/>
  <c r="E181" i="34" a="1"/>
  <c r="E181" i="34" s="1"/>
  <c r="M181" i="34" a="1"/>
  <c r="M181" i="34" s="1"/>
  <c r="H181" i="34" a="1"/>
  <c r="H181" i="34" s="1"/>
  <c r="I181" i="34" a="1"/>
  <c r="I181" i="34" s="1"/>
  <c r="C181" i="34" a="1"/>
  <c r="C181" i="34" s="1"/>
  <c r="B182" i="34" a="1"/>
  <c r="B182" i="34" s="1"/>
  <c r="D182" i="34" l="1" a="1"/>
  <c r="D182" i="34" s="1"/>
  <c r="G182" i="34" a="1"/>
  <c r="G182" i="34" s="1"/>
  <c r="K182" i="34" a="1"/>
  <c r="K182" i="34" s="1"/>
  <c r="H182" i="34" a="1"/>
  <c r="H182" i="34" s="1"/>
  <c r="L182" i="34" a="1"/>
  <c r="L182" i="34" s="1"/>
  <c r="I182" i="34" a="1"/>
  <c r="I182" i="34" s="1"/>
  <c r="J182" i="34" a="1"/>
  <c r="J182" i="34" s="1"/>
  <c r="E182" i="34" a="1"/>
  <c r="E182" i="34" s="1"/>
  <c r="M182" i="34" a="1"/>
  <c r="M182" i="34" s="1"/>
  <c r="F182" i="34" a="1"/>
  <c r="F182" i="34" s="1"/>
  <c r="C182" i="34" a="1"/>
  <c r="C182" i="34" s="1"/>
  <c r="B183" i="34" a="1"/>
  <c r="B183" i="34" s="1"/>
  <c r="E183" i="34" l="1" a="1"/>
  <c r="E183" i="34" s="1"/>
  <c r="I183" i="34" a="1"/>
  <c r="I183" i="34" s="1"/>
  <c r="L183" i="34" a="1"/>
  <c r="L183" i="34" s="1"/>
  <c r="F183" i="34" a="1"/>
  <c r="F183" i="34" s="1"/>
  <c r="J183" i="34" a="1"/>
  <c r="J183" i="34" s="1"/>
  <c r="M183" i="34" a="1"/>
  <c r="M183" i="34" s="1"/>
  <c r="G183" i="34" a="1"/>
  <c r="G183" i="34" s="1"/>
  <c r="H183" i="34" a="1"/>
  <c r="H183" i="34" s="1"/>
  <c r="D183" i="34" a="1"/>
  <c r="D183" i="34" s="1"/>
  <c r="K183" i="34" a="1"/>
  <c r="K183" i="34" s="1"/>
  <c r="C183" i="34" a="1"/>
  <c r="C183" i="34" s="1"/>
  <c r="B184" i="34" a="1"/>
  <c r="B184" i="34" s="1"/>
  <c r="E184" i="34" l="1" a="1"/>
  <c r="E184" i="34" s="1"/>
  <c r="L184" i="34" a="1"/>
  <c r="L184" i="34" s="1"/>
  <c r="F184" i="34" a="1"/>
  <c r="F184" i="34" s="1"/>
  <c r="I184" i="34" a="1"/>
  <c r="I184" i="34" s="1"/>
  <c r="M184" i="34" a="1"/>
  <c r="M184" i="34" s="1"/>
  <c r="D184" i="34" a="1"/>
  <c r="D184" i="34" s="1"/>
  <c r="J184" i="34" a="1"/>
  <c r="J184" i="34" s="1"/>
  <c r="K184" i="34" a="1"/>
  <c r="K184" i="34" s="1"/>
  <c r="G184" i="34" a="1"/>
  <c r="G184" i="34" s="1"/>
  <c r="H184" i="34" a="1"/>
  <c r="H184" i="34" s="1"/>
  <c r="C184" i="34" a="1"/>
  <c r="C184" i="34" s="1"/>
  <c r="B185" i="34" a="1"/>
  <c r="B185" i="34" s="1"/>
  <c r="F185" i="34" l="1" a="1"/>
  <c r="F185" i="34" s="1"/>
  <c r="J185" i="34" a="1"/>
  <c r="J185" i="34" s="1"/>
  <c r="G185" i="34" a="1"/>
  <c r="G185" i="34" s="1"/>
  <c r="K185" i="34" a="1"/>
  <c r="K185" i="34" s="1"/>
  <c r="H185" i="34" a="1"/>
  <c r="H185" i="34" s="1"/>
  <c r="I185" i="34" a="1"/>
  <c r="I185" i="34" s="1"/>
  <c r="D185" i="34" a="1"/>
  <c r="D185" i="34" s="1"/>
  <c r="L185" i="34" a="1"/>
  <c r="L185" i="34" s="1"/>
  <c r="M185" i="34" a="1"/>
  <c r="M185" i="34" s="1"/>
  <c r="E185" i="34" a="1"/>
  <c r="E185" i="34" s="1"/>
  <c r="C185" i="34" a="1"/>
  <c r="C185" i="34" s="1"/>
  <c r="B186" i="34" a="1"/>
  <c r="B186" i="34" s="1"/>
  <c r="D186" i="34" l="1" a="1"/>
  <c r="D186" i="34" s="1"/>
  <c r="G186" i="34" a="1"/>
  <c r="G186" i="34" s="1"/>
  <c r="K186" i="34" a="1"/>
  <c r="K186" i="34" s="1"/>
  <c r="H186" i="34" a="1"/>
  <c r="H186" i="34" s="1"/>
  <c r="L186" i="34" a="1"/>
  <c r="L186" i="34" s="1"/>
  <c r="E186" i="34" a="1"/>
  <c r="E186" i="34" s="1"/>
  <c r="M186" i="34" a="1"/>
  <c r="M186" i="34" s="1"/>
  <c r="F186" i="34" a="1"/>
  <c r="F186" i="34" s="1"/>
  <c r="I186" i="34" a="1"/>
  <c r="I186" i="34" s="1"/>
  <c r="J186" i="34" a="1"/>
  <c r="J186" i="34" s="1"/>
  <c r="C186" i="34" a="1"/>
  <c r="C186" i="34" s="1"/>
  <c r="B187" i="34" a="1"/>
  <c r="B187" i="34" s="1"/>
  <c r="E187" i="34" l="1" a="1"/>
  <c r="E187" i="34" s="1"/>
  <c r="I187" i="34" a="1"/>
  <c r="I187" i="34" s="1"/>
  <c r="L187" i="34" a="1"/>
  <c r="L187" i="34" s="1"/>
  <c r="F187" i="34" a="1"/>
  <c r="F187" i="34" s="1"/>
  <c r="J187" i="34" a="1"/>
  <c r="J187" i="34" s="1"/>
  <c r="M187" i="34" a="1"/>
  <c r="M187" i="34" s="1"/>
  <c r="D187" i="34" a="1"/>
  <c r="D187" i="34" s="1"/>
  <c r="K187" i="34" a="1"/>
  <c r="K187" i="34" s="1"/>
  <c r="G187" i="34" a="1"/>
  <c r="G187" i="34" s="1"/>
  <c r="H187" i="34" a="1"/>
  <c r="H187" i="34" s="1"/>
  <c r="C187" i="34" a="1"/>
  <c r="C187" i="34" s="1"/>
  <c r="B188" i="34" a="1"/>
  <c r="B188" i="34" s="1"/>
  <c r="E188" i="34" l="1" a="1"/>
  <c r="E188" i="34" s="1"/>
  <c r="L188" i="34" a="1"/>
  <c r="L188" i="34" s="1"/>
  <c r="F188" i="34" a="1"/>
  <c r="F188" i="34" s="1"/>
  <c r="I188" i="34" a="1"/>
  <c r="I188" i="34" s="1"/>
  <c r="M188" i="34" a="1"/>
  <c r="M188" i="34" s="1"/>
  <c r="G188" i="34" a="1"/>
  <c r="G188" i="34" s="1"/>
  <c r="H188" i="34" a="1"/>
  <c r="H188" i="34" s="1"/>
  <c r="D188" i="34" a="1"/>
  <c r="D188" i="34" s="1"/>
  <c r="J188" i="34" a="1"/>
  <c r="J188" i="34" s="1"/>
  <c r="K188" i="34" a="1"/>
  <c r="K188" i="34" s="1"/>
  <c r="C188" i="34" a="1"/>
  <c r="C188" i="34" s="1"/>
  <c r="B189" i="34" a="1"/>
  <c r="B189" i="34" s="1"/>
  <c r="F189" i="34" l="1" a="1"/>
  <c r="F189" i="34" s="1"/>
  <c r="D189" i="34" a="1"/>
  <c r="D189" i="34" s="1"/>
  <c r="I189" i="34" a="1"/>
  <c r="I189" i="34" s="1"/>
  <c r="M189" i="34" a="1"/>
  <c r="M189" i="34" s="1"/>
  <c r="E189" i="34" a="1"/>
  <c r="E189" i="34" s="1"/>
  <c r="J189" i="34" a="1"/>
  <c r="J189" i="34" s="1"/>
  <c r="G189" i="34" a="1"/>
  <c r="G189" i="34" s="1"/>
  <c r="K189" i="34" a="1"/>
  <c r="K189" i="34" s="1"/>
  <c r="H189" i="34" a="1"/>
  <c r="H189" i="34" s="1"/>
  <c r="L189" i="34" a="1"/>
  <c r="L189" i="34" s="1"/>
  <c r="C189" i="34" a="1"/>
  <c r="C189" i="34" s="1"/>
  <c r="B190" i="34" a="1"/>
  <c r="B190" i="34" s="1"/>
  <c r="F190" i="34" l="1" a="1"/>
  <c r="F190" i="34" s="1"/>
  <c r="J190" i="34" a="1"/>
  <c r="J190" i="34" s="1"/>
  <c r="D190" i="34" a="1"/>
  <c r="D190" i="34" s="1"/>
  <c r="G190" i="34" a="1"/>
  <c r="G190" i="34" s="1"/>
  <c r="K190" i="34" a="1"/>
  <c r="K190" i="34" s="1"/>
  <c r="H190" i="34" a="1"/>
  <c r="H190" i="34" s="1"/>
  <c r="L190" i="34" a="1"/>
  <c r="L190" i="34" s="1"/>
  <c r="I190" i="34" a="1"/>
  <c r="I190" i="34" s="1"/>
  <c r="M190" i="34" a="1"/>
  <c r="M190" i="34" s="1"/>
  <c r="E190" i="34" a="1"/>
  <c r="E190" i="34" s="1"/>
  <c r="C190" i="34" a="1"/>
  <c r="C190" i="34" s="1"/>
  <c r="B191" i="34" a="1"/>
  <c r="B191" i="34" s="1"/>
  <c r="D191" i="34" l="1" a="1"/>
  <c r="D191" i="34" s="1"/>
  <c r="H191" i="34" a="1"/>
  <c r="H191" i="34" s="1"/>
  <c r="K191" i="34" a="1"/>
  <c r="K191" i="34" s="1"/>
  <c r="E191" i="34" a="1"/>
  <c r="E191" i="34" s="1"/>
  <c r="I191" i="34" a="1"/>
  <c r="I191" i="34" s="1"/>
  <c r="L191" i="34" a="1"/>
  <c r="L191" i="34" s="1"/>
  <c r="F191" i="34" a="1"/>
  <c r="F191" i="34" s="1"/>
  <c r="J191" i="34" a="1"/>
  <c r="J191" i="34" s="1"/>
  <c r="M191" i="34" a="1"/>
  <c r="M191" i="34" s="1"/>
  <c r="G191" i="34" a="1"/>
  <c r="G191" i="34" s="1"/>
  <c r="C191" i="34" a="1"/>
  <c r="C191" i="34" s="1"/>
  <c r="B192" i="34" a="1"/>
  <c r="B192" i="34" s="1"/>
  <c r="H192" i="34" l="1" a="1"/>
  <c r="H192" i="34" s="1"/>
  <c r="K192" i="34" a="1"/>
  <c r="K192" i="34" s="1"/>
  <c r="E192" i="34" a="1"/>
  <c r="E192" i="34" s="1"/>
  <c r="L192" i="34" a="1"/>
  <c r="L192" i="34" s="1"/>
  <c r="F192" i="34" a="1"/>
  <c r="F192" i="34" s="1"/>
  <c r="I192" i="34" a="1"/>
  <c r="I192" i="34" s="1"/>
  <c r="M192" i="34" a="1"/>
  <c r="M192" i="34" s="1"/>
  <c r="D192" i="34" a="1"/>
  <c r="D192" i="34" s="1"/>
  <c r="G192" i="34" a="1"/>
  <c r="G192" i="34" s="1"/>
  <c r="J192" i="34" a="1"/>
  <c r="J192" i="34" s="1"/>
  <c r="C192" i="34" a="1"/>
  <c r="C192" i="34" s="1"/>
  <c r="B193" i="34" a="1"/>
  <c r="B193" i="34" s="1"/>
  <c r="E193" i="34" l="1" a="1"/>
  <c r="E193" i="34" s="1"/>
  <c r="I193" i="34" a="1"/>
  <c r="I193" i="34" s="1"/>
  <c r="M193" i="34" a="1"/>
  <c r="M193" i="34" s="1"/>
  <c r="F193" i="34" a="1"/>
  <c r="F193" i="34" s="1"/>
  <c r="J193" i="34" a="1"/>
  <c r="J193" i="34" s="1"/>
  <c r="G193" i="34" a="1"/>
  <c r="G193" i="34" s="1"/>
  <c r="K193" i="34" a="1"/>
  <c r="K193" i="34" s="1"/>
  <c r="H193" i="34" a="1"/>
  <c r="H193" i="34" s="1"/>
  <c r="L193" i="34" a="1"/>
  <c r="L193" i="34" s="1"/>
  <c r="D193" i="34" a="1"/>
  <c r="D193" i="34" s="1"/>
  <c r="C193" i="34" a="1"/>
  <c r="C193" i="34" s="1"/>
  <c r="B194" i="34" a="1"/>
  <c r="B194" i="34" s="1"/>
  <c r="F194" i="34" l="1" a="1"/>
  <c r="F194" i="34" s="1"/>
  <c r="J194" i="34" a="1"/>
  <c r="J194" i="34" s="1"/>
  <c r="D194" i="34" a="1"/>
  <c r="D194" i="34" s="1"/>
  <c r="G194" i="34" a="1"/>
  <c r="G194" i="34" s="1"/>
  <c r="K194" i="34" a="1"/>
  <c r="K194" i="34" s="1"/>
  <c r="H194" i="34" a="1"/>
  <c r="H194" i="34" s="1"/>
  <c r="L194" i="34" a="1"/>
  <c r="L194" i="34" s="1"/>
  <c r="M194" i="34" a="1"/>
  <c r="M194" i="34" s="1"/>
  <c r="E194" i="34" a="1"/>
  <c r="E194" i="34" s="1"/>
  <c r="I194" i="34" a="1"/>
  <c r="I194" i="34" s="1"/>
  <c r="C194" i="34" a="1"/>
  <c r="C194" i="34" s="1"/>
  <c r="B195" i="34" a="1"/>
  <c r="B195" i="34" s="1"/>
  <c r="D195" i="34" l="1" a="1"/>
  <c r="D195" i="34" s="1"/>
  <c r="H195" i="34" a="1"/>
  <c r="H195" i="34" s="1"/>
  <c r="K195" i="34" a="1"/>
  <c r="K195" i="34" s="1"/>
  <c r="E195" i="34" a="1"/>
  <c r="E195" i="34" s="1"/>
  <c r="I195" i="34" a="1"/>
  <c r="I195" i="34" s="1"/>
  <c r="L195" i="34" a="1"/>
  <c r="L195" i="34" s="1"/>
  <c r="F195" i="34" a="1"/>
  <c r="F195" i="34" s="1"/>
  <c r="J195" i="34" a="1"/>
  <c r="J195" i="34" s="1"/>
  <c r="M195" i="34" a="1"/>
  <c r="M195" i="34" s="1"/>
  <c r="G195" i="34" a="1"/>
  <c r="G195" i="34" s="1"/>
  <c r="C195" i="34" a="1"/>
  <c r="C195" i="34" s="1"/>
  <c r="B196" i="34" a="1"/>
  <c r="B196" i="34" s="1"/>
  <c r="H196" i="34" l="1" a="1"/>
  <c r="H196" i="34" s="1"/>
  <c r="K196" i="34" a="1"/>
  <c r="K196" i="34" s="1"/>
  <c r="E196" i="34" a="1"/>
  <c r="E196" i="34" s="1"/>
  <c r="L196" i="34" a="1"/>
  <c r="L196" i="34" s="1"/>
  <c r="F196" i="34" a="1"/>
  <c r="F196" i="34" s="1"/>
  <c r="I196" i="34" a="1"/>
  <c r="I196" i="34" s="1"/>
  <c r="M196" i="34" a="1"/>
  <c r="M196" i="34" s="1"/>
  <c r="G196" i="34" a="1"/>
  <c r="G196" i="34" s="1"/>
  <c r="J196" i="34" a="1"/>
  <c r="J196" i="34" s="1"/>
  <c r="D196" i="34" a="1"/>
  <c r="D196" i="34" s="1"/>
  <c r="C196" i="34" a="1"/>
  <c r="C196" i="34" s="1"/>
  <c r="B197" i="34" a="1"/>
  <c r="B197" i="34" s="1"/>
  <c r="E197" i="34" l="1" a="1"/>
  <c r="E197" i="34" s="1"/>
  <c r="I197" i="34" a="1"/>
  <c r="I197" i="34" s="1"/>
  <c r="M197" i="34" a="1"/>
  <c r="M197" i="34" s="1"/>
  <c r="F197" i="34" a="1"/>
  <c r="F197" i="34" s="1"/>
  <c r="J197" i="34" a="1"/>
  <c r="J197" i="34" s="1"/>
  <c r="G197" i="34" a="1"/>
  <c r="G197" i="34" s="1"/>
  <c r="K197" i="34" a="1"/>
  <c r="K197" i="34" s="1"/>
  <c r="L197" i="34" a="1"/>
  <c r="L197" i="34" s="1"/>
  <c r="D197" i="34" a="1"/>
  <c r="D197" i="34" s="1"/>
  <c r="H197" i="34" a="1"/>
  <c r="H197" i="34" s="1"/>
  <c r="C197" i="34" a="1"/>
  <c r="C197" i="34" s="1"/>
  <c r="B198" i="34" a="1"/>
  <c r="B198" i="34" s="1"/>
  <c r="F198" i="34" l="1" a="1"/>
  <c r="F198" i="34" s="1"/>
  <c r="J198" i="34" a="1"/>
  <c r="J198" i="34" s="1"/>
  <c r="D198" i="34" a="1"/>
  <c r="D198" i="34" s="1"/>
  <c r="G198" i="34" a="1"/>
  <c r="G198" i="34" s="1"/>
  <c r="K198" i="34" a="1"/>
  <c r="K198" i="34" s="1"/>
  <c r="H198" i="34" a="1"/>
  <c r="H198" i="34" s="1"/>
  <c r="L198" i="34" a="1"/>
  <c r="L198" i="34" s="1"/>
  <c r="E198" i="34" a="1"/>
  <c r="E198" i="34" s="1"/>
  <c r="I198" i="34" a="1"/>
  <c r="I198" i="34" s="1"/>
  <c r="M198" i="34" a="1"/>
  <c r="M198" i="34" s="1"/>
  <c r="C198" i="34" a="1"/>
  <c r="C198" i="34" s="1"/>
  <c r="B199" i="34" a="1"/>
  <c r="B199" i="34" s="1"/>
  <c r="D199" i="34" l="1" a="1"/>
  <c r="D199" i="34" s="1"/>
  <c r="H199" i="34" a="1"/>
  <c r="H199" i="34" s="1"/>
  <c r="K199" i="34" a="1"/>
  <c r="K199" i="34" s="1"/>
  <c r="E199" i="34" a="1"/>
  <c r="E199" i="34" s="1"/>
  <c r="I199" i="34" a="1"/>
  <c r="I199" i="34" s="1"/>
  <c r="L199" i="34" a="1"/>
  <c r="L199" i="34" s="1"/>
  <c r="F199" i="34" a="1"/>
  <c r="F199" i="34" s="1"/>
  <c r="J199" i="34" a="1"/>
  <c r="J199" i="34" s="1"/>
  <c r="M199" i="34" a="1"/>
  <c r="M199" i="34" s="1"/>
  <c r="G199" i="34" a="1"/>
  <c r="G199" i="34" s="1"/>
  <c r="C199" i="34" a="1"/>
  <c r="C199" i="34" s="1"/>
  <c r="B200" i="34" a="1"/>
  <c r="B200" i="34" s="1"/>
  <c r="H200" i="34" l="1" a="1"/>
  <c r="H200" i="34" s="1"/>
  <c r="K200" i="34" a="1"/>
  <c r="K200" i="34" s="1"/>
  <c r="E200" i="34" a="1"/>
  <c r="E200" i="34" s="1"/>
  <c r="L200" i="34" a="1"/>
  <c r="L200" i="34" s="1"/>
  <c r="F200" i="34" a="1"/>
  <c r="F200" i="34" s="1"/>
  <c r="I200" i="34" a="1"/>
  <c r="I200" i="34" s="1"/>
  <c r="M200" i="34" a="1"/>
  <c r="M200" i="34" s="1"/>
  <c r="J200" i="34" a="1"/>
  <c r="J200" i="34" s="1"/>
  <c r="D200" i="34" a="1"/>
  <c r="D200" i="34" s="1"/>
  <c r="G200" i="34" a="1"/>
  <c r="G200" i="34" s="1"/>
  <c r="C200" i="34" a="1"/>
  <c r="C200" i="34" s="1"/>
  <c r="B201" i="34" a="1"/>
  <c r="B201" i="34" s="1"/>
  <c r="E201" i="34" l="1" a="1"/>
  <c r="E201" i="34" s="1"/>
  <c r="I201" i="34" a="1"/>
  <c r="I201" i="34" s="1"/>
  <c r="M201" i="34" a="1"/>
  <c r="M201" i="34" s="1"/>
  <c r="F201" i="34" a="1"/>
  <c r="F201" i="34" s="1"/>
  <c r="J201" i="34" a="1"/>
  <c r="J201" i="34" s="1"/>
  <c r="G201" i="34" a="1"/>
  <c r="G201" i="34" s="1"/>
  <c r="K201" i="34" a="1"/>
  <c r="K201" i="34" s="1"/>
  <c r="D201" i="34" a="1"/>
  <c r="D201" i="34" s="1"/>
  <c r="H201" i="34" a="1"/>
  <c r="H201" i="34" s="1"/>
  <c r="L201" i="34" a="1"/>
  <c r="L201" i="34" s="1"/>
  <c r="C201" i="34" a="1"/>
  <c r="C201" i="34" s="1"/>
  <c r="B202" i="34" a="1"/>
  <c r="B202" i="34" s="1"/>
  <c r="F202" i="34" l="1" a="1"/>
  <c r="F202" i="34" s="1"/>
  <c r="J202" i="34" a="1"/>
  <c r="J202" i="34" s="1"/>
  <c r="D202" i="34" a="1"/>
  <c r="D202" i="34" s="1"/>
  <c r="G202" i="34" a="1"/>
  <c r="G202" i="34" s="1"/>
  <c r="K202" i="34" a="1"/>
  <c r="K202" i="34" s="1"/>
  <c r="H202" i="34" a="1"/>
  <c r="H202" i="34" s="1"/>
  <c r="L202" i="34" a="1"/>
  <c r="L202" i="34" s="1"/>
  <c r="E202" i="34" a="1"/>
  <c r="E202" i="34" s="1"/>
  <c r="I202" i="34" a="1"/>
  <c r="I202" i="34" s="1"/>
  <c r="M202" i="34" a="1"/>
  <c r="M202" i="34" s="1"/>
  <c r="C202" i="34" a="1"/>
  <c r="C202" i="34" s="1"/>
  <c r="B203" i="34" a="1"/>
  <c r="B203" i="34" s="1"/>
  <c r="D203" i="34" l="1" a="1"/>
  <c r="D203" i="34" s="1"/>
  <c r="H203" i="34" a="1"/>
  <c r="H203" i="34" s="1"/>
  <c r="K203" i="34" a="1"/>
  <c r="K203" i="34" s="1"/>
  <c r="E203" i="34" a="1"/>
  <c r="E203" i="34" s="1"/>
  <c r="I203" i="34" a="1"/>
  <c r="I203" i="34" s="1"/>
  <c r="L203" i="34" a="1"/>
  <c r="L203" i="34" s="1"/>
  <c r="F203" i="34" a="1"/>
  <c r="F203" i="34" s="1"/>
  <c r="J203" i="34" a="1"/>
  <c r="J203" i="34" s="1"/>
  <c r="M203" i="34" a="1"/>
  <c r="M203" i="34" s="1"/>
  <c r="G203" i="34" a="1"/>
  <c r="G203" i="34" s="1"/>
  <c r="C203" i="34" a="1"/>
  <c r="C203" i="34" s="1"/>
  <c r="B204" i="34" a="1"/>
  <c r="B204" i="34" s="1"/>
  <c r="H204" i="34" l="1" a="1"/>
  <c r="H204" i="34" s="1"/>
  <c r="K204" i="34" a="1"/>
  <c r="K204" i="34" s="1"/>
  <c r="E204" i="34" a="1"/>
  <c r="E204" i="34" s="1"/>
  <c r="L204" i="34" a="1"/>
  <c r="L204" i="34" s="1"/>
  <c r="F204" i="34" a="1"/>
  <c r="F204" i="34" s="1"/>
  <c r="I204" i="34" a="1"/>
  <c r="I204" i="34" s="1"/>
  <c r="M204" i="34" a="1"/>
  <c r="M204" i="34" s="1"/>
  <c r="D204" i="34" a="1"/>
  <c r="D204" i="34" s="1"/>
  <c r="G204" i="34" a="1"/>
  <c r="G204" i="34" s="1"/>
  <c r="J204" i="34" a="1"/>
  <c r="J204" i="34" s="1"/>
  <c r="C204" i="34" a="1"/>
  <c r="C204" i="34" s="1"/>
  <c r="B205" i="34" a="1"/>
  <c r="B205" i="34" s="1"/>
  <c r="E205" i="34" l="1" a="1"/>
  <c r="E205" i="34" s="1"/>
  <c r="I205" i="34" a="1"/>
  <c r="I205" i="34" s="1"/>
  <c r="M205" i="34" a="1"/>
  <c r="M205" i="34" s="1"/>
  <c r="F205" i="34" a="1"/>
  <c r="F205" i="34" s="1"/>
  <c r="J205" i="34" a="1"/>
  <c r="J205" i="34" s="1"/>
  <c r="G205" i="34" a="1"/>
  <c r="G205" i="34" s="1"/>
  <c r="K205" i="34" a="1"/>
  <c r="K205" i="34" s="1"/>
  <c r="D205" i="34" a="1"/>
  <c r="D205" i="34" s="1"/>
  <c r="H205" i="34" a="1"/>
  <c r="H205" i="34" s="1"/>
  <c r="L205" i="34" a="1"/>
  <c r="L205" i="34" s="1"/>
  <c r="C205" i="34" a="1"/>
  <c r="C205" i="34" s="1"/>
  <c r="B206" i="34" a="1"/>
  <c r="B206" i="34" s="1"/>
  <c r="F206" i="34" l="1" a="1"/>
  <c r="F206" i="34" s="1"/>
  <c r="J206" i="34" a="1"/>
  <c r="J206" i="34" s="1"/>
  <c r="D206" i="34" a="1"/>
  <c r="D206" i="34" s="1"/>
  <c r="G206" i="34" a="1"/>
  <c r="G206" i="34" s="1"/>
  <c r="K206" i="34" a="1"/>
  <c r="K206" i="34" s="1"/>
  <c r="H206" i="34" a="1"/>
  <c r="H206" i="34" s="1"/>
  <c r="L206" i="34" a="1"/>
  <c r="L206" i="34" s="1"/>
  <c r="I206" i="34" a="1"/>
  <c r="I206" i="34" s="1"/>
  <c r="M206" i="34" a="1"/>
  <c r="M206" i="34" s="1"/>
  <c r="E206" i="34" a="1"/>
  <c r="E206" i="34" s="1"/>
  <c r="C206" i="34" a="1"/>
  <c r="C206" i="34" s="1"/>
  <c r="B207" i="34" a="1"/>
  <c r="B207" i="34" s="1"/>
  <c r="D207" i="34" l="1" a="1"/>
  <c r="D207" i="34" s="1"/>
  <c r="H207" i="34" a="1"/>
  <c r="H207" i="34" s="1"/>
  <c r="K207" i="34" a="1"/>
  <c r="K207" i="34" s="1"/>
  <c r="E207" i="34" a="1"/>
  <c r="E207" i="34" s="1"/>
  <c r="I207" i="34" a="1"/>
  <c r="I207" i="34" s="1"/>
  <c r="L207" i="34" a="1"/>
  <c r="L207" i="34" s="1"/>
  <c r="F207" i="34" a="1"/>
  <c r="F207" i="34" s="1"/>
  <c r="J207" i="34" a="1"/>
  <c r="J207" i="34" s="1"/>
  <c r="M207" i="34" a="1"/>
  <c r="M207" i="34" s="1"/>
  <c r="G207" i="34" a="1"/>
  <c r="G207" i="34" s="1"/>
  <c r="C207" i="34" a="1"/>
  <c r="C207" i="34" s="1"/>
  <c r="B208" i="34" a="1"/>
  <c r="B208" i="34" s="1"/>
  <c r="H208" i="34" l="1" a="1"/>
  <c r="H208" i="34" s="1"/>
  <c r="K208" i="34" a="1"/>
  <c r="K208" i="34" s="1"/>
  <c r="E208" i="34" a="1"/>
  <c r="E208" i="34" s="1"/>
  <c r="L208" i="34" a="1"/>
  <c r="L208" i="34" s="1"/>
  <c r="F208" i="34" a="1"/>
  <c r="F208" i="34" s="1"/>
  <c r="I208" i="34" a="1"/>
  <c r="I208" i="34" s="1"/>
  <c r="M208" i="34" a="1"/>
  <c r="M208" i="34" s="1"/>
  <c r="D208" i="34" a="1"/>
  <c r="D208" i="34" s="1"/>
  <c r="G208" i="34" a="1"/>
  <c r="G208" i="34" s="1"/>
  <c r="J208" i="34" a="1"/>
  <c r="J208" i="34" s="1"/>
  <c r="C208" i="34" a="1"/>
  <c r="C208" i="34" s="1"/>
  <c r="B209" i="34" a="1"/>
  <c r="B209" i="34" s="1"/>
  <c r="E209" i="34" l="1" a="1"/>
  <c r="E209" i="34" s="1"/>
  <c r="I209" i="34" a="1"/>
  <c r="I209" i="34" s="1"/>
  <c r="M209" i="34" a="1"/>
  <c r="M209" i="34" s="1"/>
  <c r="F209" i="34" a="1"/>
  <c r="F209" i="34" s="1"/>
  <c r="J209" i="34" a="1"/>
  <c r="J209" i="34" s="1"/>
  <c r="G209" i="34" a="1"/>
  <c r="G209" i="34" s="1"/>
  <c r="K209" i="34" a="1"/>
  <c r="K209" i="34" s="1"/>
  <c r="H209" i="34" a="1"/>
  <c r="H209" i="34" s="1"/>
  <c r="L209" i="34" a="1"/>
  <c r="L209" i="34" s="1"/>
  <c r="D209" i="34" a="1"/>
  <c r="D209" i="34" s="1"/>
  <c r="C209" i="34" a="1"/>
  <c r="C209" i="34" s="1"/>
  <c r="B210" i="34" a="1"/>
  <c r="B210" i="34" s="1"/>
  <c r="F210" i="34" l="1" a="1"/>
  <c r="F210" i="34" s="1"/>
  <c r="J210" i="34" a="1"/>
  <c r="J210" i="34" s="1"/>
  <c r="D210" i="34" a="1"/>
  <c r="D210" i="34" s="1"/>
  <c r="G210" i="34" a="1"/>
  <c r="G210" i="34" s="1"/>
  <c r="K210" i="34" a="1"/>
  <c r="K210" i="34" s="1"/>
  <c r="H210" i="34" a="1"/>
  <c r="H210" i="34" s="1"/>
  <c r="L210" i="34" a="1"/>
  <c r="L210" i="34" s="1"/>
  <c r="M210" i="34" a="1"/>
  <c r="M210" i="34" s="1"/>
  <c r="E210" i="34" a="1"/>
  <c r="E210" i="34" s="1"/>
  <c r="I210" i="34" a="1"/>
  <c r="I210" i="34" s="1"/>
  <c r="C210" i="34" a="1"/>
  <c r="C210" i="34" s="1"/>
  <c r="B211" i="34" a="1"/>
  <c r="B211" i="34" s="1"/>
  <c r="D211" i="34" l="1" a="1"/>
  <c r="D211" i="34" s="1"/>
  <c r="H211" i="34" a="1"/>
  <c r="H211" i="34" s="1"/>
  <c r="K211" i="34" a="1"/>
  <c r="K211" i="34" s="1"/>
  <c r="E211" i="34" a="1"/>
  <c r="E211" i="34" s="1"/>
  <c r="L211" i="34" a="1"/>
  <c r="L211" i="34" s="1"/>
  <c r="F211" i="34" a="1"/>
  <c r="F211" i="34" s="1"/>
  <c r="I211" i="34" a="1"/>
  <c r="I211" i="34" s="1"/>
  <c r="M211" i="34" a="1"/>
  <c r="M211" i="34" s="1"/>
  <c r="G211" i="34" a="1"/>
  <c r="G211" i="34" s="1"/>
  <c r="J211" i="34" a="1"/>
  <c r="J211" i="34" s="1"/>
  <c r="C211" i="34" a="1"/>
  <c r="C211" i="34" s="1"/>
  <c r="B212" i="34" a="1"/>
  <c r="B212" i="34" s="1"/>
  <c r="H212" i="34" l="1" a="1"/>
  <c r="H212" i="34" s="1"/>
  <c r="L212" i="34" a="1"/>
  <c r="L212" i="34" s="1"/>
  <c r="E212" i="34" a="1"/>
  <c r="E212" i="34" s="1"/>
  <c r="I212" i="34" a="1"/>
  <c r="I212" i="34" s="1"/>
  <c r="F212" i="34" a="1"/>
  <c r="F212" i="34" s="1"/>
  <c r="J212" i="34" a="1"/>
  <c r="J212" i="34" s="1"/>
  <c r="M212" i="34" a="1"/>
  <c r="M212" i="34" s="1"/>
  <c r="G212" i="34" a="1"/>
  <c r="G212" i="34" s="1"/>
  <c r="K212" i="34" a="1"/>
  <c r="K212" i="34" s="1"/>
  <c r="D212" i="34" a="1"/>
  <c r="D212" i="34" s="1"/>
  <c r="C212" i="34" a="1"/>
  <c r="C212" i="34" s="1"/>
  <c r="B213" i="34" a="1"/>
  <c r="B213" i="34" s="1"/>
  <c r="E213" i="34" l="1" a="1"/>
  <c r="E213" i="34" s="1"/>
  <c r="I213" i="34" a="1"/>
  <c r="I213" i="34" s="1"/>
  <c r="L213" i="34" a="1"/>
  <c r="L213" i="34" s="1"/>
  <c r="F213" i="34" a="1"/>
  <c r="F213" i="34" s="1"/>
  <c r="J213" i="34" a="1"/>
  <c r="J213" i="34" s="1"/>
  <c r="M213" i="34" a="1"/>
  <c r="M213" i="34" s="1"/>
  <c r="G213" i="34" a="1"/>
  <c r="G213" i="34" s="1"/>
  <c r="K213" i="34" a="1"/>
  <c r="K213" i="34" s="1"/>
  <c r="D213" i="34" a="1"/>
  <c r="D213" i="34" s="1"/>
  <c r="H213" i="34" a="1"/>
  <c r="H213" i="34" s="1"/>
  <c r="C213" i="34" a="1"/>
  <c r="C213" i="34" s="1"/>
  <c r="B214" i="34" a="1"/>
  <c r="B214" i="34" s="1"/>
  <c r="F214" i="34" l="1" a="1"/>
  <c r="F214" i="34" s="1"/>
  <c r="J214" i="34" a="1"/>
  <c r="J214" i="34" s="1"/>
  <c r="G214" i="34" a="1"/>
  <c r="G214" i="34" s="1"/>
  <c r="K214" i="34" a="1"/>
  <c r="K214" i="34" s="1"/>
  <c r="D214" i="34" a="1"/>
  <c r="D214" i="34" s="1"/>
  <c r="H214" i="34" a="1"/>
  <c r="H214" i="34" s="1"/>
  <c r="L214" i="34" a="1"/>
  <c r="L214" i="34" s="1"/>
  <c r="E214" i="34" a="1"/>
  <c r="E214" i="34" s="1"/>
  <c r="I214" i="34" a="1"/>
  <c r="I214" i="34" s="1"/>
  <c r="M214" i="34" a="1"/>
  <c r="M214" i="34" s="1"/>
  <c r="C214" i="34" a="1"/>
  <c r="C214" i="34" s="1"/>
  <c r="B215" i="34" a="1"/>
  <c r="B215" i="34" s="1"/>
  <c r="D215" i="34" l="1" a="1"/>
  <c r="D215" i="34" s="1"/>
  <c r="G215" i="34" a="1"/>
  <c r="G215" i="34" s="1"/>
  <c r="K215" i="34" a="1"/>
  <c r="K215" i="34" s="1"/>
  <c r="H215" i="34" a="1"/>
  <c r="H215" i="34" s="1"/>
  <c r="L215" i="34" a="1"/>
  <c r="L215" i="34" s="1"/>
  <c r="E215" i="34" a="1"/>
  <c r="E215" i="34" s="1"/>
  <c r="I215" i="34" a="1"/>
  <c r="I215" i="34" s="1"/>
  <c r="M215" i="34" a="1"/>
  <c r="M215" i="34" s="1"/>
  <c r="F215" i="34" a="1"/>
  <c r="F215" i="34" s="1"/>
  <c r="J215" i="34" a="1"/>
  <c r="J215" i="34" s="1"/>
  <c r="C215" i="34" a="1"/>
  <c r="C215" i="34" s="1"/>
  <c r="B216" i="34" a="1"/>
  <c r="B216" i="34" s="1"/>
  <c r="H216" i="34" l="1" a="1"/>
  <c r="H216" i="34" s="1"/>
  <c r="L216" i="34" a="1"/>
  <c r="L216" i="34" s="1"/>
  <c r="E216" i="34" a="1"/>
  <c r="E216" i="34" s="1"/>
  <c r="I216" i="34" a="1"/>
  <c r="I216" i="34" s="1"/>
  <c r="M216" i="34" a="1"/>
  <c r="M216" i="34" s="1"/>
  <c r="F216" i="34" a="1"/>
  <c r="F216" i="34" s="1"/>
  <c r="J216" i="34" a="1"/>
  <c r="J216" i="34" s="1"/>
  <c r="K216" i="34" a="1"/>
  <c r="K216" i="34" s="1"/>
  <c r="D216" i="34" a="1"/>
  <c r="D216" i="34" s="1"/>
  <c r="G216" i="34" a="1"/>
  <c r="G216" i="34" s="1"/>
  <c r="C216" i="34" a="1"/>
  <c r="C216" i="34" s="1"/>
  <c r="B217" i="34" a="1"/>
  <c r="B217" i="34" s="1"/>
  <c r="F217" i="34" l="1" a="1"/>
  <c r="F217" i="34" s="1"/>
  <c r="J217" i="34" a="1"/>
  <c r="J217" i="34" s="1"/>
  <c r="G217" i="34" a="1"/>
  <c r="G217" i="34" s="1"/>
  <c r="K217" i="34" a="1"/>
  <c r="K217" i="34" s="1"/>
  <c r="D217" i="34" a="1"/>
  <c r="D217" i="34" s="1"/>
  <c r="H217" i="34" a="1"/>
  <c r="H217" i="34" s="1"/>
  <c r="L217" i="34" a="1"/>
  <c r="L217" i="34" s="1"/>
  <c r="E217" i="34" a="1"/>
  <c r="E217" i="34" s="1"/>
  <c r="I217" i="34" a="1"/>
  <c r="I217" i="34" s="1"/>
  <c r="M217" i="34" a="1"/>
  <c r="M217" i="34" s="1"/>
  <c r="C217" i="34" a="1"/>
  <c r="C217" i="34" s="1"/>
  <c r="B218" i="34" a="1"/>
  <c r="B218" i="34" s="1"/>
  <c r="D218" i="34" l="1" a="1"/>
  <c r="D218" i="34" s="1"/>
  <c r="H218" i="34" a="1"/>
  <c r="H218" i="34" s="1"/>
  <c r="L218" i="34" a="1"/>
  <c r="L218" i="34" s="1"/>
  <c r="E218" i="34" a="1"/>
  <c r="E218" i="34" s="1"/>
  <c r="I218" i="34" a="1"/>
  <c r="I218" i="34" s="1"/>
  <c r="M218" i="34" a="1"/>
  <c r="M218" i="34" s="1"/>
  <c r="F218" i="34" a="1"/>
  <c r="F218" i="34" s="1"/>
  <c r="J218" i="34" a="1"/>
  <c r="J218" i="34" s="1"/>
  <c r="G218" i="34" a="1"/>
  <c r="G218" i="34" s="1"/>
  <c r="K218" i="34" a="1"/>
  <c r="K218" i="34" s="1"/>
  <c r="C218" i="34" a="1"/>
  <c r="C218" i="34" s="1"/>
  <c r="B219" i="34" a="1"/>
  <c r="B219" i="34" s="1"/>
  <c r="F219" i="34" l="1" a="1"/>
  <c r="F219" i="34" s="1"/>
  <c r="J219" i="34" a="1"/>
  <c r="J219" i="34" s="1"/>
  <c r="M219" i="34" a="1"/>
  <c r="M219" i="34" s="1"/>
  <c r="G219" i="34" a="1"/>
  <c r="G219" i="34" s="1"/>
  <c r="K219" i="34" a="1"/>
  <c r="K219" i="34" s="1"/>
  <c r="D219" i="34" a="1"/>
  <c r="D219" i="34" s="1"/>
  <c r="H219" i="34" a="1"/>
  <c r="H219" i="34" s="1"/>
  <c r="L219" i="34" a="1"/>
  <c r="L219" i="34" s="1"/>
  <c r="E219" i="34" a="1"/>
  <c r="E219" i="34" s="1"/>
  <c r="I219" i="34" a="1"/>
  <c r="I219" i="34" s="1"/>
  <c r="C219" i="34" a="1"/>
  <c r="C219" i="34" s="1"/>
  <c r="B220" i="34" a="1"/>
  <c r="B220" i="34" s="1"/>
  <c r="F220" i="34" l="1" a="1"/>
  <c r="F220" i="34" s="1"/>
  <c r="J220" i="34" a="1"/>
  <c r="J220" i="34" s="1"/>
  <c r="M220" i="34" a="1"/>
  <c r="M220" i="34" s="1"/>
  <c r="D220" i="34" a="1"/>
  <c r="D220" i="34" s="1"/>
  <c r="G220" i="34" a="1"/>
  <c r="G220" i="34" s="1"/>
  <c r="K220" i="34" a="1"/>
  <c r="K220" i="34" s="1"/>
  <c r="H220" i="34" a="1"/>
  <c r="H220" i="34" s="1"/>
  <c r="L220" i="34" a="1"/>
  <c r="L220" i="34" s="1"/>
  <c r="E220" i="34" a="1"/>
  <c r="E220" i="34" s="1"/>
  <c r="I220" i="34" a="1"/>
  <c r="I220" i="34" s="1"/>
  <c r="C220" i="34" a="1"/>
  <c r="C220" i="34" s="1"/>
  <c r="B221" i="34" a="1"/>
  <c r="B221" i="34" s="1"/>
  <c r="G221" i="34" l="1" a="1"/>
  <c r="G221" i="34" s="1"/>
  <c r="K221" i="34" a="1"/>
  <c r="K221" i="34" s="1"/>
  <c r="D221" i="34" a="1"/>
  <c r="D221" i="34" s="1"/>
  <c r="H221" i="34" a="1"/>
  <c r="H221" i="34" s="1"/>
  <c r="L221" i="34" a="1"/>
  <c r="L221" i="34" s="1"/>
  <c r="E221" i="34" a="1"/>
  <c r="E221" i="34" s="1"/>
  <c r="I221" i="34" a="1"/>
  <c r="I221" i="34" s="1"/>
  <c r="M221" i="34" a="1"/>
  <c r="M221" i="34" s="1"/>
  <c r="F221" i="34" a="1"/>
  <c r="F221" i="34" s="1"/>
  <c r="J221" i="34" a="1"/>
  <c r="J221" i="34" s="1"/>
  <c r="C221" i="34" a="1"/>
  <c r="C221" i="34" s="1"/>
  <c r="B222" i="34" a="1"/>
  <c r="B222" i="34" s="1"/>
  <c r="E222" i="34" l="1" a="1"/>
  <c r="E222" i="34" s="1"/>
  <c r="L222" i="34" a="1"/>
  <c r="L222" i="34" s="1"/>
  <c r="F222" i="34" a="1"/>
  <c r="F222" i="34" s="1"/>
  <c r="I222" i="34" a="1"/>
  <c r="I222" i="34" s="1"/>
  <c r="M222" i="34" a="1"/>
  <c r="M222" i="34" s="1"/>
  <c r="G222" i="34" a="1"/>
  <c r="G222" i="34" s="1"/>
  <c r="J222" i="34" a="1"/>
  <c r="J222" i="34" s="1"/>
  <c r="K222" i="34" a="1"/>
  <c r="K222" i="34" s="1"/>
  <c r="D222" i="34" a="1"/>
  <c r="D222" i="34" s="1"/>
  <c r="H222" i="34" a="1"/>
  <c r="H222" i="34" s="1"/>
  <c r="C222" i="34" a="1"/>
  <c r="C222" i="34" s="1"/>
  <c r="B223" i="34" a="1"/>
  <c r="B223" i="34" s="1"/>
  <c r="E223" i="34" l="1" a="1"/>
  <c r="E223" i="34" s="1"/>
  <c r="I223" i="34" a="1"/>
  <c r="I223" i="34" s="1"/>
  <c r="M223" i="34" a="1"/>
  <c r="M223" i="34" s="1"/>
  <c r="F223" i="34" a="1"/>
  <c r="F223" i="34" s="1"/>
  <c r="J223" i="34" a="1"/>
  <c r="J223" i="34" s="1"/>
  <c r="D223" i="34" a="1"/>
  <c r="D223" i="34" s="1"/>
  <c r="G223" i="34" a="1"/>
  <c r="G223" i="34" s="1"/>
  <c r="K223" i="34" a="1"/>
  <c r="K223" i="34" s="1"/>
  <c r="H223" i="34" a="1"/>
  <c r="H223" i="34" s="1"/>
  <c r="L223" i="34" a="1"/>
  <c r="L223" i="34" s="1"/>
  <c r="C223" i="34" a="1"/>
  <c r="C223" i="34" s="1"/>
  <c r="B224" i="34" a="1"/>
  <c r="B224" i="34" s="1"/>
  <c r="F224" i="34" l="1" a="1"/>
  <c r="F224" i="34" s="1"/>
  <c r="J224" i="34" a="1"/>
  <c r="J224" i="34" s="1"/>
  <c r="D224" i="34" a="1"/>
  <c r="D224" i="34" s="1"/>
  <c r="G224" i="34" a="1"/>
  <c r="G224" i="34" s="1"/>
  <c r="K224" i="34" a="1"/>
  <c r="K224" i="34" s="1"/>
  <c r="H224" i="34" a="1"/>
  <c r="H224" i="34" s="1"/>
  <c r="L224" i="34" a="1"/>
  <c r="L224" i="34" s="1"/>
  <c r="E224" i="34" a="1"/>
  <c r="E224" i="34" s="1"/>
  <c r="I224" i="34" a="1"/>
  <c r="I224" i="34" s="1"/>
  <c r="M224" i="34" a="1"/>
  <c r="M224" i="34" s="1"/>
  <c r="C224" i="34" a="1"/>
  <c r="C224" i="34" s="1"/>
  <c r="B225" i="34" a="1"/>
  <c r="B225" i="34" s="1"/>
  <c r="D225" i="34" l="1" a="1"/>
  <c r="D225" i="34" s="1"/>
  <c r="H225" i="34" a="1"/>
  <c r="H225" i="34" s="1"/>
  <c r="L225" i="34" a="1"/>
  <c r="L225" i="34" s="1"/>
  <c r="E225" i="34" a="1"/>
  <c r="E225" i="34" s="1"/>
  <c r="I225" i="34" a="1"/>
  <c r="I225" i="34" s="1"/>
  <c r="M225" i="34" a="1"/>
  <c r="M225" i="34" s="1"/>
  <c r="F225" i="34" a="1"/>
  <c r="F225" i="34" s="1"/>
  <c r="J225" i="34" a="1"/>
  <c r="J225" i="34" s="1"/>
  <c r="K225" i="34" a="1"/>
  <c r="K225" i="34" s="1"/>
  <c r="G225" i="34" a="1"/>
  <c r="G225" i="34" s="1"/>
  <c r="C225" i="34" a="1"/>
  <c r="C225" i="34" s="1"/>
  <c r="B226" i="34" a="1"/>
  <c r="B226" i="34" s="1"/>
  <c r="F226" i="34" l="1" a="1"/>
  <c r="F226" i="34" s="1"/>
  <c r="I226" i="34" a="1"/>
  <c r="I226" i="34" s="1"/>
  <c r="M226" i="34" a="1"/>
  <c r="M226" i="34" s="1"/>
  <c r="J226" i="34" a="1"/>
  <c r="J226" i="34" s="1"/>
  <c r="D226" i="34" a="1"/>
  <c r="D226" i="34" s="1"/>
  <c r="G226" i="34" a="1"/>
  <c r="G226" i="34" s="1"/>
  <c r="K226" i="34" a="1"/>
  <c r="K226" i="34" s="1"/>
  <c r="E226" i="34" a="1"/>
  <c r="E226" i="34" s="1"/>
  <c r="H226" i="34" a="1"/>
  <c r="H226" i="34" s="1"/>
  <c r="L226" i="34" a="1"/>
  <c r="L226" i="34" s="1"/>
  <c r="C226" i="34" a="1"/>
  <c r="C226" i="34" s="1"/>
  <c r="B227" i="34" a="1"/>
  <c r="B227" i="34" s="1"/>
  <c r="J227" i="34" l="1" a="1"/>
  <c r="J227" i="34" s="1"/>
  <c r="D227" i="34" a="1"/>
  <c r="D227" i="34" s="1"/>
  <c r="G227" i="34" a="1"/>
  <c r="G227" i="34" s="1"/>
  <c r="K227" i="34" a="1"/>
  <c r="K227" i="34" s="1"/>
  <c r="E227" i="34" a="1"/>
  <c r="E227" i="34" s="1"/>
  <c r="H227" i="34" a="1"/>
  <c r="H227" i="34" s="1"/>
  <c r="L227" i="34" a="1"/>
  <c r="L227" i="34" s="1"/>
  <c r="F227" i="34" a="1"/>
  <c r="F227" i="34" s="1"/>
  <c r="I227" i="34" a="1"/>
  <c r="I227" i="34" s="1"/>
  <c r="M227" i="34" a="1"/>
  <c r="M227" i="34" s="1"/>
  <c r="C227" i="34" a="1"/>
  <c r="C227" i="34" s="1"/>
  <c r="B228" i="34" a="1"/>
  <c r="B228" i="34" s="1"/>
  <c r="D228" i="34" l="1" a="1"/>
  <c r="D228" i="34" s="1"/>
  <c r="G228" i="34" a="1"/>
  <c r="G228" i="34" s="1"/>
  <c r="K228" i="34" a="1"/>
  <c r="K228" i="34" s="1"/>
  <c r="H228" i="34" a="1"/>
  <c r="H228" i="34" s="1"/>
  <c r="L228" i="34" a="1"/>
  <c r="L228" i="34" s="1"/>
  <c r="E228" i="34" a="1"/>
  <c r="E228" i="34" s="1"/>
  <c r="I228" i="34" a="1"/>
  <c r="I228" i="34" s="1"/>
  <c r="M228" i="34" a="1"/>
  <c r="M228" i="34" s="1"/>
  <c r="J228" i="34" a="1"/>
  <c r="J228" i="34" s="1"/>
  <c r="F228" i="34" a="1"/>
  <c r="F228" i="34" s="1"/>
  <c r="C228" i="34" a="1"/>
  <c r="C228" i="34" s="1"/>
  <c r="B229" i="34" a="1"/>
  <c r="B229" i="34" s="1"/>
  <c r="E229" i="34" l="1" a="1"/>
  <c r="E229" i="34" s="1"/>
  <c r="I229" i="34" a="1"/>
  <c r="I229" i="34" s="1"/>
  <c r="M229" i="34" a="1"/>
  <c r="M229" i="34" s="1"/>
  <c r="F229" i="34" a="1"/>
  <c r="F229" i="34" s="1"/>
  <c r="J229" i="34" a="1"/>
  <c r="J229" i="34" s="1"/>
  <c r="G229" i="34" a="1"/>
  <c r="G229" i="34" s="1"/>
  <c r="K229" i="34" a="1"/>
  <c r="K229" i="34" s="1"/>
  <c r="D229" i="34" a="1"/>
  <c r="D229" i="34" s="1"/>
  <c r="H229" i="34" a="1"/>
  <c r="H229" i="34" s="1"/>
  <c r="L229" i="34" a="1"/>
  <c r="L229" i="34" s="1"/>
  <c r="C229" i="34" a="1"/>
  <c r="C229" i="34" s="1"/>
  <c r="B230" i="34" a="1"/>
  <c r="B230" i="34" s="1"/>
  <c r="G230" i="34" l="1" a="1"/>
  <c r="G230" i="34" s="1"/>
  <c r="J230" i="34" a="1"/>
  <c r="J230" i="34" s="1"/>
  <c r="D230" i="34" a="1"/>
  <c r="D230" i="34" s="1"/>
  <c r="H230" i="34" a="1"/>
  <c r="H230" i="34" s="1"/>
  <c r="K230" i="34" a="1"/>
  <c r="K230" i="34" s="1"/>
  <c r="E230" i="34" a="1"/>
  <c r="E230" i="34" s="1"/>
  <c r="L230" i="34" a="1"/>
  <c r="L230" i="34" s="1"/>
  <c r="F230" i="34" a="1"/>
  <c r="F230" i="34" s="1"/>
  <c r="I230" i="34" a="1"/>
  <c r="I230" i="34" s="1"/>
  <c r="M230" i="34" a="1"/>
  <c r="M230" i="34" s="1"/>
  <c r="C230" i="34" a="1"/>
  <c r="C230" i="34" s="1"/>
  <c r="B231" i="34" a="1"/>
  <c r="B231" i="34" s="1"/>
  <c r="D231" i="34" l="1" a="1"/>
  <c r="D231" i="34" s="1"/>
  <c r="J231" i="34" a="1"/>
  <c r="J231" i="34" s="1"/>
  <c r="G231" i="34" a="1"/>
  <c r="G231" i="34" s="1"/>
  <c r="K231" i="34" a="1"/>
  <c r="K231" i="34" s="1"/>
  <c r="E231" i="34" a="1"/>
  <c r="E231" i="34" s="1"/>
  <c r="H231" i="34" a="1"/>
  <c r="H231" i="34" s="1"/>
  <c r="L231" i="34" a="1"/>
  <c r="L231" i="34" s="1"/>
  <c r="I231" i="34" a="1"/>
  <c r="I231" i="34" s="1"/>
  <c r="M231" i="34" a="1"/>
  <c r="M231" i="34" s="1"/>
  <c r="F231" i="34" a="1"/>
  <c r="F231" i="34" s="1"/>
  <c r="C231" i="34" a="1"/>
  <c r="C231" i="34" s="1"/>
  <c r="B232" i="34" a="1"/>
  <c r="B232" i="34" s="1"/>
  <c r="D232" i="34" l="1" a="1"/>
  <c r="D232" i="34" s="1"/>
  <c r="G232" i="34" a="1"/>
  <c r="G232" i="34" s="1"/>
  <c r="H232" i="34" a="1"/>
  <c r="H232" i="34" s="1"/>
  <c r="K232" i="34" a="1"/>
  <c r="K232" i="34" s="1"/>
  <c r="E232" i="34" a="1"/>
  <c r="E232" i="34" s="1"/>
  <c r="I232" i="34" a="1"/>
  <c r="I232" i="34" s="1"/>
  <c r="L232" i="34" a="1"/>
  <c r="L232" i="34" s="1"/>
  <c r="M232" i="34" a="1"/>
  <c r="M232" i="34" s="1"/>
  <c r="F232" i="34" a="1"/>
  <c r="F232" i="34" s="1"/>
  <c r="J232" i="34" a="1"/>
  <c r="J232" i="34" s="1"/>
  <c r="C232" i="34" a="1"/>
  <c r="C232" i="34" s="1"/>
  <c r="B233" i="34" a="1"/>
  <c r="B233" i="34" s="1"/>
  <c r="D233" i="34" l="1" a="1"/>
  <c r="D233" i="34" s="1"/>
  <c r="H233" i="34" a="1"/>
  <c r="H233" i="34" s="1"/>
  <c r="K233" i="34" a="1"/>
  <c r="K233" i="34" s="1"/>
  <c r="E233" i="34" a="1"/>
  <c r="E233" i="34" s="1"/>
  <c r="I233" i="34" a="1"/>
  <c r="I233" i="34" s="1"/>
  <c r="L233" i="34" a="1"/>
  <c r="L233" i="34" s="1"/>
  <c r="F233" i="34" a="1"/>
  <c r="F233" i="34" s="1"/>
  <c r="J233" i="34" a="1"/>
  <c r="J233" i="34" s="1"/>
  <c r="M233" i="34" a="1"/>
  <c r="M233" i="34" s="1"/>
  <c r="G233" i="34" a="1"/>
  <c r="G233" i="34" s="1"/>
  <c r="C233" i="34" a="1"/>
  <c r="C233" i="34" s="1"/>
  <c r="B234" i="34" a="1"/>
  <c r="B234" i="34" s="1"/>
  <c r="E234" i="34" l="1" a="1"/>
  <c r="E234" i="34" s="1"/>
  <c r="L234" i="34" a="1"/>
  <c r="L234" i="34" s="1"/>
  <c r="F234" i="34" a="1"/>
  <c r="F234" i="34" s="1"/>
  <c r="I234" i="34" a="1"/>
  <c r="I234" i="34" s="1"/>
  <c r="M234" i="34" a="1"/>
  <c r="M234" i="34" s="1"/>
  <c r="G234" i="34" a="1"/>
  <c r="G234" i="34" s="1"/>
  <c r="J234" i="34" a="1"/>
  <c r="J234" i="34" s="1"/>
  <c r="H234" i="34" a="1"/>
  <c r="H234" i="34" s="1"/>
  <c r="K234" i="34" a="1"/>
  <c r="K234" i="34" s="1"/>
  <c r="D234" i="34" a="1"/>
  <c r="D234" i="34" s="1"/>
  <c r="C234" i="34" a="1"/>
  <c r="C234" i="34" s="1"/>
  <c r="B235" i="34" a="1"/>
  <c r="B235" i="34" s="1"/>
  <c r="F235" i="34" l="1" a="1"/>
  <c r="F235" i="34" s="1"/>
  <c r="J235" i="34" a="1"/>
  <c r="J235" i="34" s="1"/>
  <c r="M235" i="34" a="1"/>
  <c r="M235" i="34" s="1"/>
  <c r="G235" i="34" a="1"/>
  <c r="G235" i="34" s="1"/>
  <c r="K235" i="34" a="1"/>
  <c r="K235" i="34" s="1"/>
  <c r="D235" i="34" a="1"/>
  <c r="D235" i="34" s="1"/>
  <c r="H235" i="34" a="1"/>
  <c r="H235" i="34" s="1"/>
  <c r="L235" i="34" a="1"/>
  <c r="L235" i="34" s="1"/>
  <c r="E235" i="34" a="1"/>
  <c r="E235" i="34" s="1"/>
  <c r="I235" i="34" a="1"/>
  <c r="I235" i="34" s="1"/>
  <c r="C235" i="34" a="1"/>
  <c r="C235" i="34" s="1"/>
  <c r="B236" i="34" a="1"/>
  <c r="B236" i="34" s="1"/>
  <c r="F236" i="34" l="1" a="1"/>
  <c r="F236" i="34" s="1"/>
  <c r="J236" i="34" a="1"/>
  <c r="J236" i="34" s="1"/>
  <c r="M236" i="34" a="1"/>
  <c r="M236" i="34" s="1"/>
  <c r="D236" i="34" a="1"/>
  <c r="D236" i="34" s="1"/>
  <c r="G236" i="34" a="1"/>
  <c r="G236" i="34" s="1"/>
  <c r="K236" i="34" a="1"/>
  <c r="K236" i="34" s="1"/>
  <c r="H236" i="34" a="1"/>
  <c r="H236" i="34" s="1"/>
  <c r="L236" i="34" a="1"/>
  <c r="L236" i="34" s="1"/>
  <c r="E236" i="34" a="1"/>
  <c r="E236" i="34" s="1"/>
  <c r="I236" i="34" a="1"/>
  <c r="I236" i="34" s="1"/>
  <c r="C236" i="34" a="1"/>
  <c r="C236" i="34" s="1"/>
  <c r="B237" i="34" a="1"/>
  <c r="B237" i="34" s="1"/>
  <c r="G237" i="34" l="1" a="1"/>
  <c r="G237" i="34" s="1"/>
  <c r="K237" i="34" a="1"/>
  <c r="K237" i="34" s="1"/>
  <c r="D237" i="34" a="1"/>
  <c r="D237" i="34" s="1"/>
  <c r="H237" i="34" a="1"/>
  <c r="H237" i="34" s="1"/>
  <c r="L237" i="34" a="1"/>
  <c r="L237" i="34" s="1"/>
  <c r="E237" i="34" a="1"/>
  <c r="E237" i="34" s="1"/>
  <c r="I237" i="34" a="1"/>
  <c r="I237" i="34" s="1"/>
  <c r="M237" i="34" a="1"/>
  <c r="M237" i="34" s="1"/>
  <c r="F237" i="34" a="1"/>
  <c r="F237" i="34" s="1"/>
  <c r="J237" i="34" a="1"/>
  <c r="J237" i="34" s="1"/>
  <c r="C237" i="34" a="1"/>
  <c r="C237" i="34" s="1"/>
  <c r="B238" i="34" a="1"/>
  <c r="B238" i="34" s="1"/>
  <c r="E238" i="34" l="1" a="1"/>
  <c r="E238" i="34" s="1"/>
  <c r="I238" i="34" a="1"/>
  <c r="I238" i="34" s="1"/>
  <c r="M238" i="34" a="1"/>
  <c r="M238" i="34" s="1"/>
  <c r="F238" i="34" a="1"/>
  <c r="F238" i="34" s="1"/>
  <c r="J238" i="34" a="1"/>
  <c r="J238" i="34" s="1"/>
  <c r="G238" i="34" a="1"/>
  <c r="G238" i="34" s="1"/>
  <c r="K238" i="34" a="1"/>
  <c r="K238" i="34" s="1"/>
  <c r="L238" i="34" a="1"/>
  <c r="L238" i="34" s="1"/>
  <c r="D238" i="34" a="1"/>
  <c r="D238" i="34" s="1"/>
  <c r="H238" i="34" a="1"/>
  <c r="H238" i="34" s="1"/>
  <c r="C238" i="34" a="1"/>
  <c r="C238" i="34" s="1"/>
  <c r="B239" i="34" a="1"/>
  <c r="B239" i="34" s="1"/>
  <c r="F239" i="34" l="1" a="1"/>
  <c r="F239" i="34" s="1"/>
  <c r="J239" i="34" a="1"/>
  <c r="J239" i="34" s="1"/>
  <c r="D239" i="34" a="1"/>
  <c r="D239" i="34" s="1"/>
  <c r="G239" i="34" a="1"/>
  <c r="G239" i="34" s="1"/>
  <c r="K239" i="34" a="1"/>
  <c r="K239" i="34" s="1"/>
  <c r="H239" i="34" a="1"/>
  <c r="H239" i="34" s="1"/>
  <c r="L239" i="34" a="1"/>
  <c r="L239" i="34" s="1"/>
  <c r="E239" i="34" a="1"/>
  <c r="E239" i="34" s="1"/>
  <c r="I239" i="34" a="1"/>
  <c r="I239" i="34" s="1"/>
  <c r="M239" i="34" a="1"/>
  <c r="M239" i="34" s="1"/>
  <c r="C239" i="34" a="1"/>
  <c r="C239" i="34" s="1"/>
  <c r="B240" i="34" a="1"/>
  <c r="B240" i="34" s="1"/>
  <c r="D240" i="34" l="1" a="1"/>
  <c r="D240" i="34" s="1"/>
  <c r="G240" i="34" a="1"/>
  <c r="G240" i="34" s="1"/>
  <c r="K240" i="34" a="1"/>
  <c r="K240" i="34" s="1"/>
  <c r="H240" i="34" a="1"/>
  <c r="H240" i="34" s="1"/>
  <c r="L240" i="34" a="1"/>
  <c r="L240" i="34" s="1"/>
  <c r="E240" i="34" a="1"/>
  <c r="E240" i="34" s="1"/>
  <c r="I240" i="34" a="1"/>
  <c r="I240" i="34" s="1"/>
  <c r="F240" i="34" a="1"/>
  <c r="F240" i="34" s="1"/>
  <c r="J240" i="34" a="1"/>
  <c r="J240" i="34" s="1"/>
  <c r="M240" i="34" a="1"/>
  <c r="M240" i="34" s="1"/>
  <c r="C240" i="34" a="1"/>
  <c r="C240" i="34" s="1"/>
  <c r="B241" i="34" a="1"/>
  <c r="B241" i="34" s="1"/>
  <c r="D241" i="34" l="1" a="1"/>
  <c r="D241" i="34" s="1"/>
  <c r="H241" i="34" a="1"/>
  <c r="H241" i="34" s="1"/>
  <c r="L241" i="34" a="1"/>
  <c r="L241" i="34" s="1"/>
  <c r="E241" i="34" a="1"/>
  <c r="E241" i="34" s="1"/>
  <c r="I241" i="34" a="1"/>
  <c r="I241" i="34" s="1"/>
  <c r="M241" i="34" a="1"/>
  <c r="M241" i="34" s="1"/>
  <c r="F241" i="34" a="1"/>
  <c r="F241" i="34" s="1"/>
  <c r="J241" i="34" a="1"/>
  <c r="J241" i="34" s="1"/>
  <c r="K241" i="34" a="1"/>
  <c r="K241" i="34" s="1"/>
  <c r="G241" i="34" a="1"/>
  <c r="G241" i="34" s="1"/>
  <c r="C241" i="34" a="1"/>
  <c r="C241" i="34" s="1"/>
  <c r="B242" i="34" a="1"/>
  <c r="B242" i="34" s="1"/>
  <c r="F242" i="34" l="1" a="1"/>
  <c r="F242" i="34" s="1"/>
  <c r="J242" i="34" a="1"/>
  <c r="J242" i="34" s="1"/>
  <c r="G242" i="34" a="1"/>
  <c r="G242" i="34" s="1"/>
  <c r="K242" i="34" a="1"/>
  <c r="K242" i="34" s="1"/>
  <c r="D242" i="34" a="1"/>
  <c r="D242" i="34" s="1"/>
  <c r="H242" i="34" a="1"/>
  <c r="H242" i="34" s="1"/>
  <c r="L242" i="34" a="1"/>
  <c r="L242" i="34" s="1"/>
  <c r="E242" i="34" a="1"/>
  <c r="E242" i="34" s="1"/>
  <c r="I242" i="34" a="1"/>
  <c r="I242" i="34" s="1"/>
  <c r="M242" i="34" a="1"/>
  <c r="M242" i="34" s="1"/>
  <c r="C242" i="34" a="1"/>
  <c r="C242" i="34" s="1"/>
  <c r="B243" i="34" a="1"/>
  <c r="B243" i="34" s="1"/>
  <c r="D243" i="34" l="1" a="1"/>
  <c r="D243" i="34" s="1"/>
  <c r="H243" i="34" a="1"/>
  <c r="H243" i="34" s="1"/>
  <c r="L243" i="34" a="1"/>
  <c r="L243" i="34" s="1"/>
  <c r="E243" i="34" a="1"/>
  <c r="E243" i="34" s="1"/>
  <c r="I243" i="34" a="1"/>
  <c r="I243" i="34" s="1"/>
  <c r="M243" i="34" a="1"/>
  <c r="M243" i="34" s="1"/>
  <c r="F243" i="34" a="1"/>
  <c r="F243" i="34" s="1"/>
  <c r="J243" i="34" a="1"/>
  <c r="J243" i="34" s="1"/>
  <c r="G243" i="34" a="1"/>
  <c r="G243" i="34" s="1"/>
  <c r="K243" i="34" a="1"/>
  <c r="K243" i="34" s="1"/>
  <c r="C243" i="34" a="1"/>
  <c r="C243" i="34" s="1"/>
  <c r="B244" i="34" a="1"/>
  <c r="B244" i="34" s="1"/>
  <c r="E244" i="34" l="1" a="1"/>
  <c r="E244" i="34" s="1"/>
  <c r="I244" i="34" a="1"/>
  <c r="I244" i="34" s="1"/>
  <c r="M244" i="34" a="1"/>
  <c r="M244" i="34" s="1"/>
  <c r="F244" i="34" a="1"/>
  <c r="F244" i="34" s="1"/>
  <c r="J244" i="34" a="1"/>
  <c r="J244" i="34" s="1"/>
  <c r="D244" i="34" a="1"/>
  <c r="D244" i="34" s="1"/>
  <c r="G244" i="34" a="1"/>
  <c r="G244" i="34" s="1"/>
  <c r="K244" i="34" a="1"/>
  <c r="K244" i="34" s="1"/>
  <c r="L244" i="34" a="1"/>
  <c r="L244" i="34" s="1"/>
  <c r="H244" i="34" a="1"/>
  <c r="H244" i="34" s="1"/>
  <c r="C244" i="34" a="1"/>
  <c r="C244" i="34" s="1"/>
  <c r="B245" i="34" a="1"/>
  <c r="B245" i="34" s="1"/>
  <c r="G245" i="34" l="1" a="1"/>
  <c r="G245" i="34" s="1"/>
  <c r="D245" i="34" a="1"/>
  <c r="D245" i="34" s="1"/>
  <c r="H245" i="34" a="1"/>
  <c r="H245" i="34" s="1"/>
  <c r="K245" i="34" a="1"/>
  <c r="K245" i="34" s="1"/>
  <c r="E245" i="34" a="1"/>
  <c r="E245" i="34" s="1"/>
  <c r="I245" i="34" a="1"/>
  <c r="I245" i="34" s="1"/>
  <c r="L245" i="34" a="1"/>
  <c r="L245" i="34" s="1"/>
  <c r="F245" i="34" a="1"/>
  <c r="F245" i="34" s="1"/>
  <c r="J245" i="34" a="1"/>
  <c r="J245" i="34" s="1"/>
  <c r="M245" i="34" a="1"/>
  <c r="M245" i="34" s="1"/>
  <c r="C245" i="34" a="1"/>
  <c r="C245" i="34" s="1"/>
  <c r="B246" i="34" a="1"/>
  <c r="B246" i="34" s="1"/>
  <c r="D246" i="34" l="1" a="1"/>
  <c r="D246" i="34" s="1"/>
  <c r="H246" i="34" a="1"/>
  <c r="H246" i="34" s="1"/>
  <c r="L246" i="34" a="1"/>
  <c r="L246" i="34" s="1"/>
  <c r="E246" i="34" a="1"/>
  <c r="E246" i="34" s="1"/>
  <c r="I246" i="34" a="1"/>
  <c r="I246" i="34" s="1"/>
  <c r="M246" i="34" a="1"/>
  <c r="M246" i="34" s="1"/>
  <c r="F246" i="34" a="1"/>
  <c r="F246" i="34" s="1"/>
  <c r="J246" i="34" a="1"/>
  <c r="J246" i="34" s="1"/>
  <c r="G246" i="34" a="1"/>
  <c r="G246" i="34" s="1"/>
  <c r="K246" i="34" a="1"/>
  <c r="K246" i="34" s="1"/>
  <c r="C246" i="34" a="1"/>
  <c r="C246" i="34" s="1"/>
  <c r="B247" i="34" a="1"/>
  <c r="B247" i="34" s="1"/>
  <c r="E247" i="34" l="1" a="1"/>
  <c r="E247" i="34" s="1"/>
  <c r="I247" i="34" a="1"/>
  <c r="I247" i="34" s="1"/>
  <c r="M247" i="34" a="1"/>
  <c r="M247" i="34" s="1"/>
  <c r="F247" i="34" a="1"/>
  <c r="F247" i="34" s="1"/>
  <c r="J247" i="34" a="1"/>
  <c r="J247" i="34" s="1"/>
  <c r="D247" i="34" a="1"/>
  <c r="D247" i="34" s="1"/>
  <c r="G247" i="34" a="1"/>
  <c r="G247" i="34" s="1"/>
  <c r="K247" i="34" a="1"/>
  <c r="K247" i="34" s="1"/>
  <c r="L247" i="34" a="1"/>
  <c r="L247" i="34" s="1"/>
  <c r="H247" i="34" a="1"/>
  <c r="H247" i="34" s="1"/>
  <c r="C247" i="34" a="1"/>
  <c r="C247" i="34" s="1"/>
  <c r="B248" i="34" a="1"/>
  <c r="B248" i="34" s="1"/>
  <c r="F248" i="34" l="1" a="1"/>
  <c r="F248" i="34" s="1"/>
  <c r="J248" i="34" a="1"/>
  <c r="J248" i="34" s="1"/>
  <c r="D248" i="34" a="1"/>
  <c r="D248" i="34" s="1"/>
  <c r="G248" i="34" a="1"/>
  <c r="G248" i="34" s="1"/>
  <c r="K248" i="34" a="1"/>
  <c r="K248" i="34" s="1"/>
  <c r="H248" i="34" a="1"/>
  <c r="H248" i="34" s="1"/>
  <c r="L248" i="34" a="1"/>
  <c r="L248" i="34" s="1"/>
  <c r="E248" i="34" a="1"/>
  <c r="E248" i="34" s="1"/>
  <c r="I248" i="34" a="1"/>
  <c r="I248" i="34" s="1"/>
  <c r="M248" i="34" a="1"/>
  <c r="M248" i="34" s="1"/>
  <c r="C248" i="34" a="1"/>
  <c r="C248" i="34" s="1"/>
  <c r="B249" i="34" a="1"/>
  <c r="B249" i="34" s="1"/>
  <c r="D249" i="34" l="1" a="1"/>
  <c r="D249" i="34" s="1"/>
  <c r="H249" i="34" a="1"/>
  <c r="H249" i="34" s="1"/>
  <c r="L249" i="34" a="1"/>
  <c r="L249" i="34" s="1"/>
  <c r="E249" i="34" a="1"/>
  <c r="E249" i="34" s="1"/>
  <c r="I249" i="34" a="1"/>
  <c r="I249" i="34" s="1"/>
  <c r="M249" i="34" a="1"/>
  <c r="M249" i="34" s="1"/>
  <c r="F249" i="34" a="1"/>
  <c r="F249" i="34" s="1"/>
  <c r="J249" i="34" a="1"/>
  <c r="J249" i="34" s="1"/>
  <c r="G249" i="34" a="1"/>
  <c r="G249" i="34" s="1"/>
  <c r="K249" i="34" a="1"/>
  <c r="K249" i="34" s="1"/>
  <c r="C249" i="34" a="1"/>
  <c r="C249" i="34" s="1"/>
  <c r="B250" i="34" a="1"/>
  <c r="B250" i="34" s="1"/>
  <c r="F250" i="34" l="1" a="1"/>
  <c r="F250" i="34" s="1"/>
  <c r="I250" i="34" a="1"/>
  <c r="I250" i="34" s="1"/>
  <c r="M250" i="34" a="1"/>
  <c r="M250" i="34" s="1"/>
  <c r="G250" i="34" a="1"/>
  <c r="G250" i="34" s="1"/>
  <c r="J250" i="34" a="1"/>
  <c r="J250" i="34" s="1"/>
  <c r="D250" i="34" a="1"/>
  <c r="D250" i="34" s="1"/>
  <c r="H250" i="34" a="1"/>
  <c r="H250" i="34" s="1"/>
  <c r="K250" i="34" a="1"/>
  <c r="K250" i="34" s="1"/>
  <c r="L250" i="34" a="1"/>
  <c r="L250" i="34" s="1"/>
  <c r="E250" i="34" a="1"/>
  <c r="E250" i="34" s="1"/>
  <c r="C250" i="34" a="1"/>
  <c r="C250" i="34" s="1"/>
  <c r="B251" i="34" a="1"/>
  <c r="B251" i="34" s="1"/>
  <c r="G251" i="34" l="1" a="1"/>
  <c r="G251" i="34" s="1"/>
  <c r="K251" i="34" a="1"/>
  <c r="K251" i="34" s="1"/>
  <c r="D251" i="34" a="1"/>
  <c r="D251" i="34" s="1"/>
  <c r="H251" i="34" a="1"/>
  <c r="H251" i="34" s="1"/>
  <c r="L251" i="34" a="1"/>
  <c r="L251" i="34" s="1"/>
  <c r="E251" i="34" a="1"/>
  <c r="E251" i="34" s="1"/>
  <c r="I251" i="34" a="1"/>
  <c r="I251" i="34" s="1"/>
  <c r="F251" i="34" a="1"/>
  <c r="F251" i="34" s="1"/>
  <c r="J251" i="34" a="1"/>
  <c r="J251" i="34" s="1"/>
  <c r="M251" i="34" a="1"/>
  <c r="M251" i="34" s="1"/>
  <c r="C251" i="34" a="1"/>
  <c r="C251" i="34" s="1"/>
  <c r="B252" i="34" a="1"/>
  <c r="B252" i="34" s="1"/>
  <c r="D252" i="34" l="1" a="1"/>
  <c r="D252" i="34" s="1"/>
  <c r="G252" i="34" a="1"/>
  <c r="G252" i="34" s="1"/>
  <c r="K252" i="34" a="1"/>
  <c r="K252" i="34" s="1"/>
  <c r="H252" i="34" a="1"/>
  <c r="H252" i="34" s="1"/>
  <c r="L252" i="34" a="1"/>
  <c r="L252" i="34" s="1"/>
  <c r="E252" i="34" a="1"/>
  <c r="E252" i="34" s="1"/>
  <c r="I252" i="34" a="1"/>
  <c r="I252" i="34" s="1"/>
  <c r="F252" i="34" a="1"/>
  <c r="F252" i="34" s="1"/>
  <c r="J252" i="34" a="1"/>
  <c r="J252" i="34" s="1"/>
  <c r="M252" i="34" a="1"/>
  <c r="M252" i="34" s="1"/>
  <c r="C252" i="34" a="1"/>
  <c r="C252" i="34" s="1"/>
  <c r="B253" i="34" a="1"/>
  <c r="B253" i="34" s="1"/>
  <c r="D253" i="34" l="1" a="1"/>
  <c r="D253" i="34" s="1"/>
  <c r="H253" i="34" a="1"/>
  <c r="H253" i="34" s="1"/>
  <c r="K253" i="34" a="1"/>
  <c r="K253" i="34" s="1"/>
  <c r="E253" i="34" a="1"/>
  <c r="E253" i="34" s="1"/>
  <c r="L253" i="34" a="1"/>
  <c r="L253" i="34" s="1"/>
  <c r="F253" i="34" a="1"/>
  <c r="F253" i="34" s="1"/>
  <c r="I253" i="34" a="1"/>
  <c r="I253" i="34" s="1"/>
  <c r="M253" i="34" a="1"/>
  <c r="M253" i="34" s="1"/>
  <c r="J253" i="34" a="1"/>
  <c r="J253" i="34" s="1"/>
  <c r="G253" i="34" a="1"/>
  <c r="G253" i="34" s="1"/>
  <c r="C253" i="34" a="1"/>
  <c r="C253" i="34" s="1"/>
  <c r="B254" i="34" a="1"/>
  <c r="B254" i="34" s="1"/>
  <c r="E254" i="34" l="1" a="1"/>
  <c r="E254" i="34" s="1"/>
  <c r="I254" i="34" a="1"/>
  <c r="I254" i="34" s="1"/>
  <c r="M254" i="34" a="1"/>
  <c r="M254" i="34" s="1"/>
  <c r="F254" i="34" a="1"/>
  <c r="F254" i="34" s="1"/>
  <c r="J254" i="34" a="1"/>
  <c r="J254" i="34" s="1"/>
  <c r="G254" i="34" a="1"/>
  <c r="G254" i="34" s="1"/>
  <c r="K254" i="34" a="1"/>
  <c r="K254" i="34" s="1"/>
  <c r="D254" i="34" a="1"/>
  <c r="D254" i="34" s="1"/>
  <c r="H254" i="34" a="1"/>
  <c r="H254" i="34" s="1"/>
  <c r="L254" i="34" a="1"/>
  <c r="L254" i="34" s="1"/>
  <c r="C254" i="34" a="1"/>
  <c r="C254" i="34" s="1"/>
  <c r="B255" i="34" a="1"/>
  <c r="B255" i="34" s="1"/>
  <c r="F255" i="34" l="1" a="1"/>
  <c r="F255" i="34" s="1"/>
  <c r="J255" i="34" a="1"/>
  <c r="J255" i="34" s="1"/>
  <c r="D255" i="34" a="1"/>
  <c r="D255" i="34" s="1"/>
  <c r="G255" i="34" a="1"/>
  <c r="G255" i="34" s="1"/>
  <c r="K255" i="34" a="1"/>
  <c r="K255" i="34" s="1"/>
  <c r="H255" i="34" a="1"/>
  <c r="H255" i="34" s="1"/>
  <c r="L255" i="34" a="1"/>
  <c r="L255" i="34" s="1"/>
  <c r="E255" i="34" a="1"/>
  <c r="E255" i="34" s="1"/>
  <c r="I255" i="34" a="1"/>
  <c r="I255" i="34" s="1"/>
  <c r="M255" i="34" a="1"/>
  <c r="M255" i="34" s="1"/>
  <c r="C255" i="34" a="1"/>
  <c r="C255" i="34" s="1"/>
  <c r="B256" i="34" a="1"/>
  <c r="B256" i="34" s="1"/>
  <c r="D256" i="34" l="1" a="1"/>
  <c r="D256" i="34" s="1"/>
  <c r="G256" i="34" a="1"/>
  <c r="G256" i="34" s="1"/>
  <c r="K256" i="34" a="1"/>
  <c r="K256" i="34" s="1"/>
  <c r="H256" i="34" a="1"/>
  <c r="H256" i="34" s="1"/>
  <c r="L256" i="34" a="1"/>
  <c r="L256" i="34" s="1"/>
  <c r="E256" i="34" a="1"/>
  <c r="E256" i="34" s="1"/>
  <c r="I256" i="34" a="1"/>
  <c r="I256" i="34" s="1"/>
  <c r="J256" i="34" a="1"/>
  <c r="J256" i="34" s="1"/>
  <c r="M256" i="34" a="1"/>
  <c r="M256" i="34" s="1"/>
  <c r="F256" i="34" a="1"/>
  <c r="F256" i="34" s="1"/>
  <c r="C256" i="34" a="1"/>
  <c r="C256" i="34" s="1"/>
  <c r="B257" i="34" a="1"/>
  <c r="B257" i="34" s="1"/>
  <c r="D257" i="34" l="1" a="1"/>
  <c r="D257" i="34" s="1"/>
  <c r="H257" i="34" a="1"/>
  <c r="H257" i="34" s="1"/>
  <c r="L257" i="34" a="1"/>
  <c r="L257" i="34" s="1"/>
  <c r="E257" i="34" a="1"/>
  <c r="E257" i="34" s="1"/>
  <c r="I257" i="34" a="1"/>
  <c r="I257" i="34" s="1"/>
  <c r="M257" i="34" a="1"/>
  <c r="M257" i="34" s="1"/>
  <c r="F257" i="34" a="1"/>
  <c r="F257" i="34" s="1"/>
  <c r="J257" i="34" a="1"/>
  <c r="J257" i="34" s="1"/>
  <c r="G257" i="34" a="1"/>
  <c r="G257" i="34" s="1"/>
  <c r="K257" i="34" a="1"/>
  <c r="K257" i="34" s="1"/>
  <c r="C257" i="34" a="1"/>
  <c r="C257" i="34" s="1"/>
  <c r="B258" i="34" a="1"/>
  <c r="B258" i="34" s="1"/>
  <c r="F258" i="34" l="1" a="1"/>
  <c r="F258" i="34" s="1"/>
  <c r="L258" i="34" a="1"/>
  <c r="L258" i="34" s="1"/>
  <c r="I258" i="34" a="1"/>
  <c r="I258" i="34" s="1"/>
  <c r="M258" i="34" a="1"/>
  <c r="M258" i="34" s="1"/>
  <c r="D258" i="34" a="1"/>
  <c r="D258" i="34" s="1"/>
  <c r="G258" i="34" a="1"/>
  <c r="G258" i="34" s="1"/>
  <c r="J258" i="34" a="1"/>
  <c r="J258" i="34" s="1"/>
  <c r="E258" i="34" a="1"/>
  <c r="E258" i="34" s="1"/>
  <c r="H258" i="34" a="1"/>
  <c r="H258" i="34" s="1"/>
  <c r="K258" i="34" a="1"/>
  <c r="K258" i="34" s="1"/>
  <c r="C258" i="34" a="1"/>
  <c r="C258" i="34" s="1"/>
  <c r="B259" i="34" a="1"/>
  <c r="B259" i="34" s="1"/>
  <c r="F259" i="34" l="1" a="1"/>
  <c r="F259" i="34" s="1"/>
  <c r="I259" i="34" a="1"/>
  <c r="I259" i="34" s="1"/>
  <c r="J259" i="34" a="1"/>
  <c r="J259" i="34" s="1"/>
  <c r="M259" i="34" a="1"/>
  <c r="M259" i="34" s="1"/>
  <c r="D259" i="34" a="1"/>
  <c r="D259" i="34" s="1"/>
  <c r="G259" i="34" a="1"/>
  <c r="G259" i="34" s="1"/>
  <c r="K259" i="34" a="1"/>
  <c r="K259" i="34" s="1"/>
  <c r="H259" i="34" a="1"/>
  <c r="H259" i="34" s="1"/>
  <c r="L259" i="34" a="1"/>
  <c r="L259" i="34" s="1"/>
  <c r="E259" i="34" a="1"/>
  <c r="E259" i="34" s="1"/>
  <c r="C259" i="34" a="1"/>
  <c r="C259" i="34" s="1"/>
  <c r="B260" i="34" a="1"/>
  <c r="B260" i="34" s="1"/>
  <c r="E260" i="34" l="1" a="1"/>
  <c r="E260" i="34" s="1"/>
  <c r="I260" i="34" a="1"/>
  <c r="I260" i="34" s="1"/>
  <c r="F260" i="34" a="1"/>
  <c r="F260" i="34" s="1"/>
  <c r="J260" i="34" a="1"/>
  <c r="J260" i="34" s="1"/>
  <c r="M260" i="34" a="1"/>
  <c r="M260" i="34" s="1"/>
  <c r="D260" i="34" a="1"/>
  <c r="D260" i="34" s="1"/>
  <c r="G260" i="34" a="1"/>
  <c r="G260" i="34" s="1"/>
  <c r="K260" i="34" a="1"/>
  <c r="K260" i="34" s="1"/>
  <c r="L260" i="34" a="1"/>
  <c r="L260" i="34" s="1"/>
  <c r="H260" i="34" a="1"/>
  <c r="H260" i="34" s="1"/>
  <c r="C260" i="34" a="1"/>
  <c r="C260" i="34" s="1"/>
  <c r="B261" i="34" a="1"/>
  <c r="B261" i="34" s="1"/>
  <c r="F261" i="34" l="1" a="1"/>
  <c r="F261" i="34" s="1"/>
  <c r="J261" i="34" a="1"/>
  <c r="J261" i="34" s="1"/>
  <c r="G261" i="34" a="1"/>
  <c r="G261" i="34" s="1"/>
  <c r="K261" i="34" a="1"/>
  <c r="K261" i="34" s="1"/>
  <c r="D261" i="34" a="1"/>
  <c r="D261" i="34" s="1"/>
  <c r="H261" i="34" a="1"/>
  <c r="H261" i="34" s="1"/>
  <c r="L261" i="34" a="1"/>
  <c r="L261" i="34" s="1"/>
  <c r="E261" i="34" a="1"/>
  <c r="E261" i="34" s="1"/>
  <c r="I261" i="34" a="1"/>
  <c r="I261" i="34" s="1"/>
  <c r="M261" i="34" a="1"/>
  <c r="M261" i="34" s="1"/>
  <c r="C261" i="34" a="1"/>
  <c r="C261" i="34" s="1"/>
  <c r="B262" i="34" a="1"/>
  <c r="B262" i="34" s="1"/>
  <c r="D262" i="34" l="1" a="1"/>
  <c r="D262" i="34" s="1"/>
  <c r="H262" i="34" a="1"/>
  <c r="H262" i="34" s="1"/>
  <c r="L262" i="34" a="1"/>
  <c r="L262" i="34" s="1"/>
  <c r="E262" i="34" a="1"/>
  <c r="E262" i="34" s="1"/>
  <c r="I262" i="34" a="1"/>
  <c r="I262" i="34" s="1"/>
  <c r="M262" i="34" a="1"/>
  <c r="M262" i="34" s="1"/>
  <c r="F262" i="34" a="1"/>
  <c r="F262" i="34" s="1"/>
  <c r="J262" i="34" a="1"/>
  <c r="J262" i="34" s="1"/>
  <c r="G262" i="34" a="1"/>
  <c r="G262" i="34" s="1"/>
  <c r="K262" i="34" a="1"/>
  <c r="K262" i="34" s="1"/>
  <c r="C262" i="34" a="1"/>
  <c r="C262" i="34" s="1"/>
  <c r="B263" i="34" a="1"/>
  <c r="B263" i="34" s="1"/>
  <c r="E263" i="34" l="1" a="1"/>
  <c r="E263" i="34" s="1"/>
  <c r="H263" i="34" a="1"/>
  <c r="H263" i="34" s="1"/>
  <c r="L263" i="34" a="1"/>
  <c r="L263" i="34" s="1"/>
  <c r="F263" i="34" a="1"/>
  <c r="F263" i="34" s="1"/>
  <c r="I263" i="34" a="1"/>
  <c r="I263" i="34" s="1"/>
  <c r="M263" i="34" a="1"/>
  <c r="M263" i="34" s="1"/>
  <c r="D263" i="34" a="1"/>
  <c r="D263" i="34" s="1"/>
  <c r="J263" i="34" a="1"/>
  <c r="J263" i="34" s="1"/>
  <c r="K263" i="34" a="1"/>
  <c r="K263" i="34" s="1"/>
  <c r="G263" i="34" a="1"/>
  <c r="G263" i="34" s="1"/>
  <c r="C263" i="34" a="1"/>
  <c r="C263" i="34" s="1"/>
  <c r="B264" i="34" a="1"/>
  <c r="B264" i="34" s="1"/>
  <c r="E264" i="34" l="1" a="1"/>
  <c r="E264" i="34" s="1"/>
  <c r="I264" i="34" a="1"/>
  <c r="I264" i="34" s="1"/>
  <c r="L264" i="34" a="1"/>
  <c r="L264" i="34" s="1"/>
  <c r="F264" i="34" a="1"/>
  <c r="F264" i="34" s="1"/>
  <c r="J264" i="34" a="1"/>
  <c r="J264" i="34" s="1"/>
  <c r="D264" i="34" a="1"/>
  <c r="D264" i="34" s="1"/>
  <c r="G264" i="34" a="1"/>
  <c r="G264" i="34" s="1"/>
  <c r="M264" i="34" a="1"/>
  <c r="M264" i="34" s="1"/>
  <c r="H264" i="34" a="1"/>
  <c r="H264" i="34" s="1"/>
  <c r="K264" i="34" a="1"/>
  <c r="K264" i="34" s="1"/>
  <c r="C264" i="34" a="1"/>
  <c r="C264" i="34" s="1"/>
  <c r="B265" i="34" a="1"/>
  <c r="B265" i="34" s="1"/>
  <c r="E265" i="34" l="1" a="1"/>
  <c r="E265" i="34" s="1"/>
  <c r="I265" i="34" a="1"/>
  <c r="I265" i="34" s="1"/>
  <c r="L265" i="34" a="1"/>
  <c r="L265" i="34" s="1"/>
  <c r="F265" i="34" a="1"/>
  <c r="F265" i="34" s="1"/>
  <c r="J265" i="34" a="1"/>
  <c r="J265" i="34" s="1"/>
  <c r="M265" i="34" a="1"/>
  <c r="M265" i="34" s="1"/>
  <c r="G265" i="34" a="1"/>
  <c r="G265" i="34" s="1"/>
  <c r="D265" i="34" a="1"/>
  <c r="D265" i="34" s="1"/>
  <c r="H265" i="34" a="1"/>
  <c r="H265" i="34" s="1"/>
  <c r="K265" i="34" a="1"/>
  <c r="K265" i="34" s="1"/>
  <c r="C265" i="34" a="1"/>
  <c r="C265" i="34" s="1"/>
  <c r="B266" i="34" a="1"/>
  <c r="B266" i="34" s="1"/>
  <c r="F266" i="34" l="1" a="1"/>
  <c r="F266" i="34" s="1"/>
  <c r="L266" i="34" a="1"/>
  <c r="L266" i="34" s="1"/>
  <c r="I266" i="34" a="1"/>
  <c r="I266" i="34" s="1"/>
  <c r="M266" i="34" a="1"/>
  <c r="M266" i="34" s="1"/>
  <c r="D266" i="34" a="1"/>
  <c r="D266" i="34" s="1"/>
  <c r="G266" i="34" a="1"/>
  <c r="G266" i="34" s="1"/>
  <c r="J266" i="34" a="1"/>
  <c r="J266" i="34" s="1"/>
  <c r="H266" i="34" a="1"/>
  <c r="H266" i="34" s="1"/>
  <c r="K266" i="34" a="1"/>
  <c r="K266" i="34" s="1"/>
  <c r="E266" i="34" a="1"/>
  <c r="E266" i="34" s="1"/>
  <c r="C266" i="34" a="1"/>
  <c r="C266" i="34" s="1"/>
  <c r="B267" i="34" a="1"/>
  <c r="B267" i="34" s="1"/>
  <c r="F267" i="34" l="1" a="1"/>
  <c r="F267" i="34" s="1"/>
  <c r="I267" i="34" a="1"/>
  <c r="I267" i="34" s="1"/>
  <c r="M267" i="34" a="1"/>
  <c r="M267" i="34" s="1"/>
  <c r="J267" i="34" a="1"/>
  <c r="J267" i="34" s="1"/>
  <c r="D267" i="34" a="1"/>
  <c r="D267" i="34" s="1"/>
  <c r="G267" i="34" a="1"/>
  <c r="G267" i="34" s="1"/>
  <c r="K267" i="34" a="1"/>
  <c r="K267" i="34" s="1"/>
  <c r="L267" i="34" a="1"/>
  <c r="L267" i="34" s="1"/>
  <c r="E267" i="34" a="1"/>
  <c r="E267" i="34" s="1"/>
  <c r="H267" i="34" a="1"/>
  <c r="H267" i="34" s="1"/>
  <c r="C267" i="34" a="1"/>
  <c r="C267" i="34" s="1"/>
  <c r="B268" i="34" a="1"/>
  <c r="B268" i="34" s="1"/>
  <c r="F268" i="34" l="1" a="1"/>
  <c r="F268" i="34" s="1"/>
  <c r="J268" i="34" a="1"/>
  <c r="J268" i="34" s="1"/>
  <c r="D268" i="34" a="1"/>
  <c r="D268" i="34" s="1"/>
  <c r="G268" i="34" a="1"/>
  <c r="G268" i="34" s="1"/>
  <c r="K268" i="34" a="1"/>
  <c r="K268" i="34" s="1"/>
  <c r="H268" i="34" a="1"/>
  <c r="H268" i="34" s="1"/>
  <c r="L268" i="34" a="1"/>
  <c r="L268" i="34" s="1"/>
  <c r="E268" i="34" a="1"/>
  <c r="E268" i="34" s="1"/>
  <c r="I268" i="34" a="1"/>
  <c r="I268" i="34" s="1"/>
  <c r="M268" i="34" a="1"/>
  <c r="M268" i="34" s="1"/>
  <c r="C268" i="34" a="1"/>
  <c r="C268" i="34" s="1"/>
  <c r="B269" i="34" a="1"/>
  <c r="B269" i="34" s="1"/>
  <c r="D269" i="34" l="1" a="1"/>
  <c r="D269" i="34" s="1"/>
  <c r="H269" i="34" a="1"/>
  <c r="H269" i="34" s="1"/>
  <c r="L269" i="34" a="1"/>
  <c r="L269" i="34" s="1"/>
  <c r="E269" i="34" a="1"/>
  <c r="E269" i="34" s="1"/>
  <c r="I269" i="34" a="1"/>
  <c r="I269" i="34" s="1"/>
  <c r="M269" i="34" a="1"/>
  <c r="M269" i="34" s="1"/>
  <c r="F269" i="34" a="1"/>
  <c r="F269" i="34" s="1"/>
  <c r="J269" i="34" a="1"/>
  <c r="J269" i="34" s="1"/>
  <c r="G269" i="34" a="1"/>
  <c r="G269" i="34" s="1"/>
  <c r="K269" i="34" a="1"/>
  <c r="K269" i="34" s="1"/>
  <c r="C269" i="34" a="1"/>
  <c r="C269" i="34" s="1"/>
  <c r="B270" i="34" a="1"/>
  <c r="B270" i="34" s="1"/>
  <c r="F270" i="34" l="1" a="1"/>
  <c r="F270" i="34" s="1"/>
  <c r="J270" i="34" a="1"/>
  <c r="J270" i="34" s="1"/>
  <c r="G270" i="34" a="1"/>
  <c r="G270" i="34" s="1"/>
  <c r="K270" i="34" a="1"/>
  <c r="K270" i="34" s="1"/>
  <c r="D270" i="34" a="1"/>
  <c r="D270" i="34" s="1"/>
  <c r="H270" i="34" a="1"/>
  <c r="H270" i="34" s="1"/>
  <c r="L270" i="34" a="1"/>
  <c r="L270" i="34" s="1"/>
  <c r="M270" i="34" a="1"/>
  <c r="M270" i="34" s="1"/>
  <c r="E270" i="34" a="1"/>
  <c r="E270" i="34" s="1"/>
  <c r="I270" i="34" a="1"/>
  <c r="I270" i="34" s="1"/>
  <c r="C270" i="34" a="1"/>
  <c r="C270" i="34" s="1"/>
  <c r="B271" i="34" a="1"/>
  <c r="B271" i="34" s="1"/>
  <c r="D271" i="34" l="1" a="1"/>
  <c r="D271" i="34" s="1"/>
  <c r="G271" i="34" a="1"/>
  <c r="G271" i="34" s="1"/>
  <c r="K271" i="34" a="1"/>
  <c r="K271" i="34" s="1"/>
  <c r="H271" i="34" a="1"/>
  <c r="H271" i="34" s="1"/>
  <c r="L271" i="34" a="1"/>
  <c r="L271" i="34" s="1"/>
  <c r="E271" i="34" a="1"/>
  <c r="E271" i="34" s="1"/>
  <c r="I271" i="34" a="1"/>
  <c r="I271" i="34" s="1"/>
  <c r="M271" i="34" a="1"/>
  <c r="M271" i="34" s="1"/>
  <c r="F271" i="34" a="1"/>
  <c r="F271" i="34" s="1"/>
  <c r="J271" i="34" a="1"/>
  <c r="J271" i="34" s="1"/>
  <c r="C271" i="34" a="1"/>
  <c r="C271" i="34" s="1"/>
  <c r="B272" i="34" a="1"/>
  <c r="B272" i="34" s="1"/>
  <c r="H272" i="34" l="1" a="1"/>
  <c r="H272" i="34" s="1"/>
  <c r="L272" i="34" a="1"/>
  <c r="L272" i="34" s="1"/>
  <c r="F272" i="34" a="1"/>
  <c r="F272" i="34" s="1"/>
  <c r="J272" i="34" a="1"/>
  <c r="J272" i="34" s="1"/>
  <c r="E272" i="34" a="1"/>
  <c r="E272" i="34" s="1"/>
  <c r="M272" i="34" a="1"/>
  <c r="M272" i="34" s="1"/>
  <c r="G272" i="34" a="1"/>
  <c r="G272" i="34" s="1"/>
  <c r="I272" i="34" a="1"/>
  <c r="I272" i="34" s="1"/>
  <c r="D272" i="34" a="1"/>
  <c r="D272" i="34" s="1"/>
  <c r="K272" i="34" a="1"/>
  <c r="K272" i="34" s="1"/>
  <c r="C272" i="34" a="1"/>
  <c r="C272" i="34" s="1"/>
  <c r="B273" i="34" a="1"/>
  <c r="B273" i="34" s="1"/>
  <c r="F273" i="34" l="1" a="1"/>
  <c r="F273" i="34" s="1"/>
  <c r="J273" i="34" a="1"/>
  <c r="J273" i="34" s="1"/>
  <c r="M273" i="34" a="1"/>
  <c r="M273" i="34" s="1"/>
  <c r="D273" i="34" a="1"/>
  <c r="D273" i="34" s="1"/>
  <c r="H273" i="34" a="1"/>
  <c r="H273" i="34" s="1"/>
  <c r="K273" i="34" a="1"/>
  <c r="K273" i="34" s="1"/>
  <c r="E273" i="34" a="1"/>
  <c r="E273" i="34" s="1"/>
  <c r="L273" i="34" a="1"/>
  <c r="L273" i="34" s="1"/>
  <c r="G273" i="34" a="1"/>
  <c r="G273" i="34" s="1"/>
  <c r="I273" i="34" a="1"/>
  <c r="I273" i="34" s="1"/>
  <c r="C273" i="34" a="1"/>
  <c r="C273" i="34" s="1"/>
  <c r="B274" i="34" a="1"/>
  <c r="B274" i="34" s="1"/>
  <c r="G274" i="34" l="1" a="1"/>
  <c r="G274" i="34" s="1"/>
  <c r="K274" i="34" a="1"/>
  <c r="K274" i="34" s="1"/>
  <c r="E274" i="34" a="1"/>
  <c r="E274" i="34" s="1"/>
  <c r="I274" i="34" a="1"/>
  <c r="I274" i="34" s="1"/>
  <c r="M274" i="34" a="1"/>
  <c r="M274" i="34" s="1"/>
  <c r="H274" i="34" a="1"/>
  <c r="H274" i="34" s="1"/>
  <c r="J274" i="34" a="1"/>
  <c r="J274" i="34" s="1"/>
  <c r="D274" i="34" a="1"/>
  <c r="D274" i="34" s="1"/>
  <c r="L274" i="34" a="1"/>
  <c r="L274" i="34" s="1"/>
  <c r="F274" i="34" a="1"/>
  <c r="F274" i="34" s="1"/>
  <c r="C274" i="34" a="1"/>
  <c r="C274" i="34" s="1"/>
  <c r="B275" i="34" a="1"/>
  <c r="B275" i="34" s="1"/>
  <c r="E275" i="34" l="1" a="1"/>
  <c r="E275" i="34" s="1"/>
  <c r="I275" i="34" a="1"/>
  <c r="I275" i="34" s="1"/>
  <c r="M275" i="34" a="1"/>
  <c r="M275" i="34" s="1"/>
  <c r="G275" i="34" a="1"/>
  <c r="G275" i="34" s="1"/>
  <c r="K275" i="34" a="1"/>
  <c r="K275" i="34" s="1"/>
  <c r="F275" i="34" a="1"/>
  <c r="F275" i="34" s="1"/>
  <c r="H275" i="34" a="1"/>
  <c r="H275" i="34" s="1"/>
  <c r="J275" i="34" a="1"/>
  <c r="J275" i="34" s="1"/>
  <c r="D275" i="34" a="1"/>
  <c r="D275" i="34" s="1"/>
  <c r="L275" i="34" a="1"/>
  <c r="L275" i="34" s="1"/>
  <c r="C275" i="34" a="1"/>
  <c r="C275" i="34" s="1"/>
  <c r="B276" i="34" a="1"/>
  <c r="B276" i="34" s="1"/>
  <c r="F276" i="34" l="1" a="1"/>
  <c r="F276" i="34" s="1"/>
  <c r="J276" i="34" a="1"/>
  <c r="J276" i="34" s="1"/>
  <c r="H276" i="34" a="1"/>
  <c r="H276" i="34" s="1"/>
  <c r="L276" i="34" a="1"/>
  <c r="L276" i="34" s="1"/>
  <c r="D276" i="34" a="1"/>
  <c r="D276" i="34" s="1"/>
  <c r="K276" i="34" a="1"/>
  <c r="K276" i="34" s="1"/>
  <c r="E276" i="34" a="1"/>
  <c r="E276" i="34" s="1"/>
  <c r="M276" i="34" a="1"/>
  <c r="M276" i="34" s="1"/>
  <c r="G276" i="34" a="1"/>
  <c r="G276" i="34" s="1"/>
  <c r="I276" i="34" a="1"/>
  <c r="I276" i="34" s="1"/>
  <c r="C276" i="34" a="1"/>
  <c r="C276" i="34" s="1"/>
  <c r="B277" i="34" a="1"/>
  <c r="B277" i="34" s="1"/>
  <c r="D277" i="34" l="1" a="1"/>
  <c r="D277" i="34" s="1"/>
  <c r="G277" i="34" a="1"/>
  <c r="G277" i="34" s="1"/>
  <c r="K277" i="34" a="1"/>
  <c r="K277" i="34" s="1"/>
  <c r="I277" i="34" a="1"/>
  <c r="I277" i="34" s="1"/>
  <c r="M277" i="34" a="1"/>
  <c r="M277" i="34" s="1"/>
  <c r="H277" i="34" a="1"/>
  <c r="H277" i="34" s="1"/>
  <c r="J277" i="34" a="1"/>
  <c r="J277" i="34" s="1"/>
  <c r="E277" i="34" a="1"/>
  <c r="E277" i="34" s="1"/>
  <c r="L277" i="34" a="1"/>
  <c r="L277" i="34" s="1"/>
  <c r="F277" i="34" a="1"/>
  <c r="F277" i="34" s="1"/>
  <c r="C277" i="34" a="1"/>
  <c r="C277" i="34" s="1"/>
  <c r="B278" i="34" a="1"/>
  <c r="B278" i="34" s="1"/>
  <c r="D278" i="34" l="1" a="1"/>
  <c r="D278" i="34" s="1"/>
  <c r="H278" i="34" a="1"/>
  <c r="H278" i="34" s="1"/>
  <c r="F278" i="34" a="1"/>
  <c r="F278" i="34" s="1"/>
  <c r="J278" i="34" a="1"/>
  <c r="J278" i="34" s="1"/>
  <c r="M278" i="34" a="1"/>
  <c r="M278" i="34" s="1"/>
  <c r="E278" i="34" a="1"/>
  <c r="E278" i="34" s="1"/>
  <c r="L278" i="34" a="1"/>
  <c r="L278" i="34" s="1"/>
  <c r="G278" i="34" a="1"/>
  <c r="G278" i="34" s="1"/>
  <c r="I278" i="34" a="1"/>
  <c r="I278" i="34" s="1"/>
  <c r="K278" i="34" a="1"/>
  <c r="K278" i="34" s="1"/>
  <c r="C278" i="34" a="1"/>
  <c r="C278" i="34" s="1"/>
  <c r="B279" i="34" a="1"/>
  <c r="B279" i="34" s="1"/>
  <c r="E279" i="34" l="1" a="1"/>
  <c r="E279" i="34" s="1"/>
  <c r="I279" i="34" a="1"/>
  <c r="I279" i="34" s="1"/>
  <c r="L279" i="34" a="1"/>
  <c r="L279" i="34" s="1"/>
  <c r="G279" i="34" a="1"/>
  <c r="G279" i="34" s="1"/>
  <c r="J279" i="34" a="1"/>
  <c r="J279" i="34" s="1"/>
  <c r="D279" i="34" a="1"/>
  <c r="D279" i="34" s="1"/>
  <c r="K279" i="34" a="1"/>
  <c r="K279" i="34" s="1"/>
  <c r="F279" i="34" a="1"/>
  <c r="F279" i="34" s="1"/>
  <c r="M279" i="34" a="1"/>
  <c r="M279" i="34" s="1"/>
  <c r="H279" i="34" a="1"/>
  <c r="H279" i="34" s="1"/>
  <c r="C279" i="34" a="1"/>
  <c r="C279" i="34" s="1"/>
  <c r="B280" i="34" a="1"/>
  <c r="B280" i="34" s="1"/>
  <c r="F280" i="34" l="1" a="1"/>
  <c r="F280" i="34" s="1"/>
  <c r="I280" i="34" a="1"/>
  <c r="I280" i="34" s="1"/>
  <c r="M280" i="34" a="1"/>
  <c r="M280" i="34" s="1"/>
  <c r="D280" i="34" a="1"/>
  <c r="D280" i="34" s="1"/>
  <c r="K280" i="34" a="1"/>
  <c r="K280" i="34" s="1"/>
  <c r="G280" i="34" a="1"/>
  <c r="G280" i="34" s="1"/>
  <c r="H280" i="34" a="1"/>
  <c r="H280" i="34" s="1"/>
  <c r="J280" i="34" a="1"/>
  <c r="J280" i="34" s="1"/>
  <c r="E280" i="34" a="1"/>
  <c r="E280" i="34" s="1"/>
  <c r="L280" i="34" a="1"/>
  <c r="L280" i="34" s="1"/>
  <c r="C280" i="34" a="1"/>
  <c r="C280" i="34" s="1"/>
  <c r="B281" i="34" a="1"/>
  <c r="B281" i="34" s="1"/>
  <c r="F281" i="34" l="1" a="1"/>
  <c r="F281" i="34" s="1"/>
  <c r="J281" i="34" a="1"/>
  <c r="J281" i="34" s="1"/>
  <c r="E281" i="34" a="1"/>
  <c r="E281" i="34" s="1"/>
  <c r="H281" i="34" a="1"/>
  <c r="H281" i="34" s="1"/>
  <c r="L281" i="34" a="1"/>
  <c r="L281" i="34" s="1"/>
  <c r="D281" i="34" a="1"/>
  <c r="D281" i="34" s="1"/>
  <c r="K281" i="34" a="1"/>
  <c r="K281" i="34" s="1"/>
  <c r="M281" i="34" a="1"/>
  <c r="M281" i="34" s="1"/>
  <c r="G281" i="34" a="1"/>
  <c r="G281" i="34" s="1"/>
  <c r="I281" i="34" a="1"/>
  <c r="I281" i="34" s="1"/>
  <c r="C281" i="34" a="1"/>
  <c r="C281" i="34" s="1"/>
  <c r="B282" i="34" a="1"/>
  <c r="B282" i="34" s="1"/>
  <c r="G282" i="34" l="1" a="1"/>
  <c r="G282" i="34" s="1"/>
  <c r="K282" i="34" a="1"/>
  <c r="K282" i="34" s="1"/>
  <c r="E282" i="34" a="1"/>
  <c r="E282" i="34" s="1"/>
  <c r="I282" i="34" a="1"/>
  <c r="I282" i="34" s="1"/>
  <c r="L282" i="34" a="1"/>
  <c r="L282" i="34" s="1"/>
  <c r="H282" i="34" a="1"/>
  <c r="H282" i="34" s="1"/>
  <c r="J282" i="34" a="1"/>
  <c r="J282" i="34" s="1"/>
  <c r="D282" i="34" a="1"/>
  <c r="D282" i="34" s="1"/>
  <c r="M282" i="34" a="1"/>
  <c r="M282" i="34" s="1"/>
  <c r="F282" i="34" a="1"/>
  <c r="F282" i="34" s="1"/>
  <c r="C282" i="34" a="1"/>
  <c r="C282" i="34" s="1"/>
  <c r="B283" i="34" a="1"/>
  <c r="B283" i="34" s="1"/>
  <c r="D283" i="34" l="1" a="1"/>
  <c r="D283" i="34" s="1"/>
  <c r="H283" i="34" a="1"/>
  <c r="H283" i="34" s="1"/>
  <c r="K283" i="34" a="1"/>
  <c r="K283" i="34" s="1"/>
  <c r="F283" i="34" a="1"/>
  <c r="F283" i="34" s="1"/>
  <c r="M283" i="34" a="1"/>
  <c r="M283" i="34" s="1"/>
  <c r="E283" i="34" a="1"/>
  <c r="E283" i="34" s="1"/>
  <c r="L283" i="34" a="1"/>
  <c r="L283" i="34" s="1"/>
  <c r="G283" i="34" a="1"/>
  <c r="G283" i="34" s="1"/>
  <c r="I283" i="34" a="1"/>
  <c r="I283" i="34" s="1"/>
  <c r="J283" i="34" a="1"/>
  <c r="J283" i="34" s="1"/>
  <c r="C283" i="34" a="1"/>
  <c r="C283" i="34" s="1"/>
  <c r="B284" i="34" a="1"/>
  <c r="B284" i="34" s="1"/>
  <c r="E284" i="34" l="1" a="1"/>
  <c r="E284" i="34" s="1"/>
  <c r="H284" i="34" a="1"/>
  <c r="H284" i="34" s="1"/>
  <c r="L284" i="34" a="1"/>
  <c r="L284" i="34" s="1"/>
  <c r="G284" i="34" a="1"/>
  <c r="G284" i="34" s="1"/>
  <c r="J284" i="34" a="1"/>
  <c r="J284" i="34" s="1"/>
  <c r="I284" i="34" a="1"/>
  <c r="I284" i="34" s="1"/>
  <c r="D284" i="34" a="1"/>
  <c r="D284" i="34" s="1"/>
  <c r="K284" i="34" a="1"/>
  <c r="K284" i="34" s="1"/>
  <c r="F284" i="34" a="1"/>
  <c r="F284" i="34" s="1"/>
  <c r="M284" i="34" a="1"/>
  <c r="M284" i="34" s="1"/>
  <c r="C284" i="34" a="1"/>
  <c r="C284" i="34" s="1"/>
  <c r="B285" i="34" a="1"/>
  <c r="B285" i="34" s="1"/>
  <c r="I285" i="34" l="1" a="1"/>
  <c r="I285" i="34" s="1"/>
  <c r="M285" i="34" a="1"/>
  <c r="M285" i="34" s="1"/>
  <c r="D285" i="34" a="1"/>
  <c r="D285" i="34" s="1"/>
  <c r="G285" i="34" a="1"/>
  <c r="G285" i="34" s="1"/>
  <c r="K285" i="34" a="1"/>
  <c r="K285" i="34" s="1"/>
  <c r="F285" i="34" a="1"/>
  <c r="F285" i="34" s="1"/>
  <c r="H285" i="34" a="1"/>
  <c r="H285" i="34" s="1"/>
  <c r="J285" i="34" a="1"/>
  <c r="J285" i="34" s="1"/>
  <c r="L285" i="34" a="1"/>
  <c r="L285" i="34" s="1"/>
  <c r="E285" i="34" a="1"/>
  <c r="E285" i="34" s="1"/>
  <c r="C285" i="34" a="1"/>
  <c r="C285" i="34" s="1"/>
  <c r="B286" i="34" a="1"/>
  <c r="B286" i="34" s="1"/>
  <c r="F286" i="34" l="1" a="1"/>
  <c r="F286" i="34" s="1"/>
  <c r="J286" i="34" a="1"/>
  <c r="J286" i="34" s="1"/>
  <c r="M286" i="34" a="1"/>
  <c r="M286" i="34" s="1"/>
  <c r="D286" i="34" a="1"/>
  <c r="D286" i="34" s="1"/>
  <c r="H286" i="34" a="1"/>
  <c r="H286" i="34" s="1"/>
  <c r="K286" i="34" a="1"/>
  <c r="K286" i="34" s="1"/>
  <c r="E286" i="34" a="1"/>
  <c r="E286" i="34" s="1"/>
  <c r="L286" i="34" a="1"/>
  <c r="L286" i="34" s="1"/>
  <c r="G286" i="34" a="1"/>
  <c r="G286" i="34" s="1"/>
  <c r="I286" i="34" a="1"/>
  <c r="I286" i="34" s="1"/>
  <c r="C286" i="34" a="1"/>
  <c r="C286" i="34" s="1"/>
  <c r="B287" i="34" a="1"/>
  <c r="B287" i="34" s="1"/>
  <c r="G287" i="34" l="1" a="1"/>
  <c r="G287" i="34" s="1"/>
  <c r="K287" i="34" a="1"/>
  <c r="K287" i="34" s="1"/>
  <c r="E287" i="34" a="1"/>
  <c r="E287" i="34" s="1"/>
  <c r="I287" i="34" a="1"/>
  <c r="I287" i="34" s="1"/>
  <c r="M287" i="34" a="1"/>
  <c r="M287" i="34" s="1"/>
  <c r="H287" i="34" a="1"/>
  <c r="H287" i="34" s="1"/>
  <c r="J287" i="34" a="1"/>
  <c r="J287" i="34" s="1"/>
  <c r="D287" i="34" a="1"/>
  <c r="D287" i="34" s="1"/>
  <c r="L287" i="34" a="1"/>
  <c r="L287" i="34" s="1"/>
  <c r="F287" i="34" a="1"/>
  <c r="F287" i="34" s="1"/>
  <c r="C287" i="34" a="1"/>
  <c r="C287" i="34" s="1"/>
  <c r="B288" i="34" a="1"/>
  <c r="B288" i="34" s="1"/>
  <c r="D288" i="34" l="1" a="1"/>
  <c r="D288" i="34" s="1"/>
  <c r="H288" i="34" a="1"/>
  <c r="H288" i="34" s="1"/>
  <c r="L288" i="34" a="1"/>
  <c r="L288" i="34" s="1"/>
  <c r="F288" i="34" a="1"/>
  <c r="F288" i="34" s="1"/>
  <c r="J288" i="34" a="1"/>
  <c r="J288" i="34" s="1"/>
  <c r="E288" i="34" a="1"/>
  <c r="E288" i="34" s="1"/>
  <c r="M288" i="34" a="1"/>
  <c r="M288" i="34" s="1"/>
  <c r="G288" i="34" a="1"/>
  <c r="G288" i="34" s="1"/>
  <c r="I288" i="34" a="1"/>
  <c r="I288" i="34" s="1"/>
  <c r="K288" i="34" a="1"/>
  <c r="K288" i="34" s="1"/>
  <c r="C288" i="34" a="1"/>
  <c r="C288" i="34" s="1"/>
  <c r="B289" i="34" a="1"/>
  <c r="B289" i="34" s="1"/>
  <c r="F289" i="34" l="1" a="1"/>
  <c r="F289" i="34" s="1"/>
  <c r="M289" i="34" a="1"/>
  <c r="M289" i="34" s="1"/>
  <c r="D289" i="34" a="1"/>
  <c r="D289" i="34" s="1"/>
  <c r="H289" i="34" a="1"/>
  <c r="H289" i="34" s="1"/>
  <c r="K289" i="34" a="1"/>
  <c r="K289" i="34" s="1"/>
  <c r="J289" i="34" a="1"/>
  <c r="J289" i="34" s="1"/>
  <c r="E289" i="34" a="1"/>
  <c r="E289" i="34" s="1"/>
  <c r="L289" i="34" a="1"/>
  <c r="L289" i="34" s="1"/>
  <c r="G289" i="34" a="1"/>
  <c r="G289" i="34" s="1"/>
  <c r="I289" i="34" a="1"/>
  <c r="I289" i="34" s="1"/>
  <c r="C289" i="34" a="1"/>
  <c r="C289" i="34" s="1"/>
  <c r="B290" i="34" a="1"/>
  <c r="B290" i="34" s="1"/>
  <c r="G290" i="34" l="1" a="1"/>
  <c r="G290" i="34" s="1"/>
  <c r="K290" i="34" a="1"/>
  <c r="K290" i="34" s="1"/>
  <c r="E290" i="34" a="1"/>
  <c r="E290" i="34" s="1"/>
  <c r="I290" i="34" a="1"/>
  <c r="I290" i="34" s="1"/>
  <c r="M290" i="34" a="1"/>
  <c r="M290" i="34" s="1"/>
  <c r="H290" i="34" a="1"/>
  <c r="H290" i="34" s="1"/>
  <c r="J290" i="34" a="1"/>
  <c r="J290" i="34" s="1"/>
  <c r="D290" i="34" a="1"/>
  <c r="D290" i="34" s="1"/>
  <c r="L290" i="34" a="1"/>
  <c r="L290" i="34" s="1"/>
  <c r="F290" i="34" a="1"/>
  <c r="F290" i="34" s="1"/>
  <c r="C290" i="34" a="1"/>
  <c r="C290" i="34" s="1"/>
  <c r="B291" i="34" a="1"/>
  <c r="B291" i="34" s="1"/>
  <c r="E291" i="34" l="1" a="1"/>
  <c r="E291" i="34" s="1"/>
  <c r="H291" i="34" a="1"/>
  <c r="H291" i="34" s="1"/>
  <c r="L291" i="34" a="1"/>
  <c r="L291" i="34" s="1"/>
  <c r="F291" i="34" a="1"/>
  <c r="F291" i="34" s="1"/>
  <c r="J291" i="34" a="1"/>
  <c r="J291" i="34" s="1"/>
  <c r="M291" i="34" a="1"/>
  <c r="M291" i="34" s="1"/>
  <c r="G291" i="34" a="1"/>
  <c r="G291" i="34" s="1"/>
  <c r="I291" i="34" a="1"/>
  <c r="I291" i="34" s="1"/>
  <c r="K291" i="34" a="1"/>
  <c r="K291" i="34" s="1"/>
  <c r="D291" i="34" a="1"/>
  <c r="D291" i="34" s="1"/>
  <c r="C291" i="34" a="1"/>
  <c r="C291" i="34" s="1"/>
  <c r="B292" i="34" a="1"/>
  <c r="B292" i="34" s="1"/>
  <c r="I292" i="34" l="1" a="1"/>
  <c r="I292" i="34" s="1"/>
  <c r="M292" i="34" a="1"/>
  <c r="M292" i="34" s="1"/>
  <c r="D292" i="34" a="1"/>
  <c r="D292" i="34" s="1"/>
  <c r="G292" i="34" a="1"/>
  <c r="G292" i="34" s="1"/>
  <c r="K292" i="34" a="1"/>
  <c r="K292" i="34" s="1"/>
  <c r="J292" i="34" a="1"/>
  <c r="J292" i="34" s="1"/>
  <c r="E292" i="34" a="1"/>
  <c r="E292" i="34" s="1"/>
  <c r="L292" i="34" a="1"/>
  <c r="L292" i="34" s="1"/>
  <c r="F292" i="34" a="1"/>
  <c r="F292" i="34" s="1"/>
  <c r="H292" i="34" a="1"/>
  <c r="H292" i="34" s="1"/>
  <c r="C292" i="34" a="1"/>
  <c r="C292" i="34" s="1"/>
  <c r="B293" i="34" a="1"/>
  <c r="B293" i="34" s="1"/>
  <c r="F293" i="34" l="1" a="1"/>
  <c r="F293" i="34" s="1"/>
  <c r="J293" i="34" a="1"/>
  <c r="J293" i="34" s="1"/>
  <c r="D293" i="34" a="1"/>
  <c r="D293" i="34" s="1"/>
  <c r="H293" i="34" a="1"/>
  <c r="H293" i="34" s="1"/>
  <c r="L293" i="34" a="1"/>
  <c r="L293" i="34" s="1"/>
  <c r="G293" i="34" a="1"/>
  <c r="G293" i="34" s="1"/>
  <c r="I293" i="34" a="1"/>
  <c r="I293" i="34" s="1"/>
  <c r="K293" i="34" a="1"/>
  <c r="K293" i="34" s="1"/>
  <c r="E293" i="34" a="1"/>
  <c r="E293" i="34" s="1"/>
  <c r="M293" i="34" a="1"/>
  <c r="M293" i="34" s="1"/>
  <c r="C293" i="34" a="1"/>
  <c r="C293" i="34" s="1"/>
  <c r="B294" i="34" a="1"/>
  <c r="B294" i="34" s="1"/>
  <c r="D294" i="34" l="1" a="1"/>
  <c r="D294" i="34" s="1"/>
  <c r="F294" i="34" a="1"/>
  <c r="F294" i="34" s="1"/>
  <c r="E294" i="34" a="1"/>
  <c r="E294" i="34" s="1"/>
  <c r="I294" i="34" a="1"/>
  <c r="I294" i="34" s="1"/>
  <c r="L294" i="34" a="1"/>
  <c r="L294" i="34" s="1"/>
  <c r="G294" i="34" a="1"/>
  <c r="G294" i="34" s="1"/>
  <c r="M294" i="34" a="1"/>
  <c r="M294" i="34" s="1"/>
  <c r="J294" i="34" a="1"/>
  <c r="J294" i="34" s="1"/>
  <c r="H294" i="34" a="1"/>
  <c r="H294" i="34" s="1"/>
  <c r="K294" i="34" a="1"/>
  <c r="K294" i="34" s="1"/>
  <c r="C294" i="34" a="1"/>
  <c r="C294" i="34" s="1"/>
  <c r="B295" i="34" a="1"/>
  <c r="B295" i="34" s="1"/>
  <c r="F295" i="34" l="1" a="1"/>
  <c r="F295" i="34" s="1"/>
  <c r="I295" i="34" a="1"/>
  <c r="I295" i="34" s="1"/>
  <c r="M295" i="34" a="1"/>
  <c r="M295" i="34" s="1"/>
  <c r="G295" i="34" a="1"/>
  <c r="G295" i="34" s="1"/>
  <c r="J295" i="34" a="1"/>
  <c r="J295" i="34" s="1"/>
  <c r="D295" i="34" a="1"/>
  <c r="D295" i="34" s="1"/>
  <c r="K295" i="34" a="1"/>
  <c r="K295" i="34" s="1"/>
  <c r="L295" i="34" a="1"/>
  <c r="L295" i="34" s="1"/>
  <c r="E295" i="34" a="1"/>
  <c r="E295" i="34" s="1"/>
  <c r="H295" i="34" a="1"/>
  <c r="H295" i="34" s="1"/>
  <c r="C295" i="34" a="1"/>
  <c r="C295" i="34" s="1"/>
  <c r="B296" i="34" a="1"/>
  <c r="B296" i="34" s="1"/>
  <c r="I296" i="34" l="1" a="1"/>
  <c r="I296" i="34" s="1"/>
  <c r="M296" i="34" a="1"/>
  <c r="M296" i="34" s="1"/>
  <c r="F296" i="34" a="1"/>
  <c r="F296" i="34" s="1"/>
  <c r="J296" i="34" a="1"/>
  <c r="J296" i="34" s="1"/>
  <c r="D296" i="34" a="1"/>
  <c r="D296" i="34" s="1"/>
  <c r="G296" i="34" a="1"/>
  <c r="G296" i="34" s="1"/>
  <c r="K296" i="34" a="1"/>
  <c r="K296" i="34" s="1"/>
  <c r="E296" i="34" a="1"/>
  <c r="E296" i="34" s="1"/>
  <c r="H296" i="34" a="1"/>
  <c r="H296" i="34" s="1"/>
  <c r="L296" i="34" a="1"/>
  <c r="L296" i="34" s="1"/>
  <c r="C296" i="34" a="1"/>
  <c r="C296" i="34" s="1"/>
  <c r="B297" i="34" a="1"/>
  <c r="B297" i="34" s="1"/>
  <c r="F297" i="34" l="1" a="1"/>
  <c r="F297" i="34" s="1"/>
  <c r="M297" i="34" a="1"/>
  <c r="M297" i="34" s="1"/>
  <c r="G297" i="34" a="1"/>
  <c r="G297" i="34" s="1"/>
  <c r="J297" i="34" a="1"/>
  <c r="J297" i="34" s="1"/>
  <c r="D297" i="34" a="1"/>
  <c r="D297" i="34" s="1"/>
  <c r="H297" i="34" a="1"/>
  <c r="H297" i="34" s="1"/>
  <c r="K297" i="34" a="1"/>
  <c r="K297" i="34" s="1"/>
  <c r="E297" i="34" a="1"/>
  <c r="E297" i="34" s="1"/>
  <c r="I297" i="34" a="1"/>
  <c r="I297" i="34" s="1"/>
  <c r="L297" i="34" a="1"/>
  <c r="L297" i="34" s="1"/>
  <c r="C297" i="34" a="1"/>
  <c r="C297" i="34" s="1"/>
  <c r="B298" i="34" a="1"/>
  <c r="B298" i="34" s="1"/>
  <c r="G298" i="34" l="1" a="1"/>
  <c r="G298" i="34" s="1"/>
  <c r="J298" i="34" a="1"/>
  <c r="J298" i="34" s="1"/>
  <c r="D298" i="34" a="1"/>
  <c r="D298" i="34" s="1"/>
  <c r="H298" i="34" a="1"/>
  <c r="H298" i="34" s="1"/>
  <c r="K298" i="34" a="1"/>
  <c r="K298" i="34" s="1"/>
  <c r="E298" i="34" a="1"/>
  <c r="E298" i="34" s="1"/>
  <c r="I298" i="34" a="1"/>
  <c r="I298" i="34" s="1"/>
  <c r="L298" i="34" a="1"/>
  <c r="L298" i="34" s="1"/>
  <c r="M298" i="34" a="1"/>
  <c r="M298" i="34" s="1"/>
  <c r="F298" i="34" a="1"/>
  <c r="F298" i="34" s="1"/>
  <c r="C298" i="34" a="1"/>
  <c r="C298" i="34" s="1"/>
  <c r="B299" i="34" a="1"/>
  <c r="B299" i="34" s="1"/>
  <c r="D299" i="34" l="1" a="1"/>
  <c r="D299" i="34" s="1"/>
  <c r="K299" i="34" a="1"/>
  <c r="K299" i="34" s="1"/>
  <c r="E299" i="34" a="1"/>
  <c r="E299" i="34" s="1"/>
  <c r="H299" i="34" a="1"/>
  <c r="H299" i="34" s="1"/>
  <c r="L299" i="34" a="1"/>
  <c r="L299" i="34" s="1"/>
  <c r="F299" i="34" a="1"/>
  <c r="F299" i="34" s="1"/>
  <c r="I299" i="34" a="1"/>
  <c r="I299" i="34" s="1"/>
  <c r="M299" i="34" a="1"/>
  <c r="M299" i="34" s="1"/>
  <c r="G299" i="34" a="1"/>
  <c r="G299" i="34" s="1"/>
  <c r="J299" i="34" a="1"/>
  <c r="J299" i="34" s="1"/>
  <c r="C299" i="34" a="1"/>
  <c r="C299" i="34" s="1"/>
  <c r="B300" i="34" a="1"/>
  <c r="B300" i="34" s="1"/>
  <c r="E300" i="34" l="1" a="1"/>
  <c r="E300" i="34" s="1"/>
  <c r="I300" i="34" a="1"/>
  <c r="I300" i="34" s="1"/>
  <c r="L300" i="34" a="1"/>
  <c r="L300" i="34" s="1"/>
  <c r="F300" i="34" a="1"/>
  <c r="F300" i="34" s="1"/>
  <c r="J300" i="34" a="1"/>
  <c r="J300" i="34" s="1"/>
  <c r="M300" i="34" a="1"/>
  <c r="M300" i="34" s="1"/>
  <c r="G300" i="34" a="1"/>
  <c r="G300" i="34" s="1"/>
  <c r="K300" i="34" a="1"/>
  <c r="K300" i="34" s="1"/>
  <c r="D300" i="34" a="1"/>
  <c r="D300" i="34" s="1"/>
  <c r="H300" i="34" a="1"/>
  <c r="H300" i="34" s="1"/>
  <c r="C300" i="34" a="1"/>
  <c r="C300" i="34" s="1"/>
  <c r="B301" i="34" a="1"/>
  <c r="B301" i="34" s="1"/>
  <c r="F301" i="34" l="1" a="1"/>
  <c r="F301" i="34" s="1"/>
  <c r="J301" i="34" a="1"/>
  <c r="J301" i="34" s="1"/>
  <c r="M301" i="34" a="1"/>
  <c r="M301" i="34" s="1"/>
  <c r="G301" i="34" a="1"/>
  <c r="G301" i="34" s="1"/>
  <c r="K301" i="34" a="1"/>
  <c r="K301" i="34" s="1"/>
  <c r="D301" i="34" a="1"/>
  <c r="D301" i="34" s="1"/>
  <c r="H301" i="34" a="1"/>
  <c r="H301" i="34" s="1"/>
  <c r="I301" i="34" a="1"/>
  <c r="I301" i="34" s="1"/>
  <c r="L301" i="34" a="1"/>
  <c r="L301" i="34" s="1"/>
  <c r="E301" i="34" a="1"/>
  <c r="E301" i="34" s="1"/>
  <c r="C301" i="34" a="1"/>
  <c r="C301" i="34" s="1"/>
  <c r="B302" i="34" a="1"/>
  <c r="B302" i="34" s="1"/>
  <c r="G302" i="34" l="1" a="1"/>
  <c r="G302" i="34" s="1"/>
  <c r="K302" i="34" a="1"/>
  <c r="K302" i="34" s="1"/>
  <c r="D302" i="34" a="1"/>
  <c r="D302" i="34" s="1"/>
  <c r="H302" i="34" a="1"/>
  <c r="H302" i="34" s="1"/>
  <c r="L302" i="34" a="1"/>
  <c r="L302" i="34" s="1"/>
  <c r="E302" i="34" a="1"/>
  <c r="E302" i="34" s="1"/>
  <c r="I302" i="34" a="1"/>
  <c r="I302" i="34" s="1"/>
  <c r="M302" i="34" a="1"/>
  <c r="M302" i="34" s="1"/>
  <c r="F302" i="34" a="1"/>
  <c r="F302" i="34" s="1"/>
  <c r="J302" i="34" a="1"/>
  <c r="J302" i="34" s="1"/>
  <c r="C302" i="34" a="1"/>
  <c r="C302" i="34" s="1"/>
  <c r="B303" i="34" a="1"/>
  <c r="B303" i="34" s="1"/>
  <c r="E303" i="34" l="1" a="1"/>
  <c r="E303" i="34" s="1"/>
  <c r="H303" i="34" a="1"/>
  <c r="H303" i="34" s="1"/>
  <c r="L303" i="34" a="1"/>
  <c r="L303" i="34" s="1"/>
  <c r="F303" i="34" a="1"/>
  <c r="F303" i="34" s="1"/>
  <c r="I303" i="34" a="1"/>
  <c r="I303" i="34" s="1"/>
  <c r="M303" i="34" a="1"/>
  <c r="M303" i="34" s="1"/>
  <c r="G303" i="34" a="1"/>
  <c r="G303" i="34" s="1"/>
  <c r="J303" i="34" a="1"/>
  <c r="J303" i="34" s="1"/>
  <c r="D303" i="34" a="1"/>
  <c r="D303" i="34" s="1"/>
  <c r="K303" i="34" a="1"/>
  <c r="K303" i="34" s="1"/>
  <c r="C303" i="34" a="1"/>
  <c r="C303" i="34" s="1"/>
  <c r="B304" i="34" a="1"/>
  <c r="B304" i="34" s="1"/>
  <c r="I304" i="34" l="1" a="1"/>
  <c r="I304" i="34" s="1"/>
  <c r="M304" i="34" a="1"/>
  <c r="M304" i="34" s="1"/>
  <c r="F304" i="34" a="1"/>
  <c r="F304" i="34" s="1"/>
  <c r="J304" i="34" a="1"/>
  <c r="J304" i="34" s="1"/>
  <c r="D304" i="34" a="1"/>
  <c r="D304" i="34" s="1"/>
  <c r="G304" i="34" a="1"/>
  <c r="G304" i="34" s="1"/>
  <c r="K304" i="34" a="1"/>
  <c r="K304" i="34" s="1"/>
  <c r="H304" i="34" a="1"/>
  <c r="H304" i="34" s="1"/>
  <c r="L304" i="34" a="1"/>
  <c r="L304" i="34" s="1"/>
  <c r="E304" i="34" a="1"/>
  <c r="E304" i="34" s="1"/>
  <c r="C304" i="34" a="1"/>
  <c r="C304" i="34" s="1"/>
  <c r="B305" i="34" a="1"/>
  <c r="B305" i="34" s="1"/>
  <c r="F305" i="34" l="1" a="1"/>
  <c r="F305" i="34" s="1"/>
  <c r="J305" i="34" a="1"/>
  <c r="J305" i="34" s="1"/>
  <c r="G305" i="34" a="1"/>
  <c r="G305" i="34" s="1"/>
  <c r="K305" i="34" a="1"/>
  <c r="K305" i="34" s="1"/>
  <c r="D305" i="34" a="1"/>
  <c r="D305" i="34" s="1"/>
  <c r="H305" i="34" a="1"/>
  <c r="H305" i="34" s="1"/>
  <c r="L305" i="34" a="1"/>
  <c r="L305" i="34" s="1"/>
  <c r="M305" i="34" a="1"/>
  <c r="M305" i="34" s="1"/>
  <c r="E305" i="34" a="1"/>
  <c r="E305" i="34" s="1"/>
  <c r="I305" i="34" a="1"/>
  <c r="I305" i="34" s="1"/>
  <c r="C305" i="34" a="1"/>
  <c r="C305" i="34" s="1"/>
  <c r="B306" i="34" a="1"/>
  <c r="B306" i="34" s="1"/>
  <c r="D306" i="34" l="1" a="1"/>
  <c r="D306" i="34" s="1"/>
  <c r="H306" i="34" a="1"/>
  <c r="H306" i="34" s="1"/>
  <c r="K306" i="34" a="1"/>
  <c r="K306" i="34" s="1"/>
  <c r="E306" i="34" a="1"/>
  <c r="E306" i="34" s="1"/>
  <c r="I306" i="34" a="1"/>
  <c r="I306" i="34" s="1"/>
  <c r="L306" i="34" a="1"/>
  <c r="L306" i="34" s="1"/>
  <c r="F306" i="34" a="1"/>
  <c r="F306" i="34" s="1"/>
  <c r="M306" i="34" a="1"/>
  <c r="M306" i="34" s="1"/>
  <c r="G306" i="34" a="1"/>
  <c r="G306" i="34" s="1"/>
  <c r="J306" i="34" a="1"/>
  <c r="J306" i="34" s="1"/>
  <c r="C306" i="34" a="1"/>
  <c r="C306" i="34" s="1"/>
  <c r="B307" i="34" a="1"/>
  <c r="B307" i="34" s="1"/>
  <c r="E307" i="34" l="1" a="1"/>
  <c r="E307" i="34" s="1"/>
  <c r="I307" i="34" a="1"/>
  <c r="I307" i="34" s="1"/>
  <c r="M307" i="34" a="1"/>
  <c r="M307" i="34" s="1"/>
  <c r="F307" i="34" a="1"/>
  <c r="F307" i="34" s="1"/>
  <c r="J307" i="34" a="1"/>
  <c r="J307" i="34" s="1"/>
  <c r="G307" i="34" a="1"/>
  <c r="G307" i="34" s="1"/>
  <c r="K307" i="34" a="1"/>
  <c r="K307" i="34" s="1"/>
  <c r="H307" i="34" a="1"/>
  <c r="H307" i="34" s="1"/>
  <c r="L307" i="34" a="1"/>
  <c r="L307" i="34" s="1"/>
  <c r="D307" i="34" a="1"/>
  <c r="D307" i="34" s="1"/>
  <c r="C307" i="34" a="1"/>
  <c r="C307" i="34" s="1"/>
  <c r="B308" i="34" a="1"/>
  <c r="B308" i="34" s="1"/>
  <c r="F308" i="34" l="1" a="1"/>
  <c r="F308" i="34" s="1"/>
  <c r="J308" i="34" a="1"/>
  <c r="J308" i="34" s="1"/>
  <c r="D308" i="34" a="1"/>
  <c r="D308" i="34" s="1"/>
  <c r="G308" i="34" a="1"/>
  <c r="G308" i="34" s="1"/>
  <c r="K308" i="34" a="1"/>
  <c r="K308" i="34" s="1"/>
  <c r="E308" i="34" a="1"/>
  <c r="E308" i="34" s="1"/>
  <c r="H308" i="34" a="1"/>
  <c r="H308" i="34" s="1"/>
  <c r="L308" i="34" a="1"/>
  <c r="L308" i="34" s="1"/>
  <c r="M308" i="34" a="1"/>
  <c r="M308" i="34" s="1"/>
  <c r="I308" i="34" a="1"/>
  <c r="I308" i="34" s="1"/>
  <c r="C308" i="34" a="1"/>
  <c r="C308" i="34" s="1"/>
  <c r="B309" i="34" a="1"/>
  <c r="B309" i="34" s="1"/>
  <c r="D309" i="34" l="1" a="1"/>
  <c r="D309" i="34" s="1"/>
  <c r="H309" i="34" a="1"/>
  <c r="H309" i="34" s="1"/>
  <c r="E309" i="34" a="1"/>
  <c r="E309" i="34" s="1"/>
  <c r="I309" i="34" a="1"/>
  <c r="I309" i="34" s="1"/>
  <c r="L309" i="34" a="1"/>
  <c r="L309" i="34" s="1"/>
  <c r="F309" i="34" a="1"/>
  <c r="F309" i="34" s="1"/>
  <c r="J309" i="34" a="1"/>
  <c r="J309" i="34" s="1"/>
  <c r="M309" i="34" a="1"/>
  <c r="M309" i="34" s="1"/>
  <c r="G309" i="34" a="1"/>
  <c r="G309" i="34" s="1"/>
  <c r="K309" i="34" a="1"/>
  <c r="K309" i="34" s="1"/>
  <c r="C309" i="34" a="1"/>
  <c r="C309" i="34" s="1"/>
  <c r="B310" i="34" a="1"/>
  <c r="B310" i="34" s="1"/>
  <c r="E310" i="34" l="1" a="1"/>
  <c r="E310" i="34" s="1"/>
  <c r="I310" i="34" a="1"/>
  <c r="I310" i="34" s="1"/>
  <c r="L310" i="34" a="1"/>
  <c r="L310" i="34" s="1"/>
  <c r="F310" i="34" a="1"/>
  <c r="F310" i="34" s="1"/>
  <c r="M310" i="34" a="1"/>
  <c r="M310" i="34" s="1"/>
  <c r="G310" i="34" a="1"/>
  <c r="G310" i="34" s="1"/>
  <c r="J310" i="34" a="1"/>
  <c r="J310" i="34" s="1"/>
  <c r="H310" i="34" a="1"/>
  <c r="H310" i="34" s="1"/>
  <c r="K310" i="34" a="1"/>
  <c r="K310" i="34" s="1"/>
  <c r="D310" i="34" a="1"/>
  <c r="D310" i="34" s="1"/>
  <c r="C310" i="34" a="1"/>
  <c r="C310" i="34" s="1"/>
  <c r="B311" i="34" a="1"/>
  <c r="B311" i="34" s="1"/>
  <c r="F311" i="34" l="1" a="1"/>
  <c r="F311" i="34" s="1"/>
  <c r="I311" i="34" a="1"/>
  <c r="I311" i="34" s="1"/>
  <c r="M311" i="34" a="1"/>
  <c r="M311" i="34" s="1"/>
  <c r="G311" i="34" a="1"/>
  <c r="G311" i="34" s="1"/>
  <c r="J311" i="34" a="1"/>
  <c r="J311" i="34" s="1"/>
  <c r="D311" i="34" a="1"/>
  <c r="D311" i="34" s="1"/>
  <c r="K311" i="34" a="1"/>
  <c r="K311" i="34" s="1"/>
  <c r="L311" i="34" a="1"/>
  <c r="L311" i="34" s="1"/>
  <c r="E311" i="34" a="1"/>
  <c r="E311" i="34" s="1"/>
  <c r="H311" i="34" a="1"/>
  <c r="H311" i="34" s="1"/>
  <c r="C311" i="34" a="1"/>
  <c r="C311" i="34" s="1"/>
  <c r="B312" i="34" a="1"/>
  <c r="B312" i="34" s="1"/>
  <c r="G312" i="34" l="1" a="1"/>
  <c r="G312" i="34" s="1"/>
  <c r="K312" i="34" a="1"/>
  <c r="K312" i="34" s="1"/>
  <c r="D312" i="34" a="1"/>
  <c r="D312" i="34" s="1"/>
  <c r="H312" i="34" a="1"/>
  <c r="H312" i="34" s="1"/>
  <c r="L312" i="34" a="1"/>
  <c r="L312" i="34" s="1"/>
  <c r="E312" i="34" a="1"/>
  <c r="E312" i="34" s="1"/>
  <c r="I312" i="34" a="1"/>
  <c r="I312" i="34" s="1"/>
  <c r="M312" i="34" a="1"/>
  <c r="M312" i="34" s="1"/>
  <c r="F312" i="34" a="1"/>
  <c r="F312" i="34" s="1"/>
  <c r="J312" i="34" a="1"/>
  <c r="J312" i="34" s="1"/>
  <c r="C312" i="34" a="1"/>
  <c r="C312" i="34" s="1"/>
  <c r="B313" i="34" a="1"/>
  <c r="B313" i="34" s="1"/>
  <c r="D313" i="34" l="1" a="1"/>
  <c r="D313" i="34" s="1"/>
  <c r="H313" i="34" a="1"/>
  <c r="H313" i="34" s="1"/>
  <c r="L313" i="34" a="1"/>
  <c r="L313" i="34" s="1"/>
  <c r="E313" i="34" a="1"/>
  <c r="E313" i="34" s="1"/>
  <c r="I313" i="34" a="1"/>
  <c r="I313" i="34" s="1"/>
  <c r="M313" i="34" a="1"/>
  <c r="M313" i="34" s="1"/>
  <c r="F313" i="34" a="1"/>
  <c r="F313" i="34" s="1"/>
  <c r="J313" i="34" a="1"/>
  <c r="J313" i="34" s="1"/>
  <c r="G313" i="34" a="1"/>
  <c r="G313" i="34" s="1"/>
  <c r="K313" i="34" a="1"/>
  <c r="K313" i="34" s="1"/>
  <c r="C313" i="34" a="1"/>
  <c r="C313" i="34" s="1"/>
  <c r="B314" i="34" a="1"/>
  <c r="B314" i="34" s="1"/>
  <c r="F314" i="34" l="1" a="1"/>
  <c r="F314" i="34" s="1"/>
  <c r="M314" i="34" a="1"/>
  <c r="M314" i="34" s="1"/>
  <c r="G314" i="34" a="1"/>
  <c r="G314" i="34" s="1"/>
  <c r="J314" i="34" a="1"/>
  <c r="J314" i="34" s="1"/>
  <c r="D314" i="34" a="1"/>
  <c r="D314" i="34" s="1"/>
  <c r="H314" i="34" a="1"/>
  <c r="H314" i="34" s="1"/>
  <c r="K314" i="34" a="1"/>
  <c r="K314" i="34" s="1"/>
  <c r="L314" i="34" a="1"/>
  <c r="L314" i="34" s="1"/>
  <c r="E314" i="34" a="1"/>
  <c r="E314" i="34" s="1"/>
  <c r="I314" i="34" a="1"/>
  <c r="I314" i="34" s="1"/>
  <c r="C314" i="34" a="1"/>
  <c r="C314" i="34" s="1"/>
  <c r="B315" i="34" a="1"/>
  <c r="B315" i="34" s="1"/>
  <c r="G315" i="34" l="1" a="1"/>
  <c r="G315" i="34" s="1"/>
  <c r="K315" i="34" a="1"/>
  <c r="K315" i="34" s="1"/>
  <c r="D315" i="34" a="1"/>
  <c r="D315" i="34" s="1"/>
  <c r="H315" i="34" a="1"/>
  <c r="H315" i="34" s="1"/>
  <c r="L315" i="34" a="1"/>
  <c r="L315" i="34" s="1"/>
  <c r="E315" i="34" a="1"/>
  <c r="E315" i="34" s="1"/>
  <c r="I315" i="34" a="1"/>
  <c r="I315" i="34" s="1"/>
  <c r="M315" i="34" a="1"/>
  <c r="M315" i="34" s="1"/>
  <c r="F315" i="34" a="1"/>
  <c r="F315" i="34" s="1"/>
  <c r="J315" i="34" a="1"/>
  <c r="J315" i="34" s="1"/>
  <c r="C315" i="34" a="1"/>
  <c r="C315" i="34" s="1"/>
  <c r="B316" i="34" a="1"/>
  <c r="B316" i="34" s="1"/>
  <c r="E316" i="34" l="1" a="1"/>
  <c r="E316" i="34" s="1"/>
  <c r="H316" i="34" a="1"/>
  <c r="H316" i="34" s="1"/>
  <c r="L316" i="34" a="1"/>
  <c r="L316" i="34" s="1"/>
  <c r="I316" i="34" a="1"/>
  <c r="I316" i="34" s="1"/>
  <c r="M316" i="34" a="1"/>
  <c r="M316" i="34" s="1"/>
  <c r="F316" i="34" a="1"/>
  <c r="F316" i="34" s="1"/>
  <c r="J316" i="34" a="1"/>
  <c r="J316" i="34" s="1"/>
  <c r="G316" i="34" a="1"/>
  <c r="G316" i="34" s="1"/>
  <c r="K316" i="34" a="1"/>
  <c r="K316" i="34" s="1"/>
  <c r="D316" i="34" a="1"/>
  <c r="D316" i="34" s="1"/>
  <c r="C316" i="34" a="1"/>
  <c r="C316" i="34" s="1"/>
  <c r="B317" i="34" a="1"/>
  <c r="B317" i="34" s="1"/>
  <c r="E317" i="34" l="1" a="1"/>
  <c r="E317" i="34" s="1"/>
  <c r="I317" i="34" a="1"/>
  <c r="I317" i="34" s="1"/>
  <c r="L317" i="34" a="1"/>
  <c r="L317" i="34" s="1"/>
  <c r="F317" i="34" a="1"/>
  <c r="F317" i="34" s="1"/>
  <c r="J317" i="34" a="1"/>
  <c r="J317" i="34" s="1"/>
  <c r="M317" i="34" a="1"/>
  <c r="M317" i="34" s="1"/>
  <c r="G317" i="34" a="1"/>
  <c r="G317" i="34" s="1"/>
  <c r="K317" i="34" a="1"/>
  <c r="K317" i="34" s="1"/>
  <c r="D317" i="34" a="1"/>
  <c r="D317" i="34" s="1"/>
  <c r="H317" i="34" a="1"/>
  <c r="H317" i="34" s="1"/>
  <c r="C317" i="34" a="1"/>
  <c r="C317" i="34" s="1"/>
  <c r="B318" i="34" a="1"/>
  <c r="B318" i="34" s="1"/>
  <c r="F318" i="34" l="1" a="1"/>
  <c r="F318" i="34" s="1"/>
  <c r="J318" i="34" a="1"/>
  <c r="J318" i="34" s="1"/>
  <c r="G318" i="34" a="1"/>
  <c r="G318" i="34" s="1"/>
  <c r="K318" i="34" a="1"/>
  <c r="K318" i="34" s="1"/>
  <c r="D318" i="34" a="1"/>
  <c r="D318" i="34" s="1"/>
  <c r="H318" i="34" a="1"/>
  <c r="H318" i="34" s="1"/>
  <c r="L318" i="34" a="1"/>
  <c r="L318" i="34" s="1"/>
  <c r="E318" i="34" a="1"/>
  <c r="E318" i="34" s="1"/>
  <c r="I318" i="34" a="1"/>
  <c r="I318" i="34" s="1"/>
  <c r="M318" i="34" a="1"/>
  <c r="M318" i="34" s="1"/>
  <c r="C318" i="34" a="1"/>
  <c r="C318" i="34" s="1"/>
  <c r="B319" i="34" a="1"/>
  <c r="B319" i="34" s="1"/>
  <c r="D319" i="34" l="1" a="1"/>
  <c r="D319" i="34" s="1"/>
  <c r="K319" i="34" a="1"/>
  <c r="K319" i="34" s="1"/>
  <c r="E319" i="34" a="1"/>
  <c r="E319" i="34" s="1"/>
  <c r="H319" i="34" a="1"/>
  <c r="H319" i="34" s="1"/>
  <c r="L319" i="34" a="1"/>
  <c r="L319" i="34" s="1"/>
  <c r="F319" i="34" a="1"/>
  <c r="F319" i="34" s="1"/>
  <c r="I319" i="34" a="1"/>
  <c r="I319" i="34" s="1"/>
  <c r="M319" i="34" a="1"/>
  <c r="M319" i="34" s="1"/>
  <c r="G319" i="34" a="1"/>
  <c r="G319" i="34" s="1"/>
  <c r="J319" i="34" a="1"/>
  <c r="J319" i="34" s="1"/>
  <c r="C319" i="34" a="1"/>
  <c r="C319" i="34" s="1"/>
  <c r="B320" i="34" a="1"/>
  <c r="B320" i="34" s="1"/>
  <c r="E320" i="34" l="1" a="1"/>
  <c r="E320" i="34" s="1"/>
  <c r="H320" i="34" a="1"/>
  <c r="H320" i="34" s="1"/>
  <c r="L320" i="34" a="1"/>
  <c r="L320" i="34" s="1"/>
  <c r="I320" i="34" a="1"/>
  <c r="I320" i="34" s="1"/>
  <c r="M320" i="34" a="1"/>
  <c r="M320" i="34" s="1"/>
  <c r="F320" i="34" a="1"/>
  <c r="F320" i="34" s="1"/>
  <c r="J320" i="34" a="1"/>
  <c r="J320" i="34" s="1"/>
  <c r="K320" i="34" a="1"/>
  <c r="K320" i="34" s="1"/>
  <c r="D320" i="34" a="1"/>
  <c r="D320" i="34" s="1"/>
  <c r="G320" i="34" a="1"/>
  <c r="G320" i="34" s="1"/>
  <c r="C320" i="34" a="1"/>
  <c r="C320" i="34" s="1"/>
  <c r="B321" i="34" a="1"/>
  <c r="B321" i="34" s="1"/>
  <c r="E321" i="34" l="1" a="1"/>
  <c r="E321" i="34" s="1"/>
  <c r="I321" i="34" a="1"/>
  <c r="I321" i="34" s="1"/>
  <c r="M321" i="34" a="1"/>
  <c r="M321" i="34" s="1"/>
  <c r="F321" i="34" a="1"/>
  <c r="F321" i="34" s="1"/>
  <c r="J321" i="34" a="1"/>
  <c r="J321" i="34" s="1"/>
  <c r="G321" i="34" a="1"/>
  <c r="G321" i="34" s="1"/>
  <c r="K321" i="34" a="1"/>
  <c r="K321" i="34" s="1"/>
  <c r="D321" i="34" a="1"/>
  <c r="D321" i="34" s="1"/>
  <c r="H321" i="34" a="1"/>
  <c r="H321" i="34" s="1"/>
  <c r="L321" i="34" a="1"/>
  <c r="L321" i="34" s="1"/>
  <c r="C321" i="34" a="1"/>
  <c r="C321" i="34" s="1"/>
  <c r="B322" i="34" a="1"/>
  <c r="B322" i="34" s="1"/>
  <c r="G322" i="34" l="1" a="1"/>
  <c r="G322" i="34" s="1"/>
  <c r="J322" i="34" a="1"/>
  <c r="J322" i="34" s="1"/>
  <c r="D322" i="34" a="1"/>
  <c r="D322" i="34" s="1"/>
  <c r="H322" i="34" a="1"/>
  <c r="H322" i="34" s="1"/>
  <c r="K322" i="34" a="1"/>
  <c r="K322" i="34" s="1"/>
  <c r="E322" i="34" a="1"/>
  <c r="E322" i="34" s="1"/>
  <c r="I322" i="34" a="1"/>
  <c r="I322" i="34" s="1"/>
  <c r="L322" i="34" a="1"/>
  <c r="L322" i="34" s="1"/>
  <c r="F322" i="34" a="1"/>
  <c r="F322" i="34" s="1"/>
  <c r="M322" i="34" a="1"/>
  <c r="M322" i="34" s="1"/>
  <c r="C322" i="34" a="1"/>
  <c r="C322" i="34" s="1"/>
  <c r="B323" i="34" a="1"/>
  <c r="B323" i="34" s="1"/>
  <c r="D323" i="34" l="1" a="1"/>
  <c r="D323" i="34" s="1"/>
  <c r="K323" i="34" a="1"/>
  <c r="K323" i="34" s="1"/>
  <c r="E323" i="34" a="1"/>
  <c r="E323" i="34" s="1"/>
  <c r="H323" i="34" a="1"/>
  <c r="H323" i="34" s="1"/>
  <c r="L323" i="34" a="1"/>
  <c r="L323" i="34" s="1"/>
  <c r="F323" i="34" a="1"/>
  <c r="F323" i="34" s="1"/>
  <c r="I323" i="34" a="1"/>
  <c r="I323" i="34" s="1"/>
  <c r="M323" i="34" a="1"/>
  <c r="M323" i="34" s="1"/>
  <c r="J323" i="34" a="1"/>
  <c r="J323" i="34" s="1"/>
  <c r="G323" i="34" a="1"/>
  <c r="G323" i="34" s="1"/>
  <c r="C323" i="34" a="1"/>
  <c r="C323" i="34" s="1"/>
  <c r="B324" i="34" a="1"/>
  <c r="B324" i="34" s="1"/>
  <c r="E324" i="34" l="1" a="1"/>
  <c r="E324" i="34" s="1"/>
  <c r="H324" i="34" a="1"/>
  <c r="H324" i="34" s="1"/>
  <c r="L324" i="34" a="1"/>
  <c r="L324" i="34" s="1"/>
  <c r="I324" i="34" a="1"/>
  <c r="I324" i="34" s="1"/>
  <c r="M324" i="34" a="1"/>
  <c r="M324" i="34" s="1"/>
  <c r="F324" i="34" a="1"/>
  <c r="F324" i="34" s="1"/>
  <c r="J324" i="34" a="1"/>
  <c r="J324" i="34" s="1"/>
  <c r="D324" i="34" a="1"/>
  <c r="D324" i="34" s="1"/>
  <c r="G324" i="34" a="1"/>
  <c r="G324" i="34" s="1"/>
  <c r="K324" i="34" a="1"/>
  <c r="K324" i="34" s="1"/>
  <c r="C324" i="34" a="1"/>
  <c r="C324" i="34" s="1"/>
  <c r="B325" i="34" a="1"/>
  <c r="B325" i="34" s="1"/>
  <c r="F325" i="34" l="1" a="1"/>
  <c r="F325" i="34" s="1"/>
  <c r="J325" i="34" a="1"/>
  <c r="J325" i="34" s="1"/>
  <c r="M325" i="34" a="1"/>
  <c r="M325" i="34" s="1"/>
  <c r="G325" i="34" a="1"/>
  <c r="G325" i="34" s="1"/>
  <c r="K325" i="34" a="1"/>
  <c r="K325" i="34" s="1"/>
  <c r="D325" i="34" a="1"/>
  <c r="D325" i="34" s="1"/>
  <c r="H325" i="34" a="1"/>
  <c r="H325" i="34" s="1"/>
  <c r="E325" i="34" a="1"/>
  <c r="E325" i="34" s="1"/>
  <c r="I325" i="34" a="1"/>
  <c r="I325" i="34" s="1"/>
  <c r="L325" i="34" a="1"/>
  <c r="L325" i="34" s="1"/>
  <c r="C325" i="34" a="1"/>
  <c r="C325" i="34" s="1"/>
  <c r="B326" i="34" a="1"/>
  <c r="B326" i="34" s="1"/>
  <c r="G326" i="34" l="1" a="1"/>
  <c r="G326" i="34" s="1"/>
  <c r="K326" i="34" a="1"/>
  <c r="K326" i="34" s="1"/>
  <c r="D326" i="34" a="1"/>
  <c r="D326" i="34" s="1"/>
  <c r="H326" i="34" a="1"/>
  <c r="H326" i="34" s="1"/>
  <c r="L326" i="34" a="1"/>
  <c r="L326" i="34" s="1"/>
  <c r="E326" i="34" a="1"/>
  <c r="E326" i="34" s="1"/>
  <c r="I326" i="34" a="1"/>
  <c r="I326" i="34" s="1"/>
  <c r="M326" i="34" a="1"/>
  <c r="M326" i="34" s="1"/>
  <c r="J326" i="34" a="1"/>
  <c r="J326" i="34" s="1"/>
  <c r="F326" i="34" a="1"/>
  <c r="F326" i="34" s="1"/>
  <c r="C326" i="34" a="1"/>
  <c r="C326" i="34" s="1"/>
  <c r="B327" i="34" a="1"/>
  <c r="B327" i="34" s="1"/>
  <c r="E327" i="34" l="1" a="1"/>
  <c r="E327" i="34" s="1"/>
  <c r="H327" i="34" a="1"/>
  <c r="H327" i="34" s="1"/>
  <c r="L327" i="34" a="1"/>
  <c r="L327" i="34" s="1"/>
  <c r="I327" i="34" a="1"/>
  <c r="I327" i="34" s="1"/>
  <c r="M327" i="34" a="1"/>
  <c r="M327" i="34" s="1"/>
  <c r="F327" i="34" a="1"/>
  <c r="F327" i="34" s="1"/>
  <c r="J327" i="34" a="1"/>
  <c r="J327" i="34" s="1"/>
  <c r="D327" i="34" a="1"/>
  <c r="D327" i="34" s="1"/>
  <c r="G327" i="34" a="1"/>
  <c r="G327" i="34" s="1"/>
  <c r="C327" i="34" a="1"/>
  <c r="C327" i="34" s="1"/>
  <c r="K327" i="34" a="1"/>
  <c r="K327" i="34" s="1"/>
  <c r="B328" i="34" a="1"/>
  <c r="B328" i="34" s="1"/>
  <c r="F328" i="34" l="1" a="1"/>
  <c r="F328" i="34" s="1"/>
  <c r="J328" i="34" a="1"/>
  <c r="J328" i="34" s="1"/>
  <c r="G328" i="34" a="1"/>
  <c r="G328" i="34" s="1"/>
  <c r="K328" i="34" a="1"/>
  <c r="K328" i="34" s="1"/>
  <c r="D328" i="34" a="1"/>
  <c r="D328" i="34" s="1"/>
  <c r="H328" i="34" a="1"/>
  <c r="H328" i="34" s="1"/>
  <c r="L328" i="34" a="1"/>
  <c r="L328" i="34" s="1"/>
  <c r="E328" i="34" a="1"/>
  <c r="E328" i="34" s="1"/>
  <c r="I328" i="34" a="1"/>
  <c r="I328" i="34" s="1"/>
  <c r="M328" i="34" a="1"/>
  <c r="M328" i="34" s="1"/>
  <c r="C328" i="34" a="1"/>
  <c r="C328" i="34" s="1"/>
  <c r="B329" i="34" a="1"/>
  <c r="B329" i="34" s="1"/>
  <c r="D329" i="34" l="1" a="1"/>
  <c r="D329" i="34" s="1"/>
  <c r="G329" i="34" a="1"/>
  <c r="G329" i="34" s="1"/>
  <c r="K329" i="34" a="1"/>
  <c r="K329" i="34" s="1"/>
  <c r="H329" i="34" a="1"/>
  <c r="H329" i="34" s="1"/>
  <c r="L329" i="34" a="1"/>
  <c r="L329" i="34" s="1"/>
  <c r="E329" i="34" a="1"/>
  <c r="E329" i="34" s="1"/>
  <c r="I329" i="34" a="1"/>
  <c r="I329" i="34" s="1"/>
  <c r="M329" i="34" a="1"/>
  <c r="M329" i="34" s="1"/>
  <c r="J329" i="34" a="1"/>
  <c r="J329" i="34" s="1"/>
  <c r="F329" i="34" a="1"/>
  <c r="F329" i="34" s="1"/>
  <c r="C329" i="34" a="1"/>
  <c r="C329" i="34" s="1"/>
  <c r="B330" i="34" a="1"/>
  <c r="B330" i="34" s="1"/>
  <c r="H330" i="34" l="1" a="1"/>
  <c r="H330" i="34" s="1"/>
  <c r="K330" i="34" a="1"/>
  <c r="K330" i="34" s="1"/>
  <c r="E330" i="34" a="1"/>
  <c r="E330" i="34" s="1"/>
  <c r="L330" i="34" a="1"/>
  <c r="L330" i="34" s="1"/>
  <c r="F330" i="34" a="1"/>
  <c r="F330" i="34" s="1"/>
  <c r="I330" i="34" a="1"/>
  <c r="I330" i="34" s="1"/>
  <c r="M330" i="34" a="1"/>
  <c r="M330" i="34" s="1"/>
  <c r="D330" i="34" a="1"/>
  <c r="D330" i="34" s="1"/>
  <c r="G330" i="34" a="1"/>
  <c r="G330" i="34" s="1"/>
  <c r="J330" i="34" a="1"/>
  <c r="J330" i="34" s="1"/>
  <c r="C330" i="34" a="1"/>
  <c r="C330" i="34" s="1"/>
  <c r="B331" i="34" a="1"/>
  <c r="B331" i="34" s="1"/>
  <c r="H331" i="34" l="1" a="1"/>
  <c r="H331" i="34" s="1"/>
  <c r="K331" i="34" a="1"/>
  <c r="K331" i="34" s="1"/>
  <c r="E331" i="34" a="1"/>
  <c r="E331" i="34" s="1"/>
  <c r="I331" i="34" a="1"/>
  <c r="I331" i="34" s="1"/>
  <c r="L331" i="34" a="1"/>
  <c r="L331" i="34" s="1"/>
  <c r="F331" i="34" a="1"/>
  <c r="F331" i="34" s="1"/>
  <c r="J331" i="34" a="1"/>
  <c r="J331" i="34" s="1"/>
  <c r="M331" i="34" a="1"/>
  <c r="M331" i="34" s="1"/>
  <c r="D331" i="34" a="1"/>
  <c r="D331" i="34" s="1"/>
  <c r="G331" i="34" a="1"/>
  <c r="G331" i="34" s="1"/>
  <c r="C331" i="34" a="1"/>
  <c r="C331" i="34" s="1"/>
  <c r="B332" i="34" a="1"/>
  <c r="B332" i="34" s="1"/>
  <c r="H332" i="34" l="1" a="1"/>
  <c r="H332" i="34" s="1"/>
  <c r="L332" i="34" a="1"/>
  <c r="L332" i="34" s="1"/>
  <c r="E332" i="34" a="1"/>
  <c r="E332" i="34" s="1"/>
  <c r="I332" i="34" a="1"/>
  <c r="I332" i="34" s="1"/>
  <c r="M332" i="34" a="1"/>
  <c r="M332" i="34" s="1"/>
  <c r="F332" i="34" a="1"/>
  <c r="F332" i="34" s="1"/>
  <c r="J332" i="34" a="1"/>
  <c r="J332" i="34" s="1"/>
  <c r="G332" i="34" a="1"/>
  <c r="G332" i="34" s="1"/>
  <c r="K332" i="34" a="1"/>
  <c r="K332" i="34" s="1"/>
  <c r="D332" i="34" a="1"/>
  <c r="D332" i="34" s="1"/>
  <c r="C332" i="34" a="1"/>
  <c r="C332" i="34" s="1"/>
  <c r="B333" i="34" a="1"/>
  <c r="B333" i="34" s="1"/>
  <c r="E333" i="34" l="1" a="1"/>
  <c r="E333" i="34" s="1"/>
  <c r="H333" i="34" a="1"/>
  <c r="H333" i="34" s="1"/>
  <c r="K333" i="34" a="1"/>
  <c r="K333" i="34" s="1"/>
  <c r="F333" i="34" a="1"/>
  <c r="F333" i="34" s="1"/>
  <c r="I333" i="34" a="1"/>
  <c r="I333" i="34" s="1"/>
  <c r="L333" i="34" a="1"/>
  <c r="L333" i="34" s="1"/>
  <c r="D333" i="34" a="1"/>
  <c r="D333" i="34" s="1"/>
  <c r="J333" i="34" a="1"/>
  <c r="J333" i="34" s="1"/>
  <c r="M333" i="34" a="1"/>
  <c r="M333" i="34" s="1"/>
  <c r="G333" i="34" a="1"/>
  <c r="G333" i="34" s="1"/>
  <c r="C333" i="34" a="1"/>
  <c r="C333" i="34" s="1"/>
  <c r="B334" i="34" a="1"/>
  <c r="B334" i="34" s="1"/>
  <c r="H334" i="34" l="1" a="1"/>
  <c r="H334" i="34" s="1"/>
  <c r="K334" i="34" a="1"/>
  <c r="K334" i="34" s="1"/>
  <c r="E334" i="34" a="1"/>
  <c r="E334" i="34" s="1"/>
  <c r="L334" i="34" a="1"/>
  <c r="L334" i="34" s="1"/>
  <c r="F334" i="34" a="1"/>
  <c r="F334" i="34" s="1"/>
  <c r="I334" i="34" a="1"/>
  <c r="I334" i="34" s="1"/>
  <c r="M334" i="34" a="1"/>
  <c r="M334" i="34" s="1"/>
  <c r="D334" i="34" a="1"/>
  <c r="D334" i="34" s="1"/>
  <c r="G334" i="34" a="1"/>
  <c r="G334" i="34" s="1"/>
  <c r="J334" i="34" a="1"/>
  <c r="J334" i="34" s="1"/>
  <c r="C334" i="34" a="1"/>
  <c r="C334" i="34" s="1"/>
  <c r="B335" i="34" a="1"/>
  <c r="B335" i="34" s="1"/>
  <c r="D335" i="34" l="1" a="1"/>
  <c r="D335" i="34" s="1"/>
  <c r="G335" i="34" a="1"/>
  <c r="G335" i="34" s="1"/>
  <c r="H335" i="34" a="1"/>
  <c r="H335" i="34" s="1"/>
  <c r="K335" i="34" a="1"/>
  <c r="K335" i="34" s="1"/>
  <c r="E335" i="34" a="1"/>
  <c r="E335" i="34" s="1"/>
  <c r="I335" i="34" a="1"/>
  <c r="I335" i="34" s="1"/>
  <c r="L335" i="34" a="1"/>
  <c r="L335" i="34" s="1"/>
  <c r="F335" i="34" a="1"/>
  <c r="F335" i="34" s="1"/>
  <c r="J335" i="34" a="1"/>
  <c r="J335" i="34" s="1"/>
  <c r="M335" i="34" a="1"/>
  <c r="M335" i="34" s="1"/>
  <c r="C335" i="34" a="1"/>
  <c r="C335" i="34" s="1"/>
  <c r="B336" i="34" a="1"/>
  <c r="B336" i="34" s="1"/>
  <c r="D336" i="34" l="1" a="1"/>
  <c r="D336" i="34" s="1"/>
  <c r="G336" i="34" a="1"/>
  <c r="G336" i="34" s="1"/>
  <c r="J336" i="34" a="1"/>
  <c r="J336" i="34" s="1"/>
  <c r="H336" i="34" a="1"/>
  <c r="H336" i="34" s="1"/>
  <c r="K336" i="34" a="1"/>
  <c r="K336" i="34" s="1"/>
  <c r="E336" i="34" a="1"/>
  <c r="E336" i="34" s="1"/>
  <c r="L336" i="34" a="1"/>
  <c r="L336" i="34" s="1"/>
  <c r="F336" i="34" a="1"/>
  <c r="F336" i="34" s="1"/>
  <c r="I336" i="34" a="1"/>
  <c r="I336" i="34" s="1"/>
  <c r="M336" i="34" a="1"/>
  <c r="M336" i="34" s="1"/>
  <c r="C336" i="34" a="1"/>
  <c r="C336" i="34" s="1"/>
  <c r="B337" i="34" a="1"/>
  <c r="B337" i="34" s="1"/>
  <c r="D337" i="34" l="1" a="1"/>
  <c r="D337" i="34" s="1"/>
  <c r="G337" i="34" a="1"/>
  <c r="G337" i="34" s="1"/>
  <c r="K337" i="34" a="1"/>
  <c r="K337" i="34" s="1"/>
  <c r="H337" i="34" a="1"/>
  <c r="H337" i="34" s="1"/>
  <c r="L337" i="34" a="1"/>
  <c r="L337" i="34" s="1"/>
  <c r="E337" i="34" a="1"/>
  <c r="E337" i="34" s="1"/>
  <c r="I337" i="34" a="1"/>
  <c r="I337" i="34" s="1"/>
  <c r="M337" i="34" a="1"/>
  <c r="M337" i="34" s="1"/>
  <c r="J337" i="34" a="1"/>
  <c r="J337" i="34" s="1"/>
  <c r="F337" i="34" a="1"/>
  <c r="F337" i="34" s="1"/>
  <c r="C337" i="34" a="1"/>
  <c r="C337" i="34" s="1"/>
  <c r="B338" i="34" a="1"/>
  <c r="B338" i="34" s="1"/>
  <c r="H338" i="34" l="1" a="1"/>
  <c r="H338" i="34" s="1"/>
  <c r="K338" i="34" a="1"/>
  <c r="K338" i="34" s="1"/>
  <c r="E338" i="34" a="1"/>
  <c r="E338" i="34" s="1"/>
  <c r="L338" i="34" a="1"/>
  <c r="L338" i="34" s="1"/>
  <c r="F338" i="34" a="1"/>
  <c r="F338" i="34" s="1"/>
  <c r="I338" i="34" a="1"/>
  <c r="I338" i="34" s="1"/>
  <c r="M338" i="34" a="1"/>
  <c r="M338" i="34" s="1"/>
  <c r="D338" i="34" a="1"/>
  <c r="D338" i="34" s="1"/>
  <c r="G338" i="34" a="1"/>
  <c r="G338" i="34" s="1"/>
  <c r="J338" i="34" a="1"/>
  <c r="J338" i="34" s="1"/>
  <c r="C338" i="34" a="1"/>
  <c r="C338" i="34" s="1"/>
  <c r="B339" i="34" a="1"/>
  <c r="B339" i="34" s="1"/>
  <c r="H339" i="34" l="1" a="1"/>
  <c r="H339" i="34" s="1"/>
  <c r="K339" i="34" a="1"/>
  <c r="K339" i="34" s="1"/>
  <c r="E339" i="34" a="1"/>
  <c r="E339" i="34" s="1"/>
  <c r="I339" i="34" a="1"/>
  <c r="I339" i="34" s="1"/>
  <c r="L339" i="34" a="1"/>
  <c r="L339" i="34" s="1"/>
  <c r="F339" i="34" a="1"/>
  <c r="F339" i="34" s="1"/>
  <c r="J339" i="34" a="1"/>
  <c r="J339" i="34" s="1"/>
  <c r="M339" i="34" a="1"/>
  <c r="M339" i="34" s="1"/>
  <c r="D339" i="34" a="1"/>
  <c r="D339" i="34" s="1"/>
  <c r="G339" i="34" a="1"/>
  <c r="G339" i="34" s="1"/>
  <c r="C339" i="34" a="1"/>
  <c r="C339" i="34" s="1"/>
  <c r="B340" i="34" a="1"/>
  <c r="B340" i="34" s="1"/>
  <c r="H340" i="34" l="1" a="1"/>
  <c r="H340" i="34" s="1"/>
  <c r="L340" i="34" a="1"/>
  <c r="L340" i="34" s="1"/>
  <c r="E340" i="34" a="1"/>
  <c r="E340" i="34" s="1"/>
  <c r="I340" i="34" a="1"/>
  <c r="I340" i="34" s="1"/>
  <c r="M340" i="34" a="1"/>
  <c r="M340" i="34" s="1"/>
  <c r="F340" i="34" a="1"/>
  <c r="F340" i="34" s="1"/>
  <c r="J340" i="34" a="1"/>
  <c r="J340" i="34" s="1"/>
  <c r="G340" i="34" a="1"/>
  <c r="G340" i="34" s="1"/>
  <c r="K340" i="34" a="1"/>
  <c r="K340" i="34" s="1"/>
  <c r="D340" i="34" a="1"/>
  <c r="D340" i="34" s="1"/>
  <c r="C340" i="34" a="1"/>
  <c r="C340" i="34" s="1"/>
  <c r="B341" i="34" a="1"/>
  <c r="B341" i="34" s="1"/>
  <c r="E341" i="34" l="1" a="1"/>
  <c r="E341" i="34" s="1"/>
  <c r="H341" i="34" a="1"/>
  <c r="H341" i="34" s="1"/>
  <c r="K341" i="34" a="1"/>
  <c r="K341" i="34" s="1"/>
  <c r="F341" i="34" a="1"/>
  <c r="F341" i="34" s="1"/>
  <c r="I341" i="34" a="1"/>
  <c r="I341" i="34" s="1"/>
  <c r="L341" i="34" a="1"/>
  <c r="L341" i="34" s="1"/>
  <c r="D341" i="34" a="1"/>
  <c r="D341" i="34" s="1"/>
  <c r="J341" i="34" a="1"/>
  <c r="J341" i="34" s="1"/>
  <c r="M341" i="34" a="1"/>
  <c r="M341" i="34" s="1"/>
  <c r="G341" i="34" a="1"/>
  <c r="G341" i="34" s="1"/>
  <c r="C341" i="34" a="1"/>
  <c r="C341" i="34" s="1"/>
  <c r="B342" i="34" a="1"/>
  <c r="B342" i="34" s="1"/>
  <c r="H342" i="34" l="1" a="1"/>
  <c r="H342" i="34" s="1"/>
  <c r="L342" i="34" a="1"/>
  <c r="L342" i="34" s="1"/>
  <c r="E342" i="34" a="1"/>
  <c r="E342" i="34" s="1"/>
  <c r="I342" i="34" a="1"/>
  <c r="I342" i="34" s="1"/>
  <c r="F342" i="34" a="1"/>
  <c r="F342" i="34" s="1"/>
  <c r="J342" i="34" a="1"/>
  <c r="J342" i="34" s="1"/>
  <c r="M342" i="34" a="1"/>
  <c r="M342" i="34" s="1"/>
  <c r="D342" i="34" a="1"/>
  <c r="D342" i="34" s="1"/>
  <c r="G342" i="34" a="1"/>
  <c r="G342" i="34" s="1"/>
  <c r="K342" i="34" a="1"/>
  <c r="K342" i="34" s="1"/>
  <c r="C342" i="34" a="1"/>
  <c r="C342" i="34" s="1"/>
  <c r="B343" i="34" a="1"/>
  <c r="B343" i="34" s="1"/>
  <c r="H343" i="34" l="1" a="1"/>
  <c r="H343" i="34" s="1"/>
  <c r="L343" i="34" a="1"/>
  <c r="L343" i="34" s="1"/>
  <c r="E343" i="34" a="1"/>
  <c r="E343" i="34" s="1"/>
  <c r="I343" i="34" a="1"/>
  <c r="I343" i="34" s="1"/>
  <c r="M343" i="34" a="1"/>
  <c r="M343" i="34" s="1"/>
  <c r="F343" i="34" a="1"/>
  <c r="F343" i="34" s="1"/>
  <c r="J343" i="34" a="1"/>
  <c r="J343" i="34" s="1"/>
  <c r="D343" i="34" a="1"/>
  <c r="D343" i="34" s="1"/>
  <c r="G343" i="34" a="1"/>
  <c r="G343" i="34" s="1"/>
  <c r="K343" i="34" a="1"/>
  <c r="K343" i="34" s="1"/>
  <c r="C343" i="34" a="1"/>
  <c r="C343" i="34" s="1"/>
  <c r="B344" i="34" a="1"/>
  <c r="B344" i="34" s="1"/>
  <c r="E344" i="34" l="1" a="1"/>
  <c r="E344" i="34" s="1"/>
  <c r="L344" i="34" a="1"/>
  <c r="L344" i="34" s="1"/>
  <c r="F344" i="34" a="1"/>
  <c r="F344" i="34" s="1"/>
  <c r="I344" i="34" a="1"/>
  <c r="I344" i="34" s="1"/>
  <c r="M344" i="34" a="1"/>
  <c r="M344" i="34" s="1"/>
  <c r="D344" i="34" a="1"/>
  <c r="D344" i="34" s="1"/>
  <c r="G344" i="34" a="1"/>
  <c r="G344" i="34" s="1"/>
  <c r="J344" i="34" a="1"/>
  <c r="J344" i="34" s="1"/>
  <c r="H344" i="34" a="1"/>
  <c r="H344" i="34" s="1"/>
  <c r="K344" i="34" a="1"/>
  <c r="K344" i="34" s="1"/>
  <c r="C344" i="34" a="1"/>
  <c r="C344" i="34" s="1"/>
  <c r="B345" i="34" a="1"/>
  <c r="B345" i="34" s="1"/>
  <c r="E345" i="34" l="1" a="1"/>
  <c r="E345" i="34" s="1"/>
  <c r="H345" i="34" a="1"/>
  <c r="H345" i="34" s="1"/>
  <c r="K345" i="34" a="1"/>
  <c r="K345" i="34" s="1"/>
  <c r="F345" i="34" a="1"/>
  <c r="F345" i="34" s="1"/>
  <c r="I345" i="34" a="1"/>
  <c r="I345" i="34" s="1"/>
  <c r="L345" i="34" a="1"/>
  <c r="L345" i="34" s="1"/>
  <c r="D345" i="34" a="1"/>
  <c r="D345" i="34" s="1"/>
  <c r="J345" i="34" a="1"/>
  <c r="J345" i="34" s="1"/>
  <c r="M345" i="34" a="1"/>
  <c r="M345" i="34" s="1"/>
  <c r="G345" i="34" a="1"/>
  <c r="G345" i="34" s="1"/>
  <c r="C345" i="34" a="1"/>
  <c r="C345" i="34" s="1"/>
  <c r="B346" i="34" a="1"/>
  <c r="B346" i="34" s="1"/>
  <c r="H346" i="34" l="1" a="1"/>
  <c r="H346" i="34" s="1"/>
  <c r="L346" i="34" a="1"/>
  <c r="L346" i="34" s="1"/>
  <c r="E346" i="34" a="1"/>
  <c r="E346" i="34" s="1"/>
  <c r="I346" i="34" a="1"/>
  <c r="I346" i="34" s="1"/>
  <c r="F346" i="34" a="1"/>
  <c r="F346" i="34" s="1"/>
  <c r="J346" i="34" a="1"/>
  <c r="J346" i="34" s="1"/>
  <c r="M346" i="34" a="1"/>
  <c r="M346" i="34" s="1"/>
  <c r="D346" i="34" a="1"/>
  <c r="D346" i="34" s="1"/>
  <c r="G346" i="34" a="1"/>
  <c r="G346" i="34" s="1"/>
  <c r="K346" i="34" a="1"/>
  <c r="K346" i="34" s="1"/>
  <c r="C346" i="34" a="1"/>
  <c r="C346" i="34" s="1"/>
  <c r="B347" i="34" a="1"/>
  <c r="B347" i="34" s="1"/>
  <c r="H347" i="34" l="1" a="1"/>
  <c r="H347" i="34" s="1"/>
  <c r="L347" i="34" a="1"/>
  <c r="L347" i="34" s="1"/>
  <c r="E347" i="34" a="1"/>
  <c r="E347" i="34" s="1"/>
  <c r="I347" i="34" a="1"/>
  <c r="I347" i="34" s="1"/>
  <c r="M347" i="34" a="1"/>
  <c r="M347" i="34" s="1"/>
  <c r="F347" i="34" a="1"/>
  <c r="F347" i="34" s="1"/>
  <c r="J347" i="34" a="1"/>
  <c r="J347" i="34" s="1"/>
  <c r="D347" i="34" a="1"/>
  <c r="D347" i="34" s="1"/>
  <c r="G347" i="34" a="1"/>
  <c r="G347" i="34" s="1"/>
  <c r="K347" i="34" a="1"/>
  <c r="K347" i="34" s="1"/>
  <c r="C347" i="34" a="1"/>
  <c r="C347" i="34" s="1"/>
  <c r="B348" i="34" a="1"/>
  <c r="B348" i="34" s="1"/>
  <c r="E348" i="34" l="1" a="1"/>
  <c r="E348" i="34" s="1"/>
  <c r="L348" i="34" a="1"/>
  <c r="L348" i="34" s="1"/>
  <c r="F348" i="34" a="1"/>
  <c r="F348" i="34" s="1"/>
  <c r="I348" i="34" a="1"/>
  <c r="I348" i="34" s="1"/>
  <c r="M348" i="34" a="1"/>
  <c r="M348" i="34" s="1"/>
  <c r="D348" i="34" a="1"/>
  <c r="D348" i="34" s="1"/>
  <c r="G348" i="34" a="1"/>
  <c r="G348" i="34" s="1"/>
  <c r="J348" i="34" a="1"/>
  <c r="J348" i="34" s="1"/>
  <c r="H348" i="34" a="1"/>
  <c r="H348" i="34" s="1"/>
  <c r="K348" i="34" a="1"/>
  <c r="K348" i="34" s="1"/>
  <c r="C348" i="34" a="1"/>
  <c r="C348" i="34" s="1"/>
  <c r="B349" i="34" a="1"/>
  <c r="B349" i="34" s="1"/>
  <c r="E349" i="34" l="1" a="1"/>
  <c r="E349" i="34" s="1"/>
  <c r="H349" i="34" a="1"/>
  <c r="H349" i="34" s="1"/>
  <c r="K349" i="34" a="1"/>
  <c r="K349" i="34" s="1"/>
  <c r="F349" i="34" a="1"/>
  <c r="F349" i="34" s="1"/>
  <c r="I349" i="34" a="1"/>
  <c r="I349" i="34" s="1"/>
  <c r="L349" i="34" a="1"/>
  <c r="L349" i="34" s="1"/>
  <c r="D349" i="34" a="1"/>
  <c r="D349" i="34" s="1"/>
  <c r="J349" i="34" a="1"/>
  <c r="J349" i="34" s="1"/>
  <c r="M349" i="34" a="1"/>
  <c r="M349" i="34" s="1"/>
  <c r="C349" i="34" a="1"/>
  <c r="C349" i="34" s="1"/>
  <c r="G349" i="34" a="1"/>
  <c r="G349" i="34" s="1"/>
  <c r="B350" i="34" a="1"/>
  <c r="B350" i="34" s="1"/>
  <c r="D350" i="34" l="1" a="1"/>
  <c r="D350" i="34" s="1"/>
  <c r="H350" i="34" a="1"/>
  <c r="H350" i="34" s="1"/>
  <c r="L350" i="34" a="1"/>
  <c r="L350" i="34" s="1"/>
  <c r="E350" i="34" a="1"/>
  <c r="E350" i="34" s="1"/>
  <c r="I350" i="34" a="1"/>
  <c r="I350" i="34" s="1"/>
  <c r="M350" i="34" a="1"/>
  <c r="M350" i="34" s="1"/>
  <c r="F350" i="34" a="1"/>
  <c r="F350" i="34" s="1"/>
  <c r="J350" i="34" a="1"/>
  <c r="J350" i="34" s="1"/>
  <c r="G350" i="34" a="1"/>
  <c r="G350" i="34" s="1"/>
  <c r="K350" i="34" a="1"/>
  <c r="K350" i="34" s="1"/>
  <c r="C350" i="34" a="1"/>
  <c r="C350" i="34" s="1"/>
  <c r="B351" i="34" a="1"/>
  <c r="B351" i="34" s="1"/>
  <c r="F351" i="34" l="1" a="1"/>
  <c r="F351" i="34" s="1"/>
  <c r="J351" i="34" a="1"/>
  <c r="J351" i="34" s="1"/>
  <c r="G351" i="34" a="1"/>
  <c r="G351" i="34" s="1"/>
  <c r="K351" i="34" a="1"/>
  <c r="K351" i="34" s="1"/>
  <c r="D351" i="34" a="1"/>
  <c r="D351" i="34" s="1"/>
  <c r="H351" i="34" a="1"/>
  <c r="H351" i="34" s="1"/>
  <c r="L351" i="34" a="1"/>
  <c r="L351" i="34" s="1"/>
  <c r="E351" i="34" a="1"/>
  <c r="E351" i="34" s="1"/>
  <c r="I351" i="34" a="1"/>
  <c r="I351" i="34" s="1"/>
  <c r="M351" i="34" a="1"/>
  <c r="M351" i="34" s="1"/>
  <c r="C351" i="34" a="1"/>
  <c r="C351" i="34" s="1"/>
  <c r="B352" i="34" a="1"/>
  <c r="B352" i="34" s="1"/>
  <c r="D352" i="34" l="1" a="1"/>
  <c r="D352" i="34" s="1"/>
  <c r="H352" i="34" a="1"/>
  <c r="H352" i="34" s="1"/>
  <c r="L352" i="34" a="1"/>
  <c r="L352" i="34" s="1"/>
  <c r="E352" i="34" a="1"/>
  <c r="E352" i="34" s="1"/>
  <c r="I352" i="34" a="1"/>
  <c r="I352" i="34" s="1"/>
  <c r="M352" i="34" a="1"/>
  <c r="M352" i="34" s="1"/>
  <c r="F352" i="34" a="1"/>
  <c r="F352" i="34" s="1"/>
  <c r="J352" i="34" a="1"/>
  <c r="J352" i="34" s="1"/>
  <c r="K352" i="34" a="1"/>
  <c r="K352" i="34" s="1"/>
  <c r="G352" i="34" a="1"/>
  <c r="G352" i="34" s="1"/>
  <c r="C352" i="34" a="1"/>
  <c r="C352" i="34" s="1"/>
  <c r="B353" i="34" a="1"/>
  <c r="B353" i="34" s="1"/>
  <c r="I353" i="34" l="1" a="1"/>
  <c r="I353" i="34" s="1"/>
  <c r="M353" i="34" a="1"/>
  <c r="M353" i="34" s="1"/>
  <c r="F353" i="34" a="1"/>
  <c r="F353" i="34" s="1"/>
  <c r="J353" i="34" a="1"/>
  <c r="J353" i="34" s="1"/>
  <c r="D353" i="34" a="1"/>
  <c r="D353" i="34" s="1"/>
  <c r="G353" i="34" a="1"/>
  <c r="G353" i="34" s="1"/>
  <c r="K353" i="34" a="1"/>
  <c r="K353" i="34" s="1"/>
  <c r="E353" i="34" a="1"/>
  <c r="E353" i="34" s="1"/>
  <c r="H353" i="34" a="1"/>
  <c r="H353" i="34" s="1"/>
  <c r="L353" i="34" a="1"/>
  <c r="L353" i="34" s="1"/>
  <c r="C353" i="34" a="1"/>
  <c r="C353" i="34" s="1"/>
  <c r="B354" i="34" a="1"/>
  <c r="B354" i="34" s="1"/>
  <c r="G354" i="34" l="1" a="1"/>
  <c r="G354" i="34" s="1"/>
  <c r="K354" i="34" a="1"/>
  <c r="K354" i="34" s="1"/>
  <c r="D354" i="34" a="1"/>
  <c r="D354" i="34" s="1"/>
  <c r="H354" i="34" a="1"/>
  <c r="H354" i="34" s="1"/>
  <c r="E354" i="34" a="1"/>
  <c r="E354" i="34" s="1"/>
  <c r="I354" i="34" a="1"/>
  <c r="I354" i="34" s="1"/>
  <c r="L354" i="34" a="1"/>
  <c r="L354" i="34" s="1"/>
  <c r="F354" i="34" a="1"/>
  <c r="F354" i="34" s="1"/>
  <c r="J354" i="34" a="1"/>
  <c r="J354" i="34" s="1"/>
  <c r="M354" i="34" a="1"/>
  <c r="M354" i="34" s="1"/>
  <c r="C354" i="34" a="1"/>
  <c r="C354" i="34" s="1"/>
  <c r="B355" i="34" a="1"/>
  <c r="B355" i="34" s="1"/>
  <c r="D355" i="34" l="1" a="1"/>
  <c r="D355" i="34" s="1"/>
  <c r="H355" i="34" a="1"/>
  <c r="H355" i="34" s="1"/>
  <c r="L355" i="34" a="1"/>
  <c r="L355" i="34" s="1"/>
  <c r="E355" i="34" a="1"/>
  <c r="E355" i="34" s="1"/>
  <c r="I355" i="34" a="1"/>
  <c r="I355" i="34" s="1"/>
  <c r="M355" i="34" a="1"/>
  <c r="M355" i="34" s="1"/>
  <c r="F355" i="34" a="1"/>
  <c r="F355" i="34" s="1"/>
  <c r="J355" i="34" a="1"/>
  <c r="J355" i="34" s="1"/>
  <c r="K355" i="34" a="1"/>
  <c r="K355" i="34" s="1"/>
  <c r="G355" i="34" a="1"/>
  <c r="G355" i="34" s="1"/>
  <c r="C355" i="34" a="1"/>
  <c r="C355" i="34" s="1"/>
  <c r="B356" i="34" a="1"/>
  <c r="B356" i="34" s="1"/>
  <c r="F356" i="34" l="1" a="1"/>
  <c r="F356" i="34" s="1"/>
  <c r="J356" i="34" a="1"/>
  <c r="J356" i="34" s="1"/>
  <c r="G356" i="34" a="1"/>
  <c r="G356" i="34" s="1"/>
  <c r="K356" i="34" a="1"/>
  <c r="K356" i="34" s="1"/>
  <c r="D356" i="34" a="1"/>
  <c r="D356" i="34" s="1"/>
  <c r="H356" i="34" a="1"/>
  <c r="H356" i="34" s="1"/>
  <c r="L356" i="34" a="1"/>
  <c r="L356" i="34" s="1"/>
  <c r="E356" i="34" a="1"/>
  <c r="E356" i="34" s="1"/>
  <c r="I356" i="34" a="1"/>
  <c r="I356" i="34" s="1"/>
  <c r="M356" i="34" a="1"/>
  <c r="M356" i="34" s="1"/>
  <c r="C356" i="34" a="1"/>
  <c r="C356" i="34" s="1"/>
  <c r="B357" i="34" a="1"/>
  <c r="B357" i="34" s="1"/>
  <c r="D357" i="34" l="1" a="1"/>
  <c r="D357" i="34" s="1"/>
  <c r="H357" i="34" a="1"/>
  <c r="H357" i="34" s="1"/>
  <c r="L357" i="34" a="1"/>
  <c r="L357" i="34" s="1"/>
  <c r="E357" i="34" a="1"/>
  <c r="E357" i="34" s="1"/>
  <c r="I357" i="34" a="1"/>
  <c r="I357" i="34" s="1"/>
  <c r="M357" i="34" a="1"/>
  <c r="M357" i="34" s="1"/>
  <c r="F357" i="34" a="1"/>
  <c r="F357" i="34" s="1"/>
  <c r="J357" i="34" a="1"/>
  <c r="J357" i="34" s="1"/>
  <c r="G357" i="34" a="1"/>
  <c r="G357" i="34" s="1"/>
  <c r="K357" i="34" a="1"/>
  <c r="K357" i="34" s="1"/>
  <c r="C357" i="34" a="1"/>
  <c r="C357" i="34" s="1"/>
  <c r="B358" i="34" a="1"/>
  <c r="B358" i="34" s="1"/>
  <c r="E358" i="34" l="1" a="1"/>
  <c r="E358" i="34" s="1"/>
  <c r="I358" i="34" a="1"/>
  <c r="I358" i="34" s="1"/>
  <c r="L358" i="34" a="1"/>
  <c r="L358" i="34" s="1"/>
  <c r="F358" i="34" a="1"/>
  <c r="F358" i="34" s="1"/>
  <c r="J358" i="34" a="1"/>
  <c r="J358" i="34" s="1"/>
  <c r="M358" i="34" a="1"/>
  <c r="M358" i="34" s="1"/>
  <c r="G358" i="34" a="1"/>
  <c r="G358" i="34" s="1"/>
  <c r="K358" i="34" a="1"/>
  <c r="K358" i="34" s="1"/>
  <c r="D358" i="34" a="1"/>
  <c r="D358" i="34" s="1"/>
  <c r="H358" i="34" a="1"/>
  <c r="H358" i="34" s="1"/>
  <c r="C358" i="34" a="1"/>
  <c r="C358" i="34" s="1"/>
  <c r="B359" i="34" a="1"/>
  <c r="B359" i="34" s="1"/>
  <c r="F359" i="34" l="1" a="1"/>
  <c r="F359" i="34" s="1"/>
  <c r="J359" i="34" a="1"/>
  <c r="J359" i="34" s="1"/>
  <c r="G359" i="34" a="1"/>
  <c r="G359" i="34" s="1"/>
  <c r="K359" i="34" a="1"/>
  <c r="K359" i="34" s="1"/>
  <c r="D359" i="34" a="1"/>
  <c r="D359" i="34" s="1"/>
  <c r="H359" i="34" a="1"/>
  <c r="H359" i="34" s="1"/>
  <c r="L359" i="34" a="1"/>
  <c r="L359" i="34" s="1"/>
  <c r="E359" i="34" a="1"/>
  <c r="E359" i="34" s="1"/>
  <c r="I359" i="34" a="1"/>
  <c r="I359" i="34" s="1"/>
  <c r="M359" i="34" a="1"/>
  <c r="M359" i="34" s="1"/>
  <c r="C359" i="34" a="1"/>
  <c r="C359" i="34" s="1"/>
  <c r="B360" i="34" a="1"/>
  <c r="B360" i="34" s="1"/>
  <c r="D360" i="34" l="1" a="1"/>
  <c r="D360" i="34" s="1"/>
  <c r="H360" i="34" a="1"/>
  <c r="H360" i="34" s="1"/>
  <c r="L360" i="34" a="1"/>
  <c r="L360" i="34" s="1"/>
  <c r="E360" i="34" a="1"/>
  <c r="E360" i="34" s="1"/>
  <c r="I360" i="34" a="1"/>
  <c r="I360" i="34" s="1"/>
  <c r="M360" i="34" a="1"/>
  <c r="M360" i="34" s="1"/>
  <c r="F360" i="34" a="1"/>
  <c r="F360" i="34" s="1"/>
  <c r="J360" i="34" a="1"/>
  <c r="J360" i="34" s="1"/>
  <c r="G360" i="34" a="1"/>
  <c r="G360" i="34" s="1"/>
  <c r="K360" i="34" a="1"/>
  <c r="K360" i="34" s="1"/>
  <c r="C360" i="34" a="1"/>
  <c r="C360" i="34" s="1"/>
  <c r="B361" i="34" a="1"/>
  <c r="B361" i="34" s="1"/>
  <c r="F361" i="34" l="1" a="1"/>
  <c r="F361" i="34" s="1"/>
  <c r="J361" i="34" a="1"/>
  <c r="J361" i="34" s="1"/>
  <c r="G361" i="34" a="1"/>
  <c r="G361" i="34" s="1"/>
  <c r="K361" i="34" a="1"/>
  <c r="K361" i="34" s="1"/>
  <c r="D361" i="34" a="1"/>
  <c r="D361" i="34" s="1"/>
  <c r="H361" i="34" a="1"/>
  <c r="H361" i="34" s="1"/>
  <c r="L361" i="34" a="1"/>
  <c r="L361" i="34" s="1"/>
  <c r="M361" i="34" a="1"/>
  <c r="M361" i="34" s="1"/>
  <c r="E361" i="34" a="1"/>
  <c r="E361" i="34" s="1"/>
  <c r="I361" i="34" a="1"/>
  <c r="I361" i="34" s="1"/>
  <c r="C361" i="34" a="1"/>
  <c r="C361" i="34" s="1"/>
  <c r="B362" i="34" a="1"/>
  <c r="B362" i="34" s="1"/>
  <c r="G362" i="34" l="1" a="1"/>
  <c r="G362" i="34" s="1"/>
  <c r="K362" i="34" a="1"/>
  <c r="K362" i="34" s="1"/>
  <c r="D362" i="34" a="1"/>
  <c r="D362" i="34" s="1"/>
  <c r="H362" i="34" a="1"/>
  <c r="H362" i="34" s="1"/>
  <c r="E362" i="34" a="1"/>
  <c r="E362" i="34" s="1"/>
  <c r="I362" i="34" a="1"/>
  <c r="I362" i="34" s="1"/>
  <c r="L362" i="34" a="1"/>
  <c r="L362" i="34" s="1"/>
  <c r="F362" i="34" a="1"/>
  <c r="F362" i="34" s="1"/>
  <c r="J362" i="34" a="1"/>
  <c r="J362" i="34" s="1"/>
  <c r="M362" i="34" a="1"/>
  <c r="M362" i="34" s="1"/>
  <c r="C362" i="34" a="1"/>
  <c r="C362" i="34" s="1"/>
  <c r="B363" i="34" a="1"/>
  <c r="B363" i="34" s="1"/>
  <c r="D363" i="34" l="1" a="1"/>
  <c r="D363" i="34" s="1"/>
  <c r="H363" i="34" a="1"/>
  <c r="H363" i="34" s="1"/>
  <c r="L363" i="34" a="1"/>
  <c r="L363" i="34" s="1"/>
  <c r="E363" i="34" a="1"/>
  <c r="E363" i="34" s="1"/>
  <c r="I363" i="34" a="1"/>
  <c r="I363" i="34" s="1"/>
  <c r="M363" i="34" a="1"/>
  <c r="M363" i="34" s="1"/>
  <c r="F363" i="34" a="1"/>
  <c r="F363" i="34" s="1"/>
  <c r="J363" i="34" a="1"/>
  <c r="J363" i="34" s="1"/>
  <c r="G363" i="34" a="1"/>
  <c r="G363" i="34" s="1"/>
  <c r="K363" i="34" a="1"/>
  <c r="K363" i="34" s="1"/>
  <c r="C363" i="34" a="1"/>
  <c r="C363" i="34" s="1"/>
  <c r="B364" i="34" a="1"/>
  <c r="B364" i="34" s="1"/>
  <c r="F364" i="34" l="1" a="1"/>
  <c r="F364" i="34" s="1"/>
  <c r="J364" i="34" a="1"/>
  <c r="J364" i="34" s="1"/>
  <c r="G364" i="34" a="1"/>
  <c r="G364" i="34" s="1"/>
  <c r="K364" i="34" a="1"/>
  <c r="K364" i="34" s="1"/>
  <c r="D364" i="34" a="1"/>
  <c r="D364" i="34" s="1"/>
  <c r="H364" i="34" a="1"/>
  <c r="H364" i="34" s="1"/>
  <c r="L364" i="34" a="1"/>
  <c r="L364" i="34" s="1"/>
  <c r="M364" i="34" a="1"/>
  <c r="M364" i="34" s="1"/>
  <c r="E364" i="34" a="1"/>
  <c r="E364" i="34" s="1"/>
  <c r="I364" i="34" a="1"/>
  <c r="I364" i="34" s="1"/>
  <c r="C364" i="34" a="1"/>
  <c r="C364" i="34" s="1"/>
  <c r="B365" i="34" a="1"/>
  <c r="B365" i="34" s="1"/>
  <c r="D365" i="34" l="1" a="1"/>
  <c r="D365" i="34" s="1"/>
  <c r="H365" i="34" a="1"/>
  <c r="H365" i="34" s="1"/>
  <c r="L365" i="34" a="1"/>
  <c r="L365" i="34" s="1"/>
  <c r="E365" i="34" a="1"/>
  <c r="E365" i="34" s="1"/>
  <c r="I365" i="34" a="1"/>
  <c r="I365" i="34" s="1"/>
  <c r="M365" i="34" a="1"/>
  <c r="M365" i="34" s="1"/>
  <c r="F365" i="34" a="1"/>
  <c r="F365" i="34" s="1"/>
  <c r="J365" i="34" a="1"/>
  <c r="J365" i="34" s="1"/>
  <c r="G365" i="34" a="1"/>
  <c r="G365" i="34" s="1"/>
  <c r="K365" i="34" a="1"/>
  <c r="K365" i="34" s="1"/>
  <c r="C365" i="34" a="1"/>
  <c r="C365" i="34" s="1"/>
  <c r="B366" i="34" a="1"/>
  <c r="B366" i="34" s="1"/>
  <c r="E366" i="34" l="1" a="1"/>
  <c r="E366" i="34" s="1"/>
  <c r="I366" i="34" a="1"/>
  <c r="I366" i="34" s="1"/>
  <c r="M366" i="34" a="1"/>
  <c r="M366" i="34" s="1"/>
  <c r="F366" i="34" a="1"/>
  <c r="F366" i="34" s="1"/>
  <c r="J366" i="34" a="1"/>
  <c r="J366" i="34" s="1"/>
  <c r="G366" i="34" a="1"/>
  <c r="G366" i="34" s="1"/>
  <c r="K366" i="34" a="1"/>
  <c r="K366" i="34" s="1"/>
  <c r="H366" i="34" a="1"/>
  <c r="H366" i="34" s="1"/>
  <c r="L366" i="34" a="1"/>
  <c r="L366" i="34" s="1"/>
  <c r="D366" i="34" a="1"/>
  <c r="D366" i="34" s="1"/>
  <c r="C366" i="34" a="1"/>
  <c r="C366" i="34" s="1"/>
  <c r="B367" i="34" a="1"/>
  <c r="B367" i="34" s="1"/>
  <c r="G367" i="34" l="1" a="1"/>
  <c r="G367" i="34" s="1"/>
  <c r="J367" i="34" a="1"/>
  <c r="J367" i="34" s="1"/>
  <c r="D367" i="34" a="1"/>
  <c r="D367" i="34" s="1"/>
  <c r="H367" i="34" a="1"/>
  <c r="H367" i="34" s="1"/>
  <c r="K367" i="34" a="1"/>
  <c r="K367" i="34" s="1"/>
  <c r="E367" i="34" a="1"/>
  <c r="E367" i="34" s="1"/>
  <c r="I367" i="34" a="1"/>
  <c r="I367" i="34" s="1"/>
  <c r="L367" i="34" a="1"/>
  <c r="L367" i="34" s="1"/>
  <c r="M367" i="34" a="1"/>
  <c r="M367" i="34" s="1"/>
  <c r="F367" i="34" a="1"/>
  <c r="F367" i="34" s="1"/>
  <c r="C367" i="34" a="1"/>
  <c r="C367" i="34" s="1"/>
  <c r="B368" i="34" a="1"/>
  <c r="B368" i="34" s="1"/>
  <c r="D368" i="34" l="1" a="1"/>
  <c r="D368" i="34" s="1"/>
  <c r="H368" i="34" a="1"/>
  <c r="H368" i="34" s="1"/>
  <c r="L368" i="34" a="1"/>
  <c r="L368" i="34" s="1"/>
  <c r="E368" i="34" a="1"/>
  <c r="E368" i="34" s="1"/>
  <c r="I368" i="34" a="1"/>
  <c r="I368" i="34" s="1"/>
  <c r="M368" i="34" a="1"/>
  <c r="M368" i="34" s="1"/>
  <c r="F368" i="34" a="1"/>
  <c r="F368" i="34" s="1"/>
  <c r="J368" i="34" a="1"/>
  <c r="J368" i="34" s="1"/>
  <c r="G368" i="34" a="1"/>
  <c r="G368" i="34" s="1"/>
  <c r="K368" i="34" a="1"/>
  <c r="K368" i="34" s="1"/>
  <c r="C368" i="34" a="1"/>
  <c r="C368" i="34" s="1"/>
  <c r="B369" i="34" a="1"/>
  <c r="B369" i="34" s="1"/>
  <c r="F369" i="34" l="1" a="1"/>
  <c r="F369" i="34" s="1"/>
  <c r="J369" i="34" a="1"/>
  <c r="J369" i="34" s="1"/>
  <c r="G369" i="34" a="1"/>
  <c r="G369" i="34" s="1"/>
  <c r="K369" i="34" a="1"/>
  <c r="K369" i="34" s="1"/>
  <c r="D369" i="34" a="1"/>
  <c r="D369" i="34" s="1"/>
  <c r="H369" i="34" a="1"/>
  <c r="H369" i="34" s="1"/>
  <c r="L369" i="34" a="1"/>
  <c r="L369" i="34" s="1"/>
  <c r="I369" i="34" a="1"/>
  <c r="I369" i="34" s="1"/>
  <c r="M369" i="34" a="1"/>
  <c r="M369" i="34" s="1"/>
  <c r="E369" i="34" a="1"/>
  <c r="E369" i="34" s="1"/>
  <c r="C369" i="34" a="1"/>
  <c r="C369" i="34" s="1"/>
  <c r="B370" i="34" a="1"/>
  <c r="B370" i="34" s="1"/>
  <c r="D370" i="34" l="1" a="1"/>
  <c r="D370" i="34" s="1"/>
  <c r="H370" i="34" a="1"/>
  <c r="H370" i="34" s="1"/>
  <c r="E370" i="34" a="1"/>
  <c r="E370" i="34" s="1"/>
  <c r="I370" i="34" a="1"/>
  <c r="I370" i="34" s="1"/>
  <c r="L370" i="34" a="1"/>
  <c r="L370" i="34" s="1"/>
  <c r="F370" i="34" a="1"/>
  <c r="F370" i="34" s="1"/>
  <c r="J370" i="34" a="1"/>
  <c r="J370" i="34" s="1"/>
  <c r="M370" i="34" a="1"/>
  <c r="M370" i="34" s="1"/>
  <c r="G370" i="34" a="1"/>
  <c r="G370" i="34" s="1"/>
  <c r="K370" i="34" a="1"/>
  <c r="K370" i="34" s="1"/>
  <c r="C370" i="34" a="1"/>
  <c r="C370" i="34" s="1"/>
  <c r="B371" i="34" a="1"/>
  <c r="B371" i="34" s="1"/>
  <c r="E371" i="34" l="1" a="1"/>
  <c r="E371" i="34" s="1"/>
  <c r="I371" i="34" a="1"/>
  <c r="I371" i="34" s="1"/>
  <c r="L371" i="34" a="1"/>
  <c r="L371" i="34" s="1"/>
  <c r="F371" i="34" a="1"/>
  <c r="F371" i="34" s="1"/>
  <c r="M371" i="34" a="1"/>
  <c r="M371" i="34" s="1"/>
  <c r="G371" i="34" a="1"/>
  <c r="G371" i="34" s="1"/>
  <c r="J371" i="34" a="1"/>
  <c r="J371" i="34" s="1"/>
  <c r="D371" i="34" a="1"/>
  <c r="D371" i="34" s="1"/>
  <c r="H371" i="34" a="1"/>
  <c r="H371" i="34" s="1"/>
  <c r="K371" i="34" a="1"/>
  <c r="K371" i="34" s="1"/>
  <c r="C371" i="34" a="1"/>
  <c r="C371" i="34" s="1"/>
  <c r="B372" i="34" a="1"/>
  <c r="B372" i="34" s="1"/>
  <c r="F372" i="34" l="1" a="1"/>
  <c r="F372" i="34" s="1"/>
  <c r="J372" i="34" a="1"/>
  <c r="J372" i="34" s="1"/>
  <c r="G372" i="34" a="1"/>
  <c r="G372" i="34" s="1"/>
  <c r="K372" i="34" a="1"/>
  <c r="K372" i="34" s="1"/>
  <c r="D372" i="34" a="1"/>
  <c r="D372" i="34" s="1"/>
  <c r="H372" i="34" a="1"/>
  <c r="H372" i="34" s="1"/>
  <c r="L372" i="34" a="1"/>
  <c r="L372" i="34" s="1"/>
  <c r="I372" i="34" a="1"/>
  <c r="I372" i="34" s="1"/>
  <c r="M372" i="34" a="1"/>
  <c r="M372" i="34" s="1"/>
  <c r="E372" i="34" a="1"/>
  <c r="E372" i="34" s="1"/>
  <c r="C372" i="34" a="1"/>
  <c r="C372" i="34" s="1"/>
  <c r="B373" i="34" a="1"/>
  <c r="B373" i="34" s="1"/>
  <c r="D373" i="34" l="1" a="1"/>
  <c r="D373" i="34" s="1"/>
  <c r="H373" i="34" a="1"/>
  <c r="H373" i="34" s="1"/>
  <c r="L373" i="34" a="1"/>
  <c r="L373" i="34" s="1"/>
  <c r="E373" i="34" a="1"/>
  <c r="E373" i="34" s="1"/>
  <c r="I373" i="34" a="1"/>
  <c r="I373" i="34" s="1"/>
  <c r="M373" i="34" a="1"/>
  <c r="M373" i="34" s="1"/>
  <c r="F373" i="34" a="1"/>
  <c r="F373" i="34" s="1"/>
  <c r="J373" i="34" a="1"/>
  <c r="J373" i="34" s="1"/>
  <c r="G373" i="34" a="1"/>
  <c r="G373" i="34" s="1"/>
  <c r="K373" i="34" a="1"/>
  <c r="K373" i="34" s="1"/>
  <c r="C373" i="34" a="1"/>
  <c r="C373" i="34" s="1"/>
  <c r="B374" i="34" a="1"/>
  <c r="B374" i="34" s="1"/>
  <c r="F374" i="34" l="1" a="1"/>
  <c r="F374" i="34" s="1"/>
  <c r="J374" i="34" a="1"/>
  <c r="J374" i="34" s="1"/>
  <c r="M374" i="34" a="1"/>
  <c r="M374" i="34" s="1"/>
  <c r="G374" i="34" a="1"/>
  <c r="G374" i="34" s="1"/>
  <c r="K374" i="34" a="1"/>
  <c r="K374" i="34" s="1"/>
  <c r="D374" i="34" a="1"/>
  <c r="D374" i="34" s="1"/>
  <c r="H374" i="34" a="1"/>
  <c r="H374" i="34" s="1"/>
  <c r="E374" i="34" a="1"/>
  <c r="E374" i="34" s="1"/>
  <c r="I374" i="34" a="1"/>
  <c r="I374" i="34" s="1"/>
  <c r="L374" i="34" a="1"/>
  <c r="L374" i="34" s="1"/>
  <c r="C374" i="34" a="1"/>
  <c r="C374" i="34" s="1"/>
  <c r="B375" i="34" a="1"/>
  <c r="B375" i="34" s="1"/>
  <c r="G375" i="34" l="1" a="1"/>
  <c r="G375" i="34" s="1"/>
  <c r="J375" i="34" a="1"/>
  <c r="J375" i="34" s="1"/>
  <c r="D375" i="34" a="1"/>
  <c r="D375" i="34" s="1"/>
  <c r="H375" i="34" a="1"/>
  <c r="H375" i="34" s="1"/>
  <c r="K375" i="34" a="1"/>
  <c r="K375" i="34" s="1"/>
  <c r="E375" i="34" a="1"/>
  <c r="E375" i="34" s="1"/>
  <c r="I375" i="34" a="1"/>
  <c r="I375" i="34" s="1"/>
  <c r="L375" i="34" a="1"/>
  <c r="L375" i="34" s="1"/>
  <c r="M375" i="34" a="1"/>
  <c r="M375" i="34" s="1"/>
  <c r="F375" i="34" a="1"/>
  <c r="F375" i="34" s="1"/>
  <c r="C375" i="34" a="1"/>
  <c r="C375" i="34" s="1"/>
  <c r="B376" i="34" a="1"/>
  <c r="B376" i="34" s="1"/>
  <c r="D376" i="34" l="1" a="1"/>
  <c r="D376" i="34" s="1"/>
  <c r="H376" i="34" a="1"/>
  <c r="H376" i="34" s="1"/>
  <c r="L376" i="34" a="1"/>
  <c r="L376" i="34" s="1"/>
  <c r="E376" i="34" a="1"/>
  <c r="E376" i="34" s="1"/>
  <c r="I376" i="34" a="1"/>
  <c r="I376" i="34" s="1"/>
  <c r="M376" i="34" a="1"/>
  <c r="M376" i="34" s="1"/>
  <c r="F376" i="34" a="1"/>
  <c r="F376" i="34" s="1"/>
  <c r="J376" i="34" a="1"/>
  <c r="J376" i="34" s="1"/>
  <c r="G376" i="34" a="1"/>
  <c r="G376" i="34" s="1"/>
  <c r="K376" i="34" a="1"/>
  <c r="K376" i="34" s="1"/>
  <c r="C376" i="34" a="1"/>
  <c r="C376" i="34" s="1"/>
  <c r="B377" i="34" a="1"/>
  <c r="B377" i="34" s="1"/>
  <c r="F377" i="34" l="1" a="1"/>
  <c r="F377" i="34" s="1"/>
  <c r="J377" i="34" a="1"/>
  <c r="J377" i="34" s="1"/>
  <c r="G377" i="34" a="1"/>
  <c r="G377" i="34" s="1"/>
  <c r="K377" i="34" a="1"/>
  <c r="K377" i="34" s="1"/>
  <c r="D377" i="34" a="1"/>
  <c r="D377" i="34" s="1"/>
  <c r="H377" i="34" a="1"/>
  <c r="H377" i="34" s="1"/>
  <c r="L377" i="34" a="1"/>
  <c r="L377" i="34" s="1"/>
  <c r="E377" i="34" a="1"/>
  <c r="E377" i="34" s="1"/>
  <c r="I377" i="34" a="1"/>
  <c r="I377" i="34" s="1"/>
  <c r="M377" i="34" a="1"/>
  <c r="M377" i="34" s="1"/>
  <c r="C377" i="34" a="1"/>
  <c r="C377" i="34" s="1"/>
  <c r="B378" i="34" a="1"/>
  <c r="B378" i="34" s="1"/>
  <c r="D378" i="34" l="1" a="1"/>
  <c r="D378" i="34" s="1"/>
  <c r="H378" i="34" a="1"/>
  <c r="H378" i="34" s="1"/>
  <c r="E378" i="34" a="1"/>
  <c r="E378" i="34" s="1"/>
  <c r="I378" i="34" a="1"/>
  <c r="I378" i="34" s="1"/>
  <c r="L378" i="34" a="1"/>
  <c r="L378" i="34" s="1"/>
  <c r="F378" i="34" a="1"/>
  <c r="F378" i="34" s="1"/>
  <c r="J378" i="34" a="1"/>
  <c r="J378" i="34" s="1"/>
  <c r="M378" i="34" a="1"/>
  <c r="M378" i="34" s="1"/>
  <c r="K378" i="34" a="1"/>
  <c r="K378" i="34" s="1"/>
  <c r="G378" i="34" a="1"/>
  <c r="G378" i="34" s="1"/>
  <c r="C378" i="34" a="1"/>
  <c r="C378" i="34" s="1"/>
  <c r="B379" i="34" a="1"/>
  <c r="B379" i="34" s="1"/>
  <c r="E379" i="34" l="1" a="1"/>
  <c r="E379" i="34" s="1"/>
  <c r="I379" i="34" a="1"/>
  <c r="I379" i="34" s="1"/>
  <c r="M379" i="34" a="1"/>
  <c r="M379" i="34" s="1"/>
  <c r="F379" i="34" a="1"/>
  <c r="F379" i="34" s="1"/>
  <c r="J379" i="34" a="1"/>
  <c r="J379" i="34" s="1"/>
  <c r="G379" i="34" a="1"/>
  <c r="G379" i="34" s="1"/>
  <c r="K379" i="34" a="1"/>
  <c r="K379" i="34" s="1"/>
  <c r="D379" i="34" a="1"/>
  <c r="D379" i="34" s="1"/>
  <c r="H379" i="34" a="1"/>
  <c r="H379" i="34" s="1"/>
  <c r="L379" i="34" a="1"/>
  <c r="L379" i="34" s="1"/>
  <c r="C379" i="34" a="1"/>
  <c r="C379" i="34" s="1"/>
  <c r="B380" i="34" a="1"/>
  <c r="B380" i="34" s="1"/>
  <c r="G380" i="34" l="1" a="1"/>
  <c r="G380" i="34" s="1"/>
  <c r="J380" i="34" a="1"/>
  <c r="J380" i="34" s="1"/>
  <c r="D380" i="34" a="1"/>
  <c r="D380" i="34" s="1"/>
  <c r="K380" i="34" a="1"/>
  <c r="K380" i="34" s="1"/>
  <c r="E380" i="34" a="1"/>
  <c r="E380" i="34" s="1"/>
  <c r="H380" i="34" a="1"/>
  <c r="H380" i="34" s="1"/>
  <c r="L380" i="34" a="1"/>
  <c r="L380" i="34" s="1"/>
  <c r="F380" i="34" a="1"/>
  <c r="F380" i="34" s="1"/>
  <c r="I380" i="34" a="1"/>
  <c r="I380" i="34" s="1"/>
  <c r="M380" i="34" a="1"/>
  <c r="M380" i="34" s="1"/>
  <c r="C380" i="34" a="1"/>
  <c r="C380" i="34" s="1"/>
  <c r="B381" i="34" a="1"/>
  <c r="B381" i="34" s="1"/>
  <c r="D381" i="34" l="1" a="1"/>
  <c r="D381" i="34" s="1"/>
  <c r="H381" i="34" a="1"/>
  <c r="H381" i="34" s="1"/>
  <c r="E381" i="34" a="1"/>
  <c r="E381" i="34" s="1"/>
  <c r="I381" i="34" a="1"/>
  <c r="I381" i="34" s="1"/>
  <c r="F381" i="34" a="1"/>
  <c r="F381" i="34" s="1"/>
  <c r="J381" i="34" a="1"/>
  <c r="J381" i="34" s="1"/>
  <c r="K381" i="34" a="1"/>
  <c r="K381" i="34" s="1"/>
  <c r="L381" i="34" a="1"/>
  <c r="L381" i="34" s="1"/>
  <c r="M381" i="34" a="1"/>
  <c r="M381" i="34" s="1"/>
  <c r="G381" i="34" a="1"/>
  <c r="G381" i="34" s="1"/>
  <c r="C381" i="34" a="1"/>
  <c r="C381" i="34" s="1"/>
  <c r="B382" i="34" a="1"/>
  <c r="B382" i="34" s="1"/>
  <c r="E382" i="34" l="1" a="1"/>
  <c r="E382" i="34" s="1"/>
  <c r="I382" i="34" a="1"/>
  <c r="I382" i="34" s="1"/>
  <c r="M382" i="34" a="1"/>
  <c r="M382" i="34" s="1"/>
  <c r="F382" i="34" a="1"/>
  <c r="F382" i="34" s="1"/>
  <c r="J382" i="34" a="1"/>
  <c r="J382" i="34" s="1"/>
  <c r="G382" i="34" a="1"/>
  <c r="G382" i="34" s="1"/>
  <c r="K382" i="34" a="1"/>
  <c r="K382" i="34" s="1"/>
  <c r="D382" i="34" a="1"/>
  <c r="D382" i="34" s="1"/>
  <c r="H382" i="34" a="1"/>
  <c r="H382" i="34" s="1"/>
  <c r="L382" i="34" a="1"/>
  <c r="L382" i="34" s="1"/>
  <c r="C382" i="34" a="1"/>
  <c r="C382" i="34" s="1"/>
  <c r="B383" i="34" a="1"/>
  <c r="B383" i="34" s="1"/>
  <c r="G383" i="34" l="1" a="1"/>
  <c r="G383" i="34" s="1"/>
  <c r="J383" i="34" a="1"/>
  <c r="J383" i="34" s="1"/>
  <c r="D383" i="34" a="1"/>
  <c r="D383" i="34" s="1"/>
  <c r="H383" i="34" a="1"/>
  <c r="H383" i="34" s="1"/>
  <c r="K383" i="34" a="1"/>
  <c r="K383" i="34" s="1"/>
  <c r="E383" i="34" a="1"/>
  <c r="E383" i="34" s="1"/>
  <c r="I383" i="34" a="1"/>
  <c r="I383" i="34" s="1"/>
  <c r="L383" i="34" a="1"/>
  <c r="L383" i="34" s="1"/>
  <c r="F383" i="34" a="1"/>
  <c r="F383" i="34" s="1"/>
  <c r="M383" i="34" a="1"/>
  <c r="M383" i="34" s="1"/>
  <c r="C383" i="34" a="1"/>
  <c r="C383" i="34" s="1"/>
  <c r="B384" i="34" a="1"/>
  <c r="B384" i="34" s="1"/>
  <c r="D384" i="34" l="1" a="1"/>
  <c r="D384" i="34" s="1"/>
  <c r="G384" i="34" a="1"/>
  <c r="G384" i="34" s="1"/>
  <c r="J384" i="34" a="1"/>
  <c r="J384" i="34" s="1"/>
  <c r="M384" i="34" a="1"/>
  <c r="M384" i="34" s="1"/>
  <c r="H384" i="34" a="1"/>
  <c r="H384" i="34" s="1"/>
  <c r="K384" i="34" a="1"/>
  <c r="K384" i="34" s="1"/>
  <c r="E384" i="34" a="1"/>
  <c r="E384" i="34" s="1"/>
  <c r="L384" i="34" a="1"/>
  <c r="L384" i="34" s="1"/>
  <c r="I384" i="34" a="1"/>
  <c r="I384" i="34" s="1"/>
  <c r="F384" i="34" a="1"/>
  <c r="F384" i="34" s="1"/>
  <c r="C384" i="34" a="1"/>
  <c r="C384" i="34" s="1"/>
  <c r="B385" i="34" a="1"/>
  <c r="B385" i="34" s="1"/>
  <c r="G385" i="34" l="1" a="1"/>
  <c r="G385" i="34" s="1"/>
  <c r="K385" i="34" a="1"/>
  <c r="K385" i="34" s="1"/>
  <c r="D385" i="34" a="1"/>
  <c r="D385" i="34" s="1"/>
  <c r="H385" i="34" a="1"/>
  <c r="H385" i="34" s="1"/>
  <c r="L385" i="34" a="1"/>
  <c r="L385" i="34" s="1"/>
  <c r="E385" i="34" a="1"/>
  <c r="E385" i="34" s="1"/>
  <c r="I385" i="34" a="1"/>
  <c r="I385" i="34" s="1"/>
  <c r="M385" i="34" a="1"/>
  <c r="M385" i="34" s="1"/>
  <c r="F385" i="34" a="1"/>
  <c r="F385" i="34" s="1"/>
  <c r="J385" i="34" a="1"/>
  <c r="J385" i="34" s="1"/>
  <c r="C385" i="34" a="1"/>
  <c r="C385" i="34" s="1"/>
  <c r="B386" i="34" a="1"/>
  <c r="B386" i="34" s="1"/>
  <c r="H386" i="34" l="1" a="1"/>
  <c r="H386" i="34" s="1"/>
  <c r="K386" i="34" a="1"/>
  <c r="K386" i="34" s="1"/>
  <c r="E386" i="34" a="1"/>
  <c r="E386" i="34" s="1"/>
  <c r="L386" i="34" a="1"/>
  <c r="L386" i="34" s="1"/>
  <c r="F386" i="34" a="1"/>
  <c r="F386" i="34" s="1"/>
  <c r="I386" i="34" a="1"/>
  <c r="I386" i="34" s="1"/>
  <c r="D386" i="34" a="1"/>
  <c r="D386" i="34" s="1"/>
  <c r="G386" i="34" a="1"/>
  <c r="G386" i="34" s="1"/>
  <c r="J386" i="34" a="1"/>
  <c r="J386" i="34" s="1"/>
  <c r="M386" i="34" a="1"/>
  <c r="M386" i="34" s="1"/>
  <c r="C386" i="34" a="1"/>
  <c r="C386" i="34" s="1"/>
  <c r="B387" i="34" a="1"/>
  <c r="B387" i="34" s="1"/>
  <c r="D387" i="34" l="1" a="1"/>
  <c r="D387" i="34" s="1"/>
  <c r="H387" i="34" a="1"/>
  <c r="H387" i="34" s="1"/>
  <c r="L387" i="34" a="1"/>
  <c r="L387" i="34" s="1"/>
  <c r="E387" i="34" a="1"/>
  <c r="E387" i="34" s="1"/>
  <c r="I387" i="34" a="1"/>
  <c r="I387" i="34" s="1"/>
  <c r="M387" i="34" a="1"/>
  <c r="M387" i="34" s="1"/>
  <c r="F387" i="34" a="1"/>
  <c r="F387" i="34" s="1"/>
  <c r="J387" i="34" a="1"/>
  <c r="J387" i="34" s="1"/>
  <c r="G387" i="34" a="1"/>
  <c r="G387" i="34" s="1"/>
  <c r="K387" i="34" a="1"/>
  <c r="K387" i="34" s="1"/>
  <c r="C387" i="34" a="1"/>
  <c r="C387" i="34" s="1"/>
  <c r="B388" i="34" a="1"/>
  <c r="B388" i="34" s="1"/>
  <c r="E388" i="34" l="1" a="1"/>
  <c r="E388" i="34" s="1"/>
  <c r="L388" i="34" a="1"/>
  <c r="L388" i="34" s="1"/>
  <c r="F388" i="34" a="1"/>
  <c r="F388" i="34" s="1"/>
  <c r="I388" i="34" a="1"/>
  <c r="I388" i="34" s="1"/>
  <c r="M388" i="34" a="1"/>
  <c r="M388" i="34" s="1"/>
  <c r="D388" i="34" a="1"/>
  <c r="D388" i="34" s="1"/>
  <c r="G388" i="34" a="1"/>
  <c r="G388" i="34" s="1"/>
  <c r="J388" i="34" a="1"/>
  <c r="J388" i="34" s="1"/>
  <c r="K388" i="34" a="1"/>
  <c r="K388" i="34" s="1"/>
  <c r="H388" i="34" a="1"/>
  <c r="H388" i="34" s="1"/>
  <c r="C388" i="34" a="1"/>
  <c r="C388" i="34" s="1"/>
  <c r="B389" i="34" a="1"/>
  <c r="B389" i="34" s="1"/>
  <c r="F389" i="34" l="1" a="1"/>
  <c r="F389" i="34" s="1"/>
  <c r="I389" i="34" a="1"/>
  <c r="I389" i="34" s="1"/>
  <c r="M389" i="34" a="1"/>
  <c r="M389" i="34" s="1"/>
  <c r="J389" i="34" a="1"/>
  <c r="J389" i="34" s="1"/>
  <c r="D389" i="34" a="1"/>
  <c r="D389" i="34" s="1"/>
  <c r="G389" i="34" a="1"/>
  <c r="G389" i="34" s="1"/>
  <c r="K389" i="34" a="1"/>
  <c r="K389" i="34" s="1"/>
  <c r="E389" i="34" a="1"/>
  <c r="E389" i="34" s="1"/>
  <c r="H389" i="34" a="1"/>
  <c r="H389" i="34" s="1"/>
  <c r="L389" i="34" a="1"/>
  <c r="L389" i="34" s="1"/>
  <c r="C389" i="34" a="1"/>
  <c r="C389" i="34" s="1"/>
  <c r="B390" i="34" a="1"/>
  <c r="B390" i="34" s="1"/>
  <c r="F390" i="34" l="1" a="1"/>
  <c r="F390" i="34" s="1"/>
  <c r="J390" i="34" a="1"/>
  <c r="J390" i="34" s="1"/>
  <c r="M390" i="34" a="1"/>
  <c r="M390" i="34" s="1"/>
  <c r="D390" i="34" a="1"/>
  <c r="D390" i="34" s="1"/>
  <c r="G390" i="34" a="1"/>
  <c r="G390" i="34" s="1"/>
  <c r="K390" i="34" a="1"/>
  <c r="K390" i="34" s="1"/>
  <c r="H390" i="34" a="1"/>
  <c r="H390" i="34" s="1"/>
  <c r="L390" i="34" a="1"/>
  <c r="L390" i="34" s="1"/>
  <c r="E390" i="34" a="1"/>
  <c r="E390" i="34" s="1"/>
  <c r="I390" i="34" a="1"/>
  <c r="I390" i="34" s="1"/>
  <c r="C390" i="34" a="1"/>
  <c r="C390" i="34" s="1"/>
  <c r="B391" i="34" a="1"/>
  <c r="B391" i="34" s="1"/>
  <c r="J391" i="34" l="1" a="1"/>
  <c r="J391" i="34" s="1"/>
  <c r="D391" i="34" a="1"/>
  <c r="D391" i="34" s="1"/>
  <c r="G391" i="34" a="1"/>
  <c r="G391" i="34" s="1"/>
  <c r="K391" i="34" a="1"/>
  <c r="K391" i="34" s="1"/>
  <c r="E391" i="34" a="1"/>
  <c r="E391" i="34" s="1"/>
  <c r="H391" i="34" a="1"/>
  <c r="H391" i="34" s="1"/>
  <c r="L391" i="34" a="1"/>
  <c r="L391" i="34" s="1"/>
  <c r="I391" i="34" a="1"/>
  <c r="I391" i="34" s="1"/>
  <c r="M391" i="34" a="1"/>
  <c r="M391" i="34" s="1"/>
  <c r="C391" i="34" a="1"/>
  <c r="C391" i="34" s="1"/>
  <c r="F391" i="34" a="1"/>
  <c r="F391" i="34" s="1"/>
  <c r="B392" i="34" a="1"/>
  <c r="B392" i="34" s="1"/>
  <c r="D392" i="34" l="1" a="1"/>
  <c r="D392" i="34" s="1"/>
  <c r="G392" i="34" a="1"/>
  <c r="G392" i="34" s="1"/>
  <c r="J392" i="34" a="1"/>
  <c r="J392" i="34" s="1"/>
  <c r="M392" i="34" a="1"/>
  <c r="M392" i="34" s="1"/>
  <c r="H392" i="34" a="1"/>
  <c r="H392" i="34" s="1"/>
  <c r="K392" i="34" a="1"/>
  <c r="K392" i="34" s="1"/>
  <c r="E392" i="34" a="1"/>
  <c r="E392" i="34" s="1"/>
  <c r="L392" i="34" a="1"/>
  <c r="L392" i="34" s="1"/>
  <c r="F392" i="34" a="1"/>
  <c r="F392" i="34" s="1"/>
  <c r="I392" i="34" a="1"/>
  <c r="I392" i="34" s="1"/>
  <c r="C392" i="34" a="1"/>
  <c r="C392" i="34" s="1"/>
  <c r="B393" i="34" a="1"/>
  <c r="B393" i="34" s="1"/>
  <c r="G393" i="34" l="1" a="1"/>
  <c r="G393" i="34" s="1"/>
  <c r="K393" i="34" a="1"/>
  <c r="K393" i="34" s="1"/>
  <c r="D393" i="34" a="1"/>
  <c r="D393" i="34" s="1"/>
  <c r="H393" i="34" a="1"/>
  <c r="H393" i="34" s="1"/>
  <c r="L393" i="34" a="1"/>
  <c r="L393" i="34" s="1"/>
  <c r="E393" i="34" a="1"/>
  <c r="E393" i="34" s="1"/>
  <c r="I393" i="34" a="1"/>
  <c r="I393" i="34" s="1"/>
  <c r="M393" i="34" a="1"/>
  <c r="M393" i="34" s="1"/>
  <c r="F393" i="34" a="1"/>
  <c r="F393" i="34" s="1"/>
  <c r="J393" i="34" a="1"/>
  <c r="J393" i="34" s="1"/>
  <c r="C393" i="34" a="1"/>
  <c r="C393" i="34" s="1"/>
  <c r="B394" i="34" a="1"/>
  <c r="B394" i="34" s="1"/>
  <c r="H394" i="34" l="1" a="1"/>
  <c r="H394" i="34" s="1"/>
  <c r="K394" i="34" a="1"/>
  <c r="K394" i="34" s="1"/>
  <c r="E394" i="34" a="1"/>
  <c r="E394" i="34" s="1"/>
  <c r="L394" i="34" a="1"/>
  <c r="L394" i="34" s="1"/>
  <c r="F394" i="34" a="1"/>
  <c r="F394" i="34" s="1"/>
  <c r="I394" i="34" a="1"/>
  <c r="I394" i="34" s="1"/>
  <c r="G394" i="34" a="1"/>
  <c r="G394" i="34" s="1"/>
  <c r="J394" i="34" a="1"/>
  <c r="J394" i="34" s="1"/>
  <c r="M394" i="34" a="1"/>
  <c r="M394" i="34" s="1"/>
  <c r="D394" i="34" a="1"/>
  <c r="D394" i="34" s="1"/>
  <c r="C394" i="34" a="1"/>
  <c r="C394" i="34" s="1"/>
  <c r="B395" i="34" a="1"/>
  <c r="B395" i="34" s="1"/>
  <c r="D395" i="34" l="1" a="1"/>
  <c r="D395" i="34" s="1"/>
  <c r="H395" i="34" a="1"/>
  <c r="H395" i="34" s="1"/>
  <c r="L395" i="34" a="1"/>
  <c r="L395" i="34" s="1"/>
  <c r="E395" i="34" a="1"/>
  <c r="E395" i="34" s="1"/>
  <c r="I395" i="34" a="1"/>
  <c r="I395" i="34" s="1"/>
  <c r="M395" i="34" a="1"/>
  <c r="M395" i="34" s="1"/>
  <c r="F395" i="34" a="1"/>
  <c r="F395" i="34" s="1"/>
  <c r="J395" i="34" a="1"/>
  <c r="J395" i="34" s="1"/>
  <c r="K395" i="34" a="1"/>
  <c r="K395" i="34" s="1"/>
  <c r="G395" i="34" a="1"/>
  <c r="G395" i="34" s="1"/>
  <c r="C395" i="34" a="1"/>
  <c r="C395" i="34" s="1"/>
  <c r="B396" i="34" a="1"/>
  <c r="B396" i="34" s="1"/>
  <c r="E396" i="34" l="1" a="1"/>
  <c r="E396" i="34" s="1"/>
  <c r="L396" i="34" a="1"/>
  <c r="L396" i="34" s="1"/>
  <c r="F396" i="34" a="1"/>
  <c r="F396" i="34" s="1"/>
  <c r="I396" i="34" a="1"/>
  <c r="I396" i="34" s="1"/>
  <c r="M396" i="34" a="1"/>
  <c r="M396" i="34" s="1"/>
  <c r="D396" i="34" a="1"/>
  <c r="D396" i="34" s="1"/>
  <c r="G396" i="34" a="1"/>
  <c r="G396" i="34" s="1"/>
  <c r="J396" i="34" a="1"/>
  <c r="J396" i="34" s="1"/>
  <c r="H396" i="34" a="1"/>
  <c r="H396" i="34" s="1"/>
  <c r="K396" i="34" a="1"/>
  <c r="K396" i="34" s="1"/>
  <c r="C396" i="34" a="1"/>
  <c r="C396" i="34" s="1"/>
  <c r="B397" i="34" a="1"/>
  <c r="B397" i="34" s="1"/>
  <c r="F397" i="34" l="1" a="1"/>
  <c r="F397" i="34" s="1"/>
  <c r="I397" i="34" a="1"/>
  <c r="I397" i="34" s="1"/>
  <c r="M397" i="34" a="1"/>
  <c r="M397" i="34" s="1"/>
  <c r="J397" i="34" a="1"/>
  <c r="J397" i="34" s="1"/>
  <c r="D397" i="34" a="1"/>
  <c r="D397" i="34" s="1"/>
  <c r="G397" i="34" a="1"/>
  <c r="G397" i="34" s="1"/>
  <c r="K397" i="34" a="1"/>
  <c r="K397" i="34" s="1"/>
  <c r="E397" i="34" a="1"/>
  <c r="E397" i="34" s="1"/>
  <c r="H397" i="34" a="1"/>
  <c r="H397" i="34" s="1"/>
  <c r="L397" i="34" a="1"/>
  <c r="L397" i="34" s="1"/>
  <c r="C397" i="34" a="1"/>
  <c r="C397" i="34" s="1"/>
  <c r="B398" i="34" a="1"/>
  <c r="B398" i="34" s="1"/>
  <c r="F398" i="34" l="1" a="1"/>
  <c r="F398" i="34" s="1"/>
  <c r="J398" i="34" a="1"/>
  <c r="J398" i="34" s="1"/>
  <c r="M398" i="34" a="1"/>
  <c r="M398" i="34" s="1"/>
  <c r="D398" i="34" a="1"/>
  <c r="D398" i="34" s="1"/>
  <c r="G398" i="34" a="1"/>
  <c r="G398" i="34" s="1"/>
  <c r="K398" i="34" a="1"/>
  <c r="K398" i="34" s="1"/>
  <c r="H398" i="34" a="1"/>
  <c r="H398" i="34" s="1"/>
  <c r="L398" i="34" a="1"/>
  <c r="L398" i="34" s="1"/>
  <c r="I398" i="34" a="1"/>
  <c r="I398" i="34" s="1"/>
  <c r="E398" i="34" a="1"/>
  <c r="E398" i="34" s="1"/>
  <c r="C398" i="34" a="1"/>
  <c r="C398" i="34" s="1"/>
  <c r="B399" i="34" a="1"/>
  <c r="B399" i="34" s="1"/>
  <c r="J399" i="34" l="1" a="1"/>
  <c r="J399" i="34" s="1"/>
  <c r="D399" i="34" a="1"/>
  <c r="D399" i="34" s="1"/>
  <c r="G399" i="34" a="1"/>
  <c r="G399" i="34" s="1"/>
  <c r="K399" i="34" a="1"/>
  <c r="K399" i="34" s="1"/>
  <c r="E399" i="34" a="1"/>
  <c r="E399" i="34" s="1"/>
  <c r="H399" i="34" a="1"/>
  <c r="H399" i="34" s="1"/>
  <c r="L399" i="34" a="1"/>
  <c r="L399" i="34" s="1"/>
  <c r="M399" i="34" a="1"/>
  <c r="M399" i="34" s="1"/>
  <c r="F399" i="34" a="1"/>
  <c r="F399" i="34" s="1"/>
  <c r="I399" i="34" a="1"/>
  <c r="I399" i="34" s="1"/>
  <c r="C399" i="34" a="1"/>
  <c r="C399" i="34" s="1"/>
  <c r="B400" i="34" a="1"/>
  <c r="B400" i="34" s="1"/>
  <c r="D400" i="34" l="1" a="1"/>
  <c r="D400" i="34" s="1"/>
  <c r="G400" i="34" a="1"/>
  <c r="G400" i="34" s="1"/>
  <c r="J400" i="34" a="1"/>
  <c r="J400" i="34" s="1"/>
  <c r="M400" i="34" a="1"/>
  <c r="M400" i="34" s="1"/>
  <c r="H400" i="34" a="1"/>
  <c r="H400" i="34" s="1"/>
  <c r="K400" i="34" a="1"/>
  <c r="K400" i="34" s="1"/>
  <c r="E400" i="34" a="1"/>
  <c r="E400" i="34" s="1"/>
  <c r="L400" i="34" a="1"/>
  <c r="L400" i="34" s="1"/>
  <c r="F400" i="34" a="1"/>
  <c r="F400" i="34" s="1"/>
  <c r="I400" i="34" a="1"/>
  <c r="I400" i="34" s="1"/>
  <c r="C400" i="34" a="1"/>
  <c r="C400" i="34" s="1"/>
  <c r="B401" i="34" a="1"/>
  <c r="B401" i="34" s="1"/>
  <c r="G401" i="34" l="1" a="1"/>
  <c r="G401" i="34" s="1"/>
  <c r="K401" i="34" a="1"/>
  <c r="K401" i="34" s="1"/>
  <c r="D401" i="34" a="1"/>
  <c r="D401" i="34" s="1"/>
  <c r="H401" i="34" a="1"/>
  <c r="H401" i="34" s="1"/>
  <c r="L401" i="34" a="1"/>
  <c r="L401" i="34" s="1"/>
  <c r="E401" i="34" a="1"/>
  <c r="E401" i="34" s="1"/>
  <c r="I401" i="34" a="1"/>
  <c r="I401" i="34" s="1"/>
  <c r="M401" i="34" a="1"/>
  <c r="M401" i="34" s="1"/>
  <c r="F401" i="34" a="1"/>
  <c r="F401" i="34" s="1"/>
  <c r="J401" i="34" a="1"/>
  <c r="J401" i="34" s="1"/>
  <c r="C401" i="34" a="1"/>
  <c r="C401" i="34" s="1"/>
  <c r="B402" i="34" a="1"/>
  <c r="B402" i="34" s="1"/>
  <c r="H402" i="34" l="1" a="1"/>
  <c r="H402" i="34" s="1"/>
  <c r="K402" i="34" a="1"/>
  <c r="K402" i="34" s="1"/>
  <c r="E402" i="34" a="1"/>
  <c r="E402" i="34" s="1"/>
  <c r="L402" i="34" a="1"/>
  <c r="L402" i="34" s="1"/>
  <c r="F402" i="34" a="1"/>
  <c r="F402" i="34" s="1"/>
  <c r="I402" i="34" a="1"/>
  <c r="I402" i="34" s="1"/>
  <c r="J402" i="34" a="1"/>
  <c r="J402" i="34" s="1"/>
  <c r="M402" i="34" a="1"/>
  <c r="M402" i="34" s="1"/>
  <c r="D402" i="34" a="1"/>
  <c r="D402" i="34" s="1"/>
  <c r="G402" i="34" a="1"/>
  <c r="G402" i="34" s="1"/>
  <c r="C402" i="34" a="1"/>
  <c r="C402" i="34" s="1"/>
  <c r="B403" i="34" a="1"/>
  <c r="B403" i="34" s="1"/>
  <c r="D403" i="34" l="1" a="1"/>
  <c r="D403" i="34" s="1"/>
  <c r="H403" i="34" a="1"/>
  <c r="H403" i="34" s="1"/>
  <c r="L403" i="34" a="1"/>
  <c r="L403" i="34" s="1"/>
  <c r="E403" i="34" a="1"/>
  <c r="E403" i="34" s="1"/>
  <c r="I403" i="34" a="1"/>
  <c r="I403" i="34" s="1"/>
  <c r="M403" i="34" a="1"/>
  <c r="M403" i="34" s="1"/>
  <c r="F403" i="34" a="1"/>
  <c r="F403" i="34" s="1"/>
  <c r="J403" i="34" a="1"/>
  <c r="J403" i="34" s="1"/>
  <c r="G403" i="34" a="1"/>
  <c r="G403" i="34" s="1"/>
  <c r="K403" i="34" a="1"/>
  <c r="K403" i="34" s="1"/>
  <c r="C403" i="34" a="1"/>
  <c r="C403" i="34" s="1"/>
  <c r="B404" i="34" a="1"/>
  <c r="B404" i="34" s="1"/>
  <c r="E404" i="34" l="1" a="1"/>
  <c r="E404" i="34" s="1"/>
  <c r="L404" i="34" a="1"/>
  <c r="L404" i="34" s="1"/>
  <c r="F404" i="34" a="1"/>
  <c r="F404" i="34" s="1"/>
  <c r="I404" i="34" a="1"/>
  <c r="I404" i="34" s="1"/>
  <c r="M404" i="34" a="1"/>
  <c r="M404" i="34" s="1"/>
  <c r="D404" i="34" a="1"/>
  <c r="D404" i="34" s="1"/>
  <c r="G404" i="34" a="1"/>
  <c r="G404" i="34" s="1"/>
  <c r="J404" i="34" a="1"/>
  <c r="J404" i="34" s="1"/>
  <c r="H404" i="34" a="1"/>
  <c r="H404" i="34" s="1"/>
  <c r="K404" i="34" a="1"/>
  <c r="K404" i="34" s="1"/>
  <c r="C404" i="34" a="1"/>
  <c r="C404" i="34" s="1"/>
  <c r="B405" i="34" a="1"/>
  <c r="B405" i="34" s="1"/>
  <c r="F405" i="34" l="1" a="1"/>
  <c r="F405" i="34" s="1"/>
  <c r="I405" i="34" a="1"/>
  <c r="I405" i="34" s="1"/>
  <c r="M405" i="34" a="1"/>
  <c r="M405" i="34" s="1"/>
  <c r="J405" i="34" a="1"/>
  <c r="J405" i="34" s="1"/>
  <c r="D405" i="34" a="1"/>
  <c r="D405" i="34" s="1"/>
  <c r="G405" i="34" a="1"/>
  <c r="G405" i="34" s="1"/>
  <c r="K405" i="34" a="1"/>
  <c r="K405" i="34" s="1"/>
  <c r="H405" i="34" a="1"/>
  <c r="H405" i="34" s="1"/>
  <c r="L405" i="34" a="1"/>
  <c r="L405" i="34" s="1"/>
  <c r="E405" i="34" a="1"/>
  <c r="E405" i="34" s="1"/>
  <c r="C405" i="34" a="1"/>
  <c r="C405" i="34" s="1"/>
  <c r="B406" i="34" a="1"/>
  <c r="B406" i="34" s="1"/>
  <c r="F406" i="34" l="1" a="1"/>
  <c r="F406" i="34" s="1"/>
  <c r="J406" i="34" a="1"/>
  <c r="J406" i="34" s="1"/>
  <c r="M406" i="34" a="1"/>
  <c r="M406" i="34" s="1"/>
  <c r="D406" i="34" a="1"/>
  <c r="D406" i="34" s="1"/>
  <c r="G406" i="34" a="1"/>
  <c r="G406" i="34" s="1"/>
  <c r="K406" i="34" a="1"/>
  <c r="K406" i="34" s="1"/>
  <c r="H406" i="34" a="1"/>
  <c r="H406" i="34" s="1"/>
  <c r="L406" i="34" a="1"/>
  <c r="L406" i="34" s="1"/>
  <c r="E406" i="34" a="1"/>
  <c r="E406" i="34" s="1"/>
  <c r="I406" i="34" a="1"/>
  <c r="I406" i="34" s="1"/>
  <c r="C406" i="34" a="1"/>
  <c r="C406" i="34" s="1"/>
  <c r="B407" i="34" a="1"/>
  <c r="B407" i="34" s="1"/>
  <c r="J407" i="34" l="1" a="1"/>
  <c r="J407" i="34" s="1"/>
  <c r="D407" i="34" a="1"/>
  <c r="D407" i="34" s="1"/>
  <c r="G407" i="34" a="1"/>
  <c r="G407" i="34" s="1"/>
  <c r="K407" i="34" a="1"/>
  <c r="K407" i="34" s="1"/>
  <c r="E407" i="34" a="1"/>
  <c r="E407" i="34" s="1"/>
  <c r="H407" i="34" a="1"/>
  <c r="H407" i="34" s="1"/>
  <c r="L407" i="34" a="1"/>
  <c r="L407" i="34" s="1"/>
  <c r="F407" i="34" a="1"/>
  <c r="F407" i="34" s="1"/>
  <c r="I407" i="34" a="1"/>
  <c r="I407" i="34" s="1"/>
  <c r="M407" i="34" a="1"/>
  <c r="M407" i="34" s="1"/>
  <c r="C407" i="34" a="1"/>
  <c r="C407" i="34" s="1"/>
  <c r="B408" i="34" a="1"/>
  <c r="B408" i="34" s="1"/>
  <c r="D408" i="34" l="1" a="1"/>
  <c r="D408" i="34" s="1"/>
  <c r="G408" i="34" a="1"/>
  <c r="G408" i="34" s="1"/>
  <c r="J408" i="34" a="1"/>
  <c r="J408" i="34" s="1"/>
  <c r="M408" i="34" a="1"/>
  <c r="M408" i="34" s="1"/>
  <c r="H408" i="34" a="1"/>
  <c r="H408" i="34" s="1"/>
  <c r="K408" i="34" a="1"/>
  <c r="K408" i="34" s="1"/>
  <c r="E408" i="34" a="1"/>
  <c r="E408" i="34" s="1"/>
  <c r="L408" i="34" a="1"/>
  <c r="L408" i="34" s="1"/>
  <c r="F408" i="34" a="1"/>
  <c r="F408" i="34" s="1"/>
  <c r="I408" i="34" a="1"/>
  <c r="I408" i="34" s="1"/>
  <c r="C408" i="34" a="1"/>
  <c r="C408" i="34" s="1"/>
  <c r="B409" i="34" a="1"/>
  <c r="B409" i="34" s="1"/>
  <c r="G409" i="34" l="1" a="1"/>
  <c r="G409" i="34" s="1"/>
  <c r="K409" i="34" a="1"/>
  <c r="K409" i="34" s="1"/>
  <c r="D409" i="34" a="1"/>
  <c r="D409" i="34" s="1"/>
  <c r="H409" i="34" a="1"/>
  <c r="H409" i="34" s="1"/>
  <c r="L409" i="34" a="1"/>
  <c r="L409" i="34" s="1"/>
  <c r="E409" i="34" a="1"/>
  <c r="E409" i="34" s="1"/>
  <c r="I409" i="34" a="1"/>
  <c r="I409" i="34" s="1"/>
  <c r="M409" i="34" a="1"/>
  <c r="M409" i="34" s="1"/>
  <c r="J409" i="34" a="1"/>
  <c r="J409" i="34" s="1"/>
  <c r="F409" i="34" a="1"/>
  <c r="F409" i="34" s="1"/>
  <c r="C409" i="34" a="1"/>
  <c r="C409" i="34" s="1"/>
  <c r="B410" i="34" a="1"/>
  <c r="B410" i="34" s="1"/>
  <c r="H410" i="34" l="1" a="1"/>
  <c r="H410" i="34" s="1"/>
  <c r="K410" i="34" a="1"/>
  <c r="K410" i="34" s="1"/>
  <c r="E410" i="34" a="1"/>
  <c r="E410" i="34" s="1"/>
  <c r="L410" i="34" a="1"/>
  <c r="L410" i="34" s="1"/>
  <c r="F410" i="34" a="1"/>
  <c r="F410" i="34" s="1"/>
  <c r="I410" i="34" a="1"/>
  <c r="I410" i="34" s="1"/>
  <c r="M410" i="34" a="1"/>
  <c r="M410" i="34" s="1"/>
  <c r="D410" i="34" a="1"/>
  <c r="D410" i="34" s="1"/>
  <c r="G410" i="34" a="1"/>
  <c r="G410" i="34" s="1"/>
  <c r="J410" i="34" a="1"/>
  <c r="J410" i="34" s="1"/>
  <c r="C410" i="34" a="1"/>
  <c r="C410" i="34" s="1"/>
  <c r="B411" i="34" a="1"/>
  <c r="B411" i="34" s="1"/>
  <c r="D411" i="34" l="1" a="1"/>
  <c r="D411" i="34" s="1"/>
  <c r="H411" i="34" a="1"/>
  <c r="H411" i="34" s="1"/>
  <c r="L411" i="34" a="1"/>
  <c r="L411" i="34" s="1"/>
  <c r="E411" i="34" a="1"/>
  <c r="E411" i="34" s="1"/>
  <c r="I411" i="34" a="1"/>
  <c r="I411" i="34" s="1"/>
  <c r="M411" i="34" a="1"/>
  <c r="M411" i="34" s="1"/>
  <c r="F411" i="34" a="1"/>
  <c r="F411" i="34" s="1"/>
  <c r="J411" i="34" a="1"/>
  <c r="J411" i="34" s="1"/>
  <c r="G411" i="34" a="1"/>
  <c r="G411" i="34" s="1"/>
  <c r="K411" i="34" a="1"/>
  <c r="K411" i="34" s="1"/>
  <c r="C411" i="34" a="1"/>
  <c r="C411" i="34" s="1"/>
  <c r="B412" i="34" a="1"/>
  <c r="B412" i="34" s="1"/>
  <c r="E412" i="34" l="1" a="1"/>
  <c r="E412" i="34" s="1"/>
  <c r="L412" i="34" a="1"/>
  <c r="L412" i="34" s="1"/>
  <c r="F412" i="34" a="1"/>
  <c r="F412" i="34" s="1"/>
  <c r="I412" i="34" a="1"/>
  <c r="I412" i="34" s="1"/>
  <c r="M412" i="34" a="1"/>
  <c r="M412" i="34" s="1"/>
  <c r="D412" i="34" a="1"/>
  <c r="D412" i="34" s="1"/>
  <c r="G412" i="34" a="1"/>
  <c r="G412" i="34" s="1"/>
  <c r="J412" i="34" a="1"/>
  <c r="J412" i="34" s="1"/>
  <c r="H412" i="34" a="1"/>
  <c r="H412" i="34" s="1"/>
  <c r="K412" i="34" a="1"/>
  <c r="K412" i="34" s="1"/>
  <c r="C412" i="34" a="1"/>
  <c r="C412" i="34" s="1"/>
  <c r="B413" i="34" a="1"/>
  <c r="B413" i="34" s="1"/>
  <c r="F413" i="34" l="1" a="1"/>
  <c r="F413" i="34" s="1"/>
  <c r="I413" i="34" a="1"/>
  <c r="I413" i="34" s="1"/>
  <c r="M413" i="34" a="1"/>
  <c r="M413" i="34" s="1"/>
  <c r="J413" i="34" a="1"/>
  <c r="J413" i="34" s="1"/>
  <c r="D413" i="34" a="1"/>
  <c r="D413" i="34" s="1"/>
  <c r="G413" i="34" a="1"/>
  <c r="G413" i="34" s="1"/>
  <c r="K413" i="34" a="1"/>
  <c r="K413" i="34" s="1"/>
  <c r="L413" i="34" a="1"/>
  <c r="L413" i="34" s="1"/>
  <c r="E413" i="34" a="1"/>
  <c r="E413" i="34" s="1"/>
  <c r="H413" i="34" a="1"/>
  <c r="H413" i="34" s="1"/>
  <c r="C413" i="34" a="1"/>
  <c r="C413" i="34" s="1"/>
  <c r="B414" i="34" a="1"/>
  <c r="B414" i="34" s="1"/>
  <c r="F414" i="34" l="1" a="1"/>
  <c r="F414" i="34" s="1"/>
  <c r="J414" i="34" a="1"/>
  <c r="J414" i="34" s="1"/>
  <c r="M414" i="34" a="1"/>
  <c r="M414" i="34" s="1"/>
  <c r="D414" i="34" a="1"/>
  <c r="D414" i="34" s="1"/>
  <c r="G414" i="34" a="1"/>
  <c r="G414" i="34" s="1"/>
  <c r="K414" i="34" a="1"/>
  <c r="K414" i="34" s="1"/>
  <c r="H414" i="34" a="1"/>
  <c r="H414" i="34" s="1"/>
  <c r="L414" i="34" a="1"/>
  <c r="L414" i="34" s="1"/>
  <c r="E414" i="34" a="1"/>
  <c r="E414" i="34" s="1"/>
  <c r="I414" i="34" a="1"/>
  <c r="I414" i="34" s="1"/>
  <c r="C414" i="34" a="1"/>
  <c r="C414" i="34" s="1"/>
  <c r="B415" i="34" a="1"/>
  <c r="B415" i="34" s="1"/>
  <c r="J415" i="34" l="1" a="1"/>
  <c r="J415" i="34" s="1"/>
  <c r="D415" i="34" a="1"/>
  <c r="D415" i="34" s="1"/>
  <c r="G415" i="34" a="1"/>
  <c r="G415" i="34" s="1"/>
  <c r="K415" i="34" a="1"/>
  <c r="K415" i="34" s="1"/>
  <c r="E415" i="34" a="1"/>
  <c r="E415" i="34" s="1"/>
  <c r="H415" i="34" a="1"/>
  <c r="H415" i="34" s="1"/>
  <c r="L415" i="34" a="1"/>
  <c r="L415" i="34" s="1"/>
  <c r="F415" i="34" a="1"/>
  <c r="F415" i="34" s="1"/>
  <c r="I415" i="34" a="1"/>
  <c r="I415" i="34" s="1"/>
  <c r="M415" i="34" a="1"/>
  <c r="M415" i="34" s="1"/>
  <c r="C415" i="34" a="1"/>
  <c r="C415" i="34" s="1"/>
  <c r="B416" i="34" a="1"/>
  <c r="B416" i="34" s="1"/>
  <c r="D416" i="34" l="1" a="1"/>
  <c r="D416" i="34" s="1"/>
  <c r="G416" i="34" a="1"/>
  <c r="G416" i="34" s="1"/>
  <c r="J416" i="34" a="1"/>
  <c r="J416" i="34" s="1"/>
  <c r="M416" i="34" a="1"/>
  <c r="M416" i="34" s="1"/>
  <c r="H416" i="34" a="1"/>
  <c r="H416" i="34" s="1"/>
  <c r="K416" i="34" a="1"/>
  <c r="K416" i="34" s="1"/>
  <c r="E416" i="34" a="1"/>
  <c r="E416" i="34" s="1"/>
  <c r="L416" i="34" a="1"/>
  <c r="L416" i="34" s="1"/>
  <c r="I416" i="34" a="1"/>
  <c r="I416" i="34" s="1"/>
  <c r="F416" i="34" a="1"/>
  <c r="F416" i="34" s="1"/>
  <c r="C416" i="34" a="1"/>
  <c r="C416" i="34" s="1"/>
  <c r="B417" i="34" a="1"/>
  <c r="B417" i="34" s="1"/>
  <c r="G417" i="34" l="1" a="1"/>
  <c r="G417" i="34" s="1"/>
  <c r="K417" i="34" a="1"/>
  <c r="K417" i="34" s="1"/>
  <c r="D417" i="34" a="1"/>
  <c r="D417" i="34" s="1"/>
  <c r="H417" i="34" a="1"/>
  <c r="H417" i="34" s="1"/>
  <c r="L417" i="34" a="1"/>
  <c r="L417" i="34" s="1"/>
  <c r="E417" i="34" a="1"/>
  <c r="E417" i="34" s="1"/>
  <c r="I417" i="34" a="1"/>
  <c r="I417" i="34" s="1"/>
  <c r="M417" i="34" a="1"/>
  <c r="M417" i="34" s="1"/>
  <c r="F417" i="34" a="1"/>
  <c r="F417" i="34" s="1"/>
  <c r="J417" i="34" a="1"/>
  <c r="J417" i="34" s="1"/>
  <c r="C417" i="34" a="1"/>
  <c r="C417" i="34" s="1"/>
  <c r="B418" i="34" a="1"/>
  <c r="B418" i="34" s="1"/>
  <c r="H418" i="34" l="1" a="1"/>
  <c r="H418" i="34" s="1"/>
  <c r="K418" i="34" a="1"/>
  <c r="K418" i="34" s="1"/>
  <c r="E418" i="34" a="1"/>
  <c r="E418" i="34" s="1"/>
  <c r="L418" i="34" a="1"/>
  <c r="L418" i="34" s="1"/>
  <c r="F418" i="34" a="1"/>
  <c r="F418" i="34" s="1"/>
  <c r="I418" i="34" a="1"/>
  <c r="I418" i="34" s="1"/>
  <c r="D418" i="34" a="1"/>
  <c r="D418" i="34" s="1"/>
  <c r="G418" i="34" a="1"/>
  <c r="G418" i="34" s="1"/>
  <c r="J418" i="34" a="1"/>
  <c r="J418" i="34" s="1"/>
  <c r="C418" i="34" a="1"/>
  <c r="C418" i="34" s="1"/>
  <c r="M418" i="34" a="1"/>
  <c r="M418" i="34" s="1"/>
  <c r="B419" i="34" a="1"/>
  <c r="B419" i="34" s="1"/>
  <c r="D419" i="34" l="1" a="1"/>
  <c r="D419" i="34" s="1"/>
  <c r="H419" i="34" a="1"/>
  <c r="H419" i="34" s="1"/>
  <c r="L419" i="34" a="1"/>
  <c r="L419" i="34" s="1"/>
  <c r="E419" i="34" a="1"/>
  <c r="E419" i="34" s="1"/>
  <c r="I419" i="34" a="1"/>
  <c r="I419" i="34" s="1"/>
  <c r="M419" i="34" a="1"/>
  <c r="M419" i="34" s="1"/>
  <c r="F419" i="34" a="1"/>
  <c r="F419" i="34" s="1"/>
  <c r="J419" i="34" a="1"/>
  <c r="J419" i="34" s="1"/>
  <c r="G419" i="34" a="1"/>
  <c r="G419" i="34" s="1"/>
  <c r="K419" i="34" a="1"/>
  <c r="K419" i="34" s="1"/>
  <c r="C419" i="34" a="1"/>
  <c r="C419" i="34" s="1"/>
  <c r="B420" i="34" a="1"/>
  <c r="B420" i="34" s="1"/>
  <c r="E420" i="34" l="1" a="1"/>
  <c r="E420" i="34" s="1"/>
  <c r="L420" i="34" a="1"/>
  <c r="L420" i="34" s="1"/>
  <c r="F420" i="34" a="1"/>
  <c r="F420" i="34" s="1"/>
  <c r="I420" i="34" a="1"/>
  <c r="I420" i="34" s="1"/>
  <c r="M420" i="34" a="1"/>
  <c r="M420" i="34" s="1"/>
  <c r="D420" i="34" a="1"/>
  <c r="D420" i="34" s="1"/>
  <c r="G420" i="34" a="1"/>
  <c r="G420" i="34" s="1"/>
  <c r="J420" i="34" a="1"/>
  <c r="J420" i="34" s="1"/>
  <c r="K420" i="34" a="1"/>
  <c r="K420" i="34" s="1"/>
  <c r="H420" i="34" a="1"/>
  <c r="H420" i="34" s="1"/>
  <c r="C420" i="34" a="1"/>
  <c r="C420" i="34" s="1"/>
  <c r="B421" i="34" a="1"/>
  <c r="B421" i="34" s="1"/>
  <c r="F421" i="34" l="1" a="1"/>
  <c r="F421" i="34" s="1"/>
  <c r="I421" i="34" a="1"/>
  <c r="I421" i="34" s="1"/>
  <c r="M421" i="34" a="1"/>
  <c r="M421" i="34" s="1"/>
  <c r="J421" i="34" a="1"/>
  <c r="J421" i="34" s="1"/>
  <c r="D421" i="34" a="1"/>
  <c r="D421" i="34" s="1"/>
  <c r="G421" i="34" a="1"/>
  <c r="G421" i="34" s="1"/>
  <c r="K421" i="34" a="1"/>
  <c r="K421" i="34" s="1"/>
  <c r="E421" i="34" a="1"/>
  <c r="E421" i="34" s="1"/>
  <c r="H421" i="34" a="1"/>
  <c r="H421" i="34" s="1"/>
  <c r="L421" i="34" a="1"/>
  <c r="L421" i="34" s="1"/>
  <c r="C421" i="34" a="1"/>
  <c r="C421" i="34" s="1"/>
  <c r="B422" i="34" a="1"/>
  <c r="B422" i="34" s="1"/>
  <c r="F422" i="34" l="1" a="1"/>
  <c r="F422" i="34" s="1"/>
  <c r="J422" i="34" a="1"/>
  <c r="J422" i="34" s="1"/>
  <c r="M422" i="34" a="1"/>
  <c r="M422" i="34" s="1"/>
  <c r="D422" i="34" a="1"/>
  <c r="D422" i="34" s="1"/>
  <c r="G422" i="34" a="1"/>
  <c r="G422" i="34" s="1"/>
  <c r="K422" i="34" a="1"/>
  <c r="K422" i="34" s="1"/>
  <c r="H422" i="34" a="1"/>
  <c r="H422" i="34" s="1"/>
  <c r="L422" i="34" a="1"/>
  <c r="L422" i="34" s="1"/>
  <c r="E422" i="34" a="1"/>
  <c r="E422" i="34" s="1"/>
  <c r="I422" i="34" a="1"/>
  <c r="I422" i="34" s="1"/>
  <c r="C422" i="34" a="1"/>
  <c r="C422" i="34" s="1"/>
  <c r="B423" i="34" a="1"/>
  <c r="B423" i="34" s="1"/>
  <c r="J423" i="34" l="1" a="1"/>
  <c r="J423" i="34" s="1"/>
  <c r="D423" i="34" a="1"/>
  <c r="D423" i="34" s="1"/>
  <c r="G423" i="34" a="1"/>
  <c r="G423" i="34" s="1"/>
  <c r="K423" i="34" a="1"/>
  <c r="K423" i="34" s="1"/>
  <c r="E423" i="34" a="1"/>
  <c r="E423" i="34" s="1"/>
  <c r="H423" i="34" a="1"/>
  <c r="H423" i="34" s="1"/>
  <c r="L423" i="34" a="1"/>
  <c r="L423" i="34" s="1"/>
  <c r="I423" i="34" a="1"/>
  <c r="I423" i="34" s="1"/>
  <c r="M423" i="34" a="1"/>
  <c r="M423" i="34" s="1"/>
  <c r="F423" i="34" a="1"/>
  <c r="F423" i="34" s="1"/>
  <c r="C423" i="34" a="1"/>
  <c r="C423" i="34" s="1"/>
  <c r="B424" i="34" a="1"/>
  <c r="B424" i="34" s="1"/>
  <c r="D424" i="34" l="1" a="1"/>
  <c r="D424" i="34" s="1"/>
  <c r="G424" i="34" a="1"/>
  <c r="G424" i="34" s="1"/>
  <c r="J424" i="34" a="1"/>
  <c r="J424" i="34" s="1"/>
  <c r="M424" i="34" a="1"/>
  <c r="M424" i="34" s="1"/>
  <c r="H424" i="34" a="1"/>
  <c r="H424" i="34" s="1"/>
  <c r="K424" i="34" a="1"/>
  <c r="K424" i="34" s="1"/>
  <c r="E424" i="34" a="1"/>
  <c r="E424" i="34" s="1"/>
  <c r="L424" i="34" a="1"/>
  <c r="L424" i="34" s="1"/>
  <c r="F424" i="34" a="1"/>
  <c r="F424" i="34" s="1"/>
  <c r="I424" i="34" a="1"/>
  <c r="I424" i="34" s="1"/>
  <c r="C424" i="34" a="1"/>
  <c r="C424" i="34" s="1"/>
  <c r="B425" i="34" a="1"/>
  <c r="B425" i="34" s="1"/>
  <c r="G425" i="34" l="1" a="1"/>
  <c r="G425" i="34" s="1"/>
  <c r="K425" i="34" a="1"/>
  <c r="K425" i="34" s="1"/>
  <c r="D425" i="34" a="1"/>
  <c r="D425" i="34" s="1"/>
  <c r="H425" i="34" a="1"/>
  <c r="H425" i="34" s="1"/>
  <c r="L425" i="34" a="1"/>
  <c r="L425" i="34" s="1"/>
  <c r="E425" i="34" a="1"/>
  <c r="E425" i="34" s="1"/>
  <c r="I425" i="34" a="1"/>
  <c r="I425" i="34" s="1"/>
  <c r="M425" i="34" a="1"/>
  <c r="M425" i="34" s="1"/>
  <c r="F425" i="34" a="1"/>
  <c r="F425" i="34" s="1"/>
  <c r="J425" i="34" a="1"/>
  <c r="J425" i="34" s="1"/>
  <c r="C425" i="34" a="1"/>
  <c r="C425" i="34" s="1"/>
  <c r="B426" i="34" a="1"/>
  <c r="B426" i="34" s="1"/>
  <c r="H426" i="34" l="1" a="1"/>
  <c r="H426" i="34" s="1"/>
  <c r="K426" i="34" a="1"/>
  <c r="K426" i="34" s="1"/>
  <c r="E426" i="34" a="1"/>
  <c r="E426" i="34" s="1"/>
  <c r="L426" i="34" a="1"/>
  <c r="L426" i="34" s="1"/>
  <c r="F426" i="34" a="1"/>
  <c r="F426" i="34" s="1"/>
  <c r="I426" i="34" a="1"/>
  <c r="I426" i="34" s="1"/>
  <c r="G426" i="34" a="1"/>
  <c r="G426" i="34" s="1"/>
  <c r="J426" i="34" a="1"/>
  <c r="J426" i="34" s="1"/>
  <c r="M426" i="34" a="1"/>
  <c r="M426" i="34" s="1"/>
  <c r="D426" i="34" a="1"/>
  <c r="D426" i="34" s="1"/>
  <c r="C426" i="34" a="1"/>
  <c r="C426" i="34" s="1"/>
  <c r="B427" i="34" a="1"/>
  <c r="B427" i="34" s="1"/>
  <c r="D427" i="34" l="1" a="1"/>
  <c r="D427" i="34" s="1"/>
  <c r="H427" i="34" a="1"/>
  <c r="H427" i="34" s="1"/>
  <c r="L427" i="34" a="1"/>
  <c r="L427" i="34" s="1"/>
  <c r="E427" i="34" a="1"/>
  <c r="E427" i="34" s="1"/>
  <c r="I427" i="34" a="1"/>
  <c r="I427" i="34" s="1"/>
  <c r="M427" i="34" a="1"/>
  <c r="M427" i="34" s="1"/>
  <c r="F427" i="34" a="1"/>
  <c r="F427" i="34" s="1"/>
  <c r="J427" i="34" a="1"/>
  <c r="J427" i="34" s="1"/>
  <c r="K427" i="34" a="1"/>
  <c r="K427" i="34" s="1"/>
  <c r="G427" i="34" a="1"/>
  <c r="G427" i="34" s="1"/>
  <c r="C427" i="34" a="1"/>
  <c r="C427" i="34" s="1"/>
  <c r="B428" i="34" a="1"/>
  <c r="B428" i="34" s="1"/>
  <c r="E428" i="34" l="1" a="1"/>
  <c r="E428" i="34" s="1"/>
  <c r="L428" i="34" a="1"/>
  <c r="L428" i="34" s="1"/>
  <c r="F428" i="34" a="1"/>
  <c r="F428" i="34" s="1"/>
  <c r="I428" i="34" a="1"/>
  <c r="I428" i="34" s="1"/>
  <c r="M428" i="34" a="1"/>
  <c r="M428" i="34" s="1"/>
  <c r="D428" i="34" a="1"/>
  <c r="D428" i="34" s="1"/>
  <c r="G428" i="34" a="1"/>
  <c r="G428" i="34" s="1"/>
  <c r="J428" i="34" a="1"/>
  <c r="J428" i="34" s="1"/>
  <c r="H428" i="34" a="1"/>
  <c r="H428" i="34" s="1"/>
  <c r="K428" i="34" a="1"/>
  <c r="K428" i="34" s="1"/>
  <c r="C428" i="34" a="1"/>
  <c r="C428" i="34" s="1"/>
  <c r="B429" i="34" a="1"/>
  <c r="B429" i="34" s="1"/>
  <c r="F429" i="34" l="1" a="1"/>
  <c r="F429" i="34" s="1"/>
  <c r="I429" i="34" a="1"/>
  <c r="I429" i="34" s="1"/>
  <c r="M429" i="34" a="1"/>
  <c r="M429" i="34" s="1"/>
  <c r="J429" i="34" a="1"/>
  <c r="J429" i="34" s="1"/>
  <c r="D429" i="34" a="1"/>
  <c r="D429" i="34" s="1"/>
  <c r="G429" i="34" a="1"/>
  <c r="G429" i="34" s="1"/>
  <c r="K429" i="34" a="1"/>
  <c r="K429" i="34" s="1"/>
  <c r="E429" i="34" a="1"/>
  <c r="E429" i="34" s="1"/>
  <c r="H429" i="34" a="1"/>
  <c r="H429" i="34" s="1"/>
  <c r="L429" i="34" a="1"/>
  <c r="L429" i="34" s="1"/>
  <c r="C429" i="34" a="1"/>
  <c r="C429" i="34" s="1"/>
  <c r="B430" i="34" a="1"/>
  <c r="B430" i="34" s="1"/>
  <c r="F430" i="34" l="1" a="1"/>
  <c r="F430" i="34" s="1"/>
  <c r="J430" i="34" a="1"/>
  <c r="J430" i="34" s="1"/>
  <c r="M430" i="34" a="1"/>
  <c r="M430" i="34" s="1"/>
  <c r="D430" i="34" a="1"/>
  <c r="D430" i="34" s="1"/>
  <c r="G430" i="34" a="1"/>
  <c r="G430" i="34" s="1"/>
  <c r="K430" i="34" a="1"/>
  <c r="K430" i="34" s="1"/>
  <c r="H430" i="34" a="1"/>
  <c r="H430" i="34" s="1"/>
  <c r="L430" i="34" a="1"/>
  <c r="L430" i="34" s="1"/>
  <c r="I430" i="34" a="1"/>
  <c r="I430" i="34" s="1"/>
  <c r="E430" i="34" a="1"/>
  <c r="E430" i="34" s="1"/>
  <c r="C430" i="34" a="1"/>
  <c r="C430" i="34" s="1"/>
  <c r="B431" i="34" a="1"/>
  <c r="B431" i="34" s="1"/>
  <c r="J431" i="34" l="1" a="1"/>
  <c r="J431" i="34" s="1"/>
  <c r="D431" i="34" a="1"/>
  <c r="D431" i="34" s="1"/>
  <c r="G431" i="34" a="1"/>
  <c r="G431" i="34" s="1"/>
  <c r="K431" i="34" a="1"/>
  <c r="K431" i="34" s="1"/>
  <c r="E431" i="34" a="1"/>
  <c r="E431" i="34" s="1"/>
  <c r="H431" i="34" a="1"/>
  <c r="H431" i="34" s="1"/>
  <c r="L431" i="34" a="1"/>
  <c r="L431" i="34" s="1"/>
  <c r="M431" i="34" a="1"/>
  <c r="M431" i="34" s="1"/>
  <c r="F431" i="34" a="1"/>
  <c r="F431" i="34" s="1"/>
  <c r="I431" i="34" a="1"/>
  <c r="I431" i="34" s="1"/>
  <c r="C431" i="34" a="1"/>
  <c r="C431" i="34" s="1"/>
  <c r="B432" i="34" a="1"/>
  <c r="B432" i="34" s="1"/>
  <c r="D432" i="34" l="1" a="1"/>
  <c r="D432" i="34" s="1"/>
  <c r="G432" i="34" a="1"/>
  <c r="G432" i="34" s="1"/>
  <c r="J432" i="34" a="1"/>
  <c r="J432" i="34" s="1"/>
  <c r="M432" i="34" a="1"/>
  <c r="M432" i="34" s="1"/>
  <c r="H432" i="34" a="1"/>
  <c r="H432" i="34" s="1"/>
  <c r="K432" i="34" a="1"/>
  <c r="K432" i="34" s="1"/>
  <c r="E432" i="34" a="1"/>
  <c r="E432" i="34" s="1"/>
  <c r="L432" i="34" a="1"/>
  <c r="L432" i="34" s="1"/>
  <c r="F432" i="34" a="1"/>
  <c r="F432" i="34" s="1"/>
  <c r="I432" i="34" a="1"/>
  <c r="I432" i="34" s="1"/>
  <c r="C432" i="34" a="1"/>
  <c r="C432" i="34" s="1"/>
  <c r="B433" i="34" a="1"/>
  <c r="B433" i="34" s="1"/>
  <c r="G433" i="34" l="1" a="1"/>
  <c r="G433" i="34" s="1"/>
  <c r="K433" i="34" a="1"/>
  <c r="K433" i="34" s="1"/>
  <c r="D433" i="34" a="1"/>
  <c r="D433" i="34" s="1"/>
  <c r="H433" i="34" a="1"/>
  <c r="H433" i="34" s="1"/>
  <c r="L433" i="34" a="1"/>
  <c r="L433" i="34" s="1"/>
  <c r="E433" i="34" a="1"/>
  <c r="E433" i="34" s="1"/>
  <c r="I433" i="34" a="1"/>
  <c r="I433" i="34" s="1"/>
  <c r="M433" i="34" a="1"/>
  <c r="M433" i="34" s="1"/>
  <c r="F433" i="34" a="1"/>
  <c r="F433" i="34" s="1"/>
  <c r="J433" i="34" a="1"/>
  <c r="J433" i="34" s="1"/>
  <c r="C433" i="34" a="1"/>
  <c r="C433" i="34" s="1"/>
  <c r="B434" i="34" a="1"/>
  <c r="B434" i="34" s="1"/>
  <c r="H434" i="34" l="1" a="1"/>
  <c r="H434" i="34" s="1"/>
  <c r="K434" i="34" a="1"/>
  <c r="K434" i="34" s="1"/>
  <c r="E434" i="34" a="1"/>
  <c r="E434" i="34" s="1"/>
  <c r="L434" i="34" a="1"/>
  <c r="L434" i="34" s="1"/>
  <c r="F434" i="34" a="1"/>
  <c r="F434" i="34" s="1"/>
  <c r="I434" i="34" a="1"/>
  <c r="I434" i="34" s="1"/>
  <c r="J434" i="34" a="1"/>
  <c r="J434" i="34" s="1"/>
  <c r="M434" i="34" a="1"/>
  <c r="M434" i="34" s="1"/>
  <c r="D434" i="34" a="1"/>
  <c r="D434" i="34" s="1"/>
  <c r="G434" i="34" a="1"/>
  <c r="G434" i="34" s="1"/>
  <c r="C434" i="34" a="1"/>
  <c r="C434" i="34" s="1"/>
  <c r="B435" i="34" a="1"/>
  <c r="B435" i="34" s="1"/>
  <c r="D435" i="34" l="1" a="1"/>
  <c r="D435" i="34" s="1"/>
  <c r="H435" i="34" a="1"/>
  <c r="H435" i="34" s="1"/>
  <c r="L435" i="34" a="1"/>
  <c r="L435" i="34" s="1"/>
  <c r="E435" i="34" a="1"/>
  <c r="E435" i="34" s="1"/>
  <c r="I435" i="34" a="1"/>
  <c r="I435" i="34" s="1"/>
  <c r="M435" i="34" a="1"/>
  <c r="M435" i="34" s="1"/>
  <c r="F435" i="34" a="1"/>
  <c r="F435" i="34" s="1"/>
  <c r="J435" i="34" a="1"/>
  <c r="J435" i="34" s="1"/>
  <c r="G435" i="34" a="1"/>
  <c r="G435" i="34" s="1"/>
  <c r="K435" i="34" a="1"/>
  <c r="K435" i="34" s="1"/>
  <c r="C435" i="34" a="1"/>
  <c r="C435" i="34" s="1"/>
  <c r="B436" i="34" a="1"/>
  <c r="B436" i="34" s="1"/>
  <c r="E436" i="34" l="1" a="1"/>
  <c r="E436" i="34" s="1"/>
  <c r="L436" i="34" a="1"/>
  <c r="L436" i="34" s="1"/>
  <c r="F436" i="34" a="1"/>
  <c r="F436" i="34" s="1"/>
  <c r="I436" i="34" a="1"/>
  <c r="I436" i="34" s="1"/>
  <c r="M436" i="34" a="1"/>
  <c r="M436" i="34" s="1"/>
  <c r="D436" i="34" a="1"/>
  <c r="D436" i="34" s="1"/>
  <c r="G436" i="34" a="1"/>
  <c r="G436" i="34" s="1"/>
  <c r="J436" i="34" a="1"/>
  <c r="J436" i="34" s="1"/>
  <c r="H436" i="34" a="1"/>
  <c r="H436" i="34" s="1"/>
  <c r="K436" i="34" a="1"/>
  <c r="K436" i="34" s="1"/>
  <c r="C436" i="34" a="1"/>
  <c r="C436" i="34" s="1"/>
  <c r="B437" i="34" a="1"/>
  <c r="B437" i="34" s="1"/>
  <c r="F437" i="34" l="1" a="1"/>
  <c r="F437" i="34" s="1"/>
  <c r="I437" i="34" a="1"/>
  <c r="I437" i="34" s="1"/>
  <c r="M437" i="34" a="1"/>
  <c r="M437" i="34" s="1"/>
  <c r="J437" i="34" a="1"/>
  <c r="J437" i="34" s="1"/>
  <c r="D437" i="34" a="1"/>
  <c r="D437" i="34" s="1"/>
  <c r="G437" i="34" a="1"/>
  <c r="G437" i="34" s="1"/>
  <c r="K437" i="34" a="1"/>
  <c r="K437" i="34" s="1"/>
  <c r="H437" i="34" a="1"/>
  <c r="H437" i="34" s="1"/>
  <c r="L437" i="34" a="1"/>
  <c r="L437" i="34" s="1"/>
  <c r="E437" i="34" a="1"/>
  <c r="E437" i="34" s="1"/>
  <c r="C437" i="34" a="1"/>
  <c r="C437" i="34" s="1"/>
  <c r="B438" i="34" a="1"/>
  <c r="B438" i="34" s="1"/>
  <c r="F438" i="34" l="1" a="1"/>
  <c r="F438" i="34" s="1"/>
  <c r="J438" i="34" a="1"/>
  <c r="J438" i="34" s="1"/>
  <c r="M438" i="34" a="1"/>
  <c r="M438" i="34" s="1"/>
  <c r="D438" i="34" a="1"/>
  <c r="D438" i="34" s="1"/>
  <c r="G438" i="34" a="1"/>
  <c r="G438" i="34" s="1"/>
  <c r="K438" i="34" a="1"/>
  <c r="K438" i="34" s="1"/>
  <c r="H438" i="34" a="1"/>
  <c r="H438" i="34" s="1"/>
  <c r="L438" i="34" a="1"/>
  <c r="L438" i="34" s="1"/>
  <c r="E438" i="34" a="1"/>
  <c r="E438" i="34" s="1"/>
  <c r="I438" i="34" a="1"/>
  <c r="I438" i="34" s="1"/>
  <c r="C438" i="34" a="1"/>
  <c r="C438" i="34" s="1"/>
  <c r="B439" i="34" a="1"/>
  <c r="B439" i="34" s="1"/>
  <c r="J439" i="34" l="1" a="1"/>
  <c r="J439" i="34" s="1"/>
  <c r="D439" i="34" a="1"/>
  <c r="D439" i="34" s="1"/>
  <c r="G439" i="34" a="1"/>
  <c r="G439" i="34" s="1"/>
  <c r="K439" i="34" a="1"/>
  <c r="K439" i="34" s="1"/>
  <c r="E439" i="34" a="1"/>
  <c r="E439" i="34" s="1"/>
  <c r="H439" i="34" a="1"/>
  <c r="H439" i="34" s="1"/>
  <c r="L439" i="34" a="1"/>
  <c r="L439" i="34" s="1"/>
  <c r="F439" i="34" a="1"/>
  <c r="F439" i="34" s="1"/>
  <c r="I439" i="34" a="1"/>
  <c r="I439" i="34" s="1"/>
  <c r="M439" i="34" a="1"/>
  <c r="M439" i="34" s="1"/>
  <c r="C439" i="34" a="1"/>
  <c r="C439" i="34" s="1"/>
  <c r="B440" i="34" a="1"/>
  <c r="B440" i="34" s="1"/>
  <c r="D440" i="34" l="1" a="1"/>
  <c r="D440" i="34" s="1"/>
  <c r="G440" i="34" a="1"/>
  <c r="G440" i="34" s="1"/>
  <c r="J440" i="34" a="1"/>
  <c r="J440" i="34" s="1"/>
  <c r="M440" i="34" a="1"/>
  <c r="M440" i="34" s="1"/>
  <c r="H440" i="34" a="1"/>
  <c r="H440" i="34" s="1"/>
  <c r="K440" i="34" a="1"/>
  <c r="K440" i="34" s="1"/>
  <c r="E440" i="34" a="1"/>
  <c r="E440" i="34" s="1"/>
  <c r="L440" i="34" a="1"/>
  <c r="L440" i="34" s="1"/>
  <c r="F440" i="34" a="1"/>
  <c r="F440" i="34" s="1"/>
  <c r="I440" i="34" a="1"/>
  <c r="I440" i="34" s="1"/>
  <c r="C440" i="34" a="1"/>
  <c r="C440" i="34" s="1"/>
  <c r="B441" i="34" a="1"/>
  <c r="B441" i="34" s="1"/>
  <c r="G441" i="34" l="1" a="1"/>
  <c r="G441" i="34" s="1"/>
  <c r="K441" i="34" a="1"/>
  <c r="K441" i="34" s="1"/>
  <c r="D441" i="34" a="1"/>
  <c r="D441" i="34" s="1"/>
  <c r="H441" i="34" a="1"/>
  <c r="H441" i="34" s="1"/>
  <c r="L441" i="34" a="1"/>
  <c r="L441" i="34" s="1"/>
  <c r="E441" i="34" a="1"/>
  <c r="E441" i="34" s="1"/>
  <c r="I441" i="34" a="1"/>
  <c r="I441" i="34" s="1"/>
  <c r="M441" i="34" a="1"/>
  <c r="M441" i="34" s="1"/>
  <c r="J441" i="34" a="1"/>
  <c r="J441" i="34" s="1"/>
  <c r="C441" i="34" a="1"/>
  <c r="C441" i="34" s="1"/>
  <c r="F441" i="34" a="1"/>
  <c r="F441" i="34" s="1"/>
  <c r="B442" i="34" a="1"/>
  <c r="B442" i="34" s="1"/>
  <c r="H442" i="34" l="1" a="1"/>
  <c r="H442" i="34" s="1"/>
  <c r="K442" i="34" a="1"/>
  <c r="K442" i="34" s="1"/>
  <c r="E442" i="34" a="1"/>
  <c r="E442" i="34" s="1"/>
  <c r="L442" i="34" a="1"/>
  <c r="L442" i="34" s="1"/>
  <c r="F442" i="34" a="1"/>
  <c r="F442" i="34" s="1"/>
  <c r="I442" i="34" a="1"/>
  <c r="I442" i="34" s="1"/>
  <c r="M442" i="34" a="1"/>
  <c r="M442" i="34" s="1"/>
  <c r="D442" i="34" a="1"/>
  <c r="D442" i="34" s="1"/>
  <c r="G442" i="34" a="1"/>
  <c r="G442" i="34" s="1"/>
  <c r="J442" i="34" a="1"/>
  <c r="J442" i="34" s="1"/>
  <c r="C442" i="34" a="1"/>
  <c r="C442" i="34" s="1"/>
  <c r="B443" i="34" a="1"/>
  <c r="B443" i="34" s="1"/>
  <c r="D443" i="34" l="1" a="1"/>
  <c r="D443" i="34" s="1"/>
  <c r="H443" i="34" a="1"/>
  <c r="H443" i="34" s="1"/>
  <c r="L443" i="34" a="1"/>
  <c r="L443" i="34" s="1"/>
  <c r="E443" i="34" a="1"/>
  <c r="E443" i="34" s="1"/>
  <c r="I443" i="34" a="1"/>
  <c r="I443" i="34" s="1"/>
  <c r="M443" i="34" a="1"/>
  <c r="M443" i="34" s="1"/>
  <c r="F443" i="34" a="1"/>
  <c r="F443" i="34" s="1"/>
  <c r="J443" i="34" a="1"/>
  <c r="J443" i="34" s="1"/>
  <c r="G443" i="34" a="1"/>
  <c r="G443" i="34" s="1"/>
  <c r="K443" i="34" a="1"/>
  <c r="K443" i="34" s="1"/>
  <c r="C443" i="34" a="1"/>
  <c r="C443" i="34" s="1"/>
  <c r="B444" i="34" a="1"/>
  <c r="B444" i="34" s="1"/>
  <c r="E444" i="34" l="1" a="1"/>
  <c r="E444" i="34" s="1"/>
  <c r="L444" i="34" a="1"/>
  <c r="L444" i="34" s="1"/>
  <c r="F444" i="34" a="1"/>
  <c r="F444" i="34" s="1"/>
  <c r="I444" i="34" a="1"/>
  <c r="I444" i="34" s="1"/>
  <c r="M444" i="34" a="1"/>
  <c r="M444" i="34" s="1"/>
  <c r="D444" i="34" a="1"/>
  <c r="D444" i="34" s="1"/>
  <c r="G444" i="34" a="1"/>
  <c r="G444" i="34" s="1"/>
  <c r="J444" i="34" a="1"/>
  <c r="J444" i="34" s="1"/>
  <c r="H444" i="34" a="1"/>
  <c r="H444" i="34" s="1"/>
  <c r="K444" i="34" a="1"/>
  <c r="K444" i="34" s="1"/>
  <c r="C444" i="34" a="1"/>
  <c r="C444" i="34" s="1"/>
  <c r="B445" i="34" a="1"/>
  <c r="B445" i="34" s="1"/>
  <c r="F445" i="34" l="1" a="1"/>
  <c r="F445" i="34" s="1"/>
  <c r="I445" i="34" a="1"/>
  <c r="I445" i="34" s="1"/>
  <c r="M445" i="34" a="1"/>
  <c r="M445" i="34" s="1"/>
  <c r="J445" i="34" a="1"/>
  <c r="J445" i="34" s="1"/>
  <c r="D445" i="34" a="1"/>
  <c r="D445" i="34" s="1"/>
  <c r="G445" i="34" a="1"/>
  <c r="G445" i="34" s="1"/>
  <c r="K445" i="34" a="1"/>
  <c r="K445" i="34" s="1"/>
  <c r="L445" i="34" a="1"/>
  <c r="L445" i="34" s="1"/>
  <c r="E445" i="34" a="1"/>
  <c r="E445" i="34" s="1"/>
  <c r="H445" i="34" a="1"/>
  <c r="H445" i="34" s="1"/>
  <c r="C445" i="34" a="1"/>
  <c r="C445" i="34" s="1"/>
  <c r="B446" i="34" a="1"/>
  <c r="B446" i="34" s="1"/>
  <c r="F446" i="34" l="1" a="1"/>
  <c r="F446" i="34" s="1"/>
  <c r="J446" i="34" a="1"/>
  <c r="J446" i="34" s="1"/>
  <c r="M446" i="34" a="1"/>
  <c r="M446" i="34" s="1"/>
  <c r="D446" i="34" a="1"/>
  <c r="D446" i="34" s="1"/>
  <c r="G446" i="34" a="1"/>
  <c r="G446" i="34" s="1"/>
  <c r="K446" i="34" a="1"/>
  <c r="K446" i="34" s="1"/>
  <c r="H446" i="34" a="1"/>
  <c r="H446" i="34" s="1"/>
  <c r="L446" i="34" a="1"/>
  <c r="L446" i="34" s="1"/>
  <c r="E446" i="34" a="1"/>
  <c r="E446" i="34" s="1"/>
  <c r="I446" i="34" a="1"/>
  <c r="I446" i="34" s="1"/>
  <c r="C446" i="34" a="1"/>
  <c r="C446" i="34" s="1"/>
  <c r="B447" i="34" a="1"/>
  <c r="B447" i="34" s="1"/>
  <c r="J447" i="34" l="1" a="1"/>
  <c r="J447" i="34" s="1"/>
  <c r="D447" i="34" a="1"/>
  <c r="D447" i="34" s="1"/>
  <c r="G447" i="34" a="1"/>
  <c r="G447" i="34" s="1"/>
  <c r="K447" i="34" a="1"/>
  <c r="K447" i="34" s="1"/>
  <c r="E447" i="34" a="1"/>
  <c r="E447" i="34" s="1"/>
  <c r="H447" i="34" a="1"/>
  <c r="H447" i="34" s="1"/>
  <c r="L447" i="34" a="1"/>
  <c r="L447" i="34" s="1"/>
  <c r="F447" i="34" a="1"/>
  <c r="F447" i="34" s="1"/>
  <c r="I447" i="34" a="1"/>
  <c r="I447" i="34" s="1"/>
  <c r="M447" i="34" a="1"/>
  <c r="M447" i="34" s="1"/>
  <c r="C447" i="34" a="1"/>
  <c r="C447" i="34" s="1"/>
  <c r="B448" i="34" a="1"/>
  <c r="B448" i="34" s="1"/>
  <c r="D448" i="34" l="1" a="1"/>
  <c r="D448" i="34" s="1"/>
  <c r="G448" i="34" a="1"/>
  <c r="G448" i="34" s="1"/>
  <c r="J448" i="34" a="1"/>
  <c r="J448" i="34" s="1"/>
  <c r="M448" i="34" a="1"/>
  <c r="M448" i="34" s="1"/>
  <c r="H448" i="34" a="1"/>
  <c r="H448" i="34" s="1"/>
  <c r="K448" i="34" a="1"/>
  <c r="K448" i="34" s="1"/>
  <c r="E448" i="34" a="1"/>
  <c r="E448" i="34" s="1"/>
  <c r="L448" i="34" a="1"/>
  <c r="L448" i="34" s="1"/>
  <c r="I448" i="34" a="1"/>
  <c r="I448" i="34" s="1"/>
  <c r="F448" i="34" a="1"/>
  <c r="F448" i="34" s="1"/>
  <c r="C448" i="34" a="1"/>
  <c r="C448" i="34" s="1"/>
  <c r="B449" i="34" a="1"/>
  <c r="B449" i="34" s="1"/>
  <c r="G449" i="34" l="1" a="1"/>
  <c r="G449" i="34" s="1"/>
  <c r="K449" i="34" a="1"/>
  <c r="K449" i="34" s="1"/>
  <c r="D449" i="34" a="1"/>
  <c r="D449" i="34" s="1"/>
  <c r="H449" i="34" a="1"/>
  <c r="H449" i="34" s="1"/>
  <c r="L449" i="34" a="1"/>
  <c r="L449" i="34" s="1"/>
  <c r="E449" i="34" a="1"/>
  <c r="E449" i="34" s="1"/>
  <c r="I449" i="34" a="1"/>
  <c r="I449" i="34" s="1"/>
  <c r="M449" i="34" a="1"/>
  <c r="M449" i="34" s="1"/>
  <c r="F449" i="34" a="1"/>
  <c r="F449" i="34" s="1"/>
  <c r="J449" i="34" a="1"/>
  <c r="J449" i="34" s="1"/>
  <c r="C449" i="34" a="1"/>
  <c r="C449" i="34" s="1"/>
  <c r="B450" i="34" a="1"/>
  <c r="B450" i="34" s="1"/>
  <c r="H450" i="34" l="1" a="1"/>
  <c r="H450" i="34" s="1"/>
  <c r="K450" i="34" a="1"/>
  <c r="K450" i="34" s="1"/>
  <c r="E450" i="34" a="1"/>
  <c r="E450" i="34" s="1"/>
  <c r="L450" i="34" a="1"/>
  <c r="L450" i="34" s="1"/>
  <c r="F450" i="34" a="1"/>
  <c r="F450" i="34" s="1"/>
  <c r="I450" i="34" a="1"/>
  <c r="I450" i="34" s="1"/>
  <c r="D450" i="34" a="1"/>
  <c r="D450" i="34" s="1"/>
  <c r="G450" i="34" a="1"/>
  <c r="G450" i="34" s="1"/>
  <c r="J450" i="34" a="1"/>
  <c r="J450" i="34" s="1"/>
  <c r="M450" i="34" a="1"/>
  <c r="M450" i="34" s="1"/>
  <c r="C450" i="34" a="1"/>
  <c r="C450" i="34" s="1"/>
  <c r="B451" i="34" a="1"/>
  <c r="B451" i="34" s="1"/>
  <c r="D451" i="34" l="1" a="1"/>
  <c r="D451" i="34" s="1"/>
  <c r="H451" i="34" a="1"/>
  <c r="H451" i="34" s="1"/>
  <c r="L451" i="34" a="1"/>
  <c r="L451" i="34" s="1"/>
  <c r="E451" i="34" a="1"/>
  <c r="E451" i="34" s="1"/>
  <c r="I451" i="34" a="1"/>
  <c r="I451" i="34" s="1"/>
  <c r="M451" i="34" a="1"/>
  <c r="M451" i="34" s="1"/>
  <c r="F451" i="34" a="1"/>
  <c r="F451" i="34" s="1"/>
  <c r="J451" i="34" a="1"/>
  <c r="J451" i="34" s="1"/>
  <c r="G451" i="34" a="1"/>
  <c r="G451" i="34" s="1"/>
  <c r="K451" i="34" a="1"/>
  <c r="K451" i="34" s="1"/>
  <c r="C451" i="34" a="1"/>
  <c r="C451" i="34" s="1"/>
  <c r="B452" i="34" a="1"/>
  <c r="B452" i="34" s="1"/>
  <c r="E452" i="34" l="1" a="1"/>
  <c r="E452" i="34" s="1"/>
  <c r="L452" i="34" a="1"/>
  <c r="L452" i="34" s="1"/>
  <c r="F452" i="34" a="1"/>
  <c r="F452" i="34" s="1"/>
  <c r="I452" i="34" a="1"/>
  <c r="I452" i="34" s="1"/>
  <c r="M452" i="34" a="1"/>
  <c r="M452" i="34" s="1"/>
  <c r="D452" i="34" a="1"/>
  <c r="D452" i="34" s="1"/>
  <c r="G452" i="34" a="1"/>
  <c r="G452" i="34" s="1"/>
  <c r="J452" i="34" a="1"/>
  <c r="J452" i="34" s="1"/>
  <c r="K452" i="34" a="1"/>
  <c r="K452" i="34" s="1"/>
  <c r="H452" i="34" a="1"/>
  <c r="H452" i="34" s="1"/>
  <c r="C452" i="34" a="1"/>
  <c r="C452" i="34" s="1"/>
  <c r="B453" i="34" a="1"/>
  <c r="B453" i="34" s="1"/>
  <c r="F453" i="34" l="1" a="1"/>
  <c r="F453" i="34" s="1"/>
  <c r="I453" i="34" a="1"/>
  <c r="I453" i="34" s="1"/>
  <c r="M453" i="34" a="1"/>
  <c r="M453" i="34" s="1"/>
  <c r="J453" i="34" a="1"/>
  <c r="J453" i="34" s="1"/>
  <c r="D453" i="34" a="1"/>
  <c r="D453" i="34" s="1"/>
  <c r="G453" i="34" a="1"/>
  <c r="G453" i="34" s="1"/>
  <c r="K453" i="34" a="1"/>
  <c r="K453" i="34" s="1"/>
  <c r="E453" i="34" a="1"/>
  <c r="E453" i="34" s="1"/>
  <c r="H453" i="34" a="1"/>
  <c r="H453" i="34" s="1"/>
  <c r="L453" i="34" a="1"/>
  <c r="L453" i="34" s="1"/>
  <c r="C453" i="34" a="1"/>
  <c r="C453" i="34" s="1"/>
  <c r="B454" i="34" a="1"/>
  <c r="B454" i="34" s="1"/>
  <c r="F454" i="34" l="1" a="1"/>
  <c r="F454" i="34" s="1"/>
  <c r="J454" i="34" a="1"/>
  <c r="J454" i="34" s="1"/>
  <c r="M454" i="34" a="1"/>
  <c r="M454" i="34" s="1"/>
  <c r="D454" i="34" a="1"/>
  <c r="D454" i="34" s="1"/>
  <c r="G454" i="34" a="1"/>
  <c r="G454" i="34" s="1"/>
  <c r="K454" i="34" a="1"/>
  <c r="K454" i="34" s="1"/>
  <c r="H454" i="34" a="1"/>
  <c r="H454" i="34" s="1"/>
  <c r="L454" i="34" a="1"/>
  <c r="L454" i="34" s="1"/>
  <c r="E454" i="34" a="1"/>
  <c r="E454" i="34" s="1"/>
  <c r="I454" i="34" a="1"/>
  <c r="I454" i="34" s="1"/>
  <c r="C454" i="34" a="1"/>
  <c r="C454" i="34" s="1"/>
  <c r="B455" i="34" a="1"/>
  <c r="B455" i="34" s="1"/>
  <c r="J455" i="34" l="1" a="1"/>
  <c r="J455" i="34" s="1"/>
  <c r="D455" i="34" a="1"/>
  <c r="D455" i="34" s="1"/>
  <c r="G455" i="34" a="1"/>
  <c r="G455" i="34" s="1"/>
  <c r="K455" i="34" a="1"/>
  <c r="K455" i="34" s="1"/>
  <c r="E455" i="34" a="1"/>
  <c r="E455" i="34" s="1"/>
  <c r="H455" i="34" a="1"/>
  <c r="H455" i="34" s="1"/>
  <c r="L455" i="34" a="1"/>
  <c r="L455" i="34" s="1"/>
  <c r="I455" i="34" a="1"/>
  <c r="I455" i="34" s="1"/>
  <c r="M455" i="34" a="1"/>
  <c r="M455" i="34" s="1"/>
  <c r="F455" i="34" a="1"/>
  <c r="F455" i="34" s="1"/>
  <c r="C455" i="34" a="1"/>
  <c r="C455" i="34" s="1"/>
  <c r="B456" i="34" a="1"/>
  <c r="B456" i="34" s="1"/>
  <c r="D456" i="34" l="1" a="1"/>
  <c r="D456" i="34" s="1"/>
  <c r="G456" i="34" a="1"/>
  <c r="G456" i="34" s="1"/>
  <c r="J456" i="34" a="1"/>
  <c r="J456" i="34" s="1"/>
  <c r="M456" i="34" a="1"/>
  <c r="M456" i="34" s="1"/>
  <c r="H456" i="34" a="1"/>
  <c r="H456" i="34" s="1"/>
  <c r="K456" i="34" a="1"/>
  <c r="K456" i="34" s="1"/>
  <c r="E456" i="34" a="1"/>
  <c r="E456" i="34" s="1"/>
  <c r="L456" i="34" a="1"/>
  <c r="L456" i="34" s="1"/>
  <c r="F456" i="34" a="1"/>
  <c r="F456" i="34" s="1"/>
  <c r="I456" i="34" a="1"/>
  <c r="I456" i="34" s="1"/>
  <c r="C456" i="34" a="1"/>
  <c r="C456" i="34" s="1"/>
  <c r="B457" i="34" a="1"/>
  <c r="B457" i="34" s="1"/>
  <c r="G457" i="34" l="1" a="1"/>
  <c r="G457" i="34" s="1"/>
  <c r="K457" i="34" a="1"/>
  <c r="K457" i="34" s="1"/>
  <c r="D457" i="34" a="1"/>
  <c r="D457" i="34" s="1"/>
  <c r="H457" i="34" a="1"/>
  <c r="H457" i="34" s="1"/>
  <c r="L457" i="34" a="1"/>
  <c r="L457" i="34" s="1"/>
  <c r="E457" i="34" a="1"/>
  <c r="E457" i="34" s="1"/>
  <c r="I457" i="34" a="1"/>
  <c r="I457" i="34" s="1"/>
  <c r="M457" i="34" a="1"/>
  <c r="M457" i="34" s="1"/>
  <c r="F457" i="34" a="1"/>
  <c r="F457" i="34" s="1"/>
  <c r="J457" i="34" a="1"/>
  <c r="J457" i="34" s="1"/>
  <c r="C457" i="34" a="1"/>
  <c r="C457" i="34" s="1"/>
  <c r="B458" i="34" a="1"/>
  <c r="B458" i="34" s="1"/>
  <c r="H458" i="34" l="1" a="1"/>
  <c r="H458" i="34" s="1"/>
  <c r="K458" i="34" a="1"/>
  <c r="K458" i="34" s="1"/>
  <c r="E458" i="34" a="1"/>
  <c r="E458" i="34" s="1"/>
  <c r="L458" i="34" a="1"/>
  <c r="L458" i="34" s="1"/>
  <c r="F458" i="34" a="1"/>
  <c r="F458" i="34" s="1"/>
  <c r="I458" i="34" a="1"/>
  <c r="I458" i="34" s="1"/>
  <c r="G458" i="34" a="1"/>
  <c r="G458" i="34" s="1"/>
  <c r="J458" i="34" a="1"/>
  <c r="J458" i="34" s="1"/>
  <c r="M458" i="34" a="1"/>
  <c r="M458" i="34" s="1"/>
  <c r="D458" i="34" a="1"/>
  <c r="D458" i="34" s="1"/>
  <c r="C458" i="34" a="1"/>
  <c r="C458" i="34" s="1"/>
  <c r="B459" i="34" a="1"/>
  <c r="B459" i="34" s="1"/>
  <c r="D459" i="34" l="1" a="1"/>
  <c r="D459" i="34" s="1"/>
  <c r="H459" i="34" a="1"/>
  <c r="H459" i="34" s="1"/>
  <c r="L459" i="34" a="1"/>
  <c r="L459" i="34" s="1"/>
  <c r="E459" i="34" a="1"/>
  <c r="E459" i="34" s="1"/>
  <c r="I459" i="34" a="1"/>
  <c r="I459" i="34" s="1"/>
  <c r="M459" i="34" a="1"/>
  <c r="M459" i="34" s="1"/>
  <c r="F459" i="34" a="1"/>
  <c r="F459" i="34" s="1"/>
  <c r="J459" i="34" a="1"/>
  <c r="J459" i="34" s="1"/>
  <c r="K459" i="34" a="1"/>
  <c r="K459" i="34" s="1"/>
  <c r="G459" i="34" a="1"/>
  <c r="G459" i="34" s="1"/>
  <c r="C459" i="34" a="1"/>
  <c r="C459" i="34" s="1"/>
  <c r="B460" i="34" a="1"/>
  <c r="B460" i="34" s="1"/>
  <c r="E460" i="34" l="1" a="1"/>
  <c r="E460" i="34" s="1"/>
  <c r="L460" i="34" a="1"/>
  <c r="L460" i="34" s="1"/>
  <c r="F460" i="34" a="1"/>
  <c r="F460" i="34" s="1"/>
  <c r="I460" i="34" a="1"/>
  <c r="I460" i="34" s="1"/>
  <c r="M460" i="34" a="1"/>
  <c r="M460" i="34" s="1"/>
  <c r="D460" i="34" a="1"/>
  <c r="D460" i="34" s="1"/>
  <c r="G460" i="34" a="1"/>
  <c r="G460" i="34" s="1"/>
  <c r="J460" i="34" a="1"/>
  <c r="J460" i="34" s="1"/>
  <c r="H460" i="34" a="1"/>
  <c r="H460" i="34" s="1"/>
  <c r="K460" i="34" a="1"/>
  <c r="K460" i="34" s="1"/>
  <c r="C460" i="34" a="1"/>
  <c r="C460" i="34" s="1"/>
  <c r="B461" i="34" a="1"/>
  <c r="B461" i="34" s="1"/>
  <c r="F461" i="34" l="1" a="1"/>
  <c r="F461" i="34" s="1"/>
  <c r="I461" i="34" a="1"/>
  <c r="I461" i="34" s="1"/>
  <c r="M461" i="34" a="1"/>
  <c r="M461" i="34" s="1"/>
  <c r="J461" i="34" a="1"/>
  <c r="J461" i="34" s="1"/>
  <c r="D461" i="34" a="1"/>
  <c r="D461" i="34" s="1"/>
  <c r="G461" i="34" a="1"/>
  <c r="G461" i="34" s="1"/>
  <c r="K461" i="34" a="1"/>
  <c r="K461" i="34" s="1"/>
  <c r="E461" i="34" a="1"/>
  <c r="E461" i="34" s="1"/>
  <c r="H461" i="34" a="1"/>
  <c r="H461" i="34" s="1"/>
  <c r="L461" i="34" a="1"/>
  <c r="L461" i="34" s="1"/>
  <c r="C461" i="34" a="1"/>
  <c r="C461" i="34" s="1"/>
  <c r="B462" i="34" a="1"/>
  <c r="B462" i="34" s="1"/>
  <c r="F462" i="34" l="1" a="1"/>
  <c r="F462" i="34" s="1"/>
  <c r="J462" i="34" a="1"/>
  <c r="J462" i="34" s="1"/>
  <c r="M462" i="34" a="1"/>
  <c r="M462" i="34" s="1"/>
  <c r="D462" i="34" a="1"/>
  <c r="D462" i="34" s="1"/>
  <c r="G462" i="34" a="1"/>
  <c r="G462" i="34" s="1"/>
  <c r="K462" i="34" a="1"/>
  <c r="K462" i="34" s="1"/>
  <c r="H462" i="34" a="1"/>
  <c r="H462" i="34" s="1"/>
  <c r="L462" i="34" a="1"/>
  <c r="L462" i="34" s="1"/>
  <c r="I462" i="34" a="1"/>
  <c r="I462" i="34" s="1"/>
  <c r="E462" i="34" a="1"/>
  <c r="E462" i="34" s="1"/>
  <c r="C462" i="34" a="1"/>
  <c r="C462" i="34" s="1"/>
  <c r="B463" i="34" a="1"/>
  <c r="B463" i="34" s="1"/>
  <c r="J463" i="34" l="1" a="1"/>
  <c r="J463" i="34" s="1"/>
  <c r="D463" i="34" a="1"/>
  <c r="D463" i="34" s="1"/>
  <c r="G463" i="34" a="1"/>
  <c r="G463" i="34" s="1"/>
  <c r="K463" i="34" a="1"/>
  <c r="K463" i="34" s="1"/>
  <c r="E463" i="34" a="1"/>
  <c r="E463" i="34" s="1"/>
  <c r="H463" i="34" a="1"/>
  <c r="H463" i="34" s="1"/>
  <c r="L463" i="34" a="1"/>
  <c r="L463" i="34" s="1"/>
  <c r="M463" i="34" a="1"/>
  <c r="M463" i="34" s="1"/>
  <c r="F463" i="34" a="1"/>
  <c r="F463" i="34" s="1"/>
  <c r="C463" i="34" a="1"/>
  <c r="C463" i="34" s="1"/>
  <c r="I463" i="34" a="1"/>
  <c r="I463" i="34" s="1"/>
  <c r="B464" i="34" a="1"/>
  <c r="B464" i="34" s="1"/>
  <c r="D464" i="34" l="1" a="1"/>
  <c r="D464" i="34" s="1"/>
  <c r="G464" i="34" a="1"/>
  <c r="G464" i="34" s="1"/>
  <c r="J464" i="34" a="1"/>
  <c r="J464" i="34" s="1"/>
  <c r="M464" i="34" a="1"/>
  <c r="M464" i="34" s="1"/>
  <c r="H464" i="34" a="1"/>
  <c r="H464" i="34" s="1"/>
  <c r="K464" i="34" a="1"/>
  <c r="K464" i="34" s="1"/>
  <c r="E464" i="34" a="1"/>
  <c r="E464" i="34" s="1"/>
  <c r="L464" i="34" a="1"/>
  <c r="L464" i="34" s="1"/>
  <c r="F464" i="34" a="1"/>
  <c r="F464" i="34" s="1"/>
  <c r="I464" i="34" a="1"/>
  <c r="I464" i="34" s="1"/>
  <c r="C464" i="34" a="1"/>
  <c r="C464" i="34" s="1"/>
  <c r="B465" i="34" a="1"/>
  <c r="B465" i="34" s="1"/>
  <c r="G465" i="34" l="1" a="1"/>
  <c r="G465" i="34" s="1"/>
  <c r="K465" i="34" a="1"/>
  <c r="K465" i="34" s="1"/>
  <c r="D465" i="34" a="1"/>
  <c r="D465" i="34" s="1"/>
  <c r="H465" i="34" a="1"/>
  <c r="H465" i="34" s="1"/>
  <c r="L465" i="34" a="1"/>
  <c r="L465" i="34" s="1"/>
  <c r="E465" i="34" a="1"/>
  <c r="E465" i="34" s="1"/>
  <c r="I465" i="34" a="1"/>
  <c r="I465" i="34" s="1"/>
  <c r="M465" i="34" a="1"/>
  <c r="M465" i="34" s="1"/>
  <c r="F465" i="34" a="1"/>
  <c r="F465" i="34" s="1"/>
  <c r="J465" i="34" a="1"/>
  <c r="J465" i="34" s="1"/>
  <c r="C465" i="34" a="1"/>
  <c r="C465" i="34" s="1"/>
  <c r="B466" i="34" a="1"/>
  <c r="B466" i="34" s="1"/>
  <c r="H466" i="34" l="1" a="1"/>
  <c r="H466" i="34" s="1"/>
  <c r="K466" i="34" a="1"/>
  <c r="K466" i="34" s="1"/>
  <c r="E466" i="34" a="1"/>
  <c r="E466" i="34" s="1"/>
  <c r="L466" i="34" a="1"/>
  <c r="L466" i="34" s="1"/>
  <c r="F466" i="34" a="1"/>
  <c r="F466" i="34" s="1"/>
  <c r="I466" i="34" a="1"/>
  <c r="I466" i="34" s="1"/>
  <c r="J466" i="34" a="1"/>
  <c r="J466" i="34" s="1"/>
  <c r="M466" i="34" a="1"/>
  <c r="M466" i="34" s="1"/>
  <c r="D466" i="34" a="1"/>
  <c r="D466" i="34" s="1"/>
  <c r="G466" i="34" a="1"/>
  <c r="G466" i="34" s="1"/>
  <c r="C466" i="34" a="1"/>
  <c r="C466" i="34" s="1"/>
  <c r="B467" i="34" a="1"/>
  <c r="B467" i="34" s="1"/>
  <c r="D467" i="34" l="1" a="1"/>
  <c r="D467" i="34" s="1"/>
  <c r="H467" i="34" a="1"/>
  <c r="H467" i="34" s="1"/>
  <c r="L467" i="34" a="1"/>
  <c r="L467" i="34" s="1"/>
  <c r="E467" i="34" a="1"/>
  <c r="E467" i="34" s="1"/>
  <c r="I467" i="34" a="1"/>
  <c r="I467" i="34" s="1"/>
  <c r="M467" i="34" a="1"/>
  <c r="M467" i="34" s="1"/>
  <c r="F467" i="34" a="1"/>
  <c r="F467" i="34" s="1"/>
  <c r="J467" i="34" a="1"/>
  <c r="J467" i="34" s="1"/>
  <c r="G467" i="34" a="1"/>
  <c r="G467" i="34" s="1"/>
  <c r="K467" i="34" a="1"/>
  <c r="K467" i="34" s="1"/>
  <c r="C467" i="34" a="1"/>
  <c r="C467" i="34" s="1"/>
  <c r="B468" i="34" a="1"/>
  <c r="B468" i="34" s="1"/>
  <c r="E468" i="34" l="1" a="1"/>
  <c r="E468" i="34" s="1"/>
  <c r="L468" i="34" a="1"/>
  <c r="L468" i="34" s="1"/>
  <c r="F468" i="34" a="1"/>
  <c r="F468" i="34" s="1"/>
  <c r="I468" i="34" a="1"/>
  <c r="I468" i="34" s="1"/>
  <c r="M468" i="34" a="1"/>
  <c r="M468" i="34" s="1"/>
  <c r="D468" i="34" a="1"/>
  <c r="D468" i="34" s="1"/>
  <c r="G468" i="34" a="1"/>
  <c r="G468" i="34" s="1"/>
  <c r="J468" i="34" a="1"/>
  <c r="J468" i="34" s="1"/>
  <c r="H468" i="34" a="1"/>
  <c r="H468" i="34" s="1"/>
  <c r="K468" i="34" a="1"/>
  <c r="K468" i="34" s="1"/>
  <c r="C468" i="34" a="1"/>
  <c r="C468" i="34" s="1"/>
  <c r="B469" i="34" a="1"/>
  <c r="B469" i="34" s="1"/>
  <c r="F469" i="34" l="1" a="1"/>
  <c r="F469" i="34" s="1"/>
  <c r="I469" i="34" a="1"/>
  <c r="I469" i="34" s="1"/>
  <c r="M469" i="34" a="1"/>
  <c r="M469" i="34" s="1"/>
  <c r="J469" i="34" a="1"/>
  <c r="J469" i="34" s="1"/>
  <c r="D469" i="34" a="1"/>
  <c r="D469" i="34" s="1"/>
  <c r="G469" i="34" a="1"/>
  <c r="G469" i="34" s="1"/>
  <c r="K469" i="34" a="1"/>
  <c r="K469" i="34" s="1"/>
  <c r="H469" i="34" a="1"/>
  <c r="H469" i="34" s="1"/>
  <c r="L469" i="34" a="1"/>
  <c r="L469" i="34" s="1"/>
  <c r="E469" i="34" a="1"/>
  <c r="E469" i="34" s="1"/>
  <c r="C469" i="34" a="1"/>
  <c r="C469" i="34" s="1"/>
  <c r="B470" i="34" a="1"/>
  <c r="B470" i="34" s="1"/>
  <c r="F470" i="34" l="1" a="1"/>
  <c r="F470" i="34" s="1"/>
  <c r="J470" i="34" a="1"/>
  <c r="J470" i="34" s="1"/>
  <c r="D470" i="34" a="1"/>
  <c r="D470" i="34" s="1"/>
  <c r="G470" i="34" a="1"/>
  <c r="G470" i="34" s="1"/>
  <c r="K470" i="34" a="1"/>
  <c r="K470" i="34" s="1"/>
  <c r="H470" i="34" a="1"/>
  <c r="H470" i="34" s="1"/>
  <c r="L470" i="34" a="1"/>
  <c r="L470" i="34" s="1"/>
  <c r="M470" i="34" a="1"/>
  <c r="M470" i="34" s="1"/>
  <c r="E470" i="34" a="1"/>
  <c r="E470" i="34" s="1"/>
  <c r="I470" i="34" a="1"/>
  <c r="I470" i="34" s="1"/>
  <c r="C470" i="34" a="1"/>
  <c r="C470" i="34" s="1"/>
  <c r="B471" i="34" a="1"/>
  <c r="B471" i="34" s="1"/>
  <c r="D471" i="34" l="1" a="1"/>
  <c r="D471" i="34" s="1"/>
  <c r="J471" i="34" a="1"/>
  <c r="J471" i="34" s="1"/>
  <c r="G471" i="34" a="1"/>
  <c r="G471" i="34" s="1"/>
  <c r="K471" i="34" a="1"/>
  <c r="K471" i="34" s="1"/>
  <c r="E471" i="34" a="1"/>
  <c r="E471" i="34" s="1"/>
  <c r="H471" i="34" a="1"/>
  <c r="H471" i="34" s="1"/>
  <c r="L471" i="34" a="1"/>
  <c r="L471" i="34" s="1"/>
  <c r="F471" i="34" a="1"/>
  <c r="F471" i="34" s="1"/>
  <c r="I471" i="34" a="1"/>
  <c r="I471" i="34" s="1"/>
  <c r="M471" i="34" a="1"/>
  <c r="M471" i="34" s="1"/>
  <c r="C471" i="34" a="1"/>
  <c r="C471" i="34" s="1"/>
  <c r="B472" i="34" a="1"/>
  <c r="B472" i="34" s="1"/>
  <c r="D472" i="34" l="1" a="1"/>
  <c r="D472" i="34" s="1"/>
  <c r="G472" i="34" a="1"/>
  <c r="G472" i="34" s="1"/>
  <c r="J472" i="34" a="1"/>
  <c r="J472" i="34" s="1"/>
  <c r="M472" i="34" a="1"/>
  <c r="M472" i="34" s="1"/>
  <c r="H472" i="34" a="1"/>
  <c r="H472" i="34" s="1"/>
  <c r="K472" i="34" a="1"/>
  <c r="K472" i="34" s="1"/>
  <c r="E472" i="34" a="1"/>
  <c r="E472" i="34" s="1"/>
  <c r="L472" i="34" a="1"/>
  <c r="L472" i="34" s="1"/>
  <c r="F472" i="34" a="1"/>
  <c r="F472" i="34" s="1"/>
  <c r="I472" i="34" a="1"/>
  <c r="I472" i="34" s="1"/>
  <c r="C472" i="34" a="1"/>
  <c r="C472" i="34" s="1"/>
  <c r="B473" i="34" a="1"/>
  <c r="B473" i="34" s="1"/>
  <c r="G473" i="34" l="1" a="1"/>
  <c r="G473" i="34" s="1"/>
  <c r="K473" i="34" a="1"/>
  <c r="K473" i="34" s="1"/>
  <c r="D473" i="34" a="1"/>
  <c r="D473" i="34" s="1"/>
  <c r="H473" i="34" a="1"/>
  <c r="H473" i="34" s="1"/>
  <c r="L473" i="34" a="1"/>
  <c r="L473" i="34" s="1"/>
  <c r="E473" i="34" a="1"/>
  <c r="E473" i="34" s="1"/>
  <c r="I473" i="34" a="1"/>
  <c r="I473" i="34" s="1"/>
  <c r="M473" i="34" a="1"/>
  <c r="M473" i="34" s="1"/>
  <c r="J473" i="34" a="1"/>
  <c r="J473" i="34" s="1"/>
  <c r="C473" i="34" a="1"/>
  <c r="C473" i="34" s="1"/>
  <c r="F473" i="34" a="1"/>
  <c r="F473" i="34" s="1"/>
  <c r="B474" i="34" a="1"/>
  <c r="B474" i="34" s="1"/>
  <c r="H474" i="34" l="1" a="1"/>
  <c r="H474" i="34" s="1"/>
  <c r="K474" i="34" a="1"/>
  <c r="K474" i="34" s="1"/>
  <c r="E474" i="34" a="1"/>
  <c r="E474" i="34" s="1"/>
  <c r="L474" i="34" a="1"/>
  <c r="L474" i="34" s="1"/>
  <c r="F474" i="34" a="1"/>
  <c r="F474" i="34" s="1"/>
  <c r="I474" i="34" a="1"/>
  <c r="I474" i="34" s="1"/>
  <c r="M474" i="34" a="1"/>
  <c r="M474" i="34" s="1"/>
  <c r="D474" i="34" a="1"/>
  <c r="D474" i="34" s="1"/>
  <c r="G474" i="34" a="1"/>
  <c r="G474" i="34" s="1"/>
  <c r="C474" i="34" a="1"/>
  <c r="C474" i="34" s="1"/>
  <c r="J474" i="34" a="1"/>
  <c r="J474" i="34" s="1"/>
  <c r="B475" i="34" a="1"/>
  <c r="B475" i="34" s="1"/>
  <c r="D475" i="34" l="1" a="1"/>
  <c r="D475" i="34" s="1"/>
  <c r="H475" i="34" a="1"/>
  <c r="H475" i="34" s="1"/>
  <c r="L475" i="34" a="1"/>
  <c r="L475" i="34" s="1"/>
  <c r="E475" i="34" a="1"/>
  <c r="E475" i="34" s="1"/>
  <c r="I475" i="34" a="1"/>
  <c r="I475" i="34" s="1"/>
  <c r="M475" i="34" a="1"/>
  <c r="M475" i="34" s="1"/>
  <c r="F475" i="34" a="1"/>
  <c r="F475" i="34" s="1"/>
  <c r="J475" i="34" a="1"/>
  <c r="J475" i="34" s="1"/>
  <c r="G475" i="34" a="1"/>
  <c r="G475" i="34" s="1"/>
  <c r="K475" i="34" a="1"/>
  <c r="K475" i="34" s="1"/>
  <c r="C475" i="34" a="1"/>
  <c r="C475" i="34" s="1"/>
  <c r="B476" i="34" a="1"/>
  <c r="B476" i="34" s="1"/>
  <c r="E476" i="34" l="1" a="1"/>
  <c r="E476" i="34" s="1"/>
  <c r="L476" i="34" a="1"/>
  <c r="L476" i="34" s="1"/>
  <c r="F476" i="34" a="1"/>
  <c r="F476" i="34" s="1"/>
  <c r="I476" i="34" a="1"/>
  <c r="I476" i="34" s="1"/>
  <c r="M476" i="34" a="1"/>
  <c r="M476" i="34" s="1"/>
  <c r="D476" i="34" a="1"/>
  <c r="D476" i="34" s="1"/>
  <c r="G476" i="34" a="1"/>
  <c r="G476" i="34" s="1"/>
  <c r="J476" i="34" a="1"/>
  <c r="J476" i="34" s="1"/>
  <c r="H476" i="34" a="1"/>
  <c r="H476" i="34" s="1"/>
  <c r="K476" i="34" a="1"/>
  <c r="K476" i="34" s="1"/>
  <c r="C476" i="34" a="1"/>
  <c r="C476" i="34" s="1"/>
  <c r="B477" i="34" a="1"/>
  <c r="B477" i="34" s="1"/>
  <c r="F477" i="34" l="1" a="1"/>
  <c r="F477" i="34" s="1"/>
  <c r="I477" i="34" a="1"/>
  <c r="I477" i="34" s="1"/>
  <c r="M477" i="34" a="1"/>
  <c r="M477" i="34" s="1"/>
  <c r="J477" i="34" a="1"/>
  <c r="J477" i="34" s="1"/>
  <c r="D477" i="34" a="1"/>
  <c r="D477" i="34" s="1"/>
  <c r="G477" i="34" a="1"/>
  <c r="G477" i="34" s="1"/>
  <c r="K477" i="34" a="1"/>
  <c r="K477" i="34" s="1"/>
  <c r="L477" i="34" a="1"/>
  <c r="L477" i="34" s="1"/>
  <c r="E477" i="34" a="1"/>
  <c r="E477" i="34" s="1"/>
  <c r="H477" i="34" a="1"/>
  <c r="H477" i="34" s="1"/>
  <c r="C477" i="34" a="1"/>
  <c r="C477" i="34" s="1"/>
  <c r="B478" i="34" a="1"/>
  <c r="B478" i="34" s="1"/>
  <c r="F478" i="34" l="1" a="1"/>
  <c r="F478" i="34" s="1"/>
  <c r="J478" i="34" a="1"/>
  <c r="J478" i="34" s="1"/>
  <c r="M478" i="34" a="1"/>
  <c r="M478" i="34" s="1"/>
  <c r="D478" i="34" a="1"/>
  <c r="D478" i="34" s="1"/>
  <c r="G478" i="34" a="1"/>
  <c r="G478" i="34" s="1"/>
  <c r="K478" i="34" a="1"/>
  <c r="K478" i="34" s="1"/>
  <c r="H478" i="34" a="1"/>
  <c r="H478" i="34" s="1"/>
  <c r="L478" i="34" a="1"/>
  <c r="L478" i="34" s="1"/>
  <c r="E478" i="34" a="1"/>
  <c r="E478" i="34" s="1"/>
  <c r="I478" i="34" a="1"/>
  <c r="I478" i="34" s="1"/>
  <c r="C478" i="34" a="1"/>
  <c r="C478" i="34" s="1"/>
  <c r="B479" i="34" a="1"/>
  <c r="B479" i="34" s="1"/>
  <c r="J479" i="34" l="1" a="1"/>
  <c r="J479" i="34" s="1"/>
  <c r="D479" i="34" a="1"/>
  <c r="D479" i="34" s="1"/>
  <c r="G479" i="34" a="1"/>
  <c r="G479" i="34" s="1"/>
  <c r="K479" i="34" a="1"/>
  <c r="K479" i="34" s="1"/>
  <c r="E479" i="34" a="1"/>
  <c r="E479" i="34" s="1"/>
  <c r="H479" i="34" a="1"/>
  <c r="H479" i="34" s="1"/>
  <c r="L479" i="34" a="1"/>
  <c r="L479" i="34" s="1"/>
  <c r="F479" i="34" a="1"/>
  <c r="F479" i="34" s="1"/>
  <c r="I479" i="34" a="1"/>
  <c r="I479" i="34" s="1"/>
  <c r="M479" i="34" a="1"/>
  <c r="M479" i="34" s="1"/>
  <c r="C479" i="34" a="1"/>
  <c r="C479" i="34" s="1"/>
  <c r="B480" i="34" a="1"/>
  <c r="B480" i="34" s="1"/>
  <c r="D480" i="34" l="1" a="1"/>
  <c r="D480" i="34" s="1"/>
  <c r="G480" i="34" a="1"/>
  <c r="G480" i="34" s="1"/>
  <c r="J480" i="34" a="1"/>
  <c r="J480" i="34" s="1"/>
  <c r="M480" i="34" a="1"/>
  <c r="M480" i="34" s="1"/>
  <c r="H480" i="34" a="1"/>
  <c r="H480" i="34" s="1"/>
  <c r="K480" i="34" a="1"/>
  <c r="K480" i="34" s="1"/>
  <c r="E480" i="34" a="1"/>
  <c r="E480" i="34" s="1"/>
  <c r="L480" i="34" a="1"/>
  <c r="L480" i="34" s="1"/>
  <c r="I480" i="34" a="1"/>
  <c r="I480" i="34" s="1"/>
  <c r="C480" i="34" a="1"/>
  <c r="C480" i="34" s="1"/>
  <c r="F480" i="34" a="1"/>
  <c r="F480" i="34" s="1"/>
  <c r="B481" i="34" a="1"/>
  <c r="B481" i="34" s="1"/>
  <c r="G481" i="34" l="1" a="1"/>
  <c r="G481" i="34" s="1"/>
  <c r="K481" i="34" a="1"/>
  <c r="K481" i="34" s="1"/>
  <c r="D481" i="34" a="1"/>
  <c r="D481" i="34" s="1"/>
  <c r="H481" i="34" a="1"/>
  <c r="H481" i="34" s="1"/>
  <c r="L481" i="34" a="1"/>
  <c r="L481" i="34" s="1"/>
  <c r="E481" i="34" a="1"/>
  <c r="E481" i="34" s="1"/>
  <c r="I481" i="34" a="1"/>
  <c r="I481" i="34" s="1"/>
  <c r="M481" i="34" a="1"/>
  <c r="M481" i="34" s="1"/>
  <c r="F481" i="34" a="1"/>
  <c r="F481" i="34" s="1"/>
  <c r="J481" i="34" a="1"/>
  <c r="J481" i="34" s="1"/>
  <c r="C481" i="34" a="1"/>
  <c r="C481" i="34" s="1"/>
  <c r="B482" i="34" a="1"/>
  <c r="B482" i="34" s="1"/>
  <c r="H482" i="34" l="1" a="1"/>
  <c r="H482" i="34" s="1"/>
  <c r="K482" i="34" a="1"/>
  <c r="K482" i="34" s="1"/>
  <c r="E482" i="34" a="1"/>
  <c r="E482" i="34" s="1"/>
  <c r="L482" i="34" a="1"/>
  <c r="L482" i="34" s="1"/>
  <c r="F482" i="34" a="1"/>
  <c r="F482" i="34" s="1"/>
  <c r="I482" i="34" a="1"/>
  <c r="I482" i="34" s="1"/>
  <c r="D482" i="34" a="1"/>
  <c r="D482" i="34" s="1"/>
  <c r="G482" i="34" a="1"/>
  <c r="G482" i="34" s="1"/>
  <c r="J482" i="34" a="1"/>
  <c r="J482" i="34" s="1"/>
  <c r="C482" i="34" a="1"/>
  <c r="C482" i="34" s="1"/>
  <c r="M482" i="34" a="1"/>
  <c r="M482" i="34" s="1"/>
  <c r="B483" i="34" a="1"/>
  <c r="B483" i="34" s="1"/>
  <c r="D483" i="34" l="1" a="1"/>
  <c r="D483" i="34" s="1"/>
  <c r="H483" i="34" a="1"/>
  <c r="H483" i="34" s="1"/>
  <c r="L483" i="34" a="1"/>
  <c r="L483" i="34" s="1"/>
  <c r="E483" i="34" a="1"/>
  <c r="E483" i="34" s="1"/>
  <c r="I483" i="34" a="1"/>
  <c r="I483" i="34" s="1"/>
  <c r="M483" i="34" a="1"/>
  <c r="M483" i="34" s="1"/>
  <c r="F483" i="34" a="1"/>
  <c r="F483" i="34" s="1"/>
  <c r="J483" i="34" a="1"/>
  <c r="J483" i="34" s="1"/>
  <c r="G483" i="34" a="1"/>
  <c r="G483" i="34" s="1"/>
  <c r="K483" i="34" a="1"/>
  <c r="K483" i="34" s="1"/>
  <c r="C483" i="34" a="1"/>
  <c r="C483" i="34" s="1"/>
  <c r="B484" i="34" a="1"/>
  <c r="B484" i="34" s="1"/>
  <c r="E484" i="34" l="1" a="1"/>
  <c r="E484" i="34" s="1"/>
  <c r="L484" i="34" a="1"/>
  <c r="L484" i="34" s="1"/>
  <c r="F484" i="34" a="1"/>
  <c r="F484" i="34" s="1"/>
  <c r="I484" i="34" a="1"/>
  <c r="I484" i="34" s="1"/>
  <c r="M484" i="34" a="1"/>
  <c r="M484" i="34" s="1"/>
  <c r="D484" i="34" a="1"/>
  <c r="D484" i="34" s="1"/>
  <c r="G484" i="34" a="1"/>
  <c r="G484" i="34" s="1"/>
  <c r="J484" i="34" a="1"/>
  <c r="J484" i="34" s="1"/>
  <c r="K484" i="34" a="1"/>
  <c r="K484" i="34" s="1"/>
  <c r="H484" i="34" a="1"/>
  <c r="H484" i="34" s="1"/>
  <c r="C484" i="34" a="1"/>
  <c r="C484" i="34" s="1"/>
  <c r="B485" i="34" a="1"/>
  <c r="B485" i="34" s="1"/>
  <c r="F485" i="34" l="1" a="1"/>
  <c r="F485" i="34" s="1"/>
  <c r="I485" i="34" a="1"/>
  <c r="I485" i="34" s="1"/>
  <c r="M485" i="34" a="1"/>
  <c r="M485" i="34" s="1"/>
  <c r="J485" i="34" a="1"/>
  <c r="J485" i="34" s="1"/>
  <c r="D485" i="34" a="1"/>
  <c r="D485" i="34" s="1"/>
  <c r="G485" i="34" a="1"/>
  <c r="G485" i="34" s="1"/>
  <c r="K485" i="34" a="1"/>
  <c r="K485" i="34" s="1"/>
  <c r="E485" i="34" a="1"/>
  <c r="E485" i="34" s="1"/>
  <c r="H485" i="34" a="1"/>
  <c r="H485" i="34" s="1"/>
  <c r="C485" i="34" a="1"/>
  <c r="C485" i="34" s="1"/>
  <c r="L485" i="34" a="1"/>
  <c r="L485" i="34" s="1"/>
  <c r="B486" i="34" a="1"/>
  <c r="B486" i="34" s="1"/>
  <c r="F486" i="34" l="1" a="1"/>
  <c r="F486" i="34" s="1"/>
  <c r="J486" i="34" a="1"/>
  <c r="J486" i="34" s="1"/>
  <c r="M486" i="34" a="1"/>
  <c r="M486" i="34" s="1"/>
  <c r="D486" i="34" a="1"/>
  <c r="D486" i="34" s="1"/>
  <c r="G486" i="34" a="1"/>
  <c r="G486" i="34" s="1"/>
  <c r="K486" i="34" a="1"/>
  <c r="K486" i="34" s="1"/>
  <c r="H486" i="34" a="1"/>
  <c r="H486" i="34" s="1"/>
  <c r="L486" i="34" a="1"/>
  <c r="L486" i="34" s="1"/>
  <c r="E486" i="34" a="1"/>
  <c r="E486" i="34" s="1"/>
  <c r="I486" i="34" a="1"/>
  <c r="I486" i="34" s="1"/>
  <c r="C486" i="34" a="1"/>
  <c r="C486" i="34" s="1"/>
  <c r="B487" i="34" a="1"/>
  <c r="B487" i="34" s="1"/>
  <c r="J487" i="34" l="1" a="1"/>
  <c r="J487" i="34" s="1"/>
  <c r="D487" i="34" a="1"/>
  <c r="D487" i="34" s="1"/>
  <c r="G487" i="34" a="1"/>
  <c r="G487" i="34" s="1"/>
  <c r="K487" i="34" a="1"/>
  <c r="K487" i="34" s="1"/>
  <c r="E487" i="34" a="1"/>
  <c r="E487" i="34" s="1"/>
  <c r="H487" i="34" a="1"/>
  <c r="H487" i="34" s="1"/>
  <c r="L487" i="34" a="1"/>
  <c r="L487" i="34" s="1"/>
  <c r="I487" i="34" a="1"/>
  <c r="I487" i="34" s="1"/>
  <c r="M487" i="34" a="1"/>
  <c r="M487" i="34" s="1"/>
  <c r="F487" i="34" a="1"/>
  <c r="F487" i="34" s="1"/>
  <c r="C487" i="34" a="1"/>
  <c r="C487" i="34" s="1"/>
  <c r="B488" i="34" a="1"/>
  <c r="B488" i="34" s="1"/>
  <c r="D488" i="34" l="1" a="1"/>
  <c r="D488" i="34" s="1"/>
  <c r="G488" i="34" a="1"/>
  <c r="G488" i="34" s="1"/>
  <c r="J488" i="34" a="1"/>
  <c r="J488" i="34" s="1"/>
  <c r="M488" i="34" a="1"/>
  <c r="M488" i="34" s="1"/>
  <c r="H488" i="34" a="1"/>
  <c r="H488" i="34" s="1"/>
  <c r="K488" i="34" a="1"/>
  <c r="K488" i="34" s="1"/>
  <c r="E488" i="34" a="1"/>
  <c r="E488" i="34" s="1"/>
  <c r="L488" i="34" a="1"/>
  <c r="L488" i="34" s="1"/>
  <c r="F488" i="34" a="1"/>
  <c r="F488" i="34" s="1"/>
  <c r="I488" i="34" a="1"/>
  <c r="I488" i="34" s="1"/>
  <c r="C488" i="34" a="1"/>
  <c r="C488" i="34" s="1"/>
  <c r="B489" i="34" a="1"/>
  <c r="B489" i="34" s="1"/>
  <c r="G489" i="34" l="1" a="1"/>
  <c r="G489" i="34" s="1"/>
  <c r="K489" i="34" a="1"/>
  <c r="K489" i="34" s="1"/>
  <c r="D489" i="34" a="1"/>
  <c r="D489" i="34" s="1"/>
  <c r="H489" i="34" a="1"/>
  <c r="H489" i="34" s="1"/>
  <c r="L489" i="34" a="1"/>
  <c r="L489" i="34" s="1"/>
  <c r="E489" i="34" a="1"/>
  <c r="E489" i="34" s="1"/>
  <c r="I489" i="34" a="1"/>
  <c r="I489" i="34" s="1"/>
  <c r="M489" i="34" a="1"/>
  <c r="M489" i="34" s="1"/>
  <c r="F489" i="34" a="1"/>
  <c r="F489" i="34" s="1"/>
  <c r="J489" i="34" a="1"/>
  <c r="J489" i="34" s="1"/>
  <c r="C489" i="34" a="1"/>
  <c r="C489" i="34" s="1"/>
  <c r="B490" i="34" a="1"/>
  <c r="B490" i="34" s="1"/>
  <c r="H490" i="34" l="1" a="1"/>
  <c r="H490" i="34" s="1"/>
  <c r="K490" i="34" a="1"/>
  <c r="K490" i="34" s="1"/>
  <c r="E490" i="34" a="1"/>
  <c r="E490" i="34" s="1"/>
  <c r="L490" i="34" a="1"/>
  <c r="L490" i="34" s="1"/>
  <c r="F490" i="34" a="1"/>
  <c r="F490" i="34" s="1"/>
  <c r="I490" i="34" a="1"/>
  <c r="I490" i="34" s="1"/>
  <c r="G490" i="34" a="1"/>
  <c r="G490" i="34" s="1"/>
  <c r="J490" i="34" a="1"/>
  <c r="J490" i="34" s="1"/>
  <c r="M490" i="34" a="1"/>
  <c r="M490" i="34" s="1"/>
  <c r="D490" i="34" a="1"/>
  <c r="D490" i="34" s="1"/>
  <c r="C490" i="34" a="1"/>
  <c r="C490" i="34" s="1"/>
  <c r="B491" i="34" a="1"/>
  <c r="B491" i="34" s="1"/>
  <c r="D491" i="34" l="1" a="1"/>
  <c r="D491" i="34" s="1"/>
  <c r="H491" i="34" a="1"/>
  <c r="H491" i="34" s="1"/>
  <c r="L491" i="34" a="1"/>
  <c r="L491" i="34" s="1"/>
  <c r="E491" i="34" a="1"/>
  <c r="E491" i="34" s="1"/>
  <c r="I491" i="34" a="1"/>
  <c r="I491" i="34" s="1"/>
  <c r="M491" i="34" a="1"/>
  <c r="M491" i="34" s="1"/>
  <c r="F491" i="34" a="1"/>
  <c r="F491" i="34" s="1"/>
  <c r="J491" i="34" a="1"/>
  <c r="J491" i="34" s="1"/>
  <c r="K491" i="34" a="1"/>
  <c r="K491" i="34" s="1"/>
  <c r="C491" i="34" a="1"/>
  <c r="C491" i="34" s="1"/>
  <c r="G491" i="34" a="1"/>
  <c r="G491" i="34" s="1"/>
  <c r="B492" i="34" a="1"/>
  <c r="B492" i="34" s="1"/>
  <c r="E492" i="34" l="1" a="1"/>
  <c r="E492" i="34" s="1"/>
  <c r="L492" i="34" a="1"/>
  <c r="L492" i="34" s="1"/>
  <c r="F492" i="34" a="1"/>
  <c r="F492" i="34" s="1"/>
  <c r="I492" i="34" a="1"/>
  <c r="I492" i="34" s="1"/>
  <c r="M492" i="34" a="1"/>
  <c r="M492" i="34" s="1"/>
  <c r="D492" i="34" a="1"/>
  <c r="D492" i="34" s="1"/>
  <c r="G492" i="34" a="1"/>
  <c r="G492" i="34" s="1"/>
  <c r="J492" i="34" a="1"/>
  <c r="J492" i="34" s="1"/>
  <c r="H492" i="34" a="1"/>
  <c r="H492" i="34" s="1"/>
  <c r="K492" i="34" a="1"/>
  <c r="K492" i="34" s="1"/>
  <c r="C492" i="34" a="1"/>
  <c r="C492" i="34" s="1"/>
  <c r="B493" i="34" a="1"/>
  <c r="B493" i="34" s="1"/>
  <c r="F493" i="34" l="1" a="1"/>
  <c r="F493" i="34" s="1"/>
  <c r="I493" i="34" a="1"/>
  <c r="I493" i="34" s="1"/>
  <c r="M493" i="34" a="1"/>
  <c r="M493" i="34" s="1"/>
  <c r="J493" i="34" a="1"/>
  <c r="J493" i="34" s="1"/>
  <c r="D493" i="34" a="1"/>
  <c r="D493" i="34" s="1"/>
  <c r="G493" i="34" a="1"/>
  <c r="G493" i="34" s="1"/>
  <c r="K493" i="34" a="1"/>
  <c r="K493" i="34" s="1"/>
  <c r="E493" i="34" a="1"/>
  <c r="E493" i="34" s="1"/>
  <c r="H493" i="34" a="1"/>
  <c r="H493" i="34" s="1"/>
  <c r="L493" i="34" a="1"/>
  <c r="L493" i="34" s="1"/>
  <c r="C493" i="34" a="1"/>
  <c r="C493" i="34" s="1"/>
  <c r="B494" i="34" a="1"/>
  <c r="B494" i="34" s="1"/>
  <c r="F494" i="34" l="1" a="1"/>
  <c r="F494" i="34" s="1"/>
  <c r="J494" i="34" a="1"/>
  <c r="J494" i="34" s="1"/>
  <c r="M494" i="34" a="1"/>
  <c r="M494" i="34" s="1"/>
  <c r="D494" i="34" a="1"/>
  <c r="D494" i="34" s="1"/>
  <c r="G494" i="34" a="1"/>
  <c r="G494" i="34" s="1"/>
  <c r="K494" i="34" a="1"/>
  <c r="K494" i="34" s="1"/>
  <c r="H494" i="34" a="1"/>
  <c r="H494" i="34" s="1"/>
  <c r="L494" i="34" a="1"/>
  <c r="L494" i="34" s="1"/>
  <c r="I494" i="34" a="1"/>
  <c r="I494" i="34" s="1"/>
  <c r="E494" i="34" a="1"/>
  <c r="E494" i="34" s="1"/>
  <c r="C494" i="34" a="1"/>
  <c r="C494" i="34" s="1"/>
  <c r="B495" i="34" a="1"/>
  <c r="B495" i="34" s="1"/>
  <c r="J495" i="34" l="1" a="1"/>
  <c r="J495" i="34" s="1"/>
  <c r="D495" i="34" a="1"/>
  <c r="D495" i="34" s="1"/>
  <c r="G495" i="34" a="1"/>
  <c r="G495" i="34" s="1"/>
  <c r="K495" i="34" a="1"/>
  <c r="K495" i="34" s="1"/>
  <c r="E495" i="34" a="1"/>
  <c r="E495" i="34" s="1"/>
  <c r="H495" i="34" a="1"/>
  <c r="H495" i="34" s="1"/>
  <c r="L495" i="34" a="1"/>
  <c r="L495" i="34" s="1"/>
  <c r="M495" i="34" a="1"/>
  <c r="M495" i="34" s="1"/>
  <c r="F495" i="34" a="1"/>
  <c r="F495" i="34" s="1"/>
  <c r="C495" i="34" a="1"/>
  <c r="C495" i="34" s="1"/>
  <c r="I495" i="34" a="1"/>
  <c r="I495" i="34" s="1"/>
  <c r="B496" i="34" a="1"/>
  <c r="B496" i="34" s="1"/>
  <c r="D496" i="34" l="1" a="1"/>
  <c r="D496" i="34" s="1"/>
  <c r="G496" i="34" a="1"/>
  <c r="G496" i="34" s="1"/>
  <c r="J496" i="34" a="1"/>
  <c r="J496" i="34" s="1"/>
  <c r="M496" i="34" a="1"/>
  <c r="M496" i="34" s="1"/>
  <c r="H496" i="34" a="1"/>
  <c r="H496" i="34" s="1"/>
  <c r="K496" i="34" a="1"/>
  <c r="K496" i="34" s="1"/>
  <c r="E496" i="34" a="1"/>
  <c r="E496" i="34" s="1"/>
  <c r="L496" i="34" a="1"/>
  <c r="L496" i="34" s="1"/>
  <c r="F496" i="34" a="1"/>
  <c r="F496" i="34" s="1"/>
  <c r="I496" i="34" a="1"/>
  <c r="I496" i="34" s="1"/>
  <c r="C496" i="34" a="1"/>
  <c r="C496" i="34" s="1"/>
  <c r="B497" i="34" a="1"/>
  <c r="B497" i="34" s="1"/>
  <c r="G497" i="34" l="1" a="1"/>
  <c r="G497" i="34" s="1"/>
  <c r="K497" i="34" a="1"/>
  <c r="K497" i="34" s="1"/>
  <c r="D497" i="34" a="1"/>
  <c r="D497" i="34" s="1"/>
  <c r="H497" i="34" a="1"/>
  <c r="H497" i="34" s="1"/>
  <c r="L497" i="34" a="1"/>
  <c r="L497" i="34" s="1"/>
  <c r="E497" i="34" a="1"/>
  <c r="E497" i="34" s="1"/>
  <c r="I497" i="34" a="1"/>
  <c r="I497" i="34" s="1"/>
  <c r="M497" i="34" a="1"/>
  <c r="M497" i="34" s="1"/>
  <c r="F497" i="34" a="1"/>
  <c r="F497" i="34" s="1"/>
  <c r="J497" i="34" a="1"/>
  <c r="J497" i="34" s="1"/>
  <c r="C497" i="34" a="1"/>
  <c r="C497" i="34" s="1"/>
  <c r="B498" i="34" a="1"/>
  <c r="B498" i="34" s="1"/>
  <c r="H498" i="34" l="1" a="1"/>
  <c r="H498" i="34" s="1"/>
  <c r="K498" i="34" a="1"/>
  <c r="K498" i="34" s="1"/>
  <c r="E498" i="34" a="1"/>
  <c r="E498" i="34" s="1"/>
  <c r="L498" i="34" a="1"/>
  <c r="L498" i="34" s="1"/>
  <c r="F498" i="34" a="1"/>
  <c r="F498" i="34" s="1"/>
  <c r="I498" i="34" a="1"/>
  <c r="I498" i="34" s="1"/>
  <c r="J498" i="34" a="1"/>
  <c r="J498" i="34" s="1"/>
  <c r="M498" i="34" a="1"/>
  <c r="M498" i="34" s="1"/>
  <c r="D498" i="34" a="1"/>
  <c r="D498" i="34" s="1"/>
  <c r="G498" i="34" a="1"/>
  <c r="G498" i="34" s="1"/>
  <c r="C498" i="34" a="1"/>
  <c r="C498" i="34" s="1"/>
  <c r="B499" i="34" a="1"/>
  <c r="B499" i="34" s="1"/>
  <c r="D499" i="34" l="1" a="1"/>
  <c r="D499" i="34" s="1"/>
  <c r="H499" i="34" a="1"/>
  <c r="H499" i="34" s="1"/>
  <c r="L499" i="34" a="1"/>
  <c r="L499" i="34" s="1"/>
  <c r="E499" i="34" a="1"/>
  <c r="E499" i="34" s="1"/>
  <c r="I499" i="34" a="1"/>
  <c r="I499" i="34" s="1"/>
  <c r="M499" i="34" a="1"/>
  <c r="M499" i="34" s="1"/>
  <c r="F499" i="34" a="1"/>
  <c r="F499" i="34" s="1"/>
  <c r="J499" i="34" a="1"/>
  <c r="J499" i="34" s="1"/>
  <c r="G499" i="34" a="1"/>
  <c r="G499" i="34" s="1"/>
  <c r="K499" i="34" a="1"/>
  <c r="K499" i="34" s="1"/>
  <c r="C499" i="34" a="1"/>
  <c r="C499" i="34" s="1"/>
  <c r="B500" i="34" a="1"/>
  <c r="B500" i="34" s="1"/>
  <c r="E500" i="34" l="1" a="1"/>
  <c r="E500" i="34" s="1"/>
  <c r="L500" i="34" a="1"/>
  <c r="L500" i="34" s="1"/>
  <c r="F500" i="34" a="1"/>
  <c r="F500" i="34" s="1"/>
  <c r="I500" i="34" a="1"/>
  <c r="I500" i="34" s="1"/>
  <c r="M500" i="34" a="1"/>
  <c r="M500" i="34" s="1"/>
  <c r="D500" i="34" a="1"/>
  <c r="D500" i="34" s="1"/>
  <c r="G500" i="34" a="1"/>
  <c r="G500" i="34" s="1"/>
  <c r="J500" i="34" a="1"/>
  <c r="J500" i="34" s="1"/>
  <c r="H500" i="34" a="1"/>
  <c r="H500" i="34" s="1"/>
  <c r="K500" i="34" a="1"/>
  <c r="K500" i="34" s="1"/>
  <c r="C500" i="34" a="1"/>
  <c r="C500" i="34" s="1"/>
  <c r="B501" i="34" a="1"/>
  <c r="B501" i="34" s="1"/>
  <c r="F501" i="34" l="1" a="1"/>
  <c r="F501" i="34" s="1"/>
  <c r="I501" i="34" a="1"/>
  <c r="I501" i="34" s="1"/>
  <c r="M501" i="34" a="1"/>
  <c r="M501" i="34" s="1"/>
  <c r="J501" i="34" a="1"/>
  <c r="J501" i="34" s="1"/>
  <c r="D501" i="34" a="1"/>
  <c r="D501" i="34" s="1"/>
  <c r="G501" i="34" a="1"/>
  <c r="G501" i="34" s="1"/>
  <c r="K501" i="34" a="1"/>
  <c r="K501" i="34" s="1"/>
  <c r="H501" i="34" a="1"/>
  <c r="H501" i="34" s="1"/>
  <c r="L501" i="34" a="1"/>
  <c r="L501" i="34" s="1"/>
  <c r="C501" i="34" a="1"/>
  <c r="C501" i="34" s="1"/>
  <c r="E501" i="34" a="1"/>
  <c r="E501" i="34" s="1"/>
  <c r="B502" i="34" a="1"/>
  <c r="B502" i="34" s="1"/>
  <c r="F502" i="34" l="1" a="1"/>
  <c r="F502" i="34" s="1"/>
  <c r="J502" i="34" a="1"/>
  <c r="J502" i="34" s="1"/>
  <c r="M502" i="34" a="1"/>
  <c r="M502" i="34" s="1"/>
  <c r="D502" i="34" a="1"/>
  <c r="D502" i="34" s="1"/>
  <c r="G502" i="34" a="1"/>
  <c r="G502" i="34" s="1"/>
  <c r="K502" i="34" a="1"/>
  <c r="K502" i="34" s="1"/>
  <c r="H502" i="34" a="1"/>
  <c r="H502" i="34" s="1"/>
  <c r="L502" i="34" a="1"/>
  <c r="L502" i="34" s="1"/>
  <c r="E502" i="34" a="1"/>
  <c r="E502" i="34" s="1"/>
  <c r="C502" i="34" a="1"/>
  <c r="C502" i="34" s="1"/>
  <c r="I502" i="34" a="1"/>
  <c r="I502" i="34" s="1"/>
  <c r="B503" i="34" a="1"/>
  <c r="B503" i="34" s="1"/>
  <c r="J503" i="34" l="1" a="1"/>
  <c r="J503" i="34" s="1"/>
  <c r="D503" i="34" a="1"/>
  <c r="D503" i="34" s="1"/>
  <c r="G503" i="34" a="1"/>
  <c r="G503" i="34" s="1"/>
  <c r="K503" i="34" a="1"/>
  <c r="K503" i="34" s="1"/>
  <c r="E503" i="34" a="1"/>
  <c r="E503" i="34" s="1"/>
  <c r="H503" i="34" a="1"/>
  <c r="H503" i="34" s="1"/>
  <c r="L503" i="34" a="1"/>
  <c r="L503" i="34" s="1"/>
  <c r="F503" i="34" a="1"/>
  <c r="F503" i="34" s="1"/>
  <c r="I503" i="34" a="1"/>
  <c r="I503" i="34" s="1"/>
  <c r="M503" i="34" a="1"/>
  <c r="M503" i="34" s="1"/>
  <c r="C503" i="34" a="1"/>
  <c r="C503" i="34" s="1"/>
  <c r="B504" i="34" a="1"/>
  <c r="B504" i="34" s="1"/>
  <c r="D504" i="34" l="1" a="1"/>
  <c r="D504" i="34" s="1"/>
  <c r="G504" i="34" a="1"/>
  <c r="G504" i="34" s="1"/>
  <c r="J504" i="34" a="1"/>
  <c r="J504" i="34" s="1"/>
  <c r="M504" i="34" a="1"/>
  <c r="M504" i="34" s="1"/>
  <c r="H504" i="34" a="1"/>
  <c r="H504" i="34" s="1"/>
  <c r="K504" i="34" a="1"/>
  <c r="K504" i="34" s="1"/>
  <c r="E504" i="34" a="1"/>
  <c r="E504" i="34" s="1"/>
  <c r="L504" i="34" a="1"/>
  <c r="L504" i="34" s="1"/>
  <c r="F504" i="34" a="1"/>
  <c r="F504" i="34" s="1"/>
  <c r="I504" i="34" a="1"/>
  <c r="I504" i="34" s="1"/>
  <c r="C504" i="34" a="1"/>
  <c r="C504" i="34" s="1"/>
  <c r="B505" i="34" a="1"/>
  <c r="B505" i="34" s="1"/>
  <c r="G505" i="34" l="1" a="1"/>
  <c r="G505" i="34" s="1"/>
  <c r="K505" i="34" a="1"/>
  <c r="K505" i="34" s="1"/>
  <c r="D505" i="34" a="1"/>
  <c r="D505" i="34" s="1"/>
  <c r="H505" i="34" a="1"/>
  <c r="H505" i="34" s="1"/>
  <c r="L505" i="34" a="1"/>
  <c r="L505" i="34" s="1"/>
  <c r="E505" i="34" a="1"/>
  <c r="E505" i="34" s="1"/>
  <c r="I505" i="34" a="1"/>
  <c r="I505" i="34" s="1"/>
  <c r="M505" i="34" a="1"/>
  <c r="M505" i="34" s="1"/>
  <c r="J505" i="34" a="1"/>
  <c r="J505" i="34" s="1"/>
  <c r="F505" i="34" a="1"/>
  <c r="F505" i="34" s="1"/>
  <c r="C505" i="34" a="1"/>
  <c r="C505" i="34" s="1"/>
  <c r="B506" i="34" a="1"/>
  <c r="B506" i="34" s="1"/>
  <c r="H506" i="34" l="1" a="1"/>
  <c r="H506" i="34" s="1"/>
  <c r="K506" i="34" a="1"/>
  <c r="K506" i="34" s="1"/>
  <c r="E506" i="34" a="1"/>
  <c r="E506" i="34" s="1"/>
  <c r="L506" i="34" a="1"/>
  <c r="L506" i="34" s="1"/>
  <c r="F506" i="34" a="1"/>
  <c r="F506" i="34" s="1"/>
  <c r="I506" i="34" a="1"/>
  <c r="I506" i="34" s="1"/>
  <c r="M506" i="34" a="1"/>
  <c r="M506" i="34" s="1"/>
  <c r="D506" i="34" a="1"/>
  <c r="D506" i="34" s="1"/>
  <c r="G506" i="34" a="1"/>
  <c r="G506" i="34" s="1"/>
  <c r="J506" i="34" a="1"/>
  <c r="J506" i="34" s="1"/>
  <c r="C506" i="34" a="1"/>
  <c r="C506" i="34" s="1"/>
  <c r="B507" i="34" a="1"/>
  <c r="B507" i="34" s="1"/>
  <c r="D507" i="34" l="1" a="1"/>
  <c r="D507" i="34" s="1"/>
  <c r="H507" i="34" a="1"/>
  <c r="H507" i="34" s="1"/>
  <c r="L507" i="34" a="1"/>
  <c r="L507" i="34" s="1"/>
  <c r="E507" i="34" a="1"/>
  <c r="E507" i="34" s="1"/>
  <c r="I507" i="34" a="1"/>
  <c r="I507" i="34" s="1"/>
  <c r="M507" i="34" a="1"/>
  <c r="M507" i="34" s="1"/>
  <c r="F507" i="34" a="1"/>
  <c r="F507" i="34" s="1"/>
  <c r="J507" i="34" a="1"/>
  <c r="J507" i="34" s="1"/>
  <c r="G507" i="34" a="1"/>
  <c r="G507" i="34" s="1"/>
  <c r="K507" i="34" a="1"/>
  <c r="K507" i="34" s="1"/>
  <c r="C507" i="34" a="1"/>
  <c r="C507" i="34" s="1"/>
  <c r="B508" i="34" a="1"/>
  <c r="B508" i="34" s="1"/>
  <c r="E508" i="34" l="1" a="1"/>
  <c r="E508" i="34" s="1"/>
  <c r="L508" i="34" a="1"/>
  <c r="L508" i="34" s="1"/>
  <c r="F508" i="34" a="1"/>
  <c r="F508" i="34" s="1"/>
  <c r="I508" i="34" a="1"/>
  <c r="I508" i="34" s="1"/>
  <c r="M508" i="34" a="1"/>
  <c r="M508" i="34" s="1"/>
  <c r="D508" i="34" a="1"/>
  <c r="D508" i="34" s="1"/>
  <c r="G508" i="34" a="1"/>
  <c r="G508" i="34" s="1"/>
  <c r="J508" i="34" a="1"/>
  <c r="J508" i="34" s="1"/>
  <c r="H508" i="34" a="1"/>
  <c r="H508" i="34" s="1"/>
  <c r="K508" i="34" a="1"/>
  <c r="K508" i="34" s="1"/>
  <c r="C508" i="34" a="1"/>
  <c r="C508" i="34" s="1"/>
  <c r="B509" i="34" a="1"/>
  <c r="B509" i="34" s="1"/>
  <c r="F509" i="34" l="1" a="1"/>
  <c r="F509" i="34" s="1"/>
  <c r="I509" i="34" a="1"/>
  <c r="I509" i="34" s="1"/>
  <c r="M509" i="34" a="1"/>
  <c r="M509" i="34" s="1"/>
  <c r="J509" i="34" a="1"/>
  <c r="J509" i="34" s="1"/>
  <c r="D509" i="34" a="1"/>
  <c r="D509" i="34" s="1"/>
  <c r="G509" i="34" a="1"/>
  <c r="G509" i="34" s="1"/>
  <c r="K509" i="34" a="1"/>
  <c r="K509" i="34" s="1"/>
  <c r="L509" i="34" a="1"/>
  <c r="L509" i="34" s="1"/>
  <c r="E509" i="34" a="1"/>
  <c r="E509" i="34" s="1"/>
  <c r="H509" i="34" a="1"/>
  <c r="H509" i="34" s="1"/>
  <c r="C509" i="34" a="1"/>
  <c r="C509" i="34" s="1"/>
  <c r="B510" i="34" a="1"/>
  <c r="B510" i="34" s="1"/>
  <c r="F510" i="34" l="1" a="1"/>
  <c r="F510" i="34" s="1"/>
  <c r="J510" i="34" a="1"/>
  <c r="J510" i="34" s="1"/>
  <c r="M510" i="34" a="1"/>
  <c r="M510" i="34" s="1"/>
  <c r="D510" i="34" a="1"/>
  <c r="D510" i="34" s="1"/>
  <c r="G510" i="34" a="1"/>
  <c r="G510" i="34" s="1"/>
  <c r="K510" i="34" a="1"/>
  <c r="K510" i="34" s="1"/>
  <c r="H510" i="34" a="1"/>
  <c r="H510" i="34" s="1"/>
  <c r="L510" i="34" a="1"/>
  <c r="L510" i="34" s="1"/>
  <c r="E510" i="34" a="1"/>
  <c r="E510" i="34" s="1"/>
  <c r="I510" i="34" a="1"/>
  <c r="I510" i="34" s="1"/>
  <c r="C510" i="34" a="1"/>
  <c r="C510" i="34" s="1"/>
  <c r="B511" i="34" a="1"/>
  <c r="B511" i="34" s="1"/>
  <c r="J511" i="34" l="1" a="1"/>
  <c r="J511" i="34" s="1"/>
  <c r="D511" i="34" a="1"/>
  <c r="D511" i="34" s="1"/>
  <c r="G511" i="34" a="1"/>
  <c r="G511" i="34" s="1"/>
  <c r="K511" i="34" a="1"/>
  <c r="K511" i="34" s="1"/>
  <c r="E511" i="34" a="1"/>
  <c r="E511" i="34" s="1"/>
  <c r="H511" i="34" a="1"/>
  <c r="H511" i="34" s="1"/>
  <c r="L511" i="34" a="1"/>
  <c r="L511" i="34" s="1"/>
  <c r="F511" i="34" a="1"/>
  <c r="F511" i="34" s="1"/>
  <c r="I511" i="34" a="1"/>
  <c r="I511" i="34" s="1"/>
  <c r="M511" i="34" a="1"/>
  <c r="M511" i="34" s="1"/>
  <c r="C511" i="34" a="1"/>
  <c r="C511" i="34" s="1"/>
  <c r="B512" i="34" a="1"/>
  <c r="B512" i="34" s="1"/>
  <c r="D512" i="34" l="1" a="1"/>
  <c r="D512" i="34" s="1"/>
  <c r="G512" i="34" a="1"/>
  <c r="G512" i="34" s="1"/>
  <c r="J512" i="34" a="1"/>
  <c r="J512" i="34" s="1"/>
  <c r="M512" i="34" a="1"/>
  <c r="M512" i="34" s="1"/>
  <c r="H512" i="34" a="1"/>
  <c r="H512" i="34" s="1"/>
  <c r="K512" i="34" a="1"/>
  <c r="K512" i="34" s="1"/>
  <c r="E512" i="34" a="1"/>
  <c r="E512" i="34" s="1"/>
  <c r="L512" i="34" a="1"/>
  <c r="L512" i="34" s="1"/>
  <c r="I512" i="34" a="1"/>
  <c r="I512" i="34" s="1"/>
  <c r="C512" i="34" a="1"/>
  <c r="C512" i="34" s="1"/>
  <c r="F512" i="34" a="1"/>
  <c r="F512" i="34" s="1"/>
  <c r="B513" i="34" a="1"/>
  <c r="B513" i="34" s="1"/>
  <c r="G513" i="34" l="1" a="1"/>
  <c r="G513" i="34" s="1"/>
  <c r="K513" i="34" a="1"/>
  <c r="K513" i="34" s="1"/>
  <c r="D513" i="34" a="1"/>
  <c r="D513" i="34" s="1"/>
  <c r="H513" i="34" a="1"/>
  <c r="H513" i="34" s="1"/>
  <c r="L513" i="34" a="1"/>
  <c r="L513" i="34" s="1"/>
  <c r="E513" i="34" a="1"/>
  <c r="E513" i="34" s="1"/>
  <c r="I513" i="34" a="1"/>
  <c r="I513" i="34" s="1"/>
  <c r="M513" i="34" a="1"/>
  <c r="M513" i="34" s="1"/>
  <c r="F513" i="34" a="1"/>
  <c r="F513" i="34" s="1"/>
  <c r="J513" i="34" a="1"/>
  <c r="J513" i="34" s="1"/>
  <c r="C513" i="34" a="1"/>
  <c r="C513" i="34" s="1"/>
  <c r="B514" i="34" a="1"/>
  <c r="B514" i="34" s="1"/>
  <c r="H514" i="34" l="1" a="1"/>
  <c r="H514" i="34" s="1"/>
  <c r="K514" i="34" a="1"/>
  <c r="K514" i="34" s="1"/>
  <c r="E514" i="34" a="1"/>
  <c r="E514" i="34" s="1"/>
  <c r="L514" i="34" a="1"/>
  <c r="L514" i="34" s="1"/>
  <c r="F514" i="34" a="1"/>
  <c r="F514" i="34" s="1"/>
  <c r="I514" i="34" a="1"/>
  <c r="I514" i="34" s="1"/>
  <c r="D514" i="34" a="1"/>
  <c r="D514" i="34" s="1"/>
  <c r="G514" i="34" a="1"/>
  <c r="G514" i="34" s="1"/>
  <c r="J514" i="34" a="1"/>
  <c r="J514" i="34" s="1"/>
  <c r="M514" i="34" a="1"/>
  <c r="M514" i="34" s="1"/>
  <c r="C514" i="34" a="1"/>
  <c r="C514" i="34" s="1"/>
  <c r="B515" i="34" a="1"/>
  <c r="B515" i="34" s="1"/>
  <c r="D515" i="34" l="1" a="1"/>
  <c r="D515" i="34" s="1"/>
  <c r="H515" i="34" a="1"/>
  <c r="H515" i="34" s="1"/>
  <c r="L515" i="34" a="1"/>
  <c r="L515" i="34" s="1"/>
  <c r="E515" i="34" a="1"/>
  <c r="E515" i="34" s="1"/>
  <c r="I515" i="34" a="1"/>
  <c r="I515" i="34" s="1"/>
  <c r="M515" i="34" a="1"/>
  <c r="M515" i="34" s="1"/>
  <c r="F515" i="34" a="1"/>
  <c r="F515" i="34" s="1"/>
  <c r="J515" i="34" a="1"/>
  <c r="J515" i="34" s="1"/>
  <c r="G515" i="34" a="1"/>
  <c r="G515" i="34" s="1"/>
  <c r="K515" i="34" a="1"/>
  <c r="K515" i="34" s="1"/>
  <c r="C515" i="34" a="1"/>
  <c r="C515" i="34" s="1"/>
  <c r="B516" i="34" a="1"/>
  <c r="B516" i="34" s="1"/>
  <c r="E516" i="34" l="1" a="1"/>
  <c r="E516" i="34" s="1"/>
  <c r="L516" i="34" a="1"/>
  <c r="L516" i="34" s="1"/>
  <c r="F516" i="34" a="1"/>
  <c r="F516" i="34" s="1"/>
  <c r="I516" i="34" a="1"/>
  <c r="I516" i="34" s="1"/>
  <c r="M516" i="34" a="1"/>
  <c r="M516" i="34" s="1"/>
  <c r="D516" i="34" a="1"/>
  <c r="D516" i="34" s="1"/>
  <c r="G516" i="34" a="1"/>
  <c r="G516" i="34" s="1"/>
  <c r="J516" i="34" a="1"/>
  <c r="J516" i="34" s="1"/>
  <c r="K516" i="34" a="1"/>
  <c r="K516" i="34" s="1"/>
  <c r="H516" i="34" a="1"/>
  <c r="H516" i="34" s="1"/>
  <c r="C516" i="34" a="1"/>
  <c r="C516" i="34" s="1"/>
  <c r="B517" i="34" a="1"/>
  <c r="B517" i="34" s="1"/>
  <c r="F517" i="34" l="1" a="1"/>
  <c r="F517" i="34" s="1"/>
  <c r="I517" i="34" a="1"/>
  <c r="I517" i="34" s="1"/>
  <c r="M517" i="34" a="1"/>
  <c r="M517" i="34" s="1"/>
  <c r="J517" i="34" a="1"/>
  <c r="J517" i="34" s="1"/>
  <c r="D517" i="34" a="1"/>
  <c r="D517" i="34" s="1"/>
  <c r="G517" i="34" a="1"/>
  <c r="G517" i="34" s="1"/>
  <c r="K517" i="34" a="1"/>
  <c r="K517" i="34" s="1"/>
  <c r="E517" i="34" a="1"/>
  <c r="E517" i="34" s="1"/>
  <c r="H517" i="34" a="1"/>
  <c r="H517" i="34" s="1"/>
  <c r="C517" i="34" a="1"/>
  <c r="C517" i="34" s="1"/>
  <c r="L517" i="34" a="1"/>
  <c r="L517" i="34" s="1"/>
  <c r="B518" i="34" a="1"/>
  <c r="B518" i="34" s="1"/>
  <c r="F518" i="34" l="1" a="1"/>
  <c r="F518" i="34" s="1"/>
  <c r="J518" i="34" a="1"/>
  <c r="J518" i="34" s="1"/>
  <c r="M518" i="34" a="1"/>
  <c r="M518" i="34" s="1"/>
  <c r="D518" i="34" a="1"/>
  <c r="D518" i="34" s="1"/>
  <c r="G518" i="34" a="1"/>
  <c r="G518" i="34" s="1"/>
  <c r="K518" i="34" a="1"/>
  <c r="K518" i="34" s="1"/>
  <c r="H518" i="34" a="1"/>
  <c r="H518" i="34" s="1"/>
  <c r="L518" i="34" a="1"/>
  <c r="L518" i="34" s="1"/>
  <c r="E518" i="34" a="1"/>
  <c r="E518" i="34" s="1"/>
  <c r="I518" i="34" a="1"/>
  <c r="I518" i="34" s="1"/>
  <c r="C518" i="34" a="1"/>
  <c r="C518" i="34" s="1"/>
  <c r="B519" i="34" a="1"/>
  <c r="B519" i="34" s="1"/>
  <c r="J519" i="34" l="1" a="1"/>
  <c r="J519" i="34" s="1"/>
  <c r="D519" i="34" a="1"/>
  <c r="D519" i="34" s="1"/>
  <c r="G519" i="34" a="1"/>
  <c r="G519" i="34" s="1"/>
  <c r="K519" i="34" a="1"/>
  <c r="K519" i="34" s="1"/>
  <c r="E519" i="34" a="1"/>
  <c r="E519" i="34" s="1"/>
  <c r="H519" i="34" a="1"/>
  <c r="H519" i="34" s="1"/>
  <c r="L519" i="34" a="1"/>
  <c r="L519" i="34" s="1"/>
  <c r="I519" i="34" a="1"/>
  <c r="I519" i="34" s="1"/>
  <c r="M519" i="34" a="1"/>
  <c r="M519" i="34" s="1"/>
  <c r="C519" i="34" a="1"/>
  <c r="C519" i="34" s="1"/>
  <c r="F519" i="34" a="1"/>
  <c r="F519" i="34" s="1"/>
  <c r="B520" i="34" a="1"/>
  <c r="B520" i="34" s="1"/>
  <c r="D520" i="34" l="1" a="1"/>
  <c r="D520" i="34" s="1"/>
  <c r="G520" i="34" a="1"/>
  <c r="G520" i="34" s="1"/>
  <c r="J520" i="34" a="1"/>
  <c r="J520" i="34" s="1"/>
  <c r="M520" i="34" a="1"/>
  <c r="M520" i="34" s="1"/>
  <c r="H520" i="34" a="1"/>
  <c r="H520" i="34" s="1"/>
  <c r="K520" i="34" a="1"/>
  <c r="K520" i="34" s="1"/>
  <c r="E520" i="34" a="1"/>
  <c r="E520" i="34" s="1"/>
  <c r="L520" i="34" a="1"/>
  <c r="L520" i="34" s="1"/>
  <c r="F520" i="34" a="1"/>
  <c r="F520" i="34" s="1"/>
  <c r="I520" i="34" a="1"/>
  <c r="I520" i="34" s="1"/>
  <c r="C520" i="34" a="1"/>
  <c r="C520" i="34" s="1"/>
  <c r="B521" i="34" a="1"/>
  <c r="B521" i="34" s="1"/>
  <c r="G521" i="34" l="1" a="1"/>
  <c r="G521" i="34" s="1"/>
  <c r="K521" i="34" a="1"/>
  <c r="K521" i="34" s="1"/>
  <c r="D521" i="34" a="1"/>
  <c r="D521" i="34" s="1"/>
  <c r="H521" i="34" a="1"/>
  <c r="H521" i="34" s="1"/>
  <c r="L521" i="34" a="1"/>
  <c r="L521" i="34" s="1"/>
  <c r="E521" i="34" a="1"/>
  <c r="E521" i="34" s="1"/>
  <c r="I521" i="34" a="1"/>
  <c r="I521" i="34" s="1"/>
  <c r="M521" i="34" a="1"/>
  <c r="M521" i="34" s="1"/>
  <c r="F521" i="34" a="1"/>
  <c r="F521" i="34" s="1"/>
  <c r="J521" i="34" a="1"/>
  <c r="J521" i="34" s="1"/>
  <c r="C521" i="34" a="1"/>
  <c r="C521" i="34" s="1"/>
  <c r="B522" i="34" a="1"/>
  <c r="B522" i="34" s="1"/>
  <c r="H522" i="34" l="1" a="1"/>
  <c r="H522" i="34" s="1"/>
  <c r="K522" i="34" a="1"/>
  <c r="K522" i="34" s="1"/>
  <c r="E522" i="34" a="1"/>
  <c r="E522" i="34" s="1"/>
  <c r="L522" i="34" a="1"/>
  <c r="L522" i="34" s="1"/>
  <c r="F522" i="34" a="1"/>
  <c r="F522" i="34" s="1"/>
  <c r="I522" i="34" a="1"/>
  <c r="I522" i="34" s="1"/>
  <c r="G522" i="34" a="1"/>
  <c r="G522" i="34" s="1"/>
  <c r="J522" i="34" a="1"/>
  <c r="J522" i="34" s="1"/>
  <c r="M522" i="34" a="1"/>
  <c r="M522" i="34" s="1"/>
  <c r="D522" i="34" a="1"/>
  <c r="D522" i="34" s="1"/>
  <c r="C522" i="34" a="1"/>
  <c r="C522" i="34" s="1"/>
  <c r="B523" i="34" a="1"/>
  <c r="B523" i="34" s="1"/>
  <c r="D523" i="34" l="1" a="1"/>
  <c r="D523" i="34" s="1"/>
  <c r="H523" i="34" a="1"/>
  <c r="H523" i="34" s="1"/>
  <c r="L523" i="34" a="1"/>
  <c r="L523" i="34" s="1"/>
  <c r="E523" i="34" a="1"/>
  <c r="E523" i="34" s="1"/>
  <c r="I523" i="34" a="1"/>
  <c r="I523" i="34" s="1"/>
  <c r="M523" i="34" a="1"/>
  <c r="M523" i="34" s="1"/>
  <c r="F523" i="34" a="1"/>
  <c r="F523" i="34" s="1"/>
  <c r="J523" i="34" a="1"/>
  <c r="J523" i="34" s="1"/>
  <c r="K523" i="34" a="1"/>
  <c r="K523" i="34" s="1"/>
  <c r="G523" i="34" a="1"/>
  <c r="G523" i="34" s="1"/>
  <c r="C523" i="34" a="1"/>
  <c r="C523" i="34" s="1"/>
  <c r="B524" i="34" a="1"/>
  <c r="B524" i="34" s="1"/>
  <c r="E524" i="34" l="1" a="1"/>
  <c r="E524" i="34" s="1"/>
  <c r="L524" i="34" a="1"/>
  <c r="L524" i="34" s="1"/>
  <c r="F524" i="34" a="1"/>
  <c r="F524" i="34" s="1"/>
  <c r="I524" i="34" a="1"/>
  <c r="I524" i="34" s="1"/>
  <c r="M524" i="34" a="1"/>
  <c r="M524" i="34" s="1"/>
  <c r="D524" i="34" a="1"/>
  <c r="D524" i="34" s="1"/>
  <c r="G524" i="34" a="1"/>
  <c r="G524" i="34" s="1"/>
  <c r="J524" i="34" a="1"/>
  <c r="J524" i="34" s="1"/>
  <c r="H524" i="34" a="1"/>
  <c r="H524" i="34" s="1"/>
  <c r="C524" i="34" a="1"/>
  <c r="C524" i="34" s="1"/>
  <c r="K524" i="34" a="1"/>
  <c r="K524" i="34" s="1"/>
  <c r="B525" i="34" a="1"/>
  <c r="B525" i="34" s="1"/>
  <c r="F525" i="34" l="1" a="1"/>
  <c r="F525" i="34" s="1"/>
  <c r="I525" i="34" a="1"/>
  <c r="I525" i="34" s="1"/>
  <c r="M525" i="34" a="1"/>
  <c r="M525" i="34" s="1"/>
  <c r="J525" i="34" a="1"/>
  <c r="J525" i="34" s="1"/>
  <c r="D525" i="34" a="1"/>
  <c r="D525" i="34" s="1"/>
  <c r="G525" i="34" a="1"/>
  <c r="G525" i="34" s="1"/>
  <c r="K525" i="34" a="1"/>
  <c r="K525" i="34" s="1"/>
  <c r="E525" i="34" a="1"/>
  <c r="E525" i="34" s="1"/>
  <c r="H525" i="34" a="1"/>
  <c r="H525" i="34" s="1"/>
  <c r="L525" i="34" a="1"/>
  <c r="L525" i="34" s="1"/>
  <c r="C525" i="34" a="1"/>
  <c r="C525" i="34" s="1"/>
  <c r="B526" i="34" a="1"/>
  <c r="B526" i="34" s="1"/>
  <c r="F526" i="34" l="1" a="1"/>
  <c r="F526" i="34" s="1"/>
  <c r="J526" i="34" a="1"/>
  <c r="J526" i="34" s="1"/>
  <c r="M526" i="34" a="1"/>
  <c r="M526" i="34" s="1"/>
  <c r="D526" i="34" a="1"/>
  <c r="D526" i="34" s="1"/>
  <c r="G526" i="34" a="1"/>
  <c r="G526" i="34" s="1"/>
  <c r="K526" i="34" a="1"/>
  <c r="K526" i="34" s="1"/>
  <c r="H526" i="34" a="1"/>
  <c r="H526" i="34" s="1"/>
  <c r="L526" i="34" a="1"/>
  <c r="L526" i="34" s="1"/>
  <c r="I526" i="34" a="1"/>
  <c r="I526" i="34" s="1"/>
  <c r="E526" i="34" a="1"/>
  <c r="E526" i="34" s="1"/>
  <c r="C526" i="34" a="1"/>
  <c r="C526" i="34" s="1"/>
  <c r="B527" i="34" a="1"/>
  <c r="B527" i="34" s="1"/>
  <c r="J527" i="34" l="1" a="1"/>
  <c r="J527" i="34" s="1"/>
  <c r="D527" i="34" a="1"/>
  <c r="D527" i="34" s="1"/>
  <c r="G527" i="34" a="1"/>
  <c r="G527" i="34" s="1"/>
  <c r="K527" i="34" a="1"/>
  <c r="K527" i="34" s="1"/>
  <c r="E527" i="34" a="1"/>
  <c r="E527" i="34" s="1"/>
  <c r="H527" i="34" a="1"/>
  <c r="H527" i="34" s="1"/>
  <c r="L527" i="34" a="1"/>
  <c r="L527" i="34" s="1"/>
  <c r="M527" i="34" a="1"/>
  <c r="M527" i="34" s="1"/>
  <c r="F527" i="34" a="1"/>
  <c r="F527" i="34" s="1"/>
  <c r="I527" i="34" a="1"/>
  <c r="I527" i="34" s="1"/>
  <c r="C527" i="34" a="1"/>
  <c r="C527" i="34" s="1"/>
  <c r="B528" i="34" a="1"/>
  <c r="B528" i="34" s="1"/>
  <c r="D528" i="34" l="1" a="1"/>
  <c r="D528" i="34" s="1"/>
  <c r="G528" i="34" a="1"/>
  <c r="G528" i="34" s="1"/>
  <c r="J528" i="34" a="1"/>
  <c r="J528" i="34" s="1"/>
  <c r="M528" i="34" a="1"/>
  <c r="M528" i="34" s="1"/>
  <c r="H528" i="34" a="1"/>
  <c r="H528" i="34" s="1"/>
  <c r="K528" i="34" a="1"/>
  <c r="K528" i="34" s="1"/>
  <c r="E528" i="34" a="1"/>
  <c r="E528" i="34" s="1"/>
  <c r="L528" i="34" a="1"/>
  <c r="L528" i="34" s="1"/>
  <c r="F528" i="34" a="1"/>
  <c r="F528" i="34" s="1"/>
  <c r="I528" i="34" a="1"/>
  <c r="I528" i="34" s="1"/>
  <c r="C528" i="34" a="1"/>
  <c r="C528" i="34" s="1"/>
  <c r="B529" i="34" a="1"/>
  <c r="B529" i="34" s="1"/>
  <c r="G529" i="34" l="1" a="1"/>
  <c r="G529" i="34" s="1"/>
  <c r="K529" i="34" a="1"/>
  <c r="K529" i="34" s="1"/>
  <c r="D529" i="34" a="1"/>
  <c r="D529" i="34" s="1"/>
  <c r="H529" i="34" a="1"/>
  <c r="H529" i="34" s="1"/>
  <c r="L529" i="34" a="1"/>
  <c r="L529" i="34" s="1"/>
  <c r="E529" i="34" a="1"/>
  <c r="E529" i="34" s="1"/>
  <c r="I529" i="34" a="1"/>
  <c r="I529" i="34" s="1"/>
  <c r="M529" i="34" a="1"/>
  <c r="M529" i="34" s="1"/>
  <c r="F529" i="34" a="1"/>
  <c r="F529" i="34" s="1"/>
  <c r="J529" i="34" a="1"/>
  <c r="J529" i="34" s="1"/>
  <c r="C529" i="34" a="1"/>
  <c r="C529" i="34" s="1"/>
  <c r="B530" i="34" a="1"/>
  <c r="B530" i="34" s="1"/>
  <c r="H530" i="34" l="1" a="1"/>
  <c r="H530" i="34" s="1"/>
  <c r="K530" i="34" a="1"/>
  <c r="K530" i="34" s="1"/>
  <c r="E530" i="34" a="1"/>
  <c r="E530" i="34" s="1"/>
  <c r="L530" i="34" a="1"/>
  <c r="L530" i="34" s="1"/>
  <c r="F530" i="34" a="1"/>
  <c r="F530" i="34" s="1"/>
  <c r="I530" i="34" a="1"/>
  <c r="I530" i="34" s="1"/>
  <c r="J530" i="34" a="1"/>
  <c r="J530" i="34" s="1"/>
  <c r="M530" i="34" a="1"/>
  <c r="M530" i="34" s="1"/>
  <c r="D530" i="34" a="1"/>
  <c r="D530" i="34" s="1"/>
  <c r="G530" i="34" a="1"/>
  <c r="G530" i="34" s="1"/>
  <c r="C530" i="34" a="1"/>
  <c r="C530" i="34" s="1"/>
  <c r="B531" i="34" a="1"/>
  <c r="B531" i="34" s="1"/>
  <c r="D531" i="34" l="1" a="1"/>
  <c r="D531" i="34" s="1"/>
  <c r="H531" i="34" a="1"/>
  <c r="H531" i="34" s="1"/>
  <c r="L531" i="34" a="1"/>
  <c r="L531" i="34" s="1"/>
  <c r="E531" i="34" a="1"/>
  <c r="E531" i="34" s="1"/>
  <c r="I531" i="34" a="1"/>
  <c r="I531" i="34" s="1"/>
  <c r="M531" i="34" a="1"/>
  <c r="M531" i="34" s="1"/>
  <c r="F531" i="34" a="1"/>
  <c r="F531" i="34" s="1"/>
  <c r="J531" i="34" a="1"/>
  <c r="J531" i="34" s="1"/>
  <c r="G531" i="34" a="1"/>
  <c r="G531" i="34" s="1"/>
  <c r="K531" i="34" a="1"/>
  <c r="K531" i="34" s="1"/>
  <c r="C531" i="34" a="1"/>
  <c r="C531" i="34" s="1"/>
  <c r="B532" i="34" a="1"/>
  <c r="B532" i="34" s="1"/>
  <c r="E532" i="34" l="1" a="1"/>
  <c r="E532" i="34" s="1"/>
  <c r="L532" i="34" a="1"/>
  <c r="L532" i="34" s="1"/>
  <c r="F532" i="34" a="1"/>
  <c r="F532" i="34" s="1"/>
  <c r="I532" i="34" a="1"/>
  <c r="I532" i="34" s="1"/>
  <c r="M532" i="34" a="1"/>
  <c r="M532" i="34" s="1"/>
  <c r="D532" i="34" a="1"/>
  <c r="D532" i="34" s="1"/>
  <c r="G532" i="34" a="1"/>
  <c r="G532" i="34" s="1"/>
  <c r="J532" i="34" a="1"/>
  <c r="J532" i="34" s="1"/>
  <c r="H532" i="34" a="1"/>
  <c r="H532" i="34" s="1"/>
  <c r="K532" i="34" a="1"/>
  <c r="K532" i="34" s="1"/>
  <c r="C532" i="34" a="1"/>
  <c r="C532" i="34" s="1"/>
  <c r="B533" i="34" a="1"/>
  <c r="B533" i="34" s="1"/>
  <c r="F533" i="34" l="1" a="1"/>
  <c r="F533" i="34" s="1"/>
  <c r="I533" i="34" a="1"/>
  <c r="I533" i="34" s="1"/>
  <c r="M533" i="34" a="1"/>
  <c r="M533" i="34" s="1"/>
  <c r="J533" i="34" a="1"/>
  <c r="J533" i="34" s="1"/>
  <c r="D533" i="34" a="1"/>
  <c r="D533" i="34" s="1"/>
  <c r="G533" i="34" a="1"/>
  <c r="G533" i="34" s="1"/>
  <c r="K533" i="34" a="1"/>
  <c r="K533" i="34" s="1"/>
  <c r="H533" i="34" a="1"/>
  <c r="H533" i="34" s="1"/>
  <c r="L533" i="34" a="1"/>
  <c r="L533" i="34" s="1"/>
  <c r="E533" i="34" a="1"/>
  <c r="E533" i="34" s="1"/>
  <c r="C533" i="34" a="1"/>
  <c r="C533" i="34" s="1"/>
  <c r="B534" i="34" a="1"/>
  <c r="B534" i="34" s="1"/>
  <c r="F534" i="34" l="1" a="1"/>
  <c r="F534" i="34" s="1"/>
  <c r="J534" i="34" a="1"/>
  <c r="J534" i="34" s="1"/>
  <c r="M534" i="34" a="1"/>
  <c r="M534" i="34" s="1"/>
  <c r="D534" i="34" a="1"/>
  <c r="D534" i="34" s="1"/>
  <c r="G534" i="34" a="1"/>
  <c r="G534" i="34" s="1"/>
  <c r="K534" i="34" a="1"/>
  <c r="K534" i="34" s="1"/>
  <c r="H534" i="34" a="1"/>
  <c r="H534" i="34" s="1"/>
  <c r="L534" i="34" a="1"/>
  <c r="L534" i="34" s="1"/>
  <c r="E534" i="34" a="1"/>
  <c r="E534" i="34" s="1"/>
  <c r="C534" i="34" a="1"/>
  <c r="C534" i="34" s="1"/>
  <c r="I534" i="34" a="1"/>
  <c r="I534" i="34" s="1"/>
  <c r="B535" i="34" a="1"/>
  <c r="B535" i="34" s="1"/>
  <c r="J535" i="34" l="1" a="1"/>
  <c r="J535" i="34" s="1"/>
  <c r="D535" i="34" a="1"/>
  <c r="D535" i="34" s="1"/>
  <c r="G535" i="34" a="1"/>
  <c r="G535" i="34" s="1"/>
  <c r="K535" i="34" a="1"/>
  <c r="K535" i="34" s="1"/>
  <c r="E535" i="34" a="1"/>
  <c r="E535" i="34" s="1"/>
  <c r="H535" i="34" a="1"/>
  <c r="H535" i="34" s="1"/>
  <c r="L535" i="34" a="1"/>
  <c r="L535" i="34" s="1"/>
  <c r="F535" i="34" a="1"/>
  <c r="F535" i="34" s="1"/>
  <c r="I535" i="34" a="1"/>
  <c r="I535" i="34" s="1"/>
  <c r="C535" i="34" a="1"/>
  <c r="C535" i="34" s="1"/>
  <c r="M535" i="34" a="1"/>
  <c r="M535" i="34" s="1"/>
  <c r="B536" i="34" a="1"/>
  <c r="B536" i="34" s="1"/>
  <c r="D536" i="34" l="1" a="1"/>
  <c r="D536" i="34" s="1"/>
  <c r="G536" i="34" a="1"/>
  <c r="G536" i="34" s="1"/>
  <c r="J536" i="34" a="1"/>
  <c r="J536" i="34" s="1"/>
  <c r="M536" i="34" a="1"/>
  <c r="M536" i="34" s="1"/>
  <c r="H536" i="34" a="1"/>
  <c r="H536" i="34" s="1"/>
  <c r="K536" i="34" a="1"/>
  <c r="K536" i="34" s="1"/>
  <c r="E536" i="34" a="1"/>
  <c r="E536" i="34" s="1"/>
  <c r="L536" i="34" a="1"/>
  <c r="L536" i="34" s="1"/>
  <c r="F536" i="34" a="1"/>
  <c r="F536" i="34" s="1"/>
  <c r="I536" i="34" a="1"/>
  <c r="I536" i="34" s="1"/>
  <c r="C536" i="34" a="1"/>
  <c r="C536" i="34" s="1"/>
  <c r="B537" i="34" a="1"/>
  <c r="B537" i="34" s="1"/>
  <c r="G537" i="34" l="1" a="1"/>
  <c r="G537" i="34" s="1"/>
  <c r="K537" i="34" a="1"/>
  <c r="K537" i="34" s="1"/>
  <c r="D537" i="34" a="1"/>
  <c r="D537" i="34" s="1"/>
  <c r="H537" i="34" a="1"/>
  <c r="H537" i="34" s="1"/>
  <c r="L537" i="34" a="1"/>
  <c r="L537" i="34" s="1"/>
  <c r="E537" i="34" a="1"/>
  <c r="E537" i="34" s="1"/>
  <c r="I537" i="34" a="1"/>
  <c r="I537" i="34" s="1"/>
  <c r="M537" i="34" a="1"/>
  <c r="M537" i="34" s="1"/>
  <c r="J537" i="34" a="1"/>
  <c r="J537" i="34" s="1"/>
  <c r="F537" i="34" a="1"/>
  <c r="F537" i="34" s="1"/>
  <c r="C537" i="34" a="1"/>
  <c r="C537" i="34" s="1"/>
  <c r="B538" i="34" a="1"/>
  <c r="B538" i="34" s="1"/>
  <c r="H538" i="34" l="1" a="1"/>
  <c r="H538" i="34" s="1"/>
  <c r="K538" i="34" a="1"/>
  <c r="K538" i="34" s="1"/>
  <c r="E538" i="34" a="1"/>
  <c r="E538" i="34" s="1"/>
  <c r="L538" i="34" a="1"/>
  <c r="L538" i="34" s="1"/>
  <c r="F538" i="34" a="1"/>
  <c r="F538" i="34" s="1"/>
  <c r="I538" i="34" a="1"/>
  <c r="I538" i="34" s="1"/>
  <c r="M538" i="34" a="1"/>
  <c r="M538" i="34" s="1"/>
  <c r="D538" i="34" a="1"/>
  <c r="D538" i="34" s="1"/>
  <c r="G538" i="34" a="1"/>
  <c r="G538" i="34" s="1"/>
  <c r="J538" i="34" a="1"/>
  <c r="J538" i="34" s="1"/>
  <c r="C538" i="34" a="1"/>
  <c r="C538" i="34" s="1"/>
  <c r="B539" i="34" a="1"/>
  <c r="B539" i="34" s="1"/>
  <c r="D539" i="34" l="1" a="1"/>
  <c r="D539" i="34" s="1"/>
  <c r="H539" i="34" a="1"/>
  <c r="H539" i="34" s="1"/>
  <c r="L539" i="34" a="1"/>
  <c r="L539" i="34" s="1"/>
  <c r="E539" i="34" a="1"/>
  <c r="E539" i="34" s="1"/>
  <c r="I539" i="34" a="1"/>
  <c r="I539" i="34" s="1"/>
  <c r="M539" i="34" a="1"/>
  <c r="M539" i="34" s="1"/>
  <c r="F539" i="34" a="1"/>
  <c r="F539" i="34" s="1"/>
  <c r="J539" i="34" a="1"/>
  <c r="J539" i="34" s="1"/>
  <c r="G539" i="34" a="1"/>
  <c r="G539" i="34" s="1"/>
  <c r="K539" i="34" a="1"/>
  <c r="K539" i="34" s="1"/>
  <c r="C539" i="34" a="1"/>
  <c r="C539" i="34" s="1"/>
  <c r="B540" i="34" a="1"/>
  <c r="B540" i="34" s="1"/>
  <c r="E540" i="34" l="1" a="1"/>
  <c r="E540" i="34" s="1"/>
  <c r="L540" i="34" a="1"/>
  <c r="L540" i="34" s="1"/>
  <c r="F540" i="34" a="1"/>
  <c r="F540" i="34" s="1"/>
  <c r="I540" i="34" a="1"/>
  <c r="I540" i="34" s="1"/>
  <c r="M540" i="34" a="1"/>
  <c r="M540" i="34" s="1"/>
  <c r="D540" i="34" a="1"/>
  <c r="D540" i="34" s="1"/>
  <c r="G540" i="34" a="1"/>
  <c r="G540" i="34" s="1"/>
  <c r="J540" i="34" a="1"/>
  <c r="J540" i="34" s="1"/>
  <c r="H540" i="34" a="1"/>
  <c r="H540" i="34" s="1"/>
  <c r="K540" i="34" a="1"/>
  <c r="K540" i="34" s="1"/>
  <c r="C540" i="34" a="1"/>
  <c r="C540" i="34" s="1"/>
  <c r="B541" i="34" a="1"/>
  <c r="B541" i="34" s="1"/>
  <c r="F541" i="34" l="1" a="1"/>
  <c r="F541" i="34" s="1"/>
  <c r="I541" i="34" a="1"/>
  <c r="I541" i="34" s="1"/>
  <c r="M541" i="34" a="1"/>
  <c r="M541" i="34" s="1"/>
  <c r="J541" i="34" a="1"/>
  <c r="J541" i="34" s="1"/>
  <c r="D541" i="34" a="1"/>
  <c r="D541" i="34" s="1"/>
  <c r="G541" i="34" a="1"/>
  <c r="G541" i="34" s="1"/>
  <c r="K541" i="34" a="1"/>
  <c r="K541" i="34" s="1"/>
  <c r="L541" i="34" a="1"/>
  <c r="L541" i="34" s="1"/>
  <c r="E541" i="34" a="1"/>
  <c r="E541" i="34" s="1"/>
  <c r="C541" i="34" a="1"/>
  <c r="C541" i="34" s="1"/>
  <c r="H541" i="34" a="1"/>
  <c r="H541" i="34" s="1"/>
  <c r="B542" i="34" a="1"/>
  <c r="B542" i="34" s="1"/>
  <c r="F542" i="34" l="1" a="1"/>
  <c r="F542" i="34" s="1"/>
  <c r="J542" i="34" a="1"/>
  <c r="J542" i="34" s="1"/>
  <c r="M542" i="34" a="1"/>
  <c r="M542" i="34" s="1"/>
  <c r="D542" i="34" a="1"/>
  <c r="D542" i="34" s="1"/>
  <c r="G542" i="34" a="1"/>
  <c r="G542" i="34" s="1"/>
  <c r="K542" i="34" a="1"/>
  <c r="K542" i="34" s="1"/>
  <c r="H542" i="34" a="1"/>
  <c r="H542" i="34" s="1"/>
  <c r="L542" i="34" a="1"/>
  <c r="L542" i="34" s="1"/>
  <c r="E542" i="34" a="1"/>
  <c r="E542" i="34" s="1"/>
  <c r="I542" i="34" a="1"/>
  <c r="I542" i="34" s="1"/>
  <c r="C542" i="34" a="1"/>
  <c r="C542" i="34" s="1"/>
  <c r="B543" i="34" a="1"/>
  <c r="B543" i="34" s="1"/>
  <c r="J543" i="34" l="1" a="1"/>
  <c r="J543" i="34" s="1"/>
  <c r="D543" i="34" a="1"/>
  <c r="D543" i="34" s="1"/>
  <c r="G543" i="34" a="1"/>
  <c r="G543" i="34" s="1"/>
  <c r="K543" i="34" a="1"/>
  <c r="K543" i="34" s="1"/>
  <c r="E543" i="34" a="1"/>
  <c r="E543" i="34" s="1"/>
  <c r="H543" i="34" a="1"/>
  <c r="H543" i="34" s="1"/>
  <c r="L543" i="34" a="1"/>
  <c r="L543" i="34" s="1"/>
  <c r="F543" i="34" a="1"/>
  <c r="F543" i="34" s="1"/>
  <c r="I543" i="34" a="1"/>
  <c r="I543" i="34" s="1"/>
  <c r="M543" i="34" a="1"/>
  <c r="M543" i="34" s="1"/>
  <c r="C543" i="34" a="1"/>
  <c r="C543" i="34" s="1"/>
  <c r="B544" i="34" a="1"/>
  <c r="B544" i="34" s="1"/>
  <c r="D544" i="34" l="1" a="1"/>
  <c r="D544" i="34" s="1"/>
  <c r="G544" i="34" a="1"/>
  <c r="G544" i="34" s="1"/>
  <c r="J544" i="34" a="1"/>
  <c r="J544" i="34" s="1"/>
  <c r="M544" i="34" a="1"/>
  <c r="M544" i="34" s="1"/>
  <c r="H544" i="34" a="1"/>
  <c r="H544" i="34" s="1"/>
  <c r="K544" i="34" a="1"/>
  <c r="K544" i="34" s="1"/>
  <c r="E544" i="34" a="1"/>
  <c r="E544" i="34" s="1"/>
  <c r="L544" i="34" a="1"/>
  <c r="L544" i="34" s="1"/>
  <c r="I544" i="34" a="1"/>
  <c r="I544" i="34" s="1"/>
  <c r="F544" i="34" a="1"/>
  <c r="F544" i="34" s="1"/>
  <c r="C544" i="34" a="1"/>
  <c r="C544" i="34" s="1"/>
  <c r="B545" i="34" a="1"/>
  <c r="B545" i="34" s="1"/>
  <c r="G545" i="34" l="1" a="1"/>
  <c r="G545" i="34" s="1"/>
  <c r="K545" i="34" a="1"/>
  <c r="K545" i="34" s="1"/>
  <c r="D545" i="34" a="1"/>
  <c r="D545" i="34" s="1"/>
  <c r="H545" i="34" a="1"/>
  <c r="H545" i="34" s="1"/>
  <c r="L545" i="34" a="1"/>
  <c r="L545" i="34" s="1"/>
  <c r="E545" i="34" a="1"/>
  <c r="E545" i="34" s="1"/>
  <c r="I545" i="34" a="1"/>
  <c r="I545" i="34" s="1"/>
  <c r="M545" i="34" a="1"/>
  <c r="M545" i="34" s="1"/>
  <c r="F545" i="34" a="1"/>
  <c r="F545" i="34" s="1"/>
  <c r="J545" i="34" a="1"/>
  <c r="J545" i="34" s="1"/>
  <c r="C545" i="34" a="1"/>
  <c r="C545" i="34" s="1"/>
  <c r="B546" i="34" a="1"/>
  <c r="B546" i="34" s="1"/>
  <c r="H546" i="34" l="1" a="1"/>
  <c r="H546" i="34" s="1"/>
  <c r="L546" i="34" a="1"/>
  <c r="L546" i="34" s="1"/>
  <c r="E546" i="34" a="1"/>
  <c r="E546" i="34" s="1"/>
  <c r="I546" i="34" a="1"/>
  <c r="I546" i="34" s="1"/>
  <c r="F546" i="34" a="1"/>
  <c r="F546" i="34" s="1"/>
  <c r="J546" i="34" a="1"/>
  <c r="J546" i="34" s="1"/>
  <c r="M546" i="34" a="1"/>
  <c r="M546" i="34" s="1"/>
  <c r="D546" i="34" a="1"/>
  <c r="D546" i="34" s="1"/>
  <c r="G546" i="34" a="1"/>
  <c r="G546" i="34" s="1"/>
  <c r="K546" i="34" a="1"/>
  <c r="K546" i="34" s="1"/>
  <c r="C546" i="34" a="1"/>
  <c r="C546" i="34" s="1"/>
  <c r="B547" i="34" a="1"/>
  <c r="B547" i="34" s="1"/>
  <c r="E547" i="34" l="1" a="1"/>
  <c r="E547" i="34" s="1"/>
  <c r="I547" i="34" a="1"/>
  <c r="I547" i="34" s="1"/>
  <c r="M547" i="34" a="1"/>
  <c r="M547" i="34" s="1"/>
  <c r="F547" i="34" a="1"/>
  <c r="F547" i="34" s="1"/>
  <c r="J547" i="34" a="1"/>
  <c r="J547" i="34" s="1"/>
  <c r="G547" i="34" a="1"/>
  <c r="G547" i="34" s="1"/>
  <c r="K547" i="34" a="1"/>
  <c r="K547" i="34" s="1"/>
  <c r="H547" i="34" a="1"/>
  <c r="H547" i="34" s="1"/>
  <c r="L547" i="34" a="1"/>
  <c r="L547" i="34" s="1"/>
  <c r="C547" i="34" a="1"/>
  <c r="C547" i="34" s="1"/>
  <c r="D547" i="34" a="1"/>
  <c r="D547" i="34" s="1"/>
  <c r="B548" i="34" a="1"/>
  <c r="B548" i="34" s="1"/>
  <c r="G548" i="34" l="1" a="1"/>
  <c r="G548" i="34" s="1"/>
  <c r="K548" i="34" a="1"/>
  <c r="K548" i="34" s="1"/>
  <c r="D548" i="34" a="1"/>
  <c r="D548" i="34" s="1"/>
  <c r="H548" i="34" a="1"/>
  <c r="H548" i="34" s="1"/>
  <c r="L548" i="34" a="1"/>
  <c r="L548" i="34" s="1"/>
  <c r="E548" i="34" a="1"/>
  <c r="E548" i="34" s="1"/>
  <c r="I548" i="34" a="1"/>
  <c r="I548" i="34" s="1"/>
  <c r="M548" i="34" a="1"/>
  <c r="M548" i="34" s="1"/>
  <c r="F548" i="34" a="1"/>
  <c r="F548" i="34" s="1"/>
  <c r="J548" i="34" a="1"/>
  <c r="J548" i="34" s="1"/>
  <c r="C548" i="34" a="1"/>
  <c r="C548" i="34" s="1"/>
  <c r="B549" i="34" a="1"/>
  <c r="B549" i="34" s="1"/>
  <c r="E549" i="34" l="1" a="1"/>
  <c r="E549" i="34" s="1"/>
  <c r="I549" i="34" a="1"/>
  <c r="I549" i="34" s="1"/>
  <c r="M549" i="34" a="1"/>
  <c r="M549" i="34" s="1"/>
  <c r="F549" i="34" a="1"/>
  <c r="F549" i="34" s="1"/>
  <c r="J549" i="34" a="1"/>
  <c r="J549" i="34" s="1"/>
  <c r="G549" i="34" a="1"/>
  <c r="G549" i="34" s="1"/>
  <c r="K549" i="34" a="1"/>
  <c r="K549" i="34" s="1"/>
  <c r="D549" i="34" a="1"/>
  <c r="D549" i="34" s="1"/>
  <c r="H549" i="34" a="1"/>
  <c r="H549" i="34" s="1"/>
  <c r="L549" i="34" a="1"/>
  <c r="L549" i="34" s="1"/>
  <c r="C549" i="34" a="1"/>
  <c r="C549" i="34" s="1"/>
  <c r="B550" i="34" a="1"/>
  <c r="B550" i="34" s="1"/>
  <c r="G550" i="34" l="1" a="1"/>
  <c r="G550" i="34" s="1"/>
  <c r="K550" i="34" a="1"/>
  <c r="K550" i="34" s="1"/>
  <c r="D550" i="34" a="1"/>
  <c r="D550" i="34" s="1"/>
  <c r="H550" i="34" a="1"/>
  <c r="H550" i="34" s="1"/>
  <c r="L550" i="34" a="1"/>
  <c r="L550" i="34" s="1"/>
  <c r="E550" i="34" a="1"/>
  <c r="E550" i="34" s="1"/>
  <c r="I550" i="34" a="1"/>
  <c r="I550" i="34" s="1"/>
  <c r="M550" i="34" a="1"/>
  <c r="M550" i="34" s="1"/>
  <c r="J550" i="34" a="1"/>
  <c r="J550" i="34" s="1"/>
  <c r="F550" i="34" a="1"/>
  <c r="F550" i="34" s="1"/>
  <c r="C550" i="34" a="1"/>
  <c r="C550" i="34" s="1"/>
  <c r="B551" i="34" a="1"/>
  <c r="B551" i="34" s="1"/>
  <c r="E551" i="34" l="1" a="1"/>
  <c r="E551" i="34" s="1"/>
  <c r="I551" i="34" a="1"/>
  <c r="I551" i="34" s="1"/>
  <c r="M551" i="34" a="1"/>
  <c r="M551" i="34" s="1"/>
  <c r="F551" i="34" a="1"/>
  <c r="F551" i="34" s="1"/>
  <c r="J551" i="34" a="1"/>
  <c r="J551" i="34" s="1"/>
  <c r="G551" i="34" a="1"/>
  <c r="G551" i="34" s="1"/>
  <c r="K551" i="34" a="1"/>
  <c r="K551" i="34" s="1"/>
  <c r="D551" i="34" a="1"/>
  <c r="D551" i="34" s="1"/>
  <c r="H551" i="34" a="1"/>
  <c r="H551" i="34" s="1"/>
  <c r="L551" i="34" a="1"/>
  <c r="L551" i="34" s="1"/>
  <c r="C551" i="34" a="1"/>
  <c r="C551" i="34" s="1"/>
  <c r="B552" i="34" a="1"/>
  <c r="B552" i="34" s="1"/>
  <c r="G552" i="34" l="1" a="1"/>
  <c r="G552" i="34" s="1"/>
  <c r="K552" i="34" a="1"/>
  <c r="K552" i="34" s="1"/>
  <c r="D552" i="34" a="1"/>
  <c r="D552" i="34" s="1"/>
  <c r="H552" i="34" a="1"/>
  <c r="H552" i="34" s="1"/>
  <c r="L552" i="34" a="1"/>
  <c r="L552" i="34" s="1"/>
  <c r="E552" i="34" a="1"/>
  <c r="E552" i="34" s="1"/>
  <c r="I552" i="34" a="1"/>
  <c r="I552" i="34" s="1"/>
  <c r="M552" i="34" a="1"/>
  <c r="M552" i="34" s="1"/>
  <c r="F552" i="34" a="1"/>
  <c r="F552" i="34" s="1"/>
  <c r="J552" i="34" a="1"/>
  <c r="J552" i="34" s="1"/>
  <c r="C552" i="34" a="1"/>
  <c r="C552" i="34" s="1"/>
  <c r="B553" i="34" a="1"/>
  <c r="B553" i="34" s="1"/>
  <c r="E553" i="34" l="1" a="1"/>
  <c r="E553" i="34" s="1"/>
  <c r="I553" i="34" a="1"/>
  <c r="I553" i="34" s="1"/>
  <c r="M553" i="34" a="1"/>
  <c r="M553" i="34" s="1"/>
  <c r="F553" i="34" a="1"/>
  <c r="F553" i="34" s="1"/>
  <c r="J553" i="34" a="1"/>
  <c r="J553" i="34" s="1"/>
  <c r="G553" i="34" a="1"/>
  <c r="G553" i="34" s="1"/>
  <c r="K553" i="34" a="1"/>
  <c r="K553" i="34" s="1"/>
  <c r="L553" i="34" a="1"/>
  <c r="L553" i="34" s="1"/>
  <c r="D553" i="34" a="1"/>
  <c r="D553" i="34" s="1"/>
  <c r="C553" i="34" a="1"/>
  <c r="C553" i="34" s="1"/>
  <c r="H553" i="34" a="1"/>
  <c r="H553" i="34" s="1"/>
  <c r="B554" i="34" a="1"/>
  <c r="B554" i="34" s="1"/>
  <c r="G554" i="34" l="1" a="1"/>
  <c r="G554" i="34" s="1"/>
  <c r="K554" i="34" a="1"/>
  <c r="K554" i="34" s="1"/>
  <c r="D554" i="34" a="1"/>
  <c r="D554" i="34" s="1"/>
  <c r="H554" i="34" a="1"/>
  <c r="H554" i="34" s="1"/>
  <c r="L554" i="34" a="1"/>
  <c r="L554" i="34" s="1"/>
  <c r="E554" i="34" a="1"/>
  <c r="E554" i="34" s="1"/>
  <c r="I554" i="34" a="1"/>
  <c r="I554" i="34" s="1"/>
  <c r="M554" i="34" a="1"/>
  <c r="M554" i="34" s="1"/>
  <c r="F554" i="34" a="1"/>
  <c r="F554" i="34" s="1"/>
  <c r="J554" i="34" a="1"/>
  <c r="J554" i="34" s="1"/>
  <c r="C554" i="34" a="1"/>
  <c r="C554" i="34" s="1"/>
  <c r="B555" i="34" a="1"/>
  <c r="B555" i="34" s="1"/>
  <c r="E555" i="34" l="1" a="1"/>
  <c r="E555" i="34" s="1"/>
  <c r="I555" i="34" a="1"/>
  <c r="I555" i="34" s="1"/>
  <c r="M555" i="34" a="1"/>
  <c r="M555" i="34" s="1"/>
  <c r="F555" i="34" a="1"/>
  <c r="F555" i="34" s="1"/>
  <c r="J555" i="34" a="1"/>
  <c r="J555" i="34" s="1"/>
  <c r="G555" i="34" a="1"/>
  <c r="G555" i="34" s="1"/>
  <c r="K555" i="34" a="1"/>
  <c r="K555" i="34" s="1"/>
  <c r="H555" i="34" a="1"/>
  <c r="H555" i="34" s="1"/>
  <c r="L555" i="34" a="1"/>
  <c r="L555" i="34" s="1"/>
  <c r="D555" i="34" a="1"/>
  <c r="D555" i="34" s="1"/>
  <c r="C555" i="34" a="1"/>
  <c r="C555" i="34" s="1"/>
  <c r="B556" i="34" a="1"/>
  <c r="B556" i="34" s="1"/>
  <c r="G556" i="34" l="1" a="1"/>
  <c r="G556" i="34" s="1"/>
  <c r="K556" i="34" a="1"/>
  <c r="K556" i="34" s="1"/>
  <c r="D556" i="34" a="1"/>
  <c r="D556" i="34" s="1"/>
  <c r="H556" i="34" a="1"/>
  <c r="H556" i="34" s="1"/>
  <c r="L556" i="34" a="1"/>
  <c r="L556" i="34" s="1"/>
  <c r="E556" i="34" a="1"/>
  <c r="E556" i="34" s="1"/>
  <c r="I556" i="34" a="1"/>
  <c r="I556" i="34" s="1"/>
  <c r="M556" i="34" a="1"/>
  <c r="M556" i="34" s="1"/>
  <c r="F556" i="34" a="1"/>
  <c r="F556" i="34" s="1"/>
  <c r="J556" i="34" a="1"/>
  <c r="J556" i="34" s="1"/>
  <c r="C556" i="34" a="1"/>
  <c r="C556" i="34" s="1"/>
  <c r="B557" i="34" a="1"/>
  <c r="B557" i="34" s="1"/>
  <c r="E557" i="34" l="1" a="1"/>
  <c r="E557" i="34" s="1"/>
  <c r="I557" i="34" a="1"/>
  <c r="I557" i="34" s="1"/>
  <c r="M557" i="34" a="1"/>
  <c r="M557" i="34" s="1"/>
  <c r="F557" i="34" a="1"/>
  <c r="F557" i="34" s="1"/>
  <c r="J557" i="34" a="1"/>
  <c r="J557" i="34" s="1"/>
  <c r="G557" i="34" a="1"/>
  <c r="G557" i="34" s="1"/>
  <c r="K557" i="34" a="1"/>
  <c r="K557" i="34" s="1"/>
  <c r="D557" i="34" a="1"/>
  <c r="D557" i="34" s="1"/>
  <c r="H557" i="34" a="1"/>
  <c r="H557" i="34" s="1"/>
  <c r="L557" i="34" a="1"/>
  <c r="L557" i="34" s="1"/>
  <c r="C557" i="34" a="1"/>
  <c r="C557" i="34" s="1"/>
  <c r="B558" i="34" a="1"/>
  <c r="B558" i="34" s="1"/>
  <c r="G558" i="34" l="1" a="1"/>
  <c r="G558" i="34" s="1"/>
  <c r="K558" i="34" a="1"/>
  <c r="K558" i="34" s="1"/>
  <c r="D558" i="34" a="1"/>
  <c r="D558" i="34" s="1"/>
  <c r="H558" i="34" a="1"/>
  <c r="H558" i="34" s="1"/>
  <c r="L558" i="34" a="1"/>
  <c r="L558" i="34" s="1"/>
  <c r="E558" i="34" a="1"/>
  <c r="E558" i="34" s="1"/>
  <c r="I558" i="34" a="1"/>
  <c r="I558" i="34" s="1"/>
  <c r="M558" i="34" a="1"/>
  <c r="M558" i="34" s="1"/>
  <c r="J558" i="34" a="1"/>
  <c r="J558" i="34" s="1"/>
  <c r="F558" i="34" a="1"/>
  <c r="F558" i="34" s="1"/>
  <c r="C558" i="34" a="1"/>
  <c r="C558" i="34" s="1"/>
  <c r="B559" i="34" a="1"/>
  <c r="B559" i="34" s="1"/>
  <c r="E559" i="34" l="1" a="1"/>
  <c r="E559" i="34" s="1"/>
  <c r="I559" i="34" a="1"/>
  <c r="I559" i="34" s="1"/>
  <c r="M559" i="34" a="1"/>
  <c r="M559" i="34" s="1"/>
  <c r="F559" i="34" a="1"/>
  <c r="F559" i="34" s="1"/>
  <c r="J559" i="34" a="1"/>
  <c r="J559" i="34" s="1"/>
  <c r="G559" i="34" a="1"/>
  <c r="G559" i="34" s="1"/>
  <c r="K559" i="34" a="1"/>
  <c r="K559" i="34" s="1"/>
  <c r="D559" i="34" a="1"/>
  <c r="D559" i="34" s="1"/>
  <c r="H559" i="34" a="1"/>
  <c r="H559" i="34" s="1"/>
  <c r="L559" i="34" a="1"/>
  <c r="L559" i="34" s="1"/>
  <c r="C559" i="34" a="1"/>
  <c r="C559" i="34" s="1"/>
  <c r="B560" i="34" a="1"/>
  <c r="B560" i="34" s="1"/>
  <c r="G560" i="34" l="1" a="1"/>
  <c r="G560" i="34" s="1"/>
  <c r="K560" i="34" a="1"/>
  <c r="K560" i="34" s="1"/>
  <c r="D560" i="34" a="1"/>
  <c r="D560" i="34" s="1"/>
  <c r="H560" i="34" a="1"/>
  <c r="H560" i="34" s="1"/>
  <c r="L560" i="34" a="1"/>
  <c r="L560" i="34" s="1"/>
  <c r="E560" i="34" a="1"/>
  <c r="E560" i="34" s="1"/>
  <c r="I560" i="34" a="1"/>
  <c r="I560" i="34" s="1"/>
  <c r="M560" i="34" a="1"/>
  <c r="M560" i="34" s="1"/>
  <c r="F560" i="34" a="1"/>
  <c r="F560" i="34" s="1"/>
  <c r="J560" i="34" a="1"/>
  <c r="J560" i="34" s="1"/>
  <c r="C560" i="34" a="1"/>
  <c r="C560" i="34" s="1"/>
  <c r="B561" i="34" a="1"/>
  <c r="B561" i="34" s="1"/>
  <c r="E561" i="34" l="1" a="1"/>
  <c r="E561" i="34" s="1"/>
  <c r="I561" i="34" a="1"/>
  <c r="I561" i="34" s="1"/>
  <c r="M561" i="34" a="1"/>
  <c r="M561" i="34" s="1"/>
  <c r="F561" i="34" a="1"/>
  <c r="F561" i="34" s="1"/>
  <c r="J561" i="34" a="1"/>
  <c r="J561" i="34" s="1"/>
  <c r="G561" i="34" a="1"/>
  <c r="G561" i="34" s="1"/>
  <c r="K561" i="34" a="1"/>
  <c r="K561" i="34" s="1"/>
  <c r="L561" i="34" a="1"/>
  <c r="L561" i="34" s="1"/>
  <c r="D561" i="34" a="1"/>
  <c r="D561" i="34" s="1"/>
  <c r="H561" i="34" a="1"/>
  <c r="H561" i="34" s="1"/>
  <c r="C561" i="34" a="1"/>
  <c r="C561" i="34" s="1"/>
  <c r="B562" i="34" a="1"/>
  <c r="B562" i="34" s="1"/>
  <c r="G562" i="34" l="1" a="1"/>
  <c r="G562" i="34" s="1"/>
  <c r="K562" i="34" a="1"/>
  <c r="K562" i="34" s="1"/>
  <c r="D562" i="34" a="1"/>
  <c r="D562" i="34" s="1"/>
  <c r="H562" i="34" a="1"/>
  <c r="H562" i="34" s="1"/>
  <c r="L562" i="34" a="1"/>
  <c r="L562" i="34" s="1"/>
  <c r="E562" i="34" a="1"/>
  <c r="E562" i="34" s="1"/>
  <c r="I562" i="34" a="1"/>
  <c r="I562" i="34" s="1"/>
  <c r="M562" i="34" a="1"/>
  <c r="M562" i="34" s="1"/>
  <c r="F562" i="34" a="1"/>
  <c r="F562" i="34" s="1"/>
  <c r="J562" i="34" a="1"/>
  <c r="J562" i="34" s="1"/>
  <c r="C562" i="34" a="1"/>
  <c r="C562" i="34" s="1"/>
  <c r="B563" i="34" a="1"/>
  <c r="B563" i="34" s="1"/>
  <c r="E563" i="34" l="1" a="1"/>
  <c r="E563" i="34" s="1"/>
  <c r="I563" i="34" a="1"/>
  <c r="I563" i="34" s="1"/>
  <c r="M563" i="34" a="1"/>
  <c r="M563" i="34" s="1"/>
  <c r="F563" i="34" a="1"/>
  <c r="F563" i="34" s="1"/>
  <c r="J563" i="34" a="1"/>
  <c r="J563" i="34" s="1"/>
  <c r="G563" i="34" a="1"/>
  <c r="G563" i="34" s="1"/>
  <c r="K563" i="34" a="1"/>
  <c r="K563" i="34" s="1"/>
  <c r="H563" i="34" a="1"/>
  <c r="H563" i="34" s="1"/>
  <c r="L563" i="34" a="1"/>
  <c r="L563" i="34" s="1"/>
  <c r="D563" i="34" a="1"/>
  <c r="D563" i="34" s="1"/>
  <c r="C563" i="34" a="1"/>
  <c r="C563" i="34" s="1"/>
  <c r="B564" i="34" a="1"/>
  <c r="B564" i="34" s="1"/>
  <c r="G564" i="34" l="1" a="1"/>
  <c r="G564" i="34" s="1"/>
  <c r="K564" i="34" a="1"/>
  <c r="K564" i="34" s="1"/>
  <c r="D564" i="34" a="1"/>
  <c r="D564" i="34" s="1"/>
  <c r="H564" i="34" a="1"/>
  <c r="H564" i="34" s="1"/>
  <c r="L564" i="34" a="1"/>
  <c r="L564" i="34" s="1"/>
  <c r="E564" i="34" a="1"/>
  <c r="E564" i="34" s="1"/>
  <c r="I564" i="34" a="1"/>
  <c r="I564" i="34" s="1"/>
  <c r="M564" i="34" a="1"/>
  <c r="M564" i="34" s="1"/>
  <c r="F564" i="34" a="1"/>
  <c r="F564" i="34" s="1"/>
  <c r="J564" i="34" a="1"/>
  <c r="J564" i="34" s="1"/>
  <c r="C564" i="34" a="1"/>
  <c r="C564" i="34" s="1"/>
  <c r="B565" i="34" a="1"/>
  <c r="B565" i="34" s="1"/>
  <c r="E565" i="34" l="1" a="1"/>
  <c r="E565" i="34" s="1"/>
  <c r="I565" i="34" a="1"/>
  <c r="I565" i="34" s="1"/>
  <c r="M565" i="34" a="1"/>
  <c r="M565" i="34" s="1"/>
  <c r="F565" i="34" a="1"/>
  <c r="F565" i="34" s="1"/>
  <c r="J565" i="34" a="1"/>
  <c r="J565" i="34" s="1"/>
  <c r="G565" i="34" a="1"/>
  <c r="G565" i="34" s="1"/>
  <c r="K565" i="34" a="1"/>
  <c r="K565" i="34" s="1"/>
  <c r="D565" i="34" a="1"/>
  <c r="D565" i="34" s="1"/>
  <c r="H565" i="34" a="1"/>
  <c r="H565" i="34" s="1"/>
  <c r="L565" i="34" a="1"/>
  <c r="L565" i="34" s="1"/>
  <c r="C565" i="34" a="1"/>
  <c r="C565" i="34" s="1"/>
  <c r="B566" i="34" a="1"/>
  <c r="B566" i="34" s="1"/>
  <c r="G566" i="34" l="1" a="1"/>
  <c r="G566" i="34" s="1"/>
  <c r="K566" i="34" a="1"/>
  <c r="K566" i="34" s="1"/>
  <c r="D566" i="34" a="1"/>
  <c r="D566" i="34" s="1"/>
  <c r="H566" i="34" a="1"/>
  <c r="H566" i="34" s="1"/>
  <c r="L566" i="34" a="1"/>
  <c r="L566" i="34" s="1"/>
  <c r="E566" i="34" a="1"/>
  <c r="E566" i="34" s="1"/>
  <c r="I566" i="34" a="1"/>
  <c r="I566" i="34" s="1"/>
  <c r="M566" i="34" a="1"/>
  <c r="M566" i="34" s="1"/>
  <c r="J566" i="34" a="1"/>
  <c r="J566" i="34" s="1"/>
  <c r="C566" i="34" a="1"/>
  <c r="C566" i="34" s="1"/>
  <c r="F566" i="34" a="1"/>
  <c r="F566" i="34" s="1"/>
  <c r="B567" i="34" a="1"/>
  <c r="B567" i="34" s="1"/>
  <c r="E567" i="34" l="1" a="1"/>
  <c r="E567" i="34" s="1"/>
  <c r="I567" i="34" a="1"/>
  <c r="I567" i="34" s="1"/>
  <c r="M567" i="34" a="1"/>
  <c r="M567" i="34" s="1"/>
  <c r="F567" i="34" a="1"/>
  <c r="F567" i="34" s="1"/>
  <c r="J567" i="34" a="1"/>
  <c r="J567" i="34" s="1"/>
  <c r="G567" i="34" a="1"/>
  <c r="G567" i="34" s="1"/>
  <c r="K567" i="34" a="1"/>
  <c r="K567" i="34" s="1"/>
  <c r="D567" i="34" a="1"/>
  <c r="D567" i="34" s="1"/>
  <c r="H567" i="34" a="1"/>
  <c r="H567" i="34" s="1"/>
  <c r="L567" i="34" a="1"/>
  <c r="L567" i="34" s="1"/>
  <c r="C567" i="34" a="1"/>
  <c r="C567" i="34" s="1"/>
  <c r="B568" i="34" a="1"/>
  <c r="B568" i="34" s="1"/>
  <c r="G568" i="34" l="1" a="1"/>
  <c r="G568" i="34" s="1"/>
  <c r="K568" i="34" a="1"/>
  <c r="K568" i="34" s="1"/>
  <c r="D568" i="34" a="1"/>
  <c r="D568" i="34" s="1"/>
  <c r="H568" i="34" a="1"/>
  <c r="H568" i="34" s="1"/>
  <c r="L568" i="34" a="1"/>
  <c r="L568" i="34" s="1"/>
  <c r="E568" i="34" a="1"/>
  <c r="E568" i="34" s="1"/>
  <c r="I568" i="34" a="1"/>
  <c r="I568" i="34" s="1"/>
  <c r="M568" i="34" a="1"/>
  <c r="M568" i="34" s="1"/>
  <c r="F568" i="34" a="1"/>
  <c r="F568" i="34" s="1"/>
  <c r="J568" i="34" a="1"/>
  <c r="J568" i="34" s="1"/>
  <c r="C568" i="34" a="1"/>
  <c r="C568" i="34" s="1"/>
  <c r="B569" i="34" a="1"/>
  <c r="B569" i="34" s="1"/>
  <c r="E569" i="34" l="1" a="1"/>
  <c r="E569" i="34" s="1"/>
  <c r="I569" i="34" a="1"/>
  <c r="I569" i="34" s="1"/>
  <c r="M569" i="34" a="1"/>
  <c r="M569" i="34" s="1"/>
  <c r="F569" i="34" a="1"/>
  <c r="F569" i="34" s="1"/>
  <c r="J569" i="34" a="1"/>
  <c r="J569" i="34" s="1"/>
  <c r="G569" i="34" a="1"/>
  <c r="G569" i="34" s="1"/>
  <c r="K569" i="34" a="1"/>
  <c r="K569" i="34" s="1"/>
  <c r="L569" i="34" a="1"/>
  <c r="L569" i="34" s="1"/>
  <c r="D569" i="34" a="1"/>
  <c r="D569" i="34" s="1"/>
  <c r="H569" i="34" a="1"/>
  <c r="H569" i="34" s="1"/>
  <c r="C569" i="34" a="1"/>
  <c r="C569" i="34" s="1"/>
  <c r="B570" i="34" a="1"/>
  <c r="B570" i="34" s="1"/>
  <c r="G570" i="34" l="1" a="1"/>
  <c r="G570" i="34" s="1"/>
  <c r="K570" i="34" a="1"/>
  <c r="K570" i="34" s="1"/>
  <c r="D570" i="34" a="1"/>
  <c r="D570" i="34" s="1"/>
  <c r="H570" i="34" a="1"/>
  <c r="H570" i="34" s="1"/>
  <c r="L570" i="34" a="1"/>
  <c r="L570" i="34" s="1"/>
  <c r="E570" i="34" a="1"/>
  <c r="E570" i="34" s="1"/>
  <c r="I570" i="34" a="1"/>
  <c r="I570" i="34" s="1"/>
  <c r="M570" i="34" a="1"/>
  <c r="M570" i="34" s="1"/>
  <c r="F570" i="34" a="1"/>
  <c r="F570" i="34" s="1"/>
  <c r="J570" i="34" a="1"/>
  <c r="J570" i="34" s="1"/>
  <c r="C570" i="34" a="1"/>
  <c r="C570" i="34" s="1"/>
  <c r="B571" i="34" a="1"/>
  <c r="B571" i="34" s="1"/>
  <c r="E571" i="34" l="1" a="1"/>
  <c r="E571" i="34" s="1"/>
  <c r="I571" i="34" a="1"/>
  <c r="I571" i="34" s="1"/>
  <c r="M571" i="34" a="1"/>
  <c r="M571" i="34" s="1"/>
  <c r="F571" i="34" a="1"/>
  <c r="F571" i="34" s="1"/>
  <c r="J571" i="34" a="1"/>
  <c r="J571" i="34" s="1"/>
  <c r="G571" i="34" a="1"/>
  <c r="G571" i="34" s="1"/>
  <c r="K571" i="34" a="1"/>
  <c r="K571" i="34" s="1"/>
  <c r="H571" i="34" a="1"/>
  <c r="H571" i="34" s="1"/>
  <c r="L571" i="34" a="1"/>
  <c r="L571" i="34" s="1"/>
  <c r="D571" i="34" a="1"/>
  <c r="D571" i="34" s="1"/>
  <c r="C571" i="34" a="1"/>
  <c r="C571" i="34" s="1"/>
  <c r="B572" i="34" a="1"/>
  <c r="B572" i="34" s="1"/>
  <c r="G572" i="34" l="1" a="1"/>
  <c r="G572" i="34" s="1"/>
  <c r="K572" i="34" a="1"/>
  <c r="K572" i="34" s="1"/>
  <c r="D572" i="34" a="1"/>
  <c r="D572" i="34" s="1"/>
  <c r="H572" i="34" a="1"/>
  <c r="H572" i="34" s="1"/>
  <c r="L572" i="34" a="1"/>
  <c r="L572" i="34" s="1"/>
  <c r="E572" i="34" a="1"/>
  <c r="E572" i="34" s="1"/>
  <c r="I572" i="34" a="1"/>
  <c r="I572" i="34" s="1"/>
  <c r="M572" i="34" a="1"/>
  <c r="M572" i="34" s="1"/>
  <c r="F572" i="34" a="1"/>
  <c r="F572" i="34" s="1"/>
  <c r="C572" i="34" a="1"/>
  <c r="C572" i="34" s="1"/>
  <c r="J572" i="34" a="1"/>
  <c r="J572" i="34" s="1"/>
  <c r="B573" i="34" a="1"/>
  <c r="B573" i="34" s="1"/>
  <c r="E573" i="34" l="1" a="1"/>
  <c r="E573" i="34" s="1"/>
  <c r="I573" i="34" a="1"/>
  <c r="I573" i="34" s="1"/>
  <c r="M573" i="34" a="1"/>
  <c r="M573" i="34" s="1"/>
  <c r="F573" i="34" a="1"/>
  <c r="F573" i="34" s="1"/>
  <c r="J573" i="34" a="1"/>
  <c r="J573" i="34" s="1"/>
  <c r="G573" i="34" a="1"/>
  <c r="G573" i="34" s="1"/>
  <c r="K573" i="34" a="1"/>
  <c r="K573" i="34" s="1"/>
  <c r="D573" i="34" a="1"/>
  <c r="D573" i="34" s="1"/>
  <c r="H573" i="34" a="1"/>
  <c r="H573" i="34" s="1"/>
  <c r="L573" i="34" a="1"/>
  <c r="L573" i="34" s="1"/>
  <c r="C573" i="34" a="1"/>
  <c r="C573" i="34" s="1"/>
  <c r="B574" i="34" a="1"/>
  <c r="B574" i="34" s="1"/>
  <c r="G574" i="34" l="1" a="1"/>
  <c r="G574" i="34" s="1"/>
  <c r="K574" i="34" a="1"/>
  <c r="K574" i="34" s="1"/>
  <c r="D574" i="34" a="1"/>
  <c r="D574" i="34" s="1"/>
  <c r="H574" i="34" a="1"/>
  <c r="H574" i="34" s="1"/>
  <c r="L574" i="34" a="1"/>
  <c r="L574" i="34" s="1"/>
  <c r="E574" i="34" a="1"/>
  <c r="E574" i="34" s="1"/>
  <c r="I574" i="34" a="1"/>
  <c r="I574" i="34" s="1"/>
  <c r="M574" i="34" a="1"/>
  <c r="M574" i="34" s="1"/>
  <c r="J574" i="34" a="1"/>
  <c r="J574" i="34" s="1"/>
  <c r="F574" i="34" a="1"/>
  <c r="F574" i="34" s="1"/>
  <c r="C574" i="34" a="1"/>
  <c r="C574" i="34" s="1"/>
  <c r="B575" i="34" a="1"/>
  <c r="B575" i="34" s="1"/>
  <c r="E575" i="34" l="1" a="1"/>
  <c r="E575" i="34" s="1"/>
  <c r="I575" i="34" a="1"/>
  <c r="I575" i="34" s="1"/>
  <c r="M575" i="34" a="1"/>
  <c r="M575" i="34" s="1"/>
  <c r="F575" i="34" a="1"/>
  <c r="F575" i="34" s="1"/>
  <c r="J575" i="34" a="1"/>
  <c r="J575" i="34" s="1"/>
  <c r="G575" i="34" a="1"/>
  <c r="G575" i="34" s="1"/>
  <c r="K575" i="34" a="1"/>
  <c r="K575" i="34" s="1"/>
  <c r="D575" i="34" a="1"/>
  <c r="D575" i="34" s="1"/>
  <c r="H575" i="34" a="1"/>
  <c r="H575" i="34" s="1"/>
  <c r="L575" i="34" a="1"/>
  <c r="L575" i="34" s="1"/>
  <c r="C575" i="34" a="1"/>
  <c r="C575" i="34" s="1"/>
  <c r="B576" i="34" a="1"/>
  <c r="B576" i="34" s="1"/>
  <c r="G576" i="34" l="1" a="1"/>
  <c r="G576" i="34" s="1"/>
  <c r="K576" i="34" a="1"/>
  <c r="K576" i="34" s="1"/>
  <c r="D576" i="34" a="1"/>
  <c r="D576" i="34" s="1"/>
  <c r="H576" i="34" a="1"/>
  <c r="H576" i="34" s="1"/>
  <c r="L576" i="34" a="1"/>
  <c r="L576" i="34" s="1"/>
  <c r="E576" i="34" a="1"/>
  <c r="E576" i="34" s="1"/>
  <c r="I576" i="34" a="1"/>
  <c r="I576" i="34" s="1"/>
  <c r="M576" i="34" a="1"/>
  <c r="M576" i="34" s="1"/>
  <c r="F576" i="34" a="1"/>
  <c r="F576" i="34" s="1"/>
  <c r="J576" i="34" a="1"/>
  <c r="J576" i="34" s="1"/>
  <c r="C576" i="34" a="1"/>
  <c r="C576" i="34" s="1"/>
  <c r="B577" i="34" a="1"/>
  <c r="B577" i="34" s="1"/>
  <c r="E577" i="34" l="1" a="1"/>
  <c r="E577" i="34" s="1"/>
  <c r="I577" i="34" a="1"/>
  <c r="I577" i="34" s="1"/>
  <c r="M577" i="34" a="1"/>
  <c r="M577" i="34" s="1"/>
  <c r="F577" i="34" a="1"/>
  <c r="F577" i="34" s="1"/>
  <c r="J577" i="34" a="1"/>
  <c r="J577" i="34" s="1"/>
  <c r="G577" i="34" a="1"/>
  <c r="G577" i="34" s="1"/>
  <c r="K577" i="34" a="1"/>
  <c r="K577" i="34" s="1"/>
  <c r="L577" i="34" a="1"/>
  <c r="L577" i="34" s="1"/>
  <c r="D577" i="34" a="1"/>
  <c r="D577" i="34" s="1"/>
  <c r="H577" i="34" a="1"/>
  <c r="H577" i="34" s="1"/>
  <c r="C577" i="34" a="1"/>
  <c r="C577" i="34" s="1"/>
  <c r="B578" i="34" a="1"/>
  <c r="B578" i="34" s="1"/>
  <c r="G578" i="34" l="1" a="1"/>
  <c r="G578" i="34" s="1"/>
  <c r="K578" i="34" a="1"/>
  <c r="K578" i="34" s="1"/>
  <c r="D578" i="34" a="1"/>
  <c r="D578" i="34" s="1"/>
  <c r="H578" i="34" a="1"/>
  <c r="H578" i="34" s="1"/>
  <c r="L578" i="34" a="1"/>
  <c r="L578" i="34" s="1"/>
  <c r="E578" i="34" a="1"/>
  <c r="E578" i="34" s="1"/>
  <c r="I578" i="34" a="1"/>
  <c r="I578" i="34" s="1"/>
  <c r="M578" i="34" a="1"/>
  <c r="M578" i="34" s="1"/>
  <c r="F578" i="34" a="1"/>
  <c r="F578" i="34" s="1"/>
  <c r="J578" i="34" a="1"/>
  <c r="J578" i="34" s="1"/>
  <c r="C578" i="34" a="1"/>
  <c r="C578" i="34" s="1"/>
  <c r="B579" i="34" a="1"/>
  <c r="B579" i="34" s="1"/>
  <c r="E579" i="34" l="1" a="1"/>
  <c r="E579" i="34" s="1"/>
  <c r="I579" i="34" a="1"/>
  <c r="I579" i="34" s="1"/>
  <c r="M579" i="34" a="1"/>
  <c r="M579" i="34" s="1"/>
  <c r="F579" i="34" a="1"/>
  <c r="F579" i="34" s="1"/>
  <c r="J579" i="34" a="1"/>
  <c r="J579" i="34" s="1"/>
  <c r="G579" i="34" a="1"/>
  <c r="G579" i="34" s="1"/>
  <c r="K579" i="34" a="1"/>
  <c r="K579" i="34" s="1"/>
  <c r="H579" i="34" a="1"/>
  <c r="H579" i="34" s="1"/>
  <c r="L579" i="34" a="1"/>
  <c r="L579" i="34" s="1"/>
  <c r="C579" i="34" a="1"/>
  <c r="C579" i="34" s="1"/>
  <c r="D579" i="34" a="1"/>
  <c r="D579" i="34" s="1"/>
  <c r="B580" i="34" a="1"/>
  <c r="B580" i="34" s="1"/>
  <c r="G580" i="34" l="1" a="1"/>
  <c r="G580" i="34" s="1"/>
  <c r="K580" i="34" a="1"/>
  <c r="K580" i="34" s="1"/>
  <c r="D580" i="34" a="1"/>
  <c r="D580" i="34" s="1"/>
  <c r="H580" i="34" a="1"/>
  <c r="H580" i="34" s="1"/>
  <c r="L580" i="34" a="1"/>
  <c r="L580" i="34" s="1"/>
  <c r="E580" i="34" a="1"/>
  <c r="E580" i="34" s="1"/>
  <c r="I580" i="34" a="1"/>
  <c r="I580" i="34" s="1"/>
  <c r="M580" i="34" a="1"/>
  <c r="M580" i="34" s="1"/>
  <c r="F580" i="34" a="1"/>
  <c r="F580" i="34" s="1"/>
  <c r="J580" i="34" a="1"/>
  <c r="J580" i="34" s="1"/>
  <c r="C580" i="34" a="1"/>
  <c r="C580" i="34" s="1"/>
  <c r="B581" i="34" a="1"/>
  <c r="B581" i="34" s="1"/>
  <c r="E581" i="34" l="1" a="1"/>
  <c r="E581" i="34" s="1"/>
  <c r="I581" i="34" a="1"/>
  <c r="I581" i="34" s="1"/>
  <c r="M581" i="34" a="1"/>
  <c r="M581" i="34" s="1"/>
  <c r="F581" i="34" a="1"/>
  <c r="F581" i="34" s="1"/>
  <c r="J581" i="34" a="1"/>
  <c r="J581" i="34" s="1"/>
  <c r="G581" i="34" a="1"/>
  <c r="G581" i="34" s="1"/>
  <c r="K581" i="34" a="1"/>
  <c r="K581" i="34" s="1"/>
  <c r="D581" i="34" a="1"/>
  <c r="D581" i="34" s="1"/>
  <c r="H581" i="34" a="1"/>
  <c r="H581" i="34" s="1"/>
  <c r="L581" i="34" a="1"/>
  <c r="L581" i="34" s="1"/>
  <c r="C581" i="34" a="1"/>
  <c r="C581" i="34" s="1"/>
  <c r="B582" i="34" a="1"/>
  <c r="B582" i="34" s="1"/>
  <c r="G582" i="34" l="1" a="1"/>
  <c r="G582" i="34" s="1"/>
  <c r="K582" i="34" a="1"/>
  <c r="K582" i="34" s="1"/>
  <c r="D582" i="34" a="1"/>
  <c r="D582" i="34" s="1"/>
  <c r="H582" i="34" a="1"/>
  <c r="H582" i="34" s="1"/>
  <c r="L582" i="34" a="1"/>
  <c r="L582" i="34" s="1"/>
  <c r="E582" i="34" a="1"/>
  <c r="E582" i="34" s="1"/>
  <c r="I582" i="34" a="1"/>
  <c r="I582" i="34" s="1"/>
  <c r="M582" i="34" a="1"/>
  <c r="M582" i="34" s="1"/>
  <c r="J582" i="34" a="1"/>
  <c r="J582" i="34" s="1"/>
  <c r="F582" i="34" a="1"/>
  <c r="F582" i="34" s="1"/>
  <c r="C582" i="34" a="1"/>
  <c r="C582" i="34" s="1"/>
  <c r="B583" i="34" a="1"/>
  <c r="B583" i="34" s="1"/>
  <c r="E583" i="34" l="1" a="1"/>
  <c r="E583" i="34" s="1"/>
  <c r="I583" i="34" a="1"/>
  <c r="I583" i="34" s="1"/>
  <c r="M583" i="34" a="1"/>
  <c r="M583" i="34" s="1"/>
  <c r="F583" i="34" a="1"/>
  <c r="F583" i="34" s="1"/>
  <c r="J583" i="34" a="1"/>
  <c r="J583" i="34" s="1"/>
  <c r="G583" i="34" a="1"/>
  <c r="G583" i="34" s="1"/>
  <c r="K583" i="34" a="1"/>
  <c r="K583" i="34" s="1"/>
  <c r="D583" i="34" a="1"/>
  <c r="D583" i="34" s="1"/>
  <c r="H583" i="34" a="1"/>
  <c r="H583" i="34" s="1"/>
  <c r="C583" i="34" a="1"/>
  <c r="C583" i="34" s="1"/>
  <c r="L583" i="34" a="1"/>
  <c r="L583" i="34" s="1"/>
  <c r="B584" i="34" a="1"/>
  <c r="B584" i="34" s="1"/>
  <c r="G584" i="34" l="1" a="1"/>
  <c r="G584" i="34" s="1"/>
  <c r="K584" i="34" a="1"/>
  <c r="K584" i="34" s="1"/>
  <c r="D584" i="34" a="1"/>
  <c r="D584" i="34" s="1"/>
  <c r="H584" i="34" a="1"/>
  <c r="H584" i="34" s="1"/>
  <c r="L584" i="34" a="1"/>
  <c r="L584" i="34" s="1"/>
  <c r="E584" i="34" a="1"/>
  <c r="E584" i="34" s="1"/>
  <c r="I584" i="34" a="1"/>
  <c r="I584" i="34" s="1"/>
  <c r="M584" i="34" a="1"/>
  <c r="M584" i="34" s="1"/>
  <c r="F584" i="34" a="1"/>
  <c r="F584" i="34" s="1"/>
  <c r="J584" i="34" a="1"/>
  <c r="J584" i="34" s="1"/>
  <c r="C584" i="34" a="1"/>
  <c r="C584" i="34" s="1"/>
  <c r="B585" i="34" a="1"/>
  <c r="B585" i="34" s="1"/>
  <c r="E585" i="34" l="1" a="1"/>
  <c r="E585" i="34" s="1"/>
  <c r="I585" i="34" a="1"/>
  <c r="I585" i="34" s="1"/>
  <c r="M585" i="34" a="1"/>
  <c r="M585" i="34" s="1"/>
  <c r="F585" i="34" a="1"/>
  <c r="F585" i="34" s="1"/>
  <c r="J585" i="34" a="1"/>
  <c r="J585" i="34" s="1"/>
  <c r="G585" i="34" a="1"/>
  <c r="G585" i="34" s="1"/>
  <c r="K585" i="34" a="1"/>
  <c r="K585" i="34" s="1"/>
  <c r="L585" i="34" a="1"/>
  <c r="L585" i="34" s="1"/>
  <c r="D585" i="34" a="1"/>
  <c r="D585" i="34" s="1"/>
  <c r="H585" i="34" a="1"/>
  <c r="H585" i="34" s="1"/>
  <c r="C585" i="34" a="1"/>
  <c r="C585" i="34" s="1"/>
  <c r="B586" i="34" a="1"/>
  <c r="B586" i="34" s="1"/>
  <c r="G586" i="34" l="1" a="1"/>
  <c r="G586" i="34" s="1"/>
  <c r="K586" i="34" a="1"/>
  <c r="K586" i="34" s="1"/>
  <c r="D586" i="34" a="1"/>
  <c r="D586" i="34" s="1"/>
  <c r="H586" i="34" a="1"/>
  <c r="H586" i="34" s="1"/>
  <c r="L586" i="34" a="1"/>
  <c r="L586" i="34" s="1"/>
  <c r="E586" i="34" a="1"/>
  <c r="E586" i="34" s="1"/>
  <c r="I586" i="34" a="1"/>
  <c r="I586" i="34" s="1"/>
  <c r="M586" i="34" a="1"/>
  <c r="M586" i="34" s="1"/>
  <c r="F586" i="34" a="1"/>
  <c r="F586" i="34" s="1"/>
  <c r="J586" i="34" a="1"/>
  <c r="J586" i="34" s="1"/>
  <c r="C586" i="34" a="1"/>
  <c r="C586" i="34" s="1"/>
  <c r="B587" i="34" a="1"/>
  <c r="B587" i="34" s="1"/>
  <c r="E587" i="34" l="1" a="1"/>
  <c r="E587" i="34" s="1"/>
  <c r="I587" i="34" a="1"/>
  <c r="I587" i="34" s="1"/>
  <c r="M587" i="34" a="1"/>
  <c r="M587" i="34" s="1"/>
  <c r="F587" i="34" a="1"/>
  <c r="F587" i="34" s="1"/>
  <c r="J587" i="34" a="1"/>
  <c r="J587" i="34" s="1"/>
  <c r="G587" i="34" a="1"/>
  <c r="G587" i="34" s="1"/>
  <c r="K587" i="34" a="1"/>
  <c r="K587" i="34" s="1"/>
  <c r="H587" i="34" a="1"/>
  <c r="H587" i="34" s="1"/>
  <c r="L587" i="34" a="1"/>
  <c r="L587" i="34" s="1"/>
  <c r="D587" i="34" a="1"/>
  <c r="D587" i="34" s="1"/>
  <c r="C587" i="34" a="1"/>
  <c r="C587" i="34" s="1"/>
  <c r="B588" i="34" a="1"/>
  <c r="B588" i="34" s="1"/>
  <c r="G588" i="34" l="1" a="1"/>
  <c r="G588" i="34" s="1"/>
  <c r="K588" i="34" a="1"/>
  <c r="K588" i="34" s="1"/>
  <c r="D588" i="34" a="1"/>
  <c r="D588" i="34" s="1"/>
  <c r="H588" i="34" a="1"/>
  <c r="H588" i="34" s="1"/>
  <c r="L588" i="34" a="1"/>
  <c r="L588" i="34" s="1"/>
  <c r="E588" i="34" a="1"/>
  <c r="E588" i="34" s="1"/>
  <c r="I588" i="34" a="1"/>
  <c r="I588" i="34" s="1"/>
  <c r="M588" i="34" a="1"/>
  <c r="M588" i="34" s="1"/>
  <c r="F588" i="34" a="1"/>
  <c r="F588" i="34" s="1"/>
  <c r="J588" i="34" a="1"/>
  <c r="J588" i="34" s="1"/>
  <c r="C588" i="34" a="1"/>
  <c r="C588" i="34" s="1"/>
  <c r="B589" i="34" a="1"/>
  <c r="B589" i="34" s="1"/>
  <c r="E589" i="34" l="1" a="1"/>
  <c r="E589" i="34" s="1"/>
  <c r="I589" i="34" a="1"/>
  <c r="I589" i="34" s="1"/>
  <c r="M589" i="34" a="1"/>
  <c r="M589" i="34" s="1"/>
  <c r="F589" i="34" a="1"/>
  <c r="F589" i="34" s="1"/>
  <c r="J589" i="34" a="1"/>
  <c r="J589" i="34" s="1"/>
  <c r="G589" i="34" a="1"/>
  <c r="G589" i="34" s="1"/>
  <c r="K589" i="34" a="1"/>
  <c r="K589" i="34" s="1"/>
  <c r="D589" i="34" a="1"/>
  <c r="D589" i="34" s="1"/>
  <c r="H589" i="34" a="1"/>
  <c r="H589" i="34" s="1"/>
  <c r="L589" i="34" a="1"/>
  <c r="L589" i="34" s="1"/>
  <c r="C589" i="34" a="1"/>
  <c r="C589" i="34" s="1"/>
  <c r="B590" i="34" a="1"/>
  <c r="B590" i="34" s="1"/>
  <c r="G590" i="34" l="1" a="1"/>
  <c r="G590" i="34" s="1"/>
  <c r="K590" i="34" a="1"/>
  <c r="K590" i="34" s="1"/>
  <c r="D590" i="34" a="1"/>
  <c r="D590" i="34" s="1"/>
  <c r="H590" i="34" a="1"/>
  <c r="H590" i="34" s="1"/>
  <c r="L590" i="34" a="1"/>
  <c r="L590" i="34" s="1"/>
  <c r="E590" i="34" a="1"/>
  <c r="E590" i="34" s="1"/>
  <c r="I590" i="34" a="1"/>
  <c r="I590" i="34" s="1"/>
  <c r="M590" i="34" a="1"/>
  <c r="M590" i="34" s="1"/>
  <c r="J590" i="34" a="1"/>
  <c r="J590" i="34" s="1"/>
  <c r="F590" i="34" a="1"/>
  <c r="F590" i="34" s="1"/>
  <c r="C590" i="34" a="1"/>
  <c r="C590" i="34" s="1"/>
  <c r="B591" i="34" a="1"/>
  <c r="B591" i="34" s="1"/>
  <c r="E591" i="34" l="1" a="1"/>
  <c r="E591" i="34" s="1"/>
  <c r="I591" i="34" a="1"/>
  <c r="I591" i="34" s="1"/>
  <c r="M591" i="34" a="1"/>
  <c r="M591" i="34" s="1"/>
  <c r="F591" i="34" a="1"/>
  <c r="F591" i="34" s="1"/>
  <c r="J591" i="34" a="1"/>
  <c r="J591" i="34" s="1"/>
  <c r="G591" i="34" a="1"/>
  <c r="G591" i="34" s="1"/>
  <c r="K591" i="34" a="1"/>
  <c r="K591" i="34" s="1"/>
  <c r="D591" i="34" a="1"/>
  <c r="D591" i="34" s="1"/>
  <c r="H591" i="34" a="1"/>
  <c r="H591" i="34" s="1"/>
  <c r="C591" i="34" a="1"/>
  <c r="C591" i="34" s="1"/>
  <c r="L591" i="34" a="1"/>
  <c r="L591" i="34" s="1"/>
  <c r="B592" i="34" a="1"/>
  <c r="B592" i="34" s="1"/>
  <c r="G592" i="34" l="1" a="1"/>
  <c r="G592" i="34" s="1"/>
  <c r="K592" i="34" a="1"/>
  <c r="K592" i="34" s="1"/>
  <c r="D592" i="34" a="1"/>
  <c r="D592" i="34" s="1"/>
  <c r="H592" i="34" a="1"/>
  <c r="H592" i="34" s="1"/>
  <c r="L592" i="34" a="1"/>
  <c r="L592" i="34" s="1"/>
  <c r="E592" i="34" a="1"/>
  <c r="E592" i="34" s="1"/>
  <c r="I592" i="34" a="1"/>
  <c r="I592" i="34" s="1"/>
  <c r="M592" i="34" a="1"/>
  <c r="M592" i="34" s="1"/>
  <c r="F592" i="34" a="1"/>
  <c r="F592" i="34" s="1"/>
  <c r="J592" i="34" a="1"/>
  <c r="J592" i="34" s="1"/>
  <c r="C592" i="34" a="1"/>
  <c r="C592" i="34" s="1"/>
  <c r="B593" i="34" a="1"/>
  <c r="B593" i="34" s="1"/>
  <c r="E593" i="34" l="1" a="1"/>
  <c r="E593" i="34" s="1"/>
  <c r="I593" i="34" a="1"/>
  <c r="I593" i="34" s="1"/>
  <c r="M593" i="34" a="1"/>
  <c r="M593" i="34" s="1"/>
  <c r="F593" i="34" a="1"/>
  <c r="F593" i="34" s="1"/>
  <c r="J593" i="34" a="1"/>
  <c r="J593" i="34" s="1"/>
  <c r="G593" i="34" a="1"/>
  <c r="G593" i="34" s="1"/>
  <c r="K593" i="34" a="1"/>
  <c r="K593" i="34" s="1"/>
  <c r="L593" i="34" a="1"/>
  <c r="L593" i="34" s="1"/>
  <c r="D593" i="34" a="1"/>
  <c r="D593" i="34" s="1"/>
  <c r="H593" i="34" a="1"/>
  <c r="H593" i="34" s="1"/>
  <c r="C593" i="34" a="1"/>
  <c r="C593" i="34" s="1"/>
  <c r="B594" i="34" a="1"/>
  <c r="B594" i="34" s="1"/>
  <c r="G594" i="34" l="1" a="1"/>
  <c r="G594" i="34" s="1"/>
  <c r="K594" i="34" a="1"/>
  <c r="K594" i="34" s="1"/>
  <c r="D594" i="34" a="1"/>
  <c r="D594" i="34" s="1"/>
  <c r="H594" i="34" a="1"/>
  <c r="H594" i="34" s="1"/>
  <c r="L594" i="34" a="1"/>
  <c r="L594" i="34" s="1"/>
  <c r="E594" i="34" a="1"/>
  <c r="E594" i="34" s="1"/>
  <c r="I594" i="34" a="1"/>
  <c r="I594" i="34" s="1"/>
  <c r="M594" i="34" a="1"/>
  <c r="M594" i="34" s="1"/>
  <c r="F594" i="34" a="1"/>
  <c r="F594" i="34" s="1"/>
  <c r="J594" i="34" a="1"/>
  <c r="J594" i="34" s="1"/>
  <c r="C594" i="34" a="1"/>
  <c r="C594" i="34" s="1"/>
  <c r="B595" i="34" a="1"/>
  <c r="B595" i="34" s="1"/>
  <c r="E595" i="34" l="1" a="1"/>
  <c r="E595" i="34" s="1"/>
  <c r="I595" i="34" a="1"/>
  <c r="I595" i="34" s="1"/>
  <c r="M595" i="34" a="1"/>
  <c r="M595" i="34" s="1"/>
  <c r="F595" i="34" a="1"/>
  <c r="F595" i="34" s="1"/>
  <c r="J595" i="34" a="1"/>
  <c r="J595" i="34" s="1"/>
  <c r="G595" i="34" a="1"/>
  <c r="G595" i="34" s="1"/>
  <c r="K595" i="34" a="1"/>
  <c r="K595" i="34" s="1"/>
  <c r="H595" i="34" a="1"/>
  <c r="H595" i="34" s="1"/>
  <c r="L595" i="34" a="1"/>
  <c r="L595" i="34" s="1"/>
  <c r="D595" i="34" a="1"/>
  <c r="D595" i="34" s="1"/>
  <c r="C595" i="34" a="1"/>
  <c r="C595" i="34" s="1"/>
  <c r="B596" i="34" a="1"/>
  <c r="B596" i="34" s="1"/>
  <c r="G596" i="34" l="1" a="1"/>
  <c r="G596" i="34" s="1"/>
  <c r="K596" i="34" a="1"/>
  <c r="K596" i="34" s="1"/>
  <c r="D596" i="34" a="1"/>
  <c r="D596" i="34" s="1"/>
  <c r="H596" i="34" a="1"/>
  <c r="H596" i="34" s="1"/>
  <c r="L596" i="34" a="1"/>
  <c r="L596" i="34" s="1"/>
  <c r="E596" i="34" a="1"/>
  <c r="E596" i="34" s="1"/>
  <c r="I596" i="34" a="1"/>
  <c r="I596" i="34" s="1"/>
  <c r="M596" i="34" a="1"/>
  <c r="M596" i="34" s="1"/>
  <c r="F596" i="34" a="1"/>
  <c r="F596" i="34" s="1"/>
  <c r="C596" i="34" a="1"/>
  <c r="C596" i="34" s="1"/>
  <c r="J596" i="34" a="1"/>
  <c r="J596" i="34" s="1"/>
  <c r="B597" i="34" a="1"/>
  <c r="B597" i="34" s="1"/>
  <c r="E597" i="34" l="1" a="1"/>
  <c r="E597" i="34" s="1"/>
  <c r="I597" i="34" a="1"/>
  <c r="I597" i="34" s="1"/>
  <c r="M597" i="34" a="1"/>
  <c r="M597" i="34" s="1"/>
  <c r="F597" i="34" a="1"/>
  <c r="F597" i="34" s="1"/>
  <c r="J597" i="34" a="1"/>
  <c r="J597" i="34" s="1"/>
  <c r="G597" i="34" a="1"/>
  <c r="G597" i="34" s="1"/>
  <c r="K597" i="34" a="1"/>
  <c r="K597" i="34" s="1"/>
  <c r="D597" i="34" a="1"/>
  <c r="D597" i="34" s="1"/>
  <c r="H597" i="34" a="1"/>
  <c r="H597" i="34" s="1"/>
  <c r="L597" i="34" a="1"/>
  <c r="L597" i="34" s="1"/>
  <c r="C597" i="34" a="1"/>
  <c r="C597" i="34" s="1"/>
  <c r="B598" i="34" a="1"/>
  <c r="B598" i="34" s="1"/>
  <c r="G598" i="34" l="1" a="1"/>
  <c r="G598" i="34" s="1"/>
  <c r="K598" i="34" a="1"/>
  <c r="K598" i="34" s="1"/>
  <c r="D598" i="34" a="1"/>
  <c r="D598" i="34" s="1"/>
  <c r="H598" i="34" a="1"/>
  <c r="H598" i="34" s="1"/>
  <c r="L598" i="34" a="1"/>
  <c r="L598" i="34" s="1"/>
  <c r="E598" i="34" a="1"/>
  <c r="E598" i="34" s="1"/>
  <c r="I598" i="34" a="1"/>
  <c r="I598" i="34" s="1"/>
  <c r="M598" i="34" a="1"/>
  <c r="M598" i="34" s="1"/>
  <c r="J598" i="34" a="1"/>
  <c r="J598" i="34" s="1"/>
  <c r="C598" i="34" a="1"/>
  <c r="C598" i="34" s="1"/>
  <c r="F598" i="34" a="1"/>
  <c r="F598" i="34" s="1"/>
  <c r="B599" i="34" a="1"/>
  <c r="B599" i="34" s="1"/>
  <c r="E599" i="34" l="1" a="1"/>
  <c r="E599" i="34" s="1"/>
  <c r="I599" i="34" a="1"/>
  <c r="I599" i="34" s="1"/>
  <c r="M599" i="34" a="1"/>
  <c r="M599" i="34" s="1"/>
  <c r="F599" i="34" a="1"/>
  <c r="F599" i="34" s="1"/>
  <c r="J599" i="34" a="1"/>
  <c r="J599" i="34" s="1"/>
  <c r="G599" i="34" a="1"/>
  <c r="G599" i="34" s="1"/>
  <c r="K599" i="34" a="1"/>
  <c r="K599" i="34" s="1"/>
  <c r="D599" i="34" a="1"/>
  <c r="D599" i="34" s="1"/>
  <c r="H599" i="34" a="1"/>
  <c r="H599" i="34" s="1"/>
  <c r="L599" i="34" a="1"/>
  <c r="L599" i="34" s="1"/>
  <c r="C599" i="34" a="1"/>
  <c r="C599" i="34" s="1"/>
  <c r="B600" i="34" a="1"/>
  <c r="B600" i="34" s="1"/>
  <c r="G600" i="34" l="1" a="1"/>
  <c r="G600" i="34" s="1"/>
  <c r="K600" i="34" a="1"/>
  <c r="K600" i="34" s="1"/>
  <c r="D600" i="34" a="1"/>
  <c r="D600" i="34" s="1"/>
  <c r="H600" i="34" a="1"/>
  <c r="H600" i="34" s="1"/>
  <c r="L600" i="34" a="1"/>
  <c r="L600" i="34" s="1"/>
  <c r="E600" i="34" a="1"/>
  <c r="E600" i="34" s="1"/>
  <c r="I600" i="34" a="1"/>
  <c r="I600" i="34" s="1"/>
  <c r="M600" i="34" a="1"/>
  <c r="M600" i="34" s="1"/>
  <c r="F600" i="34" a="1"/>
  <c r="F600" i="34" s="1"/>
  <c r="J600" i="34" a="1"/>
  <c r="J600" i="34" s="1"/>
  <c r="C600" i="34" a="1"/>
  <c r="C600" i="34" s="1"/>
  <c r="B601" i="34" a="1"/>
  <c r="B601" i="34" s="1"/>
  <c r="E601" i="34" l="1" a="1"/>
  <c r="E601" i="34" s="1"/>
  <c r="I601" i="34" a="1"/>
  <c r="I601" i="34" s="1"/>
  <c r="M601" i="34" a="1"/>
  <c r="M601" i="34" s="1"/>
  <c r="F601" i="34" a="1"/>
  <c r="F601" i="34" s="1"/>
  <c r="J601" i="34" a="1"/>
  <c r="J601" i="34" s="1"/>
  <c r="G601" i="34" a="1"/>
  <c r="G601" i="34" s="1"/>
  <c r="K601" i="34" a="1"/>
  <c r="K601" i="34" s="1"/>
  <c r="L601" i="34" a="1"/>
  <c r="L601" i="34" s="1"/>
  <c r="D601" i="34" a="1"/>
  <c r="D601" i="34" s="1"/>
  <c r="H601" i="34" a="1"/>
  <c r="H601" i="34" s="1"/>
  <c r="C601" i="34" a="1"/>
  <c r="C601" i="34" s="1"/>
  <c r="B602" i="34" a="1"/>
  <c r="B602" i="34" s="1"/>
  <c r="G602" i="34" l="1" a="1"/>
  <c r="G602" i="34" s="1"/>
  <c r="K602" i="34" a="1"/>
  <c r="K602" i="34" s="1"/>
  <c r="D602" i="34" a="1"/>
  <c r="D602" i="34" s="1"/>
  <c r="H602" i="34" a="1"/>
  <c r="H602" i="34" s="1"/>
  <c r="L602" i="34" a="1"/>
  <c r="L602" i="34" s="1"/>
  <c r="E602" i="34" a="1"/>
  <c r="E602" i="34" s="1"/>
  <c r="I602" i="34" a="1"/>
  <c r="I602" i="34" s="1"/>
  <c r="M602" i="34" a="1"/>
  <c r="M602" i="34" s="1"/>
  <c r="F602" i="34" a="1"/>
  <c r="F602" i="34" s="1"/>
  <c r="J602" i="34" a="1"/>
  <c r="J602" i="34" s="1"/>
  <c r="C602" i="34" a="1"/>
  <c r="C602" i="34" s="1"/>
  <c r="B603" i="34" a="1"/>
  <c r="B603" i="34" s="1"/>
  <c r="E603" i="34" l="1" a="1"/>
  <c r="E603" i="34" s="1"/>
  <c r="I603" i="34" a="1"/>
  <c r="I603" i="34" s="1"/>
  <c r="M603" i="34" a="1"/>
  <c r="M603" i="34" s="1"/>
  <c r="F603" i="34" a="1"/>
  <c r="F603" i="34" s="1"/>
  <c r="J603" i="34" a="1"/>
  <c r="J603" i="34" s="1"/>
  <c r="G603" i="34" a="1"/>
  <c r="G603" i="34" s="1"/>
  <c r="K603" i="34" a="1"/>
  <c r="K603" i="34" s="1"/>
  <c r="H603" i="34" a="1"/>
  <c r="H603" i="34" s="1"/>
  <c r="L603" i="34" a="1"/>
  <c r="L603" i="34" s="1"/>
  <c r="D603" i="34" a="1"/>
  <c r="D603" i="34" s="1"/>
  <c r="C603" i="34" a="1"/>
  <c r="C603" i="34" s="1"/>
  <c r="B604" i="34" a="1"/>
  <c r="B604" i="34" s="1"/>
  <c r="G604" i="34" l="1" a="1"/>
  <c r="G604" i="34" s="1"/>
  <c r="K604" i="34" a="1"/>
  <c r="K604" i="34" s="1"/>
  <c r="D604" i="34" a="1"/>
  <c r="D604" i="34" s="1"/>
  <c r="H604" i="34" a="1"/>
  <c r="H604" i="34" s="1"/>
  <c r="L604" i="34" a="1"/>
  <c r="L604" i="34" s="1"/>
  <c r="E604" i="34" a="1"/>
  <c r="E604" i="34" s="1"/>
  <c r="I604" i="34" a="1"/>
  <c r="I604" i="34" s="1"/>
  <c r="M604" i="34" a="1"/>
  <c r="M604" i="34" s="1"/>
  <c r="F604" i="34" a="1"/>
  <c r="F604" i="34" s="1"/>
  <c r="J604" i="34" a="1"/>
  <c r="J604" i="34" s="1"/>
  <c r="C604" i="34" a="1"/>
  <c r="C604" i="34" s="1"/>
  <c r="B605" i="34" a="1"/>
  <c r="B605" i="34" s="1"/>
  <c r="E605" i="34" l="1" a="1"/>
  <c r="E605" i="34" s="1"/>
  <c r="I605" i="34" a="1"/>
  <c r="I605" i="34" s="1"/>
  <c r="M605" i="34" a="1"/>
  <c r="M605" i="34" s="1"/>
  <c r="F605" i="34" a="1"/>
  <c r="F605" i="34" s="1"/>
  <c r="J605" i="34" a="1"/>
  <c r="J605" i="34" s="1"/>
  <c r="G605" i="34" a="1"/>
  <c r="G605" i="34" s="1"/>
  <c r="K605" i="34" a="1"/>
  <c r="K605" i="34" s="1"/>
  <c r="D605" i="34" a="1"/>
  <c r="D605" i="34" s="1"/>
  <c r="H605" i="34" a="1"/>
  <c r="H605" i="34" s="1"/>
  <c r="L605" i="34" a="1"/>
  <c r="L605" i="34" s="1"/>
  <c r="C605" i="34" a="1"/>
  <c r="C605" i="34" s="1"/>
  <c r="B606" i="34" a="1"/>
  <c r="B606" i="34" s="1"/>
  <c r="G606" i="34" l="1" a="1"/>
  <c r="G606" i="34" s="1"/>
  <c r="K606" i="34" a="1"/>
  <c r="K606" i="34" s="1"/>
  <c r="D606" i="34" a="1"/>
  <c r="D606" i="34" s="1"/>
  <c r="H606" i="34" a="1"/>
  <c r="H606" i="34" s="1"/>
  <c r="L606" i="34" a="1"/>
  <c r="L606" i="34" s="1"/>
  <c r="E606" i="34" a="1"/>
  <c r="E606" i="34" s="1"/>
  <c r="I606" i="34" a="1"/>
  <c r="I606" i="34" s="1"/>
  <c r="M606" i="34" a="1"/>
  <c r="M606" i="34" s="1"/>
  <c r="J606" i="34" a="1"/>
  <c r="J606" i="34" s="1"/>
  <c r="F606" i="34" a="1"/>
  <c r="F606" i="34" s="1"/>
  <c r="C606" i="34" a="1"/>
  <c r="C606" i="34" s="1"/>
  <c r="B607" i="34" a="1"/>
  <c r="B607" i="34" s="1"/>
  <c r="E607" i="34" l="1" a="1"/>
  <c r="E607" i="34" s="1"/>
  <c r="I607" i="34" a="1"/>
  <c r="I607" i="34" s="1"/>
  <c r="M607" i="34" a="1"/>
  <c r="M607" i="34" s="1"/>
  <c r="F607" i="34" a="1"/>
  <c r="F607" i="34" s="1"/>
  <c r="J607" i="34" a="1"/>
  <c r="J607" i="34" s="1"/>
  <c r="G607" i="34" a="1"/>
  <c r="G607" i="34" s="1"/>
  <c r="K607" i="34" a="1"/>
  <c r="K607" i="34" s="1"/>
  <c r="D607" i="34" a="1"/>
  <c r="D607" i="34" s="1"/>
  <c r="H607" i="34" a="1"/>
  <c r="H607" i="34" s="1"/>
  <c r="L607" i="34" a="1"/>
  <c r="L607" i="34" s="1"/>
  <c r="C607" i="34" a="1"/>
  <c r="C607" i="34" s="1"/>
  <c r="B608" i="34" a="1"/>
  <c r="B608" i="34" s="1"/>
  <c r="G608" i="34" l="1" a="1"/>
  <c r="G608" i="34" s="1"/>
  <c r="K608" i="34" a="1"/>
  <c r="K608" i="34" s="1"/>
  <c r="D608" i="34" a="1"/>
  <c r="D608" i="34" s="1"/>
  <c r="H608" i="34" a="1"/>
  <c r="H608" i="34" s="1"/>
  <c r="L608" i="34" a="1"/>
  <c r="L608" i="34" s="1"/>
  <c r="E608" i="34" a="1"/>
  <c r="E608" i="34" s="1"/>
  <c r="I608" i="34" a="1"/>
  <c r="I608" i="34" s="1"/>
  <c r="M608" i="34" a="1"/>
  <c r="M608" i="34" s="1"/>
  <c r="F608" i="34" a="1"/>
  <c r="F608" i="34" s="1"/>
  <c r="J608" i="34" a="1"/>
  <c r="J608" i="34" s="1"/>
  <c r="C608" i="34" a="1"/>
  <c r="C608" i="34" s="1"/>
  <c r="B609" i="34" a="1"/>
  <c r="B609" i="34" s="1"/>
  <c r="E609" i="34" l="1" a="1"/>
  <c r="E609" i="34" s="1"/>
  <c r="I609" i="34" a="1"/>
  <c r="I609" i="34" s="1"/>
  <c r="M609" i="34" a="1"/>
  <c r="M609" i="34" s="1"/>
  <c r="F609" i="34" a="1"/>
  <c r="F609" i="34" s="1"/>
  <c r="J609" i="34" a="1"/>
  <c r="J609" i="34" s="1"/>
  <c r="G609" i="34" a="1"/>
  <c r="G609" i="34" s="1"/>
  <c r="K609" i="34" a="1"/>
  <c r="K609" i="34" s="1"/>
  <c r="L609" i="34" a="1"/>
  <c r="L609" i="34" s="1"/>
  <c r="D609" i="34" a="1"/>
  <c r="D609" i="34" s="1"/>
  <c r="H609" i="34" a="1"/>
  <c r="H609" i="34" s="1"/>
  <c r="C609" i="34" a="1"/>
  <c r="C609" i="34" s="1"/>
  <c r="B610" i="34" a="1"/>
  <c r="B610" i="34" s="1"/>
  <c r="G610" i="34" l="1" a="1"/>
  <c r="G610" i="34" s="1"/>
  <c r="K610" i="34" a="1"/>
  <c r="K610" i="34" s="1"/>
  <c r="D610" i="34" a="1"/>
  <c r="D610" i="34" s="1"/>
  <c r="H610" i="34" a="1"/>
  <c r="H610" i="34" s="1"/>
  <c r="L610" i="34" a="1"/>
  <c r="L610" i="34" s="1"/>
  <c r="E610" i="34" a="1"/>
  <c r="E610" i="34" s="1"/>
  <c r="I610" i="34" a="1"/>
  <c r="I610" i="34" s="1"/>
  <c r="M610" i="34" a="1"/>
  <c r="M610" i="34" s="1"/>
  <c r="F610" i="34" a="1"/>
  <c r="F610" i="34" s="1"/>
  <c r="J610" i="34" a="1"/>
  <c r="J610" i="34" s="1"/>
  <c r="C610" i="34" a="1"/>
  <c r="C610" i="34" s="1"/>
  <c r="B611" i="34" a="1"/>
  <c r="B611" i="34" s="1"/>
  <c r="E611" i="34" l="1" a="1"/>
  <c r="E611" i="34" s="1"/>
  <c r="I611" i="34" a="1"/>
  <c r="I611" i="34" s="1"/>
  <c r="M611" i="34" a="1"/>
  <c r="M611" i="34" s="1"/>
  <c r="F611" i="34" a="1"/>
  <c r="F611" i="34" s="1"/>
  <c r="J611" i="34" a="1"/>
  <c r="J611" i="34" s="1"/>
  <c r="G611" i="34" a="1"/>
  <c r="G611" i="34" s="1"/>
  <c r="K611" i="34" a="1"/>
  <c r="K611" i="34" s="1"/>
  <c r="H611" i="34" a="1"/>
  <c r="H611" i="34" s="1"/>
  <c r="L611" i="34" a="1"/>
  <c r="L611" i="34" s="1"/>
  <c r="D611" i="34" a="1"/>
  <c r="D611" i="34" s="1"/>
  <c r="C611" i="34" a="1"/>
  <c r="C611" i="34" s="1"/>
  <c r="B612" i="34" a="1"/>
  <c r="B612" i="34" s="1"/>
  <c r="G612" i="34" l="1" a="1"/>
  <c r="G612" i="34" s="1"/>
  <c r="K612" i="34" a="1"/>
  <c r="K612" i="34" s="1"/>
  <c r="D612" i="34" a="1"/>
  <c r="D612" i="34" s="1"/>
  <c r="H612" i="34" a="1"/>
  <c r="H612" i="34" s="1"/>
  <c r="L612" i="34" a="1"/>
  <c r="L612" i="34" s="1"/>
  <c r="E612" i="34" a="1"/>
  <c r="E612" i="34" s="1"/>
  <c r="I612" i="34" a="1"/>
  <c r="I612" i="34" s="1"/>
  <c r="M612" i="34" a="1"/>
  <c r="M612" i="34" s="1"/>
  <c r="F612" i="34" a="1"/>
  <c r="F612" i="34" s="1"/>
  <c r="J612" i="34" a="1"/>
  <c r="J612" i="34" s="1"/>
  <c r="C612" i="34" a="1"/>
  <c r="C612" i="34" s="1"/>
  <c r="B613" i="34" a="1"/>
  <c r="B613" i="34" s="1"/>
  <c r="E613" i="34" l="1" a="1"/>
  <c r="E613" i="34" s="1"/>
  <c r="I613" i="34" a="1"/>
  <c r="I613" i="34" s="1"/>
  <c r="M613" i="34" a="1"/>
  <c r="M613" i="34" s="1"/>
  <c r="F613" i="34" a="1"/>
  <c r="F613" i="34" s="1"/>
  <c r="J613" i="34" a="1"/>
  <c r="J613" i="34" s="1"/>
  <c r="G613" i="34" a="1"/>
  <c r="G613" i="34" s="1"/>
  <c r="K613" i="34" a="1"/>
  <c r="K613" i="34" s="1"/>
  <c r="D613" i="34" a="1"/>
  <c r="D613" i="34" s="1"/>
  <c r="H613" i="34" a="1"/>
  <c r="H613" i="34" s="1"/>
  <c r="L613" i="34" a="1"/>
  <c r="L613" i="34" s="1"/>
  <c r="C613" i="34" a="1"/>
  <c r="C613" i="34" s="1"/>
  <c r="B614" i="34" a="1"/>
  <c r="B614" i="34" s="1"/>
  <c r="G614" i="34" l="1" a="1"/>
  <c r="G614" i="34" s="1"/>
  <c r="K614" i="34" a="1"/>
  <c r="K614" i="34" s="1"/>
  <c r="D614" i="34" a="1"/>
  <c r="D614" i="34" s="1"/>
  <c r="H614" i="34" a="1"/>
  <c r="H614" i="34" s="1"/>
  <c r="L614" i="34" a="1"/>
  <c r="L614" i="34" s="1"/>
  <c r="E614" i="34" a="1"/>
  <c r="E614" i="34" s="1"/>
  <c r="I614" i="34" a="1"/>
  <c r="I614" i="34" s="1"/>
  <c r="M614" i="34" a="1"/>
  <c r="M614" i="34" s="1"/>
  <c r="J614" i="34" a="1"/>
  <c r="J614" i="34" s="1"/>
  <c r="F614" i="34" a="1"/>
  <c r="F614" i="34" s="1"/>
  <c r="C614" i="34" a="1"/>
  <c r="C614" i="34" s="1"/>
  <c r="B615" i="34" a="1"/>
  <c r="B615" i="34" s="1"/>
  <c r="E615" i="34" l="1" a="1"/>
  <c r="E615" i="34" s="1"/>
  <c r="I615" i="34" a="1"/>
  <c r="I615" i="34" s="1"/>
  <c r="M615" i="34" a="1"/>
  <c r="M615" i="34" s="1"/>
  <c r="F615" i="34" a="1"/>
  <c r="F615" i="34" s="1"/>
  <c r="J615" i="34" a="1"/>
  <c r="J615" i="34" s="1"/>
  <c r="G615" i="34" a="1"/>
  <c r="G615" i="34" s="1"/>
  <c r="K615" i="34" a="1"/>
  <c r="K615" i="34" s="1"/>
  <c r="D615" i="34" a="1"/>
  <c r="D615" i="34" s="1"/>
  <c r="H615" i="34" a="1"/>
  <c r="H615" i="34" s="1"/>
  <c r="C615" i="34" a="1"/>
  <c r="C615" i="34" s="1"/>
  <c r="L615" i="34" a="1"/>
  <c r="L615" i="34" s="1"/>
  <c r="B616" i="34" a="1"/>
  <c r="B616" i="34" s="1"/>
  <c r="G616" i="34" l="1" a="1"/>
  <c r="G616" i="34" s="1"/>
  <c r="K616" i="34" a="1"/>
  <c r="K616" i="34" s="1"/>
  <c r="D616" i="34" a="1"/>
  <c r="D616" i="34" s="1"/>
  <c r="H616" i="34" a="1"/>
  <c r="H616" i="34" s="1"/>
  <c r="L616" i="34" a="1"/>
  <c r="L616" i="34" s="1"/>
  <c r="E616" i="34" a="1"/>
  <c r="E616" i="34" s="1"/>
  <c r="I616" i="34" a="1"/>
  <c r="I616" i="34" s="1"/>
  <c r="M616" i="34" a="1"/>
  <c r="M616" i="34" s="1"/>
  <c r="F616" i="34" a="1"/>
  <c r="F616" i="34" s="1"/>
  <c r="J616" i="34" a="1"/>
  <c r="J616" i="34" s="1"/>
  <c r="C616" i="34" a="1"/>
  <c r="C616" i="34" s="1"/>
  <c r="B617" i="34" a="1"/>
  <c r="B617" i="34" s="1"/>
  <c r="E617" i="34" l="1" a="1"/>
  <c r="E617" i="34" s="1"/>
  <c r="I617" i="34" a="1"/>
  <c r="I617" i="34" s="1"/>
  <c r="M617" i="34" a="1"/>
  <c r="M617" i="34" s="1"/>
  <c r="F617" i="34" a="1"/>
  <c r="F617" i="34" s="1"/>
  <c r="J617" i="34" a="1"/>
  <c r="J617" i="34" s="1"/>
  <c r="G617" i="34" a="1"/>
  <c r="G617" i="34" s="1"/>
  <c r="K617" i="34" a="1"/>
  <c r="K617" i="34" s="1"/>
  <c r="L617" i="34" a="1"/>
  <c r="L617" i="34" s="1"/>
  <c r="D617" i="34" a="1"/>
  <c r="D617" i="34" s="1"/>
  <c r="C617" i="34" a="1"/>
  <c r="C617" i="34" s="1"/>
  <c r="H617" i="34" a="1"/>
  <c r="H617" i="34" s="1"/>
  <c r="B618" i="34" a="1"/>
  <c r="B618" i="34" s="1"/>
  <c r="G618" i="34" l="1" a="1"/>
  <c r="G618" i="34" s="1"/>
  <c r="K618" i="34" a="1"/>
  <c r="K618" i="34" s="1"/>
  <c r="D618" i="34" a="1"/>
  <c r="D618" i="34" s="1"/>
  <c r="H618" i="34" a="1"/>
  <c r="H618" i="34" s="1"/>
  <c r="L618" i="34" a="1"/>
  <c r="L618" i="34" s="1"/>
  <c r="E618" i="34" a="1"/>
  <c r="E618" i="34" s="1"/>
  <c r="I618" i="34" a="1"/>
  <c r="I618" i="34" s="1"/>
  <c r="M618" i="34" a="1"/>
  <c r="M618" i="34" s="1"/>
  <c r="F618" i="34" a="1"/>
  <c r="F618" i="34" s="1"/>
  <c r="J618" i="34" a="1"/>
  <c r="J618" i="34" s="1"/>
  <c r="C618" i="34" a="1"/>
  <c r="C618" i="34" s="1"/>
  <c r="B619" i="34" a="1"/>
  <c r="B619" i="34" s="1"/>
  <c r="E619" i="34" l="1" a="1"/>
  <c r="E619" i="34" s="1"/>
  <c r="I619" i="34" a="1"/>
  <c r="I619" i="34" s="1"/>
  <c r="M619" i="34" a="1"/>
  <c r="M619" i="34" s="1"/>
  <c r="F619" i="34" a="1"/>
  <c r="F619" i="34" s="1"/>
  <c r="J619" i="34" a="1"/>
  <c r="J619" i="34" s="1"/>
  <c r="G619" i="34" a="1"/>
  <c r="G619" i="34" s="1"/>
  <c r="K619" i="34" a="1"/>
  <c r="K619" i="34" s="1"/>
  <c r="H619" i="34" a="1"/>
  <c r="H619" i="34" s="1"/>
  <c r="L619" i="34" a="1"/>
  <c r="L619" i="34" s="1"/>
  <c r="D619" i="34" a="1"/>
  <c r="D619" i="34" s="1"/>
  <c r="C619" i="34" a="1"/>
  <c r="C619" i="34" s="1"/>
  <c r="B620" i="34" a="1"/>
  <c r="B620" i="34" s="1"/>
  <c r="G620" i="34" l="1" a="1"/>
  <c r="G620" i="34" s="1"/>
  <c r="K620" i="34" a="1"/>
  <c r="K620" i="34" s="1"/>
  <c r="D620" i="34" a="1"/>
  <c r="D620" i="34" s="1"/>
  <c r="H620" i="34" a="1"/>
  <c r="H620" i="34" s="1"/>
  <c r="L620" i="34" a="1"/>
  <c r="L620" i="34" s="1"/>
  <c r="E620" i="34" a="1"/>
  <c r="E620" i="34" s="1"/>
  <c r="I620" i="34" a="1"/>
  <c r="I620" i="34" s="1"/>
  <c r="M620" i="34" a="1"/>
  <c r="M620" i="34" s="1"/>
  <c r="F620" i="34" a="1"/>
  <c r="F620" i="34" s="1"/>
  <c r="J620" i="34" a="1"/>
  <c r="J620" i="34" s="1"/>
  <c r="C620" i="34" a="1"/>
  <c r="C620" i="34" s="1"/>
  <c r="B621" i="34" a="1"/>
  <c r="B621" i="34" s="1"/>
  <c r="E621" i="34" l="1" a="1"/>
  <c r="E621" i="34" s="1"/>
  <c r="I621" i="34" a="1"/>
  <c r="I621" i="34" s="1"/>
  <c r="M621" i="34" a="1"/>
  <c r="M621" i="34" s="1"/>
  <c r="F621" i="34" a="1"/>
  <c r="F621" i="34" s="1"/>
  <c r="J621" i="34" a="1"/>
  <c r="J621" i="34" s="1"/>
  <c r="G621" i="34" a="1"/>
  <c r="G621" i="34" s="1"/>
  <c r="K621" i="34" a="1"/>
  <c r="K621" i="34" s="1"/>
  <c r="D621" i="34" a="1"/>
  <c r="D621" i="34" s="1"/>
  <c r="H621" i="34" a="1"/>
  <c r="H621" i="34" s="1"/>
  <c r="L621" i="34" a="1"/>
  <c r="L621" i="34" s="1"/>
  <c r="C621" i="34" a="1"/>
  <c r="C621" i="34" s="1"/>
  <c r="B622" i="34" a="1"/>
  <c r="B622" i="34" s="1"/>
  <c r="G622" i="34" l="1" a="1"/>
  <c r="G622" i="34" s="1"/>
  <c r="K622" i="34" a="1"/>
  <c r="K622" i="34" s="1"/>
  <c r="D622" i="34" a="1"/>
  <c r="D622" i="34" s="1"/>
  <c r="H622" i="34" a="1"/>
  <c r="H622" i="34" s="1"/>
  <c r="L622" i="34" a="1"/>
  <c r="L622" i="34" s="1"/>
  <c r="E622" i="34" a="1"/>
  <c r="E622" i="34" s="1"/>
  <c r="I622" i="34" a="1"/>
  <c r="I622" i="34" s="1"/>
  <c r="M622" i="34" a="1"/>
  <c r="M622" i="34" s="1"/>
  <c r="J622" i="34" a="1"/>
  <c r="J622" i="34" s="1"/>
  <c r="F622" i="34" a="1"/>
  <c r="F622" i="34" s="1"/>
  <c r="C622" i="34" a="1"/>
  <c r="C622" i="34" s="1"/>
  <c r="B623" i="34" a="1"/>
  <c r="B623" i="34" s="1"/>
  <c r="E623" i="34" l="1" a="1"/>
  <c r="E623" i="34" s="1"/>
  <c r="I623" i="34" a="1"/>
  <c r="I623" i="34" s="1"/>
  <c r="M623" i="34" a="1"/>
  <c r="M623" i="34" s="1"/>
  <c r="F623" i="34" a="1"/>
  <c r="F623" i="34" s="1"/>
  <c r="J623" i="34" a="1"/>
  <c r="J623" i="34" s="1"/>
  <c r="G623" i="34" a="1"/>
  <c r="G623" i="34" s="1"/>
  <c r="K623" i="34" a="1"/>
  <c r="K623" i="34" s="1"/>
  <c r="D623" i="34" a="1"/>
  <c r="D623" i="34" s="1"/>
  <c r="H623" i="34" a="1"/>
  <c r="H623" i="34" s="1"/>
  <c r="C623" i="34" a="1"/>
  <c r="C623" i="34" s="1"/>
  <c r="L623" i="34" a="1"/>
  <c r="L623" i="34" s="1"/>
  <c r="B624" i="34" a="1"/>
  <c r="B624" i="34" s="1"/>
  <c r="G624" i="34" l="1" a="1"/>
  <c r="G624" i="34" s="1"/>
  <c r="K624" i="34" a="1"/>
  <c r="K624" i="34" s="1"/>
  <c r="D624" i="34" a="1"/>
  <c r="D624" i="34" s="1"/>
  <c r="H624" i="34" a="1"/>
  <c r="H624" i="34" s="1"/>
  <c r="L624" i="34" a="1"/>
  <c r="L624" i="34" s="1"/>
  <c r="E624" i="34" a="1"/>
  <c r="E624" i="34" s="1"/>
  <c r="I624" i="34" a="1"/>
  <c r="I624" i="34" s="1"/>
  <c r="M624" i="34" a="1"/>
  <c r="M624" i="34" s="1"/>
  <c r="F624" i="34" a="1"/>
  <c r="F624" i="34" s="1"/>
  <c r="J624" i="34" a="1"/>
  <c r="J624" i="34" s="1"/>
  <c r="C624" i="34" a="1"/>
  <c r="C624" i="34" s="1"/>
  <c r="B625" i="34" a="1"/>
  <c r="B625" i="34" s="1"/>
  <c r="E625" i="34" l="1" a="1"/>
  <c r="E625" i="34" s="1"/>
  <c r="I625" i="34" a="1"/>
  <c r="I625" i="34" s="1"/>
  <c r="M625" i="34" a="1"/>
  <c r="M625" i="34" s="1"/>
  <c r="F625" i="34" a="1"/>
  <c r="F625" i="34" s="1"/>
  <c r="J625" i="34" a="1"/>
  <c r="J625" i="34" s="1"/>
  <c r="G625" i="34" a="1"/>
  <c r="G625" i="34" s="1"/>
  <c r="K625" i="34" a="1"/>
  <c r="K625" i="34" s="1"/>
  <c r="L625" i="34" a="1"/>
  <c r="L625" i="34" s="1"/>
  <c r="D625" i="34" a="1"/>
  <c r="D625" i="34" s="1"/>
  <c r="H625" i="34" a="1"/>
  <c r="H625" i="34" s="1"/>
  <c r="C625" i="34" a="1"/>
  <c r="C625" i="34" s="1"/>
  <c r="B626" i="34" a="1"/>
  <c r="B626" i="34" s="1"/>
  <c r="G626" i="34" l="1" a="1"/>
  <c r="G626" i="34" s="1"/>
  <c r="K626" i="34" a="1"/>
  <c r="K626" i="34" s="1"/>
  <c r="D626" i="34" a="1"/>
  <c r="D626" i="34" s="1"/>
  <c r="H626" i="34" a="1"/>
  <c r="H626" i="34" s="1"/>
  <c r="L626" i="34" a="1"/>
  <c r="L626" i="34" s="1"/>
  <c r="E626" i="34" a="1"/>
  <c r="E626" i="34" s="1"/>
  <c r="I626" i="34" a="1"/>
  <c r="I626" i="34" s="1"/>
  <c r="M626" i="34" a="1"/>
  <c r="M626" i="34" s="1"/>
  <c r="F626" i="34" a="1"/>
  <c r="F626" i="34" s="1"/>
  <c r="J626" i="34" a="1"/>
  <c r="J626" i="34" s="1"/>
  <c r="C626" i="34" a="1"/>
  <c r="C626" i="34" s="1"/>
  <c r="B627" i="34" a="1"/>
  <c r="B627" i="34" s="1"/>
  <c r="E627" i="34" l="1" a="1"/>
  <c r="E627" i="34" s="1"/>
  <c r="I627" i="34" a="1"/>
  <c r="I627" i="34" s="1"/>
  <c r="M627" i="34" a="1"/>
  <c r="M627" i="34" s="1"/>
  <c r="F627" i="34" a="1"/>
  <c r="F627" i="34" s="1"/>
  <c r="J627" i="34" a="1"/>
  <c r="J627" i="34" s="1"/>
  <c r="G627" i="34" a="1"/>
  <c r="G627" i="34" s="1"/>
  <c r="K627" i="34" a="1"/>
  <c r="K627" i="34" s="1"/>
  <c r="H627" i="34" a="1"/>
  <c r="H627" i="34" s="1"/>
  <c r="L627" i="34" a="1"/>
  <c r="L627" i="34" s="1"/>
  <c r="D627" i="34" a="1"/>
  <c r="D627" i="34" s="1"/>
  <c r="C627" i="34" a="1"/>
  <c r="C627" i="34" s="1"/>
  <c r="B628" i="34" a="1"/>
  <c r="B628" i="34" s="1"/>
  <c r="G628" i="34" l="1" a="1"/>
  <c r="G628" i="34" s="1"/>
  <c r="K628" i="34" a="1"/>
  <c r="K628" i="34" s="1"/>
  <c r="D628" i="34" a="1"/>
  <c r="D628" i="34" s="1"/>
  <c r="H628" i="34" a="1"/>
  <c r="H628" i="34" s="1"/>
  <c r="L628" i="34" a="1"/>
  <c r="L628" i="34" s="1"/>
  <c r="E628" i="34" a="1"/>
  <c r="E628" i="34" s="1"/>
  <c r="I628" i="34" a="1"/>
  <c r="I628" i="34" s="1"/>
  <c r="M628" i="34" a="1"/>
  <c r="M628" i="34" s="1"/>
  <c r="F628" i="34" a="1"/>
  <c r="F628" i="34" s="1"/>
  <c r="J628" i="34" a="1"/>
  <c r="J628" i="34" s="1"/>
  <c r="C628" i="34" a="1"/>
  <c r="C628" i="34" s="1"/>
  <c r="B629" i="34" a="1"/>
  <c r="B629" i="34" s="1"/>
  <c r="E629" i="34" l="1" a="1"/>
  <c r="E629" i="34" s="1"/>
  <c r="I629" i="34" a="1"/>
  <c r="I629" i="34" s="1"/>
  <c r="M629" i="34" a="1"/>
  <c r="M629" i="34" s="1"/>
  <c r="F629" i="34" a="1"/>
  <c r="F629" i="34" s="1"/>
  <c r="J629" i="34" a="1"/>
  <c r="J629" i="34" s="1"/>
  <c r="G629" i="34" a="1"/>
  <c r="G629" i="34" s="1"/>
  <c r="K629" i="34" a="1"/>
  <c r="K629" i="34" s="1"/>
  <c r="D629" i="34" a="1"/>
  <c r="D629" i="34" s="1"/>
  <c r="H629" i="34" a="1"/>
  <c r="H629" i="34" s="1"/>
  <c r="L629" i="34" a="1"/>
  <c r="L629" i="34" s="1"/>
  <c r="C629" i="34" a="1"/>
  <c r="C629" i="34" s="1"/>
  <c r="B630" i="34" a="1"/>
  <c r="B630" i="34" s="1"/>
  <c r="G630" i="34" l="1" a="1"/>
  <c r="G630" i="34" s="1"/>
  <c r="K630" i="34" a="1"/>
  <c r="K630" i="34" s="1"/>
  <c r="D630" i="34" a="1"/>
  <c r="D630" i="34" s="1"/>
  <c r="H630" i="34" a="1"/>
  <c r="H630" i="34" s="1"/>
  <c r="L630" i="34" a="1"/>
  <c r="L630" i="34" s="1"/>
  <c r="E630" i="34" a="1"/>
  <c r="E630" i="34" s="1"/>
  <c r="I630" i="34" a="1"/>
  <c r="I630" i="34" s="1"/>
  <c r="M630" i="34" a="1"/>
  <c r="M630" i="34" s="1"/>
  <c r="J630" i="34" a="1"/>
  <c r="J630" i="34" s="1"/>
  <c r="C630" i="34" a="1"/>
  <c r="C630" i="34" s="1"/>
  <c r="F630" i="34" a="1"/>
  <c r="F630" i="34" s="1"/>
  <c r="B631" i="34" a="1"/>
  <c r="B631" i="34" s="1"/>
  <c r="E631" i="34" l="1" a="1"/>
  <c r="E631" i="34" s="1"/>
  <c r="I631" i="34" a="1"/>
  <c r="I631" i="34" s="1"/>
  <c r="M631" i="34" a="1"/>
  <c r="M631" i="34" s="1"/>
  <c r="F631" i="34" a="1"/>
  <c r="F631" i="34" s="1"/>
  <c r="J631" i="34" a="1"/>
  <c r="J631" i="34" s="1"/>
  <c r="G631" i="34" a="1"/>
  <c r="G631" i="34" s="1"/>
  <c r="K631" i="34" a="1"/>
  <c r="K631" i="34" s="1"/>
  <c r="D631" i="34" a="1"/>
  <c r="D631" i="34" s="1"/>
  <c r="H631" i="34" a="1"/>
  <c r="H631" i="34" s="1"/>
  <c r="L631" i="34" a="1"/>
  <c r="L631" i="34" s="1"/>
  <c r="C631" i="34" a="1"/>
  <c r="C631" i="34" s="1"/>
  <c r="B632" i="34" a="1"/>
  <c r="B632" i="34" s="1"/>
  <c r="G632" i="34" l="1" a="1"/>
  <c r="G632" i="34" s="1"/>
  <c r="K632" i="34" a="1"/>
  <c r="K632" i="34" s="1"/>
  <c r="D632" i="34" a="1"/>
  <c r="D632" i="34" s="1"/>
  <c r="H632" i="34" a="1"/>
  <c r="H632" i="34" s="1"/>
  <c r="L632" i="34" a="1"/>
  <c r="L632" i="34" s="1"/>
  <c r="E632" i="34" a="1"/>
  <c r="E632" i="34" s="1"/>
  <c r="I632" i="34" a="1"/>
  <c r="I632" i="34" s="1"/>
  <c r="M632" i="34" a="1"/>
  <c r="M632" i="34" s="1"/>
  <c r="F632" i="34" a="1"/>
  <c r="F632" i="34" s="1"/>
  <c r="J632" i="34" a="1"/>
  <c r="J632" i="34" s="1"/>
  <c r="C632" i="34" a="1"/>
  <c r="C632" i="34" s="1"/>
  <c r="B633" i="34" a="1"/>
  <c r="B633" i="34" s="1"/>
  <c r="E633" i="34" l="1" a="1"/>
  <c r="E633" i="34" s="1"/>
  <c r="I633" i="34" a="1"/>
  <c r="I633" i="34" s="1"/>
  <c r="M633" i="34" a="1"/>
  <c r="M633" i="34" s="1"/>
  <c r="F633" i="34" a="1"/>
  <c r="F633" i="34" s="1"/>
  <c r="J633" i="34" a="1"/>
  <c r="J633" i="34" s="1"/>
  <c r="G633" i="34" a="1"/>
  <c r="G633" i="34" s="1"/>
  <c r="K633" i="34" a="1"/>
  <c r="K633" i="34" s="1"/>
  <c r="L633" i="34" a="1"/>
  <c r="L633" i="34" s="1"/>
  <c r="D633" i="34" a="1"/>
  <c r="D633" i="34" s="1"/>
  <c r="H633" i="34" a="1"/>
  <c r="H633" i="34" s="1"/>
  <c r="C633" i="34" a="1"/>
  <c r="C633" i="34" s="1"/>
  <c r="B634" i="34" a="1"/>
  <c r="B634" i="34" s="1"/>
  <c r="G634" i="34" l="1" a="1"/>
  <c r="G634" i="34" s="1"/>
  <c r="K634" i="34" a="1"/>
  <c r="K634" i="34" s="1"/>
  <c r="D634" i="34" a="1"/>
  <c r="D634" i="34" s="1"/>
  <c r="H634" i="34" a="1"/>
  <c r="H634" i="34" s="1"/>
  <c r="L634" i="34" a="1"/>
  <c r="L634" i="34" s="1"/>
  <c r="E634" i="34" a="1"/>
  <c r="E634" i="34" s="1"/>
  <c r="I634" i="34" a="1"/>
  <c r="I634" i="34" s="1"/>
  <c r="M634" i="34" a="1"/>
  <c r="M634" i="34" s="1"/>
  <c r="F634" i="34" a="1"/>
  <c r="F634" i="34" s="1"/>
  <c r="J634" i="34" a="1"/>
  <c r="J634" i="34" s="1"/>
  <c r="C634" i="34" a="1"/>
  <c r="C634" i="34" s="1"/>
  <c r="B635" i="34" a="1"/>
  <c r="B635" i="34" s="1"/>
  <c r="E635" i="34" l="1" a="1"/>
  <c r="E635" i="34" s="1"/>
  <c r="I635" i="34" a="1"/>
  <c r="I635" i="34" s="1"/>
  <c r="M635" i="34" a="1"/>
  <c r="M635" i="34" s="1"/>
  <c r="F635" i="34" a="1"/>
  <c r="F635" i="34" s="1"/>
  <c r="J635" i="34" a="1"/>
  <c r="J635" i="34" s="1"/>
  <c r="G635" i="34" a="1"/>
  <c r="G635" i="34" s="1"/>
  <c r="K635" i="34" a="1"/>
  <c r="K635" i="34" s="1"/>
  <c r="H635" i="34" a="1"/>
  <c r="H635" i="34" s="1"/>
  <c r="L635" i="34" a="1"/>
  <c r="L635" i="34" s="1"/>
  <c r="D635" i="34" a="1"/>
  <c r="D635" i="34" s="1"/>
  <c r="C635" i="34" a="1"/>
  <c r="C635" i="34" s="1"/>
  <c r="B636" i="34" a="1"/>
  <c r="B636" i="34" s="1"/>
  <c r="G636" i="34" l="1" a="1"/>
  <c r="G636" i="34" s="1"/>
  <c r="K636" i="34" a="1"/>
  <c r="K636" i="34" s="1"/>
  <c r="D636" i="34" a="1"/>
  <c r="D636" i="34" s="1"/>
  <c r="H636" i="34" a="1"/>
  <c r="H636" i="34" s="1"/>
  <c r="L636" i="34" a="1"/>
  <c r="L636" i="34" s="1"/>
  <c r="E636" i="34" a="1"/>
  <c r="E636" i="34" s="1"/>
  <c r="I636" i="34" a="1"/>
  <c r="I636" i="34" s="1"/>
  <c r="M636" i="34" a="1"/>
  <c r="M636" i="34" s="1"/>
  <c r="F636" i="34" a="1"/>
  <c r="F636" i="34" s="1"/>
  <c r="J636" i="34" a="1"/>
  <c r="J636" i="34" s="1"/>
  <c r="C636" i="34" a="1"/>
  <c r="C636" i="34" s="1"/>
  <c r="B637" i="34" a="1"/>
  <c r="B637" i="34" s="1"/>
  <c r="E637" i="34" l="1" a="1"/>
  <c r="E637" i="34" s="1"/>
  <c r="I637" i="34" a="1"/>
  <c r="I637" i="34" s="1"/>
  <c r="M637" i="34" a="1"/>
  <c r="M637" i="34" s="1"/>
  <c r="F637" i="34" a="1"/>
  <c r="F637" i="34" s="1"/>
  <c r="J637" i="34" a="1"/>
  <c r="J637" i="34" s="1"/>
  <c r="G637" i="34" a="1"/>
  <c r="G637" i="34" s="1"/>
  <c r="K637" i="34" a="1"/>
  <c r="K637" i="34" s="1"/>
  <c r="D637" i="34" a="1"/>
  <c r="D637" i="34" s="1"/>
  <c r="H637" i="34" a="1"/>
  <c r="H637" i="34" s="1"/>
  <c r="L637" i="34" a="1"/>
  <c r="L637" i="34" s="1"/>
  <c r="C637" i="34" a="1"/>
  <c r="C637" i="34" s="1"/>
  <c r="B638" i="34" a="1"/>
  <c r="B638" i="34" s="1"/>
  <c r="G638" i="34" l="1" a="1"/>
  <c r="G638" i="34" s="1"/>
  <c r="K638" i="34" a="1"/>
  <c r="K638" i="34" s="1"/>
  <c r="D638" i="34" a="1"/>
  <c r="D638" i="34" s="1"/>
  <c r="H638" i="34" a="1"/>
  <c r="H638" i="34" s="1"/>
  <c r="L638" i="34" a="1"/>
  <c r="L638" i="34" s="1"/>
  <c r="E638" i="34" a="1"/>
  <c r="E638" i="34" s="1"/>
  <c r="I638" i="34" a="1"/>
  <c r="I638" i="34" s="1"/>
  <c r="M638" i="34" a="1"/>
  <c r="M638" i="34" s="1"/>
  <c r="J638" i="34" a="1"/>
  <c r="J638" i="34" s="1"/>
  <c r="F638" i="34" a="1"/>
  <c r="F638" i="34" s="1"/>
  <c r="C638" i="34" a="1"/>
  <c r="C638" i="34" s="1"/>
  <c r="B639" i="34" a="1"/>
  <c r="B639" i="34" s="1"/>
  <c r="E639" i="34" l="1" a="1"/>
  <c r="E639" i="34" s="1"/>
  <c r="I639" i="34" a="1"/>
  <c r="I639" i="34" s="1"/>
  <c r="M639" i="34" a="1"/>
  <c r="M639" i="34" s="1"/>
  <c r="F639" i="34" a="1"/>
  <c r="F639" i="34" s="1"/>
  <c r="J639" i="34" a="1"/>
  <c r="J639" i="34" s="1"/>
  <c r="G639" i="34" a="1"/>
  <c r="G639" i="34" s="1"/>
  <c r="K639" i="34" a="1"/>
  <c r="K639" i="34" s="1"/>
  <c r="D639" i="34" a="1"/>
  <c r="D639" i="34" s="1"/>
  <c r="H639" i="34" a="1"/>
  <c r="H639" i="34" s="1"/>
  <c r="L639" i="34" a="1"/>
  <c r="L639" i="34" s="1"/>
  <c r="C639" i="34" a="1"/>
  <c r="C639" i="34" s="1"/>
  <c r="B640" i="34" a="1"/>
  <c r="B640" i="34" s="1"/>
  <c r="G640" i="34" l="1" a="1"/>
  <c r="G640" i="34" s="1"/>
  <c r="K640" i="34" a="1"/>
  <c r="K640" i="34" s="1"/>
  <c r="D640" i="34" a="1"/>
  <c r="D640" i="34" s="1"/>
  <c r="H640" i="34" a="1"/>
  <c r="H640" i="34" s="1"/>
  <c r="L640" i="34" a="1"/>
  <c r="L640" i="34" s="1"/>
  <c r="E640" i="34" a="1"/>
  <c r="E640" i="34" s="1"/>
  <c r="I640" i="34" a="1"/>
  <c r="I640" i="34" s="1"/>
  <c r="M640" i="34" a="1"/>
  <c r="M640" i="34" s="1"/>
  <c r="F640" i="34" a="1"/>
  <c r="F640" i="34" s="1"/>
  <c r="J640" i="34" a="1"/>
  <c r="J640" i="34" s="1"/>
  <c r="C640" i="34" a="1"/>
  <c r="C640" i="34" s="1"/>
  <c r="B641" i="34" a="1"/>
  <c r="B641" i="34" s="1"/>
  <c r="E641" i="34" l="1" a="1"/>
  <c r="E641" i="34" s="1"/>
  <c r="I641" i="34" a="1"/>
  <c r="I641" i="34" s="1"/>
  <c r="M641" i="34" a="1"/>
  <c r="M641" i="34" s="1"/>
  <c r="F641" i="34" a="1"/>
  <c r="F641" i="34" s="1"/>
  <c r="J641" i="34" a="1"/>
  <c r="J641" i="34" s="1"/>
  <c r="G641" i="34" a="1"/>
  <c r="G641" i="34" s="1"/>
  <c r="K641" i="34" a="1"/>
  <c r="K641" i="34" s="1"/>
  <c r="L641" i="34" a="1"/>
  <c r="L641" i="34" s="1"/>
  <c r="D641" i="34" a="1"/>
  <c r="D641" i="34" s="1"/>
  <c r="H641" i="34" a="1"/>
  <c r="H641" i="34" s="1"/>
  <c r="C641" i="34" a="1"/>
  <c r="C641" i="34" s="1"/>
  <c r="B642" i="34" a="1"/>
  <c r="B642" i="34" s="1"/>
  <c r="G642" i="34" l="1" a="1"/>
  <c r="G642" i="34" s="1"/>
  <c r="K642" i="34" a="1"/>
  <c r="K642" i="34" s="1"/>
  <c r="D642" i="34" a="1"/>
  <c r="D642" i="34" s="1"/>
  <c r="H642" i="34" a="1"/>
  <c r="H642" i="34" s="1"/>
  <c r="L642" i="34" a="1"/>
  <c r="L642" i="34" s="1"/>
  <c r="E642" i="34" a="1"/>
  <c r="E642" i="34" s="1"/>
  <c r="I642" i="34" a="1"/>
  <c r="I642" i="34" s="1"/>
  <c r="M642" i="34" a="1"/>
  <c r="M642" i="34" s="1"/>
  <c r="F642" i="34" a="1"/>
  <c r="F642" i="34" s="1"/>
  <c r="J642" i="34" a="1"/>
  <c r="J642" i="34" s="1"/>
  <c r="C642" i="34" a="1"/>
  <c r="C642" i="34" s="1"/>
  <c r="B643" i="34" a="1"/>
  <c r="B643" i="34" s="1"/>
  <c r="E643" i="34" l="1" a="1"/>
  <c r="E643" i="34" s="1"/>
  <c r="I643" i="34" a="1"/>
  <c r="I643" i="34" s="1"/>
  <c r="M643" i="34" a="1"/>
  <c r="M643" i="34" s="1"/>
  <c r="F643" i="34" a="1"/>
  <c r="F643" i="34" s="1"/>
  <c r="J643" i="34" a="1"/>
  <c r="J643" i="34" s="1"/>
  <c r="G643" i="34" a="1"/>
  <c r="G643" i="34" s="1"/>
  <c r="K643" i="34" a="1"/>
  <c r="K643" i="34" s="1"/>
  <c r="H643" i="34" a="1"/>
  <c r="H643" i="34" s="1"/>
  <c r="L643" i="34" a="1"/>
  <c r="L643" i="34" s="1"/>
  <c r="C643" i="34" a="1"/>
  <c r="C643" i="34" s="1"/>
  <c r="D643" i="34" a="1"/>
  <c r="D643" i="34" s="1"/>
  <c r="B644" i="34" a="1"/>
  <c r="B644" i="34" s="1"/>
  <c r="G644" i="34" l="1" a="1"/>
  <c r="G644" i="34" s="1"/>
  <c r="K644" i="34" a="1"/>
  <c r="K644" i="34" s="1"/>
  <c r="D644" i="34" a="1"/>
  <c r="D644" i="34" s="1"/>
  <c r="H644" i="34" a="1"/>
  <c r="H644" i="34" s="1"/>
  <c r="L644" i="34" a="1"/>
  <c r="L644" i="34" s="1"/>
  <c r="E644" i="34" a="1"/>
  <c r="E644" i="34" s="1"/>
  <c r="I644" i="34" a="1"/>
  <c r="I644" i="34" s="1"/>
  <c r="M644" i="34" a="1"/>
  <c r="M644" i="34" s="1"/>
  <c r="F644" i="34" a="1"/>
  <c r="F644" i="34" s="1"/>
  <c r="J644" i="34" a="1"/>
  <c r="J644" i="34" s="1"/>
  <c r="C644" i="34" a="1"/>
  <c r="C644" i="34" s="1"/>
  <c r="B645" i="34" a="1"/>
  <c r="B645" i="34" s="1"/>
  <c r="E645" i="34" l="1" a="1"/>
  <c r="E645" i="34" s="1"/>
  <c r="I645" i="34" a="1"/>
  <c r="I645" i="34" s="1"/>
  <c r="M645" i="34" a="1"/>
  <c r="M645" i="34" s="1"/>
  <c r="F645" i="34" a="1"/>
  <c r="F645" i="34" s="1"/>
  <c r="J645" i="34" a="1"/>
  <c r="J645" i="34" s="1"/>
  <c r="G645" i="34" a="1"/>
  <c r="G645" i="34" s="1"/>
  <c r="K645" i="34" a="1"/>
  <c r="K645" i="34" s="1"/>
  <c r="D645" i="34" a="1"/>
  <c r="D645" i="34" s="1"/>
  <c r="H645" i="34" a="1"/>
  <c r="H645" i="34" s="1"/>
  <c r="L645" i="34" a="1"/>
  <c r="L645" i="34" s="1"/>
  <c r="C645" i="34" a="1"/>
  <c r="C645" i="34" s="1"/>
  <c r="B646" i="34" a="1"/>
  <c r="B646" i="34" s="1"/>
  <c r="G646" i="34" l="1" a="1"/>
  <c r="G646" i="34" s="1"/>
  <c r="K646" i="34" a="1"/>
  <c r="K646" i="34" s="1"/>
  <c r="D646" i="34" a="1"/>
  <c r="D646" i="34" s="1"/>
  <c r="H646" i="34" a="1"/>
  <c r="H646" i="34" s="1"/>
  <c r="L646" i="34" a="1"/>
  <c r="L646" i="34" s="1"/>
  <c r="E646" i="34" a="1"/>
  <c r="E646" i="34" s="1"/>
  <c r="I646" i="34" a="1"/>
  <c r="I646" i="34" s="1"/>
  <c r="M646" i="34" a="1"/>
  <c r="M646" i="34" s="1"/>
  <c r="J646" i="34" a="1"/>
  <c r="J646" i="34" s="1"/>
  <c r="F646" i="34" a="1"/>
  <c r="F646" i="34" s="1"/>
  <c r="C646" i="34" a="1"/>
  <c r="C646" i="34" s="1"/>
  <c r="B647" i="34" a="1"/>
  <c r="B647" i="34" s="1"/>
  <c r="E647" i="34" l="1" a="1"/>
  <c r="E647" i="34" s="1"/>
  <c r="I647" i="34" a="1"/>
  <c r="I647" i="34" s="1"/>
  <c r="M647" i="34" a="1"/>
  <c r="M647" i="34" s="1"/>
  <c r="F647" i="34" a="1"/>
  <c r="F647" i="34" s="1"/>
  <c r="J647" i="34" a="1"/>
  <c r="J647" i="34" s="1"/>
  <c r="G647" i="34" a="1"/>
  <c r="G647" i="34" s="1"/>
  <c r="K647" i="34" a="1"/>
  <c r="K647" i="34" s="1"/>
  <c r="D647" i="34" a="1"/>
  <c r="D647" i="34" s="1"/>
  <c r="H647" i="34" a="1"/>
  <c r="H647" i="34" s="1"/>
  <c r="L647" i="34" a="1"/>
  <c r="L647" i="34" s="1"/>
  <c r="C647" i="34" a="1"/>
  <c r="C647" i="34" s="1"/>
  <c r="B648" i="34" a="1"/>
  <c r="B648" i="34" s="1"/>
  <c r="G648" i="34" l="1" a="1"/>
  <c r="G648" i="34" s="1"/>
  <c r="K648" i="34" a="1"/>
  <c r="K648" i="34" s="1"/>
  <c r="D648" i="34" a="1"/>
  <c r="D648" i="34" s="1"/>
  <c r="H648" i="34" a="1"/>
  <c r="H648" i="34" s="1"/>
  <c r="L648" i="34" a="1"/>
  <c r="L648" i="34" s="1"/>
  <c r="E648" i="34" a="1"/>
  <c r="E648" i="34" s="1"/>
  <c r="I648" i="34" a="1"/>
  <c r="I648" i="34" s="1"/>
  <c r="M648" i="34" a="1"/>
  <c r="M648" i="34" s="1"/>
  <c r="F648" i="34" a="1"/>
  <c r="F648" i="34" s="1"/>
  <c r="J648" i="34" a="1"/>
  <c r="J648" i="34" s="1"/>
  <c r="C648" i="34" a="1"/>
  <c r="C648" i="34" s="1"/>
  <c r="B649" i="34" a="1"/>
  <c r="B649" i="34" s="1"/>
  <c r="E649" i="34" l="1" a="1"/>
  <c r="E649" i="34" s="1"/>
  <c r="I649" i="34" a="1"/>
  <c r="I649" i="34" s="1"/>
  <c r="M649" i="34" a="1"/>
  <c r="M649" i="34" s="1"/>
  <c r="F649" i="34" a="1"/>
  <c r="F649" i="34" s="1"/>
  <c r="J649" i="34" a="1"/>
  <c r="J649" i="34" s="1"/>
  <c r="G649" i="34" a="1"/>
  <c r="G649" i="34" s="1"/>
  <c r="K649" i="34" a="1"/>
  <c r="K649" i="34" s="1"/>
  <c r="L649" i="34" a="1"/>
  <c r="L649" i="34" s="1"/>
  <c r="D649" i="34" a="1"/>
  <c r="D649" i="34" s="1"/>
  <c r="C649" i="34" a="1"/>
  <c r="C649" i="34" s="1"/>
  <c r="H649" i="34" a="1"/>
  <c r="H649" i="34" s="1"/>
  <c r="B650" i="34" a="1"/>
  <c r="B650" i="34" s="1"/>
  <c r="G650" i="34" l="1" a="1"/>
  <c r="G650" i="34" s="1"/>
  <c r="K650" i="34" a="1"/>
  <c r="K650" i="34" s="1"/>
  <c r="D650" i="34" a="1"/>
  <c r="D650" i="34" s="1"/>
  <c r="H650" i="34" a="1"/>
  <c r="H650" i="34" s="1"/>
  <c r="L650" i="34" a="1"/>
  <c r="L650" i="34" s="1"/>
  <c r="E650" i="34" a="1"/>
  <c r="E650" i="34" s="1"/>
  <c r="I650" i="34" a="1"/>
  <c r="I650" i="34" s="1"/>
  <c r="M650" i="34" a="1"/>
  <c r="M650" i="34" s="1"/>
  <c r="F650" i="34" a="1"/>
  <c r="F650" i="34" s="1"/>
  <c r="J650" i="34" a="1"/>
  <c r="J650" i="34" s="1"/>
  <c r="C650" i="34" a="1"/>
  <c r="C650" i="34" s="1"/>
  <c r="B651" i="34" a="1"/>
  <c r="B651" i="34" s="1"/>
  <c r="E651" i="34" l="1" a="1"/>
  <c r="E651" i="34" s="1"/>
  <c r="I651" i="34" a="1"/>
  <c r="I651" i="34" s="1"/>
  <c r="M651" i="34" a="1"/>
  <c r="M651" i="34" s="1"/>
  <c r="F651" i="34" a="1"/>
  <c r="F651" i="34" s="1"/>
  <c r="J651" i="34" a="1"/>
  <c r="J651" i="34" s="1"/>
  <c r="G651" i="34" a="1"/>
  <c r="G651" i="34" s="1"/>
  <c r="K651" i="34" a="1"/>
  <c r="K651" i="34" s="1"/>
  <c r="H651" i="34" a="1"/>
  <c r="H651" i="34" s="1"/>
  <c r="L651" i="34" a="1"/>
  <c r="L651" i="34" s="1"/>
  <c r="D651" i="34" a="1"/>
  <c r="D651" i="34" s="1"/>
  <c r="C651" i="34" a="1"/>
  <c r="C651" i="34" s="1"/>
  <c r="B652" i="34" a="1"/>
  <c r="B652" i="34" s="1"/>
  <c r="G652" i="34" l="1" a="1"/>
  <c r="G652" i="34" s="1"/>
  <c r="K652" i="34" a="1"/>
  <c r="K652" i="34" s="1"/>
  <c r="D652" i="34" a="1"/>
  <c r="D652" i="34" s="1"/>
  <c r="H652" i="34" a="1"/>
  <c r="H652" i="34" s="1"/>
  <c r="L652" i="34" a="1"/>
  <c r="L652" i="34" s="1"/>
  <c r="E652" i="34" a="1"/>
  <c r="E652" i="34" s="1"/>
  <c r="I652" i="34" a="1"/>
  <c r="I652" i="34" s="1"/>
  <c r="M652" i="34" a="1"/>
  <c r="M652" i="34" s="1"/>
  <c r="F652" i="34" a="1"/>
  <c r="F652" i="34" s="1"/>
  <c r="J652" i="34" a="1"/>
  <c r="J652" i="34" s="1"/>
  <c r="C652" i="34" a="1"/>
  <c r="C652" i="34" s="1"/>
  <c r="B653" i="34" a="1"/>
  <c r="B653" i="34" s="1"/>
  <c r="E653" i="34" l="1" a="1"/>
  <c r="E653" i="34" s="1"/>
  <c r="I653" i="34" a="1"/>
  <c r="I653" i="34" s="1"/>
  <c r="M653" i="34" a="1"/>
  <c r="M653" i="34" s="1"/>
  <c r="F653" i="34" a="1"/>
  <c r="F653" i="34" s="1"/>
  <c r="J653" i="34" a="1"/>
  <c r="J653" i="34" s="1"/>
  <c r="G653" i="34" a="1"/>
  <c r="G653" i="34" s="1"/>
  <c r="K653" i="34" a="1"/>
  <c r="K653" i="34" s="1"/>
  <c r="D653" i="34" a="1"/>
  <c r="D653" i="34" s="1"/>
  <c r="H653" i="34" a="1"/>
  <c r="H653" i="34" s="1"/>
  <c r="L653" i="34" a="1"/>
  <c r="L653" i="34" s="1"/>
  <c r="C653" i="34" a="1"/>
  <c r="C653" i="34" s="1"/>
  <c r="B654" i="34" a="1"/>
  <c r="B654" i="34" s="1"/>
  <c r="G654" i="34" l="1" a="1"/>
  <c r="G654" i="34" s="1"/>
  <c r="K654" i="34" a="1"/>
  <c r="K654" i="34" s="1"/>
  <c r="D654" i="34" a="1"/>
  <c r="D654" i="34" s="1"/>
  <c r="H654" i="34" a="1"/>
  <c r="H654" i="34" s="1"/>
  <c r="L654" i="34" a="1"/>
  <c r="L654" i="34" s="1"/>
  <c r="E654" i="34" a="1"/>
  <c r="E654" i="34" s="1"/>
  <c r="I654" i="34" a="1"/>
  <c r="I654" i="34" s="1"/>
  <c r="M654" i="34" a="1"/>
  <c r="M654" i="34" s="1"/>
  <c r="J654" i="34" a="1"/>
  <c r="J654" i="34" s="1"/>
  <c r="F654" i="34" a="1"/>
  <c r="F654" i="34" s="1"/>
  <c r="C654" i="34" a="1"/>
  <c r="C654" i="34" s="1"/>
  <c r="B655" i="34" a="1"/>
  <c r="B655" i="34" s="1"/>
  <c r="E655" i="34" l="1" a="1"/>
  <c r="E655" i="34" s="1"/>
  <c r="I655" i="34" a="1"/>
  <c r="I655" i="34" s="1"/>
  <c r="M655" i="34" a="1"/>
  <c r="M655" i="34" s="1"/>
  <c r="F655" i="34" a="1"/>
  <c r="F655" i="34" s="1"/>
  <c r="J655" i="34" a="1"/>
  <c r="J655" i="34" s="1"/>
  <c r="G655" i="34" a="1"/>
  <c r="G655" i="34" s="1"/>
  <c r="K655" i="34" a="1"/>
  <c r="K655" i="34" s="1"/>
  <c r="D655" i="34" a="1"/>
  <c r="D655" i="34" s="1"/>
  <c r="H655" i="34" a="1"/>
  <c r="H655" i="34" s="1"/>
  <c r="C655" i="34" a="1"/>
  <c r="C655" i="34" s="1"/>
  <c r="L655" i="34" a="1"/>
  <c r="L655" i="34" s="1"/>
  <c r="B656" i="34" a="1"/>
  <c r="B656" i="34" s="1"/>
  <c r="G656" i="34" l="1" a="1"/>
  <c r="G656" i="34" s="1"/>
  <c r="K656" i="34" a="1"/>
  <c r="K656" i="34" s="1"/>
  <c r="D656" i="34" a="1"/>
  <c r="D656" i="34" s="1"/>
  <c r="H656" i="34" a="1"/>
  <c r="H656" i="34" s="1"/>
  <c r="L656" i="34" a="1"/>
  <c r="L656" i="34" s="1"/>
  <c r="E656" i="34" a="1"/>
  <c r="E656" i="34" s="1"/>
  <c r="I656" i="34" a="1"/>
  <c r="I656" i="34" s="1"/>
  <c r="M656" i="34" a="1"/>
  <c r="M656" i="34" s="1"/>
  <c r="F656" i="34" a="1"/>
  <c r="F656" i="34" s="1"/>
  <c r="J656" i="34" a="1"/>
  <c r="J656" i="34" s="1"/>
  <c r="C656" i="34" a="1"/>
  <c r="C656" i="34" s="1"/>
  <c r="B657" i="34" a="1"/>
  <c r="B657" i="34" s="1"/>
  <c r="E657" i="34" l="1" a="1"/>
  <c r="E657" i="34" s="1"/>
  <c r="I657" i="34" a="1"/>
  <c r="I657" i="34" s="1"/>
  <c r="M657" i="34" a="1"/>
  <c r="M657" i="34" s="1"/>
  <c r="F657" i="34" a="1"/>
  <c r="F657" i="34" s="1"/>
  <c r="J657" i="34" a="1"/>
  <c r="J657" i="34" s="1"/>
  <c r="G657" i="34" a="1"/>
  <c r="G657" i="34" s="1"/>
  <c r="K657" i="34" a="1"/>
  <c r="K657" i="34" s="1"/>
  <c r="L657" i="34" a="1"/>
  <c r="L657" i="34" s="1"/>
  <c r="D657" i="34" a="1"/>
  <c r="D657" i="34" s="1"/>
  <c r="H657" i="34" a="1"/>
  <c r="H657" i="34" s="1"/>
  <c r="C657" i="34" a="1"/>
  <c r="C657" i="34" s="1"/>
  <c r="B658" i="34" a="1"/>
  <c r="B658" i="34" s="1"/>
  <c r="G658" i="34" l="1" a="1"/>
  <c r="G658" i="34" s="1"/>
  <c r="K658" i="34" a="1"/>
  <c r="K658" i="34" s="1"/>
  <c r="D658" i="34" a="1"/>
  <c r="D658" i="34" s="1"/>
  <c r="H658" i="34" a="1"/>
  <c r="H658" i="34" s="1"/>
  <c r="L658" i="34" a="1"/>
  <c r="L658" i="34" s="1"/>
  <c r="E658" i="34" a="1"/>
  <c r="E658" i="34" s="1"/>
  <c r="I658" i="34" a="1"/>
  <c r="I658" i="34" s="1"/>
  <c r="M658" i="34" a="1"/>
  <c r="M658" i="34" s="1"/>
  <c r="F658" i="34" a="1"/>
  <c r="F658" i="34" s="1"/>
  <c r="J658" i="34" a="1"/>
  <c r="J658" i="34" s="1"/>
  <c r="C658" i="34" a="1"/>
  <c r="C658" i="34" s="1"/>
  <c r="B659" i="34" a="1"/>
  <c r="B659" i="34" s="1"/>
  <c r="E659" i="34" l="1" a="1"/>
  <c r="E659" i="34" s="1"/>
  <c r="I659" i="34" a="1"/>
  <c r="I659" i="34" s="1"/>
  <c r="M659" i="34" a="1"/>
  <c r="M659" i="34" s="1"/>
  <c r="F659" i="34" a="1"/>
  <c r="F659" i="34" s="1"/>
  <c r="J659" i="34" a="1"/>
  <c r="J659" i="34" s="1"/>
  <c r="G659" i="34" a="1"/>
  <c r="G659" i="34" s="1"/>
  <c r="K659" i="34" a="1"/>
  <c r="K659" i="34" s="1"/>
  <c r="H659" i="34" a="1"/>
  <c r="H659" i="34" s="1"/>
  <c r="L659" i="34" a="1"/>
  <c r="L659" i="34" s="1"/>
  <c r="D659" i="34" a="1"/>
  <c r="D659" i="34" s="1"/>
  <c r="C659" i="34" a="1"/>
  <c r="C659" i="34" s="1"/>
  <c r="B660" i="34" a="1"/>
  <c r="B660" i="34" s="1"/>
  <c r="G660" i="34" l="1" a="1"/>
  <c r="G660" i="34" s="1"/>
  <c r="K660" i="34" a="1"/>
  <c r="K660" i="34" s="1"/>
  <c r="D660" i="34" a="1"/>
  <c r="D660" i="34" s="1"/>
  <c r="H660" i="34" a="1"/>
  <c r="H660" i="34" s="1"/>
  <c r="L660" i="34" a="1"/>
  <c r="L660" i="34" s="1"/>
  <c r="E660" i="34" a="1"/>
  <c r="E660" i="34" s="1"/>
  <c r="I660" i="34" a="1"/>
  <c r="I660" i="34" s="1"/>
  <c r="M660" i="34" a="1"/>
  <c r="M660" i="34" s="1"/>
  <c r="F660" i="34" a="1"/>
  <c r="F660" i="34" s="1"/>
  <c r="J660" i="34" a="1"/>
  <c r="J660" i="34" s="1"/>
  <c r="C660" i="34" a="1"/>
  <c r="C660" i="34" s="1"/>
  <c r="B661" i="34" a="1"/>
  <c r="B661" i="34" s="1"/>
  <c r="E661" i="34" l="1" a="1"/>
  <c r="E661" i="34" s="1"/>
  <c r="I661" i="34" a="1"/>
  <c r="I661" i="34" s="1"/>
  <c r="M661" i="34" a="1"/>
  <c r="M661" i="34" s="1"/>
  <c r="F661" i="34" a="1"/>
  <c r="F661" i="34" s="1"/>
  <c r="J661" i="34" a="1"/>
  <c r="J661" i="34" s="1"/>
  <c r="G661" i="34" a="1"/>
  <c r="G661" i="34" s="1"/>
  <c r="K661" i="34" a="1"/>
  <c r="K661" i="34" s="1"/>
  <c r="D661" i="34" a="1"/>
  <c r="D661" i="34" s="1"/>
  <c r="H661" i="34" a="1"/>
  <c r="H661" i="34" s="1"/>
  <c r="L661" i="34" a="1"/>
  <c r="L661" i="34" s="1"/>
  <c r="C661" i="34" a="1"/>
  <c r="C661" i="34" s="1"/>
  <c r="B662" i="34" a="1"/>
  <c r="B662" i="34" s="1"/>
  <c r="G662" i="34" l="1" a="1"/>
  <c r="G662" i="34" s="1"/>
  <c r="K662" i="34" a="1"/>
  <c r="K662" i="34" s="1"/>
  <c r="D662" i="34" a="1"/>
  <c r="D662" i="34" s="1"/>
  <c r="H662" i="34" a="1"/>
  <c r="H662" i="34" s="1"/>
  <c r="L662" i="34" a="1"/>
  <c r="L662" i="34" s="1"/>
  <c r="E662" i="34" a="1"/>
  <c r="E662" i="34" s="1"/>
  <c r="I662" i="34" a="1"/>
  <c r="I662" i="34" s="1"/>
  <c r="M662" i="34" a="1"/>
  <c r="M662" i="34" s="1"/>
  <c r="J662" i="34" a="1"/>
  <c r="J662" i="34" s="1"/>
  <c r="C662" i="34" a="1"/>
  <c r="C662" i="34" s="1"/>
  <c r="F662" i="34" a="1"/>
  <c r="F662" i="34" s="1"/>
  <c r="B663" i="34" a="1"/>
  <c r="B663" i="34" s="1"/>
  <c r="E663" i="34" l="1" a="1"/>
  <c r="E663" i="34" s="1"/>
  <c r="I663" i="34" a="1"/>
  <c r="I663" i="34" s="1"/>
  <c r="M663" i="34" a="1"/>
  <c r="M663" i="34" s="1"/>
  <c r="F663" i="34" a="1"/>
  <c r="F663" i="34" s="1"/>
  <c r="J663" i="34" a="1"/>
  <c r="J663" i="34" s="1"/>
  <c r="G663" i="34" a="1"/>
  <c r="G663" i="34" s="1"/>
  <c r="K663" i="34" a="1"/>
  <c r="K663" i="34" s="1"/>
  <c r="D663" i="34" a="1"/>
  <c r="D663" i="34" s="1"/>
  <c r="H663" i="34" a="1"/>
  <c r="H663" i="34" s="1"/>
  <c r="L663" i="34" a="1"/>
  <c r="L663" i="34" s="1"/>
  <c r="C663" i="34" a="1"/>
  <c r="C663" i="34" s="1"/>
  <c r="B664" i="34" a="1"/>
  <c r="B664" i="34" s="1"/>
  <c r="G664" i="34" l="1" a="1"/>
  <c r="G664" i="34" s="1"/>
  <c r="K664" i="34" a="1"/>
  <c r="K664" i="34" s="1"/>
  <c r="D664" i="34" a="1"/>
  <c r="D664" i="34" s="1"/>
  <c r="H664" i="34" a="1"/>
  <c r="H664" i="34" s="1"/>
  <c r="L664" i="34" a="1"/>
  <c r="L664" i="34" s="1"/>
  <c r="E664" i="34" a="1"/>
  <c r="E664" i="34" s="1"/>
  <c r="I664" i="34" a="1"/>
  <c r="I664" i="34" s="1"/>
  <c r="M664" i="34" a="1"/>
  <c r="M664" i="34" s="1"/>
  <c r="F664" i="34" a="1"/>
  <c r="F664" i="34" s="1"/>
  <c r="J664" i="34" a="1"/>
  <c r="J664" i="34" s="1"/>
  <c r="C664" i="34" a="1"/>
  <c r="C664" i="34" s="1"/>
  <c r="B665" i="34" a="1"/>
  <c r="B665" i="34" s="1"/>
  <c r="E665" i="34" l="1" a="1"/>
  <c r="E665" i="34" s="1"/>
  <c r="I665" i="34" a="1"/>
  <c r="I665" i="34" s="1"/>
  <c r="M665" i="34" a="1"/>
  <c r="M665" i="34" s="1"/>
  <c r="F665" i="34" a="1"/>
  <c r="F665" i="34" s="1"/>
  <c r="J665" i="34" a="1"/>
  <c r="J665" i="34" s="1"/>
  <c r="G665" i="34" a="1"/>
  <c r="G665" i="34" s="1"/>
  <c r="K665" i="34" a="1"/>
  <c r="K665" i="34" s="1"/>
  <c r="L665" i="34" a="1"/>
  <c r="L665" i="34" s="1"/>
  <c r="D665" i="34" a="1"/>
  <c r="D665" i="34" s="1"/>
  <c r="H665" i="34" a="1"/>
  <c r="H665" i="34" s="1"/>
  <c r="C665" i="34" a="1"/>
  <c r="C665" i="34" s="1"/>
  <c r="B666" i="34" a="1"/>
  <c r="B666" i="34" s="1"/>
  <c r="G666" i="34" l="1" a="1"/>
  <c r="G666" i="34" s="1"/>
  <c r="K666" i="34" a="1"/>
  <c r="K666" i="34" s="1"/>
  <c r="D666" i="34" a="1"/>
  <c r="D666" i="34" s="1"/>
  <c r="H666" i="34" a="1"/>
  <c r="H666" i="34" s="1"/>
  <c r="L666" i="34" a="1"/>
  <c r="L666" i="34" s="1"/>
  <c r="E666" i="34" a="1"/>
  <c r="E666" i="34" s="1"/>
  <c r="I666" i="34" a="1"/>
  <c r="I666" i="34" s="1"/>
  <c r="M666" i="34" a="1"/>
  <c r="M666" i="34" s="1"/>
  <c r="F666" i="34" a="1"/>
  <c r="F666" i="34" s="1"/>
  <c r="J666" i="34" a="1"/>
  <c r="J666" i="34" s="1"/>
  <c r="C666" i="34" a="1"/>
  <c r="C666" i="34" s="1"/>
  <c r="B667" i="34" a="1"/>
  <c r="B667" i="34" s="1"/>
  <c r="E667" i="34" l="1" a="1"/>
  <c r="E667" i="34" s="1"/>
  <c r="I667" i="34" a="1"/>
  <c r="I667" i="34" s="1"/>
  <c r="M667" i="34" a="1"/>
  <c r="M667" i="34" s="1"/>
  <c r="F667" i="34" a="1"/>
  <c r="F667" i="34" s="1"/>
  <c r="J667" i="34" a="1"/>
  <c r="J667" i="34" s="1"/>
  <c r="G667" i="34" a="1"/>
  <c r="G667" i="34" s="1"/>
  <c r="K667" i="34" a="1"/>
  <c r="K667" i="34" s="1"/>
  <c r="H667" i="34" a="1"/>
  <c r="H667" i="34" s="1"/>
  <c r="L667" i="34" a="1"/>
  <c r="L667" i="34" s="1"/>
  <c r="D667" i="34" a="1"/>
  <c r="D667" i="34" s="1"/>
  <c r="C667" i="34" a="1"/>
  <c r="C667" i="34" s="1"/>
  <c r="B668" i="34" a="1"/>
  <c r="B668" i="34" s="1"/>
  <c r="G668" i="34" l="1" a="1"/>
  <c r="G668" i="34" s="1"/>
  <c r="K668" i="34" a="1"/>
  <c r="K668" i="34" s="1"/>
  <c r="D668" i="34" a="1"/>
  <c r="D668" i="34" s="1"/>
  <c r="H668" i="34" a="1"/>
  <c r="H668" i="34" s="1"/>
  <c r="L668" i="34" a="1"/>
  <c r="L668" i="34" s="1"/>
  <c r="E668" i="34" a="1"/>
  <c r="E668" i="34" s="1"/>
  <c r="I668" i="34" a="1"/>
  <c r="I668" i="34" s="1"/>
  <c r="M668" i="34" a="1"/>
  <c r="M668" i="34" s="1"/>
  <c r="F668" i="34" a="1"/>
  <c r="F668" i="34" s="1"/>
  <c r="J668" i="34" a="1"/>
  <c r="J668" i="34" s="1"/>
  <c r="C668" i="34" a="1"/>
  <c r="C668" i="34" s="1"/>
  <c r="B669" i="34" a="1"/>
  <c r="B669" i="34" s="1"/>
  <c r="E669" i="34" l="1" a="1"/>
  <c r="E669" i="34" s="1"/>
  <c r="I669" i="34" a="1"/>
  <c r="I669" i="34" s="1"/>
  <c r="M669" i="34" a="1"/>
  <c r="M669" i="34" s="1"/>
  <c r="F669" i="34" a="1"/>
  <c r="F669" i="34" s="1"/>
  <c r="J669" i="34" a="1"/>
  <c r="J669" i="34" s="1"/>
  <c r="G669" i="34" a="1"/>
  <c r="G669" i="34" s="1"/>
  <c r="K669" i="34" a="1"/>
  <c r="K669" i="34" s="1"/>
  <c r="D669" i="34" a="1"/>
  <c r="D669" i="34" s="1"/>
  <c r="H669" i="34" a="1"/>
  <c r="H669" i="34" s="1"/>
  <c r="L669" i="34" a="1"/>
  <c r="L669" i="34" s="1"/>
  <c r="C669" i="34" a="1"/>
  <c r="C669" i="34" s="1"/>
  <c r="B670" i="34" a="1"/>
  <c r="B670" i="34" s="1"/>
  <c r="G670" i="34" l="1" a="1"/>
  <c r="G670" i="34" s="1"/>
  <c r="K670" i="34" a="1"/>
  <c r="K670" i="34" s="1"/>
  <c r="D670" i="34" a="1"/>
  <c r="D670" i="34" s="1"/>
  <c r="H670" i="34" a="1"/>
  <c r="H670" i="34" s="1"/>
  <c r="L670" i="34" a="1"/>
  <c r="L670" i="34" s="1"/>
  <c r="E670" i="34" a="1"/>
  <c r="E670" i="34" s="1"/>
  <c r="I670" i="34" a="1"/>
  <c r="I670" i="34" s="1"/>
  <c r="M670" i="34" a="1"/>
  <c r="M670" i="34" s="1"/>
  <c r="J670" i="34" a="1"/>
  <c r="J670" i="34" s="1"/>
  <c r="F670" i="34" a="1"/>
  <c r="F670" i="34" s="1"/>
  <c r="C670" i="34" a="1"/>
  <c r="C670" i="34" s="1"/>
  <c r="B671" i="34" a="1"/>
  <c r="B671" i="34" s="1"/>
  <c r="E671" i="34" l="1" a="1"/>
  <c r="E671" i="34" s="1"/>
  <c r="I671" i="34" a="1"/>
  <c r="I671" i="34" s="1"/>
  <c r="M671" i="34" a="1"/>
  <c r="M671" i="34" s="1"/>
  <c r="F671" i="34" a="1"/>
  <c r="F671" i="34" s="1"/>
  <c r="J671" i="34" a="1"/>
  <c r="J671" i="34" s="1"/>
  <c r="G671" i="34" a="1"/>
  <c r="G671" i="34" s="1"/>
  <c r="K671" i="34" a="1"/>
  <c r="K671" i="34" s="1"/>
  <c r="D671" i="34" a="1"/>
  <c r="D671" i="34" s="1"/>
  <c r="H671" i="34" a="1"/>
  <c r="H671" i="34" s="1"/>
  <c r="L671" i="34" a="1"/>
  <c r="L671" i="34" s="1"/>
  <c r="C671" i="34" a="1"/>
  <c r="C671" i="34" s="1"/>
  <c r="B672" i="34" a="1"/>
  <c r="B672" i="34" s="1"/>
  <c r="G672" i="34" l="1" a="1"/>
  <c r="G672" i="34" s="1"/>
  <c r="K672" i="34" a="1"/>
  <c r="K672" i="34" s="1"/>
  <c r="D672" i="34" a="1"/>
  <c r="D672" i="34" s="1"/>
  <c r="H672" i="34" a="1"/>
  <c r="H672" i="34" s="1"/>
  <c r="L672" i="34" a="1"/>
  <c r="L672" i="34" s="1"/>
  <c r="E672" i="34" a="1"/>
  <c r="E672" i="34" s="1"/>
  <c r="I672" i="34" a="1"/>
  <c r="I672" i="34" s="1"/>
  <c r="M672" i="34" a="1"/>
  <c r="M672" i="34" s="1"/>
  <c r="F672" i="34" a="1"/>
  <c r="F672" i="34" s="1"/>
  <c r="J672" i="34" a="1"/>
  <c r="J672" i="34" s="1"/>
  <c r="C672" i="34" a="1"/>
  <c r="C672" i="34" s="1"/>
  <c r="B673" i="34" a="1"/>
  <c r="B673" i="34" s="1"/>
  <c r="E673" i="34" l="1" a="1"/>
  <c r="E673" i="34" s="1"/>
  <c r="I673" i="34" a="1"/>
  <c r="I673" i="34" s="1"/>
  <c r="M673" i="34" a="1"/>
  <c r="M673" i="34" s="1"/>
  <c r="F673" i="34" a="1"/>
  <c r="F673" i="34" s="1"/>
  <c r="J673" i="34" a="1"/>
  <c r="J673" i="34" s="1"/>
  <c r="G673" i="34" a="1"/>
  <c r="G673" i="34" s="1"/>
  <c r="K673" i="34" a="1"/>
  <c r="K673" i="34" s="1"/>
  <c r="L673" i="34" a="1"/>
  <c r="L673" i="34" s="1"/>
  <c r="D673" i="34" a="1"/>
  <c r="D673" i="34" s="1"/>
  <c r="C673" i="34" a="1"/>
  <c r="C673" i="34" s="1"/>
  <c r="H673" i="34" a="1"/>
  <c r="H673" i="34" s="1"/>
  <c r="B674" i="34" a="1"/>
  <c r="B674" i="34" s="1"/>
  <c r="G674" i="34" l="1" a="1"/>
  <c r="G674" i="34" s="1"/>
  <c r="K674" i="34" a="1"/>
  <c r="K674" i="34" s="1"/>
  <c r="D674" i="34" a="1"/>
  <c r="D674" i="34" s="1"/>
  <c r="H674" i="34" a="1"/>
  <c r="H674" i="34" s="1"/>
  <c r="L674" i="34" a="1"/>
  <c r="L674" i="34" s="1"/>
  <c r="E674" i="34" a="1"/>
  <c r="E674" i="34" s="1"/>
  <c r="I674" i="34" a="1"/>
  <c r="I674" i="34" s="1"/>
  <c r="F674" i="34" a="1"/>
  <c r="F674" i="34" s="1"/>
  <c r="J674" i="34" a="1"/>
  <c r="J674" i="34" s="1"/>
  <c r="C674" i="34" a="1"/>
  <c r="C674" i="34" s="1"/>
  <c r="M674" i="34" a="1"/>
  <c r="M674" i="34" s="1"/>
  <c r="B675" i="34" a="1"/>
  <c r="B675" i="34" s="1"/>
  <c r="D675" i="34" l="1" a="1"/>
  <c r="D675" i="34" s="1"/>
  <c r="H675" i="34" a="1"/>
  <c r="H675" i="34" s="1"/>
  <c r="L675" i="34" a="1"/>
  <c r="L675" i="34" s="1"/>
  <c r="E675" i="34" a="1"/>
  <c r="E675" i="34" s="1"/>
  <c r="I675" i="34" a="1"/>
  <c r="I675" i="34" s="1"/>
  <c r="M675" i="34" a="1"/>
  <c r="M675" i="34" s="1"/>
  <c r="F675" i="34" a="1"/>
  <c r="F675" i="34" s="1"/>
  <c r="J675" i="34" a="1"/>
  <c r="J675" i="34" s="1"/>
  <c r="G675" i="34" a="1"/>
  <c r="G675" i="34" s="1"/>
  <c r="K675" i="34" a="1"/>
  <c r="K675" i="34" s="1"/>
  <c r="C675" i="34" a="1"/>
  <c r="C675" i="34" s="1"/>
  <c r="B676" i="34" a="1"/>
  <c r="B676" i="34" s="1"/>
  <c r="E676" i="34" l="1" a="1"/>
  <c r="E676" i="34" s="1"/>
  <c r="I676" i="34" a="1"/>
  <c r="I676" i="34" s="1"/>
  <c r="F676" i="34" a="1"/>
  <c r="F676" i="34" s="1"/>
  <c r="J676" i="34" a="1"/>
  <c r="J676" i="34" s="1"/>
  <c r="M676" i="34" a="1"/>
  <c r="M676" i="34" s="1"/>
  <c r="D676" i="34" a="1"/>
  <c r="D676" i="34" s="1"/>
  <c r="G676" i="34" a="1"/>
  <c r="G676" i="34" s="1"/>
  <c r="K676" i="34" a="1"/>
  <c r="K676" i="34" s="1"/>
  <c r="L676" i="34" a="1"/>
  <c r="L676" i="34" s="1"/>
  <c r="H676" i="34" a="1"/>
  <c r="H676" i="34" s="1"/>
  <c r="C676" i="34" a="1"/>
  <c r="C676" i="34" s="1"/>
  <c r="B677" i="34" a="1"/>
  <c r="B677" i="34" s="1"/>
  <c r="F677" i="34" l="1" a="1"/>
  <c r="F677" i="34" s="1"/>
  <c r="J677" i="34" a="1"/>
  <c r="J677" i="34" s="1"/>
  <c r="G677" i="34" a="1"/>
  <c r="G677" i="34" s="1"/>
  <c r="K677" i="34" a="1"/>
  <c r="K677" i="34" s="1"/>
  <c r="D677" i="34" a="1"/>
  <c r="D677" i="34" s="1"/>
  <c r="H677" i="34" a="1"/>
  <c r="H677" i="34" s="1"/>
  <c r="L677" i="34" a="1"/>
  <c r="L677" i="34" s="1"/>
  <c r="E677" i="34" a="1"/>
  <c r="E677" i="34" s="1"/>
  <c r="I677" i="34" a="1"/>
  <c r="I677" i="34" s="1"/>
  <c r="M677" i="34" a="1"/>
  <c r="M677" i="34" s="1"/>
  <c r="C677" i="34" a="1"/>
  <c r="C677" i="34" s="1"/>
  <c r="B678" i="34" a="1"/>
  <c r="B678" i="34" s="1"/>
  <c r="D678" i="34" l="1" a="1"/>
  <c r="D678" i="34" s="1"/>
  <c r="G678" i="34" a="1"/>
  <c r="G678" i="34" s="1"/>
  <c r="J678" i="34" a="1"/>
  <c r="J678" i="34" s="1"/>
  <c r="H678" i="34" a="1"/>
  <c r="H678" i="34" s="1"/>
  <c r="K678" i="34" a="1"/>
  <c r="K678" i="34" s="1"/>
  <c r="E678" i="34" a="1"/>
  <c r="E678" i="34" s="1"/>
  <c r="L678" i="34" a="1"/>
  <c r="L678" i="34" s="1"/>
  <c r="F678" i="34" a="1"/>
  <c r="F678" i="34" s="1"/>
  <c r="I678" i="34" a="1"/>
  <c r="I678" i="34" s="1"/>
  <c r="M678" i="34" a="1"/>
  <c r="M678" i="34" s="1"/>
  <c r="C678" i="34" a="1"/>
  <c r="C678" i="34" s="1"/>
  <c r="B679" i="34" a="1"/>
  <c r="B679" i="34" s="1"/>
  <c r="D679" i="34" l="1" a="1"/>
  <c r="D679" i="34" s="1"/>
  <c r="H679" i="34" a="1"/>
  <c r="H679" i="34" s="1"/>
  <c r="L679" i="34" a="1"/>
  <c r="L679" i="34" s="1"/>
  <c r="E679" i="34" a="1"/>
  <c r="E679" i="34" s="1"/>
  <c r="I679" i="34" a="1"/>
  <c r="I679" i="34" s="1"/>
  <c r="M679" i="34" a="1"/>
  <c r="M679" i="34" s="1"/>
  <c r="F679" i="34" a="1"/>
  <c r="F679" i="34" s="1"/>
  <c r="J679" i="34" a="1"/>
  <c r="J679" i="34" s="1"/>
  <c r="K679" i="34" a="1"/>
  <c r="K679" i="34" s="1"/>
  <c r="G679" i="34" a="1"/>
  <c r="G679" i="34" s="1"/>
  <c r="C679" i="34" a="1"/>
  <c r="C679" i="34" s="1"/>
  <c r="B680" i="34" a="1"/>
  <c r="B680" i="34" s="1"/>
  <c r="E680" i="34" l="1" a="1"/>
  <c r="E680" i="34" s="1"/>
  <c r="I680" i="34" a="1"/>
  <c r="I680" i="34" s="1"/>
  <c r="M680" i="34" a="1"/>
  <c r="M680" i="34" s="1"/>
  <c r="F680" i="34" a="1"/>
  <c r="F680" i="34" s="1"/>
  <c r="J680" i="34" a="1"/>
  <c r="J680" i="34" s="1"/>
  <c r="D680" i="34" a="1"/>
  <c r="D680" i="34" s="1"/>
  <c r="G680" i="34" a="1"/>
  <c r="G680" i="34" s="1"/>
  <c r="K680" i="34" a="1"/>
  <c r="K680" i="34" s="1"/>
  <c r="H680" i="34" a="1"/>
  <c r="H680" i="34" s="1"/>
  <c r="C680" i="34" a="1"/>
  <c r="C680" i="34" s="1"/>
  <c r="L680" i="34" a="1"/>
  <c r="L680" i="34" s="1"/>
  <c r="B681" i="34" a="1"/>
  <c r="B681" i="34" s="1"/>
  <c r="G681" i="34" l="1" a="1"/>
  <c r="G681" i="34" s="1"/>
  <c r="D681" i="34" a="1"/>
  <c r="D681" i="34" s="1"/>
  <c r="H681" i="34" a="1"/>
  <c r="H681" i="34" s="1"/>
  <c r="K681" i="34" a="1"/>
  <c r="K681" i="34" s="1"/>
  <c r="E681" i="34" a="1"/>
  <c r="E681" i="34" s="1"/>
  <c r="I681" i="34" a="1"/>
  <c r="I681" i="34" s="1"/>
  <c r="L681" i="34" a="1"/>
  <c r="L681" i="34" s="1"/>
  <c r="F681" i="34" a="1"/>
  <c r="F681" i="34" s="1"/>
  <c r="J681" i="34" a="1"/>
  <c r="J681" i="34" s="1"/>
  <c r="M681" i="34" a="1"/>
  <c r="M681" i="34" s="1"/>
  <c r="C681" i="34" a="1"/>
  <c r="C681" i="34" s="1"/>
  <c r="B682" i="34" a="1"/>
  <c r="B682" i="34" s="1"/>
  <c r="D682" i="34" l="1" a="1"/>
  <c r="D682" i="34" s="1"/>
  <c r="G682" i="34" a="1"/>
  <c r="G682" i="34" s="1"/>
  <c r="K682" i="34" a="1"/>
  <c r="K682" i="34" s="1"/>
  <c r="H682" i="34" a="1"/>
  <c r="H682" i="34" s="1"/>
  <c r="L682" i="34" a="1"/>
  <c r="L682" i="34" s="1"/>
  <c r="E682" i="34" a="1"/>
  <c r="E682" i="34" s="1"/>
  <c r="I682" i="34" a="1"/>
  <c r="I682" i="34" s="1"/>
  <c r="J682" i="34" a="1"/>
  <c r="J682" i="34" s="1"/>
  <c r="M682" i="34" a="1"/>
  <c r="M682" i="34" s="1"/>
  <c r="F682" i="34" a="1"/>
  <c r="F682" i="34" s="1"/>
  <c r="C682" i="34" a="1"/>
  <c r="C682" i="34" s="1"/>
  <c r="B683" i="34" a="1"/>
  <c r="B683" i="34" s="1"/>
  <c r="D683" i="34" l="1" a="1"/>
  <c r="D683" i="34" s="1"/>
  <c r="H683" i="34" a="1"/>
  <c r="H683" i="34" s="1"/>
  <c r="L683" i="34" a="1"/>
  <c r="L683" i="34" s="1"/>
  <c r="E683" i="34" a="1"/>
  <c r="E683" i="34" s="1"/>
  <c r="I683" i="34" a="1"/>
  <c r="I683" i="34" s="1"/>
  <c r="M683" i="34" a="1"/>
  <c r="M683" i="34" s="1"/>
  <c r="F683" i="34" a="1"/>
  <c r="F683" i="34" s="1"/>
  <c r="J683" i="34" a="1"/>
  <c r="J683" i="34" s="1"/>
  <c r="G683" i="34" a="1"/>
  <c r="G683" i="34" s="1"/>
  <c r="K683" i="34" a="1"/>
  <c r="K683" i="34" s="1"/>
  <c r="C683" i="34" a="1"/>
  <c r="C683" i="34" s="1"/>
  <c r="B684" i="34" a="1"/>
  <c r="B684" i="34" s="1"/>
  <c r="E684" i="34" l="1" a="1"/>
  <c r="E684" i="34" s="1"/>
  <c r="I684" i="34" a="1"/>
  <c r="I684" i="34" s="1"/>
  <c r="F684" i="34" a="1"/>
  <c r="F684" i="34" s="1"/>
  <c r="J684" i="34" a="1"/>
  <c r="J684" i="34" s="1"/>
  <c r="M684" i="34" a="1"/>
  <c r="M684" i="34" s="1"/>
  <c r="D684" i="34" a="1"/>
  <c r="D684" i="34" s="1"/>
  <c r="G684" i="34" a="1"/>
  <c r="G684" i="34" s="1"/>
  <c r="K684" i="34" a="1"/>
  <c r="K684" i="34" s="1"/>
  <c r="H684" i="34" a="1"/>
  <c r="H684" i="34" s="1"/>
  <c r="L684" i="34" a="1"/>
  <c r="L684" i="34" s="1"/>
  <c r="C684" i="34" a="1"/>
  <c r="C684" i="34" s="1"/>
  <c r="B685" i="34" a="1"/>
  <c r="B685" i="34" s="1"/>
  <c r="G685" i="34" l="1" a="1"/>
  <c r="G685" i="34" s="1"/>
  <c r="K685" i="34" a="1"/>
  <c r="K685" i="34" s="1"/>
  <c r="D685" i="34" a="1"/>
  <c r="D685" i="34" s="1"/>
  <c r="H685" i="34" a="1"/>
  <c r="H685" i="34" s="1"/>
  <c r="L685" i="34" a="1"/>
  <c r="L685" i="34" s="1"/>
  <c r="E685" i="34" a="1"/>
  <c r="E685" i="34" s="1"/>
  <c r="M685" i="34" a="1"/>
  <c r="M685" i="34" s="1"/>
  <c r="F685" i="34" a="1"/>
  <c r="F685" i="34" s="1"/>
  <c r="I685" i="34" a="1"/>
  <c r="I685" i="34" s="1"/>
  <c r="J685" i="34" a="1"/>
  <c r="J685" i="34" s="1"/>
  <c r="C685" i="34" a="1"/>
  <c r="C685" i="34" s="1"/>
  <c r="B686" i="34" a="1"/>
  <c r="B686" i="34" s="1"/>
  <c r="H686" i="34" l="1" a="1"/>
  <c r="H686" i="34" s="1"/>
  <c r="K686" i="34" a="1"/>
  <c r="K686" i="34" s="1"/>
  <c r="E686" i="34" a="1"/>
  <c r="E686" i="34" s="1"/>
  <c r="L686" i="34" a="1"/>
  <c r="L686" i="34" s="1"/>
  <c r="I686" i="34" a="1"/>
  <c r="I686" i="34" s="1"/>
  <c r="D686" i="34" a="1"/>
  <c r="D686" i="34" s="1"/>
  <c r="J686" i="34" a="1"/>
  <c r="J686" i="34" s="1"/>
  <c r="F686" i="34" a="1"/>
  <c r="F686" i="34" s="1"/>
  <c r="M686" i="34" a="1"/>
  <c r="M686" i="34" s="1"/>
  <c r="G686" i="34" a="1"/>
  <c r="G686" i="34" s="1"/>
  <c r="C686" i="34" a="1"/>
  <c r="C686" i="34" s="1"/>
  <c r="B687" i="34" a="1"/>
  <c r="B687" i="34" s="1"/>
  <c r="E687" i="34" l="1" a="1"/>
  <c r="E687" i="34" s="1"/>
  <c r="I687" i="34" a="1"/>
  <c r="I687" i="34" s="1"/>
  <c r="M687" i="34" a="1"/>
  <c r="M687" i="34" s="1"/>
  <c r="F687" i="34" a="1"/>
  <c r="F687" i="34" s="1"/>
  <c r="J687" i="34" a="1"/>
  <c r="J687" i="34" s="1"/>
  <c r="G687" i="34" a="1"/>
  <c r="G687" i="34" s="1"/>
  <c r="H687" i="34" a="1"/>
  <c r="H687" i="34" s="1"/>
  <c r="K687" i="34" a="1"/>
  <c r="K687" i="34" s="1"/>
  <c r="D687" i="34" a="1"/>
  <c r="D687" i="34" s="1"/>
  <c r="C687" i="34" a="1"/>
  <c r="C687" i="34" s="1"/>
  <c r="L687" i="34" a="1"/>
  <c r="L687" i="34" s="1"/>
  <c r="B688" i="34" a="1"/>
  <c r="B688" i="34" s="1"/>
  <c r="F688" i="34" l="1" a="1"/>
  <c r="F688" i="34" s="1"/>
  <c r="J688" i="34" a="1"/>
  <c r="J688" i="34" s="1"/>
  <c r="D688" i="34" a="1"/>
  <c r="D688" i="34" s="1"/>
  <c r="G688" i="34" a="1"/>
  <c r="G688" i="34" s="1"/>
  <c r="K688" i="34" a="1"/>
  <c r="K688" i="34" s="1"/>
  <c r="L688" i="34" a="1"/>
  <c r="L688" i="34" s="1"/>
  <c r="E688" i="34" a="1"/>
  <c r="E688" i="34" s="1"/>
  <c r="M688" i="34" a="1"/>
  <c r="M688" i="34" s="1"/>
  <c r="H688" i="34" a="1"/>
  <c r="H688" i="34" s="1"/>
  <c r="C688" i="34" a="1"/>
  <c r="C688" i="34" s="1"/>
  <c r="I688" i="34" a="1"/>
  <c r="I688" i="34" s="1"/>
  <c r="B689" i="34" a="1"/>
  <c r="B689" i="34" s="1"/>
  <c r="D689" i="34" l="1" a="1"/>
  <c r="D689" i="34" s="1"/>
  <c r="H689" i="34" a="1"/>
  <c r="H689" i="34" s="1"/>
  <c r="K689" i="34" a="1"/>
  <c r="K689" i="34" s="1"/>
  <c r="E689" i="34" a="1"/>
  <c r="E689" i="34" s="1"/>
  <c r="I689" i="34" a="1"/>
  <c r="I689" i="34" s="1"/>
  <c r="L689" i="34" a="1"/>
  <c r="L689" i="34" s="1"/>
  <c r="J689" i="34" a="1"/>
  <c r="J689" i="34" s="1"/>
  <c r="F689" i="34" a="1"/>
  <c r="F689" i="34" s="1"/>
  <c r="M689" i="34" a="1"/>
  <c r="M689" i="34" s="1"/>
  <c r="G689" i="34" a="1"/>
  <c r="G689" i="34" s="1"/>
  <c r="C689" i="34" a="1"/>
  <c r="C689" i="34" s="1"/>
  <c r="B690" i="34" a="1"/>
  <c r="B690" i="34" s="1"/>
  <c r="H690" i="34" l="1" a="1"/>
  <c r="H690" i="34" s="1"/>
  <c r="L690" i="34" a="1"/>
  <c r="L690" i="34" s="1"/>
  <c r="E690" i="34" a="1"/>
  <c r="E690" i="34" s="1"/>
  <c r="I690" i="34" a="1"/>
  <c r="I690" i="34" s="1"/>
  <c r="F690" i="34" a="1"/>
  <c r="F690" i="34" s="1"/>
  <c r="M690" i="34" a="1"/>
  <c r="M690" i="34" s="1"/>
  <c r="G690" i="34" a="1"/>
  <c r="G690" i="34" s="1"/>
  <c r="J690" i="34" a="1"/>
  <c r="J690" i="34" s="1"/>
  <c r="D690" i="34" a="1"/>
  <c r="D690" i="34" s="1"/>
  <c r="K690" i="34" a="1"/>
  <c r="K690" i="34" s="1"/>
  <c r="C690" i="34" a="1"/>
  <c r="C690" i="34" s="1"/>
  <c r="B691" i="34" a="1"/>
  <c r="B691" i="34" s="1"/>
  <c r="E691" i="34" l="1" a="1"/>
  <c r="E691" i="34" s="1"/>
  <c r="I691" i="34" a="1"/>
  <c r="I691" i="34" s="1"/>
  <c r="M691" i="34" a="1"/>
  <c r="M691" i="34" s="1"/>
  <c r="F691" i="34" a="1"/>
  <c r="F691" i="34" s="1"/>
  <c r="J691" i="34" a="1"/>
  <c r="J691" i="34" s="1"/>
  <c r="K691" i="34" a="1"/>
  <c r="K691" i="34" s="1"/>
  <c r="D691" i="34" a="1"/>
  <c r="D691" i="34" s="1"/>
  <c r="L691" i="34" a="1"/>
  <c r="L691" i="34" s="1"/>
  <c r="G691" i="34" a="1"/>
  <c r="G691" i="34" s="1"/>
  <c r="C691" i="34" a="1"/>
  <c r="C691" i="34" s="1"/>
  <c r="H691" i="34" a="1"/>
  <c r="H691" i="34" s="1"/>
  <c r="B692" i="34" a="1"/>
  <c r="B692" i="34" s="1"/>
  <c r="F692" i="34" l="1" a="1"/>
  <c r="F692" i="34" s="1"/>
  <c r="J692" i="34" a="1"/>
  <c r="J692" i="34" s="1"/>
  <c r="M692" i="34" a="1"/>
  <c r="M692" i="34" s="1"/>
  <c r="D692" i="34" a="1"/>
  <c r="D692" i="34" s="1"/>
  <c r="G692" i="34" a="1"/>
  <c r="G692" i="34" s="1"/>
  <c r="K692" i="34" a="1"/>
  <c r="K692" i="34" s="1"/>
  <c r="H692" i="34" a="1"/>
  <c r="H692" i="34" s="1"/>
  <c r="I692" i="34" a="1"/>
  <c r="I692" i="34" s="1"/>
  <c r="L692" i="34" a="1"/>
  <c r="L692" i="34" s="1"/>
  <c r="E692" i="34" a="1"/>
  <c r="E692" i="34" s="1"/>
  <c r="C692" i="34" a="1"/>
  <c r="C692" i="34" s="1"/>
  <c r="B693" i="34" a="1"/>
  <c r="B693" i="34" s="1"/>
  <c r="G693" i="34" l="1" a="1"/>
  <c r="G693" i="34" s="1"/>
  <c r="K693" i="34" a="1"/>
  <c r="K693" i="34" s="1"/>
  <c r="D693" i="34" a="1"/>
  <c r="D693" i="34" s="1"/>
  <c r="H693" i="34" a="1"/>
  <c r="H693" i="34" s="1"/>
  <c r="L693" i="34" a="1"/>
  <c r="L693" i="34" s="1"/>
  <c r="E693" i="34" a="1"/>
  <c r="E693" i="34" s="1"/>
  <c r="M693" i="34" a="1"/>
  <c r="M693" i="34" s="1"/>
  <c r="F693" i="34" a="1"/>
  <c r="F693" i="34" s="1"/>
  <c r="I693" i="34" a="1"/>
  <c r="I693" i="34" s="1"/>
  <c r="J693" i="34" a="1"/>
  <c r="J693" i="34" s="1"/>
  <c r="C693" i="34" a="1"/>
  <c r="C693" i="34" s="1"/>
  <c r="B694" i="34" a="1"/>
  <c r="B694" i="34" s="1"/>
  <c r="H694" i="34" l="1" a="1"/>
  <c r="H694" i="34" s="1"/>
  <c r="K694" i="34" a="1"/>
  <c r="K694" i="34" s="1"/>
  <c r="E694" i="34" a="1"/>
  <c r="E694" i="34" s="1"/>
  <c r="L694" i="34" a="1"/>
  <c r="L694" i="34" s="1"/>
  <c r="I694" i="34" a="1"/>
  <c r="I694" i="34" s="1"/>
  <c r="D694" i="34" a="1"/>
  <c r="D694" i="34" s="1"/>
  <c r="J694" i="34" a="1"/>
  <c r="J694" i="34" s="1"/>
  <c r="F694" i="34" a="1"/>
  <c r="F694" i="34" s="1"/>
  <c r="M694" i="34" a="1"/>
  <c r="M694" i="34" s="1"/>
  <c r="C694" i="34" a="1"/>
  <c r="C694" i="34" s="1"/>
  <c r="G694" i="34" a="1"/>
  <c r="G694" i="34" s="1"/>
  <c r="B695" i="34" a="1"/>
  <c r="B695" i="34" s="1"/>
  <c r="E695" i="34" l="1" a="1"/>
  <c r="E695" i="34" s="1"/>
  <c r="I695" i="34" a="1"/>
  <c r="I695" i="34" s="1"/>
  <c r="M695" i="34" a="1"/>
  <c r="M695" i="34" s="1"/>
  <c r="F695" i="34" a="1"/>
  <c r="F695" i="34" s="1"/>
  <c r="J695" i="34" a="1"/>
  <c r="J695" i="34" s="1"/>
  <c r="G695" i="34" a="1"/>
  <c r="G695" i="34" s="1"/>
  <c r="H695" i="34" a="1"/>
  <c r="H695" i="34" s="1"/>
  <c r="K695" i="34" a="1"/>
  <c r="K695" i="34" s="1"/>
  <c r="D695" i="34" a="1"/>
  <c r="D695" i="34" s="1"/>
  <c r="L695" i="34" a="1"/>
  <c r="L695" i="34" s="1"/>
  <c r="C695" i="34" a="1"/>
  <c r="C695" i="34" s="1"/>
  <c r="B696" i="34" a="1"/>
  <c r="B696" i="34" s="1"/>
  <c r="D696" i="34" l="1" a="1"/>
  <c r="D696" i="34" s="1"/>
  <c r="H696" i="34" a="1"/>
  <c r="H696" i="34" s="1"/>
  <c r="L696" i="34" a="1"/>
  <c r="L696" i="34" s="1"/>
  <c r="E696" i="34" a="1"/>
  <c r="E696" i="34" s="1"/>
  <c r="I696" i="34" a="1"/>
  <c r="I696" i="34" s="1"/>
  <c r="M696" i="34" a="1"/>
  <c r="M696" i="34" s="1"/>
  <c r="F696" i="34" a="1"/>
  <c r="F696" i="34" s="1"/>
  <c r="J696" i="34" a="1"/>
  <c r="J696" i="34" s="1"/>
  <c r="G696" i="34" a="1"/>
  <c r="G696" i="34" s="1"/>
  <c r="K696" i="34" a="1"/>
  <c r="K696" i="34" s="1"/>
  <c r="C696" i="34" a="1"/>
  <c r="C696" i="34" s="1"/>
  <c r="B697" i="34" a="1"/>
  <c r="B697" i="34" s="1"/>
  <c r="F697" i="34" l="1" a="1"/>
  <c r="F697" i="34" s="1"/>
  <c r="J697" i="34" a="1"/>
  <c r="J697" i="34" s="1"/>
  <c r="M697" i="34" a="1"/>
  <c r="M697" i="34" s="1"/>
  <c r="G697" i="34" a="1"/>
  <c r="G697" i="34" s="1"/>
  <c r="D697" i="34" a="1"/>
  <c r="D697" i="34" s="1"/>
  <c r="H697" i="34" a="1"/>
  <c r="H697" i="34" s="1"/>
  <c r="K697" i="34" a="1"/>
  <c r="K697" i="34" s="1"/>
  <c r="E697" i="34" a="1"/>
  <c r="E697" i="34" s="1"/>
  <c r="I697" i="34" a="1"/>
  <c r="I697" i="34" s="1"/>
  <c r="L697" i="34" a="1"/>
  <c r="L697" i="34" s="1"/>
  <c r="C697" i="34" a="1"/>
  <c r="C697" i="34" s="1"/>
  <c r="B698" i="34" a="1"/>
  <c r="B698" i="34" s="1"/>
  <c r="F698" i="34" l="1" a="1"/>
  <c r="F698" i="34" s="1"/>
  <c r="J698" i="34" a="1"/>
  <c r="J698" i="34" s="1"/>
  <c r="M698" i="34" a="1"/>
  <c r="M698" i="34" s="1"/>
  <c r="D698" i="34" a="1"/>
  <c r="D698" i="34" s="1"/>
  <c r="G698" i="34" a="1"/>
  <c r="G698" i="34" s="1"/>
  <c r="K698" i="34" a="1"/>
  <c r="K698" i="34" s="1"/>
  <c r="H698" i="34" a="1"/>
  <c r="H698" i="34" s="1"/>
  <c r="L698" i="34" a="1"/>
  <c r="L698" i="34" s="1"/>
  <c r="I698" i="34" a="1"/>
  <c r="I698" i="34" s="1"/>
  <c r="C698" i="34" a="1"/>
  <c r="C698" i="34" s="1"/>
  <c r="E698" i="34" a="1"/>
  <c r="E698" i="34" s="1"/>
  <c r="B699" i="34" a="1"/>
  <c r="B699" i="34" s="1"/>
  <c r="G699" i="34" l="1" a="1"/>
  <c r="G699" i="34" s="1"/>
  <c r="K699" i="34" a="1"/>
  <c r="K699" i="34" s="1"/>
  <c r="D699" i="34" a="1"/>
  <c r="D699" i="34" s="1"/>
  <c r="H699" i="34" a="1"/>
  <c r="H699" i="34" s="1"/>
  <c r="L699" i="34" a="1"/>
  <c r="L699" i="34" s="1"/>
  <c r="E699" i="34" a="1"/>
  <c r="E699" i="34" s="1"/>
  <c r="I699" i="34" a="1"/>
  <c r="I699" i="34" s="1"/>
  <c r="M699" i="34" a="1"/>
  <c r="M699" i="34" s="1"/>
  <c r="F699" i="34" a="1"/>
  <c r="F699" i="34" s="1"/>
  <c r="C699" i="34" a="1"/>
  <c r="C699" i="34" s="1"/>
  <c r="J699" i="34" a="1"/>
  <c r="J699" i="34" s="1"/>
  <c r="B700" i="34" a="1"/>
  <c r="B700" i="34" s="1"/>
  <c r="H700" i="34" l="1" a="1"/>
  <c r="H700" i="34" s="1"/>
  <c r="L700" i="34" a="1"/>
  <c r="L700" i="34" s="1"/>
  <c r="E700" i="34" a="1"/>
  <c r="E700" i="34" s="1"/>
  <c r="I700" i="34" a="1"/>
  <c r="I700" i="34" s="1"/>
  <c r="F700" i="34" a="1"/>
  <c r="F700" i="34" s="1"/>
  <c r="J700" i="34" a="1"/>
  <c r="J700" i="34" s="1"/>
  <c r="M700" i="34" a="1"/>
  <c r="M700" i="34" s="1"/>
  <c r="D700" i="34" a="1"/>
  <c r="D700" i="34" s="1"/>
  <c r="G700" i="34" a="1"/>
  <c r="G700" i="34" s="1"/>
  <c r="K700" i="34" a="1"/>
  <c r="K700" i="34" s="1"/>
  <c r="C700" i="34" a="1"/>
  <c r="C700" i="34" s="1"/>
  <c r="B701" i="34" a="1"/>
  <c r="B701" i="34" s="1"/>
  <c r="E701" i="34" l="1" a="1"/>
  <c r="E701" i="34" s="1"/>
  <c r="I701" i="34" a="1"/>
  <c r="I701" i="34" s="1"/>
  <c r="M701" i="34" a="1"/>
  <c r="M701" i="34" s="1"/>
  <c r="F701" i="34" a="1"/>
  <c r="F701" i="34" s="1"/>
  <c r="J701" i="34" a="1"/>
  <c r="J701" i="34" s="1"/>
  <c r="G701" i="34" a="1"/>
  <c r="G701" i="34" s="1"/>
  <c r="K701" i="34" a="1"/>
  <c r="K701" i="34" s="1"/>
  <c r="H701" i="34" a="1"/>
  <c r="H701" i="34" s="1"/>
  <c r="L701" i="34" a="1"/>
  <c r="L701" i="34" s="1"/>
  <c r="C701" i="34" a="1"/>
  <c r="C701" i="34" s="1"/>
  <c r="D701" i="34" a="1"/>
  <c r="D701" i="34" s="1"/>
  <c r="B702" i="34" a="1"/>
  <c r="B702" i="34" s="1"/>
  <c r="F702" i="34" l="1" a="1"/>
  <c r="F702" i="34" s="1"/>
  <c r="I702" i="34" a="1"/>
  <c r="I702" i="34" s="1"/>
  <c r="M702" i="34" a="1"/>
  <c r="M702" i="34" s="1"/>
  <c r="D702" i="34" a="1"/>
  <c r="D702" i="34" s="1"/>
  <c r="G702" i="34" a="1"/>
  <c r="G702" i="34" s="1"/>
  <c r="J702" i="34" a="1"/>
  <c r="J702" i="34" s="1"/>
  <c r="H702" i="34" a="1"/>
  <c r="H702" i="34" s="1"/>
  <c r="K702" i="34" a="1"/>
  <c r="K702" i="34" s="1"/>
  <c r="L702" i="34" a="1"/>
  <c r="L702" i="34" s="1"/>
  <c r="E702" i="34" a="1"/>
  <c r="E702" i="34" s="1"/>
  <c r="C702" i="34" a="1"/>
  <c r="C702" i="34" s="1"/>
  <c r="B703" i="34" a="1"/>
  <c r="B703" i="34" s="1"/>
  <c r="G703" i="34" l="1" a="1"/>
  <c r="G703" i="34" s="1"/>
  <c r="K703" i="34" a="1"/>
  <c r="K703" i="34" s="1"/>
  <c r="D703" i="34" a="1"/>
  <c r="D703" i="34" s="1"/>
  <c r="H703" i="34" a="1"/>
  <c r="H703" i="34" s="1"/>
  <c r="L703" i="34" a="1"/>
  <c r="L703" i="34" s="1"/>
  <c r="E703" i="34" a="1"/>
  <c r="E703" i="34" s="1"/>
  <c r="I703" i="34" a="1"/>
  <c r="I703" i="34" s="1"/>
  <c r="M703" i="34" a="1"/>
  <c r="M703" i="34" s="1"/>
  <c r="F703" i="34" a="1"/>
  <c r="F703" i="34" s="1"/>
  <c r="J703" i="34" a="1"/>
  <c r="J703" i="34" s="1"/>
  <c r="C703" i="34" a="1"/>
  <c r="C703" i="34" s="1"/>
  <c r="B704" i="34" a="1"/>
  <c r="B704" i="34" s="1"/>
  <c r="H704" i="34" l="1" a="1"/>
  <c r="H704" i="34" s="1"/>
  <c r="L704" i="34" a="1"/>
  <c r="L704" i="34" s="1"/>
  <c r="E704" i="34" a="1"/>
  <c r="E704" i="34" s="1"/>
  <c r="I704" i="34" a="1"/>
  <c r="I704" i="34" s="1"/>
  <c r="M704" i="34" a="1"/>
  <c r="M704" i="34" s="1"/>
  <c r="F704" i="34" a="1"/>
  <c r="F704" i="34" s="1"/>
  <c r="J704" i="34" a="1"/>
  <c r="J704" i="34" s="1"/>
  <c r="G704" i="34" a="1"/>
  <c r="G704" i="34" s="1"/>
  <c r="K704" i="34" a="1"/>
  <c r="K704" i="34" s="1"/>
  <c r="D704" i="34" a="1"/>
  <c r="D704" i="34" s="1"/>
  <c r="C704" i="34" a="1"/>
  <c r="C704" i="34" s="1"/>
  <c r="B705" i="34" a="1"/>
  <c r="B705" i="34" s="1"/>
  <c r="F705" i="34" l="1" a="1"/>
  <c r="F705" i="34" s="1"/>
  <c r="J705" i="34" a="1"/>
  <c r="J705" i="34" s="1"/>
  <c r="M705" i="34" a="1"/>
  <c r="M705" i="34" s="1"/>
  <c r="G705" i="34" a="1"/>
  <c r="G705" i="34" s="1"/>
  <c r="D705" i="34" a="1"/>
  <c r="D705" i="34" s="1"/>
  <c r="H705" i="34" a="1"/>
  <c r="H705" i="34" s="1"/>
  <c r="K705" i="34" a="1"/>
  <c r="K705" i="34" s="1"/>
  <c r="L705" i="34" a="1"/>
  <c r="L705" i="34" s="1"/>
  <c r="C705" i="34" a="1"/>
  <c r="C705" i="34" s="1"/>
  <c r="E705" i="34" a="1"/>
  <c r="E705" i="34" s="1"/>
  <c r="I705" i="34" a="1"/>
  <c r="I705" i="34" s="1"/>
  <c r="B706" i="34" a="1"/>
  <c r="B706" i="34" s="1"/>
  <c r="F706" i="34" l="1" a="1"/>
  <c r="F706" i="34" s="1"/>
  <c r="J706" i="34" a="1"/>
  <c r="J706" i="34" s="1"/>
  <c r="M706" i="34" a="1"/>
  <c r="M706" i="34" s="1"/>
  <c r="D706" i="34" a="1"/>
  <c r="D706" i="34" s="1"/>
  <c r="G706" i="34" a="1"/>
  <c r="G706" i="34" s="1"/>
  <c r="K706" i="34" a="1"/>
  <c r="K706" i="34" s="1"/>
  <c r="H706" i="34" a="1"/>
  <c r="H706" i="34" s="1"/>
  <c r="L706" i="34" a="1"/>
  <c r="L706" i="34" s="1"/>
  <c r="E706" i="34" a="1"/>
  <c r="E706" i="34" s="1"/>
  <c r="I706" i="34" a="1"/>
  <c r="I706" i="34" s="1"/>
  <c r="C706" i="34" a="1"/>
  <c r="C706" i="34" s="1"/>
  <c r="B707" i="34" a="1"/>
  <c r="B707" i="34" s="1"/>
  <c r="G707" i="34" l="1" a="1"/>
  <c r="G707" i="34" s="1"/>
  <c r="K707" i="34" a="1"/>
  <c r="K707" i="34" s="1"/>
  <c r="D707" i="34" a="1"/>
  <c r="D707" i="34" s="1"/>
  <c r="H707" i="34" a="1"/>
  <c r="H707" i="34" s="1"/>
  <c r="L707" i="34" a="1"/>
  <c r="L707" i="34" s="1"/>
  <c r="E707" i="34" a="1"/>
  <c r="E707" i="34" s="1"/>
  <c r="I707" i="34" a="1"/>
  <c r="I707" i="34" s="1"/>
  <c r="M707" i="34" a="1"/>
  <c r="M707" i="34" s="1"/>
  <c r="F707" i="34" a="1"/>
  <c r="F707" i="34" s="1"/>
  <c r="J707" i="34" a="1"/>
  <c r="J707" i="34" s="1"/>
  <c r="C707" i="34" a="1"/>
  <c r="C707" i="34" s="1"/>
  <c r="B708" i="34" a="1"/>
  <c r="B708" i="34" s="1"/>
  <c r="H708" i="34" l="1" a="1"/>
  <c r="H708" i="34" s="1"/>
  <c r="L708" i="34" a="1"/>
  <c r="L708" i="34" s="1"/>
  <c r="E708" i="34" a="1"/>
  <c r="E708" i="34" s="1"/>
  <c r="I708" i="34" a="1"/>
  <c r="I708" i="34" s="1"/>
  <c r="F708" i="34" a="1"/>
  <c r="F708" i="34" s="1"/>
  <c r="J708" i="34" a="1"/>
  <c r="J708" i="34" s="1"/>
  <c r="M708" i="34" a="1"/>
  <c r="M708" i="34" s="1"/>
  <c r="K708" i="34" a="1"/>
  <c r="K708" i="34" s="1"/>
  <c r="D708" i="34" a="1"/>
  <c r="D708" i="34" s="1"/>
  <c r="G708" i="34" a="1"/>
  <c r="G708" i="34" s="1"/>
  <c r="C708" i="34" a="1"/>
  <c r="C708" i="34" s="1"/>
  <c r="B709" i="34" a="1"/>
  <c r="B709" i="34" s="1"/>
  <c r="E709" i="34" l="1" a="1"/>
  <c r="E709" i="34" s="1"/>
  <c r="I709" i="34" a="1"/>
  <c r="I709" i="34" s="1"/>
  <c r="M709" i="34" a="1"/>
  <c r="M709" i="34" s="1"/>
  <c r="F709" i="34" a="1"/>
  <c r="F709" i="34" s="1"/>
  <c r="J709" i="34" a="1"/>
  <c r="J709" i="34" s="1"/>
  <c r="G709" i="34" a="1"/>
  <c r="G709" i="34" s="1"/>
  <c r="K709" i="34" a="1"/>
  <c r="K709" i="34" s="1"/>
  <c r="D709" i="34" a="1"/>
  <c r="D709" i="34" s="1"/>
  <c r="H709" i="34" a="1"/>
  <c r="H709" i="34" s="1"/>
  <c r="C709" i="34" a="1"/>
  <c r="C709" i="34" s="1"/>
  <c r="L709" i="34" a="1"/>
  <c r="L709" i="34" s="1"/>
  <c r="B710" i="34" a="1"/>
  <c r="B710" i="34" s="1"/>
  <c r="F710" i="34" l="1" a="1"/>
  <c r="F710" i="34" s="1"/>
  <c r="I710" i="34" a="1"/>
  <c r="I710" i="34" s="1"/>
  <c r="M710" i="34" a="1"/>
  <c r="M710" i="34" s="1"/>
  <c r="D710" i="34" a="1"/>
  <c r="D710" i="34" s="1"/>
  <c r="G710" i="34" a="1"/>
  <c r="G710" i="34" s="1"/>
  <c r="J710" i="34" a="1"/>
  <c r="J710" i="34" s="1"/>
  <c r="H710" i="34" a="1"/>
  <c r="H710" i="34" s="1"/>
  <c r="K710" i="34" a="1"/>
  <c r="K710" i="34" s="1"/>
  <c r="E710" i="34" a="1"/>
  <c r="E710" i="34" s="1"/>
  <c r="L710" i="34" a="1"/>
  <c r="L710" i="34" s="1"/>
  <c r="C710" i="34" a="1"/>
  <c r="C710" i="34" s="1"/>
  <c r="B711" i="34" a="1"/>
  <c r="B711" i="34" s="1"/>
  <c r="G711" i="34" l="1" a="1"/>
  <c r="G711" i="34" s="1"/>
  <c r="K711" i="34" a="1"/>
  <c r="K711" i="34" s="1"/>
  <c r="D711" i="34" a="1"/>
  <c r="D711" i="34" s="1"/>
  <c r="H711" i="34" a="1"/>
  <c r="H711" i="34" s="1"/>
  <c r="L711" i="34" a="1"/>
  <c r="L711" i="34" s="1"/>
  <c r="E711" i="34" a="1"/>
  <c r="E711" i="34" s="1"/>
  <c r="I711" i="34" a="1"/>
  <c r="I711" i="34" s="1"/>
  <c r="M711" i="34" a="1"/>
  <c r="M711" i="34" s="1"/>
  <c r="J711" i="34" a="1"/>
  <c r="J711" i="34" s="1"/>
  <c r="C711" i="34" a="1"/>
  <c r="C711" i="34" s="1"/>
  <c r="F711" i="34" a="1"/>
  <c r="F711" i="34" s="1"/>
  <c r="B712" i="34" a="1"/>
  <c r="B712" i="34" s="1"/>
  <c r="H712" i="34" l="1" a="1"/>
  <c r="H712" i="34" s="1"/>
  <c r="L712" i="34" a="1"/>
  <c r="L712" i="34" s="1"/>
  <c r="E712" i="34" a="1"/>
  <c r="E712" i="34" s="1"/>
  <c r="I712" i="34" a="1"/>
  <c r="I712" i="34" s="1"/>
  <c r="M712" i="34" a="1"/>
  <c r="M712" i="34" s="1"/>
  <c r="F712" i="34" a="1"/>
  <c r="F712" i="34" s="1"/>
  <c r="J712" i="34" a="1"/>
  <c r="J712" i="34" s="1"/>
  <c r="D712" i="34" a="1"/>
  <c r="D712" i="34" s="1"/>
  <c r="G712" i="34" a="1"/>
  <c r="G712" i="34" s="1"/>
  <c r="C712" i="34" a="1"/>
  <c r="C712" i="34" s="1"/>
  <c r="K712" i="34" a="1"/>
  <c r="K712" i="34" s="1"/>
  <c r="B713" i="34" a="1"/>
  <c r="B713" i="34" s="1"/>
  <c r="F713" i="34" l="1" a="1"/>
  <c r="F713" i="34" s="1"/>
  <c r="J713" i="34" a="1"/>
  <c r="J713" i="34" s="1"/>
  <c r="M713" i="34" a="1"/>
  <c r="M713" i="34" s="1"/>
  <c r="G713" i="34" a="1"/>
  <c r="G713" i="34" s="1"/>
  <c r="D713" i="34" a="1"/>
  <c r="D713" i="34" s="1"/>
  <c r="H713" i="34" a="1"/>
  <c r="H713" i="34" s="1"/>
  <c r="K713" i="34" a="1"/>
  <c r="K713" i="34" s="1"/>
  <c r="E713" i="34" a="1"/>
  <c r="E713" i="34" s="1"/>
  <c r="I713" i="34" a="1"/>
  <c r="I713" i="34" s="1"/>
  <c r="L713" i="34" a="1"/>
  <c r="L713" i="34" s="1"/>
  <c r="C713" i="34" a="1"/>
  <c r="C713" i="34" s="1"/>
  <c r="B714" i="34" a="1"/>
  <c r="B714" i="34" s="1"/>
  <c r="F714" i="34" l="1" a="1"/>
  <c r="F714" i="34" s="1"/>
  <c r="J714" i="34" a="1"/>
  <c r="J714" i="34" s="1"/>
  <c r="M714" i="34" a="1"/>
  <c r="M714" i="34" s="1"/>
  <c r="D714" i="34" a="1"/>
  <c r="D714" i="34" s="1"/>
  <c r="G714" i="34" a="1"/>
  <c r="G714" i="34" s="1"/>
  <c r="K714" i="34" a="1"/>
  <c r="K714" i="34" s="1"/>
  <c r="H714" i="34" a="1"/>
  <c r="H714" i="34" s="1"/>
  <c r="L714" i="34" a="1"/>
  <c r="L714" i="34" s="1"/>
  <c r="I714" i="34" a="1"/>
  <c r="I714" i="34" s="1"/>
  <c r="C714" i="34" a="1"/>
  <c r="C714" i="34" s="1"/>
  <c r="E714" i="34" a="1"/>
  <c r="E714" i="34" s="1"/>
  <c r="B715" i="34" a="1"/>
  <c r="B715" i="34" s="1"/>
  <c r="G715" i="34" l="1" a="1"/>
  <c r="G715" i="34" s="1"/>
  <c r="K715" i="34" a="1"/>
  <c r="K715" i="34" s="1"/>
  <c r="D715" i="34" a="1"/>
  <c r="D715" i="34" s="1"/>
  <c r="H715" i="34" a="1"/>
  <c r="H715" i="34" s="1"/>
  <c r="L715" i="34" a="1"/>
  <c r="L715" i="34" s="1"/>
  <c r="E715" i="34" a="1"/>
  <c r="E715" i="34" s="1"/>
  <c r="I715" i="34" a="1"/>
  <c r="I715" i="34" s="1"/>
  <c r="M715" i="34" a="1"/>
  <c r="M715" i="34" s="1"/>
  <c r="F715" i="34" a="1"/>
  <c r="F715" i="34" s="1"/>
  <c r="J715" i="34" a="1"/>
  <c r="J715" i="34" s="1"/>
  <c r="C715" i="34" a="1"/>
  <c r="C715" i="34" s="1"/>
  <c r="B716" i="34" a="1"/>
  <c r="B716" i="34" s="1"/>
  <c r="H716" i="34" l="1" a="1"/>
  <c r="H716" i="34" s="1"/>
  <c r="L716" i="34" a="1"/>
  <c r="L716" i="34" s="1"/>
  <c r="E716" i="34" a="1"/>
  <c r="E716" i="34" s="1"/>
  <c r="I716" i="34" a="1"/>
  <c r="I716" i="34" s="1"/>
  <c r="F716" i="34" a="1"/>
  <c r="F716" i="34" s="1"/>
  <c r="J716" i="34" a="1"/>
  <c r="J716" i="34" s="1"/>
  <c r="M716" i="34" a="1"/>
  <c r="M716" i="34" s="1"/>
  <c r="D716" i="34" a="1"/>
  <c r="D716" i="34" s="1"/>
  <c r="G716" i="34" a="1"/>
  <c r="G716" i="34" s="1"/>
  <c r="K716" i="34" a="1"/>
  <c r="K716" i="34" s="1"/>
  <c r="C716" i="34" a="1"/>
  <c r="C716" i="34" s="1"/>
  <c r="B717" i="34" a="1"/>
  <c r="B717" i="34" s="1"/>
  <c r="E717" i="34" l="1" a="1"/>
  <c r="E717" i="34" s="1"/>
  <c r="I717" i="34" a="1"/>
  <c r="I717" i="34" s="1"/>
  <c r="M717" i="34" a="1"/>
  <c r="M717" i="34" s="1"/>
  <c r="F717" i="34" a="1"/>
  <c r="F717" i="34" s="1"/>
  <c r="J717" i="34" a="1"/>
  <c r="J717" i="34" s="1"/>
  <c r="G717" i="34" a="1"/>
  <c r="G717" i="34" s="1"/>
  <c r="K717" i="34" a="1"/>
  <c r="K717" i="34" s="1"/>
  <c r="H717" i="34" a="1"/>
  <c r="H717" i="34" s="1"/>
  <c r="L717" i="34" a="1"/>
  <c r="L717" i="34" s="1"/>
  <c r="C717" i="34" a="1"/>
  <c r="C717" i="34" s="1"/>
  <c r="D717" i="34" a="1"/>
  <c r="D717" i="34" s="1"/>
  <c r="B718" i="34" a="1"/>
  <c r="B718" i="34" s="1"/>
  <c r="F718" i="34" l="1" a="1"/>
  <c r="F718" i="34" s="1"/>
  <c r="I718" i="34" a="1"/>
  <c r="I718" i="34" s="1"/>
  <c r="M718" i="34" a="1"/>
  <c r="M718" i="34" s="1"/>
  <c r="D718" i="34" a="1"/>
  <c r="D718" i="34" s="1"/>
  <c r="G718" i="34" a="1"/>
  <c r="G718" i="34" s="1"/>
  <c r="J718" i="34" a="1"/>
  <c r="J718" i="34" s="1"/>
  <c r="H718" i="34" a="1"/>
  <c r="H718" i="34" s="1"/>
  <c r="K718" i="34" a="1"/>
  <c r="K718" i="34" s="1"/>
  <c r="L718" i="34" a="1"/>
  <c r="L718" i="34" s="1"/>
  <c r="E718" i="34" a="1"/>
  <c r="E718" i="34" s="1"/>
  <c r="C718" i="34" a="1"/>
  <c r="C718" i="34" s="1"/>
  <c r="B719" i="34" a="1"/>
  <c r="B719" i="34" s="1"/>
  <c r="G719" i="34" l="1" a="1"/>
  <c r="G719" i="34" s="1"/>
  <c r="K719" i="34" a="1"/>
  <c r="K719" i="34" s="1"/>
  <c r="D719" i="34" a="1"/>
  <c r="D719" i="34" s="1"/>
  <c r="H719" i="34" a="1"/>
  <c r="H719" i="34" s="1"/>
  <c r="L719" i="34" a="1"/>
  <c r="L719" i="34" s="1"/>
  <c r="E719" i="34" a="1"/>
  <c r="E719" i="34" s="1"/>
  <c r="I719" i="34" a="1"/>
  <c r="I719" i="34" s="1"/>
  <c r="M719" i="34" a="1"/>
  <c r="M719" i="34" s="1"/>
  <c r="F719" i="34" a="1"/>
  <c r="F719" i="34" s="1"/>
  <c r="C719" i="34" a="1"/>
  <c r="C719" i="34" s="1"/>
  <c r="J719" i="34" a="1"/>
  <c r="J719" i="34" s="1"/>
  <c r="B720" i="34" a="1"/>
  <c r="B720" i="34" s="1"/>
  <c r="H720" i="34" l="1" a="1"/>
  <c r="H720" i="34" s="1"/>
  <c r="L720" i="34" a="1"/>
  <c r="L720" i="34" s="1"/>
  <c r="E720" i="34" a="1"/>
  <c r="E720" i="34" s="1"/>
  <c r="I720" i="34" a="1"/>
  <c r="I720" i="34" s="1"/>
  <c r="M720" i="34" a="1"/>
  <c r="M720" i="34" s="1"/>
  <c r="F720" i="34" a="1"/>
  <c r="F720" i="34" s="1"/>
  <c r="J720" i="34" a="1"/>
  <c r="J720" i="34" s="1"/>
  <c r="G720" i="34" a="1"/>
  <c r="G720" i="34" s="1"/>
  <c r="K720" i="34" a="1"/>
  <c r="K720" i="34" s="1"/>
  <c r="C720" i="34" a="1"/>
  <c r="C720" i="34" s="1"/>
  <c r="D720" i="34" a="1"/>
  <c r="D720" i="34" s="1"/>
  <c r="B721" i="34" a="1"/>
  <c r="B721" i="34" s="1"/>
  <c r="F721" i="34" l="1" a="1"/>
  <c r="F721" i="34" s="1"/>
  <c r="J721" i="34" a="1"/>
  <c r="J721" i="34" s="1"/>
  <c r="M721" i="34" a="1"/>
  <c r="M721" i="34" s="1"/>
  <c r="G721" i="34" a="1"/>
  <c r="G721" i="34" s="1"/>
  <c r="D721" i="34" a="1"/>
  <c r="D721" i="34" s="1"/>
  <c r="H721" i="34" a="1"/>
  <c r="H721" i="34" s="1"/>
  <c r="K721" i="34" a="1"/>
  <c r="K721" i="34" s="1"/>
  <c r="L721" i="34" a="1"/>
  <c r="L721" i="34" s="1"/>
  <c r="E721" i="34" a="1"/>
  <c r="E721" i="34" s="1"/>
  <c r="I721" i="34" a="1"/>
  <c r="I721" i="34" s="1"/>
  <c r="C721" i="34" a="1"/>
  <c r="C721" i="34" s="1"/>
  <c r="B722" i="34" a="1"/>
  <c r="B722" i="34" s="1"/>
  <c r="F722" i="34" l="1" a="1"/>
  <c r="F722" i="34" s="1"/>
  <c r="J722" i="34" a="1"/>
  <c r="J722" i="34" s="1"/>
  <c r="M722" i="34" a="1"/>
  <c r="M722" i="34" s="1"/>
  <c r="D722" i="34" a="1"/>
  <c r="D722" i="34" s="1"/>
  <c r="G722" i="34" a="1"/>
  <c r="G722" i="34" s="1"/>
  <c r="K722" i="34" a="1"/>
  <c r="K722" i="34" s="1"/>
  <c r="H722" i="34" a="1"/>
  <c r="H722" i="34" s="1"/>
  <c r="L722" i="34" a="1"/>
  <c r="L722" i="34" s="1"/>
  <c r="E722" i="34" a="1"/>
  <c r="E722" i="34" s="1"/>
  <c r="C722" i="34" a="1"/>
  <c r="C722" i="34" s="1"/>
  <c r="I722" i="34" a="1"/>
  <c r="I722" i="34" s="1"/>
  <c r="B723" i="34" a="1"/>
  <c r="B723" i="34" s="1"/>
  <c r="G723" i="34" l="1" a="1"/>
  <c r="G723" i="34" s="1"/>
  <c r="K723" i="34" a="1"/>
  <c r="K723" i="34" s="1"/>
  <c r="D723" i="34" a="1"/>
  <c r="D723" i="34" s="1"/>
  <c r="H723" i="34" a="1"/>
  <c r="H723" i="34" s="1"/>
  <c r="L723" i="34" a="1"/>
  <c r="L723" i="34" s="1"/>
  <c r="E723" i="34" a="1"/>
  <c r="E723" i="34" s="1"/>
  <c r="I723" i="34" a="1"/>
  <c r="I723" i="34" s="1"/>
  <c r="M723" i="34" a="1"/>
  <c r="M723" i="34" s="1"/>
  <c r="F723" i="34" a="1"/>
  <c r="F723" i="34" s="1"/>
  <c r="J723" i="34" a="1"/>
  <c r="J723" i="34" s="1"/>
  <c r="C723" i="34" a="1"/>
  <c r="C723" i="34" s="1"/>
  <c r="B724" i="34" a="1"/>
  <c r="B724" i="34" s="1"/>
  <c r="H724" i="34" l="1" a="1"/>
  <c r="H724" i="34" s="1"/>
  <c r="L724" i="34" a="1"/>
  <c r="L724" i="34" s="1"/>
  <c r="E724" i="34" a="1"/>
  <c r="E724" i="34" s="1"/>
  <c r="I724" i="34" a="1"/>
  <c r="I724" i="34" s="1"/>
  <c r="F724" i="34" a="1"/>
  <c r="F724" i="34" s="1"/>
  <c r="J724" i="34" a="1"/>
  <c r="J724" i="34" s="1"/>
  <c r="M724" i="34" a="1"/>
  <c r="M724" i="34" s="1"/>
  <c r="K724" i="34" a="1"/>
  <c r="K724" i="34" s="1"/>
  <c r="D724" i="34" a="1"/>
  <c r="D724" i="34" s="1"/>
  <c r="C724" i="34" a="1"/>
  <c r="C724" i="34" s="1"/>
  <c r="G724" i="34" a="1"/>
  <c r="G724" i="34" s="1"/>
  <c r="B725" i="34" a="1"/>
  <c r="B725" i="34" s="1"/>
  <c r="E725" i="34" l="1" a="1"/>
  <c r="E725" i="34" s="1"/>
  <c r="I725" i="34" a="1"/>
  <c r="I725" i="34" s="1"/>
  <c r="M725" i="34" a="1"/>
  <c r="M725" i="34" s="1"/>
  <c r="F725" i="34" a="1"/>
  <c r="F725" i="34" s="1"/>
  <c r="J725" i="34" a="1"/>
  <c r="J725" i="34" s="1"/>
  <c r="G725" i="34" a="1"/>
  <c r="G725" i="34" s="1"/>
  <c r="K725" i="34" a="1"/>
  <c r="K725" i="34" s="1"/>
  <c r="D725" i="34" a="1"/>
  <c r="D725" i="34" s="1"/>
  <c r="H725" i="34" a="1"/>
  <c r="H725" i="34" s="1"/>
  <c r="C725" i="34" a="1"/>
  <c r="C725" i="34" s="1"/>
  <c r="L725" i="34" a="1"/>
  <c r="L725" i="34" s="1"/>
  <c r="B726" i="34" a="1"/>
  <c r="B726" i="34" s="1"/>
  <c r="F726" i="34" l="1" a="1"/>
  <c r="F726" i="34" s="1"/>
  <c r="I726" i="34" a="1"/>
  <c r="I726" i="34" s="1"/>
  <c r="M726" i="34" a="1"/>
  <c r="M726" i="34" s="1"/>
  <c r="D726" i="34" a="1"/>
  <c r="D726" i="34" s="1"/>
  <c r="G726" i="34" a="1"/>
  <c r="G726" i="34" s="1"/>
  <c r="J726" i="34" a="1"/>
  <c r="J726" i="34" s="1"/>
  <c r="H726" i="34" a="1"/>
  <c r="H726" i="34" s="1"/>
  <c r="K726" i="34" a="1"/>
  <c r="K726" i="34" s="1"/>
  <c r="E726" i="34" a="1"/>
  <c r="E726" i="34" s="1"/>
  <c r="L726" i="34" a="1"/>
  <c r="L726" i="34" s="1"/>
  <c r="C726" i="34" a="1"/>
  <c r="C726" i="34" s="1"/>
  <c r="B727" i="34" a="1"/>
  <c r="B727" i="34" s="1"/>
  <c r="G727" i="34" l="1" a="1"/>
  <c r="G727" i="34" s="1"/>
  <c r="K727" i="34" a="1"/>
  <c r="K727" i="34" s="1"/>
  <c r="D727" i="34" a="1"/>
  <c r="D727" i="34" s="1"/>
  <c r="H727" i="34" a="1"/>
  <c r="H727" i="34" s="1"/>
  <c r="L727" i="34" a="1"/>
  <c r="L727" i="34" s="1"/>
  <c r="E727" i="34" a="1"/>
  <c r="E727" i="34" s="1"/>
  <c r="I727" i="34" a="1"/>
  <c r="I727" i="34" s="1"/>
  <c r="M727" i="34" a="1"/>
  <c r="M727" i="34" s="1"/>
  <c r="J727" i="34" a="1"/>
  <c r="J727" i="34" s="1"/>
  <c r="C727" i="34" a="1"/>
  <c r="C727" i="34" s="1"/>
  <c r="F727" i="34" a="1"/>
  <c r="F727" i="34" s="1"/>
  <c r="B728" i="34" a="1"/>
  <c r="B728" i="34" s="1"/>
  <c r="H728" i="34" l="1" a="1"/>
  <c r="H728" i="34" s="1"/>
  <c r="L728" i="34" a="1"/>
  <c r="L728" i="34" s="1"/>
  <c r="E728" i="34" a="1"/>
  <c r="E728" i="34" s="1"/>
  <c r="I728" i="34" a="1"/>
  <c r="I728" i="34" s="1"/>
  <c r="M728" i="34" a="1"/>
  <c r="M728" i="34" s="1"/>
  <c r="F728" i="34" a="1"/>
  <c r="F728" i="34" s="1"/>
  <c r="J728" i="34" a="1"/>
  <c r="J728" i="34" s="1"/>
  <c r="D728" i="34" a="1"/>
  <c r="D728" i="34" s="1"/>
  <c r="G728" i="34" a="1"/>
  <c r="G728" i="34" s="1"/>
  <c r="C728" i="34" a="1"/>
  <c r="C728" i="34" s="1"/>
  <c r="K728" i="34" a="1"/>
  <c r="K728" i="34" s="1"/>
  <c r="B729" i="34" a="1"/>
  <c r="B729" i="34" s="1"/>
  <c r="F729" i="34" l="1" a="1"/>
  <c r="F729" i="34" s="1"/>
  <c r="J729" i="34" a="1"/>
  <c r="J729" i="34" s="1"/>
  <c r="M729" i="34" a="1"/>
  <c r="M729" i="34" s="1"/>
  <c r="G729" i="34" a="1"/>
  <c r="G729" i="34" s="1"/>
  <c r="D729" i="34" a="1"/>
  <c r="D729" i="34" s="1"/>
  <c r="H729" i="34" a="1"/>
  <c r="H729" i="34" s="1"/>
  <c r="K729" i="34" a="1"/>
  <c r="K729" i="34" s="1"/>
  <c r="E729" i="34" a="1"/>
  <c r="E729" i="34" s="1"/>
  <c r="I729" i="34" a="1"/>
  <c r="I729" i="34" s="1"/>
  <c r="L729" i="34" a="1"/>
  <c r="L729" i="34" s="1"/>
  <c r="C729" i="34" a="1"/>
  <c r="C729" i="34" s="1"/>
  <c r="B730" i="34" a="1"/>
  <c r="B730" i="34" s="1"/>
  <c r="F730" i="34" l="1" a="1"/>
  <c r="F730" i="34" s="1"/>
  <c r="J730" i="34" a="1"/>
  <c r="J730" i="34" s="1"/>
  <c r="M730" i="34" a="1"/>
  <c r="M730" i="34" s="1"/>
  <c r="D730" i="34" a="1"/>
  <c r="D730" i="34" s="1"/>
  <c r="G730" i="34" a="1"/>
  <c r="G730" i="34" s="1"/>
  <c r="K730" i="34" a="1"/>
  <c r="K730" i="34" s="1"/>
  <c r="H730" i="34" a="1"/>
  <c r="H730" i="34" s="1"/>
  <c r="L730" i="34" a="1"/>
  <c r="L730" i="34" s="1"/>
  <c r="I730" i="34" a="1"/>
  <c r="I730" i="34" s="1"/>
  <c r="C730" i="34" a="1"/>
  <c r="C730" i="34" s="1"/>
  <c r="E730" i="34" a="1"/>
  <c r="E730" i="34" s="1"/>
  <c r="B731" i="34" a="1"/>
  <c r="B731" i="34" s="1"/>
  <c r="G731" i="34" l="1" a="1"/>
  <c r="G731" i="34" s="1"/>
  <c r="K731" i="34" a="1"/>
  <c r="K731" i="34" s="1"/>
  <c r="D731" i="34" a="1"/>
  <c r="D731" i="34" s="1"/>
  <c r="H731" i="34" a="1"/>
  <c r="H731" i="34" s="1"/>
  <c r="L731" i="34" a="1"/>
  <c r="L731" i="34" s="1"/>
  <c r="E731" i="34" a="1"/>
  <c r="E731" i="34" s="1"/>
  <c r="I731" i="34" a="1"/>
  <c r="I731" i="34" s="1"/>
  <c r="M731" i="34" a="1"/>
  <c r="M731" i="34" s="1"/>
  <c r="F731" i="34" a="1"/>
  <c r="F731" i="34" s="1"/>
  <c r="J731" i="34" a="1"/>
  <c r="J731" i="34" s="1"/>
  <c r="C731" i="34" a="1"/>
  <c r="C731" i="34" s="1"/>
  <c r="B732" i="34" a="1"/>
  <c r="B732" i="34" s="1"/>
  <c r="H732" i="34" l="1" a="1"/>
  <c r="H732" i="34" s="1"/>
  <c r="L732" i="34" a="1"/>
  <c r="L732" i="34" s="1"/>
  <c r="E732" i="34" a="1"/>
  <c r="E732" i="34" s="1"/>
  <c r="I732" i="34" a="1"/>
  <c r="I732" i="34" s="1"/>
  <c r="F732" i="34" a="1"/>
  <c r="F732" i="34" s="1"/>
  <c r="J732" i="34" a="1"/>
  <c r="J732" i="34" s="1"/>
  <c r="M732" i="34" a="1"/>
  <c r="M732" i="34" s="1"/>
  <c r="D732" i="34" a="1"/>
  <c r="D732" i="34" s="1"/>
  <c r="G732" i="34" a="1"/>
  <c r="G732" i="34" s="1"/>
  <c r="K732" i="34" a="1"/>
  <c r="K732" i="34" s="1"/>
  <c r="C732" i="34" a="1"/>
  <c r="C732" i="34" s="1"/>
  <c r="B733" i="34" a="1"/>
  <c r="B733" i="34" s="1"/>
  <c r="E733" i="34" l="1" a="1"/>
  <c r="E733" i="34" s="1"/>
  <c r="I733" i="34" a="1"/>
  <c r="I733" i="34" s="1"/>
  <c r="M733" i="34" a="1"/>
  <c r="M733" i="34" s="1"/>
  <c r="F733" i="34" a="1"/>
  <c r="F733" i="34" s="1"/>
  <c r="J733" i="34" a="1"/>
  <c r="J733" i="34" s="1"/>
  <c r="G733" i="34" a="1"/>
  <c r="G733" i="34" s="1"/>
  <c r="K733" i="34" a="1"/>
  <c r="K733" i="34" s="1"/>
  <c r="H733" i="34" a="1"/>
  <c r="H733" i="34" s="1"/>
  <c r="L733" i="34" a="1"/>
  <c r="L733" i="34" s="1"/>
  <c r="C733" i="34" a="1"/>
  <c r="C733" i="34" s="1"/>
  <c r="D733" i="34" a="1"/>
  <c r="D733" i="34" s="1"/>
  <c r="B734" i="34" a="1"/>
  <c r="B734" i="34" s="1"/>
  <c r="F734" i="34" l="1" a="1"/>
  <c r="F734" i="34" s="1"/>
  <c r="I734" i="34" a="1"/>
  <c r="I734" i="34" s="1"/>
  <c r="M734" i="34" a="1"/>
  <c r="M734" i="34" s="1"/>
  <c r="D734" i="34" a="1"/>
  <c r="D734" i="34" s="1"/>
  <c r="G734" i="34" a="1"/>
  <c r="G734" i="34" s="1"/>
  <c r="J734" i="34" a="1"/>
  <c r="J734" i="34" s="1"/>
  <c r="H734" i="34" a="1"/>
  <c r="H734" i="34" s="1"/>
  <c r="K734" i="34" a="1"/>
  <c r="K734" i="34" s="1"/>
  <c r="L734" i="34" a="1"/>
  <c r="L734" i="34" s="1"/>
  <c r="E734" i="34" a="1"/>
  <c r="E734" i="34" s="1"/>
  <c r="C734" i="34" a="1"/>
  <c r="C734" i="34" s="1"/>
  <c r="B735" i="34" a="1"/>
  <c r="B735" i="34" s="1"/>
  <c r="G735" i="34" l="1" a="1"/>
  <c r="G735" i="34" s="1"/>
  <c r="K735" i="34" a="1"/>
  <c r="K735" i="34" s="1"/>
  <c r="D735" i="34" a="1"/>
  <c r="D735" i="34" s="1"/>
  <c r="H735" i="34" a="1"/>
  <c r="H735" i="34" s="1"/>
  <c r="L735" i="34" a="1"/>
  <c r="L735" i="34" s="1"/>
  <c r="E735" i="34" a="1"/>
  <c r="E735" i="34" s="1"/>
  <c r="I735" i="34" a="1"/>
  <c r="I735" i="34" s="1"/>
  <c r="M735" i="34" a="1"/>
  <c r="M735" i="34" s="1"/>
  <c r="F735" i="34" a="1"/>
  <c r="F735" i="34" s="1"/>
  <c r="C735" i="34" a="1"/>
  <c r="C735" i="34" s="1"/>
  <c r="J735" i="34" a="1"/>
  <c r="J735" i="34" s="1"/>
  <c r="B736" i="34" a="1"/>
  <c r="B736" i="34" s="1"/>
  <c r="H736" i="34" l="1" a="1"/>
  <c r="H736" i="34" s="1"/>
  <c r="L736" i="34" a="1"/>
  <c r="L736" i="34" s="1"/>
  <c r="E736" i="34" a="1"/>
  <c r="E736" i="34" s="1"/>
  <c r="I736" i="34" a="1"/>
  <c r="I736" i="34" s="1"/>
  <c r="M736" i="34" a="1"/>
  <c r="M736" i="34" s="1"/>
  <c r="F736" i="34" a="1"/>
  <c r="F736" i="34" s="1"/>
  <c r="J736" i="34" a="1"/>
  <c r="J736" i="34" s="1"/>
  <c r="G736" i="34" a="1"/>
  <c r="G736" i="34" s="1"/>
  <c r="K736" i="34" a="1"/>
  <c r="K736" i="34" s="1"/>
  <c r="C736" i="34" a="1"/>
  <c r="C736" i="34" s="1"/>
  <c r="D736" i="34" a="1"/>
  <c r="D736" i="34" s="1"/>
  <c r="B737" i="34" a="1"/>
  <c r="B737" i="34" s="1"/>
  <c r="F737" i="34" l="1" a="1"/>
  <c r="F737" i="34" s="1"/>
  <c r="J737" i="34" a="1"/>
  <c r="J737" i="34" s="1"/>
  <c r="M737" i="34" a="1"/>
  <c r="M737" i="34" s="1"/>
  <c r="G737" i="34" a="1"/>
  <c r="G737" i="34" s="1"/>
  <c r="D737" i="34" a="1"/>
  <c r="D737" i="34" s="1"/>
  <c r="H737" i="34" a="1"/>
  <c r="H737" i="34" s="1"/>
  <c r="K737" i="34" a="1"/>
  <c r="K737" i="34" s="1"/>
  <c r="L737" i="34" a="1"/>
  <c r="L737" i="34" s="1"/>
  <c r="E737" i="34" a="1"/>
  <c r="E737" i="34" s="1"/>
  <c r="I737" i="34" a="1"/>
  <c r="I737" i="34" s="1"/>
  <c r="C737" i="34" a="1"/>
  <c r="C737" i="34" s="1"/>
  <c r="B738" i="34" a="1"/>
  <c r="B738" i="34" s="1"/>
  <c r="F738" i="34" l="1" a="1"/>
  <c r="F738" i="34" s="1"/>
  <c r="J738" i="34" a="1"/>
  <c r="J738" i="34" s="1"/>
  <c r="M738" i="34" a="1"/>
  <c r="M738" i="34" s="1"/>
  <c r="D738" i="34" a="1"/>
  <c r="D738" i="34" s="1"/>
  <c r="G738" i="34" a="1"/>
  <c r="G738" i="34" s="1"/>
  <c r="K738" i="34" a="1"/>
  <c r="K738" i="34" s="1"/>
  <c r="H738" i="34" a="1"/>
  <c r="H738" i="34" s="1"/>
  <c r="L738" i="34" a="1"/>
  <c r="L738" i="34" s="1"/>
  <c r="E738" i="34" a="1"/>
  <c r="E738" i="34" s="1"/>
  <c r="C738" i="34" a="1"/>
  <c r="C738" i="34" s="1"/>
  <c r="I738" i="34" a="1"/>
  <c r="I738" i="34" s="1"/>
  <c r="B739" i="34" a="1"/>
  <c r="B739" i="34" s="1"/>
  <c r="G739" i="34" l="1" a="1"/>
  <c r="G739" i="34" s="1"/>
  <c r="K739" i="34" a="1"/>
  <c r="K739" i="34" s="1"/>
  <c r="D739" i="34" a="1"/>
  <c r="D739" i="34" s="1"/>
  <c r="H739" i="34" a="1"/>
  <c r="H739" i="34" s="1"/>
  <c r="L739" i="34" a="1"/>
  <c r="L739" i="34" s="1"/>
  <c r="E739" i="34" a="1"/>
  <c r="E739" i="34" s="1"/>
  <c r="I739" i="34" a="1"/>
  <c r="I739" i="34" s="1"/>
  <c r="M739" i="34" a="1"/>
  <c r="M739" i="34" s="1"/>
  <c r="F739" i="34" a="1"/>
  <c r="F739" i="34" s="1"/>
  <c r="J739" i="34" a="1"/>
  <c r="J739" i="34" s="1"/>
  <c r="C739" i="34" a="1"/>
  <c r="C739" i="34" s="1"/>
  <c r="B740" i="34" a="1"/>
  <c r="B740" i="34" s="1"/>
  <c r="H740" i="34" l="1" a="1"/>
  <c r="H740" i="34" s="1"/>
  <c r="L740" i="34" a="1"/>
  <c r="L740" i="34" s="1"/>
  <c r="E740" i="34" a="1"/>
  <c r="E740" i="34" s="1"/>
  <c r="I740" i="34" a="1"/>
  <c r="I740" i="34" s="1"/>
  <c r="F740" i="34" a="1"/>
  <c r="F740" i="34" s="1"/>
  <c r="J740" i="34" a="1"/>
  <c r="J740" i="34" s="1"/>
  <c r="M740" i="34" a="1"/>
  <c r="M740" i="34" s="1"/>
  <c r="K740" i="34" a="1"/>
  <c r="K740" i="34" s="1"/>
  <c r="D740" i="34" a="1"/>
  <c r="D740" i="34" s="1"/>
  <c r="C740" i="34" a="1"/>
  <c r="C740" i="34" s="1"/>
  <c r="G740" i="34" a="1"/>
  <c r="G740" i="34" s="1"/>
  <c r="B741" i="34" a="1"/>
  <c r="B741" i="34" s="1"/>
  <c r="E741" i="34" l="1" a="1"/>
  <c r="E741" i="34" s="1"/>
  <c r="I741" i="34" a="1"/>
  <c r="I741" i="34" s="1"/>
  <c r="M741" i="34" a="1"/>
  <c r="M741" i="34" s="1"/>
  <c r="F741" i="34" a="1"/>
  <c r="F741" i="34" s="1"/>
  <c r="J741" i="34" a="1"/>
  <c r="J741" i="34" s="1"/>
  <c r="G741" i="34" a="1"/>
  <c r="G741" i="34" s="1"/>
  <c r="K741" i="34" a="1"/>
  <c r="K741" i="34" s="1"/>
  <c r="D741" i="34" a="1"/>
  <c r="D741" i="34" s="1"/>
  <c r="H741" i="34" a="1"/>
  <c r="H741" i="34" s="1"/>
  <c r="C741" i="34" a="1"/>
  <c r="C741" i="34" s="1"/>
  <c r="L741" i="34" a="1"/>
  <c r="L741" i="34" s="1"/>
  <c r="B742" i="34" a="1"/>
  <c r="B742" i="34" s="1"/>
  <c r="F742" i="34" l="1" a="1"/>
  <c r="F742" i="34" s="1"/>
  <c r="I742" i="34" a="1"/>
  <c r="I742" i="34" s="1"/>
  <c r="M742" i="34" a="1"/>
  <c r="M742" i="34" s="1"/>
  <c r="D742" i="34" a="1"/>
  <c r="D742" i="34" s="1"/>
  <c r="G742" i="34" a="1"/>
  <c r="G742" i="34" s="1"/>
  <c r="J742" i="34" a="1"/>
  <c r="J742" i="34" s="1"/>
  <c r="H742" i="34" a="1"/>
  <c r="H742" i="34" s="1"/>
  <c r="K742" i="34" a="1"/>
  <c r="K742" i="34" s="1"/>
  <c r="E742" i="34" a="1"/>
  <c r="E742" i="34" s="1"/>
  <c r="L742" i="34" a="1"/>
  <c r="L742" i="34" s="1"/>
  <c r="C742" i="34" a="1"/>
  <c r="C742" i="34" s="1"/>
  <c r="B743" i="34" a="1"/>
  <c r="B743" i="34" s="1"/>
  <c r="G743" i="34" l="1" a="1"/>
  <c r="G743" i="34" s="1"/>
  <c r="K743" i="34" a="1"/>
  <c r="K743" i="34" s="1"/>
  <c r="D743" i="34" a="1"/>
  <c r="D743" i="34" s="1"/>
  <c r="H743" i="34" a="1"/>
  <c r="H743" i="34" s="1"/>
  <c r="L743" i="34" a="1"/>
  <c r="L743" i="34" s="1"/>
  <c r="E743" i="34" a="1"/>
  <c r="E743" i="34" s="1"/>
  <c r="I743" i="34" a="1"/>
  <c r="I743" i="34" s="1"/>
  <c r="M743" i="34" a="1"/>
  <c r="M743" i="34" s="1"/>
  <c r="J743" i="34" a="1"/>
  <c r="J743" i="34" s="1"/>
  <c r="C743" i="34" a="1"/>
  <c r="C743" i="34" s="1"/>
  <c r="F743" i="34" a="1"/>
  <c r="F743" i="34" s="1"/>
  <c r="B744" i="34" a="1"/>
  <c r="B744" i="34" s="1"/>
  <c r="H744" i="34" l="1" a="1"/>
  <c r="H744" i="34" s="1"/>
  <c r="L744" i="34" a="1"/>
  <c r="L744" i="34" s="1"/>
  <c r="E744" i="34" a="1"/>
  <c r="E744" i="34" s="1"/>
  <c r="I744" i="34" a="1"/>
  <c r="I744" i="34" s="1"/>
  <c r="M744" i="34" a="1"/>
  <c r="M744" i="34" s="1"/>
  <c r="F744" i="34" a="1"/>
  <c r="F744" i="34" s="1"/>
  <c r="J744" i="34" a="1"/>
  <c r="J744" i="34" s="1"/>
  <c r="D744" i="34" a="1"/>
  <c r="D744" i="34" s="1"/>
  <c r="G744" i="34" a="1"/>
  <c r="G744" i="34" s="1"/>
  <c r="C744" i="34" a="1"/>
  <c r="C744" i="34" s="1"/>
  <c r="K744" i="34" a="1"/>
  <c r="K744" i="34" s="1"/>
  <c r="B745" i="34" a="1"/>
  <c r="B745" i="34" s="1"/>
  <c r="F745" i="34" l="1" a="1"/>
  <c r="F745" i="34" s="1"/>
  <c r="J745" i="34" a="1"/>
  <c r="J745" i="34" s="1"/>
  <c r="M745" i="34" a="1"/>
  <c r="M745" i="34" s="1"/>
  <c r="G745" i="34" a="1"/>
  <c r="G745" i="34" s="1"/>
  <c r="D745" i="34" a="1"/>
  <c r="D745" i="34" s="1"/>
  <c r="H745" i="34" a="1"/>
  <c r="H745" i="34" s="1"/>
  <c r="K745" i="34" a="1"/>
  <c r="K745" i="34" s="1"/>
  <c r="E745" i="34" a="1"/>
  <c r="E745" i="34" s="1"/>
  <c r="I745" i="34" a="1"/>
  <c r="I745" i="34" s="1"/>
  <c r="L745" i="34" a="1"/>
  <c r="L745" i="34" s="1"/>
  <c r="C745" i="34" a="1"/>
  <c r="C745" i="34" s="1"/>
  <c r="B746" i="34" a="1"/>
  <c r="B746" i="34" s="1"/>
  <c r="F746" i="34" l="1" a="1"/>
  <c r="F746" i="34" s="1"/>
  <c r="J746" i="34" a="1"/>
  <c r="J746" i="34" s="1"/>
  <c r="M746" i="34" a="1"/>
  <c r="M746" i="34" s="1"/>
  <c r="D746" i="34" a="1"/>
  <c r="D746" i="34" s="1"/>
  <c r="G746" i="34" a="1"/>
  <c r="G746" i="34" s="1"/>
  <c r="K746" i="34" a="1"/>
  <c r="K746" i="34" s="1"/>
  <c r="H746" i="34" a="1"/>
  <c r="H746" i="34" s="1"/>
  <c r="L746" i="34" a="1"/>
  <c r="L746" i="34" s="1"/>
  <c r="I746" i="34" a="1"/>
  <c r="I746" i="34" s="1"/>
  <c r="C746" i="34" a="1"/>
  <c r="C746" i="34" s="1"/>
  <c r="E746" i="34" a="1"/>
  <c r="E746" i="34" s="1"/>
  <c r="B747" i="34" a="1"/>
  <c r="B747" i="34" s="1"/>
  <c r="G747" i="34" l="1" a="1"/>
  <c r="G747" i="34" s="1"/>
  <c r="K747" i="34" a="1"/>
  <c r="K747" i="34" s="1"/>
  <c r="D747" i="34" a="1"/>
  <c r="D747" i="34" s="1"/>
  <c r="H747" i="34" a="1"/>
  <c r="H747" i="34" s="1"/>
  <c r="L747" i="34" a="1"/>
  <c r="L747" i="34" s="1"/>
  <c r="E747" i="34" a="1"/>
  <c r="E747" i="34" s="1"/>
  <c r="I747" i="34" a="1"/>
  <c r="I747" i="34" s="1"/>
  <c r="M747" i="34" a="1"/>
  <c r="M747" i="34" s="1"/>
  <c r="F747" i="34" a="1"/>
  <c r="F747" i="34" s="1"/>
  <c r="C747" i="34" a="1"/>
  <c r="C747" i="34" s="1"/>
  <c r="J747" i="34" a="1"/>
  <c r="J747" i="34" s="1"/>
  <c r="B748" i="34" a="1"/>
  <c r="B748" i="34" s="1"/>
  <c r="H748" i="34" l="1" a="1"/>
  <c r="H748" i="34" s="1"/>
  <c r="L748" i="34" a="1"/>
  <c r="L748" i="34" s="1"/>
  <c r="E748" i="34" a="1"/>
  <c r="E748" i="34" s="1"/>
  <c r="I748" i="34" a="1"/>
  <c r="I748" i="34" s="1"/>
  <c r="F748" i="34" a="1"/>
  <c r="F748" i="34" s="1"/>
  <c r="J748" i="34" a="1"/>
  <c r="J748" i="34" s="1"/>
  <c r="M748" i="34" a="1"/>
  <c r="M748" i="34" s="1"/>
  <c r="D748" i="34" a="1"/>
  <c r="D748" i="34" s="1"/>
  <c r="G748" i="34" a="1"/>
  <c r="G748" i="34" s="1"/>
  <c r="K748" i="34" a="1"/>
  <c r="K748" i="34" s="1"/>
  <c r="C748" i="34" a="1"/>
  <c r="C748" i="34" s="1"/>
  <c r="B749" i="34" a="1"/>
  <c r="B749" i="34" s="1"/>
  <c r="E749" i="34" l="1" a="1"/>
  <c r="E749" i="34" s="1"/>
  <c r="I749" i="34" a="1"/>
  <c r="I749" i="34" s="1"/>
  <c r="M749" i="34" a="1"/>
  <c r="M749" i="34" s="1"/>
  <c r="F749" i="34" a="1"/>
  <c r="F749" i="34" s="1"/>
  <c r="J749" i="34" a="1"/>
  <c r="J749" i="34" s="1"/>
  <c r="G749" i="34" a="1"/>
  <c r="G749" i="34" s="1"/>
  <c r="K749" i="34" a="1"/>
  <c r="K749" i="34" s="1"/>
  <c r="H749" i="34" a="1"/>
  <c r="H749" i="34" s="1"/>
  <c r="L749" i="34" a="1"/>
  <c r="L749" i="34" s="1"/>
  <c r="C749" i="34" a="1"/>
  <c r="C749" i="34" s="1"/>
  <c r="D749" i="34" a="1"/>
  <c r="D749" i="34" s="1"/>
  <c r="B750" i="34" a="1"/>
  <c r="B750" i="34" s="1"/>
  <c r="F750" i="34" l="1" a="1"/>
  <c r="F750" i="34" s="1"/>
  <c r="I750" i="34" a="1"/>
  <c r="I750" i="34" s="1"/>
  <c r="M750" i="34" a="1"/>
  <c r="M750" i="34" s="1"/>
  <c r="D750" i="34" a="1"/>
  <c r="D750" i="34" s="1"/>
  <c r="G750" i="34" a="1"/>
  <c r="G750" i="34" s="1"/>
  <c r="J750" i="34" a="1"/>
  <c r="J750" i="34" s="1"/>
  <c r="H750" i="34" a="1"/>
  <c r="H750" i="34" s="1"/>
  <c r="K750" i="34" a="1"/>
  <c r="K750" i="34" s="1"/>
  <c r="L750" i="34" a="1"/>
  <c r="L750" i="34" s="1"/>
  <c r="E750" i="34" a="1"/>
  <c r="E750" i="34" s="1"/>
  <c r="C750" i="34" a="1"/>
  <c r="C750" i="34" s="1"/>
  <c r="B751" i="34" a="1"/>
  <c r="B751" i="34" s="1"/>
  <c r="G751" i="34" l="1" a="1"/>
  <c r="G751" i="34" s="1"/>
  <c r="K751" i="34" a="1"/>
  <c r="K751" i="34" s="1"/>
  <c r="D751" i="34" a="1"/>
  <c r="D751" i="34" s="1"/>
  <c r="H751" i="34" a="1"/>
  <c r="H751" i="34" s="1"/>
  <c r="L751" i="34" a="1"/>
  <c r="L751" i="34" s="1"/>
  <c r="E751" i="34" a="1"/>
  <c r="E751" i="34" s="1"/>
  <c r="I751" i="34" a="1"/>
  <c r="I751" i="34" s="1"/>
  <c r="M751" i="34" a="1"/>
  <c r="M751" i="34" s="1"/>
  <c r="F751" i="34" a="1"/>
  <c r="F751" i="34" s="1"/>
  <c r="C751" i="34" a="1"/>
  <c r="C751" i="34" s="1"/>
  <c r="J751" i="34" a="1"/>
  <c r="J751" i="34" s="1"/>
  <c r="B752" i="34" a="1"/>
  <c r="B752" i="34" s="1"/>
  <c r="H752" i="34" l="1" a="1"/>
  <c r="H752" i="34" s="1"/>
  <c r="L752" i="34" a="1"/>
  <c r="L752" i="34" s="1"/>
  <c r="E752" i="34" a="1"/>
  <c r="E752" i="34" s="1"/>
  <c r="I752" i="34" a="1"/>
  <c r="I752" i="34" s="1"/>
  <c r="M752" i="34" a="1"/>
  <c r="M752" i="34" s="1"/>
  <c r="F752" i="34" a="1"/>
  <c r="F752" i="34" s="1"/>
  <c r="J752" i="34" a="1"/>
  <c r="J752" i="34" s="1"/>
  <c r="G752" i="34" a="1"/>
  <c r="G752" i="34" s="1"/>
  <c r="K752" i="34" a="1"/>
  <c r="K752" i="34" s="1"/>
  <c r="C752" i="34" a="1"/>
  <c r="C752" i="34" s="1"/>
  <c r="D752" i="34" a="1"/>
  <c r="D752" i="34" s="1"/>
  <c r="B753" i="34" a="1"/>
  <c r="B753" i="34" s="1"/>
  <c r="F753" i="34" l="1" a="1"/>
  <c r="F753" i="34" s="1"/>
  <c r="J753" i="34" a="1"/>
  <c r="J753" i="34" s="1"/>
  <c r="M753" i="34" a="1"/>
  <c r="M753" i="34" s="1"/>
  <c r="G753" i="34" a="1"/>
  <c r="G753" i="34" s="1"/>
  <c r="D753" i="34" a="1"/>
  <c r="D753" i="34" s="1"/>
  <c r="H753" i="34" a="1"/>
  <c r="H753" i="34" s="1"/>
  <c r="K753" i="34" a="1"/>
  <c r="K753" i="34" s="1"/>
  <c r="L753" i="34" a="1"/>
  <c r="L753" i="34" s="1"/>
  <c r="E753" i="34" a="1"/>
  <c r="E753" i="34" s="1"/>
  <c r="I753" i="34" a="1"/>
  <c r="I753" i="34" s="1"/>
  <c r="C753" i="34" a="1"/>
  <c r="C753" i="34" s="1"/>
  <c r="B754" i="34" a="1"/>
  <c r="B754" i="34" s="1"/>
  <c r="F754" i="34" l="1" a="1"/>
  <c r="F754" i="34" s="1"/>
  <c r="J754" i="34" a="1"/>
  <c r="J754" i="34" s="1"/>
  <c r="M754" i="34" a="1"/>
  <c r="M754" i="34" s="1"/>
  <c r="D754" i="34" a="1"/>
  <c r="D754" i="34" s="1"/>
  <c r="G754" i="34" a="1"/>
  <c r="G754" i="34" s="1"/>
  <c r="K754" i="34" a="1"/>
  <c r="K754" i="34" s="1"/>
  <c r="H754" i="34" a="1"/>
  <c r="H754" i="34" s="1"/>
  <c r="L754" i="34" a="1"/>
  <c r="L754" i="34" s="1"/>
  <c r="E754" i="34" a="1"/>
  <c r="E754" i="34" s="1"/>
  <c r="C754" i="34" a="1"/>
  <c r="C754" i="34" s="1"/>
  <c r="I754" i="34" a="1"/>
  <c r="I754" i="34" s="1"/>
  <c r="B755" i="34" a="1"/>
  <c r="B755" i="34" s="1"/>
  <c r="G755" i="34" l="1" a="1"/>
  <c r="G755" i="34" s="1"/>
  <c r="K755" i="34" a="1"/>
  <c r="K755" i="34" s="1"/>
  <c r="D755" i="34" a="1"/>
  <c r="D755" i="34" s="1"/>
  <c r="H755" i="34" a="1"/>
  <c r="H755" i="34" s="1"/>
  <c r="L755" i="34" a="1"/>
  <c r="L755" i="34" s="1"/>
  <c r="E755" i="34" a="1"/>
  <c r="E755" i="34" s="1"/>
  <c r="I755" i="34" a="1"/>
  <c r="I755" i="34" s="1"/>
  <c r="M755" i="34" a="1"/>
  <c r="M755" i="34" s="1"/>
  <c r="F755" i="34" a="1"/>
  <c r="F755" i="34" s="1"/>
  <c r="J755" i="34" a="1"/>
  <c r="J755" i="34" s="1"/>
  <c r="C755" i="34" a="1"/>
  <c r="C755" i="34" s="1"/>
  <c r="B756" i="34" a="1"/>
  <c r="B756" i="34" s="1"/>
  <c r="H756" i="34" l="1" a="1"/>
  <c r="H756" i="34" s="1"/>
  <c r="L756" i="34" a="1"/>
  <c r="L756" i="34" s="1"/>
  <c r="E756" i="34" a="1"/>
  <c r="E756" i="34" s="1"/>
  <c r="I756" i="34" a="1"/>
  <c r="I756" i="34" s="1"/>
  <c r="F756" i="34" a="1"/>
  <c r="F756" i="34" s="1"/>
  <c r="J756" i="34" a="1"/>
  <c r="J756" i="34" s="1"/>
  <c r="M756" i="34" a="1"/>
  <c r="M756" i="34" s="1"/>
  <c r="K756" i="34" a="1"/>
  <c r="K756" i="34" s="1"/>
  <c r="D756" i="34" a="1"/>
  <c r="D756" i="34" s="1"/>
  <c r="C756" i="34" a="1"/>
  <c r="C756" i="34" s="1"/>
  <c r="G756" i="34" a="1"/>
  <c r="G756" i="34" s="1"/>
  <c r="B757" i="34" a="1"/>
  <c r="B757" i="34" s="1"/>
  <c r="E757" i="34" l="1" a="1"/>
  <c r="E757" i="34" s="1"/>
  <c r="I757" i="34" a="1"/>
  <c r="I757" i="34" s="1"/>
  <c r="M757" i="34" a="1"/>
  <c r="M757" i="34" s="1"/>
  <c r="F757" i="34" a="1"/>
  <c r="F757" i="34" s="1"/>
  <c r="J757" i="34" a="1"/>
  <c r="J757" i="34" s="1"/>
  <c r="G757" i="34" a="1"/>
  <c r="G757" i="34" s="1"/>
  <c r="K757" i="34" a="1"/>
  <c r="K757" i="34" s="1"/>
  <c r="D757" i="34" a="1"/>
  <c r="D757" i="34" s="1"/>
  <c r="H757" i="34" a="1"/>
  <c r="H757" i="34" s="1"/>
  <c r="C757" i="34" a="1"/>
  <c r="C757" i="34" s="1"/>
  <c r="L757" i="34" a="1"/>
  <c r="L757" i="34" s="1"/>
  <c r="B758" i="34" a="1"/>
  <c r="B758" i="34" s="1"/>
  <c r="F758" i="34" l="1" a="1"/>
  <c r="F758" i="34" s="1"/>
  <c r="I758" i="34" a="1"/>
  <c r="I758" i="34" s="1"/>
  <c r="M758" i="34" a="1"/>
  <c r="M758" i="34" s="1"/>
  <c r="D758" i="34" a="1"/>
  <c r="D758" i="34" s="1"/>
  <c r="G758" i="34" a="1"/>
  <c r="G758" i="34" s="1"/>
  <c r="J758" i="34" a="1"/>
  <c r="J758" i="34" s="1"/>
  <c r="H758" i="34" a="1"/>
  <c r="H758" i="34" s="1"/>
  <c r="K758" i="34" a="1"/>
  <c r="K758" i="34" s="1"/>
  <c r="E758" i="34" a="1"/>
  <c r="E758" i="34" s="1"/>
  <c r="L758" i="34" a="1"/>
  <c r="L758" i="34" s="1"/>
  <c r="C758" i="34" a="1"/>
  <c r="C758" i="34" s="1"/>
  <c r="B759" i="34" a="1"/>
  <c r="B759" i="34" s="1"/>
  <c r="G759" i="34" l="1" a="1"/>
  <c r="G759" i="34" s="1"/>
  <c r="K759" i="34" a="1"/>
  <c r="K759" i="34" s="1"/>
  <c r="D759" i="34" a="1"/>
  <c r="D759" i="34" s="1"/>
  <c r="H759" i="34" a="1"/>
  <c r="H759" i="34" s="1"/>
  <c r="L759" i="34" a="1"/>
  <c r="L759" i="34" s="1"/>
  <c r="E759" i="34" a="1"/>
  <c r="E759" i="34" s="1"/>
  <c r="I759" i="34" a="1"/>
  <c r="I759" i="34" s="1"/>
  <c r="M759" i="34" a="1"/>
  <c r="M759" i="34" s="1"/>
  <c r="J759" i="34" a="1"/>
  <c r="J759" i="34" s="1"/>
  <c r="C759" i="34" a="1"/>
  <c r="C759" i="34" s="1"/>
  <c r="F759" i="34" a="1"/>
  <c r="F759" i="34" s="1"/>
  <c r="B760" i="34" a="1"/>
  <c r="B760" i="34" s="1"/>
  <c r="H760" i="34" l="1" a="1"/>
  <c r="H760" i="34" s="1"/>
  <c r="L760" i="34" a="1"/>
  <c r="L760" i="34" s="1"/>
  <c r="E760" i="34" a="1"/>
  <c r="E760" i="34" s="1"/>
  <c r="I760" i="34" a="1"/>
  <c r="I760" i="34" s="1"/>
  <c r="M760" i="34" a="1"/>
  <c r="M760" i="34" s="1"/>
  <c r="F760" i="34" a="1"/>
  <c r="F760" i="34" s="1"/>
  <c r="J760" i="34" a="1"/>
  <c r="J760" i="34" s="1"/>
  <c r="D760" i="34" a="1"/>
  <c r="D760" i="34" s="1"/>
  <c r="G760" i="34" a="1"/>
  <c r="G760" i="34" s="1"/>
  <c r="C760" i="34" a="1"/>
  <c r="C760" i="34" s="1"/>
  <c r="K760" i="34" a="1"/>
  <c r="K760" i="34" s="1"/>
  <c r="B761" i="34" a="1"/>
  <c r="B761" i="34" s="1"/>
  <c r="F761" i="34" l="1" a="1"/>
  <c r="F761" i="34" s="1"/>
  <c r="J761" i="34" a="1"/>
  <c r="J761" i="34" s="1"/>
  <c r="G761" i="34" a="1"/>
  <c r="G761" i="34" s="1"/>
  <c r="K761" i="34" a="1"/>
  <c r="K761" i="34" s="1"/>
  <c r="D761" i="34" a="1"/>
  <c r="D761" i="34" s="1"/>
  <c r="H761" i="34" a="1"/>
  <c r="H761" i="34" s="1"/>
  <c r="L761" i="34" a="1"/>
  <c r="L761" i="34" s="1"/>
  <c r="E761" i="34" a="1"/>
  <c r="E761" i="34" s="1"/>
  <c r="I761" i="34" a="1"/>
  <c r="I761" i="34" s="1"/>
  <c r="M761" i="34" a="1"/>
  <c r="M761" i="34" s="1"/>
  <c r="C761" i="34" a="1"/>
  <c r="C761" i="34" s="1"/>
  <c r="B762" i="34" a="1"/>
  <c r="B762" i="34" s="1"/>
  <c r="D762" i="34" l="1" a="1"/>
  <c r="D762" i="34" s="1"/>
  <c r="G762" i="34" a="1"/>
  <c r="G762" i="34" s="1"/>
  <c r="K762" i="34" a="1"/>
  <c r="K762" i="34" s="1"/>
  <c r="H762" i="34" a="1"/>
  <c r="H762" i="34" s="1"/>
  <c r="L762" i="34" a="1"/>
  <c r="L762" i="34" s="1"/>
  <c r="E762" i="34" a="1"/>
  <c r="E762" i="34" s="1"/>
  <c r="I762" i="34" a="1"/>
  <c r="I762" i="34" s="1"/>
  <c r="M762" i="34" a="1"/>
  <c r="M762" i="34" s="1"/>
  <c r="J762" i="34" a="1"/>
  <c r="J762" i="34" s="1"/>
  <c r="C762" i="34" a="1"/>
  <c r="C762" i="34" s="1"/>
  <c r="F762" i="34" a="1"/>
  <c r="F762" i="34" s="1"/>
  <c r="B763" i="34" a="1"/>
  <c r="B763" i="34" s="1"/>
  <c r="E763" i="34" l="1" a="1"/>
  <c r="E763" i="34" s="1"/>
  <c r="H763" i="34" a="1"/>
  <c r="H763" i="34" s="1"/>
  <c r="L763" i="34" a="1"/>
  <c r="L763" i="34" s="1"/>
  <c r="F763" i="34" a="1"/>
  <c r="F763" i="34" s="1"/>
  <c r="I763" i="34" a="1"/>
  <c r="I763" i="34" s="1"/>
  <c r="M763" i="34" a="1"/>
  <c r="M763" i="34" s="1"/>
  <c r="J763" i="34" a="1"/>
  <c r="J763" i="34" s="1"/>
  <c r="D763" i="34" a="1"/>
  <c r="D763" i="34" s="1"/>
  <c r="G763" i="34" a="1"/>
  <c r="G763" i="34" s="1"/>
  <c r="C763" i="34" a="1"/>
  <c r="C763" i="34" s="1"/>
  <c r="K763" i="34" a="1"/>
  <c r="K763" i="34" s="1"/>
  <c r="B764" i="34" a="1"/>
  <c r="B764" i="34" s="1"/>
  <c r="E764" i="34" l="1" a="1"/>
  <c r="E764" i="34" s="1"/>
  <c r="L764" i="34" a="1"/>
  <c r="L764" i="34" s="1"/>
  <c r="F764" i="34" a="1"/>
  <c r="F764" i="34" s="1"/>
  <c r="I764" i="34" a="1"/>
  <c r="I764" i="34" s="1"/>
  <c r="M764" i="34" a="1"/>
  <c r="M764" i="34" s="1"/>
  <c r="D764" i="34" a="1"/>
  <c r="D764" i="34" s="1"/>
  <c r="G764" i="34" a="1"/>
  <c r="G764" i="34" s="1"/>
  <c r="J764" i="34" a="1"/>
  <c r="J764" i="34" s="1"/>
  <c r="H764" i="34" a="1"/>
  <c r="H764" i="34" s="1"/>
  <c r="K764" i="34" a="1"/>
  <c r="K764" i="34" s="1"/>
  <c r="C764" i="34" a="1"/>
  <c r="C764" i="34" s="1"/>
  <c r="B765" i="34" a="1"/>
  <c r="B765" i="34" s="1"/>
  <c r="E765" i="34" l="1" a="1"/>
  <c r="E765" i="34" s="1"/>
  <c r="I765" i="34" a="1"/>
  <c r="I765" i="34" s="1"/>
  <c r="M765" i="34" a="1"/>
  <c r="M765" i="34" s="1"/>
  <c r="F765" i="34" a="1"/>
  <c r="F765" i="34" s="1"/>
  <c r="J765" i="34" a="1"/>
  <c r="J765" i="34" s="1"/>
  <c r="D765" i="34" a="1"/>
  <c r="D765" i="34" s="1"/>
  <c r="G765" i="34" a="1"/>
  <c r="G765" i="34" s="1"/>
  <c r="K765" i="34" a="1"/>
  <c r="K765" i="34" s="1"/>
  <c r="H765" i="34" a="1"/>
  <c r="H765" i="34" s="1"/>
  <c r="L765" i="34" a="1"/>
  <c r="L765" i="34" s="1"/>
  <c r="C765" i="34" a="1"/>
  <c r="C765" i="34" s="1"/>
  <c r="B766" i="34" a="1"/>
  <c r="B766" i="34" s="1"/>
  <c r="F766" i="34" l="1" a="1"/>
  <c r="F766" i="34" s="1"/>
  <c r="J766" i="34" a="1"/>
  <c r="J766" i="34" s="1"/>
  <c r="D766" i="34" a="1"/>
  <c r="D766" i="34" s="1"/>
  <c r="G766" i="34" a="1"/>
  <c r="G766" i="34" s="1"/>
  <c r="K766" i="34" a="1"/>
  <c r="K766" i="34" s="1"/>
  <c r="H766" i="34" a="1"/>
  <c r="H766" i="34" s="1"/>
  <c r="L766" i="34" a="1"/>
  <c r="L766" i="34" s="1"/>
  <c r="M766" i="34" a="1"/>
  <c r="M766" i="34" s="1"/>
  <c r="E766" i="34" a="1"/>
  <c r="E766" i="34" s="1"/>
  <c r="I766" i="34" a="1"/>
  <c r="I766" i="34" s="1"/>
  <c r="C766" i="34" a="1"/>
  <c r="C766" i="34" s="1"/>
  <c r="B767" i="34" a="1"/>
  <c r="B767" i="34" s="1"/>
  <c r="D767" i="34" l="1" a="1"/>
  <c r="D767" i="34" s="1"/>
  <c r="H767" i="34" a="1"/>
  <c r="H767" i="34" s="1"/>
  <c r="K767" i="34" a="1"/>
  <c r="K767" i="34" s="1"/>
  <c r="E767" i="34" a="1"/>
  <c r="E767" i="34" s="1"/>
  <c r="I767" i="34" a="1"/>
  <c r="I767" i="34" s="1"/>
  <c r="L767" i="34" a="1"/>
  <c r="L767" i="34" s="1"/>
  <c r="F767" i="34" a="1"/>
  <c r="F767" i="34" s="1"/>
  <c r="J767" i="34" a="1"/>
  <c r="J767" i="34" s="1"/>
  <c r="M767" i="34" a="1"/>
  <c r="M767" i="34" s="1"/>
  <c r="G767" i="34" a="1"/>
  <c r="G767" i="34" s="1"/>
  <c r="C767" i="34" a="1"/>
  <c r="C767" i="34" s="1"/>
  <c r="B768" i="34" a="1"/>
  <c r="B768" i="34" s="1"/>
  <c r="E768" i="34" l="1" a="1"/>
  <c r="E768" i="34" s="1"/>
  <c r="I768" i="34" a="1"/>
  <c r="I768" i="34" s="1"/>
  <c r="M768" i="34" a="1"/>
  <c r="M768" i="34" s="1"/>
  <c r="F768" i="34" a="1"/>
  <c r="F768" i="34" s="1"/>
  <c r="J768" i="34" a="1"/>
  <c r="J768" i="34" s="1"/>
  <c r="G768" i="34" a="1"/>
  <c r="G768" i="34" s="1"/>
  <c r="K768" i="34" a="1"/>
  <c r="K768" i="34" s="1"/>
  <c r="H768" i="34" a="1"/>
  <c r="H768" i="34" s="1"/>
  <c r="L768" i="34" a="1"/>
  <c r="L768" i="34" s="1"/>
  <c r="C768" i="34" a="1"/>
  <c r="C768" i="34" s="1"/>
  <c r="D768" i="34" a="1"/>
  <c r="D768" i="34" s="1"/>
  <c r="B769" i="34" a="1"/>
  <c r="B769" i="34" s="1"/>
  <c r="F769" i="34" l="1" a="1"/>
  <c r="F769" i="34" s="1"/>
  <c r="I769" i="34" a="1"/>
  <c r="I769" i="34" s="1"/>
  <c r="M769" i="34" a="1"/>
  <c r="M769" i="34" s="1"/>
  <c r="D769" i="34" a="1"/>
  <c r="D769" i="34" s="1"/>
  <c r="J769" i="34" a="1"/>
  <c r="J769" i="34" s="1"/>
  <c r="G769" i="34" a="1"/>
  <c r="G769" i="34" s="1"/>
  <c r="K769" i="34" a="1"/>
  <c r="K769" i="34" s="1"/>
  <c r="L769" i="34" a="1"/>
  <c r="L769" i="34" s="1"/>
  <c r="E769" i="34" a="1"/>
  <c r="E769" i="34" s="1"/>
  <c r="H769" i="34" a="1"/>
  <c r="H769" i="34" s="1"/>
  <c r="C769" i="34" a="1"/>
  <c r="C769" i="34" s="1"/>
  <c r="B770" i="34" a="1"/>
  <c r="B770" i="34" s="1"/>
  <c r="F770" i="34" l="1" a="1"/>
  <c r="F770" i="34" s="1"/>
  <c r="J770" i="34" a="1"/>
  <c r="J770" i="34" s="1"/>
  <c r="M770" i="34" a="1"/>
  <c r="M770" i="34" s="1"/>
  <c r="D770" i="34" a="1"/>
  <c r="D770" i="34" s="1"/>
  <c r="G770" i="34" a="1"/>
  <c r="G770" i="34" s="1"/>
  <c r="K770" i="34" a="1"/>
  <c r="K770" i="34" s="1"/>
  <c r="H770" i="34" a="1"/>
  <c r="H770" i="34" s="1"/>
  <c r="L770" i="34" a="1"/>
  <c r="L770" i="34" s="1"/>
  <c r="E770" i="34" a="1"/>
  <c r="E770" i="34" s="1"/>
  <c r="C770" i="34" a="1"/>
  <c r="C770" i="34" s="1"/>
  <c r="I770" i="34" a="1"/>
  <c r="I770" i="34" s="1"/>
  <c r="B771" i="34" a="1"/>
  <c r="B771" i="34" s="1"/>
  <c r="G771" i="34" l="1" a="1"/>
  <c r="G771" i="34" s="1"/>
  <c r="K771" i="34" a="1"/>
  <c r="K771" i="34" s="1"/>
  <c r="D771" i="34" a="1"/>
  <c r="D771" i="34" s="1"/>
  <c r="H771" i="34" a="1"/>
  <c r="H771" i="34" s="1"/>
  <c r="L771" i="34" a="1"/>
  <c r="L771" i="34" s="1"/>
  <c r="E771" i="34" a="1"/>
  <c r="E771" i="34" s="1"/>
  <c r="I771" i="34" a="1"/>
  <c r="I771" i="34" s="1"/>
  <c r="M771" i="34" a="1"/>
  <c r="M771" i="34" s="1"/>
  <c r="F771" i="34" a="1"/>
  <c r="F771" i="34" s="1"/>
  <c r="J771" i="34" a="1"/>
  <c r="J771" i="34" s="1"/>
  <c r="C771" i="34" a="1"/>
  <c r="C771" i="34" s="1"/>
  <c r="B772" i="34" a="1"/>
  <c r="B772" i="34" s="1"/>
  <c r="E772" i="34" l="1" a="1"/>
  <c r="E772" i="34" s="1"/>
  <c r="L772" i="34" a="1"/>
  <c r="L772" i="34" s="1"/>
  <c r="F772" i="34" a="1"/>
  <c r="F772" i="34" s="1"/>
  <c r="I772" i="34" a="1"/>
  <c r="I772" i="34" s="1"/>
  <c r="M772" i="34" a="1"/>
  <c r="M772" i="34" s="1"/>
  <c r="G772" i="34" a="1"/>
  <c r="G772" i="34" s="1"/>
  <c r="J772" i="34" a="1"/>
  <c r="J772" i="34" s="1"/>
  <c r="K772" i="34" a="1"/>
  <c r="K772" i="34" s="1"/>
  <c r="D772" i="34" a="1"/>
  <c r="D772" i="34" s="1"/>
  <c r="H772" i="34" a="1"/>
  <c r="H772" i="34" s="1"/>
  <c r="C772" i="34" a="1"/>
  <c r="C772" i="34" s="1"/>
  <c r="B773" i="34" a="1"/>
  <c r="B773" i="34" s="1"/>
  <c r="E773" i="34" l="1" a="1"/>
  <c r="E773" i="34" s="1"/>
  <c r="I773" i="34" a="1"/>
  <c r="I773" i="34" s="1"/>
  <c r="M773" i="34" a="1"/>
  <c r="M773" i="34" s="1"/>
  <c r="F773" i="34" a="1"/>
  <c r="F773" i="34" s="1"/>
  <c r="J773" i="34" a="1"/>
  <c r="J773" i="34" s="1"/>
  <c r="D773" i="34" a="1"/>
  <c r="D773" i="34" s="1"/>
  <c r="G773" i="34" a="1"/>
  <c r="G773" i="34" s="1"/>
  <c r="K773" i="34" a="1"/>
  <c r="K773" i="34" s="1"/>
  <c r="H773" i="34" a="1"/>
  <c r="H773" i="34" s="1"/>
  <c r="C773" i="34" a="1"/>
  <c r="C773" i="34" s="1"/>
  <c r="L773" i="34" a="1"/>
  <c r="L773" i="34" s="1"/>
  <c r="B774" i="34" a="1"/>
  <c r="B774" i="34" s="1"/>
  <c r="F774" i="34" l="1" a="1"/>
  <c r="F774" i="34" s="1"/>
  <c r="J774" i="34" a="1"/>
  <c r="J774" i="34" s="1"/>
  <c r="D774" i="34" a="1"/>
  <c r="D774" i="34" s="1"/>
  <c r="G774" i="34" a="1"/>
  <c r="G774" i="34" s="1"/>
  <c r="K774" i="34" a="1"/>
  <c r="K774" i="34" s="1"/>
  <c r="H774" i="34" a="1"/>
  <c r="H774" i="34" s="1"/>
  <c r="L774" i="34" a="1"/>
  <c r="L774" i="34" s="1"/>
  <c r="E774" i="34" a="1"/>
  <c r="E774" i="34" s="1"/>
  <c r="I774" i="34" a="1"/>
  <c r="I774" i="34" s="1"/>
  <c r="M774" i="34" a="1"/>
  <c r="M774" i="34" s="1"/>
  <c r="C774" i="34" a="1"/>
  <c r="C774" i="34" s="1"/>
  <c r="B775" i="34" a="1"/>
  <c r="B775" i="34" s="1"/>
  <c r="D775" i="34" l="1" a="1"/>
  <c r="D775" i="34" s="1"/>
  <c r="H775" i="34" a="1"/>
  <c r="H775" i="34" s="1"/>
  <c r="K775" i="34" a="1"/>
  <c r="K775" i="34" s="1"/>
  <c r="E775" i="34" a="1"/>
  <c r="E775" i="34" s="1"/>
  <c r="I775" i="34" a="1"/>
  <c r="I775" i="34" s="1"/>
  <c r="L775" i="34" a="1"/>
  <c r="L775" i="34" s="1"/>
  <c r="F775" i="34" a="1"/>
  <c r="F775" i="34" s="1"/>
  <c r="J775" i="34" a="1"/>
  <c r="J775" i="34" s="1"/>
  <c r="M775" i="34" a="1"/>
  <c r="M775" i="34" s="1"/>
  <c r="C775" i="34" a="1"/>
  <c r="C775" i="34" s="1"/>
  <c r="G775" i="34" a="1"/>
  <c r="G775" i="34" s="1"/>
  <c r="B776" i="34" a="1"/>
  <c r="B776" i="34" s="1"/>
  <c r="E776" i="34" l="1" a="1"/>
  <c r="E776" i="34" s="1"/>
  <c r="I776" i="34" a="1"/>
  <c r="I776" i="34" s="1"/>
  <c r="M776" i="34" a="1"/>
  <c r="M776" i="34" s="1"/>
  <c r="F776" i="34" a="1"/>
  <c r="F776" i="34" s="1"/>
  <c r="J776" i="34" a="1"/>
  <c r="J776" i="34" s="1"/>
  <c r="G776" i="34" a="1"/>
  <c r="G776" i="34" s="1"/>
  <c r="K776" i="34" a="1"/>
  <c r="K776" i="34" s="1"/>
  <c r="D776" i="34" a="1"/>
  <c r="D776" i="34" s="1"/>
  <c r="H776" i="34" a="1"/>
  <c r="H776" i="34" s="1"/>
  <c r="C776" i="34" a="1"/>
  <c r="C776" i="34" s="1"/>
  <c r="L776" i="34" a="1"/>
  <c r="L776" i="34" s="1"/>
  <c r="B777" i="34" a="1"/>
  <c r="B777" i="34" s="1"/>
  <c r="F777" i="34" l="1" a="1"/>
  <c r="F777" i="34" s="1"/>
  <c r="I777" i="34" a="1"/>
  <c r="I777" i="34" s="1"/>
  <c r="M777" i="34" a="1"/>
  <c r="M777" i="34" s="1"/>
  <c r="D777" i="34" a="1"/>
  <c r="D777" i="34" s="1"/>
  <c r="J777" i="34" a="1"/>
  <c r="J777" i="34" s="1"/>
  <c r="G777" i="34" a="1"/>
  <c r="G777" i="34" s="1"/>
  <c r="K777" i="34" a="1"/>
  <c r="K777" i="34" s="1"/>
  <c r="E777" i="34" a="1"/>
  <c r="E777" i="34" s="1"/>
  <c r="H777" i="34" a="1"/>
  <c r="H777" i="34" s="1"/>
  <c r="L777" i="34" a="1"/>
  <c r="L777" i="34" s="1"/>
  <c r="C777" i="34" a="1"/>
  <c r="C777" i="34" s="1"/>
  <c r="B778" i="34" a="1"/>
  <c r="B778" i="34" s="1"/>
  <c r="F778" i="34" l="1" a="1"/>
  <c r="F778" i="34" s="1"/>
  <c r="J778" i="34" a="1"/>
  <c r="J778" i="34" s="1"/>
  <c r="M778" i="34" a="1"/>
  <c r="M778" i="34" s="1"/>
  <c r="D778" i="34" a="1"/>
  <c r="D778" i="34" s="1"/>
  <c r="G778" i="34" a="1"/>
  <c r="G778" i="34" s="1"/>
  <c r="K778" i="34" a="1"/>
  <c r="K778" i="34" s="1"/>
  <c r="H778" i="34" a="1"/>
  <c r="H778" i="34" s="1"/>
  <c r="L778" i="34" a="1"/>
  <c r="L778" i="34" s="1"/>
  <c r="I778" i="34" a="1"/>
  <c r="I778" i="34" s="1"/>
  <c r="C778" i="34" a="1"/>
  <c r="C778" i="34" s="1"/>
  <c r="E778" i="34" a="1"/>
  <c r="E778" i="34" s="1"/>
  <c r="B779" i="34" a="1"/>
  <c r="B779" i="34" s="1"/>
  <c r="G779" i="34" l="1" a="1"/>
  <c r="G779" i="34" s="1"/>
  <c r="K779" i="34" a="1"/>
  <c r="K779" i="34" s="1"/>
  <c r="D779" i="34" a="1"/>
  <c r="D779" i="34" s="1"/>
  <c r="H779" i="34" a="1"/>
  <c r="H779" i="34" s="1"/>
  <c r="L779" i="34" a="1"/>
  <c r="L779" i="34" s="1"/>
  <c r="E779" i="34" a="1"/>
  <c r="E779" i="34" s="1"/>
  <c r="I779" i="34" a="1"/>
  <c r="I779" i="34" s="1"/>
  <c r="M779" i="34" a="1"/>
  <c r="M779" i="34" s="1"/>
  <c r="F779" i="34" a="1"/>
  <c r="F779" i="34" s="1"/>
  <c r="C779" i="34" a="1"/>
  <c r="C779" i="34" s="1"/>
  <c r="J779" i="34" a="1"/>
  <c r="J779" i="34" s="1"/>
  <c r="B780" i="34" a="1"/>
  <c r="B780" i="34" s="1"/>
  <c r="E780" i="34" l="1" a="1"/>
  <c r="E780" i="34" s="1"/>
  <c r="L780" i="34" a="1"/>
  <c r="L780" i="34" s="1"/>
  <c r="F780" i="34" a="1"/>
  <c r="F780" i="34" s="1"/>
  <c r="I780" i="34" a="1"/>
  <c r="I780" i="34" s="1"/>
  <c r="M780" i="34" a="1"/>
  <c r="M780" i="34" s="1"/>
  <c r="G780" i="34" a="1"/>
  <c r="G780" i="34" s="1"/>
  <c r="J780" i="34" a="1"/>
  <c r="J780" i="34" s="1"/>
  <c r="D780" i="34" a="1"/>
  <c r="D780" i="34" s="1"/>
  <c r="H780" i="34" a="1"/>
  <c r="H780" i="34" s="1"/>
  <c r="K780" i="34" a="1"/>
  <c r="K780" i="34" s="1"/>
  <c r="C780" i="34" a="1"/>
  <c r="C780" i="34" s="1"/>
  <c r="B781" i="34" a="1"/>
  <c r="B781" i="34" s="1"/>
  <c r="E781" i="34" l="1" a="1"/>
  <c r="E781" i="34" s="1"/>
  <c r="I781" i="34" a="1"/>
  <c r="I781" i="34" s="1"/>
  <c r="F781" i="34" a="1"/>
  <c r="F781" i="34" s="1"/>
  <c r="J781" i="34" a="1"/>
  <c r="J781" i="34" s="1"/>
  <c r="M781" i="34" a="1"/>
  <c r="M781" i="34" s="1"/>
  <c r="D781" i="34" a="1"/>
  <c r="D781" i="34" s="1"/>
  <c r="G781" i="34" a="1"/>
  <c r="G781" i="34" s="1"/>
  <c r="K781" i="34" a="1"/>
  <c r="K781" i="34" s="1"/>
  <c r="H781" i="34" a="1"/>
  <c r="H781" i="34" s="1"/>
  <c r="L781" i="34" a="1"/>
  <c r="L781" i="34" s="1"/>
  <c r="C781" i="34" a="1"/>
  <c r="C781" i="34" s="1"/>
  <c r="B782" i="34" a="1"/>
  <c r="B782" i="34" s="1"/>
  <c r="E782" i="34" l="1" a="1"/>
  <c r="E782" i="34" s="1"/>
  <c r="I782" i="34" a="1"/>
  <c r="I782" i="34" s="1"/>
  <c r="F782" i="34" a="1"/>
  <c r="F782" i="34" s="1"/>
  <c r="J782" i="34" a="1"/>
  <c r="J782" i="34" s="1"/>
  <c r="M782" i="34" a="1"/>
  <c r="M782" i="34" s="1"/>
  <c r="D782" i="34" a="1"/>
  <c r="D782" i="34" s="1"/>
  <c r="G782" i="34" a="1"/>
  <c r="G782" i="34" s="1"/>
  <c r="K782" i="34" a="1"/>
  <c r="K782" i="34" s="1"/>
  <c r="L782" i="34" a="1"/>
  <c r="L782" i="34" s="1"/>
  <c r="C782" i="34" a="1"/>
  <c r="C782" i="34" s="1"/>
  <c r="H782" i="34" a="1"/>
  <c r="H782" i="34" s="1"/>
  <c r="B783" i="34" a="1"/>
  <c r="B783" i="34" s="1"/>
  <c r="F783" i="34" l="1" a="1"/>
  <c r="F783" i="34" s="1"/>
  <c r="J783" i="34" a="1"/>
  <c r="J783" i="34" s="1"/>
  <c r="M783" i="34" a="1"/>
  <c r="M783" i="34" s="1"/>
  <c r="G783" i="34" a="1"/>
  <c r="G783" i="34" s="1"/>
  <c r="D783" i="34" a="1"/>
  <c r="D783" i="34" s="1"/>
  <c r="H783" i="34" a="1"/>
  <c r="H783" i="34" s="1"/>
  <c r="K783" i="34" a="1"/>
  <c r="K783" i="34" s="1"/>
  <c r="E783" i="34" a="1"/>
  <c r="E783" i="34" s="1"/>
  <c r="I783" i="34" a="1"/>
  <c r="I783" i="34" s="1"/>
  <c r="C783" i="34" a="1"/>
  <c r="C783" i="34" s="1"/>
  <c r="L783" i="34" a="1"/>
  <c r="L783" i="34" s="1"/>
  <c r="B784" i="34" a="1"/>
  <c r="B784" i="34" s="1"/>
  <c r="G784" i="34" l="1" a="1"/>
  <c r="G784" i="34" s="1"/>
  <c r="K784" i="34" a="1"/>
  <c r="K784" i="34" s="1"/>
  <c r="D784" i="34" a="1"/>
  <c r="D784" i="34" s="1"/>
  <c r="H784" i="34" a="1"/>
  <c r="H784" i="34" s="1"/>
  <c r="L784" i="34" a="1"/>
  <c r="L784" i="34" s="1"/>
  <c r="E784" i="34" a="1"/>
  <c r="E784" i="34" s="1"/>
  <c r="I784" i="34" a="1"/>
  <c r="I784" i="34" s="1"/>
  <c r="M784" i="34" a="1"/>
  <c r="M784" i="34" s="1"/>
  <c r="F784" i="34" a="1"/>
  <c r="F784" i="34" s="1"/>
  <c r="J784" i="34" a="1"/>
  <c r="J784" i="34" s="1"/>
  <c r="C784" i="34" a="1"/>
  <c r="C784" i="34" s="1"/>
  <c r="B785" i="34" a="1"/>
  <c r="B785" i="34" s="1"/>
  <c r="H785" i="34" l="1" a="1"/>
  <c r="H785" i="34" s="1"/>
  <c r="L785" i="34" a="1"/>
  <c r="L785" i="34" s="1"/>
  <c r="E785" i="34" a="1"/>
  <c r="E785" i="34" s="1"/>
  <c r="I785" i="34" a="1"/>
  <c r="I785" i="34" s="1"/>
  <c r="M785" i="34" a="1"/>
  <c r="M785" i="34" s="1"/>
  <c r="F785" i="34" a="1"/>
  <c r="F785" i="34" s="1"/>
  <c r="J785" i="34" a="1"/>
  <c r="J785" i="34" s="1"/>
  <c r="K785" i="34" a="1"/>
  <c r="K785" i="34" s="1"/>
  <c r="D785" i="34" a="1"/>
  <c r="D785" i="34" s="1"/>
  <c r="C785" i="34" a="1"/>
  <c r="C785" i="34" s="1"/>
  <c r="G785" i="34" a="1"/>
  <c r="G785" i="34" s="1"/>
  <c r="B786" i="34" a="1"/>
  <c r="B786" i="34" s="1"/>
  <c r="E786" i="34" l="1" a="1"/>
  <c r="E786" i="34" s="1"/>
  <c r="I786" i="34" a="1"/>
  <c r="I786" i="34" s="1"/>
  <c r="M786" i="34" a="1"/>
  <c r="M786" i="34" s="1"/>
  <c r="F786" i="34" a="1"/>
  <c r="F786" i="34" s="1"/>
  <c r="J786" i="34" a="1"/>
  <c r="J786" i="34" s="1"/>
  <c r="D786" i="34" a="1"/>
  <c r="D786" i="34" s="1"/>
  <c r="G786" i="34" a="1"/>
  <c r="G786" i="34" s="1"/>
  <c r="K786" i="34" a="1"/>
  <c r="K786" i="34" s="1"/>
  <c r="C786" i="34" a="1"/>
  <c r="C786" i="34" s="1"/>
  <c r="H786" i="34" a="1"/>
  <c r="H786" i="34" s="1"/>
  <c r="L786" i="34" a="1"/>
  <c r="L786" i="34" s="1"/>
  <c r="B787" i="34" a="1"/>
  <c r="B787" i="34" s="1"/>
  <c r="G787" i="34" l="1" a="1"/>
  <c r="G787" i="34" s="1"/>
  <c r="K787" i="34" a="1"/>
  <c r="K787" i="34" s="1"/>
  <c r="D787" i="34" a="1"/>
  <c r="D787" i="34" s="1"/>
  <c r="H787" i="34" a="1"/>
  <c r="H787" i="34" s="1"/>
  <c r="L787" i="34" a="1"/>
  <c r="L787" i="34" s="1"/>
  <c r="E787" i="34" a="1"/>
  <c r="E787" i="34" s="1"/>
  <c r="I787" i="34" a="1"/>
  <c r="I787" i="34" s="1"/>
  <c r="M787" i="34" a="1"/>
  <c r="M787" i="34" s="1"/>
  <c r="F787" i="34" a="1"/>
  <c r="F787" i="34" s="1"/>
  <c r="J787" i="34" a="1"/>
  <c r="J787" i="34" s="1"/>
  <c r="C787" i="34" a="1"/>
  <c r="C787" i="34" s="1"/>
  <c r="B788" i="34" a="1"/>
  <c r="B788" i="34" s="1"/>
  <c r="E788" i="34" l="1" a="1"/>
  <c r="E788" i="34" s="1"/>
  <c r="H788" i="34" a="1"/>
  <c r="H788" i="34" s="1"/>
  <c r="L788" i="34" a="1"/>
  <c r="L788" i="34" s="1"/>
  <c r="F788" i="34" a="1"/>
  <c r="F788" i="34" s="1"/>
  <c r="I788" i="34" a="1"/>
  <c r="I788" i="34" s="1"/>
  <c r="M788" i="34" a="1"/>
  <c r="M788" i="34" s="1"/>
  <c r="J788" i="34" a="1"/>
  <c r="J788" i="34" s="1"/>
  <c r="K788" i="34" a="1"/>
  <c r="K788" i="34" s="1"/>
  <c r="D788" i="34" a="1"/>
  <c r="D788" i="34" s="1"/>
  <c r="C788" i="34" a="1"/>
  <c r="C788" i="34" s="1"/>
  <c r="G788" i="34" a="1"/>
  <c r="G788" i="34" s="1"/>
  <c r="B789" i="34" a="1"/>
  <c r="B789" i="34" s="1"/>
  <c r="E789" i="34" l="1" a="1"/>
  <c r="E789" i="34" s="1"/>
  <c r="I789" i="34" a="1"/>
  <c r="I789" i="34" s="1"/>
  <c r="M789" i="34" a="1"/>
  <c r="M789" i="34" s="1"/>
  <c r="F789" i="34" a="1"/>
  <c r="F789" i="34" s="1"/>
  <c r="J789" i="34" a="1"/>
  <c r="J789" i="34" s="1"/>
  <c r="D789" i="34" a="1"/>
  <c r="D789" i="34" s="1"/>
  <c r="G789" i="34" a="1"/>
  <c r="G789" i="34" s="1"/>
  <c r="K789" i="34" a="1"/>
  <c r="K789" i="34" s="1"/>
  <c r="H789" i="34" a="1"/>
  <c r="H789" i="34" s="1"/>
  <c r="L789" i="34" a="1"/>
  <c r="L789" i="34" s="1"/>
  <c r="C789" i="34" a="1"/>
  <c r="C789" i="34" s="1"/>
  <c r="B790" i="34" a="1"/>
  <c r="B790" i="34" s="1"/>
  <c r="F790" i="34" l="1" a="1"/>
  <c r="F790" i="34" s="1"/>
  <c r="J790" i="34" a="1"/>
  <c r="J790" i="34" s="1"/>
  <c r="D790" i="34" a="1"/>
  <c r="D790" i="34" s="1"/>
  <c r="G790" i="34" a="1"/>
  <c r="G790" i="34" s="1"/>
  <c r="K790" i="34" a="1"/>
  <c r="K790" i="34" s="1"/>
  <c r="H790" i="34" a="1"/>
  <c r="H790" i="34" s="1"/>
  <c r="L790" i="34" a="1"/>
  <c r="L790" i="34" s="1"/>
  <c r="E790" i="34" a="1"/>
  <c r="E790" i="34" s="1"/>
  <c r="I790" i="34" a="1"/>
  <c r="I790" i="34" s="1"/>
  <c r="C790" i="34" a="1"/>
  <c r="C790" i="34" s="1"/>
  <c r="M790" i="34" a="1"/>
  <c r="M790" i="34" s="1"/>
  <c r="B791" i="34" a="1"/>
  <c r="B791" i="34" s="1"/>
  <c r="D791" i="34" l="1" a="1"/>
  <c r="D791" i="34" s="1"/>
  <c r="H791" i="34" a="1"/>
  <c r="H791" i="34" s="1"/>
  <c r="K791" i="34" a="1"/>
  <c r="K791" i="34" s="1"/>
  <c r="E791" i="34" a="1"/>
  <c r="E791" i="34" s="1"/>
  <c r="L791" i="34" a="1"/>
  <c r="L791" i="34" s="1"/>
  <c r="F791" i="34" a="1"/>
  <c r="F791" i="34" s="1"/>
  <c r="I791" i="34" a="1"/>
  <c r="I791" i="34" s="1"/>
  <c r="M791" i="34" a="1"/>
  <c r="M791" i="34" s="1"/>
  <c r="J791" i="34" a="1"/>
  <c r="J791" i="34" s="1"/>
  <c r="C791" i="34" a="1"/>
  <c r="C791" i="34" s="1"/>
  <c r="G791" i="34" a="1"/>
  <c r="G791" i="34" s="1"/>
  <c r="B792" i="34" a="1"/>
  <c r="B792" i="34" s="1"/>
  <c r="E792" i="34" l="1" a="1"/>
  <c r="E792" i="34" s="1"/>
  <c r="I792" i="34" a="1"/>
  <c r="I792" i="34" s="1"/>
  <c r="M792" i="34" a="1"/>
  <c r="M792" i="34" s="1"/>
  <c r="F792" i="34" a="1"/>
  <c r="F792" i="34" s="1"/>
  <c r="J792" i="34" a="1"/>
  <c r="J792" i="34" s="1"/>
  <c r="G792" i="34" a="1"/>
  <c r="G792" i="34" s="1"/>
  <c r="K792" i="34" a="1"/>
  <c r="K792" i="34" s="1"/>
  <c r="D792" i="34" a="1"/>
  <c r="D792" i="34" s="1"/>
  <c r="H792" i="34" a="1"/>
  <c r="H792" i="34" s="1"/>
  <c r="L792" i="34" a="1"/>
  <c r="L792" i="34" s="1"/>
  <c r="C792" i="34" a="1"/>
  <c r="C792" i="34" s="1"/>
  <c r="B793" i="34" a="1"/>
  <c r="B793" i="34" s="1"/>
  <c r="F793" i="34" l="1" a="1"/>
  <c r="F793" i="34" s="1"/>
  <c r="J793" i="34" a="1"/>
  <c r="J793" i="34" s="1"/>
  <c r="D793" i="34" a="1"/>
  <c r="D793" i="34" s="1"/>
  <c r="G793" i="34" a="1"/>
  <c r="G793" i="34" s="1"/>
  <c r="K793" i="34" a="1"/>
  <c r="K793" i="34" s="1"/>
  <c r="H793" i="34" a="1"/>
  <c r="H793" i="34" s="1"/>
  <c r="L793" i="34" a="1"/>
  <c r="L793" i="34" s="1"/>
  <c r="E793" i="34" a="1"/>
  <c r="E793" i="34" s="1"/>
  <c r="I793" i="34" a="1"/>
  <c r="I793" i="34" s="1"/>
  <c r="M793" i="34" a="1"/>
  <c r="M793" i="34" s="1"/>
  <c r="C793" i="34" a="1"/>
  <c r="C793" i="34" s="1"/>
  <c r="B794" i="34" a="1"/>
  <c r="B794" i="34" s="1"/>
  <c r="D794" i="34" l="1" a="1"/>
  <c r="D794" i="34" s="1"/>
  <c r="G794" i="34" a="1"/>
  <c r="G794" i="34" s="1"/>
  <c r="H794" i="34" a="1"/>
  <c r="H794" i="34" s="1"/>
  <c r="K794" i="34" a="1"/>
  <c r="K794" i="34" s="1"/>
  <c r="E794" i="34" a="1"/>
  <c r="E794" i="34" s="1"/>
  <c r="I794" i="34" a="1"/>
  <c r="I794" i="34" s="1"/>
  <c r="L794" i="34" a="1"/>
  <c r="L794" i="34" s="1"/>
  <c r="J794" i="34" a="1"/>
  <c r="J794" i="34" s="1"/>
  <c r="M794" i="34" a="1"/>
  <c r="M794" i="34" s="1"/>
  <c r="C794" i="34" a="1"/>
  <c r="C794" i="34" s="1"/>
  <c r="F794" i="34" a="1"/>
  <c r="F794" i="34" s="1"/>
  <c r="B795" i="34" a="1"/>
  <c r="B795" i="34" s="1"/>
  <c r="D795" i="34" l="1" a="1"/>
  <c r="D795" i="34" s="1"/>
  <c r="H795" i="34" a="1"/>
  <c r="H795" i="34" s="1"/>
  <c r="L795" i="34" a="1"/>
  <c r="L795" i="34" s="1"/>
  <c r="E795" i="34" a="1"/>
  <c r="E795" i="34" s="1"/>
  <c r="I795" i="34" a="1"/>
  <c r="I795" i="34" s="1"/>
  <c r="M795" i="34" a="1"/>
  <c r="M795" i="34" s="1"/>
  <c r="F795" i="34" a="1"/>
  <c r="F795" i="34" s="1"/>
  <c r="J795" i="34" a="1"/>
  <c r="J795" i="34" s="1"/>
  <c r="G795" i="34" a="1"/>
  <c r="G795" i="34" s="1"/>
  <c r="C795" i="34" a="1"/>
  <c r="C795" i="34" s="1"/>
  <c r="K795" i="34" a="1"/>
  <c r="K795" i="34" s="1"/>
  <c r="B796" i="34" a="1"/>
  <c r="B796" i="34" s="1"/>
  <c r="F796" i="34" l="1" a="1"/>
  <c r="F796" i="34" s="1"/>
  <c r="I796" i="34" a="1"/>
  <c r="I796" i="34" s="1"/>
  <c r="M796" i="34" a="1"/>
  <c r="M796" i="34" s="1"/>
  <c r="J796" i="34" a="1"/>
  <c r="J796" i="34" s="1"/>
  <c r="D796" i="34" a="1"/>
  <c r="D796" i="34" s="1"/>
  <c r="G796" i="34" a="1"/>
  <c r="G796" i="34" s="1"/>
  <c r="K796" i="34" a="1"/>
  <c r="K796" i="34" s="1"/>
  <c r="E796" i="34" a="1"/>
  <c r="E796" i="34" s="1"/>
  <c r="H796" i="34" a="1"/>
  <c r="H796" i="34" s="1"/>
  <c r="L796" i="34" a="1"/>
  <c r="L796" i="34" s="1"/>
  <c r="C796" i="34" a="1"/>
  <c r="C796" i="34" s="1"/>
  <c r="B797" i="34" a="1"/>
  <c r="B797" i="34" s="1"/>
  <c r="F797" i="34" l="1" a="1"/>
  <c r="F797" i="34" s="1"/>
  <c r="I797" i="34" a="1"/>
  <c r="I797" i="34" s="1"/>
  <c r="M797" i="34" a="1"/>
  <c r="M797" i="34" s="1"/>
  <c r="D797" i="34" a="1"/>
  <c r="D797" i="34" s="1"/>
  <c r="J797" i="34" a="1"/>
  <c r="J797" i="34" s="1"/>
  <c r="G797" i="34" a="1"/>
  <c r="G797" i="34" s="1"/>
  <c r="K797" i="34" a="1"/>
  <c r="K797" i="34" s="1"/>
  <c r="H797" i="34" a="1"/>
  <c r="H797" i="34" s="1"/>
  <c r="L797" i="34" a="1"/>
  <c r="L797" i="34" s="1"/>
  <c r="E797" i="34" a="1"/>
  <c r="E797" i="34" s="1"/>
  <c r="C797" i="34" a="1"/>
  <c r="C797" i="34" s="1"/>
  <c r="B798" i="34" a="1"/>
  <c r="B798" i="34" s="1"/>
  <c r="F798" i="34" l="1" a="1"/>
  <c r="F798" i="34" s="1"/>
  <c r="J798" i="34" a="1"/>
  <c r="J798" i="34" s="1"/>
  <c r="D798" i="34" a="1"/>
  <c r="D798" i="34" s="1"/>
  <c r="G798" i="34" a="1"/>
  <c r="G798" i="34" s="1"/>
  <c r="K798" i="34" a="1"/>
  <c r="K798" i="34" s="1"/>
  <c r="H798" i="34" a="1"/>
  <c r="H798" i="34" s="1"/>
  <c r="L798" i="34" a="1"/>
  <c r="L798" i="34" s="1"/>
  <c r="M798" i="34" a="1"/>
  <c r="M798" i="34" s="1"/>
  <c r="C798" i="34" a="1"/>
  <c r="C798" i="34" s="1"/>
  <c r="E798" i="34" a="1"/>
  <c r="E798" i="34" s="1"/>
  <c r="I798" i="34" a="1"/>
  <c r="I798" i="34" s="1"/>
  <c r="B799" i="34" a="1"/>
  <c r="B799" i="34" s="1"/>
  <c r="D799" i="34" l="1" a="1"/>
  <c r="D799" i="34" s="1"/>
  <c r="H799" i="34" a="1"/>
  <c r="H799" i="34" s="1"/>
  <c r="K799" i="34" a="1"/>
  <c r="K799" i="34" s="1"/>
  <c r="E799" i="34" a="1"/>
  <c r="E799" i="34" s="1"/>
  <c r="L799" i="34" a="1"/>
  <c r="L799" i="34" s="1"/>
  <c r="F799" i="34" a="1"/>
  <c r="F799" i="34" s="1"/>
  <c r="I799" i="34" a="1"/>
  <c r="I799" i="34" s="1"/>
  <c r="M799" i="34" a="1"/>
  <c r="M799" i="34" s="1"/>
  <c r="G799" i="34" a="1"/>
  <c r="G799" i="34" s="1"/>
  <c r="J799" i="34" a="1"/>
  <c r="J799" i="34" s="1"/>
  <c r="C799" i="34" a="1"/>
  <c r="C799" i="34" s="1"/>
  <c r="B800" i="34" a="1"/>
  <c r="B800" i="34" s="1"/>
  <c r="E800" i="34" l="1" a="1"/>
  <c r="E800" i="34" s="1"/>
  <c r="I800" i="34" a="1"/>
  <c r="I800" i="34" s="1"/>
  <c r="M800" i="34" a="1"/>
  <c r="M800" i="34" s="1"/>
  <c r="F800" i="34" a="1"/>
  <c r="F800" i="34" s="1"/>
  <c r="J800" i="34" a="1"/>
  <c r="J800" i="34" s="1"/>
  <c r="G800" i="34" a="1"/>
  <c r="G800" i="34" s="1"/>
  <c r="K800" i="34" a="1"/>
  <c r="K800" i="34" s="1"/>
  <c r="H800" i="34" a="1"/>
  <c r="H800" i="34" s="1"/>
  <c r="L800" i="34" a="1"/>
  <c r="L800" i="34" s="1"/>
  <c r="C800" i="34" a="1"/>
  <c r="C800" i="34" s="1"/>
  <c r="D800" i="34" a="1"/>
  <c r="D800" i="34" s="1"/>
  <c r="B801" i="34" a="1"/>
  <c r="B801" i="34" s="1"/>
  <c r="F801" i="34" l="1" a="1"/>
  <c r="F801" i="34" s="1"/>
  <c r="J801" i="34" a="1"/>
  <c r="J801" i="34" s="1"/>
  <c r="D801" i="34" a="1"/>
  <c r="D801" i="34" s="1"/>
  <c r="G801" i="34" a="1"/>
  <c r="G801" i="34" s="1"/>
  <c r="K801" i="34" a="1"/>
  <c r="K801" i="34" s="1"/>
  <c r="H801" i="34" a="1"/>
  <c r="H801" i="34" s="1"/>
  <c r="L801" i="34" a="1"/>
  <c r="L801" i="34" s="1"/>
  <c r="M801" i="34" a="1"/>
  <c r="M801" i="34" s="1"/>
  <c r="E801" i="34" a="1"/>
  <c r="E801" i="34" s="1"/>
  <c r="I801" i="34" a="1"/>
  <c r="I801" i="34" s="1"/>
  <c r="C801" i="34" a="1"/>
  <c r="C801" i="34" s="1"/>
  <c r="B802" i="34" a="1"/>
  <c r="B802" i="34" s="1"/>
  <c r="D802" i="34" l="1" a="1"/>
  <c r="D802" i="34" s="1"/>
  <c r="G802" i="34" a="1"/>
  <c r="G802" i="34" s="1"/>
  <c r="H802" i="34" a="1"/>
  <c r="H802" i="34" s="1"/>
  <c r="K802" i="34" a="1"/>
  <c r="K802" i="34" s="1"/>
  <c r="E802" i="34" a="1"/>
  <c r="E802" i="34" s="1"/>
  <c r="I802" i="34" a="1"/>
  <c r="I802" i="34" s="1"/>
  <c r="L802" i="34" a="1"/>
  <c r="L802" i="34" s="1"/>
  <c r="F802" i="34" a="1"/>
  <c r="F802" i="34" s="1"/>
  <c r="C802" i="34" a="1"/>
  <c r="C802" i="34" s="1"/>
  <c r="J802" i="34" a="1"/>
  <c r="J802" i="34" s="1"/>
  <c r="M802" i="34" a="1"/>
  <c r="M802" i="34" s="1"/>
  <c r="B803" i="34" a="1"/>
  <c r="B803" i="34" s="1"/>
  <c r="D803" i="34" l="1" a="1"/>
  <c r="D803" i="34" s="1"/>
  <c r="H803" i="34" a="1"/>
  <c r="H803" i="34" s="1"/>
  <c r="L803" i="34" a="1"/>
  <c r="L803" i="34" s="1"/>
  <c r="E803" i="34" a="1"/>
  <c r="E803" i="34" s="1"/>
  <c r="I803" i="34" a="1"/>
  <c r="I803" i="34" s="1"/>
  <c r="M803" i="34" a="1"/>
  <c r="M803" i="34" s="1"/>
  <c r="F803" i="34" a="1"/>
  <c r="F803" i="34" s="1"/>
  <c r="J803" i="34" a="1"/>
  <c r="J803" i="34" s="1"/>
  <c r="G803" i="34" a="1"/>
  <c r="G803" i="34" s="1"/>
  <c r="K803" i="34" a="1"/>
  <c r="K803" i="34" s="1"/>
  <c r="C803" i="34" a="1"/>
  <c r="C803" i="34" s="1"/>
  <c r="B804" i="34" a="1"/>
  <c r="B804" i="34" s="1"/>
  <c r="F804" i="34" l="1" a="1"/>
  <c r="F804" i="34" s="1"/>
  <c r="I804" i="34" a="1"/>
  <c r="I804" i="34" s="1"/>
  <c r="M804" i="34" a="1"/>
  <c r="M804" i="34" s="1"/>
  <c r="J804" i="34" a="1"/>
  <c r="J804" i="34" s="1"/>
  <c r="D804" i="34" a="1"/>
  <c r="D804" i="34" s="1"/>
  <c r="G804" i="34" a="1"/>
  <c r="G804" i="34" s="1"/>
  <c r="K804" i="34" a="1"/>
  <c r="K804" i="34" s="1"/>
  <c r="L804" i="34" a="1"/>
  <c r="L804" i="34" s="1"/>
  <c r="E804" i="34" a="1"/>
  <c r="E804" i="34" s="1"/>
  <c r="C804" i="34" a="1"/>
  <c r="C804" i="34" s="1"/>
  <c r="H804" i="34" a="1"/>
  <c r="H804" i="34" s="1"/>
  <c r="B805" i="34" a="1"/>
  <c r="B805" i="34" s="1"/>
  <c r="F805" i="34" l="1" a="1"/>
  <c r="F805" i="34" s="1"/>
  <c r="I805" i="34" a="1"/>
  <c r="I805" i="34" s="1"/>
  <c r="M805" i="34" a="1"/>
  <c r="M805" i="34" s="1"/>
  <c r="D805" i="34" a="1"/>
  <c r="D805" i="34" s="1"/>
  <c r="J805" i="34" a="1"/>
  <c r="J805" i="34" s="1"/>
  <c r="G805" i="34" a="1"/>
  <c r="G805" i="34" s="1"/>
  <c r="K805" i="34" a="1"/>
  <c r="K805" i="34" s="1"/>
  <c r="E805" i="34" a="1"/>
  <c r="E805" i="34" s="1"/>
  <c r="H805" i="34" a="1"/>
  <c r="H805" i="34" s="1"/>
  <c r="C805" i="34" a="1"/>
  <c r="C805" i="34" s="1"/>
  <c r="L805" i="34" a="1"/>
  <c r="L805" i="34" s="1"/>
  <c r="B806" i="34" a="1"/>
  <c r="B806" i="34" s="1"/>
  <c r="F806" i="34" l="1" a="1"/>
  <c r="F806" i="34" s="1"/>
  <c r="J806" i="34" a="1"/>
  <c r="J806" i="34" s="1"/>
  <c r="D806" i="34" a="1"/>
  <c r="D806" i="34" s="1"/>
  <c r="G806" i="34" a="1"/>
  <c r="G806" i="34" s="1"/>
  <c r="K806" i="34" a="1"/>
  <c r="K806" i="34" s="1"/>
  <c r="H806" i="34" a="1"/>
  <c r="H806" i="34" s="1"/>
  <c r="L806" i="34" a="1"/>
  <c r="L806" i="34" s="1"/>
  <c r="E806" i="34" a="1"/>
  <c r="E806" i="34" s="1"/>
  <c r="I806" i="34" a="1"/>
  <c r="I806" i="34" s="1"/>
  <c r="C806" i="34" a="1"/>
  <c r="C806" i="34" s="1"/>
  <c r="M806" i="34" a="1"/>
  <c r="M806" i="34" s="1"/>
  <c r="B807" i="34" a="1"/>
  <c r="B807" i="34" s="1"/>
  <c r="D807" i="34" l="1" a="1"/>
  <c r="D807" i="34" s="1"/>
  <c r="H807" i="34" a="1"/>
  <c r="H807" i="34" s="1"/>
  <c r="K807" i="34" a="1"/>
  <c r="K807" i="34" s="1"/>
  <c r="E807" i="34" a="1"/>
  <c r="E807" i="34" s="1"/>
  <c r="L807" i="34" a="1"/>
  <c r="L807" i="34" s="1"/>
  <c r="F807" i="34" a="1"/>
  <c r="F807" i="34" s="1"/>
  <c r="I807" i="34" a="1"/>
  <c r="I807" i="34" s="1"/>
  <c r="M807" i="34" a="1"/>
  <c r="M807" i="34" s="1"/>
  <c r="J807" i="34" a="1"/>
  <c r="J807" i="34" s="1"/>
  <c r="C807" i="34" a="1"/>
  <c r="C807" i="34" s="1"/>
  <c r="G807" i="34" a="1"/>
  <c r="G807" i="34" s="1"/>
  <c r="B808" i="34" a="1"/>
  <c r="B808" i="34" s="1"/>
  <c r="E808" i="34" l="1" a="1"/>
  <c r="E808" i="34" s="1"/>
  <c r="I808" i="34" a="1"/>
  <c r="I808" i="34" s="1"/>
  <c r="M808" i="34" a="1"/>
  <c r="M808" i="34" s="1"/>
  <c r="F808" i="34" a="1"/>
  <c r="F808" i="34" s="1"/>
  <c r="J808" i="34" a="1"/>
  <c r="J808" i="34" s="1"/>
  <c r="G808" i="34" a="1"/>
  <c r="G808" i="34" s="1"/>
  <c r="K808" i="34" a="1"/>
  <c r="K808" i="34" s="1"/>
  <c r="D808" i="34" a="1"/>
  <c r="D808" i="34" s="1"/>
  <c r="H808" i="34" a="1"/>
  <c r="H808" i="34" s="1"/>
  <c r="L808" i="34" a="1"/>
  <c r="L808" i="34" s="1"/>
  <c r="C808" i="34" a="1"/>
  <c r="C808" i="34" s="1"/>
  <c r="B809" i="34" a="1"/>
  <c r="B809" i="34" s="1"/>
  <c r="F809" i="34" l="1" a="1"/>
  <c r="F809" i="34" s="1"/>
  <c r="J809" i="34" a="1"/>
  <c r="J809" i="34" s="1"/>
  <c r="D809" i="34" a="1"/>
  <c r="D809" i="34" s="1"/>
  <c r="G809" i="34" a="1"/>
  <c r="G809" i="34" s="1"/>
  <c r="K809" i="34" a="1"/>
  <c r="K809" i="34" s="1"/>
  <c r="H809" i="34" a="1"/>
  <c r="H809" i="34" s="1"/>
  <c r="L809" i="34" a="1"/>
  <c r="L809" i="34" s="1"/>
  <c r="E809" i="34" a="1"/>
  <c r="E809" i="34" s="1"/>
  <c r="I809" i="34" a="1"/>
  <c r="I809" i="34" s="1"/>
  <c r="M809" i="34" a="1"/>
  <c r="M809" i="34" s="1"/>
  <c r="C809" i="34" a="1"/>
  <c r="C809" i="34" s="1"/>
  <c r="B810" i="34" a="1"/>
  <c r="B810" i="34" s="1"/>
  <c r="D810" i="34" l="1" a="1"/>
  <c r="D810" i="34" s="1"/>
  <c r="G810" i="34" a="1"/>
  <c r="G810" i="34" s="1"/>
  <c r="H810" i="34" a="1"/>
  <c r="H810" i="34" s="1"/>
  <c r="K810" i="34" a="1"/>
  <c r="K810" i="34" s="1"/>
  <c r="E810" i="34" a="1"/>
  <c r="E810" i="34" s="1"/>
  <c r="I810" i="34" a="1"/>
  <c r="I810" i="34" s="1"/>
  <c r="L810" i="34" a="1"/>
  <c r="L810" i="34" s="1"/>
  <c r="J810" i="34" a="1"/>
  <c r="J810" i="34" s="1"/>
  <c r="M810" i="34" a="1"/>
  <c r="M810" i="34" s="1"/>
  <c r="C810" i="34" a="1"/>
  <c r="C810" i="34" s="1"/>
  <c r="F810" i="34" a="1"/>
  <c r="F810" i="34" s="1"/>
  <c r="B811" i="34" a="1"/>
  <c r="B811" i="34" s="1"/>
  <c r="D811" i="34" l="1" a="1"/>
  <c r="D811" i="34" s="1"/>
  <c r="J811" i="34" a="1"/>
  <c r="J811" i="34" s="1"/>
  <c r="G811" i="34" a="1"/>
  <c r="G811" i="34" s="1"/>
  <c r="K811" i="34" a="1"/>
  <c r="K811" i="34" s="1"/>
  <c r="E811" i="34" a="1"/>
  <c r="E811" i="34" s="1"/>
  <c r="H811" i="34" a="1"/>
  <c r="H811" i="34" s="1"/>
  <c r="L811" i="34" a="1"/>
  <c r="L811" i="34" s="1"/>
  <c r="M811" i="34" a="1"/>
  <c r="M811" i="34" s="1"/>
  <c r="F811" i="34" a="1"/>
  <c r="F811" i="34" s="1"/>
  <c r="C811" i="34" a="1"/>
  <c r="C811" i="34" s="1"/>
  <c r="I811" i="34" a="1"/>
  <c r="I811" i="34" s="1"/>
  <c r="B812" i="34" a="1"/>
  <c r="B812" i="34" s="1"/>
  <c r="D812" i="34" l="1" a="1"/>
  <c r="D812" i="34" s="1"/>
  <c r="G812" i="34" a="1"/>
  <c r="G812" i="34" s="1"/>
  <c r="K812" i="34" a="1"/>
  <c r="K812" i="34" s="1"/>
  <c r="H812" i="34" a="1"/>
  <c r="H812" i="34" s="1"/>
  <c r="L812" i="34" a="1"/>
  <c r="L812" i="34" s="1"/>
  <c r="E812" i="34" a="1"/>
  <c r="E812" i="34" s="1"/>
  <c r="I812" i="34" a="1"/>
  <c r="I812" i="34" s="1"/>
  <c r="F812" i="34" a="1"/>
  <c r="F812" i="34" s="1"/>
  <c r="J812" i="34" a="1"/>
  <c r="J812" i="34" s="1"/>
  <c r="M812" i="34" a="1"/>
  <c r="M812" i="34" s="1"/>
  <c r="C812" i="34" a="1"/>
  <c r="C812" i="34" s="1"/>
  <c r="B813" i="34" a="1"/>
  <c r="B813" i="34" s="1"/>
  <c r="D813" i="34" l="1" a="1"/>
  <c r="D813" i="34" s="1"/>
  <c r="G813" i="34" a="1"/>
  <c r="G813" i="34" s="1"/>
  <c r="K813" i="34" a="1"/>
  <c r="K813" i="34" s="1"/>
  <c r="H813" i="34" a="1"/>
  <c r="H813" i="34" s="1"/>
  <c r="L813" i="34" a="1"/>
  <c r="L813" i="34" s="1"/>
  <c r="E813" i="34" a="1"/>
  <c r="E813" i="34" s="1"/>
  <c r="I813" i="34" a="1"/>
  <c r="I813" i="34" s="1"/>
  <c r="M813" i="34" a="1"/>
  <c r="M813" i="34" s="1"/>
  <c r="F813" i="34" a="1"/>
  <c r="F813" i="34" s="1"/>
  <c r="J813" i="34" a="1"/>
  <c r="J813" i="34" s="1"/>
  <c r="C813" i="34" a="1"/>
  <c r="C813" i="34" s="1"/>
  <c r="B814" i="34" a="1"/>
  <c r="B814" i="34" s="1"/>
  <c r="E814" i="34" l="1" a="1"/>
  <c r="E814" i="34" s="1"/>
  <c r="I814" i="34" a="1"/>
  <c r="I814" i="34" s="1"/>
  <c r="M814" i="34" a="1"/>
  <c r="M814" i="34" s="1"/>
  <c r="F814" i="34" a="1"/>
  <c r="F814" i="34" s="1"/>
  <c r="J814" i="34" a="1"/>
  <c r="J814" i="34" s="1"/>
  <c r="G814" i="34" a="1"/>
  <c r="G814" i="34" s="1"/>
  <c r="K814" i="34" a="1"/>
  <c r="K814" i="34" s="1"/>
  <c r="L814" i="34" a="1"/>
  <c r="L814" i="34" s="1"/>
  <c r="C814" i="34" a="1"/>
  <c r="C814" i="34" s="1"/>
  <c r="D814" i="34" a="1"/>
  <c r="D814" i="34" s="1"/>
  <c r="H814" i="34" a="1"/>
  <c r="H814" i="34" s="1"/>
  <c r="B815" i="34" a="1"/>
  <c r="B815" i="34" s="1"/>
  <c r="G815" i="34" l="1" a="1"/>
  <c r="G815" i="34" s="1"/>
  <c r="K815" i="34" a="1"/>
  <c r="K815" i="34" s="1"/>
  <c r="D815" i="34" a="1"/>
  <c r="D815" i="34" s="1"/>
  <c r="H815" i="34" a="1"/>
  <c r="H815" i="34" s="1"/>
  <c r="L815" i="34" a="1"/>
  <c r="L815" i="34" s="1"/>
  <c r="E815" i="34" a="1"/>
  <c r="E815" i="34" s="1"/>
  <c r="I815" i="34" a="1"/>
  <c r="I815" i="34" s="1"/>
  <c r="M815" i="34" a="1"/>
  <c r="M815" i="34" s="1"/>
  <c r="F815" i="34" a="1"/>
  <c r="F815" i="34" s="1"/>
  <c r="J815" i="34" a="1"/>
  <c r="J815" i="34" s="1"/>
  <c r="C815" i="34" a="1"/>
  <c r="C815" i="34" s="1"/>
  <c r="B816" i="34" a="1"/>
  <c r="B816" i="34" s="1"/>
  <c r="E816" i="34" l="1" a="1"/>
  <c r="E816" i="34" s="1"/>
  <c r="I816" i="34" a="1"/>
  <c r="I816" i="34" s="1"/>
  <c r="M816" i="34" a="1"/>
  <c r="M816" i="34" s="1"/>
  <c r="F816" i="34" a="1"/>
  <c r="F816" i="34" s="1"/>
  <c r="J816" i="34" a="1"/>
  <c r="J816" i="34" s="1"/>
  <c r="G816" i="34" a="1"/>
  <c r="G816" i="34" s="1"/>
  <c r="K816" i="34" a="1"/>
  <c r="K816" i="34" s="1"/>
  <c r="H816" i="34" a="1"/>
  <c r="H816" i="34" s="1"/>
  <c r="L816" i="34" a="1"/>
  <c r="L816" i="34" s="1"/>
  <c r="D816" i="34" a="1"/>
  <c r="D816" i="34" s="1"/>
  <c r="C816" i="34" a="1"/>
  <c r="C816" i="34" s="1"/>
  <c r="B817" i="34" a="1"/>
  <c r="B817" i="34" s="1"/>
  <c r="G817" i="34" l="1" a="1"/>
  <c r="G817" i="34" s="1"/>
  <c r="K817" i="34" a="1"/>
  <c r="K817" i="34" s="1"/>
  <c r="D817" i="34" a="1"/>
  <c r="D817" i="34" s="1"/>
  <c r="H817" i="34" a="1"/>
  <c r="H817" i="34" s="1"/>
  <c r="L817" i="34" a="1"/>
  <c r="L817" i="34" s="1"/>
  <c r="E817" i="34" a="1"/>
  <c r="E817" i="34" s="1"/>
  <c r="I817" i="34" a="1"/>
  <c r="I817" i="34" s="1"/>
  <c r="M817" i="34" a="1"/>
  <c r="M817" i="34" s="1"/>
  <c r="F817" i="34" a="1"/>
  <c r="F817" i="34" s="1"/>
  <c r="C817" i="34" a="1"/>
  <c r="C817" i="34" s="1"/>
  <c r="J817" i="34" a="1"/>
  <c r="J817" i="34" s="1"/>
  <c r="B818" i="34" a="1"/>
  <c r="B818" i="34" s="1"/>
  <c r="E818" i="34" l="1" a="1"/>
  <c r="E818" i="34" s="1"/>
  <c r="I818" i="34" a="1"/>
  <c r="I818" i="34" s="1"/>
  <c r="M818" i="34" a="1"/>
  <c r="M818" i="34" s="1"/>
  <c r="F818" i="34" a="1"/>
  <c r="F818" i="34" s="1"/>
  <c r="J818" i="34" a="1"/>
  <c r="J818" i="34" s="1"/>
  <c r="G818" i="34" a="1"/>
  <c r="G818" i="34" s="1"/>
  <c r="K818" i="34" a="1"/>
  <c r="K818" i="34" s="1"/>
  <c r="D818" i="34" a="1"/>
  <c r="D818" i="34" s="1"/>
  <c r="H818" i="34" a="1"/>
  <c r="H818" i="34" s="1"/>
  <c r="C818" i="34" a="1"/>
  <c r="C818" i="34" s="1"/>
  <c r="L818" i="34" a="1"/>
  <c r="L818" i="34" s="1"/>
  <c r="B819" i="34" a="1"/>
  <c r="B819" i="34" s="1"/>
  <c r="G819" i="34" l="1" a="1"/>
  <c r="G819" i="34" s="1"/>
  <c r="K819" i="34" a="1"/>
  <c r="K819" i="34" s="1"/>
  <c r="D819" i="34" a="1"/>
  <c r="D819" i="34" s="1"/>
  <c r="H819" i="34" a="1"/>
  <c r="H819" i="34" s="1"/>
  <c r="L819" i="34" a="1"/>
  <c r="L819" i="34" s="1"/>
  <c r="E819" i="34" a="1"/>
  <c r="E819" i="34" s="1"/>
  <c r="I819" i="34" a="1"/>
  <c r="I819" i="34" s="1"/>
  <c r="M819" i="34" a="1"/>
  <c r="M819" i="34" s="1"/>
  <c r="J819" i="34" a="1"/>
  <c r="J819" i="34" s="1"/>
  <c r="C819" i="34" a="1"/>
  <c r="C819" i="34" s="1"/>
  <c r="F819" i="34" a="1"/>
  <c r="F819" i="34" s="1"/>
  <c r="B820" i="34" a="1"/>
  <c r="B820" i="34" s="1"/>
  <c r="E820" i="34" l="1" a="1"/>
  <c r="E820" i="34" s="1"/>
  <c r="I820" i="34" a="1"/>
  <c r="I820" i="34" s="1"/>
  <c r="M820" i="34" a="1"/>
  <c r="M820" i="34" s="1"/>
  <c r="F820" i="34" a="1"/>
  <c r="F820" i="34" s="1"/>
  <c r="J820" i="34" a="1"/>
  <c r="J820" i="34" s="1"/>
  <c r="G820" i="34" a="1"/>
  <c r="G820" i="34" s="1"/>
  <c r="K820" i="34" a="1"/>
  <c r="K820" i="34" s="1"/>
  <c r="D820" i="34" a="1"/>
  <c r="D820" i="34" s="1"/>
  <c r="H820" i="34" a="1"/>
  <c r="H820" i="34" s="1"/>
  <c r="L820" i="34" a="1"/>
  <c r="L820" i="34" s="1"/>
  <c r="C820" i="34" a="1"/>
  <c r="C820" i="34" s="1"/>
  <c r="B821" i="34" a="1"/>
  <c r="B821" i="34" s="1"/>
  <c r="G821" i="34" l="1" a="1"/>
  <c r="G821" i="34" s="1"/>
  <c r="K821" i="34" a="1"/>
  <c r="K821" i="34" s="1"/>
  <c r="D821" i="34" a="1"/>
  <c r="D821" i="34" s="1"/>
  <c r="H821" i="34" a="1"/>
  <c r="H821" i="34" s="1"/>
  <c r="L821" i="34" a="1"/>
  <c r="L821" i="34" s="1"/>
  <c r="E821" i="34" a="1"/>
  <c r="E821" i="34" s="1"/>
  <c r="I821" i="34" a="1"/>
  <c r="I821" i="34" s="1"/>
  <c r="M821" i="34" a="1"/>
  <c r="M821" i="34" s="1"/>
  <c r="F821" i="34" a="1"/>
  <c r="F821" i="34" s="1"/>
  <c r="J821" i="34" a="1"/>
  <c r="J821" i="34" s="1"/>
  <c r="C821" i="34" a="1"/>
  <c r="C821" i="34" s="1"/>
  <c r="B822" i="34" a="1"/>
  <c r="B822" i="34" s="1"/>
  <c r="E822" i="34" l="1" a="1"/>
  <c r="E822" i="34" s="1"/>
  <c r="I822" i="34" a="1"/>
  <c r="I822" i="34" s="1"/>
  <c r="M822" i="34" a="1"/>
  <c r="M822" i="34" s="1"/>
  <c r="F822" i="34" a="1"/>
  <c r="F822" i="34" s="1"/>
  <c r="J822" i="34" a="1"/>
  <c r="J822" i="34" s="1"/>
  <c r="G822" i="34" a="1"/>
  <c r="G822" i="34" s="1"/>
  <c r="K822" i="34" a="1"/>
  <c r="K822" i="34" s="1"/>
  <c r="L822" i="34" a="1"/>
  <c r="L822" i="34" s="1"/>
  <c r="C822" i="34" a="1"/>
  <c r="C822" i="34" s="1"/>
  <c r="D822" i="34" a="1"/>
  <c r="D822" i="34" s="1"/>
  <c r="H822" i="34" a="1"/>
  <c r="H822" i="34" s="1"/>
  <c r="B823" i="34" a="1"/>
  <c r="B823" i="34" s="1"/>
  <c r="G823" i="34" l="1" a="1"/>
  <c r="G823" i="34" s="1"/>
  <c r="K823" i="34" a="1"/>
  <c r="K823" i="34" s="1"/>
  <c r="D823" i="34" a="1"/>
  <c r="D823" i="34" s="1"/>
  <c r="H823" i="34" a="1"/>
  <c r="H823" i="34" s="1"/>
  <c r="L823" i="34" a="1"/>
  <c r="L823" i="34" s="1"/>
  <c r="E823" i="34" a="1"/>
  <c r="E823" i="34" s="1"/>
  <c r="I823" i="34" a="1"/>
  <c r="I823" i="34" s="1"/>
  <c r="M823" i="34" a="1"/>
  <c r="M823" i="34" s="1"/>
  <c r="F823" i="34" a="1"/>
  <c r="F823" i="34" s="1"/>
  <c r="J823" i="34" a="1"/>
  <c r="J823" i="34" s="1"/>
  <c r="C823" i="34" a="1"/>
  <c r="C823" i="34" s="1"/>
  <c r="B824" i="34" a="1"/>
  <c r="B824" i="34" s="1"/>
  <c r="E824" i="34" l="1" a="1"/>
  <c r="E824" i="34" s="1"/>
  <c r="I824" i="34" a="1"/>
  <c r="I824" i="34" s="1"/>
  <c r="M824" i="34" a="1"/>
  <c r="M824" i="34" s="1"/>
  <c r="F824" i="34" a="1"/>
  <c r="F824" i="34" s="1"/>
  <c r="J824" i="34" a="1"/>
  <c r="J824" i="34" s="1"/>
  <c r="G824" i="34" a="1"/>
  <c r="G824" i="34" s="1"/>
  <c r="K824" i="34" a="1"/>
  <c r="K824" i="34" s="1"/>
  <c r="H824" i="34" a="1"/>
  <c r="H824" i="34" s="1"/>
  <c r="L824" i="34" a="1"/>
  <c r="L824" i="34" s="1"/>
  <c r="C824" i="34" a="1"/>
  <c r="C824" i="34" s="1"/>
  <c r="D824" i="34" a="1"/>
  <c r="D824" i="34" s="1"/>
  <c r="B825" i="34" a="1"/>
  <c r="B825" i="34" s="1"/>
  <c r="G825" i="34" l="1" a="1"/>
  <c r="G825" i="34" s="1"/>
  <c r="K825" i="34" a="1"/>
  <c r="K825" i="34" s="1"/>
  <c r="D825" i="34" a="1"/>
  <c r="D825" i="34" s="1"/>
  <c r="H825" i="34" a="1"/>
  <c r="H825" i="34" s="1"/>
  <c r="L825" i="34" a="1"/>
  <c r="L825" i="34" s="1"/>
  <c r="E825" i="34" a="1"/>
  <c r="E825" i="34" s="1"/>
  <c r="I825" i="34" a="1"/>
  <c r="I825" i="34" s="1"/>
  <c r="M825" i="34" a="1"/>
  <c r="M825" i="34" s="1"/>
  <c r="F825" i="34" a="1"/>
  <c r="F825" i="34" s="1"/>
  <c r="J825" i="34" a="1"/>
  <c r="J825" i="34" s="1"/>
  <c r="C825" i="34" a="1"/>
  <c r="C825" i="34" s="1"/>
  <c r="B826" i="34" a="1"/>
  <c r="B826" i="34" s="1"/>
  <c r="E826" i="34" l="1" a="1"/>
  <c r="E826" i="34" s="1"/>
  <c r="I826" i="34" a="1"/>
  <c r="I826" i="34" s="1"/>
  <c r="M826" i="34" a="1"/>
  <c r="M826" i="34" s="1"/>
  <c r="F826" i="34" a="1"/>
  <c r="F826" i="34" s="1"/>
  <c r="J826" i="34" a="1"/>
  <c r="J826" i="34" s="1"/>
  <c r="G826" i="34" a="1"/>
  <c r="G826" i="34" s="1"/>
  <c r="K826" i="34" a="1"/>
  <c r="K826" i="34" s="1"/>
  <c r="D826" i="34" a="1"/>
  <c r="D826" i="34" s="1"/>
  <c r="H826" i="34" a="1"/>
  <c r="H826" i="34" s="1"/>
  <c r="C826" i="34" a="1"/>
  <c r="C826" i="34" s="1"/>
  <c r="L826" i="34" a="1"/>
  <c r="L826" i="34" s="1"/>
  <c r="B827" i="34" a="1"/>
  <c r="B827" i="34" s="1"/>
  <c r="G827" i="34" l="1" a="1"/>
  <c r="G827" i="34" s="1"/>
  <c r="K827" i="34" a="1"/>
  <c r="K827" i="34" s="1"/>
  <c r="D827" i="34" a="1"/>
  <c r="D827" i="34" s="1"/>
  <c r="H827" i="34" a="1"/>
  <c r="H827" i="34" s="1"/>
  <c r="L827" i="34" a="1"/>
  <c r="L827" i="34" s="1"/>
  <c r="E827" i="34" a="1"/>
  <c r="E827" i="34" s="1"/>
  <c r="I827" i="34" a="1"/>
  <c r="I827" i="34" s="1"/>
  <c r="M827" i="34" a="1"/>
  <c r="M827" i="34" s="1"/>
  <c r="J827" i="34" a="1"/>
  <c r="J827" i="34" s="1"/>
  <c r="C827" i="34" a="1"/>
  <c r="C827" i="34" s="1"/>
  <c r="F827" i="34" a="1"/>
  <c r="F827" i="34" s="1"/>
  <c r="B828" i="34" a="1"/>
  <c r="B828" i="34" s="1"/>
  <c r="E828" i="34" l="1" a="1"/>
  <c r="E828" i="34" s="1"/>
  <c r="I828" i="34" a="1"/>
  <c r="I828" i="34" s="1"/>
  <c r="M828" i="34" a="1"/>
  <c r="M828" i="34" s="1"/>
  <c r="F828" i="34" a="1"/>
  <c r="F828" i="34" s="1"/>
  <c r="J828" i="34" a="1"/>
  <c r="J828" i="34" s="1"/>
  <c r="G828" i="34" a="1"/>
  <c r="G828" i="34" s="1"/>
  <c r="K828" i="34" a="1"/>
  <c r="K828" i="34" s="1"/>
  <c r="D828" i="34" a="1"/>
  <c r="D828" i="34" s="1"/>
  <c r="H828" i="34" a="1"/>
  <c r="H828" i="34" s="1"/>
  <c r="C828" i="34" a="1"/>
  <c r="C828" i="34" s="1"/>
  <c r="L828" i="34" a="1"/>
  <c r="L828" i="34" s="1"/>
  <c r="B829" i="34" a="1"/>
  <c r="B829" i="34" s="1"/>
  <c r="G829" i="34" l="1" a="1"/>
  <c r="G829" i="34" s="1"/>
  <c r="K829" i="34" a="1"/>
  <c r="K829" i="34" s="1"/>
  <c r="D829" i="34" a="1"/>
  <c r="D829" i="34" s="1"/>
  <c r="H829" i="34" a="1"/>
  <c r="H829" i="34" s="1"/>
  <c r="L829" i="34" a="1"/>
  <c r="L829" i="34" s="1"/>
  <c r="E829" i="34" a="1"/>
  <c r="E829" i="34" s="1"/>
  <c r="I829" i="34" a="1"/>
  <c r="I829" i="34" s="1"/>
  <c r="M829" i="34" a="1"/>
  <c r="M829" i="34" s="1"/>
  <c r="F829" i="34" a="1"/>
  <c r="F829" i="34" s="1"/>
  <c r="J829" i="34" a="1"/>
  <c r="J829" i="34" s="1"/>
  <c r="C829" i="34" a="1"/>
  <c r="C829" i="34" s="1"/>
  <c r="B830" i="34" a="1"/>
  <c r="B830" i="34" s="1"/>
  <c r="E830" i="34" l="1" a="1"/>
  <c r="E830" i="34" s="1"/>
  <c r="I830" i="34" a="1"/>
  <c r="I830" i="34" s="1"/>
  <c r="M830" i="34" a="1"/>
  <c r="M830" i="34" s="1"/>
  <c r="F830" i="34" a="1"/>
  <c r="F830" i="34" s="1"/>
  <c r="J830" i="34" a="1"/>
  <c r="J830" i="34" s="1"/>
  <c r="G830" i="34" a="1"/>
  <c r="G830" i="34" s="1"/>
  <c r="K830" i="34" a="1"/>
  <c r="K830" i="34" s="1"/>
  <c r="L830" i="34" a="1"/>
  <c r="L830" i="34" s="1"/>
  <c r="C830" i="34" a="1"/>
  <c r="C830" i="34" s="1"/>
  <c r="D830" i="34" a="1"/>
  <c r="D830" i="34" s="1"/>
  <c r="H830" i="34" a="1"/>
  <c r="H830" i="34" s="1"/>
  <c r="B831" i="34" a="1"/>
  <c r="B831" i="34" s="1"/>
  <c r="G831" i="34" l="1" a="1"/>
  <c r="G831" i="34" s="1"/>
  <c r="K831" i="34" a="1"/>
  <c r="K831" i="34" s="1"/>
  <c r="D831" i="34" a="1"/>
  <c r="D831" i="34" s="1"/>
  <c r="H831" i="34" a="1"/>
  <c r="H831" i="34" s="1"/>
  <c r="L831" i="34" a="1"/>
  <c r="L831" i="34" s="1"/>
  <c r="E831" i="34" a="1"/>
  <c r="E831" i="34" s="1"/>
  <c r="I831" i="34" a="1"/>
  <c r="I831" i="34" s="1"/>
  <c r="M831" i="34" a="1"/>
  <c r="M831" i="34" s="1"/>
  <c r="F831" i="34" a="1"/>
  <c r="F831" i="34" s="1"/>
  <c r="J831" i="34" a="1"/>
  <c r="J831" i="34" s="1"/>
  <c r="C831" i="34" a="1"/>
  <c r="C831" i="34" s="1"/>
  <c r="B832" i="34" a="1"/>
  <c r="B832" i="34" s="1"/>
  <c r="E832" i="34" l="1" a="1"/>
  <c r="E832" i="34" s="1"/>
  <c r="H832" i="34" a="1"/>
  <c r="H832" i="34" s="1"/>
  <c r="L832" i="34" a="1"/>
  <c r="L832" i="34" s="1"/>
  <c r="F832" i="34" a="1"/>
  <c r="F832" i="34" s="1"/>
  <c r="I832" i="34" a="1"/>
  <c r="I832" i="34" s="1"/>
  <c r="M832" i="34" a="1"/>
  <c r="M832" i="34" s="1"/>
  <c r="J832" i="34" a="1"/>
  <c r="J832" i="34" s="1"/>
  <c r="G832" i="34" a="1"/>
  <c r="G832" i="34" s="1"/>
  <c r="K832" i="34" a="1"/>
  <c r="K832" i="34" s="1"/>
  <c r="D832" i="34" a="1"/>
  <c r="D832" i="34" s="1"/>
  <c r="C832" i="34" a="1"/>
  <c r="C832" i="34" s="1"/>
  <c r="B833" i="34" a="1"/>
  <c r="B833" i="34" s="1"/>
  <c r="F833" i="34" l="1" a="1"/>
  <c r="F833" i="34" s="1"/>
  <c r="J833" i="34" a="1"/>
  <c r="J833" i="34" s="1"/>
  <c r="G833" i="34" a="1"/>
  <c r="G833" i="34" s="1"/>
  <c r="K833" i="34" a="1"/>
  <c r="K833" i="34" s="1"/>
  <c r="D833" i="34" a="1"/>
  <c r="D833" i="34" s="1"/>
  <c r="H833" i="34" a="1"/>
  <c r="H833" i="34" s="1"/>
  <c r="L833" i="34" a="1"/>
  <c r="L833" i="34" s="1"/>
  <c r="M833" i="34" a="1"/>
  <c r="M833" i="34" s="1"/>
  <c r="E833" i="34" a="1"/>
  <c r="E833" i="34" s="1"/>
  <c r="C833" i="34" a="1"/>
  <c r="C833" i="34" s="1"/>
  <c r="I833" i="34" a="1"/>
  <c r="I833" i="34" s="1"/>
  <c r="B834" i="34" a="1"/>
  <c r="B834" i="34" s="1"/>
  <c r="D834" i="34" l="1" a="1"/>
  <c r="D834" i="34" s="1"/>
  <c r="H834" i="34" a="1"/>
  <c r="H834" i="34" s="1"/>
  <c r="L834" i="34" a="1"/>
  <c r="L834" i="34" s="1"/>
  <c r="E834" i="34" a="1"/>
  <c r="E834" i="34" s="1"/>
  <c r="I834" i="34" a="1"/>
  <c r="I834" i="34" s="1"/>
  <c r="M834" i="34" a="1"/>
  <c r="M834" i="34" s="1"/>
  <c r="F834" i="34" a="1"/>
  <c r="F834" i="34" s="1"/>
  <c r="J834" i="34" a="1"/>
  <c r="J834" i="34" s="1"/>
  <c r="G834" i="34" a="1"/>
  <c r="G834" i="34" s="1"/>
  <c r="C834" i="34" a="1"/>
  <c r="C834" i="34" s="1"/>
  <c r="K834" i="34" a="1"/>
  <c r="K834" i="34" s="1"/>
  <c r="B835" i="34" a="1"/>
  <c r="B835" i="34" s="1"/>
  <c r="F835" i="34" l="1" a="1"/>
  <c r="F835" i="34" s="1"/>
  <c r="J835" i="34" a="1"/>
  <c r="J835" i="34" s="1"/>
  <c r="G835" i="34" a="1"/>
  <c r="G835" i="34" s="1"/>
  <c r="K835" i="34" a="1"/>
  <c r="K835" i="34" s="1"/>
  <c r="D835" i="34" a="1"/>
  <c r="D835" i="34" s="1"/>
  <c r="H835" i="34" a="1"/>
  <c r="H835" i="34" s="1"/>
  <c r="L835" i="34" a="1"/>
  <c r="L835" i="34" s="1"/>
  <c r="I835" i="34" a="1"/>
  <c r="I835" i="34" s="1"/>
  <c r="M835" i="34" a="1"/>
  <c r="M835" i="34" s="1"/>
  <c r="C835" i="34" a="1"/>
  <c r="C835" i="34" s="1"/>
  <c r="E835" i="34" a="1"/>
  <c r="E835" i="34" s="1"/>
  <c r="B836" i="34" a="1"/>
  <c r="B836" i="34" s="1"/>
  <c r="D836" i="34" l="1" a="1"/>
  <c r="D836" i="34" s="1"/>
  <c r="H836" i="34" a="1"/>
  <c r="H836" i="34" s="1"/>
  <c r="L836" i="34" a="1"/>
  <c r="L836" i="34" s="1"/>
  <c r="E836" i="34" a="1"/>
  <c r="E836" i="34" s="1"/>
  <c r="I836" i="34" a="1"/>
  <c r="I836" i="34" s="1"/>
  <c r="M836" i="34" a="1"/>
  <c r="M836" i="34" s="1"/>
  <c r="F836" i="34" a="1"/>
  <c r="F836" i="34" s="1"/>
  <c r="J836" i="34" a="1"/>
  <c r="J836" i="34" s="1"/>
  <c r="G836" i="34" a="1"/>
  <c r="G836" i="34" s="1"/>
  <c r="C836" i="34" a="1"/>
  <c r="C836" i="34" s="1"/>
  <c r="K836" i="34" a="1"/>
  <c r="K836" i="34" s="1"/>
  <c r="B837" i="34" a="1"/>
  <c r="B837" i="34" s="1"/>
  <c r="F837" i="34" l="1" a="1"/>
  <c r="F837" i="34" s="1"/>
  <c r="J837" i="34" a="1"/>
  <c r="J837" i="34" s="1"/>
  <c r="G837" i="34" a="1"/>
  <c r="G837" i="34" s="1"/>
  <c r="K837" i="34" a="1"/>
  <c r="K837" i="34" s="1"/>
  <c r="D837" i="34" a="1"/>
  <c r="D837" i="34" s="1"/>
  <c r="H837" i="34" a="1"/>
  <c r="H837" i="34" s="1"/>
  <c r="L837" i="34" a="1"/>
  <c r="L837" i="34" s="1"/>
  <c r="E837" i="34" a="1"/>
  <c r="E837" i="34" s="1"/>
  <c r="I837" i="34" a="1"/>
  <c r="I837" i="34" s="1"/>
  <c r="M837" i="34" a="1"/>
  <c r="M837" i="34" s="1"/>
  <c r="C837" i="34" a="1"/>
  <c r="C837" i="34" s="1"/>
  <c r="B838" i="34" a="1"/>
  <c r="B838" i="34" s="1"/>
  <c r="D838" i="34" l="1" a="1"/>
  <c r="D838" i="34" s="1"/>
  <c r="H838" i="34" a="1"/>
  <c r="H838" i="34" s="1"/>
  <c r="L838" i="34" a="1"/>
  <c r="L838" i="34" s="1"/>
  <c r="E838" i="34" a="1"/>
  <c r="E838" i="34" s="1"/>
  <c r="I838" i="34" a="1"/>
  <c r="I838" i="34" s="1"/>
  <c r="M838" i="34" a="1"/>
  <c r="M838" i="34" s="1"/>
  <c r="F838" i="34" a="1"/>
  <c r="F838" i="34" s="1"/>
  <c r="J838" i="34" a="1"/>
  <c r="J838" i="34" s="1"/>
  <c r="K838" i="34" a="1"/>
  <c r="K838" i="34" s="1"/>
  <c r="C838" i="34" a="1"/>
  <c r="C838" i="34" s="1"/>
  <c r="G838" i="34" a="1"/>
  <c r="G838" i="34" s="1"/>
  <c r="B839" i="34" a="1"/>
  <c r="B839" i="34" s="1"/>
  <c r="F839" i="34" l="1" a="1"/>
  <c r="F839" i="34" s="1"/>
  <c r="J839" i="34" a="1"/>
  <c r="J839" i="34" s="1"/>
  <c r="G839" i="34" a="1"/>
  <c r="G839" i="34" s="1"/>
  <c r="K839" i="34" a="1"/>
  <c r="K839" i="34" s="1"/>
  <c r="D839" i="34" a="1"/>
  <c r="D839" i="34" s="1"/>
  <c r="H839" i="34" a="1"/>
  <c r="H839" i="34" s="1"/>
  <c r="L839" i="34" a="1"/>
  <c r="L839" i="34" s="1"/>
  <c r="E839" i="34" a="1"/>
  <c r="E839" i="34" s="1"/>
  <c r="I839" i="34" a="1"/>
  <c r="I839" i="34" s="1"/>
  <c r="C839" i="34" a="1"/>
  <c r="C839" i="34" s="1"/>
  <c r="M839" i="34" a="1"/>
  <c r="M839" i="34" s="1"/>
  <c r="B840" i="34" a="1"/>
  <c r="B840" i="34" s="1"/>
  <c r="D840" i="34" l="1" a="1"/>
  <c r="D840" i="34" s="1"/>
  <c r="H840" i="34" a="1"/>
  <c r="H840" i="34" s="1"/>
  <c r="L840" i="34" a="1"/>
  <c r="L840" i="34" s="1"/>
  <c r="E840" i="34" a="1"/>
  <c r="E840" i="34" s="1"/>
  <c r="I840" i="34" a="1"/>
  <c r="I840" i="34" s="1"/>
  <c r="M840" i="34" a="1"/>
  <c r="M840" i="34" s="1"/>
  <c r="F840" i="34" a="1"/>
  <c r="F840" i="34" s="1"/>
  <c r="J840" i="34" a="1"/>
  <c r="J840" i="34" s="1"/>
  <c r="G840" i="34" a="1"/>
  <c r="G840" i="34" s="1"/>
  <c r="K840" i="34" a="1"/>
  <c r="K840" i="34" s="1"/>
  <c r="C840" i="34" a="1"/>
  <c r="C840" i="34" s="1"/>
  <c r="B841" i="34" a="1"/>
  <c r="B841" i="34" s="1"/>
  <c r="F841" i="34" l="1" a="1"/>
  <c r="F841" i="34" s="1"/>
  <c r="J841" i="34" a="1"/>
  <c r="J841" i="34" s="1"/>
  <c r="M841" i="34" a="1"/>
  <c r="M841" i="34" s="1"/>
  <c r="G841" i="34" a="1"/>
  <c r="G841" i="34" s="1"/>
  <c r="K841" i="34" a="1"/>
  <c r="K841" i="34" s="1"/>
  <c r="D841" i="34" a="1"/>
  <c r="D841" i="34" s="1"/>
  <c r="H841" i="34" a="1"/>
  <c r="H841" i="34" s="1"/>
  <c r="L841" i="34" a="1"/>
  <c r="L841" i="34" s="1"/>
  <c r="E841" i="34" a="1"/>
  <c r="E841" i="34" s="1"/>
  <c r="C841" i="34" a="1"/>
  <c r="C841" i="34" s="1"/>
  <c r="I841" i="34" a="1"/>
  <c r="I841" i="34" s="1"/>
  <c r="B842" i="34" a="1"/>
  <c r="B842" i="34" s="1"/>
  <c r="G842" i="34" l="1" a="1"/>
  <c r="G842" i="34" s="1"/>
  <c r="K842" i="34" a="1"/>
  <c r="K842" i="34" s="1"/>
  <c r="D842" i="34" a="1"/>
  <c r="D842" i="34" s="1"/>
  <c r="H842" i="34" a="1"/>
  <c r="H842" i="34" s="1"/>
  <c r="L842" i="34" a="1"/>
  <c r="L842" i="34" s="1"/>
  <c r="E842" i="34" a="1"/>
  <c r="E842" i="34" s="1"/>
  <c r="I842" i="34" a="1"/>
  <c r="I842" i="34" s="1"/>
  <c r="M842" i="34" a="1"/>
  <c r="M842" i="34" s="1"/>
  <c r="F842" i="34" a="1"/>
  <c r="F842" i="34" s="1"/>
  <c r="C842" i="34" a="1"/>
  <c r="C842" i="34" s="1"/>
  <c r="J842" i="34" a="1"/>
  <c r="J842" i="34" s="1"/>
  <c r="B843" i="34" a="1"/>
  <c r="B843" i="34" s="1"/>
  <c r="H843" i="34" l="1" a="1"/>
  <c r="H843" i="34" s="1"/>
  <c r="L843" i="34" a="1"/>
  <c r="L843" i="34" s="1"/>
  <c r="E843" i="34" a="1"/>
  <c r="E843" i="34" s="1"/>
  <c r="I843" i="34" a="1"/>
  <c r="I843" i="34" s="1"/>
  <c r="F843" i="34" a="1"/>
  <c r="F843" i="34" s="1"/>
  <c r="J843" i="34" a="1"/>
  <c r="J843" i="34" s="1"/>
  <c r="M843" i="34" a="1"/>
  <c r="M843" i="34" s="1"/>
  <c r="G843" i="34" a="1"/>
  <c r="G843" i="34" s="1"/>
  <c r="K843" i="34" a="1"/>
  <c r="K843" i="34" s="1"/>
  <c r="C843" i="34" a="1"/>
  <c r="C843" i="34" s="1"/>
  <c r="D843" i="34" a="1"/>
  <c r="D843" i="34" s="1"/>
  <c r="B844" i="34" a="1"/>
  <c r="B844" i="34" s="1"/>
  <c r="E844" i="34" l="1" a="1"/>
  <c r="E844" i="34" s="1"/>
  <c r="I844" i="34" a="1"/>
  <c r="I844" i="34" s="1"/>
  <c r="M844" i="34" a="1"/>
  <c r="M844" i="34" s="1"/>
  <c r="F844" i="34" a="1"/>
  <c r="F844" i="34" s="1"/>
  <c r="J844" i="34" a="1"/>
  <c r="J844" i="34" s="1"/>
  <c r="G844" i="34" a="1"/>
  <c r="G844" i="34" s="1"/>
  <c r="K844" i="34" a="1"/>
  <c r="K844" i="34" s="1"/>
  <c r="L844" i="34" a="1"/>
  <c r="L844" i="34" s="1"/>
  <c r="D844" i="34" a="1"/>
  <c r="D844" i="34" s="1"/>
  <c r="H844" i="34" a="1"/>
  <c r="H844" i="34" s="1"/>
  <c r="C844" i="34" a="1"/>
  <c r="C844" i="34" s="1"/>
  <c r="B845" i="34" a="1"/>
  <c r="B845" i="34" s="1"/>
  <c r="F845" i="34" l="1" a="1"/>
  <c r="F845" i="34" s="1"/>
  <c r="I845" i="34" a="1"/>
  <c r="I845" i="34" s="1"/>
  <c r="M845" i="34" a="1"/>
  <c r="M845" i="34" s="1"/>
  <c r="D845" i="34" a="1"/>
  <c r="D845" i="34" s="1"/>
  <c r="G845" i="34" a="1"/>
  <c r="G845" i="34" s="1"/>
  <c r="J845" i="34" a="1"/>
  <c r="J845" i="34" s="1"/>
  <c r="H845" i="34" a="1"/>
  <c r="H845" i="34" s="1"/>
  <c r="K845" i="34" a="1"/>
  <c r="K845" i="34" s="1"/>
  <c r="E845" i="34" a="1"/>
  <c r="E845" i="34" s="1"/>
  <c r="L845" i="34" a="1"/>
  <c r="L845" i="34" s="1"/>
  <c r="C845" i="34" a="1"/>
  <c r="C845" i="34" s="1"/>
  <c r="B846" i="34" a="1"/>
  <c r="B846" i="34" s="1"/>
  <c r="D846" i="34" l="1" a="1"/>
  <c r="D846" i="34" s="1"/>
  <c r="H846" i="34" a="1"/>
  <c r="H846" i="34" s="1"/>
  <c r="L846" i="34" a="1"/>
  <c r="L846" i="34" s="1"/>
  <c r="E846" i="34" a="1"/>
  <c r="E846" i="34" s="1"/>
  <c r="I846" i="34" a="1"/>
  <c r="I846" i="34" s="1"/>
  <c r="M846" i="34" a="1"/>
  <c r="M846" i="34" s="1"/>
  <c r="F846" i="34" a="1"/>
  <c r="F846" i="34" s="1"/>
  <c r="G846" i="34" a="1"/>
  <c r="G846" i="34" s="1"/>
  <c r="C846" i="34" a="1"/>
  <c r="C846" i="34" s="1"/>
  <c r="J846" i="34" a="1"/>
  <c r="J846" i="34" s="1"/>
  <c r="K846" i="34" a="1"/>
  <c r="K846" i="34" s="1"/>
  <c r="B847" i="34" a="1"/>
  <c r="B847" i="34" s="1"/>
  <c r="E847" i="34" l="1" a="1"/>
  <c r="E847" i="34" s="1"/>
  <c r="I847" i="34" a="1"/>
  <c r="I847" i="34" s="1"/>
  <c r="M847" i="34" a="1"/>
  <c r="M847" i="34" s="1"/>
  <c r="F847" i="34" a="1"/>
  <c r="F847" i="34" s="1"/>
  <c r="J847" i="34" a="1"/>
  <c r="J847" i="34" s="1"/>
  <c r="D847" i="34" a="1"/>
  <c r="D847" i="34" s="1"/>
  <c r="K847" i="34" a="1"/>
  <c r="K847" i="34" s="1"/>
  <c r="L847" i="34" a="1"/>
  <c r="L847" i="34" s="1"/>
  <c r="G847" i="34" a="1"/>
  <c r="G847" i="34" s="1"/>
  <c r="C847" i="34" a="1"/>
  <c r="C847" i="34" s="1"/>
  <c r="H847" i="34" a="1"/>
  <c r="H847" i="34" s="1"/>
  <c r="B848" i="34" a="1"/>
  <c r="B848" i="34" s="1"/>
  <c r="G848" i="34" l="1" a="1"/>
  <c r="G848" i="34" s="1"/>
  <c r="D848" i="34" a="1"/>
  <c r="D848" i="34" s="1"/>
  <c r="H848" i="34" a="1"/>
  <c r="H848" i="34" s="1"/>
  <c r="K848" i="34" a="1"/>
  <c r="K848" i="34" s="1"/>
  <c r="I848" i="34" a="1"/>
  <c r="I848" i="34" s="1"/>
  <c r="J848" i="34" a="1"/>
  <c r="J848" i="34" s="1"/>
  <c r="E848" i="34" a="1"/>
  <c r="E848" i="34" s="1"/>
  <c r="L848" i="34" a="1"/>
  <c r="L848" i="34" s="1"/>
  <c r="F848" i="34" a="1"/>
  <c r="F848" i="34" s="1"/>
  <c r="M848" i="34" a="1"/>
  <c r="M848" i="34" s="1"/>
  <c r="C848" i="34" a="1"/>
  <c r="C848" i="34" s="1"/>
  <c r="B849" i="34" a="1"/>
  <c r="B849" i="34" s="1"/>
  <c r="D849" i="34" l="1" a="1"/>
  <c r="D849" i="34" s="1"/>
  <c r="G849" i="34" a="1"/>
  <c r="G849" i="34" s="1"/>
  <c r="K849" i="34" a="1"/>
  <c r="K849" i="34" s="1"/>
  <c r="H849" i="34" a="1"/>
  <c r="H849" i="34" s="1"/>
  <c r="L849" i="34" a="1"/>
  <c r="L849" i="34" s="1"/>
  <c r="E849" i="34" a="1"/>
  <c r="E849" i="34" s="1"/>
  <c r="F849" i="34" a="1"/>
  <c r="F849" i="34" s="1"/>
  <c r="M849" i="34" a="1"/>
  <c r="M849" i="34" s="1"/>
  <c r="I849" i="34" a="1"/>
  <c r="I849" i="34" s="1"/>
  <c r="C849" i="34" a="1"/>
  <c r="C849" i="34" s="1"/>
  <c r="J849" i="34" a="1"/>
  <c r="J849" i="34" s="1"/>
  <c r="B850" i="34" a="1"/>
  <c r="B850" i="34" s="1"/>
  <c r="D850" i="34" l="1" a="1"/>
  <c r="D850" i="34" s="1"/>
  <c r="H850" i="34" a="1"/>
  <c r="H850" i="34" s="1"/>
  <c r="L850" i="34" a="1"/>
  <c r="L850" i="34" s="1"/>
  <c r="E850" i="34" a="1"/>
  <c r="E850" i="34" s="1"/>
  <c r="I850" i="34" a="1"/>
  <c r="I850" i="34" s="1"/>
  <c r="M850" i="34" a="1"/>
  <c r="M850" i="34" s="1"/>
  <c r="J850" i="34" a="1"/>
  <c r="J850" i="34" s="1"/>
  <c r="K850" i="34" a="1"/>
  <c r="K850" i="34" s="1"/>
  <c r="C850" i="34" a="1"/>
  <c r="C850" i="34" s="1"/>
  <c r="F850" i="34" a="1"/>
  <c r="F850" i="34" s="1"/>
  <c r="G850" i="34" a="1"/>
  <c r="G850" i="34" s="1"/>
  <c r="B851" i="34" a="1"/>
  <c r="B851" i="34" s="1"/>
  <c r="E851" i="34" l="1" a="1"/>
  <c r="E851" i="34" s="1"/>
  <c r="I851" i="34" a="1"/>
  <c r="I851" i="34" s="1"/>
  <c r="F851" i="34" a="1"/>
  <c r="F851" i="34" s="1"/>
  <c r="J851" i="34" a="1"/>
  <c r="J851" i="34" s="1"/>
  <c r="M851" i="34" a="1"/>
  <c r="M851" i="34" s="1"/>
  <c r="G851" i="34" a="1"/>
  <c r="G851" i="34" s="1"/>
  <c r="H851" i="34" a="1"/>
  <c r="H851" i="34" s="1"/>
  <c r="D851" i="34" a="1"/>
  <c r="D851" i="34" s="1"/>
  <c r="K851" i="34" a="1"/>
  <c r="K851" i="34" s="1"/>
  <c r="C851" i="34" a="1"/>
  <c r="C851" i="34" s="1"/>
  <c r="L851" i="34" a="1"/>
  <c r="L851" i="34" s="1"/>
  <c r="B852" i="34" a="1"/>
  <c r="B852" i="34" s="1"/>
  <c r="F852" i="34" l="1" a="1"/>
  <c r="F852" i="34" s="1"/>
  <c r="J852" i="34" a="1"/>
  <c r="J852" i="34" s="1"/>
  <c r="G852" i="34" a="1"/>
  <c r="G852" i="34" s="1"/>
  <c r="K852" i="34" a="1"/>
  <c r="K852" i="34" s="1"/>
  <c r="D852" i="34" a="1"/>
  <c r="D852" i="34" s="1"/>
  <c r="L852" i="34" a="1"/>
  <c r="L852" i="34" s="1"/>
  <c r="E852" i="34" a="1"/>
  <c r="E852" i="34" s="1"/>
  <c r="M852" i="34" a="1"/>
  <c r="M852" i="34" s="1"/>
  <c r="H852" i="34" a="1"/>
  <c r="H852" i="34" s="1"/>
  <c r="C852" i="34" a="1"/>
  <c r="C852" i="34" s="1"/>
  <c r="I852" i="34" a="1"/>
  <c r="I852" i="34" s="1"/>
  <c r="B853" i="34" a="1"/>
  <c r="B853" i="34" s="1"/>
  <c r="D853" i="34" l="1" a="1"/>
  <c r="D853" i="34" s="1"/>
  <c r="G853" i="34" a="1"/>
  <c r="G853" i="34" s="1"/>
  <c r="J853" i="34" a="1"/>
  <c r="J853" i="34" s="1"/>
  <c r="H853" i="34" a="1"/>
  <c r="H853" i="34" s="1"/>
  <c r="K853" i="34" a="1"/>
  <c r="K853" i="34" s="1"/>
  <c r="I853" i="34" a="1"/>
  <c r="I853" i="34" s="1"/>
  <c r="E853" i="34" a="1"/>
  <c r="E853" i="34" s="1"/>
  <c r="L853" i="34" a="1"/>
  <c r="L853" i="34" s="1"/>
  <c r="M853" i="34" a="1"/>
  <c r="M853" i="34" s="1"/>
  <c r="C853" i="34" a="1"/>
  <c r="C853" i="34" s="1"/>
  <c r="F853" i="34" a="1"/>
  <c r="F853" i="34" s="1"/>
  <c r="B854" i="34" a="1"/>
  <c r="B854" i="34" s="1"/>
  <c r="D854" i="34" l="1" a="1"/>
  <c r="D854" i="34" s="1"/>
  <c r="H854" i="34" a="1"/>
  <c r="H854" i="34" s="1"/>
  <c r="L854" i="34" a="1"/>
  <c r="L854" i="34" s="1"/>
  <c r="E854" i="34" a="1"/>
  <c r="E854" i="34" s="1"/>
  <c r="I854" i="34" a="1"/>
  <c r="I854" i="34" s="1"/>
  <c r="M854" i="34" a="1"/>
  <c r="M854" i="34" s="1"/>
  <c r="F854" i="34" a="1"/>
  <c r="F854" i="34" s="1"/>
  <c r="G854" i="34" a="1"/>
  <c r="G854" i="34" s="1"/>
  <c r="C854" i="34" a="1"/>
  <c r="C854" i="34" s="1"/>
  <c r="J854" i="34" a="1"/>
  <c r="J854" i="34" s="1"/>
  <c r="K854" i="34" a="1"/>
  <c r="K854" i="34" s="1"/>
  <c r="B855" i="34" a="1"/>
  <c r="B855" i="34" s="1"/>
  <c r="E855" i="34" l="1" a="1"/>
  <c r="E855" i="34" s="1"/>
  <c r="I855" i="34" a="1"/>
  <c r="I855" i="34" s="1"/>
  <c r="M855" i="34" a="1"/>
  <c r="M855" i="34" s="1"/>
  <c r="F855" i="34" a="1"/>
  <c r="F855" i="34" s="1"/>
  <c r="J855" i="34" a="1"/>
  <c r="J855" i="34" s="1"/>
  <c r="D855" i="34" a="1"/>
  <c r="D855" i="34" s="1"/>
  <c r="K855" i="34" a="1"/>
  <c r="K855" i="34" s="1"/>
  <c r="L855" i="34" a="1"/>
  <c r="L855" i="34" s="1"/>
  <c r="G855" i="34" a="1"/>
  <c r="G855" i="34" s="1"/>
  <c r="C855" i="34" a="1"/>
  <c r="C855" i="34" s="1"/>
  <c r="H855" i="34" a="1"/>
  <c r="H855" i="34" s="1"/>
  <c r="B856" i="34" a="1"/>
  <c r="B856" i="34" s="1"/>
  <c r="G856" i="34" l="1" a="1"/>
  <c r="G856" i="34" s="1"/>
  <c r="D856" i="34" a="1"/>
  <c r="D856" i="34" s="1"/>
  <c r="H856" i="34" a="1"/>
  <c r="H856" i="34" s="1"/>
  <c r="K856" i="34" a="1"/>
  <c r="K856" i="34" s="1"/>
  <c r="I856" i="34" a="1"/>
  <c r="I856" i="34" s="1"/>
  <c r="J856" i="34" a="1"/>
  <c r="J856" i="34" s="1"/>
  <c r="E856" i="34" a="1"/>
  <c r="E856" i="34" s="1"/>
  <c r="L856" i="34" a="1"/>
  <c r="L856" i="34" s="1"/>
  <c r="M856" i="34" a="1"/>
  <c r="M856" i="34" s="1"/>
  <c r="F856" i="34" a="1"/>
  <c r="F856" i="34" s="1"/>
  <c r="C856" i="34" a="1"/>
  <c r="C856" i="34" s="1"/>
  <c r="B857" i="34" a="1"/>
  <c r="B857" i="34" s="1"/>
  <c r="D857" i="34" l="1" a="1"/>
  <c r="D857" i="34" s="1"/>
  <c r="G857" i="34" a="1"/>
  <c r="G857" i="34" s="1"/>
  <c r="K857" i="34" a="1"/>
  <c r="K857" i="34" s="1"/>
  <c r="H857" i="34" a="1"/>
  <c r="H857" i="34" s="1"/>
  <c r="L857" i="34" a="1"/>
  <c r="L857" i="34" s="1"/>
  <c r="E857" i="34" a="1"/>
  <c r="E857" i="34" s="1"/>
  <c r="F857" i="34" a="1"/>
  <c r="F857" i="34" s="1"/>
  <c r="M857" i="34" a="1"/>
  <c r="M857" i="34" s="1"/>
  <c r="I857" i="34" a="1"/>
  <c r="I857" i="34" s="1"/>
  <c r="C857" i="34" a="1"/>
  <c r="C857" i="34" s="1"/>
  <c r="J857" i="34" a="1"/>
  <c r="J857" i="34" s="1"/>
  <c r="B858" i="34" a="1"/>
  <c r="B858" i="34" s="1"/>
  <c r="D858" i="34" l="1" a="1"/>
  <c r="D858" i="34" s="1"/>
  <c r="H858" i="34" a="1"/>
  <c r="H858" i="34" s="1"/>
  <c r="L858" i="34" a="1"/>
  <c r="L858" i="34" s="1"/>
  <c r="E858" i="34" a="1"/>
  <c r="E858" i="34" s="1"/>
  <c r="I858" i="34" a="1"/>
  <c r="I858" i="34" s="1"/>
  <c r="M858" i="34" a="1"/>
  <c r="M858" i="34" s="1"/>
  <c r="J858" i="34" a="1"/>
  <c r="J858" i="34" s="1"/>
  <c r="K858" i="34" a="1"/>
  <c r="K858" i="34" s="1"/>
  <c r="C858" i="34" a="1"/>
  <c r="C858" i="34" s="1"/>
  <c r="F858" i="34" a="1"/>
  <c r="F858" i="34" s="1"/>
  <c r="G858" i="34" a="1"/>
  <c r="G858" i="34" s="1"/>
  <c r="B859" i="34" a="1"/>
  <c r="B859" i="34" s="1"/>
  <c r="E859" i="34" l="1" a="1"/>
  <c r="E859" i="34" s="1"/>
  <c r="I859" i="34" a="1"/>
  <c r="I859" i="34" s="1"/>
  <c r="F859" i="34" a="1"/>
  <c r="F859" i="34" s="1"/>
  <c r="J859" i="34" a="1"/>
  <c r="J859" i="34" s="1"/>
  <c r="M859" i="34" a="1"/>
  <c r="M859" i="34" s="1"/>
  <c r="G859" i="34" a="1"/>
  <c r="G859" i="34" s="1"/>
  <c r="H859" i="34" a="1"/>
  <c r="H859" i="34" s="1"/>
  <c r="D859" i="34" a="1"/>
  <c r="D859" i="34" s="1"/>
  <c r="K859" i="34" a="1"/>
  <c r="K859" i="34" s="1"/>
  <c r="C859" i="34" a="1"/>
  <c r="C859" i="34" s="1"/>
  <c r="L859" i="34" a="1"/>
  <c r="L859" i="34" s="1"/>
  <c r="B860" i="34" a="1"/>
  <c r="B860" i="34" s="1"/>
  <c r="F860" i="34" l="1" a="1"/>
  <c r="F860" i="34" s="1"/>
  <c r="J860" i="34" a="1"/>
  <c r="J860" i="34" s="1"/>
  <c r="G860" i="34" a="1"/>
  <c r="G860" i="34" s="1"/>
  <c r="K860" i="34" a="1"/>
  <c r="K860" i="34" s="1"/>
  <c r="D860" i="34" a="1"/>
  <c r="D860" i="34" s="1"/>
  <c r="L860" i="34" a="1"/>
  <c r="L860" i="34" s="1"/>
  <c r="E860" i="34" a="1"/>
  <c r="E860" i="34" s="1"/>
  <c r="M860" i="34" a="1"/>
  <c r="M860" i="34" s="1"/>
  <c r="H860" i="34" a="1"/>
  <c r="H860" i="34" s="1"/>
  <c r="I860" i="34" a="1"/>
  <c r="I860" i="34" s="1"/>
  <c r="C860" i="34" a="1"/>
  <c r="C860" i="34" s="1"/>
  <c r="B861" i="34" a="1"/>
  <c r="B861" i="34" s="1"/>
  <c r="D861" i="34" l="1" a="1"/>
  <c r="D861" i="34" s="1"/>
  <c r="G861" i="34" a="1"/>
  <c r="G861" i="34" s="1"/>
  <c r="J861" i="34" a="1"/>
  <c r="J861" i="34" s="1"/>
  <c r="H861" i="34" a="1"/>
  <c r="H861" i="34" s="1"/>
  <c r="K861" i="34" a="1"/>
  <c r="K861" i="34" s="1"/>
  <c r="I861" i="34" a="1"/>
  <c r="I861" i="34" s="1"/>
  <c r="E861" i="34" a="1"/>
  <c r="E861" i="34" s="1"/>
  <c r="L861" i="34" a="1"/>
  <c r="L861" i="34" s="1"/>
  <c r="M861" i="34" a="1"/>
  <c r="M861" i="34" s="1"/>
  <c r="F861" i="34" a="1"/>
  <c r="F861" i="34" s="1"/>
  <c r="C861" i="34" a="1"/>
  <c r="C861" i="34" s="1"/>
  <c r="B862" i="34" a="1"/>
  <c r="B862" i="34" s="1"/>
  <c r="D862" i="34" l="1" a="1"/>
  <c r="D862" i="34" s="1"/>
  <c r="H862" i="34" a="1"/>
  <c r="H862" i="34" s="1"/>
  <c r="L862" i="34" a="1"/>
  <c r="L862" i="34" s="1"/>
  <c r="E862" i="34" a="1"/>
  <c r="E862" i="34" s="1"/>
  <c r="I862" i="34" a="1"/>
  <c r="I862" i="34" s="1"/>
  <c r="M862" i="34" a="1"/>
  <c r="M862" i="34" s="1"/>
  <c r="F862" i="34" a="1"/>
  <c r="F862" i="34" s="1"/>
  <c r="G862" i="34" a="1"/>
  <c r="G862" i="34" s="1"/>
  <c r="C862" i="34" a="1"/>
  <c r="C862" i="34" s="1"/>
  <c r="J862" i="34" a="1"/>
  <c r="J862" i="34" s="1"/>
  <c r="K862" i="34" a="1"/>
  <c r="K862" i="34" s="1"/>
  <c r="B863" i="34" a="1"/>
  <c r="B863" i="34" s="1"/>
  <c r="E863" i="34" l="1" a="1"/>
  <c r="E863" i="34" s="1"/>
  <c r="I863" i="34" a="1"/>
  <c r="I863" i="34" s="1"/>
  <c r="M863" i="34" a="1"/>
  <c r="M863" i="34" s="1"/>
  <c r="F863" i="34" a="1"/>
  <c r="F863" i="34" s="1"/>
  <c r="J863" i="34" a="1"/>
  <c r="J863" i="34" s="1"/>
  <c r="D863" i="34" a="1"/>
  <c r="D863" i="34" s="1"/>
  <c r="K863" i="34" a="1"/>
  <c r="K863" i="34" s="1"/>
  <c r="L863" i="34" a="1"/>
  <c r="L863" i="34" s="1"/>
  <c r="G863" i="34" a="1"/>
  <c r="G863" i="34" s="1"/>
  <c r="C863" i="34" a="1"/>
  <c r="C863" i="34" s="1"/>
  <c r="H863" i="34" a="1"/>
  <c r="H863" i="34" s="1"/>
  <c r="B864" i="34" a="1"/>
  <c r="B864" i="34" s="1"/>
  <c r="G864" i="34" l="1" a="1"/>
  <c r="G864" i="34" s="1"/>
  <c r="D864" i="34" a="1"/>
  <c r="D864" i="34" s="1"/>
  <c r="H864" i="34" a="1"/>
  <c r="H864" i="34" s="1"/>
  <c r="K864" i="34" a="1"/>
  <c r="K864" i="34" s="1"/>
  <c r="I864" i="34" a="1"/>
  <c r="I864" i="34" s="1"/>
  <c r="J864" i="34" a="1"/>
  <c r="J864" i="34" s="1"/>
  <c r="E864" i="34" a="1"/>
  <c r="E864" i="34" s="1"/>
  <c r="L864" i="34" a="1"/>
  <c r="L864" i="34" s="1"/>
  <c r="C864" i="34" a="1"/>
  <c r="C864" i="34" s="1"/>
  <c r="F864" i="34" a="1"/>
  <c r="F864" i="34" s="1"/>
  <c r="M864" i="34" a="1"/>
  <c r="M864" i="34" s="1"/>
  <c r="B865" i="34" a="1"/>
  <c r="B865" i="34" s="1"/>
  <c r="D865" i="34" l="1" a="1"/>
  <c r="D865" i="34" s="1"/>
  <c r="G865" i="34" a="1"/>
  <c r="G865" i="34" s="1"/>
  <c r="K865" i="34" a="1"/>
  <c r="K865" i="34" s="1"/>
  <c r="H865" i="34" a="1"/>
  <c r="H865" i="34" s="1"/>
  <c r="L865" i="34" a="1"/>
  <c r="L865" i="34" s="1"/>
  <c r="E865" i="34" a="1"/>
  <c r="E865" i="34" s="1"/>
  <c r="F865" i="34" a="1"/>
  <c r="F865" i="34" s="1"/>
  <c r="M865" i="34" a="1"/>
  <c r="M865" i="34" s="1"/>
  <c r="I865" i="34" a="1"/>
  <c r="I865" i="34" s="1"/>
  <c r="J865" i="34" a="1"/>
  <c r="J865" i="34" s="1"/>
  <c r="C865" i="34" a="1"/>
  <c r="C865" i="34" s="1"/>
  <c r="B866" i="34" a="1"/>
  <c r="B866" i="34" s="1"/>
  <c r="D866" i="34" l="1" a="1"/>
  <c r="D866" i="34" s="1"/>
  <c r="H866" i="34" a="1"/>
  <c r="H866" i="34" s="1"/>
  <c r="L866" i="34" a="1"/>
  <c r="L866" i="34" s="1"/>
  <c r="E866" i="34" a="1"/>
  <c r="E866" i="34" s="1"/>
  <c r="I866" i="34" a="1"/>
  <c r="I866" i="34" s="1"/>
  <c r="M866" i="34" a="1"/>
  <c r="M866" i="34" s="1"/>
  <c r="J866" i="34" a="1"/>
  <c r="J866" i="34" s="1"/>
  <c r="K866" i="34" a="1"/>
  <c r="K866" i="34" s="1"/>
  <c r="C866" i="34" a="1"/>
  <c r="C866" i="34" s="1"/>
  <c r="F866" i="34" a="1"/>
  <c r="F866" i="34" s="1"/>
  <c r="G866" i="34" a="1"/>
  <c r="G866" i="34" s="1"/>
  <c r="B867" i="34" a="1"/>
  <c r="B867" i="34" s="1"/>
  <c r="E867" i="34" l="1" a="1"/>
  <c r="E867" i="34" s="1"/>
  <c r="I867" i="34" a="1"/>
  <c r="I867" i="34" s="1"/>
  <c r="F867" i="34" a="1"/>
  <c r="F867" i="34" s="1"/>
  <c r="J867" i="34" a="1"/>
  <c r="J867" i="34" s="1"/>
  <c r="M867" i="34" a="1"/>
  <c r="M867" i="34" s="1"/>
  <c r="G867" i="34" a="1"/>
  <c r="G867" i="34" s="1"/>
  <c r="H867" i="34" a="1"/>
  <c r="H867" i="34" s="1"/>
  <c r="D867" i="34" a="1"/>
  <c r="D867" i="34" s="1"/>
  <c r="K867" i="34" a="1"/>
  <c r="K867" i="34" s="1"/>
  <c r="C867" i="34" a="1"/>
  <c r="C867" i="34" s="1"/>
  <c r="L867" i="34" a="1"/>
  <c r="L867" i="34" s="1"/>
  <c r="B868" i="34" a="1"/>
  <c r="B868" i="34" s="1"/>
  <c r="F868" i="34" l="1" a="1"/>
  <c r="F868" i="34" s="1"/>
  <c r="J868" i="34" a="1"/>
  <c r="J868" i="34" s="1"/>
  <c r="G868" i="34" a="1"/>
  <c r="G868" i="34" s="1"/>
  <c r="K868" i="34" a="1"/>
  <c r="K868" i="34" s="1"/>
  <c r="D868" i="34" a="1"/>
  <c r="D868" i="34" s="1"/>
  <c r="L868" i="34" a="1"/>
  <c r="L868" i="34" s="1"/>
  <c r="E868" i="34" a="1"/>
  <c r="E868" i="34" s="1"/>
  <c r="M868" i="34" a="1"/>
  <c r="M868" i="34" s="1"/>
  <c r="H868" i="34" a="1"/>
  <c r="H868" i="34" s="1"/>
  <c r="I868" i="34" a="1"/>
  <c r="I868" i="34" s="1"/>
  <c r="C868" i="34" a="1"/>
  <c r="C868" i="34" s="1"/>
  <c r="B869" i="34" a="1"/>
  <c r="B869" i="34" s="1"/>
  <c r="D869" i="34" l="1" a="1"/>
  <c r="D869" i="34" s="1"/>
  <c r="G869" i="34" a="1"/>
  <c r="G869" i="34" s="1"/>
  <c r="J869" i="34" a="1"/>
  <c r="J869" i="34" s="1"/>
  <c r="H869" i="34" a="1"/>
  <c r="H869" i="34" s="1"/>
  <c r="K869" i="34" a="1"/>
  <c r="K869" i="34" s="1"/>
  <c r="I869" i="34" a="1"/>
  <c r="I869" i="34" s="1"/>
  <c r="E869" i="34" a="1"/>
  <c r="E869" i="34" s="1"/>
  <c r="L869" i="34" a="1"/>
  <c r="L869" i="34" s="1"/>
  <c r="F869" i="34" a="1"/>
  <c r="F869" i="34" s="1"/>
  <c r="M869" i="34" a="1"/>
  <c r="M869" i="34" s="1"/>
  <c r="C869" i="34" a="1"/>
  <c r="C869" i="34" s="1"/>
  <c r="B870" i="34" a="1"/>
  <c r="B870" i="34" s="1"/>
  <c r="D870" i="34" l="1" a="1"/>
  <c r="D870" i="34" s="1"/>
  <c r="H870" i="34" a="1"/>
  <c r="H870" i="34" s="1"/>
  <c r="L870" i="34" a="1"/>
  <c r="L870" i="34" s="1"/>
  <c r="E870" i="34" a="1"/>
  <c r="E870" i="34" s="1"/>
  <c r="I870" i="34" a="1"/>
  <c r="I870" i="34" s="1"/>
  <c r="M870" i="34" a="1"/>
  <c r="M870" i="34" s="1"/>
  <c r="F870" i="34" a="1"/>
  <c r="F870" i="34" s="1"/>
  <c r="G870" i="34" a="1"/>
  <c r="G870" i="34" s="1"/>
  <c r="C870" i="34" a="1"/>
  <c r="C870" i="34" s="1"/>
  <c r="J870" i="34" a="1"/>
  <c r="J870" i="34" s="1"/>
  <c r="K870" i="34" a="1"/>
  <c r="K870" i="34" s="1"/>
  <c r="B871" i="34" a="1"/>
  <c r="B871" i="34" s="1"/>
  <c r="E871" i="34" l="1" a="1"/>
  <c r="E871" i="34" s="1"/>
  <c r="I871" i="34" a="1"/>
  <c r="I871" i="34" s="1"/>
  <c r="M871" i="34" a="1"/>
  <c r="M871" i="34" s="1"/>
  <c r="F871" i="34" a="1"/>
  <c r="F871" i="34" s="1"/>
  <c r="J871" i="34" a="1"/>
  <c r="J871" i="34" s="1"/>
  <c r="D871" i="34" a="1"/>
  <c r="D871" i="34" s="1"/>
  <c r="K871" i="34" a="1"/>
  <c r="K871" i="34" s="1"/>
  <c r="L871" i="34" a="1"/>
  <c r="L871" i="34" s="1"/>
  <c r="G871" i="34" a="1"/>
  <c r="G871" i="34" s="1"/>
  <c r="C871" i="34" a="1"/>
  <c r="C871" i="34" s="1"/>
  <c r="H871" i="34" a="1"/>
  <c r="H871" i="34" s="1"/>
  <c r="B872" i="34" a="1"/>
  <c r="B872" i="34" s="1"/>
  <c r="G872" i="34" l="1" a="1"/>
  <c r="G872" i="34" s="1"/>
  <c r="D872" i="34" a="1"/>
  <c r="D872" i="34" s="1"/>
  <c r="H872" i="34" a="1"/>
  <c r="H872" i="34" s="1"/>
  <c r="K872" i="34" a="1"/>
  <c r="K872" i="34" s="1"/>
  <c r="I872" i="34" a="1"/>
  <c r="I872" i="34" s="1"/>
  <c r="J872" i="34" a="1"/>
  <c r="J872" i="34" s="1"/>
  <c r="E872" i="34" a="1"/>
  <c r="E872" i="34" s="1"/>
  <c r="L872" i="34" a="1"/>
  <c r="L872" i="34" s="1"/>
  <c r="F872" i="34" a="1"/>
  <c r="F872" i="34" s="1"/>
  <c r="C872" i="34" a="1"/>
  <c r="C872" i="34" s="1"/>
  <c r="M872" i="34" a="1"/>
  <c r="M872" i="34" s="1"/>
  <c r="B873" i="34" a="1"/>
  <c r="B873" i="34" s="1"/>
  <c r="D873" i="34" l="1" a="1"/>
  <c r="D873" i="34" s="1"/>
  <c r="G873" i="34" a="1"/>
  <c r="G873" i="34" s="1"/>
  <c r="K873" i="34" a="1"/>
  <c r="K873" i="34" s="1"/>
  <c r="H873" i="34" a="1"/>
  <c r="H873" i="34" s="1"/>
  <c r="L873" i="34" a="1"/>
  <c r="L873" i="34" s="1"/>
  <c r="E873" i="34" a="1"/>
  <c r="E873" i="34" s="1"/>
  <c r="F873" i="34" a="1"/>
  <c r="F873" i="34" s="1"/>
  <c r="M873" i="34" a="1"/>
  <c r="M873" i="34" s="1"/>
  <c r="I873" i="34" a="1"/>
  <c r="I873" i="34" s="1"/>
  <c r="C873" i="34" a="1"/>
  <c r="C873" i="34" s="1"/>
  <c r="J873" i="34" a="1"/>
  <c r="J873" i="34" s="1"/>
  <c r="B874" i="34" a="1"/>
  <c r="B874" i="34" s="1"/>
  <c r="D874" i="34" l="1" a="1"/>
  <c r="D874" i="34" s="1"/>
  <c r="H874" i="34" a="1"/>
  <c r="H874" i="34" s="1"/>
  <c r="L874" i="34" a="1"/>
  <c r="L874" i="34" s="1"/>
  <c r="E874" i="34" a="1"/>
  <c r="E874" i="34" s="1"/>
  <c r="I874" i="34" a="1"/>
  <c r="I874" i="34" s="1"/>
  <c r="M874" i="34" a="1"/>
  <c r="M874" i="34" s="1"/>
  <c r="J874" i="34" a="1"/>
  <c r="J874" i="34" s="1"/>
  <c r="K874" i="34" a="1"/>
  <c r="K874" i="34" s="1"/>
  <c r="C874" i="34" a="1"/>
  <c r="C874" i="34" s="1"/>
  <c r="F874" i="34" a="1"/>
  <c r="F874" i="34" s="1"/>
  <c r="G874" i="34" a="1"/>
  <c r="G874" i="34" s="1"/>
  <c r="B875" i="34" a="1"/>
  <c r="B875" i="34" s="1"/>
  <c r="E875" i="34" l="1" a="1"/>
  <c r="E875" i="34" s="1"/>
  <c r="I875" i="34" a="1"/>
  <c r="I875" i="34" s="1"/>
  <c r="F875" i="34" a="1"/>
  <c r="F875" i="34" s="1"/>
  <c r="J875" i="34" a="1"/>
  <c r="J875" i="34" s="1"/>
  <c r="M875" i="34" a="1"/>
  <c r="M875" i="34" s="1"/>
  <c r="G875" i="34" a="1"/>
  <c r="G875" i="34" s="1"/>
  <c r="H875" i="34" a="1"/>
  <c r="H875" i="34" s="1"/>
  <c r="D875" i="34" a="1"/>
  <c r="D875" i="34" s="1"/>
  <c r="K875" i="34" a="1"/>
  <c r="K875" i="34" s="1"/>
  <c r="C875" i="34" a="1"/>
  <c r="C875" i="34" s="1"/>
  <c r="L875" i="34" a="1"/>
  <c r="L875" i="34" s="1"/>
  <c r="B876" i="34" a="1"/>
  <c r="B876" i="34" s="1"/>
  <c r="F876" i="34" l="1" a="1"/>
  <c r="F876" i="34" s="1"/>
  <c r="J876" i="34" a="1"/>
  <c r="J876" i="34" s="1"/>
  <c r="G876" i="34" a="1"/>
  <c r="G876" i="34" s="1"/>
  <c r="K876" i="34" a="1"/>
  <c r="K876" i="34" s="1"/>
  <c r="D876" i="34" a="1"/>
  <c r="D876" i="34" s="1"/>
  <c r="L876" i="34" a="1"/>
  <c r="L876" i="34" s="1"/>
  <c r="E876" i="34" a="1"/>
  <c r="E876" i="34" s="1"/>
  <c r="M876" i="34" a="1"/>
  <c r="M876" i="34" s="1"/>
  <c r="H876" i="34" a="1"/>
  <c r="H876" i="34" s="1"/>
  <c r="C876" i="34" a="1"/>
  <c r="C876" i="34" s="1"/>
  <c r="I876" i="34" a="1"/>
  <c r="I876" i="34" s="1"/>
  <c r="B877" i="34" a="1"/>
  <c r="B877" i="34" s="1"/>
  <c r="D877" i="34" l="1" a="1"/>
  <c r="D877" i="34" s="1"/>
  <c r="G877" i="34" a="1"/>
  <c r="G877" i="34" s="1"/>
  <c r="J877" i="34" a="1"/>
  <c r="J877" i="34" s="1"/>
  <c r="H877" i="34" a="1"/>
  <c r="H877" i="34" s="1"/>
  <c r="K877" i="34" a="1"/>
  <c r="K877" i="34" s="1"/>
  <c r="I877" i="34" a="1"/>
  <c r="I877" i="34" s="1"/>
  <c r="E877" i="34" a="1"/>
  <c r="E877" i="34" s="1"/>
  <c r="L877" i="34" a="1"/>
  <c r="L877" i="34" s="1"/>
  <c r="F877" i="34" a="1"/>
  <c r="F877" i="34" s="1"/>
  <c r="M877" i="34" a="1"/>
  <c r="M877" i="34" s="1"/>
  <c r="C877" i="34" a="1"/>
  <c r="C877" i="34" s="1"/>
  <c r="B878" i="34" a="1"/>
  <c r="B878" i="34" s="1"/>
  <c r="D878" i="34" l="1" a="1"/>
  <c r="D878" i="34" s="1"/>
  <c r="H878" i="34" a="1"/>
  <c r="H878" i="34" s="1"/>
  <c r="L878" i="34" a="1"/>
  <c r="L878" i="34" s="1"/>
  <c r="E878" i="34" a="1"/>
  <c r="E878" i="34" s="1"/>
  <c r="I878" i="34" a="1"/>
  <c r="I878" i="34" s="1"/>
  <c r="M878" i="34" a="1"/>
  <c r="M878" i="34" s="1"/>
  <c r="F878" i="34" a="1"/>
  <c r="F878" i="34" s="1"/>
  <c r="G878" i="34" a="1"/>
  <c r="G878" i="34" s="1"/>
  <c r="C878" i="34" a="1"/>
  <c r="C878" i="34" s="1"/>
  <c r="J878" i="34" a="1"/>
  <c r="J878" i="34" s="1"/>
  <c r="K878" i="34" a="1"/>
  <c r="K878" i="34" s="1"/>
  <c r="B879" i="34" a="1"/>
  <c r="B879" i="34" s="1"/>
  <c r="E879" i="34" l="1" a="1"/>
  <c r="E879" i="34" s="1"/>
  <c r="I879" i="34" a="1"/>
  <c r="I879" i="34" s="1"/>
  <c r="M879" i="34" a="1"/>
  <c r="M879" i="34" s="1"/>
  <c r="F879" i="34" a="1"/>
  <c r="F879" i="34" s="1"/>
  <c r="J879" i="34" a="1"/>
  <c r="J879" i="34" s="1"/>
  <c r="D879" i="34" a="1"/>
  <c r="D879" i="34" s="1"/>
  <c r="K879" i="34" a="1"/>
  <c r="K879" i="34" s="1"/>
  <c r="L879" i="34" a="1"/>
  <c r="L879" i="34" s="1"/>
  <c r="G879" i="34" a="1"/>
  <c r="G879" i="34" s="1"/>
  <c r="C879" i="34" a="1"/>
  <c r="C879" i="34" s="1"/>
  <c r="H879" i="34" a="1"/>
  <c r="H879" i="34" s="1"/>
  <c r="B880" i="34" a="1"/>
  <c r="B880" i="34" s="1"/>
  <c r="G880" i="34" l="1" a="1"/>
  <c r="G880" i="34" s="1"/>
  <c r="D880" i="34" a="1"/>
  <c r="D880" i="34" s="1"/>
  <c r="H880" i="34" a="1"/>
  <c r="H880" i="34" s="1"/>
  <c r="K880" i="34" a="1"/>
  <c r="K880" i="34" s="1"/>
  <c r="I880" i="34" a="1"/>
  <c r="I880" i="34" s="1"/>
  <c r="M880" i="34" a="1"/>
  <c r="M880" i="34" s="1"/>
  <c r="J880" i="34" a="1"/>
  <c r="J880" i="34" s="1"/>
  <c r="E880" i="34" a="1"/>
  <c r="E880" i="34" s="1"/>
  <c r="F880" i="34" a="1"/>
  <c r="F880" i="34" s="1"/>
  <c r="L880" i="34" a="1"/>
  <c r="L880" i="34" s="1"/>
  <c r="C880" i="34" a="1"/>
  <c r="C880" i="34" s="1"/>
  <c r="B881" i="34" a="1"/>
  <c r="B881" i="34" s="1"/>
  <c r="H881" i="34" l="1" a="1"/>
  <c r="H881" i="34" s="1"/>
  <c r="G881" i="34" a="1"/>
  <c r="G881" i="34" s="1"/>
  <c r="L881" i="34" a="1"/>
  <c r="L881" i="34" s="1"/>
  <c r="D881" i="34" a="1"/>
  <c r="D881" i="34" s="1"/>
  <c r="I881" i="34" a="1"/>
  <c r="I881" i="34" s="1"/>
  <c r="E881" i="34" a="1"/>
  <c r="E881" i="34" s="1"/>
  <c r="J881" i="34" a="1"/>
  <c r="J881" i="34" s="1"/>
  <c r="M881" i="34" a="1"/>
  <c r="M881" i="34" s="1"/>
  <c r="C881" i="34" a="1"/>
  <c r="C881" i="34" s="1"/>
  <c r="F881" i="34" a="1"/>
  <c r="F881" i="34" s="1"/>
  <c r="K881" i="34" a="1"/>
  <c r="K881" i="34" s="1"/>
  <c r="B882" i="34" a="1"/>
  <c r="B882" i="34" s="1"/>
  <c r="E882" i="34" l="1" a="1"/>
  <c r="E882" i="34" s="1"/>
  <c r="I882" i="34" a="1"/>
  <c r="I882" i="34" s="1"/>
  <c r="M882" i="34" a="1"/>
  <c r="M882" i="34" s="1"/>
  <c r="F882" i="34" a="1"/>
  <c r="F882" i="34" s="1"/>
  <c r="J882" i="34" a="1"/>
  <c r="J882" i="34" s="1"/>
  <c r="C882" i="34" a="1"/>
  <c r="C882" i="34" s="1"/>
  <c r="G882" i="34" a="1"/>
  <c r="G882" i="34" s="1"/>
  <c r="K882" i="34" a="1"/>
  <c r="K882" i="34" s="1"/>
  <c r="D882" i="34" a="1"/>
  <c r="D882" i="34" s="1"/>
  <c r="H882" i="34" a="1"/>
  <c r="H882" i="34" s="1"/>
  <c r="L882" i="34" a="1"/>
  <c r="L882" i="34" s="1"/>
  <c r="B883" i="34" a="1"/>
  <c r="B883" i="34" s="1"/>
  <c r="F883" i="34" l="1" a="1"/>
  <c r="F883" i="34" s="1"/>
  <c r="J883" i="34" a="1"/>
  <c r="J883" i="34" s="1"/>
  <c r="M883" i="34" a="1"/>
  <c r="M883" i="34" s="1"/>
  <c r="D883" i="34" a="1"/>
  <c r="D883" i="34" s="1"/>
  <c r="G883" i="34" a="1"/>
  <c r="G883" i="34" s="1"/>
  <c r="K883" i="34" a="1"/>
  <c r="K883" i="34" s="1"/>
  <c r="H883" i="34" a="1"/>
  <c r="H883" i="34" s="1"/>
  <c r="L883" i="34" a="1"/>
  <c r="L883" i="34" s="1"/>
  <c r="C883" i="34" a="1"/>
  <c r="C883" i="34" s="1"/>
  <c r="I883" i="34" a="1"/>
  <c r="I883" i="34" s="1"/>
  <c r="E883" i="34" a="1"/>
  <c r="E883" i="34" s="1"/>
  <c r="B884" i="34" a="1"/>
  <c r="B884" i="34" s="1"/>
  <c r="G884" i="34" l="1" a="1"/>
  <c r="G884" i="34" s="1"/>
  <c r="K884" i="34" a="1"/>
  <c r="K884" i="34" s="1"/>
  <c r="D884" i="34" a="1"/>
  <c r="D884" i="34" s="1"/>
  <c r="H884" i="34" a="1"/>
  <c r="H884" i="34" s="1"/>
  <c r="L884" i="34" a="1"/>
  <c r="L884" i="34" s="1"/>
  <c r="E884" i="34" a="1"/>
  <c r="E884" i="34" s="1"/>
  <c r="I884" i="34" a="1"/>
  <c r="I884" i="34" s="1"/>
  <c r="M884" i="34" a="1"/>
  <c r="M884" i="34" s="1"/>
  <c r="C884" i="34" a="1"/>
  <c r="C884" i="34" s="1"/>
  <c r="F884" i="34" a="1"/>
  <c r="F884" i="34" s="1"/>
  <c r="J884" i="34" a="1"/>
  <c r="J884" i="34" s="1"/>
  <c r="B885" i="34" a="1"/>
  <c r="B885" i="34" s="1"/>
  <c r="H885" i="34" l="1" a="1"/>
  <c r="H885" i="34" s="1"/>
  <c r="K885" i="34" a="1"/>
  <c r="K885" i="34" s="1"/>
  <c r="E885" i="34" a="1"/>
  <c r="E885" i="34" s="1"/>
  <c r="L885" i="34" a="1"/>
  <c r="L885" i="34" s="1"/>
  <c r="F885" i="34" a="1"/>
  <c r="F885" i="34" s="1"/>
  <c r="I885" i="34" a="1"/>
  <c r="I885" i="34" s="1"/>
  <c r="M885" i="34" a="1"/>
  <c r="M885" i="34" s="1"/>
  <c r="D885" i="34" a="1"/>
  <c r="D885" i="34" s="1"/>
  <c r="G885" i="34" a="1"/>
  <c r="G885" i="34" s="1"/>
  <c r="J885" i="34" a="1"/>
  <c r="J885" i="34" s="1"/>
  <c r="C885" i="34" a="1"/>
  <c r="C885" i="34" s="1"/>
  <c r="B886" i="34" a="1"/>
  <c r="B886" i="34" s="1"/>
  <c r="E886" i="34" l="1" a="1"/>
  <c r="E886" i="34" s="1"/>
  <c r="I886" i="34" a="1"/>
  <c r="I886" i="34" s="1"/>
  <c r="M886" i="34" a="1"/>
  <c r="M886" i="34" s="1"/>
  <c r="F886" i="34" a="1"/>
  <c r="F886" i="34" s="1"/>
  <c r="J886" i="34" a="1"/>
  <c r="J886" i="34" s="1"/>
  <c r="C886" i="34" a="1"/>
  <c r="C886" i="34" s="1"/>
  <c r="G886" i="34" a="1"/>
  <c r="G886" i="34" s="1"/>
  <c r="K886" i="34" a="1"/>
  <c r="K886" i="34" s="1"/>
  <c r="H886" i="34" a="1"/>
  <c r="H886" i="34" s="1"/>
  <c r="L886" i="34" a="1"/>
  <c r="L886" i="34" s="1"/>
  <c r="D886" i="34" a="1"/>
  <c r="D886" i="34" s="1"/>
  <c r="B887" i="34" a="1"/>
  <c r="B887" i="34" s="1"/>
  <c r="F887" i="34" l="1" a="1"/>
  <c r="F887" i="34" s="1"/>
  <c r="J887" i="34" a="1"/>
  <c r="J887" i="34" s="1"/>
  <c r="D887" i="34" a="1"/>
  <c r="D887" i="34" s="1"/>
  <c r="G887" i="34" a="1"/>
  <c r="G887" i="34" s="1"/>
  <c r="K887" i="34" a="1"/>
  <c r="K887" i="34" s="1"/>
  <c r="H887" i="34" a="1"/>
  <c r="H887" i="34" s="1"/>
  <c r="L887" i="34" a="1"/>
  <c r="L887" i="34" s="1"/>
  <c r="C887" i="34" a="1"/>
  <c r="C887" i="34" s="1"/>
  <c r="M887" i="34" a="1"/>
  <c r="M887" i="34" s="1"/>
  <c r="E887" i="34" a="1"/>
  <c r="E887" i="34" s="1"/>
  <c r="I887" i="34" a="1"/>
  <c r="I887" i="34" s="1"/>
  <c r="B888" i="34" a="1"/>
  <c r="B888" i="34" s="1"/>
  <c r="D888" i="34" l="1" a="1"/>
  <c r="D888" i="34" s="1"/>
  <c r="H888" i="34" a="1"/>
  <c r="H888" i="34" s="1"/>
  <c r="K888" i="34" a="1"/>
  <c r="K888" i="34" s="1"/>
  <c r="E888" i="34" a="1"/>
  <c r="E888" i="34" s="1"/>
  <c r="I888" i="34" a="1"/>
  <c r="I888" i="34" s="1"/>
  <c r="L888" i="34" a="1"/>
  <c r="L888" i="34" s="1"/>
  <c r="F888" i="34" a="1"/>
  <c r="F888" i="34" s="1"/>
  <c r="J888" i="34" a="1"/>
  <c r="J888" i="34" s="1"/>
  <c r="M888" i="34" a="1"/>
  <c r="M888" i="34" s="1"/>
  <c r="C888" i="34" a="1"/>
  <c r="C888" i="34" s="1"/>
  <c r="G888" i="34" a="1"/>
  <c r="G888" i="34" s="1"/>
  <c r="B889" i="34" a="1"/>
  <c r="B889" i="34" s="1"/>
  <c r="H889" i="34" l="1" a="1"/>
  <c r="H889" i="34" s="1"/>
  <c r="L889" i="34" a="1"/>
  <c r="L889" i="34" s="1"/>
  <c r="E889" i="34" a="1"/>
  <c r="E889" i="34" s="1"/>
  <c r="I889" i="34" a="1"/>
  <c r="I889" i="34" s="1"/>
  <c r="F889" i="34" a="1"/>
  <c r="F889" i="34" s="1"/>
  <c r="J889" i="34" a="1"/>
  <c r="J889" i="34" s="1"/>
  <c r="M889" i="34" a="1"/>
  <c r="M889" i="34" s="1"/>
  <c r="G889" i="34" a="1"/>
  <c r="G889" i="34" s="1"/>
  <c r="C889" i="34" a="1"/>
  <c r="C889" i="34" s="1"/>
  <c r="K889" i="34" a="1"/>
  <c r="K889" i="34" s="1"/>
  <c r="D889" i="34" a="1"/>
  <c r="D889" i="34" s="1"/>
  <c r="B890" i="34" a="1"/>
  <c r="B890" i="34" s="1"/>
  <c r="E890" i="34" l="1" a="1"/>
  <c r="E890" i="34" s="1"/>
  <c r="I890" i="34" a="1"/>
  <c r="I890" i="34" s="1"/>
  <c r="M890" i="34" a="1"/>
  <c r="M890" i="34" s="1"/>
  <c r="F890" i="34" a="1"/>
  <c r="F890" i="34" s="1"/>
  <c r="J890" i="34" a="1"/>
  <c r="J890" i="34" s="1"/>
  <c r="C890" i="34" a="1"/>
  <c r="C890" i="34" s="1"/>
  <c r="G890" i="34" a="1"/>
  <c r="G890" i="34" s="1"/>
  <c r="K890" i="34" a="1"/>
  <c r="K890" i="34" s="1"/>
  <c r="L890" i="34" a="1"/>
  <c r="L890" i="34" s="1"/>
  <c r="D890" i="34" a="1"/>
  <c r="D890" i="34" s="1"/>
  <c r="H890" i="34" a="1"/>
  <c r="H890" i="34" s="1"/>
  <c r="B891" i="34" a="1"/>
  <c r="B891" i="34" s="1"/>
  <c r="F891" i="34" l="1" a="1"/>
  <c r="F891" i="34" s="1"/>
  <c r="J891" i="34" a="1"/>
  <c r="J891" i="34" s="1"/>
  <c r="M891" i="34" a="1"/>
  <c r="M891" i="34" s="1"/>
  <c r="D891" i="34" a="1"/>
  <c r="D891" i="34" s="1"/>
  <c r="G891" i="34" a="1"/>
  <c r="G891" i="34" s="1"/>
  <c r="K891" i="34" a="1"/>
  <c r="K891" i="34" s="1"/>
  <c r="H891" i="34" a="1"/>
  <c r="H891" i="34" s="1"/>
  <c r="L891" i="34" a="1"/>
  <c r="L891" i="34" s="1"/>
  <c r="C891" i="34" a="1"/>
  <c r="C891" i="34" s="1"/>
  <c r="E891" i="34" a="1"/>
  <c r="E891" i="34" s="1"/>
  <c r="I891" i="34" a="1"/>
  <c r="I891" i="34" s="1"/>
  <c r="B892" i="34" a="1"/>
  <c r="B892" i="34" s="1"/>
  <c r="G892" i="34" l="1" a="1"/>
  <c r="G892" i="34" s="1"/>
  <c r="K892" i="34" a="1"/>
  <c r="K892" i="34" s="1"/>
  <c r="D892" i="34" a="1"/>
  <c r="D892" i="34" s="1"/>
  <c r="H892" i="34" a="1"/>
  <c r="H892" i="34" s="1"/>
  <c r="L892" i="34" a="1"/>
  <c r="L892" i="34" s="1"/>
  <c r="E892" i="34" a="1"/>
  <c r="E892" i="34" s="1"/>
  <c r="I892" i="34" a="1"/>
  <c r="I892" i="34" s="1"/>
  <c r="M892" i="34" a="1"/>
  <c r="M892" i="34" s="1"/>
  <c r="F892" i="34" a="1"/>
  <c r="F892" i="34" s="1"/>
  <c r="J892" i="34" a="1"/>
  <c r="J892" i="34" s="1"/>
  <c r="C892" i="34" a="1"/>
  <c r="C892" i="34" s="1"/>
  <c r="B893" i="34" a="1"/>
  <c r="B893" i="34" s="1"/>
  <c r="H893" i="34" l="1" a="1"/>
  <c r="H893" i="34" s="1"/>
  <c r="K893" i="34" a="1"/>
  <c r="K893" i="34" s="1"/>
  <c r="E893" i="34" a="1"/>
  <c r="E893" i="34" s="1"/>
  <c r="L893" i="34" a="1"/>
  <c r="L893" i="34" s="1"/>
  <c r="F893" i="34" a="1"/>
  <c r="F893" i="34" s="1"/>
  <c r="I893" i="34" a="1"/>
  <c r="I893" i="34" s="1"/>
  <c r="M893" i="34" a="1"/>
  <c r="M893" i="34" s="1"/>
  <c r="J893" i="34" a="1"/>
  <c r="J893" i="34" s="1"/>
  <c r="G893" i="34" a="1"/>
  <c r="G893" i="34" s="1"/>
  <c r="D893" i="34" a="1"/>
  <c r="D893" i="34" s="1"/>
  <c r="C893" i="34" a="1"/>
  <c r="C893" i="34" s="1"/>
  <c r="B894" i="34" a="1"/>
  <c r="B894" i="34" s="1"/>
  <c r="E894" i="34" l="1" a="1"/>
  <c r="E894" i="34" s="1"/>
  <c r="I894" i="34" a="1"/>
  <c r="I894" i="34" s="1"/>
  <c r="M894" i="34" a="1"/>
  <c r="M894" i="34" s="1"/>
  <c r="F894" i="34" a="1"/>
  <c r="F894" i="34" s="1"/>
  <c r="J894" i="34" a="1"/>
  <c r="J894" i="34" s="1"/>
  <c r="C894" i="34" a="1"/>
  <c r="C894" i="34" s="1"/>
  <c r="G894" i="34" a="1"/>
  <c r="G894" i="34" s="1"/>
  <c r="K894" i="34" a="1"/>
  <c r="K894" i="34" s="1"/>
  <c r="D894" i="34" a="1"/>
  <c r="D894" i="34" s="1"/>
  <c r="H894" i="34" a="1"/>
  <c r="H894" i="34" s="1"/>
  <c r="L894" i="34" a="1"/>
  <c r="L894" i="34" s="1"/>
  <c r="B895" i="34" a="1"/>
  <c r="B895" i="34" s="1"/>
  <c r="F895" i="34" l="1" a="1"/>
  <c r="F895" i="34" s="1"/>
  <c r="J895" i="34" a="1"/>
  <c r="J895" i="34" s="1"/>
  <c r="D895" i="34" a="1"/>
  <c r="D895" i="34" s="1"/>
  <c r="G895" i="34" a="1"/>
  <c r="G895" i="34" s="1"/>
  <c r="K895" i="34" a="1"/>
  <c r="K895" i="34" s="1"/>
  <c r="H895" i="34" a="1"/>
  <c r="H895" i="34" s="1"/>
  <c r="L895" i="34" a="1"/>
  <c r="L895" i="34" s="1"/>
  <c r="C895" i="34" a="1"/>
  <c r="C895" i="34" s="1"/>
  <c r="E895" i="34" a="1"/>
  <c r="E895" i="34" s="1"/>
  <c r="I895" i="34" a="1"/>
  <c r="I895" i="34" s="1"/>
  <c r="M895" i="34" a="1"/>
  <c r="M895" i="34" s="1"/>
  <c r="B896" i="34" a="1"/>
  <c r="B896" i="34" s="1"/>
  <c r="D896" i="34" l="1" a="1"/>
  <c r="D896" i="34" s="1"/>
  <c r="H896" i="34" a="1"/>
  <c r="H896" i="34" s="1"/>
  <c r="K896" i="34" a="1"/>
  <c r="K896" i="34" s="1"/>
  <c r="E896" i="34" a="1"/>
  <c r="E896" i="34" s="1"/>
  <c r="I896" i="34" a="1"/>
  <c r="I896" i="34" s="1"/>
  <c r="L896" i="34" a="1"/>
  <c r="L896" i="34" s="1"/>
  <c r="F896" i="34" a="1"/>
  <c r="F896" i="34" s="1"/>
  <c r="J896" i="34" a="1"/>
  <c r="J896" i="34" s="1"/>
  <c r="M896" i="34" a="1"/>
  <c r="M896" i="34" s="1"/>
  <c r="G896" i="34" a="1"/>
  <c r="G896" i="34" s="1"/>
  <c r="C896" i="34" a="1"/>
  <c r="C896" i="34" s="1"/>
  <c r="B897" i="34" a="1"/>
  <c r="B897" i="34" s="1"/>
  <c r="H897" i="34" l="1" a="1"/>
  <c r="H897" i="34" s="1"/>
  <c r="L897" i="34" a="1"/>
  <c r="L897" i="34" s="1"/>
  <c r="E897" i="34" a="1"/>
  <c r="E897" i="34" s="1"/>
  <c r="I897" i="34" a="1"/>
  <c r="I897" i="34" s="1"/>
  <c r="F897" i="34" a="1"/>
  <c r="F897" i="34" s="1"/>
  <c r="J897" i="34" a="1"/>
  <c r="J897" i="34" s="1"/>
  <c r="M897" i="34" a="1"/>
  <c r="M897" i="34" s="1"/>
  <c r="C897" i="34" a="1"/>
  <c r="C897" i="34" s="1"/>
  <c r="D897" i="34" a="1"/>
  <c r="D897" i="34" s="1"/>
  <c r="G897" i="34" a="1"/>
  <c r="G897" i="34" s="1"/>
  <c r="K897" i="34" a="1"/>
  <c r="K897" i="34" s="1"/>
  <c r="B898" i="34" a="1"/>
  <c r="B898" i="34" s="1"/>
  <c r="E898" i="34" l="1" a="1"/>
  <c r="E898" i="34" s="1"/>
  <c r="I898" i="34" a="1"/>
  <c r="I898" i="34" s="1"/>
  <c r="M898" i="34" a="1"/>
  <c r="M898" i="34" s="1"/>
  <c r="F898" i="34" a="1"/>
  <c r="F898" i="34" s="1"/>
  <c r="J898" i="34" a="1"/>
  <c r="J898" i="34" s="1"/>
  <c r="C898" i="34" a="1"/>
  <c r="C898" i="34" s="1"/>
  <c r="G898" i="34" a="1"/>
  <c r="G898" i="34" s="1"/>
  <c r="K898" i="34" a="1"/>
  <c r="K898" i="34" s="1"/>
  <c r="D898" i="34" a="1"/>
  <c r="D898" i="34" s="1"/>
  <c r="H898" i="34" a="1"/>
  <c r="H898" i="34" s="1"/>
  <c r="L898" i="34" a="1"/>
  <c r="L898" i="34" s="1"/>
  <c r="B899" i="34" a="1"/>
  <c r="B899" i="34" s="1"/>
  <c r="F899" i="34" l="1" a="1"/>
  <c r="F899" i="34" s="1"/>
  <c r="J899" i="34" a="1"/>
  <c r="J899" i="34" s="1"/>
  <c r="M899" i="34" a="1"/>
  <c r="M899" i="34" s="1"/>
  <c r="D899" i="34" a="1"/>
  <c r="D899" i="34" s="1"/>
  <c r="G899" i="34" a="1"/>
  <c r="G899" i="34" s="1"/>
  <c r="K899" i="34" a="1"/>
  <c r="K899" i="34" s="1"/>
  <c r="H899" i="34" a="1"/>
  <c r="H899" i="34" s="1"/>
  <c r="L899" i="34" a="1"/>
  <c r="L899" i="34" s="1"/>
  <c r="C899" i="34" a="1"/>
  <c r="C899" i="34" s="1"/>
  <c r="I899" i="34" a="1"/>
  <c r="I899" i="34" s="1"/>
  <c r="E899" i="34" a="1"/>
  <c r="E899" i="34" s="1"/>
  <c r="B900" i="34" a="1"/>
  <c r="B900" i="34" s="1"/>
  <c r="G900" i="34" l="1" a="1"/>
  <c r="G900" i="34" s="1"/>
  <c r="K900" i="34" a="1"/>
  <c r="K900" i="34" s="1"/>
  <c r="D900" i="34" a="1"/>
  <c r="D900" i="34" s="1"/>
  <c r="H900" i="34" a="1"/>
  <c r="H900" i="34" s="1"/>
  <c r="L900" i="34" a="1"/>
  <c r="L900" i="34" s="1"/>
  <c r="E900" i="34" a="1"/>
  <c r="E900" i="34" s="1"/>
  <c r="I900" i="34" a="1"/>
  <c r="I900" i="34" s="1"/>
  <c r="M900" i="34" a="1"/>
  <c r="M900" i="34" s="1"/>
  <c r="C900" i="34" a="1"/>
  <c r="C900" i="34" s="1"/>
  <c r="F900" i="34" a="1"/>
  <c r="F900" i="34" s="1"/>
  <c r="J900" i="34" a="1"/>
  <c r="J900" i="34" s="1"/>
  <c r="B901" i="34" a="1"/>
  <c r="B901" i="34" s="1"/>
  <c r="H901" i="34" l="1" a="1"/>
  <c r="H901" i="34" s="1"/>
  <c r="K901" i="34" a="1"/>
  <c r="K901" i="34" s="1"/>
  <c r="E901" i="34" a="1"/>
  <c r="E901" i="34" s="1"/>
  <c r="L901" i="34" a="1"/>
  <c r="L901" i="34" s="1"/>
  <c r="F901" i="34" a="1"/>
  <c r="F901" i="34" s="1"/>
  <c r="I901" i="34" a="1"/>
  <c r="I901" i="34" s="1"/>
  <c r="M901" i="34" a="1"/>
  <c r="M901" i="34" s="1"/>
  <c r="D901" i="34" a="1"/>
  <c r="D901" i="34" s="1"/>
  <c r="G901" i="34" a="1"/>
  <c r="G901" i="34" s="1"/>
  <c r="J901" i="34" a="1"/>
  <c r="J901" i="34" s="1"/>
  <c r="C901" i="34" a="1"/>
  <c r="C901" i="34" s="1"/>
  <c r="B902" i="34" a="1"/>
  <c r="B902" i="34" s="1"/>
  <c r="E902" i="34" l="1" a="1"/>
  <c r="E902" i="34" s="1"/>
  <c r="I902" i="34" a="1"/>
  <c r="I902" i="34" s="1"/>
  <c r="M902" i="34" a="1"/>
  <c r="M902" i="34" s="1"/>
  <c r="F902" i="34" a="1"/>
  <c r="F902" i="34" s="1"/>
  <c r="J902" i="34" a="1"/>
  <c r="J902" i="34" s="1"/>
  <c r="G902" i="34" a="1"/>
  <c r="G902" i="34" s="1"/>
  <c r="K902" i="34" a="1"/>
  <c r="K902" i="34" s="1"/>
  <c r="H902" i="34" a="1"/>
  <c r="H902" i="34" s="1"/>
  <c r="L902" i="34" a="1"/>
  <c r="L902" i="34" s="1"/>
  <c r="D902" i="34" a="1"/>
  <c r="D902" i="34" s="1"/>
  <c r="C902" i="34" a="1"/>
  <c r="C902" i="34" s="1"/>
  <c r="B903" i="34" a="1"/>
  <c r="B903" i="34" s="1"/>
  <c r="F903" i="34" l="1" a="1"/>
  <c r="F903" i="34" s="1"/>
  <c r="J903" i="34" a="1"/>
  <c r="J903" i="34" s="1"/>
  <c r="D903" i="34" a="1"/>
  <c r="D903" i="34" s="1"/>
  <c r="G903" i="34" a="1"/>
  <c r="G903" i="34" s="1"/>
  <c r="K903" i="34" a="1"/>
  <c r="K903" i="34" s="1"/>
  <c r="H903" i="34" a="1"/>
  <c r="H903" i="34" s="1"/>
  <c r="L903" i="34" a="1"/>
  <c r="L903" i="34" s="1"/>
  <c r="M903" i="34" a="1"/>
  <c r="M903" i="34" s="1"/>
  <c r="C903" i="34" a="1"/>
  <c r="C903" i="34" s="1"/>
  <c r="E903" i="34" a="1"/>
  <c r="E903" i="34" s="1"/>
  <c r="I903" i="34" a="1"/>
  <c r="I903" i="34" s="1"/>
  <c r="B904" i="34" a="1"/>
  <c r="B904" i="34" s="1"/>
  <c r="D904" i="34" l="1" a="1"/>
  <c r="D904" i="34" s="1"/>
  <c r="H904" i="34" a="1"/>
  <c r="H904" i="34" s="1"/>
  <c r="K904" i="34" a="1"/>
  <c r="K904" i="34" s="1"/>
  <c r="E904" i="34" a="1"/>
  <c r="E904" i="34" s="1"/>
  <c r="I904" i="34" a="1"/>
  <c r="I904" i="34" s="1"/>
  <c r="L904" i="34" a="1"/>
  <c r="L904" i="34" s="1"/>
  <c r="F904" i="34" a="1"/>
  <c r="F904" i="34" s="1"/>
  <c r="J904" i="34" a="1"/>
  <c r="J904" i="34" s="1"/>
  <c r="M904" i="34" a="1"/>
  <c r="M904" i="34" s="1"/>
  <c r="G904" i="34" a="1"/>
  <c r="G904" i="34" s="1"/>
  <c r="C904" i="34" a="1"/>
  <c r="C904" i="34" s="1"/>
  <c r="B905" i="34" a="1"/>
  <c r="B905" i="34" s="1"/>
  <c r="H905" i="34" l="1" a="1"/>
  <c r="H905" i="34" s="1"/>
  <c r="L905" i="34" a="1"/>
  <c r="L905" i="34" s="1"/>
  <c r="E905" i="34" a="1"/>
  <c r="E905" i="34" s="1"/>
  <c r="I905" i="34" a="1"/>
  <c r="I905" i="34" s="1"/>
  <c r="F905" i="34" a="1"/>
  <c r="F905" i="34" s="1"/>
  <c r="J905" i="34" a="1"/>
  <c r="J905" i="34" s="1"/>
  <c r="M905" i="34" a="1"/>
  <c r="M905" i="34" s="1"/>
  <c r="G905" i="34" a="1"/>
  <c r="G905" i="34" s="1"/>
  <c r="K905" i="34" a="1"/>
  <c r="K905" i="34" s="1"/>
  <c r="D905" i="34" a="1"/>
  <c r="D905" i="34" s="1"/>
  <c r="C905" i="34" a="1"/>
  <c r="C905" i="34" s="1"/>
  <c r="B906" i="34" a="1"/>
  <c r="B906" i="34" s="1"/>
  <c r="E906" i="34" l="1" a="1"/>
  <c r="E906" i="34" s="1"/>
  <c r="I906" i="34" a="1"/>
  <c r="I906" i="34" s="1"/>
  <c r="M906" i="34" a="1"/>
  <c r="M906" i="34" s="1"/>
  <c r="F906" i="34" a="1"/>
  <c r="F906" i="34" s="1"/>
  <c r="J906" i="34" a="1"/>
  <c r="J906" i="34" s="1"/>
  <c r="G906" i="34" a="1"/>
  <c r="G906" i="34" s="1"/>
  <c r="K906" i="34" a="1"/>
  <c r="K906" i="34" s="1"/>
  <c r="L906" i="34" a="1"/>
  <c r="L906" i="34" s="1"/>
  <c r="D906" i="34" a="1"/>
  <c r="D906" i="34" s="1"/>
  <c r="H906" i="34" a="1"/>
  <c r="H906" i="34" s="1"/>
  <c r="C906" i="34" a="1"/>
  <c r="C906" i="34" s="1"/>
  <c r="B907" i="34" a="1"/>
  <c r="B907" i="34" s="1"/>
  <c r="F907" i="34" l="1" a="1"/>
  <c r="F907" i="34" s="1"/>
  <c r="J907" i="34" a="1"/>
  <c r="J907" i="34" s="1"/>
  <c r="M907" i="34" a="1"/>
  <c r="M907" i="34" s="1"/>
  <c r="D907" i="34" a="1"/>
  <c r="D907" i="34" s="1"/>
  <c r="G907" i="34" a="1"/>
  <c r="G907" i="34" s="1"/>
  <c r="K907" i="34" a="1"/>
  <c r="K907" i="34" s="1"/>
  <c r="H907" i="34" a="1"/>
  <c r="H907" i="34" s="1"/>
  <c r="L907" i="34" a="1"/>
  <c r="L907" i="34" s="1"/>
  <c r="C907" i="34" a="1"/>
  <c r="C907" i="34" s="1"/>
  <c r="E907" i="34" a="1"/>
  <c r="E907" i="34" s="1"/>
  <c r="I907" i="34" a="1"/>
  <c r="I907" i="34" s="1"/>
  <c r="B908" i="34" a="1"/>
  <c r="B908" i="34" s="1"/>
  <c r="G908" i="34" l="1" a="1"/>
  <c r="G908" i="34" s="1"/>
  <c r="K908" i="34" a="1"/>
  <c r="K908" i="34" s="1"/>
  <c r="D908" i="34" a="1"/>
  <c r="D908" i="34" s="1"/>
  <c r="H908" i="34" a="1"/>
  <c r="H908" i="34" s="1"/>
  <c r="L908" i="34" a="1"/>
  <c r="L908" i="34" s="1"/>
  <c r="E908" i="34" a="1"/>
  <c r="E908" i="34" s="1"/>
  <c r="I908" i="34" a="1"/>
  <c r="I908" i="34" s="1"/>
  <c r="M908" i="34" a="1"/>
  <c r="M908" i="34" s="1"/>
  <c r="F908" i="34" a="1"/>
  <c r="F908" i="34" s="1"/>
  <c r="J908" i="34" a="1"/>
  <c r="J908" i="34" s="1"/>
  <c r="C908" i="34" a="1"/>
  <c r="C908" i="34" s="1"/>
  <c r="B909" i="34" a="1"/>
  <c r="B909" i="34" s="1"/>
  <c r="H909" i="34" l="1" a="1"/>
  <c r="H909" i="34" s="1"/>
  <c r="K909" i="34" a="1"/>
  <c r="K909" i="34" s="1"/>
  <c r="E909" i="34" a="1"/>
  <c r="E909" i="34" s="1"/>
  <c r="L909" i="34" a="1"/>
  <c r="L909" i="34" s="1"/>
  <c r="F909" i="34" a="1"/>
  <c r="F909" i="34" s="1"/>
  <c r="I909" i="34" a="1"/>
  <c r="I909" i="34" s="1"/>
  <c r="M909" i="34" a="1"/>
  <c r="M909" i="34" s="1"/>
  <c r="J909" i="34" a="1"/>
  <c r="J909" i="34" s="1"/>
  <c r="D909" i="34" a="1"/>
  <c r="D909" i="34" s="1"/>
  <c r="C909" i="34" a="1"/>
  <c r="C909" i="34" s="1"/>
  <c r="G909" i="34" a="1"/>
  <c r="G909" i="34" s="1"/>
  <c r="B910" i="34" a="1"/>
  <c r="B910" i="34" s="1"/>
  <c r="E910" i="34" l="1" a="1"/>
  <c r="E910" i="34" s="1"/>
  <c r="I910" i="34" a="1"/>
  <c r="I910" i="34" s="1"/>
  <c r="M910" i="34" a="1"/>
  <c r="M910" i="34" s="1"/>
  <c r="F910" i="34" a="1"/>
  <c r="F910" i="34" s="1"/>
  <c r="J910" i="34" a="1"/>
  <c r="J910" i="34" s="1"/>
  <c r="G910" i="34" a="1"/>
  <c r="G910" i="34" s="1"/>
  <c r="K910" i="34" a="1"/>
  <c r="K910" i="34" s="1"/>
  <c r="D910" i="34" a="1"/>
  <c r="D910" i="34" s="1"/>
  <c r="L910" i="34" a="1"/>
  <c r="L910" i="34" s="1"/>
  <c r="C910" i="34" a="1"/>
  <c r="C910" i="34" s="1"/>
  <c r="H910" i="34" a="1"/>
  <c r="H910" i="34" s="1"/>
  <c r="B911" i="34" a="1"/>
  <c r="B911" i="34" s="1"/>
  <c r="F911" i="34" l="1" a="1"/>
  <c r="F911" i="34" s="1"/>
  <c r="J911" i="34" a="1"/>
  <c r="J911" i="34" s="1"/>
  <c r="D911" i="34" a="1"/>
  <c r="D911" i="34" s="1"/>
  <c r="G911" i="34" a="1"/>
  <c r="G911" i="34" s="1"/>
  <c r="K911" i="34" a="1"/>
  <c r="K911" i="34" s="1"/>
  <c r="H911" i="34" a="1"/>
  <c r="H911" i="34" s="1"/>
  <c r="L911" i="34" a="1"/>
  <c r="L911" i="34" s="1"/>
  <c r="E911" i="34" a="1"/>
  <c r="E911" i="34" s="1"/>
  <c r="C911" i="34" a="1"/>
  <c r="C911" i="34" s="1"/>
  <c r="I911" i="34" a="1"/>
  <c r="I911" i="34" s="1"/>
  <c r="M911" i="34" a="1"/>
  <c r="M911" i="34" s="1"/>
  <c r="B912" i="34" a="1"/>
  <c r="B912" i="34" s="1"/>
  <c r="D912" i="34" l="1" a="1"/>
  <c r="D912" i="34" s="1"/>
  <c r="H912" i="34" a="1"/>
  <c r="H912" i="34" s="1"/>
  <c r="K912" i="34" a="1"/>
  <c r="K912" i="34" s="1"/>
  <c r="E912" i="34" a="1"/>
  <c r="E912" i="34" s="1"/>
  <c r="I912" i="34" a="1"/>
  <c r="I912" i="34" s="1"/>
  <c r="L912" i="34" a="1"/>
  <c r="L912" i="34" s="1"/>
  <c r="F912" i="34" a="1"/>
  <c r="F912" i="34" s="1"/>
  <c r="J912" i="34" a="1"/>
  <c r="J912" i="34" s="1"/>
  <c r="M912" i="34" a="1"/>
  <c r="M912" i="34" s="1"/>
  <c r="C912" i="34" a="1"/>
  <c r="C912" i="34" s="1"/>
  <c r="G912" i="34" a="1"/>
  <c r="G912" i="34" s="1"/>
  <c r="B913" i="34" a="1"/>
  <c r="B913" i="34" s="1"/>
  <c r="H913" i="34" l="1" a="1"/>
  <c r="H913" i="34" s="1"/>
  <c r="L913" i="34" a="1"/>
  <c r="L913" i="34" s="1"/>
  <c r="E913" i="34" a="1"/>
  <c r="E913" i="34" s="1"/>
  <c r="I913" i="34" a="1"/>
  <c r="I913" i="34" s="1"/>
  <c r="F913" i="34" a="1"/>
  <c r="F913" i="34" s="1"/>
  <c r="J913" i="34" a="1"/>
  <c r="J913" i="34" s="1"/>
  <c r="M913" i="34" a="1"/>
  <c r="M913" i="34" s="1"/>
  <c r="D913" i="34" a="1"/>
  <c r="D913" i="34" s="1"/>
  <c r="K913" i="34" a="1"/>
  <c r="K913" i="34" s="1"/>
  <c r="G913" i="34" a="1"/>
  <c r="G913" i="34" s="1"/>
  <c r="C913" i="34" a="1"/>
  <c r="C913" i="34" s="1"/>
  <c r="B914" i="34" a="1"/>
  <c r="B914" i="34" s="1"/>
  <c r="E914" i="34" l="1" a="1"/>
  <c r="E914" i="34" s="1"/>
  <c r="I914" i="34" a="1"/>
  <c r="I914" i="34" s="1"/>
  <c r="M914" i="34" a="1"/>
  <c r="M914" i="34" s="1"/>
  <c r="F914" i="34" a="1"/>
  <c r="F914" i="34" s="1"/>
  <c r="J914" i="34" a="1"/>
  <c r="J914" i="34" s="1"/>
  <c r="G914" i="34" a="1"/>
  <c r="G914" i="34" s="1"/>
  <c r="K914" i="34" a="1"/>
  <c r="K914" i="34" s="1"/>
  <c r="D914" i="34" a="1"/>
  <c r="D914" i="34" s="1"/>
  <c r="C914" i="34" a="1"/>
  <c r="C914" i="34" s="1"/>
  <c r="H914" i="34" a="1"/>
  <c r="H914" i="34" s="1"/>
  <c r="L914" i="34" a="1"/>
  <c r="L914" i="34" s="1"/>
  <c r="B915" i="34" a="1"/>
  <c r="B915" i="34" s="1"/>
  <c r="F915" i="34" l="1" a="1"/>
  <c r="F915" i="34" s="1"/>
  <c r="J915" i="34" a="1"/>
  <c r="J915" i="34" s="1"/>
  <c r="M915" i="34" a="1"/>
  <c r="M915" i="34" s="1"/>
  <c r="D915" i="34" a="1"/>
  <c r="D915" i="34" s="1"/>
  <c r="G915" i="34" a="1"/>
  <c r="G915" i="34" s="1"/>
  <c r="K915" i="34" a="1"/>
  <c r="K915" i="34" s="1"/>
  <c r="H915" i="34" a="1"/>
  <c r="H915" i="34" s="1"/>
  <c r="L915" i="34" a="1"/>
  <c r="L915" i="34" s="1"/>
  <c r="I915" i="34" a="1"/>
  <c r="I915" i="34" s="1"/>
  <c r="C915" i="34" a="1"/>
  <c r="C915" i="34" s="1"/>
  <c r="E915" i="34" a="1"/>
  <c r="E915" i="34" s="1"/>
  <c r="B916" i="34" a="1"/>
  <c r="B916" i="34" s="1"/>
  <c r="G916" i="34" l="1" a="1"/>
  <c r="G916" i="34" s="1"/>
  <c r="K916" i="34" a="1"/>
  <c r="K916" i="34" s="1"/>
  <c r="D916" i="34" a="1"/>
  <c r="D916" i="34" s="1"/>
  <c r="H916" i="34" a="1"/>
  <c r="H916" i="34" s="1"/>
  <c r="L916" i="34" a="1"/>
  <c r="L916" i="34" s="1"/>
  <c r="E916" i="34" a="1"/>
  <c r="E916" i="34" s="1"/>
  <c r="I916" i="34" a="1"/>
  <c r="I916" i="34" s="1"/>
  <c r="M916" i="34" a="1"/>
  <c r="M916" i="34" s="1"/>
  <c r="C916" i="34" a="1"/>
  <c r="C916" i="34" s="1"/>
  <c r="J916" i="34" a="1"/>
  <c r="J916" i="34" s="1"/>
  <c r="F916" i="34" a="1"/>
  <c r="F916" i="34" s="1"/>
  <c r="B917" i="34" a="1"/>
  <c r="B917" i="34" s="1"/>
  <c r="H917" i="34" l="1" a="1"/>
  <c r="H917" i="34" s="1"/>
  <c r="K917" i="34" a="1"/>
  <c r="K917" i="34" s="1"/>
  <c r="E917" i="34" a="1"/>
  <c r="E917" i="34" s="1"/>
  <c r="L917" i="34" a="1"/>
  <c r="L917" i="34" s="1"/>
  <c r="F917" i="34" a="1"/>
  <c r="F917" i="34" s="1"/>
  <c r="I917" i="34" a="1"/>
  <c r="I917" i="34" s="1"/>
  <c r="M917" i="34" a="1"/>
  <c r="M917" i="34" s="1"/>
  <c r="D917" i="34" a="1"/>
  <c r="D917" i="34" s="1"/>
  <c r="G917" i="34" a="1"/>
  <c r="G917" i="34" s="1"/>
  <c r="J917" i="34" a="1"/>
  <c r="J917" i="34" s="1"/>
  <c r="C917" i="34" a="1"/>
  <c r="C917" i="34" s="1"/>
  <c r="B918" i="34" a="1"/>
  <c r="B918" i="34" s="1"/>
  <c r="E918" i="34" l="1" a="1"/>
  <c r="E918" i="34" s="1"/>
  <c r="I918" i="34" a="1"/>
  <c r="I918" i="34" s="1"/>
  <c r="M918" i="34" a="1"/>
  <c r="M918" i="34" s="1"/>
  <c r="F918" i="34" a="1"/>
  <c r="F918" i="34" s="1"/>
  <c r="J918" i="34" a="1"/>
  <c r="J918" i="34" s="1"/>
  <c r="G918" i="34" a="1"/>
  <c r="G918" i="34" s="1"/>
  <c r="K918" i="34" a="1"/>
  <c r="K918" i="34" s="1"/>
  <c r="H918" i="34" a="1"/>
  <c r="H918" i="34" s="1"/>
  <c r="L918" i="34" a="1"/>
  <c r="L918" i="34" s="1"/>
  <c r="D918" i="34" a="1"/>
  <c r="D918" i="34" s="1"/>
  <c r="C918" i="34" a="1"/>
  <c r="C918" i="34" s="1"/>
  <c r="B919" i="34" a="1"/>
  <c r="B919" i="34" s="1"/>
  <c r="F919" i="34" l="1" a="1"/>
  <c r="F919" i="34" s="1"/>
  <c r="J919" i="34" a="1"/>
  <c r="J919" i="34" s="1"/>
  <c r="D919" i="34" a="1"/>
  <c r="D919" i="34" s="1"/>
  <c r="G919" i="34" a="1"/>
  <c r="G919" i="34" s="1"/>
  <c r="K919" i="34" a="1"/>
  <c r="K919" i="34" s="1"/>
  <c r="H919" i="34" a="1"/>
  <c r="H919" i="34" s="1"/>
  <c r="L919" i="34" a="1"/>
  <c r="L919" i="34" s="1"/>
  <c r="M919" i="34" a="1"/>
  <c r="M919" i="34" s="1"/>
  <c r="C919" i="34" a="1"/>
  <c r="C919" i="34" s="1"/>
  <c r="I919" i="34" a="1"/>
  <c r="I919" i="34" s="1"/>
  <c r="E919" i="34" a="1"/>
  <c r="E919" i="34" s="1"/>
  <c r="B920" i="34" a="1"/>
  <c r="B920" i="34" s="1"/>
  <c r="D920" i="34" l="1" a="1"/>
  <c r="D920" i="34" s="1"/>
  <c r="H920" i="34" a="1"/>
  <c r="H920" i="34" s="1"/>
  <c r="K920" i="34" a="1"/>
  <c r="K920" i="34" s="1"/>
  <c r="E920" i="34" a="1"/>
  <c r="E920" i="34" s="1"/>
  <c r="I920" i="34" a="1"/>
  <c r="I920" i="34" s="1"/>
  <c r="L920" i="34" a="1"/>
  <c r="L920" i="34" s="1"/>
  <c r="F920" i="34" a="1"/>
  <c r="F920" i="34" s="1"/>
  <c r="J920" i="34" a="1"/>
  <c r="J920" i="34" s="1"/>
  <c r="M920" i="34" a="1"/>
  <c r="M920" i="34" s="1"/>
  <c r="G920" i="34" a="1"/>
  <c r="G920" i="34" s="1"/>
  <c r="C920" i="34" a="1"/>
  <c r="C920" i="34" s="1"/>
  <c r="B921" i="34" a="1"/>
  <c r="B921" i="34" s="1"/>
  <c r="H921" i="34" l="1" a="1"/>
  <c r="H921" i="34" s="1"/>
  <c r="L921" i="34" a="1"/>
  <c r="L921" i="34" s="1"/>
  <c r="E921" i="34" a="1"/>
  <c r="E921" i="34" s="1"/>
  <c r="I921" i="34" a="1"/>
  <c r="I921" i="34" s="1"/>
  <c r="F921" i="34" a="1"/>
  <c r="F921" i="34" s="1"/>
  <c r="J921" i="34" a="1"/>
  <c r="J921" i="34" s="1"/>
  <c r="M921" i="34" a="1"/>
  <c r="M921" i="34" s="1"/>
  <c r="G921" i="34" a="1"/>
  <c r="G921" i="34" s="1"/>
  <c r="K921" i="34" a="1"/>
  <c r="K921" i="34" s="1"/>
  <c r="C921" i="34" a="1"/>
  <c r="C921" i="34" s="1"/>
  <c r="D921" i="34" a="1"/>
  <c r="D921" i="34" s="1"/>
  <c r="B922" i="34" a="1"/>
  <c r="B922" i="34" s="1"/>
  <c r="E922" i="34" l="1" a="1"/>
  <c r="E922" i="34" s="1"/>
  <c r="I922" i="34" a="1"/>
  <c r="I922" i="34" s="1"/>
  <c r="M922" i="34" a="1"/>
  <c r="M922" i="34" s="1"/>
  <c r="F922" i="34" a="1"/>
  <c r="F922" i="34" s="1"/>
  <c r="J922" i="34" a="1"/>
  <c r="J922" i="34" s="1"/>
  <c r="G922" i="34" a="1"/>
  <c r="G922" i="34" s="1"/>
  <c r="K922" i="34" a="1"/>
  <c r="K922" i="34" s="1"/>
  <c r="L922" i="34" a="1"/>
  <c r="L922" i="34" s="1"/>
  <c r="H922" i="34" a="1"/>
  <c r="H922" i="34" s="1"/>
  <c r="D922" i="34" a="1"/>
  <c r="D922" i="34" s="1"/>
  <c r="C922" i="34" a="1"/>
  <c r="C922" i="34" s="1"/>
  <c r="B923" i="34" a="1"/>
  <c r="B923" i="34" s="1"/>
  <c r="F923" i="34" l="1" a="1"/>
  <c r="F923" i="34" s="1"/>
  <c r="J923" i="34" a="1"/>
  <c r="J923" i="34" s="1"/>
  <c r="M923" i="34" a="1"/>
  <c r="M923" i="34" s="1"/>
  <c r="D923" i="34" a="1"/>
  <c r="D923" i="34" s="1"/>
  <c r="G923" i="34" a="1"/>
  <c r="G923" i="34" s="1"/>
  <c r="K923" i="34" a="1"/>
  <c r="K923" i="34" s="1"/>
  <c r="H923" i="34" a="1"/>
  <c r="H923" i="34" s="1"/>
  <c r="L923" i="34" a="1"/>
  <c r="L923" i="34" s="1"/>
  <c r="C923" i="34" a="1"/>
  <c r="C923" i="34" s="1"/>
  <c r="E923" i="34" a="1"/>
  <c r="E923" i="34" s="1"/>
  <c r="I923" i="34" a="1"/>
  <c r="I923" i="34" s="1"/>
  <c r="B924" i="34" a="1"/>
  <c r="B924" i="34" s="1"/>
  <c r="G924" i="34" l="1" a="1"/>
  <c r="G924" i="34" s="1"/>
  <c r="K924" i="34" a="1"/>
  <c r="K924" i="34" s="1"/>
  <c r="D924" i="34" a="1"/>
  <c r="D924" i="34" s="1"/>
  <c r="H924" i="34" a="1"/>
  <c r="H924" i="34" s="1"/>
  <c r="L924" i="34" a="1"/>
  <c r="L924" i="34" s="1"/>
  <c r="E924" i="34" a="1"/>
  <c r="E924" i="34" s="1"/>
  <c r="I924" i="34" a="1"/>
  <c r="I924" i="34" s="1"/>
  <c r="M924" i="34" a="1"/>
  <c r="M924" i="34" s="1"/>
  <c r="F924" i="34" a="1"/>
  <c r="F924" i="34" s="1"/>
  <c r="J924" i="34" a="1"/>
  <c r="J924" i="34" s="1"/>
  <c r="C924" i="34" a="1"/>
  <c r="C924" i="34" s="1"/>
  <c r="B925" i="34" a="1"/>
  <c r="B925" i="34" s="1"/>
  <c r="H925" i="34" l="1" a="1"/>
  <c r="H925" i="34" s="1"/>
  <c r="K925" i="34" a="1"/>
  <c r="K925" i="34" s="1"/>
  <c r="E925" i="34" a="1"/>
  <c r="E925" i="34" s="1"/>
  <c r="L925" i="34" a="1"/>
  <c r="L925" i="34" s="1"/>
  <c r="F925" i="34" a="1"/>
  <c r="F925" i="34" s="1"/>
  <c r="I925" i="34" a="1"/>
  <c r="I925" i="34" s="1"/>
  <c r="M925" i="34" a="1"/>
  <c r="M925" i="34" s="1"/>
  <c r="J925" i="34" a="1"/>
  <c r="J925" i="34" s="1"/>
  <c r="D925" i="34" a="1"/>
  <c r="D925" i="34" s="1"/>
  <c r="C925" i="34" a="1"/>
  <c r="C925" i="34" s="1"/>
  <c r="G925" i="34" a="1"/>
  <c r="G925" i="34" s="1"/>
  <c r="B926" i="34" a="1"/>
  <c r="B926" i="34" s="1"/>
  <c r="E926" i="34" l="1" a="1"/>
  <c r="E926" i="34" s="1"/>
  <c r="I926" i="34" a="1"/>
  <c r="I926" i="34" s="1"/>
  <c r="M926" i="34" a="1"/>
  <c r="M926" i="34" s="1"/>
  <c r="F926" i="34" a="1"/>
  <c r="F926" i="34" s="1"/>
  <c r="J926" i="34" a="1"/>
  <c r="J926" i="34" s="1"/>
  <c r="G926" i="34" a="1"/>
  <c r="G926" i="34" s="1"/>
  <c r="K926" i="34" a="1"/>
  <c r="K926" i="34" s="1"/>
  <c r="D926" i="34" a="1"/>
  <c r="D926" i="34" s="1"/>
  <c r="L926" i="34" a="1"/>
  <c r="L926" i="34" s="1"/>
  <c r="C926" i="34" a="1"/>
  <c r="C926" i="34" s="1"/>
  <c r="H926" i="34" a="1"/>
  <c r="H926" i="34" s="1"/>
  <c r="B927" i="34" a="1"/>
  <c r="B927" i="34" s="1"/>
  <c r="F927" i="34" l="1" a="1"/>
  <c r="F927" i="34" s="1"/>
  <c r="J927" i="34" a="1"/>
  <c r="J927" i="34" s="1"/>
  <c r="D927" i="34" a="1"/>
  <c r="D927" i="34" s="1"/>
  <c r="G927" i="34" a="1"/>
  <c r="G927" i="34" s="1"/>
  <c r="K927" i="34" a="1"/>
  <c r="K927" i="34" s="1"/>
  <c r="H927" i="34" a="1"/>
  <c r="H927" i="34" s="1"/>
  <c r="L927" i="34" a="1"/>
  <c r="L927" i="34" s="1"/>
  <c r="E927" i="34" a="1"/>
  <c r="E927" i="34" s="1"/>
  <c r="C927" i="34" a="1"/>
  <c r="C927" i="34" s="1"/>
  <c r="I927" i="34" a="1"/>
  <c r="I927" i="34" s="1"/>
  <c r="M927" i="34" a="1"/>
  <c r="M927" i="34" s="1"/>
  <c r="B928" i="34" a="1"/>
  <c r="B928" i="34" s="1"/>
  <c r="D928" i="34" l="1" a="1"/>
  <c r="D928" i="34" s="1"/>
  <c r="H928" i="34" a="1"/>
  <c r="H928" i="34" s="1"/>
  <c r="K928" i="34" a="1"/>
  <c r="K928" i="34" s="1"/>
  <c r="E928" i="34" a="1"/>
  <c r="E928" i="34" s="1"/>
  <c r="I928" i="34" a="1"/>
  <c r="I928" i="34" s="1"/>
  <c r="L928" i="34" a="1"/>
  <c r="L928" i="34" s="1"/>
  <c r="F928" i="34" a="1"/>
  <c r="F928" i="34" s="1"/>
  <c r="J928" i="34" a="1"/>
  <c r="J928" i="34" s="1"/>
  <c r="M928" i="34" a="1"/>
  <c r="M928" i="34" s="1"/>
  <c r="C928" i="34" a="1"/>
  <c r="C928" i="34" s="1"/>
  <c r="G928" i="34" a="1"/>
  <c r="G928" i="34" s="1"/>
  <c r="B929" i="34" a="1"/>
  <c r="B929" i="34" s="1"/>
  <c r="H929" i="34" l="1" a="1"/>
  <c r="H929" i="34" s="1"/>
  <c r="L929" i="34" a="1"/>
  <c r="L929" i="34" s="1"/>
  <c r="E929" i="34" a="1"/>
  <c r="E929" i="34" s="1"/>
  <c r="I929" i="34" a="1"/>
  <c r="I929" i="34" s="1"/>
  <c r="F929" i="34" a="1"/>
  <c r="F929" i="34" s="1"/>
  <c r="J929" i="34" a="1"/>
  <c r="J929" i="34" s="1"/>
  <c r="M929" i="34" a="1"/>
  <c r="M929" i="34" s="1"/>
  <c r="D929" i="34" a="1"/>
  <c r="D929" i="34" s="1"/>
  <c r="K929" i="34" a="1"/>
  <c r="K929" i="34" s="1"/>
  <c r="G929" i="34" a="1"/>
  <c r="G929" i="34" s="1"/>
  <c r="C929" i="34" a="1"/>
  <c r="C929" i="34" s="1"/>
  <c r="B930" i="34" a="1"/>
  <c r="B930" i="34" s="1"/>
  <c r="E930" i="34" l="1" a="1"/>
  <c r="E930" i="34" s="1"/>
  <c r="I930" i="34" a="1"/>
  <c r="I930" i="34" s="1"/>
  <c r="M930" i="34" a="1"/>
  <c r="M930" i="34" s="1"/>
  <c r="F930" i="34" a="1"/>
  <c r="F930" i="34" s="1"/>
  <c r="J930" i="34" a="1"/>
  <c r="J930" i="34" s="1"/>
  <c r="G930" i="34" a="1"/>
  <c r="G930" i="34" s="1"/>
  <c r="K930" i="34" a="1"/>
  <c r="K930" i="34" s="1"/>
  <c r="D930" i="34" a="1"/>
  <c r="D930" i="34" s="1"/>
  <c r="H930" i="34" a="1"/>
  <c r="H930" i="34" s="1"/>
  <c r="L930" i="34" a="1"/>
  <c r="L930" i="34" s="1"/>
  <c r="C930" i="34" a="1"/>
  <c r="C930" i="34" s="1"/>
  <c r="B931" i="34" a="1"/>
  <c r="B931" i="34" s="1"/>
  <c r="F931" i="34" l="1" a="1"/>
  <c r="F931" i="34" s="1"/>
  <c r="I931" i="34" a="1"/>
  <c r="I931" i="34" s="1"/>
  <c r="D931" i="34" a="1"/>
  <c r="D931" i="34" s="1"/>
  <c r="G931" i="34" a="1"/>
  <c r="G931" i="34" s="1"/>
  <c r="J931" i="34" a="1"/>
  <c r="J931" i="34" s="1"/>
  <c r="M931" i="34" a="1"/>
  <c r="M931" i="34" s="1"/>
  <c r="H931" i="34" a="1"/>
  <c r="H931" i="34" s="1"/>
  <c r="K931" i="34" a="1"/>
  <c r="K931" i="34" s="1"/>
  <c r="C931" i="34" a="1"/>
  <c r="C931" i="34" s="1"/>
  <c r="L931" i="34" a="1"/>
  <c r="L931" i="34" s="1"/>
  <c r="E931" i="34" a="1"/>
  <c r="E931" i="34" s="1"/>
  <c r="B932" i="34" a="1"/>
  <c r="B932" i="34" s="1"/>
  <c r="F932" i="34" l="1" a="1"/>
  <c r="F932" i="34" s="1"/>
  <c r="J932" i="34" a="1"/>
  <c r="J932" i="34" s="1"/>
  <c r="G932" i="34" a="1"/>
  <c r="G932" i="34" s="1"/>
  <c r="K932" i="34" a="1"/>
  <c r="K932" i="34" s="1"/>
  <c r="D932" i="34" a="1"/>
  <c r="D932" i="34" s="1"/>
  <c r="H932" i="34" a="1"/>
  <c r="H932" i="34" s="1"/>
  <c r="L932" i="34" a="1"/>
  <c r="L932" i="34" s="1"/>
  <c r="M932" i="34" a="1"/>
  <c r="M932" i="34" s="1"/>
  <c r="C932" i="34" a="1"/>
  <c r="C932" i="34" s="1"/>
  <c r="I932" i="34" a="1"/>
  <c r="I932" i="34" s="1"/>
  <c r="E932" i="34" a="1"/>
  <c r="E932" i="34" s="1"/>
  <c r="B933" i="34" a="1"/>
  <c r="B933" i="34" s="1"/>
  <c r="D933" i="34" l="1" a="1"/>
  <c r="D933" i="34" s="1"/>
  <c r="G933" i="34" a="1"/>
  <c r="G933" i="34" s="1"/>
  <c r="J933" i="34" a="1"/>
  <c r="J933" i="34" s="1"/>
  <c r="H933" i="34" a="1"/>
  <c r="H933" i="34" s="1"/>
  <c r="K933" i="34" a="1"/>
  <c r="K933" i="34" s="1"/>
  <c r="E933" i="34" a="1"/>
  <c r="E933" i="34" s="1"/>
  <c r="L933" i="34" a="1"/>
  <c r="L933" i="34" s="1"/>
  <c r="F933" i="34" a="1"/>
  <c r="F933" i="34" s="1"/>
  <c r="I933" i="34" a="1"/>
  <c r="I933" i="34" s="1"/>
  <c r="C933" i="34" a="1"/>
  <c r="C933" i="34" s="1"/>
  <c r="M933" i="34" a="1"/>
  <c r="M933" i="34" s="1"/>
  <c r="B934" i="34" a="1"/>
  <c r="B934" i="34" s="1"/>
  <c r="D934" i="34" l="1" a="1"/>
  <c r="D934" i="34" s="1"/>
  <c r="H934" i="34" a="1"/>
  <c r="H934" i="34" s="1"/>
  <c r="K934" i="34" a="1"/>
  <c r="K934" i="34" s="1"/>
  <c r="E934" i="34" a="1"/>
  <c r="E934" i="34" s="1"/>
  <c r="I934" i="34" a="1"/>
  <c r="I934" i="34" s="1"/>
  <c r="L934" i="34" a="1"/>
  <c r="L934" i="34" s="1"/>
  <c r="F934" i="34" a="1"/>
  <c r="F934" i="34" s="1"/>
  <c r="J934" i="34" a="1"/>
  <c r="J934" i="34" s="1"/>
  <c r="M934" i="34" a="1"/>
  <c r="M934" i="34" s="1"/>
  <c r="G934" i="34" a="1"/>
  <c r="G934" i="34" s="1"/>
  <c r="C934" i="34" a="1"/>
  <c r="C934" i="34" s="1"/>
  <c r="B935" i="34" a="1"/>
  <c r="B935" i="34" s="1"/>
  <c r="H935" i="34" l="1" a="1"/>
  <c r="H935" i="34" s="1"/>
  <c r="L935" i="34" a="1"/>
  <c r="L935" i="34" s="1"/>
  <c r="E935" i="34" a="1"/>
  <c r="E935" i="34" s="1"/>
  <c r="I935" i="34" a="1"/>
  <c r="I935" i="34" s="1"/>
  <c r="M935" i="34" a="1"/>
  <c r="M935" i="34" s="1"/>
  <c r="F935" i="34" a="1"/>
  <c r="F935" i="34" s="1"/>
  <c r="J935" i="34" a="1"/>
  <c r="J935" i="34" s="1"/>
  <c r="K935" i="34" a="1"/>
  <c r="K935" i="34" s="1"/>
  <c r="C935" i="34" a="1"/>
  <c r="C935" i="34" s="1"/>
  <c r="G935" i="34" a="1"/>
  <c r="G935" i="34" s="1"/>
  <c r="D935" i="34" a="1"/>
  <c r="D935" i="34" s="1"/>
  <c r="B936" i="34" a="1"/>
  <c r="B936" i="34" s="1"/>
  <c r="F936" i="34" l="1" a="1"/>
  <c r="F936" i="34" s="1"/>
  <c r="J936" i="34" a="1"/>
  <c r="J936" i="34" s="1"/>
  <c r="M936" i="34" a="1"/>
  <c r="M936" i="34" s="1"/>
  <c r="G936" i="34" a="1"/>
  <c r="G936" i="34" s="1"/>
  <c r="D936" i="34" a="1"/>
  <c r="D936" i="34" s="1"/>
  <c r="H936" i="34" a="1"/>
  <c r="H936" i="34" s="1"/>
  <c r="K936" i="34" a="1"/>
  <c r="K936" i="34" s="1"/>
  <c r="E936" i="34" a="1"/>
  <c r="E936" i="34" s="1"/>
  <c r="C936" i="34" a="1"/>
  <c r="C936" i="34" s="1"/>
  <c r="I936" i="34" a="1"/>
  <c r="I936" i="34" s="1"/>
  <c r="L936" i="34" a="1"/>
  <c r="L936" i="34" s="1"/>
  <c r="B937" i="34" a="1"/>
  <c r="B937" i="34" s="1"/>
  <c r="F937" i="34" l="1" a="1"/>
  <c r="F937" i="34" s="1"/>
  <c r="J937" i="34" a="1"/>
  <c r="J937" i="34" s="1"/>
  <c r="M937" i="34" a="1"/>
  <c r="M937" i="34" s="1"/>
  <c r="D937" i="34" a="1"/>
  <c r="D937" i="34" s="1"/>
  <c r="G937" i="34" a="1"/>
  <c r="G937" i="34" s="1"/>
  <c r="K937" i="34" a="1"/>
  <c r="K937" i="34" s="1"/>
  <c r="H937" i="34" a="1"/>
  <c r="H937" i="34" s="1"/>
  <c r="L937" i="34" a="1"/>
  <c r="L937" i="34" s="1"/>
  <c r="E937" i="34" a="1"/>
  <c r="E937" i="34" s="1"/>
  <c r="I937" i="34" a="1"/>
  <c r="I937" i="34" s="1"/>
  <c r="C937" i="34" a="1"/>
  <c r="C937" i="34" s="1"/>
  <c r="B938" i="34" a="1"/>
  <c r="B938" i="34" s="1"/>
  <c r="G938" i="34" l="1" a="1"/>
  <c r="G938" i="34" s="1"/>
  <c r="K938" i="34" a="1"/>
  <c r="K938" i="34" s="1"/>
  <c r="D938" i="34" a="1"/>
  <c r="D938" i="34" s="1"/>
  <c r="H938" i="34" a="1"/>
  <c r="H938" i="34" s="1"/>
  <c r="L938" i="34" a="1"/>
  <c r="L938" i="34" s="1"/>
  <c r="E938" i="34" a="1"/>
  <c r="E938" i="34" s="1"/>
  <c r="I938" i="34" a="1"/>
  <c r="I938" i="34" s="1"/>
  <c r="M938" i="34" a="1"/>
  <c r="M938" i="34" s="1"/>
  <c r="J938" i="34" a="1"/>
  <c r="J938" i="34" s="1"/>
  <c r="F938" i="34" a="1"/>
  <c r="F938" i="34" s="1"/>
  <c r="C938" i="34" a="1"/>
  <c r="C938" i="34" s="1"/>
  <c r="B939" i="34" a="1"/>
  <c r="B939" i="34" s="1"/>
  <c r="H939" i="34" l="1" a="1"/>
  <c r="H939" i="34" s="1"/>
  <c r="K939" i="34" a="1"/>
  <c r="K939" i="34" s="1"/>
  <c r="E939" i="34" a="1"/>
  <c r="E939" i="34" s="1"/>
  <c r="L939" i="34" a="1"/>
  <c r="L939" i="34" s="1"/>
  <c r="F939" i="34" a="1"/>
  <c r="F939" i="34" s="1"/>
  <c r="I939" i="34" a="1"/>
  <c r="I939" i="34" s="1"/>
  <c r="M939" i="34" a="1"/>
  <c r="M939" i="34" s="1"/>
  <c r="C939" i="34" a="1"/>
  <c r="C939" i="34" s="1"/>
  <c r="D939" i="34" a="1"/>
  <c r="D939" i="34" s="1"/>
  <c r="G939" i="34" a="1"/>
  <c r="G939" i="34" s="1"/>
  <c r="J939" i="34" a="1"/>
  <c r="J939" i="34" s="1"/>
  <c r="B940" i="34" a="1"/>
  <c r="B940" i="34" s="1"/>
  <c r="D940" i="34" l="1" a="1"/>
  <c r="D940" i="34" s="1"/>
  <c r="H940" i="34" a="1"/>
  <c r="H940" i="34" s="1"/>
  <c r="L940" i="34" a="1"/>
  <c r="L940" i="34" s="1"/>
  <c r="E940" i="34" a="1"/>
  <c r="E940" i="34" s="1"/>
  <c r="I940" i="34" a="1"/>
  <c r="I940" i="34" s="1"/>
  <c r="M940" i="34" a="1"/>
  <c r="M940" i="34" s="1"/>
  <c r="F940" i="34" a="1"/>
  <c r="F940" i="34" s="1"/>
  <c r="J940" i="34" a="1"/>
  <c r="J940" i="34" s="1"/>
  <c r="G940" i="34" a="1"/>
  <c r="G940" i="34" s="1"/>
  <c r="C940" i="34" a="1"/>
  <c r="C940" i="34" s="1"/>
  <c r="K940" i="34" a="1"/>
  <c r="K940" i="34" s="1"/>
  <c r="B941" i="34" a="1"/>
  <c r="B941" i="34" s="1"/>
  <c r="E941" i="34" l="1" a="1"/>
  <c r="E941" i="34" s="1"/>
  <c r="L941" i="34" a="1"/>
  <c r="L941" i="34" s="1"/>
  <c r="F941" i="34" a="1"/>
  <c r="F941" i="34" s="1"/>
  <c r="I941" i="34" a="1"/>
  <c r="I941" i="34" s="1"/>
  <c r="M941" i="34" a="1"/>
  <c r="M941" i="34" s="1"/>
  <c r="D941" i="34" a="1"/>
  <c r="D941" i="34" s="1"/>
  <c r="G941" i="34" a="1"/>
  <c r="G941" i="34" s="1"/>
  <c r="J941" i="34" a="1"/>
  <c r="J941" i="34" s="1"/>
  <c r="H941" i="34" a="1"/>
  <c r="H941" i="34" s="1"/>
  <c r="K941" i="34" a="1"/>
  <c r="K941" i="34" s="1"/>
  <c r="C941" i="34" a="1"/>
  <c r="C941" i="34" s="1"/>
  <c r="B942" i="34" a="1"/>
  <c r="B942" i="34" s="1"/>
  <c r="F942" i="34" l="1" a="1"/>
  <c r="F942" i="34" s="1"/>
  <c r="J942" i="34" a="1"/>
  <c r="J942" i="34" s="1"/>
  <c r="M942" i="34" a="1"/>
  <c r="M942" i="34" s="1"/>
  <c r="G942" i="34" a="1"/>
  <c r="G942" i="34" s="1"/>
  <c r="D942" i="34" a="1"/>
  <c r="D942" i="34" s="1"/>
  <c r="H942" i="34" a="1"/>
  <c r="H942" i="34" s="1"/>
  <c r="K942" i="34" a="1"/>
  <c r="K942" i="34" s="1"/>
  <c r="L942" i="34" a="1"/>
  <c r="L942" i="34" s="1"/>
  <c r="I942" i="34" a="1"/>
  <c r="I942" i="34" s="1"/>
  <c r="E942" i="34" a="1"/>
  <c r="E942" i="34" s="1"/>
  <c r="C942" i="34" a="1"/>
  <c r="C942" i="34" s="1"/>
  <c r="B943" i="34" a="1"/>
  <c r="B943" i="34" s="1"/>
  <c r="F943" i="34" l="1" a="1"/>
  <c r="F943" i="34" s="1"/>
  <c r="J943" i="34" a="1"/>
  <c r="J943" i="34" s="1"/>
  <c r="D943" i="34" a="1"/>
  <c r="D943" i="34" s="1"/>
  <c r="G943" i="34" a="1"/>
  <c r="G943" i="34" s="1"/>
  <c r="K943" i="34" a="1"/>
  <c r="K943" i="34" s="1"/>
  <c r="H943" i="34" a="1"/>
  <c r="H943" i="34" s="1"/>
  <c r="L943" i="34" a="1"/>
  <c r="L943" i="34" s="1"/>
  <c r="C943" i="34" a="1"/>
  <c r="C943" i="34" s="1"/>
  <c r="E943" i="34" a="1"/>
  <c r="E943" i="34" s="1"/>
  <c r="I943" i="34" a="1"/>
  <c r="I943" i="34" s="1"/>
  <c r="M943" i="34" a="1"/>
  <c r="M943" i="34" s="1"/>
  <c r="B944" i="34" a="1"/>
  <c r="B944" i="34" s="1"/>
  <c r="D944" i="34" l="1" a="1"/>
  <c r="D944" i="34" s="1"/>
  <c r="H944" i="34" a="1"/>
  <c r="H944" i="34" s="1"/>
  <c r="K944" i="34" a="1"/>
  <c r="K944" i="34" s="1"/>
  <c r="E944" i="34" a="1"/>
  <c r="E944" i="34" s="1"/>
  <c r="I944" i="34" a="1"/>
  <c r="I944" i="34" s="1"/>
  <c r="L944" i="34" a="1"/>
  <c r="L944" i="34" s="1"/>
  <c r="F944" i="34" a="1"/>
  <c r="F944" i="34" s="1"/>
  <c r="J944" i="34" a="1"/>
  <c r="J944" i="34" s="1"/>
  <c r="M944" i="34" a="1"/>
  <c r="M944" i="34" s="1"/>
  <c r="G944" i="34" a="1"/>
  <c r="G944" i="34" s="1"/>
  <c r="C944" i="34" a="1"/>
  <c r="C944" i="34" s="1"/>
  <c r="B945" i="34" a="1"/>
  <c r="B945" i="34" s="1"/>
  <c r="H945" i="34" l="1" a="1"/>
  <c r="H945" i="34" s="1"/>
  <c r="L945" i="34" a="1"/>
  <c r="L945" i="34" s="1"/>
  <c r="E945" i="34" a="1"/>
  <c r="E945" i="34" s="1"/>
  <c r="I945" i="34" a="1"/>
  <c r="I945" i="34" s="1"/>
  <c r="F945" i="34" a="1"/>
  <c r="F945" i="34" s="1"/>
  <c r="J945" i="34" a="1"/>
  <c r="J945" i="34" s="1"/>
  <c r="M945" i="34" a="1"/>
  <c r="M945" i="34" s="1"/>
  <c r="K945" i="34" a="1"/>
  <c r="K945" i="34" s="1"/>
  <c r="G945" i="34" a="1"/>
  <c r="G945" i="34" s="1"/>
  <c r="D945" i="34" a="1"/>
  <c r="D945" i="34" s="1"/>
  <c r="C945" i="34" a="1"/>
  <c r="C945" i="34" s="1"/>
  <c r="B946" i="34" a="1"/>
  <c r="B946" i="34" s="1"/>
  <c r="E946" i="34" l="1" a="1"/>
  <c r="E946" i="34" s="1"/>
  <c r="I946" i="34" a="1"/>
  <c r="I946" i="34" s="1"/>
  <c r="M946" i="34" a="1"/>
  <c r="M946" i="34" s="1"/>
  <c r="F946" i="34" a="1"/>
  <c r="F946" i="34" s="1"/>
  <c r="J946" i="34" a="1"/>
  <c r="J946" i="34" s="1"/>
  <c r="G946" i="34" a="1"/>
  <c r="G946" i="34" s="1"/>
  <c r="K946" i="34" a="1"/>
  <c r="K946" i="34" s="1"/>
  <c r="C946" i="34" a="1"/>
  <c r="C946" i="34" s="1"/>
  <c r="D946" i="34" a="1"/>
  <c r="D946" i="34" s="1"/>
  <c r="H946" i="34" a="1"/>
  <c r="H946" i="34" s="1"/>
  <c r="L946" i="34" a="1"/>
  <c r="L946" i="34" s="1"/>
  <c r="B947" i="34" a="1"/>
  <c r="B947" i="34" s="1"/>
  <c r="F947" i="34" l="1" a="1"/>
  <c r="F947" i="34" s="1"/>
  <c r="I947" i="34" a="1"/>
  <c r="I947" i="34" s="1"/>
  <c r="D947" i="34" a="1"/>
  <c r="D947" i="34" s="1"/>
  <c r="G947" i="34" a="1"/>
  <c r="G947" i="34" s="1"/>
  <c r="J947" i="34" a="1"/>
  <c r="J947" i="34" s="1"/>
  <c r="M947" i="34" a="1"/>
  <c r="M947" i="34" s="1"/>
  <c r="H947" i="34" a="1"/>
  <c r="H947" i="34" s="1"/>
  <c r="K947" i="34" a="1"/>
  <c r="K947" i="34" s="1"/>
  <c r="E947" i="34" a="1"/>
  <c r="E947" i="34" s="1"/>
  <c r="C947" i="34" a="1"/>
  <c r="C947" i="34" s="1"/>
  <c r="L947" i="34" a="1"/>
  <c r="L947" i="34" s="1"/>
  <c r="B948" i="34" a="1"/>
  <c r="B948" i="34" s="1"/>
  <c r="F948" i="34" l="1" a="1"/>
  <c r="F948" i="34" s="1"/>
  <c r="J948" i="34" a="1"/>
  <c r="J948" i="34" s="1"/>
  <c r="G948" i="34" a="1"/>
  <c r="G948" i="34" s="1"/>
  <c r="K948" i="34" a="1"/>
  <c r="K948" i="34" s="1"/>
  <c r="D948" i="34" a="1"/>
  <c r="D948" i="34" s="1"/>
  <c r="H948" i="34" a="1"/>
  <c r="H948" i="34" s="1"/>
  <c r="L948" i="34" a="1"/>
  <c r="L948" i="34" s="1"/>
  <c r="I948" i="34" a="1"/>
  <c r="I948" i="34" s="1"/>
  <c r="M948" i="34" a="1"/>
  <c r="M948" i="34" s="1"/>
  <c r="C948" i="34" a="1"/>
  <c r="C948" i="34" s="1"/>
  <c r="E948" i="34" a="1"/>
  <c r="E948" i="34" s="1"/>
  <c r="B949" i="34" a="1"/>
  <c r="B949" i="34" s="1"/>
  <c r="D949" i="34" l="1" a="1"/>
  <c r="D949" i="34" s="1"/>
  <c r="G949" i="34" a="1"/>
  <c r="G949" i="34" s="1"/>
  <c r="J949" i="34" a="1"/>
  <c r="J949" i="34" s="1"/>
  <c r="H949" i="34" a="1"/>
  <c r="H949" i="34" s="1"/>
  <c r="K949" i="34" a="1"/>
  <c r="K949" i="34" s="1"/>
  <c r="E949" i="34" a="1"/>
  <c r="E949" i="34" s="1"/>
  <c r="L949" i="34" a="1"/>
  <c r="L949" i="34" s="1"/>
  <c r="M949" i="34" a="1"/>
  <c r="M949" i="34" s="1"/>
  <c r="F949" i="34" a="1"/>
  <c r="F949" i="34" s="1"/>
  <c r="C949" i="34" a="1"/>
  <c r="C949" i="34" s="1"/>
  <c r="I949" i="34" a="1"/>
  <c r="I949" i="34" s="1"/>
  <c r="B950" i="34" a="1"/>
  <c r="B950" i="34" s="1"/>
  <c r="D950" i="34" l="1" a="1"/>
  <c r="D950" i="34" s="1"/>
  <c r="H950" i="34" a="1"/>
  <c r="H950" i="34" s="1"/>
  <c r="K950" i="34" a="1"/>
  <c r="K950" i="34" s="1"/>
  <c r="E950" i="34" a="1"/>
  <c r="E950" i="34" s="1"/>
  <c r="I950" i="34" a="1"/>
  <c r="I950" i="34" s="1"/>
  <c r="L950" i="34" a="1"/>
  <c r="L950" i="34" s="1"/>
  <c r="F950" i="34" a="1"/>
  <c r="F950" i="34" s="1"/>
  <c r="J950" i="34" a="1"/>
  <c r="J950" i="34" s="1"/>
  <c r="M950" i="34" a="1"/>
  <c r="M950" i="34" s="1"/>
  <c r="G950" i="34" a="1"/>
  <c r="G950" i="34" s="1"/>
  <c r="C950" i="34" a="1"/>
  <c r="C950" i="34" s="1"/>
  <c r="B951" i="34" a="1"/>
  <c r="B951" i="34" s="1"/>
  <c r="H951" i="34" l="1" a="1"/>
  <c r="H951" i="34" s="1"/>
  <c r="L951" i="34" a="1"/>
  <c r="L951" i="34" s="1"/>
  <c r="E951" i="34" a="1"/>
  <c r="E951" i="34" s="1"/>
  <c r="I951" i="34" a="1"/>
  <c r="I951" i="34" s="1"/>
  <c r="M951" i="34" a="1"/>
  <c r="M951" i="34" s="1"/>
  <c r="F951" i="34" a="1"/>
  <c r="F951" i="34" s="1"/>
  <c r="J951" i="34" a="1"/>
  <c r="J951" i="34" s="1"/>
  <c r="G951" i="34" a="1"/>
  <c r="G951" i="34" s="1"/>
  <c r="K951" i="34" a="1"/>
  <c r="K951" i="34" s="1"/>
  <c r="C951" i="34" a="1"/>
  <c r="C951" i="34" s="1"/>
  <c r="D951" i="34" a="1"/>
  <c r="D951" i="34" s="1"/>
  <c r="B952" i="34" a="1"/>
  <c r="B952" i="34" s="1"/>
  <c r="F952" i="34" l="1" a="1"/>
  <c r="F952" i="34" s="1"/>
  <c r="J952" i="34" a="1"/>
  <c r="J952" i="34" s="1"/>
  <c r="M952" i="34" a="1"/>
  <c r="M952" i="34" s="1"/>
  <c r="G952" i="34" a="1"/>
  <c r="G952" i="34" s="1"/>
  <c r="D952" i="34" a="1"/>
  <c r="D952" i="34" s="1"/>
  <c r="H952" i="34" a="1"/>
  <c r="H952" i="34" s="1"/>
  <c r="K952" i="34" a="1"/>
  <c r="K952" i="34" s="1"/>
  <c r="L952" i="34" a="1"/>
  <c r="L952" i="34" s="1"/>
  <c r="E952" i="34" a="1"/>
  <c r="E952" i="34" s="1"/>
  <c r="C952" i="34" a="1"/>
  <c r="C952" i="34" s="1"/>
  <c r="I952" i="34" a="1"/>
  <c r="I952" i="34" s="1"/>
  <c r="B953" i="34" a="1"/>
  <c r="B953" i="34" s="1"/>
  <c r="F953" i="34" l="1" a="1"/>
  <c r="F953" i="34" s="1"/>
  <c r="J953" i="34" a="1"/>
  <c r="J953" i="34" s="1"/>
  <c r="M953" i="34" a="1"/>
  <c r="M953" i="34" s="1"/>
  <c r="D953" i="34" a="1"/>
  <c r="D953" i="34" s="1"/>
  <c r="G953" i="34" a="1"/>
  <c r="G953" i="34" s="1"/>
  <c r="K953" i="34" a="1"/>
  <c r="K953" i="34" s="1"/>
  <c r="H953" i="34" a="1"/>
  <c r="H953" i="34" s="1"/>
  <c r="L953" i="34" a="1"/>
  <c r="L953" i="34" s="1"/>
  <c r="E953" i="34" a="1"/>
  <c r="E953" i="34" s="1"/>
  <c r="C953" i="34" a="1"/>
  <c r="C953" i="34" s="1"/>
  <c r="I953" i="34" a="1"/>
  <c r="I953" i="34" s="1"/>
  <c r="B954" i="34" a="1"/>
  <c r="B954" i="34" s="1"/>
  <c r="G954" i="34" l="1" a="1"/>
  <c r="G954" i="34" s="1"/>
  <c r="K954" i="34" a="1"/>
  <c r="K954" i="34" s="1"/>
  <c r="D954" i="34" a="1"/>
  <c r="D954" i="34" s="1"/>
  <c r="H954" i="34" a="1"/>
  <c r="H954" i="34" s="1"/>
  <c r="L954" i="34" a="1"/>
  <c r="L954" i="34" s="1"/>
  <c r="E954" i="34" a="1"/>
  <c r="E954" i="34" s="1"/>
  <c r="I954" i="34" a="1"/>
  <c r="I954" i="34" s="1"/>
  <c r="M954" i="34" a="1"/>
  <c r="M954" i="34" s="1"/>
  <c r="F954" i="34" a="1"/>
  <c r="F954" i="34" s="1"/>
  <c r="C954" i="34" a="1"/>
  <c r="C954" i="34" s="1"/>
  <c r="J954" i="34" a="1"/>
  <c r="J954" i="34" s="1"/>
  <c r="B955" i="34" a="1"/>
  <c r="B955" i="34" s="1"/>
  <c r="H955" i="34" l="1" a="1"/>
  <c r="H955" i="34" s="1"/>
  <c r="K955" i="34" a="1"/>
  <c r="K955" i="34" s="1"/>
  <c r="E955" i="34" a="1"/>
  <c r="E955" i="34" s="1"/>
  <c r="L955" i="34" a="1"/>
  <c r="L955" i="34" s="1"/>
  <c r="F955" i="34" a="1"/>
  <c r="F955" i="34" s="1"/>
  <c r="I955" i="34" a="1"/>
  <c r="I955" i="34" s="1"/>
  <c r="M955" i="34" a="1"/>
  <c r="M955" i="34" s="1"/>
  <c r="J955" i="34" a="1"/>
  <c r="J955" i="34" s="1"/>
  <c r="G955" i="34" a="1"/>
  <c r="G955" i="34" s="1"/>
  <c r="D955" i="34" a="1"/>
  <c r="D955" i="34" s="1"/>
  <c r="C955" i="34" a="1"/>
  <c r="C955" i="34" s="1"/>
  <c r="B956" i="34" a="1"/>
  <c r="B956" i="34" s="1"/>
  <c r="E956" i="34" l="1" a="1"/>
  <c r="E956" i="34" s="1"/>
  <c r="H956" i="34" a="1"/>
  <c r="H956" i="34" s="1"/>
  <c r="L956" i="34" a="1"/>
  <c r="L956" i="34" s="1"/>
  <c r="F956" i="34" a="1"/>
  <c r="F956" i="34" s="1"/>
  <c r="I956" i="34" a="1"/>
  <c r="I956" i="34" s="1"/>
  <c r="M956" i="34" a="1"/>
  <c r="M956" i="34" s="1"/>
  <c r="J956" i="34" a="1"/>
  <c r="J956" i="34" s="1"/>
  <c r="C956" i="34" a="1"/>
  <c r="C956" i="34" s="1"/>
  <c r="D956" i="34" a="1"/>
  <c r="D956" i="34" s="1"/>
  <c r="G956" i="34" a="1"/>
  <c r="G956" i="34" s="1"/>
  <c r="K956" i="34" a="1"/>
  <c r="K956" i="34" s="1"/>
  <c r="B957" i="34" a="1"/>
  <c r="B957" i="34" s="1"/>
  <c r="E957" i="34" l="1" a="1"/>
  <c r="E957" i="34" s="1"/>
  <c r="L957" i="34" a="1"/>
  <c r="L957" i="34" s="1"/>
  <c r="F957" i="34" a="1"/>
  <c r="F957" i="34" s="1"/>
  <c r="I957" i="34" a="1"/>
  <c r="I957" i="34" s="1"/>
  <c r="M957" i="34" a="1"/>
  <c r="M957" i="34" s="1"/>
  <c r="D957" i="34" a="1"/>
  <c r="D957" i="34" s="1"/>
  <c r="G957" i="34" a="1"/>
  <c r="G957" i="34" s="1"/>
  <c r="J957" i="34" a="1"/>
  <c r="J957" i="34" s="1"/>
  <c r="C957" i="34" a="1"/>
  <c r="C957" i="34" s="1"/>
  <c r="H957" i="34" a="1"/>
  <c r="H957" i="34" s="1"/>
  <c r="K957" i="34" a="1"/>
  <c r="K957" i="34" s="1"/>
  <c r="B958" i="34" a="1"/>
  <c r="B958" i="34" s="1"/>
  <c r="F958" i="34" l="1" a="1"/>
  <c r="F958" i="34" s="1"/>
  <c r="J958" i="34" a="1"/>
  <c r="J958" i="34" s="1"/>
  <c r="M958" i="34" a="1"/>
  <c r="M958" i="34" s="1"/>
  <c r="G958" i="34" a="1"/>
  <c r="G958" i="34" s="1"/>
  <c r="D958" i="34" a="1"/>
  <c r="D958" i="34" s="1"/>
  <c r="H958" i="34" a="1"/>
  <c r="H958" i="34" s="1"/>
  <c r="K958" i="34" a="1"/>
  <c r="K958" i="34" s="1"/>
  <c r="I958" i="34" a="1"/>
  <c r="I958" i="34" s="1"/>
  <c r="L958" i="34" a="1"/>
  <c r="L958" i="34" s="1"/>
  <c r="C958" i="34" a="1"/>
  <c r="C958" i="34" s="1"/>
  <c r="E958" i="34" a="1"/>
  <c r="E958" i="34" s="1"/>
  <c r="B959" i="34" a="1"/>
  <c r="B959" i="34" s="1"/>
  <c r="F959" i="34" l="1" a="1"/>
  <c r="F959" i="34" s="1"/>
  <c r="J959" i="34" a="1"/>
  <c r="J959" i="34" s="1"/>
  <c r="D959" i="34" a="1"/>
  <c r="D959" i="34" s="1"/>
  <c r="G959" i="34" a="1"/>
  <c r="G959" i="34" s="1"/>
  <c r="K959" i="34" a="1"/>
  <c r="K959" i="34" s="1"/>
  <c r="H959" i="34" a="1"/>
  <c r="H959" i="34" s="1"/>
  <c r="L959" i="34" a="1"/>
  <c r="L959" i="34" s="1"/>
  <c r="M959" i="34" a="1"/>
  <c r="M959" i="34" s="1"/>
  <c r="C959" i="34" a="1"/>
  <c r="C959" i="34" s="1"/>
  <c r="E959" i="34" a="1"/>
  <c r="E959" i="34" s="1"/>
  <c r="I959" i="34" a="1"/>
  <c r="I959" i="34" s="1"/>
  <c r="B960" i="34" a="1"/>
  <c r="B960" i="34" s="1"/>
  <c r="D960" i="34" l="1" a="1"/>
  <c r="D960" i="34" s="1"/>
  <c r="G960" i="34" a="1"/>
  <c r="G960" i="34" s="1"/>
  <c r="E960" i="34" a="1"/>
  <c r="E960" i="34" s="1"/>
  <c r="H960" i="34" a="1"/>
  <c r="H960" i="34" s="1"/>
  <c r="K960" i="34" a="1"/>
  <c r="K960" i="34" s="1"/>
  <c r="F960" i="34" a="1"/>
  <c r="F960" i="34" s="1"/>
  <c r="I960" i="34" a="1"/>
  <c r="I960" i="34" s="1"/>
  <c r="L960" i="34" a="1"/>
  <c r="L960" i="34" s="1"/>
  <c r="C960" i="34" a="1"/>
  <c r="C960" i="34" s="1"/>
  <c r="M960" i="34" a="1"/>
  <c r="M960" i="34" s="1"/>
  <c r="J960" i="34" a="1"/>
  <c r="J960" i="34" s="1"/>
  <c r="B961" i="34" a="1"/>
  <c r="B961" i="34" s="1"/>
  <c r="D961" i="34" l="1" a="1"/>
  <c r="D961" i="34" s="1"/>
  <c r="G961" i="34" a="1"/>
  <c r="G961" i="34" s="1"/>
  <c r="K961" i="34" a="1"/>
  <c r="K961" i="34" s="1"/>
  <c r="H961" i="34" a="1"/>
  <c r="H961" i="34" s="1"/>
  <c r="L961" i="34" a="1"/>
  <c r="L961" i="34" s="1"/>
  <c r="E961" i="34" a="1"/>
  <c r="E961" i="34" s="1"/>
  <c r="I961" i="34" a="1"/>
  <c r="I961" i="34" s="1"/>
  <c r="M961" i="34" a="1"/>
  <c r="M961" i="34" s="1"/>
  <c r="F961" i="34" a="1"/>
  <c r="F961" i="34" s="1"/>
  <c r="J961" i="34" a="1"/>
  <c r="J961" i="34" s="1"/>
  <c r="C961" i="34" a="1"/>
  <c r="C961" i="34" s="1"/>
  <c r="B962" i="34" a="1"/>
  <c r="B962" i="34" s="1"/>
  <c r="E962" i="34" l="1" a="1"/>
  <c r="E962" i="34" s="1"/>
  <c r="I962" i="34" a="1"/>
  <c r="I962" i="34" s="1"/>
  <c r="L962" i="34" a="1"/>
  <c r="L962" i="34" s="1"/>
  <c r="F962" i="34" a="1"/>
  <c r="F962" i="34" s="1"/>
  <c r="J962" i="34" a="1"/>
  <c r="J962" i="34" s="1"/>
  <c r="M962" i="34" a="1"/>
  <c r="M962" i="34" s="1"/>
  <c r="G962" i="34" a="1"/>
  <c r="G962" i="34" s="1"/>
  <c r="K962" i="34" a="1"/>
  <c r="K962" i="34" s="1"/>
  <c r="D962" i="34" a="1"/>
  <c r="D962" i="34" s="1"/>
  <c r="C962" i="34" a="1"/>
  <c r="C962" i="34" s="1"/>
  <c r="H962" i="34" a="1"/>
  <c r="H962" i="34" s="1"/>
  <c r="B963" i="34" a="1"/>
  <c r="B963" i="34" s="1"/>
  <c r="E963" i="34" l="1" a="1"/>
  <c r="E963" i="34" s="1"/>
  <c r="L963" i="34" a="1"/>
  <c r="L963" i="34" s="1"/>
  <c r="F963" i="34" a="1"/>
  <c r="F963" i="34" s="1"/>
  <c r="I963" i="34" a="1"/>
  <c r="I963" i="34" s="1"/>
  <c r="M963" i="34" a="1"/>
  <c r="M963" i="34" s="1"/>
  <c r="D963" i="34" a="1"/>
  <c r="D963" i="34" s="1"/>
  <c r="G963" i="34" a="1"/>
  <c r="G963" i="34" s="1"/>
  <c r="J963" i="34" a="1"/>
  <c r="J963" i="34" s="1"/>
  <c r="C963" i="34" a="1"/>
  <c r="C963" i="34" s="1"/>
  <c r="K963" i="34" a="1"/>
  <c r="K963" i="34" s="1"/>
  <c r="H963" i="34" a="1"/>
  <c r="H963" i="34" s="1"/>
  <c r="B964" i="34" a="1"/>
  <c r="B964" i="34" s="1"/>
  <c r="F964" i="34" l="1" a="1"/>
  <c r="F964" i="34" s="1"/>
  <c r="J964" i="34" a="1"/>
  <c r="J964" i="34" s="1"/>
  <c r="G964" i="34" a="1"/>
  <c r="G964" i="34" s="1"/>
  <c r="K964" i="34" a="1"/>
  <c r="K964" i="34" s="1"/>
  <c r="D964" i="34" a="1"/>
  <c r="D964" i="34" s="1"/>
  <c r="H964" i="34" a="1"/>
  <c r="H964" i="34" s="1"/>
  <c r="L964" i="34" a="1"/>
  <c r="L964" i="34" s="1"/>
  <c r="E964" i="34" a="1"/>
  <c r="E964" i="34" s="1"/>
  <c r="I964" i="34" a="1"/>
  <c r="I964" i="34" s="1"/>
  <c r="C964" i="34" a="1"/>
  <c r="C964" i="34" s="1"/>
  <c r="M964" i="34" a="1"/>
  <c r="M964" i="34" s="1"/>
  <c r="B965" i="34" a="1"/>
  <c r="B965" i="34" s="1"/>
  <c r="D965" i="34" l="1" a="1"/>
  <c r="D965" i="34" s="1"/>
  <c r="G965" i="34" a="1"/>
  <c r="G965" i="34" s="1"/>
  <c r="J965" i="34" a="1"/>
  <c r="J965" i="34" s="1"/>
  <c r="H965" i="34" a="1"/>
  <c r="H965" i="34" s="1"/>
  <c r="K965" i="34" a="1"/>
  <c r="K965" i="34" s="1"/>
  <c r="E965" i="34" a="1"/>
  <c r="E965" i="34" s="1"/>
  <c r="L965" i="34" a="1"/>
  <c r="L965" i="34" s="1"/>
  <c r="I965" i="34" a="1"/>
  <c r="I965" i="34" s="1"/>
  <c r="M965" i="34" a="1"/>
  <c r="M965" i="34" s="1"/>
  <c r="C965" i="34" a="1"/>
  <c r="C965" i="34" s="1"/>
  <c r="F965" i="34" a="1"/>
  <c r="F965" i="34" s="1"/>
  <c r="B966" i="34" a="1"/>
  <c r="B966" i="34" s="1"/>
  <c r="D966" i="34" l="1" a="1"/>
  <c r="D966" i="34" s="1"/>
  <c r="H966" i="34" a="1"/>
  <c r="H966" i="34" s="1"/>
  <c r="L966" i="34" a="1"/>
  <c r="L966" i="34" s="1"/>
  <c r="E966" i="34" a="1"/>
  <c r="E966" i="34" s="1"/>
  <c r="I966" i="34" a="1"/>
  <c r="I966" i="34" s="1"/>
  <c r="M966" i="34" a="1"/>
  <c r="M966" i="34" s="1"/>
  <c r="F966" i="34" a="1"/>
  <c r="F966" i="34" s="1"/>
  <c r="J966" i="34" a="1"/>
  <c r="J966" i="34" s="1"/>
  <c r="K966" i="34" a="1"/>
  <c r="K966" i="34" s="1"/>
  <c r="G966" i="34" a="1"/>
  <c r="G966" i="34" s="1"/>
  <c r="C966" i="34" a="1"/>
  <c r="C966" i="34" s="1"/>
  <c r="B967" i="34" a="1"/>
  <c r="B967" i="34" s="1"/>
  <c r="E967" i="34" l="1" a="1"/>
  <c r="E967" i="34" s="1"/>
  <c r="L967" i="34" a="1"/>
  <c r="L967" i="34" s="1"/>
  <c r="F967" i="34" a="1"/>
  <c r="F967" i="34" s="1"/>
  <c r="I967" i="34" a="1"/>
  <c r="I967" i="34" s="1"/>
  <c r="M967" i="34" a="1"/>
  <c r="M967" i="34" s="1"/>
  <c r="D967" i="34" a="1"/>
  <c r="D967" i="34" s="1"/>
  <c r="G967" i="34" a="1"/>
  <c r="G967" i="34" s="1"/>
  <c r="J967" i="34" a="1"/>
  <c r="J967" i="34" s="1"/>
  <c r="H967" i="34" a="1"/>
  <c r="H967" i="34" s="1"/>
  <c r="C967" i="34" a="1"/>
  <c r="C967" i="34" s="1"/>
  <c r="K967" i="34" a="1"/>
  <c r="K967" i="34" s="1"/>
  <c r="B968" i="34" a="1"/>
  <c r="B968" i="34" s="1"/>
  <c r="F968" i="34" l="1" a="1"/>
  <c r="F968" i="34" s="1"/>
  <c r="I968" i="34" a="1"/>
  <c r="I968" i="34" s="1"/>
  <c r="M968" i="34" a="1"/>
  <c r="M968" i="34" s="1"/>
  <c r="J968" i="34" a="1"/>
  <c r="J968" i="34" s="1"/>
  <c r="D968" i="34" a="1"/>
  <c r="D968" i="34" s="1"/>
  <c r="G968" i="34" a="1"/>
  <c r="G968" i="34" s="1"/>
  <c r="K968" i="34" a="1"/>
  <c r="K968" i="34" s="1"/>
  <c r="H968" i="34" a="1"/>
  <c r="H968" i="34" s="1"/>
  <c r="L968" i="34" a="1"/>
  <c r="L968" i="34" s="1"/>
  <c r="C968" i="34" a="1"/>
  <c r="C968" i="34" s="1"/>
  <c r="E968" i="34" a="1"/>
  <c r="E968" i="34" s="1"/>
  <c r="B969" i="34" a="1"/>
  <c r="B969" i="34" s="1"/>
  <c r="F969" i="34" l="1" a="1"/>
  <c r="F969" i="34" s="1"/>
  <c r="J969" i="34" a="1"/>
  <c r="J969" i="34" s="1"/>
  <c r="M969" i="34" a="1"/>
  <c r="M969" i="34" s="1"/>
  <c r="D969" i="34" a="1"/>
  <c r="D969" i="34" s="1"/>
  <c r="G969" i="34" a="1"/>
  <c r="G969" i="34" s="1"/>
  <c r="K969" i="34" a="1"/>
  <c r="K969" i="34" s="1"/>
  <c r="H969" i="34" a="1"/>
  <c r="H969" i="34" s="1"/>
  <c r="L969" i="34" a="1"/>
  <c r="L969" i="34" s="1"/>
  <c r="I969" i="34" a="1"/>
  <c r="I969" i="34" s="1"/>
  <c r="C969" i="34" a="1"/>
  <c r="C969" i="34" s="1"/>
  <c r="E969" i="34" a="1"/>
  <c r="E969" i="34" s="1"/>
  <c r="B970" i="34" a="1"/>
  <c r="B970" i="34" s="1"/>
  <c r="G970" i="34" l="1" a="1"/>
  <c r="G970" i="34" s="1"/>
  <c r="D970" i="34" a="1"/>
  <c r="D970" i="34" s="1"/>
  <c r="H970" i="34" a="1"/>
  <c r="H970" i="34" s="1"/>
  <c r="K970" i="34" a="1"/>
  <c r="K970" i="34" s="1"/>
  <c r="E970" i="34" a="1"/>
  <c r="E970" i="34" s="1"/>
  <c r="I970" i="34" a="1"/>
  <c r="I970" i="34" s="1"/>
  <c r="L970" i="34" a="1"/>
  <c r="L970" i="34" s="1"/>
  <c r="C970" i="34" a="1"/>
  <c r="C970" i="34" s="1"/>
  <c r="F970" i="34" a="1"/>
  <c r="F970" i="34" s="1"/>
  <c r="J970" i="34" a="1"/>
  <c r="J970" i="34" s="1"/>
  <c r="M970" i="34" a="1"/>
  <c r="M970" i="34" s="1"/>
  <c r="B971" i="34" a="1"/>
  <c r="B971" i="34" s="1"/>
  <c r="D971" i="34" l="1" a="1"/>
  <c r="D971" i="34" s="1"/>
  <c r="G971" i="34" a="1"/>
  <c r="G971" i="34" s="1"/>
  <c r="K971" i="34" a="1"/>
  <c r="K971" i="34" s="1"/>
  <c r="H971" i="34" a="1"/>
  <c r="H971" i="34" s="1"/>
  <c r="L971" i="34" a="1"/>
  <c r="L971" i="34" s="1"/>
  <c r="E971" i="34" a="1"/>
  <c r="E971" i="34" s="1"/>
  <c r="I971" i="34" a="1"/>
  <c r="I971" i="34" s="1"/>
  <c r="M971" i="34" a="1"/>
  <c r="M971" i="34" s="1"/>
  <c r="F971" i="34" a="1"/>
  <c r="F971" i="34" s="1"/>
  <c r="J971" i="34" a="1"/>
  <c r="J971" i="34" s="1"/>
  <c r="C971" i="34" a="1"/>
  <c r="C971" i="34" s="1"/>
  <c r="B972" i="34" a="1"/>
  <c r="B972" i="34" s="1"/>
  <c r="E972" i="34" l="1" a="1"/>
  <c r="E972" i="34" s="1"/>
  <c r="H972" i="34" a="1"/>
  <c r="H972" i="34" s="1"/>
  <c r="L972" i="34" a="1"/>
  <c r="L972" i="34" s="1"/>
  <c r="F972" i="34" a="1"/>
  <c r="F972" i="34" s="1"/>
  <c r="I972" i="34" a="1"/>
  <c r="I972" i="34" s="1"/>
  <c r="M972" i="34" a="1"/>
  <c r="M972" i="34" s="1"/>
  <c r="J972" i="34" a="1"/>
  <c r="J972" i="34" s="1"/>
  <c r="K972" i="34" a="1"/>
  <c r="K972" i="34" s="1"/>
  <c r="C972" i="34" a="1"/>
  <c r="C972" i="34" s="1"/>
  <c r="G972" i="34" a="1"/>
  <c r="G972" i="34" s="1"/>
  <c r="D972" i="34" a="1"/>
  <c r="D972" i="34" s="1"/>
  <c r="B973" i="34" a="1"/>
  <c r="B973" i="34" s="1"/>
  <c r="E973" i="34" l="1" a="1"/>
  <c r="E973" i="34" s="1"/>
  <c r="L973" i="34" a="1"/>
  <c r="L973" i="34" s="1"/>
  <c r="F973" i="34" a="1"/>
  <c r="F973" i="34" s="1"/>
  <c r="I973" i="34" a="1"/>
  <c r="I973" i="34" s="1"/>
  <c r="M973" i="34" a="1"/>
  <c r="M973" i="34" s="1"/>
  <c r="D973" i="34" a="1"/>
  <c r="D973" i="34" s="1"/>
  <c r="G973" i="34" a="1"/>
  <c r="G973" i="34" s="1"/>
  <c r="J973" i="34" a="1"/>
  <c r="J973" i="34" s="1"/>
  <c r="C973" i="34" a="1"/>
  <c r="C973" i="34" s="1"/>
  <c r="H973" i="34" a="1"/>
  <c r="H973" i="34" s="1"/>
  <c r="K973" i="34" a="1"/>
  <c r="K973" i="34" s="1"/>
  <c r="B974" i="34" a="1"/>
  <c r="B974" i="34" s="1"/>
  <c r="F974" i="34" l="1" a="1"/>
  <c r="F974" i="34" s="1"/>
  <c r="J974" i="34" a="1"/>
  <c r="J974" i="34" s="1"/>
  <c r="G974" i="34" a="1"/>
  <c r="G974" i="34" s="1"/>
  <c r="K974" i="34" a="1"/>
  <c r="K974" i="34" s="1"/>
  <c r="D974" i="34" a="1"/>
  <c r="D974" i="34" s="1"/>
  <c r="H974" i="34" a="1"/>
  <c r="H974" i="34" s="1"/>
  <c r="L974" i="34" a="1"/>
  <c r="L974" i="34" s="1"/>
  <c r="E974" i="34" a="1"/>
  <c r="E974" i="34" s="1"/>
  <c r="I974" i="34" a="1"/>
  <c r="I974" i="34" s="1"/>
  <c r="C974" i="34" a="1"/>
  <c r="C974" i="34" s="1"/>
  <c r="M974" i="34" a="1"/>
  <c r="M974" i="34" s="1"/>
  <c r="B975" i="34" a="1"/>
  <c r="B975" i="34" s="1"/>
  <c r="D975" i="34" l="1" a="1"/>
  <c r="D975" i="34" s="1"/>
  <c r="G975" i="34" a="1"/>
  <c r="G975" i="34" s="1"/>
  <c r="J975" i="34" a="1"/>
  <c r="J975" i="34" s="1"/>
  <c r="H975" i="34" a="1"/>
  <c r="H975" i="34" s="1"/>
  <c r="K975" i="34" a="1"/>
  <c r="K975" i="34" s="1"/>
  <c r="E975" i="34" a="1"/>
  <c r="E975" i="34" s="1"/>
  <c r="L975" i="34" a="1"/>
  <c r="L975" i="34" s="1"/>
  <c r="I975" i="34" a="1"/>
  <c r="I975" i="34" s="1"/>
  <c r="M975" i="34" a="1"/>
  <c r="M975" i="34" s="1"/>
  <c r="F975" i="34" a="1"/>
  <c r="F975" i="34" s="1"/>
  <c r="C975" i="34" a="1"/>
  <c r="C975" i="34" s="1"/>
  <c r="B976" i="34" a="1"/>
  <c r="B976" i="34" s="1"/>
  <c r="D976" i="34" l="1" a="1"/>
  <c r="D976" i="34" s="1"/>
  <c r="H976" i="34" a="1"/>
  <c r="H976" i="34" s="1"/>
  <c r="K976" i="34" a="1"/>
  <c r="K976" i="34" s="1"/>
  <c r="E976" i="34" a="1"/>
  <c r="E976" i="34" s="1"/>
  <c r="I976" i="34" a="1"/>
  <c r="I976" i="34" s="1"/>
  <c r="L976" i="34" a="1"/>
  <c r="L976" i="34" s="1"/>
  <c r="F976" i="34" a="1"/>
  <c r="F976" i="34" s="1"/>
  <c r="J976" i="34" a="1"/>
  <c r="J976" i="34" s="1"/>
  <c r="M976" i="34" a="1"/>
  <c r="M976" i="34" s="1"/>
  <c r="C976" i="34" a="1"/>
  <c r="C976" i="34" s="1"/>
  <c r="G976" i="34" a="1"/>
  <c r="G976" i="34" s="1"/>
  <c r="B977" i="34" a="1"/>
  <c r="B977" i="34" s="1"/>
  <c r="H977" i="34" l="1" a="1"/>
  <c r="H977" i="34" s="1"/>
  <c r="K977" i="34" a="1"/>
  <c r="K977" i="34" s="1"/>
  <c r="E977" i="34" a="1"/>
  <c r="E977" i="34" s="1"/>
  <c r="L977" i="34" a="1"/>
  <c r="L977" i="34" s="1"/>
  <c r="F977" i="34" a="1"/>
  <c r="F977" i="34" s="1"/>
  <c r="I977" i="34" a="1"/>
  <c r="I977" i="34" s="1"/>
  <c r="M977" i="34" a="1"/>
  <c r="M977" i="34" s="1"/>
  <c r="D977" i="34" a="1"/>
  <c r="D977" i="34" s="1"/>
  <c r="G977" i="34" a="1"/>
  <c r="G977" i="34" s="1"/>
  <c r="C977" i="34" a="1"/>
  <c r="C977" i="34" s="1"/>
  <c r="J977" i="34" a="1"/>
  <c r="J977" i="34" s="1"/>
  <c r="B978" i="34" a="1"/>
  <c r="B978" i="34" s="1"/>
  <c r="E978" i="34" l="1" a="1"/>
  <c r="E978" i="34" s="1"/>
  <c r="H978" i="34" a="1"/>
  <c r="H978" i="34" s="1"/>
  <c r="L978" i="34" a="1"/>
  <c r="L978" i="34" s="1"/>
  <c r="F978" i="34" a="1"/>
  <c r="F978" i="34" s="1"/>
  <c r="I978" i="34" a="1"/>
  <c r="I978" i="34" s="1"/>
  <c r="M978" i="34" a="1"/>
  <c r="M978" i="34" s="1"/>
  <c r="J978" i="34" a="1"/>
  <c r="J978" i="34" s="1"/>
  <c r="G978" i="34" a="1"/>
  <c r="G978" i="34" s="1"/>
  <c r="K978" i="34" a="1"/>
  <c r="K978" i="34" s="1"/>
  <c r="C978" i="34" a="1"/>
  <c r="C978" i="34" s="1"/>
  <c r="D978" i="34" a="1"/>
  <c r="D978" i="34" s="1"/>
  <c r="B979" i="34" a="1"/>
  <c r="B979" i="34" s="1"/>
  <c r="E979" i="34" l="1" a="1"/>
  <c r="E979" i="34" s="1"/>
  <c r="I979" i="34" a="1"/>
  <c r="I979" i="34" s="1"/>
  <c r="M979" i="34" a="1"/>
  <c r="M979" i="34" s="1"/>
  <c r="F979" i="34" a="1"/>
  <c r="F979" i="34" s="1"/>
  <c r="J979" i="34" a="1"/>
  <c r="J979" i="34" s="1"/>
  <c r="D979" i="34" a="1"/>
  <c r="D979" i="34" s="1"/>
  <c r="G979" i="34" a="1"/>
  <c r="G979" i="34" s="1"/>
  <c r="K979" i="34" a="1"/>
  <c r="K979" i="34" s="1"/>
  <c r="L979" i="34" a="1"/>
  <c r="L979" i="34" s="1"/>
  <c r="C979" i="34" a="1"/>
  <c r="C979" i="34" s="1"/>
  <c r="H979" i="34" a="1"/>
  <c r="H979" i="34" s="1"/>
  <c r="B980" i="34" a="1"/>
  <c r="B980" i="34" s="1"/>
  <c r="G980" i="34" l="1" a="1"/>
  <c r="G980" i="34" s="1"/>
  <c r="D980" i="34" a="1"/>
  <c r="D980" i="34" s="1"/>
  <c r="H980" i="34" a="1"/>
  <c r="H980" i="34" s="1"/>
  <c r="K980" i="34" a="1"/>
  <c r="K980" i="34" s="1"/>
  <c r="E980" i="34" a="1"/>
  <c r="E980" i="34" s="1"/>
  <c r="I980" i="34" a="1"/>
  <c r="I980" i="34" s="1"/>
  <c r="L980" i="34" a="1"/>
  <c r="L980" i="34" s="1"/>
  <c r="F980" i="34" a="1"/>
  <c r="F980" i="34" s="1"/>
  <c r="C980" i="34" a="1"/>
  <c r="C980" i="34" s="1"/>
  <c r="J980" i="34" a="1"/>
  <c r="J980" i="34" s="1"/>
  <c r="M980" i="34" a="1"/>
  <c r="M980" i="34" s="1"/>
  <c r="B981" i="34" a="1"/>
  <c r="B981" i="34" s="1"/>
  <c r="D981" i="34" l="1" a="1"/>
  <c r="D981" i="34" s="1"/>
  <c r="G981" i="34" a="1"/>
  <c r="G981" i="34" s="1"/>
  <c r="J981" i="34" a="1"/>
  <c r="J981" i="34" s="1"/>
  <c r="H981" i="34" a="1"/>
  <c r="H981" i="34" s="1"/>
  <c r="K981" i="34" a="1"/>
  <c r="K981" i="34" s="1"/>
  <c r="E981" i="34" a="1"/>
  <c r="E981" i="34" s="1"/>
  <c r="L981" i="34" a="1"/>
  <c r="L981" i="34" s="1"/>
  <c r="F981" i="34" a="1"/>
  <c r="F981" i="34" s="1"/>
  <c r="I981" i="34" a="1"/>
  <c r="I981" i="34" s="1"/>
  <c r="M981" i="34" a="1"/>
  <c r="M981" i="34" s="1"/>
  <c r="C981" i="34" a="1"/>
  <c r="C981" i="34" s="1"/>
  <c r="B982" i="34" a="1"/>
  <c r="B982" i="34" s="1"/>
  <c r="D982" i="34" l="1" a="1"/>
  <c r="D982" i="34" s="1"/>
  <c r="H982" i="34" a="1"/>
  <c r="H982" i="34" s="1"/>
  <c r="L982" i="34" a="1"/>
  <c r="L982" i="34" s="1"/>
  <c r="E982" i="34" a="1"/>
  <c r="E982" i="34" s="1"/>
  <c r="I982" i="34" a="1"/>
  <c r="I982" i="34" s="1"/>
  <c r="M982" i="34" a="1"/>
  <c r="M982" i="34" s="1"/>
  <c r="F982" i="34" a="1"/>
  <c r="F982" i="34" s="1"/>
  <c r="J982" i="34" a="1"/>
  <c r="J982" i="34" s="1"/>
  <c r="K982" i="34" a="1"/>
  <c r="K982" i="34" s="1"/>
  <c r="G982" i="34" a="1"/>
  <c r="G982" i="34" s="1"/>
  <c r="C982" i="34" a="1"/>
  <c r="C982" i="34" s="1"/>
  <c r="B983" i="34" a="1"/>
  <c r="B983" i="34" s="1"/>
  <c r="E983" i="34" l="1" a="1"/>
  <c r="E983" i="34" s="1"/>
  <c r="I983" i="34" a="1"/>
  <c r="I983" i="34" s="1"/>
  <c r="F983" i="34" a="1"/>
  <c r="F983" i="34" s="1"/>
  <c r="J983" i="34" a="1"/>
  <c r="J983" i="34" s="1"/>
  <c r="M983" i="34" a="1"/>
  <c r="M983" i="34" s="1"/>
  <c r="D983" i="34" a="1"/>
  <c r="D983" i="34" s="1"/>
  <c r="G983" i="34" a="1"/>
  <c r="G983" i="34" s="1"/>
  <c r="K983" i="34" a="1"/>
  <c r="K983" i="34" s="1"/>
  <c r="C983" i="34" a="1"/>
  <c r="C983" i="34" s="1"/>
  <c r="H983" i="34" a="1"/>
  <c r="H983" i="34" s="1"/>
  <c r="L983" i="34" a="1"/>
  <c r="L983" i="34" s="1"/>
  <c r="B984" i="34" a="1"/>
  <c r="B984" i="34" s="1"/>
  <c r="F984" i="34" l="1" a="1"/>
  <c r="F984" i="34" s="1"/>
  <c r="J984" i="34" a="1"/>
  <c r="J984" i="34" s="1"/>
  <c r="G984" i="34" a="1"/>
  <c r="G984" i="34" s="1"/>
  <c r="K984" i="34" a="1"/>
  <c r="K984" i="34" s="1"/>
  <c r="D984" i="34" a="1"/>
  <c r="D984" i="34" s="1"/>
  <c r="H984" i="34" a="1"/>
  <c r="H984" i="34" s="1"/>
  <c r="L984" i="34" a="1"/>
  <c r="L984" i="34" s="1"/>
  <c r="E984" i="34" a="1"/>
  <c r="E984" i="34" s="1"/>
  <c r="I984" i="34" a="1"/>
  <c r="I984" i="34" s="1"/>
  <c r="M984" i="34" a="1"/>
  <c r="M984" i="34" s="1"/>
  <c r="C984" i="34" a="1"/>
  <c r="C984" i="34" s="1"/>
  <c r="B985" i="34" a="1"/>
  <c r="B985" i="34" s="1"/>
  <c r="D985" i="34" l="1" a="1"/>
  <c r="D985" i="34" s="1"/>
  <c r="G985" i="34" a="1"/>
  <c r="G985" i="34" s="1"/>
  <c r="J985" i="34" a="1"/>
  <c r="J985" i="34" s="1"/>
  <c r="H985" i="34" a="1"/>
  <c r="H985" i="34" s="1"/>
  <c r="K985" i="34" a="1"/>
  <c r="K985" i="34" s="1"/>
  <c r="E985" i="34" a="1"/>
  <c r="E985" i="34" s="1"/>
  <c r="L985" i="34" a="1"/>
  <c r="L985" i="34" s="1"/>
  <c r="I985" i="34" a="1"/>
  <c r="I985" i="34" s="1"/>
  <c r="C985" i="34" a="1"/>
  <c r="C985" i="34" s="1"/>
  <c r="M985" i="34" a="1"/>
  <c r="M985" i="34" s="1"/>
  <c r="F985" i="34" a="1"/>
  <c r="F985" i="34" s="1"/>
  <c r="B986" i="34" a="1"/>
  <c r="B986" i="34" s="1"/>
  <c r="D986" i="34" l="1" a="1"/>
  <c r="D986" i="34" s="1"/>
  <c r="G986" i="34" a="1"/>
  <c r="G986" i="34" s="1"/>
  <c r="K986" i="34" a="1"/>
  <c r="K986" i="34" s="1"/>
  <c r="E986" i="34" a="1"/>
  <c r="E986" i="34" s="1"/>
  <c r="H986" i="34" a="1"/>
  <c r="H986" i="34" s="1"/>
  <c r="L986" i="34" a="1"/>
  <c r="L986" i="34" s="1"/>
  <c r="F986" i="34" a="1"/>
  <c r="F986" i="34" s="1"/>
  <c r="I986" i="34" a="1"/>
  <c r="I986" i="34" s="1"/>
  <c r="M986" i="34" a="1"/>
  <c r="M986" i="34" s="1"/>
  <c r="C986" i="34" a="1"/>
  <c r="C986" i="34" s="1"/>
  <c r="J986" i="34" a="1"/>
  <c r="J986" i="34" s="1"/>
  <c r="B987" i="34" a="1"/>
  <c r="B987" i="34" s="1"/>
  <c r="H987" i="34" l="1" a="1"/>
  <c r="H987" i="34" s="1"/>
  <c r="L987" i="34" a="1"/>
  <c r="L987" i="34" s="1"/>
  <c r="E987" i="34" a="1"/>
  <c r="E987" i="34" s="1"/>
  <c r="I987" i="34" a="1"/>
  <c r="I987" i="34" s="1"/>
  <c r="M987" i="34" a="1"/>
  <c r="M987" i="34" s="1"/>
  <c r="F987" i="34" a="1"/>
  <c r="F987" i="34" s="1"/>
  <c r="J987" i="34" a="1"/>
  <c r="J987" i="34" s="1"/>
  <c r="D987" i="34" a="1"/>
  <c r="D987" i="34" s="1"/>
  <c r="G987" i="34" a="1"/>
  <c r="G987" i="34" s="1"/>
  <c r="K987" i="34" a="1"/>
  <c r="K987" i="34" s="1"/>
  <c r="C987" i="34" a="1"/>
  <c r="C987" i="34" s="1"/>
  <c r="B988" i="34" a="1"/>
  <c r="B988" i="34" s="1"/>
  <c r="F988" i="34" l="1" a="1"/>
  <c r="F988" i="34" s="1"/>
  <c r="J988" i="34" a="1"/>
  <c r="J988" i="34" s="1"/>
  <c r="G988" i="34" a="1"/>
  <c r="G988" i="34" s="1"/>
  <c r="K988" i="34" a="1"/>
  <c r="K988" i="34" s="1"/>
  <c r="D988" i="34" a="1"/>
  <c r="D988" i="34" s="1"/>
  <c r="H988" i="34" a="1"/>
  <c r="H988" i="34" s="1"/>
  <c r="L988" i="34" a="1"/>
  <c r="L988" i="34" s="1"/>
  <c r="I988" i="34" a="1"/>
  <c r="I988" i="34" s="1"/>
  <c r="M988" i="34" a="1"/>
  <c r="M988" i="34" s="1"/>
  <c r="E988" i="34" a="1"/>
  <c r="E988" i="34" s="1"/>
  <c r="C988" i="34" a="1"/>
  <c r="C988" i="34" s="1"/>
  <c r="B989" i="34" a="1"/>
  <c r="B989" i="34" s="1"/>
  <c r="D989" i="34" l="1" a="1"/>
  <c r="D989" i="34" s="1"/>
  <c r="G989" i="34" a="1"/>
  <c r="G989" i="34" s="1"/>
  <c r="J989" i="34" a="1"/>
  <c r="J989" i="34" s="1"/>
  <c r="H989" i="34" a="1"/>
  <c r="H989" i="34" s="1"/>
  <c r="K989" i="34" a="1"/>
  <c r="K989" i="34" s="1"/>
  <c r="E989" i="34" a="1"/>
  <c r="E989" i="34" s="1"/>
  <c r="L989" i="34" a="1"/>
  <c r="L989" i="34" s="1"/>
  <c r="M989" i="34" a="1"/>
  <c r="M989" i="34" s="1"/>
  <c r="C989" i="34" a="1"/>
  <c r="C989" i="34" s="1"/>
  <c r="F989" i="34" a="1"/>
  <c r="F989" i="34" s="1"/>
  <c r="I989" i="34" a="1"/>
  <c r="I989" i="34" s="1"/>
  <c r="B990" i="34" a="1"/>
  <c r="B990" i="34" s="1"/>
  <c r="D990" i="34" l="1" a="1"/>
  <c r="D990" i="34" s="1"/>
  <c r="H990" i="34" a="1"/>
  <c r="H990" i="34" s="1"/>
  <c r="L990" i="34" a="1"/>
  <c r="L990" i="34" s="1"/>
  <c r="E990" i="34" a="1"/>
  <c r="E990" i="34" s="1"/>
  <c r="I990" i="34" a="1"/>
  <c r="I990" i="34" s="1"/>
  <c r="M990" i="34" a="1"/>
  <c r="M990" i="34" s="1"/>
  <c r="F990" i="34" a="1"/>
  <c r="F990" i="34" s="1"/>
  <c r="J990" i="34" a="1"/>
  <c r="J990" i="34" s="1"/>
  <c r="G990" i="34" a="1"/>
  <c r="G990" i="34" s="1"/>
  <c r="C990" i="34" a="1"/>
  <c r="C990" i="34" s="1"/>
  <c r="K990" i="34" a="1"/>
  <c r="K990" i="34" s="1"/>
  <c r="B991" i="34" a="1"/>
  <c r="B991" i="34" s="1"/>
  <c r="E991" i="34" l="1" a="1"/>
  <c r="E991" i="34" s="1"/>
  <c r="I991" i="34" a="1"/>
  <c r="I991" i="34" s="1"/>
  <c r="F991" i="34" a="1"/>
  <c r="F991" i="34" s="1"/>
  <c r="J991" i="34" a="1"/>
  <c r="J991" i="34" s="1"/>
  <c r="M991" i="34" a="1"/>
  <c r="M991" i="34" s="1"/>
  <c r="D991" i="34" a="1"/>
  <c r="D991" i="34" s="1"/>
  <c r="G991" i="34" a="1"/>
  <c r="G991" i="34" s="1"/>
  <c r="K991" i="34" a="1"/>
  <c r="K991" i="34" s="1"/>
  <c r="H991" i="34" a="1"/>
  <c r="H991" i="34" s="1"/>
  <c r="L991" i="34" a="1"/>
  <c r="L991" i="34" s="1"/>
  <c r="C991" i="34" a="1"/>
  <c r="C991" i="34" s="1"/>
  <c r="B992" i="34" a="1"/>
  <c r="B992" i="34" s="1"/>
  <c r="F992" i="34" l="1" a="1"/>
  <c r="F992" i="34" s="1"/>
  <c r="J992" i="34" a="1"/>
  <c r="J992" i="34" s="1"/>
  <c r="M992" i="34" a="1"/>
  <c r="M992" i="34" s="1"/>
  <c r="G992" i="34" a="1"/>
  <c r="G992" i="34" s="1"/>
  <c r="D992" i="34" a="1"/>
  <c r="D992" i="34" s="1"/>
  <c r="H992" i="34" a="1"/>
  <c r="H992" i="34" s="1"/>
  <c r="K992" i="34" a="1"/>
  <c r="K992" i="34" s="1"/>
  <c r="L992" i="34" a="1"/>
  <c r="L992" i="34" s="1"/>
  <c r="C992" i="34" a="1"/>
  <c r="C992" i="34" s="1"/>
  <c r="I992" i="34" a="1"/>
  <c r="I992" i="34" s="1"/>
  <c r="E992" i="34" a="1"/>
  <c r="E992" i="34" s="1"/>
  <c r="B993" i="34" a="1"/>
  <c r="B993" i="34" s="1"/>
  <c r="F993" i="34" l="1" a="1"/>
  <c r="F993" i="34" s="1"/>
  <c r="J993" i="34" a="1"/>
  <c r="J993" i="34" s="1"/>
  <c r="D993" i="34" a="1"/>
  <c r="D993" i="34" s="1"/>
  <c r="G993" i="34" a="1"/>
  <c r="G993" i="34" s="1"/>
  <c r="K993" i="34" a="1"/>
  <c r="K993" i="34" s="1"/>
  <c r="H993" i="34" a="1"/>
  <c r="H993" i="34" s="1"/>
  <c r="L993" i="34" a="1"/>
  <c r="L993" i="34" s="1"/>
  <c r="E993" i="34" a="1"/>
  <c r="E993" i="34" s="1"/>
  <c r="C993" i="34" a="1"/>
  <c r="C993" i="34" s="1"/>
  <c r="I993" i="34" a="1"/>
  <c r="I993" i="34" s="1"/>
  <c r="M993" i="34" a="1"/>
  <c r="M993" i="34" s="1"/>
  <c r="B994" i="34" a="1"/>
  <c r="B994" i="34" s="1"/>
  <c r="D994" i="34" l="1" a="1"/>
  <c r="D994" i="34" s="1"/>
  <c r="G994" i="34" a="1"/>
  <c r="G994" i="34" s="1"/>
  <c r="K994" i="34" a="1"/>
  <c r="K994" i="34" s="1"/>
  <c r="E994" i="34" a="1"/>
  <c r="E994" i="34" s="1"/>
  <c r="H994" i="34" a="1"/>
  <c r="H994" i="34" s="1"/>
  <c r="L994" i="34" a="1"/>
  <c r="L994" i="34" s="1"/>
  <c r="F994" i="34" a="1"/>
  <c r="F994" i="34" s="1"/>
  <c r="I994" i="34" a="1"/>
  <c r="I994" i="34" s="1"/>
  <c r="M994" i="34" a="1"/>
  <c r="M994" i="34" s="1"/>
  <c r="J994" i="34" a="1"/>
  <c r="J994" i="34" s="1"/>
  <c r="C994" i="34" a="1"/>
  <c r="C994" i="34" s="1"/>
  <c r="B995" i="34" a="1"/>
  <c r="B995" i="34" s="1"/>
  <c r="H995" i="34" l="1" a="1"/>
  <c r="H995" i="34" s="1"/>
  <c r="L995" i="34" a="1"/>
  <c r="L995" i="34" s="1"/>
  <c r="E995" i="34" a="1"/>
  <c r="E995" i="34" s="1"/>
  <c r="I995" i="34" a="1"/>
  <c r="I995" i="34" s="1"/>
  <c r="M995" i="34" a="1"/>
  <c r="M995" i="34" s="1"/>
  <c r="F995" i="34" a="1"/>
  <c r="F995" i="34" s="1"/>
  <c r="J995" i="34" a="1"/>
  <c r="J995" i="34" s="1"/>
  <c r="K995" i="34" a="1"/>
  <c r="K995" i="34" s="1"/>
  <c r="C995" i="34" a="1"/>
  <c r="C995" i="34" s="1"/>
  <c r="G995" i="34" a="1"/>
  <c r="G995" i="34" s="1"/>
  <c r="D995" i="34" a="1"/>
  <c r="D995" i="34" s="1"/>
  <c r="B996" i="34" a="1"/>
  <c r="B996" i="34" s="1"/>
  <c r="F996" i="34" l="1" a="1"/>
  <c r="F996" i="34" s="1"/>
  <c r="J996" i="34" a="1"/>
  <c r="J996" i="34" s="1"/>
  <c r="G996" i="34" a="1"/>
  <c r="G996" i="34" s="1"/>
  <c r="K996" i="34" a="1"/>
  <c r="K996" i="34" s="1"/>
  <c r="D996" i="34" a="1"/>
  <c r="D996" i="34" s="1"/>
  <c r="H996" i="34" a="1"/>
  <c r="H996" i="34" s="1"/>
  <c r="L996" i="34" a="1"/>
  <c r="L996" i="34" s="1"/>
  <c r="E996" i="34" a="1"/>
  <c r="E996" i="34" s="1"/>
  <c r="C996" i="34" a="1"/>
  <c r="C996" i="34" s="1"/>
  <c r="I996" i="34" a="1"/>
  <c r="I996" i="34" s="1"/>
  <c r="M996" i="34" a="1"/>
  <c r="M996" i="34" s="1"/>
  <c r="B997" i="34" a="1"/>
  <c r="B997" i="34" s="1"/>
  <c r="D997" i="34" l="1" a="1"/>
  <c r="D997" i="34" s="1"/>
  <c r="G997" i="34" a="1"/>
  <c r="G997" i="34" s="1"/>
  <c r="J997" i="34" a="1"/>
  <c r="J997" i="34" s="1"/>
  <c r="H997" i="34" a="1"/>
  <c r="H997" i="34" s="1"/>
  <c r="K997" i="34" a="1"/>
  <c r="K997" i="34" s="1"/>
  <c r="E997" i="34" a="1"/>
  <c r="E997" i="34" s="1"/>
  <c r="L997" i="34" a="1"/>
  <c r="L997" i="34" s="1"/>
  <c r="F997" i="34" a="1"/>
  <c r="F997" i="34" s="1"/>
  <c r="I997" i="34" a="1"/>
  <c r="I997" i="34" s="1"/>
  <c r="M997" i="34" a="1"/>
  <c r="M997" i="34" s="1"/>
  <c r="C997" i="34" a="1"/>
  <c r="C997" i="34" s="1"/>
  <c r="B998" i="34" a="1"/>
  <c r="B998" i="34" s="1"/>
  <c r="D998" i="34" l="1" a="1"/>
  <c r="D998" i="34" s="1"/>
  <c r="H998" i="34" a="1"/>
  <c r="H998" i="34" s="1"/>
  <c r="L998" i="34" a="1"/>
  <c r="L998" i="34" s="1"/>
  <c r="E998" i="34" a="1"/>
  <c r="E998" i="34" s="1"/>
  <c r="I998" i="34" a="1"/>
  <c r="I998" i="34" s="1"/>
  <c r="M998" i="34" a="1"/>
  <c r="M998" i="34" s="1"/>
  <c r="F998" i="34" a="1"/>
  <c r="F998" i="34" s="1"/>
  <c r="J998" i="34" a="1"/>
  <c r="J998" i="34" s="1"/>
  <c r="K998" i="34" a="1"/>
  <c r="K998" i="34" s="1"/>
  <c r="C998" i="34" a="1"/>
  <c r="C998" i="34" s="1"/>
  <c r="G998" i="34" a="1"/>
  <c r="G998" i="34" s="1"/>
  <c r="B999" i="34" a="1"/>
  <c r="B999" i="34" s="1"/>
  <c r="E999" i="34" l="1" a="1"/>
  <c r="E999" i="34" s="1"/>
  <c r="I999" i="34" a="1"/>
  <c r="I999" i="34" s="1"/>
  <c r="F999" i="34" a="1"/>
  <c r="F999" i="34" s="1"/>
  <c r="J999" i="34" a="1"/>
  <c r="J999" i="34" s="1"/>
  <c r="M999" i="34" a="1"/>
  <c r="M999" i="34" s="1"/>
  <c r="D999" i="34" a="1"/>
  <c r="D999" i="34" s="1"/>
  <c r="G999" i="34" a="1"/>
  <c r="G999" i="34" s="1"/>
  <c r="K999" i="34" a="1"/>
  <c r="K999" i="34" s="1"/>
  <c r="C999" i="34" a="1"/>
  <c r="C999" i="34" s="1"/>
  <c r="H999" i="34" a="1"/>
  <c r="H999" i="34" s="1"/>
  <c r="L999" i="34" a="1"/>
  <c r="L999" i="34" s="1"/>
  <c r="B1000" i="34" a="1"/>
  <c r="B1000" i="34" s="1"/>
  <c r="F1000" i="34" l="1" a="1"/>
  <c r="F1000" i="34" s="1"/>
  <c r="J1000" i="34" a="1"/>
  <c r="J1000" i="34" s="1"/>
  <c r="M1000" i="34" a="1"/>
  <c r="M1000" i="34" s="1"/>
  <c r="G1000" i="34" a="1"/>
  <c r="G1000" i="34" s="1"/>
  <c r="D1000" i="34" a="1"/>
  <c r="D1000" i="34" s="1"/>
  <c r="H1000" i="34" a="1"/>
  <c r="H1000" i="34" s="1"/>
  <c r="K1000" i="34" a="1"/>
  <c r="K1000" i="34" s="1"/>
  <c r="E1000" i="34" a="1"/>
  <c r="E1000" i="34" s="1"/>
  <c r="I1000" i="34" a="1"/>
  <c r="I1000" i="34" s="1"/>
  <c r="L1000" i="34" a="1"/>
  <c r="L1000" i="34" s="1"/>
  <c r="C1000" i="34" a="1"/>
  <c r="C1000" i="34" s="1"/>
  <c r="B1001" i="34" a="1"/>
  <c r="B1001" i="34" s="1"/>
  <c r="C5" i="33"/>
  <c r="C4" i="33"/>
  <c r="F1001" i="34" l="1" a="1"/>
  <c r="F1001" i="34" s="1"/>
  <c r="J1001" i="34" a="1"/>
  <c r="J1001" i="34" s="1"/>
  <c r="D1001" i="34" a="1"/>
  <c r="D1001" i="34" s="1"/>
  <c r="G1001" i="34" a="1"/>
  <c r="G1001" i="34" s="1"/>
  <c r="K1001" i="34" a="1"/>
  <c r="K1001" i="34" s="1"/>
  <c r="H1001" i="34" a="1"/>
  <c r="H1001" i="34" s="1"/>
  <c r="L1001" i="34" a="1"/>
  <c r="L1001" i="34" s="1"/>
  <c r="I1001" i="34" a="1"/>
  <c r="I1001" i="34" s="1"/>
  <c r="M1001" i="34" a="1"/>
  <c r="M1001" i="34" s="1"/>
  <c r="E1001" i="34" a="1"/>
  <c r="E1001" i="34" s="1"/>
  <c r="C1001" i="34" a="1"/>
  <c r="C1001" i="34" s="1"/>
</calcChain>
</file>

<file path=xl/comments1.xml><?xml version="1.0" encoding="utf-8"?>
<comments xmlns="http://schemas.openxmlformats.org/spreadsheetml/2006/main">
  <authors>
    <author>Toby Pillatt</author>
  </authors>
  <commentList>
    <comment ref="AB3" authorId="0" shapeId="0">
      <text>
        <r>
          <rPr>
            <b/>
            <sz val="9"/>
            <color indexed="81"/>
            <rFont val="Tahoma"/>
            <family val="2"/>
          </rPr>
          <t>Toby Pillatt:</t>
        </r>
        <r>
          <rPr>
            <sz val="9"/>
            <color indexed="81"/>
            <rFont val="Tahoma"/>
            <family val="2"/>
          </rPr>
          <t xml:space="preserve">
Use text to columns to turn *all* numbers to text.</t>
        </r>
      </text>
    </comment>
  </commentList>
</comments>
</file>

<file path=xl/sharedStrings.xml><?xml version="1.0" encoding="utf-8"?>
<sst xmlns="http://schemas.openxmlformats.org/spreadsheetml/2006/main" count="1149" uniqueCount="936">
  <si>
    <t>Cross</t>
  </si>
  <si>
    <t>Sculpture</t>
  </si>
  <si>
    <t>Headstone</t>
  </si>
  <si>
    <t>Tomb</t>
  </si>
  <si>
    <t>Ledger</t>
  </si>
  <si>
    <t>Grave-rail</t>
  </si>
  <si>
    <t>Grave-board</t>
  </si>
  <si>
    <t>Low monument</t>
  </si>
  <si>
    <t>Low monument with flat top</t>
  </si>
  <si>
    <t>Low monument with convex top</t>
  </si>
  <si>
    <t>Low monument with gabled top</t>
  </si>
  <si>
    <t>Low monument with hipped top</t>
  </si>
  <si>
    <t>Low monument with gabled cross</t>
  </si>
  <si>
    <t>on a base or low step</t>
  </si>
  <si>
    <t>xNNx</t>
  </si>
  <si>
    <t>xxxN</t>
  </si>
  <si>
    <t>Chest tomb</t>
  </si>
  <si>
    <t>Chest tomb with plain sides</t>
  </si>
  <si>
    <t>Chest tomb with rectangular panelled sides</t>
  </si>
  <si>
    <t>Chest tomb with consoled ends</t>
  </si>
  <si>
    <t>Table tomb</t>
  </si>
  <si>
    <t>Table tomb, 4 straight square legs</t>
  </si>
  <si>
    <t>Table tomb, 4 baluster legs</t>
  </si>
  <si>
    <t>Table tomb, 4 animal legs</t>
  </si>
  <si>
    <t>Table tomb, 4 expanded legs</t>
  </si>
  <si>
    <t>Table tomb, 6 straight square legs</t>
  </si>
  <si>
    <t>Table tomb, 6 baluster legs</t>
  </si>
  <si>
    <t>Table tomb, 6 animal legs</t>
  </si>
  <si>
    <t>Table tomb, 6 expanded legs</t>
  </si>
  <si>
    <t>Tomb with I-plan panels</t>
  </si>
  <si>
    <t>xNxx</t>
  </si>
  <si>
    <t>Simple Latin cross</t>
  </si>
  <si>
    <t>Ringed cross</t>
  </si>
  <si>
    <t>Cross with expanded terminals</t>
  </si>
  <si>
    <t>Gothic cross</t>
  </si>
  <si>
    <t>xxNx</t>
  </si>
  <si>
    <t>Detailed Type 1</t>
  </si>
  <si>
    <t>Detailed Type 2</t>
  </si>
  <si>
    <t>Angel</t>
  </si>
  <si>
    <t>NNxx</t>
  </si>
  <si>
    <t>Square</t>
  </si>
  <si>
    <t>Desk</t>
  </si>
  <si>
    <t>Desk with open book</t>
  </si>
  <si>
    <t>Desk with scoll</t>
  </si>
  <si>
    <t>Wedge shaped slab</t>
  </si>
  <si>
    <t>Wedge with open book</t>
  </si>
  <si>
    <t>Wedge with scroll</t>
  </si>
  <si>
    <t>Rock, rough</t>
  </si>
  <si>
    <t>Rock, rough, with scroll</t>
  </si>
  <si>
    <t>Rock, smooth</t>
  </si>
  <si>
    <t>Log pediment</t>
  </si>
  <si>
    <t>Heart</t>
  </si>
  <si>
    <t>Pedestal tomb</t>
  </si>
  <si>
    <t>Columnar pedestal</t>
  </si>
  <si>
    <t>Polygonal pedestal</t>
  </si>
  <si>
    <t>Cube pedestal</t>
  </si>
  <si>
    <t>Cuboid pedestal</t>
  </si>
  <si>
    <t>Mausoleum</t>
  </si>
  <si>
    <t>Classical revival mausoleum</t>
  </si>
  <si>
    <t>Egyptian revival mausoleum</t>
  </si>
  <si>
    <t>Gothic revival mausoleum</t>
  </si>
  <si>
    <t>DT1</t>
  </si>
  <si>
    <t>DT2</t>
  </si>
  <si>
    <t>Nxxx</t>
  </si>
  <si>
    <t>Txt DT2</t>
  </si>
  <si>
    <t>Txt DT1</t>
  </si>
  <si>
    <t>Cat0!$A$2:$P$50</t>
  </si>
  <si>
    <t>Cat1!$A$2:$P$50</t>
  </si>
  <si>
    <t>Cat2!$A$2:$P$50</t>
  </si>
  <si>
    <t>Cat3!$A$2:$P$50</t>
  </si>
  <si>
    <t>Cat8!$A$2:$P$50</t>
  </si>
  <si>
    <t>Cat9a!$A$2:$P$50</t>
  </si>
  <si>
    <t>Cat9b!$A$2:$P$50</t>
  </si>
  <si>
    <t>DT1 Table</t>
  </si>
  <si>
    <t>DT2 Table</t>
  </si>
  <si>
    <t>Cat0!$H$2:$I$50</t>
  </si>
  <si>
    <t>Cat1!$H$2:$I$51</t>
  </si>
  <si>
    <t>Cat2!$H$2:$I$52</t>
  </si>
  <si>
    <t>Cat3!$H$2:$I$53</t>
  </si>
  <si>
    <t>Cat8!$H$2:$I$57</t>
  </si>
  <si>
    <t>Cat9a!$H$2:$I$58</t>
  </si>
  <si>
    <t>Cat1!$O$2:$P$51</t>
  </si>
  <si>
    <t>Cat0!$O$2:$P$50</t>
  </si>
  <si>
    <t>Cat2!$O$2:$P$52</t>
  </si>
  <si>
    <t>Cat3!$O$2:$P$53</t>
  </si>
  <si>
    <t>Cat8!$O$2:$P$57</t>
  </si>
  <si>
    <t>Cat9a!$O$2:$P$58</t>
  </si>
  <si>
    <t>Denomination</t>
  </si>
  <si>
    <t>Monument Condition</t>
  </si>
  <si>
    <t>Material</t>
  </si>
  <si>
    <t>Additional Elements</t>
  </si>
  <si>
    <t>Text Panel Definition</t>
  </si>
  <si>
    <t>Inscription Techniques</t>
  </si>
  <si>
    <t>Marginal Decorative Element</t>
  </si>
  <si>
    <t>Letter Style</t>
  </si>
  <si>
    <t>Methodist</t>
  </si>
  <si>
    <t>Baptist</t>
  </si>
  <si>
    <t>Presbyterian</t>
  </si>
  <si>
    <t>Roman Catholic</t>
  </si>
  <si>
    <t>Notes</t>
  </si>
  <si>
    <t>Church of England, in Wales, of Scotland, in Ireland</t>
  </si>
  <si>
    <t>Code</t>
  </si>
  <si>
    <t>Overgrown</t>
  </si>
  <si>
    <t>Mint</t>
  </si>
  <si>
    <t>Traces</t>
  </si>
  <si>
    <t>Never inscribed</t>
  </si>
  <si>
    <t>Inscription Condition</t>
  </si>
  <si>
    <t>Slate</t>
  </si>
  <si>
    <t>Marble</t>
  </si>
  <si>
    <t>Granite</t>
  </si>
  <si>
    <t>Pink granite</t>
  </si>
  <si>
    <t>Grey granite</t>
  </si>
  <si>
    <t>Black granite</t>
  </si>
  <si>
    <t>Sandstone</t>
  </si>
  <si>
    <t>Ceramic</t>
  </si>
  <si>
    <t>Brick</t>
  </si>
  <si>
    <t>Tile</t>
  </si>
  <si>
    <t>Terracotta</t>
  </si>
  <si>
    <t>Black-glazed ceramic</t>
  </si>
  <si>
    <t>Brown-glazed ceramic</t>
  </si>
  <si>
    <t>Iron</t>
  </si>
  <si>
    <t>Brass</t>
  </si>
  <si>
    <t>Conglomerate</t>
  </si>
  <si>
    <t>Concrete</t>
  </si>
  <si>
    <t>Limestone</t>
  </si>
  <si>
    <t>Other</t>
  </si>
  <si>
    <t>Foot stone</t>
  </si>
  <si>
    <t>Body stone, parallel sided, flat</t>
  </si>
  <si>
    <t>Body stone, parallel sided, raised</t>
  </si>
  <si>
    <t>Body stone, raised more like a tomb</t>
  </si>
  <si>
    <t>Body stone, coffin shaped, flat</t>
  </si>
  <si>
    <t>Body stone, coffin shaped, raised</t>
  </si>
  <si>
    <t>Wrapped body shape</t>
  </si>
  <si>
    <t>Kerbs</t>
  </si>
  <si>
    <t>Plain kerbs</t>
  </si>
  <si>
    <t>Kerbs with posts at feet</t>
  </si>
  <si>
    <t>Kerbs with posts at head and foot</t>
  </si>
  <si>
    <t>Kerbs with two pairs of posts, neither at the head</t>
  </si>
  <si>
    <t>Kerbs with three posts on each side</t>
  </si>
  <si>
    <t>Kerbs with railings</t>
  </si>
  <si>
    <t>Kerbs with chains</t>
  </si>
  <si>
    <t>Green chippings infill</t>
  </si>
  <si>
    <t>White chippings infill</t>
  </si>
  <si>
    <t>Grey chippings infill</t>
  </si>
  <si>
    <t>Elements 1</t>
  </si>
  <si>
    <t>Elements 2</t>
  </si>
  <si>
    <t>Elements 3</t>
  </si>
  <si>
    <t>Elements 4</t>
  </si>
  <si>
    <t>Lozenge</t>
  </si>
  <si>
    <t>Circle</t>
  </si>
  <si>
    <t>Oval, vertical</t>
  </si>
  <si>
    <t>Oval, horizontal</t>
  </si>
  <si>
    <t>Sarcophagus</t>
  </si>
  <si>
    <t>Shield</t>
  </si>
  <si>
    <t>Cartouche</t>
  </si>
  <si>
    <t>Open book</t>
  </si>
  <si>
    <t>Rectangle, horizontal</t>
  </si>
  <si>
    <t>Rectangle, vertical</t>
  </si>
  <si>
    <t>Text Panel Shape 1</t>
  </si>
  <si>
    <t>Text Panel Shape 2</t>
  </si>
  <si>
    <t>Text Panel Shape 3</t>
  </si>
  <si>
    <t>Text Panel Shape 4</t>
  </si>
  <si>
    <t>TPS1</t>
  </si>
  <si>
    <t>TPS2</t>
  </si>
  <si>
    <t>TPS3</t>
  </si>
  <si>
    <t>TPS4</t>
  </si>
  <si>
    <t>x</t>
  </si>
  <si>
    <t>Rectilinear</t>
  </si>
  <si>
    <t>Incised design</t>
  </si>
  <si>
    <t>Moulded design</t>
  </si>
  <si>
    <t>Inset panel, flat surface</t>
  </si>
  <si>
    <t>Inset panel, convex surface</t>
  </si>
  <si>
    <t>Raised flat panel</t>
  </si>
  <si>
    <t>Raised convex panel</t>
  </si>
  <si>
    <t>Incised</t>
  </si>
  <si>
    <t>Inlaid</t>
  </si>
  <si>
    <t>Relief</t>
  </si>
  <si>
    <t>Painted</t>
  </si>
  <si>
    <t>Incised painted</t>
  </si>
  <si>
    <t>Relief painted</t>
  </si>
  <si>
    <t>Raised inlaid</t>
  </si>
  <si>
    <t>Applied</t>
  </si>
  <si>
    <t>Separate bones</t>
  </si>
  <si>
    <t>Crossbones</t>
  </si>
  <si>
    <t>Skull facing forward</t>
  </si>
  <si>
    <t>Skull facing sideways</t>
  </si>
  <si>
    <t>Winged skull</t>
  </si>
  <si>
    <t>Skeleton</t>
  </si>
  <si>
    <t>Hour glass</t>
  </si>
  <si>
    <t>Winged hour glass</t>
  </si>
  <si>
    <t>Sundial</t>
  </si>
  <si>
    <t>Candles</t>
  </si>
  <si>
    <t>Coffin</t>
  </si>
  <si>
    <t>Spade</t>
  </si>
  <si>
    <t>Pick</t>
  </si>
  <si>
    <t>Scythe</t>
  </si>
  <si>
    <t>Father Time</t>
  </si>
  <si>
    <t>Torches pointing downwards</t>
  </si>
  <si>
    <t>Time's dart</t>
  </si>
  <si>
    <t>Serpent</t>
  </si>
  <si>
    <t>Serpent eating its tail</t>
  </si>
  <si>
    <t>Cherub head and wings only</t>
  </si>
  <si>
    <t>Cherub with body</t>
  </si>
  <si>
    <t>Cherub with trumpet</t>
  </si>
  <si>
    <t>Angel kneeling</t>
  </si>
  <si>
    <t>Angel flying</t>
  </si>
  <si>
    <t>Flowers</t>
  </si>
  <si>
    <t>Flower with stem broken</t>
  </si>
  <si>
    <t>Flower with sickle</t>
  </si>
  <si>
    <t>Leaves</t>
  </si>
  <si>
    <t>Stylised leaves</t>
  </si>
  <si>
    <t>Vine</t>
  </si>
  <si>
    <t>Ivy</t>
  </si>
  <si>
    <t>Fruit</t>
  </si>
  <si>
    <t>Grapes</t>
  </si>
  <si>
    <t>Tree</t>
  </si>
  <si>
    <t>Willow</t>
  </si>
  <si>
    <t>Palm</t>
  </si>
  <si>
    <t>Sheaf of wheat</t>
  </si>
  <si>
    <t>Wreath</t>
  </si>
  <si>
    <t>Maltese cross</t>
  </si>
  <si>
    <t>Figure</t>
  </si>
  <si>
    <t>Portrait of deceased</t>
  </si>
  <si>
    <t>Full figure of deceased alive</t>
  </si>
  <si>
    <t>Full figure of deceased dead</t>
  </si>
  <si>
    <t>Classical figure, unknown</t>
  </si>
  <si>
    <t>Classical figure, Hope with anchor</t>
  </si>
  <si>
    <t>Classical figure, mourning</t>
  </si>
  <si>
    <t>Classical figure, mourning, with altar/urn</t>
  </si>
  <si>
    <t>Anchor</t>
  </si>
  <si>
    <t>Other mourning</t>
  </si>
  <si>
    <t>Book closed</t>
  </si>
  <si>
    <t>Book open</t>
  </si>
  <si>
    <t>Bible closed</t>
  </si>
  <si>
    <t>Bible open</t>
  </si>
  <si>
    <t>Crown</t>
  </si>
  <si>
    <t>Crown with radiance</t>
  </si>
  <si>
    <t>Triangle with radiance</t>
  </si>
  <si>
    <t>Eye with radiance</t>
  </si>
  <si>
    <t>Crucifixion</t>
  </si>
  <si>
    <t>Symbols of the Passion</t>
  </si>
  <si>
    <t>Crown of thorns</t>
  </si>
  <si>
    <t>Lamb</t>
  </si>
  <si>
    <t>Lamb of God with cross, banner</t>
  </si>
  <si>
    <t>Sacred Heart</t>
  </si>
  <si>
    <t>IHS</t>
  </si>
  <si>
    <t>IHS interwoven</t>
  </si>
  <si>
    <t>Adam and Eve</t>
  </si>
  <si>
    <t>Day of Judgement/Resurrection</t>
  </si>
  <si>
    <t>Other Biblical</t>
  </si>
  <si>
    <t>Altar</t>
  </si>
  <si>
    <t>Altar, Christian</t>
  </si>
  <si>
    <t>Altar, Classical</t>
  </si>
  <si>
    <t>Urn</t>
  </si>
  <si>
    <t>Draped urn</t>
  </si>
  <si>
    <t>Gothic tracery in relief</t>
  </si>
  <si>
    <t>Gothic window</t>
  </si>
  <si>
    <t>Interlace (Celtic)</t>
  </si>
  <si>
    <t>Hand</t>
  </si>
  <si>
    <t>Hand pointing up</t>
  </si>
  <si>
    <t>Hand pointing down</t>
  </si>
  <si>
    <t>Trefoil</t>
  </si>
  <si>
    <t>Quatrefoil</t>
  </si>
  <si>
    <t>Birds</t>
  </si>
  <si>
    <t>Dove</t>
  </si>
  <si>
    <t>Animals</t>
  </si>
  <si>
    <t>Scrollwork (pattern)</t>
  </si>
  <si>
    <t>Shell</t>
  </si>
  <si>
    <t>Cornucopia</t>
  </si>
  <si>
    <t>Fan</t>
  </si>
  <si>
    <t>Fleur-de-lys</t>
  </si>
  <si>
    <t>Shield with design on it</t>
  </si>
  <si>
    <t>Transport scene</t>
  </si>
  <si>
    <t>Horseback/cart</t>
  </si>
  <si>
    <t>Ship</t>
  </si>
  <si>
    <t>Train</t>
  </si>
  <si>
    <t>Bicycle</t>
  </si>
  <si>
    <t>Car</t>
  </si>
  <si>
    <t>Motor cycle</t>
  </si>
  <si>
    <t>Lorry/bus</t>
  </si>
  <si>
    <t>Aeroplane</t>
  </si>
  <si>
    <t>Ploughing</t>
  </si>
  <si>
    <t>Blacksmiths tools</t>
  </si>
  <si>
    <t>Hobby</t>
  </si>
  <si>
    <t>Toys</t>
  </si>
  <si>
    <t>Rural scene</t>
  </si>
  <si>
    <t>Urban scene</t>
  </si>
  <si>
    <t>Columns</t>
  </si>
  <si>
    <t>Baluster columns</t>
  </si>
  <si>
    <t>Fluted columns</t>
  </si>
  <si>
    <t>Barley sugar spiral columns</t>
  </si>
  <si>
    <t>Swags of cloth</t>
  </si>
  <si>
    <t>Foliage scrolls</t>
  </si>
  <si>
    <t>Circles</t>
  </si>
  <si>
    <t>Rope</t>
  </si>
  <si>
    <t>Dog tooth</t>
  </si>
  <si>
    <t>Gothic crockets</t>
  </si>
  <si>
    <t>Egg and dart</t>
  </si>
  <si>
    <t>Triangles</t>
  </si>
  <si>
    <t>Gothic arcading</t>
  </si>
  <si>
    <t>Ribbons</t>
  </si>
  <si>
    <t>Roman</t>
  </si>
  <si>
    <t>Roman italic</t>
  </si>
  <si>
    <t>San serif</t>
  </si>
  <si>
    <t>Clarendon</t>
  </si>
  <si>
    <t>Egyptian</t>
  </si>
  <si>
    <t>Copper plate</t>
  </si>
  <si>
    <t>Gothic</t>
  </si>
  <si>
    <t>Stated date of erection</t>
  </si>
  <si>
    <t>Inferred date from first mentioned individual</t>
  </si>
  <si>
    <t>Inferred date from latest of a group first inscribed together</t>
  </si>
  <si>
    <t>Dates of those commemorated not relevant to monument date</t>
  </si>
  <si>
    <t>Method for dating monument</t>
  </si>
  <si>
    <t>No denomination</t>
  </si>
  <si>
    <t>Txt DT3</t>
  </si>
  <si>
    <t>Category / Broad Type</t>
  </si>
  <si>
    <t>DT3</t>
  </si>
  <si>
    <t>DT3 Table</t>
  </si>
  <si>
    <t>Detailed Type 3</t>
  </si>
  <si>
    <t>Kerbs with posts at the corners</t>
  </si>
  <si>
    <t>Kerbs with three posts at each side</t>
  </si>
  <si>
    <t>Orientation</t>
  </si>
  <si>
    <t>Low</t>
  </si>
  <si>
    <t>High</t>
  </si>
  <si>
    <t>N</t>
  </si>
  <si>
    <t>NE</t>
  </si>
  <si>
    <t>E</t>
  </si>
  <si>
    <t>SE</t>
  </si>
  <si>
    <t>S</t>
  </si>
  <si>
    <t>SW</t>
  </si>
  <si>
    <t>W</t>
  </si>
  <si>
    <t>NW</t>
  </si>
  <si>
    <t>0900</t>
  </si>
  <si>
    <t>0000</t>
  </si>
  <si>
    <t>San serif italic</t>
  </si>
  <si>
    <t>Egyptian italic</t>
  </si>
  <si>
    <t>Thin</t>
  </si>
  <si>
    <t>Flared Morley</t>
  </si>
  <si>
    <t>Tooling</t>
  </si>
  <si>
    <t>Smooth</t>
  </si>
  <si>
    <t>Rough</t>
  </si>
  <si>
    <t>Deep Hand Tooling</t>
  </si>
  <si>
    <t>Fine Hand Tooling</t>
  </si>
  <si>
    <t>Decorative Tooling</t>
  </si>
  <si>
    <t>Machine Cut Tooling</t>
  </si>
  <si>
    <t>Repairs</t>
  </si>
  <si>
    <t>No repairs</t>
  </si>
  <si>
    <t>Yellow sandstone</t>
  </si>
  <si>
    <t>Red sandstone</t>
  </si>
  <si>
    <t>White limestone</t>
  </si>
  <si>
    <t>Plain kerbs with bevelled and/or moulded internal faces</t>
  </si>
  <si>
    <t>Kerbs with posts at the corners and bevelled and/or moulded internal faces</t>
  </si>
  <si>
    <t>xNNN</t>
  </si>
  <si>
    <t>Cat0Kerbs!$A$2:$P$50</t>
  </si>
  <si>
    <t>00</t>
  </si>
  <si>
    <t>Wall Monument</t>
  </si>
  <si>
    <t>Grave Marker</t>
  </si>
  <si>
    <t>Cat7!$A$2:$P$50</t>
  </si>
  <si>
    <t>Low stone, top shaped like scroll, but not at bottom</t>
  </si>
  <si>
    <t>Circular disc</t>
  </si>
  <si>
    <t>Bench as memorial</t>
  </si>
  <si>
    <t>Flower holder built in at the base</t>
  </si>
  <si>
    <t>Kerbs ornately carved and shaped</t>
  </si>
  <si>
    <t>Pink chippings infill</t>
  </si>
  <si>
    <t>Gravel/Pebbles infill</t>
  </si>
  <si>
    <t>Shale fragments infill</t>
  </si>
  <si>
    <t>Other infill</t>
  </si>
  <si>
    <t>Bell</t>
  </si>
  <si>
    <t>Torches pointing upwards</t>
  </si>
  <si>
    <t>Star</t>
  </si>
  <si>
    <t>Moon</t>
  </si>
  <si>
    <t>Sun</t>
  </si>
  <si>
    <t>Rose</t>
  </si>
  <si>
    <t>Shamrocks</t>
  </si>
  <si>
    <t>Jesus</t>
  </si>
  <si>
    <t>Madonna</t>
  </si>
  <si>
    <t>Saint</t>
  </si>
  <si>
    <t>Justice with scales</t>
  </si>
  <si>
    <t>Head of Jesus</t>
  </si>
  <si>
    <t>Head of Mary</t>
  </si>
  <si>
    <t>Trinity</t>
  </si>
  <si>
    <t>Line of Bosses</t>
  </si>
  <si>
    <t>Banner</t>
  </si>
  <si>
    <t>Cross with radiance</t>
  </si>
  <si>
    <t>Crucifixion - complete scene</t>
  </si>
  <si>
    <t>Crucifixion - church interior</t>
  </si>
  <si>
    <t>Heart pierced by Time's dart</t>
  </si>
  <si>
    <t>Sacred heart with radiance</t>
  </si>
  <si>
    <t>"Squirting" heart</t>
  </si>
  <si>
    <t>Day of Judgement/Resurrection with radiance</t>
  </si>
  <si>
    <t>Chalice</t>
  </si>
  <si>
    <t>Romanesque tracery</t>
  </si>
  <si>
    <t>Ecclesiastical building</t>
  </si>
  <si>
    <t>Gate of St. Peters</t>
  </si>
  <si>
    <t>Bird and bush/flower</t>
  </si>
  <si>
    <t>Feathers</t>
  </si>
  <si>
    <t>Dog</t>
  </si>
  <si>
    <t>Swags of cloth - central</t>
  </si>
  <si>
    <t>Horse</t>
  </si>
  <si>
    <t>Diamond</t>
  </si>
  <si>
    <t>Full formal heraldic arms</t>
  </si>
  <si>
    <t>Lion</t>
  </si>
  <si>
    <t>Crossed swords</t>
  </si>
  <si>
    <t>Helmet</t>
  </si>
  <si>
    <t>Military regimental insignia</t>
  </si>
  <si>
    <t>Pews</t>
  </si>
  <si>
    <t>Bird with flower</t>
  </si>
  <si>
    <t>Scrolls</t>
  </si>
  <si>
    <t>Border (outline)</t>
  </si>
  <si>
    <t>Border (decorative)</t>
  </si>
  <si>
    <t>7000</t>
  </si>
  <si>
    <t>4000</t>
  </si>
  <si>
    <t>1000</t>
  </si>
  <si>
    <t>2000</t>
  </si>
  <si>
    <t>3000</t>
  </si>
  <si>
    <t>7100</t>
  </si>
  <si>
    <t>8000</t>
  </si>
  <si>
    <t>9000</t>
  </si>
  <si>
    <t>9800</t>
  </si>
  <si>
    <t>Sculpture of angel</t>
  </si>
  <si>
    <t>Sculpture of angel standing, pointing upwards</t>
  </si>
  <si>
    <t>Sculpture of angel seated, mourning</t>
  </si>
  <si>
    <t>Sculpture of angel kneeling, praying</t>
  </si>
  <si>
    <t>Sculpture of cherub</t>
  </si>
  <si>
    <t>Sculpture of the Virgin Mary</t>
  </si>
  <si>
    <t>Sculpture of Calvary</t>
  </si>
  <si>
    <t>0300</t>
  </si>
  <si>
    <t>0500</t>
  </si>
  <si>
    <t>Low Grave Monument</t>
  </si>
  <si>
    <t>Ledger Stone</t>
  </si>
  <si>
    <t>Grave Kerbs</t>
  </si>
  <si>
    <t>Grave Cross</t>
  </si>
  <si>
    <t>Grave Sculpture</t>
  </si>
  <si>
    <t>Pedestal Tomb</t>
  </si>
  <si>
    <t>STANDARD MOTIFS</t>
  </si>
  <si>
    <t>Coffin shaped ledger</t>
  </si>
  <si>
    <t>Cremation plaque set into ground</t>
  </si>
  <si>
    <t>Rectangular plaque set into ground</t>
  </si>
  <si>
    <t>Kerbs with high railings</t>
  </si>
  <si>
    <t>Railings only (no kerbs visible)</t>
  </si>
  <si>
    <t>Kerbs with three posts at each side and bevelled and/or moulded internal faces</t>
  </si>
  <si>
    <t>Cross with third arm</t>
  </si>
  <si>
    <t>Cross of Lorraine (with second arm at an angle)</t>
  </si>
  <si>
    <t>Cross with gable</t>
  </si>
  <si>
    <t>Sculpture of a male figure</t>
  </si>
  <si>
    <t>Male bust</t>
  </si>
  <si>
    <t>Sculpture of a female figure</t>
  </si>
  <si>
    <t>Female bust</t>
  </si>
  <si>
    <t>Other sculpted design (e.g. car)</t>
  </si>
  <si>
    <t>Headstone / Boulder / Rock grave marker</t>
  </si>
  <si>
    <t>Headstone with round top</t>
  </si>
  <si>
    <t>Headstone with Gothic pointed top</t>
  </si>
  <si>
    <t>Headstone with triangular top</t>
  </si>
  <si>
    <t>Headstone with pedimented top</t>
  </si>
  <si>
    <t>Headstone with slightly curved top</t>
  </si>
  <si>
    <t>Headstone with sinuous top</t>
  </si>
  <si>
    <t>Headstone with flat top</t>
  </si>
  <si>
    <t>Headstone with concave pointed top</t>
  </si>
  <si>
    <t>Headstone with flat top and semicircular central feature</t>
  </si>
  <si>
    <t>Headstone with flat top and triangular central feature</t>
  </si>
  <si>
    <t>Headstone with flat top and slightly curved central feature</t>
  </si>
  <si>
    <t>Headstone with asymmetrical top</t>
  </si>
  <si>
    <t>Headstone with oval central feature</t>
  </si>
  <si>
    <t>Headstone with integral cross on top</t>
  </si>
  <si>
    <t>Headstone with integral ringed cross on top</t>
  </si>
  <si>
    <t>Headstone with triangular top and integral cross on top</t>
  </si>
  <si>
    <t>Headstone with triangular top and integral ringed cross on top</t>
  </si>
  <si>
    <t>Headstone with rounded top and integral cross on top</t>
  </si>
  <si>
    <t>Headstone with rounded top and integral ringed cross on top</t>
  </si>
  <si>
    <t>Headstone with Gothic pointed top and integral cross on top</t>
  </si>
  <si>
    <t>Headstone with Gothic pointed top and integral ringed cross on top</t>
  </si>
  <si>
    <t>NNNx</t>
  </si>
  <si>
    <t>Wall monument</t>
  </si>
  <si>
    <t>Wall monument on church exterior</t>
  </si>
  <si>
    <t>Wall monument on boundary wall</t>
  </si>
  <si>
    <t>Wall monument on freestanding section of wall</t>
  </si>
  <si>
    <t xml:space="preserve">Panel covering loculus for interment in upstanding communal block </t>
  </si>
  <si>
    <t>Panel covering wall niche for cremation</t>
  </si>
  <si>
    <t>Flower holder in place of stone and no other form of memorial</t>
  </si>
  <si>
    <t>Thick, low memorial at head of grave - often originally part of a plot with additional kerbs</t>
  </si>
  <si>
    <t>Plaque on railings/tree</t>
  </si>
  <si>
    <t>Major upstanding structure</t>
  </si>
  <si>
    <t>Columbarium for cremations</t>
  </si>
  <si>
    <t>Large box shaped tomb</t>
  </si>
  <si>
    <t>Large box shaped tomb with flat slab</t>
  </si>
  <si>
    <t>Large box shaped tomb with scroll</t>
  </si>
  <si>
    <t>9500</t>
  </si>
  <si>
    <t>Funerary Building</t>
  </si>
  <si>
    <t>9550</t>
  </si>
  <si>
    <t>Columbarium</t>
  </si>
  <si>
    <t>9600</t>
  </si>
  <si>
    <t>9900</t>
  </si>
  <si>
    <t>Burial Vault</t>
  </si>
  <si>
    <t>Large box shaped tomb with open book</t>
  </si>
  <si>
    <t>Large box shaped tomb with vertical headstone</t>
  </si>
  <si>
    <t>Large box shaped tomb with horizontal cross</t>
  </si>
  <si>
    <t>Large box shaped tomb with vertical cross</t>
  </si>
  <si>
    <t>Large box shaped tomb with sculpture</t>
  </si>
  <si>
    <t>Partially subterranean vault</t>
  </si>
  <si>
    <t>Partially subterranean vault with barrel vault just visible</t>
  </si>
  <si>
    <t>Partially subterranean vault with barrel vault roof and vertical sides</t>
  </si>
  <si>
    <t>Partially subterranean vault with gable roof and vertical sides</t>
  </si>
  <si>
    <t>Cat9c!$A$2:$P$50</t>
  </si>
  <si>
    <t>Cat9c!$O$2:$P$59</t>
  </si>
  <si>
    <t>Cat456!$A$2:$P$50</t>
  </si>
  <si>
    <t>Cat456!$H$2:$I$54</t>
  </si>
  <si>
    <t>Cat456!$O$2:$P$54</t>
  </si>
  <si>
    <t>Christian (denomination not known)</t>
  </si>
  <si>
    <t>Anglican/Episcopalian</t>
  </si>
  <si>
    <t>Orthodox (denomination not known)</t>
  </si>
  <si>
    <t>Greek Orthodox</t>
  </si>
  <si>
    <t>Russian Orthodox</t>
  </si>
  <si>
    <t>Jewish (denomination not known)</t>
  </si>
  <si>
    <t>Jewish (Ashkenazi)</t>
  </si>
  <si>
    <t>Jewish (Sephardic)</t>
  </si>
  <si>
    <t>Islamic</t>
  </si>
  <si>
    <t>Pet cemetery</t>
  </si>
  <si>
    <t>Sound and in situ (even if leaning)</t>
  </si>
  <si>
    <t>Sound, but displaced</t>
  </si>
  <si>
    <t>Falling apart, incomplete but recognisable</t>
  </si>
  <si>
    <t>Collapsed and form unknown</t>
  </si>
  <si>
    <t>All legible</t>
  </si>
  <si>
    <t>Mainly legible</t>
  </si>
  <si>
    <t>Illegible/destroyed/face down</t>
  </si>
  <si>
    <t>Purple slate</t>
  </si>
  <si>
    <t>Cream-glazed ceramic</t>
  </si>
  <si>
    <t>Mosaic (any materials)</t>
  </si>
  <si>
    <t>Grey limestone</t>
  </si>
  <si>
    <t>Wood</t>
  </si>
  <si>
    <t>Octagon</t>
  </si>
  <si>
    <t>Relief decoration (e.g. a wreath)</t>
  </si>
  <si>
    <t>Skull and bones</t>
  </si>
  <si>
    <t>Death (figure)</t>
  </si>
  <si>
    <t>Memento Mori text</t>
  </si>
  <si>
    <t>Scale</t>
  </si>
  <si>
    <t>Broken column</t>
  </si>
  <si>
    <t>Sun rising/setting</t>
  </si>
  <si>
    <t>Two cherubs</t>
  </si>
  <si>
    <t>Three cherubs</t>
  </si>
  <si>
    <t>Flower(s)</t>
  </si>
  <si>
    <t>Rosette/marigold</t>
  </si>
  <si>
    <t>Tulip</t>
  </si>
  <si>
    <t>Lily</t>
  </si>
  <si>
    <t>Yorkshire rose</t>
  </si>
  <si>
    <t>Thistle</t>
  </si>
  <si>
    <t>Daffodil</t>
  </si>
  <si>
    <t>Celtic/ringed cross</t>
  </si>
  <si>
    <t>Cross of Lorraine/2-barred cross</t>
  </si>
  <si>
    <t>Chi Rho</t>
  </si>
  <si>
    <t>Virgin Mary full figure</t>
  </si>
  <si>
    <t>Scroll (not pattern or text panel)</t>
  </si>
  <si>
    <t>Lamb of God - no banner</t>
  </si>
  <si>
    <t>"Gloria in excelsis deo" text</t>
  </si>
  <si>
    <t>HIS with cross on bar of H</t>
  </si>
  <si>
    <t>IHS in radiate circle (often dog tooth pattern)</t>
  </si>
  <si>
    <t>Alpha and/or Omega</t>
  </si>
  <si>
    <t>Vine scrolls with animals, birds</t>
  </si>
  <si>
    <t>Hands clasped/shaking</t>
  </si>
  <si>
    <t>Palmette</t>
  </si>
  <si>
    <t>Canopy</t>
  </si>
  <si>
    <t>Curtains</t>
  </si>
  <si>
    <t>Masonic symbols</t>
  </si>
  <si>
    <t>Compass</t>
  </si>
  <si>
    <t>(Set) Square</t>
  </si>
  <si>
    <t>(Set) Square and compass</t>
  </si>
  <si>
    <t>Gun/Cannon</t>
  </si>
  <si>
    <t>Occupation (other)</t>
  </si>
  <si>
    <t>Horseshoe</t>
  </si>
  <si>
    <t>Weaver's tools</t>
  </si>
  <si>
    <t>Carpenter's tools</t>
  </si>
  <si>
    <t>Cartoon character</t>
  </si>
  <si>
    <t>Hunting</t>
  </si>
  <si>
    <t>Portrait photograph</t>
  </si>
  <si>
    <t>Portrait etched</t>
  </si>
  <si>
    <t>Iron clamps</t>
  </si>
  <si>
    <t>Copper alloy clamps</t>
  </si>
  <si>
    <t>Lead clamps</t>
  </si>
  <si>
    <t>Mortar/concrete/adhesive</t>
  </si>
  <si>
    <t>Inferred date of footstone from associated monument</t>
  </si>
  <si>
    <t>Inferred date from associated headstone</t>
  </si>
  <si>
    <t>, with a square cut top</t>
  </si>
  <si>
    <t>, with a bevelled top</t>
  </si>
  <si>
    <t>, with a coped top</t>
  </si>
  <si>
    <t>, with a moulded top</t>
  </si>
  <si>
    <t>, with a single bale on top</t>
  </si>
  <si>
    <t>, with a double bale on top</t>
  </si>
  <si>
    <t>, with a low monument on top</t>
  </si>
  <si>
    <t>, with one step diamond shaped</t>
  </si>
  <si>
    <t>, on stepped base</t>
  </si>
  <si>
    <t>, on rocky base</t>
  </si>
  <si>
    <t>, on cubed base</t>
  </si>
  <si>
    <t>, with indented sides</t>
  </si>
  <si>
    <t>, with shape of top repeated twice</t>
  </si>
  <si>
    <t>, with shape of top repeated three times</t>
  </si>
  <si>
    <t>, incorporating a scroll</t>
  </si>
  <si>
    <t>, with a small cross on top</t>
  </si>
  <si>
    <t>, with a small ringed cross on top</t>
  </si>
  <si>
    <t>, semicircular shoulders</t>
  </si>
  <si>
    <t>, quarter-circular shoulders</t>
  </si>
  <si>
    <t>, square shoulders</t>
  </si>
  <si>
    <t>, triangular shoulders</t>
  </si>
  <si>
    <t>, pointed shoulders</t>
  </si>
  <si>
    <t>, convex shoulders</t>
  </si>
  <si>
    <t>, concave shoulders</t>
  </si>
  <si>
    <t>, angled shoulders</t>
  </si>
  <si>
    <t>, stepped shoulders</t>
  </si>
  <si>
    <t>, topped with urn</t>
  </si>
  <si>
    <t>, topped with draped urn</t>
  </si>
  <si>
    <t>, topped with finial</t>
  </si>
  <si>
    <t>, topped with a sphere</t>
  </si>
  <si>
    <t>, topped with a  neo-classical sarcophagus</t>
  </si>
  <si>
    <t>, topped with gothic cross</t>
  </si>
  <si>
    <t>, topped with a cross</t>
  </si>
  <si>
    <t>, topped with a ringed cross</t>
  </si>
  <si>
    <t>No body stone</t>
  </si>
  <si>
    <t>No foot stone</t>
  </si>
  <si>
    <t>No kerb</t>
  </si>
  <si>
    <t>No infill</t>
  </si>
  <si>
    <t>Peat or soil infill</t>
  </si>
  <si>
    <t>rounded top</t>
  </si>
  <si>
    <t>semicircular central feature</t>
  </si>
  <si>
    <t>pointed top</t>
  </si>
  <si>
    <t>triangular top</t>
  </si>
  <si>
    <t>triangular central feature</t>
  </si>
  <si>
    <t>slightly curved top</t>
  </si>
  <si>
    <t>slightly curved central feature</t>
  </si>
  <si>
    <t>sinuous top</t>
  </si>
  <si>
    <t>convex shoulders/corners</t>
  </si>
  <si>
    <t>concave shoulders/corners</t>
  </si>
  <si>
    <t>angled shoulders/corners</t>
  </si>
  <si>
    <t>stepped shoulders/corners</t>
  </si>
  <si>
    <t>shape repeated twice</t>
  </si>
  <si>
    <t>shape repeated three times</t>
  </si>
  <si>
    <t>Burial Ground Code</t>
  </si>
  <si>
    <t>Memorial Number</t>
  </si>
  <si>
    <t>LOCAL_MEMORIAL ID</t>
  </si>
  <si>
    <t>Memorial number existing system</t>
  </si>
  <si>
    <t>LEGACY_ID</t>
  </si>
  <si>
    <t>DENOMINATION</t>
  </si>
  <si>
    <t>Memorial no of plot if in complex</t>
  </si>
  <si>
    <t>PLOT_ID</t>
  </si>
  <si>
    <t>Condition of Monument</t>
  </si>
  <si>
    <t>MEMORIAL_CONDITION</t>
  </si>
  <si>
    <t>Condition of Inscription</t>
  </si>
  <si>
    <t>CONDITION</t>
  </si>
  <si>
    <t>Height incl base</t>
  </si>
  <si>
    <t>Width</t>
  </si>
  <si>
    <t>Thickness / length</t>
  </si>
  <si>
    <t>Height of base</t>
  </si>
  <si>
    <t>Width of base</t>
  </si>
  <si>
    <t>Main Material 1</t>
  </si>
  <si>
    <t>Main Material 2</t>
  </si>
  <si>
    <t>Main Material 3</t>
  </si>
  <si>
    <t>Main Material 4</t>
  </si>
  <si>
    <t>HEIGHT</t>
  </si>
  <si>
    <t>WIDTH</t>
  </si>
  <si>
    <t>HEIGHT (Base)</t>
  </si>
  <si>
    <t>WIDTH (Base)</t>
  </si>
  <si>
    <t>ORIENTATION</t>
  </si>
  <si>
    <t>Material of base</t>
  </si>
  <si>
    <t>Memorial Type</t>
  </si>
  <si>
    <t>BROAD_TYPE</t>
  </si>
  <si>
    <t>MEMORIAL_CODE</t>
  </si>
  <si>
    <t>DETAILED_TYPE</t>
  </si>
  <si>
    <t>ELEMENT_CODE</t>
  </si>
  <si>
    <t>Shape of Text Panel 1</t>
  </si>
  <si>
    <t>PANEL_SHAPE_CODE (1)</t>
  </si>
  <si>
    <t>PANEL_SHAPE (1)</t>
  </si>
  <si>
    <t>Shape of Text Panel 2</t>
  </si>
  <si>
    <t>PANEL_SHAPE_CODE (2)</t>
  </si>
  <si>
    <t>PANEL_SHAPE (2)</t>
  </si>
  <si>
    <t>Definition of Text Panel 1</t>
  </si>
  <si>
    <t>Definition of Text Panel 2</t>
  </si>
  <si>
    <t>Technique of Inscription 1</t>
  </si>
  <si>
    <t>TECHNIQUE (1)</t>
  </si>
  <si>
    <t>Technique of Inscription 2</t>
  </si>
  <si>
    <t>TECHNIQUE (2)</t>
  </si>
  <si>
    <t>Technique of Inscription 3</t>
  </si>
  <si>
    <t>TECHNIQUE (3)</t>
  </si>
  <si>
    <t>Technique of Inscription 4</t>
  </si>
  <si>
    <t>TECHNIQUE (4)</t>
  </si>
  <si>
    <t>Technique of Inscription 5</t>
  </si>
  <si>
    <t>TECHNIQUE (5)</t>
  </si>
  <si>
    <t>Technique of Inscription 6</t>
  </si>
  <si>
    <t>TECHNIQUE (6)</t>
  </si>
  <si>
    <t>Letter Style 1</t>
  </si>
  <si>
    <t>STYLE (1)</t>
  </si>
  <si>
    <t>Letter Style 2</t>
  </si>
  <si>
    <t>STYLE (2)</t>
  </si>
  <si>
    <t>Letter Style 3</t>
  </si>
  <si>
    <t>STYLE (3)</t>
  </si>
  <si>
    <t>STYLE (4)</t>
  </si>
  <si>
    <t>Letter Style 4</t>
  </si>
  <si>
    <t>Decorative Motif (Central) 1</t>
  </si>
  <si>
    <t>MOTIF_CODE (1) (CENTRAL)</t>
  </si>
  <si>
    <t>Decorative Motif (Central) 2</t>
  </si>
  <si>
    <t>MOTIF_CODE (2) (CENTRAL)</t>
  </si>
  <si>
    <t>Decorative Motif (Central) 3</t>
  </si>
  <si>
    <t>MOTIF_CODE (3) (CENTRAL)</t>
  </si>
  <si>
    <t>Marginal Decorative Motif 1</t>
  </si>
  <si>
    <t>MOTIF_CODE (1) (MARGINAL)</t>
  </si>
  <si>
    <t>MOTIF_TYPE (1) (CENTRAL)</t>
  </si>
  <si>
    <t>MOTIF_TYPE (2) (CENTRAL)</t>
  </si>
  <si>
    <t>MOTIF_TYPE (3) (CENTRAL)</t>
  </si>
  <si>
    <t>Marginal Decorative Motif 2</t>
  </si>
  <si>
    <t>MOTIF_CODE (2) (MARGINAL)</t>
  </si>
  <si>
    <t>MOTIF_TYPE (1) (MARGINAL)</t>
  </si>
  <si>
    <t>MOTIF_TYPE (2) (MARGINAL)</t>
  </si>
  <si>
    <t>MOTIF_CODE (3) (MARGINAL)</t>
  </si>
  <si>
    <t>MOTIF_TYPE (3) (MARGINAL)</t>
  </si>
  <si>
    <t>Marginal Decorative Motif 3</t>
  </si>
  <si>
    <t>Tooling back</t>
  </si>
  <si>
    <t>TOOLING_BACK</t>
  </si>
  <si>
    <t>Tooling sides</t>
  </si>
  <si>
    <t>TOOLING_SIDES</t>
  </si>
  <si>
    <t>Repairs to monument</t>
  </si>
  <si>
    <t>REPAIRS</t>
  </si>
  <si>
    <t xml:space="preserve">Date of Monument </t>
  </si>
  <si>
    <t>Reason (How dated?)</t>
  </si>
  <si>
    <t>Decade</t>
  </si>
  <si>
    <t>DATE_REASONING</t>
  </si>
  <si>
    <t>B35</t>
  </si>
  <si>
    <t xml:space="preserve"> </t>
  </si>
  <si>
    <t>0001</t>
  </si>
  <si>
    <t>Mem no. existing system</t>
  </si>
  <si>
    <t>Surname</t>
  </si>
  <si>
    <t>Sex</t>
  </si>
  <si>
    <t>Age</t>
  </si>
  <si>
    <t>Month of death</t>
  </si>
  <si>
    <t>Year of death</t>
  </si>
  <si>
    <t>Occupation</t>
  </si>
  <si>
    <t>Of place</t>
  </si>
  <si>
    <t>Any other comments</t>
  </si>
  <si>
    <t>Memorial no.</t>
  </si>
  <si>
    <t>Place on memorial</t>
  </si>
  <si>
    <t>Forename  1</t>
  </si>
  <si>
    <t>Forename  2</t>
  </si>
  <si>
    <t>Decade of death</t>
  </si>
  <si>
    <t>Commemorated or Mentioned</t>
  </si>
  <si>
    <t>POSITION</t>
  </si>
  <si>
    <t>SURNAME</t>
  </si>
  <si>
    <t>FORENAME1</t>
  </si>
  <si>
    <t>FORENAME2</t>
  </si>
  <si>
    <t>SEX</t>
  </si>
  <si>
    <t>AGE</t>
  </si>
  <si>
    <t>MONTH_D</t>
  </si>
  <si>
    <t>YEAR_D</t>
  </si>
  <si>
    <t>BUR_REM_MEM</t>
  </si>
  <si>
    <t>OCCUPATION</t>
  </si>
  <si>
    <t>LOCAL_MEMORIAL_ID</t>
  </si>
  <si>
    <t>Comments</t>
  </si>
  <si>
    <t>COMMENTS</t>
  </si>
  <si>
    <t>Memorial</t>
  </si>
  <si>
    <t>Relationship</t>
  </si>
  <si>
    <t>Person 2</t>
  </si>
  <si>
    <t>Person 1</t>
  </si>
  <si>
    <t>List of Memorials</t>
  </si>
  <si>
    <t>John</t>
  </si>
  <si>
    <t>Cell ref</t>
  </si>
  <si>
    <t>Wilson</t>
  </si>
  <si>
    <t>James</t>
  </si>
  <si>
    <t>Ann</t>
  </si>
  <si>
    <t>Jessica</t>
  </si>
  <si>
    <t>combined name</t>
  </si>
  <si>
    <t>People on each memorial</t>
  </si>
  <si>
    <t>List of Possible Relationships</t>
  </si>
  <si>
    <t>Stated or Inferred</t>
  </si>
  <si>
    <t>COMMEMORATED_NO</t>
  </si>
  <si>
    <t>ORIGINAL_POSITION</t>
  </si>
  <si>
    <t>Y</t>
  </si>
  <si>
    <t>MASON_NAME</t>
  </si>
  <si>
    <t>MASON_MARK</t>
  </si>
  <si>
    <t>Upper  case F</t>
  </si>
  <si>
    <t>EVENT_TYPE</t>
  </si>
  <si>
    <t>FIrst World War</t>
  </si>
  <si>
    <t>Title</t>
  </si>
  <si>
    <t>TITLE</t>
  </si>
  <si>
    <t>Maiden Name</t>
  </si>
  <si>
    <t>MAIDEN_NAME</t>
  </si>
  <si>
    <t>Fisher</t>
  </si>
  <si>
    <t>Dr</t>
  </si>
  <si>
    <t>Honorific</t>
  </si>
  <si>
    <t>HONORIFIC</t>
  </si>
  <si>
    <t>FRS</t>
  </si>
  <si>
    <t>M</t>
  </si>
  <si>
    <t>F</t>
  </si>
  <si>
    <t>January</t>
  </si>
  <si>
    <t>July</t>
  </si>
  <si>
    <t>Commemorated</t>
  </si>
  <si>
    <t>Artist</t>
  </si>
  <si>
    <t>Basketmaker</t>
  </si>
  <si>
    <t>Heeley</t>
  </si>
  <si>
    <t>Sharrow</t>
  </si>
  <si>
    <t>No other comments</t>
  </si>
  <si>
    <t>None</t>
  </si>
  <si>
    <t>REL_DESC</t>
  </si>
  <si>
    <t>REL_TYPE</t>
  </si>
  <si>
    <t>Language</t>
  </si>
  <si>
    <t>Inscription text</t>
  </si>
  <si>
    <t>Type of Quote</t>
  </si>
  <si>
    <t>Quote Source (if known)</t>
  </si>
  <si>
    <t>To be completed only if the same data was not recorded on the MEMORIALS sheet.</t>
  </si>
  <si>
    <t>Letter style 1</t>
  </si>
  <si>
    <t>Letter style 2</t>
  </si>
  <si>
    <t>Letter style 3</t>
  </si>
  <si>
    <t>Letter style 4</t>
  </si>
  <si>
    <t>QUOTE_SOURCE</t>
  </si>
  <si>
    <t>QUOTE_TYPE</t>
  </si>
  <si>
    <t>EP_TEXT</t>
  </si>
  <si>
    <t>LANGUAGE</t>
  </si>
  <si>
    <t>English</t>
  </si>
  <si>
    <t>In Loving Memory of James John Wilson AND his wife Ann Jessica Wilson "All may God amend"</t>
  </si>
  <si>
    <t>Biblical</t>
  </si>
  <si>
    <t>No. People Commemorated</t>
  </si>
  <si>
    <t>Name of Mason</t>
  </si>
  <si>
    <t>Descripton of Mason's Mark</t>
  </si>
  <si>
    <t xml:space="preserve">Associated Historical Event </t>
  </si>
  <si>
    <t>This column auto-completes based on the number of people recorded per memorial in the PEOPLE sheet</t>
  </si>
  <si>
    <t>This sheet is to be used in conjunction with the Council for British Archaeology Recording Forms and Guidance. Columns in GREEN are filled automatically when numerical codes are input in the WHITE columns.</t>
  </si>
  <si>
    <t>DATABASE FIELDS:</t>
  </si>
  <si>
    <t>These fields are additional to the ones on the CBA Recording Forms</t>
  </si>
  <si>
    <t>Input a memorial number then use the drop down menus to define relationships. IMPORTANT: Names are sourced from the PEOPLE sheet, so fill complete all the people on a memorial before defining their relationships.</t>
  </si>
  <si>
    <t>DO NOT ALTER THIS SHEET</t>
  </si>
  <si>
    <t>Do not edit this column</t>
  </si>
  <si>
    <t>PERSON_ID</t>
  </si>
  <si>
    <t>Do not edit</t>
  </si>
  <si>
    <t>PERSON_ID_1</t>
  </si>
  <si>
    <t>PERSON_ID_2</t>
  </si>
  <si>
    <t>Psalms 4:12</t>
  </si>
  <si>
    <t>PLACE</t>
  </si>
  <si>
    <t>Day of death</t>
  </si>
  <si>
    <t>DAY_D</t>
  </si>
  <si>
    <t>MATERIAL (COMPONENT: MAIN, RANKNG: 1)</t>
  </si>
  <si>
    <t>MATERIAL (COMPONENT: MAIN, RANKNG: 2)</t>
  </si>
  <si>
    <t>MATERIAL (COMPONENT: MAIN, RANKNG: 3)</t>
  </si>
  <si>
    <t>MATERIAL (COMPONENT: MAIN, RANKNG: 4)</t>
  </si>
  <si>
    <t>MATERIAL (COMPONENT: BASE)</t>
  </si>
  <si>
    <t>FOOTSTONE</t>
  </si>
  <si>
    <t>BODYSTONE</t>
  </si>
  <si>
    <t>KERB</t>
  </si>
  <si>
    <t>INFILL</t>
  </si>
  <si>
    <t>THICKNESS</t>
  </si>
  <si>
    <t>B12</t>
  </si>
  <si>
    <t>Wife of</t>
  </si>
  <si>
    <t>Husband of</t>
  </si>
  <si>
    <t>Spouse of</t>
  </si>
  <si>
    <t>Son of</t>
  </si>
  <si>
    <t>Daughter of</t>
  </si>
  <si>
    <t>Child of</t>
  </si>
  <si>
    <t>Brother of</t>
  </si>
  <si>
    <t>Sister of</t>
  </si>
  <si>
    <t>Sibling of</t>
  </si>
  <si>
    <t>Mother of</t>
  </si>
  <si>
    <t>Father of</t>
  </si>
  <si>
    <t>Parent of</t>
  </si>
  <si>
    <t>Granddaughter of</t>
  </si>
  <si>
    <t>Grandson of</t>
  </si>
  <si>
    <t>Grandchild of</t>
  </si>
  <si>
    <t>Grandmother of</t>
  </si>
  <si>
    <t>Grandfather of</t>
  </si>
  <si>
    <t>Grandparent of</t>
  </si>
  <si>
    <t>Great-granddaughter of</t>
  </si>
  <si>
    <t>Great-grandson of</t>
  </si>
  <si>
    <t>Great-grandchild of</t>
  </si>
  <si>
    <t>Great-grandmother of</t>
  </si>
  <si>
    <t>Great-grandfather of</t>
  </si>
  <si>
    <t>Great-grandparent of</t>
  </si>
  <si>
    <t>Nephew of</t>
  </si>
  <si>
    <t>Niece of</t>
  </si>
  <si>
    <t>Aunt of</t>
  </si>
  <si>
    <t>Uncle of</t>
  </si>
  <si>
    <t>Cousin of</t>
  </si>
  <si>
    <t>Stepmother of</t>
  </si>
  <si>
    <t>Stepfather of</t>
  </si>
  <si>
    <t>Stepparent of</t>
  </si>
  <si>
    <t>Stepdaughter of</t>
  </si>
  <si>
    <t>Stepson of</t>
  </si>
  <si>
    <t>Stepchild of</t>
  </si>
  <si>
    <t>Employer of</t>
  </si>
  <si>
    <t>Employee of</t>
  </si>
  <si>
    <t>Colleague of</t>
  </si>
  <si>
    <t>IF YOU HAVE MORE ENTRIES TO ADD, START A NEW SPREADSHEET OR CONTACT THE ARCHAEOLOGY DATA SERVICE FOR HELP.</t>
  </si>
  <si>
    <t>Buried</t>
  </si>
  <si>
    <t>Original Position</t>
  </si>
  <si>
    <t>F. Johnson</t>
  </si>
  <si>
    <t>Inferred</t>
  </si>
  <si>
    <t>EXAMPLE</t>
  </si>
  <si>
    <t>EG1</t>
  </si>
  <si>
    <t>Cyrillic</t>
  </si>
  <si>
    <t>Chinese</t>
  </si>
  <si>
    <t>Arabic</t>
  </si>
  <si>
    <t>Hebrew</t>
  </si>
  <si>
    <t>Korean</t>
  </si>
  <si>
    <t>Greek</t>
  </si>
  <si>
    <t>Bold with serifs</t>
  </si>
  <si>
    <t>020</t>
  </si>
  <si>
    <t>010</t>
  </si>
  <si>
    <t>030</t>
  </si>
  <si>
    <t>040</t>
  </si>
  <si>
    <t>050</t>
  </si>
  <si>
    <t>060</t>
  </si>
  <si>
    <t xml:space="preserve"> with 1 stepped base</t>
  </si>
  <si>
    <t xml:space="preserve"> with 2 stepped base</t>
  </si>
  <si>
    <t xml:space="preserve"> with 3 stepped base</t>
  </si>
  <si>
    <t xml:space="preserve"> with 4 stepped base</t>
  </si>
  <si>
    <t xml:space="preserve"> with rocky base</t>
  </si>
  <si>
    <t xml:space="preserve"> with roughly square base</t>
  </si>
  <si>
    <t>4102</t>
  </si>
  <si>
    <t xml:space="preserve"> with 2nd stage cube/cuboid</t>
  </si>
  <si>
    <t xml:space="preserve"> with 2nd stage gable</t>
  </si>
  <si>
    <t xml:space="preserve"> with 2nd stage Gothic structure</t>
  </si>
  <si>
    <t xml:space="preserve"> with 2nd stage obelisk</t>
  </si>
  <si>
    <t xml:space="preserve"> with 2nd stage pyramid</t>
  </si>
  <si>
    <t xml:space="preserve"> with 2nd stage dome</t>
  </si>
  <si>
    <t xml:space="preserve"> with 2nd stage column</t>
  </si>
  <si>
    <t xml:space="preserve"> with 2nd stage broken column</t>
  </si>
  <si>
    <t xml:space="preserve"> with 2nd stage sarcophagus</t>
  </si>
  <si>
    <t xml:space="preserve"> with ends that extend higher then the main tomb roof</t>
  </si>
  <si>
    <t>PANEL_DEFINITION (1)</t>
  </si>
  <si>
    <t>PANEL_DEFINITION (2)</t>
  </si>
  <si>
    <t>This should be marked 'Yes' if the memorial inscription could refer to someone currently alive: E.g. "In memory of Jane Lockett, d.1943. Survived by her daughters Joan and Lucy" - Joan and Lucy might be alive so mark 'Yes' (always err on the side of caution).</t>
  </si>
  <si>
    <t>Mentions someone currently living? (GDPR flag)</t>
  </si>
  <si>
    <t>GDPR_FLAG</t>
  </si>
  <si>
    <t>Yes</t>
  </si>
  <si>
    <t xml:space="preserve">This column autofills if the GDPR flag is 'Yes', drawing an appropriated date from data in the PEOPLE sheet </t>
  </si>
  <si>
    <t>Embago Date</t>
  </si>
  <si>
    <t>EMBARGO_DATE</t>
  </si>
  <si>
    <t>Technique of Inscription 7</t>
  </si>
  <si>
    <t>TECHNIQUE (7)</t>
  </si>
  <si>
    <t>Technique of Inscription 8</t>
  </si>
  <si>
    <t>TECHNIQUE (8)</t>
  </si>
  <si>
    <t>, with a centred cusped top</t>
  </si>
  <si>
    <t>, with a top that is cut away on both sides</t>
  </si>
  <si>
    <t>DO NOT EDIT</t>
  </si>
  <si>
    <t>2 Ann Jessica Wilson</t>
  </si>
  <si>
    <t>1 James John Wilson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</si>
</sst>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18" x14ac:knownFonts="1">
    <font>
      <sz val="11"/>
      <color theme="1"/>
      <name val="Calibri"/>
      <family val="2"/>
      <scheme val="minor"/>
    </font>
    <font>
      <b/>
      <sz val="11"/>
      <color theme="1"/>
      <name val="Calibri"/>
      <family val="2"/>
      <scheme val="minor"/>
    </font>
    <font>
      <b/>
      <sz val="10"/>
      <name val="Arial"/>
      <family val="2"/>
    </font>
    <font>
      <sz val="11"/>
      <color rgb="FF006100"/>
      <name val="Calibri"/>
      <family val="2"/>
      <scheme val="minor"/>
    </font>
    <font>
      <sz val="11"/>
      <color rgb="FF9C0006"/>
      <name val="Calibri"/>
      <family val="2"/>
      <scheme val="minor"/>
    </font>
    <font>
      <sz val="9"/>
      <color indexed="81"/>
      <name val="Tahoma"/>
      <family val="2"/>
    </font>
    <font>
      <b/>
      <sz val="9"/>
      <color indexed="81"/>
      <name val="Tahoma"/>
      <family val="2"/>
    </font>
    <font>
      <sz val="11"/>
      <name val="Calibri"/>
      <family val="2"/>
      <scheme val="minor"/>
    </font>
    <font>
      <b/>
      <sz val="11"/>
      <color rgb="FF006100"/>
      <name val="Calibri"/>
      <family val="2"/>
      <scheme val="minor"/>
    </font>
    <font>
      <sz val="11"/>
      <color theme="1"/>
      <name val="Calibri"/>
      <family val="2"/>
      <scheme val="minor"/>
    </font>
    <font>
      <b/>
      <sz val="10"/>
      <name val="Arial"/>
      <family val="2"/>
    </font>
    <font>
      <sz val="11"/>
      <color rgb="FF3F3F76"/>
      <name val="Calibri"/>
      <family val="2"/>
      <scheme val="minor"/>
    </font>
    <font>
      <sz val="11"/>
      <color rgb="FF454545"/>
      <name val="Courier New"/>
      <family val="3"/>
    </font>
    <font>
      <sz val="11"/>
      <color rgb="FFFF0000"/>
      <name val="Calibri"/>
      <family val="2"/>
      <scheme val="minor"/>
    </font>
    <font>
      <b/>
      <sz val="11"/>
      <color rgb="FFFF0000"/>
      <name val="Calibri"/>
      <family val="2"/>
      <scheme val="minor"/>
    </font>
    <font>
      <b/>
      <sz val="11"/>
      <color rgb="FF9C0006"/>
      <name val="Calibri"/>
      <family val="2"/>
      <scheme val="minor"/>
    </font>
    <font>
      <b/>
      <sz val="11"/>
      <name val="Calibri"/>
      <family val="2"/>
      <scheme val="minor"/>
    </font>
    <font>
      <b/>
      <sz val="11"/>
      <color rgb="FFFA7D00"/>
      <name val="Calibri"/>
      <family val="2"/>
      <scheme val="minor"/>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FFFCC"/>
      </patternFill>
    </fill>
    <fill>
      <patternFill patternType="solid">
        <fgColor rgb="FFF2F2F2"/>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bottom style="thin">
        <color rgb="FFB2B2B2"/>
      </bottom>
      <diagonal/>
    </border>
    <border>
      <left/>
      <right/>
      <top/>
      <bottom style="double">
        <color indexed="64"/>
      </bottom>
      <diagonal/>
    </border>
    <border>
      <left style="thin">
        <color rgb="FFB2B2B2"/>
      </left>
      <right style="thin">
        <color rgb="FFB2B2B2"/>
      </right>
      <top style="thin">
        <color rgb="FFB2B2B2"/>
      </top>
      <bottom style="double">
        <color indexed="64"/>
      </bottom>
      <diagonal/>
    </border>
    <border>
      <left style="thin">
        <color rgb="FF7F7F7F"/>
      </left>
      <right style="thin">
        <color rgb="FF7F7F7F"/>
      </right>
      <top style="thin">
        <color rgb="FF7F7F7F"/>
      </top>
      <bottom style="double">
        <color indexed="64"/>
      </bottom>
      <diagonal/>
    </border>
    <border>
      <left style="thin">
        <color rgb="FFB2B2B2"/>
      </left>
      <right style="thin">
        <color rgb="FFB2B2B2"/>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s>
  <cellStyleXfs count="7">
    <xf numFmtId="0" fontId="0" fillId="0" borderId="0"/>
    <xf numFmtId="0" fontId="3" fillId="2" borderId="0" applyNumberFormat="0" applyBorder="0" applyAlignment="0" applyProtection="0"/>
    <xf numFmtId="0" fontId="4" fillId="3" borderId="0" applyNumberFormat="0" applyBorder="0" applyAlignment="0" applyProtection="0"/>
    <xf numFmtId="43" fontId="9" fillId="0" borderId="0" applyFont="0" applyFill="0" applyBorder="0" applyAlignment="0" applyProtection="0"/>
    <xf numFmtId="0" fontId="11" fillId="4" borderId="2" applyNumberFormat="0" applyAlignment="0" applyProtection="0"/>
    <xf numFmtId="0" fontId="9" fillId="5" borderId="1" applyNumberFormat="0" applyFont="0" applyAlignment="0" applyProtection="0"/>
    <xf numFmtId="0" fontId="17" fillId="6" borderId="2" applyNumberFormat="0" applyAlignment="0" applyProtection="0"/>
  </cellStyleXfs>
  <cellXfs count="138">
    <xf numFmtId="0" fontId="0" fillId="0" borderId="0" xfId="0"/>
    <xf numFmtId="0" fontId="1" fillId="0" borderId="0" xfId="0" applyFont="1"/>
    <xf numFmtId="0" fontId="0" fillId="0" borderId="0" xfId="0" quotePrefix="1"/>
    <xf numFmtId="0" fontId="4" fillId="3" borderId="0" xfId="2" applyProtection="1"/>
    <xf numFmtId="0" fontId="3" fillId="2" borderId="0" xfId="1" applyProtection="1"/>
    <xf numFmtId="0" fontId="4" fillId="3" borderId="0" xfId="2" applyProtection="1">
      <protection locked="0"/>
    </xf>
    <xf numFmtId="0" fontId="3" fillId="2" borderId="0" xfId="1" applyProtection="1">
      <protection locked="0"/>
    </xf>
    <xf numFmtId="0" fontId="0" fillId="0" borderId="0" xfId="0" applyProtection="1">
      <protection locked="0"/>
    </xf>
    <xf numFmtId="49" fontId="0" fillId="0" borderId="0" xfId="0" applyNumberFormat="1" applyProtection="1">
      <protection locked="0"/>
    </xf>
    <xf numFmtId="0" fontId="4" fillId="3" borderId="1" xfId="2" applyBorder="1" applyProtection="1"/>
    <xf numFmtId="0" fontId="3" fillId="0" borderId="0" xfId="1" applyFill="1" applyProtection="1">
      <protection locked="0"/>
    </xf>
    <xf numFmtId="49" fontId="3" fillId="0" borderId="0" xfId="1" applyNumberFormat="1" applyFill="1" applyProtection="1">
      <protection locked="0"/>
    </xf>
    <xf numFmtId="0" fontId="0" fillId="5" borderId="1" xfId="5" applyFont="1" applyProtection="1">
      <protection locked="0"/>
    </xf>
    <xf numFmtId="0" fontId="3" fillId="0" borderId="0" xfId="1" applyFill="1" applyBorder="1" applyProtection="1">
      <protection locked="0"/>
    </xf>
    <xf numFmtId="0" fontId="1" fillId="0" borderId="4" xfId="0" applyFont="1" applyBorder="1"/>
    <xf numFmtId="0" fontId="1" fillId="0" borderId="4" xfId="0" applyFont="1" applyBorder="1" applyAlignment="1">
      <alignment wrapText="1"/>
    </xf>
    <xf numFmtId="0" fontId="8" fillId="2" borderId="4" xfId="1" applyFont="1" applyBorder="1" applyAlignment="1" applyProtection="1">
      <alignment wrapText="1"/>
    </xf>
    <xf numFmtId="0" fontId="2" fillId="0" borderId="4" xfId="0" applyFont="1" applyBorder="1" applyAlignment="1">
      <alignment wrapText="1"/>
    </xf>
    <xf numFmtId="0" fontId="8" fillId="0" borderId="4" xfId="1" applyFont="1" applyFill="1" applyBorder="1" applyAlignment="1" applyProtection="1">
      <alignment wrapText="1"/>
    </xf>
    <xf numFmtId="49" fontId="2" fillId="0" borderId="4" xfId="0" applyNumberFormat="1" applyFont="1" applyBorder="1" applyAlignment="1">
      <alignment wrapText="1"/>
    </xf>
    <xf numFmtId="0" fontId="4" fillId="3" borderId="4" xfId="2" applyBorder="1" applyAlignment="1" applyProtection="1">
      <alignment wrapText="1"/>
    </xf>
    <xf numFmtId="0" fontId="3" fillId="2" borderId="4" xfId="1" applyBorder="1" applyAlignment="1" applyProtection="1">
      <alignment wrapText="1"/>
    </xf>
    <xf numFmtId="49" fontId="8" fillId="0" borderId="4" xfId="1" applyNumberFormat="1" applyFont="1" applyFill="1" applyBorder="1" applyAlignment="1" applyProtection="1">
      <alignment wrapText="1"/>
    </xf>
    <xf numFmtId="0" fontId="4" fillId="3" borderId="7" xfId="2" applyBorder="1" applyAlignment="1" applyProtection="1">
      <alignment wrapText="1"/>
    </xf>
    <xf numFmtId="0" fontId="1" fillId="5" borderId="7" xfId="5" applyFont="1" applyBorder="1" applyAlignment="1" applyProtection="1">
      <alignment wrapText="1"/>
    </xf>
    <xf numFmtId="0" fontId="3" fillId="2" borderId="9" xfId="1" applyBorder="1" applyAlignment="1" applyProtection="1">
      <alignment textRotation="90"/>
    </xf>
    <xf numFmtId="0" fontId="8" fillId="2" borderId="4" xfId="1" applyFont="1" applyBorder="1" applyAlignment="1" applyProtection="1">
      <alignment horizontal="left" wrapText="1"/>
    </xf>
    <xf numFmtId="0" fontId="7" fillId="0" borderId="8" xfId="0" applyFont="1" applyBorder="1" applyAlignment="1">
      <alignment textRotation="90"/>
    </xf>
    <xf numFmtId="0" fontId="7" fillId="0" borderId="9" xfId="0" applyFont="1" applyBorder="1" applyAlignment="1">
      <alignment textRotation="90"/>
    </xf>
    <xf numFmtId="0" fontId="4" fillId="3" borderId="9" xfId="2" applyBorder="1" applyAlignment="1" applyProtection="1">
      <alignment textRotation="90"/>
    </xf>
    <xf numFmtId="49" fontId="7" fillId="0" borderId="9" xfId="0" applyNumberFormat="1" applyFont="1" applyBorder="1" applyAlignment="1">
      <alignment textRotation="90"/>
    </xf>
    <xf numFmtId="0" fontId="11" fillId="5" borderId="9" xfId="5" applyFont="1" applyBorder="1" applyAlignment="1" applyProtection="1">
      <alignment textRotation="90"/>
    </xf>
    <xf numFmtId="0" fontId="11" fillId="5" borderId="10" xfId="5" applyFont="1" applyBorder="1" applyAlignment="1" applyProtection="1">
      <alignment textRotation="90"/>
    </xf>
    <xf numFmtId="0" fontId="3" fillId="2" borderId="0" xfId="1" applyBorder="1" applyProtection="1"/>
    <xf numFmtId="0" fontId="8" fillId="2" borderId="4" xfId="1" applyFont="1" applyBorder="1" applyProtection="1"/>
    <xf numFmtId="0" fontId="15" fillId="3" borderId="0" xfId="2" applyFont="1" applyProtection="1"/>
    <xf numFmtId="0" fontId="4" fillId="3" borderId="0" xfId="2" applyBorder="1" applyProtection="1"/>
    <xf numFmtId="0" fontId="4" fillId="3" borderId="4" xfId="2" applyBorder="1" applyProtection="1"/>
    <xf numFmtId="49" fontId="4" fillId="3" borderId="0" xfId="2" applyNumberFormat="1" applyBorder="1" applyAlignment="1" applyProtection="1">
      <alignment wrapText="1"/>
    </xf>
    <xf numFmtId="49" fontId="4" fillId="3" borderId="0" xfId="2" applyNumberFormat="1" applyBorder="1" applyAlignment="1" applyProtection="1">
      <alignment vertical="center"/>
    </xf>
    <xf numFmtId="0" fontId="12" fillId="0" borderId="0" xfId="0" applyFont="1"/>
    <xf numFmtId="0" fontId="14" fillId="0" borderId="0" xfId="0" applyFont="1"/>
    <xf numFmtId="0" fontId="13" fillId="0" borderId="0" xfId="0" applyFont="1"/>
    <xf numFmtId="0" fontId="13" fillId="4" borderId="2" xfId="4" applyFont="1" applyProtection="1"/>
    <xf numFmtId="0" fontId="11" fillId="4" borderId="2" xfId="4" applyProtection="1"/>
    <xf numFmtId="0" fontId="10" fillId="0" borderId="0" xfId="3" applyNumberFormat="1" applyFont="1" applyAlignment="1" applyProtection="1">
      <alignment horizontal="center" vertical="center" wrapText="1"/>
    </xf>
    <xf numFmtId="0" fontId="1" fillId="0" borderId="0" xfId="0" applyFont="1" applyAlignment="1">
      <alignment vertical="center"/>
    </xf>
    <xf numFmtId="0" fontId="0" fillId="0" borderId="4" xfId="0" applyBorder="1"/>
    <xf numFmtId="0" fontId="16" fillId="4" borderId="15" xfId="4" applyFont="1" applyBorder="1" applyAlignment="1" applyProtection="1">
      <alignment vertical="center"/>
    </xf>
    <xf numFmtId="0" fontId="16" fillId="4" borderId="2" xfId="4" applyFont="1" applyAlignment="1" applyProtection="1">
      <alignment vertical="center"/>
    </xf>
    <xf numFmtId="0" fontId="16" fillId="4" borderId="6" xfId="4" applyFont="1" applyBorder="1" applyProtection="1"/>
    <xf numFmtId="0" fontId="7" fillId="4" borderId="6" xfId="4" applyFont="1" applyBorder="1" applyProtection="1"/>
    <xf numFmtId="0" fontId="10" fillId="5" borderId="1" xfId="5" applyNumberFormat="1" applyFont="1" applyAlignment="1" applyProtection="1">
      <alignment horizontal="center" vertical="center" wrapText="1"/>
    </xf>
    <xf numFmtId="0" fontId="2" fillId="0" borderId="0" xfId="3" applyNumberFormat="1" applyFont="1" applyAlignment="1" applyProtection="1">
      <alignment horizontal="center" vertical="center" wrapText="1"/>
    </xf>
    <xf numFmtId="0" fontId="10" fillId="0" borderId="0" xfId="0" applyFont="1" applyAlignment="1">
      <alignment horizontal="center" vertical="center" wrapText="1"/>
    </xf>
    <xf numFmtId="0" fontId="1" fillId="5" borderId="5" xfId="5" applyFont="1" applyBorder="1" applyProtection="1"/>
    <xf numFmtId="0" fontId="15" fillId="3" borderId="0" xfId="2" applyFont="1" applyProtection="1">
      <protection locked="0"/>
    </xf>
    <xf numFmtId="0" fontId="15" fillId="3" borderId="0" xfId="2" applyFont="1" applyAlignment="1" applyProtection="1">
      <alignment horizontal="left"/>
      <protection locked="0"/>
    </xf>
    <xf numFmtId="0" fontId="15" fillId="3" borderId="0" xfId="2" applyFont="1" applyBorder="1" applyProtection="1">
      <protection locked="0"/>
    </xf>
    <xf numFmtId="0" fontId="15" fillId="3" borderId="2" xfId="2" applyFont="1" applyBorder="1" applyProtection="1"/>
    <xf numFmtId="0" fontId="15" fillId="3" borderId="1" xfId="2" applyFont="1" applyBorder="1" applyProtection="1"/>
    <xf numFmtId="49" fontId="15" fillId="3" borderId="0" xfId="2" applyNumberFormat="1" applyFont="1" applyAlignment="1" applyProtection="1">
      <alignment horizontal="left"/>
      <protection locked="0"/>
    </xf>
    <xf numFmtId="49" fontId="15" fillId="3" borderId="0" xfId="2" applyNumberFormat="1" applyFont="1" applyBorder="1" applyProtection="1">
      <protection locked="0"/>
    </xf>
    <xf numFmtId="0" fontId="15" fillId="3" borderId="14" xfId="2" applyFont="1" applyBorder="1" applyProtection="1"/>
    <xf numFmtId="0" fontId="15" fillId="3" borderId="0" xfId="2" applyNumberFormat="1" applyFont="1" applyAlignment="1">
      <alignment horizontal="left"/>
    </xf>
    <xf numFmtId="0" fontId="15" fillId="3" borderId="0" xfId="2" applyFont="1" applyAlignment="1">
      <alignment horizontal="left"/>
    </xf>
    <xf numFmtId="0" fontId="15" fillId="3" borderId="0" xfId="2" applyFont="1" applyBorder="1" applyProtection="1"/>
    <xf numFmtId="0" fontId="15" fillId="3" borderId="1" xfId="2" applyFont="1" applyBorder="1" applyProtection="1">
      <protection locked="0"/>
    </xf>
    <xf numFmtId="0" fontId="0" fillId="0" borderId="0" xfId="0" applyAlignment="1" applyProtection="1">
      <alignment wrapText="1"/>
      <protection locked="0"/>
    </xf>
    <xf numFmtId="0" fontId="1" fillId="0" borderId="0" xfId="0" applyFont="1" applyAlignment="1" applyProtection="1">
      <alignment wrapText="1"/>
      <protection locked="0"/>
    </xf>
    <xf numFmtId="0" fontId="3" fillId="2" borderId="0" xfId="1" applyAlignment="1" applyProtection="1">
      <alignment wrapText="1"/>
    </xf>
    <xf numFmtId="0" fontId="0" fillId="0" borderId="0" xfId="0" applyAlignment="1" applyProtection="1">
      <alignment horizontal="left" wrapText="1"/>
      <protection locked="0"/>
    </xf>
    <xf numFmtId="0" fontId="3" fillId="0" borderId="0" xfId="1" applyFill="1" applyBorder="1" applyAlignment="1" applyProtection="1">
      <alignment wrapText="1"/>
      <protection locked="0"/>
    </xf>
    <xf numFmtId="0" fontId="7" fillId="0" borderId="0" xfId="1" applyFont="1" applyFill="1" applyAlignment="1" applyProtection="1">
      <alignment wrapText="1"/>
      <protection locked="0"/>
    </xf>
    <xf numFmtId="49" fontId="0" fillId="0" borderId="0" xfId="0" applyNumberFormat="1" applyAlignment="1" applyProtection="1">
      <alignment horizontal="left" wrapText="1"/>
      <protection locked="0"/>
    </xf>
    <xf numFmtId="0" fontId="4" fillId="3" borderId="0" xfId="2" applyAlignment="1" applyProtection="1">
      <alignment wrapText="1"/>
    </xf>
    <xf numFmtId="0" fontId="4" fillId="3" borderId="3" xfId="2" applyBorder="1" applyAlignment="1" applyProtection="1">
      <alignment wrapText="1"/>
    </xf>
    <xf numFmtId="0" fontId="7" fillId="0" borderId="0" xfId="1" applyFont="1" applyFill="1" applyBorder="1" applyAlignment="1" applyProtection="1">
      <alignment wrapText="1"/>
      <protection locked="0"/>
    </xf>
    <xf numFmtId="0" fontId="7" fillId="0" borderId="0" xfId="0" applyFont="1" applyAlignment="1" applyProtection="1">
      <alignment horizontal="left" wrapText="1"/>
      <protection locked="0"/>
    </xf>
    <xf numFmtId="0" fontId="3" fillId="2" borderId="1" xfId="1" applyBorder="1" applyAlignment="1" applyProtection="1">
      <alignment wrapText="1"/>
    </xf>
    <xf numFmtId="0" fontId="4" fillId="3" borderId="1" xfId="2" applyBorder="1" applyAlignment="1" applyProtection="1">
      <alignment wrapText="1"/>
    </xf>
    <xf numFmtId="49" fontId="7" fillId="0" borderId="0" xfId="1" applyNumberFormat="1" applyFont="1" applyFill="1" applyBorder="1" applyAlignment="1" applyProtection="1">
      <alignment wrapText="1"/>
      <protection locked="0"/>
    </xf>
    <xf numFmtId="0" fontId="0" fillId="5" borderId="1" xfId="5" applyFont="1" applyAlignment="1" applyProtection="1">
      <alignment wrapText="1"/>
      <protection locked="0"/>
    </xf>
    <xf numFmtId="0" fontId="15" fillId="3" borderId="0" xfId="2" applyFont="1" applyAlignment="1" applyProtection="1">
      <alignment wrapText="1"/>
      <protection locked="0"/>
    </xf>
    <xf numFmtId="0" fontId="15" fillId="3" borderId="0" xfId="2" applyFont="1" applyAlignment="1" applyProtection="1">
      <alignment wrapText="1"/>
    </xf>
    <xf numFmtId="0" fontId="15" fillId="3" borderId="0" xfId="2" applyFont="1" applyAlignment="1" applyProtection="1">
      <alignment horizontal="left" wrapText="1"/>
      <protection locked="0"/>
    </xf>
    <xf numFmtId="0" fontId="15" fillId="3" borderId="0" xfId="2" applyFont="1" applyBorder="1" applyAlignment="1" applyProtection="1">
      <alignment wrapText="1"/>
      <protection locked="0"/>
    </xf>
    <xf numFmtId="0" fontId="15" fillId="3" borderId="1" xfId="2" applyFont="1" applyBorder="1" applyAlignment="1" applyProtection="1">
      <alignment wrapText="1"/>
    </xf>
    <xf numFmtId="49" fontId="15" fillId="3" borderId="0" xfId="2" applyNumberFormat="1" applyFont="1" applyAlignment="1" applyProtection="1">
      <alignment horizontal="left" wrapText="1"/>
      <protection locked="0"/>
    </xf>
    <xf numFmtId="49" fontId="15" fillId="3" borderId="0" xfId="2" applyNumberFormat="1" applyFont="1" applyBorder="1" applyAlignment="1" applyProtection="1">
      <alignment wrapText="1"/>
      <protection locked="0"/>
    </xf>
    <xf numFmtId="0" fontId="15" fillId="3" borderId="0" xfId="2" applyNumberFormat="1" applyFont="1" applyAlignment="1">
      <alignment horizontal="left" wrapText="1"/>
    </xf>
    <xf numFmtId="0" fontId="15" fillId="3" borderId="0" xfId="2" applyFont="1" applyAlignment="1">
      <alignment horizontal="left" wrapText="1"/>
    </xf>
    <xf numFmtId="0" fontId="15" fillId="3" borderId="0" xfId="2" applyFont="1" applyBorder="1" applyAlignment="1" applyProtection="1">
      <alignment wrapText="1"/>
    </xf>
    <xf numFmtId="0" fontId="15" fillId="3" borderId="1" xfId="2" applyFont="1" applyBorder="1" applyAlignment="1" applyProtection="1">
      <alignment wrapText="1"/>
      <protection locked="0"/>
    </xf>
    <xf numFmtId="0" fontId="0" fillId="0" borderId="0" xfId="0" applyAlignment="1">
      <alignment wrapText="1"/>
    </xf>
    <xf numFmtId="0" fontId="11" fillId="4" borderId="2" xfId="4" applyAlignment="1" applyProtection="1">
      <alignment wrapText="1"/>
    </xf>
    <xf numFmtId="0" fontId="17" fillId="7" borderId="2" xfId="6" applyFill="1" applyAlignment="1" applyProtection="1">
      <alignment wrapText="1"/>
      <protection locked="0"/>
    </xf>
    <xf numFmtId="0" fontId="17" fillId="7" borderId="2" xfId="6" applyFill="1" applyAlignment="1" applyProtection="1">
      <alignment wrapText="1"/>
    </xf>
    <xf numFmtId="0" fontId="17" fillId="7" borderId="2" xfId="6" applyFill="1" applyAlignment="1" applyProtection="1">
      <alignment horizontal="left" wrapText="1"/>
      <protection locked="0"/>
    </xf>
    <xf numFmtId="49" fontId="17" fillId="7" borderId="2" xfId="6" applyNumberFormat="1" applyFill="1" applyAlignment="1" applyProtection="1">
      <alignment horizontal="left" wrapText="1"/>
      <protection locked="0"/>
    </xf>
    <xf numFmtId="49" fontId="17" fillId="7" borderId="2" xfId="6" quotePrefix="1" applyNumberFormat="1" applyFill="1" applyAlignment="1" applyProtection="1">
      <alignment wrapText="1"/>
      <protection locked="0"/>
    </xf>
    <xf numFmtId="0" fontId="17" fillId="7" borderId="2" xfId="6" applyNumberFormat="1" applyFill="1" applyAlignment="1" applyProtection="1">
      <alignment horizontal="left" wrapText="1"/>
      <protection locked="0"/>
    </xf>
    <xf numFmtId="0" fontId="17" fillId="7" borderId="2" xfId="6" applyFill="1" applyProtection="1">
      <protection locked="0"/>
    </xf>
    <xf numFmtId="0" fontId="16" fillId="4" borderId="2" xfId="4" applyFont="1" applyAlignment="1" applyProtection="1">
      <alignment vertical="center" wrapText="1"/>
    </xf>
    <xf numFmtId="0" fontId="16" fillId="4" borderId="6" xfId="4" applyFont="1" applyBorder="1" applyAlignment="1" applyProtection="1">
      <alignment wrapText="1"/>
    </xf>
    <xf numFmtId="0" fontId="17" fillId="7" borderId="2" xfId="6" applyFill="1" applyProtection="1"/>
    <xf numFmtId="0" fontId="0" fillId="0" borderId="0" xfId="0" applyAlignment="1">
      <alignment vertical="center"/>
    </xf>
    <xf numFmtId="49" fontId="1" fillId="0" borderId="0" xfId="0" applyNumberFormat="1" applyFont="1"/>
    <xf numFmtId="49" fontId="0" fillId="0" borderId="0" xfId="0" applyNumberFormat="1" applyAlignment="1">
      <alignment wrapText="1"/>
    </xf>
    <xf numFmtId="49" fontId="0" fillId="0" borderId="0" xfId="0" applyNumberFormat="1"/>
    <xf numFmtId="49" fontId="3" fillId="2" borderId="9" xfId="1" applyNumberFormat="1" applyBorder="1" applyAlignment="1" applyProtection="1">
      <alignment textRotation="90"/>
    </xf>
    <xf numFmtId="49" fontId="1" fillId="0" borderId="4" xfId="0" applyNumberFormat="1" applyFont="1" applyBorder="1" applyAlignment="1">
      <alignment wrapText="1"/>
    </xf>
    <xf numFmtId="49" fontId="8" fillId="2" borderId="4" xfId="1" applyNumberFormat="1" applyFont="1" applyBorder="1" applyAlignment="1" applyProtection="1">
      <alignment wrapText="1"/>
    </xf>
    <xf numFmtId="49" fontId="17" fillId="7" borderId="2" xfId="6" applyNumberFormat="1" applyFill="1" applyAlignment="1" applyProtection="1">
      <alignment wrapText="1"/>
    </xf>
    <xf numFmtId="49" fontId="3" fillId="2" borderId="1" xfId="1" applyNumberFormat="1" applyBorder="1" applyAlignment="1" applyProtection="1">
      <alignment wrapText="1"/>
    </xf>
    <xf numFmtId="49" fontId="15" fillId="3" borderId="1" xfId="2" applyNumberFormat="1" applyFont="1" applyBorder="1" applyAlignment="1" applyProtection="1">
      <alignment wrapText="1"/>
    </xf>
    <xf numFmtId="49" fontId="3" fillId="2" borderId="0" xfId="1" applyNumberFormat="1" applyProtection="1"/>
    <xf numFmtId="0" fontId="7" fillId="0" borderId="9" xfId="0" applyFont="1" applyBorder="1" applyAlignment="1">
      <alignment textRotation="90" wrapText="1"/>
    </xf>
    <xf numFmtId="0" fontId="17" fillId="7" borderId="2" xfId="6" applyFill="1" applyAlignment="1">
      <alignment horizontal="left"/>
    </xf>
    <xf numFmtId="0" fontId="4" fillId="3" borderId="0" xfId="2"/>
    <xf numFmtId="0" fontId="8" fillId="2" borderId="0" xfId="1" applyNumberFormat="1" applyFont="1" applyAlignment="1" applyProtection="1">
      <alignment horizontal="center" vertical="center" wrapText="1"/>
    </xf>
    <xf numFmtId="0" fontId="3" fillId="2" borderId="4" xfId="1" applyBorder="1" applyProtection="1"/>
    <xf numFmtId="0" fontId="3" fillId="2" borderId="2" xfId="1" applyBorder="1" applyProtection="1"/>
    <xf numFmtId="0" fontId="3" fillId="2" borderId="2" xfId="1" applyBorder="1" applyAlignment="1">
      <alignment horizontal="left"/>
    </xf>
    <xf numFmtId="0" fontId="17" fillId="7" borderId="2" xfId="6" applyFill="1" applyAlignment="1" applyProtection="1">
      <alignment horizontal="left"/>
      <protection locked="0"/>
    </xf>
    <xf numFmtId="0" fontId="0" fillId="0" borderId="0" xfId="0" applyAlignment="1" applyProtection="1">
      <alignment horizontal="left"/>
      <protection locked="0"/>
    </xf>
    <xf numFmtId="0" fontId="3" fillId="2" borderId="9" xfId="1" applyBorder="1" applyAlignment="1" applyProtection="1">
      <alignment wrapText="1"/>
    </xf>
    <xf numFmtId="0" fontId="0" fillId="0" borderId="0" xfId="0" applyAlignment="1">
      <alignment horizontal="right" wrapText="1"/>
    </xf>
    <xf numFmtId="0" fontId="1" fillId="8" borderId="4" xfId="0" applyFont="1" applyFill="1" applyBorder="1"/>
    <xf numFmtId="0" fontId="0" fillId="8" borderId="0" xfId="0" applyFill="1" applyProtection="1">
      <protection locked="0"/>
    </xf>
    <xf numFmtId="0" fontId="15" fillId="8" borderId="0" xfId="2" applyFont="1" applyFill="1" applyProtection="1">
      <protection locked="0"/>
    </xf>
    <xf numFmtId="0" fontId="0" fillId="8" borderId="0" xfId="0" applyFill="1"/>
    <xf numFmtId="0" fontId="0" fillId="9" borderId="0" xfId="0" applyFill="1"/>
    <xf numFmtId="0" fontId="2" fillId="8" borderId="0" xfId="3" applyNumberFormat="1" applyFont="1" applyFill="1" applyAlignment="1" applyProtection="1">
      <alignment horizontal="center" vertical="center" wrapText="1"/>
    </xf>
    <xf numFmtId="0" fontId="0" fillId="5" borderId="1" xfId="5" applyFont="1" applyAlignment="1" applyProtection="1">
      <alignment horizontal="center" wrapText="1"/>
    </xf>
    <xf numFmtId="0" fontId="13" fillId="5" borderId="11" xfId="5" applyFont="1" applyBorder="1" applyAlignment="1" applyProtection="1">
      <alignment horizontal="center" wrapText="1"/>
    </xf>
    <xf numFmtId="0" fontId="13" fillId="5" borderId="12" xfId="5" applyFont="1" applyBorder="1" applyAlignment="1" applyProtection="1">
      <alignment horizontal="center" wrapText="1"/>
    </xf>
    <xf numFmtId="0" fontId="13" fillId="5" borderId="13" xfId="5" applyFont="1" applyBorder="1" applyAlignment="1" applyProtection="1">
      <alignment horizontal="center" wrapText="1"/>
    </xf>
  </cellXfs>
  <cellStyles count="7">
    <cellStyle name="Bad" xfId="2" builtinId="27"/>
    <cellStyle name="Calculation" xfId="6" builtinId="22"/>
    <cellStyle name="Comma" xfId="3" builtinId="3"/>
    <cellStyle name="Good" xfId="1" builtinId="26"/>
    <cellStyle name="Input" xfId="4" builtinId="20"/>
    <cellStyle name="Normal" xfId="0" builtinId="0"/>
    <cellStyle name="Note" xfId="5"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1186"/>
  <sheetViews>
    <sheetView tabSelected="1" workbookViewId="0">
      <pane xSplit="2" ySplit="3" topLeftCell="C4" activePane="bottomRight" state="frozen"/>
      <selection pane="topRight" activeCell="C1" sqref="C1"/>
      <selection pane="bottomLeft" activeCell="A4" sqref="A4"/>
      <selection pane="bottomRight" activeCell="A5" sqref="A5"/>
    </sheetView>
  </sheetViews>
  <sheetFormatPr defaultColWidth="9.140625" defaultRowHeight="15" x14ac:dyDescent="0.25"/>
  <cols>
    <col min="1" max="1" width="10" style="7" customWidth="1"/>
    <col min="2" max="2" width="6.140625" style="7" customWidth="1"/>
    <col min="3" max="3" width="5.5703125" style="7" customWidth="1"/>
    <col min="4" max="4" width="5.7109375" style="7" customWidth="1"/>
    <col min="5" max="5" width="18.28515625" style="4" customWidth="1"/>
    <col min="6" max="6" width="6.140625" style="7" customWidth="1"/>
    <col min="7" max="7" width="5.42578125" style="7" customWidth="1"/>
    <col min="8" max="8" width="16.28515625" style="4" customWidth="1"/>
    <col min="9" max="9" width="6.5703125" style="13" customWidth="1"/>
    <col min="10" max="10" width="4.85546875" style="7" customWidth="1"/>
    <col min="11" max="11" width="10.28515625" style="4" customWidth="1"/>
    <col min="12" max="12" width="6" style="10" customWidth="1"/>
    <col min="13" max="13" width="6.140625" style="10" customWidth="1"/>
    <col min="14" max="14" width="5.7109375" style="10" customWidth="1"/>
    <col min="15" max="15" width="5" style="10" customWidth="1"/>
    <col min="16" max="16" width="5.28515625" style="10" customWidth="1"/>
    <col min="17" max="17" width="5.5703125" style="10" customWidth="1"/>
    <col min="18" max="18" width="4.42578125" style="7" customWidth="1"/>
    <col min="19" max="19" width="6.85546875" style="4" customWidth="1"/>
    <col min="20" max="20" width="4" style="7" customWidth="1"/>
    <col min="21" max="21" width="7.28515625" style="4" customWidth="1"/>
    <col min="22" max="22" width="3.7109375" style="7" customWidth="1"/>
    <col min="23" max="23" width="7.7109375" style="4" customWidth="1"/>
    <col min="24" max="24" width="4.28515625" style="7" customWidth="1"/>
    <col min="25" max="25" width="6.85546875" style="4" customWidth="1"/>
    <col min="26" max="26" width="5" style="7" customWidth="1"/>
    <col min="27" max="27" width="7.7109375" style="4" customWidth="1"/>
    <col min="28" max="28" width="6.28515625" style="8" customWidth="1"/>
    <col min="29" max="29" width="6.140625" style="5" hidden="1" customWidth="1"/>
    <col min="30" max="31" width="5.42578125" style="5" hidden="1" customWidth="1"/>
    <col min="32" max="32" width="7.42578125" style="5" hidden="1" customWidth="1"/>
    <col min="33" max="33" width="5.140625" style="5" hidden="1" customWidth="1"/>
    <col min="34" max="34" width="5.42578125" style="5" hidden="1" customWidth="1"/>
    <col min="35" max="35" width="4.7109375" style="5" hidden="1" customWidth="1"/>
    <col min="36" max="36" width="5.5703125" style="5" hidden="1" customWidth="1"/>
    <col min="37" max="37" width="13" style="4" customWidth="1"/>
    <col min="38" max="38" width="18.28515625" style="6" hidden="1" customWidth="1"/>
    <col min="39" max="39" width="25" style="6" hidden="1" customWidth="1"/>
    <col min="40" max="40" width="17" style="6" hidden="1" customWidth="1"/>
    <col min="41" max="41" width="33.7109375" style="4" customWidth="1"/>
    <col min="42" max="42" width="9" style="11" customWidth="1"/>
    <col min="43" max="43" width="11.42578125" style="4" customWidth="1"/>
    <col min="44" max="44" width="12.5703125" style="4" customWidth="1"/>
    <col min="45" max="46" width="9.140625" style="4"/>
    <col min="47" max="47" width="7.85546875" style="7" customWidth="1"/>
    <col min="48" max="48" width="15.140625" style="6" hidden="1" customWidth="1"/>
    <col min="49" max="49" width="15.28515625" style="6" hidden="1" customWidth="1"/>
    <col min="50" max="50" width="14.85546875" style="6" hidden="1" customWidth="1"/>
    <col min="51" max="51" width="0.140625" style="6" customWidth="1"/>
    <col min="52" max="52" width="28.85546875" style="4" customWidth="1"/>
    <col min="53" max="53" width="7.28515625" style="7" customWidth="1"/>
    <col min="54" max="54" width="15.140625" style="6" hidden="1" customWidth="1"/>
    <col min="55" max="55" width="15.28515625" style="6" hidden="1" customWidth="1"/>
    <col min="56" max="56" width="14.85546875" style="6" hidden="1" customWidth="1"/>
    <col min="57" max="57" width="0.140625" style="6" customWidth="1"/>
    <col min="58" max="58" width="17.28515625" style="4" customWidth="1"/>
    <col min="59" max="59" width="4.42578125" style="7" customWidth="1"/>
    <col min="60" max="60" width="8.140625" style="4" customWidth="1"/>
    <col min="61" max="61" width="4.85546875" style="7" customWidth="1"/>
    <col min="62" max="62" width="9.140625" style="4"/>
    <col min="63" max="63" width="4.42578125" style="7" customWidth="1"/>
    <col min="64" max="64" width="9.140625" style="4"/>
    <col min="65" max="65" width="4.28515625" style="7" customWidth="1"/>
    <col min="66" max="66" width="9.140625" style="4"/>
    <col min="67" max="67" width="4.5703125" style="7" customWidth="1"/>
    <col min="68" max="68" width="9.140625" style="4" customWidth="1"/>
    <col min="69" max="69" width="4.85546875" style="7" customWidth="1"/>
    <col min="70" max="70" width="9.140625" style="4"/>
    <col min="71" max="71" width="4.5703125" style="7" customWidth="1"/>
    <col min="72" max="72" width="9.140625" style="4"/>
    <col min="73" max="73" width="4.85546875" style="7" customWidth="1"/>
    <col min="74" max="74" width="9.140625" style="4"/>
    <col min="75" max="75" width="4.5703125" style="7" customWidth="1"/>
    <col min="76" max="76" width="7" style="70" customWidth="1"/>
    <col min="77" max="77" width="4.85546875" style="7" customWidth="1"/>
    <col min="78" max="78" width="7" style="70" customWidth="1"/>
    <col min="79" max="79" width="4.5703125" style="8" customWidth="1"/>
    <col min="80" max="80" width="8.7109375" style="116" customWidth="1"/>
    <col min="81" max="81" width="5" style="8" customWidth="1"/>
    <col min="82" max="82" width="8.7109375" style="116" customWidth="1"/>
    <col min="83" max="83" width="4.85546875" style="8" customWidth="1"/>
    <col min="84" max="84" width="8.7109375" style="116" customWidth="1"/>
    <col min="85" max="85" width="4.7109375" style="8" customWidth="1"/>
    <col min="86" max="86" width="8.7109375" style="4" customWidth="1"/>
    <col min="87" max="87" width="5.5703125" style="7" customWidth="1"/>
    <col min="88" max="88" width="10.28515625" style="4" customWidth="1"/>
    <col min="89" max="89" width="5" style="7" customWidth="1"/>
    <col min="90" max="90" width="10" style="4" customWidth="1"/>
    <col min="91" max="91" width="5.140625" style="7" customWidth="1"/>
    <col min="92" max="92" width="9.85546875" style="4" customWidth="1"/>
    <col min="93" max="93" width="5.140625" style="7" customWidth="1"/>
    <col min="94" max="94" width="9.140625" style="4"/>
    <col min="95" max="95" width="5.42578125" style="7" customWidth="1"/>
    <col min="96" max="96" width="9.140625" style="4"/>
    <col min="97" max="97" width="5.140625" style="7" customWidth="1"/>
    <col min="98" max="98" width="7.85546875" style="4" customWidth="1"/>
    <col min="99" max="99" width="5.28515625" style="7" customWidth="1"/>
    <col min="100" max="100" width="9.140625" style="4"/>
    <col min="101" max="101" width="5.28515625" style="7" customWidth="1"/>
    <col min="102" max="102" width="9.140625" style="4"/>
    <col min="103" max="103" width="5" style="7" customWidth="1"/>
    <col min="104" max="104" width="9.140625" style="4"/>
    <col min="105" max="105" width="9.140625" style="10"/>
    <col min="106" max="106" width="9.140625" style="7"/>
    <col min="107" max="107" width="9.140625" style="4"/>
    <col min="108" max="110" width="9.5703125" style="7" customWidth="1"/>
    <col min="111" max="111" width="40.42578125" style="7" customWidth="1"/>
    <col min="112" max="112" width="4.42578125" style="9" customWidth="1"/>
    <col min="113" max="113" width="15.85546875" style="12" customWidth="1"/>
    <col min="114" max="114" width="16.28515625" style="12" customWidth="1"/>
    <col min="115" max="115" width="18.42578125" style="12" customWidth="1"/>
    <col min="116" max="16384" width="9.140625" style="7"/>
  </cols>
  <sheetData>
    <row r="1" spans="1:120" customFormat="1" ht="39" customHeight="1" x14ac:dyDescent="0.25">
      <c r="A1" s="42" t="s">
        <v>818</v>
      </c>
      <c r="BX1" s="94"/>
      <c r="BZ1" s="94"/>
      <c r="CA1" s="109"/>
      <c r="CB1" s="109"/>
      <c r="CC1" s="109"/>
      <c r="CD1" s="109"/>
      <c r="CE1" s="109"/>
      <c r="CF1" s="109"/>
      <c r="CG1" s="109"/>
      <c r="DE1" s="94" t="s">
        <v>920</v>
      </c>
      <c r="DF1" s="75" t="s">
        <v>924</v>
      </c>
      <c r="DH1" s="3" t="s">
        <v>817</v>
      </c>
      <c r="DI1" s="134" t="s">
        <v>820</v>
      </c>
      <c r="DJ1" s="134"/>
      <c r="DK1" s="134"/>
    </row>
    <row r="2" spans="1:120" customFormat="1" ht="144" customHeight="1" x14ac:dyDescent="0.25">
      <c r="A2" s="27" t="s">
        <v>633</v>
      </c>
      <c r="B2" s="28" t="s">
        <v>634</v>
      </c>
      <c r="C2" s="28" t="s">
        <v>636</v>
      </c>
      <c r="D2" s="28" t="s">
        <v>87</v>
      </c>
      <c r="E2" s="25"/>
      <c r="F2" s="28" t="s">
        <v>639</v>
      </c>
      <c r="G2" s="28" t="s">
        <v>641</v>
      </c>
      <c r="H2" s="25"/>
      <c r="I2" s="28" t="s">
        <v>883</v>
      </c>
      <c r="J2" s="28" t="s">
        <v>643</v>
      </c>
      <c r="K2" s="25"/>
      <c r="L2" s="28" t="s">
        <v>645</v>
      </c>
      <c r="M2" s="28" t="s">
        <v>646</v>
      </c>
      <c r="N2" s="28" t="s">
        <v>647</v>
      </c>
      <c r="O2" s="28" t="s">
        <v>648</v>
      </c>
      <c r="P2" s="28" t="s">
        <v>649</v>
      </c>
      <c r="Q2" s="28" t="s">
        <v>321</v>
      </c>
      <c r="R2" s="28" t="s">
        <v>650</v>
      </c>
      <c r="S2" s="25"/>
      <c r="T2" s="28" t="s">
        <v>651</v>
      </c>
      <c r="U2" s="25"/>
      <c r="V2" s="28" t="s">
        <v>652</v>
      </c>
      <c r="W2" s="25"/>
      <c r="X2" s="28" t="s">
        <v>653</v>
      </c>
      <c r="Y2" s="25"/>
      <c r="Z2" s="28" t="s">
        <v>659</v>
      </c>
      <c r="AA2" s="25"/>
      <c r="AB2" s="28" t="s">
        <v>660</v>
      </c>
      <c r="AC2" s="29"/>
      <c r="AD2" s="29"/>
      <c r="AE2" s="29"/>
      <c r="AF2" s="29"/>
      <c r="AG2" s="29"/>
      <c r="AH2" s="29"/>
      <c r="AI2" s="29"/>
      <c r="AJ2" s="29"/>
      <c r="AK2" s="25"/>
      <c r="AL2" s="25"/>
      <c r="AM2" s="25"/>
      <c r="AN2" s="25"/>
      <c r="AO2" s="25"/>
      <c r="AP2" s="30" t="s">
        <v>90</v>
      </c>
      <c r="AQ2" s="25"/>
      <c r="AR2" s="25"/>
      <c r="AS2" s="25"/>
      <c r="AT2" s="25"/>
      <c r="AU2" s="28" t="s">
        <v>665</v>
      </c>
      <c r="AV2" s="25"/>
      <c r="AW2" s="25"/>
      <c r="AX2" s="25"/>
      <c r="AY2" s="25"/>
      <c r="AZ2" s="25"/>
      <c r="BA2" s="28" t="s">
        <v>668</v>
      </c>
      <c r="BB2" s="25"/>
      <c r="BC2" s="25"/>
      <c r="BD2" s="25"/>
      <c r="BE2" s="25"/>
      <c r="BF2" s="25"/>
      <c r="BG2" s="28" t="s">
        <v>671</v>
      </c>
      <c r="BH2" s="25"/>
      <c r="BI2" s="28" t="s">
        <v>672</v>
      </c>
      <c r="BJ2" s="25"/>
      <c r="BK2" s="28" t="s">
        <v>673</v>
      </c>
      <c r="BL2" s="25"/>
      <c r="BM2" s="28" t="s">
        <v>675</v>
      </c>
      <c r="BN2" s="25"/>
      <c r="BO2" s="28" t="s">
        <v>677</v>
      </c>
      <c r="BP2" s="25"/>
      <c r="BQ2" s="28" t="s">
        <v>679</v>
      </c>
      <c r="BR2" s="25"/>
      <c r="BS2" s="28" t="s">
        <v>681</v>
      </c>
      <c r="BT2" s="25"/>
      <c r="BU2" s="28" t="s">
        <v>683</v>
      </c>
      <c r="BV2" s="25"/>
      <c r="BW2" s="28" t="s">
        <v>927</v>
      </c>
      <c r="BX2" s="126"/>
      <c r="BY2" s="28" t="s">
        <v>929</v>
      </c>
      <c r="BZ2" s="126"/>
      <c r="CA2" s="30" t="s">
        <v>685</v>
      </c>
      <c r="CB2" s="110"/>
      <c r="CC2" s="30" t="s">
        <v>687</v>
      </c>
      <c r="CD2" s="110"/>
      <c r="CE2" s="30" t="s">
        <v>689</v>
      </c>
      <c r="CF2" s="110"/>
      <c r="CG2" s="30" t="s">
        <v>692</v>
      </c>
      <c r="CH2" s="25"/>
      <c r="CI2" s="28" t="s">
        <v>693</v>
      </c>
      <c r="CJ2" s="25"/>
      <c r="CK2" s="28" t="s">
        <v>695</v>
      </c>
      <c r="CL2" s="25"/>
      <c r="CM2" s="28" t="s">
        <v>697</v>
      </c>
      <c r="CN2" s="25"/>
      <c r="CO2" s="28" t="s">
        <v>699</v>
      </c>
      <c r="CP2" s="25"/>
      <c r="CQ2" s="28" t="s">
        <v>704</v>
      </c>
      <c r="CR2" s="25"/>
      <c r="CS2" s="28" t="s">
        <v>710</v>
      </c>
      <c r="CT2" s="25"/>
      <c r="CU2" s="28" t="s">
        <v>711</v>
      </c>
      <c r="CV2" s="25"/>
      <c r="CW2" s="28" t="s">
        <v>713</v>
      </c>
      <c r="CX2" s="25"/>
      <c r="CY2" s="28" t="s">
        <v>715</v>
      </c>
      <c r="CZ2" s="25"/>
      <c r="DA2" s="28" t="s">
        <v>717</v>
      </c>
      <c r="DB2" s="28" t="s">
        <v>718</v>
      </c>
      <c r="DC2" s="25"/>
      <c r="DD2" s="25" t="s">
        <v>719</v>
      </c>
      <c r="DE2" s="117" t="s">
        <v>921</v>
      </c>
      <c r="DF2" s="29" t="s">
        <v>925</v>
      </c>
      <c r="DG2" s="28" t="s">
        <v>750</v>
      </c>
      <c r="DH2" s="29" t="s">
        <v>813</v>
      </c>
      <c r="DI2" s="31" t="s">
        <v>815</v>
      </c>
      <c r="DJ2" s="31" t="s">
        <v>814</v>
      </c>
      <c r="DK2" s="32" t="s">
        <v>816</v>
      </c>
    </row>
    <row r="3" spans="1:120" s="1" customFormat="1" ht="16.5" customHeight="1" thickBot="1" x14ac:dyDescent="0.3">
      <c r="A3" s="15" t="s">
        <v>819</v>
      </c>
      <c r="B3" s="15" t="s">
        <v>635</v>
      </c>
      <c r="C3" s="15" t="s">
        <v>637</v>
      </c>
      <c r="D3" s="15"/>
      <c r="E3" s="16" t="s">
        <v>638</v>
      </c>
      <c r="F3" s="15" t="s">
        <v>640</v>
      </c>
      <c r="G3" s="17"/>
      <c r="H3" s="16" t="s">
        <v>642</v>
      </c>
      <c r="I3" s="18" t="s">
        <v>768</v>
      </c>
      <c r="J3" s="15"/>
      <c r="K3" s="16" t="s">
        <v>644</v>
      </c>
      <c r="L3" s="18" t="s">
        <v>654</v>
      </c>
      <c r="M3" s="18" t="s">
        <v>655</v>
      </c>
      <c r="N3" s="18" t="s">
        <v>841</v>
      </c>
      <c r="O3" s="18" t="s">
        <v>656</v>
      </c>
      <c r="P3" s="18" t="s">
        <v>657</v>
      </c>
      <c r="Q3" s="18" t="s">
        <v>658</v>
      </c>
      <c r="R3" s="17"/>
      <c r="S3" s="16" t="s">
        <v>832</v>
      </c>
      <c r="T3" s="17"/>
      <c r="U3" s="16" t="s">
        <v>833</v>
      </c>
      <c r="V3" s="17"/>
      <c r="W3" s="16" t="s">
        <v>834</v>
      </c>
      <c r="X3" s="17"/>
      <c r="Y3" s="16" t="s">
        <v>835</v>
      </c>
      <c r="Z3" s="17"/>
      <c r="AA3" s="16" t="s">
        <v>836</v>
      </c>
      <c r="AB3" s="19" t="s">
        <v>662</v>
      </c>
      <c r="AC3" s="20" t="s">
        <v>63</v>
      </c>
      <c r="AD3" s="20" t="s">
        <v>30</v>
      </c>
      <c r="AE3" s="20" t="s">
        <v>35</v>
      </c>
      <c r="AF3" s="20" t="s">
        <v>15</v>
      </c>
      <c r="AG3" s="20" t="s">
        <v>39</v>
      </c>
      <c r="AH3" s="20" t="s">
        <v>14</v>
      </c>
      <c r="AI3" s="20" t="s">
        <v>471</v>
      </c>
      <c r="AJ3" s="20" t="s">
        <v>352</v>
      </c>
      <c r="AK3" s="16" t="s">
        <v>661</v>
      </c>
      <c r="AL3" s="21" t="s">
        <v>65</v>
      </c>
      <c r="AM3" s="21" t="s">
        <v>64</v>
      </c>
      <c r="AN3" s="21" t="s">
        <v>314</v>
      </c>
      <c r="AO3" s="16" t="s">
        <v>663</v>
      </c>
      <c r="AP3" s="22" t="s">
        <v>664</v>
      </c>
      <c r="AQ3" s="26" t="s">
        <v>837</v>
      </c>
      <c r="AR3" s="16" t="s">
        <v>838</v>
      </c>
      <c r="AS3" s="16" t="s">
        <v>839</v>
      </c>
      <c r="AT3" s="16" t="s">
        <v>840</v>
      </c>
      <c r="AU3" s="15" t="s">
        <v>666</v>
      </c>
      <c r="AV3" s="21" t="s">
        <v>162</v>
      </c>
      <c r="AW3" s="21" t="s">
        <v>163</v>
      </c>
      <c r="AX3" s="21" t="s">
        <v>164</v>
      </c>
      <c r="AY3" s="21" t="s">
        <v>165</v>
      </c>
      <c r="AZ3" s="16" t="s">
        <v>667</v>
      </c>
      <c r="BA3" s="15" t="s">
        <v>669</v>
      </c>
      <c r="BB3" s="21" t="s">
        <v>162</v>
      </c>
      <c r="BC3" s="21" t="s">
        <v>163</v>
      </c>
      <c r="BD3" s="21" t="s">
        <v>164</v>
      </c>
      <c r="BE3" s="21" t="s">
        <v>165</v>
      </c>
      <c r="BF3" s="16" t="s">
        <v>670</v>
      </c>
      <c r="BG3" s="15"/>
      <c r="BH3" s="16" t="s">
        <v>918</v>
      </c>
      <c r="BI3" s="15"/>
      <c r="BJ3" s="16" t="s">
        <v>919</v>
      </c>
      <c r="BK3" s="15"/>
      <c r="BL3" s="16" t="s">
        <v>674</v>
      </c>
      <c r="BM3" s="15"/>
      <c r="BN3" s="16" t="s">
        <v>676</v>
      </c>
      <c r="BO3" s="15"/>
      <c r="BP3" s="16" t="s">
        <v>678</v>
      </c>
      <c r="BQ3" s="15"/>
      <c r="BR3" s="16" t="s">
        <v>680</v>
      </c>
      <c r="BS3" s="15"/>
      <c r="BT3" s="16" t="s">
        <v>682</v>
      </c>
      <c r="BU3" s="15"/>
      <c r="BV3" s="16" t="s">
        <v>684</v>
      </c>
      <c r="BW3" s="15"/>
      <c r="BX3" s="16" t="s">
        <v>928</v>
      </c>
      <c r="BY3" s="15"/>
      <c r="BZ3" s="16" t="s">
        <v>930</v>
      </c>
      <c r="CA3" s="111"/>
      <c r="CB3" s="112" t="s">
        <v>686</v>
      </c>
      <c r="CC3" s="111"/>
      <c r="CD3" s="112" t="s">
        <v>688</v>
      </c>
      <c r="CE3" s="111"/>
      <c r="CF3" s="112" t="s">
        <v>690</v>
      </c>
      <c r="CG3" s="111"/>
      <c r="CH3" s="16" t="s">
        <v>691</v>
      </c>
      <c r="CI3" s="15" t="s">
        <v>694</v>
      </c>
      <c r="CJ3" s="16" t="s">
        <v>701</v>
      </c>
      <c r="CK3" s="15" t="s">
        <v>696</v>
      </c>
      <c r="CL3" s="16" t="s">
        <v>702</v>
      </c>
      <c r="CM3" s="15" t="s">
        <v>698</v>
      </c>
      <c r="CN3" s="16" t="s">
        <v>703</v>
      </c>
      <c r="CO3" s="15" t="s">
        <v>700</v>
      </c>
      <c r="CP3" s="16" t="s">
        <v>706</v>
      </c>
      <c r="CQ3" s="15" t="s">
        <v>705</v>
      </c>
      <c r="CR3" s="16" t="s">
        <v>707</v>
      </c>
      <c r="CS3" s="15" t="s">
        <v>708</v>
      </c>
      <c r="CT3" s="16" t="s">
        <v>709</v>
      </c>
      <c r="CU3" s="15"/>
      <c r="CV3" s="16" t="s">
        <v>712</v>
      </c>
      <c r="CW3" s="15"/>
      <c r="CX3" s="16" t="s">
        <v>714</v>
      </c>
      <c r="CY3" s="15"/>
      <c r="CZ3" s="16" t="s">
        <v>716</v>
      </c>
      <c r="DA3" s="18"/>
      <c r="DB3" s="15"/>
      <c r="DC3" s="16" t="s">
        <v>720</v>
      </c>
      <c r="DD3" s="21"/>
      <c r="DE3" s="15" t="s">
        <v>922</v>
      </c>
      <c r="DF3" s="20" t="s">
        <v>926</v>
      </c>
      <c r="DG3" s="15" t="s">
        <v>751</v>
      </c>
      <c r="DH3" s="23" t="s">
        <v>767</v>
      </c>
      <c r="DI3" s="24" t="s">
        <v>771</v>
      </c>
      <c r="DJ3" s="24" t="s">
        <v>770</v>
      </c>
      <c r="DK3" s="24" t="s">
        <v>773</v>
      </c>
    </row>
    <row r="4" spans="1:120" s="102" customFormat="1" ht="15" customHeight="1" thickTop="1" x14ac:dyDescent="0.25">
      <c r="A4" s="96" t="s">
        <v>886</v>
      </c>
      <c r="B4" s="96" t="s">
        <v>887</v>
      </c>
      <c r="C4" s="96" t="s">
        <v>842</v>
      </c>
      <c r="D4" s="96">
        <v>12</v>
      </c>
      <c r="E4" s="97" t="str">
        <f>IF(D4="","",VLOOKUP(D4,Denomination!$A$2:$B$50, 2, 0))</f>
        <v>Roman Catholic</v>
      </c>
      <c r="F4" s="96">
        <v>12</v>
      </c>
      <c r="G4" s="98">
        <v>1</v>
      </c>
      <c r="H4" s="97" t="str">
        <f>IF(G4="","",VLOOKUP(G4,MCondition!$A$2:$B$50, 2, 0))</f>
        <v>Sound and in situ (even if leaning)</v>
      </c>
      <c r="I4" s="96" t="s">
        <v>769</v>
      </c>
      <c r="J4" s="98">
        <v>2</v>
      </c>
      <c r="K4" s="97" t="str">
        <f>IF(J4="","",VLOOKUP(J4,ICondition!$A$2:$B$50, 2, 0))</f>
        <v>All legible</v>
      </c>
      <c r="L4" s="96">
        <v>1200</v>
      </c>
      <c r="M4" s="96">
        <v>535</v>
      </c>
      <c r="N4" s="96">
        <v>65</v>
      </c>
      <c r="O4" s="96">
        <v>70</v>
      </c>
      <c r="P4" s="96">
        <v>635</v>
      </c>
      <c r="Q4" s="96">
        <v>47</v>
      </c>
      <c r="R4" s="98">
        <v>10</v>
      </c>
      <c r="S4" s="97" t="str">
        <f>IFERROR(VLOOKUP(R4,Material!$A$2:$B$59, 2, 0),"")</f>
        <v>Slate</v>
      </c>
      <c r="T4" s="98">
        <v>20</v>
      </c>
      <c r="U4" s="97" t="str">
        <f>IFERROR(VLOOKUP(T4,Material!$A$2:$B$59, 2, 0),"")</f>
        <v>Marble</v>
      </c>
      <c r="V4" s="98">
        <v>30</v>
      </c>
      <c r="W4" s="97" t="str">
        <f>IFERROR(VLOOKUP(V4,Material!$A$2:$B$59, 2, 0),"")</f>
        <v>Granite</v>
      </c>
      <c r="X4" s="98">
        <v>40</v>
      </c>
      <c r="Y4" s="97" t="str">
        <f>IFERROR(VLOOKUP(X4,Material!$A$2:$B$59, 2, 0),"")</f>
        <v>Sandstone</v>
      </c>
      <c r="Z4" s="98">
        <v>50</v>
      </c>
      <c r="AA4" s="97" t="str">
        <f>IFERROR(VLOOKUP(Z4,Material!$A$2:$B$59, 2, 0),"")</f>
        <v>Ceramic</v>
      </c>
      <c r="AB4" s="99" t="s">
        <v>907</v>
      </c>
      <c r="AC4" s="97">
        <f t="shared" ref="AC4:AC67" si="0">VALUE(MID($AB4,COLUMN()-(COLUMN(AC4)- 1),1))</f>
        <v>4</v>
      </c>
      <c r="AD4" s="97">
        <f t="shared" ref="AD4:AD67" si="1">VALUE(MID($AB4,COLUMN()-(COLUMN(AD4)- 2),1))</f>
        <v>1</v>
      </c>
      <c r="AE4" s="97">
        <f>VALUE(MID($AB4,COLUMN()-(COLUMN(AE4)- 3),1))</f>
        <v>0</v>
      </c>
      <c r="AF4" s="97">
        <f t="shared" ref="AF4:AF67" si="2">VALUE(MID($AB4,COLUMN()-(COLUMN(AF4)- 4),1))</f>
        <v>2</v>
      </c>
      <c r="AG4" s="97">
        <f t="shared" ref="AG4:AH5" si="3">VALUE(AC4&amp;AD4)</f>
        <v>41</v>
      </c>
      <c r="AH4" s="97">
        <f t="shared" si="3"/>
        <v>10</v>
      </c>
      <c r="AI4" s="97">
        <f>VALUE(AC4&amp;AD4&amp;AE4)</f>
        <v>410</v>
      </c>
      <c r="AJ4" s="97">
        <f t="shared" ref="AJ4:AJ5" si="4">VALUE(AD4&amp;AE4&amp;AF4)</f>
        <v>102</v>
      </c>
      <c r="AK4" s="97" t="str">
        <f>(IFERROR(VLOOKUP(AB4,Categories!$A$2:$B$20,2,1),""))</f>
        <v>Headstone</v>
      </c>
      <c r="AL4" s="97" t="str">
        <f ca="1">IFERROR(VLOOKUP((HLOOKUP((VLOOKUP($AB4,Categories!$A$2:$F$20,3,1)), $AB$3:$AJ4, (ROW()-ROW($AB$3)+1), 0)), INDIRECT(VLOOKUP($AB4,Categories!$A$2:$F$20,6,1)),2,0),AK4)</f>
        <v>Headstone with round top</v>
      </c>
      <c r="AM4" s="97" t="str">
        <f ca="1">IFERROR(VLOOKUP((HLOOKUP((VLOOKUP($AB4,Categories!$A$2:$F$20,4,1)),$AB$3:$AJ4,(ROW()-ROW($AB$3)+1),0)),INDIRECT(VLOOKUP($AB4,Categories!$A$2:$H$20,7,1)),2,0),"")</f>
        <v/>
      </c>
      <c r="AN4" s="97" t="str">
        <f ca="1">IFERROR(VLOOKUP((HLOOKUP((VLOOKUP($AB4,Categories!$A$2:$F$20,5,1)), $AB$3:$AJ4, (ROW()-ROW($AB$3)+1), 0)), INDIRECT(VLOOKUP($AB4,Categories!$A$2:$H$20,8,1)),2,0),"")</f>
        <v>, quarter-circular shoulders</v>
      </c>
      <c r="AO4" s="97" t="str">
        <f ca="1">IFERROR(IF(AM4="",IF(AN4="", AL4, AL4&amp;AN4),IF(AN4="",AL4&amp;AM4,AL4&amp;AM4&amp;AN4)),"")</f>
        <v>Headstone with round top, quarter-circular shoulders</v>
      </c>
      <c r="AP4" s="100" t="s">
        <v>723</v>
      </c>
      <c r="AQ4" s="97" t="str">
        <f>IFERROR(VLOOKUP(VALUE(MID(AP4,1,1)),AdditionalElements!$A$2:$B$50,2,0),"")</f>
        <v>No foot stone</v>
      </c>
      <c r="AR4" s="97" t="str">
        <f>IFERROR(VLOOKUP(VALUE(MID(AP4,2,1)),AdditionalElements!$H$2:$I$50,2,0),"")</f>
        <v>No body stone</v>
      </c>
      <c r="AS4" s="97" t="str">
        <f>IFERROR(VLOOKUP(VALUE(MID(AP4,3,1)),AdditionalElements!$O$2:$P$50,2,0),"")</f>
        <v>No kerb</v>
      </c>
      <c r="AT4" s="97" t="str">
        <f>IFERROR(VLOOKUP(VALUE(MID(AP4,4,1)),AdditionalElements!$V$2:$W$50,2,0),"")</f>
        <v>Green chippings infill</v>
      </c>
      <c r="AU4" s="98">
        <v>1162</v>
      </c>
      <c r="AV4" s="97" t="str">
        <f>IFERROR(IF(VALUE(MID(AU4,1,1))=1, VLOOKUP(VALUE(MID(AU4,1,1)), TxtPanelShape!$A$2:$C$50, 3, 0), (IF(VALUE(MID(AU4,1,1))&gt;=7, VLOOKUP(VALUE(MID(AU4,1,1)), TxtPanelShape!$A$2:$C$50, 3, 0),VLOOKUP(VALUE(MID(AU4,1,2)),TxtPanelShape!$A$2:$C$50,3,0)))), "")</f>
        <v>Square</v>
      </c>
      <c r="AW4" s="97" t="str">
        <f>IFERROR(IF(VALUE(MID(AU4,1,1))=1, ", "&amp;VLOOKUP(VALUE(MID(AU4,2,1)), TxtPanelShape!$H$2:$I$50, 2, 0), IF(VALUE(MID(AU4,1,1))&gt;=7, ", "&amp;VLOOKUP(VALUE(MID(AU4,2,1)), TxtPanelShape!$H$2:$I$50, 2, 0),"")), "")</f>
        <v>, rounded top</v>
      </c>
      <c r="AX4" s="97" t="str">
        <f>IFERROR(IF(VALUE(MID(AU4,1,1))=1, ", "&amp;VLOOKUP(VALUE(MID(AU4,3,1)), TxtPanelShape!$O$2:$P$50, 2, 0), IF(VALUE(MID(AU4,1,1))&gt;=7, ", "&amp;VLOOKUP(VALUE(MID(AU4,3,1)), TxtPanelShape!$O$2:$P$50, 2, 0),"")),"")</f>
        <v>, convex shoulders/corners</v>
      </c>
      <c r="AY4" s="97" t="str">
        <f>IFERROR("; "&amp;VLOOKUP(VALUE(MID(AU4,4,1)), TxtPanelShape!$V$2:$W$50,2,0),"")</f>
        <v>; shape repeated twice</v>
      </c>
      <c r="AZ4" s="97" t="str">
        <f>AV4&amp;AW4&amp;AX4&amp;AY4</f>
        <v>Square, rounded top, convex shoulders/corners; shape repeated twice</v>
      </c>
      <c r="BA4" s="98">
        <v>2300</v>
      </c>
      <c r="BB4" s="97" t="str">
        <f>IFERROR(IF(VALUE(MID(BA4,1,1))=1, VLOOKUP(VALUE(MID(BA4,1,1)), TxtPanelShape!$A$2:$C$50, 3, 0), (IF(VALUE(MID(BA4,1,1))&gt;=7, VLOOKUP(VALUE(MID(BA4,1,1)), TxtPanelShape!$A$2:$C$50, 3, 0),VLOOKUP(VALUE(MID(BA4,1,2)),TxtPanelShape!$A$2:$C$50,3,0)))), "")</f>
        <v>Oval, vertical</v>
      </c>
      <c r="BC4" s="97" t="str">
        <f>IFERROR(IF(VALUE(MID(BA4,1,1))=1, ", "&amp;VLOOKUP(VALUE(MID(BA4,2,1)), TxtPanelShape!$H$2:$I$50, 2, 0), IF(VALUE(MID(BA4,1,1))&gt;=7, ", "&amp;VLOOKUP(VALUE(MID(BA4,2,1)), TxtPanelShape!$H$2:$I$50, 2, 0),"")), "")</f>
        <v/>
      </c>
      <c r="BD4" s="97" t="str">
        <f>IFERROR(IF(VALUE(MID(BA4,1,1))=1, ", "&amp;VLOOKUP(VALUE(MID(BA4,3,1)), TxtPanelShape!$O$2:$P$50, 2, 0), IF(VALUE(MID(BA4,1,1))&gt;=7, ", "&amp;VLOOKUP(VALUE(MID(BA4,3,1)), TxtPanelShape!$O$2:$P$50, 2, 0),"")),"")</f>
        <v/>
      </c>
      <c r="BE4" s="97" t="str">
        <f>IFERROR("; "&amp;VLOOKUP(VALUE(MID(BA4,4,1)), TxtPanelShape!$V$2:$W$50,2,0),"")</f>
        <v/>
      </c>
      <c r="BF4" s="97" t="str">
        <f>BB4&amp;BC4&amp;BD4&amp;BE4</f>
        <v>Oval, vertical</v>
      </c>
      <c r="BG4" s="98">
        <v>1</v>
      </c>
      <c r="BH4" s="97" t="str">
        <f>IFERROR(VLOOKUP(BG4, TxtPanelDefinition!$A$2:$B$50, 2, 0),"")</f>
        <v>Incised design</v>
      </c>
      <c r="BI4" s="98">
        <v>2</v>
      </c>
      <c r="BJ4" s="97" t="str">
        <f>IFERROR(VLOOKUP(BI4, TxtPanelDefinition!$A$2:$B$50, 2, 0),"")</f>
        <v>Moulded design</v>
      </c>
      <c r="BK4" s="98">
        <v>1</v>
      </c>
      <c r="BL4" s="97" t="str">
        <f>IFERROR(VLOOKUP(BK4, InscrTechniques!$A$2:$B$50, 2, 0),"")</f>
        <v>Incised</v>
      </c>
      <c r="BM4" s="98">
        <v>2</v>
      </c>
      <c r="BN4" s="97" t="str">
        <f>IFERROR(VLOOKUP(BM4, InscrTechniques!$A$2:$B$50, 2, 0),"")</f>
        <v>Inlaid</v>
      </c>
      <c r="BO4" s="98">
        <v>3</v>
      </c>
      <c r="BP4" s="97" t="str">
        <f>IFERROR(VLOOKUP(BO4, InscrTechniques!$A$2:$B$50, 2, 0),"")</f>
        <v>Relief</v>
      </c>
      <c r="BQ4" s="98">
        <v>4</v>
      </c>
      <c r="BR4" s="97" t="str">
        <f>IFERROR(VLOOKUP(BQ4, InscrTechniques!$A$2:$B$50, 2, 0),"")</f>
        <v>Painted</v>
      </c>
      <c r="BS4" s="98">
        <v>5</v>
      </c>
      <c r="BT4" s="97" t="str">
        <f>IFERROR(VLOOKUP(BS4, InscrTechniques!$A$2:$B$50, 2, 0),"")</f>
        <v>Incised painted</v>
      </c>
      <c r="BU4" s="98">
        <v>6</v>
      </c>
      <c r="BV4" s="97" t="str">
        <f>IFERROR(VLOOKUP(BU4, InscrTechniques!$A$2:$B$50, 2, 0),"")</f>
        <v>Relief painted</v>
      </c>
      <c r="BW4" s="124">
        <v>7</v>
      </c>
      <c r="BX4" s="97" t="str">
        <f>IFERROR(VLOOKUP(BW4, InscrTechniques!$A$2:$B$50, 2, 0),"")</f>
        <v>Raised inlaid</v>
      </c>
      <c r="BY4" s="124">
        <v>8</v>
      </c>
      <c r="BZ4" s="97" t="str">
        <f>IFERROR(VLOOKUP(BY4, InscrTechniques!$A$2:$B$50, 2, 0),"")</f>
        <v>Applied</v>
      </c>
      <c r="CA4" s="99" t="s">
        <v>896</v>
      </c>
      <c r="CB4" s="113" t="str">
        <f>IFERROR(VLOOKUP(CA4, LetterStyle!$A$2:$B$50, 2, 0),"")</f>
        <v>Cyrillic</v>
      </c>
      <c r="CC4" s="99" t="s">
        <v>895</v>
      </c>
      <c r="CD4" s="113" t="str">
        <f>IFERROR(VLOOKUP(CC4, LetterStyle!$A$2:$B$50, 2, 0),"")</f>
        <v>Chinese</v>
      </c>
      <c r="CE4" s="99" t="s">
        <v>897</v>
      </c>
      <c r="CF4" s="113" t="str">
        <f>IFERROR(VLOOKUP(CE4, LetterStyle!$A$2:$B$50, 2, 0),"")</f>
        <v>Arabic</v>
      </c>
      <c r="CG4" s="99" t="s">
        <v>898</v>
      </c>
      <c r="CH4" s="97" t="str">
        <f>IFERROR(VLOOKUP(CG4, LetterStyle!$A$2:$B$50, 2, 0),"")</f>
        <v>Hebrew</v>
      </c>
      <c r="CI4" s="98">
        <v>110</v>
      </c>
      <c r="CJ4" s="97" t="str">
        <f>IFERROR(VLOOKUP(CI4, DecMotifs!$A$2:$B$306, 2, 0),"")</f>
        <v>Separate bones</v>
      </c>
      <c r="CK4" s="98">
        <v>210</v>
      </c>
      <c r="CL4" s="97" t="str">
        <f>IFERROR(VLOOKUP(CK4, DecMotifs!$A$2:$B$306, 2, 0),"")</f>
        <v>Cherub head and wings only</v>
      </c>
      <c r="CM4" s="98">
        <v>310</v>
      </c>
      <c r="CN4" s="97" t="str">
        <f>IFERROR(VLOOKUP(CM4, DecMotifs!$A$2:$B$306, 2, 0),"")</f>
        <v>Rosette/marigold</v>
      </c>
      <c r="CO4" s="98">
        <v>200</v>
      </c>
      <c r="CP4" s="97" t="str">
        <f>IFERROR(VLOOKUP(CO4, MarginalDec!$A$2:$B$253, 2, 0),"")</f>
        <v>Columns</v>
      </c>
      <c r="CQ4" s="98">
        <v>300</v>
      </c>
      <c r="CR4" s="97" t="str">
        <f>IFERROR(VLOOKUP(CQ4, MarginalDec!$A$2:$B$253, 2, 0),"")</f>
        <v>Swags of cloth</v>
      </c>
      <c r="CS4" s="98">
        <v>400</v>
      </c>
      <c r="CT4" s="97" t="str">
        <f>IFERROR(VLOOKUP(CS4, MarginalDec!$A$2:$B$253, 2, 0),"")</f>
        <v>Leaves</v>
      </c>
      <c r="CU4" s="101">
        <v>0</v>
      </c>
      <c r="CV4" s="97" t="str">
        <f>IF(ISBLANK(CU4),"", IFERROR(VLOOKUP(CU4, Tooling!$A$2:$B$252, 2, 0),""))</f>
        <v>Smooth</v>
      </c>
      <c r="CW4" s="101">
        <v>2</v>
      </c>
      <c r="CX4" s="97" t="str">
        <f>IF(ISBLANK(CW4),"", IFERROR(VLOOKUP(CW4, Tooling!$A$2:$B$252, 2, 0),""))</f>
        <v>Rough</v>
      </c>
      <c r="CY4" s="98">
        <v>1</v>
      </c>
      <c r="CZ4" s="97" t="str">
        <f>IF(ISBLANK(CY4),"", IFERROR(VLOOKUP(CY4, Repairs!$A$2:$B$252, 2, 0),""))</f>
        <v>Repairs</v>
      </c>
      <c r="DA4" s="96">
        <v>1855</v>
      </c>
      <c r="DB4" s="98">
        <v>1</v>
      </c>
      <c r="DC4" s="97" t="str">
        <f>IFERROR(VLOOKUP(DB4, DatingReason!$A$2:$B$252, 2, 0),"")</f>
        <v>Stated date of erection</v>
      </c>
      <c r="DD4" s="118" t="str">
        <f>IF(DA4&lt;&gt;"",LEFT(DA4,3)&amp;"0","")</f>
        <v>1850</v>
      </c>
      <c r="DE4" s="118" t="s">
        <v>923</v>
      </c>
      <c r="DF4" s="105">
        <f t="array" ref="DF4">IF(AND($B4&lt;&gt;"", $DE4&lt;&gt;"", $DE4&lt;&gt;"No"),MAX(IF($B4=PEOPLE!$B$4:$B$1000, PEOPLE!$Q$4:$Q$1000,""))+100,"")</f>
        <v>2032</v>
      </c>
      <c r="DG4" s="96"/>
      <c r="DH4" s="97">
        <f>COUNTIF(PEOPLE!B:B, MEMORIALS!B4)</f>
        <v>2</v>
      </c>
      <c r="DI4" s="96" t="s">
        <v>772</v>
      </c>
      <c r="DJ4" s="96" t="s">
        <v>884</v>
      </c>
      <c r="DK4" s="96" t="s">
        <v>774</v>
      </c>
      <c r="DL4" s="96"/>
      <c r="DM4" s="96"/>
      <c r="DN4" s="96"/>
      <c r="DO4" s="96"/>
      <c r="DP4" s="96"/>
    </row>
    <row r="5" spans="1:120" ht="15" customHeight="1" x14ac:dyDescent="0.25">
      <c r="A5" s="68"/>
      <c r="B5" s="69"/>
      <c r="C5" s="68"/>
      <c r="D5" s="68"/>
      <c r="E5" s="70" t="str">
        <f>IF(D5="","",VLOOKUP(D5,Denomination!$A$2:$B$50, 2, 0))</f>
        <v/>
      </c>
      <c r="F5" s="68"/>
      <c r="G5" s="71"/>
      <c r="H5" s="70" t="str">
        <f>IF(G5="","",VLOOKUP(G5,MCondition!$A$2:$B$50, 2, 0))</f>
        <v/>
      </c>
      <c r="I5" s="72"/>
      <c r="J5" s="71"/>
      <c r="K5" s="70" t="str">
        <f>IF(J5="","",VLOOKUP(J5,ICondition!$A$2:$B$50, 2, 0))</f>
        <v/>
      </c>
      <c r="L5" s="73"/>
      <c r="M5" s="73"/>
      <c r="N5" s="73"/>
      <c r="O5" s="73"/>
      <c r="P5" s="73"/>
      <c r="Q5" s="73"/>
      <c r="R5" s="78"/>
      <c r="S5" s="79" t="str">
        <f>IFERROR(VLOOKUP(R5,Material!$A$2:$B$59, 2, 0),"")</f>
        <v/>
      </c>
      <c r="T5" s="71"/>
      <c r="U5" s="79" t="str">
        <f>IFERROR(VLOOKUP(T5,Material!$A$2:$B$59, 2, 0),"")</f>
        <v/>
      </c>
      <c r="V5" s="71"/>
      <c r="W5" s="79" t="str">
        <f>IFERROR(VLOOKUP(V5,Material!$A$2:$B$59, 2, 0),"")</f>
        <v/>
      </c>
      <c r="X5" s="71"/>
      <c r="Y5" s="79" t="str">
        <f>IFERROR(VLOOKUP(X5,Material!$A$2:$B$59, 2, 0),"")</f>
        <v/>
      </c>
      <c r="Z5" s="71"/>
      <c r="AA5" s="79" t="str">
        <f>IFERROR(VLOOKUP(Z5,Material!$A$2:$B$59, 2, 0),"")</f>
        <v/>
      </c>
      <c r="AB5" s="74"/>
      <c r="AC5" s="75" t="e">
        <f t="shared" si="0"/>
        <v>#VALUE!</v>
      </c>
      <c r="AD5" s="75" t="e">
        <f t="shared" si="1"/>
        <v>#VALUE!</v>
      </c>
      <c r="AE5" s="75" t="e">
        <f>VALUE(MID($AB5,COLUMN()-(COLUMN(AE5)- 3),1))</f>
        <v>#VALUE!</v>
      </c>
      <c r="AF5" s="75" t="e">
        <f t="shared" si="2"/>
        <v>#VALUE!</v>
      </c>
      <c r="AG5" s="75" t="e">
        <f t="shared" si="3"/>
        <v>#VALUE!</v>
      </c>
      <c r="AH5" s="75" t="e">
        <f t="shared" si="3"/>
        <v>#VALUE!</v>
      </c>
      <c r="AI5" s="75" t="e">
        <f t="shared" ref="AI5" si="5">VALUE(AC5&amp;AD5&amp;AE5)</f>
        <v>#VALUE!</v>
      </c>
      <c r="AJ5" s="80" t="e">
        <f t="shared" si="4"/>
        <v>#VALUE!</v>
      </c>
      <c r="AK5" s="79" t="str">
        <f>(IFERROR(VLOOKUP(AB5,Categories!$A$2:$B$20,2,1),""))</f>
        <v/>
      </c>
      <c r="AL5" s="79" t="str">
        <f ca="1">IFERROR(VLOOKUP((HLOOKUP((VLOOKUP($AB5,Categories!$A$2:$F$20,3,1)), $AB$3:$AJ5, (ROW()-ROW($AB$3)+1), 0)), INDIRECT(VLOOKUP($AB5,Categories!$A$2:$F$20,6,1)),2,0),AK5)</f>
        <v/>
      </c>
      <c r="AM5" s="79" t="str">
        <f ca="1">IFERROR(VLOOKUP((HLOOKUP((VLOOKUP($AB5,Categories!$A$2:$F$20,4,1)),$AB$3:$AJ5,(ROW()-ROW($AB$3)+1),0)),INDIRECT(VLOOKUP($AB5,Categories!$A$2:$H$20,7,1)),2,0),"")</f>
        <v/>
      </c>
      <c r="AN5" s="79" t="str">
        <f ca="1">IFERROR(VLOOKUP((HLOOKUP((VLOOKUP($AB5,Categories!$A$2:$F$20,5,1)), $AB$3:$AJ5, (ROW()-ROW($AB$3)+1), 0)), INDIRECT(VLOOKUP($AB5,Categories!$A$2:$H$20,8,1)),2,0),"")</f>
        <v/>
      </c>
      <c r="AO5" s="79" t="str">
        <f t="shared" ref="AO5" ca="1" si="6">IFERROR(IF(AM5="",IF(AN5="", AL5, AL5&amp;AN5),IF(AN5="",AL5&amp;AM5,AL5&amp;AM5&amp;AN5)),"")</f>
        <v/>
      </c>
      <c r="AP5" s="81"/>
      <c r="AQ5" s="70" t="str">
        <f>IFERROR(VLOOKUP(VALUE(MID(AP5,1,1)),AdditionalElements!$A$2:$B$50,2,0),"")</f>
        <v/>
      </c>
      <c r="AR5" s="70" t="str">
        <f>IFERROR(VLOOKUP(VALUE(MID(AP5,2,1)),AdditionalElements!$H$2:$I$50,2,0),"")</f>
        <v/>
      </c>
      <c r="AS5" s="70" t="str">
        <f>IFERROR(VLOOKUP(VALUE(MID(AP5,3,1)),AdditionalElements!$O$2:$P$50,2,0),"")</f>
        <v/>
      </c>
      <c r="AT5" s="70" t="str">
        <f>IFERROR(VLOOKUP(VALUE(MID(AP5,4,1)),AdditionalElements!$V$2:$W$50,2,0),"")</f>
        <v/>
      </c>
      <c r="AU5" s="71"/>
      <c r="AV5" s="79" t="str">
        <f>IFERROR(IF(VALUE(MID(AU5,1,1))=1, VLOOKUP(VALUE(MID(AU5,1,1)), TxtPanelShape!$A$2:$C$50, 3, 0), (IF(VALUE(MID(AU5,1,1))&gt;=7, VLOOKUP(VALUE(MID(AU5,1,1)), TxtPanelShape!$A$2:$C$50, 3, 0),VLOOKUP(VALUE(MID(AU5,1,2)),TxtPanelShape!$A$2:$C$50,3,0)))), "")</f>
        <v/>
      </c>
      <c r="AW5" s="79" t="str">
        <f>IFERROR(IF(VALUE(MID(AU5,1,1))=1, ", "&amp;VLOOKUP(VALUE(MID(AU5,2,1)), TxtPanelShape!$H$2:$I$50, 2, 0), IF(VALUE(MID(AU5,1,1))&gt;=7, ", "&amp;VLOOKUP(VALUE(MID(AU5,2,1)), TxtPanelShape!$H$2:$I$50, 2, 0),"")), "")</f>
        <v/>
      </c>
      <c r="AX5" s="79" t="str">
        <f>IFERROR(IF(VALUE(MID(AU5,1,1))=1, ", "&amp;VLOOKUP(VALUE(MID(AU5,3,1)), TxtPanelShape!$O$2:$P$50, 2, 0), IF(VALUE(MID(AU5,1,1))&gt;=7, ", "&amp;VLOOKUP(VALUE(MID(AU5,3,1)), TxtPanelShape!$O$2:$P$50, 2, 0),"")),"")</f>
        <v/>
      </c>
      <c r="AY5" s="79" t="str">
        <f>IFERROR("; "&amp;VLOOKUP(VALUE(MID(AU5,4,1)), TxtPanelShape!$V$2:$W$50,2,0),"")</f>
        <v/>
      </c>
      <c r="AZ5" s="79" t="str">
        <f>AV5&amp;AW5&amp;AX5&amp;AY5</f>
        <v/>
      </c>
      <c r="BA5" s="71"/>
      <c r="BB5" s="79" t="str">
        <f>IFERROR(IF(VALUE(MID(BA5,1,1))=1, VLOOKUP(VALUE(MID(BA5,1,1)), TxtPanelShape!$A$2:$C$50, 3, 0), (IF(VALUE(MID(BA5,1,1))&gt;=7, VLOOKUP(VALUE(MID(BA5,1,1)), TxtPanelShape!$A$2:$C$50, 3, 0),VLOOKUP(VALUE(MID(BA5,1,2)),TxtPanelShape!$A$2:$C$50,3,0)))), "")</f>
        <v/>
      </c>
      <c r="BC5" s="79" t="str">
        <f>IFERROR(IF(VALUE(MID(BA5,1,1))=1, ", "&amp;VLOOKUP(VALUE(MID(BA5,2,1)), TxtPanelShape!$H$2:$I$50, 2, 0), IF(VALUE(MID(BA5,1,1))&gt;=7, ", "&amp;VLOOKUP(VALUE(MID(BA5,2,1)), TxtPanelShape!$H$2:$I$50, 2, 0),"")), "")</f>
        <v/>
      </c>
      <c r="BD5" s="79" t="str">
        <f>IFERROR(IF(VALUE(MID(BA5,1,1))=1, ", "&amp;VLOOKUP(VALUE(MID(BA5,3,1)), TxtPanelShape!$O$2:$P$50, 2, 0), IF(VALUE(MID(BA5,1,1))&gt;=7, ", "&amp;VLOOKUP(VALUE(MID(BA5,3,1)), TxtPanelShape!$O$2:$P$50, 2, 0),"")),"")</f>
        <v/>
      </c>
      <c r="BE5" s="79" t="str">
        <f>IFERROR("; "&amp;VLOOKUP(VALUE(MID(BA5,4,1)), TxtPanelShape!$V$2:$W$50,2,0),"")</f>
        <v/>
      </c>
      <c r="BF5" s="79" t="str">
        <f>BB5&amp;BC5&amp;BD5&amp;BE5</f>
        <v/>
      </c>
      <c r="BG5" s="71"/>
      <c r="BH5" s="79" t="str">
        <f>IFERROR(VLOOKUP(BG5, TxtPanelDefinition!$A$2:$B$50, 2, 0),"")</f>
        <v/>
      </c>
      <c r="BI5" s="71"/>
      <c r="BJ5" s="79" t="str">
        <f>IFERROR(VLOOKUP(BI5, TxtPanelDefinition!$A$2:$B$50, 2, 0),"")</f>
        <v/>
      </c>
      <c r="BK5" s="71"/>
      <c r="BL5" s="79" t="str">
        <f>IFERROR(VLOOKUP(BK5, InscrTechniques!$A$2:$B$50, 2, 0),"")</f>
        <v/>
      </c>
      <c r="BM5" s="71"/>
      <c r="BN5" s="79" t="str">
        <f>IFERROR(VLOOKUP(BM5, InscrTechniques!$A$2:$B$50, 2, 0),"")</f>
        <v/>
      </c>
      <c r="BO5" s="71"/>
      <c r="BP5" s="79" t="str">
        <f>IFERROR(VLOOKUP(BO5, InscrTechniques!$A$2:$B$50, 2, 0),"")</f>
        <v/>
      </c>
      <c r="BQ5" s="71"/>
      <c r="BR5" s="79" t="str">
        <f>IFERROR(VLOOKUP(BQ5, InscrTechniques!$A$2:$B$50, 2, 0),"")</f>
        <v/>
      </c>
      <c r="BS5" s="71"/>
      <c r="BT5" s="79" t="str">
        <f>IFERROR(VLOOKUP(BS5, InscrTechniques!$A$2:$B$50, 2, 0),"")</f>
        <v/>
      </c>
      <c r="BU5" s="71"/>
      <c r="BV5" s="79" t="str">
        <f>IFERROR(VLOOKUP(BU5, InscrTechniques!$A$2:$B$50, 2, 0),"")</f>
        <v/>
      </c>
      <c r="BW5" s="125"/>
      <c r="BX5" s="79" t="str">
        <f>IFERROR(VLOOKUP(BW5, InscrTechniques!$A$2:$B$50, 2, 0),"")</f>
        <v/>
      </c>
      <c r="BY5" s="125"/>
      <c r="BZ5" s="79" t="str">
        <f>IFERROR(VLOOKUP(BY5, InscrTechniques!$A$2:$B$50, 2, 0),"")</f>
        <v/>
      </c>
      <c r="CA5" s="74"/>
      <c r="CB5" s="114" t="str">
        <f>IFERROR(VLOOKUP(CA5, LetterStyle!$A$2:$B$50, 2, 0),"")</f>
        <v/>
      </c>
      <c r="CC5" s="74"/>
      <c r="CD5" s="114" t="str">
        <f>IFERROR(VLOOKUP(CC5, LetterStyle!$A$2:$B$50, 2, 0),"")</f>
        <v/>
      </c>
      <c r="CE5" s="74"/>
      <c r="CF5" s="114" t="str">
        <f>IFERROR(VLOOKUP(CE5, LetterStyle!$A$2:$B$50, 2, 0),"")</f>
        <v/>
      </c>
      <c r="CG5" s="74"/>
      <c r="CH5" s="79" t="str">
        <f>IFERROR(VLOOKUP(CG5, LetterStyle!$A$2:$B$50, 2, 0),"")</f>
        <v/>
      </c>
      <c r="CI5" s="71"/>
      <c r="CJ5" s="79" t="str">
        <f>IFERROR(VLOOKUP(CI5, DecMotifs!$A$1:$B$306, 2, 0),"")</f>
        <v/>
      </c>
      <c r="CK5" s="71"/>
      <c r="CL5" s="79" t="str">
        <f>IFERROR(VLOOKUP(CK5, DecMotifs!$A$1:$B$306, 2, 0),"")</f>
        <v/>
      </c>
      <c r="CM5" s="71"/>
      <c r="CN5" s="79" t="str">
        <f>IFERROR(VLOOKUP(CM5, DecMotifs!$A$1:$B$306, 2, 0),"")</f>
        <v/>
      </c>
      <c r="CO5" s="71"/>
      <c r="CP5" s="79" t="str">
        <f>IFERROR(VLOOKUP(CO5, MarginalDec!$A$2:$B$253, 2, 0),"")</f>
        <v/>
      </c>
      <c r="CQ5" s="71"/>
      <c r="CR5" s="79" t="str">
        <f>IFERROR(VLOOKUP(CQ5, MarginalDec!$A$2:$B$253, 2, 0),"")</f>
        <v/>
      </c>
      <c r="CS5" s="71"/>
      <c r="CT5" s="79" t="str">
        <f>IFERROR(VLOOKUP(CS5, MarginalDec!$A$2:$B$253, 2, 0),"")</f>
        <v/>
      </c>
      <c r="CU5" s="71"/>
      <c r="CV5" s="79" t="str">
        <f>IF(ISBLANK(CU5),"", IFERROR(VLOOKUP(CU5, Tooling!$A$2:$B$252, 2, 0),""))</f>
        <v/>
      </c>
      <c r="CW5" s="71"/>
      <c r="CX5" s="79" t="str">
        <f>IF(ISBLANK(CW5),"", IFERROR(VLOOKUP(CW5, Tooling!$A$2:$B$252, 2, 0),""))</f>
        <v/>
      </c>
      <c r="CY5" s="71"/>
      <c r="CZ5" s="79" t="str">
        <f>IF(ISBLANK(CY5),"", IFERROR(VLOOKUP(CY5, Repairs!$A$2:$B$252, 2, 0),""))</f>
        <v/>
      </c>
      <c r="DA5" s="77"/>
      <c r="DB5" s="71"/>
      <c r="DC5" s="79" t="str">
        <f>IFERROR(VLOOKUP(DB5, DatingReason!$A$2:$B$252, 2, 0),"")</f>
        <v/>
      </c>
      <c r="DD5" s="123" t="str">
        <f>IF(DA5&lt;&gt;"",LEFT(DA5,3)&amp;"0","")</f>
        <v/>
      </c>
      <c r="DF5" s="119" t="str">
        <f t="array" ref="DF5">IF(AND($B5&lt;&gt;"", $DE5&lt;&gt;"", $DE5&lt;&gt;"No"),MAX(IF($B5=PEOPLE!$B$4:$B$1000, PEOPLE!$Q$4:$Q$1000,""))+100,"")</f>
        <v/>
      </c>
      <c r="DG5" s="68"/>
      <c r="DH5" s="76">
        <f>COUNTIF(PEOPLE!B:B, MEMORIALS!B5)</f>
        <v>0</v>
      </c>
      <c r="DI5" s="82"/>
      <c r="DJ5" s="82"/>
      <c r="DK5" s="82"/>
      <c r="DL5" s="68"/>
      <c r="DM5" s="68"/>
      <c r="DN5" s="68"/>
      <c r="DO5" s="68"/>
      <c r="DP5" s="68"/>
    </row>
    <row r="6" spans="1:120" ht="15" customHeight="1" x14ac:dyDescent="0.25">
      <c r="A6" s="68"/>
      <c r="B6" s="69"/>
      <c r="C6" s="68"/>
      <c r="D6" s="68"/>
      <c r="E6" s="70" t="str">
        <f>IF(D6="","",VLOOKUP(D6,Denomination!$A$2:$B$50, 2, 0))</f>
        <v/>
      </c>
      <c r="F6" s="68"/>
      <c r="G6" s="71"/>
      <c r="H6" s="70" t="str">
        <f>IF(G6="","",VLOOKUP(G6,MCondition!$A$2:$B$50, 2, 0))</f>
        <v/>
      </c>
      <c r="I6" s="72"/>
      <c r="J6" s="71"/>
      <c r="K6" s="70" t="str">
        <f>IF(J6="","",VLOOKUP(J6,ICondition!$A$2:$B$50, 2, 0))</f>
        <v/>
      </c>
      <c r="L6" s="73"/>
      <c r="M6" s="73"/>
      <c r="N6" s="73"/>
      <c r="O6" s="73"/>
      <c r="P6" s="73"/>
      <c r="Q6" s="73"/>
      <c r="R6" s="78"/>
      <c r="S6" s="79" t="str">
        <f>IFERROR(VLOOKUP(R6,Material!$A$2:$B$59, 2, 0),"")</f>
        <v/>
      </c>
      <c r="T6" s="71"/>
      <c r="U6" s="79" t="str">
        <f>IFERROR(VLOOKUP(T6,Material!$A$2:$B$59, 2, 0),"")</f>
        <v/>
      </c>
      <c r="V6" s="71"/>
      <c r="W6" s="79" t="str">
        <f>IFERROR(VLOOKUP(V6,Material!$A$2:$B$59, 2, 0),"")</f>
        <v/>
      </c>
      <c r="X6" s="71"/>
      <c r="Y6" s="79" t="str">
        <f>IFERROR(VLOOKUP(X6,Material!$A$2:$B$59, 2, 0),"")</f>
        <v/>
      </c>
      <c r="Z6" s="71"/>
      <c r="AA6" s="79" t="str">
        <f>IFERROR(VLOOKUP(Z6,Material!$A$2:$B$59, 2, 0),"")</f>
        <v/>
      </c>
      <c r="AB6" s="74"/>
      <c r="AC6" s="75" t="e">
        <f t="shared" si="0"/>
        <v>#VALUE!</v>
      </c>
      <c r="AD6" s="75" t="e">
        <f t="shared" si="1"/>
        <v>#VALUE!</v>
      </c>
      <c r="AE6" s="75" t="e">
        <f t="shared" ref="AE6:AE69" si="7">VALUE(MID($AB6,COLUMN()-(COLUMN(AE6)- 3),1))</f>
        <v>#VALUE!</v>
      </c>
      <c r="AF6" s="75" t="e">
        <f t="shared" si="2"/>
        <v>#VALUE!</v>
      </c>
      <c r="AG6" s="75" t="e">
        <f t="shared" ref="AG6:AG69" si="8">VALUE(AC6&amp;AD6)</f>
        <v>#VALUE!</v>
      </c>
      <c r="AH6" s="75" t="e">
        <f t="shared" ref="AH6:AH69" si="9">VALUE(AD6&amp;AE6)</f>
        <v>#VALUE!</v>
      </c>
      <c r="AI6" s="75" t="e">
        <f t="shared" ref="AI6:AI69" si="10">VALUE(AC6&amp;AD6&amp;AE6)</f>
        <v>#VALUE!</v>
      </c>
      <c r="AJ6" s="80" t="e">
        <f t="shared" ref="AJ6:AJ69" si="11">VALUE(AD6&amp;AE6&amp;AF6)</f>
        <v>#VALUE!</v>
      </c>
      <c r="AK6" s="79" t="str">
        <f>(IFERROR(VLOOKUP(AB6,Categories!$A$2:$B$20,2,1),""))</f>
        <v/>
      </c>
      <c r="AL6" s="79" t="str">
        <f ca="1">IFERROR(VLOOKUP((HLOOKUP((VLOOKUP($AB6,Categories!$A$2:$F$20,3,1)), $AB$3:$AJ6, (ROW()-ROW($AB$3)+1), 0)), INDIRECT(VLOOKUP($AB6,Categories!$A$2:$F$20,6,1)),2,0),AK6)</f>
        <v/>
      </c>
      <c r="AM6" s="79" t="str">
        <f ca="1">IFERROR(VLOOKUP((HLOOKUP((VLOOKUP($AB6,Categories!$A$2:$F$20,4,1)),$AB$3:$AJ6,(ROW()-ROW($AB$3)+1),0)),INDIRECT(VLOOKUP($AB6,Categories!$A$2:$H$20,7,1)),2,0),"")</f>
        <v/>
      </c>
      <c r="AN6" s="79" t="str">
        <f ca="1">IFERROR(VLOOKUP((HLOOKUP((VLOOKUP($AB6,Categories!$A$2:$F$20,5,1)), $AB$3:$AJ6, (ROW()-ROW($AB$3)+1), 0)), INDIRECT(VLOOKUP($AB6,Categories!$A$2:$H$20,8,1)),2,0),"")</f>
        <v/>
      </c>
      <c r="AO6" s="79" t="str">
        <f t="shared" ref="AO6:AO69" ca="1" si="12">IFERROR(IF(AM6="",IF(AN6="", AL6, AL6&amp;AN6),IF(AN6="",AL6&amp;AM6,AL6&amp;AM6&amp;AN6)),"")</f>
        <v/>
      </c>
      <c r="AP6" s="81"/>
      <c r="AQ6" s="70" t="str">
        <f>IFERROR(VLOOKUP(VALUE(MID(AP6,1,1)),AdditionalElements!$A$2:$B$50,2,0),"")</f>
        <v/>
      </c>
      <c r="AR6" s="70" t="str">
        <f>IFERROR(VLOOKUP(VALUE(MID(AP6,2,1)),AdditionalElements!$H$2:$I$50,2,0),"")</f>
        <v/>
      </c>
      <c r="AS6" s="70" t="str">
        <f>IFERROR(VLOOKUP(VALUE(MID(AP6,3,1)),AdditionalElements!$O$2:$P$50,2,0),"")</f>
        <v/>
      </c>
      <c r="AT6" s="70" t="str">
        <f>IFERROR(VLOOKUP(VALUE(MID(AP6,4,1)),AdditionalElements!$V$2:$W$50,2,0),"")</f>
        <v/>
      </c>
      <c r="AU6" s="71"/>
      <c r="AV6" s="79" t="str">
        <f>IFERROR(IF(VALUE(MID(AU6,1,1))=1, VLOOKUP(VALUE(MID(AU6,1,1)), TxtPanelShape!$A$2:$C$50, 3, 0), (IF(VALUE(MID(AU6,1,1))&gt;=7, VLOOKUP(VALUE(MID(AU6,1,1)), TxtPanelShape!$A$2:$C$50, 3, 0),VLOOKUP(VALUE(MID(AU6,1,2)),TxtPanelShape!$A$2:$C$50,3,0)))), "")</f>
        <v/>
      </c>
      <c r="AW6" s="79" t="str">
        <f>IFERROR(IF(VALUE(MID(AU6,1,1))=1, ", "&amp;VLOOKUP(VALUE(MID(AU6,2,1)), TxtPanelShape!$H$2:$I$50, 2, 0), IF(VALUE(MID(AU6,1,1))&gt;=7, ", "&amp;VLOOKUP(VALUE(MID(AU6,2,1)), TxtPanelShape!$H$2:$I$50, 2, 0),"")), "")</f>
        <v/>
      </c>
      <c r="AX6" s="79" t="str">
        <f>IFERROR(IF(VALUE(MID(AU6,1,1))=1, ", "&amp;VLOOKUP(VALUE(MID(AU6,3,1)), TxtPanelShape!$O$2:$P$50, 2, 0), IF(VALUE(MID(AU6,1,1))&gt;=7, ", "&amp;VLOOKUP(VALUE(MID(AU6,3,1)), TxtPanelShape!$O$2:$P$50, 2, 0),"")),"")</f>
        <v/>
      </c>
      <c r="AY6" s="79" t="str">
        <f>IFERROR("; "&amp;VLOOKUP(VALUE(MID(AU6,4,1)), TxtPanelShape!$V$2:$W$50,2,0),"")</f>
        <v/>
      </c>
      <c r="AZ6" s="79" t="str">
        <f t="shared" ref="AZ6:AZ69" si="13">AV6&amp;AW6&amp;AX6&amp;AY6</f>
        <v/>
      </c>
      <c r="BA6" s="71"/>
      <c r="BB6" s="79" t="str">
        <f>IFERROR(IF(VALUE(MID(BA6,1,1))=1, VLOOKUP(VALUE(MID(BA6,1,1)), TxtPanelShape!$A$2:$C$50, 3, 0), (IF(VALUE(MID(BA6,1,1))&gt;=7, VLOOKUP(VALUE(MID(BA6,1,1)), TxtPanelShape!$A$2:$C$50, 3, 0),VLOOKUP(VALUE(MID(BA6,1,2)),TxtPanelShape!$A$2:$C$50,3,0)))), "")</f>
        <v/>
      </c>
      <c r="BC6" s="79" t="str">
        <f>IFERROR(IF(VALUE(MID(BA6,1,1))=1, ", "&amp;VLOOKUP(VALUE(MID(BA6,2,1)), TxtPanelShape!$H$2:$I$50, 2, 0), IF(VALUE(MID(BA6,1,1))&gt;=7, ", "&amp;VLOOKUP(VALUE(MID(BA6,2,1)), TxtPanelShape!$H$2:$I$50, 2, 0),"")), "")</f>
        <v/>
      </c>
      <c r="BD6" s="79" t="str">
        <f>IFERROR(IF(VALUE(MID(BA6,1,1))=1, ", "&amp;VLOOKUP(VALUE(MID(BA6,3,1)), TxtPanelShape!$O$2:$P$50, 2, 0), IF(VALUE(MID(BA6,1,1))&gt;=7, ", "&amp;VLOOKUP(VALUE(MID(BA6,3,1)), TxtPanelShape!$O$2:$P$50, 2, 0),"")),"")</f>
        <v/>
      </c>
      <c r="BE6" s="79" t="str">
        <f>IFERROR("; "&amp;VLOOKUP(VALUE(MID(BA6,4,1)), TxtPanelShape!$V$2:$W$50,2,0),"")</f>
        <v/>
      </c>
      <c r="BF6" s="79" t="str">
        <f t="shared" ref="BF6:BF69" si="14">BB6&amp;BC6&amp;BD6&amp;BE6</f>
        <v/>
      </c>
      <c r="BG6" s="71"/>
      <c r="BH6" s="79" t="str">
        <f>IFERROR(VLOOKUP(BG6, TxtPanelDefinition!$A$2:$B$50, 2, 0),"")</f>
        <v/>
      </c>
      <c r="BI6" s="71"/>
      <c r="BJ6" s="79" t="str">
        <f>IFERROR(VLOOKUP(BI6, TxtPanelDefinition!$A$2:$B$50, 2, 0),"")</f>
        <v/>
      </c>
      <c r="BK6" s="71"/>
      <c r="BL6" s="79" t="str">
        <f>IFERROR(VLOOKUP(BK6, InscrTechniques!$A$2:$B$50, 2, 0),"")</f>
        <v/>
      </c>
      <c r="BM6" s="71"/>
      <c r="BN6" s="79" t="str">
        <f>IFERROR(VLOOKUP(BM6, InscrTechniques!$A$2:$B$50, 2, 0),"")</f>
        <v/>
      </c>
      <c r="BO6" s="71"/>
      <c r="BP6" s="79" t="str">
        <f>IFERROR(VLOOKUP(BO6, InscrTechniques!$A$2:$B$50, 2, 0),"")</f>
        <v/>
      </c>
      <c r="BQ6" s="71"/>
      <c r="BR6" s="79" t="str">
        <f>IFERROR(VLOOKUP(BQ6, InscrTechniques!$A$2:$B$50, 2, 0),"")</f>
        <v/>
      </c>
      <c r="BS6" s="71"/>
      <c r="BT6" s="79" t="str">
        <f>IFERROR(VLOOKUP(BS6, InscrTechniques!$A$2:$B$50, 2, 0),"")</f>
        <v/>
      </c>
      <c r="BU6" s="71"/>
      <c r="BV6" s="79" t="str">
        <f>IFERROR(VLOOKUP(BU6, InscrTechniques!$A$2:$B$50, 2, 0),"")</f>
        <v/>
      </c>
      <c r="BW6" s="125"/>
      <c r="BX6" s="79" t="str">
        <f>IFERROR(VLOOKUP(BW6, InscrTechniques!$A$2:$B$50, 2, 0),"")</f>
        <v/>
      </c>
      <c r="BY6" s="125"/>
      <c r="BZ6" s="79" t="str">
        <f>IFERROR(VLOOKUP(BY6, InscrTechniques!$A$2:$B$50, 2, 0),"")</f>
        <v/>
      </c>
      <c r="CA6" s="74"/>
      <c r="CB6" s="114" t="str">
        <f>IFERROR(VLOOKUP(CA6, LetterStyle!$A$2:$B$50, 2, 0),"")</f>
        <v/>
      </c>
      <c r="CC6" s="74"/>
      <c r="CD6" s="114" t="str">
        <f>IFERROR(VLOOKUP(CC6, LetterStyle!$A$2:$B$50, 2, 0),"")</f>
        <v/>
      </c>
      <c r="CE6" s="74"/>
      <c r="CF6" s="114" t="str">
        <f>IFERROR(VLOOKUP(CE6, LetterStyle!$A$2:$B$50, 2, 0),"")</f>
        <v/>
      </c>
      <c r="CG6" s="74"/>
      <c r="CH6" s="79" t="str">
        <f>IFERROR(VLOOKUP(CG6, LetterStyle!$A$2:$B$50, 2, 0),"")</f>
        <v/>
      </c>
      <c r="CI6" s="71"/>
      <c r="CJ6" s="79" t="str">
        <f>IFERROR(VLOOKUP(CI6, DecMotifs!$A$1:$B$306, 2, 0),"")</f>
        <v/>
      </c>
      <c r="CK6" s="71"/>
      <c r="CL6" s="79" t="str">
        <f>IFERROR(VLOOKUP(CK6, DecMotifs!$A$1:$B$306, 2, 0),"")</f>
        <v/>
      </c>
      <c r="CM6" s="71"/>
      <c r="CN6" s="79" t="str">
        <f>IFERROR(VLOOKUP(CM6, DecMotifs!$A$1:$B$306, 2, 0),"")</f>
        <v/>
      </c>
      <c r="CO6" s="71"/>
      <c r="CP6" s="79" t="str">
        <f>IFERROR(VLOOKUP(CO6, MarginalDec!$A$2:$B$253, 2, 0),"")</f>
        <v/>
      </c>
      <c r="CQ6" s="71"/>
      <c r="CR6" s="79" t="str">
        <f>IFERROR(VLOOKUP(CQ6, MarginalDec!$A$2:$B$253, 2, 0),"")</f>
        <v/>
      </c>
      <c r="CS6" s="71"/>
      <c r="CT6" s="79" t="str">
        <f>IFERROR(VLOOKUP(CS6, MarginalDec!$A$2:$B$253, 2, 0),"")</f>
        <v/>
      </c>
      <c r="CU6" s="71"/>
      <c r="CV6" s="79" t="str">
        <f>IF(ISBLANK(CU6),"", IFERROR(VLOOKUP(CU6, Tooling!$A$2:$B$252, 2, 0),""))</f>
        <v/>
      </c>
      <c r="CW6" s="71"/>
      <c r="CX6" s="79" t="str">
        <f>IF(ISBLANK(CW6),"", IFERROR(VLOOKUP(CW6, Tooling!$A$2:$B$252, 2, 0),""))</f>
        <v/>
      </c>
      <c r="CY6" s="71"/>
      <c r="CZ6" s="79" t="str">
        <f>IF(ISBLANK(CY6),"", IFERROR(VLOOKUP(CY6, Repairs!$A$2:$B$252, 2, 0),""))</f>
        <v/>
      </c>
      <c r="DA6" s="77"/>
      <c r="DB6" s="71"/>
      <c r="DC6" s="79" t="str">
        <f>IFERROR(VLOOKUP(DB6, DatingReason!$A$2:$B$252, 2, 0),"")</f>
        <v/>
      </c>
      <c r="DD6" s="123" t="str">
        <f t="shared" ref="DD6:DD69" si="15">IF(DA6&lt;&gt;"",LEFT(DA6,3)&amp;"0","")</f>
        <v/>
      </c>
      <c r="DF6" s="119" t="str">
        <f t="array" ref="DF6">IF(AND($B6&lt;&gt;"", $DE6&lt;&gt;"", $DE6&lt;&gt;"No"),MAX(IF($B6=PEOPLE!$B$4:$B$1000, PEOPLE!$Q$4:$Q$1000,""))+100,"")</f>
        <v/>
      </c>
      <c r="DG6" s="68"/>
      <c r="DH6" s="76">
        <f>COUNTIF(PEOPLE!B:B, MEMORIALS!B6)</f>
        <v>0</v>
      </c>
      <c r="DI6" s="82"/>
      <c r="DJ6" s="82"/>
      <c r="DK6" s="82"/>
      <c r="DL6" s="68"/>
      <c r="DM6" s="68"/>
      <c r="DN6" s="68"/>
      <c r="DO6" s="68"/>
      <c r="DP6" s="68"/>
    </row>
    <row r="7" spans="1:120" ht="15" customHeight="1" x14ac:dyDescent="0.25">
      <c r="A7" s="68"/>
      <c r="B7" s="69"/>
      <c r="C7" s="68"/>
      <c r="D7" s="68"/>
      <c r="E7" s="70" t="str">
        <f>IF(D7="","",VLOOKUP(D7,Denomination!$A$2:$B$50, 2, 0))</f>
        <v/>
      </c>
      <c r="F7" s="68"/>
      <c r="G7" s="71"/>
      <c r="H7" s="70" t="str">
        <f>IF(G7="","",VLOOKUP(G7,MCondition!$A$2:$B$50, 2, 0))</f>
        <v/>
      </c>
      <c r="I7" s="72"/>
      <c r="J7" s="71"/>
      <c r="K7" s="70" t="str">
        <f>IF(J7="","",VLOOKUP(J7,ICondition!$A$2:$B$50, 2, 0))</f>
        <v/>
      </c>
      <c r="L7" s="73"/>
      <c r="M7" s="73"/>
      <c r="N7" s="73"/>
      <c r="O7" s="73"/>
      <c r="P7" s="73"/>
      <c r="Q7" s="73"/>
      <c r="R7" s="78"/>
      <c r="S7" s="79" t="str">
        <f>IFERROR(VLOOKUP(R7,Material!$A$2:$B$59, 2, 0),"")</f>
        <v/>
      </c>
      <c r="T7" s="71"/>
      <c r="U7" s="79" t="str">
        <f>IFERROR(VLOOKUP(T7,Material!$A$2:$B$59, 2, 0),"")</f>
        <v/>
      </c>
      <c r="V7" s="71"/>
      <c r="W7" s="79" t="str">
        <f>IFERROR(VLOOKUP(V7,Material!$A$2:$B$59, 2, 0),"")</f>
        <v/>
      </c>
      <c r="X7" s="71"/>
      <c r="Y7" s="79" t="str">
        <f>IFERROR(VLOOKUP(X7,Material!$A$2:$B$59, 2, 0),"")</f>
        <v/>
      </c>
      <c r="Z7" s="71"/>
      <c r="AA7" s="79" t="str">
        <f>IFERROR(VLOOKUP(Z7,Material!$A$2:$B$59, 2, 0),"")</f>
        <v/>
      </c>
      <c r="AB7" s="74"/>
      <c r="AC7" s="75" t="e">
        <f t="shared" si="0"/>
        <v>#VALUE!</v>
      </c>
      <c r="AD7" s="75" t="e">
        <f t="shared" si="1"/>
        <v>#VALUE!</v>
      </c>
      <c r="AE7" s="75" t="e">
        <f t="shared" si="7"/>
        <v>#VALUE!</v>
      </c>
      <c r="AF7" s="75" t="e">
        <f t="shared" si="2"/>
        <v>#VALUE!</v>
      </c>
      <c r="AG7" s="75" t="e">
        <f t="shared" si="8"/>
        <v>#VALUE!</v>
      </c>
      <c r="AH7" s="75" t="e">
        <f t="shared" si="9"/>
        <v>#VALUE!</v>
      </c>
      <c r="AI7" s="75" t="e">
        <f t="shared" si="10"/>
        <v>#VALUE!</v>
      </c>
      <c r="AJ7" s="80" t="e">
        <f t="shared" si="11"/>
        <v>#VALUE!</v>
      </c>
      <c r="AK7" s="79" t="str">
        <f>(IFERROR(VLOOKUP(AB7,Categories!$A$2:$B$20,2,1),""))</f>
        <v/>
      </c>
      <c r="AL7" s="79" t="str">
        <f ca="1">IFERROR(VLOOKUP((HLOOKUP((VLOOKUP($AB7,Categories!$A$2:$F$20,3,1)), $AB$3:$AJ7, (ROW()-ROW($AB$3)+1), 0)), INDIRECT(VLOOKUP($AB7,Categories!$A$2:$F$20,6,1)),2,0),AK7)</f>
        <v/>
      </c>
      <c r="AM7" s="79" t="str">
        <f ca="1">IFERROR(VLOOKUP((HLOOKUP((VLOOKUP($AB7,Categories!$A$2:$F$20,4,1)),$AB$3:$AJ7,(ROW()-ROW($AB$3)+1),0)),INDIRECT(VLOOKUP($AB7,Categories!$A$2:$H$20,7,1)),2,0),"")</f>
        <v/>
      </c>
      <c r="AN7" s="79" t="str">
        <f ca="1">IFERROR(VLOOKUP((HLOOKUP((VLOOKUP($AB7,Categories!$A$2:$F$20,5,1)), $AB$3:$AJ7, (ROW()-ROW($AB$3)+1), 0)), INDIRECT(VLOOKUP($AB7,Categories!$A$2:$H$20,8,1)),2,0),"")</f>
        <v/>
      </c>
      <c r="AO7" s="79" t="str">
        <f t="shared" ca="1" si="12"/>
        <v/>
      </c>
      <c r="AP7" s="81"/>
      <c r="AQ7" s="70" t="str">
        <f>IFERROR(VLOOKUP(VALUE(MID(AP7,1,1)),AdditionalElements!$A$2:$B$50,2,0),"")</f>
        <v/>
      </c>
      <c r="AR7" s="70" t="str">
        <f>IFERROR(VLOOKUP(VALUE(MID(AP7,2,1)),AdditionalElements!$H$2:$I$50,2,0),"")</f>
        <v/>
      </c>
      <c r="AS7" s="70" t="str">
        <f>IFERROR(VLOOKUP(VALUE(MID(AP7,3,1)),AdditionalElements!$O$2:$P$50,2,0),"")</f>
        <v/>
      </c>
      <c r="AT7" s="70" t="str">
        <f>IFERROR(VLOOKUP(VALUE(MID(AP7,4,1)),AdditionalElements!$V$2:$W$50,2,0),"")</f>
        <v/>
      </c>
      <c r="AU7" s="71"/>
      <c r="AV7" s="79" t="str">
        <f>IFERROR(IF(VALUE(MID(AU7,1,1))=1, VLOOKUP(VALUE(MID(AU7,1,1)), TxtPanelShape!$A$2:$C$50, 3, 0), (IF(VALUE(MID(AU7,1,1))&gt;=7, VLOOKUP(VALUE(MID(AU7,1,1)), TxtPanelShape!$A$2:$C$50, 3, 0),VLOOKUP(VALUE(MID(AU7,1,2)),TxtPanelShape!$A$2:$C$50,3,0)))), "")</f>
        <v/>
      </c>
      <c r="AW7" s="79" t="str">
        <f>IFERROR(IF(VALUE(MID(AU7,1,1))=1, ", "&amp;VLOOKUP(VALUE(MID(AU7,2,1)), TxtPanelShape!$H$2:$I$50, 2, 0), IF(VALUE(MID(AU7,1,1))&gt;=7, ", "&amp;VLOOKUP(VALUE(MID(AU7,2,1)), TxtPanelShape!$H$2:$I$50, 2, 0),"")), "")</f>
        <v/>
      </c>
      <c r="AX7" s="79" t="str">
        <f>IFERROR(IF(VALUE(MID(AU7,1,1))=1, ", "&amp;VLOOKUP(VALUE(MID(AU7,3,1)), TxtPanelShape!$O$2:$P$50, 2, 0), IF(VALUE(MID(AU7,1,1))&gt;=7, ", "&amp;VLOOKUP(VALUE(MID(AU7,3,1)), TxtPanelShape!$O$2:$P$50, 2, 0),"")),"")</f>
        <v/>
      </c>
      <c r="AY7" s="79" t="str">
        <f>IFERROR("; "&amp;VLOOKUP(VALUE(MID(AU7,4,1)), TxtPanelShape!$V$2:$W$50,2,0),"")</f>
        <v/>
      </c>
      <c r="AZ7" s="79" t="str">
        <f t="shared" si="13"/>
        <v/>
      </c>
      <c r="BA7" s="71"/>
      <c r="BB7" s="79" t="str">
        <f>IFERROR(IF(VALUE(MID(BA7,1,1))=1, VLOOKUP(VALUE(MID(BA7,1,1)), TxtPanelShape!$A$2:$C$50, 3, 0), (IF(VALUE(MID(BA7,1,1))&gt;=7, VLOOKUP(VALUE(MID(BA7,1,1)), TxtPanelShape!$A$2:$C$50, 3, 0),VLOOKUP(VALUE(MID(BA7,1,2)),TxtPanelShape!$A$2:$C$50,3,0)))), "")</f>
        <v/>
      </c>
      <c r="BC7" s="79" t="str">
        <f>IFERROR(IF(VALUE(MID(BA7,1,1))=1, ", "&amp;VLOOKUP(VALUE(MID(BA7,2,1)), TxtPanelShape!$H$2:$I$50, 2, 0), IF(VALUE(MID(BA7,1,1))&gt;=7, ", "&amp;VLOOKUP(VALUE(MID(BA7,2,1)), TxtPanelShape!$H$2:$I$50, 2, 0),"")), "")</f>
        <v/>
      </c>
      <c r="BD7" s="79" t="str">
        <f>IFERROR(IF(VALUE(MID(BA7,1,1))=1, ", "&amp;VLOOKUP(VALUE(MID(BA7,3,1)), TxtPanelShape!$O$2:$P$50, 2, 0), IF(VALUE(MID(BA7,1,1))&gt;=7, ", "&amp;VLOOKUP(VALUE(MID(BA7,3,1)), TxtPanelShape!$O$2:$P$50, 2, 0),"")),"")</f>
        <v/>
      </c>
      <c r="BE7" s="79" t="str">
        <f>IFERROR("; "&amp;VLOOKUP(VALUE(MID(BA7,4,1)), TxtPanelShape!$V$2:$W$50,2,0),"")</f>
        <v/>
      </c>
      <c r="BF7" s="79" t="str">
        <f t="shared" si="14"/>
        <v/>
      </c>
      <c r="BG7" s="71"/>
      <c r="BH7" s="79" t="str">
        <f>IFERROR(VLOOKUP(BG7, TxtPanelDefinition!$A$2:$B$50, 2, 0),"")</f>
        <v/>
      </c>
      <c r="BI7" s="71"/>
      <c r="BJ7" s="79" t="str">
        <f>IFERROR(VLOOKUP(BI7, TxtPanelDefinition!$A$2:$B$50, 2, 0),"")</f>
        <v/>
      </c>
      <c r="BK7" s="71"/>
      <c r="BL7" s="79" t="str">
        <f>IFERROR(VLOOKUP(BK7, InscrTechniques!$A$2:$B$50, 2, 0),"")</f>
        <v/>
      </c>
      <c r="BM7" s="71"/>
      <c r="BN7" s="79" t="str">
        <f>IFERROR(VLOOKUP(BM7, InscrTechniques!$A$2:$B$50, 2, 0),"")</f>
        <v/>
      </c>
      <c r="BO7" s="71"/>
      <c r="BP7" s="79" t="str">
        <f>IFERROR(VLOOKUP(BO7, InscrTechniques!$A$2:$B$50, 2, 0),"")</f>
        <v/>
      </c>
      <c r="BQ7" s="71"/>
      <c r="BR7" s="79" t="str">
        <f>IFERROR(VLOOKUP(BQ7, InscrTechniques!$A$2:$B$50, 2, 0),"")</f>
        <v/>
      </c>
      <c r="BS7" s="71"/>
      <c r="BT7" s="79" t="str">
        <f>IFERROR(VLOOKUP(BS7, InscrTechniques!$A$2:$B$50, 2, 0),"")</f>
        <v/>
      </c>
      <c r="BU7" s="71"/>
      <c r="BV7" s="79" t="str">
        <f>IFERROR(VLOOKUP(BU7, InscrTechniques!$A$2:$B$50, 2, 0),"")</f>
        <v/>
      </c>
      <c r="BW7" s="125"/>
      <c r="BX7" s="79" t="str">
        <f>IFERROR(VLOOKUP(BW7, InscrTechniques!$A$2:$B$50, 2, 0),"")</f>
        <v/>
      </c>
      <c r="BY7" s="125"/>
      <c r="BZ7" s="79" t="str">
        <f>IFERROR(VLOOKUP(BY7, InscrTechniques!$A$2:$B$50, 2, 0),"")</f>
        <v/>
      </c>
      <c r="CA7" s="74"/>
      <c r="CB7" s="114" t="str">
        <f>IFERROR(VLOOKUP(CA7, LetterStyle!$A$2:$B$50, 2, 0),"")</f>
        <v/>
      </c>
      <c r="CC7" s="74"/>
      <c r="CD7" s="114" t="str">
        <f>IFERROR(VLOOKUP(CC7, LetterStyle!$A$2:$B$50, 2, 0),"")</f>
        <v/>
      </c>
      <c r="CE7" s="74"/>
      <c r="CF7" s="114" t="str">
        <f>IFERROR(VLOOKUP(CE7, LetterStyle!$A$2:$B$50, 2, 0),"")</f>
        <v/>
      </c>
      <c r="CG7" s="74"/>
      <c r="CH7" s="79" t="str">
        <f>IFERROR(VLOOKUP(CG7, LetterStyle!$A$2:$B$50, 2, 0),"")</f>
        <v/>
      </c>
      <c r="CI7" s="71"/>
      <c r="CJ7" s="79" t="str">
        <f>IFERROR(VLOOKUP(CI7, DecMotifs!$A$1:$B$306, 2, 0),"")</f>
        <v/>
      </c>
      <c r="CK7" s="71"/>
      <c r="CL7" s="79" t="str">
        <f>IFERROR(VLOOKUP(CK7, DecMotifs!$A$1:$B$306, 2, 0),"")</f>
        <v/>
      </c>
      <c r="CM7" s="71"/>
      <c r="CN7" s="79" t="str">
        <f>IFERROR(VLOOKUP(CM7, DecMotifs!$A$1:$B$306, 2, 0),"")</f>
        <v/>
      </c>
      <c r="CO7" s="71"/>
      <c r="CP7" s="79" t="str">
        <f>IFERROR(VLOOKUP(CO7, MarginalDec!$A$2:$B$253, 2, 0),"")</f>
        <v/>
      </c>
      <c r="CQ7" s="71"/>
      <c r="CR7" s="79" t="str">
        <f>IFERROR(VLOOKUP(CQ7, MarginalDec!$A$2:$B$253, 2, 0),"")</f>
        <v/>
      </c>
      <c r="CS7" s="71"/>
      <c r="CT7" s="79" t="str">
        <f>IFERROR(VLOOKUP(CS7, MarginalDec!$A$2:$B$253, 2, 0),"")</f>
        <v/>
      </c>
      <c r="CU7" s="71"/>
      <c r="CV7" s="79" t="str">
        <f>IF(ISBLANK(CU7),"", IFERROR(VLOOKUP(CU7, Tooling!$A$2:$B$252, 2, 0),""))</f>
        <v/>
      </c>
      <c r="CW7" s="71"/>
      <c r="CX7" s="79" t="str">
        <f>IF(ISBLANK(CW7),"", IFERROR(VLOOKUP(CW7, Tooling!$A$2:$B$252, 2, 0),""))</f>
        <v/>
      </c>
      <c r="CY7" s="71"/>
      <c r="CZ7" s="79" t="str">
        <f>IF(ISBLANK(CY7),"", IFERROR(VLOOKUP(CY7, Repairs!$A$2:$B$252, 2, 0),""))</f>
        <v/>
      </c>
      <c r="DA7" s="77"/>
      <c r="DB7" s="71"/>
      <c r="DC7" s="79" t="str">
        <f>IFERROR(VLOOKUP(DB7, DatingReason!$A$2:$B$252, 2, 0),"")</f>
        <v/>
      </c>
      <c r="DD7" s="123" t="str">
        <f t="shared" si="15"/>
        <v/>
      </c>
      <c r="DF7" s="119" t="str">
        <f t="array" ref="DF7">IF(AND($B7&lt;&gt;"", $DE7&lt;&gt;"", $DE7&lt;&gt;"No"),MAX(IF($B7=PEOPLE!$B$4:$B$1000, PEOPLE!$Q$4:$Q$1000,""))+100,"")</f>
        <v/>
      </c>
      <c r="DG7" s="68"/>
      <c r="DH7" s="76">
        <f>COUNTIF(PEOPLE!B:B, MEMORIALS!B7)</f>
        <v>0</v>
      </c>
      <c r="DI7" s="82"/>
      <c r="DJ7" s="82"/>
      <c r="DK7" s="82"/>
      <c r="DL7" s="68"/>
      <c r="DM7" s="68"/>
      <c r="DN7" s="68"/>
      <c r="DO7" s="68"/>
      <c r="DP7" s="68"/>
    </row>
    <row r="8" spans="1:120" ht="15" customHeight="1" x14ac:dyDescent="0.25">
      <c r="A8" s="68"/>
      <c r="B8" s="69"/>
      <c r="C8" s="68"/>
      <c r="D8" s="68"/>
      <c r="E8" s="70" t="str">
        <f>IF(D8="","",VLOOKUP(D8,Denomination!$A$2:$B$50, 2, 0))</f>
        <v/>
      </c>
      <c r="F8" s="68"/>
      <c r="G8" s="71"/>
      <c r="H8" s="70" t="str">
        <f>IF(G8="","",VLOOKUP(G8,MCondition!$A$2:$B$50, 2, 0))</f>
        <v/>
      </c>
      <c r="I8" s="72"/>
      <c r="J8" s="71"/>
      <c r="K8" s="70" t="str">
        <f>IF(J8="","",VLOOKUP(J8,ICondition!$A$2:$B$50, 2, 0))</f>
        <v/>
      </c>
      <c r="L8" s="73"/>
      <c r="M8" s="73"/>
      <c r="N8" s="73"/>
      <c r="O8" s="73"/>
      <c r="P8" s="73"/>
      <c r="Q8" s="73"/>
      <c r="R8" s="78"/>
      <c r="S8" s="79" t="str">
        <f>IFERROR(VLOOKUP(R8,Material!$A$2:$B$59, 2, 0),"")</f>
        <v/>
      </c>
      <c r="T8" s="71"/>
      <c r="U8" s="79" t="str">
        <f>IFERROR(VLOOKUP(T8,Material!$A$2:$B$59, 2, 0),"")</f>
        <v/>
      </c>
      <c r="V8" s="71"/>
      <c r="W8" s="79" t="str">
        <f>IFERROR(VLOOKUP(V8,Material!$A$2:$B$59, 2, 0),"")</f>
        <v/>
      </c>
      <c r="X8" s="71"/>
      <c r="Y8" s="79" t="str">
        <f>IFERROR(VLOOKUP(X8,Material!$A$2:$B$59, 2, 0),"")</f>
        <v/>
      </c>
      <c r="Z8" s="71"/>
      <c r="AA8" s="79" t="str">
        <f>IFERROR(VLOOKUP(Z8,Material!$A$2:$B$59, 2, 0),"")</f>
        <v/>
      </c>
      <c r="AB8" s="74"/>
      <c r="AC8" s="75" t="e">
        <f t="shared" si="0"/>
        <v>#VALUE!</v>
      </c>
      <c r="AD8" s="75" t="e">
        <f t="shared" si="1"/>
        <v>#VALUE!</v>
      </c>
      <c r="AE8" s="75" t="e">
        <f t="shared" si="7"/>
        <v>#VALUE!</v>
      </c>
      <c r="AF8" s="75" t="e">
        <f t="shared" si="2"/>
        <v>#VALUE!</v>
      </c>
      <c r="AG8" s="75" t="e">
        <f t="shared" si="8"/>
        <v>#VALUE!</v>
      </c>
      <c r="AH8" s="75" t="e">
        <f t="shared" si="9"/>
        <v>#VALUE!</v>
      </c>
      <c r="AI8" s="75" t="e">
        <f t="shared" si="10"/>
        <v>#VALUE!</v>
      </c>
      <c r="AJ8" s="80" t="e">
        <f t="shared" si="11"/>
        <v>#VALUE!</v>
      </c>
      <c r="AK8" s="79" t="str">
        <f>(IFERROR(VLOOKUP(AB8,Categories!$A$2:$B$20,2,1),""))</f>
        <v/>
      </c>
      <c r="AL8" s="79" t="str">
        <f ca="1">IFERROR(VLOOKUP((HLOOKUP((VLOOKUP($AB8,Categories!$A$2:$F$20,3,1)), $AB$3:$AJ8, (ROW()-ROW($AB$3)+1), 0)), INDIRECT(VLOOKUP($AB8,Categories!$A$2:$F$20,6,1)),2,0),AK8)</f>
        <v/>
      </c>
      <c r="AM8" s="79" t="str">
        <f ca="1">IFERROR(VLOOKUP((HLOOKUP((VLOOKUP($AB8,Categories!$A$2:$F$20,4,1)),$AB$3:$AJ8,(ROW()-ROW($AB$3)+1),0)),INDIRECT(VLOOKUP($AB8,Categories!$A$2:$H$20,7,1)),2,0),"")</f>
        <v/>
      </c>
      <c r="AN8" s="79" t="str">
        <f ca="1">IFERROR(VLOOKUP((HLOOKUP((VLOOKUP($AB8,Categories!$A$2:$F$20,5,1)), $AB$3:$AJ8, (ROW()-ROW($AB$3)+1), 0)), INDIRECT(VLOOKUP($AB8,Categories!$A$2:$H$20,8,1)),2,0),"")</f>
        <v/>
      </c>
      <c r="AO8" s="79" t="str">
        <f t="shared" ca="1" si="12"/>
        <v/>
      </c>
      <c r="AP8" s="81"/>
      <c r="AQ8" s="70" t="str">
        <f>IFERROR(VLOOKUP(VALUE(MID(AP8,1,1)),AdditionalElements!$A$2:$B$50,2,0),"")</f>
        <v/>
      </c>
      <c r="AR8" s="70" t="str">
        <f>IFERROR(VLOOKUP(VALUE(MID(AP8,2,1)),AdditionalElements!$H$2:$I$50,2,0),"")</f>
        <v/>
      </c>
      <c r="AS8" s="70" t="str">
        <f>IFERROR(VLOOKUP(VALUE(MID(AP8,3,1)),AdditionalElements!$O$2:$P$50,2,0),"")</f>
        <v/>
      </c>
      <c r="AT8" s="70" t="str">
        <f>IFERROR(VLOOKUP(VALUE(MID(AP8,4,1)),AdditionalElements!$V$2:$W$50,2,0),"")</f>
        <v/>
      </c>
      <c r="AU8" s="71"/>
      <c r="AV8" s="79" t="str">
        <f>IFERROR(IF(VALUE(MID(AU8,1,1))=1, VLOOKUP(VALUE(MID(AU8,1,1)), TxtPanelShape!$A$2:$C$50, 3, 0), (IF(VALUE(MID(AU8,1,1))&gt;=7, VLOOKUP(VALUE(MID(AU8,1,1)), TxtPanelShape!$A$2:$C$50, 3, 0),VLOOKUP(VALUE(MID(AU8,1,2)),TxtPanelShape!$A$2:$C$50,3,0)))), "")</f>
        <v/>
      </c>
      <c r="AW8" s="79" t="str">
        <f>IFERROR(IF(VALUE(MID(AU8,1,1))=1, ", "&amp;VLOOKUP(VALUE(MID(AU8,2,1)), TxtPanelShape!$H$2:$I$50, 2, 0), IF(VALUE(MID(AU8,1,1))&gt;=7, ", "&amp;VLOOKUP(VALUE(MID(AU8,2,1)), TxtPanelShape!$H$2:$I$50, 2, 0),"")), "")</f>
        <v/>
      </c>
      <c r="AX8" s="79" t="str">
        <f>IFERROR(IF(VALUE(MID(AU8,1,1))=1, ", "&amp;VLOOKUP(VALUE(MID(AU8,3,1)), TxtPanelShape!$O$2:$P$50, 2, 0), IF(VALUE(MID(AU8,1,1))&gt;=7, ", "&amp;VLOOKUP(VALUE(MID(AU8,3,1)), TxtPanelShape!$O$2:$P$50, 2, 0),"")),"")</f>
        <v/>
      </c>
      <c r="AY8" s="79" t="str">
        <f>IFERROR("; "&amp;VLOOKUP(VALUE(MID(AU8,4,1)), TxtPanelShape!$V$2:$W$50,2,0),"")</f>
        <v/>
      </c>
      <c r="AZ8" s="79" t="str">
        <f t="shared" si="13"/>
        <v/>
      </c>
      <c r="BA8" s="71"/>
      <c r="BB8" s="79" t="str">
        <f>IFERROR(IF(VALUE(MID(BA8,1,1))=1, VLOOKUP(VALUE(MID(BA8,1,1)), TxtPanelShape!$A$2:$C$50, 3, 0), (IF(VALUE(MID(BA8,1,1))&gt;=7, VLOOKUP(VALUE(MID(BA8,1,1)), TxtPanelShape!$A$2:$C$50, 3, 0),VLOOKUP(VALUE(MID(BA8,1,2)),TxtPanelShape!$A$2:$C$50,3,0)))), "")</f>
        <v/>
      </c>
      <c r="BC8" s="79" t="str">
        <f>IFERROR(IF(VALUE(MID(BA8,1,1))=1, ", "&amp;VLOOKUP(VALUE(MID(BA8,2,1)), TxtPanelShape!$H$2:$I$50, 2, 0), IF(VALUE(MID(BA8,1,1))&gt;=7, ", "&amp;VLOOKUP(VALUE(MID(BA8,2,1)), TxtPanelShape!$H$2:$I$50, 2, 0),"")), "")</f>
        <v/>
      </c>
      <c r="BD8" s="79" t="str">
        <f>IFERROR(IF(VALUE(MID(BA8,1,1))=1, ", "&amp;VLOOKUP(VALUE(MID(BA8,3,1)), TxtPanelShape!$O$2:$P$50, 2, 0), IF(VALUE(MID(BA8,1,1))&gt;=7, ", "&amp;VLOOKUP(VALUE(MID(BA8,3,1)), TxtPanelShape!$O$2:$P$50, 2, 0),"")),"")</f>
        <v/>
      </c>
      <c r="BE8" s="79" t="str">
        <f>IFERROR("; "&amp;VLOOKUP(VALUE(MID(BA8,4,1)), TxtPanelShape!$V$2:$W$50,2,0),"")</f>
        <v/>
      </c>
      <c r="BF8" s="79" t="str">
        <f t="shared" si="14"/>
        <v/>
      </c>
      <c r="BG8" s="71"/>
      <c r="BH8" s="79" t="str">
        <f>IFERROR(VLOOKUP(BG8, TxtPanelDefinition!$A$2:$B$50, 2, 0),"")</f>
        <v/>
      </c>
      <c r="BI8" s="71"/>
      <c r="BJ8" s="79" t="str">
        <f>IFERROR(VLOOKUP(BI8, TxtPanelDefinition!$A$2:$B$50, 2, 0),"")</f>
        <v/>
      </c>
      <c r="BK8" s="71"/>
      <c r="BL8" s="79" t="str">
        <f>IFERROR(VLOOKUP(BK8, InscrTechniques!$A$2:$B$50, 2, 0),"")</f>
        <v/>
      </c>
      <c r="BM8" s="71"/>
      <c r="BN8" s="79" t="str">
        <f>IFERROR(VLOOKUP(BM8, InscrTechniques!$A$2:$B$50, 2, 0),"")</f>
        <v/>
      </c>
      <c r="BO8" s="71"/>
      <c r="BP8" s="79" t="str">
        <f>IFERROR(VLOOKUP(BO8, InscrTechniques!$A$2:$B$50, 2, 0),"")</f>
        <v/>
      </c>
      <c r="BQ8" s="71"/>
      <c r="BR8" s="79" t="str">
        <f>IFERROR(VLOOKUP(BQ8, InscrTechniques!$A$2:$B$50, 2, 0),"")</f>
        <v/>
      </c>
      <c r="BS8" s="71"/>
      <c r="BT8" s="79" t="str">
        <f>IFERROR(VLOOKUP(BS8, InscrTechniques!$A$2:$B$50, 2, 0),"")</f>
        <v/>
      </c>
      <c r="BU8" s="71"/>
      <c r="BV8" s="79" t="str">
        <f>IFERROR(VLOOKUP(BU8, InscrTechniques!$A$2:$B$50, 2, 0),"")</f>
        <v/>
      </c>
      <c r="BW8" s="125"/>
      <c r="BX8" s="79" t="str">
        <f>IFERROR(VLOOKUP(BW8, InscrTechniques!$A$2:$B$50, 2, 0),"")</f>
        <v/>
      </c>
      <c r="BY8" s="125"/>
      <c r="BZ8" s="79" t="str">
        <f>IFERROR(VLOOKUP(BY8, InscrTechniques!$A$2:$B$50, 2, 0),"")</f>
        <v/>
      </c>
      <c r="CA8" s="74"/>
      <c r="CB8" s="114" t="str">
        <f>IFERROR(VLOOKUP(CA8, LetterStyle!$A$2:$B$50, 2, 0),"")</f>
        <v/>
      </c>
      <c r="CC8" s="74"/>
      <c r="CD8" s="114" t="str">
        <f>IFERROR(VLOOKUP(CC8, LetterStyle!$A$2:$B$50, 2, 0),"")</f>
        <v/>
      </c>
      <c r="CE8" s="74"/>
      <c r="CF8" s="114" t="str">
        <f>IFERROR(VLOOKUP(CE8, LetterStyle!$A$2:$B$50, 2, 0),"")</f>
        <v/>
      </c>
      <c r="CG8" s="74"/>
      <c r="CH8" s="79" t="str">
        <f>IFERROR(VLOOKUP(CG8, LetterStyle!$A$2:$B$50, 2, 0),"")</f>
        <v/>
      </c>
      <c r="CI8" s="71"/>
      <c r="CJ8" s="79" t="str">
        <f>IFERROR(VLOOKUP(CI8, DecMotifs!$A$1:$B$306, 2, 0),"")</f>
        <v/>
      </c>
      <c r="CK8" s="71"/>
      <c r="CL8" s="79" t="str">
        <f>IFERROR(VLOOKUP(CK8, DecMotifs!$A$1:$B$306, 2, 0),"")</f>
        <v/>
      </c>
      <c r="CM8" s="71"/>
      <c r="CN8" s="79" t="str">
        <f>IFERROR(VLOOKUP(CM8, DecMotifs!$A$1:$B$306, 2, 0),"")</f>
        <v/>
      </c>
      <c r="CO8" s="71"/>
      <c r="CP8" s="79" t="str">
        <f>IFERROR(VLOOKUP(CO8, MarginalDec!$A$2:$B$253, 2, 0),"")</f>
        <v/>
      </c>
      <c r="CQ8" s="71"/>
      <c r="CR8" s="79" t="str">
        <f>IFERROR(VLOOKUP(CQ8, MarginalDec!$A$2:$B$253, 2, 0),"")</f>
        <v/>
      </c>
      <c r="CS8" s="71"/>
      <c r="CT8" s="79" t="str">
        <f>IFERROR(VLOOKUP(CS8, MarginalDec!$A$2:$B$253, 2, 0),"")</f>
        <v/>
      </c>
      <c r="CU8" s="71"/>
      <c r="CV8" s="79" t="str">
        <f>IF(ISBLANK(CU8),"", IFERROR(VLOOKUP(CU8, Tooling!$A$2:$B$252, 2, 0),""))</f>
        <v/>
      </c>
      <c r="CW8" s="71"/>
      <c r="CX8" s="79" t="str">
        <f>IF(ISBLANK(CW8),"", IFERROR(VLOOKUP(CW8, Tooling!$A$2:$B$252, 2, 0),""))</f>
        <v/>
      </c>
      <c r="CY8" s="71"/>
      <c r="CZ8" s="79" t="str">
        <f>IF(ISBLANK(CY8),"", IFERROR(VLOOKUP(CY8, Repairs!$A$2:$B$252, 2, 0),""))</f>
        <v/>
      </c>
      <c r="DA8" s="77"/>
      <c r="DB8" s="71"/>
      <c r="DC8" s="79" t="str">
        <f>IFERROR(VLOOKUP(DB8, DatingReason!$A$2:$B$252, 2, 0),"")</f>
        <v/>
      </c>
      <c r="DD8" s="123" t="str">
        <f t="shared" si="15"/>
        <v/>
      </c>
      <c r="DF8" s="119" t="str">
        <f t="array" ref="DF8">IF(AND($B8&lt;&gt;"", $DE8&lt;&gt;"", $DE8&lt;&gt;"No"),MAX(IF($B8=PEOPLE!$B$4:$B$1000, PEOPLE!$Q$4:$Q$1000,""))+100,"")</f>
        <v/>
      </c>
      <c r="DG8" s="68"/>
      <c r="DH8" s="76">
        <f>COUNTIF(PEOPLE!B:B, MEMORIALS!B8)</f>
        <v>0</v>
      </c>
      <c r="DI8" s="82"/>
      <c r="DJ8" s="82"/>
      <c r="DK8" s="82"/>
      <c r="DL8" s="68"/>
      <c r="DM8" s="68"/>
      <c r="DN8" s="68"/>
      <c r="DO8" s="68"/>
      <c r="DP8" s="68"/>
    </row>
    <row r="9" spans="1:120" ht="15" customHeight="1" x14ac:dyDescent="0.25">
      <c r="A9" s="68"/>
      <c r="B9" s="69"/>
      <c r="C9" s="68"/>
      <c r="D9" s="68"/>
      <c r="E9" s="70" t="str">
        <f>IF(D9="","",VLOOKUP(D9,Denomination!$A$2:$B$50, 2, 0))</f>
        <v/>
      </c>
      <c r="F9" s="68"/>
      <c r="G9" s="71"/>
      <c r="H9" s="70" t="str">
        <f>IF(G9="","",VLOOKUP(G9,MCondition!$A$2:$B$50, 2, 0))</f>
        <v/>
      </c>
      <c r="I9" s="72"/>
      <c r="J9" s="71"/>
      <c r="K9" s="70" t="str">
        <f>IF(J9="","",VLOOKUP(J9,ICondition!$A$2:$B$50, 2, 0))</f>
        <v/>
      </c>
      <c r="L9" s="73"/>
      <c r="M9" s="73"/>
      <c r="N9" s="73"/>
      <c r="O9" s="73"/>
      <c r="P9" s="73"/>
      <c r="Q9" s="73"/>
      <c r="R9" s="78"/>
      <c r="S9" s="79" t="str">
        <f>IFERROR(VLOOKUP(R9,Material!$A$2:$B$59, 2, 0),"")</f>
        <v/>
      </c>
      <c r="T9" s="71"/>
      <c r="U9" s="79" t="str">
        <f>IFERROR(VLOOKUP(T9,Material!$A$2:$B$59, 2, 0),"")</f>
        <v/>
      </c>
      <c r="V9" s="71"/>
      <c r="W9" s="79" t="str">
        <f>IFERROR(VLOOKUP(V9,Material!$A$2:$B$59, 2, 0),"")</f>
        <v/>
      </c>
      <c r="X9" s="71"/>
      <c r="Y9" s="79" t="str">
        <f>IFERROR(VLOOKUP(X9,Material!$A$2:$B$59, 2, 0),"")</f>
        <v/>
      </c>
      <c r="Z9" s="71"/>
      <c r="AA9" s="79" t="str">
        <f>IFERROR(VLOOKUP(Z9,Material!$A$2:$B$59, 2, 0),"")</f>
        <v/>
      </c>
      <c r="AB9" s="74"/>
      <c r="AC9" s="75" t="e">
        <f t="shared" si="0"/>
        <v>#VALUE!</v>
      </c>
      <c r="AD9" s="75" t="e">
        <f t="shared" si="1"/>
        <v>#VALUE!</v>
      </c>
      <c r="AE9" s="75" t="e">
        <f t="shared" si="7"/>
        <v>#VALUE!</v>
      </c>
      <c r="AF9" s="75" t="e">
        <f t="shared" si="2"/>
        <v>#VALUE!</v>
      </c>
      <c r="AG9" s="75" t="e">
        <f t="shared" si="8"/>
        <v>#VALUE!</v>
      </c>
      <c r="AH9" s="75" t="e">
        <f t="shared" si="9"/>
        <v>#VALUE!</v>
      </c>
      <c r="AI9" s="75" t="e">
        <f t="shared" si="10"/>
        <v>#VALUE!</v>
      </c>
      <c r="AJ9" s="80" t="e">
        <f t="shared" si="11"/>
        <v>#VALUE!</v>
      </c>
      <c r="AK9" s="79" t="str">
        <f>(IFERROR(VLOOKUP(AB9,Categories!$A$2:$B$20,2,1),""))</f>
        <v/>
      </c>
      <c r="AL9" s="79" t="str">
        <f ca="1">IFERROR(VLOOKUP((HLOOKUP((VLOOKUP($AB9,Categories!$A$2:$F$20,3,1)), $AB$3:$AJ9, (ROW()-ROW($AB$3)+1), 0)), INDIRECT(VLOOKUP($AB9,Categories!$A$2:$F$20,6,1)),2,0),AK9)</f>
        <v/>
      </c>
      <c r="AM9" s="79" t="str">
        <f ca="1">IFERROR(VLOOKUP((HLOOKUP((VLOOKUP($AB9,Categories!$A$2:$F$20,4,1)),$AB$3:$AJ9,(ROW()-ROW($AB$3)+1),0)),INDIRECT(VLOOKUP($AB9,Categories!$A$2:$H$20,7,1)),2,0),"")</f>
        <v/>
      </c>
      <c r="AN9" s="79" t="str">
        <f ca="1">IFERROR(VLOOKUP((HLOOKUP((VLOOKUP($AB9,Categories!$A$2:$F$20,5,1)), $AB$3:$AJ9, (ROW()-ROW($AB$3)+1), 0)), INDIRECT(VLOOKUP($AB9,Categories!$A$2:$H$20,8,1)),2,0),"")</f>
        <v/>
      </c>
      <c r="AO9" s="79" t="str">
        <f t="shared" ca="1" si="12"/>
        <v/>
      </c>
      <c r="AP9" s="81"/>
      <c r="AQ9" s="70" t="str">
        <f>IFERROR(VLOOKUP(VALUE(MID(AP9,1,1)),AdditionalElements!$A$2:$B$50,2,0),"")</f>
        <v/>
      </c>
      <c r="AR9" s="70" t="str">
        <f>IFERROR(VLOOKUP(VALUE(MID(AP9,2,1)),AdditionalElements!$H$2:$I$50,2,0),"")</f>
        <v/>
      </c>
      <c r="AS9" s="70" t="str">
        <f>IFERROR(VLOOKUP(VALUE(MID(AP9,3,1)),AdditionalElements!$O$2:$P$50,2,0),"")</f>
        <v/>
      </c>
      <c r="AT9" s="70" t="str">
        <f>IFERROR(VLOOKUP(VALUE(MID(AP9,4,1)),AdditionalElements!$V$2:$W$50,2,0),"")</f>
        <v/>
      </c>
      <c r="AU9" s="71"/>
      <c r="AV9" s="79" t="str">
        <f>IFERROR(IF(VALUE(MID(AU9,1,1))=1, VLOOKUP(VALUE(MID(AU9,1,1)), TxtPanelShape!$A$2:$C$50, 3, 0), (IF(VALUE(MID(AU9,1,1))&gt;=7, VLOOKUP(VALUE(MID(AU9,1,1)), TxtPanelShape!$A$2:$C$50, 3, 0),VLOOKUP(VALUE(MID(AU9,1,2)),TxtPanelShape!$A$2:$C$50,3,0)))), "")</f>
        <v/>
      </c>
      <c r="AW9" s="79" t="str">
        <f>IFERROR(IF(VALUE(MID(AU9,1,1))=1, ", "&amp;VLOOKUP(VALUE(MID(AU9,2,1)), TxtPanelShape!$H$2:$I$50, 2, 0), IF(VALUE(MID(AU9,1,1))&gt;=7, ", "&amp;VLOOKUP(VALUE(MID(AU9,2,1)), TxtPanelShape!$H$2:$I$50, 2, 0),"")), "")</f>
        <v/>
      </c>
      <c r="AX9" s="79" t="str">
        <f>IFERROR(IF(VALUE(MID(AU9,1,1))=1, ", "&amp;VLOOKUP(VALUE(MID(AU9,3,1)), TxtPanelShape!$O$2:$P$50, 2, 0), IF(VALUE(MID(AU9,1,1))&gt;=7, ", "&amp;VLOOKUP(VALUE(MID(AU9,3,1)), TxtPanelShape!$O$2:$P$50, 2, 0),"")),"")</f>
        <v/>
      </c>
      <c r="AY9" s="79" t="str">
        <f>IFERROR("; "&amp;VLOOKUP(VALUE(MID(AU9,4,1)), TxtPanelShape!$V$2:$W$50,2,0),"")</f>
        <v/>
      </c>
      <c r="AZ9" s="79" t="str">
        <f t="shared" si="13"/>
        <v/>
      </c>
      <c r="BA9" s="71"/>
      <c r="BB9" s="79" t="str">
        <f>IFERROR(IF(VALUE(MID(BA9,1,1))=1, VLOOKUP(VALUE(MID(BA9,1,1)), TxtPanelShape!$A$2:$C$50, 3, 0), (IF(VALUE(MID(BA9,1,1))&gt;=7, VLOOKUP(VALUE(MID(BA9,1,1)), TxtPanelShape!$A$2:$C$50, 3, 0),VLOOKUP(VALUE(MID(BA9,1,2)),TxtPanelShape!$A$2:$C$50,3,0)))), "")</f>
        <v/>
      </c>
      <c r="BC9" s="79" t="str">
        <f>IFERROR(IF(VALUE(MID(BA9,1,1))=1, ", "&amp;VLOOKUP(VALUE(MID(BA9,2,1)), TxtPanelShape!$H$2:$I$50, 2, 0), IF(VALUE(MID(BA9,1,1))&gt;=7, ", "&amp;VLOOKUP(VALUE(MID(BA9,2,1)), TxtPanelShape!$H$2:$I$50, 2, 0),"")), "")</f>
        <v/>
      </c>
      <c r="BD9" s="79" t="str">
        <f>IFERROR(IF(VALUE(MID(BA9,1,1))=1, ", "&amp;VLOOKUP(VALUE(MID(BA9,3,1)), TxtPanelShape!$O$2:$P$50, 2, 0), IF(VALUE(MID(BA9,1,1))&gt;=7, ", "&amp;VLOOKUP(VALUE(MID(BA9,3,1)), TxtPanelShape!$O$2:$P$50, 2, 0),"")),"")</f>
        <v/>
      </c>
      <c r="BE9" s="79" t="str">
        <f>IFERROR("; "&amp;VLOOKUP(VALUE(MID(BA9,4,1)), TxtPanelShape!$V$2:$W$50,2,0),"")</f>
        <v/>
      </c>
      <c r="BF9" s="79" t="str">
        <f t="shared" si="14"/>
        <v/>
      </c>
      <c r="BG9" s="71"/>
      <c r="BH9" s="79" t="str">
        <f>IFERROR(VLOOKUP(BG9, TxtPanelDefinition!$A$2:$B$50, 2, 0),"")</f>
        <v/>
      </c>
      <c r="BI9" s="71"/>
      <c r="BJ9" s="79" t="str">
        <f>IFERROR(VLOOKUP(BI9, TxtPanelDefinition!$A$2:$B$50, 2, 0),"")</f>
        <v/>
      </c>
      <c r="BK9" s="71"/>
      <c r="BL9" s="79" t="str">
        <f>IFERROR(VLOOKUP(BK9, InscrTechniques!$A$2:$B$50, 2, 0),"")</f>
        <v/>
      </c>
      <c r="BM9" s="71"/>
      <c r="BN9" s="79" t="str">
        <f>IFERROR(VLOOKUP(BM9, InscrTechniques!$A$2:$B$50, 2, 0),"")</f>
        <v/>
      </c>
      <c r="BO9" s="71"/>
      <c r="BP9" s="79" t="str">
        <f>IFERROR(VLOOKUP(BO9, InscrTechniques!$A$2:$B$50, 2, 0),"")</f>
        <v/>
      </c>
      <c r="BQ9" s="71"/>
      <c r="BR9" s="79" t="str">
        <f>IFERROR(VLOOKUP(BQ9, InscrTechniques!$A$2:$B$50, 2, 0),"")</f>
        <v/>
      </c>
      <c r="BS9" s="71"/>
      <c r="BT9" s="79" t="str">
        <f>IFERROR(VLOOKUP(BS9, InscrTechniques!$A$2:$B$50, 2, 0),"")</f>
        <v/>
      </c>
      <c r="BU9" s="71"/>
      <c r="BV9" s="79" t="str">
        <f>IFERROR(VLOOKUP(BU9, InscrTechniques!$A$2:$B$50, 2, 0),"")</f>
        <v/>
      </c>
      <c r="BW9" s="125"/>
      <c r="BX9" s="79" t="str">
        <f>IFERROR(VLOOKUP(BW9, InscrTechniques!$A$2:$B$50, 2, 0),"")</f>
        <v/>
      </c>
      <c r="BY9" s="125"/>
      <c r="BZ9" s="79" t="str">
        <f>IFERROR(VLOOKUP(BY9, InscrTechniques!$A$2:$B$50, 2, 0),"")</f>
        <v/>
      </c>
      <c r="CA9" s="74"/>
      <c r="CB9" s="114" t="str">
        <f>IFERROR(VLOOKUP(CA9, LetterStyle!$A$2:$B$50, 2, 0),"")</f>
        <v/>
      </c>
      <c r="CC9" s="74"/>
      <c r="CD9" s="114" t="str">
        <f>IFERROR(VLOOKUP(CC9, LetterStyle!$A$2:$B$50, 2, 0),"")</f>
        <v/>
      </c>
      <c r="CE9" s="74"/>
      <c r="CF9" s="114" t="str">
        <f>IFERROR(VLOOKUP(CE9, LetterStyle!$A$2:$B$50, 2, 0),"")</f>
        <v/>
      </c>
      <c r="CG9" s="74"/>
      <c r="CH9" s="79" t="str">
        <f>IFERROR(VLOOKUP(CG9, LetterStyle!$A$2:$B$50, 2, 0),"")</f>
        <v/>
      </c>
      <c r="CI9" s="71"/>
      <c r="CJ9" s="79" t="str">
        <f>IFERROR(VLOOKUP(CI9, DecMotifs!$A$1:$B$306, 2, 0),"")</f>
        <v/>
      </c>
      <c r="CK9" s="71"/>
      <c r="CL9" s="79" t="str">
        <f>IFERROR(VLOOKUP(CK9, DecMotifs!$A$1:$B$306, 2, 0),"")</f>
        <v/>
      </c>
      <c r="CM9" s="71"/>
      <c r="CN9" s="79" t="str">
        <f>IFERROR(VLOOKUP(CM9, DecMotifs!$A$1:$B$306, 2, 0),"")</f>
        <v/>
      </c>
      <c r="CO9" s="71"/>
      <c r="CP9" s="79" t="str">
        <f>IFERROR(VLOOKUP(CO9, MarginalDec!$A$2:$B$253, 2, 0),"")</f>
        <v/>
      </c>
      <c r="CQ9" s="71"/>
      <c r="CR9" s="79" t="str">
        <f>IFERROR(VLOOKUP(CQ9, MarginalDec!$A$2:$B$253, 2, 0),"")</f>
        <v/>
      </c>
      <c r="CS9" s="71"/>
      <c r="CT9" s="79" t="str">
        <f>IFERROR(VLOOKUP(CS9, MarginalDec!$A$2:$B$253, 2, 0),"")</f>
        <v/>
      </c>
      <c r="CU9" s="71"/>
      <c r="CV9" s="79" t="str">
        <f>IF(ISBLANK(CU9),"", IFERROR(VLOOKUP(CU9, Tooling!$A$2:$B$252, 2, 0),""))</f>
        <v/>
      </c>
      <c r="CW9" s="71"/>
      <c r="CX9" s="79" t="str">
        <f>IF(ISBLANK(CW9),"", IFERROR(VLOOKUP(CW9, Tooling!$A$2:$B$252, 2, 0),""))</f>
        <v/>
      </c>
      <c r="CY9" s="71"/>
      <c r="CZ9" s="79" t="str">
        <f>IF(ISBLANK(CY9),"", IFERROR(VLOOKUP(CY9, Repairs!$A$2:$B$252, 2, 0),""))</f>
        <v/>
      </c>
      <c r="DA9" s="77"/>
      <c r="DB9" s="71"/>
      <c r="DC9" s="79" t="str">
        <f>IFERROR(VLOOKUP(DB9, DatingReason!$A$2:$B$252, 2, 0),"")</f>
        <v/>
      </c>
      <c r="DD9" s="123" t="str">
        <f t="shared" si="15"/>
        <v/>
      </c>
      <c r="DF9" s="119" t="str">
        <f t="array" ref="DF9">IF(AND($B9&lt;&gt;"", $DE9&lt;&gt;"", $DE9&lt;&gt;"No"),MAX(IF($B9=PEOPLE!$B$4:$B$1000, PEOPLE!$Q$4:$Q$1000,""))+100,"")</f>
        <v/>
      </c>
      <c r="DG9" s="68"/>
      <c r="DH9" s="76">
        <f>COUNTIF(PEOPLE!B:B, MEMORIALS!B9)</f>
        <v>0</v>
      </c>
      <c r="DI9" s="82"/>
      <c r="DJ9" s="82"/>
      <c r="DK9" s="82"/>
      <c r="DL9" s="68"/>
      <c r="DM9" s="68"/>
      <c r="DN9" s="68"/>
      <c r="DO9" s="68"/>
      <c r="DP9" s="68"/>
    </row>
    <row r="10" spans="1:120" ht="15" customHeight="1" x14ac:dyDescent="0.25">
      <c r="A10" s="68"/>
      <c r="B10" s="69"/>
      <c r="C10" s="68"/>
      <c r="D10" s="68"/>
      <c r="E10" s="70" t="str">
        <f>IF(D10="","",VLOOKUP(D10,Denomination!$A$2:$B$50, 2, 0))</f>
        <v/>
      </c>
      <c r="F10" s="68"/>
      <c r="G10" s="71"/>
      <c r="H10" s="70" t="str">
        <f>IF(G10="","",VLOOKUP(G10,MCondition!$A$2:$B$50, 2, 0))</f>
        <v/>
      </c>
      <c r="I10" s="72"/>
      <c r="J10" s="71"/>
      <c r="K10" s="70" t="str">
        <f>IF(J10="","",VLOOKUP(J10,ICondition!$A$2:$B$50, 2, 0))</f>
        <v/>
      </c>
      <c r="L10" s="73"/>
      <c r="M10" s="73"/>
      <c r="N10" s="73"/>
      <c r="O10" s="73"/>
      <c r="P10" s="73"/>
      <c r="Q10" s="73"/>
      <c r="R10" s="78"/>
      <c r="S10" s="79" t="str">
        <f>IFERROR(VLOOKUP(R10,Material!$A$2:$B$59, 2, 0),"")</f>
        <v/>
      </c>
      <c r="T10" s="71"/>
      <c r="U10" s="79" t="str">
        <f>IFERROR(VLOOKUP(T10,Material!$A$2:$B$59, 2, 0),"")</f>
        <v/>
      </c>
      <c r="V10" s="71"/>
      <c r="W10" s="79" t="str">
        <f>IFERROR(VLOOKUP(V10,Material!$A$2:$B$59, 2, 0),"")</f>
        <v/>
      </c>
      <c r="X10" s="71"/>
      <c r="Y10" s="79" t="str">
        <f>IFERROR(VLOOKUP(X10,Material!$A$2:$B$59, 2, 0),"")</f>
        <v/>
      </c>
      <c r="Z10" s="71"/>
      <c r="AA10" s="79" t="str">
        <f>IFERROR(VLOOKUP(Z10,Material!$A$2:$B$59, 2, 0),"")</f>
        <v/>
      </c>
      <c r="AB10" s="74"/>
      <c r="AC10" s="75" t="e">
        <f t="shared" si="0"/>
        <v>#VALUE!</v>
      </c>
      <c r="AD10" s="75" t="e">
        <f t="shared" si="1"/>
        <v>#VALUE!</v>
      </c>
      <c r="AE10" s="75" t="e">
        <f t="shared" si="7"/>
        <v>#VALUE!</v>
      </c>
      <c r="AF10" s="75" t="e">
        <f t="shared" si="2"/>
        <v>#VALUE!</v>
      </c>
      <c r="AG10" s="75" t="e">
        <f t="shared" si="8"/>
        <v>#VALUE!</v>
      </c>
      <c r="AH10" s="75" t="e">
        <f t="shared" si="9"/>
        <v>#VALUE!</v>
      </c>
      <c r="AI10" s="75" t="e">
        <f t="shared" si="10"/>
        <v>#VALUE!</v>
      </c>
      <c r="AJ10" s="80" t="e">
        <f t="shared" si="11"/>
        <v>#VALUE!</v>
      </c>
      <c r="AK10" s="79" t="str">
        <f>(IFERROR(VLOOKUP(AB10,Categories!$A$2:$B$20,2,1),""))</f>
        <v/>
      </c>
      <c r="AL10" s="79" t="str">
        <f ca="1">IFERROR(VLOOKUP((HLOOKUP((VLOOKUP($AB10,Categories!$A$2:$F$20,3,1)), $AB$3:$AJ10, (ROW()-ROW($AB$3)+1), 0)), INDIRECT(VLOOKUP($AB10,Categories!$A$2:$F$20,6,1)),2,0),AK10)</f>
        <v/>
      </c>
      <c r="AM10" s="79" t="str">
        <f ca="1">IFERROR(VLOOKUP((HLOOKUP((VLOOKUP($AB10,Categories!$A$2:$F$20,4,1)),$AB$3:$AJ10,(ROW()-ROW($AB$3)+1),0)),INDIRECT(VLOOKUP($AB10,Categories!$A$2:$H$20,7,1)),2,0),"")</f>
        <v/>
      </c>
      <c r="AN10" s="79" t="str">
        <f ca="1">IFERROR(VLOOKUP((HLOOKUP((VLOOKUP($AB10,Categories!$A$2:$F$20,5,1)), $AB$3:$AJ10, (ROW()-ROW($AB$3)+1), 0)), INDIRECT(VLOOKUP($AB10,Categories!$A$2:$H$20,8,1)),2,0),"")</f>
        <v/>
      </c>
      <c r="AO10" s="79" t="str">
        <f t="shared" ca="1" si="12"/>
        <v/>
      </c>
      <c r="AP10" s="81"/>
      <c r="AQ10" s="70" t="str">
        <f>IFERROR(VLOOKUP(VALUE(MID(AP10,1,1)),AdditionalElements!$A$2:$B$50,2,0),"")</f>
        <v/>
      </c>
      <c r="AR10" s="70" t="str">
        <f>IFERROR(VLOOKUP(VALUE(MID(AP10,2,1)),AdditionalElements!$H$2:$I$50,2,0),"")</f>
        <v/>
      </c>
      <c r="AS10" s="70" t="str">
        <f>IFERROR(VLOOKUP(VALUE(MID(AP10,3,1)),AdditionalElements!$O$2:$P$50,2,0),"")</f>
        <v/>
      </c>
      <c r="AT10" s="70" t="str">
        <f>IFERROR(VLOOKUP(VALUE(MID(AP10,4,1)),AdditionalElements!$V$2:$W$50,2,0),"")</f>
        <v/>
      </c>
      <c r="AU10" s="71"/>
      <c r="AV10" s="79" t="str">
        <f>IFERROR(IF(VALUE(MID(AU10,1,1))=1, VLOOKUP(VALUE(MID(AU10,1,1)), TxtPanelShape!$A$2:$C$50, 3, 0), (IF(VALUE(MID(AU10,1,1))&gt;=7, VLOOKUP(VALUE(MID(AU10,1,1)), TxtPanelShape!$A$2:$C$50, 3, 0),VLOOKUP(VALUE(MID(AU10,1,2)),TxtPanelShape!$A$2:$C$50,3,0)))), "")</f>
        <v/>
      </c>
      <c r="AW10" s="79" t="str">
        <f>IFERROR(IF(VALUE(MID(AU10,1,1))=1, ", "&amp;VLOOKUP(VALUE(MID(AU10,2,1)), TxtPanelShape!$H$2:$I$50, 2, 0), IF(VALUE(MID(AU10,1,1))&gt;=7, ", "&amp;VLOOKUP(VALUE(MID(AU10,2,1)), TxtPanelShape!$H$2:$I$50, 2, 0),"")), "")</f>
        <v/>
      </c>
      <c r="AX10" s="79" t="str">
        <f>IFERROR(IF(VALUE(MID(AU10,1,1))=1, ", "&amp;VLOOKUP(VALUE(MID(AU10,3,1)), TxtPanelShape!$O$2:$P$50, 2, 0), IF(VALUE(MID(AU10,1,1))&gt;=7, ", "&amp;VLOOKUP(VALUE(MID(AU10,3,1)), TxtPanelShape!$O$2:$P$50, 2, 0),"")),"")</f>
        <v/>
      </c>
      <c r="AY10" s="79" t="str">
        <f>IFERROR("; "&amp;VLOOKUP(VALUE(MID(AU10,4,1)), TxtPanelShape!$V$2:$W$50,2,0),"")</f>
        <v/>
      </c>
      <c r="AZ10" s="79" t="str">
        <f t="shared" si="13"/>
        <v/>
      </c>
      <c r="BA10" s="71"/>
      <c r="BB10" s="79" t="str">
        <f>IFERROR(IF(VALUE(MID(BA10,1,1))=1, VLOOKUP(VALUE(MID(BA10,1,1)), TxtPanelShape!$A$2:$C$50, 3, 0), (IF(VALUE(MID(BA10,1,1))&gt;=7, VLOOKUP(VALUE(MID(BA10,1,1)), TxtPanelShape!$A$2:$C$50, 3, 0),VLOOKUP(VALUE(MID(BA10,1,2)),TxtPanelShape!$A$2:$C$50,3,0)))), "")</f>
        <v/>
      </c>
      <c r="BC10" s="79" t="str">
        <f>IFERROR(IF(VALUE(MID(BA10,1,1))=1, ", "&amp;VLOOKUP(VALUE(MID(BA10,2,1)), TxtPanelShape!$H$2:$I$50, 2, 0), IF(VALUE(MID(BA10,1,1))&gt;=7, ", "&amp;VLOOKUP(VALUE(MID(BA10,2,1)), TxtPanelShape!$H$2:$I$50, 2, 0),"")), "")</f>
        <v/>
      </c>
      <c r="BD10" s="79" t="str">
        <f>IFERROR(IF(VALUE(MID(BA10,1,1))=1, ", "&amp;VLOOKUP(VALUE(MID(BA10,3,1)), TxtPanelShape!$O$2:$P$50, 2, 0), IF(VALUE(MID(BA10,1,1))&gt;=7, ", "&amp;VLOOKUP(VALUE(MID(BA10,3,1)), TxtPanelShape!$O$2:$P$50, 2, 0),"")),"")</f>
        <v/>
      </c>
      <c r="BE10" s="79" t="str">
        <f>IFERROR("; "&amp;VLOOKUP(VALUE(MID(BA10,4,1)), TxtPanelShape!$V$2:$W$50,2,0),"")</f>
        <v/>
      </c>
      <c r="BF10" s="79" t="str">
        <f t="shared" si="14"/>
        <v/>
      </c>
      <c r="BG10" s="71"/>
      <c r="BH10" s="79" t="str">
        <f>IFERROR(VLOOKUP(BG10, TxtPanelDefinition!$A$2:$B$50, 2, 0),"")</f>
        <v/>
      </c>
      <c r="BI10" s="71"/>
      <c r="BJ10" s="79" t="str">
        <f>IFERROR(VLOOKUP(BI10, TxtPanelDefinition!$A$2:$B$50, 2, 0),"")</f>
        <v/>
      </c>
      <c r="BK10" s="71"/>
      <c r="BL10" s="79" t="str">
        <f>IFERROR(VLOOKUP(BK10, InscrTechniques!$A$2:$B$50, 2, 0),"")</f>
        <v/>
      </c>
      <c r="BM10" s="71"/>
      <c r="BN10" s="79" t="str">
        <f>IFERROR(VLOOKUP(BM10, InscrTechniques!$A$2:$B$50, 2, 0),"")</f>
        <v/>
      </c>
      <c r="BO10" s="71"/>
      <c r="BP10" s="79" t="str">
        <f>IFERROR(VLOOKUP(BO10, InscrTechniques!$A$2:$B$50, 2, 0),"")</f>
        <v/>
      </c>
      <c r="BQ10" s="71"/>
      <c r="BR10" s="79" t="str">
        <f>IFERROR(VLOOKUP(BQ10, InscrTechniques!$A$2:$B$50, 2, 0),"")</f>
        <v/>
      </c>
      <c r="BS10" s="71"/>
      <c r="BT10" s="79" t="str">
        <f>IFERROR(VLOOKUP(BS10, InscrTechniques!$A$2:$B$50, 2, 0),"")</f>
        <v/>
      </c>
      <c r="BU10" s="71"/>
      <c r="BV10" s="79" t="str">
        <f>IFERROR(VLOOKUP(BU10, InscrTechniques!$A$2:$B$50, 2, 0),"")</f>
        <v/>
      </c>
      <c r="BW10" s="125"/>
      <c r="BX10" s="79" t="str">
        <f>IFERROR(VLOOKUP(BW10, InscrTechniques!$A$2:$B$50, 2, 0),"")</f>
        <v/>
      </c>
      <c r="BY10" s="125"/>
      <c r="BZ10" s="79" t="str">
        <f>IFERROR(VLOOKUP(BY10, InscrTechniques!$A$2:$B$50, 2, 0),"")</f>
        <v/>
      </c>
      <c r="CA10" s="74"/>
      <c r="CB10" s="114" t="str">
        <f>IFERROR(VLOOKUP(CA10, LetterStyle!$A$2:$B$50, 2, 0),"")</f>
        <v/>
      </c>
      <c r="CC10" s="74"/>
      <c r="CD10" s="114" t="str">
        <f>IFERROR(VLOOKUP(CC10, LetterStyle!$A$2:$B$50, 2, 0),"")</f>
        <v/>
      </c>
      <c r="CE10" s="74"/>
      <c r="CF10" s="114" t="str">
        <f>IFERROR(VLOOKUP(CE10, LetterStyle!$A$2:$B$50, 2, 0),"")</f>
        <v/>
      </c>
      <c r="CG10" s="74"/>
      <c r="CH10" s="79" t="str">
        <f>IFERROR(VLOOKUP(CG10, LetterStyle!$A$2:$B$50, 2, 0),"")</f>
        <v/>
      </c>
      <c r="CI10" s="71"/>
      <c r="CJ10" s="79" t="str">
        <f>IFERROR(VLOOKUP(CI10, DecMotifs!$A$1:$B$306, 2, 0),"")</f>
        <v/>
      </c>
      <c r="CK10" s="71"/>
      <c r="CL10" s="79" t="str">
        <f>IFERROR(VLOOKUP(CK10, DecMotifs!$A$1:$B$306, 2, 0),"")</f>
        <v/>
      </c>
      <c r="CM10" s="71"/>
      <c r="CN10" s="79" t="str">
        <f>IFERROR(VLOOKUP(CM10, DecMotifs!$A$1:$B$306, 2, 0),"")</f>
        <v/>
      </c>
      <c r="CO10" s="71"/>
      <c r="CP10" s="79" t="str">
        <f>IFERROR(VLOOKUP(CO10, MarginalDec!$A$2:$B$253, 2, 0),"")</f>
        <v/>
      </c>
      <c r="CQ10" s="71"/>
      <c r="CR10" s="79" t="str">
        <f>IFERROR(VLOOKUP(CQ10, MarginalDec!$A$2:$B$253, 2, 0),"")</f>
        <v/>
      </c>
      <c r="CS10" s="71"/>
      <c r="CT10" s="79" t="str">
        <f>IFERROR(VLOOKUP(CS10, MarginalDec!$A$2:$B$253, 2, 0),"")</f>
        <v/>
      </c>
      <c r="CU10" s="71"/>
      <c r="CV10" s="79" t="str">
        <f>IF(ISBLANK(CU10),"", IFERROR(VLOOKUP(CU10, Tooling!$A$2:$B$252, 2, 0),""))</f>
        <v/>
      </c>
      <c r="CW10" s="71"/>
      <c r="CX10" s="79" t="str">
        <f>IF(ISBLANK(CW10),"", IFERROR(VLOOKUP(CW10, Tooling!$A$2:$B$252, 2, 0),""))</f>
        <v/>
      </c>
      <c r="CY10" s="71"/>
      <c r="CZ10" s="79" t="str">
        <f>IF(ISBLANK(CY10),"", IFERROR(VLOOKUP(CY10, Repairs!$A$2:$B$252, 2, 0),""))</f>
        <v/>
      </c>
      <c r="DA10" s="77"/>
      <c r="DB10" s="71"/>
      <c r="DC10" s="79" t="str">
        <f>IFERROR(VLOOKUP(DB10, DatingReason!$A$2:$B$252, 2, 0),"")</f>
        <v/>
      </c>
      <c r="DD10" s="123" t="str">
        <f t="shared" si="15"/>
        <v/>
      </c>
      <c r="DF10" s="119" t="str">
        <f t="array" ref="DF10">IF(AND($B10&lt;&gt;"", $DE10&lt;&gt;"", $DE10&lt;&gt;"No"),MAX(IF($B10=PEOPLE!$B$4:$B$1000, PEOPLE!$Q$4:$Q$1000,""))+100,"")</f>
        <v/>
      </c>
      <c r="DG10" s="68"/>
      <c r="DH10" s="76">
        <f>COUNTIF(PEOPLE!B:B, MEMORIALS!B10)</f>
        <v>0</v>
      </c>
      <c r="DI10" s="82"/>
      <c r="DJ10" s="82"/>
      <c r="DK10" s="82"/>
      <c r="DL10" s="68"/>
      <c r="DM10" s="68"/>
      <c r="DN10" s="68"/>
      <c r="DO10" s="68"/>
      <c r="DP10" s="68"/>
    </row>
    <row r="11" spans="1:120" ht="15" customHeight="1" x14ac:dyDescent="0.25">
      <c r="A11" s="68"/>
      <c r="B11" s="69"/>
      <c r="C11" s="68"/>
      <c r="D11" s="68"/>
      <c r="E11" s="70" t="str">
        <f>IF(D11="","",VLOOKUP(D11,Denomination!$A$2:$B$50, 2, 0))</f>
        <v/>
      </c>
      <c r="F11" s="68"/>
      <c r="G11" s="71"/>
      <c r="H11" s="70" t="str">
        <f>IF(G11="","",VLOOKUP(G11,MCondition!$A$2:$B$50, 2, 0))</f>
        <v/>
      </c>
      <c r="I11" s="72"/>
      <c r="J11" s="71"/>
      <c r="K11" s="70" t="str">
        <f>IF(J11="","",VLOOKUP(J11,ICondition!$A$2:$B$50, 2, 0))</f>
        <v/>
      </c>
      <c r="L11" s="73"/>
      <c r="M11" s="73"/>
      <c r="N11" s="73"/>
      <c r="O11" s="73"/>
      <c r="P11" s="73"/>
      <c r="Q11" s="73"/>
      <c r="R11" s="78"/>
      <c r="S11" s="79" t="str">
        <f>IFERROR(VLOOKUP(R11,Material!$A$2:$B$59, 2, 0),"")</f>
        <v/>
      </c>
      <c r="T11" s="71"/>
      <c r="U11" s="79" t="str">
        <f>IFERROR(VLOOKUP(T11,Material!$A$2:$B$59, 2, 0),"")</f>
        <v/>
      </c>
      <c r="V11" s="71"/>
      <c r="W11" s="79" t="str">
        <f>IFERROR(VLOOKUP(V11,Material!$A$2:$B$59, 2, 0),"")</f>
        <v/>
      </c>
      <c r="X11" s="71"/>
      <c r="Y11" s="79" t="str">
        <f>IFERROR(VLOOKUP(X11,Material!$A$2:$B$59, 2, 0),"")</f>
        <v/>
      </c>
      <c r="Z11" s="71"/>
      <c r="AA11" s="79" t="str">
        <f>IFERROR(VLOOKUP(Z11,Material!$A$2:$B$59, 2, 0),"")</f>
        <v/>
      </c>
      <c r="AB11" s="74"/>
      <c r="AC11" s="75" t="e">
        <f t="shared" si="0"/>
        <v>#VALUE!</v>
      </c>
      <c r="AD11" s="75" t="e">
        <f t="shared" si="1"/>
        <v>#VALUE!</v>
      </c>
      <c r="AE11" s="75" t="e">
        <f t="shared" si="7"/>
        <v>#VALUE!</v>
      </c>
      <c r="AF11" s="75" t="e">
        <f t="shared" si="2"/>
        <v>#VALUE!</v>
      </c>
      <c r="AG11" s="75" t="e">
        <f t="shared" si="8"/>
        <v>#VALUE!</v>
      </c>
      <c r="AH11" s="75" t="e">
        <f t="shared" si="9"/>
        <v>#VALUE!</v>
      </c>
      <c r="AI11" s="75" t="e">
        <f t="shared" si="10"/>
        <v>#VALUE!</v>
      </c>
      <c r="AJ11" s="80" t="e">
        <f t="shared" si="11"/>
        <v>#VALUE!</v>
      </c>
      <c r="AK11" s="79" t="str">
        <f>(IFERROR(VLOOKUP(AB11,Categories!$A$2:$B$20,2,1),""))</f>
        <v/>
      </c>
      <c r="AL11" s="79" t="str">
        <f ca="1">IFERROR(VLOOKUP((HLOOKUP((VLOOKUP($AB11,Categories!$A$2:$F$20,3,1)), $AB$3:$AJ11, (ROW()-ROW($AB$3)+1), 0)), INDIRECT(VLOOKUP($AB11,Categories!$A$2:$F$20,6,1)),2,0),AK11)</f>
        <v/>
      </c>
      <c r="AM11" s="79" t="str">
        <f ca="1">IFERROR(VLOOKUP((HLOOKUP((VLOOKUP($AB11,Categories!$A$2:$F$20,4,1)),$AB$3:$AJ11,(ROW()-ROW($AB$3)+1),0)),INDIRECT(VLOOKUP($AB11,Categories!$A$2:$H$20,7,1)),2,0),"")</f>
        <v/>
      </c>
      <c r="AN11" s="79" t="str">
        <f ca="1">IFERROR(VLOOKUP((HLOOKUP((VLOOKUP($AB11,Categories!$A$2:$F$20,5,1)), $AB$3:$AJ11, (ROW()-ROW($AB$3)+1), 0)), INDIRECT(VLOOKUP($AB11,Categories!$A$2:$H$20,8,1)),2,0),"")</f>
        <v/>
      </c>
      <c r="AO11" s="79" t="str">
        <f t="shared" ca="1" si="12"/>
        <v/>
      </c>
      <c r="AP11" s="81"/>
      <c r="AQ11" s="70" t="str">
        <f>IFERROR(VLOOKUP(VALUE(MID(AP11,1,1)),AdditionalElements!$A$2:$B$50,2,0),"")</f>
        <v/>
      </c>
      <c r="AR11" s="70" t="str">
        <f>IFERROR(VLOOKUP(VALUE(MID(AP11,2,1)),AdditionalElements!$H$2:$I$50,2,0),"")</f>
        <v/>
      </c>
      <c r="AS11" s="70" t="str">
        <f>IFERROR(VLOOKUP(VALUE(MID(AP11,3,1)),AdditionalElements!$O$2:$P$50,2,0),"")</f>
        <v/>
      </c>
      <c r="AT11" s="70" t="str">
        <f>IFERROR(VLOOKUP(VALUE(MID(AP11,4,1)),AdditionalElements!$V$2:$W$50,2,0),"")</f>
        <v/>
      </c>
      <c r="AU11" s="71"/>
      <c r="AV11" s="79" t="str">
        <f>IFERROR(IF(VALUE(MID(AU11,1,1))=1, VLOOKUP(VALUE(MID(AU11,1,1)), TxtPanelShape!$A$2:$C$50, 3, 0), (IF(VALUE(MID(AU11,1,1))&gt;=7, VLOOKUP(VALUE(MID(AU11,1,1)), TxtPanelShape!$A$2:$C$50, 3, 0),VLOOKUP(VALUE(MID(AU11,1,2)),TxtPanelShape!$A$2:$C$50,3,0)))), "")</f>
        <v/>
      </c>
      <c r="AW11" s="79" t="str">
        <f>IFERROR(IF(VALUE(MID(AU11,1,1))=1, ", "&amp;VLOOKUP(VALUE(MID(AU11,2,1)), TxtPanelShape!$H$2:$I$50, 2, 0), IF(VALUE(MID(AU11,1,1))&gt;=7, ", "&amp;VLOOKUP(VALUE(MID(AU11,2,1)), TxtPanelShape!$H$2:$I$50, 2, 0),"")), "")</f>
        <v/>
      </c>
      <c r="AX11" s="79" t="str">
        <f>IFERROR(IF(VALUE(MID(AU11,1,1))=1, ", "&amp;VLOOKUP(VALUE(MID(AU11,3,1)), TxtPanelShape!$O$2:$P$50, 2, 0), IF(VALUE(MID(AU11,1,1))&gt;=7, ", "&amp;VLOOKUP(VALUE(MID(AU11,3,1)), TxtPanelShape!$O$2:$P$50, 2, 0),"")),"")</f>
        <v/>
      </c>
      <c r="AY11" s="79" t="str">
        <f>IFERROR("; "&amp;VLOOKUP(VALUE(MID(AU11,4,1)), TxtPanelShape!$V$2:$W$50,2,0),"")</f>
        <v/>
      </c>
      <c r="AZ11" s="79" t="str">
        <f t="shared" si="13"/>
        <v/>
      </c>
      <c r="BA11" s="71"/>
      <c r="BB11" s="79" t="str">
        <f>IFERROR(IF(VALUE(MID(BA11,1,1))=1, VLOOKUP(VALUE(MID(BA11,1,1)), TxtPanelShape!$A$2:$C$50, 3, 0), (IF(VALUE(MID(BA11,1,1))&gt;=7, VLOOKUP(VALUE(MID(BA11,1,1)), TxtPanelShape!$A$2:$C$50, 3, 0),VLOOKUP(VALUE(MID(BA11,1,2)),TxtPanelShape!$A$2:$C$50,3,0)))), "")</f>
        <v/>
      </c>
      <c r="BC11" s="79" t="str">
        <f>IFERROR(IF(VALUE(MID(BA11,1,1))=1, ", "&amp;VLOOKUP(VALUE(MID(BA11,2,1)), TxtPanelShape!$H$2:$I$50, 2, 0), IF(VALUE(MID(BA11,1,1))&gt;=7, ", "&amp;VLOOKUP(VALUE(MID(BA11,2,1)), TxtPanelShape!$H$2:$I$50, 2, 0),"")), "")</f>
        <v/>
      </c>
      <c r="BD11" s="79" t="str">
        <f>IFERROR(IF(VALUE(MID(BA11,1,1))=1, ", "&amp;VLOOKUP(VALUE(MID(BA11,3,1)), TxtPanelShape!$O$2:$P$50, 2, 0), IF(VALUE(MID(BA11,1,1))&gt;=7, ", "&amp;VLOOKUP(VALUE(MID(BA11,3,1)), TxtPanelShape!$O$2:$P$50, 2, 0),"")),"")</f>
        <v/>
      </c>
      <c r="BE11" s="79" t="str">
        <f>IFERROR("; "&amp;VLOOKUP(VALUE(MID(BA11,4,1)), TxtPanelShape!$V$2:$W$50,2,0),"")</f>
        <v/>
      </c>
      <c r="BF11" s="79" t="str">
        <f t="shared" si="14"/>
        <v/>
      </c>
      <c r="BG11" s="71"/>
      <c r="BH11" s="79" t="str">
        <f>IFERROR(VLOOKUP(BG11, TxtPanelDefinition!$A$2:$B$50, 2, 0),"")</f>
        <v/>
      </c>
      <c r="BI11" s="71"/>
      <c r="BJ11" s="79" t="str">
        <f>IFERROR(VLOOKUP(BI11, TxtPanelDefinition!$A$2:$B$50, 2, 0),"")</f>
        <v/>
      </c>
      <c r="BK11" s="71"/>
      <c r="BL11" s="79" t="str">
        <f>IFERROR(VLOOKUP(BK11, InscrTechniques!$A$2:$B$50, 2, 0),"")</f>
        <v/>
      </c>
      <c r="BM11" s="71"/>
      <c r="BN11" s="79" t="str">
        <f>IFERROR(VLOOKUP(BM11, InscrTechniques!$A$2:$B$50, 2, 0),"")</f>
        <v/>
      </c>
      <c r="BO11" s="71"/>
      <c r="BP11" s="79" t="str">
        <f>IFERROR(VLOOKUP(BO11, InscrTechniques!$A$2:$B$50, 2, 0),"")</f>
        <v/>
      </c>
      <c r="BQ11" s="71"/>
      <c r="BR11" s="79" t="str">
        <f>IFERROR(VLOOKUP(BQ11, InscrTechniques!$A$2:$B$50, 2, 0),"")</f>
        <v/>
      </c>
      <c r="BS11" s="71"/>
      <c r="BT11" s="79" t="str">
        <f>IFERROR(VLOOKUP(BS11, InscrTechniques!$A$2:$B$50, 2, 0),"")</f>
        <v/>
      </c>
      <c r="BU11" s="71"/>
      <c r="BV11" s="79" t="str">
        <f>IFERROR(VLOOKUP(BU11, InscrTechniques!$A$2:$B$50, 2, 0),"")</f>
        <v/>
      </c>
      <c r="BW11" s="125"/>
      <c r="BX11" s="79" t="str">
        <f>IFERROR(VLOOKUP(BW11, InscrTechniques!$A$2:$B$50, 2, 0),"")</f>
        <v/>
      </c>
      <c r="BY11" s="125"/>
      <c r="BZ11" s="79" t="str">
        <f>IFERROR(VLOOKUP(BY11, InscrTechniques!$A$2:$B$50, 2, 0),"")</f>
        <v/>
      </c>
      <c r="CA11" s="74"/>
      <c r="CB11" s="114" t="str">
        <f>IFERROR(VLOOKUP(CA11, LetterStyle!$A$2:$B$50, 2, 0),"")</f>
        <v/>
      </c>
      <c r="CC11" s="74"/>
      <c r="CD11" s="114" t="str">
        <f>IFERROR(VLOOKUP(CC11, LetterStyle!$A$2:$B$50, 2, 0),"")</f>
        <v/>
      </c>
      <c r="CE11" s="74"/>
      <c r="CF11" s="114" t="str">
        <f>IFERROR(VLOOKUP(CE11, LetterStyle!$A$2:$B$50, 2, 0),"")</f>
        <v/>
      </c>
      <c r="CG11" s="74"/>
      <c r="CH11" s="79" t="str">
        <f>IFERROR(VLOOKUP(CG11, LetterStyle!$A$2:$B$50, 2, 0),"")</f>
        <v/>
      </c>
      <c r="CI11" s="71"/>
      <c r="CJ11" s="79" t="str">
        <f>IFERROR(VLOOKUP(CI11, DecMotifs!$A$1:$B$306, 2, 0),"")</f>
        <v/>
      </c>
      <c r="CK11" s="71"/>
      <c r="CL11" s="79" t="str">
        <f>IFERROR(VLOOKUP(CK11, DecMotifs!$A$1:$B$306, 2, 0),"")</f>
        <v/>
      </c>
      <c r="CM11" s="71"/>
      <c r="CN11" s="79" t="str">
        <f>IFERROR(VLOOKUP(CM11, DecMotifs!$A$1:$B$306, 2, 0),"")</f>
        <v/>
      </c>
      <c r="CO11" s="71"/>
      <c r="CP11" s="79" t="str">
        <f>IFERROR(VLOOKUP(CO11, MarginalDec!$A$2:$B$253, 2, 0),"")</f>
        <v/>
      </c>
      <c r="CQ11" s="71"/>
      <c r="CR11" s="79" t="str">
        <f>IFERROR(VLOOKUP(CQ11, MarginalDec!$A$2:$B$253, 2, 0),"")</f>
        <v/>
      </c>
      <c r="CS11" s="71"/>
      <c r="CT11" s="79" t="str">
        <f>IFERROR(VLOOKUP(CS11, MarginalDec!$A$2:$B$253, 2, 0),"")</f>
        <v/>
      </c>
      <c r="CU11" s="71"/>
      <c r="CV11" s="79" t="str">
        <f>IF(ISBLANK(CU11),"", IFERROR(VLOOKUP(CU11, Tooling!$A$2:$B$252, 2, 0),""))</f>
        <v/>
      </c>
      <c r="CW11" s="71"/>
      <c r="CX11" s="79" t="str">
        <f>IF(ISBLANK(CW11),"", IFERROR(VLOOKUP(CW11, Tooling!$A$2:$B$252, 2, 0),""))</f>
        <v/>
      </c>
      <c r="CY11" s="71"/>
      <c r="CZ11" s="79" t="str">
        <f>IF(ISBLANK(CY11),"", IFERROR(VLOOKUP(CY11, Repairs!$A$2:$B$252, 2, 0),""))</f>
        <v/>
      </c>
      <c r="DA11" s="77"/>
      <c r="DB11" s="71"/>
      <c r="DC11" s="79" t="str">
        <f>IFERROR(VLOOKUP(DB11, DatingReason!$A$2:$B$252, 2, 0),"")</f>
        <v/>
      </c>
      <c r="DD11" s="123" t="str">
        <f t="shared" si="15"/>
        <v/>
      </c>
      <c r="DF11" s="119" t="str">
        <f t="array" ref="DF11">IF(AND($B11&lt;&gt;"", $DE11&lt;&gt;"", $DE11&lt;&gt;"No"),MAX(IF($B11=PEOPLE!$B$4:$B$1000, PEOPLE!$Q$4:$Q$1000,""))+100,"")</f>
        <v/>
      </c>
      <c r="DG11" s="68"/>
      <c r="DH11" s="76">
        <f>COUNTIF(PEOPLE!B:B, MEMORIALS!B11)</f>
        <v>0</v>
      </c>
      <c r="DI11" s="82"/>
      <c r="DJ11" s="82"/>
      <c r="DK11" s="82"/>
      <c r="DL11" s="68"/>
      <c r="DM11" s="68"/>
      <c r="DN11" s="68"/>
      <c r="DO11" s="68"/>
      <c r="DP11" s="68"/>
    </row>
    <row r="12" spans="1:120" ht="15" customHeight="1" x14ac:dyDescent="0.25">
      <c r="A12" s="68"/>
      <c r="B12" s="69"/>
      <c r="C12" s="68"/>
      <c r="D12" s="68"/>
      <c r="E12" s="70" t="str">
        <f>IF(D12="","",VLOOKUP(D12,Denomination!$A$2:$B$50, 2, 0))</f>
        <v/>
      </c>
      <c r="F12" s="68"/>
      <c r="G12" s="71"/>
      <c r="H12" s="70" t="str">
        <f>IF(G12="","",VLOOKUP(G12,MCondition!$A$2:$B$50, 2, 0))</f>
        <v/>
      </c>
      <c r="I12" s="72"/>
      <c r="J12" s="71"/>
      <c r="K12" s="70" t="str">
        <f>IF(J12="","",VLOOKUP(J12,ICondition!$A$2:$B$50, 2, 0))</f>
        <v/>
      </c>
      <c r="L12" s="73"/>
      <c r="M12" s="73"/>
      <c r="N12" s="73"/>
      <c r="O12" s="73"/>
      <c r="P12" s="73"/>
      <c r="Q12" s="73"/>
      <c r="R12" s="78"/>
      <c r="S12" s="79" t="str">
        <f>IFERROR(VLOOKUP(R12,Material!$A$2:$B$59, 2, 0),"")</f>
        <v/>
      </c>
      <c r="T12" s="71"/>
      <c r="U12" s="79" t="str">
        <f>IFERROR(VLOOKUP(T12,Material!$A$2:$B$59, 2, 0),"")</f>
        <v/>
      </c>
      <c r="V12" s="71"/>
      <c r="W12" s="79" t="str">
        <f>IFERROR(VLOOKUP(V12,Material!$A$2:$B$59, 2, 0),"")</f>
        <v/>
      </c>
      <c r="X12" s="71"/>
      <c r="Y12" s="79" t="str">
        <f>IFERROR(VLOOKUP(X12,Material!$A$2:$B$59, 2, 0),"")</f>
        <v/>
      </c>
      <c r="Z12" s="71"/>
      <c r="AA12" s="79" t="str">
        <f>IFERROR(VLOOKUP(Z12,Material!$A$2:$B$59, 2, 0),"")</f>
        <v/>
      </c>
      <c r="AB12" s="74"/>
      <c r="AC12" s="75" t="e">
        <f t="shared" si="0"/>
        <v>#VALUE!</v>
      </c>
      <c r="AD12" s="75" t="e">
        <f t="shared" si="1"/>
        <v>#VALUE!</v>
      </c>
      <c r="AE12" s="75" t="e">
        <f t="shared" si="7"/>
        <v>#VALUE!</v>
      </c>
      <c r="AF12" s="75" t="e">
        <f t="shared" si="2"/>
        <v>#VALUE!</v>
      </c>
      <c r="AG12" s="75" t="e">
        <f t="shared" si="8"/>
        <v>#VALUE!</v>
      </c>
      <c r="AH12" s="75" t="e">
        <f t="shared" si="9"/>
        <v>#VALUE!</v>
      </c>
      <c r="AI12" s="75" t="e">
        <f t="shared" si="10"/>
        <v>#VALUE!</v>
      </c>
      <c r="AJ12" s="80" t="e">
        <f t="shared" si="11"/>
        <v>#VALUE!</v>
      </c>
      <c r="AK12" s="79" t="str">
        <f>(IFERROR(VLOOKUP(AB12,Categories!$A$2:$B$20,2,1),""))</f>
        <v/>
      </c>
      <c r="AL12" s="79" t="str">
        <f ca="1">IFERROR(VLOOKUP((HLOOKUP((VLOOKUP($AB12,Categories!$A$2:$F$20,3,1)), $AB$3:$AJ12, (ROW()-ROW($AB$3)+1), 0)), INDIRECT(VLOOKUP($AB12,Categories!$A$2:$F$20,6,1)),2,0),AK12)</f>
        <v/>
      </c>
      <c r="AM12" s="79" t="str">
        <f ca="1">IFERROR(VLOOKUP((HLOOKUP((VLOOKUP($AB12,Categories!$A$2:$F$20,4,1)),$AB$3:$AJ12,(ROW()-ROW($AB$3)+1),0)),INDIRECT(VLOOKUP($AB12,Categories!$A$2:$H$20,7,1)),2,0),"")</f>
        <v/>
      </c>
      <c r="AN12" s="79" t="str">
        <f ca="1">IFERROR(VLOOKUP((HLOOKUP((VLOOKUP($AB12,Categories!$A$2:$F$20,5,1)), $AB$3:$AJ12, (ROW()-ROW($AB$3)+1), 0)), INDIRECT(VLOOKUP($AB12,Categories!$A$2:$H$20,8,1)),2,0),"")</f>
        <v/>
      </c>
      <c r="AO12" s="79" t="str">
        <f t="shared" ca="1" si="12"/>
        <v/>
      </c>
      <c r="AP12" s="81"/>
      <c r="AQ12" s="70" t="str">
        <f>IFERROR(VLOOKUP(VALUE(MID(AP12,1,1)),AdditionalElements!$A$2:$B$50,2,0),"")</f>
        <v/>
      </c>
      <c r="AR12" s="70" t="str">
        <f>IFERROR(VLOOKUP(VALUE(MID(AP12,2,1)),AdditionalElements!$H$2:$I$50,2,0),"")</f>
        <v/>
      </c>
      <c r="AS12" s="70" t="str">
        <f>IFERROR(VLOOKUP(VALUE(MID(AP12,3,1)),AdditionalElements!$O$2:$P$50,2,0),"")</f>
        <v/>
      </c>
      <c r="AT12" s="70" t="str">
        <f>IFERROR(VLOOKUP(VALUE(MID(AP12,4,1)),AdditionalElements!$V$2:$W$50,2,0),"")</f>
        <v/>
      </c>
      <c r="AU12" s="71"/>
      <c r="AV12" s="79" t="str">
        <f>IFERROR(IF(VALUE(MID(AU12,1,1))=1, VLOOKUP(VALUE(MID(AU12,1,1)), TxtPanelShape!$A$2:$C$50, 3, 0), (IF(VALUE(MID(AU12,1,1))&gt;=7, VLOOKUP(VALUE(MID(AU12,1,1)), TxtPanelShape!$A$2:$C$50, 3, 0),VLOOKUP(VALUE(MID(AU12,1,2)),TxtPanelShape!$A$2:$C$50,3,0)))), "")</f>
        <v/>
      </c>
      <c r="AW12" s="79" t="str">
        <f>IFERROR(IF(VALUE(MID(AU12,1,1))=1, ", "&amp;VLOOKUP(VALUE(MID(AU12,2,1)), TxtPanelShape!$H$2:$I$50, 2, 0), IF(VALUE(MID(AU12,1,1))&gt;=7, ", "&amp;VLOOKUP(VALUE(MID(AU12,2,1)), TxtPanelShape!$H$2:$I$50, 2, 0),"")), "")</f>
        <v/>
      </c>
      <c r="AX12" s="79" t="str">
        <f>IFERROR(IF(VALUE(MID(AU12,1,1))=1, ", "&amp;VLOOKUP(VALUE(MID(AU12,3,1)), TxtPanelShape!$O$2:$P$50, 2, 0), IF(VALUE(MID(AU12,1,1))&gt;=7, ", "&amp;VLOOKUP(VALUE(MID(AU12,3,1)), TxtPanelShape!$O$2:$P$50, 2, 0),"")),"")</f>
        <v/>
      </c>
      <c r="AY12" s="79" t="str">
        <f>IFERROR("; "&amp;VLOOKUP(VALUE(MID(AU12,4,1)), TxtPanelShape!$V$2:$W$50,2,0),"")</f>
        <v/>
      </c>
      <c r="AZ12" s="79" t="str">
        <f t="shared" si="13"/>
        <v/>
      </c>
      <c r="BA12" s="71"/>
      <c r="BB12" s="79" t="str">
        <f>IFERROR(IF(VALUE(MID(BA12,1,1))=1, VLOOKUP(VALUE(MID(BA12,1,1)), TxtPanelShape!$A$2:$C$50, 3, 0), (IF(VALUE(MID(BA12,1,1))&gt;=7, VLOOKUP(VALUE(MID(BA12,1,1)), TxtPanelShape!$A$2:$C$50, 3, 0),VLOOKUP(VALUE(MID(BA12,1,2)),TxtPanelShape!$A$2:$C$50,3,0)))), "")</f>
        <v/>
      </c>
      <c r="BC12" s="79" t="str">
        <f>IFERROR(IF(VALUE(MID(BA12,1,1))=1, ", "&amp;VLOOKUP(VALUE(MID(BA12,2,1)), TxtPanelShape!$H$2:$I$50, 2, 0), IF(VALUE(MID(BA12,1,1))&gt;=7, ", "&amp;VLOOKUP(VALUE(MID(BA12,2,1)), TxtPanelShape!$H$2:$I$50, 2, 0),"")), "")</f>
        <v/>
      </c>
      <c r="BD12" s="79" t="str">
        <f>IFERROR(IF(VALUE(MID(BA12,1,1))=1, ", "&amp;VLOOKUP(VALUE(MID(BA12,3,1)), TxtPanelShape!$O$2:$P$50, 2, 0), IF(VALUE(MID(BA12,1,1))&gt;=7, ", "&amp;VLOOKUP(VALUE(MID(BA12,3,1)), TxtPanelShape!$O$2:$P$50, 2, 0),"")),"")</f>
        <v/>
      </c>
      <c r="BE12" s="79" t="str">
        <f>IFERROR("; "&amp;VLOOKUP(VALUE(MID(BA12,4,1)), TxtPanelShape!$V$2:$W$50,2,0),"")</f>
        <v/>
      </c>
      <c r="BF12" s="79" t="str">
        <f t="shared" si="14"/>
        <v/>
      </c>
      <c r="BG12" s="71"/>
      <c r="BH12" s="79" t="str">
        <f>IFERROR(VLOOKUP(BG12, TxtPanelDefinition!$A$2:$B$50, 2, 0),"")</f>
        <v/>
      </c>
      <c r="BI12" s="71"/>
      <c r="BJ12" s="79" t="str">
        <f>IFERROR(VLOOKUP(BI12, TxtPanelDefinition!$A$2:$B$50, 2, 0),"")</f>
        <v/>
      </c>
      <c r="BK12" s="71"/>
      <c r="BL12" s="79" t="str">
        <f>IFERROR(VLOOKUP(BK12, InscrTechniques!$A$2:$B$50, 2, 0),"")</f>
        <v/>
      </c>
      <c r="BM12" s="71"/>
      <c r="BN12" s="79" t="str">
        <f>IFERROR(VLOOKUP(BM12, InscrTechniques!$A$2:$B$50, 2, 0),"")</f>
        <v/>
      </c>
      <c r="BO12" s="71"/>
      <c r="BP12" s="79" t="str">
        <f>IFERROR(VLOOKUP(BO12, InscrTechniques!$A$2:$B$50, 2, 0),"")</f>
        <v/>
      </c>
      <c r="BQ12" s="71"/>
      <c r="BR12" s="79" t="str">
        <f>IFERROR(VLOOKUP(BQ12, InscrTechniques!$A$2:$B$50, 2, 0),"")</f>
        <v/>
      </c>
      <c r="BS12" s="71"/>
      <c r="BT12" s="79" t="str">
        <f>IFERROR(VLOOKUP(BS12, InscrTechniques!$A$2:$B$50, 2, 0),"")</f>
        <v/>
      </c>
      <c r="BU12" s="71"/>
      <c r="BV12" s="79" t="str">
        <f>IFERROR(VLOOKUP(BU12, InscrTechniques!$A$2:$B$50, 2, 0),"")</f>
        <v/>
      </c>
      <c r="BW12" s="125"/>
      <c r="BX12" s="79" t="str">
        <f>IFERROR(VLOOKUP(BW12, InscrTechniques!$A$2:$B$50, 2, 0),"")</f>
        <v/>
      </c>
      <c r="BY12" s="125"/>
      <c r="BZ12" s="79" t="str">
        <f>IFERROR(VLOOKUP(BY12, InscrTechniques!$A$2:$B$50, 2, 0),"")</f>
        <v/>
      </c>
      <c r="CA12" s="74"/>
      <c r="CB12" s="114" t="str">
        <f>IFERROR(VLOOKUP(CA12, LetterStyle!$A$2:$B$50, 2, 0),"")</f>
        <v/>
      </c>
      <c r="CC12" s="74"/>
      <c r="CD12" s="114" t="str">
        <f>IFERROR(VLOOKUP(CC12, LetterStyle!$A$2:$B$50, 2, 0),"")</f>
        <v/>
      </c>
      <c r="CE12" s="74"/>
      <c r="CF12" s="114" t="str">
        <f>IFERROR(VLOOKUP(CE12, LetterStyle!$A$2:$B$50, 2, 0),"")</f>
        <v/>
      </c>
      <c r="CG12" s="74"/>
      <c r="CH12" s="79" t="str">
        <f>IFERROR(VLOOKUP(CG12, LetterStyle!$A$2:$B$50, 2, 0),"")</f>
        <v/>
      </c>
      <c r="CI12" s="71"/>
      <c r="CJ12" s="79" t="str">
        <f>IFERROR(VLOOKUP(CI12, DecMotifs!$A$1:$B$306, 2, 0),"")</f>
        <v/>
      </c>
      <c r="CK12" s="71"/>
      <c r="CL12" s="79" t="str">
        <f>IFERROR(VLOOKUP(CK12, DecMotifs!$A$1:$B$306, 2, 0),"")</f>
        <v/>
      </c>
      <c r="CM12" s="71"/>
      <c r="CN12" s="79" t="str">
        <f>IFERROR(VLOOKUP(CM12, DecMotifs!$A$1:$B$306, 2, 0),"")</f>
        <v/>
      </c>
      <c r="CO12" s="71"/>
      <c r="CP12" s="79" t="str">
        <f>IFERROR(VLOOKUP(CO12, MarginalDec!$A$2:$B$253, 2, 0),"")</f>
        <v/>
      </c>
      <c r="CQ12" s="71"/>
      <c r="CR12" s="79" t="str">
        <f>IFERROR(VLOOKUP(CQ12, MarginalDec!$A$2:$B$253, 2, 0),"")</f>
        <v/>
      </c>
      <c r="CS12" s="71"/>
      <c r="CT12" s="79" t="str">
        <f>IFERROR(VLOOKUP(CS12, MarginalDec!$A$2:$B$253, 2, 0),"")</f>
        <v/>
      </c>
      <c r="CU12" s="71"/>
      <c r="CV12" s="79" t="str">
        <f>IF(ISBLANK(CU12),"", IFERROR(VLOOKUP(CU12, Tooling!$A$2:$B$252, 2, 0),""))</f>
        <v/>
      </c>
      <c r="CW12" s="71"/>
      <c r="CX12" s="79" t="str">
        <f>IF(ISBLANK(CW12),"", IFERROR(VLOOKUP(CW12, Tooling!$A$2:$B$252, 2, 0),""))</f>
        <v/>
      </c>
      <c r="CY12" s="71"/>
      <c r="CZ12" s="79" t="str">
        <f>IF(ISBLANK(CY12),"", IFERROR(VLOOKUP(CY12, Repairs!$A$2:$B$252, 2, 0),""))</f>
        <v/>
      </c>
      <c r="DA12" s="77"/>
      <c r="DB12" s="71"/>
      <c r="DC12" s="79" t="str">
        <f>IFERROR(VLOOKUP(DB12, DatingReason!$A$2:$B$252, 2, 0),"")</f>
        <v/>
      </c>
      <c r="DD12" s="123" t="str">
        <f t="shared" si="15"/>
        <v/>
      </c>
      <c r="DF12" s="119" t="str">
        <f t="array" ref="DF12">IF(AND($B12&lt;&gt;"", $DE12&lt;&gt;"", $DE12&lt;&gt;"No"),MAX(IF($B12=PEOPLE!$B$4:$B$1000, PEOPLE!$Q$4:$Q$1000,""))+100,"")</f>
        <v/>
      </c>
      <c r="DG12" s="68"/>
      <c r="DH12" s="76">
        <f>COUNTIF(PEOPLE!B:B, MEMORIALS!B12)</f>
        <v>0</v>
      </c>
      <c r="DI12" s="82"/>
      <c r="DJ12" s="82"/>
      <c r="DK12" s="82"/>
      <c r="DL12" s="68"/>
      <c r="DM12" s="68"/>
      <c r="DN12" s="68"/>
      <c r="DO12" s="68"/>
      <c r="DP12" s="68"/>
    </row>
    <row r="13" spans="1:120" ht="15" customHeight="1" x14ac:dyDescent="0.25">
      <c r="A13" s="68"/>
      <c r="B13" s="69"/>
      <c r="C13" s="68"/>
      <c r="D13" s="68"/>
      <c r="E13" s="70" t="str">
        <f>IF(D13="","",VLOOKUP(D13,Denomination!$A$2:$B$50, 2, 0))</f>
        <v/>
      </c>
      <c r="F13" s="68"/>
      <c r="G13" s="71"/>
      <c r="H13" s="70" t="str">
        <f>IF(G13="","",VLOOKUP(G13,MCondition!$A$2:$B$50, 2, 0))</f>
        <v/>
      </c>
      <c r="I13" s="72"/>
      <c r="J13" s="71"/>
      <c r="K13" s="70" t="str">
        <f>IF(J13="","",VLOOKUP(J13,ICondition!$A$2:$B$50, 2, 0))</f>
        <v/>
      </c>
      <c r="L13" s="73"/>
      <c r="M13" s="73"/>
      <c r="N13" s="73"/>
      <c r="O13" s="73"/>
      <c r="P13" s="73"/>
      <c r="Q13" s="73"/>
      <c r="R13" s="78"/>
      <c r="S13" s="79" t="str">
        <f>IFERROR(VLOOKUP(R13,Material!$A$2:$B$59, 2, 0),"")</f>
        <v/>
      </c>
      <c r="T13" s="71"/>
      <c r="U13" s="79" t="str">
        <f>IFERROR(VLOOKUP(T13,Material!$A$2:$B$59, 2, 0),"")</f>
        <v/>
      </c>
      <c r="V13" s="71"/>
      <c r="W13" s="79" t="str">
        <f>IFERROR(VLOOKUP(V13,Material!$A$2:$B$59, 2, 0),"")</f>
        <v/>
      </c>
      <c r="X13" s="71"/>
      <c r="Y13" s="79" t="str">
        <f>IFERROR(VLOOKUP(X13,Material!$A$2:$B$59, 2, 0),"")</f>
        <v/>
      </c>
      <c r="Z13" s="71"/>
      <c r="AA13" s="79" t="str">
        <f>IFERROR(VLOOKUP(Z13,Material!$A$2:$B$59, 2, 0),"")</f>
        <v/>
      </c>
      <c r="AB13" s="74"/>
      <c r="AC13" s="75" t="e">
        <f t="shared" si="0"/>
        <v>#VALUE!</v>
      </c>
      <c r="AD13" s="75" t="e">
        <f t="shared" si="1"/>
        <v>#VALUE!</v>
      </c>
      <c r="AE13" s="75" t="e">
        <f t="shared" si="7"/>
        <v>#VALUE!</v>
      </c>
      <c r="AF13" s="75" t="e">
        <f t="shared" si="2"/>
        <v>#VALUE!</v>
      </c>
      <c r="AG13" s="75" t="e">
        <f t="shared" si="8"/>
        <v>#VALUE!</v>
      </c>
      <c r="AH13" s="75" t="e">
        <f t="shared" si="9"/>
        <v>#VALUE!</v>
      </c>
      <c r="AI13" s="75" t="e">
        <f t="shared" si="10"/>
        <v>#VALUE!</v>
      </c>
      <c r="AJ13" s="80" t="e">
        <f t="shared" si="11"/>
        <v>#VALUE!</v>
      </c>
      <c r="AK13" s="79" t="str">
        <f>(IFERROR(VLOOKUP(AB13,Categories!$A$2:$B$20,2,1),""))</f>
        <v/>
      </c>
      <c r="AL13" s="79" t="str">
        <f ca="1">IFERROR(VLOOKUP((HLOOKUP((VLOOKUP($AB13,Categories!$A$2:$F$20,3,1)), $AB$3:$AJ13, (ROW()-ROW($AB$3)+1), 0)), INDIRECT(VLOOKUP($AB13,Categories!$A$2:$F$20,6,1)),2,0),AK13)</f>
        <v/>
      </c>
      <c r="AM13" s="79" t="str">
        <f ca="1">IFERROR(VLOOKUP((HLOOKUP((VLOOKUP($AB13,Categories!$A$2:$F$20,4,1)),$AB$3:$AJ13,(ROW()-ROW($AB$3)+1),0)),INDIRECT(VLOOKUP($AB13,Categories!$A$2:$H$20,7,1)),2,0),"")</f>
        <v/>
      </c>
      <c r="AN13" s="79" t="str">
        <f ca="1">IFERROR(VLOOKUP((HLOOKUP((VLOOKUP($AB13,Categories!$A$2:$F$20,5,1)), $AB$3:$AJ13, (ROW()-ROW($AB$3)+1), 0)), INDIRECT(VLOOKUP($AB13,Categories!$A$2:$H$20,8,1)),2,0),"")</f>
        <v/>
      </c>
      <c r="AO13" s="79" t="str">
        <f t="shared" ca="1" si="12"/>
        <v/>
      </c>
      <c r="AP13" s="81"/>
      <c r="AQ13" s="70" t="str">
        <f>IFERROR(VLOOKUP(VALUE(MID(AP13,1,1)),AdditionalElements!$A$2:$B$50,2,0),"")</f>
        <v/>
      </c>
      <c r="AR13" s="70" t="str">
        <f>IFERROR(VLOOKUP(VALUE(MID(AP13,2,1)),AdditionalElements!$H$2:$I$50,2,0),"")</f>
        <v/>
      </c>
      <c r="AS13" s="70" t="str">
        <f>IFERROR(VLOOKUP(VALUE(MID(AP13,3,1)),AdditionalElements!$O$2:$P$50,2,0),"")</f>
        <v/>
      </c>
      <c r="AT13" s="70" t="str">
        <f>IFERROR(VLOOKUP(VALUE(MID(AP13,4,1)),AdditionalElements!$V$2:$W$50,2,0),"")</f>
        <v/>
      </c>
      <c r="AU13" s="71"/>
      <c r="AV13" s="79" t="str">
        <f>IFERROR(IF(VALUE(MID(AU13,1,1))=1, VLOOKUP(VALUE(MID(AU13,1,1)), TxtPanelShape!$A$2:$C$50, 3, 0), (IF(VALUE(MID(AU13,1,1))&gt;=7, VLOOKUP(VALUE(MID(AU13,1,1)), TxtPanelShape!$A$2:$C$50, 3, 0),VLOOKUP(VALUE(MID(AU13,1,2)),TxtPanelShape!$A$2:$C$50,3,0)))), "")</f>
        <v/>
      </c>
      <c r="AW13" s="79" t="str">
        <f>IFERROR(IF(VALUE(MID(AU13,1,1))=1, ", "&amp;VLOOKUP(VALUE(MID(AU13,2,1)), TxtPanelShape!$H$2:$I$50, 2, 0), IF(VALUE(MID(AU13,1,1))&gt;=7, ", "&amp;VLOOKUP(VALUE(MID(AU13,2,1)), TxtPanelShape!$H$2:$I$50, 2, 0),"")), "")</f>
        <v/>
      </c>
      <c r="AX13" s="79" t="str">
        <f>IFERROR(IF(VALUE(MID(AU13,1,1))=1, ", "&amp;VLOOKUP(VALUE(MID(AU13,3,1)), TxtPanelShape!$O$2:$P$50, 2, 0), IF(VALUE(MID(AU13,1,1))&gt;=7, ", "&amp;VLOOKUP(VALUE(MID(AU13,3,1)), TxtPanelShape!$O$2:$P$50, 2, 0),"")),"")</f>
        <v/>
      </c>
      <c r="AY13" s="79" t="str">
        <f>IFERROR("; "&amp;VLOOKUP(VALUE(MID(AU13,4,1)), TxtPanelShape!$V$2:$W$50,2,0),"")</f>
        <v/>
      </c>
      <c r="AZ13" s="79" t="str">
        <f t="shared" si="13"/>
        <v/>
      </c>
      <c r="BA13" s="71"/>
      <c r="BB13" s="79" t="str">
        <f>IFERROR(IF(VALUE(MID(BA13,1,1))=1, VLOOKUP(VALUE(MID(BA13,1,1)), TxtPanelShape!$A$2:$C$50, 3, 0), (IF(VALUE(MID(BA13,1,1))&gt;=7, VLOOKUP(VALUE(MID(BA13,1,1)), TxtPanelShape!$A$2:$C$50, 3, 0),VLOOKUP(VALUE(MID(BA13,1,2)),TxtPanelShape!$A$2:$C$50,3,0)))), "")</f>
        <v/>
      </c>
      <c r="BC13" s="79" t="str">
        <f>IFERROR(IF(VALUE(MID(BA13,1,1))=1, ", "&amp;VLOOKUP(VALUE(MID(BA13,2,1)), TxtPanelShape!$H$2:$I$50, 2, 0), IF(VALUE(MID(BA13,1,1))&gt;=7, ", "&amp;VLOOKUP(VALUE(MID(BA13,2,1)), TxtPanelShape!$H$2:$I$50, 2, 0),"")), "")</f>
        <v/>
      </c>
      <c r="BD13" s="79" t="str">
        <f>IFERROR(IF(VALUE(MID(BA13,1,1))=1, ", "&amp;VLOOKUP(VALUE(MID(BA13,3,1)), TxtPanelShape!$O$2:$P$50, 2, 0), IF(VALUE(MID(BA13,1,1))&gt;=7, ", "&amp;VLOOKUP(VALUE(MID(BA13,3,1)), TxtPanelShape!$O$2:$P$50, 2, 0),"")),"")</f>
        <v/>
      </c>
      <c r="BE13" s="79" t="str">
        <f>IFERROR("; "&amp;VLOOKUP(VALUE(MID(BA13,4,1)), TxtPanelShape!$V$2:$W$50,2,0),"")</f>
        <v/>
      </c>
      <c r="BF13" s="79" t="str">
        <f t="shared" si="14"/>
        <v/>
      </c>
      <c r="BG13" s="71"/>
      <c r="BH13" s="79" t="str">
        <f>IFERROR(VLOOKUP(BG13, TxtPanelDefinition!$A$2:$B$50, 2, 0),"")</f>
        <v/>
      </c>
      <c r="BI13" s="71"/>
      <c r="BJ13" s="79" t="str">
        <f>IFERROR(VLOOKUP(BI13, TxtPanelDefinition!$A$2:$B$50, 2, 0),"")</f>
        <v/>
      </c>
      <c r="BK13" s="71"/>
      <c r="BL13" s="79" t="str">
        <f>IFERROR(VLOOKUP(BK13, InscrTechniques!$A$2:$B$50, 2, 0),"")</f>
        <v/>
      </c>
      <c r="BM13" s="71"/>
      <c r="BN13" s="79" t="str">
        <f>IFERROR(VLOOKUP(BM13, InscrTechniques!$A$2:$B$50, 2, 0),"")</f>
        <v/>
      </c>
      <c r="BO13" s="71"/>
      <c r="BP13" s="79" t="str">
        <f>IFERROR(VLOOKUP(BO13, InscrTechniques!$A$2:$B$50, 2, 0),"")</f>
        <v/>
      </c>
      <c r="BQ13" s="71"/>
      <c r="BR13" s="79" t="str">
        <f>IFERROR(VLOOKUP(BQ13, InscrTechniques!$A$2:$B$50, 2, 0),"")</f>
        <v/>
      </c>
      <c r="BS13" s="71"/>
      <c r="BT13" s="79" t="str">
        <f>IFERROR(VLOOKUP(BS13, InscrTechniques!$A$2:$B$50, 2, 0),"")</f>
        <v/>
      </c>
      <c r="BU13" s="71"/>
      <c r="BV13" s="79" t="str">
        <f>IFERROR(VLOOKUP(BU13, InscrTechniques!$A$2:$B$50, 2, 0),"")</f>
        <v/>
      </c>
      <c r="BW13" s="125"/>
      <c r="BX13" s="79" t="str">
        <f>IFERROR(VLOOKUP(BW13, InscrTechniques!$A$2:$B$50, 2, 0),"")</f>
        <v/>
      </c>
      <c r="BY13" s="125"/>
      <c r="BZ13" s="79" t="str">
        <f>IFERROR(VLOOKUP(BY13, InscrTechniques!$A$2:$B$50, 2, 0),"")</f>
        <v/>
      </c>
      <c r="CA13" s="74"/>
      <c r="CB13" s="114" t="str">
        <f>IFERROR(VLOOKUP(CA13, LetterStyle!$A$2:$B$50, 2, 0),"")</f>
        <v/>
      </c>
      <c r="CC13" s="74"/>
      <c r="CD13" s="114" t="str">
        <f>IFERROR(VLOOKUP(CC13, LetterStyle!$A$2:$B$50, 2, 0),"")</f>
        <v/>
      </c>
      <c r="CE13" s="74"/>
      <c r="CF13" s="114" t="str">
        <f>IFERROR(VLOOKUP(CE13, LetterStyle!$A$2:$B$50, 2, 0),"")</f>
        <v/>
      </c>
      <c r="CG13" s="74"/>
      <c r="CH13" s="79" t="str">
        <f>IFERROR(VLOOKUP(CG13, LetterStyle!$A$2:$B$50, 2, 0),"")</f>
        <v/>
      </c>
      <c r="CI13" s="71"/>
      <c r="CJ13" s="79" t="str">
        <f>IFERROR(VLOOKUP(CI13, DecMotifs!$A$1:$B$306, 2, 0),"")</f>
        <v/>
      </c>
      <c r="CK13" s="71"/>
      <c r="CL13" s="79" t="str">
        <f>IFERROR(VLOOKUP(CK13, DecMotifs!$A$1:$B$306, 2, 0),"")</f>
        <v/>
      </c>
      <c r="CM13" s="71"/>
      <c r="CN13" s="79" t="str">
        <f>IFERROR(VLOOKUP(CM13, DecMotifs!$A$1:$B$306, 2, 0),"")</f>
        <v/>
      </c>
      <c r="CO13" s="71"/>
      <c r="CP13" s="79" t="str">
        <f>IFERROR(VLOOKUP(CO13, MarginalDec!$A$2:$B$253, 2, 0),"")</f>
        <v/>
      </c>
      <c r="CQ13" s="71"/>
      <c r="CR13" s="79" t="str">
        <f>IFERROR(VLOOKUP(CQ13, MarginalDec!$A$2:$B$253, 2, 0),"")</f>
        <v/>
      </c>
      <c r="CS13" s="71"/>
      <c r="CT13" s="79" t="str">
        <f>IFERROR(VLOOKUP(CS13, MarginalDec!$A$2:$B$253, 2, 0),"")</f>
        <v/>
      </c>
      <c r="CU13" s="71"/>
      <c r="CV13" s="79" t="str">
        <f>IF(ISBLANK(CU13),"", IFERROR(VLOOKUP(CU13, Tooling!$A$2:$B$252, 2, 0),""))</f>
        <v/>
      </c>
      <c r="CW13" s="71"/>
      <c r="CX13" s="79" t="str">
        <f>IF(ISBLANK(CW13),"", IFERROR(VLOOKUP(CW13, Tooling!$A$2:$B$252, 2, 0),""))</f>
        <v/>
      </c>
      <c r="CY13" s="71"/>
      <c r="CZ13" s="79" t="str">
        <f>IF(ISBLANK(CY13),"", IFERROR(VLOOKUP(CY13, Repairs!$A$2:$B$252, 2, 0),""))</f>
        <v/>
      </c>
      <c r="DA13" s="77"/>
      <c r="DB13" s="71"/>
      <c r="DC13" s="79" t="str">
        <f>IFERROR(VLOOKUP(DB13, DatingReason!$A$2:$B$252, 2, 0),"")</f>
        <v/>
      </c>
      <c r="DD13" s="123" t="str">
        <f t="shared" si="15"/>
        <v/>
      </c>
      <c r="DF13" s="119" t="str">
        <f t="array" ref="DF13">IF(AND($B13&lt;&gt;"", $DE13&lt;&gt;"", $DE13&lt;&gt;"No"),MAX(IF($B13=PEOPLE!$B$4:$B$1000, PEOPLE!$Q$4:$Q$1000,""))+100,"")</f>
        <v/>
      </c>
      <c r="DG13" s="68"/>
      <c r="DH13" s="76">
        <f>COUNTIF(PEOPLE!B:B, MEMORIALS!B13)</f>
        <v>0</v>
      </c>
      <c r="DI13" s="82"/>
      <c r="DJ13" s="82"/>
      <c r="DK13" s="82"/>
      <c r="DL13" s="68"/>
      <c r="DM13" s="68"/>
      <c r="DN13" s="68"/>
      <c r="DO13" s="68"/>
      <c r="DP13" s="68"/>
    </row>
    <row r="14" spans="1:120" ht="15" customHeight="1" x14ac:dyDescent="0.25">
      <c r="A14" s="68"/>
      <c r="B14" s="69"/>
      <c r="C14" s="68"/>
      <c r="D14" s="68"/>
      <c r="E14" s="70" t="str">
        <f>IF(D14="","",VLOOKUP(D14,Denomination!$A$2:$B$50, 2, 0))</f>
        <v/>
      </c>
      <c r="F14" s="68"/>
      <c r="G14" s="71"/>
      <c r="H14" s="70" t="str">
        <f>IF(G14="","",VLOOKUP(G14,MCondition!$A$2:$B$50, 2, 0))</f>
        <v/>
      </c>
      <c r="I14" s="72"/>
      <c r="J14" s="71"/>
      <c r="K14" s="70" t="str">
        <f>IF(J14="","",VLOOKUP(J14,ICondition!$A$2:$B$50, 2, 0))</f>
        <v/>
      </c>
      <c r="L14" s="73"/>
      <c r="M14" s="73"/>
      <c r="N14" s="73"/>
      <c r="O14" s="73"/>
      <c r="P14" s="73"/>
      <c r="Q14" s="73"/>
      <c r="R14" s="78"/>
      <c r="S14" s="79" t="str">
        <f>IFERROR(VLOOKUP(R14,Material!$A$2:$B$59, 2, 0),"")</f>
        <v/>
      </c>
      <c r="T14" s="71"/>
      <c r="U14" s="79" t="str">
        <f>IFERROR(VLOOKUP(T14,Material!$A$2:$B$59, 2, 0),"")</f>
        <v/>
      </c>
      <c r="V14" s="71"/>
      <c r="W14" s="79" t="str">
        <f>IFERROR(VLOOKUP(V14,Material!$A$2:$B$59, 2, 0),"")</f>
        <v/>
      </c>
      <c r="X14" s="71"/>
      <c r="Y14" s="79" t="str">
        <f>IFERROR(VLOOKUP(X14,Material!$A$2:$B$59, 2, 0),"")</f>
        <v/>
      </c>
      <c r="Z14" s="71"/>
      <c r="AA14" s="79" t="str">
        <f>IFERROR(VLOOKUP(Z14,Material!$A$2:$B$59, 2, 0),"")</f>
        <v/>
      </c>
      <c r="AB14" s="74"/>
      <c r="AC14" s="75" t="e">
        <f t="shared" si="0"/>
        <v>#VALUE!</v>
      </c>
      <c r="AD14" s="75" t="e">
        <f t="shared" si="1"/>
        <v>#VALUE!</v>
      </c>
      <c r="AE14" s="75" t="e">
        <f t="shared" si="7"/>
        <v>#VALUE!</v>
      </c>
      <c r="AF14" s="75" t="e">
        <f t="shared" si="2"/>
        <v>#VALUE!</v>
      </c>
      <c r="AG14" s="75" t="e">
        <f t="shared" si="8"/>
        <v>#VALUE!</v>
      </c>
      <c r="AH14" s="75" t="e">
        <f t="shared" si="9"/>
        <v>#VALUE!</v>
      </c>
      <c r="AI14" s="75" t="e">
        <f t="shared" si="10"/>
        <v>#VALUE!</v>
      </c>
      <c r="AJ14" s="80" t="e">
        <f t="shared" si="11"/>
        <v>#VALUE!</v>
      </c>
      <c r="AK14" s="79" t="str">
        <f>(IFERROR(VLOOKUP(AB14,Categories!$A$2:$B$20,2,1),""))</f>
        <v/>
      </c>
      <c r="AL14" s="79" t="str">
        <f ca="1">IFERROR(VLOOKUP((HLOOKUP((VLOOKUP($AB14,Categories!$A$2:$F$20,3,1)), $AB$3:$AJ14, (ROW()-ROW($AB$3)+1), 0)), INDIRECT(VLOOKUP($AB14,Categories!$A$2:$F$20,6,1)),2,0),AK14)</f>
        <v/>
      </c>
      <c r="AM14" s="79" t="str">
        <f ca="1">IFERROR(VLOOKUP((HLOOKUP((VLOOKUP($AB14,Categories!$A$2:$F$20,4,1)),$AB$3:$AJ14,(ROW()-ROW($AB$3)+1),0)),INDIRECT(VLOOKUP($AB14,Categories!$A$2:$H$20,7,1)),2,0),"")</f>
        <v/>
      </c>
      <c r="AN14" s="79" t="str">
        <f ca="1">IFERROR(VLOOKUP((HLOOKUP((VLOOKUP($AB14,Categories!$A$2:$F$20,5,1)), $AB$3:$AJ14, (ROW()-ROW($AB$3)+1), 0)), INDIRECT(VLOOKUP($AB14,Categories!$A$2:$H$20,8,1)),2,0),"")</f>
        <v/>
      </c>
      <c r="AO14" s="79" t="str">
        <f t="shared" ca="1" si="12"/>
        <v/>
      </c>
      <c r="AP14" s="81"/>
      <c r="AQ14" s="70" t="str">
        <f>IFERROR(VLOOKUP(VALUE(MID(AP14,1,1)),AdditionalElements!$A$2:$B$50,2,0),"")</f>
        <v/>
      </c>
      <c r="AR14" s="70" t="str">
        <f>IFERROR(VLOOKUP(VALUE(MID(AP14,2,1)),AdditionalElements!$H$2:$I$50,2,0),"")</f>
        <v/>
      </c>
      <c r="AS14" s="70" t="str">
        <f>IFERROR(VLOOKUP(VALUE(MID(AP14,3,1)),AdditionalElements!$O$2:$P$50,2,0),"")</f>
        <v/>
      </c>
      <c r="AT14" s="70" t="str">
        <f>IFERROR(VLOOKUP(VALUE(MID(AP14,4,1)),AdditionalElements!$V$2:$W$50,2,0),"")</f>
        <v/>
      </c>
      <c r="AU14" s="71"/>
      <c r="AV14" s="79" t="str">
        <f>IFERROR(IF(VALUE(MID(AU14,1,1))=1, VLOOKUP(VALUE(MID(AU14,1,1)), TxtPanelShape!$A$2:$C$50, 3, 0), (IF(VALUE(MID(AU14,1,1))&gt;=7, VLOOKUP(VALUE(MID(AU14,1,1)), TxtPanelShape!$A$2:$C$50, 3, 0),VLOOKUP(VALUE(MID(AU14,1,2)),TxtPanelShape!$A$2:$C$50,3,0)))), "")</f>
        <v/>
      </c>
      <c r="AW14" s="79" t="str">
        <f>IFERROR(IF(VALUE(MID(AU14,1,1))=1, ", "&amp;VLOOKUP(VALUE(MID(AU14,2,1)), TxtPanelShape!$H$2:$I$50, 2, 0), IF(VALUE(MID(AU14,1,1))&gt;=7, ", "&amp;VLOOKUP(VALUE(MID(AU14,2,1)), TxtPanelShape!$H$2:$I$50, 2, 0),"")), "")</f>
        <v/>
      </c>
      <c r="AX14" s="79" t="str">
        <f>IFERROR(IF(VALUE(MID(AU14,1,1))=1, ", "&amp;VLOOKUP(VALUE(MID(AU14,3,1)), TxtPanelShape!$O$2:$P$50, 2, 0), IF(VALUE(MID(AU14,1,1))&gt;=7, ", "&amp;VLOOKUP(VALUE(MID(AU14,3,1)), TxtPanelShape!$O$2:$P$50, 2, 0),"")),"")</f>
        <v/>
      </c>
      <c r="AY14" s="79" t="str">
        <f>IFERROR("; "&amp;VLOOKUP(VALUE(MID(AU14,4,1)), TxtPanelShape!$V$2:$W$50,2,0),"")</f>
        <v/>
      </c>
      <c r="AZ14" s="79" t="str">
        <f t="shared" si="13"/>
        <v/>
      </c>
      <c r="BA14" s="71"/>
      <c r="BB14" s="79" t="str">
        <f>IFERROR(IF(VALUE(MID(BA14,1,1))=1, VLOOKUP(VALUE(MID(BA14,1,1)), TxtPanelShape!$A$2:$C$50, 3, 0), (IF(VALUE(MID(BA14,1,1))&gt;=7, VLOOKUP(VALUE(MID(BA14,1,1)), TxtPanelShape!$A$2:$C$50, 3, 0),VLOOKUP(VALUE(MID(BA14,1,2)),TxtPanelShape!$A$2:$C$50,3,0)))), "")</f>
        <v/>
      </c>
      <c r="BC14" s="79" t="str">
        <f>IFERROR(IF(VALUE(MID(BA14,1,1))=1, ", "&amp;VLOOKUP(VALUE(MID(BA14,2,1)), TxtPanelShape!$H$2:$I$50, 2, 0), IF(VALUE(MID(BA14,1,1))&gt;=7, ", "&amp;VLOOKUP(VALUE(MID(BA14,2,1)), TxtPanelShape!$H$2:$I$50, 2, 0),"")), "")</f>
        <v/>
      </c>
      <c r="BD14" s="79" t="str">
        <f>IFERROR(IF(VALUE(MID(BA14,1,1))=1, ", "&amp;VLOOKUP(VALUE(MID(BA14,3,1)), TxtPanelShape!$O$2:$P$50, 2, 0), IF(VALUE(MID(BA14,1,1))&gt;=7, ", "&amp;VLOOKUP(VALUE(MID(BA14,3,1)), TxtPanelShape!$O$2:$P$50, 2, 0),"")),"")</f>
        <v/>
      </c>
      <c r="BE14" s="79" t="str">
        <f>IFERROR("; "&amp;VLOOKUP(VALUE(MID(BA14,4,1)), TxtPanelShape!$V$2:$W$50,2,0),"")</f>
        <v/>
      </c>
      <c r="BF14" s="79" t="str">
        <f t="shared" si="14"/>
        <v/>
      </c>
      <c r="BG14" s="71"/>
      <c r="BH14" s="79" t="str">
        <f>IFERROR(VLOOKUP(BG14, TxtPanelDefinition!$A$2:$B$50, 2, 0),"")</f>
        <v/>
      </c>
      <c r="BI14" s="71"/>
      <c r="BJ14" s="79" t="str">
        <f>IFERROR(VLOOKUP(BI14, TxtPanelDefinition!$A$2:$B$50, 2, 0),"")</f>
        <v/>
      </c>
      <c r="BK14" s="71"/>
      <c r="BL14" s="79" t="str">
        <f>IFERROR(VLOOKUP(BK14, InscrTechniques!$A$2:$B$50, 2, 0),"")</f>
        <v/>
      </c>
      <c r="BM14" s="71"/>
      <c r="BN14" s="79" t="str">
        <f>IFERROR(VLOOKUP(BM14, InscrTechniques!$A$2:$B$50, 2, 0),"")</f>
        <v/>
      </c>
      <c r="BO14" s="71"/>
      <c r="BP14" s="79" t="str">
        <f>IFERROR(VLOOKUP(BO14, InscrTechniques!$A$2:$B$50, 2, 0),"")</f>
        <v/>
      </c>
      <c r="BQ14" s="71"/>
      <c r="BR14" s="79" t="str">
        <f>IFERROR(VLOOKUP(BQ14, InscrTechniques!$A$2:$B$50, 2, 0),"")</f>
        <v/>
      </c>
      <c r="BS14" s="71"/>
      <c r="BT14" s="79" t="str">
        <f>IFERROR(VLOOKUP(BS14, InscrTechniques!$A$2:$B$50, 2, 0),"")</f>
        <v/>
      </c>
      <c r="BU14" s="71"/>
      <c r="BV14" s="79" t="str">
        <f>IFERROR(VLOOKUP(BU14, InscrTechniques!$A$2:$B$50, 2, 0),"")</f>
        <v/>
      </c>
      <c r="BW14" s="125"/>
      <c r="BX14" s="79" t="str">
        <f>IFERROR(VLOOKUP(BW14, InscrTechniques!$A$2:$B$50, 2, 0),"")</f>
        <v/>
      </c>
      <c r="BY14" s="125"/>
      <c r="BZ14" s="79" t="str">
        <f>IFERROR(VLOOKUP(BY14, InscrTechniques!$A$2:$B$50, 2, 0),"")</f>
        <v/>
      </c>
      <c r="CA14" s="74"/>
      <c r="CB14" s="114" t="str">
        <f>IFERROR(VLOOKUP(CA14, LetterStyle!$A$2:$B$50, 2, 0),"")</f>
        <v/>
      </c>
      <c r="CC14" s="74"/>
      <c r="CD14" s="114" t="str">
        <f>IFERROR(VLOOKUP(CC14, LetterStyle!$A$2:$B$50, 2, 0),"")</f>
        <v/>
      </c>
      <c r="CE14" s="74"/>
      <c r="CF14" s="114" t="str">
        <f>IFERROR(VLOOKUP(CE14, LetterStyle!$A$2:$B$50, 2, 0),"")</f>
        <v/>
      </c>
      <c r="CG14" s="74"/>
      <c r="CH14" s="79" t="str">
        <f>IFERROR(VLOOKUP(CG14, LetterStyle!$A$2:$B$50, 2, 0),"")</f>
        <v/>
      </c>
      <c r="CI14" s="71"/>
      <c r="CJ14" s="79" t="str">
        <f>IFERROR(VLOOKUP(CI14, DecMotifs!$A$1:$B$306, 2, 0),"")</f>
        <v/>
      </c>
      <c r="CK14" s="71"/>
      <c r="CL14" s="79" t="str">
        <f>IFERROR(VLOOKUP(CK14, DecMotifs!$A$1:$B$306, 2, 0),"")</f>
        <v/>
      </c>
      <c r="CM14" s="71"/>
      <c r="CN14" s="79" t="str">
        <f>IFERROR(VLOOKUP(CM14, DecMotifs!$A$1:$B$306, 2, 0),"")</f>
        <v/>
      </c>
      <c r="CO14" s="71"/>
      <c r="CP14" s="79" t="str">
        <f>IFERROR(VLOOKUP(CO14, MarginalDec!$A$2:$B$253, 2, 0),"")</f>
        <v/>
      </c>
      <c r="CQ14" s="71"/>
      <c r="CR14" s="79" t="str">
        <f>IFERROR(VLOOKUP(CQ14, MarginalDec!$A$2:$B$253, 2, 0),"")</f>
        <v/>
      </c>
      <c r="CS14" s="71"/>
      <c r="CT14" s="79" t="str">
        <f>IFERROR(VLOOKUP(CS14, MarginalDec!$A$2:$B$253, 2, 0),"")</f>
        <v/>
      </c>
      <c r="CU14" s="71"/>
      <c r="CV14" s="79" t="str">
        <f>IF(ISBLANK(CU14),"", IFERROR(VLOOKUP(CU14, Tooling!$A$2:$B$252, 2, 0),""))</f>
        <v/>
      </c>
      <c r="CW14" s="71"/>
      <c r="CX14" s="79" t="str">
        <f>IF(ISBLANK(CW14),"", IFERROR(VLOOKUP(CW14, Tooling!$A$2:$B$252, 2, 0),""))</f>
        <v/>
      </c>
      <c r="CY14" s="71"/>
      <c r="CZ14" s="79" t="str">
        <f>IF(ISBLANK(CY14),"", IFERROR(VLOOKUP(CY14, Repairs!$A$2:$B$252, 2, 0),""))</f>
        <v/>
      </c>
      <c r="DA14" s="77"/>
      <c r="DB14" s="71"/>
      <c r="DC14" s="79" t="str">
        <f>IFERROR(VLOOKUP(DB14, DatingReason!$A$2:$B$252, 2, 0),"")</f>
        <v/>
      </c>
      <c r="DD14" s="123" t="str">
        <f t="shared" si="15"/>
        <v/>
      </c>
      <c r="DF14" s="119" t="str">
        <f t="array" ref="DF14">IF(AND($B14&lt;&gt;"", $DE14&lt;&gt;"", $DE14&lt;&gt;"No"),MAX(IF($B14=PEOPLE!$B$4:$B$1000, PEOPLE!$Q$4:$Q$1000,""))+100,"")</f>
        <v/>
      </c>
      <c r="DG14" s="68"/>
      <c r="DH14" s="76">
        <f>COUNTIF(PEOPLE!B:B, MEMORIALS!B14)</f>
        <v>0</v>
      </c>
      <c r="DI14" s="82"/>
      <c r="DJ14" s="82"/>
      <c r="DK14" s="82"/>
      <c r="DL14" s="68"/>
      <c r="DM14" s="68"/>
      <c r="DN14" s="68"/>
      <c r="DO14" s="68"/>
      <c r="DP14" s="68"/>
    </row>
    <row r="15" spans="1:120" ht="15" customHeight="1" x14ac:dyDescent="0.25">
      <c r="A15" s="68"/>
      <c r="B15" s="69"/>
      <c r="C15" s="68"/>
      <c r="D15" s="68"/>
      <c r="E15" s="70" t="str">
        <f>IF(D15="","",VLOOKUP(D15,Denomination!$A$2:$B$50, 2, 0))</f>
        <v/>
      </c>
      <c r="F15" s="68"/>
      <c r="G15" s="71"/>
      <c r="H15" s="70" t="str">
        <f>IF(G15="","",VLOOKUP(G15,MCondition!$A$2:$B$50, 2, 0))</f>
        <v/>
      </c>
      <c r="I15" s="72"/>
      <c r="J15" s="71"/>
      <c r="K15" s="70" t="str">
        <f>IF(J15="","",VLOOKUP(J15,ICondition!$A$2:$B$50, 2, 0))</f>
        <v/>
      </c>
      <c r="L15" s="73"/>
      <c r="M15" s="73"/>
      <c r="N15" s="73"/>
      <c r="O15" s="73"/>
      <c r="P15" s="73"/>
      <c r="Q15" s="73"/>
      <c r="R15" s="78"/>
      <c r="S15" s="79" t="str">
        <f>IFERROR(VLOOKUP(R15,Material!$A$2:$B$59, 2, 0),"")</f>
        <v/>
      </c>
      <c r="T15" s="71"/>
      <c r="U15" s="79" t="str">
        <f>IFERROR(VLOOKUP(T15,Material!$A$2:$B$59, 2, 0),"")</f>
        <v/>
      </c>
      <c r="V15" s="71"/>
      <c r="W15" s="79" t="str">
        <f>IFERROR(VLOOKUP(V15,Material!$A$2:$B$59, 2, 0),"")</f>
        <v/>
      </c>
      <c r="X15" s="71"/>
      <c r="Y15" s="79" t="str">
        <f>IFERROR(VLOOKUP(X15,Material!$A$2:$B$59, 2, 0),"")</f>
        <v/>
      </c>
      <c r="Z15" s="71"/>
      <c r="AA15" s="79" t="str">
        <f>IFERROR(VLOOKUP(Z15,Material!$A$2:$B$59, 2, 0),"")</f>
        <v/>
      </c>
      <c r="AB15" s="74"/>
      <c r="AC15" s="75" t="e">
        <f t="shared" si="0"/>
        <v>#VALUE!</v>
      </c>
      <c r="AD15" s="75" t="e">
        <f t="shared" si="1"/>
        <v>#VALUE!</v>
      </c>
      <c r="AE15" s="75" t="e">
        <f t="shared" si="7"/>
        <v>#VALUE!</v>
      </c>
      <c r="AF15" s="75" t="e">
        <f t="shared" si="2"/>
        <v>#VALUE!</v>
      </c>
      <c r="AG15" s="75" t="e">
        <f t="shared" si="8"/>
        <v>#VALUE!</v>
      </c>
      <c r="AH15" s="75" t="e">
        <f t="shared" si="9"/>
        <v>#VALUE!</v>
      </c>
      <c r="AI15" s="75" t="e">
        <f t="shared" si="10"/>
        <v>#VALUE!</v>
      </c>
      <c r="AJ15" s="80" t="e">
        <f t="shared" si="11"/>
        <v>#VALUE!</v>
      </c>
      <c r="AK15" s="79" t="str">
        <f>(IFERROR(VLOOKUP(AB15,Categories!$A$2:$B$20,2,1),""))</f>
        <v/>
      </c>
      <c r="AL15" s="79" t="str">
        <f ca="1">IFERROR(VLOOKUP((HLOOKUP((VLOOKUP($AB15,Categories!$A$2:$F$20,3,1)), $AB$3:$AJ15, (ROW()-ROW($AB$3)+1), 0)), INDIRECT(VLOOKUP($AB15,Categories!$A$2:$F$20,6,1)),2,0),AK15)</f>
        <v/>
      </c>
      <c r="AM15" s="79" t="str">
        <f ca="1">IFERROR(VLOOKUP((HLOOKUP((VLOOKUP($AB15,Categories!$A$2:$F$20,4,1)),$AB$3:$AJ15,(ROW()-ROW($AB$3)+1),0)),INDIRECT(VLOOKUP($AB15,Categories!$A$2:$H$20,7,1)),2,0),"")</f>
        <v/>
      </c>
      <c r="AN15" s="79" t="str">
        <f ca="1">IFERROR(VLOOKUP((HLOOKUP((VLOOKUP($AB15,Categories!$A$2:$F$20,5,1)), $AB$3:$AJ15, (ROW()-ROW($AB$3)+1), 0)), INDIRECT(VLOOKUP($AB15,Categories!$A$2:$H$20,8,1)),2,0),"")</f>
        <v/>
      </c>
      <c r="AO15" s="79" t="str">
        <f t="shared" ca="1" si="12"/>
        <v/>
      </c>
      <c r="AP15" s="81"/>
      <c r="AQ15" s="70" t="str">
        <f>IFERROR(VLOOKUP(VALUE(MID(AP15,1,1)),AdditionalElements!$A$2:$B$50,2,0),"")</f>
        <v/>
      </c>
      <c r="AR15" s="70" t="str">
        <f>IFERROR(VLOOKUP(VALUE(MID(AP15,2,1)),AdditionalElements!$H$2:$I$50,2,0),"")</f>
        <v/>
      </c>
      <c r="AS15" s="70" t="str">
        <f>IFERROR(VLOOKUP(VALUE(MID(AP15,3,1)),AdditionalElements!$O$2:$P$50,2,0),"")</f>
        <v/>
      </c>
      <c r="AT15" s="70" t="str">
        <f>IFERROR(VLOOKUP(VALUE(MID(AP15,4,1)),AdditionalElements!$V$2:$W$50,2,0),"")</f>
        <v/>
      </c>
      <c r="AU15" s="71"/>
      <c r="AV15" s="79" t="str">
        <f>IFERROR(IF(VALUE(MID(AU15,1,1))=1, VLOOKUP(VALUE(MID(AU15,1,1)), TxtPanelShape!$A$2:$C$50, 3, 0), (IF(VALUE(MID(AU15,1,1))&gt;=7, VLOOKUP(VALUE(MID(AU15,1,1)), TxtPanelShape!$A$2:$C$50, 3, 0),VLOOKUP(VALUE(MID(AU15,1,2)),TxtPanelShape!$A$2:$C$50,3,0)))), "")</f>
        <v/>
      </c>
      <c r="AW15" s="79" t="str">
        <f>IFERROR(IF(VALUE(MID(AU15,1,1))=1, ", "&amp;VLOOKUP(VALUE(MID(AU15,2,1)), TxtPanelShape!$H$2:$I$50, 2, 0), IF(VALUE(MID(AU15,1,1))&gt;=7, ", "&amp;VLOOKUP(VALUE(MID(AU15,2,1)), TxtPanelShape!$H$2:$I$50, 2, 0),"")), "")</f>
        <v/>
      </c>
      <c r="AX15" s="79" t="str">
        <f>IFERROR(IF(VALUE(MID(AU15,1,1))=1, ", "&amp;VLOOKUP(VALUE(MID(AU15,3,1)), TxtPanelShape!$O$2:$P$50, 2, 0), IF(VALUE(MID(AU15,1,1))&gt;=7, ", "&amp;VLOOKUP(VALUE(MID(AU15,3,1)), TxtPanelShape!$O$2:$P$50, 2, 0),"")),"")</f>
        <v/>
      </c>
      <c r="AY15" s="79" t="str">
        <f>IFERROR("; "&amp;VLOOKUP(VALUE(MID(AU15,4,1)), TxtPanelShape!$V$2:$W$50,2,0),"")</f>
        <v/>
      </c>
      <c r="AZ15" s="79" t="str">
        <f t="shared" si="13"/>
        <v/>
      </c>
      <c r="BA15" s="71"/>
      <c r="BB15" s="79" t="str">
        <f>IFERROR(IF(VALUE(MID(BA15,1,1))=1, VLOOKUP(VALUE(MID(BA15,1,1)), TxtPanelShape!$A$2:$C$50, 3, 0), (IF(VALUE(MID(BA15,1,1))&gt;=7, VLOOKUP(VALUE(MID(BA15,1,1)), TxtPanelShape!$A$2:$C$50, 3, 0),VLOOKUP(VALUE(MID(BA15,1,2)),TxtPanelShape!$A$2:$C$50,3,0)))), "")</f>
        <v/>
      </c>
      <c r="BC15" s="79" t="str">
        <f>IFERROR(IF(VALUE(MID(BA15,1,1))=1, ", "&amp;VLOOKUP(VALUE(MID(BA15,2,1)), TxtPanelShape!$H$2:$I$50, 2, 0), IF(VALUE(MID(BA15,1,1))&gt;=7, ", "&amp;VLOOKUP(VALUE(MID(BA15,2,1)), TxtPanelShape!$H$2:$I$50, 2, 0),"")), "")</f>
        <v/>
      </c>
      <c r="BD15" s="79" t="str">
        <f>IFERROR(IF(VALUE(MID(BA15,1,1))=1, ", "&amp;VLOOKUP(VALUE(MID(BA15,3,1)), TxtPanelShape!$O$2:$P$50, 2, 0), IF(VALUE(MID(BA15,1,1))&gt;=7, ", "&amp;VLOOKUP(VALUE(MID(BA15,3,1)), TxtPanelShape!$O$2:$P$50, 2, 0),"")),"")</f>
        <v/>
      </c>
      <c r="BE15" s="79" t="str">
        <f>IFERROR("; "&amp;VLOOKUP(VALUE(MID(BA15,4,1)), TxtPanelShape!$V$2:$W$50,2,0),"")</f>
        <v/>
      </c>
      <c r="BF15" s="79" t="str">
        <f t="shared" si="14"/>
        <v/>
      </c>
      <c r="BG15" s="71"/>
      <c r="BH15" s="79" t="str">
        <f>IFERROR(VLOOKUP(BG15, TxtPanelDefinition!$A$2:$B$50, 2, 0),"")</f>
        <v/>
      </c>
      <c r="BI15" s="71"/>
      <c r="BJ15" s="79" t="str">
        <f>IFERROR(VLOOKUP(BI15, TxtPanelDefinition!$A$2:$B$50, 2, 0),"")</f>
        <v/>
      </c>
      <c r="BK15" s="71"/>
      <c r="BL15" s="79" t="str">
        <f>IFERROR(VLOOKUP(BK15, InscrTechniques!$A$2:$B$50, 2, 0),"")</f>
        <v/>
      </c>
      <c r="BM15" s="71"/>
      <c r="BN15" s="79" t="str">
        <f>IFERROR(VLOOKUP(BM15, InscrTechniques!$A$2:$B$50, 2, 0),"")</f>
        <v/>
      </c>
      <c r="BO15" s="71"/>
      <c r="BP15" s="79" t="str">
        <f>IFERROR(VLOOKUP(BO15, InscrTechniques!$A$2:$B$50, 2, 0),"")</f>
        <v/>
      </c>
      <c r="BQ15" s="71"/>
      <c r="BR15" s="79" t="str">
        <f>IFERROR(VLOOKUP(BQ15, InscrTechniques!$A$2:$B$50, 2, 0),"")</f>
        <v/>
      </c>
      <c r="BS15" s="71"/>
      <c r="BT15" s="79" t="str">
        <f>IFERROR(VLOOKUP(BS15, InscrTechniques!$A$2:$B$50, 2, 0),"")</f>
        <v/>
      </c>
      <c r="BU15" s="71"/>
      <c r="BV15" s="79" t="str">
        <f>IFERROR(VLOOKUP(BU15, InscrTechniques!$A$2:$B$50, 2, 0),"")</f>
        <v/>
      </c>
      <c r="BW15" s="125"/>
      <c r="BX15" s="79" t="str">
        <f>IFERROR(VLOOKUP(BW15, InscrTechniques!$A$2:$B$50, 2, 0),"")</f>
        <v/>
      </c>
      <c r="BY15" s="125"/>
      <c r="BZ15" s="79" t="str">
        <f>IFERROR(VLOOKUP(BY15, InscrTechniques!$A$2:$B$50, 2, 0),"")</f>
        <v/>
      </c>
      <c r="CA15" s="74"/>
      <c r="CB15" s="114" t="str">
        <f>IFERROR(VLOOKUP(CA15, LetterStyle!$A$2:$B$50, 2, 0),"")</f>
        <v/>
      </c>
      <c r="CC15" s="74"/>
      <c r="CD15" s="114" t="str">
        <f>IFERROR(VLOOKUP(CC15, LetterStyle!$A$2:$B$50, 2, 0),"")</f>
        <v/>
      </c>
      <c r="CE15" s="74"/>
      <c r="CF15" s="114" t="str">
        <f>IFERROR(VLOOKUP(CE15, LetterStyle!$A$2:$B$50, 2, 0),"")</f>
        <v/>
      </c>
      <c r="CG15" s="74"/>
      <c r="CH15" s="79" t="str">
        <f>IFERROR(VLOOKUP(CG15, LetterStyle!$A$2:$B$50, 2, 0),"")</f>
        <v/>
      </c>
      <c r="CI15" s="71"/>
      <c r="CJ15" s="79" t="str">
        <f>IFERROR(VLOOKUP(CI15, DecMotifs!$A$1:$B$306, 2, 0),"")</f>
        <v/>
      </c>
      <c r="CK15" s="71"/>
      <c r="CL15" s="79" t="str">
        <f>IFERROR(VLOOKUP(CK15, DecMotifs!$A$1:$B$306, 2, 0),"")</f>
        <v/>
      </c>
      <c r="CM15" s="71"/>
      <c r="CN15" s="79" t="str">
        <f>IFERROR(VLOOKUP(CM15, DecMotifs!$A$1:$B$306, 2, 0),"")</f>
        <v/>
      </c>
      <c r="CO15" s="71"/>
      <c r="CP15" s="79" t="str">
        <f>IFERROR(VLOOKUP(CO15, MarginalDec!$A$2:$B$253, 2, 0),"")</f>
        <v/>
      </c>
      <c r="CQ15" s="71"/>
      <c r="CR15" s="79" t="str">
        <f>IFERROR(VLOOKUP(CQ15, MarginalDec!$A$2:$B$253, 2, 0),"")</f>
        <v/>
      </c>
      <c r="CS15" s="71"/>
      <c r="CT15" s="79" t="str">
        <f>IFERROR(VLOOKUP(CS15, MarginalDec!$A$2:$B$253, 2, 0),"")</f>
        <v/>
      </c>
      <c r="CU15" s="71"/>
      <c r="CV15" s="79" t="str">
        <f>IF(ISBLANK(CU15),"", IFERROR(VLOOKUP(CU15, Tooling!$A$2:$B$252, 2, 0),""))</f>
        <v/>
      </c>
      <c r="CW15" s="71"/>
      <c r="CX15" s="79" t="str">
        <f>IF(ISBLANK(CW15),"", IFERROR(VLOOKUP(CW15, Tooling!$A$2:$B$252, 2, 0),""))</f>
        <v/>
      </c>
      <c r="CY15" s="71"/>
      <c r="CZ15" s="79" t="str">
        <f>IF(ISBLANK(CY15),"", IFERROR(VLOOKUP(CY15, Repairs!$A$2:$B$252, 2, 0),""))</f>
        <v/>
      </c>
      <c r="DA15" s="77"/>
      <c r="DB15" s="71"/>
      <c r="DC15" s="79" t="str">
        <f>IFERROR(VLOOKUP(DB15, DatingReason!$A$2:$B$252, 2, 0),"")</f>
        <v/>
      </c>
      <c r="DD15" s="123" t="str">
        <f t="shared" si="15"/>
        <v/>
      </c>
      <c r="DF15" s="119" t="str">
        <f t="array" ref="DF15">IF(AND($B15&lt;&gt;"", $DE15&lt;&gt;"", $DE15&lt;&gt;"No"),MAX(IF($B15=PEOPLE!$B$4:$B$1000, PEOPLE!$Q$4:$Q$1000,""))+100,"")</f>
        <v/>
      </c>
      <c r="DG15" s="68"/>
      <c r="DH15" s="76">
        <f>COUNTIF(PEOPLE!B:B, MEMORIALS!B15)</f>
        <v>0</v>
      </c>
      <c r="DI15" s="82"/>
      <c r="DJ15" s="82"/>
      <c r="DK15" s="82"/>
      <c r="DL15" s="68"/>
      <c r="DM15" s="68"/>
      <c r="DN15" s="68"/>
      <c r="DO15" s="68"/>
      <c r="DP15" s="68"/>
    </row>
    <row r="16" spans="1:120" ht="15" customHeight="1" x14ac:dyDescent="0.25">
      <c r="A16" s="68"/>
      <c r="B16" s="69"/>
      <c r="C16" s="68"/>
      <c r="D16" s="68"/>
      <c r="E16" s="70" t="str">
        <f>IF(D16="","",VLOOKUP(D16,Denomination!$A$2:$B$50, 2, 0))</f>
        <v/>
      </c>
      <c r="F16" s="68"/>
      <c r="G16" s="71"/>
      <c r="H16" s="70" t="str">
        <f>IF(G16="","",VLOOKUP(G16,MCondition!$A$2:$B$50, 2, 0))</f>
        <v/>
      </c>
      <c r="I16" s="72"/>
      <c r="J16" s="71"/>
      <c r="K16" s="70" t="str">
        <f>IF(J16="","",VLOOKUP(J16,ICondition!$A$2:$B$50, 2, 0))</f>
        <v/>
      </c>
      <c r="L16" s="73"/>
      <c r="M16" s="73"/>
      <c r="N16" s="73"/>
      <c r="O16" s="73"/>
      <c r="P16" s="73"/>
      <c r="Q16" s="73"/>
      <c r="R16" s="78"/>
      <c r="S16" s="79" t="str">
        <f>IFERROR(VLOOKUP(R16,Material!$A$2:$B$59, 2, 0),"")</f>
        <v/>
      </c>
      <c r="T16" s="71"/>
      <c r="U16" s="79" t="str">
        <f>IFERROR(VLOOKUP(T16,Material!$A$2:$B$59, 2, 0),"")</f>
        <v/>
      </c>
      <c r="V16" s="71"/>
      <c r="W16" s="79" t="str">
        <f>IFERROR(VLOOKUP(V16,Material!$A$2:$B$59, 2, 0),"")</f>
        <v/>
      </c>
      <c r="X16" s="71"/>
      <c r="Y16" s="79" t="str">
        <f>IFERROR(VLOOKUP(X16,Material!$A$2:$B$59, 2, 0),"")</f>
        <v/>
      </c>
      <c r="Z16" s="71"/>
      <c r="AA16" s="79" t="str">
        <f>IFERROR(VLOOKUP(Z16,Material!$A$2:$B$59, 2, 0),"")</f>
        <v/>
      </c>
      <c r="AB16" s="74"/>
      <c r="AC16" s="75" t="e">
        <f t="shared" si="0"/>
        <v>#VALUE!</v>
      </c>
      <c r="AD16" s="75" t="e">
        <f t="shared" si="1"/>
        <v>#VALUE!</v>
      </c>
      <c r="AE16" s="75" t="e">
        <f t="shared" si="7"/>
        <v>#VALUE!</v>
      </c>
      <c r="AF16" s="75" t="e">
        <f t="shared" si="2"/>
        <v>#VALUE!</v>
      </c>
      <c r="AG16" s="75" t="e">
        <f t="shared" si="8"/>
        <v>#VALUE!</v>
      </c>
      <c r="AH16" s="75" t="e">
        <f t="shared" si="9"/>
        <v>#VALUE!</v>
      </c>
      <c r="AI16" s="75" t="e">
        <f t="shared" si="10"/>
        <v>#VALUE!</v>
      </c>
      <c r="AJ16" s="80" t="e">
        <f t="shared" si="11"/>
        <v>#VALUE!</v>
      </c>
      <c r="AK16" s="79" t="str">
        <f>(IFERROR(VLOOKUP(AB16,Categories!$A$2:$B$20,2,1),""))</f>
        <v/>
      </c>
      <c r="AL16" s="79" t="str">
        <f ca="1">IFERROR(VLOOKUP((HLOOKUP((VLOOKUP($AB16,Categories!$A$2:$F$20,3,1)), $AB$3:$AJ16, (ROW()-ROW($AB$3)+1), 0)), INDIRECT(VLOOKUP($AB16,Categories!$A$2:$F$20,6,1)),2,0),AK16)</f>
        <v/>
      </c>
      <c r="AM16" s="79" t="str">
        <f ca="1">IFERROR(VLOOKUP((HLOOKUP((VLOOKUP($AB16,Categories!$A$2:$F$20,4,1)),$AB$3:$AJ16,(ROW()-ROW($AB$3)+1),0)),INDIRECT(VLOOKUP($AB16,Categories!$A$2:$H$20,7,1)),2,0),"")</f>
        <v/>
      </c>
      <c r="AN16" s="79" t="str">
        <f ca="1">IFERROR(VLOOKUP((HLOOKUP((VLOOKUP($AB16,Categories!$A$2:$F$20,5,1)), $AB$3:$AJ16, (ROW()-ROW($AB$3)+1), 0)), INDIRECT(VLOOKUP($AB16,Categories!$A$2:$H$20,8,1)),2,0),"")</f>
        <v/>
      </c>
      <c r="AO16" s="79" t="str">
        <f t="shared" ca="1" si="12"/>
        <v/>
      </c>
      <c r="AP16" s="81"/>
      <c r="AQ16" s="70" t="str">
        <f>IFERROR(VLOOKUP(VALUE(MID(AP16,1,1)),AdditionalElements!$A$2:$B$50,2,0),"")</f>
        <v/>
      </c>
      <c r="AR16" s="70" t="str">
        <f>IFERROR(VLOOKUP(VALUE(MID(AP16,2,1)),AdditionalElements!$H$2:$I$50,2,0),"")</f>
        <v/>
      </c>
      <c r="AS16" s="70" t="str">
        <f>IFERROR(VLOOKUP(VALUE(MID(AP16,3,1)),AdditionalElements!$O$2:$P$50,2,0),"")</f>
        <v/>
      </c>
      <c r="AT16" s="70" t="str">
        <f>IFERROR(VLOOKUP(VALUE(MID(AP16,4,1)),AdditionalElements!$V$2:$W$50,2,0),"")</f>
        <v/>
      </c>
      <c r="AU16" s="71"/>
      <c r="AV16" s="79" t="str">
        <f>IFERROR(IF(VALUE(MID(AU16,1,1))=1, VLOOKUP(VALUE(MID(AU16,1,1)), TxtPanelShape!$A$2:$C$50, 3, 0), (IF(VALUE(MID(AU16,1,1))&gt;=7, VLOOKUP(VALUE(MID(AU16,1,1)), TxtPanelShape!$A$2:$C$50, 3, 0),VLOOKUP(VALUE(MID(AU16,1,2)),TxtPanelShape!$A$2:$C$50,3,0)))), "")</f>
        <v/>
      </c>
      <c r="AW16" s="79" t="str">
        <f>IFERROR(IF(VALUE(MID(AU16,1,1))=1, ", "&amp;VLOOKUP(VALUE(MID(AU16,2,1)), TxtPanelShape!$H$2:$I$50, 2, 0), IF(VALUE(MID(AU16,1,1))&gt;=7, ", "&amp;VLOOKUP(VALUE(MID(AU16,2,1)), TxtPanelShape!$H$2:$I$50, 2, 0),"")), "")</f>
        <v/>
      </c>
      <c r="AX16" s="79" t="str">
        <f>IFERROR(IF(VALUE(MID(AU16,1,1))=1, ", "&amp;VLOOKUP(VALUE(MID(AU16,3,1)), TxtPanelShape!$O$2:$P$50, 2, 0), IF(VALUE(MID(AU16,1,1))&gt;=7, ", "&amp;VLOOKUP(VALUE(MID(AU16,3,1)), TxtPanelShape!$O$2:$P$50, 2, 0),"")),"")</f>
        <v/>
      </c>
      <c r="AY16" s="79" t="str">
        <f>IFERROR("; "&amp;VLOOKUP(VALUE(MID(AU16,4,1)), TxtPanelShape!$V$2:$W$50,2,0),"")</f>
        <v/>
      </c>
      <c r="AZ16" s="79" t="str">
        <f t="shared" si="13"/>
        <v/>
      </c>
      <c r="BA16" s="71"/>
      <c r="BB16" s="79" t="str">
        <f>IFERROR(IF(VALUE(MID(BA16,1,1))=1, VLOOKUP(VALUE(MID(BA16,1,1)), TxtPanelShape!$A$2:$C$50, 3, 0), (IF(VALUE(MID(BA16,1,1))&gt;=7, VLOOKUP(VALUE(MID(BA16,1,1)), TxtPanelShape!$A$2:$C$50, 3, 0),VLOOKUP(VALUE(MID(BA16,1,2)),TxtPanelShape!$A$2:$C$50,3,0)))), "")</f>
        <v/>
      </c>
      <c r="BC16" s="79" t="str">
        <f>IFERROR(IF(VALUE(MID(BA16,1,1))=1, ", "&amp;VLOOKUP(VALUE(MID(BA16,2,1)), TxtPanelShape!$H$2:$I$50, 2, 0), IF(VALUE(MID(BA16,1,1))&gt;=7, ", "&amp;VLOOKUP(VALUE(MID(BA16,2,1)), TxtPanelShape!$H$2:$I$50, 2, 0),"")), "")</f>
        <v/>
      </c>
      <c r="BD16" s="79" t="str">
        <f>IFERROR(IF(VALUE(MID(BA16,1,1))=1, ", "&amp;VLOOKUP(VALUE(MID(BA16,3,1)), TxtPanelShape!$O$2:$P$50, 2, 0), IF(VALUE(MID(BA16,1,1))&gt;=7, ", "&amp;VLOOKUP(VALUE(MID(BA16,3,1)), TxtPanelShape!$O$2:$P$50, 2, 0),"")),"")</f>
        <v/>
      </c>
      <c r="BE16" s="79" t="str">
        <f>IFERROR("; "&amp;VLOOKUP(VALUE(MID(BA16,4,1)), TxtPanelShape!$V$2:$W$50,2,0),"")</f>
        <v/>
      </c>
      <c r="BF16" s="79" t="str">
        <f t="shared" si="14"/>
        <v/>
      </c>
      <c r="BG16" s="71"/>
      <c r="BH16" s="79" t="str">
        <f>IFERROR(VLOOKUP(BG16, TxtPanelDefinition!$A$2:$B$50, 2, 0),"")</f>
        <v/>
      </c>
      <c r="BI16" s="71"/>
      <c r="BJ16" s="79" t="str">
        <f>IFERROR(VLOOKUP(BI16, TxtPanelDefinition!$A$2:$B$50, 2, 0),"")</f>
        <v/>
      </c>
      <c r="BK16" s="71"/>
      <c r="BL16" s="79" t="str">
        <f>IFERROR(VLOOKUP(BK16, InscrTechniques!$A$2:$B$50, 2, 0),"")</f>
        <v/>
      </c>
      <c r="BM16" s="71"/>
      <c r="BN16" s="79" t="str">
        <f>IFERROR(VLOOKUP(BM16, InscrTechniques!$A$2:$B$50, 2, 0),"")</f>
        <v/>
      </c>
      <c r="BO16" s="71"/>
      <c r="BP16" s="79" t="str">
        <f>IFERROR(VLOOKUP(BO16, InscrTechniques!$A$2:$B$50, 2, 0),"")</f>
        <v/>
      </c>
      <c r="BQ16" s="71"/>
      <c r="BR16" s="79" t="str">
        <f>IFERROR(VLOOKUP(BQ16, InscrTechniques!$A$2:$B$50, 2, 0),"")</f>
        <v/>
      </c>
      <c r="BS16" s="71"/>
      <c r="BT16" s="79" t="str">
        <f>IFERROR(VLOOKUP(BS16, InscrTechniques!$A$2:$B$50, 2, 0),"")</f>
        <v/>
      </c>
      <c r="BU16" s="71"/>
      <c r="BV16" s="79" t="str">
        <f>IFERROR(VLOOKUP(BU16, InscrTechniques!$A$2:$B$50, 2, 0),"")</f>
        <v/>
      </c>
      <c r="BW16" s="125"/>
      <c r="BX16" s="79" t="str">
        <f>IFERROR(VLOOKUP(BW16, InscrTechniques!$A$2:$B$50, 2, 0),"")</f>
        <v/>
      </c>
      <c r="BY16" s="125"/>
      <c r="BZ16" s="79" t="str">
        <f>IFERROR(VLOOKUP(BY16, InscrTechniques!$A$2:$B$50, 2, 0),"")</f>
        <v/>
      </c>
      <c r="CA16" s="74"/>
      <c r="CB16" s="114" t="str">
        <f>IFERROR(VLOOKUP(CA16, LetterStyle!$A$2:$B$50, 2, 0),"")</f>
        <v/>
      </c>
      <c r="CC16" s="74"/>
      <c r="CD16" s="114" t="str">
        <f>IFERROR(VLOOKUP(CC16, LetterStyle!$A$2:$B$50, 2, 0),"")</f>
        <v/>
      </c>
      <c r="CE16" s="74"/>
      <c r="CF16" s="114" t="str">
        <f>IFERROR(VLOOKUP(CE16, LetterStyle!$A$2:$B$50, 2, 0),"")</f>
        <v/>
      </c>
      <c r="CG16" s="74"/>
      <c r="CH16" s="79" t="str">
        <f>IFERROR(VLOOKUP(CG16, LetterStyle!$A$2:$B$50, 2, 0),"")</f>
        <v/>
      </c>
      <c r="CI16" s="71"/>
      <c r="CJ16" s="79" t="str">
        <f>IFERROR(VLOOKUP(CI16, DecMotifs!$A$1:$B$306, 2, 0),"")</f>
        <v/>
      </c>
      <c r="CK16" s="71"/>
      <c r="CL16" s="79" t="str">
        <f>IFERROR(VLOOKUP(CK16, DecMotifs!$A$1:$B$306, 2, 0),"")</f>
        <v/>
      </c>
      <c r="CM16" s="71"/>
      <c r="CN16" s="79" t="str">
        <f>IFERROR(VLOOKUP(CM16, DecMotifs!$A$1:$B$306, 2, 0),"")</f>
        <v/>
      </c>
      <c r="CO16" s="71"/>
      <c r="CP16" s="79" t="str">
        <f>IFERROR(VLOOKUP(CO16, MarginalDec!$A$2:$B$253, 2, 0),"")</f>
        <v/>
      </c>
      <c r="CQ16" s="71"/>
      <c r="CR16" s="79" t="str">
        <f>IFERROR(VLOOKUP(CQ16, MarginalDec!$A$2:$B$253, 2, 0),"")</f>
        <v/>
      </c>
      <c r="CS16" s="71"/>
      <c r="CT16" s="79" t="str">
        <f>IFERROR(VLOOKUP(CS16, MarginalDec!$A$2:$B$253, 2, 0),"")</f>
        <v/>
      </c>
      <c r="CU16" s="71"/>
      <c r="CV16" s="79" t="str">
        <f>IF(ISBLANK(CU16),"", IFERROR(VLOOKUP(CU16, Tooling!$A$2:$B$252, 2, 0),""))</f>
        <v/>
      </c>
      <c r="CW16" s="71"/>
      <c r="CX16" s="79" t="str">
        <f>IF(ISBLANK(CW16),"", IFERROR(VLOOKUP(CW16, Tooling!$A$2:$B$252, 2, 0),""))</f>
        <v/>
      </c>
      <c r="CY16" s="71"/>
      <c r="CZ16" s="79" t="str">
        <f>IF(ISBLANK(CY16),"", IFERROR(VLOOKUP(CY16, Repairs!$A$2:$B$252, 2, 0),""))</f>
        <v/>
      </c>
      <c r="DA16" s="77"/>
      <c r="DB16" s="71"/>
      <c r="DC16" s="79" t="str">
        <f>IFERROR(VLOOKUP(DB16, DatingReason!$A$2:$B$252, 2, 0),"")</f>
        <v/>
      </c>
      <c r="DD16" s="123" t="str">
        <f t="shared" si="15"/>
        <v/>
      </c>
      <c r="DF16" s="119" t="str">
        <f t="array" ref="DF16">IF(AND($B16&lt;&gt;"", $DE16&lt;&gt;"", $DE16&lt;&gt;"No"),MAX(IF($B16=PEOPLE!$B$4:$B$1000, PEOPLE!$Q$4:$Q$1000,""))+100,"")</f>
        <v/>
      </c>
      <c r="DG16" s="68"/>
      <c r="DH16" s="76">
        <f>COUNTIF(PEOPLE!B:B, MEMORIALS!B16)</f>
        <v>0</v>
      </c>
      <c r="DI16" s="82"/>
      <c r="DJ16" s="82"/>
      <c r="DK16" s="82"/>
      <c r="DL16" s="68"/>
      <c r="DM16" s="68"/>
      <c r="DN16" s="68"/>
      <c r="DO16" s="68"/>
      <c r="DP16" s="68"/>
    </row>
    <row r="17" spans="1:120" ht="15" customHeight="1" x14ac:dyDescent="0.25">
      <c r="A17" s="68"/>
      <c r="B17" s="69"/>
      <c r="C17" s="68"/>
      <c r="D17" s="68"/>
      <c r="E17" s="70" t="str">
        <f>IF(D17="","",VLOOKUP(D17,Denomination!$A$2:$B$50, 2, 0))</f>
        <v/>
      </c>
      <c r="F17" s="68"/>
      <c r="G17" s="71"/>
      <c r="H17" s="70" t="str">
        <f>IF(G17="","",VLOOKUP(G17,MCondition!$A$2:$B$50, 2, 0))</f>
        <v/>
      </c>
      <c r="I17" s="72"/>
      <c r="J17" s="71"/>
      <c r="K17" s="70" t="str">
        <f>IF(J17="","",VLOOKUP(J17,ICondition!$A$2:$B$50, 2, 0))</f>
        <v/>
      </c>
      <c r="L17" s="73"/>
      <c r="M17" s="73"/>
      <c r="N17" s="73"/>
      <c r="O17" s="73"/>
      <c r="P17" s="73"/>
      <c r="Q17" s="73"/>
      <c r="R17" s="78"/>
      <c r="S17" s="79" t="str">
        <f>IFERROR(VLOOKUP(R17,Material!$A$2:$B$59, 2, 0),"")</f>
        <v/>
      </c>
      <c r="T17" s="71"/>
      <c r="U17" s="79" t="str">
        <f>IFERROR(VLOOKUP(T17,Material!$A$2:$B$59, 2, 0),"")</f>
        <v/>
      </c>
      <c r="V17" s="71"/>
      <c r="W17" s="79" t="str">
        <f>IFERROR(VLOOKUP(V17,Material!$A$2:$B$59, 2, 0),"")</f>
        <v/>
      </c>
      <c r="X17" s="71"/>
      <c r="Y17" s="79" t="str">
        <f>IFERROR(VLOOKUP(X17,Material!$A$2:$B$59, 2, 0),"")</f>
        <v/>
      </c>
      <c r="Z17" s="71"/>
      <c r="AA17" s="79" t="str">
        <f>IFERROR(VLOOKUP(Z17,Material!$A$2:$B$59, 2, 0),"")</f>
        <v/>
      </c>
      <c r="AB17" s="74"/>
      <c r="AC17" s="75" t="e">
        <f t="shared" si="0"/>
        <v>#VALUE!</v>
      </c>
      <c r="AD17" s="75" t="e">
        <f t="shared" si="1"/>
        <v>#VALUE!</v>
      </c>
      <c r="AE17" s="75" t="e">
        <f t="shared" si="7"/>
        <v>#VALUE!</v>
      </c>
      <c r="AF17" s="75" t="e">
        <f t="shared" si="2"/>
        <v>#VALUE!</v>
      </c>
      <c r="AG17" s="75" t="e">
        <f t="shared" si="8"/>
        <v>#VALUE!</v>
      </c>
      <c r="AH17" s="75" t="e">
        <f t="shared" si="9"/>
        <v>#VALUE!</v>
      </c>
      <c r="AI17" s="75" t="e">
        <f t="shared" si="10"/>
        <v>#VALUE!</v>
      </c>
      <c r="AJ17" s="80" t="e">
        <f t="shared" si="11"/>
        <v>#VALUE!</v>
      </c>
      <c r="AK17" s="79" t="str">
        <f>(IFERROR(VLOOKUP(AB17,Categories!$A$2:$B$20,2,1),""))</f>
        <v/>
      </c>
      <c r="AL17" s="79" t="str">
        <f ca="1">IFERROR(VLOOKUP((HLOOKUP((VLOOKUP($AB17,Categories!$A$2:$F$20,3,1)), $AB$3:$AJ17, (ROW()-ROW($AB$3)+1), 0)), INDIRECT(VLOOKUP($AB17,Categories!$A$2:$F$20,6,1)),2,0),AK17)</f>
        <v/>
      </c>
      <c r="AM17" s="79" t="str">
        <f ca="1">IFERROR(VLOOKUP((HLOOKUP((VLOOKUP($AB17,Categories!$A$2:$F$20,4,1)),$AB$3:$AJ17,(ROW()-ROW($AB$3)+1),0)),INDIRECT(VLOOKUP($AB17,Categories!$A$2:$H$20,7,1)),2,0),"")</f>
        <v/>
      </c>
      <c r="AN17" s="79" t="str">
        <f ca="1">IFERROR(VLOOKUP((HLOOKUP((VLOOKUP($AB17,Categories!$A$2:$F$20,5,1)), $AB$3:$AJ17, (ROW()-ROW($AB$3)+1), 0)), INDIRECT(VLOOKUP($AB17,Categories!$A$2:$H$20,8,1)),2,0),"")</f>
        <v/>
      </c>
      <c r="AO17" s="79" t="str">
        <f t="shared" ca="1" si="12"/>
        <v/>
      </c>
      <c r="AP17" s="81"/>
      <c r="AQ17" s="70" t="str">
        <f>IFERROR(VLOOKUP(VALUE(MID(AP17,1,1)),AdditionalElements!$A$2:$B$50,2,0),"")</f>
        <v/>
      </c>
      <c r="AR17" s="70" t="str">
        <f>IFERROR(VLOOKUP(VALUE(MID(AP17,2,1)),AdditionalElements!$H$2:$I$50,2,0),"")</f>
        <v/>
      </c>
      <c r="AS17" s="70" t="str">
        <f>IFERROR(VLOOKUP(VALUE(MID(AP17,3,1)),AdditionalElements!$O$2:$P$50,2,0),"")</f>
        <v/>
      </c>
      <c r="AT17" s="70" t="str">
        <f>IFERROR(VLOOKUP(VALUE(MID(AP17,4,1)),AdditionalElements!$V$2:$W$50,2,0),"")</f>
        <v/>
      </c>
      <c r="AU17" s="71"/>
      <c r="AV17" s="79" t="str">
        <f>IFERROR(IF(VALUE(MID(AU17,1,1))=1, VLOOKUP(VALUE(MID(AU17,1,1)), TxtPanelShape!$A$2:$C$50, 3, 0), (IF(VALUE(MID(AU17,1,1))&gt;=7, VLOOKUP(VALUE(MID(AU17,1,1)), TxtPanelShape!$A$2:$C$50, 3, 0),VLOOKUP(VALUE(MID(AU17,1,2)),TxtPanelShape!$A$2:$C$50,3,0)))), "")</f>
        <v/>
      </c>
      <c r="AW17" s="79" t="str">
        <f>IFERROR(IF(VALUE(MID(AU17,1,1))=1, ", "&amp;VLOOKUP(VALUE(MID(AU17,2,1)), TxtPanelShape!$H$2:$I$50, 2, 0), IF(VALUE(MID(AU17,1,1))&gt;=7, ", "&amp;VLOOKUP(VALUE(MID(AU17,2,1)), TxtPanelShape!$H$2:$I$50, 2, 0),"")), "")</f>
        <v/>
      </c>
      <c r="AX17" s="79" t="str">
        <f>IFERROR(IF(VALUE(MID(AU17,1,1))=1, ", "&amp;VLOOKUP(VALUE(MID(AU17,3,1)), TxtPanelShape!$O$2:$P$50, 2, 0), IF(VALUE(MID(AU17,1,1))&gt;=7, ", "&amp;VLOOKUP(VALUE(MID(AU17,3,1)), TxtPanelShape!$O$2:$P$50, 2, 0),"")),"")</f>
        <v/>
      </c>
      <c r="AY17" s="79" t="str">
        <f>IFERROR("; "&amp;VLOOKUP(VALUE(MID(AU17,4,1)), TxtPanelShape!$V$2:$W$50,2,0),"")</f>
        <v/>
      </c>
      <c r="AZ17" s="79" t="str">
        <f t="shared" si="13"/>
        <v/>
      </c>
      <c r="BA17" s="71"/>
      <c r="BB17" s="79" t="str">
        <f>IFERROR(IF(VALUE(MID(BA17,1,1))=1, VLOOKUP(VALUE(MID(BA17,1,1)), TxtPanelShape!$A$2:$C$50, 3, 0), (IF(VALUE(MID(BA17,1,1))&gt;=7, VLOOKUP(VALUE(MID(BA17,1,1)), TxtPanelShape!$A$2:$C$50, 3, 0),VLOOKUP(VALUE(MID(BA17,1,2)),TxtPanelShape!$A$2:$C$50,3,0)))), "")</f>
        <v/>
      </c>
      <c r="BC17" s="79" t="str">
        <f>IFERROR(IF(VALUE(MID(BA17,1,1))=1, ", "&amp;VLOOKUP(VALUE(MID(BA17,2,1)), TxtPanelShape!$H$2:$I$50, 2, 0), IF(VALUE(MID(BA17,1,1))&gt;=7, ", "&amp;VLOOKUP(VALUE(MID(BA17,2,1)), TxtPanelShape!$H$2:$I$50, 2, 0),"")), "")</f>
        <v/>
      </c>
      <c r="BD17" s="79" t="str">
        <f>IFERROR(IF(VALUE(MID(BA17,1,1))=1, ", "&amp;VLOOKUP(VALUE(MID(BA17,3,1)), TxtPanelShape!$O$2:$P$50, 2, 0), IF(VALUE(MID(BA17,1,1))&gt;=7, ", "&amp;VLOOKUP(VALUE(MID(BA17,3,1)), TxtPanelShape!$O$2:$P$50, 2, 0),"")),"")</f>
        <v/>
      </c>
      <c r="BE17" s="79" t="str">
        <f>IFERROR("; "&amp;VLOOKUP(VALUE(MID(BA17,4,1)), TxtPanelShape!$V$2:$W$50,2,0),"")</f>
        <v/>
      </c>
      <c r="BF17" s="79" t="str">
        <f t="shared" si="14"/>
        <v/>
      </c>
      <c r="BG17" s="71"/>
      <c r="BH17" s="79" t="str">
        <f>IFERROR(VLOOKUP(BG17, TxtPanelDefinition!$A$2:$B$50, 2, 0),"")</f>
        <v/>
      </c>
      <c r="BI17" s="71"/>
      <c r="BJ17" s="79" t="str">
        <f>IFERROR(VLOOKUP(BI17, TxtPanelDefinition!$A$2:$B$50, 2, 0),"")</f>
        <v/>
      </c>
      <c r="BK17" s="71"/>
      <c r="BL17" s="79" t="str">
        <f>IFERROR(VLOOKUP(BK17, InscrTechniques!$A$2:$B$50, 2, 0),"")</f>
        <v/>
      </c>
      <c r="BM17" s="71"/>
      <c r="BN17" s="79" t="str">
        <f>IFERROR(VLOOKUP(BM17, InscrTechniques!$A$2:$B$50, 2, 0),"")</f>
        <v/>
      </c>
      <c r="BO17" s="71"/>
      <c r="BP17" s="79" t="str">
        <f>IFERROR(VLOOKUP(BO17, InscrTechniques!$A$2:$B$50, 2, 0),"")</f>
        <v/>
      </c>
      <c r="BQ17" s="71"/>
      <c r="BR17" s="79" t="str">
        <f>IFERROR(VLOOKUP(BQ17, InscrTechniques!$A$2:$B$50, 2, 0),"")</f>
        <v/>
      </c>
      <c r="BS17" s="71"/>
      <c r="BT17" s="79" t="str">
        <f>IFERROR(VLOOKUP(BS17, InscrTechniques!$A$2:$B$50, 2, 0),"")</f>
        <v/>
      </c>
      <c r="BU17" s="71"/>
      <c r="BV17" s="79" t="str">
        <f>IFERROR(VLOOKUP(BU17, InscrTechniques!$A$2:$B$50, 2, 0),"")</f>
        <v/>
      </c>
      <c r="BW17" s="125"/>
      <c r="BX17" s="79" t="str">
        <f>IFERROR(VLOOKUP(BW17, InscrTechniques!$A$2:$B$50, 2, 0),"")</f>
        <v/>
      </c>
      <c r="BY17" s="125"/>
      <c r="BZ17" s="79" t="str">
        <f>IFERROR(VLOOKUP(BY17, InscrTechniques!$A$2:$B$50, 2, 0),"")</f>
        <v/>
      </c>
      <c r="CA17" s="74"/>
      <c r="CB17" s="114" t="str">
        <f>IFERROR(VLOOKUP(CA17, LetterStyle!$A$2:$B$50, 2, 0),"")</f>
        <v/>
      </c>
      <c r="CC17" s="74"/>
      <c r="CD17" s="114" t="str">
        <f>IFERROR(VLOOKUP(CC17, LetterStyle!$A$2:$B$50, 2, 0),"")</f>
        <v/>
      </c>
      <c r="CE17" s="74"/>
      <c r="CF17" s="114" t="str">
        <f>IFERROR(VLOOKUP(CE17, LetterStyle!$A$2:$B$50, 2, 0),"")</f>
        <v/>
      </c>
      <c r="CG17" s="74"/>
      <c r="CH17" s="79" t="str">
        <f>IFERROR(VLOOKUP(CG17, LetterStyle!$A$2:$B$50, 2, 0),"")</f>
        <v/>
      </c>
      <c r="CI17" s="71"/>
      <c r="CJ17" s="79" t="str">
        <f>IFERROR(VLOOKUP(CI17, DecMotifs!$A$1:$B$306, 2, 0),"")</f>
        <v/>
      </c>
      <c r="CK17" s="71"/>
      <c r="CL17" s="79" t="str">
        <f>IFERROR(VLOOKUP(CK17, DecMotifs!$A$1:$B$306, 2, 0),"")</f>
        <v/>
      </c>
      <c r="CM17" s="71"/>
      <c r="CN17" s="79" t="str">
        <f>IFERROR(VLOOKUP(CM17, DecMotifs!$A$1:$B$306, 2, 0),"")</f>
        <v/>
      </c>
      <c r="CO17" s="71"/>
      <c r="CP17" s="79" t="str">
        <f>IFERROR(VLOOKUP(CO17, MarginalDec!$A$2:$B$253, 2, 0),"")</f>
        <v/>
      </c>
      <c r="CQ17" s="71"/>
      <c r="CR17" s="79" t="str">
        <f>IFERROR(VLOOKUP(CQ17, MarginalDec!$A$2:$B$253, 2, 0),"")</f>
        <v/>
      </c>
      <c r="CS17" s="71"/>
      <c r="CT17" s="79" t="str">
        <f>IFERROR(VLOOKUP(CS17, MarginalDec!$A$2:$B$253, 2, 0),"")</f>
        <v/>
      </c>
      <c r="CU17" s="71"/>
      <c r="CV17" s="79" t="str">
        <f>IF(ISBLANK(CU17),"", IFERROR(VLOOKUP(CU17, Tooling!$A$2:$B$252, 2, 0),""))</f>
        <v/>
      </c>
      <c r="CW17" s="71"/>
      <c r="CX17" s="79" t="str">
        <f>IF(ISBLANK(CW17),"", IFERROR(VLOOKUP(CW17, Tooling!$A$2:$B$252, 2, 0),""))</f>
        <v/>
      </c>
      <c r="CY17" s="71"/>
      <c r="CZ17" s="79" t="str">
        <f>IF(ISBLANK(CY17),"", IFERROR(VLOOKUP(CY17, Repairs!$A$2:$B$252, 2, 0),""))</f>
        <v/>
      </c>
      <c r="DA17" s="77"/>
      <c r="DB17" s="71"/>
      <c r="DC17" s="79" t="str">
        <f>IFERROR(VLOOKUP(DB17, DatingReason!$A$2:$B$252, 2, 0),"")</f>
        <v/>
      </c>
      <c r="DD17" s="123" t="str">
        <f t="shared" si="15"/>
        <v/>
      </c>
      <c r="DF17" s="119" t="str">
        <f t="array" ref="DF17">IF(AND($B17&lt;&gt;"", $DE17&lt;&gt;"", $DE17&lt;&gt;"No"),MAX(IF($B17=PEOPLE!$B$4:$B$1000, PEOPLE!$Q$4:$Q$1000,""))+100,"")</f>
        <v/>
      </c>
      <c r="DG17" s="68"/>
      <c r="DH17" s="76">
        <f>COUNTIF(PEOPLE!B:B, MEMORIALS!B17)</f>
        <v>0</v>
      </c>
      <c r="DI17" s="82"/>
      <c r="DJ17" s="82"/>
      <c r="DK17" s="82"/>
      <c r="DL17" s="68"/>
      <c r="DM17" s="68"/>
      <c r="DN17" s="68"/>
      <c r="DO17" s="68"/>
      <c r="DP17" s="68"/>
    </row>
    <row r="18" spans="1:120" ht="15" customHeight="1" x14ac:dyDescent="0.25">
      <c r="A18" s="68"/>
      <c r="B18" s="69"/>
      <c r="C18" s="68"/>
      <c r="D18" s="68"/>
      <c r="E18" s="70" t="str">
        <f>IF(D18="","",VLOOKUP(D18,Denomination!$A$2:$B$50, 2, 0))</f>
        <v/>
      </c>
      <c r="F18" s="68"/>
      <c r="G18" s="71"/>
      <c r="H18" s="70" t="str">
        <f>IF(G18="","",VLOOKUP(G18,MCondition!$A$2:$B$50, 2, 0))</f>
        <v/>
      </c>
      <c r="I18" s="72"/>
      <c r="J18" s="71"/>
      <c r="K18" s="70" t="str">
        <f>IF(J18="","",VLOOKUP(J18,ICondition!$A$2:$B$50, 2, 0))</f>
        <v/>
      </c>
      <c r="L18" s="73"/>
      <c r="M18" s="73"/>
      <c r="N18" s="73"/>
      <c r="O18" s="73"/>
      <c r="P18" s="73"/>
      <c r="Q18" s="73"/>
      <c r="R18" s="78"/>
      <c r="S18" s="79" t="str">
        <f>IFERROR(VLOOKUP(R18,Material!$A$2:$B$59, 2, 0),"")</f>
        <v/>
      </c>
      <c r="T18" s="71"/>
      <c r="U18" s="79" t="str">
        <f>IFERROR(VLOOKUP(T18,Material!$A$2:$B$59, 2, 0),"")</f>
        <v/>
      </c>
      <c r="V18" s="71"/>
      <c r="W18" s="79" t="str">
        <f>IFERROR(VLOOKUP(V18,Material!$A$2:$B$59, 2, 0),"")</f>
        <v/>
      </c>
      <c r="X18" s="71"/>
      <c r="Y18" s="79" t="str">
        <f>IFERROR(VLOOKUP(X18,Material!$A$2:$B$59, 2, 0),"")</f>
        <v/>
      </c>
      <c r="Z18" s="71"/>
      <c r="AA18" s="79" t="str">
        <f>IFERROR(VLOOKUP(Z18,Material!$A$2:$B$59, 2, 0),"")</f>
        <v/>
      </c>
      <c r="AB18" s="74"/>
      <c r="AC18" s="75" t="e">
        <f t="shared" si="0"/>
        <v>#VALUE!</v>
      </c>
      <c r="AD18" s="75" t="e">
        <f t="shared" si="1"/>
        <v>#VALUE!</v>
      </c>
      <c r="AE18" s="75" t="e">
        <f t="shared" si="7"/>
        <v>#VALUE!</v>
      </c>
      <c r="AF18" s="75" t="e">
        <f t="shared" si="2"/>
        <v>#VALUE!</v>
      </c>
      <c r="AG18" s="75" t="e">
        <f t="shared" si="8"/>
        <v>#VALUE!</v>
      </c>
      <c r="AH18" s="75" t="e">
        <f t="shared" si="9"/>
        <v>#VALUE!</v>
      </c>
      <c r="AI18" s="75" t="e">
        <f t="shared" si="10"/>
        <v>#VALUE!</v>
      </c>
      <c r="AJ18" s="80" t="e">
        <f t="shared" si="11"/>
        <v>#VALUE!</v>
      </c>
      <c r="AK18" s="79" t="str">
        <f>(IFERROR(VLOOKUP(AB18,Categories!$A$2:$B$20,2,1),""))</f>
        <v/>
      </c>
      <c r="AL18" s="79" t="str">
        <f ca="1">IFERROR(VLOOKUP((HLOOKUP((VLOOKUP($AB18,Categories!$A$2:$F$20,3,1)), $AB$3:$AJ18, (ROW()-ROW($AB$3)+1), 0)), INDIRECT(VLOOKUP($AB18,Categories!$A$2:$F$20,6,1)),2,0),AK18)</f>
        <v/>
      </c>
      <c r="AM18" s="79" t="str">
        <f ca="1">IFERROR(VLOOKUP((HLOOKUP((VLOOKUP($AB18,Categories!$A$2:$F$20,4,1)),$AB$3:$AJ18,(ROW()-ROW($AB$3)+1),0)),INDIRECT(VLOOKUP($AB18,Categories!$A$2:$H$20,7,1)),2,0),"")</f>
        <v/>
      </c>
      <c r="AN18" s="79" t="str">
        <f ca="1">IFERROR(VLOOKUP((HLOOKUP((VLOOKUP($AB18,Categories!$A$2:$F$20,5,1)), $AB$3:$AJ18, (ROW()-ROW($AB$3)+1), 0)), INDIRECT(VLOOKUP($AB18,Categories!$A$2:$H$20,8,1)),2,0),"")</f>
        <v/>
      </c>
      <c r="AO18" s="79" t="str">
        <f t="shared" ca="1" si="12"/>
        <v/>
      </c>
      <c r="AP18" s="81"/>
      <c r="AQ18" s="70" t="str">
        <f>IFERROR(VLOOKUP(VALUE(MID(AP18,1,1)),AdditionalElements!$A$2:$B$50,2,0),"")</f>
        <v/>
      </c>
      <c r="AR18" s="70" t="str">
        <f>IFERROR(VLOOKUP(VALUE(MID(AP18,2,1)),AdditionalElements!$H$2:$I$50,2,0),"")</f>
        <v/>
      </c>
      <c r="AS18" s="70" t="str">
        <f>IFERROR(VLOOKUP(VALUE(MID(AP18,3,1)),AdditionalElements!$O$2:$P$50,2,0),"")</f>
        <v/>
      </c>
      <c r="AT18" s="70" t="str">
        <f>IFERROR(VLOOKUP(VALUE(MID(AP18,4,1)),AdditionalElements!$V$2:$W$50,2,0),"")</f>
        <v/>
      </c>
      <c r="AU18" s="71"/>
      <c r="AV18" s="79" t="str">
        <f>IFERROR(IF(VALUE(MID(AU18,1,1))=1, VLOOKUP(VALUE(MID(AU18,1,1)), TxtPanelShape!$A$2:$C$50, 3, 0), (IF(VALUE(MID(AU18,1,1))&gt;=7, VLOOKUP(VALUE(MID(AU18,1,1)), TxtPanelShape!$A$2:$C$50, 3, 0),VLOOKUP(VALUE(MID(AU18,1,2)),TxtPanelShape!$A$2:$C$50,3,0)))), "")</f>
        <v/>
      </c>
      <c r="AW18" s="79" t="str">
        <f>IFERROR(IF(VALUE(MID(AU18,1,1))=1, ", "&amp;VLOOKUP(VALUE(MID(AU18,2,1)), TxtPanelShape!$H$2:$I$50, 2, 0), IF(VALUE(MID(AU18,1,1))&gt;=7, ", "&amp;VLOOKUP(VALUE(MID(AU18,2,1)), TxtPanelShape!$H$2:$I$50, 2, 0),"")), "")</f>
        <v/>
      </c>
      <c r="AX18" s="79" t="str">
        <f>IFERROR(IF(VALUE(MID(AU18,1,1))=1, ", "&amp;VLOOKUP(VALUE(MID(AU18,3,1)), TxtPanelShape!$O$2:$P$50, 2, 0), IF(VALUE(MID(AU18,1,1))&gt;=7, ", "&amp;VLOOKUP(VALUE(MID(AU18,3,1)), TxtPanelShape!$O$2:$P$50, 2, 0),"")),"")</f>
        <v/>
      </c>
      <c r="AY18" s="79" t="str">
        <f>IFERROR("; "&amp;VLOOKUP(VALUE(MID(AU18,4,1)), TxtPanelShape!$V$2:$W$50,2,0),"")</f>
        <v/>
      </c>
      <c r="AZ18" s="79" t="str">
        <f t="shared" si="13"/>
        <v/>
      </c>
      <c r="BA18" s="71"/>
      <c r="BB18" s="79" t="str">
        <f>IFERROR(IF(VALUE(MID(BA18,1,1))=1, VLOOKUP(VALUE(MID(BA18,1,1)), TxtPanelShape!$A$2:$C$50, 3, 0), (IF(VALUE(MID(BA18,1,1))&gt;=7, VLOOKUP(VALUE(MID(BA18,1,1)), TxtPanelShape!$A$2:$C$50, 3, 0),VLOOKUP(VALUE(MID(BA18,1,2)),TxtPanelShape!$A$2:$C$50,3,0)))), "")</f>
        <v/>
      </c>
      <c r="BC18" s="79" t="str">
        <f>IFERROR(IF(VALUE(MID(BA18,1,1))=1, ", "&amp;VLOOKUP(VALUE(MID(BA18,2,1)), TxtPanelShape!$H$2:$I$50, 2, 0), IF(VALUE(MID(BA18,1,1))&gt;=7, ", "&amp;VLOOKUP(VALUE(MID(BA18,2,1)), TxtPanelShape!$H$2:$I$50, 2, 0),"")), "")</f>
        <v/>
      </c>
      <c r="BD18" s="79" t="str">
        <f>IFERROR(IF(VALUE(MID(BA18,1,1))=1, ", "&amp;VLOOKUP(VALUE(MID(BA18,3,1)), TxtPanelShape!$O$2:$P$50, 2, 0), IF(VALUE(MID(BA18,1,1))&gt;=7, ", "&amp;VLOOKUP(VALUE(MID(BA18,3,1)), TxtPanelShape!$O$2:$P$50, 2, 0),"")),"")</f>
        <v/>
      </c>
      <c r="BE18" s="79" t="str">
        <f>IFERROR("; "&amp;VLOOKUP(VALUE(MID(BA18,4,1)), TxtPanelShape!$V$2:$W$50,2,0),"")</f>
        <v/>
      </c>
      <c r="BF18" s="79" t="str">
        <f t="shared" si="14"/>
        <v/>
      </c>
      <c r="BG18" s="71"/>
      <c r="BH18" s="79" t="str">
        <f>IFERROR(VLOOKUP(BG18, TxtPanelDefinition!$A$2:$B$50, 2, 0),"")</f>
        <v/>
      </c>
      <c r="BI18" s="71"/>
      <c r="BJ18" s="79" t="str">
        <f>IFERROR(VLOOKUP(BI18, TxtPanelDefinition!$A$2:$B$50, 2, 0),"")</f>
        <v/>
      </c>
      <c r="BK18" s="71"/>
      <c r="BL18" s="79" t="str">
        <f>IFERROR(VLOOKUP(BK18, InscrTechniques!$A$2:$B$50, 2, 0),"")</f>
        <v/>
      </c>
      <c r="BM18" s="71"/>
      <c r="BN18" s="79" t="str">
        <f>IFERROR(VLOOKUP(BM18, InscrTechniques!$A$2:$B$50, 2, 0),"")</f>
        <v/>
      </c>
      <c r="BO18" s="71"/>
      <c r="BP18" s="79" t="str">
        <f>IFERROR(VLOOKUP(BO18, InscrTechniques!$A$2:$B$50, 2, 0),"")</f>
        <v/>
      </c>
      <c r="BQ18" s="71"/>
      <c r="BR18" s="79" t="str">
        <f>IFERROR(VLOOKUP(BQ18, InscrTechniques!$A$2:$B$50, 2, 0),"")</f>
        <v/>
      </c>
      <c r="BS18" s="71"/>
      <c r="BT18" s="79" t="str">
        <f>IFERROR(VLOOKUP(BS18, InscrTechniques!$A$2:$B$50, 2, 0),"")</f>
        <v/>
      </c>
      <c r="BU18" s="71"/>
      <c r="BV18" s="79" t="str">
        <f>IFERROR(VLOOKUP(BU18, InscrTechniques!$A$2:$B$50, 2, 0),"")</f>
        <v/>
      </c>
      <c r="BW18" s="125"/>
      <c r="BX18" s="79" t="str">
        <f>IFERROR(VLOOKUP(BW18, InscrTechniques!$A$2:$B$50, 2, 0),"")</f>
        <v/>
      </c>
      <c r="BY18" s="125"/>
      <c r="BZ18" s="79" t="str">
        <f>IFERROR(VLOOKUP(BY18, InscrTechniques!$A$2:$B$50, 2, 0),"")</f>
        <v/>
      </c>
      <c r="CA18" s="74"/>
      <c r="CB18" s="114" t="str">
        <f>IFERROR(VLOOKUP(CA18, LetterStyle!$A$2:$B$50, 2, 0),"")</f>
        <v/>
      </c>
      <c r="CC18" s="74"/>
      <c r="CD18" s="114" t="str">
        <f>IFERROR(VLOOKUP(CC18, LetterStyle!$A$2:$B$50, 2, 0),"")</f>
        <v/>
      </c>
      <c r="CE18" s="74"/>
      <c r="CF18" s="114" t="str">
        <f>IFERROR(VLOOKUP(CE18, LetterStyle!$A$2:$B$50, 2, 0),"")</f>
        <v/>
      </c>
      <c r="CG18" s="74"/>
      <c r="CH18" s="79" t="str">
        <f>IFERROR(VLOOKUP(CG18, LetterStyle!$A$2:$B$50, 2, 0),"")</f>
        <v/>
      </c>
      <c r="CI18" s="71"/>
      <c r="CJ18" s="79" t="str">
        <f>IFERROR(VLOOKUP(CI18, DecMotifs!$A$1:$B$306, 2, 0),"")</f>
        <v/>
      </c>
      <c r="CK18" s="71"/>
      <c r="CL18" s="79" t="str">
        <f>IFERROR(VLOOKUP(CK18, DecMotifs!$A$1:$B$306, 2, 0),"")</f>
        <v/>
      </c>
      <c r="CM18" s="71"/>
      <c r="CN18" s="79" t="str">
        <f>IFERROR(VLOOKUP(CM18, DecMotifs!$A$1:$B$306, 2, 0),"")</f>
        <v/>
      </c>
      <c r="CO18" s="71"/>
      <c r="CP18" s="79" t="str">
        <f>IFERROR(VLOOKUP(CO18, MarginalDec!$A$2:$B$253, 2, 0),"")</f>
        <v/>
      </c>
      <c r="CQ18" s="71"/>
      <c r="CR18" s="79" t="str">
        <f>IFERROR(VLOOKUP(CQ18, MarginalDec!$A$2:$B$253, 2, 0),"")</f>
        <v/>
      </c>
      <c r="CS18" s="71"/>
      <c r="CT18" s="79" t="str">
        <f>IFERROR(VLOOKUP(CS18, MarginalDec!$A$2:$B$253, 2, 0),"")</f>
        <v/>
      </c>
      <c r="CU18" s="71"/>
      <c r="CV18" s="79" t="str">
        <f>IF(ISBLANK(CU18),"", IFERROR(VLOOKUP(CU18, Tooling!$A$2:$B$252, 2, 0),""))</f>
        <v/>
      </c>
      <c r="CW18" s="71"/>
      <c r="CX18" s="79" t="str">
        <f>IF(ISBLANK(CW18),"", IFERROR(VLOOKUP(CW18, Tooling!$A$2:$B$252, 2, 0),""))</f>
        <v/>
      </c>
      <c r="CY18" s="71"/>
      <c r="CZ18" s="79" t="str">
        <f>IF(ISBLANK(CY18),"", IFERROR(VLOOKUP(CY18, Repairs!$A$2:$B$252, 2, 0),""))</f>
        <v/>
      </c>
      <c r="DA18" s="77"/>
      <c r="DB18" s="71"/>
      <c r="DC18" s="79" t="str">
        <f>IFERROR(VLOOKUP(DB18, DatingReason!$A$2:$B$252, 2, 0),"")</f>
        <v/>
      </c>
      <c r="DD18" s="123" t="str">
        <f t="shared" si="15"/>
        <v/>
      </c>
      <c r="DF18" s="119" t="str">
        <f t="array" ref="DF18">IF(AND($B18&lt;&gt;"", $DE18&lt;&gt;"", $DE18&lt;&gt;"No"),MAX(IF($B18=PEOPLE!$B$4:$B$1000, PEOPLE!$Q$4:$Q$1000,""))+100,"")</f>
        <v/>
      </c>
      <c r="DG18" s="68"/>
      <c r="DH18" s="76">
        <f>COUNTIF(PEOPLE!B:B, MEMORIALS!B18)</f>
        <v>0</v>
      </c>
      <c r="DI18" s="82"/>
      <c r="DJ18" s="82"/>
      <c r="DK18" s="82"/>
      <c r="DL18" s="68"/>
      <c r="DM18" s="68"/>
      <c r="DN18" s="68"/>
      <c r="DO18" s="68"/>
      <c r="DP18" s="68"/>
    </row>
    <row r="19" spans="1:120" ht="15" customHeight="1" x14ac:dyDescent="0.25">
      <c r="A19" s="68"/>
      <c r="B19" s="69"/>
      <c r="C19" s="68"/>
      <c r="D19" s="68"/>
      <c r="E19" s="70" t="str">
        <f>IF(D19="","",VLOOKUP(D19,Denomination!$A$2:$B$50, 2, 0))</f>
        <v/>
      </c>
      <c r="F19" s="68"/>
      <c r="G19" s="71"/>
      <c r="H19" s="70" t="str">
        <f>IF(G19="","",VLOOKUP(G19,MCondition!$A$2:$B$50, 2, 0))</f>
        <v/>
      </c>
      <c r="I19" s="72"/>
      <c r="J19" s="71"/>
      <c r="K19" s="70" t="str">
        <f>IF(J19="","",VLOOKUP(J19,ICondition!$A$2:$B$50, 2, 0))</f>
        <v/>
      </c>
      <c r="L19" s="73"/>
      <c r="M19" s="73"/>
      <c r="N19" s="73"/>
      <c r="O19" s="73"/>
      <c r="P19" s="73"/>
      <c r="Q19" s="73"/>
      <c r="R19" s="78"/>
      <c r="S19" s="79" t="str">
        <f>IFERROR(VLOOKUP(R19,Material!$A$2:$B$59, 2, 0),"")</f>
        <v/>
      </c>
      <c r="T19" s="71"/>
      <c r="U19" s="79" t="str">
        <f>IFERROR(VLOOKUP(T19,Material!$A$2:$B$59, 2, 0),"")</f>
        <v/>
      </c>
      <c r="V19" s="71"/>
      <c r="W19" s="79" t="str">
        <f>IFERROR(VLOOKUP(V19,Material!$A$2:$B$59, 2, 0),"")</f>
        <v/>
      </c>
      <c r="X19" s="71"/>
      <c r="Y19" s="79" t="str">
        <f>IFERROR(VLOOKUP(X19,Material!$A$2:$B$59, 2, 0),"")</f>
        <v/>
      </c>
      <c r="Z19" s="71"/>
      <c r="AA19" s="79" t="str">
        <f>IFERROR(VLOOKUP(Z19,Material!$A$2:$B$59, 2, 0),"")</f>
        <v/>
      </c>
      <c r="AB19" s="74"/>
      <c r="AC19" s="75" t="e">
        <f t="shared" si="0"/>
        <v>#VALUE!</v>
      </c>
      <c r="AD19" s="75" t="e">
        <f t="shared" si="1"/>
        <v>#VALUE!</v>
      </c>
      <c r="AE19" s="75" t="e">
        <f t="shared" si="7"/>
        <v>#VALUE!</v>
      </c>
      <c r="AF19" s="75" t="e">
        <f t="shared" si="2"/>
        <v>#VALUE!</v>
      </c>
      <c r="AG19" s="75" t="e">
        <f t="shared" si="8"/>
        <v>#VALUE!</v>
      </c>
      <c r="AH19" s="75" t="e">
        <f t="shared" si="9"/>
        <v>#VALUE!</v>
      </c>
      <c r="AI19" s="75" t="e">
        <f t="shared" si="10"/>
        <v>#VALUE!</v>
      </c>
      <c r="AJ19" s="80" t="e">
        <f t="shared" si="11"/>
        <v>#VALUE!</v>
      </c>
      <c r="AK19" s="79" t="str">
        <f>(IFERROR(VLOOKUP(AB19,Categories!$A$2:$B$20,2,1),""))</f>
        <v/>
      </c>
      <c r="AL19" s="79" t="str">
        <f ca="1">IFERROR(VLOOKUP((HLOOKUP((VLOOKUP($AB19,Categories!$A$2:$F$20,3,1)), $AB$3:$AJ19, (ROW()-ROW($AB$3)+1), 0)), INDIRECT(VLOOKUP($AB19,Categories!$A$2:$F$20,6,1)),2,0),AK19)</f>
        <v/>
      </c>
      <c r="AM19" s="79" t="str">
        <f ca="1">IFERROR(VLOOKUP((HLOOKUP((VLOOKUP($AB19,Categories!$A$2:$F$20,4,1)),$AB$3:$AJ19,(ROW()-ROW($AB$3)+1),0)),INDIRECT(VLOOKUP($AB19,Categories!$A$2:$H$20,7,1)),2,0),"")</f>
        <v/>
      </c>
      <c r="AN19" s="79" t="str">
        <f ca="1">IFERROR(VLOOKUP((HLOOKUP((VLOOKUP($AB19,Categories!$A$2:$F$20,5,1)), $AB$3:$AJ19, (ROW()-ROW($AB$3)+1), 0)), INDIRECT(VLOOKUP($AB19,Categories!$A$2:$H$20,8,1)),2,0),"")</f>
        <v/>
      </c>
      <c r="AO19" s="79" t="str">
        <f t="shared" ca="1" si="12"/>
        <v/>
      </c>
      <c r="AP19" s="81"/>
      <c r="AQ19" s="70" t="str">
        <f>IFERROR(VLOOKUP(VALUE(MID(AP19,1,1)),AdditionalElements!$A$2:$B$50,2,0),"")</f>
        <v/>
      </c>
      <c r="AR19" s="70" t="str">
        <f>IFERROR(VLOOKUP(VALUE(MID(AP19,2,1)),AdditionalElements!$H$2:$I$50,2,0),"")</f>
        <v/>
      </c>
      <c r="AS19" s="70" t="str">
        <f>IFERROR(VLOOKUP(VALUE(MID(AP19,3,1)),AdditionalElements!$O$2:$P$50,2,0),"")</f>
        <v/>
      </c>
      <c r="AT19" s="70" t="str">
        <f>IFERROR(VLOOKUP(VALUE(MID(AP19,4,1)),AdditionalElements!$V$2:$W$50,2,0),"")</f>
        <v/>
      </c>
      <c r="AU19" s="71"/>
      <c r="AV19" s="79" t="str">
        <f>IFERROR(IF(VALUE(MID(AU19,1,1))=1, VLOOKUP(VALUE(MID(AU19,1,1)), TxtPanelShape!$A$2:$C$50, 3, 0), (IF(VALUE(MID(AU19,1,1))&gt;=7, VLOOKUP(VALUE(MID(AU19,1,1)), TxtPanelShape!$A$2:$C$50, 3, 0),VLOOKUP(VALUE(MID(AU19,1,2)),TxtPanelShape!$A$2:$C$50,3,0)))), "")</f>
        <v/>
      </c>
      <c r="AW19" s="79" t="str">
        <f>IFERROR(IF(VALUE(MID(AU19,1,1))=1, ", "&amp;VLOOKUP(VALUE(MID(AU19,2,1)), TxtPanelShape!$H$2:$I$50, 2, 0), IF(VALUE(MID(AU19,1,1))&gt;=7, ", "&amp;VLOOKUP(VALUE(MID(AU19,2,1)), TxtPanelShape!$H$2:$I$50, 2, 0),"")), "")</f>
        <v/>
      </c>
      <c r="AX19" s="79" t="str">
        <f>IFERROR(IF(VALUE(MID(AU19,1,1))=1, ", "&amp;VLOOKUP(VALUE(MID(AU19,3,1)), TxtPanelShape!$O$2:$P$50, 2, 0), IF(VALUE(MID(AU19,1,1))&gt;=7, ", "&amp;VLOOKUP(VALUE(MID(AU19,3,1)), TxtPanelShape!$O$2:$P$50, 2, 0),"")),"")</f>
        <v/>
      </c>
      <c r="AY19" s="79" t="str">
        <f>IFERROR("; "&amp;VLOOKUP(VALUE(MID(AU19,4,1)), TxtPanelShape!$V$2:$W$50,2,0),"")</f>
        <v/>
      </c>
      <c r="AZ19" s="79" t="str">
        <f t="shared" si="13"/>
        <v/>
      </c>
      <c r="BA19" s="71"/>
      <c r="BB19" s="79" t="str">
        <f>IFERROR(IF(VALUE(MID(BA19,1,1))=1, VLOOKUP(VALUE(MID(BA19,1,1)), TxtPanelShape!$A$2:$C$50, 3, 0), (IF(VALUE(MID(BA19,1,1))&gt;=7, VLOOKUP(VALUE(MID(BA19,1,1)), TxtPanelShape!$A$2:$C$50, 3, 0),VLOOKUP(VALUE(MID(BA19,1,2)),TxtPanelShape!$A$2:$C$50,3,0)))), "")</f>
        <v/>
      </c>
      <c r="BC19" s="79" t="str">
        <f>IFERROR(IF(VALUE(MID(BA19,1,1))=1, ", "&amp;VLOOKUP(VALUE(MID(BA19,2,1)), TxtPanelShape!$H$2:$I$50, 2, 0), IF(VALUE(MID(BA19,1,1))&gt;=7, ", "&amp;VLOOKUP(VALUE(MID(BA19,2,1)), TxtPanelShape!$H$2:$I$50, 2, 0),"")), "")</f>
        <v/>
      </c>
      <c r="BD19" s="79" t="str">
        <f>IFERROR(IF(VALUE(MID(BA19,1,1))=1, ", "&amp;VLOOKUP(VALUE(MID(BA19,3,1)), TxtPanelShape!$O$2:$P$50, 2, 0), IF(VALUE(MID(BA19,1,1))&gt;=7, ", "&amp;VLOOKUP(VALUE(MID(BA19,3,1)), TxtPanelShape!$O$2:$P$50, 2, 0),"")),"")</f>
        <v/>
      </c>
      <c r="BE19" s="79" t="str">
        <f>IFERROR("; "&amp;VLOOKUP(VALUE(MID(BA19,4,1)), TxtPanelShape!$V$2:$W$50,2,0),"")</f>
        <v/>
      </c>
      <c r="BF19" s="79" t="str">
        <f t="shared" si="14"/>
        <v/>
      </c>
      <c r="BG19" s="71"/>
      <c r="BH19" s="79" t="str">
        <f>IFERROR(VLOOKUP(BG19, TxtPanelDefinition!$A$2:$B$50, 2, 0),"")</f>
        <v/>
      </c>
      <c r="BI19" s="71"/>
      <c r="BJ19" s="79" t="str">
        <f>IFERROR(VLOOKUP(BI19, TxtPanelDefinition!$A$2:$B$50, 2, 0),"")</f>
        <v/>
      </c>
      <c r="BK19" s="71"/>
      <c r="BL19" s="79" t="str">
        <f>IFERROR(VLOOKUP(BK19, InscrTechniques!$A$2:$B$50, 2, 0),"")</f>
        <v/>
      </c>
      <c r="BM19" s="71"/>
      <c r="BN19" s="79" t="str">
        <f>IFERROR(VLOOKUP(BM19, InscrTechniques!$A$2:$B$50, 2, 0),"")</f>
        <v/>
      </c>
      <c r="BO19" s="71"/>
      <c r="BP19" s="79" t="str">
        <f>IFERROR(VLOOKUP(BO19, InscrTechniques!$A$2:$B$50, 2, 0),"")</f>
        <v/>
      </c>
      <c r="BQ19" s="71"/>
      <c r="BR19" s="79" t="str">
        <f>IFERROR(VLOOKUP(BQ19, InscrTechniques!$A$2:$B$50, 2, 0),"")</f>
        <v/>
      </c>
      <c r="BS19" s="71"/>
      <c r="BT19" s="79" t="str">
        <f>IFERROR(VLOOKUP(BS19, InscrTechniques!$A$2:$B$50, 2, 0),"")</f>
        <v/>
      </c>
      <c r="BU19" s="71"/>
      <c r="BV19" s="79" t="str">
        <f>IFERROR(VLOOKUP(BU19, InscrTechniques!$A$2:$B$50, 2, 0),"")</f>
        <v/>
      </c>
      <c r="BW19" s="125"/>
      <c r="BX19" s="79" t="str">
        <f>IFERROR(VLOOKUP(BW19, InscrTechniques!$A$2:$B$50, 2, 0),"")</f>
        <v/>
      </c>
      <c r="BY19" s="125"/>
      <c r="BZ19" s="79" t="str">
        <f>IFERROR(VLOOKUP(BY19, InscrTechniques!$A$2:$B$50, 2, 0),"")</f>
        <v/>
      </c>
      <c r="CA19" s="74"/>
      <c r="CB19" s="114" t="str">
        <f>IFERROR(VLOOKUP(CA19, LetterStyle!$A$2:$B$50, 2, 0),"")</f>
        <v/>
      </c>
      <c r="CC19" s="74"/>
      <c r="CD19" s="114" t="str">
        <f>IFERROR(VLOOKUP(CC19, LetterStyle!$A$2:$B$50, 2, 0),"")</f>
        <v/>
      </c>
      <c r="CE19" s="74"/>
      <c r="CF19" s="114" t="str">
        <f>IFERROR(VLOOKUP(CE19, LetterStyle!$A$2:$B$50, 2, 0),"")</f>
        <v/>
      </c>
      <c r="CG19" s="74"/>
      <c r="CH19" s="79" t="str">
        <f>IFERROR(VLOOKUP(CG19, LetterStyle!$A$2:$B$50, 2, 0),"")</f>
        <v/>
      </c>
      <c r="CI19" s="71"/>
      <c r="CJ19" s="79" t="str">
        <f>IFERROR(VLOOKUP(CI19, DecMotifs!$A$1:$B$306, 2, 0),"")</f>
        <v/>
      </c>
      <c r="CK19" s="71"/>
      <c r="CL19" s="79" t="str">
        <f>IFERROR(VLOOKUP(CK19, DecMotifs!$A$1:$B$306, 2, 0),"")</f>
        <v/>
      </c>
      <c r="CM19" s="71"/>
      <c r="CN19" s="79" t="str">
        <f>IFERROR(VLOOKUP(CM19, DecMotifs!$A$1:$B$306, 2, 0),"")</f>
        <v/>
      </c>
      <c r="CO19" s="71"/>
      <c r="CP19" s="79" t="str">
        <f>IFERROR(VLOOKUP(CO19, MarginalDec!$A$2:$B$253, 2, 0),"")</f>
        <v/>
      </c>
      <c r="CQ19" s="71"/>
      <c r="CR19" s="79" t="str">
        <f>IFERROR(VLOOKUP(CQ19, MarginalDec!$A$2:$B$253, 2, 0),"")</f>
        <v/>
      </c>
      <c r="CS19" s="71"/>
      <c r="CT19" s="79" t="str">
        <f>IFERROR(VLOOKUP(CS19, MarginalDec!$A$2:$B$253, 2, 0),"")</f>
        <v/>
      </c>
      <c r="CU19" s="71"/>
      <c r="CV19" s="79" t="str">
        <f>IF(ISBLANK(CU19),"", IFERROR(VLOOKUP(CU19, Tooling!$A$2:$B$252, 2, 0),""))</f>
        <v/>
      </c>
      <c r="CW19" s="71"/>
      <c r="CX19" s="79" t="str">
        <f>IF(ISBLANK(CW19),"", IFERROR(VLOOKUP(CW19, Tooling!$A$2:$B$252, 2, 0),""))</f>
        <v/>
      </c>
      <c r="CY19" s="71"/>
      <c r="CZ19" s="79" t="str">
        <f>IF(ISBLANK(CY19),"", IFERROR(VLOOKUP(CY19, Repairs!$A$2:$B$252, 2, 0),""))</f>
        <v/>
      </c>
      <c r="DA19" s="77"/>
      <c r="DB19" s="71"/>
      <c r="DC19" s="79" t="str">
        <f>IFERROR(VLOOKUP(DB19, DatingReason!$A$2:$B$252, 2, 0),"")</f>
        <v/>
      </c>
      <c r="DD19" s="123" t="str">
        <f t="shared" si="15"/>
        <v/>
      </c>
      <c r="DF19" s="119" t="str">
        <f t="array" ref="DF19">IF(AND($B19&lt;&gt;"", $DE19&lt;&gt;"", $DE19&lt;&gt;"No"),MAX(IF($B19=PEOPLE!$B$4:$B$1000, PEOPLE!$Q$4:$Q$1000,""))+100,"")</f>
        <v/>
      </c>
      <c r="DG19" s="68"/>
      <c r="DH19" s="76">
        <f>COUNTIF(PEOPLE!B:B, MEMORIALS!B19)</f>
        <v>0</v>
      </c>
      <c r="DI19" s="82"/>
      <c r="DJ19" s="82"/>
      <c r="DK19" s="82"/>
      <c r="DL19" s="68"/>
      <c r="DM19" s="68"/>
      <c r="DN19" s="68"/>
      <c r="DO19" s="68"/>
      <c r="DP19" s="68"/>
    </row>
    <row r="20" spans="1:120" ht="15" customHeight="1" x14ac:dyDescent="0.25">
      <c r="A20" s="68"/>
      <c r="B20" s="69"/>
      <c r="C20" s="68"/>
      <c r="D20" s="68"/>
      <c r="E20" s="70" t="str">
        <f>IF(D20="","",VLOOKUP(D20,Denomination!$A$2:$B$50, 2, 0))</f>
        <v/>
      </c>
      <c r="F20" s="68"/>
      <c r="G20" s="71"/>
      <c r="H20" s="70" t="str">
        <f>IF(G20="","",VLOOKUP(G20,MCondition!$A$2:$B$50, 2, 0))</f>
        <v/>
      </c>
      <c r="I20" s="72"/>
      <c r="J20" s="71"/>
      <c r="K20" s="70" t="str">
        <f>IF(J20="","",VLOOKUP(J20,ICondition!$A$2:$B$50, 2, 0))</f>
        <v/>
      </c>
      <c r="L20" s="73"/>
      <c r="M20" s="73"/>
      <c r="N20" s="73"/>
      <c r="O20" s="73"/>
      <c r="P20" s="73"/>
      <c r="Q20" s="73"/>
      <c r="R20" s="78"/>
      <c r="S20" s="79" t="str">
        <f>IFERROR(VLOOKUP(R20,Material!$A$2:$B$59, 2, 0),"")</f>
        <v/>
      </c>
      <c r="T20" s="71"/>
      <c r="U20" s="79" t="str">
        <f>IFERROR(VLOOKUP(T20,Material!$A$2:$B$59, 2, 0),"")</f>
        <v/>
      </c>
      <c r="V20" s="71"/>
      <c r="W20" s="79" t="str">
        <f>IFERROR(VLOOKUP(V20,Material!$A$2:$B$59, 2, 0),"")</f>
        <v/>
      </c>
      <c r="X20" s="71"/>
      <c r="Y20" s="79" t="str">
        <f>IFERROR(VLOOKUP(X20,Material!$A$2:$B$59, 2, 0),"")</f>
        <v/>
      </c>
      <c r="Z20" s="71"/>
      <c r="AA20" s="79" t="str">
        <f>IFERROR(VLOOKUP(Z20,Material!$A$2:$B$59, 2, 0),"")</f>
        <v/>
      </c>
      <c r="AB20" s="74"/>
      <c r="AC20" s="75" t="e">
        <f t="shared" si="0"/>
        <v>#VALUE!</v>
      </c>
      <c r="AD20" s="75" t="e">
        <f t="shared" si="1"/>
        <v>#VALUE!</v>
      </c>
      <c r="AE20" s="75" t="e">
        <f t="shared" si="7"/>
        <v>#VALUE!</v>
      </c>
      <c r="AF20" s="75" t="e">
        <f t="shared" si="2"/>
        <v>#VALUE!</v>
      </c>
      <c r="AG20" s="75" t="e">
        <f t="shared" si="8"/>
        <v>#VALUE!</v>
      </c>
      <c r="AH20" s="75" t="e">
        <f t="shared" si="9"/>
        <v>#VALUE!</v>
      </c>
      <c r="AI20" s="75" t="e">
        <f t="shared" si="10"/>
        <v>#VALUE!</v>
      </c>
      <c r="AJ20" s="80" t="e">
        <f t="shared" si="11"/>
        <v>#VALUE!</v>
      </c>
      <c r="AK20" s="79" t="str">
        <f>(IFERROR(VLOOKUP(AB20,Categories!$A$2:$B$20,2,1),""))</f>
        <v/>
      </c>
      <c r="AL20" s="79" t="str">
        <f ca="1">IFERROR(VLOOKUP((HLOOKUP((VLOOKUP($AB20,Categories!$A$2:$F$20,3,1)), $AB$3:$AJ20, (ROW()-ROW($AB$3)+1), 0)), INDIRECT(VLOOKUP($AB20,Categories!$A$2:$F$20,6,1)),2,0),AK20)</f>
        <v/>
      </c>
      <c r="AM20" s="79" t="str">
        <f ca="1">IFERROR(VLOOKUP((HLOOKUP((VLOOKUP($AB20,Categories!$A$2:$F$20,4,1)),$AB$3:$AJ20,(ROW()-ROW($AB$3)+1),0)),INDIRECT(VLOOKUP($AB20,Categories!$A$2:$H$20,7,1)),2,0),"")</f>
        <v/>
      </c>
      <c r="AN20" s="79" t="str">
        <f ca="1">IFERROR(VLOOKUP((HLOOKUP((VLOOKUP($AB20,Categories!$A$2:$F$20,5,1)), $AB$3:$AJ20, (ROW()-ROW($AB$3)+1), 0)), INDIRECT(VLOOKUP($AB20,Categories!$A$2:$H$20,8,1)),2,0),"")</f>
        <v/>
      </c>
      <c r="AO20" s="79" t="str">
        <f t="shared" ca="1" si="12"/>
        <v/>
      </c>
      <c r="AP20" s="81"/>
      <c r="AQ20" s="70" t="str">
        <f>IFERROR(VLOOKUP(VALUE(MID(AP20,1,1)),AdditionalElements!$A$2:$B$50,2,0),"")</f>
        <v/>
      </c>
      <c r="AR20" s="70" t="str">
        <f>IFERROR(VLOOKUP(VALUE(MID(AP20,2,1)),AdditionalElements!$H$2:$I$50,2,0),"")</f>
        <v/>
      </c>
      <c r="AS20" s="70" t="str">
        <f>IFERROR(VLOOKUP(VALUE(MID(AP20,3,1)),AdditionalElements!$O$2:$P$50,2,0),"")</f>
        <v/>
      </c>
      <c r="AT20" s="70" t="str">
        <f>IFERROR(VLOOKUP(VALUE(MID(AP20,4,1)),AdditionalElements!$V$2:$W$50,2,0),"")</f>
        <v/>
      </c>
      <c r="AU20" s="71"/>
      <c r="AV20" s="79" t="str">
        <f>IFERROR(IF(VALUE(MID(AU20,1,1))=1, VLOOKUP(VALUE(MID(AU20,1,1)), TxtPanelShape!$A$2:$C$50, 3, 0), (IF(VALUE(MID(AU20,1,1))&gt;=7, VLOOKUP(VALUE(MID(AU20,1,1)), TxtPanelShape!$A$2:$C$50, 3, 0),VLOOKUP(VALUE(MID(AU20,1,2)),TxtPanelShape!$A$2:$C$50,3,0)))), "")</f>
        <v/>
      </c>
      <c r="AW20" s="79" t="str">
        <f>IFERROR(IF(VALUE(MID(AU20,1,1))=1, ", "&amp;VLOOKUP(VALUE(MID(AU20,2,1)), TxtPanelShape!$H$2:$I$50, 2, 0), IF(VALUE(MID(AU20,1,1))&gt;=7, ", "&amp;VLOOKUP(VALUE(MID(AU20,2,1)), TxtPanelShape!$H$2:$I$50, 2, 0),"")), "")</f>
        <v/>
      </c>
      <c r="AX20" s="79" t="str">
        <f>IFERROR(IF(VALUE(MID(AU20,1,1))=1, ", "&amp;VLOOKUP(VALUE(MID(AU20,3,1)), TxtPanelShape!$O$2:$P$50, 2, 0), IF(VALUE(MID(AU20,1,1))&gt;=7, ", "&amp;VLOOKUP(VALUE(MID(AU20,3,1)), TxtPanelShape!$O$2:$P$50, 2, 0),"")),"")</f>
        <v/>
      </c>
      <c r="AY20" s="79" t="str">
        <f>IFERROR("; "&amp;VLOOKUP(VALUE(MID(AU20,4,1)), TxtPanelShape!$V$2:$W$50,2,0),"")</f>
        <v/>
      </c>
      <c r="AZ20" s="79" t="str">
        <f t="shared" si="13"/>
        <v/>
      </c>
      <c r="BA20" s="71"/>
      <c r="BB20" s="79" t="str">
        <f>IFERROR(IF(VALUE(MID(BA20,1,1))=1, VLOOKUP(VALUE(MID(BA20,1,1)), TxtPanelShape!$A$2:$C$50, 3, 0), (IF(VALUE(MID(BA20,1,1))&gt;=7, VLOOKUP(VALUE(MID(BA20,1,1)), TxtPanelShape!$A$2:$C$50, 3, 0),VLOOKUP(VALUE(MID(BA20,1,2)),TxtPanelShape!$A$2:$C$50,3,0)))), "")</f>
        <v/>
      </c>
      <c r="BC20" s="79" t="str">
        <f>IFERROR(IF(VALUE(MID(BA20,1,1))=1, ", "&amp;VLOOKUP(VALUE(MID(BA20,2,1)), TxtPanelShape!$H$2:$I$50, 2, 0), IF(VALUE(MID(BA20,1,1))&gt;=7, ", "&amp;VLOOKUP(VALUE(MID(BA20,2,1)), TxtPanelShape!$H$2:$I$50, 2, 0),"")), "")</f>
        <v/>
      </c>
      <c r="BD20" s="79" t="str">
        <f>IFERROR(IF(VALUE(MID(BA20,1,1))=1, ", "&amp;VLOOKUP(VALUE(MID(BA20,3,1)), TxtPanelShape!$O$2:$P$50, 2, 0), IF(VALUE(MID(BA20,1,1))&gt;=7, ", "&amp;VLOOKUP(VALUE(MID(BA20,3,1)), TxtPanelShape!$O$2:$P$50, 2, 0),"")),"")</f>
        <v/>
      </c>
      <c r="BE20" s="79" t="str">
        <f>IFERROR("; "&amp;VLOOKUP(VALUE(MID(BA20,4,1)), TxtPanelShape!$V$2:$W$50,2,0),"")</f>
        <v/>
      </c>
      <c r="BF20" s="79" t="str">
        <f t="shared" si="14"/>
        <v/>
      </c>
      <c r="BG20" s="71"/>
      <c r="BH20" s="79" t="str">
        <f>IFERROR(VLOOKUP(BG20, TxtPanelDefinition!$A$2:$B$50, 2, 0),"")</f>
        <v/>
      </c>
      <c r="BI20" s="71"/>
      <c r="BJ20" s="79" t="str">
        <f>IFERROR(VLOOKUP(BI20, TxtPanelDefinition!$A$2:$B$50, 2, 0),"")</f>
        <v/>
      </c>
      <c r="BK20" s="71"/>
      <c r="BL20" s="79" t="str">
        <f>IFERROR(VLOOKUP(BK20, InscrTechniques!$A$2:$B$50, 2, 0),"")</f>
        <v/>
      </c>
      <c r="BM20" s="71"/>
      <c r="BN20" s="79" t="str">
        <f>IFERROR(VLOOKUP(BM20, InscrTechniques!$A$2:$B$50, 2, 0),"")</f>
        <v/>
      </c>
      <c r="BO20" s="71"/>
      <c r="BP20" s="79" t="str">
        <f>IFERROR(VLOOKUP(BO20, InscrTechniques!$A$2:$B$50, 2, 0),"")</f>
        <v/>
      </c>
      <c r="BQ20" s="71"/>
      <c r="BR20" s="79" t="str">
        <f>IFERROR(VLOOKUP(BQ20, InscrTechniques!$A$2:$B$50, 2, 0),"")</f>
        <v/>
      </c>
      <c r="BS20" s="71"/>
      <c r="BT20" s="79" t="str">
        <f>IFERROR(VLOOKUP(BS20, InscrTechniques!$A$2:$B$50, 2, 0),"")</f>
        <v/>
      </c>
      <c r="BU20" s="71"/>
      <c r="BV20" s="79" t="str">
        <f>IFERROR(VLOOKUP(BU20, InscrTechniques!$A$2:$B$50, 2, 0),"")</f>
        <v/>
      </c>
      <c r="BW20" s="125"/>
      <c r="BX20" s="79" t="str">
        <f>IFERROR(VLOOKUP(BW20, InscrTechniques!$A$2:$B$50, 2, 0),"")</f>
        <v/>
      </c>
      <c r="BY20" s="125"/>
      <c r="BZ20" s="79" t="str">
        <f>IFERROR(VLOOKUP(BY20, InscrTechniques!$A$2:$B$50, 2, 0),"")</f>
        <v/>
      </c>
      <c r="CA20" s="74"/>
      <c r="CB20" s="114" t="str">
        <f>IFERROR(VLOOKUP(CA20, LetterStyle!$A$2:$B$50, 2, 0),"")</f>
        <v/>
      </c>
      <c r="CC20" s="74"/>
      <c r="CD20" s="114" t="str">
        <f>IFERROR(VLOOKUP(CC20, LetterStyle!$A$2:$B$50, 2, 0),"")</f>
        <v/>
      </c>
      <c r="CE20" s="74"/>
      <c r="CF20" s="114" t="str">
        <f>IFERROR(VLOOKUP(CE20, LetterStyle!$A$2:$B$50, 2, 0),"")</f>
        <v/>
      </c>
      <c r="CG20" s="74"/>
      <c r="CH20" s="79" t="str">
        <f>IFERROR(VLOOKUP(CG20, LetterStyle!$A$2:$B$50, 2, 0),"")</f>
        <v/>
      </c>
      <c r="CI20" s="71"/>
      <c r="CJ20" s="79" t="str">
        <f>IFERROR(VLOOKUP(CI20, DecMotifs!$A$1:$B$306, 2, 0),"")</f>
        <v/>
      </c>
      <c r="CK20" s="71"/>
      <c r="CL20" s="79" t="str">
        <f>IFERROR(VLOOKUP(CK20, DecMotifs!$A$1:$B$306, 2, 0),"")</f>
        <v/>
      </c>
      <c r="CM20" s="71"/>
      <c r="CN20" s="79" t="str">
        <f>IFERROR(VLOOKUP(CM20, DecMotifs!$A$1:$B$306, 2, 0),"")</f>
        <v/>
      </c>
      <c r="CO20" s="71"/>
      <c r="CP20" s="79" t="str">
        <f>IFERROR(VLOOKUP(CO20, MarginalDec!$A$2:$B$253, 2, 0),"")</f>
        <v/>
      </c>
      <c r="CQ20" s="71"/>
      <c r="CR20" s="79" t="str">
        <f>IFERROR(VLOOKUP(CQ20, MarginalDec!$A$2:$B$253, 2, 0),"")</f>
        <v/>
      </c>
      <c r="CS20" s="71"/>
      <c r="CT20" s="79" t="str">
        <f>IFERROR(VLOOKUP(CS20, MarginalDec!$A$2:$B$253, 2, 0),"")</f>
        <v/>
      </c>
      <c r="CU20" s="71"/>
      <c r="CV20" s="79" t="str">
        <f>IF(ISBLANK(CU20),"", IFERROR(VLOOKUP(CU20, Tooling!$A$2:$B$252, 2, 0),""))</f>
        <v/>
      </c>
      <c r="CW20" s="71"/>
      <c r="CX20" s="79" t="str">
        <f>IF(ISBLANK(CW20),"", IFERROR(VLOOKUP(CW20, Tooling!$A$2:$B$252, 2, 0),""))</f>
        <v/>
      </c>
      <c r="CY20" s="71"/>
      <c r="CZ20" s="79" t="str">
        <f>IF(ISBLANK(CY20),"", IFERROR(VLOOKUP(CY20, Repairs!$A$2:$B$252, 2, 0),""))</f>
        <v/>
      </c>
      <c r="DA20" s="77"/>
      <c r="DB20" s="71"/>
      <c r="DC20" s="79" t="str">
        <f>IFERROR(VLOOKUP(DB20, DatingReason!$A$2:$B$252, 2, 0),"")</f>
        <v/>
      </c>
      <c r="DD20" s="123" t="str">
        <f t="shared" si="15"/>
        <v/>
      </c>
      <c r="DF20" s="119" t="str">
        <f t="array" ref="DF20">IF(AND($B20&lt;&gt;"", $DE20&lt;&gt;"", $DE20&lt;&gt;"No"),MAX(IF($B20=PEOPLE!$B$4:$B$1000, PEOPLE!$Q$4:$Q$1000,""))+100,"")</f>
        <v/>
      </c>
      <c r="DG20" s="68"/>
      <c r="DH20" s="76">
        <f>COUNTIF(PEOPLE!B:B, MEMORIALS!B20)</f>
        <v>0</v>
      </c>
      <c r="DI20" s="82"/>
      <c r="DJ20" s="82"/>
      <c r="DK20" s="82"/>
      <c r="DL20" s="68"/>
      <c r="DM20" s="68"/>
      <c r="DN20" s="68"/>
      <c r="DO20" s="68"/>
      <c r="DP20" s="68"/>
    </row>
    <row r="21" spans="1:120" ht="15" customHeight="1" x14ac:dyDescent="0.25">
      <c r="A21" s="68"/>
      <c r="B21" s="69"/>
      <c r="C21" s="68"/>
      <c r="D21" s="68"/>
      <c r="E21" s="70" t="str">
        <f>IF(D21="","",VLOOKUP(D21,Denomination!$A$2:$B$50, 2, 0))</f>
        <v/>
      </c>
      <c r="F21" s="68"/>
      <c r="G21" s="71"/>
      <c r="H21" s="70" t="str">
        <f>IF(G21="","",VLOOKUP(G21,MCondition!$A$2:$B$50, 2, 0))</f>
        <v/>
      </c>
      <c r="I21" s="72"/>
      <c r="J21" s="71"/>
      <c r="K21" s="70" t="str">
        <f>IF(J21="","",VLOOKUP(J21,ICondition!$A$2:$B$50, 2, 0))</f>
        <v/>
      </c>
      <c r="L21" s="73"/>
      <c r="M21" s="73"/>
      <c r="N21" s="73"/>
      <c r="O21" s="73"/>
      <c r="P21" s="73"/>
      <c r="Q21" s="73"/>
      <c r="R21" s="78"/>
      <c r="S21" s="79" t="str">
        <f>IFERROR(VLOOKUP(R21,Material!$A$2:$B$59, 2, 0),"")</f>
        <v/>
      </c>
      <c r="T21" s="71"/>
      <c r="U21" s="79" t="str">
        <f>IFERROR(VLOOKUP(T21,Material!$A$2:$B$59, 2, 0),"")</f>
        <v/>
      </c>
      <c r="V21" s="71"/>
      <c r="W21" s="79" t="str">
        <f>IFERROR(VLOOKUP(V21,Material!$A$2:$B$59, 2, 0),"")</f>
        <v/>
      </c>
      <c r="X21" s="71"/>
      <c r="Y21" s="79" t="str">
        <f>IFERROR(VLOOKUP(X21,Material!$A$2:$B$59, 2, 0),"")</f>
        <v/>
      </c>
      <c r="Z21" s="71"/>
      <c r="AA21" s="79" t="str">
        <f>IFERROR(VLOOKUP(Z21,Material!$A$2:$B$59, 2, 0),"")</f>
        <v/>
      </c>
      <c r="AB21" s="74"/>
      <c r="AC21" s="75" t="e">
        <f t="shared" si="0"/>
        <v>#VALUE!</v>
      </c>
      <c r="AD21" s="75" t="e">
        <f t="shared" si="1"/>
        <v>#VALUE!</v>
      </c>
      <c r="AE21" s="75" t="e">
        <f t="shared" si="7"/>
        <v>#VALUE!</v>
      </c>
      <c r="AF21" s="75" t="e">
        <f t="shared" si="2"/>
        <v>#VALUE!</v>
      </c>
      <c r="AG21" s="75" t="e">
        <f t="shared" si="8"/>
        <v>#VALUE!</v>
      </c>
      <c r="AH21" s="75" t="e">
        <f t="shared" si="9"/>
        <v>#VALUE!</v>
      </c>
      <c r="AI21" s="75" t="e">
        <f t="shared" si="10"/>
        <v>#VALUE!</v>
      </c>
      <c r="AJ21" s="80" t="e">
        <f t="shared" si="11"/>
        <v>#VALUE!</v>
      </c>
      <c r="AK21" s="79" t="str">
        <f>(IFERROR(VLOOKUP(AB21,Categories!$A$2:$B$20,2,1),""))</f>
        <v/>
      </c>
      <c r="AL21" s="79" t="str">
        <f ca="1">IFERROR(VLOOKUP((HLOOKUP((VLOOKUP($AB21,Categories!$A$2:$F$20,3,1)), $AB$3:$AJ21, (ROW()-ROW($AB$3)+1), 0)), INDIRECT(VLOOKUP($AB21,Categories!$A$2:$F$20,6,1)),2,0),AK21)</f>
        <v/>
      </c>
      <c r="AM21" s="79" t="str">
        <f ca="1">IFERROR(VLOOKUP((HLOOKUP((VLOOKUP($AB21,Categories!$A$2:$F$20,4,1)),$AB$3:$AJ21,(ROW()-ROW($AB$3)+1),0)),INDIRECT(VLOOKUP($AB21,Categories!$A$2:$H$20,7,1)),2,0),"")</f>
        <v/>
      </c>
      <c r="AN21" s="79" t="str">
        <f ca="1">IFERROR(VLOOKUP((HLOOKUP((VLOOKUP($AB21,Categories!$A$2:$F$20,5,1)), $AB$3:$AJ21, (ROW()-ROW($AB$3)+1), 0)), INDIRECT(VLOOKUP($AB21,Categories!$A$2:$H$20,8,1)),2,0),"")</f>
        <v/>
      </c>
      <c r="AO21" s="79" t="str">
        <f t="shared" ca="1" si="12"/>
        <v/>
      </c>
      <c r="AP21" s="81"/>
      <c r="AQ21" s="70" t="str">
        <f>IFERROR(VLOOKUP(VALUE(MID(AP21,1,1)),AdditionalElements!$A$2:$B$50,2,0),"")</f>
        <v/>
      </c>
      <c r="AR21" s="70" t="str">
        <f>IFERROR(VLOOKUP(VALUE(MID(AP21,2,1)),AdditionalElements!$H$2:$I$50,2,0),"")</f>
        <v/>
      </c>
      <c r="AS21" s="70" t="str">
        <f>IFERROR(VLOOKUP(VALUE(MID(AP21,3,1)),AdditionalElements!$O$2:$P$50,2,0),"")</f>
        <v/>
      </c>
      <c r="AT21" s="70" t="str">
        <f>IFERROR(VLOOKUP(VALUE(MID(AP21,4,1)),AdditionalElements!$V$2:$W$50,2,0),"")</f>
        <v/>
      </c>
      <c r="AU21" s="71"/>
      <c r="AV21" s="79" t="str">
        <f>IFERROR(IF(VALUE(MID(AU21,1,1))=1, VLOOKUP(VALUE(MID(AU21,1,1)), TxtPanelShape!$A$2:$C$50, 3, 0), (IF(VALUE(MID(AU21,1,1))&gt;=7, VLOOKUP(VALUE(MID(AU21,1,1)), TxtPanelShape!$A$2:$C$50, 3, 0),VLOOKUP(VALUE(MID(AU21,1,2)),TxtPanelShape!$A$2:$C$50,3,0)))), "")</f>
        <v/>
      </c>
      <c r="AW21" s="79" t="str">
        <f>IFERROR(IF(VALUE(MID(AU21,1,1))=1, ", "&amp;VLOOKUP(VALUE(MID(AU21,2,1)), TxtPanelShape!$H$2:$I$50, 2, 0), IF(VALUE(MID(AU21,1,1))&gt;=7, ", "&amp;VLOOKUP(VALUE(MID(AU21,2,1)), TxtPanelShape!$H$2:$I$50, 2, 0),"")), "")</f>
        <v/>
      </c>
      <c r="AX21" s="79" t="str">
        <f>IFERROR(IF(VALUE(MID(AU21,1,1))=1, ", "&amp;VLOOKUP(VALUE(MID(AU21,3,1)), TxtPanelShape!$O$2:$P$50, 2, 0), IF(VALUE(MID(AU21,1,1))&gt;=7, ", "&amp;VLOOKUP(VALUE(MID(AU21,3,1)), TxtPanelShape!$O$2:$P$50, 2, 0),"")),"")</f>
        <v/>
      </c>
      <c r="AY21" s="79" t="str">
        <f>IFERROR("; "&amp;VLOOKUP(VALUE(MID(AU21,4,1)), TxtPanelShape!$V$2:$W$50,2,0),"")</f>
        <v/>
      </c>
      <c r="AZ21" s="79" t="str">
        <f t="shared" si="13"/>
        <v/>
      </c>
      <c r="BA21" s="71"/>
      <c r="BB21" s="79" t="str">
        <f>IFERROR(IF(VALUE(MID(BA21,1,1))=1, VLOOKUP(VALUE(MID(BA21,1,1)), TxtPanelShape!$A$2:$C$50, 3, 0), (IF(VALUE(MID(BA21,1,1))&gt;=7, VLOOKUP(VALUE(MID(BA21,1,1)), TxtPanelShape!$A$2:$C$50, 3, 0),VLOOKUP(VALUE(MID(BA21,1,2)),TxtPanelShape!$A$2:$C$50,3,0)))), "")</f>
        <v/>
      </c>
      <c r="BC21" s="79" t="str">
        <f>IFERROR(IF(VALUE(MID(BA21,1,1))=1, ", "&amp;VLOOKUP(VALUE(MID(BA21,2,1)), TxtPanelShape!$H$2:$I$50, 2, 0), IF(VALUE(MID(BA21,1,1))&gt;=7, ", "&amp;VLOOKUP(VALUE(MID(BA21,2,1)), TxtPanelShape!$H$2:$I$50, 2, 0),"")), "")</f>
        <v/>
      </c>
      <c r="BD21" s="79" t="str">
        <f>IFERROR(IF(VALUE(MID(BA21,1,1))=1, ", "&amp;VLOOKUP(VALUE(MID(BA21,3,1)), TxtPanelShape!$O$2:$P$50, 2, 0), IF(VALUE(MID(BA21,1,1))&gt;=7, ", "&amp;VLOOKUP(VALUE(MID(BA21,3,1)), TxtPanelShape!$O$2:$P$50, 2, 0),"")),"")</f>
        <v/>
      </c>
      <c r="BE21" s="79" t="str">
        <f>IFERROR("; "&amp;VLOOKUP(VALUE(MID(BA21,4,1)), TxtPanelShape!$V$2:$W$50,2,0),"")</f>
        <v/>
      </c>
      <c r="BF21" s="79" t="str">
        <f t="shared" si="14"/>
        <v/>
      </c>
      <c r="BG21" s="71"/>
      <c r="BH21" s="79" t="str">
        <f>IFERROR(VLOOKUP(BG21, TxtPanelDefinition!$A$2:$B$50, 2, 0),"")</f>
        <v/>
      </c>
      <c r="BI21" s="71"/>
      <c r="BJ21" s="79" t="str">
        <f>IFERROR(VLOOKUP(BI21, TxtPanelDefinition!$A$2:$B$50, 2, 0),"")</f>
        <v/>
      </c>
      <c r="BK21" s="71"/>
      <c r="BL21" s="79" t="str">
        <f>IFERROR(VLOOKUP(BK21, InscrTechniques!$A$2:$B$50, 2, 0),"")</f>
        <v/>
      </c>
      <c r="BM21" s="71"/>
      <c r="BN21" s="79" t="str">
        <f>IFERROR(VLOOKUP(BM21, InscrTechniques!$A$2:$B$50, 2, 0),"")</f>
        <v/>
      </c>
      <c r="BO21" s="71"/>
      <c r="BP21" s="79" t="str">
        <f>IFERROR(VLOOKUP(BO21, InscrTechniques!$A$2:$B$50, 2, 0),"")</f>
        <v/>
      </c>
      <c r="BQ21" s="71"/>
      <c r="BR21" s="79" t="str">
        <f>IFERROR(VLOOKUP(BQ21, InscrTechniques!$A$2:$B$50, 2, 0),"")</f>
        <v/>
      </c>
      <c r="BS21" s="71"/>
      <c r="BT21" s="79" t="str">
        <f>IFERROR(VLOOKUP(BS21, InscrTechniques!$A$2:$B$50, 2, 0),"")</f>
        <v/>
      </c>
      <c r="BU21" s="71"/>
      <c r="BV21" s="79" t="str">
        <f>IFERROR(VLOOKUP(BU21, InscrTechniques!$A$2:$B$50, 2, 0),"")</f>
        <v/>
      </c>
      <c r="BW21" s="125"/>
      <c r="BX21" s="79" t="str">
        <f>IFERROR(VLOOKUP(BW21, InscrTechniques!$A$2:$B$50, 2, 0),"")</f>
        <v/>
      </c>
      <c r="BY21" s="125"/>
      <c r="BZ21" s="79" t="str">
        <f>IFERROR(VLOOKUP(BY21, InscrTechniques!$A$2:$B$50, 2, 0),"")</f>
        <v/>
      </c>
      <c r="CA21" s="74"/>
      <c r="CB21" s="114" t="str">
        <f>IFERROR(VLOOKUP(CA21, LetterStyle!$A$2:$B$50, 2, 0),"")</f>
        <v/>
      </c>
      <c r="CC21" s="74"/>
      <c r="CD21" s="114" t="str">
        <f>IFERROR(VLOOKUP(CC21, LetterStyle!$A$2:$B$50, 2, 0),"")</f>
        <v/>
      </c>
      <c r="CE21" s="74"/>
      <c r="CF21" s="114" t="str">
        <f>IFERROR(VLOOKUP(CE21, LetterStyle!$A$2:$B$50, 2, 0),"")</f>
        <v/>
      </c>
      <c r="CG21" s="74"/>
      <c r="CH21" s="79" t="str">
        <f>IFERROR(VLOOKUP(CG21, LetterStyle!$A$2:$B$50, 2, 0),"")</f>
        <v/>
      </c>
      <c r="CI21" s="71"/>
      <c r="CJ21" s="79" t="str">
        <f>IFERROR(VLOOKUP(CI21, DecMotifs!$A$1:$B$306, 2, 0),"")</f>
        <v/>
      </c>
      <c r="CK21" s="71"/>
      <c r="CL21" s="79" t="str">
        <f>IFERROR(VLOOKUP(CK21, DecMotifs!$A$1:$B$306, 2, 0),"")</f>
        <v/>
      </c>
      <c r="CM21" s="71"/>
      <c r="CN21" s="79" t="str">
        <f>IFERROR(VLOOKUP(CM21, DecMotifs!$A$1:$B$306, 2, 0),"")</f>
        <v/>
      </c>
      <c r="CO21" s="71"/>
      <c r="CP21" s="79" t="str">
        <f>IFERROR(VLOOKUP(CO21, MarginalDec!$A$2:$B$253, 2, 0),"")</f>
        <v/>
      </c>
      <c r="CQ21" s="71"/>
      <c r="CR21" s="79" t="str">
        <f>IFERROR(VLOOKUP(CQ21, MarginalDec!$A$2:$B$253, 2, 0),"")</f>
        <v/>
      </c>
      <c r="CS21" s="71"/>
      <c r="CT21" s="79" t="str">
        <f>IFERROR(VLOOKUP(CS21, MarginalDec!$A$2:$B$253, 2, 0),"")</f>
        <v/>
      </c>
      <c r="CU21" s="71"/>
      <c r="CV21" s="79" t="str">
        <f>IF(ISBLANK(CU21),"", IFERROR(VLOOKUP(CU21, Tooling!$A$2:$B$252, 2, 0),""))</f>
        <v/>
      </c>
      <c r="CW21" s="71"/>
      <c r="CX21" s="79" t="str">
        <f>IF(ISBLANK(CW21),"", IFERROR(VLOOKUP(CW21, Tooling!$A$2:$B$252, 2, 0),""))</f>
        <v/>
      </c>
      <c r="CY21" s="71"/>
      <c r="CZ21" s="79" t="str">
        <f>IF(ISBLANK(CY21),"", IFERROR(VLOOKUP(CY21, Repairs!$A$2:$B$252, 2, 0),""))</f>
        <v/>
      </c>
      <c r="DA21" s="77"/>
      <c r="DB21" s="71"/>
      <c r="DC21" s="79" t="str">
        <f>IFERROR(VLOOKUP(DB21, DatingReason!$A$2:$B$252, 2, 0),"")</f>
        <v/>
      </c>
      <c r="DD21" s="123" t="str">
        <f t="shared" si="15"/>
        <v/>
      </c>
      <c r="DF21" s="119" t="str">
        <f t="array" ref="DF21">IF(AND($B21&lt;&gt;"", $DE21&lt;&gt;"", $DE21&lt;&gt;"No"),MAX(IF($B21=PEOPLE!$B$4:$B$1000, PEOPLE!$Q$4:$Q$1000,""))+100,"")</f>
        <v/>
      </c>
      <c r="DG21" s="68"/>
      <c r="DH21" s="76">
        <f>COUNTIF(PEOPLE!B:B, MEMORIALS!B21)</f>
        <v>0</v>
      </c>
      <c r="DI21" s="82"/>
      <c r="DJ21" s="82"/>
      <c r="DK21" s="82"/>
      <c r="DL21" s="68"/>
      <c r="DM21" s="68"/>
      <c r="DN21" s="68"/>
      <c r="DO21" s="68"/>
      <c r="DP21" s="68"/>
    </row>
    <row r="22" spans="1:120" ht="15" customHeight="1" x14ac:dyDescent="0.25">
      <c r="A22" s="68"/>
      <c r="B22" s="69"/>
      <c r="C22" s="68"/>
      <c r="D22" s="68"/>
      <c r="E22" s="70" t="str">
        <f>IF(D22="","",VLOOKUP(D22,Denomination!$A$2:$B$50, 2, 0))</f>
        <v/>
      </c>
      <c r="F22" s="68"/>
      <c r="G22" s="71"/>
      <c r="H22" s="70" t="str">
        <f>IF(G22="","",VLOOKUP(G22,MCondition!$A$2:$B$50, 2, 0))</f>
        <v/>
      </c>
      <c r="I22" s="72"/>
      <c r="J22" s="71"/>
      <c r="K22" s="70" t="str">
        <f>IF(J22="","",VLOOKUP(J22,ICondition!$A$2:$B$50, 2, 0))</f>
        <v/>
      </c>
      <c r="L22" s="73"/>
      <c r="M22" s="73"/>
      <c r="N22" s="73"/>
      <c r="O22" s="73"/>
      <c r="P22" s="73"/>
      <c r="Q22" s="73"/>
      <c r="R22" s="78"/>
      <c r="S22" s="79" t="str">
        <f>IFERROR(VLOOKUP(R22,Material!$A$2:$B$59, 2, 0),"")</f>
        <v/>
      </c>
      <c r="T22" s="71"/>
      <c r="U22" s="79" t="str">
        <f>IFERROR(VLOOKUP(T22,Material!$A$2:$B$59, 2, 0),"")</f>
        <v/>
      </c>
      <c r="V22" s="71"/>
      <c r="W22" s="79" t="str">
        <f>IFERROR(VLOOKUP(V22,Material!$A$2:$B$59, 2, 0),"")</f>
        <v/>
      </c>
      <c r="X22" s="71"/>
      <c r="Y22" s="79" t="str">
        <f>IFERROR(VLOOKUP(X22,Material!$A$2:$B$59, 2, 0),"")</f>
        <v/>
      </c>
      <c r="Z22" s="71"/>
      <c r="AA22" s="79" t="str">
        <f>IFERROR(VLOOKUP(Z22,Material!$A$2:$B$59, 2, 0),"")</f>
        <v/>
      </c>
      <c r="AB22" s="74"/>
      <c r="AC22" s="75" t="e">
        <f t="shared" si="0"/>
        <v>#VALUE!</v>
      </c>
      <c r="AD22" s="75" t="e">
        <f t="shared" si="1"/>
        <v>#VALUE!</v>
      </c>
      <c r="AE22" s="75" t="e">
        <f t="shared" si="7"/>
        <v>#VALUE!</v>
      </c>
      <c r="AF22" s="75" t="e">
        <f t="shared" si="2"/>
        <v>#VALUE!</v>
      </c>
      <c r="AG22" s="75" t="e">
        <f t="shared" si="8"/>
        <v>#VALUE!</v>
      </c>
      <c r="AH22" s="75" t="e">
        <f t="shared" si="9"/>
        <v>#VALUE!</v>
      </c>
      <c r="AI22" s="75" t="e">
        <f t="shared" si="10"/>
        <v>#VALUE!</v>
      </c>
      <c r="AJ22" s="80" t="e">
        <f t="shared" si="11"/>
        <v>#VALUE!</v>
      </c>
      <c r="AK22" s="79" t="str">
        <f>(IFERROR(VLOOKUP(AB22,Categories!$A$2:$B$20,2,1),""))</f>
        <v/>
      </c>
      <c r="AL22" s="79" t="str">
        <f ca="1">IFERROR(VLOOKUP((HLOOKUP((VLOOKUP($AB22,Categories!$A$2:$F$20,3,1)), $AB$3:$AJ22, (ROW()-ROW($AB$3)+1), 0)), INDIRECT(VLOOKUP($AB22,Categories!$A$2:$F$20,6,1)),2,0),AK22)</f>
        <v/>
      </c>
      <c r="AM22" s="79" t="str">
        <f ca="1">IFERROR(VLOOKUP((HLOOKUP((VLOOKUP($AB22,Categories!$A$2:$F$20,4,1)),$AB$3:$AJ22,(ROW()-ROW($AB$3)+1),0)),INDIRECT(VLOOKUP($AB22,Categories!$A$2:$H$20,7,1)),2,0),"")</f>
        <v/>
      </c>
      <c r="AN22" s="79" t="str">
        <f ca="1">IFERROR(VLOOKUP((HLOOKUP((VLOOKUP($AB22,Categories!$A$2:$F$20,5,1)), $AB$3:$AJ22, (ROW()-ROW($AB$3)+1), 0)), INDIRECT(VLOOKUP($AB22,Categories!$A$2:$H$20,8,1)),2,0),"")</f>
        <v/>
      </c>
      <c r="AO22" s="79" t="str">
        <f t="shared" ca="1" si="12"/>
        <v/>
      </c>
      <c r="AP22" s="81"/>
      <c r="AQ22" s="70" t="str">
        <f>IFERROR(VLOOKUP(VALUE(MID(AP22,1,1)),AdditionalElements!$A$2:$B$50,2,0),"")</f>
        <v/>
      </c>
      <c r="AR22" s="70" t="str">
        <f>IFERROR(VLOOKUP(VALUE(MID(AP22,2,1)),AdditionalElements!$H$2:$I$50,2,0),"")</f>
        <v/>
      </c>
      <c r="AS22" s="70" t="str">
        <f>IFERROR(VLOOKUP(VALUE(MID(AP22,3,1)),AdditionalElements!$O$2:$P$50,2,0),"")</f>
        <v/>
      </c>
      <c r="AT22" s="70" t="str">
        <f>IFERROR(VLOOKUP(VALUE(MID(AP22,4,1)),AdditionalElements!$V$2:$W$50,2,0),"")</f>
        <v/>
      </c>
      <c r="AU22" s="71"/>
      <c r="AV22" s="79" t="str">
        <f>IFERROR(IF(VALUE(MID(AU22,1,1))=1, VLOOKUP(VALUE(MID(AU22,1,1)), TxtPanelShape!$A$2:$C$50, 3, 0), (IF(VALUE(MID(AU22,1,1))&gt;=7, VLOOKUP(VALUE(MID(AU22,1,1)), TxtPanelShape!$A$2:$C$50, 3, 0),VLOOKUP(VALUE(MID(AU22,1,2)),TxtPanelShape!$A$2:$C$50,3,0)))), "")</f>
        <v/>
      </c>
      <c r="AW22" s="79" t="str">
        <f>IFERROR(IF(VALUE(MID(AU22,1,1))=1, ", "&amp;VLOOKUP(VALUE(MID(AU22,2,1)), TxtPanelShape!$H$2:$I$50, 2, 0), IF(VALUE(MID(AU22,1,1))&gt;=7, ", "&amp;VLOOKUP(VALUE(MID(AU22,2,1)), TxtPanelShape!$H$2:$I$50, 2, 0),"")), "")</f>
        <v/>
      </c>
      <c r="AX22" s="79" t="str">
        <f>IFERROR(IF(VALUE(MID(AU22,1,1))=1, ", "&amp;VLOOKUP(VALUE(MID(AU22,3,1)), TxtPanelShape!$O$2:$P$50, 2, 0), IF(VALUE(MID(AU22,1,1))&gt;=7, ", "&amp;VLOOKUP(VALUE(MID(AU22,3,1)), TxtPanelShape!$O$2:$P$50, 2, 0),"")),"")</f>
        <v/>
      </c>
      <c r="AY22" s="79" t="str">
        <f>IFERROR("; "&amp;VLOOKUP(VALUE(MID(AU22,4,1)), TxtPanelShape!$V$2:$W$50,2,0),"")</f>
        <v/>
      </c>
      <c r="AZ22" s="79" t="str">
        <f t="shared" si="13"/>
        <v/>
      </c>
      <c r="BA22" s="71"/>
      <c r="BB22" s="79" t="str">
        <f>IFERROR(IF(VALUE(MID(BA22,1,1))=1, VLOOKUP(VALUE(MID(BA22,1,1)), TxtPanelShape!$A$2:$C$50, 3, 0), (IF(VALUE(MID(BA22,1,1))&gt;=7, VLOOKUP(VALUE(MID(BA22,1,1)), TxtPanelShape!$A$2:$C$50, 3, 0),VLOOKUP(VALUE(MID(BA22,1,2)),TxtPanelShape!$A$2:$C$50,3,0)))), "")</f>
        <v/>
      </c>
      <c r="BC22" s="79" t="str">
        <f>IFERROR(IF(VALUE(MID(BA22,1,1))=1, ", "&amp;VLOOKUP(VALUE(MID(BA22,2,1)), TxtPanelShape!$H$2:$I$50, 2, 0), IF(VALUE(MID(BA22,1,1))&gt;=7, ", "&amp;VLOOKUP(VALUE(MID(BA22,2,1)), TxtPanelShape!$H$2:$I$50, 2, 0),"")), "")</f>
        <v/>
      </c>
      <c r="BD22" s="79" t="str">
        <f>IFERROR(IF(VALUE(MID(BA22,1,1))=1, ", "&amp;VLOOKUP(VALUE(MID(BA22,3,1)), TxtPanelShape!$O$2:$P$50, 2, 0), IF(VALUE(MID(BA22,1,1))&gt;=7, ", "&amp;VLOOKUP(VALUE(MID(BA22,3,1)), TxtPanelShape!$O$2:$P$50, 2, 0),"")),"")</f>
        <v/>
      </c>
      <c r="BE22" s="79" t="str">
        <f>IFERROR("; "&amp;VLOOKUP(VALUE(MID(BA22,4,1)), TxtPanelShape!$V$2:$W$50,2,0),"")</f>
        <v/>
      </c>
      <c r="BF22" s="79" t="str">
        <f t="shared" si="14"/>
        <v/>
      </c>
      <c r="BG22" s="71"/>
      <c r="BH22" s="79" t="str">
        <f>IFERROR(VLOOKUP(BG22, TxtPanelDefinition!$A$2:$B$50, 2, 0),"")</f>
        <v/>
      </c>
      <c r="BI22" s="71"/>
      <c r="BJ22" s="79" t="str">
        <f>IFERROR(VLOOKUP(BI22, TxtPanelDefinition!$A$2:$B$50, 2, 0),"")</f>
        <v/>
      </c>
      <c r="BK22" s="71"/>
      <c r="BL22" s="79" t="str">
        <f>IFERROR(VLOOKUP(BK22, InscrTechniques!$A$2:$B$50, 2, 0),"")</f>
        <v/>
      </c>
      <c r="BM22" s="71"/>
      <c r="BN22" s="79" t="str">
        <f>IFERROR(VLOOKUP(BM22, InscrTechniques!$A$2:$B$50, 2, 0),"")</f>
        <v/>
      </c>
      <c r="BO22" s="71"/>
      <c r="BP22" s="79" t="str">
        <f>IFERROR(VLOOKUP(BO22, InscrTechniques!$A$2:$B$50, 2, 0),"")</f>
        <v/>
      </c>
      <c r="BQ22" s="71"/>
      <c r="BR22" s="79" t="str">
        <f>IFERROR(VLOOKUP(BQ22, InscrTechniques!$A$2:$B$50, 2, 0),"")</f>
        <v/>
      </c>
      <c r="BS22" s="71"/>
      <c r="BT22" s="79" t="str">
        <f>IFERROR(VLOOKUP(BS22, InscrTechniques!$A$2:$B$50, 2, 0),"")</f>
        <v/>
      </c>
      <c r="BU22" s="71"/>
      <c r="BV22" s="79" t="str">
        <f>IFERROR(VLOOKUP(BU22, InscrTechniques!$A$2:$B$50, 2, 0),"")</f>
        <v/>
      </c>
      <c r="BW22" s="125"/>
      <c r="BX22" s="79" t="str">
        <f>IFERROR(VLOOKUP(BW22, InscrTechniques!$A$2:$B$50, 2, 0),"")</f>
        <v/>
      </c>
      <c r="BY22" s="125"/>
      <c r="BZ22" s="79" t="str">
        <f>IFERROR(VLOOKUP(BY22, InscrTechniques!$A$2:$B$50, 2, 0),"")</f>
        <v/>
      </c>
      <c r="CA22" s="74"/>
      <c r="CB22" s="114" t="str">
        <f>IFERROR(VLOOKUP(CA22, LetterStyle!$A$2:$B$50, 2, 0),"")</f>
        <v/>
      </c>
      <c r="CC22" s="74"/>
      <c r="CD22" s="114" t="str">
        <f>IFERROR(VLOOKUP(CC22, LetterStyle!$A$2:$B$50, 2, 0),"")</f>
        <v/>
      </c>
      <c r="CE22" s="74"/>
      <c r="CF22" s="114" t="str">
        <f>IFERROR(VLOOKUP(CE22, LetterStyle!$A$2:$B$50, 2, 0),"")</f>
        <v/>
      </c>
      <c r="CG22" s="74"/>
      <c r="CH22" s="79" t="str">
        <f>IFERROR(VLOOKUP(CG22, LetterStyle!$A$2:$B$50, 2, 0),"")</f>
        <v/>
      </c>
      <c r="CI22" s="71"/>
      <c r="CJ22" s="79" t="str">
        <f>IFERROR(VLOOKUP(CI22, DecMotifs!$A$1:$B$306, 2, 0),"")</f>
        <v/>
      </c>
      <c r="CK22" s="71"/>
      <c r="CL22" s="79" t="str">
        <f>IFERROR(VLOOKUP(CK22, DecMotifs!$A$1:$B$306, 2, 0),"")</f>
        <v/>
      </c>
      <c r="CM22" s="71"/>
      <c r="CN22" s="79" t="str">
        <f>IFERROR(VLOOKUP(CM22, DecMotifs!$A$1:$B$306, 2, 0),"")</f>
        <v/>
      </c>
      <c r="CO22" s="71"/>
      <c r="CP22" s="79" t="str">
        <f>IFERROR(VLOOKUP(CO22, MarginalDec!$A$2:$B$253, 2, 0),"")</f>
        <v/>
      </c>
      <c r="CQ22" s="71"/>
      <c r="CR22" s="79" t="str">
        <f>IFERROR(VLOOKUP(CQ22, MarginalDec!$A$2:$B$253, 2, 0),"")</f>
        <v/>
      </c>
      <c r="CS22" s="71"/>
      <c r="CT22" s="79" t="str">
        <f>IFERROR(VLOOKUP(CS22, MarginalDec!$A$2:$B$253, 2, 0),"")</f>
        <v/>
      </c>
      <c r="CU22" s="71"/>
      <c r="CV22" s="79" t="str">
        <f>IF(ISBLANK(CU22),"", IFERROR(VLOOKUP(CU22, Tooling!$A$2:$B$252, 2, 0),""))</f>
        <v/>
      </c>
      <c r="CW22" s="71"/>
      <c r="CX22" s="79" t="str">
        <f>IF(ISBLANK(CW22),"", IFERROR(VLOOKUP(CW22, Tooling!$A$2:$B$252, 2, 0),""))</f>
        <v/>
      </c>
      <c r="CY22" s="71"/>
      <c r="CZ22" s="79" t="str">
        <f>IF(ISBLANK(CY22),"", IFERROR(VLOOKUP(CY22, Repairs!$A$2:$B$252, 2, 0),""))</f>
        <v/>
      </c>
      <c r="DA22" s="77"/>
      <c r="DB22" s="71"/>
      <c r="DC22" s="79" t="str">
        <f>IFERROR(VLOOKUP(DB22, DatingReason!$A$2:$B$252, 2, 0),"")</f>
        <v/>
      </c>
      <c r="DD22" s="123" t="str">
        <f t="shared" si="15"/>
        <v/>
      </c>
      <c r="DF22" s="119" t="str">
        <f t="array" ref="DF22">IF(AND($B22&lt;&gt;"", $DE22&lt;&gt;"", $DE22&lt;&gt;"No"),MAX(IF($B22=PEOPLE!$B$4:$B$1000, PEOPLE!$Q$4:$Q$1000,""))+100,"")</f>
        <v/>
      </c>
      <c r="DG22" s="68"/>
      <c r="DH22" s="76">
        <f>COUNTIF(PEOPLE!B:B, MEMORIALS!B22)</f>
        <v>0</v>
      </c>
      <c r="DI22" s="82"/>
      <c r="DJ22" s="82"/>
      <c r="DK22" s="82"/>
      <c r="DL22" s="68"/>
      <c r="DM22" s="68"/>
      <c r="DN22" s="68"/>
      <c r="DO22" s="68"/>
      <c r="DP22" s="68"/>
    </row>
    <row r="23" spans="1:120" ht="15" customHeight="1" x14ac:dyDescent="0.25">
      <c r="A23" s="68"/>
      <c r="B23" s="69"/>
      <c r="C23" s="68"/>
      <c r="D23" s="68"/>
      <c r="E23" s="70" t="str">
        <f>IF(D23="","",VLOOKUP(D23,Denomination!$A$2:$B$50, 2, 0))</f>
        <v/>
      </c>
      <c r="F23" s="68"/>
      <c r="G23" s="71"/>
      <c r="H23" s="70" t="str">
        <f>IF(G23="","",VLOOKUP(G23,MCondition!$A$2:$B$50, 2, 0))</f>
        <v/>
      </c>
      <c r="I23" s="72"/>
      <c r="J23" s="71"/>
      <c r="K23" s="70" t="str">
        <f>IF(J23="","",VLOOKUP(J23,ICondition!$A$2:$B$50, 2, 0))</f>
        <v/>
      </c>
      <c r="L23" s="73"/>
      <c r="M23" s="73"/>
      <c r="N23" s="73"/>
      <c r="O23" s="73"/>
      <c r="P23" s="73"/>
      <c r="Q23" s="73"/>
      <c r="R23" s="78"/>
      <c r="S23" s="79" t="str">
        <f>IFERROR(VLOOKUP(R23,Material!$A$2:$B$59, 2, 0),"")</f>
        <v/>
      </c>
      <c r="T23" s="71"/>
      <c r="U23" s="79" t="str">
        <f>IFERROR(VLOOKUP(T23,Material!$A$2:$B$59, 2, 0),"")</f>
        <v/>
      </c>
      <c r="V23" s="71"/>
      <c r="W23" s="79" t="str">
        <f>IFERROR(VLOOKUP(V23,Material!$A$2:$B$59, 2, 0),"")</f>
        <v/>
      </c>
      <c r="X23" s="71"/>
      <c r="Y23" s="79" t="str">
        <f>IFERROR(VLOOKUP(X23,Material!$A$2:$B$59, 2, 0),"")</f>
        <v/>
      </c>
      <c r="Z23" s="71"/>
      <c r="AA23" s="79" t="str">
        <f>IFERROR(VLOOKUP(Z23,Material!$A$2:$B$59, 2, 0),"")</f>
        <v/>
      </c>
      <c r="AB23" s="74"/>
      <c r="AC23" s="75" t="e">
        <f t="shared" si="0"/>
        <v>#VALUE!</v>
      </c>
      <c r="AD23" s="75" t="e">
        <f t="shared" si="1"/>
        <v>#VALUE!</v>
      </c>
      <c r="AE23" s="75" t="e">
        <f t="shared" si="7"/>
        <v>#VALUE!</v>
      </c>
      <c r="AF23" s="75" t="e">
        <f t="shared" si="2"/>
        <v>#VALUE!</v>
      </c>
      <c r="AG23" s="75" t="e">
        <f t="shared" si="8"/>
        <v>#VALUE!</v>
      </c>
      <c r="AH23" s="75" t="e">
        <f t="shared" si="9"/>
        <v>#VALUE!</v>
      </c>
      <c r="AI23" s="75" t="e">
        <f t="shared" si="10"/>
        <v>#VALUE!</v>
      </c>
      <c r="AJ23" s="80" t="e">
        <f t="shared" si="11"/>
        <v>#VALUE!</v>
      </c>
      <c r="AK23" s="79" t="str">
        <f>(IFERROR(VLOOKUP(AB23,Categories!$A$2:$B$20,2,1),""))</f>
        <v/>
      </c>
      <c r="AL23" s="79" t="str">
        <f ca="1">IFERROR(VLOOKUP((HLOOKUP((VLOOKUP($AB23,Categories!$A$2:$F$20,3,1)), $AB$3:$AJ23, (ROW()-ROW($AB$3)+1), 0)), INDIRECT(VLOOKUP($AB23,Categories!$A$2:$F$20,6,1)),2,0),AK23)</f>
        <v/>
      </c>
      <c r="AM23" s="79" t="str">
        <f ca="1">IFERROR(VLOOKUP((HLOOKUP((VLOOKUP($AB23,Categories!$A$2:$F$20,4,1)),$AB$3:$AJ23,(ROW()-ROW($AB$3)+1),0)),INDIRECT(VLOOKUP($AB23,Categories!$A$2:$H$20,7,1)),2,0),"")</f>
        <v/>
      </c>
      <c r="AN23" s="79" t="str">
        <f ca="1">IFERROR(VLOOKUP((HLOOKUP((VLOOKUP($AB23,Categories!$A$2:$F$20,5,1)), $AB$3:$AJ23, (ROW()-ROW($AB$3)+1), 0)), INDIRECT(VLOOKUP($AB23,Categories!$A$2:$H$20,8,1)),2,0),"")</f>
        <v/>
      </c>
      <c r="AO23" s="79" t="str">
        <f t="shared" ca="1" si="12"/>
        <v/>
      </c>
      <c r="AP23" s="81"/>
      <c r="AQ23" s="70" t="str">
        <f>IFERROR(VLOOKUP(VALUE(MID(AP23,1,1)),AdditionalElements!$A$2:$B$50,2,0),"")</f>
        <v/>
      </c>
      <c r="AR23" s="70" t="str">
        <f>IFERROR(VLOOKUP(VALUE(MID(AP23,2,1)),AdditionalElements!$H$2:$I$50,2,0),"")</f>
        <v/>
      </c>
      <c r="AS23" s="70" t="str">
        <f>IFERROR(VLOOKUP(VALUE(MID(AP23,3,1)),AdditionalElements!$O$2:$P$50,2,0),"")</f>
        <v/>
      </c>
      <c r="AT23" s="70" t="str">
        <f>IFERROR(VLOOKUP(VALUE(MID(AP23,4,1)),AdditionalElements!$V$2:$W$50,2,0),"")</f>
        <v/>
      </c>
      <c r="AU23" s="71"/>
      <c r="AV23" s="79" t="str">
        <f>IFERROR(IF(VALUE(MID(AU23,1,1))=1, VLOOKUP(VALUE(MID(AU23,1,1)), TxtPanelShape!$A$2:$C$50, 3, 0), (IF(VALUE(MID(AU23,1,1))&gt;=7, VLOOKUP(VALUE(MID(AU23,1,1)), TxtPanelShape!$A$2:$C$50, 3, 0),VLOOKUP(VALUE(MID(AU23,1,2)),TxtPanelShape!$A$2:$C$50,3,0)))), "")</f>
        <v/>
      </c>
      <c r="AW23" s="79" t="str">
        <f>IFERROR(IF(VALUE(MID(AU23,1,1))=1, ", "&amp;VLOOKUP(VALUE(MID(AU23,2,1)), TxtPanelShape!$H$2:$I$50, 2, 0), IF(VALUE(MID(AU23,1,1))&gt;=7, ", "&amp;VLOOKUP(VALUE(MID(AU23,2,1)), TxtPanelShape!$H$2:$I$50, 2, 0),"")), "")</f>
        <v/>
      </c>
      <c r="AX23" s="79" t="str">
        <f>IFERROR(IF(VALUE(MID(AU23,1,1))=1, ", "&amp;VLOOKUP(VALUE(MID(AU23,3,1)), TxtPanelShape!$O$2:$P$50, 2, 0), IF(VALUE(MID(AU23,1,1))&gt;=7, ", "&amp;VLOOKUP(VALUE(MID(AU23,3,1)), TxtPanelShape!$O$2:$P$50, 2, 0),"")),"")</f>
        <v/>
      </c>
      <c r="AY23" s="79" t="str">
        <f>IFERROR("; "&amp;VLOOKUP(VALUE(MID(AU23,4,1)), TxtPanelShape!$V$2:$W$50,2,0),"")</f>
        <v/>
      </c>
      <c r="AZ23" s="79" t="str">
        <f t="shared" si="13"/>
        <v/>
      </c>
      <c r="BA23" s="71"/>
      <c r="BB23" s="79" t="str">
        <f>IFERROR(IF(VALUE(MID(BA23,1,1))=1, VLOOKUP(VALUE(MID(BA23,1,1)), TxtPanelShape!$A$2:$C$50, 3, 0), (IF(VALUE(MID(BA23,1,1))&gt;=7, VLOOKUP(VALUE(MID(BA23,1,1)), TxtPanelShape!$A$2:$C$50, 3, 0),VLOOKUP(VALUE(MID(BA23,1,2)),TxtPanelShape!$A$2:$C$50,3,0)))), "")</f>
        <v/>
      </c>
      <c r="BC23" s="79" t="str">
        <f>IFERROR(IF(VALUE(MID(BA23,1,1))=1, ", "&amp;VLOOKUP(VALUE(MID(BA23,2,1)), TxtPanelShape!$H$2:$I$50, 2, 0), IF(VALUE(MID(BA23,1,1))&gt;=7, ", "&amp;VLOOKUP(VALUE(MID(BA23,2,1)), TxtPanelShape!$H$2:$I$50, 2, 0),"")), "")</f>
        <v/>
      </c>
      <c r="BD23" s="79" t="str">
        <f>IFERROR(IF(VALUE(MID(BA23,1,1))=1, ", "&amp;VLOOKUP(VALUE(MID(BA23,3,1)), TxtPanelShape!$O$2:$P$50, 2, 0), IF(VALUE(MID(BA23,1,1))&gt;=7, ", "&amp;VLOOKUP(VALUE(MID(BA23,3,1)), TxtPanelShape!$O$2:$P$50, 2, 0),"")),"")</f>
        <v/>
      </c>
      <c r="BE23" s="79" t="str">
        <f>IFERROR("; "&amp;VLOOKUP(VALUE(MID(BA23,4,1)), TxtPanelShape!$V$2:$W$50,2,0),"")</f>
        <v/>
      </c>
      <c r="BF23" s="79" t="str">
        <f t="shared" si="14"/>
        <v/>
      </c>
      <c r="BG23" s="71"/>
      <c r="BH23" s="79" t="str">
        <f>IFERROR(VLOOKUP(BG23, TxtPanelDefinition!$A$2:$B$50, 2, 0),"")</f>
        <v/>
      </c>
      <c r="BI23" s="71"/>
      <c r="BJ23" s="79" t="str">
        <f>IFERROR(VLOOKUP(BI23, TxtPanelDefinition!$A$2:$B$50, 2, 0),"")</f>
        <v/>
      </c>
      <c r="BK23" s="71"/>
      <c r="BL23" s="79" t="str">
        <f>IFERROR(VLOOKUP(BK23, InscrTechniques!$A$2:$B$50, 2, 0),"")</f>
        <v/>
      </c>
      <c r="BM23" s="71"/>
      <c r="BN23" s="79" t="str">
        <f>IFERROR(VLOOKUP(BM23, InscrTechniques!$A$2:$B$50, 2, 0),"")</f>
        <v/>
      </c>
      <c r="BO23" s="71"/>
      <c r="BP23" s="79" t="str">
        <f>IFERROR(VLOOKUP(BO23, InscrTechniques!$A$2:$B$50, 2, 0),"")</f>
        <v/>
      </c>
      <c r="BQ23" s="71"/>
      <c r="BR23" s="79" t="str">
        <f>IFERROR(VLOOKUP(BQ23, InscrTechniques!$A$2:$B$50, 2, 0),"")</f>
        <v/>
      </c>
      <c r="BS23" s="71"/>
      <c r="BT23" s="79" t="str">
        <f>IFERROR(VLOOKUP(BS23, InscrTechniques!$A$2:$B$50, 2, 0),"")</f>
        <v/>
      </c>
      <c r="BU23" s="71"/>
      <c r="BV23" s="79" t="str">
        <f>IFERROR(VLOOKUP(BU23, InscrTechniques!$A$2:$B$50, 2, 0),"")</f>
        <v/>
      </c>
      <c r="BW23" s="125"/>
      <c r="BX23" s="79" t="str">
        <f>IFERROR(VLOOKUP(BW23, InscrTechniques!$A$2:$B$50, 2, 0),"")</f>
        <v/>
      </c>
      <c r="BY23" s="125"/>
      <c r="BZ23" s="79" t="str">
        <f>IFERROR(VLOOKUP(BY23, InscrTechniques!$A$2:$B$50, 2, 0),"")</f>
        <v/>
      </c>
      <c r="CA23" s="74"/>
      <c r="CB23" s="114" t="str">
        <f>IFERROR(VLOOKUP(CA23, LetterStyle!$A$2:$B$50, 2, 0),"")</f>
        <v/>
      </c>
      <c r="CC23" s="74"/>
      <c r="CD23" s="114" t="str">
        <f>IFERROR(VLOOKUP(CC23, LetterStyle!$A$2:$B$50, 2, 0),"")</f>
        <v/>
      </c>
      <c r="CE23" s="74"/>
      <c r="CF23" s="114" t="str">
        <f>IFERROR(VLOOKUP(CE23, LetterStyle!$A$2:$B$50, 2, 0),"")</f>
        <v/>
      </c>
      <c r="CG23" s="74"/>
      <c r="CH23" s="79" t="str">
        <f>IFERROR(VLOOKUP(CG23, LetterStyle!$A$2:$B$50, 2, 0),"")</f>
        <v/>
      </c>
      <c r="CI23" s="71"/>
      <c r="CJ23" s="79" t="str">
        <f>IFERROR(VLOOKUP(CI23, DecMotifs!$A$1:$B$306, 2, 0),"")</f>
        <v/>
      </c>
      <c r="CK23" s="71"/>
      <c r="CL23" s="79" t="str">
        <f>IFERROR(VLOOKUP(CK23, DecMotifs!$A$1:$B$306, 2, 0),"")</f>
        <v/>
      </c>
      <c r="CM23" s="71"/>
      <c r="CN23" s="79" t="str">
        <f>IFERROR(VLOOKUP(CM23, DecMotifs!$A$1:$B$306, 2, 0),"")</f>
        <v/>
      </c>
      <c r="CO23" s="71"/>
      <c r="CP23" s="79" t="str">
        <f>IFERROR(VLOOKUP(CO23, MarginalDec!$A$2:$B$253, 2, 0),"")</f>
        <v/>
      </c>
      <c r="CQ23" s="71"/>
      <c r="CR23" s="79" t="str">
        <f>IFERROR(VLOOKUP(CQ23, MarginalDec!$A$2:$B$253, 2, 0),"")</f>
        <v/>
      </c>
      <c r="CS23" s="71"/>
      <c r="CT23" s="79" t="str">
        <f>IFERROR(VLOOKUP(CS23, MarginalDec!$A$2:$B$253, 2, 0),"")</f>
        <v/>
      </c>
      <c r="CU23" s="71"/>
      <c r="CV23" s="79" t="str">
        <f>IF(ISBLANK(CU23),"", IFERROR(VLOOKUP(CU23, Tooling!$A$2:$B$252, 2, 0),""))</f>
        <v/>
      </c>
      <c r="CW23" s="71"/>
      <c r="CX23" s="79" t="str">
        <f>IF(ISBLANK(CW23),"", IFERROR(VLOOKUP(CW23, Tooling!$A$2:$B$252, 2, 0),""))</f>
        <v/>
      </c>
      <c r="CY23" s="71"/>
      <c r="CZ23" s="79" t="str">
        <f>IF(ISBLANK(CY23),"", IFERROR(VLOOKUP(CY23, Repairs!$A$2:$B$252, 2, 0),""))</f>
        <v/>
      </c>
      <c r="DA23" s="77"/>
      <c r="DB23" s="71"/>
      <c r="DC23" s="79" t="str">
        <f>IFERROR(VLOOKUP(DB23, DatingReason!$A$2:$B$252, 2, 0),"")</f>
        <v/>
      </c>
      <c r="DD23" s="123" t="str">
        <f t="shared" si="15"/>
        <v/>
      </c>
      <c r="DF23" s="119" t="str">
        <f t="array" ref="DF23">IF(AND($B23&lt;&gt;"", $DE23&lt;&gt;"", $DE23&lt;&gt;"No"),MAX(IF($B23=PEOPLE!$B$4:$B$1000, PEOPLE!$Q$4:$Q$1000,""))+100,"")</f>
        <v/>
      </c>
      <c r="DG23" s="68"/>
      <c r="DH23" s="76">
        <f>COUNTIF(PEOPLE!B:B, MEMORIALS!B23)</f>
        <v>0</v>
      </c>
      <c r="DI23" s="82"/>
      <c r="DJ23" s="82"/>
      <c r="DK23" s="82"/>
      <c r="DL23" s="68"/>
      <c r="DM23" s="68"/>
      <c r="DN23" s="68"/>
      <c r="DO23" s="68"/>
      <c r="DP23" s="68"/>
    </row>
    <row r="24" spans="1:120" ht="15" customHeight="1" x14ac:dyDescent="0.25">
      <c r="A24" s="68"/>
      <c r="B24" s="69"/>
      <c r="C24" s="68"/>
      <c r="D24" s="68"/>
      <c r="E24" s="70" t="str">
        <f>IF(D24="","",VLOOKUP(D24,Denomination!$A$2:$B$50, 2, 0))</f>
        <v/>
      </c>
      <c r="F24" s="68"/>
      <c r="G24" s="71"/>
      <c r="H24" s="70" t="str">
        <f>IF(G24="","",VLOOKUP(G24,MCondition!$A$2:$B$50, 2, 0))</f>
        <v/>
      </c>
      <c r="I24" s="72"/>
      <c r="J24" s="71"/>
      <c r="K24" s="70" t="str">
        <f>IF(J24="","",VLOOKUP(J24,ICondition!$A$2:$B$50, 2, 0))</f>
        <v/>
      </c>
      <c r="L24" s="73"/>
      <c r="M24" s="73"/>
      <c r="N24" s="73"/>
      <c r="O24" s="73"/>
      <c r="P24" s="73"/>
      <c r="Q24" s="73"/>
      <c r="R24" s="78"/>
      <c r="S24" s="79" t="str">
        <f>IFERROR(VLOOKUP(R24,Material!$A$2:$B$59, 2, 0),"")</f>
        <v/>
      </c>
      <c r="T24" s="71"/>
      <c r="U24" s="79" t="str">
        <f>IFERROR(VLOOKUP(T24,Material!$A$2:$B$59, 2, 0),"")</f>
        <v/>
      </c>
      <c r="V24" s="71"/>
      <c r="W24" s="79" t="str">
        <f>IFERROR(VLOOKUP(V24,Material!$A$2:$B$59, 2, 0),"")</f>
        <v/>
      </c>
      <c r="X24" s="71"/>
      <c r="Y24" s="79" t="str">
        <f>IFERROR(VLOOKUP(X24,Material!$A$2:$B$59, 2, 0),"")</f>
        <v/>
      </c>
      <c r="Z24" s="71"/>
      <c r="AA24" s="79" t="str">
        <f>IFERROR(VLOOKUP(Z24,Material!$A$2:$B$59, 2, 0),"")</f>
        <v/>
      </c>
      <c r="AB24" s="74"/>
      <c r="AC24" s="75" t="e">
        <f t="shared" si="0"/>
        <v>#VALUE!</v>
      </c>
      <c r="AD24" s="75" t="e">
        <f t="shared" si="1"/>
        <v>#VALUE!</v>
      </c>
      <c r="AE24" s="75" t="e">
        <f t="shared" si="7"/>
        <v>#VALUE!</v>
      </c>
      <c r="AF24" s="75" t="e">
        <f t="shared" si="2"/>
        <v>#VALUE!</v>
      </c>
      <c r="AG24" s="75" t="e">
        <f t="shared" si="8"/>
        <v>#VALUE!</v>
      </c>
      <c r="AH24" s="75" t="e">
        <f t="shared" si="9"/>
        <v>#VALUE!</v>
      </c>
      <c r="AI24" s="75" t="e">
        <f t="shared" si="10"/>
        <v>#VALUE!</v>
      </c>
      <c r="AJ24" s="80" t="e">
        <f t="shared" si="11"/>
        <v>#VALUE!</v>
      </c>
      <c r="AK24" s="79" t="str">
        <f>(IFERROR(VLOOKUP(AB24,Categories!$A$2:$B$20,2,1),""))</f>
        <v/>
      </c>
      <c r="AL24" s="79" t="str">
        <f ca="1">IFERROR(VLOOKUP((HLOOKUP((VLOOKUP($AB24,Categories!$A$2:$F$20,3,1)), $AB$3:$AJ24, (ROW()-ROW($AB$3)+1), 0)), INDIRECT(VLOOKUP($AB24,Categories!$A$2:$F$20,6,1)),2,0),AK24)</f>
        <v/>
      </c>
      <c r="AM24" s="79" t="str">
        <f ca="1">IFERROR(VLOOKUP((HLOOKUP((VLOOKUP($AB24,Categories!$A$2:$F$20,4,1)),$AB$3:$AJ24,(ROW()-ROW($AB$3)+1),0)),INDIRECT(VLOOKUP($AB24,Categories!$A$2:$H$20,7,1)),2,0),"")</f>
        <v/>
      </c>
      <c r="AN24" s="79" t="str">
        <f ca="1">IFERROR(VLOOKUP((HLOOKUP((VLOOKUP($AB24,Categories!$A$2:$F$20,5,1)), $AB$3:$AJ24, (ROW()-ROW($AB$3)+1), 0)), INDIRECT(VLOOKUP($AB24,Categories!$A$2:$H$20,8,1)),2,0),"")</f>
        <v/>
      </c>
      <c r="AO24" s="79" t="str">
        <f t="shared" ca="1" si="12"/>
        <v/>
      </c>
      <c r="AP24" s="81"/>
      <c r="AQ24" s="70" t="str">
        <f>IFERROR(VLOOKUP(VALUE(MID(AP24,1,1)),AdditionalElements!$A$2:$B$50,2,0),"")</f>
        <v/>
      </c>
      <c r="AR24" s="70" t="str">
        <f>IFERROR(VLOOKUP(VALUE(MID(AP24,2,1)),AdditionalElements!$H$2:$I$50,2,0),"")</f>
        <v/>
      </c>
      <c r="AS24" s="70" t="str">
        <f>IFERROR(VLOOKUP(VALUE(MID(AP24,3,1)),AdditionalElements!$O$2:$P$50,2,0),"")</f>
        <v/>
      </c>
      <c r="AT24" s="70" t="str">
        <f>IFERROR(VLOOKUP(VALUE(MID(AP24,4,1)),AdditionalElements!$V$2:$W$50,2,0),"")</f>
        <v/>
      </c>
      <c r="AU24" s="71"/>
      <c r="AV24" s="79" t="str">
        <f>IFERROR(IF(VALUE(MID(AU24,1,1))=1, VLOOKUP(VALUE(MID(AU24,1,1)), TxtPanelShape!$A$2:$C$50, 3, 0), (IF(VALUE(MID(AU24,1,1))&gt;=7, VLOOKUP(VALUE(MID(AU24,1,1)), TxtPanelShape!$A$2:$C$50, 3, 0),VLOOKUP(VALUE(MID(AU24,1,2)),TxtPanelShape!$A$2:$C$50,3,0)))), "")</f>
        <v/>
      </c>
      <c r="AW24" s="79" t="str">
        <f>IFERROR(IF(VALUE(MID(AU24,1,1))=1, ", "&amp;VLOOKUP(VALUE(MID(AU24,2,1)), TxtPanelShape!$H$2:$I$50, 2, 0), IF(VALUE(MID(AU24,1,1))&gt;=7, ", "&amp;VLOOKUP(VALUE(MID(AU24,2,1)), TxtPanelShape!$H$2:$I$50, 2, 0),"")), "")</f>
        <v/>
      </c>
      <c r="AX24" s="79" t="str">
        <f>IFERROR(IF(VALUE(MID(AU24,1,1))=1, ", "&amp;VLOOKUP(VALUE(MID(AU24,3,1)), TxtPanelShape!$O$2:$P$50, 2, 0), IF(VALUE(MID(AU24,1,1))&gt;=7, ", "&amp;VLOOKUP(VALUE(MID(AU24,3,1)), TxtPanelShape!$O$2:$P$50, 2, 0),"")),"")</f>
        <v/>
      </c>
      <c r="AY24" s="79" t="str">
        <f>IFERROR("; "&amp;VLOOKUP(VALUE(MID(AU24,4,1)), TxtPanelShape!$V$2:$W$50,2,0),"")</f>
        <v/>
      </c>
      <c r="AZ24" s="79" t="str">
        <f t="shared" si="13"/>
        <v/>
      </c>
      <c r="BA24" s="71"/>
      <c r="BB24" s="79" t="str">
        <f>IFERROR(IF(VALUE(MID(BA24,1,1))=1, VLOOKUP(VALUE(MID(BA24,1,1)), TxtPanelShape!$A$2:$C$50, 3, 0), (IF(VALUE(MID(BA24,1,1))&gt;=7, VLOOKUP(VALUE(MID(BA24,1,1)), TxtPanelShape!$A$2:$C$50, 3, 0),VLOOKUP(VALUE(MID(BA24,1,2)),TxtPanelShape!$A$2:$C$50,3,0)))), "")</f>
        <v/>
      </c>
      <c r="BC24" s="79" t="str">
        <f>IFERROR(IF(VALUE(MID(BA24,1,1))=1, ", "&amp;VLOOKUP(VALUE(MID(BA24,2,1)), TxtPanelShape!$H$2:$I$50, 2, 0), IF(VALUE(MID(BA24,1,1))&gt;=7, ", "&amp;VLOOKUP(VALUE(MID(BA24,2,1)), TxtPanelShape!$H$2:$I$50, 2, 0),"")), "")</f>
        <v/>
      </c>
      <c r="BD24" s="79" t="str">
        <f>IFERROR(IF(VALUE(MID(BA24,1,1))=1, ", "&amp;VLOOKUP(VALUE(MID(BA24,3,1)), TxtPanelShape!$O$2:$P$50, 2, 0), IF(VALUE(MID(BA24,1,1))&gt;=7, ", "&amp;VLOOKUP(VALUE(MID(BA24,3,1)), TxtPanelShape!$O$2:$P$50, 2, 0),"")),"")</f>
        <v/>
      </c>
      <c r="BE24" s="79" t="str">
        <f>IFERROR("; "&amp;VLOOKUP(VALUE(MID(BA24,4,1)), TxtPanelShape!$V$2:$W$50,2,0),"")</f>
        <v/>
      </c>
      <c r="BF24" s="79" t="str">
        <f t="shared" si="14"/>
        <v/>
      </c>
      <c r="BG24" s="71"/>
      <c r="BH24" s="79" t="str">
        <f>IFERROR(VLOOKUP(BG24, TxtPanelDefinition!$A$2:$B$50, 2, 0),"")</f>
        <v/>
      </c>
      <c r="BI24" s="71"/>
      <c r="BJ24" s="79" t="str">
        <f>IFERROR(VLOOKUP(BI24, TxtPanelDefinition!$A$2:$B$50, 2, 0),"")</f>
        <v/>
      </c>
      <c r="BK24" s="71"/>
      <c r="BL24" s="79" t="str">
        <f>IFERROR(VLOOKUP(BK24, InscrTechniques!$A$2:$B$50, 2, 0),"")</f>
        <v/>
      </c>
      <c r="BM24" s="71"/>
      <c r="BN24" s="79" t="str">
        <f>IFERROR(VLOOKUP(BM24, InscrTechniques!$A$2:$B$50, 2, 0),"")</f>
        <v/>
      </c>
      <c r="BO24" s="71"/>
      <c r="BP24" s="79" t="str">
        <f>IFERROR(VLOOKUP(BO24, InscrTechniques!$A$2:$B$50, 2, 0),"")</f>
        <v/>
      </c>
      <c r="BQ24" s="71"/>
      <c r="BR24" s="79" t="str">
        <f>IFERROR(VLOOKUP(BQ24, InscrTechniques!$A$2:$B$50, 2, 0),"")</f>
        <v/>
      </c>
      <c r="BS24" s="71"/>
      <c r="BT24" s="79" t="str">
        <f>IFERROR(VLOOKUP(BS24, InscrTechniques!$A$2:$B$50, 2, 0),"")</f>
        <v/>
      </c>
      <c r="BU24" s="71"/>
      <c r="BV24" s="79" t="str">
        <f>IFERROR(VLOOKUP(BU24, InscrTechniques!$A$2:$B$50, 2, 0),"")</f>
        <v/>
      </c>
      <c r="BW24" s="125"/>
      <c r="BX24" s="79" t="str">
        <f>IFERROR(VLOOKUP(BW24, InscrTechniques!$A$2:$B$50, 2, 0),"")</f>
        <v/>
      </c>
      <c r="BY24" s="125"/>
      <c r="BZ24" s="79" t="str">
        <f>IFERROR(VLOOKUP(BY24, InscrTechniques!$A$2:$B$50, 2, 0),"")</f>
        <v/>
      </c>
      <c r="CA24" s="74"/>
      <c r="CB24" s="114" t="str">
        <f>IFERROR(VLOOKUP(CA24, LetterStyle!$A$2:$B$50, 2, 0),"")</f>
        <v/>
      </c>
      <c r="CC24" s="74"/>
      <c r="CD24" s="114" t="str">
        <f>IFERROR(VLOOKUP(CC24, LetterStyle!$A$2:$B$50, 2, 0),"")</f>
        <v/>
      </c>
      <c r="CE24" s="74"/>
      <c r="CF24" s="114" t="str">
        <f>IFERROR(VLOOKUP(CE24, LetterStyle!$A$2:$B$50, 2, 0),"")</f>
        <v/>
      </c>
      <c r="CG24" s="74"/>
      <c r="CH24" s="79" t="str">
        <f>IFERROR(VLOOKUP(CG24, LetterStyle!$A$2:$B$50, 2, 0),"")</f>
        <v/>
      </c>
      <c r="CI24" s="71"/>
      <c r="CJ24" s="79" t="str">
        <f>IFERROR(VLOOKUP(CI24, DecMotifs!$A$1:$B$306, 2, 0),"")</f>
        <v/>
      </c>
      <c r="CK24" s="71"/>
      <c r="CL24" s="79" t="str">
        <f>IFERROR(VLOOKUP(CK24, DecMotifs!$A$1:$B$306, 2, 0),"")</f>
        <v/>
      </c>
      <c r="CM24" s="71"/>
      <c r="CN24" s="79" t="str">
        <f>IFERROR(VLOOKUP(CM24, DecMotifs!$A$1:$B$306, 2, 0),"")</f>
        <v/>
      </c>
      <c r="CO24" s="71"/>
      <c r="CP24" s="79" t="str">
        <f>IFERROR(VLOOKUP(CO24, MarginalDec!$A$2:$B$253, 2, 0),"")</f>
        <v/>
      </c>
      <c r="CQ24" s="71"/>
      <c r="CR24" s="79" t="str">
        <f>IFERROR(VLOOKUP(CQ24, MarginalDec!$A$2:$B$253, 2, 0),"")</f>
        <v/>
      </c>
      <c r="CS24" s="71"/>
      <c r="CT24" s="79" t="str">
        <f>IFERROR(VLOOKUP(CS24, MarginalDec!$A$2:$B$253, 2, 0),"")</f>
        <v/>
      </c>
      <c r="CU24" s="71"/>
      <c r="CV24" s="79" t="str">
        <f>IF(ISBLANK(CU24),"", IFERROR(VLOOKUP(CU24, Tooling!$A$2:$B$252, 2, 0),""))</f>
        <v/>
      </c>
      <c r="CW24" s="71"/>
      <c r="CX24" s="79" t="str">
        <f>IF(ISBLANK(CW24),"", IFERROR(VLOOKUP(CW24, Tooling!$A$2:$B$252, 2, 0),""))</f>
        <v/>
      </c>
      <c r="CY24" s="71"/>
      <c r="CZ24" s="79" t="str">
        <f>IF(ISBLANK(CY24),"", IFERROR(VLOOKUP(CY24, Repairs!$A$2:$B$252, 2, 0),""))</f>
        <v/>
      </c>
      <c r="DA24" s="77"/>
      <c r="DB24" s="71"/>
      <c r="DC24" s="79" t="str">
        <f>IFERROR(VLOOKUP(DB24, DatingReason!$A$2:$B$252, 2, 0),"")</f>
        <v/>
      </c>
      <c r="DD24" s="123" t="str">
        <f t="shared" si="15"/>
        <v/>
      </c>
      <c r="DF24" s="119" t="str">
        <f t="array" ref="DF24">IF(AND($B24&lt;&gt;"", $DE24&lt;&gt;"", $DE24&lt;&gt;"No"),MAX(IF($B24=PEOPLE!$B$4:$B$1000, PEOPLE!$Q$4:$Q$1000,""))+100,"")</f>
        <v/>
      </c>
      <c r="DG24" s="68"/>
      <c r="DH24" s="76">
        <f>COUNTIF(PEOPLE!B:B, MEMORIALS!B24)</f>
        <v>0</v>
      </c>
      <c r="DI24" s="82"/>
      <c r="DJ24" s="82"/>
      <c r="DK24" s="82"/>
      <c r="DL24" s="68"/>
      <c r="DM24" s="68"/>
      <c r="DN24" s="68"/>
      <c r="DO24" s="68"/>
      <c r="DP24" s="68"/>
    </row>
    <row r="25" spans="1:120" ht="15" customHeight="1" x14ac:dyDescent="0.25">
      <c r="A25" s="68"/>
      <c r="B25" s="69"/>
      <c r="C25" s="68"/>
      <c r="D25" s="68"/>
      <c r="E25" s="70" t="str">
        <f>IF(D25="","",VLOOKUP(D25,Denomination!$A$2:$B$50, 2, 0))</f>
        <v/>
      </c>
      <c r="F25" s="68"/>
      <c r="G25" s="71"/>
      <c r="H25" s="70" t="str">
        <f>IF(G25="","",VLOOKUP(G25,MCondition!$A$2:$B$50, 2, 0))</f>
        <v/>
      </c>
      <c r="I25" s="72"/>
      <c r="J25" s="71"/>
      <c r="K25" s="70" t="str">
        <f>IF(J25="","",VLOOKUP(J25,ICondition!$A$2:$B$50, 2, 0))</f>
        <v/>
      </c>
      <c r="L25" s="73"/>
      <c r="M25" s="73"/>
      <c r="N25" s="73"/>
      <c r="O25" s="73"/>
      <c r="P25" s="73"/>
      <c r="Q25" s="73"/>
      <c r="R25" s="78"/>
      <c r="S25" s="79" t="str">
        <f>IFERROR(VLOOKUP(R25,Material!$A$2:$B$59, 2, 0),"")</f>
        <v/>
      </c>
      <c r="T25" s="71"/>
      <c r="U25" s="79" t="str">
        <f>IFERROR(VLOOKUP(T25,Material!$A$2:$B$59, 2, 0),"")</f>
        <v/>
      </c>
      <c r="V25" s="71"/>
      <c r="W25" s="79" t="str">
        <f>IFERROR(VLOOKUP(V25,Material!$A$2:$B$59, 2, 0),"")</f>
        <v/>
      </c>
      <c r="X25" s="71"/>
      <c r="Y25" s="79" t="str">
        <f>IFERROR(VLOOKUP(X25,Material!$A$2:$B$59, 2, 0),"")</f>
        <v/>
      </c>
      <c r="Z25" s="71"/>
      <c r="AA25" s="79" t="str">
        <f>IFERROR(VLOOKUP(Z25,Material!$A$2:$B$59, 2, 0),"")</f>
        <v/>
      </c>
      <c r="AB25" s="74"/>
      <c r="AC25" s="75" t="e">
        <f t="shared" si="0"/>
        <v>#VALUE!</v>
      </c>
      <c r="AD25" s="75" t="e">
        <f t="shared" si="1"/>
        <v>#VALUE!</v>
      </c>
      <c r="AE25" s="75" t="e">
        <f t="shared" si="7"/>
        <v>#VALUE!</v>
      </c>
      <c r="AF25" s="75" t="e">
        <f t="shared" si="2"/>
        <v>#VALUE!</v>
      </c>
      <c r="AG25" s="75" t="e">
        <f t="shared" si="8"/>
        <v>#VALUE!</v>
      </c>
      <c r="AH25" s="75" t="e">
        <f t="shared" si="9"/>
        <v>#VALUE!</v>
      </c>
      <c r="AI25" s="75" t="e">
        <f t="shared" si="10"/>
        <v>#VALUE!</v>
      </c>
      <c r="AJ25" s="80" t="e">
        <f t="shared" si="11"/>
        <v>#VALUE!</v>
      </c>
      <c r="AK25" s="79" t="str">
        <f>(IFERROR(VLOOKUP(AB25,Categories!$A$2:$B$20,2,1),""))</f>
        <v/>
      </c>
      <c r="AL25" s="79" t="str">
        <f ca="1">IFERROR(VLOOKUP((HLOOKUP((VLOOKUP($AB25,Categories!$A$2:$F$20,3,1)), $AB$3:$AJ25, (ROW()-ROW($AB$3)+1), 0)), INDIRECT(VLOOKUP($AB25,Categories!$A$2:$F$20,6,1)),2,0),AK25)</f>
        <v/>
      </c>
      <c r="AM25" s="79" t="str">
        <f ca="1">IFERROR(VLOOKUP((HLOOKUP((VLOOKUP($AB25,Categories!$A$2:$F$20,4,1)),$AB$3:$AJ25,(ROW()-ROW($AB$3)+1),0)),INDIRECT(VLOOKUP($AB25,Categories!$A$2:$H$20,7,1)),2,0),"")</f>
        <v/>
      </c>
      <c r="AN25" s="79" t="str">
        <f ca="1">IFERROR(VLOOKUP((HLOOKUP((VLOOKUP($AB25,Categories!$A$2:$F$20,5,1)), $AB$3:$AJ25, (ROW()-ROW($AB$3)+1), 0)), INDIRECT(VLOOKUP($AB25,Categories!$A$2:$H$20,8,1)),2,0),"")</f>
        <v/>
      </c>
      <c r="AO25" s="79" t="str">
        <f t="shared" ca="1" si="12"/>
        <v/>
      </c>
      <c r="AP25" s="81"/>
      <c r="AQ25" s="70" t="str">
        <f>IFERROR(VLOOKUP(VALUE(MID(AP25,1,1)),AdditionalElements!$A$2:$B$50,2,0),"")</f>
        <v/>
      </c>
      <c r="AR25" s="70" t="str">
        <f>IFERROR(VLOOKUP(VALUE(MID(AP25,2,1)),AdditionalElements!$H$2:$I$50,2,0),"")</f>
        <v/>
      </c>
      <c r="AS25" s="70" t="str">
        <f>IFERROR(VLOOKUP(VALUE(MID(AP25,3,1)),AdditionalElements!$O$2:$P$50,2,0),"")</f>
        <v/>
      </c>
      <c r="AT25" s="70" t="str">
        <f>IFERROR(VLOOKUP(VALUE(MID(AP25,4,1)),AdditionalElements!$V$2:$W$50,2,0),"")</f>
        <v/>
      </c>
      <c r="AU25" s="71"/>
      <c r="AV25" s="79" t="str">
        <f>IFERROR(IF(VALUE(MID(AU25,1,1))=1, VLOOKUP(VALUE(MID(AU25,1,1)), TxtPanelShape!$A$2:$C$50, 3, 0), (IF(VALUE(MID(AU25,1,1))&gt;=7, VLOOKUP(VALUE(MID(AU25,1,1)), TxtPanelShape!$A$2:$C$50, 3, 0),VLOOKUP(VALUE(MID(AU25,1,2)),TxtPanelShape!$A$2:$C$50,3,0)))), "")</f>
        <v/>
      </c>
      <c r="AW25" s="79" t="str">
        <f>IFERROR(IF(VALUE(MID(AU25,1,1))=1, ", "&amp;VLOOKUP(VALUE(MID(AU25,2,1)), TxtPanelShape!$H$2:$I$50, 2, 0), IF(VALUE(MID(AU25,1,1))&gt;=7, ", "&amp;VLOOKUP(VALUE(MID(AU25,2,1)), TxtPanelShape!$H$2:$I$50, 2, 0),"")), "")</f>
        <v/>
      </c>
      <c r="AX25" s="79" t="str">
        <f>IFERROR(IF(VALUE(MID(AU25,1,1))=1, ", "&amp;VLOOKUP(VALUE(MID(AU25,3,1)), TxtPanelShape!$O$2:$P$50, 2, 0), IF(VALUE(MID(AU25,1,1))&gt;=7, ", "&amp;VLOOKUP(VALUE(MID(AU25,3,1)), TxtPanelShape!$O$2:$P$50, 2, 0),"")),"")</f>
        <v/>
      </c>
      <c r="AY25" s="79" t="str">
        <f>IFERROR("; "&amp;VLOOKUP(VALUE(MID(AU25,4,1)), TxtPanelShape!$V$2:$W$50,2,0),"")</f>
        <v/>
      </c>
      <c r="AZ25" s="79" t="str">
        <f t="shared" si="13"/>
        <v/>
      </c>
      <c r="BA25" s="71"/>
      <c r="BB25" s="79" t="str">
        <f>IFERROR(IF(VALUE(MID(BA25,1,1))=1, VLOOKUP(VALUE(MID(BA25,1,1)), TxtPanelShape!$A$2:$C$50, 3, 0), (IF(VALUE(MID(BA25,1,1))&gt;=7, VLOOKUP(VALUE(MID(BA25,1,1)), TxtPanelShape!$A$2:$C$50, 3, 0),VLOOKUP(VALUE(MID(BA25,1,2)),TxtPanelShape!$A$2:$C$50,3,0)))), "")</f>
        <v/>
      </c>
      <c r="BC25" s="79" t="str">
        <f>IFERROR(IF(VALUE(MID(BA25,1,1))=1, ", "&amp;VLOOKUP(VALUE(MID(BA25,2,1)), TxtPanelShape!$H$2:$I$50, 2, 0), IF(VALUE(MID(BA25,1,1))&gt;=7, ", "&amp;VLOOKUP(VALUE(MID(BA25,2,1)), TxtPanelShape!$H$2:$I$50, 2, 0),"")), "")</f>
        <v/>
      </c>
      <c r="BD25" s="79" t="str">
        <f>IFERROR(IF(VALUE(MID(BA25,1,1))=1, ", "&amp;VLOOKUP(VALUE(MID(BA25,3,1)), TxtPanelShape!$O$2:$P$50, 2, 0), IF(VALUE(MID(BA25,1,1))&gt;=7, ", "&amp;VLOOKUP(VALUE(MID(BA25,3,1)), TxtPanelShape!$O$2:$P$50, 2, 0),"")),"")</f>
        <v/>
      </c>
      <c r="BE25" s="79" t="str">
        <f>IFERROR("; "&amp;VLOOKUP(VALUE(MID(BA25,4,1)), TxtPanelShape!$V$2:$W$50,2,0),"")</f>
        <v/>
      </c>
      <c r="BF25" s="79" t="str">
        <f t="shared" si="14"/>
        <v/>
      </c>
      <c r="BG25" s="71"/>
      <c r="BH25" s="79" t="str">
        <f>IFERROR(VLOOKUP(BG25, TxtPanelDefinition!$A$2:$B$50, 2, 0),"")</f>
        <v/>
      </c>
      <c r="BI25" s="71"/>
      <c r="BJ25" s="79" t="str">
        <f>IFERROR(VLOOKUP(BI25, TxtPanelDefinition!$A$2:$B$50, 2, 0),"")</f>
        <v/>
      </c>
      <c r="BK25" s="71"/>
      <c r="BL25" s="79" t="str">
        <f>IFERROR(VLOOKUP(BK25, InscrTechniques!$A$2:$B$50, 2, 0),"")</f>
        <v/>
      </c>
      <c r="BM25" s="71"/>
      <c r="BN25" s="79" t="str">
        <f>IFERROR(VLOOKUP(BM25, InscrTechniques!$A$2:$B$50, 2, 0),"")</f>
        <v/>
      </c>
      <c r="BO25" s="71"/>
      <c r="BP25" s="79" t="str">
        <f>IFERROR(VLOOKUP(BO25, InscrTechniques!$A$2:$B$50, 2, 0),"")</f>
        <v/>
      </c>
      <c r="BQ25" s="71"/>
      <c r="BR25" s="79" t="str">
        <f>IFERROR(VLOOKUP(BQ25, InscrTechniques!$A$2:$B$50, 2, 0),"")</f>
        <v/>
      </c>
      <c r="BS25" s="71"/>
      <c r="BT25" s="79" t="str">
        <f>IFERROR(VLOOKUP(BS25, InscrTechniques!$A$2:$B$50, 2, 0),"")</f>
        <v/>
      </c>
      <c r="BU25" s="71"/>
      <c r="BV25" s="79" t="str">
        <f>IFERROR(VLOOKUP(BU25, InscrTechniques!$A$2:$B$50, 2, 0),"")</f>
        <v/>
      </c>
      <c r="BW25" s="125"/>
      <c r="BX25" s="79" t="str">
        <f>IFERROR(VLOOKUP(BW25, InscrTechniques!$A$2:$B$50, 2, 0),"")</f>
        <v/>
      </c>
      <c r="BY25" s="125"/>
      <c r="BZ25" s="79" t="str">
        <f>IFERROR(VLOOKUP(BY25, InscrTechniques!$A$2:$B$50, 2, 0),"")</f>
        <v/>
      </c>
      <c r="CA25" s="74"/>
      <c r="CB25" s="114" t="str">
        <f>IFERROR(VLOOKUP(CA25, LetterStyle!$A$2:$B$50, 2, 0),"")</f>
        <v/>
      </c>
      <c r="CC25" s="74"/>
      <c r="CD25" s="114" t="str">
        <f>IFERROR(VLOOKUP(CC25, LetterStyle!$A$2:$B$50, 2, 0),"")</f>
        <v/>
      </c>
      <c r="CE25" s="74"/>
      <c r="CF25" s="114" t="str">
        <f>IFERROR(VLOOKUP(CE25, LetterStyle!$A$2:$B$50, 2, 0),"")</f>
        <v/>
      </c>
      <c r="CG25" s="74"/>
      <c r="CH25" s="79" t="str">
        <f>IFERROR(VLOOKUP(CG25, LetterStyle!$A$2:$B$50, 2, 0),"")</f>
        <v/>
      </c>
      <c r="CI25" s="71"/>
      <c r="CJ25" s="79" t="str">
        <f>IFERROR(VLOOKUP(CI25, DecMotifs!$A$1:$B$306, 2, 0),"")</f>
        <v/>
      </c>
      <c r="CK25" s="71"/>
      <c r="CL25" s="79" t="str">
        <f>IFERROR(VLOOKUP(CK25, DecMotifs!$A$1:$B$306, 2, 0),"")</f>
        <v/>
      </c>
      <c r="CM25" s="71"/>
      <c r="CN25" s="79" t="str">
        <f>IFERROR(VLOOKUP(CM25, DecMotifs!$A$1:$B$306, 2, 0),"")</f>
        <v/>
      </c>
      <c r="CO25" s="71"/>
      <c r="CP25" s="79" t="str">
        <f>IFERROR(VLOOKUP(CO25, MarginalDec!$A$2:$B$253, 2, 0),"")</f>
        <v/>
      </c>
      <c r="CQ25" s="71"/>
      <c r="CR25" s="79" t="str">
        <f>IFERROR(VLOOKUP(CQ25, MarginalDec!$A$2:$B$253, 2, 0),"")</f>
        <v/>
      </c>
      <c r="CS25" s="71"/>
      <c r="CT25" s="79" t="str">
        <f>IFERROR(VLOOKUP(CS25, MarginalDec!$A$2:$B$253, 2, 0),"")</f>
        <v/>
      </c>
      <c r="CU25" s="71"/>
      <c r="CV25" s="79" t="str">
        <f>IF(ISBLANK(CU25),"", IFERROR(VLOOKUP(CU25, Tooling!$A$2:$B$252, 2, 0),""))</f>
        <v/>
      </c>
      <c r="CW25" s="71"/>
      <c r="CX25" s="79" t="str">
        <f>IF(ISBLANK(CW25),"", IFERROR(VLOOKUP(CW25, Tooling!$A$2:$B$252, 2, 0),""))</f>
        <v/>
      </c>
      <c r="CY25" s="71"/>
      <c r="CZ25" s="79" t="str">
        <f>IF(ISBLANK(CY25),"", IFERROR(VLOOKUP(CY25, Repairs!$A$2:$B$252, 2, 0),""))</f>
        <v/>
      </c>
      <c r="DA25" s="77"/>
      <c r="DB25" s="71"/>
      <c r="DC25" s="79" t="str">
        <f>IFERROR(VLOOKUP(DB25, DatingReason!$A$2:$B$252, 2, 0),"")</f>
        <v/>
      </c>
      <c r="DD25" s="123" t="str">
        <f t="shared" si="15"/>
        <v/>
      </c>
      <c r="DF25" s="119" t="str">
        <f t="array" ref="DF25">IF(AND($B25&lt;&gt;"", $DE25&lt;&gt;"", $DE25&lt;&gt;"No"),MAX(IF($B25=PEOPLE!$B$4:$B$1000, PEOPLE!$Q$4:$Q$1000,""))+100,"")</f>
        <v/>
      </c>
      <c r="DG25" s="68"/>
      <c r="DH25" s="76">
        <f>COUNTIF(PEOPLE!B:B, MEMORIALS!B25)</f>
        <v>0</v>
      </c>
      <c r="DI25" s="82"/>
      <c r="DJ25" s="82"/>
      <c r="DK25" s="82"/>
      <c r="DL25" s="68"/>
      <c r="DM25" s="68"/>
      <c r="DN25" s="68"/>
      <c r="DO25" s="68"/>
      <c r="DP25" s="68"/>
    </row>
    <row r="26" spans="1:120" ht="15" customHeight="1" x14ac:dyDescent="0.25">
      <c r="A26" s="68"/>
      <c r="B26" s="69"/>
      <c r="C26" s="68"/>
      <c r="D26" s="68"/>
      <c r="E26" s="70" t="str">
        <f>IF(D26="","",VLOOKUP(D26,Denomination!$A$2:$B$50, 2, 0))</f>
        <v/>
      </c>
      <c r="F26" s="68"/>
      <c r="G26" s="71"/>
      <c r="H26" s="70" t="str">
        <f>IF(G26="","",VLOOKUP(G26,MCondition!$A$2:$B$50, 2, 0))</f>
        <v/>
      </c>
      <c r="I26" s="72"/>
      <c r="J26" s="71"/>
      <c r="K26" s="70" t="str">
        <f>IF(J26="","",VLOOKUP(J26,ICondition!$A$2:$B$50, 2, 0))</f>
        <v/>
      </c>
      <c r="L26" s="73"/>
      <c r="M26" s="73"/>
      <c r="N26" s="73"/>
      <c r="O26" s="73"/>
      <c r="P26" s="73"/>
      <c r="Q26" s="73"/>
      <c r="R26" s="78"/>
      <c r="S26" s="79" t="str">
        <f>IFERROR(VLOOKUP(R26,Material!$A$2:$B$59, 2, 0),"")</f>
        <v/>
      </c>
      <c r="T26" s="71"/>
      <c r="U26" s="79" t="str">
        <f>IFERROR(VLOOKUP(T26,Material!$A$2:$B$59, 2, 0),"")</f>
        <v/>
      </c>
      <c r="V26" s="71"/>
      <c r="W26" s="79" t="str">
        <f>IFERROR(VLOOKUP(V26,Material!$A$2:$B$59, 2, 0),"")</f>
        <v/>
      </c>
      <c r="X26" s="71"/>
      <c r="Y26" s="79" t="str">
        <f>IFERROR(VLOOKUP(X26,Material!$A$2:$B$59, 2, 0),"")</f>
        <v/>
      </c>
      <c r="Z26" s="71"/>
      <c r="AA26" s="79" t="str">
        <f>IFERROR(VLOOKUP(Z26,Material!$A$2:$B$59, 2, 0),"")</f>
        <v/>
      </c>
      <c r="AB26" s="74"/>
      <c r="AC26" s="75" t="e">
        <f t="shared" si="0"/>
        <v>#VALUE!</v>
      </c>
      <c r="AD26" s="75" t="e">
        <f t="shared" si="1"/>
        <v>#VALUE!</v>
      </c>
      <c r="AE26" s="75" t="e">
        <f t="shared" si="7"/>
        <v>#VALUE!</v>
      </c>
      <c r="AF26" s="75" t="e">
        <f t="shared" si="2"/>
        <v>#VALUE!</v>
      </c>
      <c r="AG26" s="75" t="e">
        <f t="shared" si="8"/>
        <v>#VALUE!</v>
      </c>
      <c r="AH26" s="75" t="e">
        <f t="shared" si="9"/>
        <v>#VALUE!</v>
      </c>
      <c r="AI26" s="75" t="e">
        <f t="shared" si="10"/>
        <v>#VALUE!</v>
      </c>
      <c r="AJ26" s="80" t="e">
        <f t="shared" si="11"/>
        <v>#VALUE!</v>
      </c>
      <c r="AK26" s="79" t="str">
        <f>(IFERROR(VLOOKUP(AB26,Categories!$A$2:$B$20,2,1),""))</f>
        <v/>
      </c>
      <c r="AL26" s="79" t="str">
        <f ca="1">IFERROR(VLOOKUP((HLOOKUP((VLOOKUP($AB26,Categories!$A$2:$F$20,3,1)), $AB$3:$AJ26, (ROW()-ROW($AB$3)+1), 0)), INDIRECT(VLOOKUP($AB26,Categories!$A$2:$F$20,6,1)),2,0),AK26)</f>
        <v/>
      </c>
      <c r="AM26" s="79" t="str">
        <f ca="1">IFERROR(VLOOKUP((HLOOKUP((VLOOKUP($AB26,Categories!$A$2:$F$20,4,1)),$AB$3:$AJ26,(ROW()-ROW($AB$3)+1),0)),INDIRECT(VLOOKUP($AB26,Categories!$A$2:$H$20,7,1)),2,0),"")</f>
        <v/>
      </c>
      <c r="AN26" s="79" t="str">
        <f ca="1">IFERROR(VLOOKUP((HLOOKUP((VLOOKUP($AB26,Categories!$A$2:$F$20,5,1)), $AB$3:$AJ26, (ROW()-ROW($AB$3)+1), 0)), INDIRECT(VLOOKUP($AB26,Categories!$A$2:$H$20,8,1)),2,0),"")</f>
        <v/>
      </c>
      <c r="AO26" s="79" t="str">
        <f t="shared" ca="1" si="12"/>
        <v/>
      </c>
      <c r="AP26" s="81"/>
      <c r="AQ26" s="70" t="str">
        <f>IFERROR(VLOOKUP(VALUE(MID(AP26,1,1)),AdditionalElements!$A$2:$B$50,2,0),"")</f>
        <v/>
      </c>
      <c r="AR26" s="70" t="str">
        <f>IFERROR(VLOOKUP(VALUE(MID(AP26,2,1)),AdditionalElements!$H$2:$I$50,2,0),"")</f>
        <v/>
      </c>
      <c r="AS26" s="70" t="str">
        <f>IFERROR(VLOOKUP(VALUE(MID(AP26,3,1)),AdditionalElements!$O$2:$P$50,2,0),"")</f>
        <v/>
      </c>
      <c r="AT26" s="70" t="str">
        <f>IFERROR(VLOOKUP(VALUE(MID(AP26,4,1)),AdditionalElements!$V$2:$W$50,2,0),"")</f>
        <v/>
      </c>
      <c r="AU26" s="71"/>
      <c r="AV26" s="79" t="str">
        <f>IFERROR(IF(VALUE(MID(AU26,1,1))=1, VLOOKUP(VALUE(MID(AU26,1,1)), TxtPanelShape!$A$2:$C$50, 3, 0), (IF(VALUE(MID(AU26,1,1))&gt;=7, VLOOKUP(VALUE(MID(AU26,1,1)), TxtPanelShape!$A$2:$C$50, 3, 0),VLOOKUP(VALUE(MID(AU26,1,2)),TxtPanelShape!$A$2:$C$50,3,0)))), "")</f>
        <v/>
      </c>
      <c r="AW26" s="79" t="str">
        <f>IFERROR(IF(VALUE(MID(AU26,1,1))=1, ", "&amp;VLOOKUP(VALUE(MID(AU26,2,1)), TxtPanelShape!$H$2:$I$50, 2, 0), IF(VALUE(MID(AU26,1,1))&gt;=7, ", "&amp;VLOOKUP(VALUE(MID(AU26,2,1)), TxtPanelShape!$H$2:$I$50, 2, 0),"")), "")</f>
        <v/>
      </c>
      <c r="AX26" s="79" t="str">
        <f>IFERROR(IF(VALUE(MID(AU26,1,1))=1, ", "&amp;VLOOKUP(VALUE(MID(AU26,3,1)), TxtPanelShape!$O$2:$P$50, 2, 0), IF(VALUE(MID(AU26,1,1))&gt;=7, ", "&amp;VLOOKUP(VALUE(MID(AU26,3,1)), TxtPanelShape!$O$2:$P$50, 2, 0),"")),"")</f>
        <v/>
      </c>
      <c r="AY26" s="79" t="str">
        <f>IFERROR("; "&amp;VLOOKUP(VALUE(MID(AU26,4,1)), TxtPanelShape!$V$2:$W$50,2,0),"")</f>
        <v/>
      </c>
      <c r="AZ26" s="79" t="str">
        <f t="shared" si="13"/>
        <v/>
      </c>
      <c r="BA26" s="71"/>
      <c r="BB26" s="79" t="str">
        <f>IFERROR(IF(VALUE(MID(BA26,1,1))=1, VLOOKUP(VALUE(MID(BA26,1,1)), TxtPanelShape!$A$2:$C$50, 3, 0), (IF(VALUE(MID(BA26,1,1))&gt;=7, VLOOKUP(VALUE(MID(BA26,1,1)), TxtPanelShape!$A$2:$C$50, 3, 0),VLOOKUP(VALUE(MID(BA26,1,2)),TxtPanelShape!$A$2:$C$50,3,0)))), "")</f>
        <v/>
      </c>
      <c r="BC26" s="79" t="str">
        <f>IFERROR(IF(VALUE(MID(BA26,1,1))=1, ", "&amp;VLOOKUP(VALUE(MID(BA26,2,1)), TxtPanelShape!$H$2:$I$50, 2, 0), IF(VALUE(MID(BA26,1,1))&gt;=7, ", "&amp;VLOOKUP(VALUE(MID(BA26,2,1)), TxtPanelShape!$H$2:$I$50, 2, 0),"")), "")</f>
        <v/>
      </c>
      <c r="BD26" s="79" t="str">
        <f>IFERROR(IF(VALUE(MID(BA26,1,1))=1, ", "&amp;VLOOKUP(VALUE(MID(BA26,3,1)), TxtPanelShape!$O$2:$P$50, 2, 0), IF(VALUE(MID(BA26,1,1))&gt;=7, ", "&amp;VLOOKUP(VALUE(MID(BA26,3,1)), TxtPanelShape!$O$2:$P$50, 2, 0),"")),"")</f>
        <v/>
      </c>
      <c r="BE26" s="79" t="str">
        <f>IFERROR("; "&amp;VLOOKUP(VALUE(MID(BA26,4,1)), TxtPanelShape!$V$2:$W$50,2,0),"")</f>
        <v/>
      </c>
      <c r="BF26" s="79" t="str">
        <f t="shared" si="14"/>
        <v/>
      </c>
      <c r="BG26" s="71"/>
      <c r="BH26" s="79" t="str">
        <f>IFERROR(VLOOKUP(BG26, TxtPanelDefinition!$A$2:$B$50, 2, 0),"")</f>
        <v/>
      </c>
      <c r="BI26" s="71"/>
      <c r="BJ26" s="79" t="str">
        <f>IFERROR(VLOOKUP(BI26, TxtPanelDefinition!$A$2:$B$50, 2, 0),"")</f>
        <v/>
      </c>
      <c r="BK26" s="71"/>
      <c r="BL26" s="79" t="str">
        <f>IFERROR(VLOOKUP(BK26, InscrTechniques!$A$2:$B$50, 2, 0),"")</f>
        <v/>
      </c>
      <c r="BM26" s="71"/>
      <c r="BN26" s="79" t="str">
        <f>IFERROR(VLOOKUP(BM26, InscrTechniques!$A$2:$B$50, 2, 0),"")</f>
        <v/>
      </c>
      <c r="BO26" s="71"/>
      <c r="BP26" s="79" t="str">
        <f>IFERROR(VLOOKUP(BO26, InscrTechniques!$A$2:$B$50, 2, 0),"")</f>
        <v/>
      </c>
      <c r="BQ26" s="71"/>
      <c r="BR26" s="79" t="str">
        <f>IFERROR(VLOOKUP(BQ26, InscrTechniques!$A$2:$B$50, 2, 0),"")</f>
        <v/>
      </c>
      <c r="BS26" s="71"/>
      <c r="BT26" s="79" t="str">
        <f>IFERROR(VLOOKUP(BS26, InscrTechniques!$A$2:$B$50, 2, 0),"")</f>
        <v/>
      </c>
      <c r="BU26" s="71"/>
      <c r="BV26" s="79" t="str">
        <f>IFERROR(VLOOKUP(BU26, InscrTechniques!$A$2:$B$50, 2, 0),"")</f>
        <v/>
      </c>
      <c r="BW26" s="125"/>
      <c r="BX26" s="79" t="str">
        <f>IFERROR(VLOOKUP(BW26, InscrTechniques!$A$2:$B$50, 2, 0),"")</f>
        <v/>
      </c>
      <c r="BY26" s="125"/>
      <c r="BZ26" s="79" t="str">
        <f>IFERROR(VLOOKUP(BY26, InscrTechniques!$A$2:$B$50, 2, 0),"")</f>
        <v/>
      </c>
      <c r="CA26" s="74"/>
      <c r="CB26" s="114" t="str">
        <f>IFERROR(VLOOKUP(CA26, LetterStyle!$A$2:$B$50, 2, 0),"")</f>
        <v/>
      </c>
      <c r="CC26" s="74"/>
      <c r="CD26" s="114" t="str">
        <f>IFERROR(VLOOKUP(CC26, LetterStyle!$A$2:$B$50, 2, 0),"")</f>
        <v/>
      </c>
      <c r="CE26" s="74"/>
      <c r="CF26" s="114" t="str">
        <f>IFERROR(VLOOKUP(CE26, LetterStyle!$A$2:$B$50, 2, 0),"")</f>
        <v/>
      </c>
      <c r="CG26" s="74"/>
      <c r="CH26" s="79" t="str">
        <f>IFERROR(VLOOKUP(CG26, LetterStyle!$A$2:$B$50, 2, 0),"")</f>
        <v/>
      </c>
      <c r="CI26" s="71"/>
      <c r="CJ26" s="79" t="str">
        <f>IFERROR(VLOOKUP(CI26, DecMotifs!$A$1:$B$306, 2, 0),"")</f>
        <v/>
      </c>
      <c r="CK26" s="71"/>
      <c r="CL26" s="79" t="str">
        <f>IFERROR(VLOOKUP(CK26, DecMotifs!$A$1:$B$306, 2, 0),"")</f>
        <v/>
      </c>
      <c r="CM26" s="71"/>
      <c r="CN26" s="79" t="str">
        <f>IFERROR(VLOOKUP(CM26, DecMotifs!$A$1:$B$306, 2, 0),"")</f>
        <v/>
      </c>
      <c r="CO26" s="71"/>
      <c r="CP26" s="79" t="str">
        <f>IFERROR(VLOOKUP(CO26, MarginalDec!$A$2:$B$253, 2, 0),"")</f>
        <v/>
      </c>
      <c r="CQ26" s="71"/>
      <c r="CR26" s="79" t="str">
        <f>IFERROR(VLOOKUP(CQ26, MarginalDec!$A$2:$B$253, 2, 0),"")</f>
        <v/>
      </c>
      <c r="CS26" s="71"/>
      <c r="CT26" s="79" t="str">
        <f>IFERROR(VLOOKUP(CS26, MarginalDec!$A$2:$B$253, 2, 0),"")</f>
        <v/>
      </c>
      <c r="CU26" s="71"/>
      <c r="CV26" s="79" t="str">
        <f>IF(ISBLANK(CU26),"", IFERROR(VLOOKUP(CU26, Tooling!$A$2:$B$252, 2, 0),""))</f>
        <v/>
      </c>
      <c r="CW26" s="71"/>
      <c r="CX26" s="79" t="str">
        <f>IF(ISBLANK(CW26),"", IFERROR(VLOOKUP(CW26, Tooling!$A$2:$B$252, 2, 0),""))</f>
        <v/>
      </c>
      <c r="CY26" s="71"/>
      <c r="CZ26" s="79" t="str">
        <f>IF(ISBLANK(CY26),"", IFERROR(VLOOKUP(CY26, Repairs!$A$2:$B$252, 2, 0),""))</f>
        <v/>
      </c>
      <c r="DA26" s="77"/>
      <c r="DB26" s="71"/>
      <c r="DC26" s="79" t="str">
        <f>IFERROR(VLOOKUP(DB26, DatingReason!$A$2:$B$252, 2, 0),"")</f>
        <v/>
      </c>
      <c r="DD26" s="123" t="str">
        <f t="shared" si="15"/>
        <v/>
      </c>
      <c r="DF26" s="119" t="str">
        <f t="array" ref="DF26">IF(AND($B26&lt;&gt;"", $DE26&lt;&gt;"", $DE26&lt;&gt;"No"),MAX(IF($B26=PEOPLE!$B$4:$B$1000, PEOPLE!$Q$4:$Q$1000,""))+100,"")</f>
        <v/>
      </c>
      <c r="DG26" s="68"/>
      <c r="DH26" s="76">
        <f>COUNTIF(PEOPLE!B:B, MEMORIALS!B26)</f>
        <v>0</v>
      </c>
      <c r="DI26" s="82"/>
      <c r="DJ26" s="82"/>
      <c r="DK26" s="82"/>
      <c r="DL26" s="68"/>
      <c r="DM26" s="68"/>
      <c r="DN26" s="68"/>
      <c r="DO26" s="68"/>
      <c r="DP26" s="68"/>
    </row>
    <row r="27" spans="1:120" ht="15" customHeight="1" x14ac:dyDescent="0.25">
      <c r="A27" s="68"/>
      <c r="B27" s="69"/>
      <c r="C27" s="68"/>
      <c r="D27" s="68"/>
      <c r="E27" s="70" t="str">
        <f>IF(D27="","",VLOOKUP(D27,Denomination!$A$2:$B$50, 2, 0))</f>
        <v/>
      </c>
      <c r="F27" s="68"/>
      <c r="G27" s="71"/>
      <c r="H27" s="70" t="str">
        <f>IF(G27="","",VLOOKUP(G27,MCondition!$A$2:$B$50, 2, 0))</f>
        <v/>
      </c>
      <c r="I27" s="72"/>
      <c r="J27" s="71"/>
      <c r="K27" s="70" t="str">
        <f>IF(J27="","",VLOOKUP(J27,ICondition!$A$2:$B$50, 2, 0))</f>
        <v/>
      </c>
      <c r="L27" s="73"/>
      <c r="M27" s="73"/>
      <c r="N27" s="73"/>
      <c r="O27" s="73"/>
      <c r="P27" s="73"/>
      <c r="Q27" s="73"/>
      <c r="R27" s="78"/>
      <c r="S27" s="79" t="str">
        <f>IFERROR(VLOOKUP(R27,Material!$A$2:$B$59, 2, 0),"")</f>
        <v/>
      </c>
      <c r="T27" s="71"/>
      <c r="U27" s="79" t="str">
        <f>IFERROR(VLOOKUP(T27,Material!$A$2:$B$59, 2, 0),"")</f>
        <v/>
      </c>
      <c r="V27" s="71"/>
      <c r="W27" s="79" t="str">
        <f>IFERROR(VLOOKUP(V27,Material!$A$2:$B$59, 2, 0),"")</f>
        <v/>
      </c>
      <c r="X27" s="71"/>
      <c r="Y27" s="79" t="str">
        <f>IFERROR(VLOOKUP(X27,Material!$A$2:$B$59, 2, 0),"")</f>
        <v/>
      </c>
      <c r="Z27" s="71"/>
      <c r="AA27" s="79" t="str">
        <f>IFERROR(VLOOKUP(Z27,Material!$A$2:$B$59, 2, 0),"")</f>
        <v/>
      </c>
      <c r="AB27" s="74"/>
      <c r="AC27" s="75" t="e">
        <f t="shared" si="0"/>
        <v>#VALUE!</v>
      </c>
      <c r="AD27" s="75" t="e">
        <f t="shared" si="1"/>
        <v>#VALUE!</v>
      </c>
      <c r="AE27" s="75" t="e">
        <f t="shared" si="7"/>
        <v>#VALUE!</v>
      </c>
      <c r="AF27" s="75" t="e">
        <f t="shared" si="2"/>
        <v>#VALUE!</v>
      </c>
      <c r="AG27" s="75" t="e">
        <f t="shared" si="8"/>
        <v>#VALUE!</v>
      </c>
      <c r="AH27" s="75" t="e">
        <f t="shared" si="9"/>
        <v>#VALUE!</v>
      </c>
      <c r="AI27" s="75" t="e">
        <f t="shared" si="10"/>
        <v>#VALUE!</v>
      </c>
      <c r="AJ27" s="80" t="e">
        <f t="shared" si="11"/>
        <v>#VALUE!</v>
      </c>
      <c r="AK27" s="79" t="str">
        <f>(IFERROR(VLOOKUP(AB27,Categories!$A$2:$B$20,2,1),""))</f>
        <v/>
      </c>
      <c r="AL27" s="79" t="str">
        <f ca="1">IFERROR(VLOOKUP((HLOOKUP((VLOOKUP($AB27,Categories!$A$2:$F$20,3,1)), $AB$3:$AJ27, (ROW()-ROW($AB$3)+1), 0)), INDIRECT(VLOOKUP($AB27,Categories!$A$2:$F$20,6,1)),2,0),AK27)</f>
        <v/>
      </c>
      <c r="AM27" s="79" t="str">
        <f ca="1">IFERROR(VLOOKUP((HLOOKUP((VLOOKUP($AB27,Categories!$A$2:$F$20,4,1)),$AB$3:$AJ27,(ROW()-ROW($AB$3)+1),0)),INDIRECT(VLOOKUP($AB27,Categories!$A$2:$H$20,7,1)),2,0),"")</f>
        <v/>
      </c>
      <c r="AN27" s="79" t="str">
        <f ca="1">IFERROR(VLOOKUP((HLOOKUP((VLOOKUP($AB27,Categories!$A$2:$F$20,5,1)), $AB$3:$AJ27, (ROW()-ROW($AB$3)+1), 0)), INDIRECT(VLOOKUP($AB27,Categories!$A$2:$H$20,8,1)),2,0),"")</f>
        <v/>
      </c>
      <c r="AO27" s="79" t="str">
        <f t="shared" ca="1" si="12"/>
        <v/>
      </c>
      <c r="AP27" s="81"/>
      <c r="AQ27" s="70" t="str">
        <f>IFERROR(VLOOKUP(VALUE(MID(AP27,1,1)),AdditionalElements!$A$2:$B$50,2,0),"")</f>
        <v/>
      </c>
      <c r="AR27" s="70" t="str">
        <f>IFERROR(VLOOKUP(VALUE(MID(AP27,2,1)),AdditionalElements!$H$2:$I$50,2,0),"")</f>
        <v/>
      </c>
      <c r="AS27" s="70" t="str">
        <f>IFERROR(VLOOKUP(VALUE(MID(AP27,3,1)),AdditionalElements!$O$2:$P$50,2,0),"")</f>
        <v/>
      </c>
      <c r="AT27" s="70" t="str">
        <f>IFERROR(VLOOKUP(VALUE(MID(AP27,4,1)),AdditionalElements!$V$2:$W$50,2,0),"")</f>
        <v/>
      </c>
      <c r="AU27" s="71"/>
      <c r="AV27" s="79" t="str">
        <f>IFERROR(IF(VALUE(MID(AU27,1,1))=1, VLOOKUP(VALUE(MID(AU27,1,1)), TxtPanelShape!$A$2:$C$50, 3, 0), (IF(VALUE(MID(AU27,1,1))&gt;=7, VLOOKUP(VALUE(MID(AU27,1,1)), TxtPanelShape!$A$2:$C$50, 3, 0),VLOOKUP(VALUE(MID(AU27,1,2)),TxtPanelShape!$A$2:$C$50,3,0)))), "")</f>
        <v/>
      </c>
      <c r="AW27" s="79" t="str">
        <f>IFERROR(IF(VALUE(MID(AU27,1,1))=1, ", "&amp;VLOOKUP(VALUE(MID(AU27,2,1)), TxtPanelShape!$H$2:$I$50, 2, 0), IF(VALUE(MID(AU27,1,1))&gt;=7, ", "&amp;VLOOKUP(VALUE(MID(AU27,2,1)), TxtPanelShape!$H$2:$I$50, 2, 0),"")), "")</f>
        <v/>
      </c>
      <c r="AX27" s="79" t="str">
        <f>IFERROR(IF(VALUE(MID(AU27,1,1))=1, ", "&amp;VLOOKUP(VALUE(MID(AU27,3,1)), TxtPanelShape!$O$2:$P$50, 2, 0), IF(VALUE(MID(AU27,1,1))&gt;=7, ", "&amp;VLOOKUP(VALUE(MID(AU27,3,1)), TxtPanelShape!$O$2:$P$50, 2, 0),"")),"")</f>
        <v/>
      </c>
      <c r="AY27" s="79" t="str">
        <f>IFERROR("; "&amp;VLOOKUP(VALUE(MID(AU27,4,1)), TxtPanelShape!$V$2:$W$50,2,0),"")</f>
        <v/>
      </c>
      <c r="AZ27" s="79" t="str">
        <f t="shared" si="13"/>
        <v/>
      </c>
      <c r="BA27" s="71"/>
      <c r="BB27" s="79" t="str">
        <f>IFERROR(IF(VALUE(MID(BA27,1,1))=1, VLOOKUP(VALUE(MID(BA27,1,1)), TxtPanelShape!$A$2:$C$50, 3, 0), (IF(VALUE(MID(BA27,1,1))&gt;=7, VLOOKUP(VALUE(MID(BA27,1,1)), TxtPanelShape!$A$2:$C$50, 3, 0),VLOOKUP(VALUE(MID(BA27,1,2)),TxtPanelShape!$A$2:$C$50,3,0)))), "")</f>
        <v/>
      </c>
      <c r="BC27" s="79" t="str">
        <f>IFERROR(IF(VALUE(MID(BA27,1,1))=1, ", "&amp;VLOOKUP(VALUE(MID(BA27,2,1)), TxtPanelShape!$H$2:$I$50, 2, 0), IF(VALUE(MID(BA27,1,1))&gt;=7, ", "&amp;VLOOKUP(VALUE(MID(BA27,2,1)), TxtPanelShape!$H$2:$I$50, 2, 0),"")), "")</f>
        <v/>
      </c>
      <c r="BD27" s="79" t="str">
        <f>IFERROR(IF(VALUE(MID(BA27,1,1))=1, ", "&amp;VLOOKUP(VALUE(MID(BA27,3,1)), TxtPanelShape!$O$2:$P$50, 2, 0), IF(VALUE(MID(BA27,1,1))&gt;=7, ", "&amp;VLOOKUP(VALUE(MID(BA27,3,1)), TxtPanelShape!$O$2:$P$50, 2, 0),"")),"")</f>
        <v/>
      </c>
      <c r="BE27" s="79" t="str">
        <f>IFERROR("; "&amp;VLOOKUP(VALUE(MID(BA27,4,1)), TxtPanelShape!$V$2:$W$50,2,0),"")</f>
        <v/>
      </c>
      <c r="BF27" s="79" t="str">
        <f t="shared" si="14"/>
        <v/>
      </c>
      <c r="BG27" s="71"/>
      <c r="BH27" s="79" t="str">
        <f>IFERROR(VLOOKUP(BG27, TxtPanelDefinition!$A$2:$B$50, 2, 0),"")</f>
        <v/>
      </c>
      <c r="BI27" s="71"/>
      <c r="BJ27" s="79" t="str">
        <f>IFERROR(VLOOKUP(BI27, TxtPanelDefinition!$A$2:$B$50, 2, 0),"")</f>
        <v/>
      </c>
      <c r="BK27" s="71"/>
      <c r="BL27" s="79" t="str">
        <f>IFERROR(VLOOKUP(BK27, InscrTechniques!$A$2:$B$50, 2, 0),"")</f>
        <v/>
      </c>
      <c r="BM27" s="71"/>
      <c r="BN27" s="79" t="str">
        <f>IFERROR(VLOOKUP(BM27, InscrTechniques!$A$2:$B$50, 2, 0),"")</f>
        <v/>
      </c>
      <c r="BO27" s="71"/>
      <c r="BP27" s="79" t="str">
        <f>IFERROR(VLOOKUP(BO27, InscrTechniques!$A$2:$B$50, 2, 0),"")</f>
        <v/>
      </c>
      <c r="BQ27" s="71"/>
      <c r="BR27" s="79" t="str">
        <f>IFERROR(VLOOKUP(BQ27, InscrTechniques!$A$2:$B$50, 2, 0),"")</f>
        <v/>
      </c>
      <c r="BS27" s="71"/>
      <c r="BT27" s="79" t="str">
        <f>IFERROR(VLOOKUP(BS27, InscrTechniques!$A$2:$B$50, 2, 0),"")</f>
        <v/>
      </c>
      <c r="BU27" s="71"/>
      <c r="BV27" s="79" t="str">
        <f>IFERROR(VLOOKUP(BU27, InscrTechniques!$A$2:$B$50, 2, 0),"")</f>
        <v/>
      </c>
      <c r="BW27" s="125"/>
      <c r="BX27" s="79" t="str">
        <f>IFERROR(VLOOKUP(BW27, InscrTechniques!$A$2:$B$50, 2, 0),"")</f>
        <v/>
      </c>
      <c r="BY27" s="125"/>
      <c r="BZ27" s="79" t="str">
        <f>IFERROR(VLOOKUP(BY27, InscrTechniques!$A$2:$B$50, 2, 0),"")</f>
        <v/>
      </c>
      <c r="CA27" s="74"/>
      <c r="CB27" s="114" t="str">
        <f>IFERROR(VLOOKUP(CA27, LetterStyle!$A$2:$B$50, 2, 0),"")</f>
        <v/>
      </c>
      <c r="CC27" s="74"/>
      <c r="CD27" s="114" t="str">
        <f>IFERROR(VLOOKUP(CC27, LetterStyle!$A$2:$B$50, 2, 0),"")</f>
        <v/>
      </c>
      <c r="CE27" s="74"/>
      <c r="CF27" s="114" t="str">
        <f>IFERROR(VLOOKUP(CE27, LetterStyle!$A$2:$B$50, 2, 0),"")</f>
        <v/>
      </c>
      <c r="CG27" s="74"/>
      <c r="CH27" s="79" t="str">
        <f>IFERROR(VLOOKUP(CG27, LetterStyle!$A$2:$B$50, 2, 0),"")</f>
        <v/>
      </c>
      <c r="CI27" s="71"/>
      <c r="CJ27" s="79" t="str">
        <f>IFERROR(VLOOKUP(CI27, DecMotifs!$A$1:$B$306, 2, 0),"")</f>
        <v/>
      </c>
      <c r="CK27" s="71"/>
      <c r="CL27" s="79" t="str">
        <f>IFERROR(VLOOKUP(CK27, DecMotifs!$A$1:$B$306, 2, 0),"")</f>
        <v/>
      </c>
      <c r="CM27" s="71"/>
      <c r="CN27" s="79" t="str">
        <f>IFERROR(VLOOKUP(CM27, DecMotifs!$A$1:$B$306, 2, 0),"")</f>
        <v/>
      </c>
      <c r="CO27" s="71"/>
      <c r="CP27" s="79" t="str">
        <f>IFERROR(VLOOKUP(CO27, MarginalDec!$A$2:$B$253, 2, 0),"")</f>
        <v/>
      </c>
      <c r="CQ27" s="71"/>
      <c r="CR27" s="79" t="str">
        <f>IFERROR(VLOOKUP(CQ27, MarginalDec!$A$2:$B$253, 2, 0),"")</f>
        <v/>
      </c>
      <c r="CS27" s="71"/>
      <c r="CT27" s="79" t="str">
        <f>IFERROR(VLOOKUP(CS27, MarginalDec!$A$2:$B$253, 2, 0),"")</f>
        <v/>
      </c>
      <c r="CU27" s="71"/>
      <c r="CV27" s="79" t="str">
        <f>IF(ISBLANK(CU27),"", IFERROR(VLOOKUP(CU27, Tooling!$A$2:$B$252, 2, 0),""))</f>
        <v/>
      </c>
      <c r="CW27" s="71"/>
      <c r="CX27" s="79" t="str">
        <f>IF(ISBLANK(CW27),"", IFERROR(VLOOKUP(CW27, Tooling!$A$2:$B$252, 2, 0),""))</f>
        <v/>
      </c>
      <c r="CY27" s="71"/>
      <c r="CZ27" s="79" t="str">
        <f>IF(ISBLANK(CY27),"", IFERROR(VLOOKUP(CY27, Repairs!$A$2:$B$252, 2, 0),""))</f>
        <v/>
      </c>
      <c r="DA27" s="77"/>
      <c r="DB27" s="71"/>
      <c r="DC27" s="79" t="str">
        <f>IFERROR(VLOOKUP(DB27, DatingReason!$A$2:$B$252, 2, 0),"")</f>
        <v/>
      </c>
      <c r="DD27" s="123" t="str">
        <f t="shared" si="15"/>
        <v/>
      </c>
      <c r="DF27" s="119" t="str">
        <f t="array" ref="DF27">IF(AND($B27&lt;&gt;"", $DE27&lt;&gt;"", $DE27&lt;&gt;"No"),MAX(IF($B27=PEOPLE!$B$4:$B$1000, PEOPLE!$Q$4:$Q$1000,""))+100,"")</f>
        <v/>
      </c>
      <c r="DG27" s="68"/>
      <c r="DH27" s="76">
        <f>COUNTIF(PEOPLE!B:B, MEMORIALS!B27)</f>
        <v>0</v>
      </c>
      <c r="DI27" s="82"/>
      <c r="DJ27" s="82"/>
      <c r="DK27" s="82"/>
      <c r="DL27" s="68"/>
      <c r="DM27" s="68"/>
      <c r="DN27" s="68"/>
      <c r="DO27" s="68"/>
      <c r="DP27" s="68"/>
    </row>
    <row r="28" spans="1:120" ht="15" customHeight="1" x14ac:dyDescent="0.25">
      <c r="A28" s="68"/>
      <c r="B28" s="69"/>
      <c r="C28" s="68"/>
      <c r="D28" s="68"/>
      <c r="E28" s="70" t="str">
        <f>IF(D28="","",VLOOKUP(D28,Denomination!$A$2:$B$50, 2, 0))</f>
        <v/>
      </c>
      <c r="F28" s="68"/>
      <c r="G28" s="71"/>
      <c r="H28" s="70" t="str">
        <f>IF(G28="","",VLOOKUP(G28,MCondition!$A$2:$B$50, 2, 0))</f>
        <v/>
      </c>
      <c r="I28" s="72"/>
      <c r="J28" s="71"/>
      <c r="K28" s="70" t="str">
        <f>IF(J28="","",VLOOKUP(J28,ICondition!$A$2:$B$50, 2, 0))</f>
        <v/>
      </c>
      <c r="L28" s="73"/>
      <c r="M28" s="73"/>
      <c r="N28" s="73"/>
      <c r="O28" s="73"/>
      <c r="P28" s="73"/>
      <c r="Q28" s="73"/>
      <c r="R28" s="78"/>
      <c r="S28" s="79" t="str">
        <f>IFERROR(VLOOKUP(R28,Material!$A$2:$B$59, 2, 0),"")</f>
        <v/>
      </c>
      <c r="T28" s="71"/>
      <c r="U28" s="79" t="str">
        <f>IFERROR(VLOOKUP(T28,Material!$A$2:$B$59, 2, 0),"")</f>
        <v/>
      </c>
      <c r="V28" s="71"/>
      <c r="W28" s="79" t="str">
        <f>IFERROR(VLOOKUP(V28,Material!$A$2:$B$59, 2, 0),"")</f>
        <v/>
      </c>
      <c r="X28" s="71"/>
      <c r="Y28" s="79" t="str">
        <f>IFERROR(VLOOKUP(X28,Material!$A$2:$B$59, 2, 0),"")</f>
        <v/>
      </c>
      <c r="Z28" s="71"/>
      <c r="AA28" s="79" t="str">
        <f>IFERROR(VLOOKUP(Z28,Material!$A$2:$B$59, 2, 0),"")</f>
        <v/>
      </c>
      <c r="AB28" s="74"/>
      <c r="AC28" s="75" t="e">
        <f t="shared" si="0"/>
        <v>#VALUE!</v>
      </c>
      <c r="AD28" s="75" t="e">
        <f t="shared" si="1"/>
        <v>#VALUE!</v>
      </c>
      <c r="AE28" s="75" t="e">
        <f t="shared" si="7"/>
        <v>#VALUE!</v>
      </c>
      <c r="AF28" s="75" t="e">
        <f t="shared" si="2"/>
        <v>#VALUE!</v>
      </c>
      <c r="AG28" s="75" t="e">
        <f t="shared" si="8"/>
        <v>#VALUE!</v>
      </c>
      <c r="AH28" s="75" t="e">
        <f t="shared" si="9"/>
        <v>#VALUE!</v>
      </c>
      <c r="AI28" s="75" t="e">
        <f t="shared" si="10"/>
        <v>#VALUE!</v>
      </c>
      <c r="AJ28" s="80" t="e">
        <f t="shared" si="11"/>
        <v>#VALUE!</v>
      </c>
      <c r="AK28" s="79" t="str">
        <f>(IFERROR(VLOOKUP(AB28,Categories!$A$2:$B$20,2,1),""))</f>
        <v/>
      </c>
      <c r="AL28" s="79" t="str">
        <f ca="1">IFERROR(VLOOKUP((HLOOKUP((VLOOKUP($AB28,Categories!$A$2:$F$20,3,1)), $AB$3:$AJ28, (ROW()-ROW($AB$3)+1), 0)), INDIRECT(VLOOKUP($AB28,Categories!$A$2:$F$20,6,1)),2,0),AK28)</f>
        <v/>
      </c>
      <c r="AM28" s="79" t="str">
        <f ca="1">IFERROR(VLOOKUP((HLOOKUP((VLOOKUP($AB28,Categories!$A$2:$F$20,4,1)),$AB$3:$AJ28,(ROW()-ROW($AB$3)+1),0)),INDIRECT(VLOOKUP($AB28,Categories!$A$2:$H$20,7,1)),2,0),"")</f>
        <v/>
      </c>
      <c r="AN28" s="79" t="str">
        <f ca="1">IFERROR(VLOOKUP((HLOOKUP((VLOOKUP($AB28,Categories!$A$2:$F$20,5,1)), $AB$3:$AJ28, (ROW()-ROW($AB$3)+1), 0)), INDIRECT(VLOOKUP($AB28,Categories!$A$2:$H$20,8,1)),2,0),"")</f>
        <v/>
      </c>
      <c r="AO28" s="79" t="str">
        <f t="shared" ca="1" si="12"/>
        <v/>
      </c>
      <c r="AP28" s="81"/>
      <c r="AQ28" s="70" t="str">
        <f>IFERROR(VLOOKUP(VALUE(MID(AP28,1,1)),AdditionalElements!$A$2:$B$50,2,0),"")</f>
        <v/>
      </c>
      <c r="AR28" s="70" t="str">
        <f>IFERROR(VLOOKUP(VALUE(MID(AP28,2,1)),AdditionalElements!$H$2:$I$50,2,0),"")</f>
        <v/>
      </c>
      <c r="AS28" s="70" t="str">
        <f>IFERROR(VLOOKUP(VALUE(MID(AP28,3,1)),AdditionalElements!$O$2:$P$50,2,0),"")</f>
        <v/>
      </c>
      <c r="AT28" s="70" t="str">
        <f>IFERROR(VLOOKUP(VALUE(MID(AP28,4,1)),AdditionalElements!$V$2:$W$50,2,0),"")</f>
        <v/>
      </c>
      <c r="AU28" s="71"/>
      <c r="AV28" s="79" t="str">
        <f>IFERROR(IF(VALUE(MID(AU28,1,1))=1, VLOOKUP(VALUE(MID(AU28,1,1)), TxtPanelShape!$A$2:$C$50, 3, 0), (IF(VALUE(MID(AU28,1,1))&gt;=7, VLOOKUP(VALUE(MID(AU28,1,1)), TxtPanelShape!$A$2:$C$50, 3, 0),VLOOKUP(VALUE(MID(AU28,1,2)),TxtPanelShape!$A$2:$C$50,3,0)))), "")</f>
        <v/>
      </c>
      <c r="AW28" s="79" t="str">
        <f>IFERROR(IF(VALUE(MID(AU28,1,1))=1, ", "&amp;VLOOKUP(VALUE(MID(AU28,2,1)), TxtPanelShape!$H$2:$I$50, 2, 0), IF(VALUE(MID(AU28,1,1))&gt;=7, ", "&amp;VLOOKUP(VALUE(MID(AU28,2,1)), TxtPanelShape!$H$2:$I$50, 2, 0),"")), "")</f>
        <v/>
      </c>
      <c r="AX28" s="79" t="str">
        <f>IFERROR(IF(VALUE(MID(AU28,1,1))=1, ", "&amp;VLOOKUP(VALUE(MID(AU28,3,1)), TxtPanelShape!$O$2:$P$50, 2, 0), IF(VALUE(MID(AU28,1,1))&gt;=7, ", "&amp;VLOOKUP(VALUE(MID(AU28,3,1)), TxtPanelShape!$O$2:$P$50, 2, 0),"")),"")</f>
        <v/>
      </c>
      <c r="AY28" s="79" t="str">
        <f>IFERROR("; "&amp;VLOOKUP(VALUE(MID(AU28,4,1)), TxtPanelShape!$V$2:$W$50,2,0),"")</f>
        <v/>
      </c>
      <c r="AZ28" s="79" t="str">
        <f t="shared" si="13"/>
        <v/>
      </c>
      <c r="BA28" s="71"/>
      <c r="BB28" s="79" t="str">
        <f>IFERROR(IF(VALUE(MID(BA28,1,1))=1, VLOOKUP(VALUE(MID(BA28,1,1)), TxtPanelShape!$A$2:$C$50, 3, 0), (IF(VALUE(MID(BA28,1,1))&gt;=7, VLOOKUP(VALUE(MID(BA28,1,1)), TxtPanelShape!$A$2:$C$50, 3, 0),VLOOKUP(VALUE(MID(BA28,1,2)),TxtPanelShape!$A$2:$C$50,3,0)))), "")</f>
        <v/>
      </c>
      <c r="BC28" s="79" t="str">
        <f>IFERROR(IF(VALUE(MID(BA28,1,1))=1, ", "&amp;VLOOKUP(VALUE(MID(BA28,2,1)), TxtPanelShape!$H$2:$I$50, 2, 0), IF(VALUE(MID(BA28,1,1))&gt;=7, ", "&amp;VLOOKUP(VALUE(MID(BA28,2,1)), TxtPanelShape!$H$2:$I$50, 2, 0),"")), "")</f>
        <v/>
      </c>
      <c r="BD28" s="79" t="str">
        <f>IFERROR(IF(VALUE(MID(BA28,1,1))=1, ", "&amp;VLOOKUP(VALUE(MID(BA28,3,1)), TxtPanelShape!$O$2:$P$50, 2, 0), IF(VALUE(MID(BA28,1,1))&gt;=7, ", "&amp;VLOOKUP(VALUE(MID(BA28,3,1)), TxtPanelShape!$O$2:$P$50, 2, 0),"")),"")</f>
        <v/>
      </c>
      <c r="BE28" s="79" t="str">
        <f>IFERROR("; "&amp;VLOOKUP(VALUE(MID(BA28,4,1)), TxtPanelShape!$V$2:$W$50,2,0),"")</f>
        <v/>
      </c>
      <c r="BF28" s="79" t="str">
        <f t="shared" si="14"/>
        <v/>
      </c>
      <c r="BG28" s="71"/>
      <c r="BH28" s="79" t="str">
        <f>IFERROR(VLOOKUP(BG28, TxtPanelDefinition!$A$2:$B$50, 2, 0),"")</f>
        <v/>
      </c>
      <c r="BI28" s="71"/>
      <c r="BJ28" s="79" t="str">
        <f>IFERROR(VLOOKUP(BI28, TxtPanelDefinition!$A$2:$B$50, 2, 0),"")</f>
        <v/>
      </c>
      <c r="BK28" s="71"/>
      <c r="BL28" s="79" t="str">
        <f>IFERROR(VLOOKUP(BK28, InscrTechniques!$A$2:$B$50, 2, 0),"")</f>
        <v/>
      </c>
      <c r="BM28" s="71"/>
      <c r="BN28" s="79" t="str">
        <f>IFERROR(VLOOKUP(BM28, InscrTechniques!$A$2:$B$50, 2, 0),"")</f>
        <v/>
      </c>
      <c r="BO28" s="71"/>
      <c r="BP28" s="79" t="str">
        <f>IFERROR(VLOOKUP(BO28, InscrTechniques!$A$2:$B$50, 2, 0),"")</f>
        <v/>
      </c>
      <c r="BQ28" s="71"/>
      <c r="BR28" s="79" t="str">
        <f>IFERROR(VLOOKUP(BQ28, InscrTechniques!$A$2:$B$50, 2, 0),"")</f>
        <v/>
      </c>
      <c r="BS28" s="71"/>
      <c r="BT28" s="79" t="str">
        <f>IFERROR(VLOOKUP(BS28, InscrTechniques!$A$2:$B$50, 2, 0),"")</f>
        <v/>
      </c>
      <c r="BU28" s="71"/>
      <c r="BV28" s="79" t="str">
        <f>IFERROR(VLOOKUP(BU28, InscrTechniques!$A$2:$B$50, 2, 0),"")</f>
        <v/>
      </c>
      <c r="BW28" s="125"/>
      <c r="BX28" s="79" t="str">
        <f>IFERROR(VLOOKUP(BW28, InscrTechniques!$A$2:$B$50, 2, 0),"")</f>
        <v/>
      </c>
      <c r="BY28" s="125"/>
      <c r="BZ28" s="79" t="str">
        <f>IFERROR(VLOOKUP(BY28, InscrTechniques!$A$2:$B$50, 2, 0),"")</f>
        <v/>
      </c>
      <c r="CA28" s="74"/>
      <c r="CB28" s="114" t="str">
        <f>IFERROR(VLOOKUP(CA28, LetterStyle!$A$2:$B$50, 2, 0),"")</f>
        <v/>
      </c>
      <c r="CC28" s="74"/>
      <c r="CD28" s="114" t="str">
        <f>IFERROR(VLOOKUP(CC28, LetterStyle!$A$2:$B$50, 2, 0),"")</f>
        <v/>
      </c>
      <c r="CE28" s="74"/>
      <c r="CF28" s="114" t="str">
        <f>IFERROR(VLOOKUP(CE28, LetterStyle!$A$2:$B$50, 2, 0),"")</f>
        <v/>
      </c>
      <c r="CG28" s="74"/>
      <c r="CH28" s="79" t="str">
        <f>IFERROR(VLOOKUP(CG28, LetterStyle!$A$2:$B$50, 2, 0),"")</f>
        <v/>
      </c>
      <c r="CI28" s="71"/>
      <c r="CJ28" s="79" t="str">
        <f>IFERROR(VLOOKUP(CI28, DecMotifs!$A$1:$B$306, 2, 0),"")</f>
        <v/>
      </c>
      <c r="CK28" s="71"/>
      <c r="CL28" s="79" t="str">
        <f>IFERROR(VLOOKUP(CK28, DecMotifs!$A$1:$B$306, 2, 0),"")</f>
        <v/>
      </c>
      <c r="CM28" s="71"/>
      <c r="CN28" s="79" t="str">
        <f>IFERROR(VLOOKUP(CM28, DecMotifs!$A$1:$B$306, 2, 0),"")</f>
        <v/>
      </c>
      <c r="CO28" s="71"/>
      <c r="CP28" s="79" t="str">
        <f>IFERROR(VLOOKUP(CO28, MarginalDec!$A$2:$B$253, 2, 0),"")</f>
        <v/>
      </c>
      <c r="CQ28" s="71"/>
      <c r="CR28" s="79" t="str">
        <f>IFERROR(VLOOKUP(CQ28, MarginalDec!$A$2:$B$253, 2, 0),"")</f>
        <v/>
      </c>
      <c r="CS28" s="71"/>
      <c r="CT28" s="79" t="str">
        <f>IFERROR(VLOOKUP(CS28, MarginalDec!$A$2:$B$253, 2, 0),"")</f>
        <v/>
      </c>
      <c r="CU28" s="71"/>
      <c r="CV28" s="79" t="str">
        <f>IF(ISBLANK(CU28),"", IFERROR(VLOOKUP(CU28, Tooling!$A$2:$B$252, 2, 0),""))</f>
        <v/>
      </c>
      <c r="CW28" s="71"/>
      <c r="CX28" s="79" t="str">
        <f>IF(ISBLANK(CW28),"", IFERROR(VLOOKUP(CW28, Tooling!$A$2:$B$252, 2, 0),""))</f>
        <v/>
      </c>
      <c r="CY28" s="71"/>
      <c r="CZ28" s="79" t="str">
        <f>IF(ISBLANK(CY28),"", IFERROR(VLOOKUP(CY28, Repairs!$A$2:$B$252, 2, 0),""))</f>
        <v/>
      </c>
      <c r="DA28" s="77"/>
      <c r="DB28" s="71"/>
      <c r="DC28" s="79" t="str">
        <f>IFERROR(VLOOKUP(DB28, DatingReason!$A$2:$B$252, 2, 0),"")</f>
        <v/>
      </c>
      <c r="DD28" s="123" t="str">
        <f t="shared" si="15"/>
        <v/>
      </c>
      <c r="DF28" s="119" t="str">
        <f t="array" ref="DF28">IF(AND($B28&lt;&gt;"", $DE28&lt;&gt;"", $DE28&lt;&gt;"No"),MAX(IF($B28=PEOPLE!$B$4:$B$1000, PEOPLE!$Q$4:$Q$1000,""))+100,"")</f>
        <v/>
      </c>
      <c r="DG28" s="68"/>
      <c r="DH28" s="76">
        <f>COUNTIF(PEOPLE!B:B, MEMORIALS!B28)</f>
        <v>0</v>
      </c>
      <c r="DI28" s="82"/>
      <c r="DJ28" s="82"/>
      <c r="DK28" s="82"/>
      <c r="DL28" s="68"/>
      <c r="DM28" s="68"/>
      <c r="DN28" s="68"/>
      <c r="DO28" s="68"/>
      <c r="DP28" s="68"/>
    </row>
    <row r="29" spans="1:120" ht="15" customHeight="1" x14ac:dyDescent="0.25">
      <c r="A29" s="68"/>
      <c r="B29" s="69"/>
      <c r="C29" s="68"/>
      <c r="D29" s="68"/>
      <c r="E29" s="70" t="str">
        <f>IF(D29="","",VLOOKUP(D29,Denomination!$A$2:$B$50, 2, 0))</f>
        <v/>
      </c>
      <c r="F29" s="68"/>
      <c r="G29" s="71"/>
      <c r="H29" s="70" t="str">
        <f>IF(G29="","",VLOOKUP(G29,MCondition!$A$2:$B$50, 2, 0))</f>
        <v/>
      </c>
      <c r="I29" s="72"/>
      <c r="J29" s="71"/>
      <c r="K29" s="70" t="str">
        <f>IF(J29="","",VLOOKUP(J29,ICondition!$A$2:$B$50, 2, 0))</f>
        <v/>
      </c>
      <c r="L29" s="73"/>
      <c r="M29" s="73"/>
      <c r="N29" s="73"/>
      <c r="O29" s="73"/>
      <c r="P29" s="73"/>
      <c r="Q29" s="73"/>
      <c r="R29" s="78"/>
      <c r="S29" s="79" t="str">
        <f>IFERROR(VLOOKUP(R29,Material!$A$2:$B$59, 2, 0),"")</f>
        <v/>
      </c>
      <c r="T29" s="71"/>
      <c r="U29" s="79" t="str">
        <f>IFERROR(VLOOKUP(T29,Material!$A$2:$B$59, 2, 0),"")</f>
        <v/>
      </c>
      <c r="V29" s="71"/>
      <c r="W29" s="79" t="str">
        <f>IFERROR(VLOOKUP(V29,Material!$A$2:$B$59, 2, 0),"")</f>
        <v/>
      </c>
      <c r="X29" s="71"/>
      <c r="Y29" s="79" t="str">
        <f>IFERROR(VLOOKUP(X29,Material!$A$2:$B$59, 2, 0),"")</f>
        <v/>
      </c>
      <c r="Z29" s="71"/>
      <c r="AA29" s="79" t="str">
        <f>IFERROR(VLOOKUP(Z29,Material!$A$2:$B$59, 2, 0),"")</f>
        <v/>
      </c>
      <c r="AB29" s="74"/>
      <c r="AC29" s="75" t="e">
        <f t="shared" si="0"/>
        <v>#VALUE!</v>
      </c>
      <c r="AD29" s="75" t="e">
        <f t="shared" si="1"/>
        <v>#VALUE!</v>
      </c>
      <c r="AE29" s="75" t="e">
        <f t="shared" si="7"/>
        <v>#VALUE!</v>
      </c>
      <c r="AF29" s="75" t="e">
        <f t="shared" si="2"/>
        <v>#VALUE!</v>
      </c>
      <c r="AG29" s="75" t="e">
        <f t="shared" si="8"/>
        <v>#VALUE!</v>
      </c>
      <c r="AH29" s="75" t="e">
        <f t="shared" si="9"/>
        <v>#VALUE!</v>
      </c>
      <c r="AI29" s="75" t="e">
        <f t="shared" si="10"/>
        <v>#VALUE!</v>
      </c>
      <c r="AJ29" s="80" t="e">
        <f t="shared" si="11"/>
        <v>#VALUE!</v>
      </c>
      <c r="AK29" s="79" t="str">
        <f>(IFERROR(VLOOKUP(AB29,Categories!$A$2:$B$20,2,1),""))</f>
        <v/>
      </c>
      <c r="AL29" s="79" t="str">
        <f ca="1">IFERROR(VLOOKUP((HLOOKUP((VLOOKUP($AB29,Categories!$A$2:$F$20,3,1)), $AB$3:$AJ29, (ROW()-ROW($AB$3)+1), 0)), INDIRECT(VLOOKUP($AB29,Categories!$A$2:$F$20,6,1)),2,0),AK29)</f>
        <v/>
      </c>
      <c r="AM29" s="79" t="str">
        <f ca="1">IFERROR(VLOOKUP((HLOOKUP((VLOOKUP($AB29,Categories!$A$2:$F$20,4,1)),$AB$3:$AJ29,(ROW()-ROW($AB$3)+1),0)),INDIRECT(VLOOKUP($AB29,Categories!$A$2:$H$20,7,1)),2,0),"")</f>
        <v/>
      </c>
      <c r="AN29" s="79" t="str">
        <f ca="1">IFERROR(VLOOKUP((HLOOKUP((VLOOKUP($AB29,Categories!$A$2:$F$20,5,1)), $AB$3:$AJ29, (ROW()-ROW($AB$3)+1), 0)), INDIRECT(VLOOKUP($AB29,Categories!$A$2:$H$20,8,1)),2,0),"")</f>
        <v/>
      </c>
      <c r="AO29" s="79" t="str">
        <f t="shared" ca="1" si="12"/>
        <v/>
      </c>
      <c r="AP29" s="81"/>
      <c r="AQ29" s="70" t="str">
        <f>IFERROR(VLOOKUP(VALUE(MID(AP29,1,1)),AdditionalElements!$A$2:$B$50,2,0),"")</f>
        <v/>
      </c>
      <c r="AR29" s="70" t="str">
        <f>IFERROR(VLOOKUP(VALUE(MID(AP29,2,1)),AdditionalElements!$H$2:$I$50,2,0),"")</f>
        <v/>
      </c>
      <c r="AS29" s="70" t="str">
        <f>IFERROR(VLOOKUP(VALUE(MID(AP29,3,1)),AdditionalElements!$O$2:$P$50,2,0),"")</f>
        <v/>
      </c>
      <c r="AT29" s="70" t="str">
        <f>IFERROR(VLOOKUP(VALUE(MID(AP29,4,1)),AdditionalElements!$V$2:$W$50,2,0),"")</f>
        <v/>
      </c>
      <c r="AU29" s="71"/>
      <c r="AV29" s="79" t="str">
        <f>IFERROR(IF(VALUE(MID(AU29,1,1))=1, VLOOKUP(VALUE(MID(AU29,1,1)), TxtPanelShape!$A$2:$C$50, 3, 0), (IF(VALUE(MID(AU29,1,1))&gt;=7, VLOOKUP(VALUE(MID(AU29,1,1)), TxtPanelShape!$A$2:$C$50, 3, 0),VLOOKUP(VALUE(MID(AU29,1,2)),TxtPanelShape!$A$2:$C$50,3,0)))), "")</f>
        <v/>
      </c>
      <c r="AW29" s="79" t="str">
        <f>IFERROR(IF(VALUE(MID(AU29,1,1))=1, ", "&amp;VLOOKUP(VALUE(MID(AU29,2,1)), TxtPanelShape!$H$2:$I$50, 2, 0), IF(VALUE(MID(AU29,1,1))&gt;=7, ", "&amp;VLOOKUP(VALUE(MID(AU29,2,1)), TxtPanelShape!$H$2:$I$50, 2, 0),"")), "")</f>
        <v/>
      </c>
      <c r="AX29" s="79" t="str">
        <f>IFERROR(IF(VALUE(MID(AU29,1,1))=1, ", "&amp;VLOOKUP(VALUE(MID(AU29,3,1)), TxtPanelShape!$O$2:$P$50, 2, 0), IF(VALUE(MID(AU29,1,1))&gt;=7, ", "&amp;VLOOKUP(VALUE(MID(AU29,3,1)), TxtPanelShape!$O$2:$P$50, 2, 0),"")),"")</f>
        <v/>
      </c>
      <c r="AY29" s="79" t="str">
        <f>IFERROR("; "&amp;VLOOKUP(VALUE(MID(AU29,4,1)), TxtPanelShape!$V$2:$W$50,2,0),"")</f>
        <v/>
      </c>
      <c r="AZ29" s="79" t="str">
        <f t="shared" si="13"/>
        <v/>
      </c>
      <c r="BA29" s="71"/>
      <c r="BB29" s="79" t="str">
        <f>IFERROR(IF(VALUE(MID(BA29,1,1))=1, VLOOKUP(VALUE(MID(BA29,1,1)), TxtPanelShape!$A$2:$C$50, 3, 0), (IF(VALUE(MID(BA29,1,1))&gt;=7, VLOOKUP(VALUE(MID(BA29,1,1)), TxtPanelShape!$A$2:$C$50, 3, 0),VLOOKUP(VALUE(MID(BA29,1,2)),TxtPanelShape!$A$2:$C$50,3,0)))), "")</f>
        <v/>
      </c>
      <c r="BC29" s="79" t="str">
        <f>IFERROR(IF(VALUE(MID(BA29,1,1))=1, ", "&amp;VLOOKUP(VALUE(MID(BA29,2,1)), TxtPanelShape!$H$2:$I$50, 2, 0), IF(VALUE(MID(BA29,1,1))&gt;=7, ", "&amp;VLOOKUP(VALUE(MID(BA29,2,1)), TxtPanelShape!$H$2:$I$50, 2, 0),"")), "")</f>
        <v/>
      </c>
      <c r="BD29" s="79" t="str">
        <f>IFERROR(IF(VALUE(MID(BA29,1,1))=1, ", "&amp;VLOOKUP(VALUE(MID(BA29,3,1)), TxtPanelShape!$O$2:$P$50, 2, 0), IF(VALUE(MID(BA29,1,1))&gt;=7, ", "&amp;VLOOKUP(VALUE(MID(BA29,3,1)), TxtPanelShape!$O$2:$P$50, 2, 0),"")),"")</f>
        <v/>
      </c>
      <c r="BE29" s="79" t="str">
        <f>IFERROR("; "&amp;VLOOKUP(VALUE(MID(BA29,4,1)), TxtPanelShape!$V$2:$W$50,2,0),"")</f>
        <v/>
      </c>
      <c r="BF29" s="79" t="str">
        <f t="shared" si="14"/>
        <v/>
      </c>
      <c r="BG29" s="71"/>
      <c r="BH29" s="79" t="str">
        <f>IFERROR(VLOOKUP(BG29, TxtPanelDefinition!$A$2:$B$50, 2, 0),"")</f>
        <v/>
      </c>
      <c r="BI29" s="71"/>
      <c r="BJ29" s="79" t="str">
        <f>IFERROR(VLOOKUP(BI29, TxtPanelDefinition!$A$2:$B$50, 2, 0),"")</f>
        <v/>
      </c>
      <c r="BK29" s="71"/>
      <c r="BL29" s="79" t="str">
        <f>IFERROR(VLOOKUP(BK29, InscrTechniques!$A$2:$B$50, 2, 0),"")</f>
        <v/>
      </c>
      <c r="BM29" s="71"/>
      <c r="BN29" s="79" t="str">
        <f>IFERROR(VLOOKUP(BM29, InscrTechniques!$A$2:$B$50, 2, 0),"")</f>
        <v/>
      </c>
      <c r="BO29" s="71"/>
      <c r="BP29" s="79" t="str">
        <f>IFERROR(VLOOKUP(BO29, InscrTechniques!$A$2:$B$50, 2, 0),"")</f>
        <v/>
      </c>
      <c r="BQ29" s="71"/>
      <c r="BR29" s="79" t="str">
        <f>IFERROR(VLOOKUP(BQ29, InscrTechniques!$A$2:$B$50, 2, 0),"")</f>
        <v/>
      </c>
      <c r="BS29" s="71"/>
      <c r="BT29" s="79" t="str">
        <f>IFERROR(VLOOKUP(BS29, InscrTechniques!$A$2:$B$50, 2, 0),"")</f>
        <v/>
      </c>
      <c r="BU29" s="71"/>
      <c r="BV29" s="79" t="str">
        <f>IFERROR(VLOOKUP(BU29, InscrTechniques!$A$2:$B$50, 2, 0),"")</f>
        <v/>
      </c>
      <c r="BW29" s="125"/>
      <c r="BX29" s="79" t="str">
        <f>IFERROR(VLOOKUP(BW29, InscrTechniques!$A$2:$B$50, 2, 0),"")</f>
        <v/>
      </c>
      <c r="BY29" s="125"/>
      <c r="BZ29" s="79" t="str">
        <f>IFERROR(VLOOKUP(BY29, InscrTechniques!$A$2:$B$50, 2, 0),"")</f>
        <v/>
      </c>
      <c r="CA29" s="74"/>
      <c r="CB29" s="114" t="str">
        <f>IFERROR(VLOOKUP(CA29, LetterStyle!$A$2:$B$50, 2, 0),"")</f>
        <v/>
      </c>
      <c r="CC29" s="74"/>
      <c r="CD29" s="114" t="str">
        <f>IFERROR(VLOOKUP(CC29, LetterStyle!$A$2:$B$50, 2, 0),"")</f>
        <v/>
      </c>
      <c r="CE29" s="74"/>
      <c r="CF29" s="114" t="str">
        <f>IFERROR(VLOOKUP(CE29, LetterStyle!$A$2:$B$50, 2, 0),"")</f>
        <v/>
      </c>
      <c r="CG29" s="74"/>
      <c r="CH29" s="79" t="str">
        <f>IFERROR(VLOOKUP(CG29, LetterStyle!$A$2:$B$50, 2, 0),"")</f>
        <v/>
      </c>
      <c r="CI29" s="71"/>
      <c r="CJ29" s="79" t="str">
        <f>IFERROR(VLOOKUP(CI29, DecMotifs!$A$1:$B$306, 2, 0),"")</f>
        <v/>
      </c>
      <c r="CK29" s="71"/>
      <c r="CL29" s="79" t="str">
        <f>IFERROR(VLOOKUP(CK29, DecMotifs!$A$1:$B$306, 2, 0),"")</f>
        <v/>
      </c>
      <c r="CM29" s="71"/>
      <c r="CN29" s="79" t="str">
        <f>IFERROR(VLOOKUP(CM29, DecMotifs!$A$1:$B$306, 2, 0),"")</f>
        <v/>
      </c>
      <c r="CO29" s="71"/>
      <c r="CP29" s="79" t="str">
        <f>IFERROR(VLOOKUP(CO29, MarginalDec!$A$2:$B$253, 2, 0),"")</f>
        <v/>
      </c>
      <c r="CQ29" s="71"/>
      <c r="CR29" s="79" t="str">
        <f>IFERROR(VLOOKUP(CQ29, MarginalDec!$A$2:$B$253, 2, 0),"")</f>
        <v/>
      </c>
      <c r="CS29" s="71"/>
      <c r="CT29" s="79" t="str">
        <f>IFERROR(VLOOKUP(CS29, MarginalDec!$A$2:$B$253, 2, 0),"")</f>
        <v/>
      </c>
      <c r="CU29" s="71"/>
      <c r="CV29" s="79" t="str">
        <f>IF(ISBLANK(CU29),"", IFERROR(VLOOKUP(CU29, Tooling!$A$2:$B$252, 2, 0),""))</f>
        <v/>
      </c>
      <c r="CW29" s="71"/>
      <c r="CX29" s="79" t="str">
        <f>IF(ISBLANK(CW29),"", IFERROR(VLOOKUP(CW29, Tooling!$A$2:$B$252, 2, 0),""))</f>
        <v/>
      </c>
      <c r="CY29" s="71"/>
      <c r="CZ29" s="79" t="str">
        <f>IF(ISBLANK(CY29),"", IFERROR(VLOOKUP(CY29, Repairs!$A$2:$B$252, 2, 0),""))</f>
        <v/>
      </c>
      <c r="DA29" s="77"/>
      <c r="DB29" s="71"/>
      <c r="DC29" s="79" t="str">
        <f>IFERROR(VLOOKUP(DB29, DatingReason!$A$2:$B$252, 2, 0),"")</f>
        <v/>
      </c>
      <c r="DD29" s="123" t="str">
        <f t="shared" si="15"/>
        <v/>
      </c>
      <c r="DF29" s="119" t="str">
        <f t="array" ref="DF29">IF(AND($B29&lt;&gt;"", $DE29&lt;&gt;"", $DE29&lt;&gt;"No"),MAX(IF($B29=PEOPLE!$B$4:$B$1000, PEOPLE!$Q$4:$Q$1000,""))+100,"")</f>
        <v/>
      </c>
      <c r="DG29" s="68"/>
      <c r="DH29" s="76">
        <f>COUNTIF(PEOPLE!B:B, MEMORIALS!B29)</f>
        <v>0</v>
      </c>
      <c r="DI29" s="82"/>
      <c r="DJ29" s="82"/>
      <c r="DK29" s="82"/>
      <c r="DL29" s="68"/>
      <c r="DM29" s="68"/>
      <c r="DN29" s="68"/>
      <c r="DO29" s="68"/>
      <c r="DP29" s="68"/>
    </row>
    <row r="30" spans="1:120" ht="15" customHeight="1" x14ac:dyDescent="0.25">
      <c r="A30" s="68"/>
      <c r="B30" s="69"/>
      <c r="C30" s="68"/>
      <c r="D30" s="68"/>
      <c r="E30" s="70" t="str">
        <f>IF(D30="","",VLOOKUP(D30,Denomination!$A$2:$B$50, 2, 0))</f>
        <v/>
      </c>
      <c r="F30" s="68"/>
      <c r="G30" s="71"/>
      <c r="H30" s="70" t="str">
        <f>IF(G30="","",VLOOKUP(G30,MCondition!$A$2:$B$50, 2, 0))</f>
        <v/>
      </c>
      <c r="I30" s="72"/>
      <c r="J30" s="71"/>
      <c r="K30" s="70" t="str">
        <f>IF(J30="","",VLOOKUP(J30,ICondition!$A$2:$B$50, 2, 0))</f>
        <v/>
      </c>
      <c r="L30" s="73"/>
      <c r="M30" s="73"/>
      <c r="N30" s="73"/>
      <c r="O30" s="73"/>
      <c r="P30" s="73"/>
      <c r="Q30" s="73"/>
      <c r="R30" s="78"/>
      <c r="S30" s="79" t="str">
        <f>IFERROR(VLOOKUP(R30,Material!$A$2:$B$59, 2, 0),"")</f>
        <v/>
      </c>
      <c r="T30" s="71"/>
      <c r="U30" s="79" t="str">
        <f>IFERROR(VLOOKUP(T30,Material!$A$2:$B$59, 2, 0),"")</f>
        <v/>
      </c>
      <c r="V30" s="71"/>
      <c r="W30" s="79" t="str">
        <f>IFERROR(VLOOKUP(V30,Material!$A$2:$B$59, 2, 0),"")</f>
        <v/>
      </c>
      <c r="X30" s="71"/>
      <c r="Y30" s="79" t="str">
        <f>IFERROR(VLOOKUP(X30,Material!$A$2:$B$59, 2, 0),"")</f>
        <v/>
      </c>
      <c r="Z30" s="71"/>
      <c r="AA30" s="79" t="str">
        <f>IFERROR(VLOOKUP(Z30,Material!$A$2:$B$59, 2, 0),"")</f>
        <v/>
      </c>
      <c r="AB30" s="74"/>
      <c r="AC30" s="75" t="e">
        <f t="shared" si="0"/>
        <v>#VALUE!</v>
      </c>
      <c r="AD30" s="75" t="e">
        <f t="shared" si="1"/>
        <v>#VALUE!</v>
      </c>
      <c r="AE30" s="75" t="e">
        <f t="shared" si="7"/>
        <v>#VALUE!</v>
      </c>
      <c r="AF30" s="75" t="e">
        <f t="shared" si="2"/>
        <v>#VALUE!</v>
      </c>
      <c r="AG30" s="75" t="e">
        <f t="shared" si="8"/>
        <v>#VALUE!</v>
      </c>
      <c r="AH30" s="75" t="e">
        <f t="shared" si="9"/>
        <v>#VALUE!</v>
      </c>
      <c r="AI30" s="75" t="e">
        <f t="shared" si="10"/>
        <v>#VALUE!</v>
      </c>
      <c r="AJ30" s="80" t="e">
        <f t="shared" si="11"/>
        <v>#VALUE!</v>
      </c>
      <c r="AK30" s="79" t="str">
        <f>(IFERROR(VLOOKUP(AB30,Categories!$A$2:$B$20,2,1),""))</f>
        <v/>
      </c>
      <c r="AL30" s="79" t="str">
        <f ca="1">IFERROR(VLOOKUP((HLOOKUP((VLOOKUP($AB30,Categories!$A$2:$F$20,3,1)), $AB$3:$AJ30, (ROW()-ROW($AB$3)+1), 0)), INDIRECT(VLOOKUP($AB30,Categories!$A$2:$F$20,6,1)),2,0),AK30)</f>
        <v/>
      </c>
      <c r="AM30" s="79" t="str">
        <f ca="1">IFERROR(VLOOKUP((HLOOKUP((VLOOKUP($AB30,Categories!$A$2:$F$20,4,1)),$AB$3:$AJ30,(ROW()-ROW($AB$3)+1),0)),INDIRECT(VLOOKUP($AB30,Categories!$A$2:$H$20,7,1)),2,0),"")</f>
        <v/>
      </c>
      <c r="AN30" s="79" t="str">
        <f ca="1">IFERROR(VLOOKUP((HLOOKUP((VLOOKUP($AB30,Categories!$A$2:$F$20,5,1)), $AB$3:$AJ30, (ROW()-ROW($AB$3)+1), 0)), INDIRECT(VLOOKUP($AB30,Categories!$A$2:$H$20,8,1)),2,0),"")</f>
        <v/>
      </c>
      <c r="AO30" s="79" t="str">
        <f t="shared" ca="1" si="12"/>
        <v/>
      </c>
      <c r="AP30" s="81"/>
      <c r="AQ30" s="70" t="str">
        <f>IFERROR(VLOOKUP(VALUE(MID(AP30,1,1)),AdditionalElements!$A$2:$B$50,2,0),"")</f>
        <v/>
      </c>
      <c r="AR30" s="70" t="str">
        <f>IFERROR(VLOOKUP(VALUE(MID(AP30,2,1)),AdditionalElements!$H$2:$I$50,2,0),"")</f>
        <v/>
      </c>
      <c r="AS30" s="70" t="str">
        <f>IFERROR(VLOOKUP(VALUE(MID(AP30,3,1)),AdditionalElements!$O$2:$P$50,2,0),"")</f>
        <v/>
      </c>
      <c r="AT30" s="70" t="str">
        <f>IFERROR(VLOOKUP(VALUE(MID(AP30,4,1)),AdditionalElements!$V$2:$W$50,2,0),"")</f>
        <v/>
      </c>
      <c r="AU30" s="71"/>
      <c r="AV30" s="79" t="str">
        <f>IFERROR(IF(VALUE(MID(AU30,1,1))=1, VLOOKUP(VALUE(MID(AU30,1,1)), TxtPanelShape!$A$2:$C$50, 3, 0), (IF(VALUE(MID(AU30,1,1))&gt;=7, VLOOKUP(VALUE(MID(AU30,1,1)), TxtPanelShape!$A$2:$C$50, 3, 0),VLOOKUP(VALUE(MID(AU30,1,2)),TxtPanelShape!$A$2:$C$50,3,0)))), "")</f>
        <v/>
      </c>
      <c r="AW30" s="79" t="str">
        <f>IFERROR(IF(VALUE(MID(AU30,1,1))=1, ", "&amp;VLOOKUP(VALUE(MID(AU30,2,1)), TxtPanelShape!$H$2:$I$50, 2, 0), IF(VALUE(MID(AU30,1,1))&gt;=7, ", "&amp;VLOOKUP(VALUE(MID(AU30,2,1)), TxtPanelShape!$H$2:$I$50, 2, 0),"")), "")</f>
        <v/>
      </c>
      <c r="AX30" s="79" t="str">
        <f>IFERROR(IF(VALUE(MID(AU30,1,1))=1, ", "&amp;VLOOKUP(VALUE(MID(AU30,3,1)), TxtPanelShape!$O$2:$P$50, 2, 0), IF(VALUE(MID(AU30,1,1))&gt;=7, ", "&amp;VLOOKUP(VALUE(MID(AU30,3,1)), TxtPanelShape!$O$2:$P$50, 2, 0),"")),"")</f>
        <v/>
      </c>
      <c r="AY30" s="79" t="str">
        <f>IFERROR("; "&amp;VLOOKUP(VALUE(MID(AU30,4,1)), TxtPanelShape!$V$2:$W$50,2,0),"")</f>
        <v/>
      </c>
      <c r="AZ30" s="79" t="str">
        <f t="shared" si="13"/>
        <v/>
      </c>
      <c r="BA30" s="71"/>
      <c r="BB30" s="79" t="str">
        <f>IFERROR(IF(VALUE(MID(BA30,1,1))=1, VLOOKUP(VALUE(MID(BA30,1,1)), TxtPanelShape!$A$2:$C$50, 3, 0), (IF(VALUE(MID(BA30,1,1))&gt;=7, VLOOKUP(VALUE(MID(BA30,1,1)), TxtPanelShape!$A$2:$C$50, 3, 0),VLOOKUP(VALUE(MID(BA30,1,2)),TxtPanelShape!$A$2:$C$50,3,0)))), "")</f>
        <v/>
      </c>
      <c r="BC30" s="79" t="str">
        <f>IFERROR(IF(VALUE(MID(BA30,1,1))=1, ", "&amp;VLOOKUP(VALUE(MID(BA30,2,1)), TxtPanelShape!$H$2:$I$50, 2, 0), IF(VALUE(MID(BA30,1,1))&gt;=7, ", "&amp;VLOOKUP(VALUE(MID(BA30,2,1)), TxtPanelShape!$H$2:$I$50, 2, 0),"")), "")</f>
        <v/>
      </c>
      <c r="BD30" s="79" t="str">
        <f>IFERROR(IF(VALUE(MID(BA30,1,1))=1, ", "&amp;VLOOKUP(VALUE(MID(BA30,3,1)), TxtPanelShape!$O$2:$P$50, 2, 0), IF(VALUE(MID(BA30,1,1))&gt;=7, ", "&amp;VLOOKUP(VALUE(MID(BA30,3,1)), TxtPanelShape!$O$2:$P$50, 2, 0),"")),"")</f>
        <v/>
      </c>
      <c r="BE30" s="79" t="str">
        <f>IFERROR("; "&amp;VLOOKUP(VALUE(MID(BA30,4,1)), TxtPanelShape!$V$2:$W$50,2,0),"")</f>
        <v/>
      </c>
      <c r="BF30" s="79" t="str">
        <f t="shared" si="14"/>
        <v/>
      </c>
      <c r="BG30" s="71"/>
      <c r="BH30" s="79" t="str">
        <f>IFERROR(VLOOKUP(BG30, TxtPanelDefinition!$A$2:$B$50, 2, 0),"")</f>
        <v/>
      </c>
      <c r="BI30" s="71"/>
      <c r="BJ30" s="79" t="str">
        <f>IFERROR(VLOOKUP(BI30, TxtPanelDefinition!$A$2:$B$50, 2, 0),"")</f>
        <v/>
      </c>
      <c r="BK30" s="71"/>
      <c r="BL30" s="79" t="str">
        <f>IFERROR(VLOOKUP(BK30, InscrTechniques!$A$2:$B$50, 2, 0),"")</f>
        <v/>
      </c>
      <c r="BM30" s="71"/>
      <c r="BN30" s="79" t="str">
        <f>IFERROR(VLOOKUP(BM30, InscrTechniques!$A$2:$B$50, 2, 0),"")</f>
        <v/>
      </c>
      <c r="BO30" s="71"/>
      <c r="BP30" s="79" t="str">
        <f>IFERROR(VLOOKUP(BO30, InscrTechniques!$A$2:$B$50, 2, 0),"")</f>
        <v/>
      </c>
      <c r="BQ30" s="71"/>
      <c r="BR30" s="79" t="str">
        <f>IFERROR(VLOOKUP(BQ30, InscrTechniques!$A$2:$B$50, 2, 0),"")</f>
        <v/>
      </c>
      <c r="BS30" s="71"/>
      <c r="BT30" s="79" t="str">
        <f>IFERROR(VLOOKUP(BS30, InscrTechniques!$A$2:$B$50, 2, 0),"")</f>
        <v/>
      </c>
      <c r="BU30" s="71"/>
      <c r="BV30" s="79" t="str">
        <f>IFERROR(VLOOKUP(BU30, InscrTechniques!$A$2:$B$50, 2, 0),"")</f>
        <v/>
      </c>
      <c r="BW30" s="125"/>
      <c r="BX30" s="79" t="str">
        <f>IFERROR(VLOOKUP(BW30, InscrTechniques!$A$2:$B$50, 2, 0),"")</f>
        <v/>
      </c>
      <c r="BY30" s="125"/>
      <c r="BZ30" s="79" t="str">
        <f>IFERROR(VLOOKUP(BY30, InscrTechniques!$A$2:$B$50, 2, 0),"")</f>
        <v/>
      </c>
      <c r="CA30" s="74"/>
      <c r="CB30" s="114" t="str">
        <f>IFERROR(VLOOKUP(CA30, LetterStyle!$A$2:$B$50, 2, 0),"")</f>
        <v/>
      </c>
      <c r="CC30" s="74"/>
      <c r="CD30" s="114" t="str">
        <f>IFERROR(VLOOKUP(CC30, LetterStyle!$A$2:$B$50, 2, 0),"")</f>
        <v/>
      </c>
      <c r="CE30" s="74"/>
      <c r="CF30" s="114" t="str">
        <f>IFERROR(VLOOKUP(CE30, LetterStyle!$A$2:$B$50, 2, 0),"")</f>
        <v/>
      </c>
      <c r="CG30" s="74"/>
      <c r="CH30" s="79" t="str">
        <f>IFERROR(VLOOKUP(CG30, LetterStyle!$A$2:$B$50, 2, 0),"")</f>
        <v/>
      </c>
      <c r="CI30" s="71"/>
      <c r="CJ30" s="79" t="str">
        <f>IFERROR(VLOOKUP(CI30, DecMotifs!$A$1:$B$306, 2, 0),"")</f>
        <v/>
      </c>
      <c r="CK30" s="71"/>
      <c r="CL30" s="79" t="str">
        <f>IFERROR(VLOOKUP(CK30, DecMotifs!$A$1:$B$306, 2, 0),"")</f>
        <v/>
      </c>
      <c r="CM30" s="71"/>
      <c r="CN30" s="79" t="str">
        <f>IFERROR(VLOOKUP(CM30, DecMotifs!$A$1:$B$306, 2, 0),"")</f>
        <v/>
      </c>
      <c r="CO30" s="71"/>
      <c r="CP30" s="79" t="str">
        <f>IFERROR(VLOOKUP(CO30, MarginalDec!$A$2:$B$253, 2, 0),"")</f>
        <v/>
      </c>
      <c r="CQ30" s="71"/>
      <c r="CR30" s="79" t="str">
        <f>IFERROR(VLOOKUP(CQ30, MarginalDec!$A$2:$B$253, 2, 0),"")</f>
        <v/>
      </c>
      <c r="CS30" s="71"/>
      <c r="CT30" s="79" t="str">
        <f>IFERROR(VLOOKUP(CS30, MarginalDec!$A$2:$B$253, 2, 0),"")</f>
        <v/>
      </c>
      <c r="CU30" s="71"/>
      <c r="CV30" s="79" t="str">
        <f>IF(ISBLANK(CU30),"", IFERROR(VLOOKUP(CU30, Tooling!$A$2:$B$252, 2, 0),""))</f>
        <v/>
      </c>
      <c r="CW30" s="71"/>
      <c r="CX30" s="79" t="str">
        <f>IF(ISBLANK(CW30),"", IFERROR(VLOOKUP(CW30, Tooling!$A$2:$B$252, 2, 0),""))</f>
        <v/>
      </c>
      <c r="CY30" s="71"/>
      <c r="CZ30" s="79" t="str">
        <f>IF(ISBLANK(CY30),"", IFERROR(VLOOKUP(CY30, Repairs!$A$2:$B$252, 2, 0),""))</f>
        <v/>
      </c>
      <c r="DA30" s="77"/>
      <c r="DB30" s="71"/>
      <c r="DC30" s="79" t="str">
        <f>IFERROR(VLOOKUP(DB30, DatingReason!$A$2:$B$252, 2, 0),"")</f>
        <v/>
      </c>
      <c r="DD30" s="123" t="str">
        <f t="shared" si="15"/>
        <v/>
      </c>
      <c r="DF30" s="119" t="str">
        <f t="array" ref="DF30">IF(AND($B30&lt;&gt;"", $DE30&lt;&gt;"", $DE30&lt;&gt;"No"),MAX(IF($B30=PEOPLE!$B$4:$B$1000, PEOPLE!$Q$4:$Q$1000,""))+100,"")</f>
        <v/>
      </c>
      <c r="DG30" s="68"/>
      <c r="DH30" s="76">
        <f>COUNTIF(PEOPLE!B:B, MEMORIALS!B30)</f>
        <v>0</v>
      </c>
      <c r="DI30" s="82"/>
      <c r="DJ30" s="82"/>
      <c r="DK30" s="82"/>
      <c r="DL30" s="68"/>
      <c r="DM30" s="68"/>
      <c r="DN30" s="68"/>
      <c r="DO30" s="68"/>
      <c r="DP30" s="68"/>
    </row>
    <row r="31" spans="1:120" ht="15" customHeight="1" x14ac:dyDescent="0.25">
      <c r="A31" s="68"/>
      <c r="B31" s="69"/>
      <c r="C31" s="68"/>
      <c r="D31" s="68"/>
      <c r="E31" s="70" t="str">
        <f>IF(D31="","",VLOOKUP(D31,Denomination!$A$2:$B$50, 2, 0))</f>
        <v/>
      </c>
      <c r="F31" s="68"/>
      <c r="G31" s="71"/>
      <c r="H31" s="70" t="str">
        <f>IF(G31="","",VLOOKUP(G31,MCondition!$A$2:$B$50, 2, 0))</f>
        <v/>
      </c>
      <c r="I31" s="72"/>
      <c r="J31" s="71"/>
      <c r="K31" s="70" t="str">
        <f>IF(J31="","",VLOOKUP(J31,ICondition!$A$2:$B$50, 2, 0))</f>
        <v/>
      </c>
      <c r="L31" s="73"/>
      <c r="M31" s="73"/>
      <c r="N31" s="73"/>
      <c r="O31" s="73"/>
      <c r="P31" s="73"/>
      <c r="Q31" s="73"/>
      <c r="R31" s="78"/>
      <c r="S31" s="79" t="str">
        <f>IFERROR(VLOOKUP(R31,Material!$A$2:$B$59, 2, 0),"")</f>
        <v/>
      </c>
      <c r="T31" s="71"/>
      <c r="U31" s="79" t="str">
        <f>IFERROR(VLOOKUP(T31,Material!$A$2:$B$59, 2, 0),"")</f>
        <v/>
      </c>
      <c r="V31" s="71"/>
      <c r="W31" s="79" t="str">
        <f>IFERROR(VLOOKUP(V31,Material!$A$2:$B$59, 2, 0),"")</f>
        <v/>
      </c>
      <c r="X31" s="71"/>
      <c r="Y31" s="79" t="str">
        <f>IFERROR(VLOOKUP(X31,Material!$A$2:$B$59, 2, 0),"")</f>
        <v/>
      </c>
      <c r="Z31" s="71"/>
      <c r="AA31" s="79" t="str">
        <f>IFERROR(VLOOKUP(Z31,Material!$A$2:$B$59, 2, 0),"")</f>
        <v/>
      </c>
      <c r="AB31" s="74"/>
      <c r="AC31" s="75" t="e">
        <f t="shared" si="0"/>
        <v>#VALUE!</v>
      </c>
      <c r="AD31" s="75" t="e">
        <f t="shared" si="1"/>
        <v>#VALUE!</v>
      </c>
      <c r="AE31" s="75" t="e">
        <f t="shared" si="7"/>
        <v>#VALUE!</v>
      </c>
      <c r="AF31" s="75" t="e">
        <f t="shared" si="2"/>
        <v>#VALUE!</v>
      </c>
      <c r="AG31" s="75" t="e">
        <f t="shared" si="8"/>
        <v>#VALUE!</v>
      </c>
      <c r="AH31" s="75" t="e">
        <f t="shared" si="9"/>
        <v>#VALUE!</v>
      </c>
      <c r="AI31" s="75" t="e">
        <f t="shared" si="10"/>
        <v>#VALUE!</v>
      </c>
      <c r="AJ31" s="80" t="e">
        <f t="shared" si="11"/>
        <v>#VALUE!</v>
      </c>
      <c r="AK31" s="79" t="str">
        <f>(IFERROR(VLOOKUP(AB31,Categories!$A$2:$B$20,2,1),""))</f>
        <v/>
      </c>
      <c r="AL31" s="79" t="str">
        <f ca="1">IFERROR(VLOOKUP((HLOOKUP((VLOOKUP($AB31,Categories!$A$2:$F$20,3,1)), $AB$3:$AJ31, (ROW()-ROW($AB$3)+1), 0)), INDIRECT(VLOOKUP($AB31,Categories!$A$2:$F$20,6,1)),2,0),AK31)</f>
        <v/>
      </c>
      <c r="AM31" s="79" t="str">
        <f ca="1">IFERROR(VLOOKUP((HLOOKUP((VLOOKUP($AB31,Categories!$A$2:$F$20,4,1)),$AB$3:$AJ31,(ROW()-ROW($AB$3)+1),0)),INDIRECT(VLOOKUP($AB31,Categories!$A$2:$H$20,7,1)),2,0),"")</f>
        <v/>
      </c>
      <c r="AN31" s="79" t="str">
        <f ca="1">IFERROR(VLOOKUP((HLOOKUP((VLOOKUP($AB31,Categories!$A$2:$F$20,5,1)), $AB$3:$AJ31, (ROW()-ROW($AB$3)+1), 0)), INDIRECT(VLOOKUP($AB31,Categories!$A$2:$H$20,8,1)),2,0),"")</f>
        <v/>
      </c>
      <c r="AO31" s="79" t="str">
        <f t="shared" ca="1" si="12"/>
        <v/>
      </c>
      <c r="AP31" s="81"/>
      <c r="AQ31" s="70" t="str">
        <f>IFERROR(VLOOKUP(VALUE(MID(AP31,1,1)),AdditionalElements!$A$2:$B$50,2,0),"")</f>
        <v/>
      </c>
      <c r="AR31" s="70" t="str">
        <f>IFERROR(VLOOKUP(VALUE(MID(AP31,2,1)),AdditionalElements!$H$2:$I$50,2,0),"")</f>
        <v/>
      </c>
      <c r="AS31" s="70" t="str">
        <f>IFERROR(VLOOKUP(VALUE(MID(AP31,3,1)),AdditionalElements!$O$2:$P$50,2,0),"")</f>
        <v/>
      </c>
      <c r="AT31" s="70" t="str">
        <f>IFERROR(VLOOKUP(VALUE(MID(AP31,4,1)),AdditionalElements!$V$2:$W$50,2,0),"")</f>
        <v/>
      </c>
      <c r="AU31" s="71"/>
      <c r="AV31" s="79" t="str">
        <f>IFERROR(IF(VALUE(MID(AU31,1,1))=1, VLOOKUP(VALUE(MID(AU31,1,1)), TxtPanelShape!$A$2:$C$50, 3, 0), (IF(VALUE(MID(AU31,1,1))&gt;=7, VLOOKUP(VALUE(MID(AU31,1,1)), TxtPanelShape!$A$2:$C$50, 3, 0),VLOOKUP(VALUE(MID(AU31,1,2)),TxtPanelShape!$A$2:$C$50,3,0)))), "")</f>
        <v/>
      </c>
      <c r="AW31" s="79" t="str">
        <f>IFERROR(IF(VALUE(MID(AU31,1,1))=1, ", "&amp;VLOOKUP(VALUE(MID(AU31,2,1)), TxtPanelShape!$H$2:$I$50, 2, 0), IF(VALUE(MID(AU31,1,1))&gt;=7, ", "&amp;VLOOKUP(VALUE(MID(AU31,2,1)), TxtPanelShape!$H$2:$I$50, 2, 0),"")), "")</f>
        <v/>
      </c>
      <c r="AX31" s="79" t="str">
        <f>IFERROR(IF(VALUE(MID(AU31,1,1))=1, ", "&amp;VLOOKUP(VALUE(MID(AU31,3,1)), TxtPanelShape!$O$2:$P$50, 2, 0), IF(VALUE(MID(AU31,1,1))&gt;=7, ", "&amp;VLOOKUP(VALUE(MID(AU31,3,1)), TxtPanelShape!$O$2:$P$50, 2, 0),"")),"")</f>
        <v/>
      </c>
      <c r="AY31" s="79" t="str">
        <f>IFERROR("; "&amp;VLOOKUP(VALUE(MID(AU31,4,1)), TxtPanelShape!$V$2:$W$50,2,0),"")</f>
        <v/>
      </c>
      <c r="AZ31" s="79" t="str">
        <f t="shared" si="13"/>
        <v/>
      </c>
      <c r="BA31" s="71"/>
      <c r="BB31" s="79" t="str">
        <f>IFERROR(IF(VALUE(MID(BA31,1,1))=1, VLOOKUP(VALUE(MID(BA31,1,1)), TxtPanelShape!$A$2:$C$50, 3, 0), (IF(VALUE(MID(BA31,1,1))&gt;=7, VLOOKUP(VALUE(MID(BA31,1,1)), TxtPanelShape!$A$2:$C$50, 3, 0),VLOOKUP(VALUE(MID(BA31,1,2)),TxtPanelShape!$A$2:$C$50,3,0)))), "")</f>
        <v/>
      </c>
      <c r="BC31" s="79" t="str">
        <f>IFERROR(IF(VALUE(MID(BA31,1,1))=1, ", "&amp;VLOOKUP(VALUE(MID(BA31,2,1)), TxtPanelShape!$H$2:$I$50, 2, 0), IF(VALUE(MID(BA31,1,1))&gt;=7, ", "&amp;VLOOKUP(VALUE(MID(BA31,2,1)), TxtPanelShape!$H$2:$I$50, 2, 0),"")), "")</f>
        <v/>
      </c>
      <c r="BD31" s="79" t="str">
        <f>IFERROR(IF(VALUE(MID(BA31,1,1))=1, ", "&amp;VLOOKUP(VALUE(MID(BA31,3,1)), TxtPanelShape!$O$2:$P$50, 2, 0), IF(VALUE(MID(BA31,1,1))&gt;=7, ", "&amp;VLOOKUP(VALUE(MID(BA31,3,1)), TxtPanelShape!$O$2:$P$50, 2, 0),"")),"")</f>
        <v/>
      </c>
      <c r="BE31" s="79" t="str">
        <f>IFERROR("; "&amp;VLOOKUP(VALUE(MID(BA31,4,1)), TxtPanelShape!$V$2:$W$50,2,0),"")</f>
        <v/>
      </c>
      <c r="BF31" s="79" t="str">
        <f t="shared" si="14"/>
        <v/>
      </c>
      <c r="BG31" s="71"/>
      <c r="BH31" s="79" t="str">
        <f>IFERROR(VLOOKUP(BG31, TxtPanelDefinition!$A$2:$B$50, 2, 0),"")</f>
        <v/>
      </c>
      <c r="BI31" s="71"/>
      <c r="BJ31" s="79" t="str">
        <f>IFERROR(VLOOKUP(BI31, TxtPanelDefinition!$A$2:$B$50, 2, 0),"")</f>
        <v/>
      </c>
      <c r="BK31" s="71"/>
      <c r="BL31" s="79" t="str">
        <f>IFERROR(VLOOKUP(BK31, InscrTechniques!$A$2:$B$50, 2, 0),"")</f>
        <v/>
      </c>
      <c r="BM31" s="71"/>
      <c r="BN31" s="79" t="str">
        <f>IFERROR(VLOOKUP(BM31, InscrTechniques!$A$2:$B$50, 2, 0),"")</f>
        <v/>
      </c>
      <c r="BO31" s="71"/>
      <c r="BP31" s="79" t="str">
        <f>IFERROR(VLOOKUP(BO31, InscrTechniques!$A$2:$B$50, 2, 0),"")</f>
        <v/>
      </c>
      <c r="BQ31" s="71"/>
      <c r="BR31" s="79" t="str">
        <f>IFERROR(VLOOKUP(BQ31, InscrTechniques!$A$2:$B$50, 2, 0),"")</f>
        <v/>
      </c>
      <c r="BS31" s="71"/>
      <c r="BT31" s="79" t="str">
        <f>IFERROR(VLOOKUP(BS31, InscrTechniques!$A$2:$B$50, 2, 0),"")</f>
        <v/>
      </c>
      <c r="BU31" s="71"/>
      <c r="BV31" s="79" t="str">
        <f>IFERROR(VLOOKUP(BU31, InscrTechniques!$A$2:$B$50, 2, 0),"")</f>
        <v/>
      </c>
      <c r="BW31" s="125"/>
      <c r="BX31" s="79" t="str">
        <f>IFERROR(VLOOKUP(BW31, InscrTechniques!$A$2:$B$50, 2, 0),"")</f>
        <v/>
      </c>
      <c r="BY31" s="125"/>
      <c r="BZ31" s="79" t="str">
        <f>IFERROR(VLOOKUP(BY31, InscrTechniques!$A$2:$B$50, 2, 0),"")</f>
        <v/>
      </c>
      <c r="CA31" s="74"/>
      <c r="CB31" s="114" t="str">
        <f>IFERROR(VLOOKUP(CA31, LetterStyle!$A$2:$B$50, 2, 0),"")</f>
        <v/>
      </c>
      <c r="CC31" s="74"/>
      <c r="CD31" s="114" t="str">
        <f>IFERROR(VLOOKUP(CC31, LetterStyle!$A$2:$B$50, 2, 0),"")</f>
        <v/>
      </c>
      <c r="CE31" s="74"/>
      <c r="CF31" s="114" t="str">
        <f>IFERROR(VLOOKUP(CE31, LetterStyle!$A$2:$B$50, 2, 0),"")</f>
        <v/>
      </c>
      <c r="CG31" s="74"/>
      <c r="CH31" s="79" t="str">
        <f>IFERROR(VLOOKUP(CG31, LetterStyle!$A$2:$B$50, 2, 0),"")</f>
        <v/>
      </c>
      <c r="CI31" s="71"/>
      <c r="CJ31" s="79" t="str">
        <f>IFERROR(VLOOKUP(CI31, DecMotifs!$A$1:$B$306, 2, 0),"")</f>
        <v/>
      </c>
      <c r="CK31" s="71"/>
      <c r="CL31" s="79" t="str">
        <f>IFERROR(VLOOKUP(CK31, DecMotifs!$A$1:$B$306, 2, 0),"")</f>
        <v/>
      </c>
      <c r="CM31" s="71"/>
      <c r="CN31" s="79" t="str">
        <f>IFERROR(VLOOKUP(CM31, DecMotifs!$A$1:$B$306, 2, 0),"")</f>
        <v/>
      </c>
      <c r="CO31" s="71"/>
      <c r="CP31" s="79" t="str">
        <f>IFERROR(VLOOKUP(CO31, MarginalDec!$A$2:$B$253, 2, 0),"")</f>
        <v/>
      </c>
      <c r="CQ31" s="71"/>
      <c r="CR31" s="79" t="str">
        <f>IFERROR(VLOOKUP(CQ31, MarginalDec!$A$2:$B$253, 2, 0),"")</f>
        <v/>
      </c>
      <c r="CS31" s="71"/>
      <c r="CT31" s="79" t="str">
        <f>IFERROR(VLOOKUP(CS31, MarginalDec!$A$2:$B$253, 2, 0),"")</f>
        <v/>
      </c>
      <c r="CU31" s="71"/>
      <c r="CV31" s="79" t="str">
        <f>IF(ISBLANK(CU31),"", IFERROR(VLOOKUP(CU31, Tooling!$A$2:$B$252, 2, 0),""))</f>
        <v/>
      </c>
      <c r="CW31" s="71"/>
      <c r="CX31" s="79" t="str">
        <f>IF(ISBLANK(CW31),"", IFERROR(VLOOKUP(CW31, Tooling!$A$2:$B$252, 2, 0),""))</f>
        <v/>
      </c>
      <c r="CY31" s="71"/>
      <c r="CZ31" s="79" t="str">
        <f>IF(ISBLANK(CY31),"", IFERROR(VLOOKUP(CY31, Repairs!$A$2:$B$252, 2, 0),""))</f>
        <v/>
      </c>
      <c r="DA31" s="77"/>
      <c r="DB31" s="71"/>
      <c r="DC31" s="79" t="str">
        <f>IFERROR(VLOOKUP(DB31, DatingReason!$A$2:$B$252, 2, 0),"")</f>
        <v/>
      </c>
      <c r="DD31" s="123" t="str">
        <f t="shared" si="15"/>
        <v/>
      </c>
      <c r="DF31" s="119" t="str">
        <f t="array" ref="DF31">IF(AND($B31&lt;&gt;"", $DE31&lt;&gt;"", $DE31&lt;&gt;"No"),MAX(IF($B31=PEOPLE!$B$4:$B$1000, PEOPLE!$Q$4:$Q$1000,""))+100,"")</f>
        <v/>
      </c>
      <c r="DG31" s="68"/>
      <c r="DH31" s="76">
        <f>COUNTIF(PEOPLE!B:B, MEMORIALS!B31)</f>
        <v>0</v>
      </c>
      <c r="DI31" s="82"/>
      <c r="DJ31" s="82"/>
      <c r="DK31" s="82"/>
      <c r="DL31" s="68"/>
      <c r="DM31" s="68"/>
      <c r="DN31" s="68"/>
      <c r="DO31" s="68"/>
      <c r="DP31" s="68"/>
    </row>
    <row r="32" spans="1:120" ht="15" customHeight="1" x14ac:dyDescent="0.25">
      <c r="A32" s="68"/>
      <c r="B32" s="69"/>
      <c r="C32" s="68"/>
      <c r="D32" s="68"/>
      <c r="E32" s="70" t="str">
        <f>IF(D32="","",VLOOKUP(D32,Denomination!$A$2:$B$50, 2, 0))</f>
        <v/>
      </c>
      <c r="F32" s="68"/>
      <c r="G32" s="71"/>
      <c r="H32" s="70" t="str">
        <f>IF(G32="","",VLOOKUP(G32,MCondition!$A$2:$B$50, 2, 0))</f>
        <v/>
      </c>
      <c r="I32" s="72"/>
      <c r="J32" s="71"/>
      <c r="K32" s="70" t="str">
        <f>IF(J32="","",VLOOKUP(J32,ICondition!$A$2:$B$50, 2, 0))</f>
        <v/>
      </c>
      <c r="L32" s="73"/>
      <c r="M32" s="73"/>
      <c r="N32" s="73"/>
      <c r="O32" s="73"/>
      <c r="P32" s="73"/>
      <c r="Q32" s="73"/>
      <c r="R32" s="78"/>
      <c r="S32" s="79" t="str">
        <f>IFERROR(VLOOKUP(R32,Material!$A$2:$B$59, 2, 0),"")</f>
        <v/>
      </c>
      <c r="T32" s="71"/>
      <c r="U32" s="79" t="str">
        <f>IFERROR(VLOOKUP(T32,Material!$A$2:$B$59, 2, 0),"")</f>
        <v/>
      </c>
      <c r="V32" s="71"/>
      <c r="W32" s="79" t="str">
        <f>IFERROR(VLOOKUP(V32,Material!$A$2:$B$59, 2, 0),"")</f>
        <v/>
      </c>
      <c r="X32" s="71"/>
      <c r="Y32" s="79" t="str">
        <f>IFERROR(VLOOKUP(X32,Material!$A$2:$B$59, 2, 0),"")</f>
        <v/>
      </c>
      <c r="Z32" s="71"/>
      <c r="AA32" s="79" t="str">
        <f>IFERROR(VLOOKUP(Z32,Material!$A$2:$B$59, 2, 0),"")</f>
        <v/>
      </c>
      <c r="AB32" s="74"/>
      <c r="AC32" s="75" t="e">
        <f t="shared" si="0"/>
        <v>#VALUE!</v>
      </c>
      <c r="AD32" s="75" t="e">
        <f t="shared" si="1"/>
        <v>#VALUE!</v>
      </c>
      <c r="AE32" s="75" t="e">
        <f t="shared" si="7"/>
        <v>#VALUE!</v>
      </c>
      <c r="AF32" s="75" t="e">
        <f t="shared" si="2"/>
        <v>#VALUE!</v>
      </c>
      <c r="AG32" s="75" t="e">
        <f t="shared" si="8"/>
        <v>#VALUE!</v>
      </c>
      <c r="AH32" s="75" t="e">
        <f t="shared" si="9"/>
        <v>#VALUE!</v>
      </c>
      <c r="AI32" s="75" t="e">
        <f t="shared" si="10"/>
        <v>#VALUE!</v>
      </c>
      <c r="AJ32" s="80" t="e">
        <f t="shared" si="11"/>
        <v>#VALUE!</v>
      </c>
      <c r="AK32" s="79" t="str">
        <f>(IFERROR(VLOOKUP(AB32,Categories!$A$2:$B$20,2,1),""))</f>
        <v/>
      </c>
      <c r="AL32" s="79" t="str">
        <f ca="1">IFERROR(VLOOKUP((HLOOKUP((VLOOKUP($AB32,Categories!$A$2:$F$20,3,1)), $AB$3:$AJ32, (ROW()-ROW($AB$3)+1), 0)), INDIRECT(VLOOKUP($AB32,Categories!$A$2:$F$20,6,1)),2,0),AK32)</f>
        <v/>
      </c>
      <c r="AM32" s="79" t="str">
        <f ca="1">IFERROR(VLOOKUP((HLOOKUP((VLOOKUP($AB32,Categories!$A$2:$F$20,4,1)),$AB$3:$AJ32,(ROW()-ROW($AB$3)+1),0)),INDIRECT(VLOOKUP($AB32,Categories!$A$2:$H$20,7,1)),2,0),"")</f>
        <v/>
      </c>
      <c r="AN32" s="79" t="str">
        <f ca="1">IFERROR(VLOOKUP((HLOOKUP((VLOOKUP($AB32,Categories!$A$2:$F$20,5,1)), $AB$3:$AJ32, (ROW()-ROW($AB$3)+1), 0)), INDIRECT(VLOOKUP($AB32,Categories!$A$2:$H$20,8,1)),2,0),"")</f>
        <v/>
      </c>
      <c r="AO32" s="79" t="str">
        <f t="shared" ca="1" si="12"/>
        <v/>
      </c>
      <c r="AP32" s="81"/>
      <c r="AQ32" s="70" t="str">
        <f>IFERROR(VLOOKUP(VALUE(MID(AP32,1,1)),AdditionalElements!$A$2:$B$50,2,0),"")</f>
        <v/>
      </c>
      <c r="AR32" s="70" t="str">
        <f>IFERROR(VLOOKUP(VALUE(MID(AP32,2,1)),AdditionalElements!$H$2:$I$50,2,0),"")</f>
        <v/>
      </c>
      <c r="AS32" s="70" t="str">
        <f>IFERROR(VLOOKUP(VALUE(MID(AP32,3,1)),AdditionalElements!$O$2:$P$50,2,0),"")</f>
        <v/>
      </c>
      <c r="AT32" s="70" t="str">
        <f>IFERROR(VLOOKUP(VALUE(MID(AP32,4,1)),AdditionalElements!$V$2:$W$50,2,0),"")</f>
        <v/>
      </c>
      <c r="AU32" s="71"/>
      <c r="AV32" s="79" t="str">
        <f>IFERROR(IF(VALUE(MID(AU32,1,1))=1, VLOOKUP(VALUE(MID(AU32,1,1)), TxtPanelShape!$A$2:$C$50, 3, 0), (IF(VALUE(MID(AU32,1,1))&gt;=7, VLOOKUP(VALUE(MID(AU32,1,1)), TxtPanelShape!$A$2:$C$50, 3, 0),VLOOKUP(VALUE(MID(AU32,1,2)),TxtPanelShape!$A$2:$C$50,3,0)))), "")</f>
        <v/>
      </c>
      <c r="AW32" s="79" t="str">
        <f>IFERROR(IF(VALUE(MID(AU32,1,1))=1, ", "&amp;VLOOKUP(VALUE(MID(AU32,2,1)), TxtPanelShape!$H$2:$I$50, 2, 0), IF(VALUE(MID(AU32,1,1))&gt;=7, ", "&amp;VLOOKUP(VALUE(MID(AU32,2,1)), TxtPanelShape!$H$2:$I$50, 2, 0),"")), "")</f>
        <v/>
      </c>
      <c r="AX32" s="79" t="str">
        <f>IFERROR(IF(VALUE(MID(AU32,1,1))=1, ", "&amp;VLOOKUP(VALUE(MID(AU32,3,1)), TxtPanelShape!$O$2:$P$50, 2, 0), IF(VALUE(MID(AU32,1,1))&gt;=7, ", "&amp;VLOOKUP(VALUE(MID(AU32,3,1)), TxtPanelShape!$O$2:$P$50, 2, 0),"")),"")</f>
        <v/>
      </c>
      <c r="AY32" s="79" t="str">
        <f>IFERROR("; "&amp;VLOOKUP(VALUE(MID(AU32,4,1)), TxtPanelShape!$V$2:$W$50,2,0),"")</f>
        <v/>
      </c>
      <c r="AZ32" s="79" t="str">
        <f t="shared" si="13"/>
        <v/>
      </c>
      <c r="BA32" s="71"/>
      <c r="BB32" s="79" t="str">
        <f>IFERROR(IF(VALUE(MID(BA32,1,1))=1, VLOOKUP(VALUE(MID(BA32,1,1)), TxtPanelShape!$A$2:$C$50, 3, 0), (IF(VALUE(MID(BA32,1,1))&gt;=7, VLOOKUP(VALUE(MID(BA32,1,1)), TxtPanelShape!$A$2:$C$50, 3, 0),VLOOKUP(VALUE(MID(BA32,1,2)),TxtPanelShape!$A$2:$C$50,3,0)))), "")</f>
        <v/>
      </c>
      <c r="BC32" s="79" t="str">
        <f>IFERROR(IF(VALUE(MID(BA32,1,1))=1, ", "&amp;VLOOKUP(VALUE(MID(BA32,2,1)), TxtPanelShape!$H$2:$I$50, 2, 0), IF(VALUE(MID(BA32,1,1))&gt;=7, ", "&amp;VLOOKUP(VALUE(MID(BA32,2,1)), TxtPanelShape!$H$2:$I$50, 2, 0),"")), "")</f>
        <v/>
      </c>
      <c r="BD32" s="79" t="str">
        <f>IFERROR(IF(VALUE(MID(BA32,1,1))=1, ", "&amp;VLOOKUP(VALUE(MID(BA32,3,1)), TxtPanelShape!$O$2:$P$50, 2, 0), IF(VALUE(MID(BA32,1,1))&gt;=7, ", "&amp;VLOOKUP(VALUE(MID(BA32,3,1)), TxtPanelShape!$O$2:$P$50, 2, 0),"")),"")</f>
        <v/>
      </c>
      <c r="BE32" s="79" t="str">
        <f>IFERROR("; "&amp;VLOOKUP(VALUE(MID(BA32,4,1)), TxtPanelShape!$V$2:$W$50,2,0),"")</f>
        <v/>
      </c>
      <c r="BF32" s="79" t="str">
        <f t="shared" si="14"/>
        <v/>
      </c>
      <c r="BG32" s="71"/>
      <c r="BH32" s="79" t="str">
        <f>IFERROR(VLOOKUP(BG32, TxtPanelDefinition!$A$2:$B$50, 2, 0),"")</f>
        <v/>
      </c>
      <c r="BI32" s="71"/>
      <c r="BJ32" s="79" t="str">
        <f>IFERROR(VLOOKUP(BI32, TxtPanelDefinition!$A$2:$B$50, 2, 0),"")</f>
        <v/>
      </c>
      <c r="BK32" s="71"/>
      <c r="BL32" s="79" t="str">
        <f>IFERROR(VLOOKUP(BK32, InscrTechniques!$A$2:$B$50, 2, 0),"")</f>
        <v/>
      </c>
      <c r="BM32" s="71"/>
      <c r="BN32" s="79" t="str">
        <f>IFERROR(VLOOKUP(BM32, InscrTechniques!$A$2:$B$50, 2, 0),"")</f>
        <v/>
      </c>
      <c r="BO32" s="71"/>
      <c r="BP32" s="79" t="str">
        <f>IFERROR(VLOOKUP(BO32, InscrTechniques!$A$2:$B$50, 2, 0),"")</f>
        <v/>
      </c>
      <c r="BQ32" s="71"/>
      <c r="BR32" s="79" t="str">
        <f>IFERROR(VLOOKUP(BQ32, InscrTechniques!$A$2:$B$50, 2, 0),"")</f>
        <v/>
      </c>
      <c r="BS32" s="71"/>
      <c r="BT32" s="79" t="str">
        <f>IFERROR(VLOOKUP(BS32, InscrTechniques!$A$2:$B$50, 2, 0),"")</f>
        <v/>
      </c>
      <c r="BU32" s="71"/>
      <c r="BV32" s="79" t="str">
        <f>IFERROR(VLOOKUP(BU32, InscrTechniques!$A$2:$B$50, 2, 0),"")</f>
        <v/>
      </c>
      <c r="BW32" s="125"/>
      <c r="BX32" s="79" t="str">
        <f>IFERROR(VLOOKUP(BW32, InscrTechniques!$A$2:$B$50, 2, 0),"")</f>
        <v/>
      </c>
      <c r="BY32" s="125"/>
      <c r="BZ32" s="79" t="str">
        <f>IFERROR(VLOOKUP(BY32, InscrTechniques!$A$2:$B$50, 2, 0),"")</f>
        <v/>
      </c>
      <c r="CA32" s="74"/>
      <c r="CB32" s="114" t="str">
        <f>IFERROR(VLOOKUP(CA32, LetterStyle!$A$2:$B$50, 2, 0),"")</f>
        <v/>
      </c>
      <c r="CC32" s="74"/>
      <c r="CD32" s="114" t="str">
        <f>IFERROR(VLOOKUP(CC32, LetterStyle!$A$2:$B$50, 2, 0),"")</f>
        <v/>
      </c>
      <c r="CE32" s="74"/>
      <c r="CF32" s="114" t="str">
        <f>IFERROR(VLOOKUP(CE32, LetterStyle!$A$2:$B$50, 2, 0),"")</f>
        <v/>
      </c>
      <c r="CG32" s="74"/>
      <c r="CH32" s="79" t="str">
        <f>IFERROR(VLOOKUP(CG32, LetterStyle!$A$2:$B$50, 2, 0),"")</f>
        <v/>
      </c>
      <c r="CI32" s="71"/>
      <c r="CJ32" s="79" t="str">
        <f>IFERROR(VLOOKUP(CI32, DecMotifs!$A$1:$B$306, 2, 0),"")</f>
        <v/>
      </c>
      <c r="CK32" s="71"/>
      <c r="CL32" s="79" t="str">
        <f>IFERROR(VLOOKUP(CK32, DecMotifs!$A$1:$B$306, 2, 0),"")</f>
        <v/>
      </c>
      <c r="CM32" s="71"/>
      <c r="CN32" s="79" t="str">
        <f>IFERROR(VLOOKUP(CM32, DecMotifs!$A$1:$B$306, 2, 0),"")</f>
        <v/>
      </c>
      <c r="CO32" s="71"/>
      <c r="CP32" s="79" t="str">
        <f>IFERROR(VLOOKUP(CO32, MarginalDec!$A$2:$B$253, 2, 0),"")</f>
        <v/>
      </c>
      <c r="CQ32" s="71"/>
      <c r="CR32" s="79" t="str">
        <f>IFERROR(VLOOKUP(CQ32, MarginalDec!$A$2:$B$253, 2, 0),"")</f>
        <v/>
      </c>
      <c r="CS32" s="71"/>
      <c r="CT32" s="79" t="str">
        <f>IFERROR(VLOOKUP(CS32, MarginalDec!$A$2:$B$253, 2, 0),"")</f>
        <v/>
      </c>
      <c r="CU32" s="71"/>
      <c r="CV32" s="79" t="str">
        <f>IF(ISBLANK(CU32),"", IFERROR(VLOOKUP(CU32, Tooling!$A$2:$B$252, 2, 0),""))</f>
        <v/>
      </c>
      <c r="CW32" s="71"/>
      <c r="CX32" s="79" t="str">
        <f>IF(ISBLANK(CW32),"", IFERROR(VLOOKUP(CW32, Tooling!$A$2:$B$252, 2, 0),""))</f>
        <v/>
      </c>
      <c r="CY32" s="71"/>
      <c r="CZ32" s="79" t="str">
        <f>IF(ISBLANK(CY32),"", IFERROR(VLOOKUP(CY32, Repairs!$A$2:$B$252, 2, 0),""))</f>
        <v/>
      </c>
      <c r="DA32" s="77"/>
      <c r="DB32" s="71"/>
      <c r="DC32" s="79" t="str">
        <f>IFERROR(VLOOKUP(DB32, DatingReason!$A$2:$B$252, 2, 0),"")</f>
        <v/>
      </c>
      <c r="DD32" s="123" t="str">
        <f t="shared" si="15"/>
        <v/>
      </c>
      <c r="DF32" s="119" t="str">
        <f t="array" ref="DF32">IF(AND($B32&lt;&gt;"", $DE32&lt;&gt;"", $DE32&lt;&gt;"No"),MAX(IF($B32=PEOPLE!$B$4:$B$1000, PEOPLE!$Q$4:$Q$1000,""))+100,"")</f>
        <v/>
      </c>
      <c r="DG32" s="68"/>
      <c r="DH32" s="76">
        <f>COUNTIF(PEOPLE!B:B, MEMORIALS!B32)</f>
        <v>0</v>
      </c>
      <c r="DI32" s="82"/>
      <c r="DJ32" s="82"/>
      <c r="DK32" s="82"/>
      <c r="DL32" s="68"/>
      <c r="DM32" s="68"/>
      <c r="DN32" s="68"/>
      <c r="DO32" s="68"/>
      <c r="DP32" s="68"/>
    </row>
    <row r="33" spans="1:120" ht="15" customHeight="1" x14ac:dyDescent="0.25">
      <c r="A33" s="68"/>
      <c r="B33" s="69"/>
      <c r="C33" s="68"/>
      <c r="D33" s="68"/>
      <c r="E33" s="70" t="str">
        <f>IF(D33="","",VLOOKUP(D33,Denomination!$A$2:$B$50, 2, 0))</f>
        <v/>
      </c>
      <c r="F33" s="68"/>
      <c r="G33" s="71"/>
      <c r="H33" s="70" t="str">
        <f>IF(G33="","",VLOOKUP(G33,MCondition!$A$2:$B$50, 2, 0))</f>
        <v/>
      </c>
      <c r="I33" s="72"/>
      <c r="J33" s="71"/>
      <c r="K33" s="70" t="str">
        <f>IF(J33="","",VLOOKUP(J33,ICondition!$A$2:$B$50, 2, 0))</f>
        <v/>
      </c>
      <c r="L33" s="73"/>
      <c r="M33" s="73"/>
      <c r="N33" s="73"/>
      <c r="O33" s="73"/>
      <c r="P33" s="73"/>
      <c r="Q33" s="73"/>
      <c r="R33" s="78"/>
      <c r="S33" s="79" t="str">
        <f>IFERROR(VLOOKUP(R33,Material!$A$2:$B$59, 2, 0),"")</f>
        <v/>
      </c>
      <c r="T33" s="71"/>
      <c r="U33" s="79" t="str">
        <f>IFERROR(VLOOKUP(T33,Material!$A$2:$B$59, 2, 0),"")</f>
        <v/>
      </c>
      <c r="V33" s="71"/>
      <c r="W33" s="79" t="str">
        <f>IFERROR(VLOOKUP(V33,Material!$A$2:$B$59, 2, 0),"")</f>
        <v/>
      </c>
      <c r="X33" s="71"/>
      <c r="Y33" s="79" t="str">
        <f>IFERROR(VLOOKUP(X33,Material!$A$2:$B$59, 2, 0),"")</f>
        <v/>
      </c>
      <c r="Z33" s="71"/>
      <c r="AA33" s="79" t="str">
        <f>IFERROR(VLOOKUP(Z33,Material!$A$2:$B$59, 2, 0),"")</f>
        <v/>
      </c>
      <c r="AB33" s="74"/>
      <c r="AC33" s="75" t="e">
        <f t="shared" si="0"/>
        <v>#VALUE!</v>
      </c>
      <c r="AD33" s="75" t="e">
        <f t="shared" si="1"/>
        <v>#VALUE!</v>
      </c>
      <c r="AE33" s="75" t="e">
        <f t="shared" si="7"/>
        <v>#VALUE!</v>
      </c>
      <c r="AF33" s="75" t="e">
        <f t="shared" si="2"/>
        <v>#VALUE!</v>
      </c>
      <c r="AG33" s="75" t="e">
        <f t="shared" si="8"/>
        <v>#VALUE!</v>
      </c>
      <c r="AH33" s="75" t="e">
        <f t="shared" si="9"/>
        <v>#VALUE!</v>
      </c>
      <c r="AI33" s="75" t="e">
        <f t="shared" si="10"/>
        <v>#VALUE!</v>
      </c>
      <c r="AJ33" s="80" t="e">
        <f t="shared" si="11"/>
        <v>#VALUE!</v>
      </c>
      <c r="AK33" s="79" t="str">
        <f>(IFERROR(VLOOKUP(AB33,Categories!$A$2:$B$20,2,1),""))</f>
        <v/>
      </c>
      <c r="AL33" s="79" t="str">
        <f ca="1">IFERROR(VLOOKUP((HLOOKUP((VLOOKUP($AB33,Categories!$A$2:$F$20,3,1)), $AB$3:$AJ33, (ROW()-ROW($AB$3)+1), 0)), INDIRECT(VLOOKUP($AB33,Categories!$A$2:$F$20,6,1)),2,0),AK33)</f>
        <v/>
      </c>
      <c r="AM33" s="79" t="str">
        <f ca="1">IFERROR(VLOOKUP((HLOOKUP((VLOOKUP($AB33,Categories!$A$2:$F$20,4,1)),$AB$3:$AJ33,(ROW()-ROW($AB$3)+1),0)),INDIRECT(VLOOKUP($AB33,Categories!$A$2:$H$20,7,1)),2,0),"")</f>
        <v/>
      </c>
      <c r="AN33" s="79" t="str">
        <f ca="1">IFERROR(VLOOKUP((HLOOKUP((VLOOKUP($AB33,Categories!$A$2:$F$20,5,1)), $AB$3:$AJ33, (ROW()-ROW($AB$3)+1), 0)), INDIRECT(VLOOKUP($AB33,Categories!$A$2:$H$20,8,1)),2,0),"")</f>
        <v/>
      </c>
      <c r="AO33" s="79" t="str">
        <f t="shared" ca="1" si="12"/>
        <v/>
      </c>
      <c r="AP33" s="81"/>
      <c r="AQ33" s="70" t="str">
        <f>IFERROR(VLOOKUP(VALUE(MID(AP33,1,1)),AdditionalElements!$A$2:$B$50,2,0),"")</f>
        <v/>
      </c>
      <c r="AR33" s="70" t="str">
        <f>IFERROR(VLOOKUP(VALUE(MID(AP33,2,1)),AdditionalElements!$H$2:$I$50,2,0),"")</f>
        <v/>
      </c>
      <c r="AS33" s="70" t="str">
        <f>IFERROR(VLOOKUP(VALUE(MID(AP33,3,1)),AdditionalElements!$O$2:$P$50,2,0),"")</f>
        <v/>
      </c>
      <c r="AT33" s="70" t="str">
        <f>IFERROR(VLOOKUP(VALUE(MID(AP33,4,1)),AdditionalElements!$V$2:$W$50,2,0),"")</f>
        <v/>
      </c>
      <c r="AU33" s="71"/>
      <c r="AV33" s="79" t="str">
        <f>IFERROR(IF(VALUE(MID(AU33,1,1))=1, VLOOKUP(VALUE(MID(AU33,1,1)), TxtPanelShape!$A$2:$C$50, 3, 0), (IF(VALUE(MID(AU33,1,1))&gt;=7, VLOOKUP(VALUE(MID(AU33,1,1)), TxtPanelShape!$A$2:$C$50, 3, 0),VLOOKUP(VALUE(MID(AU33,1,2)),TxtPanelShape!$A$2:$C$50,3,0)))), "")</f>
        <v/>
      </c>
      <c r="AW33" s="79" t="str">
        <f>IFERROR(IF(VALUE(MID(AU33,1,1))=1, ", "&amp;VLOOKUP(VALUE(MID(AU33,2,1)), TxtPanelShape!$H$2:$I$50, 2, 0), IF(VALUE(MID(AU33,1,1))&gt;=7, ", "&amp;VLOOKUP(VALUE(MID(AU33,2,1)), TxtPanelShape!$H$2:$I$50, 2, 0),"")), "")</f>
        <v/>
      </c>
      <c r="AX33" s="79" t="str">
        <f>IFERROR(IF(VALUE(MID(AU33,1,1))=1, ", "&amp;VLOOKUP(VALUE(MID(AU33,3,1)), TxtPanelShape!$O$2:$P$50, 2, 0), IF(VALUE(MID(AU33,1,1))&gt;=7, ", "&amp;VLOOKUP(VALUE(MID(AU33,3,1)), TxtPanelShape!$O$2:$P$50, 2, 0),"")),"")</f>
        <v/>
      </c>
      <c r="AY33" s="79" t="str">
        <f>IFERROR("; "&amp;VLOOKUP(VALUE(MID(AU33,4,1)), TxtPanelShape!$V$2:$W$50,2,0),"")</f>
        <v/>
      </c>
      <c r="AZ33" s="79" t="str">
        <f t="shared" si="13"/>
        <v/>
      </c>
      <c r="BA33" s="71"/>
      <c r="BB33" s="79" t="str">
        <f>IFERROR(IF(VALUE(MID(BA33,1,1))=1, VLOOKUP(VALUE(MID(BA33,1,1)), TxtPanelShape!$A$2:$C$50, 3, 0), (IF(VALUE(MID(BA33,1,1))&gt;=7, VLOOKUP(VALUE(MID(BA33,1,1)), TxtPanelShape!$A$2:$C$50, 3, 0),VLOOKUP(VALUE(MID(BA33,1,2)),TxtPanelShape!$A$2:$C$50,3,0)))), "")</f>
        <v/>
      </c>
      <c r="BC33" s="79" t="str">
        <f>IFERROR(IF(VALUE(MID(BA33,1,1))=1, ", "&amp;VLOOKUP(VALUE(MID(BA33,2,1)), TxtPanelShape!$H$2:$I$50, 2, 0), IF(VALUE(MID(BA33,1,1))&gt;=7, ", "&amp;VLOOKUP(VALUE(MID(BA33,2,1)), TxtPanelShape!$H$2:$I$50, 2, 0),"")), "")</f>
        <v/>
      </c>
      <c r="BD33" s="79" t="str">
        <f>IFERROR(IF(VALUE(MID(BA33,1,1))=1, ", "&amp;VLOOKUP(VALUE(MID(BA33,3,1)), TxtPanelShape!$O$2:$P$50, 2, 0), IF(VALUE(MID(BA33,1,1))&gt;=7, ", "&amp;VLOOKUP(VALUE(MID(BA33,3,1)), TxtPanelShape!$O$2:$P$50, 2, 0),"")),"")</f>
        <v/>
      </c>
      <c r="BE33" s="79" t="str">
        <f>IFERROR("; "&amp;VLOOKUP(VALUE(MID(BA33,4,1)), TxtPanelShape!$V$2:$W$50,2,0),"")</f>
        <v/>
      </c>
      <c r="BF33" s="79" t="str">
        <f t="shared" si="14"/>
        <v/>
      </c>
      <c r="BG33" s="71"/>
      <c r="BH33" s="79" t="str">
        <f>IFERROR(VLOOKUP(BG33, TxtPanelDefinition!$A$2:$B$50, 2, 0),"")</f>
        <v/>
      </c>
      <c r="BI33" s="71"/>
      <c r="BJ33" s="79" t="str">
        <f>IFERROR(VLOOKUP(BI33, TxtPanelDefinition!$A$2:$B$50, 2, 0),"")</f>
        <v/>
      </c>
      <c r="BK33" s="71"/>
      <c r="BL33" s="79" t="str">
        <f>IFERROR(VLOOKUP(BK33, InscrTechniques!$A$2:$B$50, 2, 0),"")</f>
        <v/>
      </c>
      <c r="BM33" s="71"/>
      <c r="BN33" s="79" t="str">
        <f>IFERROR(VLOOKUP(BM33, InscrTechniques!$A$2:$B$50, 2, 0),"")</f>
        <v/>
      </c>
      <c r="BO33" s="71"/>
      <c r="BP33" s="79" t="str">
        <f>IFERROR(VLOOKUP(BO33, InscrTechniques!$A$2:$B$50, 2, 0),"")</f>
        <v/>
      </c>
      <c r="BQ33" s="71"/>
      <c r="BR33" s="79" t="str">
        <f>IFERROR(VLOOKUP(BQ33, InscrTechniques!$A$2:$B$50, 2, 0),"")</f>
        <v/>
      </c>
      <c r="BS33" s="71"/>
      <c r="BT33" s="79" t="str">
        <f>IFERROR(VLOOKUP(BS33, InscrTechniques!$A$2:$B$50, 2, 0),"")</f>
        <v/>
      </c>
      <c r="BU33" s="71"/>
      <c r="BV33" s="79" t="str">
        <f>IFERROR(VLOOKUP(BU33, InscrTechniques!$A$2:$B$50, 2, 0),"")</f>
        <v/>
      </c>
      <c r="BW33" s="125"/>
      <c r="BX33" s="79" t="str">
        <f>IFERROR(VLOOKUP(BW33, InscrTechniques!$A$2:$B$50, 2, 0),"")</f>
        <v/>
      </c>
      <c r="BY33" s="125"/>
      <c r="BZ33" s="79" t="str">
        <f>IFERROR(VLOOKUP(BY33, InscrTechniques!$A$2:$B$50, 2, 0),"")</f>
        <v/>
      </c>
      <c r="CA33" s="74"/>
      <c r="CB33" s="114" t="str">
        <f>IFERROR(VLOOKUP(CA33, LetterStyle!$A$2:$B$50, 2, 0),"")</f>
        <v/>
      </c>
      <c r="CC33" s="74"/>
      <c r="CD33" s="114" t="str">
        <f>IFERROR(VLOOKUP(CC33, LetterStyle!$A$2:$B$50, 2, 0),"")</f>
        <v/>
      </c>
      <c r="CE33" s="74"/>
      <c r="CF33" s="114" t="str">
        <f>IFERROR(VLOOKUP(CE33, LetterStyle!$A$2:$B$50, 2, 0),"")</f>
        <v/>
      </c>
      <c r="CG33" s="74"/>
      <c r="CH33" s="79" t="str">
        <f>IFERROR(VLOOKUP(CG33, LetterStyle!$A$2:$B$50, 2, 0),"")</f>
        <v/>
      </c>
      <c r="CI33" s="71"/>
      <c r="CJ33" s="79" t="str">
        <f>IFERROR(VLOOKUP(CI33, DecMotifs!$A$1:$B$306, 2, 0),"")</f>
        <v/>
      </c>
      <c r="CK33" s="71"/>
      <c r="CL33" s="79" t="str">
        <f>IFERROR(VLOOKUP(CK33, DecMotifs!$A$1:$B$306, 2, 0),"")</f>
        <v/>
      </c>
      <c r="CM33" s="71"/>
      <c r="CN33" s="79" t="str">
        <f>IFERROR(VLOOKUP(CM33, DecMotifs!$A$1:$B$306, 2, 0),"")</f>
        <v/>
      </c>
      <c r="CO33" s="71"/>
      <c r="CP33" s="79" t="str">
        <f>IFERROR(VLOOKUP(CO33, MarginalDec!$A$2:$B$253, 2, 0),"")</f>
        <v/>
      </c>
      <c r="CQ33" s="71"/>
      <c r="CR33" s="79" t="str">
        <f>IFERROR(VLOOKUP(CQ33, MarginalDec!$A$2:$B$253, 2, 0),"")</f>
        <v/>
      </c>
      <c r="CS33" s="71"/>
      <c r="CT33" s="79" t="str">
        <f>IFERROR(VLOOKUP(CS33, MarginalDec!$A$2:$B$253, 2, 0),"")</f>
        <v/>
      </c>
      <c r="CU33" s="71"/>
      <c r="CV33" s="79" t="str">
        <f>IF(ISBLANK(CU33),"", IFERROR(VLOOKUP(CU33, Tooling!$A$2:$B$252, 2, 0),""))</f>
        <v/>
      </c>
      <c r="CW33" s="71"/>
      <c r="CX33" s="79" t="str">
        <f>IF(ISBLANK(CW33),"", IFERROR(VLOOKUP(CW33, Tooling!$A$2:$B$252, 2, 0),""))</f>
        <v/>
      </c>
      <c r="CY33" s="71"/>
      <c r="CZ33" s="79" t="str">
        <f>IF(ISBLANK(CY33),"", IFERROR(VLOOKUP(CY33, Repairs!$A$2:$B$252, 2, 0),""))</f>
        <v/>
      </c>
      <c r="DA33" s="77"/>
      <c r="DB33" s="71"/>
      <c r="DC33" s="79" t="str">
        <f>IFERROR(VLOOKUP(DB33, DatingReason!$A$2:$B$252, 2, 0),"")</f>
        <v/>
      </c>
      <c r="DD33" s="123" t="str">
        <f t="shared" si="15"/>
        <v/>
      </c>
      <c r="DF33" s="119" t="str">
        <f t="array" ref="DF33">IF(AND($B33&lt;&gt;"", $DE33&lt;&gt;"", $DE33&lt;&gt;"No"),MAX(IF($B33=PEOPLE!$B$4:$B$1000, PEOPLE!$Q$4:$Q$1000,""))+100,"")</f>
        <v/>
      </c>
      <c r="DG33" s="68"/>
      <c r="DH33" s="76">
        <f>COUNTIF(PEOPLE!B:B, MEMORIALS!B33)</f>
        <v>0</v>
      </c>
      <c r="DI33" s="82"/>
      <c r="DJ33" s="82"/>
      <c r="DK33" s="82"/>
      <c r="DL33" s="68"/>
      <c r="DM33" s="68"/>
      <c r="DN33" s="68"/>
      <c r="DO33" s="68"/>
      <c r="DP33" s="68"/>
    </row>
    <row r="34" spans="1:120" ht="15" customHeight="1" x14ac:dyDescent="0.25">
      <c r="A34" s="68"/>
      <c r="B34" s="69"/>
      <c r="C34" s="68"/>
      <c r="D34" s="68"/>
      <c r="E34" s="70" t="str">
        <f>IF(D34="","",VLOOKUP(D34,Denomination!$A$2:$B$50, 2, 0))</f>
        <v/>
      </c>
      <c r="F34" s="68"/>
      <c r="G34" s="71"/>
      <c r="H34" s="70" t="str">
        <f>IF(G34="","",VLOOKUP(G34,MCondition!$A$2:$B$50, 2, 0))</f>
        <v/>
      </c>
      <c r="I34" s="72"/>
      <c r="J34" s="71"/>
      <c r="K34" s="70" t="str">
        <f>IF(J34="","",VLOOKUP(J34,ICondition!$A$2:$B$50, 2, 0))</f>
        <v/>
      </c>
      <c r="L34" s="73"/>
      <c r="M34" s="73"/>
      <c r="N34" s="73"/>
      <c r="O34" s="73"/>
      <c r="P34" s="73"/>
      <c r="Q34" s="73"/>
      <c r="R34" s="78"/>
      <c r="S34" s="79" t="str">
        <f>IFERROR(VLOOKUP(R34,Material!$A$2:$B$59, 2, 0),"")</f>
        <v/>
      </c>
      <c r="T34" s="71"/>
      <c r="U34" s="79" t="str">
        <f>IFERROR(VLOOKUP(T34,Material!$A$2:$B$59, 2, 0),"")</f>
        <v/>
      </c>
      <c r="V34" s="71"/>
      <c r="W34" s="79" t="str">
        <f>IFERROR(VLOOKUP(V34,Material!$A$2:$B$59, 2, 0),"")</f>
        <v/>
      </c>
      <c r="X34" s="71"/>
      <c r="Y34" s="79" t="str">
        <f>IFERROR(VLOOKUP(X34,Material!$A$2:$B$59, 2, 0),"")</f>
        <v/>
      </c>
      <c r="Z34" s="71"/>
      <c r="AA34" s="79" t="str">
        <f>IFERROR(VLOOKUP(Z34,Material!$A$2:$B$59, 2, 0),"")</f>
        <v/>
      </c>
      <c r="AB34" s="74"/>
      <c r="AC34" s="75" t="e">
        <f t="shared" si="0"/>
        <v>#VALUE!</v>
      </c>
      <c r="AD34" s="75" t="e">
        <f t="shared" si="1"/>
        <v>#VALUE!</v>
      </c>
      <c r="AE34" s="75" t="e">
        <f t="shared" si="7"/>
        <v>#VALUE!</v>
      </c>
      <c r="AF34" s="75" t="e">
        <f t="shared" si="2"/>
        <v>#VALUE!</v>
      </c>
      <c r="AG34" s="75" t="e">
        <f t="shared" si="8"/>
        <v>#VALUE!</v>
      </c>
      <c r="AH34" s="75" t="e">
        <f t="shared" si="9"/>
        <v>#VALUE!</v>
      </c>
      <c r="AI34" s="75" t="e">
        <f t="shared" si="10"/>
        <v>#VALUE!</v>
      </c>
      <c r="AJ34" s="80" t="e">
        <f t="shared" si="11"/>
        <v>#VALUE!</v>
      </c>
      <c r="AK34" s="79" t="str">
        <f>(IFERROR(VLOOKUP(AB34,Categories!$A$2:$B$20,2,1),""))</f>
        <v/>
      </c>
      <c r="AL34" s="79" t="str">
        <f ca="1">IFERROR(VLOOKUP((HLOOKUP((VLOOKUP($AB34,Categories!$A$2:$F$20,3,1)), $AB$3:$AJ34, (ROW()-ROW($AB$3)+1), 0)), INDIRECT(VLOOKUP($AB34,Categories!$A$2:$F$20,6,1)),2,0),AK34)</f>
        <v/>
      </c>
      <c r="AM34" s="79" t="str">
        <f ca="1">IFERROR(VLOOKUP((HLOOKUP((VLOOKUP($AB34,Categories!$A$2:$F$20,4,1)),$AB$3:$AJ34,(ROW()-ROW($AB$3)+1),0)),INDIRECT(VLOOKUP($AB34,Categories!$A$2:$H$20,7,1)),2,0),"")</f>
        <v/>
      </c>
      <c r="AN34" s="79" t="str">
        <f ca="1">IFERROR(VLOOKUP((HLOOKUP((VLOOKUP($AB34,Categories!$A$2:$F$20,5,1)), $AB$3:$AJ34, (ROW()-ROW($AB$3)+1), 0)), INDIRECT(VLOOKUP($AB34,Categories!$A$2:$H$20,8,1)),2,0),"")</f>
        <v/>
      </c>
      <c r="AO34" s="79" t="str">
        <f t="shared" ca="1" si="12"/>
        <v/>
      </c>
      <c r="AP34" s="81"/>
      <c r="AQ34" s="70" t="str">
        <f>IFERROR(VLOOKUP(VALUE(MID(AP34,1,1)),AdditionalElements!$A$2:$B$50,2,0),"")</f>
        <v/>
      </c>
      <c r="AR34" s="70" t="str">
        <f>IFERROR(VLOOKUP(VALUE(MID(AP34,2,1)),AdditionalElements!$H$2:$I$50,2,0),"")</f>
        <v/>
      </c>
      <c r="AS34" s="70" t="str">
        <f>IFERROR(VLOOKUP(VALUE(MID(AP34,3,1)),AdditionalElements!$O$2:$P$50,2,0),"")</f>
        <v/>
      </c>
      <c r="AT34" s="70" t="str">
        <f>IFERROR(VLOOKUP(VALUE(MID(AP34,4,1)),AdditionalElements!$V$2:$W$50,2,0),"")</f>
        <v/>
      </c>
      <c r="AU34" s="71"/>
      <c r="AV34" s="79" t="str">
        <f>IFERROR(IF(VALUE(MID(AU34,1,1))=1, VLOOKUP(VALUE(MID(AU34,1,1)), TxtPanelShape!$A$2:$C$50, 3, 0), (IF(VALUE(MID(AU34,1,1))&gt;=7, VLOOKUP(VALUE(MID(AU34,1,1)), TxtPanelShape!$A$2:$C$50, 3, 0),VLOOKUP(VALUE(MID(AU34,1,2)),TxtPanelShape!$A$2:$C$50,3,0)))), "")</f>
        <v/>
      </c>
      <c r="AW34" s="79" t="str">
        <f>IFERROR(IF(VALUE(MID(AU34,1,1))=1, ", "&amp;VLOOKUP(VALUE(MID(AU34,2,1)), TxtPanelShape!$H$2:$I$50, 2, 0), IF(VALUE(MID(AU34,1,1))&gt;=7, ", "&amp;VLOOKUP(VALUE(MID(AU34,2,1)), TxtPanelShape!$H$2:$I$50, 2, 0),"")), "")</f>
        <v/>
      </c>
      <c r="AX34" s="79" t="str">
        <f>IFERROR(IF(VALUE(MID(AU34,1,1))=1, ", "&amp;VLOOKUP(VALUE(MID(AU34,3,1)), TxtPanelShape!$O$2:$P$50, 2, 0), IF(VALUE(MID(AU34,1,1))&gt;=7, ", "&amp;VLOOKUP(VALUE(MID(AU34,3,1)), TxtPanelShape!$O$2:$P$50, 2, 0),"")),"")</f>
        <v/>
      </c>
      <c r="AY34" s="79" t="str">
        <f>IFERROR("; "&amp;VLOOKUP(VALUE(MID(AU34,4,1)), TxtPanelShape!$V$2:$W$50,2,0),"")</f>
        <v/>
      </c>
      <c r="AZ34" s="79" t="str">
        <f t="shared" si="13"/>
        <v/>
      </c>
      <c r="BA34" s="71"/>
      <c r="BB34" s="79" t="str">
        <f>IFERROR(IF(VALUE(MID(BA34,1,1))=1, VLOOKUP(VALUE(MID(BA34,1,1)), TxtPanelShape!$A$2:$C$50, 3, 0), (IF(VALUE(MID(BA34,1,1))&gt;=7, VLOOKUP(VALUE(MID(BA34,1,1)), TxtPanelShape!$A$2:$C$50, 3, 0),VLOOKUP(VALUE(MID(BA34,1,2)),TxtPanelShape!$A$2:$C$50,3,0)))), "")</f>
        <v/>
      </c>
      <c r="BC34" s="79" t="str">
        <f>IFERROR(IF(VALUE(MID(BA34,1,1))=1, ", "&amp;VLOOKUP(VALUE(MID(BA34,2,1)), TxtPanelShape!$H$2:$I$50, 2, 0), IF(VALUE(MID(BA34,1,1))&gt;=7, ", "&amp;VLOOKUP(VALUE(MID(BA34,2,1)), TxtPanelShape!$H$2:$I$50, 2, 0),"")), "")</f>
        <v/>
      </c>
      <c r="BD34" s="79" t="str">
        <f>IFERROR(IF(VALUE(MID(BA34,1,1))=1, ", "&amp;VLOOKUP(VALUE(MID(BA34,3,1)), TxtPanelShape!$O$2:$P$50, 2, 0), IF(VALUE(MID(BA34,1,1))&gt;=7, ", "&amp;VLOOKUP(VALUE(MID(BA34,3,1)), TxtPanelShape!$O$2:$P$50, 2, 0),"")),"")</f>
        <v/>
      </c>
      <c r="BE34" s="79" t="str">
        <f>IFERROR("; "&amp;VLOOKUP(VALUE(MID(BA34,4,1)), TxtPanelShape!$V$2:$W$50,2,0),"")</f>
        <v/>
      </c>
      <c r="BF34" s="79" t="str">
        <f t="shared" si="14"/>
        <v/>
      </c>
      <c r="BG34" s="71"/>
      <c r="BH34" s="79" t="str">
        <f>IFERROR(VLOOKUP(BG34, TxtPanelDefinition!$A$2:$B$50, 2, 0),"")</f>
        <v/>
      </c>
      <c r="BI34" s="71"/>
      <c r="BJ34" s="79" t="str">
        <f>IFERROR(VLOOKUP(BI34, TxtPanelDefinition!$A$2:$B$50, 2, 0),"")</f>
        <v/>
      </c>
      <c r="BK34" s="71"/>
      <c r="BL34" s="79" t="str">
        <f>IFERROR(VLOOKUP(BK34, InscrTechniques!$A$2:$B$50, 2, 0),"")</f>
        <v/>
      </c>
      <c r="BM34" s="71"/>
      <c r="BN34" s="79" t="str">
        <f>IFERROR(VLOOKUP(BM34, InscrTechniques!$A$2:$B$50, 2, 0),"")</f>
        <v/>
      </c>
      <c r="BO34" s="71"/>
      <c r="BP34" s="79" t="str">
        <f>IFERROR(VLOOKUP(BO34, InscrTechniques!$A$2:$B$50, 2, 0),"")</f>
        <v/>
      </c>
      <c r="BQ34" s="71"/>
      <c r="BR34" s="79" t="str">
        <f>IFERROR(VLOOKUP(BQ34, InscrTechniques!$A$2:$B$50, 2, 0),"")</f>
        <v/>
      </c>
      <c r="BS34" s="71"/>
      <c r="BT34" s="79" t="str">
        <f>IFERROR(VLOOKUP(BS34, InscrTechniques!$A$2:$B$50, 2, 0),"")</f>
        <v/>
      </c>
      <c r="BU34" s="71"/>
      <c r="BV34" s="79" t="str">
        <f>IFERROR(VLOOKUP(BU34, InscrTechniques!$A$2:$B$50, 2, 0),"")</f>
        <v/>
      </c>
      <c r="BW34" s="125"/>
      <c r="BX34" s="79" t="str">
        <f>IFERROR(VLOOKUP(BW34, InscrTechniques!$A$2:$B$50, 2, 0),"")</f>
        <v/>
      </c>
      <c r="BY34" s="125"/>
      <c r="BZ34" s="79" t="str">
        <f>IFERROR(VLOOKUP(BY34, InscrTechniques!$A$2:$B$50, 2, 0),"")</f>
        <v/>
      </c>
      <c r="CA34" s="74"/>
      <c r="CB34" s="114" t="str">
        <f>IFERROR(VLOOKUP(CA34, LetterStyle!$A$2:$B$50, 2, 0),"")</f>
        <v/>
      </c>
      <c r="CC34" s="74"/>
      <c r="CD34" s="114" t="str">
        <f>IFERROR(VLOOKUP(CC34, LetterStyle!$A$2:$B$50, 2, 0),"")</f>
        <v/>
      </c>
      <c r="CE34" s="74"/>
      <c r="CF34" s="114" t="str">
        <f>IFERROR(VLOOKUP(CE34, LetterStyle!$A$2:$B$50, 2, 0),"")</f>
        <v/>
      </c>
      <c r="CG34" s="74"/>
      <c r="CH34" s="79" t="str">
        <f>IFERROR(VLOOKUP(CG34, LetterStyle!$A$2:$B$50, 2, 0),"")</f>
        <v/>
      </c>
      <c r="CI34" s="71"/>
      <c r="CJ34" s="79" t="str">
        <f>IFERROR(VLOOKUP(CI34, DecMotifs!$A$1:$B$306, 2, 0),"")</f>
        <v/>
      </c>
      <c r="CK34" s="71"/>
      <c r="CL34" s="79" t="str">
        <f>IFERROR(VLOOKUP(CK34, DecMotifs!$A$1:$B$306, 2, 0),"")</f>
        <v/>
      </c>
      <c r="CM34" s="71"/>
      <c r="CN34" s="79" t="str">
        <f>IFERROR(VLOOKUP(CM34, DecMotifs!$A$1:$B$306, 2, 0),"")</f>
        <v/>
      </c>
      <c r="CO34" s="71"/>
      <c r="CP34" s="79" t="str">
        <f>IFERROR(VLOOKUP(CO34, MarginalDec!$A$2:$B$253, 2, 0),"")</f>
        <v/>
      </c>
      <c r="CQ34" s="71"/>
      <c r="CR34" s="79" t="str">
        <f>IFERROR(VLOOKUP(CQ34, MarginalDec!$A$2:$B$253, 2, 0),"")</f>
        <v/>
      </c>
      <c r="CS34" s="71"/>
      <c r="CT34" s="79" t="str">
        <f>IFERROR(VLOOKUP(CS34, MarginalDec!$A$2:$B$253, 2, 0),"")</f>
        <v/>
      </c>
      <c r="CU34" s="71"/>
      <c r="CV34" s="79" t="str">
        <f>IF(ISBLANK(CU34),"", IFERROR(VLOOKUP(CU34, Tooling!$A$2:$B$252, 2, 0),""))</f>
        <v/>
      </c>
      <c r="CW34" s="71"/>
      <c r="CX34" s="79" t="str">
        <f>IF(ISBLANK(CW34),"", IFERROR(VLOOKUP(CW34, Tooling!$A$2:$B$252, 2, 0),""))</f>
        <v/>
      </c>
      <c r="CY34" s="71"/>
      <c r="CZ34" s="79" t="str">
        <f>IF(ISBLANK(CY34),"", IFERROR(VLOOKUP(CY34, Repairs!$A$2:$B$252, 2, 0),""))</f>
        <v/>
      </c>
      <c r="DA34" s="77"/>
      <c r="DB34" s="71"/>
      <c r="DC34" s="79" t="str">
        <f>IFERROR(VLOOKUP(DB34, DatingReason!$A$2:$B$252, 2, 0),"")</f>
        <v/>
      </c>
      <c r="DD34" s="123" t="str">
        <f t="shared" si="15"/>
        <v/>
      </c>
      <c r="DF34" s="119" t="str">
        <f t="array" ref="DF34">IF(AND($B34&lt;&gt;"", $DE34&lt;&gt;"", $DE34&lt;&gt;"No"),MAX(IF($B34=PEOPLE!$B$4:$B$1000, PEOPLE!$Q$4:$Q$1000,""))+100,"")</f>
        <v/>
      </c>
      <c r="DG34" s="68"/>
      <c r="DH34" s="76">
        <f>COUNTIF(PEOPLE!B:B, MEMORIALS!B34)</f>
        <v>0</v>
      </c>
      <c r="DI34" s="82"/>
      <c r="DJ34" s="82"/>
      <c r="DK34" s="82"/>
      <c r="DL34" s="68"/>
      <c r="DM34" s="68"/>
      <c r="DN34" s="68"/>
      <c r="DO34" s="68"/>
      <c r="DP34" s="68"/>
    </row>
    <row r="35" spans="1:120" ht="15" customHeight="1" x14ac:dyDescent="0.25">
      <c r="A35" s="68"/>
      <c r="B35" s="69"/>
      <c r="C35" s="68"/>
      <c r="D35" s="68"/>
      <c r="E35" s="70" t="str">
        <f>IF(D35="","",VLOOKUP(D35,Denomination!$A$2:$B$50, 2, 0))</f>
        <v/>
      </c>
      <c r="F35" s="68"/>
      <c r="G35" s="71"/>
      <c r="H35" s="70" t="str">
        <f>IF(G35="","",VLOOKUP(G35,MCondition!$A$2:$B$50, 2, 0))</f>
        <v/>
      </c>
      <c r="I35" s="72"/>
      <c r="J35" s="71"/>
      <c r="K35" s="70" t="str">
        <f>IF(J35="","",VLOOKUP(J35,ICondition!$A$2:$B$50, 2, 0))</f>
        <v/>
      </c>
      <c r="L35" s="73"/>
      <c r="M35" s="73"/>
      <c r="N35" s="73"/>
      <c r="O35" s="73"/>
      <c r="P35" s="73"/>
      <c r="Q35" s="73"/>
      <c r="R35" s="78"/>
      <c r="S35" s="79" t="str">
        <f>IFERROR(VLOOKUP(R35,Material!$A$2:$B$59, 2, 0),"")</f>
        <v/>
      </c>
      <c r="T35" s="71"/>
      <c r="U35" s="79" t="str">
        <f>IFERROR(VLOOKUP(T35,Material!$A$2:$B$59, 2, 0),"")</f>
        <v/>
      </c>
      <c r="V35" s="71"/>
      <c r="W35" s="79" t="str">
        <f>IFERROR(VLOOKUP(V35,Material!$A$2:$B$59, 2, 0),"")</f>
        <v/>
      </c>
      <c r="X35" s="71"/>
      <c r="Y35" s="79" t="str">
        <f>IFERROR(VLOOKUP(X35,Material!$A$2:$B$59, 2, 0),"")</f>
        <v/>
      </c>
      <c r="Z35" s="71"/>
      <c r="AA35" s="79" t="str">
        <f>IFERROR(VLOOKUP(Z35,Material!$A$2:$B$59, 2, 0),"")</f>
        <v/>
      </c>
      <c r="AB35" s="74"/>
      <c r="AC35" s="75" t="e">
        <f t="shared" si="0"/>
        <v>#VALUE!</v>
      </c>
      <c r="AD35" s="75" t="e">
        <f t="shared" si="1"/>
        <v>#VALUE!</v>
      </c>
      <c r="AE35" s="75" t="e">
        <f t="shared" si="7"/>
        <v>#VALUE!</v>
      </c>
      <c r="AF35" s="75" t="e">
        <f t="shared" si="2"/>
        <v>#VALUE!</v>
      </c>
      <c r="AG35" s="75" t="e">
        <f t="shared" si="8"/>
        <v>#VALUE!</v>
      </c>
      <c r="AH35" s="75" t="e">
        <f t="shared" si="9"/>
        <v>#VALUE!</v>
      </c>
      <c r="AI35" s="75" t="e">
        <f t="shared" si="10"/>
        <v>#VALUE!</v>
      </c>
      <c r="AJ35" s="80" t="e">
        <f t="shared" si="11"/>
        <v>#VALUE!</v>
      </c>
      <c r="AK35" s="79" t="str">
        <f>(IFERROR(VLOOKUP(AB35,Categories!$A$2:$B$20,2,1),""))</f>
        <v/>
      </c>
      <c r="AL35" s="79" t="str">
        <f ca="1">IFERROR(VLOOKUP((HLOOKUP((VLOOKUP($AB35,Categories!$A$2:$F$20,3,1)), $AB$3:$AJ35, (ROW()-ROW($AB$3)+1), 0)), INDIRECT(VLOOKUP($AB35,Categories!$A$2:$F$20,6,1)),2,0),AK35)</f>
        <v/>
      </c>
      <c r="AM35" s="79" t="str">
        <f ca="1">IFERROR(VLOOKUP((HLOOKUP((VLOOKUP($AB35,Categories!$A$2:$F$20,4,1)),$AB$3:$AJ35,(ROW()-ROW($AB$3)+1),0)),INDIRECT(VLOOKUP($AB35,Categories!$A$2:$H$20,7,1)),2,0),"")</f>
        <v/>
      </c>
      <c r="AN35" s="79" t="str">
        <f ca="1">IFERROR(VLOOKUP((HLOOKUP((VLOOKUP($AB35,Categories!$A$2:$F$20,5,1)), $AB$3:$AJ35, (ROW()-ROW($AB$3)+1), 0)), INDIRECT(VLOOKUP($AB35,Categories!$A$2:$H$20,8,1)),2,0),"")</f>
        <v/>
      </c>
      <c r="AO35" s="79" t="str">
        <f t="shared" ca="1" si="12"/>
        <v/>
      </c>
      <c r="AP35" s="81"/>
      <c r="AQ35" s="70" t="str">
        <f>IFERROR(VLOOKUP(VALUE(MID(AP35,1,1)),AdditionalElements!$A$2:$B$50,2,0),"")</f>
        <v/>
      </c>
      <c r="AR35" s="70" t="str">
        <f>IFERROR(VLOOKUP(VALUE(MID(AP35,2,1)),AdditionalElements!$H$2:$I$50,2,0),"")</f>
        <v/>
      </c>
      <c r="AS35" s="70" t="str">
        <f>IFERROR(VLOOKUP(VALUE(MID(AP35,3,1)),AdditionalElements!$O$2:$P$50,2,0),"")</f>
        <v/>
      </c>
      <c r="AT35" s="70" t="str">
        <f>IFERROR(VLOOKUP(VALUE(MID(AP35,4,1)),AdditionalElements!$V$2:$W$50,2,0),"")</f>
        <v/>
      </c>
      <c r="AU35" s="71"/>
      <c r="AV35" s="79" t="str">
        <f>IFERROR(IF(VALUE(MID(AU35,1,1))=1, VLOOKUP(VALUE(MID(AU35,1,1)), TxtPanelShape!$A$2:$C$50, 3, 0), (IF(VALUE(MID(AU35,1,1))&gt;=7, VLOOKUP(VALUE(MID(AU35,1,1)), TxtPanelShape!$A$2:$C$50, 3, 0),VLOOKUP(VALUE(MID(AU35,1,2)),TxtPanelShape!$A$2:$C$50,3,0)))), "")</f>
        <v/>
      </c>
      <c r="AW35" s="79" t="str">
        <f>IFERROR(IF(VALUE(MID(AU35,1,1))=1, ", "&amp;VLOOKUP(VALUE(MID(AU35,2,1)), TxtPanelShape!$H$2:$I$50, 2, 0), IF(VALUE(MID(AU35,1,1))&gt;=7, ", "&amp;VLOOKUP(VALUE(MID(AU35,2,1)), TxtPanelShape!$H$2:$I$50, 2, 0),"")), "")</f>
        <v/>
      </c>
      <c r="AX35" s="79" t="str">
        <f>IFERROR(IF(VALUE(MID(AU35,1,1))=1, ", "&amp;VLOOKUP(VALUE(MID(AU35,3,1)), TxtPanelShape!$O$2:$P$50, 2, 0), IF(VALUE(MID(AU35,1,1))&gt;=7, ", "&amp;VLOOKUP(VALUE(MID(AU35,3,1)), TxtPanelShape!$O$2:$P$50, 2, 0),"")),"")</f>
        <v/>
      </c>
      <c r="AY35" s="79" t="str">
        <f>IFERROR("; "&amp;VLOOKUP(VALUE(MID(AU35,4,1)), TxtPanelShape!$V$2:$W$50,2,0),"")</f>
        <v/>
      </c>
      <c r="AZ35" s="79" t="str">
        <f t="shared" si="13"/>
        <v/>
      </c>
      <c r="BA35" s="71"/>
      <c r="BB35" s="79" t="str">
        <f>IFERROR(IF(VALUE(MID(BA35,1,1))=1, VLOOKUP(VALUE(MID(BA35,1,1)), TxtPanelShape!$A$2:$C$50, 3, 0), (IF(VALUE(MID(BA35,1,1))&gt;=7, VLOOKUP(VALUE(MID(BA35,1,1)), TxtPanelShape!$A$2:$C$50, 3, 0),VLOOKUP(VALUE(MID(BA35,1,2)),TxtPanelShape!$A$2:$C$50,3,0)))), "")</f>
        <v/>
      </c>
      <c r="BC35" s="79" t="str">
        <f>IFERROR(IF(VALUE(MID(BA35,1,1))=1, ", "&amp;VLOOKUP(VALUE(MID(BA35,2,1)), TxtPanelShape!$H$2:$I$50, 2, 0), IF(VALUE(MID(BA35,1,1))&gt;=7, ", "&amp;VLOOKUP(VALUE(MID(BA35,2,1)), TxtPanelShape!$H$2:$I$50, 2, 0),"")), "")</f>
        <v/>
      </c>
      <c r="BD35" s="79" t="str">
        <f>IFERROR(IF(VALUE(MID(BA35,1,1))=1, ", "&amp;VLOOKUP(VALUE(MID(BA35,3,1)), TxtPanelShape!$O$2:$P$50, 2, 0), IF(VALUE(MID(BA35,1,1))&gt;=7, ", "&amp;VLOOKUP(VALUE(MID(BA35,3,1)), TxtPanelShape!$O$2:$P$50, 2, 0),"")),"")</f>
        <v/>
      </c>
      <c r="BE35" s="79" t="str">
        <f>IFERROR("; "&amp;VLOOKUP(VALUE(MID(BA35,4,1)), TxtPanelShape!$V$2:$W$50,2,0),"")</f>
        <v/>
      </c>
      <c r="BF35" s="79" t="str">
        <f t="shared" si="14"/>
        <v/>
      </c>
      <c r="BG35" s="71"/>
      <c r="BH35" s="79" t="str">
        <f>IFERROR(VLOOKUP(BG35, TxtPanelDefinition!$A$2:$B$50, 2, 0),"")</f>
        <v/>
      </c>
      <c r="BI35" s="71"/>
      <c r="BJ35" s="79" t="str">
        <f>IFERROR(VLOOKUP(BI35, TxtPanelDefinition!$A$2:$B$50, 2, 0),"")</f>
        <v/>
      </c>
      <c r="BK35" s="71"/>
      <c r="BL35" s="79" t="str">
        <f>IFERROR(VLOOKUP(BK35, InscrTechniques!$A$2:$B$50, 2, 0),"")</f>
        <v/>
      </c>
      <c r="BM35" s="71"/>
      <c r="BN35" s="79" t="str">
        <f>IFERROR(VLOOKUP(BM35, InscrTechniques!$A$2:$B$50, 2, 0),"")</f>
        <v/>
      </c>
      <c r="BO35" s="71"/>
      <c r="BP35" s="79" t="str">
        <f>IFERROR(VLOOKUP(BO35, InscrTechniques!$A$2:$B$50, 2, 0),"")</f>
        <v/>
      </c>
      <c r="BQ35" s="71"/>
      <c r="BR35" s="79" t="str">
        <f>IFERROR(VLOOKUP(BQ35, InscrTechniques!$A$2:$B$50, 2, 0),"")</f>
        <v/>
      </c>
      <c r="BS35" s="71"/>
      <c r="BT35" s="79" t="str">
        <f>IFERROR(VLOOKUP(BS35, InscrTechniques!$A$2:$B$50, 2, 0),"")</f>
        <v/>
      </c>
      <c r="BU35" s="71"/>
      <c r="BV35" s="79" t="str">
        <f>IFERROR(VLOOKUP(BU35, InscrTechniques!$A$2:$B$50, 2, 0),"")</f>
        <v/>
      </c>
      <c r="BW35" s="125"/>
      <c r="BX35" s="79" t="str">
        <f>IFERROR(VLOOKUP(BW35, InscrTechniques!$A$2:$B$50, 2, 0),"")</f>
        <v/>
      </c>
      <c r="BY35" s="125"/>
      <c r="BZ35" s="79" t="str">
        <f>IFERROR(VLOOKUP(BY35, InscrTechniques!$A$2:$B$50, 2, 0),"")</f>
        <v/>
      </c>
      <c r="CA35" s="74"/>
      <c r="CB35" s="114" t="str">
        <f>IFERROR(VLOOKUP(CA35, LetterStyle!$A$2:$B$50, 2, 0),"")</f>
        <v/>
      </c>
      <c r="CC35" s="74"/>
      <c r="CD35" s="114" t="str">
        <f>IFERROR(VLOOKUP(CC35, LetterStyle!$A$2:$B$50, 2, 0),"")</f>
        <v/>
      </c>
      <c r="CE35" s="74"/>
      <c r="CF35" s="114" t="str">
        <f>IFERROR(VLOOKUP(CE35, LetterStyle!$A$2:$B$50, 2, 0),"")</f>
        <v/>
      </c>
      <c r="CG35" s="74"/>
      <c r="CH35" s="79" t="str">
        <f>IFERROR(VLOOKUP(CG35, LetterStyle!$A$2:$B$50, 2, 0),"")</f>
        <v/>
      </c>
      <c r="CI35" s="71"/>
      <c r="CJ35" s="79" t="str">
        <f>IFERROR(VLOOKUP(CI35, DecMotifs!$A$1:$B$306, 2, 0),"")</f>
        <v/>
      </c>
      <c r="CK35" s="71"/>
      <c r="CL35" s="79" t="str">
        <f>IFERROR(VLOOKUP(CK35, DecMotifs!$A$1:$B$306, 2, 0),"")</f>
        <v/>
      </c>
      <c r="CM35" s="71"/>
      <c r="CN35" s="79" t="str">
        <f>IFERROR(VLOOKUP(CM35, DecMotifs!$A$1:$B$306, 2, 0),"")</f>
        <v/>
      </c>
      <c r="CO35" s="71"/>
      <c r="CP35" s="79" t="str">
        <f>IFERROR(VLOOKUP(CO35, MarginalDec!$A$2:$B$253, 2, 0),"")</f>
        <v/>
      </c>
      <c r="CQ35" s="71"/>
      <c r="CR35" s="79" t="str">
        <f>IFERROR(VLOOKUP(CQ35, MarginalDec!$A$2:$B$253, 2, 0),"")</f>
        <v/>
      </c>
      <c r="CS35" s="71"/>
      <c r="CT35" s="79" t="str">
        <f>IFERROR(VLOOKUP(CS35, MarginalDec!$A$2:$B$253, 2, 0),"")</f>
        <v/>
      </c>
      <c r="CU35" s="71"/>
      <c r="CV35" s="79" t="str">
        <f>IF(ISBLANK(CU35),"", IFERROR(VLOOKUP(CU35, Tooling!$A$2:$B$252, 2, 0),""))</f>
        <v/>
      </c>
      <c r="CW35" s="71"/>
      <c r="CX35" s="79" t="str">
        <f>IF(ISBLANK(CW35),"", IFERROR(VLOOKUP(CW35, Tooling!$A$2:$B$252, 2, 0),""))</f>
        <v/>
      </c>
      <c r="CY35" s="71"/>
      <c r="CZ35" s="79" t="str">
        <f>IF(ISBLANK(CY35),"", IFERROR(VLOOKUP(CY35, Repairs!$A$2:$B$252, 2, 0),""))</f>
        <v/>
      </c>
      <c r="DA35" s="77"/>
      <c r="DB35" s="71"/>
      <c r="DC35" s="79" t="str">
        <f>IFERROR(VLOOKUP(DB35, DatingReason!$A$2:$B$252, 2, 0),"")</f>
        <v/>
      </c>
      <c r="DD35" s="123" t="str">
        <f t="shared" si="15"/>
        <v/>
      </c>
      <c r="DF35" s="119" t="str">
        <f t="array" ref="DF35">IF(AND($B35&lt;&gt;"", $DE35&lt;&gt;"", $DE35&lt;&gt;"No"),MAX(IF($B35=PEOPLE!$B$4:$B$1000, PEOPLE!$Q$4:$Q$1000,""))+100,"")</f>
        <v/>
      </c>
      <c r="DG35" s="68"/>
      <c r="DH35" s="76">
        <f>COUNTIF(PEOPLE!B:B, MEMORIALS!B35)</f>
        <v>0</v>
      </c>
      <c r="DI35" s="82"/>
      <c r="DJ35" s="82"/>
      <c r="DK35" s="82"/>
      <c r="DL35" s="68"/>
      <c r="DM35" s="68"/>
      <c r="DN35" s="68"/>
      <c r="DO35" s="68"/>
      <c r="DP35" s="68"/>
    </row>
    <row r="36" spans="1:120" ht="15" customHeight="1" x14ac:dyDescent="0.25">
      <c r="A36" s="68"/>
      <c r="B36" s="69"/>
      <c r="C36" s="68"/>
      <c r="D36" s="68"/>
      <c r="E36" s="70" t="str">
        <f>IF(D36="","",VLOOKUP(D36,Denomination!$A$2:$B$50, 2, 0))</f>
        <v/>
      </c>
      <c r="F36" s="68"/>
      <c r="G36" s="71"/>
      <c r="H36" s="70" t="str">
        <f>IF(G36="","",VLOOKUP(G36,MCondition!$A$2:$B$50, 2, 0))</f>
        <v/>
      </c>
      <c r="I36" s="72"/>
      <c r="J36" s="71"/>
      <c r="K36" s="70" t="str">
        <f>IF(J36="","",VLOOKUP(J36,ICondition!$A$2:$B$50, 2, 0))</f>
        <v/>
      </c>
      <c r="L36" s="73"/>
      <c r="M36" s="73"/>
      <c r="N36" s="73"/>
      <c r="O36" s="73"/>
      <c r="P36" s="73"/>
      <c r="Q36" s="73"/>
      <c r="R36" s="78"/>
      <c r="S36" s="79" t="str">
        <f>IFERROR(VLOOKUP(R36,Material!$A$2:$B$59, 2, 0),"")</f>
        <v/>
      </c>
      <c r="T36" s="71"/>
      <c r="U36" s="79" t="str">
        <f>IFERROR(VLOOKUP(T36,Material!$A$2:$B$59, 2, 0),"")</f>
        <v/>
      </c>
      <c r="V36" s="71"/>
      <c r="W36" s="79" t="str">
        <f>IFERROR(VLOOKUP(V36,Material!$A$2:$B$59, 2, 0),"")</f>
        <v/>
      </c>
      <c r="X36" s="71"/>
      <c r="Y36" s="79" t="str">
        <f>IFERROR(VLOOKUP(X36,Material!$A$2:$B$59, 2, 0),"")</f>
        <v/>
      </c>
      <c r="Z36" s="71"/>
      <c r="AA36" s="79" t="str">
        <f>IFERROR(VLOOKUP(Z36,Material!$A$2:$B$59, 2, 0),"")</f>
        <v/>
      </c>
      <c r="AB36" s="74"/>
      <c r="AC36" s="75" t="e">
        <f t="shared" si="0"/>
        <v>#VALUE!</v>
      </c>
      <c r="AD36" s="75" t="e">
        <f t="shared" si="1"/>
        <v>#VALUE!</v>
      </c>
      <c r="AE36" s="75" t="e">
        <f t="shared" si="7"/>
        <v>#VALUE!</v>
      </c>
      <c r="AF36" s="75" t="e">
        <f t="shared" si="2"/>
        <v>#VALUE!</v>
      </c>
      <c r="AG36" s="75" t="e">
        <f t="shared" si="8"/>
        <v>#VALUE!</v>
      </c>
      <c r="AH36" s="75" t="e">
        <f t="shared" si="9"/>
        <v>#VALUE!</v>
      </c>
      <c r="AI36" s="75" t="e">
        <f t="shared" si="10"/>
        <v>#VALUE!</v>
      </c>
      <c r="AJ36" s="80" t="e">
        <f t="shared" si="11"/>
        <v>#VALUE!</v>
      </c>
      <c r="AK36" s="79" t="str">
        <f>(IFERROR(VLOOKUP(AB36,Categories!$A$2:$B$20,2,1),""))</f>
        <v/>
      </c>
      <c r="AL36" s="79" t="str">
        <f ca="1">IFERROR(VLOOKUP((HLOOKUP((VLOOKUP($AB36,Categories!$A$2:$F$20,3,1)), $AB$3:$AJ36, (ROW()-ROW($AB$3)+1), 0)), INDIRECT(VLOOKUP($AB36,Categories!$A$2:$F$20,6,1)),2,0),AK36)</f>
        <v/>
      </c>
      <c r="AM36" s="79" t="str">
        <f ca="1">IFERROR(VLOOKUP((HLOOKUP((VLOOKUP($AB36,Categories!$A$2:$F$20,4,1)),$AB$3:$AJ36,(ROW()-ROW($AB$3)+1),0)),INDIRECT(VLOOKUP($AB36,Categories!$A$2:$H$20,7,1)),2,0),"")</f>
        <v/>
      </c>
      <c r="AN36" s="79" t="str">
        <f ca="1">IFERROR(VLOOKUP((HLOOKUP((VLOOKUP($AB36,Categories!$A$2:$F$20,5,1)), $AB$3:$AJ36, (ROW()-ROW($AB$3)+1), 0)), INDIRECT(VLOOKUP($AB36,Categories!$A$2:$H$20,8,1)),2,0),"")</f>
        <v/>
      </c>
      <c r="AO36" s="79" t="str">
        <f t="shared" ca="1" si="12"/>
        <v/>
      </c>
      <c r="AP36" s="81"/>
      <c r="AQ36" s="70" t="str">
        <f>IFERROR(VLOOKUP(VALUE(MID(AP36,1,1)),AdditionalElements!$A$2:$B$50,2,0),"")</f>
        <v/>
      </c>
      <c r="AR36" s="70" t="str">
        <f>IFERROR(VLOOKUP(VALUE(MID(AP36,2,1)),AdditionalElements!$H$2:$I$50,2,0),"")</f>
        <v/>
      </c>
      <c r="AS36" s="70" t="str">
        <f>IFERROR(VLOOKUP(VALUE(MID(AP36,3,1)),AdditionalElements!$O$2:$P$50,2,0),"")</f>
        <v/>
      </c>
      <c r="AT36" s="70" t="str">
        <f>IFERROR(VLOOKUP(VALUE(MID(AP36,4,1)),AdditionalElements!$V$2:$W$50,2,0),"")</f>
        <v/>
      </c>
      <c r="AU36" s="71"/>
      <c r="AV36" s="79" t="str">
        <f>IFERROR(IF(VALUE(MID(AU36,1,1))=1, VLOOKUP(VALUE(MID(AU36,1,1)), TxtPanelShape!$A$2:$C$50, 3, 0), (IF(VALUE(MID(AU36,1,1))&gt;=7, VLOOKUP(VALUE(MID(AU36,1,1)), TxtPanelShape!$A$2:$C$50, 3, 0),VLOOKUP(VALUE(MID(AU36,1,2)),TxtPanelShape!$A$2:$C$50,3,0)))), "")</f>
        <v/>
      </c>
      <c r="AW36" s="79" t="str">
        <f>IFERROR(IF(VALUE(MID(AU36,1,1))=1, ", "&amp;VLOOKUP(VALUE(MID(AU36,2,1)), TxtPanelShape!$H$2:$I$50, 2, 0), IF(VALUE(MID(AU36,1,1))&gt;=7, ", "&amp;VLOOKUP(VALUE(MID(AU36,2,1)), TxtPanelShape!$H$2:$I$50, 2, 0),"")), "")</f>
        <v/>
      </c>
      <c r="AX36" s="79" t="str">
        <f>IFERROR(IF(VALUE(MID(AU36,1,1))=1, ", "&amp;VLOOKUP(VALUE(MID(AU36,3,1)), TxtPanelShape!$O$2:$P$50, 2, 0), IF(VALUE(MID(AU36,1,1))&gt;=7, ", "&amp;VLOOKUP(VALUE(MID(AU36,3,1)), TxtPanelShape!$O$2:$P$50, 2, 0),"")),"")</f>
        <v/>
      </c>
      <c r="AY36" s="79" t="str">
        <f>IFERROR("; "&amp;VLOOKUP(VALUE(MID(AU36,4,1)), TxtPanelShape!$V$2:$W$50,2,0),"")</f>
        <v/>
      </c>
      <c r="AZ36" s="79" t="str">
        <f t="shared" si="13"/>
        <v/>
      </c>
      <c r="BA36" s="71"/>
      <c r="BB36" s="79" t="str">
        <f>IFERROR(IF(VALUE(MID(BA36,1,1))=1, VLOOKUP(VALUE(MID(BA36,1,1)), TxtPanelShape!$A$2:$C$50, 3, 0), (IF(VALUE(MID(BA36,1,1))&gt;=7, VLOOKUP(VALUE(MID(BA36,1,1)), TxtPanelShape!$A$2:$C$50, 3, 0),VLOOKUP(VALUE(MID(BA36,1,2)),TxtPanelShape!$A$2:$C$50,3,0)))), "")</f>
        <v/>
      </c>
      <c r="BC36" s="79" t="str">
        <f>IFERROR(IF(VALUE(MID(BA36,1,1))=1, ", "&amp;VLOOKUP(VALUE(MID(BA36,2,1)), TxtPanelShape!$H$2:$I$50, 2, 0), IF(VALUE(MID(BA36,1,1))&gt;=7, ", "&amp;VLOOKUP(VALUE(MID(BA36,2,1)), TxtPanelShape!$H$2:$I$50, 2, 0),"")), "")</f>
        <v/>
      </c>
      <c r="BD36" s="79" t="str">
        <f>IFERROR(IF(VALUE(MID(BA36,1,1))=1, ", "&amp;VLOOKUP(VALUE(MID(BA36,3,1)), TxtPanelShape!$O$2:$P$50, 2, 0), IF(VALUE(MID(BA36,1,1))&gt;=7, ", "&amp;VLOOKUP(VALUE(MID(BA36,3,1)), TxtPanelShape!$O$2:$P$50, 2, 0),"")),"")</f>
        <v/>
      </c>
      <c r="BE36" s="79" t="str">
        <f>IFERROR("; "&amp;VLOOKUP(VALUE(MID(BA36,4,1)), TxtPanelShape!$V$2:$W$50,2,0),"")</f>
        <v/>
      </c>
      <c r="BF36" s="79" t="str">
        <f t="shared" si="14"/>
        <v/>
      </c>
      <c r="BG36" s="71"/>
      <c r="BH36" s="79" t="str">
        <f>IFERROR(VLOOKUP(BG36, TxtPanelDefinition!$A$2:$B$50, 2, 0),"")</f>
        <v/>
      </c>
      <c r="BI36" s="71"/>
      <c r="BJ36" s="79" t="str">
        <f>IFERROR(VLOOKUP(BI36, TxtPanelDefinition!$A$2:$B$50, 2, 0),"")</f>
        <v/>
      </c>
      <c r="BK36" s="71"/>
      <c r="BL36" s="79" t="str">
        <f>IFERROR(VLOOKUP(BK36, InscrTechniques!$A$2:$B$50, 2, 0),"")</f>
        <v/>
      </c>
      <c r="BM36" s="71"/>
      <c r="BN36" s="79" t="str">
        <f>IFERROR(VLOOKUP(BM36, InscrTechniques!$A$2:$B$50, 2, 0),"")</f>
        <v/>
      </c>
      <c r="BO36" s="71"/>
      <c r="BP36" s="79" t="str">
        <f>IFERROR(VLOOKUP(BO36, InscrTechniques!$A$2:$B$50, 2, 0),"")</f>
        <v/>
      </c>
      <c r="BQ36" s="71"/>
      <c r="BR36" s="79" t="str">
        <f>IFERROR(VLOOKUP(BQ36, InscrTechniques!$A$2:$B$50, 2, 0),"")</f>
        <v/>
      </c>
      <c r="BS36" s="71"/>
      <c r="BT36" s="79" t="str">
        <f>IFERROR(VLOOKUP(BS36, InscrTechniques!$A$2:$B$50, 2, 0),"")</f>
        <v/>
      </c>
      <c r="BU36" s="71"/>
      <c r="BV36" s="79" t="str">
        <f>IFERROR(VLOOKUP(BU36, InscrTechniques!$A$2:$B$50, 2, 0),"")</f>
        <v/>
      </c>
      <c r="BW36" s="125"/>
      <c r="BX36" s="79" t="str">
        <f>IFERROR(VLOOKUP(BW36, InscrTechniques!$A$2:$B$50, 2, 0),"")</f>
        <v/>
      </c>
      <c r="BY36" s="125"/>
      <c r="BZ36" s="79" t="str">
        <f>IFERROR(VLOOKUP(BY36, InscrTechniques!$A$2:$B$50, 2, 0),"")</f>
        <v/>
      </c>
      <c r="CA36" s="74"/>
      <c r="CB36" s="114" t="str">
        <f>IFERROR(VLOOKUP(CA36, LetterStyle!$A$2:$B$50, 2, 0),"")</f>
        <v/>
      </c>
      <c r="CC36" s="74"/>
      <c r="CD36" s="114" t="str">
        <f>IFERROR(VLOOKUP(CC36, LetterStyle!$A$2:$B$50, 2, 0),"")</f>
        <v/>
      </c>
      <c r="CE36" s="74"/>
      <c r="CF36" s="114" t="str">
        <f>IFERROR(VLOOKUP(CE36, LetterStyle!$A$2:$B$50, 2, 0),"")</f>
        <v/>
      </c>
      <c r="CG36" s="74"/>
      <c r="CH36" s="79" t="str">
        <f>IFERROR(VLOOKUP(CG36, LetterStyle!$A$2:$B$50, 2, 0),"")</f>
        <v/>
      </c>
      <c r="CI36" s="71"/>
      <c r="CJ36" s="79" t="str">
        <f>IFERROR(VLOOKUP(CI36, DecMotifs!$A$1:$B$306, 2, 0),"")</f>
        <v/>
      </c>
      <c r="CK36" s="71"/>
      <c r="CL36" s="79" t="str">
        <f>IFERROR(VLOOKUP(CK36, DecMotifs!$A$1:$B$306, 2, 0),"")</f>
        <v/>
      </c>
      <c r="CM36" s="71"/>
      <c r="CN36" s="79" t="str">
        <f>IFERROR(VLOOKUP(CM36, DecMotifs!$A$1:$B$306, 2, 0),"")</f>
        <v/>
      </c>
      <c r="CO36" s="71"/>
      <c r="CP36" s="79" t="str">
        <f>IFERROR(VLOOKUP(CO36, MarginalDec!$A$2:$B$253, 2, 0),"")</f>
        <v/>
      </c>
      <c r="CQ36" s="71"/>
      <c r="CR36" s="79" t="str">
        <f>IFERROR(VLOOKUP(CQ36, MarginalDec!$A$2:$B$253, 2, 0),"")</f>
        <v/>
      </c>
      <c r="CS36" s="71"/>
      <c r="CT36" s="79" t="str">
        <f>IFERROR(VLOOKUP(CS36, MarginalDec!$A$2:$B$253, 2, 0),"")</f>
        <v/>
      </c>
      <c r="CU36" s="71"/>
      <c r="CV36" s="79" t="str">
        <f>IF(ISBLANK(CU36),"", IFERROR(VLOOKUP(CU36, Tooling!$A$2:$B$252, 2, 0),""))</f>
        <v/>
      </c>
      <c r="CW36" s="71"/>
      <c r="CX36" s="79" t="str">
        <f>IF(ISBLANK(CW36),"", IFERROR(VLOOKUP(CW36, Tooling!$A$2:$B$252, 2, 0),""))</f>
        <v/>
      </c>
      <c r="CY36" s="71"/>
      <c r="CZ36" s="79" t="str">
        <f>IF(ISBLANK(CY36),"", IFERROR(VLOOKUP(CY36, Repairs!$A$2:$B$252, 2, 0),""))</f>
        <v/>
      </c>
      <c r="DA36" s="77"/>
      <c r="DB36" s="71"/>
      <c r="DC36" s="79" t="str">
        <f>IFERROR(VLOOKUP(DB36, DatingReason!$A$2:$B$252, 2, 0),"")</f>
        <v/>
      </c>
      <c r="DD36" s="123" t="str">
        <f t="shared" si="15"/>
        <v/>
      </c>
      <c r="DF36" s="119" t="str">
        <f t="array" ref="DF36">IF(AND($B36&lt;&gt;"", $DE36&lt;&gt;"", $DE36&lt;&gt;"No"),MAX(IF($B36=PEOPLE!$B$4:$B$1000, PEOPLE!$Q$4:$Q$1000,""))+100,"")</f>
        <v/>
      </c>
      <c r="DG36" s="68"/>
      <c r="DH36" s="76">
        <f>COUNTIF(PEOPLE!B:B, MEMORIALS!B36)</f>
        <v>0</v>
      </c>
      <c r="DI36" s="82"/>
      <c r="DJ36" s="82"/>
      <c r="DK36" s="82"/>
      <c r="DL36" s="68"/>
      <c r="DM36" s="68"/>
      <c r="DN36" s="68"/>
      <c r="DO36" s="68"/>
      <c r="DP36" s="68"/>
    </row>
    <row r="37" spans="1:120" ht="15" customHeight="1" x14ac:dyDescent="0.25">
      <c r="A37" s="68"/>
      <c r="B37" s="69"/>
      <c r="C37" s="68"/>
      <c r="D37" s="68"/>
      <c r="E37" s="70" t="str">
        <f>IF(D37="","",VLOOKUP(D37,Denomination!$A$2:$B$50, 2, 0))</f>
        <v/>
      </c>
      <c r="F37" s="68"/>
      <c r="G37" s="71"/>
      <c r="H37" s="70" t="str">
        <f>IF(G37="","",VLOOKUP(G37,MCondition!$A$2:$B$50, 2, 0))</f>
        <v/>
      </c>
      <c r="I37" s="72"/>
      <c r="J37" s="71"/>
      <c r="K37" s="70" t="str">
        <f>IF(J37="","",VLOOKUP(J37,ICondition!$A$2:$B$50, 2, 0))</f>
        <v/>
      </c>
      <c r="L37" s="73"/>
      <c r="M37" s="73"/>
      <c r="N37" s="73"/>
      <c r="O37" s="73"/>
      <c r="P37" s="73"/>
      <c r="Q37" s="73"/>
      <c r="R37" s="78"/>
      <c r="S37" s="79" t="str">
        <f>IFERROR(VLOOKUP(R37,Material!$A$2:$B$59, 2, 0),"")</f>
        <v/>
      </c>
      <c r="T37" s="71"/>
      <c r="U37" s="79" t="str">
        <f>IFERROR(VLOOKUP(T37,Material!$A$2:$B$59, 2, 0),"")</f>
        <v/>
      </c>
      <c r="V37" s="71"/>
      <c r="W37" s="79" t="str">
        <f>IFERROR(VLOOKUP(V37,Material!$A$2:$B$59, 2, 0),"")</f>
        <v/>
      </c>
      <c r="X37" s="71"/>
      <c r="Y37" s="79" t="str">
        <f>IFERROR(VLOOKUP(X37,Material!$A$2:$B$59, 2, 0),"")</f>
        <v/>
      </c>
      <c r="Z37" s="71"/>
      <c r="AA37" s="79" t="str">
        <f>IFERROR(VLOOKUP(Z37,Material!$A$2:$B$59, 2, 0),"")</f>
        <v/>
      </c>
      <c r="AB37" s="74"/>
      <c r="AC37" s="75" t="e">
        <f t="shared" si="0"/>
        <v>#VALUE!</v>
      </c>
      <c r="AD37" s="75" t="e">
        <f t="shared" si="1"/>
        <v>#VALUE!</v>
      </c>
      <c r="AE37" s="75" t="e">
        <f t="shared" si="7"/>
        <v>#VALUE!</v>
      </c>
      <c r="AF37" s="75" t="e">
        <f t="shared" si="2"/>
        <v>#VALUE!</v>
      </c>
      <c r="AG37" s="75" t="e">
        <f t="shared" si="8"/>
        <v>#VALUE!</v>
      </c>
      <c r="AH37" s="75" t="e">
        <f t="shared" si="9"/>
        <v>#VALUE!</v>
      </c>
      <c r="AI37" s="75" t="e">
        <f t="shared" si="10"/>
        <v>#VALUE!</v>
      </c>
      <c r="AJ37" s="80" t="e">
        <f t="shared" si="11"/>
        <v>#VALUE!</v>
      </c>
      <c r="AK37" s="79" t="str">
        <f>(IFERROR(VLOOKUP(AB37,Categories!$A$2:$B$20,2,1),""))</f>
        <v/>
      </c>
      <c r="AL37" s="79" t="str">
        <f ca="1">IFERROR(VLOOKUP((HLOOKUP((VLOOKUP($AB37,Categories!$A$2:$F$20,3,1)), $AB$3:$AJ37, (ROW()-ROW($AB$3)+1), 0)), INDIRECT(VLOOKUP($AB37,Categories!$A$2:$F$20,6,1)),2,0),AK37)</f>
        <v/>
      </c>
      <c r="AM37" s="79" t="str">
        <f ca="1">IFERROR(VLOOKUP((HLOOKUP((VLOOKUP($AB37,Categories!$A$2:$F$20,4,1)),$AB$3:$AJ37,(ROW()-ROW($AB$3)+1),0)),INDIRECT(VLOOKUP($AB37,Categories!$A$2:$H$20,7,1)),2,0),"")</f>
        <v/>
      </c>
      <c r="AN37" s="79" t="str">
        <f ca="1">IFERROR(VLOOKUP((HLOOKUP((VLOOKUP($AB37,Categories!$A$2:$F$20,5,1)), $AB$3:$AJ37, (ROW()-ROW($AB$3)+1), 0)), INDIRECT(VLOOKUP($AB37,Categories!$A$2:$H$20,8,1)),2,0),"")</f>
        <v/>
      </c>
      <c r="AO37" s="79" t="str">
        <f t="shared" ca="1" si="12"/>
        <v/>
      </c>
      <c r="AP37" s="81"/>
      <c r="AQ37" s="70" t="str">
        <f>IFERROR(VLOOKUP(VALUE(MID(AP37,1,1)),AdditionalElements!$A$2:$B$50,2,0),"")</f>
        <v/>
      </c>
      <c r="AR37" s="70" t="str">
        <f>IFERROR(VLOOKUP(VALUE(MID(AP37,2,1)),AdditionalElements!$H$2:$I$50,2,0),"")</f>
        <v/>
      </c>
      <c r="AS37" s="70" t="str">
        <f>IFERROR(VLOOKUP(VALUE(MID(AP37,3,1)),AdditionalElements!$O$2:$P$50,2,0),"")</f>
        <v/>
      </c>
      <c r="AT37" s="70" t="str">
        <f>IFERROR(VLOOKUP(VALUE(MID(AP37,4,1)),AdditionalElements!$V$2:$W$50,2,0),"")</f>
        <v/>
      </c>
      <c r="AU37" s="71"/>
      <c r="AV37" s="79" t="str">
        <f>IFERROR(IF(VALUE(MID(AU37,1,1))=1, VLOOKUP(VALUE(MID(AU37,1,1)), TxtPanelShape!$A$2:$C$50, 3, 0), (IF(VALUE(MID(AU37,1,1))&gt;=7, VLOOKUP(VALUE(MID(AU37,1,1)), TxtPanelShape!$A$2:$C$50, 3, 0),VLOOKUP(VALUE(MID(AU37,1,2)),TxtPanelShape!$A$2:$C$50,3,0)))), "")</f>
        <v/>
      </c>
      <c r="AW37" s="79" t="str">
        <f>IFERROR(IF(VALUE(MID(AU37,1,1))=1, ", "&amp;VLOOKUP(VALUE(MID(AU37,2,1)), TxtPanelShape!$H$2:$I$50, 2, 0), IF(VALUE(MID(AU37,1,1))&gt;=7, ", "&amp;VLOOKUP(VALUE(MID(AU37,2,1)), TxtPanelShape!$H$2:$I$50, 2, 0),"")), "")</f>
        <v/>
      </c>
      <c r="AX37" s="79" t="str">
        <f>IFERROR(IF(VALUE(MID(AU37,1,1))=1, ", "&amp;VLOOKUP(VALUE(MID(AU37,3,1)), TxtPanelShape!$O$2:$P$50, 2, 0), IF(VALUE(MID(AU37,1,1))&gt;=7, ", "&amp;VLOOKUP(VALUE(MID(AU37,3,1)), TxtPanelShape!$O$2:$P$50, 2, 0),"")),"")</f>
        <v/>
      </c>
      <c r="AY37" s="79" t="str">
        <f>IFERROR("; "&amp;VLOOKUP(VALUE(MID(AU37,4,1)), TxtPanelShape!$V$2:$W$50,2,0),"")</f>
        <v/>
      </c>
      <c r="AZ37" s="79" t="str">
        <f t="shared" si="13"/>
        <v/>
      </c>
      <c r="BA37" s="71"/>
      <c r="BB37" s="79" t="str">
        <f>IFERROR(IF(VALUE(MID(BA37,1,1))=1, VLOOKUP(VALUE(MID(BA37,1,1)), TxtPanelShape!$A$2:$C$50, 3, 0), (IF(VALUE(MID(BA37,1,1))&gt;=7, VLOOKUP(VALUE(MID(BA37,1,1)), TxtPanelShape!$A$2:$C$50, 3, 0),VLOOKUP(VALUE(MID(BA37,1,2)),TxtPanelShape!$A$2:$C$50,3,0)))), "")</f>
        <v/>
      </c>
      <c r="BC37" s="79" t="str">
        <f>IFERROR(IF(VALUE(MID(BA37,1,1))=1, ", "&amp;VLOOKUP(VALUE(MID(BA37,2,1)), TxtPanelShape!$H$2:$I$50, 2, 0), IF(VALUE(MID(BA37,1,1))&gt;=7, ", "&amp;VLOOKUP(VALUE(MID(BA37,2,1)), TxtPanelShape!$H$2:$I$50, 2, 0),"")), "")</f>
        <v/>
      </c>
      <c r="BD37" s="79" t="str">
        <f>IFERROR(IF(VALUE(MID(BA37,1,1))=1, ", "&amp;VLOOKUP(VALUE(MID(BA37,3,1)), TxtPanelShape!$O$2:$P$50, 2, 0), IF(VALUE(MID(BA37,1,1))&gt;=7, ", "&amp;VLOOKUP(VALUE(MID(BA37,3,1)), TxtPanelShape!$O$2:$P$50, 2, 0),"")),"")</f>
        <v/>
      </c>
      <c r="BE37" s="79" t="str">
        <f>IFERROR("; "&amp;VLOOKUP(VALUE(MID(BA37,4,1)), TxtPanelShape!$V$2:$W$50,2,0),"")</f>
        <v/>
      </c>
      <c r="BF37" s="79" t="str">
        <f t="shared" si="14"/>
        <v/>
      </c>
      <c r="BG37" s="71"/>
      <c r="BH37" s="79" t="str">
        <f>IFERROR(VLOOKUP(BG37, TxtPanelDefinition!$A$2:$B$50, 2, 0),"")</f>
        <v/>
      </c>
      <c r="BI37" s="71"/>
      <c r="BJ37" s="79" t="str">
        <f>IFERROR(VLOOKUP(BI37, TxtPanelDefinition!$A$2:$B$50, 2, 0),"")</f>
        <v/>
      </c>
      <c r="BK37" s="71"/>
      <c r="BL37" s="79" t="str">
        <f>IFERROR(VLOOKUP(BK37, InscrTechniques!$A$2:$B$50, 2, 0),"")</f>
        <v/>
      </c>
      <c r="BM37" s="71"/>
      <c r="BN37" s="79" t="str">
        <f>IFERROR(VLOOKUP(BM37, InscrTechniques!$A$2:$B$50, 2, 0),"")</f>
        <v/>
      </c>
      <c r="BO37" s="71"/>
      <c r="BP37" s="79" t="str">
        <f>IFERROR(VLOOKUP(BO37, InscrTechniques!$A$2:$B$50, 2, 0),"")</f>
        <v/>
      </c>
      <c r="BQ37" s="71"/>
      <c r="BR37" s="79" t="str">
        <f>IFERROR(VLOOKUP(BQ37, InscrTechniques!$A$2:$B$50, 2, 0),"")</f>
        <v/>
      </c>
      <c r="BS37" s="71"/>
      <c r="BT37" s="79" t="str">
        <f>IFERROR(VLOOKUP(BS37, InscrTechniques!$A$2:$B$50, 2, 0),"")</f>
        <v/>
      </c>
      <c r="BU37" s="71"/>
      <c r="BV37" s="79" t="str">
        <f>IFERROR(VLOOKUP(BU37, InscrTechniques!$A$2:$B$50, 2, 0),"")</f>
        <v/>
      </c>
      <c r="BW37" s="125"/>
      <c r="BX37" s="79" t="str">
        <f>IFERROR(VLOOKUP(BW37, InscrTechniques!$A$2:$B$50, 2, 0),"")</f>
        <v/>
      </c>
      <c r="BY37" s="125"/>
      <c r="BZ37" s="79" t="str">
        <f>IFERROR(VLOOKUP(BY37, InscrTechniques!$A$2:$B$50, 2, 0),"")</f>
        <v/>
      </c>
      <c r="CA37" s="74"/>
      <c r="CB37" s="114" t="str">
        <f>IFERROR(VLOOKUP(CA37, LetterStyle!$A$2:$B$50, 2, 0),"")</f>
        <v/>
      </c>
      <c r="CC37" s="74"/>
      <c r="CD37" s="114" t="str">
        <f>IFERROR(VLOOKUP(CC37, LetterStyle!$A$2:$B$50, 2, 0),"")</f>
        <v/>
      </c>
      <c r="CE37" s="74"/>
      <c r="CF37" s="114" t="str">
        <f>IFERROR(VLOOKUP(CE37, LetterStyle!$A$2:$B$50, 2, 0),"")</f>
        <v/>
      </c>
      <c r="CG37" s="74"/>
      <c r="CH37" s="79" t="str">
        <f>IFERROR(VLOOKUP(CG37, LetterStyle!$A$2:$B$50, 2, 0),"")</f>
        <v/>
      </c>
      <c r="CI37" s="71"/>
      <c r="CJ37" s="79" t="str">
        <f>IFERROR(VLOOKUP(CI37, DecMotifs!$A$1:$B$306, 2, 0),"")</f>
        <v/>
      </c>
      <c r="CK37" s="71"/>
      <c r="CL37" s="79" t="str">
        <f>IFERROR(VLOOKUP(CK37, DecMotifs!$A$1:$B$306, 2, 0),"")</f>
        <v/>
      </c>
      <c r="CM37" s="71"/>
      <c r="CN37" s="79" t="str">
        <f>IFERROR(VLOOKUP(CM37, DecMotifs!$A$1:$B$306, 2, 0),"")</f>
        <v/>
      </c>
      <c r="CO37" s="71"/>
      <c r="CP37" s="79" t="str">
        <f>IFERROR(VLOOKUP(CO37, MarginalDec!$A$2:$B$253, 2, 0),"")</f>
        <v/>
      </c>
      <c r="CQ37" s="71"/>
      <c r="CR37" s="79" t="str">
        <f>IFERROR(VLOOKUP(CQ37, MarginalDec!$A$2:$B$253, 2, 0),"")</f>
        <v/>
      </c>
      <c r="CS37" s="71"/>
      <c r="CT37" s="79" t="str">
        <f>IFERROR(VLOOKUP(CS37, MarginalDec!$A$2:$B$253, 2, 0),"")</f>
        <v/>
      </c>
      <c r="CU37" s="71"/>
      <c r="CV37" s="79" t="str">
        <f>IF(ISBLANK(CU37),"", IFERROR(VLOOKUP(CU37, Tooling!$A$2:$B$252, 2, 0),""))</f>
        <v/>
      </c>
      <c r="CW37" s="71"/>
      <c r="CX37" s="79" t="str">
        <f>IF(ISBLANK(CW37),"", IFERROR(VLOOKUP(CW37, Tooling!$A$2:$B$252, 2, 0),""))</f>
        <v/>
      </c>
      <c r="CY37" s="71"/>
      <c r="CZ37" s="79" t="str">
        <f>IF(ISBLANK(CY37),"", IFERROR(VLOOKUP(CY37, Repairs!$A$2:$B$252, 2, 0),""))</f>
        <v/>
      </c>
      <c r="DA37" s="77"/>
      <c r="DB37" s="71"/>
      <c r="DC37" s="79" t="str">
        <f>IFERROR(VLOOKUP(DB37, DatingReason!$A$2:$B$252, 2, 0),"")</f>
        <v/>
      </c>
      <c r="DD37" s="123" t="str">
        <f t="shared" si="15"/>
        <v/>
      </c>
      <c r="DF37" s="119" t="str">
        <f t="array" ref="DF37">IF(AND($B37&lt;&gt;"", $DE37&lt;&gt;"", $DE37&lt;&gt;"No"),MAX(IF($B37=PEOPLE!$B$4:$B$1000, PEOPLE!$Q$4:$Q$1000,""))+100,"")</f>
        <v/>
      </c>
      <c r="DG37" s="68"/>
      <c r="DH37" s="76">
        <f>COUNTIF(PEOPLE!B:B, MEMORIALS!B37)</f>
        <v>0</v>
      </c>
      <c r="DI37" s="82"/>
      <c r="DJ37" s="82"/>
      <c r="DK37" s="82"/>
      <c r="DL37" s="68"/>
      <c r="DM37" s="68"/>
      <c r="DN37" s="68"/>
      <c r="DO37" s="68"/>
      <c r="DP37" s="68"/>
    </row>
    <row r="38" spans="1:120" ht="15" customHeight="1" x14ac:dyDescent="0.25">
      <c r="A38" s="68"/>
      <c r="B38" s="69"/>
      <c r="C38" s="68"/>
      <c r="D38" s="68"/>
      <c r="E38" s="70" t="str">
        <f>IF(D38="","",VLOOKUP(D38,Denomination!$A$2:$B$50, 2, 0))</f>
        <v/>
      </c>
      <c r="F38" s="68"/>
      <c r="G38" s="71"/>
      <c r="H38" s="70" t="str">
        <f>IF(G38="","",VLOOKUP(G38,MCondition!$A$2:$B$50, 2, 0))</f>
        <v/>
      </c>
      <c r="I38" s="72"/>
      <c r="J38" s="71"/>
      <c r="K38" s="70" t="str">
        <f>IF(J38="","",VLOOKUP(J38,ICondition!$A$2:$B$50, 2, 0))</f>
        <v/>
      </c>
      <c r="L38" s="73"/>
      <c r="M38" s="73"/>
      <c r="N38" s="73"/>
      <c r="O38" s="73"/>
      <c r="P38" s="73"/>
      <c r="Q38" s="73"/>
      <c r="R38" s="78"/>
      <c r="S38" s="79" t="str">
        <f>IFERROR(VLOOKUP(R38,Material!$A$2:$B$59, 2, 0),"")</f>
        <v/>
      </c>
      <c r="T38" s="71"/>
      <c r="U38" s="79" t="str">
        <f>IFERROR(VLOOKUP(T38,Material!$A$2:$B$59, 2, 0),"")</f>
        <v/>
      </c>
      <c r="V38" s="71"/>
      <c r="W38" s="79" t="str">
        <f>IFERROR(VLOOKUP(V38,Material!$A$2:$B$59, 2, 0),"")</f>
        <v/>
      </c>
      <c r="X38" s="71"/>
      <c r="Y38" s="79" t="str">
        <f>IFERROR(VLOOKUP(X38,Material!$A$2:$B$59, 2, 0),"")</f>
        <v/>
      </c>
      <c r="Z38" s="71"/>
      <c r="AA38" s="79" t="str">
        <f>IFERROR(VLOOKUP(Z38,Material!$A$2:$B$59, 2, 0),"")</f>
        <v/>
      </c>
      <c r="AB38" s="74"/>
      <c r="AC38" s="75" t="e">
        <f t="shared" si="0"/>
        <v>#VALUE!</v>
      </c>
      <c r="AD38" s="75" t="e">
        <f t="shared" si="1"/>
        <v>#VALUE!</v>
      </c>
      <c r="AE38" s="75" t="e">
        <f t="shared" si="7"/>
        <v>#VALUE!</v>
      </c>
      <c r="AF38" s="75" t="e">
        <f t="shared" si="2"/>
        <v>#VALUE!</v>
      </c>
      <c r="AG38" s="75" t="e">
        <f t="shared" si="8"/>
        <v>#VALUE!</v>
      </c>
      <c r="AH38" s="75" t="e">
        <f t="shared" si="9"/>
        <v>#VALUE!</v>
      </c>
      <c r="AI38" s="75" t="e">
        <f t="shared" si="10"/>
        <v>#VALUE!</v>
      </c>
      <c r="AJ38" s="80" t="e">
        <f t="shared" si="11"/>
        <v>#VALUE!</v>
      </c>
      <c r="AK38" s="79" t="str">
        <f>(IFERROR(VLOOKUP(AB38,Categories!$A$2:$B$20,2,1),""))</f>
        <v/>
      </c>
      <c r="AL38" s="79" t="str">
        <f ca="1">IFERROR(VLOOKUP((HLOOKUP((VLOOKUP($AB38,Categories!$A$2:$F$20,3,1)), $AB$3:$AJ38, (ROW()-ROW($AB$3)+1), 0)), INDIRECT(VLOOKUP($AB38,Categories!$A$2:$F$20,6,1)),2,0),AK38)</f>
        <v/>
      </c>
      <c r="AM38" s="79" t="str">
        <f ca="1">IFERROR(VLOOKUP((HLOOKUP((VLOOKUP($AB38,Categories!$A$2:$F$20,4,1)),$AB$3:$AJ38,(ROW()-ROW($AB$3)+1),0)),INDIRECT(VLOOKUP($AB38,Categories!$A$2:$H$20,7,1)),2,0),"")</f>
        <v/>
      </c>
      <c r="AN38" s="79" t="str">
        <f ca="1">IFERROR(VLOOKUP((HLOOKUP((VLOOKUP($AB38,Categories!$A$2:$F$20,5,1)), $AB$3:$AJ38, (ROW()-ROW($AB$3)+1), 0)), INDIRECT(VLOOKUP($AB38,Categories!$A$2:$H$20,8,1)),2,0),"")</f>
        <v/>
      </c>
      <c r="AO38" s="79" t="str">
        <f t="shared" ca="1" si="12"/>
        <v/>
      </c>
      <c r="AP38" s="81"/>
      <c r="AQ38" s="70" t="str">
        <f>IFERROR(VLOOKUP(VALUE(MID(AP38,1,1)),AdditionalElements!$A$2:$B$50,2,0),"")</f>
        <v/>
      </c>
      <c r="AR38" s="70" t="str">
        <f>IFERROR(VLOOKUP(VALUE(MID(AP38,2,1)),AdditionalElements!$H$2:$I$50,2,0),"")</f>
        <v/>
      </c>
      <c r="AS38" s="70" t="str">
        <f>IFERROR(VLOOKUP(VALUE(MID(AP38,3,1)),AdditionalElements!$O$2:$P$50,2,0),"")</f>
        <v/>
      </c>
      <c r="AT38" s="70" t="str">
        <f>IFERROR(VLOOKUP(VALUE(MID(AP38,4,1)),AdditionalElements!$V$2:$W$50,2,0),"")</f>
        <v/>
      </c>
      <c r="AU38" s="71"/>
      <c r="AV38" s="79" t="str">
        <f>IFERROR(IF(VALUE(MID(AU38,1,1))=1, VLOOKUP(VALUE(MID(AU38,1,1)), TxtPanelShape!$A$2:$C$50, 3, 0), (IF(VALUE(MID(AU38,1,1))&gt;=7, VLOOKUP(VALUE(MID(AU38,1,1)), TxtPanelShape!$A$2:$C$50, 3, 0),VLOOKUP(VALUE(MID(AU38,1,2)),TxtPanelShape!$A$2:$C$50,3,0)))), "")</f>
        <v/>
      </c>
      <c r="AW38" s="79" t="str">
        <f>IFERROR(IF(VALUE(MID(AU38,1,1))=1, ", "&amp;VLOOKUP(VALUE(MID(AU38,2,1)), TxtPanelShape!$H$2:$I$50, 2, 0), IF(VALUE(MID(AU38,1,1))&gt;=7, ", "&amp;VLOOKUP(VALUE(MID(AU38,2,1)), TxtPanelShape!$H$2:$I$50, 2, 0),"")), "")</f>
        <v/>
      </c>
      <c r="AX38" s="79" t="str">
        <f>IFERROR(IF(VALUE(MID(AU38,1,1))=1, ", "&amp;VLOOKUP(VALUE(MID(AU38,3,1)), TxtPanelShape!$O$2:$P$50, 2, 0), IF(VALUE(MID(AU38,1,1))&gt;=7, ", "&amp;VLOOKUP(VALUE(MID(AU38,3,1)), TxtPanelShape!$O$2:$P$50, 2, 0),"")),"")</f>
        <v/>
      </c>
      <c r="AY38" s="79" t="str">
        <f>IFERROR("; "&amp;VLOOKUP(VALUE(MID(AU38,4,1)), TxtPanelShape!$V$2:$W$50,2,0),"")</f>
        <v/>
      </c>
      <c r="AZ38" s="79" t="str">
        <f t="shared" si="13"/>
        <v/>
      </c>
      <c r="BA38" s="71"/>
      <c r="BB38" s="79" t="str">
        <f>IFERROR(IF(VALUE(MID(BA38,1,1))=1, VLOOKUP(VALUE(MID(BA38,1,1)), TxtPanelShape!$A$2:$C$50, 3, 0), (IF(VALUE(MID(BA38,1,1))&gt;=7, VLOOKUP(VALUE(MID(BA38,1,1)), TxtPanelShape!$A$2:$C$50, 3, 0),VLOOKUP(VALUE(MID(BA38,1,2)),TxtPanelShape!$A$2:$C$50,3,0)))), "")</f>
        <v/>
      </c>
      <c r="BC38" s="79" t="str">
        <f>IFERROR(IF(VALUE(MID(BA38,1,1))=1, ", "&amp;VLOOKUP(VALUE(MID(BA38,2,1)), TxtPanelShape!$H$2:$I$50, 2, 0), IF(VALUE(MID(BA38,1,1))&gt;=7, ", "&amp;VLOOKUP(VALUE(MID(BA38,2,1)), TxtPanelShape!$H$2:$I$50, 2, 0),"")), "")</f>
        <v/>
      </c>
      <c r="BD38" s="79" t="str">
        <f>IFERROR(IF(VALUE(MID(BA38,1,1))=1, ", "&amp;VLOOKUP(VALUE(MID(BA38,3,1)), TxtPanelShape!$O$2:$P$50, 2, 0), IF(VALUE(MID(BA38,1,1))&gt;=7, ", "&amp;VLOOKUP(VALUE(MID(BA38,3,1)), TxtPanelShape!$O$2:$P$50, 2, 0),"")),"")</f>
        <v/>
      </c>
      <c r="BE38" s="79" t="str">
        <f>IFERROR("; "&amp;VLOOKUP(VALUE(MID(BA38,4,1)), TxtPanelShape!$V$2:$W$50,2,0),"")</f>
        <v/>
      </c>
      <c r="BF38" s="79" t="str">
        <f t="shared" si="14"/>
        <v/>
      </c>
      <c r="BG38" s="71"/>
      <c r="BH38" s="79" t="str">
        <f>IFERROR(VLOOKUP(BG38, TxtPanelDefinition!$A$2:$B$50, 2, 0),"")</f>
        <v/>
      </c>
      <c r="BI38" s="71"/>
      <c r="BJ38" s="79" t="str">
        <f>IFERROR(VLOOKUP(BI38, TxtPanelDefinition!$A$2:$B$50, 2, 0),"")</f>
        <v/>
      </c>
      <c r="BK38" s="71"/>
      <c r="BL38" s="79" t="str">
        <f>IFERROR(VLOOKUP(BK38, InscrTechniques!$A$2:$B$50, 2, 0),"")</f>
        <v/>
      </c>
      <c r="BM38" s="71"/>
      <c r="BN38" s="79" t="str">
        <f>IFERROR(VLOOKUP(BM38, InscrTechniques!$A$2:$B$50, 2, 0),"")</f>
        <v/>
      </c>
      <c r="BO38" s="71"/>
      <c r="BP38" s="79" t="str">
        <f>IFERROR(VLOOKUP(BO38, InscrTechniques!$A$2:$B$50, 2, 0),"")</f>
        <v/>
      </c>
      <c r="BQ38" s="71"/>
      <c r="BR38" s="79" t="str">
        <f>IFERROR(VLOOKUP(BQ38, InscrTechniques!$A$2:$B$50, 2, 0),"")</f>
        <v/>
      </c>
      <c r="BS38" s="71"/>
      <c r="BT38" s="79" t="str">
        <f>IFERROR(VLOOKUP(BS38, InscrTechniques!$A$2:$B$50, 2, 0),"")</f>
        <v/>
      </c>
      <c r="BU38" s="71"/>
      <c r="BV38" s="79" t="str">
        <f>IFERROR(VLOOKUP(BU38, InscrTechniques!$A$2:$B$50, 2, 0),"")</f>
        <v/>
      </c>
      <c r="BW38" s="125"/>
      <c r="BX38" s="79" t="str">
        <f>IFERROR(VLOOKUP(BW38, InscrTechniques!$A$2:$B$50, 2, 0),"")</f>
        <v/>
      </c>
      <c r="BY38" s="125"/>
      <c r="BZ38" s="79" t="str">
        <f>IFERROR(VLOOKUP(BY38, InscrTechniques!$A$2:$B$50, 2, 0),"")</f>
        <v/>
      </c>
      <c r="CA38" s="74"/>
      <c r="CB38" s="114" t="str">
        <f>IFERROR(VLOOKUP(CA38, LetterStyle!$A$2:$B$50, 2, 0),"")</f>
        <v/>
      </c>
      <c r="CC38" s="74"/>
      <c r="CD38" s="114" t="str">
        <f>IFERROR(VLOOKUP(CC38, LetterStyle!$A$2:$B$50, 2, 0),"")</f>
        <v/>
      </c>
      <c r="CE38" s="74"/>
      <c r="CF38" s="114" t="str">
        <f>IFERROR(VLOOKUP(CE38, LetterStyle!$A$2:$B$50, 2, 0),"")</f>
        <v/>
      </c>
      <c r="CG38" s="74"/>
      <c r="CH38" s="79" t="str">
        <f>IFERROR(VLOOKUP(CG38, LetterStyle!$A$2:$B$50, 2, 0),"")</f>
        <v/>
      </c>
      <c r="CI38" s="71"/>
      <c r="CJ38" s="79" t="str">
        <f>IFERROR(VLOOKUP(CI38, DecMotifs!$A$1:$B$306, 2, 0),"")</f>
        <v/>
      </c>
      <c r="CK38" s="71"/>
      <c r="CL38" s="79" t="str">
        <f>IFERROR(VLOOKUP(CK38, DecMotifs!$A$1:$B$306, 2, 0),"")</f>
        <v/>
      </c>
      <c r="CM38" s="71"/>
      <c r="CN38" s="79" t="str">
        <f>IFERROR(VLOOKUP(CM38, DecMotifs!$A$1:$B$306, 2, 0),"")</f>
        <v/>
      </c>
      <c r="CO38" s="71"/>
      <c r="CP38" s="79" t="str">
        <f>IFERROR(VLOOKUP(CO38, MarginalDec!$A$2:$B$253, 2, 0),"")</f>
        <v/>
      </c>
      <c r="CQ38" s="71"/>
      <c r="CR38" s="79" t="str">
        <f>IFERROR(VLOOKUP(CQ38, MarginalDec!$A$2:$B$253, 2, 0),"")</f>
        <v/>
      </c>
      <c r="CS38" s="71"/>
      <c r="CT38" s="79" t="str">
        <f>IFERROR(VLOOKUP(CS38, MarginalDec!$A$2:$B$253, 2, 0),"")</f>
        <v/>
      </c>
      <c r="CU38" s="71"/>
      <c r="CV38" s="79" t="str">
        <f>IF(ISBLANK(CU38),"", IFERROR(VLOOKUP(CU38, Tooling!$A$2:$B$252, 2, 0),""))</f>
        <v/>
      </c>
      <c r="CW38" s="71"/>
      <c r="CX38" s="79" t="str">
        <f>IF(ISBLANK(CW38),"", IFERROR(VLOOKUP(CW38, Tooling!$A$2:$B$252, 2, 0),""))</f>
        <v/>
      </c>
      <c r="CY38" s="71"/>
      <c r="CZ38" s="79" t="str">
        <f>IF(ISBLANK(CY38),"", IFERROR(VLOOKUP(CY38, Repairs!$A$2:$B$252, 2, 0),""))</f>
        <v/>
      </c>
      <c r="DA38" s="77"/>
      <c r="DB38" s="71"/>
      <c r="DC38" s="79" t="str">
        <f>IFERROR(VLOOKUP(DB38, DatingReason!$A$2:$B$252, 2, 0),"")</f>
        <v/>
      </c>
      <c r="DD38" s="123" t="str">
        <f t="shared" si="15"/>
        <v/>
      </c>
      <c r="DF38" s="119" t="str">
        <f t="array" ref="DF38">IF(AND($B38&lt;&gt;"", $DE38&lt;&gt;"", $DE38&lt;&gt;"No"),MAX(IF($B38=PEOPLE!$B$4:$B$1000, PEOPLE!$Q$4:$Q$1000,""))+100,"")</f>
        <v/>
      </c>
      <c r="DG38" s="68"/>
      <c r="DH38" s="76">
        <f>COUNTIF(PEOPLE!B:B, MEMORIALS!B38)</f>
        <v>0</v>
      </c>
      <c r="DI38" s="82"/>
      <c r="DJ38" s="82"/>
      <c r="DK38" s="82"/>
      <c r="DL38" s="68"/>
      <c r="DM38" s="68"/>
      <c r="DN38" s="68"/>
      <c r="DO38" s="68"/>
      <c r="DP38" s="68"/>
    </row>
    <row r="39" spans="1:120" ht="15" customHeight="1" x14ac:dyDescent="0.25">
      <c r="A39" s="68"/>
      <c r="B39" s="69"/>
      <c r="C39" s="68"/>
      <c r="D39" s="68"/>
      <c r="E39" s="70" t="str">
        <f>IF(D39="","",VLOOKUP(D39,Denomination!$A$2:$B$50, 2, 0))</f>
        <v/>
      </c>
      <c r="F39" s="68"/>
      <c r="G39" s="71"/>
      <c r="H39" s="70" t="str">
        <f>IF(G39="","",VLOOKUP(G39,MCondition!$A$2:$B$50, 2, 0))</f>
        <v/>
      </c>
      <c r="I39" s="72"/>
      <c r="J39" s="71"/>
      <c r="K39" s="70" t="str">
        <f>IF(J39="","",VLOOKUP(J39,ICondition!$A$2:$B$50, 2, 0))</f>
        <v/>
      </c>
      <c r="L39" s="73"/>
      <c r="M39" s="73"/>
      <c r="N39" s="73"/>
      <c r="O39" s="73"/>
      <c r="P39" s="73"/>
      <c r="Q39" s="73"/>
      <c r="R39" s="78"/>
      <c r="S39" s="79" t="str">
        <f>IFERROR(VLOOKUP(R39,Material!$A$2:$B$59, 2, 0),"")</f>
        <v/>
      </c>
      <c r="T39" s="71"/>
      <c r="U39" s="79" t="str">
        <f>IFERROR(VLOOKUP(T39,Material!$A$2:$B$59, 2, 0),"")</f>
        <v/>
      </c>
      <c r="V39" s="71"/>
      <c r="W39" s="79" t="str">
        <f>IFERROR(VLOOKUP(V39,Material!$A$2:$B$59, 2, 0),"")</f>
        <v/>
      </c>
      <c r="X39" s="71"/>
      <c r="Y39" s="79" t="str">
        <f>IFERROR(VLOOKUP(X39,Material!$A$2:$B$59, 2, 0),"")</f>
        <v/>
      </c>
      <c r="Z39" s="71"/>
      <c r="AA39" s="79" t="str">
        <f>IFERROR(VLOOKUP(Z39,Material!$A$2:$B$59, 2, 0),"")</f>
        <v/>
      </c>
      <c r="AB39" s="74"/>
      <c r="AC39" s="75" t="e">
        <f t="shared" si="0"/>
        <v>#VALUE!</v>
      </c>
      <c r="AD39" s="75" t="e">
        <f t="shared" si="1"/>
        <v>#VALUE!</v>
      </c>
      <c r="AE39" s="75" t="e">
        <f t="shared" si="7"/>
        <v>#VALUE!</v>
      </c>
      <c r="AF39" s="75" t="e">
        <f t="shared" si="2"/>
        <v>#VALUE!</v>
      </c>
      <c r="AG39" s="75" t="e">
        <f t="shared" si="8"/>
        <v>#VALUE!</v>
      </c>
      <c r="AH39" s="75" t="e">
        <f t="shared" si="9"/>
        <v>#VALUE!</v>
      </c>
      <c r="AI39" s="75" t="e">
        <f t="shared" si="10"/>
        <v>#VALUE!</v>
      </c>
      <c r="AJ39" s="80" t="e">
        <f t="shared" si="11"/>
        <v>#VALUE!</v>
      </c>
      <c r="AK39" s="79" t="str">
        <f>(IFERROR(VLOOKUP(AB39,Categories!$A$2:$B$20,2,1),""))</f>
        <v/>
      </c>
      <c r="AL39" s="79" t="str">
        <f ca="1">IFERROR(VLOOKUP((HLOOKUP((VLOOKUP($AB39,Categories!$A$2:$F$20,3,1)), $AB$3:$AJ39, (ROW()-ROW($AB$3)+1), 0)), INDIRECT(VLOOKUP($AB39,Categories!$A$2:$F$20,6,1)),2,0),AK39)</f>
        <v/>
      </c>
      <c r="AM39" s="79" t="str">
        <f ca="1">IFERROR(VLOOKUP((HLOOKUP((VLOOKUP($AB39,Categories!$A$2:$F$20,4,1)),$AB$3:$AJ39,(ROW()-ROW($AB$3)+1),0)),INDIRECT(VLOOKUP($AB39,Categories!$A$2:$H$20,7,1)),2,0),"")</f>
        <v/>
      </c>
      <c r="AN39" s="79" t="str">
        <f ca="1">IFERROR(VLOOKUP((HLOOKUP((VLOOKUP($AB39,Categories!$A$2:$F$20,5,1)), $AB$3:$AJ39, (ROW()-ROW($AB$3)+1), 0)), INDIRECT(VLOOKUP($AB39,Categories!$A$2:$H$20,8,1)),2,0),"")</f>
        <v/>
      </c>
      <c r="AO39" s="79" t="str">
        <f t="shared" ca="1" si="12"/>
        <v/>
      </c>
      <c r="AP39" s="81"/>
      <c r="AQ39" s="70" t="str">
        <f>IFERROR(VLOOKUP(VALUE(MID(AP39,1,1)),AdditionalElements!$A$2:$B$50,2,0),"")</f>
        <v/>
      </c>
      <c r="AR39" s="70" t="str">
        <f>IFERROR(VLOOKUP(VALUE(MID(AP39,2,1)),AdditionalElements!$H$2:$I$50,2,0),"")</f>
        <v/>
      </c>
      <c r="AS39" s="70" t="str">
        <f>IFERROR(VLOOKUP(VALUE(MID(AP39,3,1)),AdditionalElements!$O$2:$P$50,2,0),"")</f>
        <v/>
      </c>
      <c r="AT39" s="70" t="str">
        <f>IFERROR(VLOOKUP(VALUE(MID(AP39,4,1)),AdditionalElements!$V$2:$W$50,2,0),"")</f>
        <v/>
      </c>
      <c r="AU39" s="71"/>
      <c r="AV39" s="79" t="str">
        <f>IFERROR(IF(VALUE(MID(AU39,1,1))=1, VLOOKUP(VALUE(MID(AU39,1,1)), TxtPanelShape!$A$2:$C$50, 3, 0), (IF(VALUE(MID(AU39,1,1))&gt;=7, VLOOKUP(VALUE(MID(AU39,1,1)), TxtPanelShape!$A$2:$C$50, 3, 0),VLOOKUP(VALUE(MID(AU39,1,2)),TxtPanelShape!$A$2:$C$50,3,0)))), "")</f>
        <v/>
      </c>
      <c r="AW39" s="79" t="str">
        <f>IFERROR(IF(VALUE(MID(AU39,1,1))=1, ", "&amp;VLOOKUP(VALUE(MID(AU39,2,1)), TxtPanelShape!$H$2:$I$50, 2, 0), IF(VALUE(MID(AU39,1,1))&gt;=7, ", "&amp;VLOOKUP(VALUE(MID(AU39,2,1)), TxtPanelShape!$H$2:$I$50, 2, 0),"")), "")</f>
        <v/>
      </c>
      <c r="AX39" s="79" t="str">
        <f>IFERROR(IF(VALUE(MID(AU39,1,1))=1, ", "&amp;VLOOKUP(VALUE(MID(AU39,3,1)), TxtPanelShape!$O$2:$P$50, 2, 0), IF(VALUE(MID(AU39,1,1))&gt;=7, ", "&amp;VLOOKUP(VALUE(MID(AU39,3,1)), TxtPanelShape!$O$2:$P$50, 2, 0),"")),"")</f>
        <v/>
      </c>
      <c r="AY39" s="79" t="str">
        <f>IFERROR("; "&amp;VLOOKUP(VALUE(MID(AU39,4,1)), TxtPanelShape!$V$2:$W$50,2,0),"")</f>
        <v/>
      </c>
      <c r="AZ39" s="79" t="str">
        <f t="shared" si="13"/>
        <v/>
      </c>
      <c r="BA39" s="71"/>
      <c r="BB39" s="79" t="str">
        <f>IFERROR(IF(VALUE(MID(BA39,1,1))=1, VLOOKUP(VALUE(MID(BA39,1,1)), TxtPanelShape!$A$2:$C$50, 3, 0), (IF(VALUE(MID(BA39,1,1))&gt;=7, VLOOKUP(VALUE(MID(BA39,1,1)), TxtPanelShape!$A$2:$C$50, 3, 0),VLOOKUP(VALUE(MID(BA39,1,2)),TxtPanelShape!$A$2:$C$50,3,0)))), "")</f>
        <v/>
      </c>
      <c r="BC39" s="79" t="str">
        <f>IFERROR(IF(VALUE(MID(BA39,1,1))=1, ", "&amp;VLOOKUP(VALUE(MID(BA39,2,1)), TxtPanelShape!$H$2:$I$50, 2, 0), IF(VALUE(MID(BA39,1,1))&gt;=7, ", "&amp;VLOOKUP(VALUE(MID(BA39,2,1)), TxtPanelShape!$H$2:$I$50, 2, 0),"")), "")</f>
        <v/>
      </c>
      <c r="BD39" s="79" t="str">
        <f>IFERROR(IF(VALUE(MID(BA39,1,1))=1, ", "&amp;VLOOKUP(VALUE(MID(BA39,3,1)), TxtPanelShape!$O$2:$P$50, 2, 0), IF(VALUE(MID(BA39,1,1))&gt;=7, ", "&amp;VLOOKUP(VALUE(MID(BA39,3,1)), TxtPanelShape!$O$2:$P$50, 2, 0),"")),"")</f>
        <v/>
      </c>
      <c r="BE39" s="79" t="str">
        <f>IFERROR("; "&amp;VLOOKUP(VALUE(MID(BA39,4,1)), TxtPanelShape!$V$2:$W$50,2,0),"")</f>
        <v/>
      </c>
      <c r="BF39" s="79" t="str">
        <f t="shared" si="14"/>
        <v/>
      </c>
      <c r="BG39" s="71"/>
      <c r="BH39" s="79" t="str">
        <f>IFERROR(VLOOKUP(BG39, TxtPanelDefinition!$A$2:$B$50, 2, 0),"")</f>
        <v/>
      </c>
      <c r="BI39" s="71"/>
      <c r="BJ39" s="79" t="str">
        <f>IFERROR(VLOOKUP(BI39, TxtPanelDefinition!$A$2:$B$50, 2, 0),"")</f>
        <v/>
      </c>
      <c r="BK39" s="71"/>
      <c r="BL39" s="79" t="str">
        <f>IFERROR(VLOOKUP(BK39, InscrTechniques!$A$2:$B$50, 2, 0),"")</f>
        <v/>
      </c>
      <c r="BM39" s="71"/>
      <c r="BN39" s="79" t="str">
        <f>IFERROR(VLOOKUP(BM39, InscrTechniques!$A$2:$B$50, 2, 0),"")</f>
        <v/>
      </c>
      <c r="BO39" s="71"/>
      <c r="BP39" s="79" t="str">
        <f>IFERROR(VLOOKUP(BO39, InscrTechniques!$A$2:$B$50, 2, 0),"")</f>
        <v/>
      </c>
      <c r="BQ39" s="71"/>
      <c r="BR39" s="79" t="str">
        <f>IFERROR(VLOOKUP(BQ39, InscrTechniques!$A$2:$B$50, 2, 0),"")</f>
        <v/>
      </c>
      <c r="BS39" s="71"/>
      <c r="BT39" s="79" t="str">
        <f>IFERROR(VLOOKUP(BS39, InscrTechniques!$A$2:$B$50, 2, 0),"")</f>
        <v/>
      </c>
      <c r="BU39" s="71"/>
      <c r="BV39" s="79" t="str">
        <f>IFERROR(VLOOKUP(BU39, InscrTechniques!$A$2:$B$50, 2, 0),"")</f>
        <v/>
      </c>
      <c r="BW39" s="125"/>
      <c r="BX39" s="79" t="str">
        <f>IFERROR(VLOOKUP(BW39, InscrTechniques!$A$2:$B$50, 2, 0),"")</f>
        <v/>
      </c>
      <c r="BY39" s="125"/>
      <c r="BZ39" s="79" t="str">
        <f>IFERROR(VLOOKUP(BY39, InscrTechniques!$A$2:$B$50, 2, 0),"")</f>
        <v/>
      </c>
      <c r="CA39" s="74"/>
      <c r="CB39" s="114" t="str">
        <f>IFERROR(VLOOKUP(CA39, LetterStyle!$A$2:$B$50, 2, 0),"")</f>
        <v/>
      </c>
      <c r="CC39" s="74"/>
      <c r="CD39" s="114" t="str">
        <f>IFERROR(VLOOKUP(CC39, LetterStyle!$A$2:$B$50, 2, 0),"")</f>
        <v/>
      </c>
      <c r="CE39" s="74"/>
      <c r="CF39" s="114" t="str">
        <f>IFERROR(VLOOKUP(CE39, LetterStyle!$A$2:$B$50, 2, 0),"")</f>
        <v/>
      </c>
      <c r="CG39" s="74"/>
      <c r="CH39" s="79" t="str">
        <f>IFERROR(VLOOKUP(CG39, LetterStyle!$A$2:$B$50, 2, 0),"")</f>
        <v/>
      </c>
      <c r="CI39" s="71"/>
      <c r="CJ39" s="79" t="str">
        <f>IFERROR(VLOOKUP(CI39, DecMotifs!$A$1:$B$306, 2, 0),"")</f>
        <v/>
      </c>
      <c r="CK39" s="71"/>
      <c r="CL39" s="79" t="str">
        <f>IFERROR(VLOOKUP(CK39, DecMotifs!$A$1:$B$306, 2, 0),"")</f>
        <v/>
      </c>
      <c r="CM39" s="71"/>
      <c r="CN39" s="79" t="str">
        <f>IFERROR(VLOOKUP(CM39, DecMotifs!$A$1:$B$306, 2, 0),"")</f>
        <v/>
      </c>
      <c r="CO39" s="71"/>
      <c r="CP39" s="79" t="str">
        <f>IFERROR(VLOOKUP(CO39, MarginalDec!$A$2:$B$253, 2, 0),"")</f>
        <v/>
      </c>
      <c r="CQ39" s="71"/>
      <c r="CR39" s="79" t="str">
        <f>IFERROR(VLOOKUP(CQ39, MarginalDec!$A$2:$B$253, 2, 0),"")</f>
        <v/>
      </c>
      <c r="CS39" s="71"/>
      <c r="CT39" s="79" t="str">
        <f>IFERROR(VLOOKUP(CS39, MarginalDec!$A$2:$B$253, 2, 0),"")</f>
        <v/>
      </c>
      <c r="CU39" s="71"/>
      <c r="CV39" s="79" t="str">
        <f>IF(ISBLANK(CU39),"", IFERROR(VLOOKUP(CU39, Tooling!$A$2:$B$252, 2, 0),""))</f>
        <v/>
      </c>
      <c r="CW39" s="71"/>
      <c r="CX39" s="79" t="str">
        <f>IF(ISBLANK(CW39),"", IFERROR(VLOOKUP(CW39, Tooling!$A$2:$B$252, 2, 0),""))</f>
        <v/>
      </c>
      <c r="CY39" s="71"/>
      <c r="CZ39" s="79" t="str">
        <f>IF(ISBLANK(CY39),"", IFERROR(VLOOKUP(CY39, Repairs!$A$2:$B$252, 2, 0),""))</f>
        <v/>
      </c>
      <c r="DA39" s="77"/>
      <c r="DB39" s="71"/>
      <c r="DC39" s="79" t="str">
        <f>IFERROR(VLOOKUP(DB39, DatingReason!$A$2:$B$252, 2, 0),"")</f>
        <v/>
      </c>
      <c r="DD39" s="123" t="str">
        <f t="shared" si="15"/>
        <v/>
      </c>
      <c r="DF39" s="119" t="str">
        <f t="array" ref="DF39">IF(AND($B39&lt;&gt;"", $DE39&lt;&gt;"", $DE39&lt;&gt;"No"),MAX(IF($B39=PEOPLE!$B$4:$B$1000, PEOPLE!$Q$4:$Q$1000,""))+100,"")</f>
        <v/>
      </c>
      <c r="DG39" s="68"/>
      <c r="DH39" s="76">
        <f>COUNTIF(PEOPLE!B:B, MEMORIALS!B39)</f>
        <v>0</v>
      </c>
      <c r="DI39" s="82"/>
      <c r="DJ39" s="82"/>
      <c r="DK39" s="82"/>
      <c r="DL39" s="68"/>
      <c r="DM39" s="68"/>
      <c r="DN39" s="68"/>
      <c r="DO39" s="68"/>
      <c r="DP39" s="68"/>
    </row>
    <row r="40" spans="1:120" ht="15" customHeight="1" x14ac:dyDescent="0.25">
      <c r="A40" s="68"/>
      <c r="B40" s="69"/>
      <c r="C40" s="68"/>
      <c r="D40" s="68"/>
      <c r="E40" s="70" t="str">
        <f>IF(D40="","",VLOOKUP(D40,Denomination!$A$2:$B$50, 2, 0))</f>
        <v/>
      </c>
      <c r="F40" s="68"/>
      <c r="G40" s="71"/>
      <c r="H40" s="70" t="str">
        <f>IF(G40="","",VLOOKUP(G40,MCondition!$A$2:$B$50, 2, 0))</f>
        <v/>
      </c>
      <c r="I40" s="72"/>
      <c r="J40" s="71"/>
      <c r="K40" s="70" t="str">
        <f>IF(J40="","",VLOOKUP(J40,ICondition!$A$2:$B$50, 2, 0))</f>
        <v/>
      </c>
      <c r="L40" s="73"/>
      <c r="M40" s="73"/>
      <c r="N40" s="73"/>
      <c r="O40" s="73"/>
      <c r="P40" s="73"/>
      <c r="Q40" s="73"/>
      <c r="R40" s="78"/>
      <c r="S40" s="79" t="str">
        <f>IFERROR(VLOOKUP(R40,Material!$A$2:$B$59, 2, 0),"")</f>
        <v/>
      </c>
      <c r="T40" s="71"/>
      <c r="U40" s="79" t="str">
        <f>IFERROR(VLOOKUP(T40,Material!$A$2:$B$59, 2, 0),"")</f>
        <v/>
      </c>
      <c r="V40" s="71"/>
      <c r="W40" s="79" t="str">
        <f>IFERROR(VLOOKUP(V40,Material!$A$2:$B$59, 2, 0),"")</f>
        <v/>
      </c>
      <c r="X40" s="71"/>
      <c r="Y40" s="79" t="str">
        <f>IFERROR(VLOOKUP(X40,Material!$A$2:$B$59, 2, 0),"")</f>
        <v/>
      </c>
      <c r="Z40" s="71"/>
      <c r="AA40" s="79" t="str">
        <f>IFERROR(VLOOKUP(Z40,Material!$A$2:$B$59, 2, 0),"")</f>
        <v/>
      </c>
      <c r="AB40" s="74"/>
      <c r="AC40" s="75" t="e">
        <f t="shared" si="0"/>
        <v>#VALUE!</v>
      </c>
      <c r="AD40" s="75" t="e">
        <f t="shared" si="1"/>
        <v>#VALUE!</v>
      </c>
      <c r="AE40" s="75" t="e">
        <f t="shared" si="7"/>
        <v>#VALUE!</v>
      </c>
      <c r="AF40" s="75" t="e">
        <f t="shared" si="2"/>
        <v>#VALUE!</v>
      </c>
      <c r="AG40" s="75" t="e">
        <f t="shared" si="8"/>
        <v>#VALUE!</v>
      </c>
      <c r="AH40" s="75" t="e">
        <f t="shared" si="9"/>
        <v>#VALUE!</v>
      </c>
      <c r="AI40" s="75" t="e">
        <f t="shared" si="10"/>
        <v>#VALUE!</v>
      </c>
      <c r="AJ40" s="80" t="e">
        <f t="shared" si="11"/>
        <v>#VALUE!</v>
      </c>
      <c r="AK40" s="79" t="str">
        <f>(IFERROR(VLOOKUP(AB40,Categories!$A$2:$B$20,2,1),""))</f>
        <v/>
      </c>
      <c r="AL40" s="79" t="str">
        <f ca="1">IFERROR(VLOOKUP((HLOOKUP((VLOOKUP($AB40,Categories!$A$2:$F$20,3,1)), $AB$3:$AJ40, (ROW()-ROW($AB$3)+1), 0)), INDIRECT(VLOOKUP($AB40,Categories!$A$2:$F$20,6,1)),2,0),AK40)</f>
        <v/>
      </c>
      <c r="AM40" s="79" t="str">
        <f ca="1">IFERROR(VLOOKUP((HLOOKUP((VLOOKUP($AB40,Categories!$A$2:$F$20,4,1)),$AB$3:$AJ40,(ROW()-ROW($AB$3)+1),0)),INDIRECT(VLOOKUP($AB40,Categories!$A$2:$H$20,7,1)),2,0),"")</f>
        <v/>
      </c>
      <c r="AN40" s="79" t="str">
        <f ca="1">IFERROR(VLOOKUP((HLOOKUP((VLOOKUP($AB40,Categories!$A$2:$F$20,5,1)), $AB$3:$AJ40, (ROW()-ROW($AB$3)+1), 0)), INDIRECT(VLOOKUP($AB40,Categories!$A$2:$H$20,8,1)),2,0),"")</f>
        <v/>
      </c>
      <c r="AO40" s="79" t="str">
        <f t="shared" ca="1" si="12"/>
        <v/>
      </c>
      <c r="AP40" s="81"/>
      <c r="AQ40" s="70" t="str">
        <f>IFERROR(VLOOKUP(VALUE(MID(AP40,1,1)),AdditionalElements!$A$2:$B$50,2,0),"")</f>
        <v/>
      </c>
      <c r="AR40" s="70" t="str">
        <f>IFERROR(VLOOKUP(VALUE(MID(AP40,2,1)),AdditionalElements!$H$2:$I$50,2,0),"")</f>
        <v/>
      </c>
      <c r="AS40" s="70" t="str">
        <f>IFERROR(VLOOKUP(VALUE(MID(AP40,3,1)),AdditionalElements!$O$2:$P$50,2,0),"")</f>
        <v/>
      </c>
      <c r="AT40" s="70" t="str">
        <f>IFERROR(VLOOKUP(VALUE(MID(AP40,4,1)),AdditionalElements!$V$2:$W$50,2,0),"")</f>
        <v/>
      </c>
      <c r="AU40" s="71"/>
      <c r="AV40" s="79" t="str">
        <f>IFERROR(IF(VALUE(MID(AU40,1,1))=1, VLOOKUP(VALUE(MID(AU40,1,1)), TxtPanelShape!$A$2:$C$50, 3, 0), (IF(VALUE(MID(AU40,1,1))&gt;=7, VLOOKUP(VALUE(MID(AU40,1,1)), TxtPanelShape!$A$2:$C$50, 3, 0),VLOOKUP(VALUE(MID(AU40,1,2)),TxtPanelShape!$A$2:$C$50,3,0)))), "")</f>
        <v/>
      </c>
      <c r="AW40" s="79" t="str">
        <f>IFERROR(IF(VALUE(MID(AU40,1,1))=1, ", "&amp;VLOOKUP(VALUE(MID(AU40,2,1)), TxtPanelShape!$H$2:$I$50, 2, 0), IF(VALUE(MID(AU40,1,1))&gt;=7, ", "&amp;VLOOKUP(VALUE(MID(AU40,2,1)), TxtPanelShape!$H$2:$I$50, 2, 0),"")), "")</f>
        <v/>
      </c>
      <c r="AX40" s="79" t="str">
        <f>IFERROR(IF(VALUE(MID(AU40,1,1))=1, ", "&amp;VLOOKUP(VALUE(MID(AU40,3,1)), TxtPanelShape!$O$2:$P$50, 2, 0), IF(VALUE(MID(AU40,1,1))&gt;=7, ", "&amp;VLOOKUP(VALUE(MID(AU40,3,1)), TxtPanelShape!$O$2:$P$50, 2, 0),"")),"")</f>
        <v/>
      </c>
      <c r="AY40" s="79" t="str">
        <f>IFERROR("; "&amp;VLOOKUP(VALUE(MID(AU40,4,1)), TxtPanelShape!$V$2:$W$50,2,0),"")</f>
        <v/>
      </c>
      <c r="AZ40" s="79" t="str">
        <f t="shared" si="13"/>
        <v/>
      </c>
      <c r="BA40" s="71"/>
      <c r="BB40" s="79" t="str">
        <f>IFERROR(IF(VALUE(MID(BA40,1,1))=1, VLOOKUP(VALUE(MID(BA40,1,1)), TxtPanelShape!$A$2:$C$50, 3, 0), (IF(VALUE(MID(BA40,1,1))&gt;=7, VLOOKUP(VALUE(MID(BA40,1,1)), TxtPanelShape!$A$2:$C$50, 3, 0),VLOOKUP(VALUE(MID(BA40,1,2)),TxtPanelShape!$A$2:$C$50,3,0)))), "")</f>
        <v/>
      </c>
      <c r="BC40" s="79" t="str">
        <f>IFERROR(IF(VALUE(MID(BA40,1,1))=1, ", "&amp;VLOOKUP(VALUE(MID(BA40,2,1)), TxtPanelShape!$H$2:$I$50, 2, 0), IF(VALUE(MID(BA40,1,1))&gt;=7, ", "&amp;VLOOKUP(VALUE(MID(BA40,2,1)), TxtPanelShape!$H$2:$I$50, 2, 0),"")), "")</f>
        <v/>
      </c>
      <c r="BD40" s="79" t="str">
        <f>IFERROR(IF(VALUE(MID(BA40,1,1))=1, ", "&amp;VLOOKUP(VALUE(MID(BA40,3,1)), TxtPanelShape!$O$2:$P$50, 2, 0), IF(VALUE(MID(BA40,1,1))&gt;=7, ", "&amp;VLOOKUP(VALUE(MID(BA40,3,1)), TxtPanelShape!$O$2:$P$50, 2, 0),"")),"")</f>
        <v/>
      </c>
      <c r="BE40" s="79" t="str">
        <f>IFERROR("; "&amp;VLOOKUP(VALUE(MID(BA40,4,1)), TxtPanelShape!$V$2:$W$50,2,0),"")</f>
        <v/>
      </c>
      <c r="BF40" s="79" t="str">
        <f t="shared" si="14"/>
        <v/>
      </c>
      <c r="BG40" s="71"/>
      <c r="BH40" s="79" t="str">
        <f>IFERROR(VLOOKUP(BG40, TxtPanelDefinition!$A$2:$B$50, 2, 0),"")</f>
        <v/>
      </c>
      <c r="BI40" s="71"/>
      <c r="BJ40" s="79" t="str">
        <f>IFERROR(VLOOKUP(BI40, TxtPanelDefinition!$A$2:$B$50, 2, 0),"")</f>
        <v/>
      </c>
      <c r="BK40" s="71"/>
      <c r="BL40" s="79" t="str">
        <f>IFERROR(VLOOKUP(BK40, InscrTechniques!$A$2:$B$50, 2, 0),"")</f>
        <v/>
      </c>
      <c r="BM40" s="71"/>
      <c r="BN40" s="79" t="str">
        <f>IFERROR(VLOOKUP(BM40, InscrTechniques!$A$2:$B$50, 2, 0),"")</f>
        <v/>
      </c>
      <c r="BO40" s="71"/>
      <c r="BP40" s="79" t="str">
        <f>IFERROR(VLOOKUP(BO40, InscrTechniques!$A$2:$B$50, 2, 0),"")</f>
        <v/>
      </c>
      <c r="BQ40" s="71"/>
      <c r="BR40" s="79" t="str">
        <f>IFERROR(VLOOKUP(BQ40, InscrTechniques!$A$2:$B$50, 2, 0),"")</f>
        <v/>
      </c>
      <c r="BS40" s="71"/>
      <c r="BT40" s="79" t="str">
        <f>IFERROR(VLOOKUP(BS40, InscrTechniques!$A$2:$B$50, 2, 0),"")</f>
        <v/>
      </c>
      <c r="BU40" s="71"/>
      <c r="BV40" s="79" t="str">
        <f>IFERROR(VLOOKUP(BU40, InscrTechniques!$A$2:$B$50, 2, 0),"")</f>
        <v/>
      </c>
      <c r="BW40" s="125"/>
      <c r="BX40" s="79" t="str">
        <f>IFERROR(VLOOKUP(BW40, InscrTechniques!$A$2:$B$50, 2, 0),"")</f>
        <v/>
      </c>
      <c r="BY40" s="125"/>
      <c r="BZ40" s="79" t="str">
        <f>IFERROR(VLOOKUP(BY40, InscrTechniques!$A$2:$B$50, 2, 0),"")</f>
        <v/>
      </c>
      <c r="CA40" s="74"/>
      <c r="CB40" s="114" t="str">
        <f>IFERROR(VLOOKUP(CA40, LetterStyle!$A$2:$B$50, 2, 0),"")</f>
        <v/>
      </c>
      <c r="CC40" s="74"/>
      <c r="CD40" s="114" t="str">
        <f>IFERROR(VLOOKUP(CC40, LetterStyle!$A$2:$B$50, 2, 0),"")</f>
        <v/>
      </c>
      <c r="CE40" s="74"/>
      <c r="CF40" s="114" t="str">
        <f>IFERROR(VLOOKUP(CE40, LetterStyle!$A$2:$B$50, 2, 0),"")</f>
        <v/>
      </c>
      <c r="CG40" s="74"/>
      <c r="CH40" s="79" t="str">
        <f>IFERROR(VLOOKUP(CG40, LetterStyle!$A$2:$B$50, 2, 0),"")</f>
        <v/>
      </c>
      <c r="CI40" s="71"/>
      <c r="CJ40" s="79" t="str">
        <f>IFERROR(VLOOKUP(CI40, DecMotifs!$A$1:$B$306, 2, 0),"")</f>
        <v/>
      </c>
      <c r="CK40" s="71"/>
      <c r="CL40" s="79" t="str">
        <f>IFERROR(VLOOKUP(CK40, DecMotifs!$A$1:$B$306, 2, 0),"")</f>
        <v/>
      </c>
      <c r="CM40" s="71"/>
      <c r="CN40" s="79" t="str">
        <f>IFERROR(VLOOKUP(CM40, DecMotifs!$A$1:$B$306, 2, 0),"")</f>
        <v/>
      </c>
      <c r="CO40" s="71"/>
      <c r="CP40" s="79" t="str">
        <f>IFERROR(VLOOKUP(CO40, MarginalDec!$A$2:$B$253, 2, 0),"")</f>
        <v/>
      </c>
      <c r="CQ40" s="71"/>
      <c r="CR40" s="79" t="str">
        <f>IFERROR(VLOOKUP(CQ40, MarginalDec!$A$2:$B$253, 2, 0),"")</f>
        <v/>
      </c>
      <c r="CS40" s="71"/>
      <c r="CT40" s="79" t="str">
        <f>IFERROR(VLOOKUP(CS40, MarginalDec!$A$2:$B$253, 2, 0),"")</f>
        <v/>
      </c>
      <c r="CU40" s="71"/>
      <c r="CV40" s="79" t="str">
        <f>IF(ISBLANK(CU40),"", IFERROR(VLOOKUP(CU40, Tooling!$A$2:$B$252, 2, 0),""))</f>
        <v/>
      </c>
      <c r="CW40" s="71"/>
      <c r="CX40" s="79" t="str">
        <f>IF(ISBLANK(CW40),"", IFERROR(VLOOKUP(CW40, Tooling!$A$2:$B$252, 2, 0),""))</f>
        <v/>
      </c>
      <c r="CY40" s="71"/>
      <c r="CZ40" s="79" t="str">
        <f>IF(ISBLANK(CY40),"", IFERROR(VLOOKUP(CY40, Repairs!$A$2:$B$252, 2, 0),""))</f>
        <v/>
      </c>
      <c r="DA40" s="77"/>
      <c r="DB40" s="71"/>
      <c r="DC40" s="79" t="str">
        <f>IFERROR(VLOOKUP(DB40, DatingReason!$A$2:$B$252, 2, 0),"")</f>
        <v/>
      </c>
      <c r="DD40" s="123" t="str">
        <f t="shared" si="15"/>
        <v/>
      </c>
      <c r="DF40" s="119" t="str">
        <f t="array" ref="DF40">IF(AND($B40&lt;&gt;"", $DE40&lt;&gt;"", $DE40&lt;&gt;"No"),MAX(IF($B40=PEOPLE!$B$4:$B$1000, PEOPLE!$Q$4:$Q$1000,""))+100,"")</f>
        <v/>
      </c>
      <c r="DG40" s="68"/>
      <c r="DH40" s="76">
        <f>COUNTIF(PEOPLE!B:B, MEMORIALS!B40)</f>
        <v>0</v>
      </c>
      <c r="DI40" s="82"/>
      <c r="DJ40" s="82"/>
      <c r="DK40" s="82"/>
      <c r="DL40" s="68"/>
      <c r="DM40" s="68"/>
      <c r="DN40" s="68"/>
      <c r="DO40" s="68"/>
      <c r="DP40" s="68"/>
    </row>
    <row r="41" spans="1:120" ht="15" customHeight="1" x14ac:dyDescent="0.25">
      <c r="A41" s="68"/>
      <c r="B41" s="69"/>
      <c r="C41" s="68"/>
      <c r="D41" s="68"/>
      <c r="E41" s="70" t="str">
        <f>IF(D41="","",VLOOKUP(D41,Denomination!$A$2:$B$50, 2, 0))</f>
        <v/>
      </c>
      <c r="F41" s="68"/>
      <c r="G41" s="71"/>
      <c r="H41" s="70" t="str">
        <f>IF(G41="","",VLOOKUP(G41,MCondition!$A$2:$B$50, 2, 0))</f>
        <v/>
      </c>
      <c r="I41" s="72"/>
      <c r="J41" s="71"/>
      <c r="K41" s="70" t="str">
        <f>IF(J41="","",VLOOKUP(J41,ICondition!$A$2:$B$50, 2, 0))</f>
        <v/>
      </c>
      <c r="L41" s="73"/>
      <c r="M41" s="73"/>
      <c r="N41" s="73"/>
      <c r="O41" s="73"/>
      <c r="P41" s="73"/>
      <c r="Q41" s="73"/>
      <c r="R41" s="78"/>
      <c r="S41" s="79" t="str">
        <f>IFERROR(VLOOKUP(R41,Material!$A$2:$B$59, 2, 0),"")</f>
        <v/>
      </c>
      <c r="T41" s="71"/>
      <c r="U41" s="79" t="str">
        <f>IFERROR(VLOOKUP(T41,Material!$A$2:$B$59, 2, 0),"")</f>
        <v/>
      </c>
      <c r="V41" s="71"/>
      <c r="W41" s="79" t="str">
        <f>IFERROR(VLOOKUP(V41,Material!$A$2:$B$59, 2, 0),"")</f>
        <v/>
      </c>
      <c r="X41" s="71"/>
      <c r="Y41" s="79" t="str">
        <f>IFERROR(VLOOKUP(X41,Material!$A$2:$B$59, 2, 0),"")</f>
        <v/>
      </c>
      <c r="Z41" s="71"/>
      <c r="AA41" s="79" t="str">
        <f>IFERROR(VLOOKUP(Z41,Material!$A$2:$B$59, 2, 0),"")</f>
        <v/>
      </c>
      <c r="AB41" s="74"/>
      <c r="AC41" s="75" t="e">
        <f t="shared" si="0"/>
        <v>#VALUE!</v>
      </c>
      <c r="AD41" s="75" t="e">
        <f t="shared" si="1"/>
        <v>#VALUE!</v>
      </c>
      <c r="AE41" s="75" t="e">
        <f t="shared" si="7"/>
        <v>#VALUE!</v>
      </c>
      <c r="AF41" s="75" t="e">
        <f t="shared" si="2"/>
        <v>#VALUE!</v>
      </c>
      <c r="AG41" s="75" t="e">
        <f t="shared" si="8"/>
        <v>#VALUE!</v>
      </c>
      <c r="AH41" s="75" t="e">
        <f t="shared" si="9"/>
        <v>#VALUE!</v>
      </c>
      <c r="AI41" s="75" t="e">
        <f t="shared" si="10"/>
        <v>#VALUE!</v>
      </c>
      <c r="AJ41" s="80" t="e">
        <f t="shared" si="11"/>
        <v>#VALUE!</v>
      </c>
      <c r="AK41" s="79" t="str">
        <f>(IFERROR(VLOOKUP(AB41,Categories!$A$2:$B$20,2,1),""))</f>
        <v/>
      </c>
      <c r="AL41" s="79" t="str">
        <f ca="1">IFERROR(VLOOKUP((HLOOKUP((VLOOKUP($AB41,Categories!$A$2:$F$20,3,1)), $AB$3:$AJ41, (ROW()-ROW($AB$3)+1), 0)), INDIRECT(VLOOKUP($AB41,Categories!$A$2:$F$20,6,1)),2,0),AK41)</f>
        <v/>
      </c>
      <c r="AM41" s="79" t="str">
        <f ca="1">IFERROR(VLOOKUP((HLOOKUP((VLOOKUP($AB41,Categories!$A$2:$F$20,4,1)),$AB$3:$AJ41,(ROW()-ROW($AB$3)+1),0)),INDIRECT(VLOOKUP($AB41,Categories!$A$2:$H$20,7,1)),2,0),"")</f>
        <v/>
      </c>
      <c r="AN41" s="79" t="str">
        <f ca="1">IFERROR(VLOOKUP((HLOOKUP((VLOOKUP($AB41,Categories!$A$2:$F$20,5,1)), $AB$3:$AJ41, (ROW()-ROW($AB$3)+1), 0)), INDIRECT(VLOOKUP($AB41,Categories!$A$2:$H$20,8,1)),2,0),"")</f>
        <v/>
      </c>
      <c r="AO41" s="79" t="str">
        <f t="shared" ca="1" si="12"/>
        <v/>
      </c>
      <c r="AP41" s="81"/>
      <c r="AQ41" s="70" t="str">
        <f>IFERROR(VLOOKUP(VALUE(MID(AP41,1,1)),AdditionalElements!$A$2:$B$50,2,0),"")</f>
        <v/>
      </c>
      <c r="AR41" s="70" t="str">
        <f>IFERROR(VLOOKUP(VALUE(MID(AP41,2,1)),AdditionalElements!$H$2:$I$50,2,0),"")</f>
        <v/>
      </c>
      <c r="AS41" s="70" t="str">
        <f>IFERROR(VLOOKUP(VALUE(MID(AP41,3,1)),AdditionalElements!$O$2:$P$50,2,0),"")</f>
        <v/>
      </c>
      <c r="AT41" s="70" t="str">
        <f>IFERROR(VLOOKUP(VALUE(MID(AP41,4,1)),AdditionalElements!$V$2:$W$50,2,0),"")</f>
        <v/>
      </c>
      <c r="AU41" s="71"/>
      <c r="AV41" s="79" t="str">
        <f>IFERROR(IF(VALUE(MID(AU41,1,1))=1, VLOOKUP(VALUE(MID(AU41,1,1)), TxtPanelShape!$A$2:$C$50, 3, 0), (IF(VALUE(MID(AU41,1,1))&gt;=7, VLOOKUP(VALUE(MID(AU41,1,1)), TxtPanelShape!$A$2:$C$50, 3, 0),VLOOKUP(VALUE(MID(AU41,1,2)),TxtPanelShape!$A$2:$C$50,3,0)))), "")</f>
        <v/>
      </c>
      <c r="AW41" s="79" t="str">
        <f>IFERROR(IF(VALUE(MID(AU41,1,1))=1, ", "&amp;VLOOKUP(VALUE(MID(AU41,2,1)), TxtPanelShape!$H$2:$I$50, 2, 0), IF(VALUE(MID(AU41,1,1))&gt;=7, ", "&amp;VLOOKUP(VALUE(MID(AU41,2,1)), TxtPanelShape!$H$2:$I$50, 2, 0),"")), "")</f>
        <v/>
      </c>
      <c r="AX41" s="79" t="str">
        <f>IFERROR(IF(VALUE(MID(AU41,1,1))=1, ", "&amp;VLOOKUP(VALUE(MID(AU41,3,1)), TxtPanelShape!$O$2:$P$50, 2, 0), IF(VALUE(MID(AU41,1,1))&gt;=7, ", "&amp;VLOOKUP(VALUE(MID(AU41,3,1)), TxtPanelShape!$O$2:$P$50, 2, 0),"")),"")</f>
        <v/>
      </c>
      <c r="AY41" s="79" t="str">
        <f>IFERROR("; "&amp;VLOOKUP(VALUE(MID(AU41,4,1)), TxtPanelShape!$V$2:$W$50,2,0),"")</f>
        <v/>
      </c>
      <c r="AZ41" s="79" t="str">
        <f t="shared" si="13"/>
        <v/>
      </c>
      <c r="BA41" s="71"/>
      <c r="BB41" s="79" t="str">
        <f>IFERROR(IF(VALUE(MID(BA41,1,1))=1, VLOOKUP(VALUE(MID(BA41,1,1)), TxtPanelShape!$A$2:$C$50, 3, 0), (IF(VALUE(MID(BA41,1,1))&gt;=7, VLOOKUP(VALUE(MID(BA41,1,1)), TxtPanelShape!$A$2:$C$50, 3, 0),VLOOKUP(VALUE(MID(BA41,1,2)),TxtPanelShape!$A$2:$C$50,3,0)))), "")</f>
        <v/>
      </c>
      <c r="BC41" s="79" t="str">
        <f>IFERROR(IF(VALUE(MID(BA41,1,1))=1, ", "&amp;VLOOKUP(VALUE(MID(BA41,2,1)), TxtPanelShape!$H$2:$I$50, 2, 0), IF(VALUE(MID(BA41,1,1))&gt;=7, ", "&amp;VLOOKUP(VALUE(MID(BA41,2,1)), TxtPanelShape!$H$2:$I$50, 2, 0),"")), "")</f>
        <v/>
      </c>
      <c r="BD41" s="79" t="str">
        <f>IFERROR(IF(VALUE(MID(BA41,1,1))=1, ", "&amp;VLOOKUP(VALUE(MID(BA41,3,1)), TxtPanelShape!$O$2:$P$50, 2, 0), IF(VALUE(MID(BA41,1,1))&gt;=7, ", "&amp;VLOOKUP(VALUE(MID(BA41,3,1)), TxtPanelShape!$O$2:$P$50, 2, 0),"")),"")</f>
        <v/>
      </c>
      <c r="BE41" s="79" t="str">
        <f>IFERROR("; "&amp;VLOOKUP(VALUE(MID(BA41,4,1)), TxtPanelShape!$V$2:$W$50,2,0),"")</f>
        <v/>
      </c>
      <c r="BF41" s="79" t="str">
        <f t="shared" si="14"/>
        <v/>
      </c>
      <c r="BG41" s="71"/>
      <c r="BH41" s="79" t="str">
        <f>IFERROR(VLOOKUP(BG41, TxtPanelDefinition!$A$2:$B$50, 2, 0),"")</f>
        <v/>
      </c>
      <c r="BI41" s="71"/>
      <c r="BJ41" s="79" t="str">
        <f>IFERROR(VLOOKUP(BI41, TxtPanelDefinition!$A$2:$B$50, 2, 0),"")</f>
        <v/>
      </c>
      <c r="BK41" s="71"/>
      <c r="BL41" s="79" t="str">
        <f>IFERROR(VLOOKUP(BK41, InscrTechniques!$A$2:$B$50, 2, 0),"")</f>
        <v/>
      </c>
      <c r="BM41" s="71"/>
      <c r="BN41" s="79" t="str">
        <f>IFERROR(VLOOKUP(BM41, InscrTechniques!$A$2:$B$50, 2, 0),"")</f>
        <v/>
      </c>
      <c r="BO41" s="71"/>
      <c r="BP41" s="79" t="str">
        <f>IFERROR(VLOOKUP(BO41, InscrTechniques!$A$2:$B$50, 2, 0),"")</f>
        <v/>
      </c>
      <c r="BQ41" s="71"/>
      <c r="BR41" s="79" t="str">
        <f>IFERROR(VLOOKUP(BQ41, InscrTechniques!$A$2:$B$50, 2, 0),"")</f>
        <v/>
      </c>
      <c r="BS41" s="71"/>
      <c r="BT41" s="79" t="str">
        <f>IFERROR(VLOOKUP(BS41, InscrTechniques!$A$2:$B$50, 2, 0),"")</f>
        <v/>
      </c>
      <c r="BU41" s="71"/>
      <c r="BV41" s="79" t="str">
        <f>IFERROR(VLOOKUP(BU41, InscrTechniques!$A$2:$B$50, 2, 0),"")</f>
        <v/>
      </c>
      <c r="BW41" s="125"/>
      <c r="BX41" s="79" t="str">
        <f>IFERROR(VLOOKUP(BW41, InscrTechniques!$A$2:$B$50, 2, 0),"")</f>
        <v/>
      </c>
      <c r="BY41" s="125"/>
      <c r="BZ41" s="79" t="str">
        <f>IFERROR(VLOOKUP(BY41, InscrTechniques!$A$2:$B$50, 2, 0),"")</f>
        <v/>
      </c>
      <c r="CA41" s="74"/>
      <c r="CB41" s="114" t="str">
        <f>IFERROR(VLOOKUP(CA41, LetterStyle!$A$2:$B$50, 2, 0),"")</f>
        <v/>
      </c>
      <c r="CC41" s="74"/>
      <c r="CD41" s="114" t="str">
        <f>IFERROR(VLOOKUP(CC41, LetterStyle!$A$2:$B$50, 2, 0),"")</f>
        <v/>
      </c>
      <c r="CE41" s="74"/>
      <c r="CF41" s="114" t="str">
        <f>IFERROR(VLOOKUP(CE41, LetterStyle!$A$2:$B$50, 2, 0),"")</f>
        <v/>
      </c>
      <c r="CG41" s="74"/>
      <c r="CH41" s="79" t="str">
        <f>IFERROR(VLOOKUP(CG41, LetterStyle!$A$2:$B$50, 2, 0),"")</f>
        <v/>
      </c>
      <c r="CI41" s="71"/>
      <c r="CJ41" s="79" t="str">
        <f>IFERROR(VLOOKUP(CI41, DecMotifs!$A$1:$B$306, 2, 0),"")</f>
        <v/>
      </c>
      <c r="CK41" s="71"/>
      <c r="CL41" s="79" t="str">
        <f>IFERROR(VLOOKUP(CK41, DecMotifs!$A$1:$B$306, 2, 0),"")</f>
        <v/>
      </c>
      <c r="CM41" s="71"/>
      <c r="CN41" s="79" t="str">
        <f>IFERROR(VLOOKUP(CM41, DecMotifs!$A$1:$B$306, 2, 0),"")</f>
        <v/>
      </c>
      <c r="CO41" s="71"/>
      <c r="CP41" s="79" t="str">
        <f>IFERROR(VLOOKUP(CO41, MarginalDec!$A$2:$B$253, 2, 0),"")</f>
        <v/>
      </c>
      <c r="CQ41" s="71"/>
      <c r="CR41" s="79" t="str">
        <f>IFERROR(VLOOKUP(CQ41, MarginalDec!$A$2:$B$253, 2, 0),"")</f>
        <v/>
      </c>
      <c r="CS41" s="71"/>
      <c r="CT41" s="79" t="str">
        <f>IFERROR(VLOOKUP(CS41, MarginalDec!$A$2:$B$253, 2, 0),"")</f>
        <v/>
      </c>
      <c r="CU41" s="71"/>
      <c r="CV41" s="79" t="str">
        <f>IF(ISBLANK(CU41),"", IFERROR(VLOOKUP(CU41, Tooling!$A$2:$B$252, 2, 0),""))</f>
        <v/>
      </c>
      <c r="CW41" s="71"/>
      <c r="CX41" s="79" t="str">
        <f>IF(ISBLANK(CW41),"", IFERROR(VLOOKUP(CW41, Tooling!$A$2:$B$252, 2, 0),""))</f>
        <v/>
      </c>
      <c r="CY41" s="71"/>
      <c r="CZ41" s="79" t="str">
        <f>IF(ISBLANK(CY41),"", IFERROR(VLOOKUP(CY41, Repairs!$A$2:$B$252, 2, 0),""))</f>
        <v/>
      </c>
      <c r="DA41" s="77"/>
      <c r="DB41" s="71"/>
      <c r="DC41" s="79" t="str">
        <f>IFERROR(VLOOKUP(DB41, DatingReason!$A$2:$B$252, 2, 0),"")</f>
        <v/>
      </c>
      <c r="DD41" s="123" t="str">
        <f t="shared" si="15"/>
        <v/>
      </c>
      <c r="DF41" s="119" t="str">
        <f t="array" ref="DF41">IF(AND($B41&lt;&gt;"", $DE41&lt;&gt;"", $DE41&lt;&gt;"No"),MAX(IF($B41=PEOPLE!$B$4:$B$1000, PEOPLE!$Q$4:$Q$1000,""))+100,"")</f>
        <v/>
      </c>
      <c r="DG41" s="68"/>
      <c r="DH41" s="76">
        <f>COUNTIF(PEOPLE!B:B, MEMORIALS!B41)</f>
        <v>0</v>
      </c>
      <c r="DI41" s="82"/>
      <c r="DJ41" s="82"/>
      <c r="DK41" s="82"/>
      <c r="DL41" s="68"/>
      <c r="DM41" s="68"/>
      <c r="DN41" s="68"/>
      <c r="DO41" s="68"/>
      <c r="DP41" s="68"/>
    </row>
    <row r="42" spans="1:120" ht="15" customHeight="1" x14ac:dyDescent="0.25">
      <c r="A42" s="68"/>
      <c r="B42" s="69"/>
      <c r="C42" s="68"/>
      <c r="D42" s="68"/>
      <c r="E42" s="70" t="str">
        <f>IF(D42="","",VLOOKUP(D42,Denomination!$A$2:$B$50, 2, 0))</f>
        <v/>
      </c>
      <c r="F42" s="68"/>
      <c r="G42" s="71"/>
      <c r="H42" s="70" t="str">
        <f>IF(G42="","",VLOOKUP(G42,MCondition!$A$2:$B$50, 2, 0))</f>
        <v/>
      </c>
      <c r="I42" s="72"/>
      <c r="J42" s="71"/>
      <c r="K42" s="70" t="str">
        <f>IF(J42="","",VLOOKUP(J42,ICondition!$A$2:$B$50, 2, 0))</f>
        <v/>
      </c>
      <c r="L42" s="73"/>
      <c r="M42" s="73"/>
      <c r="N42" s="73"/>
      <c r="O42" s="73"/>
      <c r="P42" s="73"/>
      <c r="Q42" s="73"/>
      <c r="R42" s="78"/>
      <c r="S42" s="79" t="str">
        <f>IFERROR(VLOOKUP(R42,Material!$A$2:$B$59, 2, 0),"")</f>
        <v/>
      </c>
      <c r="T42" s="71"/>
      <c r="U42" s="79" t="str">
        <f>IFERROR(VLOOKUP(T42,Material!$A$2:$B$59, 2, 0),"")</f>
        <v/>
      </c>
      <c r="V42" s="71"/>
      <c r="W42" s="79" t="str">
        <f>IFERROR(VLOOKUP(V42,Material!$A$2:$B$59, 2, 0),"")</f>
        <v/>
      </c>
      <c r="X42" s="71"/>
      <c r="Y42" s="79" t="str">
        <f>IFERROR(VLOOKUP(X42,Material!$A$2:$B$59, 2, 0),"")</f>
        <v/>
      </c>
      <c r="Z42" s="71"/>
      <c r="AA42" s="79" t="str">
        <f>IFERROR(VLOOKUP(Z42,Material!$A$2:$B$59, 2, 0),"")</f>
        <v/>
      </c>
      <c r="AB42" s="74"/>
      <c r="AC42" s="75" t="e">
        <f t="shared" si="0"/>
        <v>#VALUE!</v>
      </c>
      <c r="AD42" s="75" t="e">
        <f t="shared" si="1"/>
        <v>#VALUE!</v>
      </c>
      <c r="AE42" s="75" t="e">
        <f t="shared" si="7"/>
        <v>#VALUE!</v>
      </c>
      <c r="AF42" s="75" t="e">
        <f t="shared" si="2"/>
        <v>#VALUE!</v>
      </c>
      <c r="AG42" s="75" t="e">
        <f t="shared" si="8"/>
        <v>#VALUE!</v>
      </c>
      <c r="AH42" s="75" t="e">
        <f t="shared" si="9"/>
        <v>#VALUE!</v>
      </c>
      <c r="AI42" s="75" t="e">
        <f t="shared" si="10"/>
        <v>#VALUE!</v>
      </c>
      <c r="AJ42" s="80" t="e">
        <f t="shared" si="11"/>
        <v>#VALUE!</v>
      </c>
      <c r="AK42" s="79" t="str">
        <f>(IFERROR(VLOOKUP(AB42,Categories!$A$2:$B$20,2,1),""))</f>
        <v/>
      </c>
      <c r="AL42" s="79" t="str">
        <f ca="1">IFERROR(VLOOKUP((HLOOKUP((VLOOKUP($AB42,Categories!$A$2:$F$20,3,1)), $AB$3:$AJ42, (ROW()-ROW($AB$3)+1), 0)), INDIRECT(VLOOKUP($AB42,Categories!$A$2:$F$20,6,1)),2,0),AK42)</f>
        <v/>
      </c>
      <c r="AM42" s="79" t="str">
        <f ca="1">IFERROR(VLOOKUP((HLOOKUP((VLOOKUP($AB42,Categories!$A$2:$F$20,4,1)),$AB$3:$AJ42,(ROW()-ROW($AB$3)+1),0)),INDIRECT(VLOOKUP($AB42,Categories!$A$2:$H$20,7,1)),2,0),"")</f>
        <v/>
      </c>
      <c r="AN42" s="79" t="str">
        <f ca="1">IFERROR(VLOOKUP((HLOOKUP((VLOOKUP($AB42,Categories!$A$2:$F$20,5,1)), $AB$3:$AJ42, (ROW()-ROW($AB$3)+1), 0)), INDIRECT(VLOOKUP($AB42,Categories!$A$2:$H$20,8,1)),2,0),"")</f>
        <v/>
      </c>
      <c r="AO42" s="79" t="str">
        <f t="shared" ca="1" si="12"/>
        <v/>
      </c>
      <c r="AP42" s="81"/>
      <c r="AQ42" s="70" t="str">
        <f>IFERROR(VLOOKUP(VALUE(MID(AP42,1,1)),AdditionalElements!$A$2:$B$50,2,0),"")</f>
        <v/>
      </c>
      <c r="AR42" s="70" t="str">
        <f>IFERROR(VLOOKUP(VALUE(MID(AP42,2,1)),AdditionalElements!$H$2:$I$50,2,0),"")</f>
        <v/>
      </c>
      <c r="AS42" s="70" t="str">
        <f>IFERROR(VLOOKUP(VALUE(MID(AP42,3,1)),AdditionalElements!$O$2:$P$50,2,0),"")</f>
        <v/>
      </c>
      <c r="AT42" s="70" t="str">
        <f>IFERROR(VLOOKUP(VALUE(MID(AP42,4,1)),AdditionalElements!$V$2:$W$50,2,0),"")</f>
        <v/>
      </c>
      <c r="AU42" s="71"/>
      <c r="AV42" s="79" t="str">
        <f>IFERROR(IF(VALUE(MID(AU42,1,1))=1, VLOOKUP(VALUE(MID(AU42,1,1)), TxtPanelShape!$A$2:$C$50, 3, 0), (IF(VALUE(MID(AU42,1,1))&gt;=7, VLOOKUP(VALUE(MID(AU42,1,1)), TxtPanelShape!$A$2:$C$50, 3, 0),VLOOKUP(VALUE(MID(AU42,1,2)),TxtPanelShape!$A$2:$C$50,3,0)))), "")</f>
        <v/>
      </c>
      <c r="AW42" s="79" t="str">
        <f>IFERROR(IF(VALUE(MID(AU42,1,1))=1, ", "&amp;VLOOKUP(VALUE(MID(AU42,2,1)), TxtPanelShape!$H$2:$I$50, 2, 0), IF(VALUE(MID(AU42,1,1))&gt;=7, ", "&amp;VLOOKUP(VALUE(MID(AU42,2,1)), TxtPanelShape!$H$2:$I$50, 2, 0),"")), "")</f>
        <v/>
      </c>
      <c r="AX42" s="79" t="str">
        <f>IFERROR(IF(VALUE(MID(AU42,1,1))=1, ", "&amp;VLOOKUP(VALUE(MID(AU42,3,1)), TxtPanelShape!$O$2:$P$50, 2, 0), IF(VALUE(MID(AU42,1,1))&gt;=7, ", "&amp;VLOOKUP(VALUE(MID(AU42,3,1)), TxtPanelShape!$O$2:$P$50, 2, 0),"")),"")</f>
        <v/>
      </c>
      <c r="AY42" s="79" t="str">
        <f>IFERROR("; "&amp;VLOOKUP(VALUE(MID(AU42,4,1)), TxtPanelShape!$V$2:$W$50,2,0),"")</f>
        <v/>
      </c>
      <c r="AZ42" s="79" t="str">
        <f t="shared" si="13"/>
        <v/>
      </c>
      <c r="BA42" s="71"/>
      <c r="BB42" s="79" t="str">
        <f>IFERROR(IF(VALUE(MID(BA42,1,1))=1, VLOOKUP(VALUE(MID(BA42,1,1)), TxtPanelShape!$A$2:$C$50, 3, 0), (IF(VALUE(MID(BA42,1,1))&gt;=7, VLOOKUP(VALUE(MID(BA42,1,1)), TxtPanelShape!$A$2:$C$50, 3, 0),VLOOKUP(VALUE(MID(BA42,1,2)),TxtPanelShape!$A$2:$C$50,3,0)))), "")</f>
        <v/>
      </c>
      <c r="BC42" s="79" t="str">
        <f>IFERROR(IF(VALUE(MID(BA42,1,1))=1, ", "&amp;VLOOKUP(VALUE(MID(BA42,2,1)), TxtPanelShape!$H$2:$I$50, 2, 0), IF(VALUE(MID(BA42,1,1))&gt;=7, ", "&amp;VLOOKUP(VALUE(MID(BA42,2,1)), TxtPanelShape!$H$2:$I$50, 2, 0),"")), "")</f>
        <v/>
      </c>
      <c r="BD42" s="79" t="str">
        <f>IFERROR(IF(VALUE(MID(BA42,1,1))=1, ", "&amp;VLOOKUP(VALUE(MID(BA42,3,1)), TxtPanelShape!$O$2:$P$50, 2, 0), IF(VALUE(MID(BA42,1,1))&gt;=7, ", "&amp;VLOOKUP(VALUE(MID(BA42,3,1)), TxtPanelShape!$O$2:$P$50, 2, 0),"")),"")</f>
        <v/>
      </c>
      <c r="BE42" s="79" t="str">
        <f>IFERROR("; "&amp;VLOOKUP(VALUE(MID(BA42,4,1)), TxtPanelShape!$V$2:$W$50,2,0),"")</f>
        <v/>
      </c>
      <c r="BF42" s="79" t="str">
        <f t="shared" si="14"/>
        <v/>
      </c>
      <c r="BG42" s="71"/>
      <c r="BH42" s="79" t="str">
        <f>IFERROR(VLOOKUP(BG42, TxtPanelDefinition!$A$2:$B$50, 2, 0),"")</f>
        <v/>
      </c>
      <c r="BI42" s="71"/>
      <c r="BJ42" s="79" t="str">
        <f>IFERROR(VLOOKUP(BI42, TxtPanelDefinition!$A$2:$B$50, 2, 0),"")</f>
        <v/>
      </c>
      <c r="BK42" s="71"/>
      <c r="BL42" s="79" t="str">
        <f>IFERROR(VLOOKUP(BK42, InscrTechniques!$A$2:$B$50, 2, 0),"")</f>
        <v/>
      </c>
      <c r="BM42" s="71"/>
      <c r="BN42" s="79" t="str">
        <f>IFERROR(VLOOKUP(BM42, InscrTechniques!$A$2:$B$50, 2, 0),"")</f>
        <v/>
      </c>
      <c r="BO42" s="71"/>
      <c r="BP42" s="79" t="str">
        <f>IFERROR(VLOOKUP(BO42, InscrTechniques!$A$2:$B$50, 2, 0),"")</f>
        <v/>
      </c>
      <c r="BQ42" s="71"/>
      <c r="BR42" s="79" t="str">
        <f>IFERROR(VLOOKUP(BQ42, InscrTechniques!$A$2:$B$50, 2, 0),"")</f>
        <v/>
      </c>
      <c r="BS42" s="71"/>
      <c r="BT42" s="79" t="str">
        <f>IFERROR(VLOOKUP(BS42, InscrTechniques!$A$2:$B$50, 2, 0),"")</f>
        <v/>
      </c>
      <c r="BU42" s="71"/>
      <c r="BV42" s="79" t="str">
        <f>IFERROR(VLOOKUP(BU42, InscrTechniques!$A$2:$B$50, 2, 0),"")</f>
        <v/>
      </c>
      <c r="BW42" s="125"/>
      <c r="BX42" s="79" t="str">
        <f>IFERROR(VLOOKUP(BW42, InscrTechniques!$A$2:$B$50, 2, 0),"")</f>
        <v/>
      </c>
      <c r="BY42" s="125"/>
      <c r="BZ42" s="79" t="str">
        <f>IFERROR(VLOOKUP(BY42, InscrTechniques!$A$2:$B$50, 2, 0),"")</f>
        <v/>
      </c>
      <c r="CA42" s="74"/>
      <c r="CB42" s="114" t="str">
        <f>IFERROR(VLOOKUP(CA42, LetterStyle!$A$2:$B$50, 2, 0),"")</f>
        <v/>
      </c>
      <c r="CC42" s="74"/>
      <c r="CD42" s="114" t="str">
        <f>IFERROR(VLOOKUP(CC42, LetterStyle!$A$2:$B$50, 2, 0),"")</f>
        <v/>
      </c>
      <c r="CE42" s="74"/>
      <c r="CF42" s="114" t="str">
        <f>IFERROR(VLOOKUP(CE42, LetterStyle!$A$2:$B$50, 2, 0),"")</f>
        <v/>
      </c>
      <c r="CG42" s="74"/>
      <c r="CH42" s="79" t="str">
        <f>IFERROR(VLOOKUP(CG42, LetterStyle!$A$2:$B$50, 2, 0),"")</f>
        <v/>
      </c>
      <c r="CI42" s="71"/>
      <c r="CJ42" s="79" t="str">
        <f>IFERROR(VLOOKUP(CI42, DecMotifs!$A$1:$B$306, 2, 0),"")</f>
        <v/>
      </c>
      <c r="CK42" s="71"/>
      <c r="CL42" s="79" t="str">
        <f>IFERROR(VLOOKUP(CK42, DecMotifs!$A$1:$B$306, 2, 0),"")</f>
        <v/>
      </c>
      <c r="CM42" s="71"/>
      <c r="CN42" s="79" t="str">
        <f>IFERROR(VLOOKUP(CM42, DecMotifs!$A$1:$B$306, 2, 0),"")</f>
        <v/>
      </c>
      <c r="CO42" s="71"/>
      <c r="CP42" s="79" t="str">
        <f>IFERROR(VLOOKUP(CO42, MarginalDec!$A$2:$B$253, 2, 0),"")</f>
        <v/>
      </c>
      <c r="CQ42" s="71"/>
      <c r="CR42" s="79" t="str">
        <f>IFERROR(VLOOKUP(CQ42, MarginalDec!$A$2:$B$253, 2, 0),"")</f>
        <v/>
      </c>
      <c r="CS42" s="71"/>
      <c r="CT42" s="79" t="str">
        <f>IFERROR(VLOOKUP(CS42, MarginalDec!$A$2:$B$253, 2, 0),"")</f>
        <v/>
      </c>
      <c r="CU42" s="71"/>
      <c r="CV42" s="79" t="str">
        <f>IF(ISBLANK(CU42),"", IFERROR(VLOOKUP(CU42, Tooling!$A$2:$B$252, 2, 0),""))</f>
        <v/>
      </c>
      <c r="CW42" s="71"/>
      <c r="CX42" s="79" t="str">
        <f>IF(ISBLANK(CW42),"", IFERROR(VLOOKUP(CW42, Tooling!$A$2:$B$252, 2, 0),""))</f>
        <v/>
      </c>
      <c r="CY42" s="71"/>
      <c r="CZ42" s="79" t="str">
        <f>IF(ISBLANK(CY42),"", IFERROR(VLOOKUP(CY42, Repairs!$A$2:$B$252, 2, 0),""))</f>
        <v/>
      </c>
      <c r="DA42" s="77"/>
      <c r="DB42" s="71"/>
      <c r="DC42" s="79" t="str">
        <f>IFERROR(VLOOKUP(DB42, DatingReason!$A$2:$B$252, 2, 0),"")</f>
        <v/>
      </c>
      <c r="DD42" s="123" t="str">
        <f t="shared" si="15"/>
        <v/>
      </c>
      <c r="DF42" s="119" t="str">
        <f t="array" ref="DF42">IF(AND($B42&lt;&gt;"", $DE42&lt;&gt;"", $DE42&lt;&gt;"No"),MAX(IF($B42=PEOPLE!$B$4:$B$1000, PEOPLE!$Q$4:$Q$1000,""))+100,"")</f>
        <v/>
      </c>
      <c r="DG42" s="68"/>
      <c r="DH42" s="76">
        <f>COUNTIF(PEOPLE!B:B, MEMORIALS!B42)</f>
        <v>0</v>
      </c>
      <c r="DI42" s="82"/>
      <c r="DJ42" s="82"/>
      <c r="DK42" s="82"/>
      <c r="DL42" s="68"/>
      <c r="DM42" s="68"/>
      <c r="DN42" s="68"/>
      <c r="DO42" s="68"/>
      <c r="DP42" s="68"/>
    </row>
    <row r="43" spans="1:120" ht="15" customHeight="1" x14ac:dyDescent="0.25">
      <c r="A43" s="68"/>
      <c r="B43" s="69"/>
      <c r="C43" s="68"/>
      <c r="D43" s="68"/>
      <c r="E43" s="70" t="str">
        <f>IF(D43="","",VLOOKUP(D43,Denomination!$A$2:$B$50, 2, 0))</f>
        <v/>
      </c>
      <c r="F43" s="68"/>
      <c r="G43" s="71"/>
      <c r="H43" s="70" t="str">
        <f>IF(G43="","",VLOOKUP(G43,MCondition!$A$2:$B$50, 2, 0))</f>
        <v/>
      </c>
      <c r="I43" s="72"/>
      <c r="J43" s="71"/>
      <c r="K43" s="70" t="str">
        <f>IF(J43="","",VLOOKUP(J43,ICondition!$A$2:$B$50, 2, 0))</f>
        <v/>
      </c>
      <c r="L43" s="73"/>
      <c r="M43" s="73"/>
      <c r="N43" s="73"/>
      <c r="O43" s="73"/>
      <c r="P43" s="73"/>
      <c r="Q43" s="73"/>
      <c r="R43" s="78"/>
      <c r="S43" s="79" t="str">
        <f>IFERROR(VLOOKUP(R43,Material!$A$2:$B$59, 2, 0),"")</f>
        <v/>
      </c>
      <c r="T43" s="71"/>
      <c r="U43" s="79" t="str">
        <f>IFERROR(VLOOKUP(T43,Material!$A$2:$B$59, 2, 0),"")</f>
        <v/>
      </c>
      <c r="V43" s="71"/>
      <c r="W43" s="79" t="str">
        <f>IFERROR(VLOOKUP(V43,Material!$A$2:$B$59, 2, 0),"")</f>
        <v/>
      </c>
      <c r="X43" s="71"/>
      <c r="Y43" s="79" t="str">
        <f>IFERROR(VLOOKUP(X43,Material!$A$2:$B$59, 2, 0),"")</f>
        <v/>
      </c>
      <c r="Z43" s="71"/>
      <c r="AA43" s="79" t="str">
        <f>IFERROR(VLOOKUP(Z43,Material!$A$2:$B$59, 2, 0),"")</f>
        <v/>
      </c>
      <c r="AB43" s="74"/>
      <c r="AC43" s="75" t="e">
        <f t="shared" si="0"/>
        <v>#VALUE!</v>
      </c>
      <c r="AD43" s="75" t="e">
        <f t="shared" si="1"/>
        <v>#VALUE!</v>
      </c>
      <c r="AE43" s="75" t="e">
        <f t="shared" si="7"/>
        <v>#VALUE!</v>
      </c>
      <c r="AF43" s="75" t="e">
        <f t="shared" si="2"/>
        <v>#VALUE!</v>
      </c>
      <c r="AG43" s="75" t="e">
        <f t="shared" si="8"/>
        <v>#VALUE!</v>
      </c>
      <c r="AH43" s="75" t="e">
        <f t="shared" si="9"/>
        <v>#VALUE!</v>
      </c>
      <c r="AI43" s="75" t="e">
        <f t="shared" si="10"/>
        <v>#VALUE!</v>
      </c>
      <c r="AJ43" s="80" t="e">
        <f t="shared" si="11"/>
        <v>#VALUE!</v>
      </c>
      <c r="AK43" s="79" t="str">
        <f>(IFERROR(VLOOKUP(AB43,Categories!$A$2:$B$20,2,1),""))</f>
        <v/>
      </c>
      <c r="AL43" s="79" t="str">
        <f ca="1">IFERROR(VLOOKUP((HLOOKUP((VLOOKUP($AB43,Categories!$A$2:$F$20,3,1)), $AB$3:$AJ43, (ROW()-ROW($AB$3)+1), 0)), INDIRECT(VLOOKUP($AB43,Categories!$A$2:$F$20,6,1)),2,0),AK43)</f>
        <v/>
      </c>
      <c r="AM43" s="79" t="str">
        <f ca="1">IFERROR(VLOOKUP((HLOOKUP((VLOOKUP($AB43,Categories!$A$2:$F$20,4,1)),$AB$3:$AJ43,(ROW()-ROW($AB$3)+1),0)),INDIRECT(VLOOKUP($AB43,Categories!$A$2:$H$20,7,1)),2,0),"")</f>
        <v/>
      </c>
      <c r="AN43" s="79" t="str">
        <f ca="1">IFERROR(VLOOKUP((HLOOKUP((VLOOKUP($AB43,Categories!$A$2:$F$20,5,1)), $AB$3:$AJ43, (ROW()-ROW($AB$3)+1), 0)), INDIRECT(VLOOKUP($AB43,Categories!$A$2:$H$20,8,1)),2,0),"")</f>
        <v/>
      </c>
      <c r="AO43" s="79" t="str">
        <f t="shared" ca="1" si="12"/>
        <v/>
      </c>
      <c r="AP43" s="81"/>
      <c r="AQ43" s="70" t="str">
        <f>IFERROR(VLOOKUP(VALUE(MID(AP43,1,1)),AdditionalElements!$A$2:$B$50,2,0),"")</f>
        <v/>
      </c>
      <c r="AR43" s="70" t="str">
        <f>IFERROR(VLOOKUP(VALUE(MID(AP43,2,1)),AdditionalElements!$H$2:$I$50,2,0),"")</f>
        <v/>
      </c>
      <c r="AS43" s="70" t="str">
        <f>IFERROR(VLOOKUP(VALUE(MID(AP43,3,1)),AdditionalElements!$O$2:$P$50,2,0),"")</f>
        <v/>
      </c>
      <c r="AT43" s="70" t="str">
        <f>IFERROR(VLOOKUP(VALUE(MID(AP43,4,1)),AdditionalElements!$V$2:$W$50,2,0),"")</f>
        <v/>
      </c>
      <c r="AU43" s="71"/>
      <c r="AV43" s="79" t="str">
        <f>IFERROR(IF(VALUE(MID(AU43,1,1))=1, VLOOKUP(VALUE(MID(AU43,1,1)), TxtPanelShape!$A$2:$C$50, 3, 0), (IF(VALUE(MID(AU43,1,1))&gt;=7, VLOOKUP(VALUE(MID(AU43,1,1)), TxtPanelShape!$A$2:$C$50, 3, 0),VLOOKUP(VALUE(MID(AU43,1,2)),TxtPanelShape!$A$2:$C$50,3,0)))), "")</f>
        <v/>
      </c>
      <c r="AW43" s="79" t="str">
        <f>IFERROR(IF(VALUE(MID(AU43,1,1))=1, ", "&amp;VLOOKUP(VALUE(MID(AU43,2,1)), TxtPanelShape!$H$2:$I$50, 2, 0), IF(VALUE(MID(AU43,1,1))&gt;=7, ", "&amp;VLOOKUP(VALUE(MID(AU43,2,1)), TxtPanelShape!$H$2:$I$50, 2, 0),"")), "")</f>
        <v/>
      </c>
      <c r="AX43" s="79" t="str">
        <f>IFERROR(IF(VALUE(MID(AU43,1,1))=1, ", "&amp;VLOOKUP(VALUE(MID(AU43,3,1)), TxtPanelShape!$O$2:$P$50, 2, 0), IF(VALUE(MID(AU43,1,1))&gt;=7, ", "&amp;VLOOKUP(VALUE(MID(AU43,3,1)), TxtPanelShape!$O$2:$P$50, 2, 0),"")),"")</f>
        <v/>
      </c>
      <c r="AY43" s="79" t="str">
        <f>IFERROR("; "&amp;VLOOKUP(VALUE(MID(AU43,4,1)), TxtPanelShape!$V$2:$W$50,2,0),"")</f>
        <v/>
      </c>
      <c r="AZ43" s="79" t="str">
        <f t="shared" si="13"/>
        <v/>
      </c>
      <c r="BA43" s="71"/>
      <c r="BB43" s="79" t="str">
        <f>IFERROR(IF(VALUE(MID(BA43,1,1))=1, VLOOKUP(VALUE(MID(BA43,1,1)), TxtPanelShape!$A$2:$C$50, 3, 0), (IF(VALUE(MID(BA43,1,1))&gt;=7, VLOOKUP(VALUE(MID(BA43,1,1)), TxtPanelShape!$A$2:$C$50, 3, 0),VLOOKUP(VALUE(MID(BA43,1,2)),TxtPanelShape!$A$2:$C$50,3,0)))), "")</f>
        <v/>
      </c>
      <c r="BC43" s="79" t="str">
        <f>IFERROR(IF(VALUE(MID(BA43,1,1))=1, ", "&amp;VLOOKUP(VALUE(MID(BA43,2,1)), TxtPanelShape!$H$2:$I$50, 2, 0), IF(VALUE(MID(BA43,1,1))&gt;=7, ", "&amp;VLOOKUP(VALUE(MID(BA43,2,1)), TxtPanelShape!$H$2:$I$50, 2, 0),"")), "")</f>
        <v/>
      </c>
      <c r="BD43" s="79" t="str">
        <f>IFERROR(IF(VALUE(MID(BA43,1,1))=1, ", "&amp;VLOOKUP(VALUE(MID(BA43,3,1)), TxtPanelShape!$O$2:$P$50, 2, 0), IF(VALUE(MID(BA43,1,1))&gt;=7, ", "&amp;VLOOKUP(VALUE(MID(BA43,3,1)), TxtPanelShape!$O$2:$P$50, 2, 0),"")),"")</f>
        <v/>
      </c>
      <c r="BE43" s="79" t="str">
        <f>IFERROR("; "&amp;VLOOKUP(VALUE(MID(BA43,4,1)), TxtPanelShape!$V$2:$W$50,2,0),"")</f>
        <v/>
      </c>
      <c r="BF43" s="79" t="str">
        <f t="shared" si="14"/>
        <v/>
      </c>
      <c r="BG43" s="71"/>
      <c r="BH43" s="79" t="str">
        <f>IFERROR(VLOOKUP(BG43, TxtPanelDefinition!$A$2:$B$50, 2, 0),"")</f>
        <v/>
      </c>
      <c r="BI43" s="71"/>
      <c r="BJ43" s="79" t="str">
        <f>IFERROR(VLOOKUP(BI43, TxtPanelDefinition!$A$2:$B$50, 2, 0),"")</f>
        <v/>
      </c>
      <c r="BK43" s="71"/>
      <c r="BL43" s="79" t="str">
        <f>IFERROR(VLOOKUP(BK43, InscrTechniques!$A$2:$B$50, 2, 0),"")</f>
        <v/>
      </c>
      <c r="BM43" s="71"/>
      <c r="BN43" s="79" t="str">
        <f>IFERROR(VLOOKUP(BM43, InscrTechniques!$A$2:$B$50, 2, 0),"")</f>
        <v/>
      </c>
      <c r="BO43" s="71"/>
      <c r="BP43" s="79" t="str">
        <f>IFERROR(VLOOKUP(BO43, InscrTechniques!$A$2:$B$50, 2, 0),"")</f>
        <v/>
      </c>
      <c r="BQ43" s="71"/>
      <c r="BR43" s="79" t="str">
        <f>IFERROR(VLOOKUP(BQ43, InscrTechniques!$A$2:$B$50, 2, 0),"")</f>
        <v/>
      </c>
      <c r="BS43" s="71"/>
      <c r="BT43" s="79" t="str">
        <f>IFERROR(VLOOKUP(BS43, InscrTechniques!$A$2:$B$50, 2, 0),"")</f>
        <v/>
      </c>
      <c r="BU43" s="71"/>
      <c r="BV43" s="79" t="str">
        <f>IFERROR(VLOOKUP(BU43, InscrTechniques!$A$2:$B$50, 2, 0),"")</f>
        <v/>
      </c>
      <c r="BW43" s="125"/>
      <c r="BX43" s="79" t="str">
        <f>IFERROR(VLOOKUP(BW43, InscrTechniques!$A$2:$B$50, 2, 0),"")</f>
        <v/>
      </c>
      <c r="BY43" s="125"/>
      <c r="BZ43" s="79" t="str">
        <f>IFERROR(VLOOKUP(BY43, InscrTechniques!$A$2:$B$50, 2, 0),"")</f>
        <v/>
      </c>
      <c r="CA43" s="74"/>
      <c r="CB43" s="114" t="str">
        <f>IFERROR(VLOOKUP(CA43, LetterStyle!$A$2:$B$50, 2, 0),"")</f>
        <v/>
      </c>
      <c r="CC43" s="74"/>
      <c r="CD43" s="114" t="str">
        <f>IFERROR(VLOOKUP(CC43, LetterStyle!$A$2:$B$50, 2, 0),"")</f>
        <v/>
      </c>
      <c r="CE43" s="74"/>
      <c r="CF43" s="114" t="str">
        <f>IFERROR(VLOOKUP(CE43, LetterStyle!$A$2:$B$50, 2, 0),"")</f>
        <v/>
      </c>
      <c r="CG43" s="74"/>
      <c r="CH43" s="79" t="str">
        <f>IFERROR(VLOOKUP(CG43, LetterStyle!$A$2:$B$50, 2, 0),"")</f>
        <v/>
      </c>
      <c r="CI43" s="71"/>
      <c r="CJ43" s="79" t="str">
        <f>IFERROR(VLOOKUP(CI43, DecMotifs!$A$1:$B$306, 2, 0),"")</f>
        <v/>
      </c>
      <c r="CK43" s="71"/>
      <c r="CL43" s="79" t="str">
        <f>IFERROR(VLOOKUP(CK43, DecMotifs!$A$1:$B$306, 2, 0),"")</f>
        <v/>
      </c>
      <c r="CM43" s="71"/>
      <c r="CN43" s="79" t="str">
        <f>IFERROR(VLOOKUP(CM43, DecMotifs!$A$1:$B$306, 2, 0),"")</f>
        <v/>
      </c>
      <c r="CO43" s="71"/>
      <c r="CP43" s="79" t="str">
        <f>IFERROR(VLOOKUP(CO43, MarginalDec!$A$2:$B$253, 2, 0),"")</f>
        <v/>
      </c>
      <c r="CQ43" s="71"/>
      <c r="CR43" s="79" t="str">
        <f>IFERROR(VLOOKUP(CQ43, MarginalDec!$A$2:$B$253, 2, 0),"")</f>
        <v/>
      </c>
      <c r="CS43" s="71"/>
      <c r="CT43" s="79" t="str">
        <f>IFERROR(VLOOKUP(CS43, MarginalDec!$A$2:$B$253, 2, 0),"")</f>
        <v/>
      </c>
      <c r="CU43" s="71"/>
      <c r="CV43" s="79" t="str">
        <f>IF(ISBLANK(CU43),"", IFERROR(VLOOKUP(CU43, Tooling!$A$2:$B$252, 2, 0),""))</f>
        <v/>
      </c>
      <c r="CW43" s="71"/>
      <c r="CX43" s="79" t="str">
        <f>IF(ISBLANK(CW43),"", IFERROR(VLOOKUP(CW43, Tooling!$A$2:$B$252, 2, 0),""))</f>
        <v/>
      </c>
      <c r="CY43" s="71"/>
      <c r="CZ43" s="79" t="str">
        <f>IF(ISBLANK(CY43),"", IFERROR(VLOOKUP(CY43, Repairs!$A$2:$B$252, 2, 0),""))</f>
        <v/>
      </c>
      <c r="DA43" s="77"/>
      <c r="DB43" s="71"/>
      <c r="DC43" s="79" t="str">
        <f>IFERROR(VLOOKUP(DB43, DatingReason!$A$2:$B$252, 2, 0),"")</f>
        <v/>
      </c>
      <c r="DD43" s="123" t="str">
        <f t="shared" si="15"/>
        <v/>
      </c>
      <c r="DF43" s="119" t="str">
        <f t="array" ref="DF43">IF(AND($B43&lt;&gt;"", $DE43&lt;&gt;"", $DE43&lt;&gt;"No"),MAX(IF($B43=PEOPLE!$B$4:$B$1000, PEOPLE!$Q$4:$Q$1000,""))+100,"")</f>
        <v/>
      </c>
      <c r="DG43" s="68"/>
      <c r="DH43" s="76">
        <f>COUNTIF(PEOPLE!B:B, MEMORIALS!B43)</f>
        <v>0</v>
      </c>
      <c r="DI43" s="82"/>
      <c r="DJ43" s="82"/>
      <c r="DK43" s="82"/>
      <c r="DL43" s="68"/>
      <c r="DM43" s="68"/>
      <c r="DN43" s="68"/>
      <c r="DO43" s="68"/>
      <c r="DP43" s="68"/>
    </row>
    <row r="44" spans="1:120" ht="15" customHeight="1" x14ac:dyDescent="0.25">
      <c r="A44" s="68"/>
      <c r="B44" s="69"/>
      <c r="C44" s="68"/>
      <c r="D44" s="68"/>
      <c r="E44" s="70" t="str">
        <f>IF(D44="","",VLOOKUP(D44,Denomination!$A$2:$B$50, 2, 0))</f>
        <v/>
      </c>
      <c r="F44" s="68"/>
      <c r="G44" s="71"/>
      <c r="H44" s="70" t="str">
        <f>IF(G44="","",VLOOKUP(G44,MCondition!$A$2:$B$50, 2, 0))</f>
        <v/>
      </c>
      <c r="I44" s="72"/>
      <c r="J44" s="71"/>
      <c r="K44" s="70" t="str">
        <f>IF(J44="","",VLOOKUP(J44,ICondition!$A$2:$B$50, 2, 0))</f>
        <v/>
      </c>
      <c r="L44" s="73"/>
      <c r="M44" s="73"/>
      <c r="N44" s="73"/>
      <c r="O44" s="73"/>
      <c r="P44" s="73"/>
      <c r="Q44" s="73"/>
      <c r="R44" s="78"/>
      <c r="S44" s="79" t="str">
        <f>IFERROR(VLOOKUP(R44,Material!$A$2:$B$59, 2, 0),"")</f>
        <v/>
      </c>
      <c r="T44" s="71"/>
      <c r="U44" s="79" t="str">
        <f>IFERROR(VLOOKUP(T44,Material!$A$2:$B$59, 2, 0),"")</f>
        <v/>
      </c>
      <c r="V44" s="71"/>
      <c r="W44" s="79" t="str">
        <f>IFERROR(VLOOKUP(V44,Material!$A$2:$B$59, 2, 0),"")</f>
        <v/>
      </c>
      <c r="X44" s="71"/>
      <c r="Y44" s="79" t="str">
        <f>IFERROR(VLOOKUP(X44,Material!$A$2:$B$59, 2, 0),"")</f>
        <v/>
      </c>
      <c r="Z44" s="71"/>
      <c r="AA44" s="79" t="str">
        <f>IFERROR(VLOOKUP(Z44,Material!$A$2:$B$59, 2, 0),"")</f>
        <v/>
      </c>
      <c r="AB44" s="74"/>
      <c r="AC44" s="75" t="e">
        <f t="shared" si="0"/>
        <v>#VALUE!</v>
      </c>
      <c r="AD44" s="75" t="e">
        <f t="shared" si="1"/>
        <v>#VALUE!</v>
      </c>
      <c r="AE44" s="75" t="e">
        <f t="shared" si="7"/>
        <v>#VALUE!</v>
      </c>
      <c r="AF44" s="75" t="e">
        <f t="shared" si="2"/>
        <v>#VALUE!</v>
      </c>
      <c r="AG44" s="75" t="e">
        <f t="shared" si="8"/>
        <v>#VALUE!</v>
      </c>
      <c r="AH44" s="75" t="e">
        <f t="shared" si="9"/>
        <v>#VALUE!</v>
      </c>
      <c r="AI44" s="75" t="e">
        <f t="shared" si="10"/>
        <v>#VALUE!</v>
      </c>
      <c r="AJ44" s="80" t="e">
        <f t="shared" si="11"/>
        <v>#VALUE!</v>
      </c>
      <c r="AK44" s="79" t="str">
        <f>(IFERROR(VLOOKUP(AB44,Categories!$A$2:$B$20,2,1),""))</f>
        <v/>
      </c>
      <c r="AL44" s="79" t="str">
        <f ca="1">IFERROR(VLOOKUP((HLOOKUP((VLOOKUP($AB44,Categories!$A$2:$F$20,3,1)), $AB$3:$AJ44, (ROW()-ROW($AB$3)+1), 0)), INDIRECT(VLOOKUP($AB44,Categories!$A$2:$F$20,6,1)),2,0),AK44)</f>
        <v/>
      </c>
      <c r="AM44" s="79" t="str">
        <f ca="1">IFERROR(VLOOKUP((HLOOKUP((VLOOKUP($AB44,Categories!$A$2:$F$20,4,1)),$AB$3:$AJ44,(ROW()-ROW($AB$3)+1),0)),INDIRECT(VLOOKUP($AB44,Categories!$A$2:$H$20,7,1)),2,0),"")</f>
        <v/>
      </c>
      <c r="AN44" s="79" t="str">
        <f ca="1">IFERROR(VLOOKUP((HLOOKUP((VLOOKUP($AB44,Categories!$A$2:$F$20,5,1)), $AB$3:$AJ44, (ROW()-ROW($AB$3)+1), 0)), INDIRECT(VLOOKUP($AB44,Categories!$A$2:$H$20,8,1)),2,0),"")</f>
        <v/>
      </c>
      <c r="AO44" s="79" t="str">
        <f t="shared" ca="1" si="12"/>
        <v/>
      </c>
      <c r="AP44" s="81"/>
      <c r="AQ44" s="70" t="str">
        <f>IFERROR(VLOOKUP(VALUE(MID(AP44,1,1)),AdditionalElements!$A$2:$B$50,2,0),"")</f>
        <v/>
      </c>
      <c r="AR44" s="70" t="str">
        <f>IFERROR(VLOOKUP(VALUE(MID(AP44,2,1)),AdditionalElements!$H$2:$I$50,2,0),"")</f>
        <v/>
      </c>
      <c r="AS44" s="70" t="str">
        <f>IFERROR(VLOOKUP(VALUE(MID(AP44,3,1)),AdditionalElements!$O$2:$P$50,2,0),"")</f>
        <v/>
      </c>
      <c r="AT44" s="70" t="str">
        <f>IFERROR(VLOOKUP(VALUE(MID(AP44,4,1)),AdditionalElements!$V$2:$W$50,2,0),"")</f>
        <v/>
      </c>
      <c r="AU44" s="71"/>
      <c r="AV44" s="79" t="str">
        <f>IFERROR(IF(VALUE(MID(AU44,1,1))=1, VLOOKUP(VALUE(MID(AU44,1,1)), TxtPanelShape!$A$2:$C$50, 3, 0), (IF(VALUE(MID(AU44,1,1))&gt;=7, VLOOKUP(VALUE(MID(AU44,1,1)), TxtPanelShape!$A$2:$C$50, 3, 0),VLOOKUP(VALUE(MID(AU44,1,2)),TxtPanelShape!$A$2:$C$50,3,0)))), "")</f>
        <v/>
      </c>
      <c r="AW44" s="79" t="str">
        <f>IFERROR(IF(VALUE(MID(AU44,1,1))=1, ", "&amp;VLOOKUP(VALUE(MID(AU44,2,1)), TxtPanelShape!$H$2:$I$50, 2, 0), IF(VALUE(MID(AU44,1,1))&gt;=7, ", "&amp;VLOOKUP(VALUE(MID(AU44,2,1)), TxtPanelShape!$H$2:$I$50, 2, 0),"")), "")</f>
        <v/>
      </c>
      <c r="AX44" s="79" t="str">
        <f>IFERROR(IF(VALUE(MID(AU44,1,1))=1, ", "&amp;VLOOKUP(VALUE(MID(AU44,3,1)), TxtPanelShape!$O$2:$P$50, 2, 0), IF(VALUE(MID(AU44,1,1))&gt;=7, ", "&amp;VLOOKUP(VALUE(MID(AU44,3,1)), TxtPanelShape!$O$2:$P$50, 2, 0),"")),"")</f>
        <v/>
      </c>
      <c r="AY44" s="79" t="str">
        <f>IFERROR("; "&amp;VLOOKUP(VALUE(MID(AU44,4,1)), TxtPanelShape!$V$2:$W$50,2,0),"")</f>
        <v/>
      </c>
      <c r="AZ44" s="79" t="str">
        <f t="shared" si="13"/>
        <v/>
      </c>
      <c r="BA44" s="71"/>
      <c r="BB44" s="79" t="str">
        <f>IFERROR(IF(VALUE(MID(BA44,1,1))=1, VLOOKUP(VALUE(MID(BA44,1,1)), TxtPanelShape!$A$2:$C$50, 3, 0), (IF(VALUE(MID(BA44,1,1))&gt;=7, VLOOKUP(VALUE(MID(BA44,1,1)), TxtPanelShape!$A$2:$C$50, 3, 0),VLOOKUP(VALUE(MID(BA44,1,2)),TxtPanelShape!$A$2:$C$50,3,0)))), "")</f>
        <v/>
      </c>
      <c r="BC44" s="79" t="str">
        <f>IFERROR(IF(VALUE(MID(BA44,1,1))=1, ", "&amp;VLOOKUP(VALUE(MID(BA44,2,1)), TxtPanelShape!$H$2:$I$50, 2, 0), IF(VALUE(MID(BA44,1,1))&gt;=7, ", "&amp;VLOOKUP(VALUE(MID(BA44,2,1)), TxtPanelShape!$H$2:$I$50, 2, 0),"")), "")</f>
        <v/>
      </c>
      <c r="BD44" s="79" t="str">
        <f>IFERROR(IF(VALUE(MID(BA44,1,1))=1, ", "&amp;VLOOKUP(VALUE(MID(BA44,3,1)), TxtPanelShape!$O$2:$P$50, 2, 0), IF(VALUE(MID(BA44,1,1))&gt;=7, ", "&amp;VLOOKUP(VALUE(MID(BA44,3,1)), TxtPanelShape!$O$2:$P$50, 2, 0),"")),"")</f>
        <v/>
      </c>
      <c r="BE44" s="79" t="str">
        <f>IFERROR("; "&amp;VLOOKUP(VALUE(MID(BA44,4,1)), TxtPanelShape!$V$2:$W$50,2,0),"")</f>
        <v/>
      </c>
      <c r="BF44" s="79" t="str">
        <f t="shared" si="14"/>
        <v/>
      </c>
      <c r="BG44" s="71"/>
      <c r="BH44" s="79" t="str">
        <f>IFERROR(VLOOKUP(BG44, TxtPanelDefinition!$A$2:$B$50, 2, 0),"")</f>
        <v/>
      </c>
      <c r="BI44" s="71"/>
      <c r="BJ44" s="79" t="str">
        <f>IFERROR(VLOOKUP(BI44, TxtPanelDefinition!$A$2:$B$50, 2, 0),"")</f>
        <v/>
      </c>
      <c r="BK44" s="71"/>
      <c r="BL44" s="79" t="str">
        <f>IFERROR(VLOOKUP(BK44, InscrTechniques!$A$2:$B$50, 2, 0),"")</f>
        <v/>
      </c>
      <c r="BM44" s="71"/>
      <c r="BN44" s="79" t="str">
        <f>IFERROR(VLOOKUP(BM44, InscrTechniques!$A$2:$B$50, 2, 0),"")</f>
        <v/>
      </c>
      <c r="BO44" s="71"/>
      <c r="BP44" s="79" t="str">
        <f>IFERROR(VLOOKUP(BO44, InscrTechniques!$A$2:$B$50, 2, 0),"")</f>
        <v/>
      </c>
      <c r="BQ44" s="71"/>
      <c r="BR44" s="79" t="str">
        <f>IFERROR(VLOOKUP(BQ44, InscrTechniques!$A$2:$B$50, 2, 0),"")</f>
        <v/>
      </c>
      <c r="BS44" s="71"/>
      <c r="BT44" s="79" t="str">
        <f>IFERROR(VLOOKUP(BS44, InscrTechniques!$A$2:$B$50, 2, 0),"")</f>
        <v/>
      </c>
      <c r="BU44" s="71"/>
      <c r="BV44" s="79" t="str">
        <f>IFERROR(VLOOKUP(BU44, InscrTechniques!$A$2:$B$50, 2, 0),"")</f>
        <v/>
      </c>
      <c r="BW44" s="125"/>
      <c r="BX44" s="79" t="str">
        <f>IFERROR(VLOOKUP(BW44, InscrTechniques!$A$2:$B$50, 2, 0),"")</f>
        <v/>
      </c>
      <c r="BY44" s="125"/>
      <c r="BZ44" s="79" t="str">
        <f>IFERROR(VLOOKUP(BY44, InscrTechniques!$A$2:$B$50, 2, 0),"")</f>
        <v/>
      </c>
      <c r="CA44" s="74"/>
      <c r="CB44" s="114" t="str">
        <f>IFERROR(VLOOKUP(CA44, LetterStyle!$A$2:$B$50, 2, 0),"")</f>
        <v/>
      </c>
      <c r="CC44" s="74"/>
      <c r="CD44" s="114" t="str">
        <f>IFERROR(VLOOKUP(CC44, LetterStyle!$A$2:$B$50, 2, 0),"")</f>
        <v/>
      </c>
      <c r="CE44" s="74"/>
      <c r="CF44" s="114" t="str">
        <f>IFERROR(VLOOKUP(CE44, LetterStyle!$A$2:$B$50, 2, 0),"")</f>
        <v/>
      </c>
      <c r="CG44" s="74"/>
      <c r="CH44" s="79" t="str">
        <f>IFERROR(VLOOKUP(CG44, LetterStyle!$A$2:$B$50, 2, 0),"")</f>
        <v/>
      </c>
      <c r="CI44" s="71"/>
      <c r="CJ44" s="79" t="str">
        <f>IFERROR(VLOOKUP(CI44, DecMotifs!$A$1:$B$306, 2, 0),"")</f>
        <v/>
      </c>
      <c r="CK44" s="71"/>
      <c r="CL44" s="79" t="str">
        <f>IFERROR(VLOOKUP(CK44, DecMotifs!$A$1:$B$306, 2, 0),"")</f>
        <v/>
      </c>
      <c r="CM44" s="71"/>
      <c r="CN44" s="79" t="str">
        <f>IFERROR(VLOOKUP(CM44, DecMotifs!$A$1:$B$306, 2, 0),"")</f>
        <v/>
      </c>
      <c r="CO44" s="71"/>
      <c r="CP44" s="79" t="str">
        <f>IFERROR(VLOOKUP(CO44, MarginalDec!$A$2:$B$253, 2, 0),"")</f>
        <v/>
      </c>
      <c r="CQ44" s="71"/>
      <c r="CR44" s="79" t="str">
        <f>IFERROR(VLOOKUP(CQ44, MarginalDec!$A$2:$B$253, 2, 0),"")</f>
        <v/>
      </c>
      <c r="CS44" s="71"/>
      <c r="CT44" s="79" t="str">
        <f>IFERROR(VLOOKUP(CS44, MarginalDec!$A$2:$B$253, 2, 0),"")</f>
        <v/>
      </c>
      <c r="CU44" s="71"/>
      <c r="CV44" s="79" t="str">
        <f>IF(ISBLANK(CU44),"", IFERROR(VLOOKUP(CU44, Tooling!$A$2:$B$252, 2, 0),""))</f>
        <v/>
      </c>
      <c r="CW44" s="71"/>
      <c r="CX44" s="79" t="str">
        <f>IF(ISBLANK(CW44),"", IFERROR(VLOOKUP(CW44, Tooling!$A$2:$B$252, 2, 0),""))</f>
        <v/>
      </c>
      <c r="CY44" s="71"/>
      <c r="CZ44" s="79" t="str">
        <f>IF(ISBLANK(CY44),"", IFERROR(VLOOKUP(CY44, Repairs!$A$2:$B$252, 2, 0),""))</f>
        <v/>
      </c>
      <c r="DA44" s="77"/>
      <c r="DB44" s="71"/>
      <c r="DC44" s="79" t="str">
        <f>IFERROR(VLOOKUP(DB44, DatingReason!$A$2:$B$252, 2, 0),"")</f>
        <v/>
      </c>
      <c r="DD44" s="123" t="str">
        <f t="shared" si="15"/>
        <v/>
      </c>
      <c r="DF44" s="119" t="str">
        <f t="array" ref="DF44">IF(AND($B44&lt;&gt;"", $DE44&lt;&gt;"", $DE44&lt;&gt;"No"),MAX(IF($B44=PEOPLE!$B$4:$B$1000, PEOPLE!$Q$4:$Q$1000,""))+100,"")</f>
        <v/>
      </c>
      <c r="DG44" s="68"/>
      <c r="DH44" s="76">
        <f>COUNTIF(PEOPLE!B:B, MEMORIALS!B44)</f>
        <v>0</v>
      </c>
      <c r="DI44" s="82"/>
      <c r="DJ44" s="82"/>
      <c r="DK44" s="82"/>
      <c r="DL44" s="68"/>
      <c r="DM44" s="68"/>
      <c r="DN44" s="68"/>
      <c r="DO44" s="68"/>
      <c r="DP44" s="68"/>
    </row>
    <row r="45" spans="1:120" ht="15" customHeight="1" x14ac:dyDescent="0.25">
      <c r="A45" s="68"/>
      <c r="B45" s="69"/>
      <c r="C45" s="68"/>
      <c r="D45" s="68"/>
      <c r="E45" s="70" t="str">
        <f>IF(D45="","",VLOOKUP(D45,Denomination!$A$2:$B$50, 2, 0))</f>
        <v/>
      </c>
      <c r="F45" s="68"/>
      <c r="G45" s="71"/>
      <c r="H45" s="70" t="str">
        <f>IF(G45="","",VLOOKUP(G45,MCondition!$A$2:$B$50, 2, 0))</f>
        <v/>
      </c>
      <c r="I45" s="72"/>
      <c r="J45" s="71"/>
      <c r="K45" s="70" t="str">
        <f>IF(J45="","",VLOOKUP(J45,ICondition!$A$2:$B$50, 2, 0))</f>
        <v/>
      </c>
      <c r="L45" s="73"/>
      <c r="M45" s="73"/>
      <c r="N45" s="73"/>
      <c r="O45" s="73"/>
      <c r="P45" s="73"/>
      <c r="Q45" s="73"/>
      <c r="R45" s="78"/>
      <c r="S45" s="79" t="str">
        <f>IFERROR(VLOOKUP(R45,Material!$A$2:$B$59, 2, 0),"")</f>
        <v/>
      </c>
      <c r="T45" s="71"/>
      <c r="U45" s="79" t="str">
        <f>IFERROR(VLOOKUP(T45,Material!$A$2:$B$59, 2, 0),"")</f>
        <v/>
      </c>
      <c r="V45" s="71"/>
      <c r="W45" s="79" t="str">
        <f>IFERROR(VLOOKUP(V45,Material!$A$2:$B$59, 2, 0),"")</f>
        <v/>
      </c>
      <c r="X45" s="71"/>
      <c r="Y45" s="79" t="str">
        <f>IFERROR(VLOOKUP(X45,Material!$A$2:$B$59, 2, 0),"")</f>
        <v/>
      </c>
      <c r="Z45" s="71"/>
      <c r="AA45" s="79" t="str">
        <f>IFERROR(VLOOKUP(Z45,Material!$A$2:$B$59, 2, 0),"")</f>
        <v/>
      </c>
      <c r="AB45" s="74"/>
      <c r="AC45" s="75" t="e">
        <f t="shared" si="0"/>
        <v>#VALUE!</v>
      </c>
      <c r="AD45" s="75" t="e">
        <f t="shared" si="1"/>
        <v>#VALUE!</v>
      </c>
      <c r="AE45" s="75" t="e">
        <f t="shared" si="7"/>
        <v>#VALUE!</v>
      </c>
      <c r="AF45" s="75" t="e">
        <f t="shared" si="2"/>
        <v>#VALUE!</v>
      </c>
      <c r="AG45" s="75" t="e">
        <f t="shared" si="8"/>
        <v>#VALUE!</v>
      </c>
      <c r="AH45" s="75" t="e">
        <f t="shared" si="9"/>
        <v>#VALUE!</v>
      </c>
      <c r="AI45" s="75" t="e">
        <f t="shared" si="10"/>
        <v>#VALUE!</v>
      </c>
      <c r="AJ45" s="80" t="e">
        <f t="shared" si="11"/>
        <v>#VALUE!</v>
      </c>
      <c r="AK45" s="79" t="str">
        <f>(IFERROR(VLOOKUP(AB45,Categories!$A$2:$B$20,2,1),""))</f>
        <v/>
      </c>
      <c r="AL45" s="79" t="str">
        <f ca="1">IFERROR(VLOOKUP((HLOOKUP((VLOOKUP($AB45,Categories!$A$2:$F$20,3,1)), $AB$3:$AJ45, (ROW()-ROW($AB$3)+1), 0)), INDIRECT(VLOOKUP($AB45,Categories!$A$2:$F$20,6,1)),2,0),AK45)</f>
        <v/>
      </c>
      <c r="AM45" s="79" t="str">
        <f ca="1">IFERROR(VLOOKUP((HLOOKUP((VLOOKUP($AB45,Categories!$A$2:$F$20,4,1)),$AB$3:$AJ45,(ROW()-ROW($AB$3)+1),0)),INDIRECT(VLOOKUP($AB45,Categories!$A$2:$H$20,7,1)),2,0),"")</f>
        <v/>
      </c>
      <c r="AN45" s="79" t="str">
        <f ca="1">IFERROR(VLOOKUP((HLOOKUP((VLOOKUP($AB45,Categories!$A$2:$F$20,5,1)), $AB$3:$AJ45, (ROW()-ROW($AB$3)+1), 0)), INDIRECT(VLOOKUP($AB45,Categories!$A$2:$H$20,8,1)),2,0),"")</f>
        <v/>
      </c>
      <c r="AO45" s="79" t="str">
        <f t="shared" ca="1" si="12"/>
        <v/>
      </c>
      <c r="AP45" s="81"/>
      <c r="AQ45" s="70" t="str">
        <f>IFERROR(VLOOKUP(VALUE(MID(AP45,1,1)),AdditionalElements!$A$2:$B$50,2,0),"")</f>
        <v/>
      </c>
      <c r="AR45" s="70" t="str">
        <f>IFERROR(VLOOKUP(VALUE(MID(AP45,2,1)),AdditionalElements!$H$2:$I$50,2,0),"")</f>
        <v/>
      </c>
      <c r="AS45" s="70" t="str">
        <f>IFERROR(VLOOKUP(VALUE(MID(AP45,3,1)),AdditionalElements!$O$2:$P$50,2,0),"")</f>
        <v/>
      </c>
      <c r="AT45" s="70" t="str">
        <f>IFERROR(VLOOKUP(VALUE(MID(AP45,4,1)),AdditionalElements!$V$2:$W$50,2,0),"")</f>
        <v/>
      </c>
      <c r="AU45" s="71"/>
      <c r="AV45" s="79" t="str">
        <f>IFERROR(IF(VALUE(MID(AU45,1,1))=1, VLOOKUP(VALUE(MID(AU45,1,1)), TxtPanelShape!$A$2:$C$50, 3, 0), (IF(VALUE(MID(AU45,1,1))&gt;=7, VLOOKUP(VALUE(MID(AU45,1,1)), TxtPanelShape!$A$2:$C$50, 3, 0),VLOOKUP(VALUE(MID(AU45,1,2)),TxtPanelShape!$A$2:$C$50,3,0)))), "")</f>
        <v/>
      </c>
      <c r="AW45" s="79" t="str">
        <f>IFERROR(IF(VALUE(MID(AU45,1,1))=1, ", "&amp;VLOOKUP(VALUE(MID(AU45,2,1)), TxtPanelShape!$H$2:$I$50, 2, 0), IF(VALUE(MID(AU45,1,1))&gt;=7, ", "&amp;VLOOKUP(VALUE(MID(AU45,2,1)), TxtPanelShape!$H$2:$I$50, 2, 0),"")), "")</f>
        <v/>
      </c>
      <c r="AX45" s="79" t="str">
        <f>IFERROR(IF(VALUE(MID(AU45,1,1))=1, ", "&amp;VLOOKUP(VALUE(MID(AU45,3,1)), TxtPanelShape!$O$2:$P$50, 2, 0), IF(VALUE(MID(AU45,1,1))&gt;=7, ", "&amp;VLOOKUP(VALUE(MID(AU45,3,1)), TxtPanelShape!$O$2:$P$50, 2, 0),"")),"")</f>
        <v/>
      </c>
      <c r="AY45" s="79" t="str">
        <f>IFERROR("; "&amp;VLOOKUP(VALUE(MID(AU45,4,1)), TxtPanelShape!$V$2:$W$50,2,0),"")</f>
        <v/>
      </c>
      <c r="AZ45" s="79" t="str">
        <f t="shared" si="13"/>
        <v/>
      </c>
      <c r="BA45" s="71"/>
      <c r="BB45" s="79" t="str">
        <f>IFERROR(IF(VALUE(MID(BA45,1,1))=1, VLOOKUP(VALUE(MID(BA45,1,1)), TxtPanelShape!$A$2:$C$50, 3, 0), (IF(VALUE(MID(BA45,1,1))&gt;=7, VLOOKUP(VALUE(MID(BA45,1,1)), TxtPanelShape!$A$2:$C$50, 3, 0),VLOOKUP(VALUE(MID(BA45,1,2)),TxtPanelShape!$A$2:$C$50,3,0)))), "")</f>
        <v/>
      </c>
      <c r="BC45" s="79" t="str">
        <f>IFERROR(IF(VALUE(MID(BA45,1,1))=1, ", "&amp;VLOOKUP(VALUE(MID(BA45,2,1)), TxtPanelShape!$H$2:$I$50, 2, 0), IF(VALUE(MID(BA45,1,1))&gt;=7, ", "&amp;VLOOKUP(VALUE(MID(BA45,2,1)), TxtPanelShape!$H$2:$I$50, 2, 0),"")), "")</f>
        <v/>
      </c>
      <c r="BD45" s="79" t="str">
        <f>IFERROR(IF(VALUE(MID(BA45,1,1))=1, ", "&amp;VLOOKUP(VALUE(MID(BA45,3,1)), TxtPanelShape!$O$2:$P$50, 2, 0), IF(VALUE(MID(BA45,1,1))&gt;=7, ", "&amp;VLOOKUP(VALUE(MID(BA45,3,1)), TxtPanelShape!$O$2:$P$50, 2, 0),"")),"")</f>
        <v/>
      </c>
      <c r="BE45" s="79" t="str">
        <f>IFERROR("; "&amp;VLOOKUP(VALUE(MID(BA45,4,1)), TxtPanelShape!$V$2:$W$50,2,0),"")</f>
        <v/>
      </c>
      <c r="BF45" s="79" t="str">
        <f t="shared" si="14"/>
        <v/>
      </c>
      <c r="BG45" s="71"/>
      <c r="BH45" s="79" t="str">
        <f>IFERROR(VLOOKUP(BG45, TxtPanelDefinition!$A$2:$B$50, 2, 0),"")</f>
        <v/>
      </c>
      <c r="BI45" s="71"/>
      <c r="BJ45" s="79" t="str">
        <f>IFERROR(VLOOKUP(BI45, TxtPanelDefinition!$A$2:$B$50, 2, 0),"")</f>
        <v/>
      </c>
      <c r="BK45" s="71"/>
      <c r="BL45" s="79" t="str">
        <f>IFERROR(VLOOKUP(BK45, InscrTechniques!$A$2:$B$50, 2, 0),"")</f>
        <v/>
      </c>
      <c r="BM45" s="71"/>
      <c r="BN45" s="79" t="str">
        <f>IFERROR(VLOOKUP(BM45, InscrTechniques!$A$2:$B$50, 2, 0),"")</f>
        <v/>
      </c>
      <c r="BO45" s="71"/>
      <c r="BP45" s="79" t="str">
        <f>IFERROR(VLOOKUP(BO45, InscrTechniques!$A$2:$B$50, 2, 0),"")</f>
        <v/>
      </c>
      <c r="BQ45" s="71"/>
      <c r="BR45" s="79" t="str">
        <f>IFERROR(VLOOKUP(BQ45, InscrTechniques!$A$2:$B$50, 2, 0),"")</f>
        <v/>
      </c>
      <c r="BS45" s="71"/>
      <c r="BT45" s="79" t="str">
        <f>IFERROR(VLOOKUP(BS45, InscrTechniques!$A$2:$B$50, 2, 0),"")</f>
        <v/>
      </c>
      <c r="BU45" s="71"/>
      <c r="BV45" s="79" t="str">
        <f>IFERROR(VLOOKUP(BU45, InscrTechniques!$A$2:$B$50, 2, 0),"")</f>
        <v/>
      </c>
      <c r="BW45" s="125"/>
      <c r="BX45" s="79" t="str">
        <f>IFERROR(VLOOKUP(BW45, InscrTechniques!$A$2:$B$50, 2, 0),"")</f>
        <v/>
      </c>
      <c r="BY45" s="125"/>
      <c r="BZ45" s="79" t="str">
        <f>IFERROR(VLOOKUP(BY45, InscrTechniques!$A$2:$B$50, 2, 0),"")</f>
        <v/>
      </c>
      <c r="CA45" s="74"/>
      <c r="CB45" s="114" t="str">
        <f>IFERROR(VLOOKUP(CA45, LetterStyle!$A$2:$B$50, 2, 0),"")</f>
        <v/>
      </c>
      <c r="CC45" s="74"/>
      <c r="CD45" s="114" t="str">
        <f>IFERROR(VLOOKUP(CC45, LetterStyle!$A$2:$B$50, 2, 0),"")</f>
        <v/>
      </c>
      <c r="CE45" s="74"/>
      <c r="CF45" s="114" t="str">
        <f>IFERROR(VLOOKUP(CE45, LetterStyle!$A$2:$B$50, 2, 0),"")</f>
        <v/>
      </c>
      <c r="CG45" s="74"/>
      <c r="CH45" s="79" t="str">
        <f>IFERROR(VLOOKUP(CG45, LetterStyle!$A$2:$B$50, 2, 0),"")</f>
        <v/>
      </c>
      <c r="CI45" s="71"/>
      <c r="CJ45" s="79" t="str">
        <f>IFERROR(VLOOKUP(CI45, DecMotifs!$A$1:$B$306, 2, 0),"")</f>
        <v/>
      </c>
      <c r="CK45" s="71"/>
      <c r="CL45" s="79" t="str">
        <f>IFERROR(VLOOKUP(CK45, DecMotifs!$A$1:$B$306, 2, 0),"")</f>
        <v/>
      </c>
      <c r="CM45" s="71"/>
      <c r="CN45" s="79" t="str">
        <f>IFERROR(VLOOKUP(CM45, DecMotifs!$A$1:$B$306, 2, 0),"")</f>
        <v/>
      </c>
      <c r="CO45" s="71"/>
      <c r="CP45" s="79" t="str">
        <f>IFERROR(VLOOKUP(CO45, MarginalDec!$A$2:$B$253, 2, 0),"")</f>
        <v/>
      </c>
      <c r="CQ45" s="71"/>
      <c r="CR45" s="79" t="str">
        <f>IFERROR(VLOOKUP(CQ45, MarginalDec!$A$2:$B$253, 2, 0),"")</f>
        <v/>
      </c>
      <c r="CS45" s="71"/>
      <c r="CT45" s="79" t="str">
        <f>IFERROR(VLOOKUP(CS45, MarginalDec!$A$2:$B$253, 2, 0),"")</f>
        <v/>
      </c>
      <c r="CU45" s="71"/>
      <c r="CV45" s="79" t="str">
        <f>IF(ISBLANK(CU45),"", IFERROR(VLOOKUP(CU45, Tooling!$A$2:$B$252, 2, 0),""))</f>
        <v/>
      </c>
      <c r="CW45" s="71"/>
      <c r="CX45" s="79" t="str">
        <f>IF(ISBLANK(CW45),"", IFERROR(VLOOKUP(CW45, Tooling!$A$2:$B$252, 2, 0),""))</f>
        <v/>
      </c>
      <c r="CY45" s="71"/>
      <c r="CZ45" s="79" t="str">
        <f>IF(ISBLANK(CY45),"", IFERROR(VLOOKUP(CY45, Repairs!$A$2:$B$252, 2, 0),""))</f>
        <v/>
      </c>
      <c r="DA45" s="77"/>
      <c r="DB45" s="71"/>
      <c r="DC45" s="79" t="str">
        <f>IFERROR(VLOOKUP(DB45, DatingReason!$A$2:$B$252, 2, 0),"")</f>
        <v/>
      </c>
      <c r="DD45" s="123" t="str">
        <f t="shared" si="15"/>
        <v/>
      </c>
      <c r="DF45" s="119" t="str">
        <f t="array" ref="DF45">IF(AND($B45&lt;&gt;"", $DE45&lt;&gt;"", $DE45&lt;&gt;"No"),MAX(IF($B45=PEOPLE!$B$4:$B$1000, PEOPLE!$Q$4:$Q$1000,""))+100,"")</f>
        <v/>
      </c>
      <c r="DG45" s="68"/>
      <c r="DH45" s="76">
        <f>COUNTIF(PEOPLE!B:B, MEMORIALS!B45)</f>
        <v>0</v>
      </c>
      <c r="DI45" s="82"/>
      <c r="DJ45" s="82"/>
      <c r="DK45" s="82"/>
      <c r="DL45" s="68"/>
      <c r="DM45" s="68"/>
      <c r="DN45" s="68"/>
      <c r="DO45" s="68"/>
      <c r="DP45" s="68"/>
    </row>
    <row r="46" spans="1:120" ht="15" customHeight="1" x14ac:dyDescent="0.25">
      <c r="A46" s="68"/>
      <c r="B46" s="69"/>
      <c r="C46" s="68"/>
      <c r="D46" s="68"/>
      <c r="E46" s="70" t="str">
        <f>IF(D46="","",VLOOKUP(D46,Denomination!$A$2:$B$50, 2, 0))</f>
        <v/>
      </c>
      <c r="F46" s="68"/>
      <c r="G46" s="71"/>
      <c r="H46" s="70" t="str">
        <f>IF(G46="","",VLOOKUP(G46,MCondition!$A$2:$B$50, 2, 0))</f>
        <v/>
      </c>
      <c r="I46" s="72"/>
      <c r="J46" s="71"/>
      <c r="K46" s="70" t="str">
        <f>IF(J46="","",VLOOKUP(J46,ICondition!$A$2:$B$50, 2, 0))</f>
        <v/>
      </c>
      <c r="L46" s="73"/>
      <c r="M46" s="73"/>
      <c r="N46" s="73"/>
      <c r="O46" s="73"/>
      <c r="P46" s="73"/>
      <c r="Q46" s="73"/>
      <c r="R46" s="78"/>
      <c r="S46" s="79" t="str">
        <f>IFERROR(VLOOKUP(R46,Material!$A$2:$B$59, 2, 0),"")</f>
        <v/>
      </c>
      <c r="T46" s="71"/>
      <c r="U46" s="79" t="str">
        <f>IFERROR(VLOOKUP(T46,Material!$A$2:$B$59, 2, 0),"")</f>
        <v/>
      </c>
      <c r="V46" s="71"/>
      <c r="W46" s="79" t="str">
        <f>IFERROR(VLOOKUP(V46,Material!$A$2:$B$59, 2, 0),"")</f>
        <v/>
      </c>
      <c r="X46" s="71"/>
      <c r="Y46" s="79" t="str">
        <f>IFERROR(VLOOKUP(X46,Material!$A$2:$B$59, 2, 0),"")</f>
        <v/>
      </c>
      <c r="Z46" s="71"/>
      <c r="AA46" s="79" t="str">
        <f>IFERROR(VLOOKUP(Z46,Material!$A$2:$B$59, 2, 0),"")</f>
        <v/>
      </c>
      <c r="AB46" s="74"/>
      <c r="AC46" s="75" t="e">
        <f t="shared" si="0"/>
        <v>#VALUE!</v>
      </c>
      <c r="AD46" s="75" t="e">
        <f t="shared" si="1"/>
        <v>#VALUE!</v>
      </c>
      <c r="AE46" s="75" t="e">
        <f t="shared" si="7"/>
        <v>#VALUE!</v>
      </c>
      <c r="AF46" s="75" t="e">
        <f t="shared" si="2"/>
        <v>#VALUE!</v>
      </c>
      <c r="AG46" s="75" t="e">
        <f t="shared" si="8"/>
        <v>#VALUE!</v>
      </c>
      <c r="AH46" s="75" t="e">
        <f t="shared" si="9"/>
        <v>#VALUE!</v>
      </c>
      <c r="AI46" s="75" t="e">
        <f t="shared" si="10"/>
        <v>#VALUE!</v>
      </c>
      <c r="AJ46" s="80" t="e">
        <f t="shared" si="11"/>
        <v>#VALUE!</v>
      </c>
      <c r="AK46" s="79" t="str">
        <f>(IFERROR(VLOOKUP(AB46,Categories!$A$2:$B$20,2,1),""))</f>
        <v/>
      </c>
      <c r="AL46" s="79" t="str">
        <f ca="1">IFERROR(VLOOKUP((HLOOKUP((VLOOKUP($AB46,Categories!$A$2:$F$20,3,1)), $AB$3:$AJ46, (ROW()-ROW($AB$3)+1), 0)), INDIRECT(VLOOKUP($AB46,Categories!$A$2:$F$20,6,1)),2,0),AK46)</f>
        <v/>
      </c>
      <c r="AM46" s="79" t="str">
        <f ca="1">IFERROR(VLOOKUP((HLOOKUP((VLOOKUP($AB46,Categories!$A$2:$F$20,4,1)),$AB$3:$AJ46,(ROW()-ROW($AB$3)+1),0)),INDIRECT(VLOOKUP($AB46,Categories!$A$2:$H$20,7,1)),2,0),"")</f>
        <v/>
      </c>
      <c r="AN46" s="79" t="str">
        <f ca="1">IFERROR(VLOOKUP((HLOOKUP((VLOOKUP($AB46,Categories!$A$2:$F$20,5,1)), $AB$3:$AJ46, (ROW()-ROW($AB$3)+1), 0)), INDIRECT(VLOOKUP($AB46,Categories!$A$2:$H$20,8,1)),2,0),"")</f>
        <v/>
      </c>
      <c r="AO46" s="79" t="str">
        <f t="shared" ca="1" si="12"/>
        <v/>
      </c>
      <c r="AP46" s="81"/>
      <c r="AQ46" s="70" t="str">
        <f>IFERROR(VLOOKUP(VALUE(MID(AP46,1,1)),AdditionalElements!$A$2:$B$50,2,0),"")</f>
        <v/>
      </c>
      <c r="AR46" s="70" t="str">
        <f>IFERROR(VLOOKUP(VALUE(MID(AP46,2,1)),AdditionalElements!$H$2:$I$50,2,0),"")</f>
        <v/>
      </c>
      <c r="AS46" s="70" t="str">
        <f>IFERROR(VLOOKUP(VALUE(MID(AP46,3,1)),AdditionalElements!$O$2:$P$50,2,0),"")</f>
        <v/>
      </c>
      <c r="AT46" s="70" t="str">
        <f>IFERROR(VLOOKUP(VALUE(MID(AP46,4,1)),AdditionalElements!$V$2:$W$50,2,0),"")</f>
        <v/>
      </c>
      <c r="AU46" s="71"/>
      <c r="AV46" s="79" t="str">
        <f>IFERROR(IF(VALUE(MID(AU46,1,1))=1, VLOOKUP(VALUE(MID(AU46,1,1)), TxtPanelShape!$A$2:$C$50, 3, 0), (IF(VALUE(MID(AU46,1,1))&gt;=7, VLOOKUP(VALUE(MID(AU46,1,1)), TxtPanelShape!$A$2:$C$50, 3, 0),VLOOKUP(VALUE(MID(AU46,1,2)),TxtPanelShape!$A$2:$C$50,3,0)))), "")</f>
        <v/>
      </c>
      <c r="AW46" s="79" t="str">
        <f>IFERROR(IF(VALUE(MID(AU46,1,1))=1, ", "&amp;VLOOKUP(VALUE(MID(AU46,2,1)), TxtPanelShape!$H$2:$I$50, 2, 0), IF(VALUE(MID(AU46,1,1))&gt;=7, ", "&amp;VLOOKUP(VALUE(MID(AU46,2,1)), TxtPanelShape!$H$2:$I$50, 2, 0),"")), "")</f>
        <v/>
      </c>
      <c r="AX46" s="79" t="str">
        <f>IFERROR(IF(VALUE(MID(AU46,1,1))=1, ", "&amp;VLOOKUP(VALUE(MID(AU46,3,1)), TxtPanelShape!$O$2:$P$50, 2, 0), IF(VALUE(MID(AU46,1,1))&gt;=7, ", "&amp;VLOOKUP(VALUE(MID(AU46,3,1)), TxtPanelShape!$O$2:$P$50, 2, 0),"")),"")</f>
        <v/>
      </c>
      <c r="AY46" s="79" t="str">
        <f>IFERROR("; "&amp;VLOOKUP(VALUE(MID(AU46,4,1)), TxtPanelShape!$V$2:$W$50,2,0),"")</f>
        <v/>
      </c>
      <c r="AZ46" s="79" t="str">
        <f t="shared" si="13"/>
        <v/>
      </c>
      <c r="BA46" s="71"/>
      <c r="BB46" s="79" t="str">
        <f>IFERROR(IF(VALUE(MID(BA46,1,1))=1, VLOOKUP(VALUE(MID(BA46,1,1)), TxtPanelShape!$A$2:$C$50, 3, 0), (IF(VALUE(MID(BA46,1,1))&gt;=7, VLOOKUP(VALUE(MID(BA46,1,1)), TxtPanelShape!$A$2:$C$50, 3, 0),VLOOKUP(VALUE(MID(BA46,1,2)),TxtPanelShape!$A$2:$C$50,3,0)))), "")</f>
        <v/>
      </c>
      <c r="BC46" s="79" t="str">
        <f>IFERROR(IF(VALUE(MID(BA46,1,1))=1, ", "&amp;VLOOKUP(VALUE(MID(BA46,2,1)), TxtPanelShape!$H$2:$I$50, 2, 0), IF(VALUE(MID(BA46,1,1))&gt;=7, ", "&amp;VLOOKUP(VALUE(MID(BA46,2,1)), TxtPanelShape!$H$2:$I$50, 2, 0),"")), "")</f>
        <v/>
      </c>
      <c r="BD46" s="79" t="str">
        <f>IFERROR(IF(VALUE(MID(BA46,1,1))=1, ", "&amp;VLOOKUP(VALUE(MID(BA46,3,1)), TxtPanelShape!$O$2:$P$50, 2, 0), IF(VALUE(MID(BA46,1,1))&gt;=7, ", "&amp;VLOOKUP(VALUE(MID(BA46,3,1)), TxtPanelShape!$O$2:$P$50, 2, 0),"")),"")</f>
        <v/>
      </c>
      <c r="BE46" s="79" t="str">
        <f>IFERROR("; "&amp;VLOOKUP(VALUE(MID(BA46,4,1)), TxtPanelShape!$V$2:$W$50,2,0),"")</f>
        <v/>
      </c>
      <c r="BF46" s="79" t="str">
        <f t="shared" si="14"/>
        <v/>
      </c>
      <c r="BG46" s="71"/>
      <c r="BH46" s="79" t="str">
        <f>IFERROR(VLOOKUP(BG46, TxtPanelDefinition!$A$2:$B$50, 2, 0),"")</f>
        <v/>
      </c>
      <c r="BI46" s="71"/>
      <c r="BJ46" s="79" t="str">
        <f>IFERROR(VLOOKUP(BI46, TxtPanelDefinition!$A$2:$B$50, 2, 0),"")</f>
        <v/>
      </c>
      <c r="BK46" s="71"/>
      <c r="BL46" s="79" t="str">
        <f>IFERROR(VLOOKUP(BK46, InscrTechniques!$A$2:$B$50, 2, 0),"")</f>
        <v/>
      </c>
      <c r="BM46" s="71"/>
      <c r="BN46" s="79" t="str">
        <f>IFERROR(VLOOKUP(BM46, InscrTechniques!$A$2:$B$50, 2, 0),"")</f>
        <v/>
      </c>
      <c r="BO46" s="71"/>
      <c r="BP46" s="79" t="str">
        <f>IFERROR(VLOOKUP(BO46, InscrTechniques!$A$2:$B$50, 2, 0),"")</f>
        <v/>
      </c>
      <c r="BQ46" s="71"/>
      <c r="BR46" s="79" t="str">
        <f>IFERROR(VLOOKUP(BQ46, InscrTechniques!$A$2:$B$50, 2, 0),"")</f>
        <v/>
      </c>
      <c r="BS46" s="71"/>
      <c r="BT46" s="79" t="str">
        <f>IFERROR(VLOOKUP(BS46, InscrTechniques!$A$2:$B$50, 2, 0),"")</f>
        <v/>
      </c>
      <c r="BU46" s="71"/>
      <c r="BV46" s="79" t="str">
        <f>IFERROR(VLOOKUP(BU46, InscrTechniques!$A$2:$B$50, 2, 0),"")</f>
        <v/>
      </c>
      <c r="BW46" s="125"/>
      <c r="BX46" s="79" t="str">
        <f>IFERROR(VLOOKUP(BW46, InscrTechniques!$A$2:$B$50, 2, 0),"")</f>
        <v/>
      </c>
      <c r="BY46" s="125"/>
      <c r="BZ46" s="79" t="str">
        <f>IFERROR(VLOOKUP(BY46, InscrTechniques!$A$2:$B$50, 2, 0),"")</f>
        <v/>
      </c>
      <c r="CA46" s="74"/>
      <c r="CB46" s="114" t="str">
        <f>IFERROR(VLOOKUP(CA46, LetterStyle!$A$2:$B$50, 2, 0),"")</f>
        <v/>
      </c>
      <c r="CC46" s="74"/>
      <c r="CD46" s="114" t="str">
        <f>IFERROR(VLOOKUP(CC46, LetterStyle!$A$2:$B$50, 2, 0),"")</f>
        <v/>
      </c>
      <c r="CE46" s="74"/>
      <c r="CF46" s="114" t="str">
        <f>IFERROR(VLOOKUP(CE46, LetterStyle!$A$2:$B$50, 2, 0),"")</f>
        <v/>
      </c>
      <c r="CG46" s="74"/>
      <c r="CH46" s="79" t="str">
        <f>IFERROR(VLOOKUP(CG46, LetterStyle!$A$2:$B$50, 2, 0),"")</f>
        <v/>
      </c>
      <c r="CI46" s="71"/>
      <c r="CJ46" s="79" t="str">
        <f>IFERROR(VLOOKUP(CI46, DecMotifs!$A$1:$B$306, 2, 0),"")</f>
        <v/>
      </c>
      <c r="CK46" s="71"/>
      <c r="CL46" s="79" t="str">
        <f>IFERROR(VLOOKUP(CK46, DecMotifs!$A$1:$B$306, 2, 0),"")</f>
        <v/>
      </c>
      <c r="CM46" s="71"/>
      <c r="CN46" s="79" t="str">
        <f>IFERROR(VLOOKUP(CM46, DecMotifs!$A$1:$B$306, 2, 0),"")</f>
        <v/>
      </c>
      <c r="CO46" s="71"/>
      <c r="CP46" s="79" t="str">
        <f>IFERROR(VLOOKUP(CO46, MarginalDec!$A$2:$B$253, 2, 0),"")</f>
        <v/>
      </c>
      <c r="CQ46" s="71"/>
      <c r="CR46" s="79" t="str">
        <f>IFERROR(VLOOKUP(CQ46, MarginalDec!$A$2:$B$253, 2, 0),"")</f>
        <v/>
      </c>
      <c r="CS46" s="71"/>
      <c r="CT46" s="79" t="str">
        <f>IFERROR(VLOOKUP(CS46, MarginalDec!$A$2:$B$253, 2, 0),"")</f>
        <v/>
      </c>
      <c r="CU46" s="71"/>
      <c r="CV46" s="79" t="str">
        <f>IF(ISBLANK(CU46),"", IFERROR(VLOOKUP(CU46, Tooling!$A$2:$B$252, 2, 0),""))</f>
        <v/>
      </c>
      <c r="CW46" s="71"/>
      <c r="CX46" s="79" t="str">
        <f>IF(ISBLANK(CW46),"", IFERROR(VLOOKUP(CW46, Tooling!$A$2:$B$252, 2, 0),""))</f>
        <v/>
      </c>
      <c r="CY46" s="71"/>
      <c r="CZ46" s="79" t="str">
        <f>IF(ISBLANK(CY46),"", IFERROR(VLOOKUP(CY46, Repairs!$A$2:$B$252, 2, 0),""))</f>
        <v/>
      </c>
      <c r="DA46" s="77"/>
      <c r="DB46" s="71"/>
      <c r="DC46" s="79" t="str">
        <f>IFERROR(VLOOKUP(DB46, DatingReason!$A$2:$B$252, 2, 0),"")</f>
        <v/>
      </c>
      <c r="DD46" s="123" t="str">
        <f t="shared" si="15"/>
        <v/>
      </c>
      <c r="DF46" s="119" t="str">
        <f t="array" ref="DF46">IF(AND($B46&lt;&gt;"", $DE46&lt;&gt;"", $DE46&lt;&gt;"No"),MAX(IF($B46=PEOPLE!$B$4:$B$1000, PEOPLE!$Q$4:$Q$1000,""))+100,"")</f>
        <v/>
      </c>
      <c r="DG46" s="68"/>
      <c r="DH46" s="76">
        <f>COUNTIF(PEOPLE!B:B, MEMORIALS!B46)</f>
        <v>0</v>
      </c>
      <c r="DI46" s="82"/>
      <c r="DJ46" s="82"/>
      <c r="DK46" s="82"/>
      <c r="DL46" s="68"/>
      <c r="DM46" s="68"/>
      <c r="DN46" s="68"/>
      <c r="DO46" s="68"/>
      <c r="DP46" s="68"/>
    </row>
    <row r="47" spans="1:120" ht="15" customHeight="1" x14ac:dyDescent="0.25">
      <c r="A47" s="68"/>
      <c r="B47" s="69"/>
      <c r="C47" s="68"/>
      <c r="D47" s="68"/>
      <c r="E47" s="70" t="str">
        <f>IF(D47="","",VLOOKUP(D47,Denomination!$A$2:$B$50, 2, 0))</f>
        <v/>
      </c>
      <c r="F47" s="68"/>
      <c r="G47" s="71"/>
      <c r="H47" s="70" t="str">
        <f>IF(G47="","",VLOOKUP(G47,MCondition!$A$2:$B$50, 2, 0))</f>
        <v/>
      </c>
      <c r="I47" s="72"/>
      <c r="J47" s="71"/>
      <c r="K47" s="70" t="str">
        <f>IF(J47="","",VLOOKUP(J47,ICondition!$A$2:$B$50, 2, 0))</f>
        <v/>
      </c>
      <c r="L47" s="73"/>
      <c r="M47" s="73"/>
      <c r="N47" s="73"/>
      <c r="O47" s="73"/>
      <c r="P47" s="73"/>
      <c r="Q47" s="73"/>
      <c r="R47" s="78"/>
      <c r="S47" s="79" t="str">
        <f>IFERROR(VLOOKUP(R47,Material!$A$2:$B$59, 2, 0),"")</f>
        <v/>
      </c>
      <c r="T47" s="71"/>
      <c r="U47" s="79" t="str">
        <f>IFERROR(VLOOKUP(T47,Material!$A$2:$B$59, 2, 0),"")</f>
        <v/>
      </c>
      <c r="V47" s="71"/>
      <c r="W47" s="79" t="str">
        <f>IFERROR(VLOOKUP(V47,Material!$A$2:$B$59, 2, 0),"")</f>
        <v/>
      </c>
      <c r="X47" s="71"/>
      <c r="Y47" s="79" t="str">
        <f>IFERROR(VLOOKUP(X47,Material!$A$2:$B$59, 2, 0),"")</f>
        <v/>
      </c>
      <c r="Z47" s="71"/>
      <c r="AA47" s="79" t="str">
        <f>IFERROR(VLOOKUP(Z47,Material!$A$2:$B$59, 2, 0),"")</f>
        <v/>
      </c>
      <c r="AB47" s="74"/>
      <c r="AC47" s="75" t="e">
        <f t="shared" si="0"/>
        <v>#VALUE!</v>
      </c>
      <c r="AD47" s="75" t="e">
        <f t="shared" si="1"/>
        <v>#VALUE!</v>
      </c>
      <c r="AE47" s="75" t="e">
        <f t="shared" si="7"/>
        <v>#VALUE!</v>
      </c>
      <c r="AF47" s="75" t="e">
        <f t="shared" si="2"/>
        <v>#VALUE!</v>
      </c>
      <c r="AG47" s="75" t="e">
        <f t="shared" si="8"/>
        <v>#VALUE!</v>
      </c>
      <c r="AH47" s="75" t="e">
        <f t="shared" si="9"/>
        <v>#VALUE!</v>
      </c>
      <c r="AI47" s="75" t="e">
        <f t="shared" si="10"/>
        <v>#VALUE!</v>
      </c>
      <c r="AJ47" s="80" t="e">
        <f t="shared" si="11"/>
        <v>#VALUE!</v>
      </c>
      <c r="AK47" s="79" t="str">
        <f>(IFERROR(VLOOKUP(AB47,Categories!$A$2:$B$20,2,1),""))</f>
        <v/>
      </c>
      <c r="AL47" s="79" t="str">
        <f ca="1">IFERROR(VLOOKUP((HLOOKUP((VLOOKUP($AB47,Categories!$A$2:$F$20,3,1)), $AB$3:$AJ47, (ROW()-ROW($AB$3)+1), 0)), INDIRECT(VLOOKUP($AB47,Categories!$A$2:$F$20,6,1)),2,0),AK47)</f>
        <v/>
      </c>
      <c r="AM47" s="79" t="str">
        <f ca="1">IFERROR(VLOOKUP((HLOOKUP((VLOOKUP($AB47,Categories!$A$2:$F$20,4,1)),$AB$3:$AJ47,(ROW()-ROW($AB$3)+1),0)),INDIRECT(VLOOKUP($AB47,Categories!$A$2:$H$20,7,1)),2,0),"")</f>
        <v/>
      </c>
      <c r="AN47" s="79" t="str">
        <f ca="1">IFERROR(VLOOKUP((HLOOKUP((VLOOKUP($AB47,Categories!$A$2:$F$20,5,1)), $AB$3:$AJ47, (ROW()-ROW($AB$3)+1), 0)), INDIRECT(VLOOKUP($AB47,Categories!$A$2:$H$20,8,1)),2,0),"")</f>
        <v/>
      </c>
      <c r="AO47" s="79" t="str">
        <f t="shared" ca="1" si="12"/>
        <v/>
      </c>
      <c r="AP47" s="81"/>
      <c r="AQ47" s="70" t="str">
        <f>IFERROR(VLOOKUP(VALUE(MID(AP47,1,1)),AdditionalElements!$A$2:$B$50,2,0),"")</f>
        <v/>
      </c>
      <c r="AR47" s="70" t="str">
        <f>IFERROR(VLOOKUP(VALUE(MID(AP47,2,1)),AdditionalElements!$H$2:$I$50,2,0),"")</f>
        <v/>
      </c>
      <c r="AS47" s="70" t="str">
        <f>IFERROR(VLOOKUP(VALUE(MID(AP47,3,1)),AdditionalElements!$O$2:$P$50,2,0),"")</f>
        <v/>
      </c>
      <c r="AT47" s="70" t="str">
        <f>IFERROR(VLOOKUP(VALUE(MID(AP47,4,1)),AdditionalElements!$V$2:$W$50,2,0),"")</f>
        <v/>
      </c>
      <c r="AU47" s="71"/>
      <c r="AV47" s="79" t="str">
        <f>IFERROR(IF(VALUE(MID(AU47,1,1))=1, VLOOKUP(VALUE(MID(AU47,1,1)), TxtPanelShape!$A$2:$C$50, 3, 0), (IF(VALUE(MID(AU47,1,1))&gt;=7, VLOOKUP(VALUE(MID(AU47,1,1)), TxtPanelShape!$A$2:$C$50, 3, 0),VLOOKUP(VALUE(MID(AU47,1,2)),TxtPanelShape!$A$2:$C$50,3,0)))), "")</f>
        <v/>
      </c>
      <c r="AW47" s="79" t="str">
        <f>IFERROR(IF(VALUE(MID(AU47,1,1))=1, ", "&amp;VLOOKUP(VALUE(MID(AU47,2,1)), TxtPanelShape!$H$2:$I$50, 2, 0), IF(VALUE(MID(AU47,1,1))&gt;=7, ", "&amp;VLOOKUP(VALUE(MID(AU47,2,1)), TxtPanelShape!$H$2:$I$50, 2, 0),"")), "")</f>
        <v/>
      </c>
      <c r="AX47" s="79" t="str">
        <f>IFERROR(IF(VALUE(MID(AU47,1,1))=1, ", "&amp;VLOOKUP(VALUE(MID(AU47,3,1)), TxtPanelShape!$O$2:$P$50, 2, 0), IF(VALUE(MID(AU47,1,1))&gt;=7, ", "&amp;VLOOKUP(VALUE(MID(AU47,3,1)), TxtPanelShape!$O$2:$P$50, 2, 0),"")),"")</f>
        <v/>
      </c>
      <c r="AY47" s="79" t="str">
        <f>IFERROR("; "&amp;VLOOKUP(VALUE(MID(AU47,4,1)), TxtPanelShape!$V$2:$W$50,2,0),"")</f>
        <v/>
      </c>
      <c r="AZ47" s="79" t="str">
        <f t="shared" si="13"/>
        <v/>
      </c>
      <c r="BA47" s="71"/>
      <c r="BB47" s="79" t="str">
        <f>IFERROR(IF(VALUE(MID(BA47,1,1))=1, VLOOKUP(VALUE(MID(BA47,1,1)), TxtPanelShape!$A$2:$C$50, 3, 0), (IF(VALUE(MID(BA47,1,1))&gt;=7, VLOOKUP(VALUE(MID(BA47,1,1)), TxtPanelShape!$A$2:$C$50, 3, 0),VLOOKUP(VALUE(MID(BA47,1,2)),TxtPanelShape!$A$2:$C$50,3,0)))), "")</f>
        <v/>
      </c>
      <c r="BC47" s="79" t="str">
        <f>IFERROR(IF(VALUE(MID(BA47,1,1))=1, ", "&amp;VLOOKUP(VALUE(MID(BA47,2,1)), TxtPanelShape!$H$2:$I$50, 2, 0), IF(VALUE(MID(BA47,1,1))&gt;=7, ", "&amp;VLOOKUP(VALUE(MID(BA47,2,1)), TxtPanelShape!$H$2:$I$50, 2, 0),"")), "")</f>
        <v/>
      </c>
      <c r="BD47" s="79" t="str">
        <f>IFERROR(IF(VALUE(MID(BA47,1,1))=1, ", "&amp;VLOOKUP(VALUE(MID(BA47,3,1)), TxtPanelShape!$O$2:$P$50, 2, 0), IF(VALUE(MID(BA47,1,1))&gt;=7, ", "&amp;VLOOKUP(VALUE(MID(BA47,3,1)), TxtPanelShape!$O$2:$P$50, 2, 0),"")),"")</f>
        <v/>
      </c>
      <c r="BE47" s="79" t="str">
        <f>IFERROR("; "&amp;VLOOKUP(VALUE(MID(BA47,4,1)), TxtPanelShape!$V$2:$W$50,2,0),"")</f>
        <v/>
      </c>
      <c r="BF47" s="79" t="str">
        <f t="shared" si="14"/>
        <v/>
      </c>
      <c r="BG47" s="71"/>
      <c r="BH47" s="79" t="str">
        <f>IFERROR(VLOOKUP(BG47, TxtPanelDefinition!$A$2:$B$50, 2, 0),"")</f>
        <v/>
      </c>
      <c r="BI47" s="71"/>
      <c r="BJ47" s="79" t="str">
        <f>IFERROR(VLOOKUP(BI47, TxtPanelDefinition!$A$2:$B$50, 2, 0),"")</f>
        <v/>
      </c>
      <c r="BK47" s="71"/>
      <c r="BL47" s="79" t="str">
        <f>IFERROR(VLOOKUP(BK47, InscrTechniques!$A$2:$B$50, 2, 0),"")</f>
        <v/>
      </c>
      <c r="BM47" s="71"/>
      <c r="BN47" s="79" t="str">
        <f>IFERROR(VLOOKUP(BM47, InscrTechniques!$A$2:$B$50, 2, 0),"")</f>
        <v/>
      </c>
      <c r="BO47" s="71"/>
      <c r="BP47" s="79" t="str">
        <f>IFERROR(VLOOKUP(BO47, InscrTechniques!$A$2:$B$50, 2, 0),"")</f>
        <v/>
      </c>
      <c r="BQ47" s="71"/>
      <c r="BR47" s="79" t="str">
        <f>IFERROR(VLOOKUP(BQ47, InscrTechniques!$A$2:$B$50, 2, 0),"")</f>
        <v/>
      </c>
      <c r="BS47" s="71"/>
      <c r="BT47" s="79" t="str">
        <f>IFERROR(VLOOKUP(BS47, InscrTechniques!$A$2:$B$50, 2, 0),"")</f>
        <v/>
      </c>
      <c r="BU47" s="71"/>
      <c r="BV47" s="79" t="str">
        <f>IFERROR(VLOOKUP(BU47, InscrTechniques!$A$2:$B$50, 2, 0),"")</f>
        <v/>
      </c>
      <c r="BW47" s="125"/>
      <c r="BX47" s="79" t="str">
        <f>IFERROR(VLOOKUP(BW47, InscrTechniques!$A$2:$B$50, 2, 0),"")</f>
        <v/>
      </c>
      <c r="BY47" s="125"/>
      <c r="BZ47" s="79" t="str">
        <f>IFERROR(VLOOKUP(BY47, InscrTechniques!$A$2:$B$50, 2, 0),"")</f>
        <v/>
      </c>
      <c r="CA47" s="74"/>
      <c r="CB47" s="114" t="str">
        <f>IFERROR(VLOOKUP(CA47, LetterStyle!$A$2:$B$50, 2, 0),"")</f>
        <v/>
      </c>
      <c r="CC47" s="74"/>
      <c r="CD47" s="114" t="str">
        <f>IFERROR(VLOOKUP(CC47, LetterStyle!$A$2:$B$50, 2, 0),"")</f>
        <v/>
      </c>
      <c r="CE47" s="74"/>
      <c r="CF47" s="114" t="str">
        <f>IFERROR(VLOOKUP(CE47, LetterStyle!$A$2:$B$50, 2, 0),"")</f>
        <v/>
      </c>
      <c r="CG47" s="74"/>
      <c r="CH47" s="79" t="str">
        <f>IFERROR(VLOOKUP(CG47, LetterStyle!$A$2:$B$50, 2, 0),"")</f>
        <v/>
      </c>
      <c r="CI47" s="71"/>
      <c r="CJ47" s="79" t="str">
        <f>IFERROR(VLOOKUP(CI47, DecMotifs!$A$1:$B$306, 2, 0),"")</f>
        <v/>
      </c>
      <c r="CK47" s="71"/>
      <c r="CL47" s="79" t="str">
        <f>IFERROR(VLOOKUP(CK47, DecMotifs!$A$1:$B$306, 2, 0),"")</f>
        <v/>
      </c>
      <c r="CM47" s="71"/>
      <c r="CN47" s="79" t="str">
        <f>IFERROR(VLOOKUP(CM47, DecMotifs!$A$1:$B$306, 2, 0),"")</f>
        <v/>
      </c>
      <c r="CO47" s="71"/>
      <c r="CP47" s="79" t="str">
        <f>IFERROR(VLOOKUP(CO47, MarginalDec!$A$2:$B$253, 2, 0),"")</f>
        <v/>
      </c>
      <c r="CQ47" s="71"/>
      <c r="CR47" s="79" t="str">
        <f>IFERROR(VLOOKUP(CQ47, MarginalDec!$A$2:$B$253, 2, 0),"")</f>
        <v/>
      </c>
      <c r="CS47" s="71"/>
      <c r="CT47" s="79" t="str">
        <f>IFERROR(VLOOKUP(CS47, MarginalDec!$A$2:$B$253, 2, 0),"")</f>
        <v/>
      </c>
      <c r="CU47" s="71"/>
      <c r="CV47" s="79" t="str">
        <f>IF(ISBLANK(CU47),"", IFERROR(VLOOKUP(CU47, Tooling!$A$2:$B$252, 2, 0),""))</f>
        <v/>
      </c>
      <c r="CW47" s="71"/>
      <c r="CX47" s="79" t="str">
        <f>IF(ISBLANK(CW47),"", IFERROR(VLOOKUP(CW47, Tooling!$A$2:$B$252, 2, 0),""))</f>
        <v/>
      </c>
      <c r="CY47" s="71"/>
      <c r="CZ47" s="79" t="str">
        <f>IF(ISBLANK(CY47),"", IFERROR(VLOOKUP(CY47, Repairs!$A$2:$B$252, 2, 0),""))</f>
        <v/>
      </c>
      <c r="DA47" s="77"/>
      <c r="DB47" s="71"/>
      <c r="DC47" s="79" t="str">
        <f>IFERROR(VLOOKUP(DB47, DatingReason!$A$2:$B$252, 2, 0),"")</f>
        <v/>
      </c>
      <c r="DD47" s="123" t="str">
        <f t="shared" si="15"/>
        <v/>
      </c>
      <c r="DF47" s="119" t="str">
        <f t="array" ref="DF47">IF(AND($B47&lt;&gt;"", $DE47&lt;&gt;"", $DE47&lt;&gt;"No"),MAX(IF($B47=PEOPLE!$B$4:$B$1000, PEOPLE!$Q$4:$Q$1000,""))+100,"")</f>
        <v/>
      </c>
      <c r="DG47" s="68"/>
      <c r="DH47" s="76">
        <f>COUNTIF(PEOPLE!B:B, MEMORIALS!B47)</f>
        <v>0</v>
      </c>
      <c r="DI47" s="82"/>
      <c r="DJ47" s="82"/>
      <c r="DK47" s="82"/>
      <c r="DL47" s="68"/>
      <c r="DM47" s="68"/>
      <c r="DN47" s="68"/>
      <c r="DO47" s="68"/>
      <c r="DP47" s="68"/>
    </row>
    <row r="48" spans="1:120" ht="15" customHeight="1" x14ac:dyDescent="0.25">
      <c r="A48" s="68"/>
      <c r="B48" s="69"/>
      <c r="C48" s="68"/>
      <c r="D48" s="68"/>
      <c r="E48" s="70" t="str">
        <f>IF(D48="","",VLOOKUP(D48,Denomination!$A$2:$B$50, 2, 0))</f>
        <v/>
      </c>
      <c r="F48" s="68"/>
      <c r="G48" s="71"/>
      <c r="H48" s="70" t="str">
        <f>IF(G48="","",VLOOKUP(G48,MCondition!$A$2:$B$50, 2, 0))</f>
        <v/>
      </c>
      <c r="I48" s="72"/>
      <c r="J48" s="71"/>
      <c r="K48" s="70" t="str">
        <f>IF(J48="","",VLOOKUP(J48,ICondition!$A$2:$B$50, 2, 0))</f>
        <v/>
      </c>
      <c r="L48" s="73"/>
      <c r="M48" s="73"/>
      <c r="N48" s="73"/>
      <c r="O48" s="73"/>
      <c r="P48" s="73"/>
      <c r="Q48" s="73"/>
      <c r="R48" s="78"/>
      <c r="S48" s="79" t="str">
        <f>IFERROR(VLOOKUP(R48,Material!$A$2:$B$59, 2, 0),"")</f>
        <v/>
      </c>
      <c r="T48" s="71"/>
      <c r="U48" s="79" t="str">
        <f>IFERROR(VLOOKUP(T48,Material!$A$2:$B$59, 2, 0),"")</f>
        <v/>
      </c>
      <c r="V48" s="71"/>
      <c r="W48" s="79" t="str">
        <f>IFERROR(VLOOKUP(V48,Material!$A$2:$B$59, 2, 0),"")</f>
        <v/>
      </c>
      <c r="X48" s="71"/>
      <c r="Y48" s="79" t="str">
        <f>IFERROR(VLOOKUP(X48,Material!$A$2:$B$59, 2, 0),"")</f>
        <v/>
      </c>
      <c r="Z48" s="71"/>
      <c r="AA48" s="79" t="str">
        <f>IFERROR(VLOOKUP(Z48,Material!$A$2:$B$59, 2, 0),"")</f>
        <v/>
      </c>
      <c r="AB48" s="74"/>
      <c r="AC48" s="75" t="e">
        <f t="shared" si="0"/>
        <v>#VALUE!</v>
      </c>
      <c r="AD48" s="75" t="e">
        <f t="shared" si="1"/>
        <v>#VALUE!</v>
      </c>
      <c r="AE48" s="75" t="e">
        <f t="shared" si="7"/>
        <v>#VALUE!</v>
      </c>
      <c r="AF48" s="75" t="e">
        <f t="shared" si="2"/>
        <v>#VALUE!</v>
      </c>
      <c r="AG48" s="75" t="e">
        <f t="shared" si="8"/>
        <v>#VALUE!</v>
      </c>
      <c r="AH48" s="75" t="e">
        <f t="shared" si="9"/>
        <v>#VALUE!</v>
      </c>
      <c r="AI48" s="75" t="e">
        <f t="shared" si="10"/>
        <v>#VALUE!</v>
      </c>
      <c r="AJ48" s="80" t="e">
        <f t="shared" si="11"/>
        <v>#VALUE!</v>
      </c>
      <c r="AK48" s="79" t="str">
        <f>(IFERROR(VLOOKUP(AB48,Categories!$A$2:$B$20,2,1),""))</f>
        <v/>
      </c>
      <c r="AL48" s="79" t="str">
        <f ca="1">IFERROR(VLOOKUP((HLOOKUP((VLOOKUP($AB48,Categories!$A$2:$F$20,3,1)), $AB$3:$AJ48, (ROW()-ROW($AB$3)+1), 0)), INDIRECT(VLOOKUP($AB48,Categories!$A$2:$F$20,6,1)),2,0),AK48)</f>
        <v/>
      </c>
      <c r="AM48" s="79" t="str">
        <f ca="1">IFERROR(VLOOKUP((HLOOKUP((VLOOKUP($AB48,Categories!$A$2:$F$20,4,1)),$AB$3:$AJ48,(ROW()-ROW($AB$3)+1),0)),INDIRECT(VLOOKUP($AB48,Categories!$A$2:$H$20,7,1)),2,0),"")</f>
        <v/>
      </c>
      <c r="AN48" s="79" t="str">
        <f ca="1">IFERROR(VLOOKUP((HLOOKUP((VLOOKUP($AB48,Categories!$A$2:$F$20,5,1)), $AB$3:$AJ48, (ROW()-ROW($AB$3)+1), 0)), INDIRECT(VLOOKUP($AB48,Categories!$A$2:$H$20,8,1)),2,0),"")</f>
        <v/>
      </c>
      <c r="AO48" s="79" t="str">
        <f t="shared" ca="1" si="12"/>
        <v/>
      </c>
      <c r="AP48" s="81"/>
      <c r="AQ48" s="70" t="str">
        <f>IFERROR(VLOOKUP(VALUE(MID(AP48,1,1)),AdditionalElements!$A$2:$B$50,2,0),"")</f>
        <v/>
      </c>
      <c r="AR48" s="70" t="str">
        <f>IFERROR(VLOOKUP(VALUE(MID(AP48,2,1)),AdditionalElements!$H$2:$I$50,2,0),"")</f>
        <v/>
      </c>
      <c r="AS48" s="70" t="str">
        <f>IFERROR(VLOOKUP(VALUE(MID(AP48,3,1)),AdditionalElements!$O$2:$P$50,2,0),"")</f>
        <v/>
      </c>
      <c r="AT48" s="70" t="str">
        <f>IFERROR(VLOOKUP(VALUE(MID(AP48,4,1)),AdditionalElements!$V$2:$W$50,2,0),"")</f>
        <v/>
      </c>
      <c r="AU48" s="71"/>
      <c r="AV48" s="79" t="str">
        <f>IFERROR(IF(VALUE(MID(AU48,1,1))=1, VLOOKUP(VALUE(MID(AU48,1,1)), TxtPanelShape!$A$2:$C$50, 3, 0), (IF(VALUE(MID(AU48,1,1))&gt;=7, VLOOKUP(VALUE(MID(AU48,1,1)), TxtPanelShape!$A$2:$C$50, 3, 0),VLOOKUP(VALUE(MID(AU48,1,2)),TxtPanelShape!$A$2:$C$50,3,0)))), "")</f>
        <v/>
      </c>
      <c r="AW48" s="79" t="str">
        <f>IFERROR(IF(VALUE(MID(AU48,1,1))=1, ", "&amp;VLOOKUP(VALUE(MID(AU48,2,1)), TxtPanelShape!$H$2:$I$50, 2, 0), IF(VALUE(MID(AU48,1,1))&gt;=7, ", "&amp;VLOOKUP(VALUE(MID(AU48,2,1)), TxtPanelShape!$H$2:$I$50, 2, 0),"")), "")</f>
        <v/>
      </c>
      <c r="AX48" s="79" t="str">
        <f>IFERROR(IF(VALUE(MID(AU48,1,1))=1, ", "&amp;VLOOKUP(VALUE(MID(AU48,3,1)), TxtPanelShape!$O$2:$P$50, 2, 0), IF(VALUE(MID(AU48,1,1))&gt;=7, ", "&amp;VLOOKUP(VALUE(MID(AU48,3,1)), TxtPanelShape!$O$2:$P$50, 2, 0),"")),"")</f>
        <v/>
      </c>
      <c r="AY48" s="79" t="str">
        <f>IFERROR("; "&amp;VLOOKUP(VALUE(MID(AU48,4,1)), TxtPanelShape!$V$2:$W$50,2,0),"")</f>
        <v/>
      </c>
      <c r="AZ48" s="79" t="str">
        <f t="shared" si="13"/>
        <v/>
      </c>
      <c r="BA48" s="71"/>
      <c r="BB48" s="79" t="str">
        <f>IFERROR(IF(VALUE(MID(BA48,1,1))=1, VLOOKUP(VALUE(MID(BA48,1,1)), TxtPanelShape!$A$2:$C$50, 3, 0), (IF(VALUE(MID(BA48,1,1))&gt;=7, VLOOKUP(VALUE(MID(BA48,1,1)), TxtPanelShape!$A$2:$C$50, 3, 0),VLOOKUP(VALUE(MID(BA48,1,2)),TxtPanelShape!$A$2:$C$50,3,0)))), "")</f>
        <v/>
      </c>
      <c r="BC48" s="79" t="str">
        <f>IFERROR(IF(VALUE(MID(BA48,1,1))=1, ", "&amp;VLOOKUP(VALUE(MID(BA48,2,1)), TxtPanelShape!$H$2:$I$50, 2, 0), IF(VALUE(MID(BA48,1,1))&gt;=7, ", "&amp;VLOOKUP(VALUE(MID(BA48,2,1)), TxtPanelShape!$H$2:$I$50, 2, 0),"")), "")</f>
        <v/>
      </c>
      <c r="BD48" s="79" t="str">
        <f>IFERROR(IF(VALUE(MID(BA48,1,1))=1, ", "&amp;VLOOKUP(VALUE(MID(BA48,3,1)), TxtPanelShape!$O$2:$P$50, 2, 0), IF(VALUE(MID(BA48,1,1))&gt;=7, ", "&amp;VLOOKUP(VALUE(MID(BA48,3,1)), TxtPanelShape!$O$2:$P$50, 2, 0),"")),"")</f>
        <v/>
      </c>
      <c r="BE48" s="79" t="str">
        <f>IFERROR("; "&amp;VLOOKUP(VALUE(MID(BA48,4,1)), TxtPanelShape!$V$2:$W$50,2,0),"")</f>
        <v/>
      </c>
      <c r="BF48" s="79" t="str">
        <f t="shared" si="14"/>
        <v/>
      </c>
      <c r="BG48" s="71"/>
      <c r="BH48" s="79" t="str">
        <f>IFERROR(VLOOKUP(BG48, TxtPanelDefinition!$A$2:$B$50, 2, 0),"")</f>
        <v/>
      </c>
      <c r="BI48" s="71"/>
      <c r="BJ48" s="79" t="str">
        <f>IFERROR(VLOOKUP(BI48, TxtPanelDefinition!$A$2:$B$50, 2, 0),"")</f>
        <v/>
      </c>
      <c r="BK48" s="71"/>
      <c r="BL48" s="79" t="str">
        <f>IFERROR(VLOOKUP(BK48, InscrTechniques!$A$2:$B$50, 2, 0),"")</f>
        <v/>
      </c>
      <c r="BM48" s="71"/>
      <c r="BN48" s="79" t="str">
        <f>IFERROR(VLOOKUP(BM48, InscrTechniques!$A$2:$B$50, 2, 0),"")</f>
        <v/>
      </c>
      <c r="BO48" s="71"/>
      <c r="BP48" s="79" t="str">
        <f>IFERROR(VLOOKUP(BO48, InscrTechniques!$A$2:$B$50, 2, 0),"")</f>
        <v/>
      </c>
      <c r="BQ48" s="71"/>
      <c r="BR48" s="79" t="str">
        <f>IFERROR(VLOOKUP(BQ48, InscrTechniques!$A$2:$B$50, 2, 0),"")</f>
        <v/>
      </c>
      <c r="BS48" s="71"/>
      <c r="BT48" s="79" t="str">
        <f>IFERROR(VLOOKUP(BS48, InscrTechniques!$A$2:$B$50, 2, 0),"")</f>
        <v/>
      </c>
      <c r="BU48" s="71"/>
      <c r="BV48" s="79" t="str">
        <f>IFERROR(VLOOKUP(BU48, InscrTechniques!$A$2:$B$50, 2, 0),"")</f>
        <v/>
      </c>
      <c r="BW48" s="125"/>
      <c r="BX48" s="79" t="str">
        <f>IFERROR(VLOOKUP(BW48, InscrTechniques!$A$2:$B$50, 2, 0),"")</f>
        <v/>
      </c>
      <c r="BY48" s="125"/>
      <c r="BZ48" s="79" t="str">
        <f>IFERROR(VLOOKUP(BY48, InscrTechniques!$A$2:$B$50, 2, 0),"")</f>
        <v/>
      </c>
      <c r="CA48" s="74"/>
      <c r="CB48" s="114" t="str">
        <f>IFERROR(VLOOKUP(CA48, LetterStyle!$A$2:$B$50, 2, 0),"")</f>
        <v/>
      </c>
      <c r="CC48" s="74"/>
      <c r="CD48" s="114" t="str">
        <f>IFERROR(VLOOKUP(CC48, LetterStyle!$A$2:$B$50, 2, 0),"")</f>
        <v/>
      </c>
      <c r="CE48" s="74"/>
      <c r="CF48" s="114" t="str">
        <f>IFERROR(VLOOKUP(CE48, LetterStyle!$A$2:$B$50, 2, 0),"")</f>
        <v/>
      </c>
      <c r="CG48" s="74"/>
      <c r="CH48" s="79" t="str">
        <f>IFERROR(VLOOKUP(CG48, LetterStyle!$A$2:$B$50, 2, 0),"")</f>
        <v/>
      </c>
      <c r="CI48" s="71"/>
      <c r="CJ48" s="79" t="str">
        <f>IFERROR(VLOOKUP(CI48, DecMotifs!$A$1:$B$306, 2, 0),"")</f>
        <v/>
      </c>
      <c r="CK48" s="71"/>
      <c r="CL48" s="79" t="str">
        <f>IFERROR(VLOOKUP(CK48, DecMotifs!$A$1:$B$306, 2, 0),"")</f>
        <v/>
      </c>
      <c r="CM48" s="71"/>
      <c r="CN48" s="79" t="str">
        <f>IFERROR(VLOOKUP(CM48, DecMotifs!$A$1:$B$306, 2, 0),"")</f>
        <v/>
      </c>
      <c r="CO48" s="71"/>
      <c r="CP48" s="79" t="str">
        <f>IFERROR(VLOOKUP(CO48, MarginalDec!$A$2:$B$253, 2, 0),"")</f>
        <v/>
      </c>
      <c r="CQ48" s="71"/>
      <c r="CR48" s="79" t="str">
        <f>IFERROR(VLOOKUP(CQ48, MarginalDec!$A$2:$B$253, 2, 0),"")</f>
        <v/>
      </c>
      <c r="CS48" s="71"/>
      <c r="CT48" s="79" t="str">
        <f>IFERROR(VLOOKUP(CS48, MarginalDec!$A$2:$B$253, 2, 0),"")</f>
        <v/>
      </c>
      <c r="CU48" s="71"/>
      <c r="CV48" s="79" t="str">
        <f>IF(ISBLANK(CU48),"", IFERROR(VLOOKUP(CU48, Tooling!$A$2:$B$252, 2, 0),""))</f>
        <v/>
      </c>
      <c r="CW48" s="71"/>
      <c r="CX48" s="79" t="str">
        <f>IF(ISBLANK(CW48),"", IFERROR(VLOOKUP(CW48, Tooling!$A$2:$B$252, 2, 0),""))</f>
        <v/>
      </c>
      <c r="CY48" s="71"/>
      <c r="CZ48" s="79" t="str">
        <f>IF(ISBLANK(CY48),"", IFERROR(VLOOKUP(CY48, Repairs!$A$2:$B$252, 2, 0),""))</f>
        <v/>
      </c>
      <c r="DA48" s="77"/>
      <c r="DB48" s="71"/>
      <c r="DC48" s="79" t="str">
        <f>IFERROR(VLOOKUP(DB48, DatingReason!$A$2:$B$252, 2, 0),"")</f>
        <v/>
      </c>
      <c r="DD48" s="123" t="str">
        <f t="shared" si="15"/>
        <v/>
      </c>
      <c r="DF48" s="119" t="str">
        <f t="array" ref="DF48">IF(AND($B48&lt;&gt;"", $DE48&lt;&gt;"", $DE48&lt;&gt;"No"),MAX(IF($B48=PEOPLE!$B$4:$B$1000, PEOPLE!$Q$4:$Q$1000,""))+100,"")</f>
        <v/>
      </c>
      <c r="DG48" s="68"/>
      <c r="DH48" s="76">
        <f>COUNTIF(PEOPLE!B:B, MEMORIALS!B48)</f>
        <v>0</v>
      </c>
      <c r="DI48" s="82"/>
      <c r="DJ48" s="82"/>
      <c r="DK48" s="82"/>
      <c r="DL48" s="68"/>
      <c r="DM48" s="68"/>
      <c r="DN48" s="68"/>
      <c r="DO48" s="68"/>
      <c r="DP48" s="68"/>
    </row>
    <row r="49" spans="1:120" ht="15" customHeight="1" x14ac:dyDescent="0.25">
      <c r="A49" s="68"/>
      <c r="B49" s="69"/>
      <c r="C49" s="68"/>
      <c r="D49" s="68"/>
      <c r="E49" s="70" t="str">
        <f>IF(D49="","",VLOOKUP(D49,Denomination!$A$2:$B$50, 2, 0))</f>
        <v/>
      </c>
      <c r="F49" s="68"/>
      <c r="G49" s="71"/>
      <c r="H49" s="70" t="str">
        <f>IF(G49="","",VLOOKUP(G49,MCondition!$A$2:$B$50, 2, 0))</f>
        <v/>
      </c>
      <c r="I49" s="72"/>
      <c r="J49" s="71"/>
      <c r="K49" s="70" t="str">
        <f>IF(J49="","",VLOOKUP(J49,ICondition!$A$2:$B$50, 2, 0))</f>
        <v/>
      </c>
      <c r="L49" s="73"/>
      <c r="M49" s="73"/>
      <c r="N49" s="73"/>
      <c r="O49" s="73"/>
      <c r="P49" s="73"/>
      <c r="Q49" s="73"/>
      <c r="R49" s="78"/>
      <c r="S49" s="79" t="str">
        <f>IFERROR(VLOOKUP(R49,Material!$A$2:$B$59, 2, 0),"")</f>
        <v/>
      </c>
      <c r="T49" s="71"/>
      <c r="U49" s="79" t="str">
        <f>IFERROR(VLOOKUP(T49,Material!$A$2:$B$59, 2, 0),"")</f>
        <v/>
      </c>
      <c r="V49" s="71"/>
      <c r="W49" s="79" t="str">
        <f>IFERROR(VLOOKUP(V49,Material!$A$2:$B$59, 2, 0),"")</f>
        <v/>
      </c>
      <c r="X49" s="71"/>
      <c r="Y49" s="79" t="str">
        <f>IFERROR(VLOOKUP(X49,Material!$A$2:$B$59, 2, 0),"")</f>
        <v/>
      </c>
      <c r="Z49" s="71"/>
      <c r="AA49" s="79" t="str">
        <f>IFERROR(VLOOKUP(Z49,Material!$A$2:$B$59, 2, 0),"")</f>
        <v/>
      </c>
      <c r="AB49" s="74"/>
      <c r="AC49" s="75" t="e">
        <f t="shared" si="0"/>
        <v>#VALUE!</v>
      </c>
      <c r="AD49" s="75" t="e">
        <f t="shared" si="1"/>
        <v>#VALUE!</v>
      </c>
      <c r="AE49" s="75" t="e">
        <f t="shared" si="7"/>
        <v>#VALUE!</v>
      </c>
      <c r="AF49" s="75" t="e">
        <f t="shared" si="2"/>
        <v>#VALUE!</v>
      </c>
      <c r="AG49" s="75" t="e">
        <f t="shared" si="8"/>
        <v>#VALUE!</v>
      </c>
      <c r="AH49" s="75" t="e">
        <f t="shared" si="9"/>
        <v>#VALUE!</v>
      </c>
      <c r="AI49" s="75" t="e">
        <f t="shared" si="10"/>
        <v>#VALUE!</v>
      </c>
      <c r="AJ49" s="80" t="e">
        <f t="shared" si="11"/>
        <v>#VALUE!</v>
      </c>
      <c r="AK49" s="79" t="str">
        <f>(IFERROR(VLOOKUP(AB49,Categories!$A$2:$B$20,2,1),""))</f>
        <v/>
      </c>
      <c r="AL49" s="79" t="str">
        <f ca="1">IFERROR(VLOOKUP((HLOOKUP((VLOOKUP($AB49,Categories!$A$2:$F$20,3,1)), $AB$3:$AJ49, (ROW()-ROW($AB$3)+1), 0)), INDIRECT(VLOOKUP($AB49,Categories!$A$2:$F$20,6,1)),2,0),AK49)</f>
        <v/>
      </c>
      <c r="AM49" s="79" t="str">
        <f ca="1">IFERROR(VLOOKUP((HLOOKUP((VLOOKUP($AB49,Categories!$A$2:$F$20,4,1)),$AB$3:$AJ49,(ROW()-ROW($AB$3)+1),0)),INDIRECT(VLOOKUP($AB49,Categories!$A$2:$H$20,7,1)),2,0),"")</f>
        <v/>
      </c>
      <c r="AN49" s="79" t="str">
        <f ca="1">IFERROR(VLOOKUP((HLOOKUP((VLOOKUP($AB49,Categories!$A$2:$F$20,5,1)), $AB$3:$AJ49, (ROW()-ROW($AB$3)+1), 0)), INDIRECT(VLOOKUP($AB49,Categories!$A$2:$H$20,8,1)),2,0),"")</f>
        <v/>
      </c>
      <c r="AO49" s="79" t="str">
        <f t="shared" ca="1" si="12"/>
        <v/>
      </c>
      <c r="AP49" s="81"/>
      <c r="AQ49" s="70" t="str">
        <f>IFERROR(VLOOKUP(VALUE(MID(AP49,1,1)),AdditionalElements!$A$2:$B$50,2,0),"")</f>
        <v/>
      </c>
      <c r="AR49" s="70" t="str">
        <f>IFERROR(VLOOKUP(VALUE(MID(AP49,2,1)),AdditionalElements!$H$2:$I$50,2,0),"")</f>
        <v/>
      </c>
      <c r="AS49" s="70" t="str">
        <f>IFERROR(VLOOKUP(VALUE(MID(AP49,3,1)),AdditionalElements!$O$2:$P$50,2,0),"")</f>
        <v/>
      </c>
      <c r="AT49" s="70" t="str">
        <f>IFERROR(VLOOKUP(VALUE(MID(AP49,4,1)),AdditionalElements!$V$2:$W$50,2,0),"")</f>
        <v/>
      </c>
      <c r="AU49" s="71"/>
      <c r="AV49" s="79" t="str">
        <f>IFERROR(IF(VALUE(MID(AU49,1,1))=1, VLOOKUP(VALUE(MID(AU49,1,1)), TxtPanelShape!$A$2:$C$50, 3, 0), (IF(VALUE(MID(AU49,1,1))&gt;=7, VLOOKUP(VALUE(MID(AU49,1,1)), TxtPanelShape!$A$2:$C$50, 3, 0),VLOOKUP(VALUE(MID(AU49,1,2)),TxtPanelShape!$A$2:$C$50,3,0)))), "")</f>
        <v/>
      </c>
      <c r="AW49" s="79" t="str">
        <f>IFERROR(IF(VALUE(MID(AU49,1,1))=1, ", "&amp;VLOOKUP(VALUE(MID(AU49,2,1)), TxtPanelShape!$H$2:$I$50, 2, 0), IF(VALUE(MID(AU49,1,1))&gt;=7, ", "&amp;VLOOKUP(VALUE(MID(AU49,2,1)), TxtPanelShape!$H$2:$I$50, 2, 0),"")), "")</f>
        <v/>
      </c>
      <c r="AX49" s="79" t="str">
        <f>IFERROR(IF(VALUE(MID(AU49,1,1))=1, ", "&amp;VLOOKUP(VALUE(MID(AU49,3,1)), TxtPanelShape!$O$2:$P$50, 2, 0), IF(VALUE(MID(AU49,1,1))&gt;=7, ", "&amp;VLOOKUP(VALUE(MID(AU49,3,1)), TxtPanelShape!$O$2:$P$50, 2, 0),"")),"")</f>
        <v/>
      </c>
      <c r="AY49" s="79" t="str">
        <f>IFERROR("; "&amp;VLOOKUP(VALUE(MID(AU49,4,1)), TxtPanelShape!$V$2:$W$50,2,0),"")</f>
        <v/>
      </c>
      <c r="AZ49" s="79" t="str">
        <f t="shared" si="13"/>
        <v/>
      </c>
      <c r="BA49" s="71"/>
      <c r="BB49" s="79" t="str">
        <f>IFERROR(IF(VALUE(MID(BA49,1,1))=1, VLOOKUP(VALUE(MID(BA49,1,1)), TxtPanelShape!$A$2:$C$50, 3, 0), (IF(VALUE(MID(BA49,1,1))&gt;=7, VLOOKUP(VALUE(MID(BA49,1,1)), TxtPanelShape!$A$2:$C$50, 3, 0),VLOOKUP(VALUE(MID(BA49,1,2)),TxtPanelShape!$A$2:$C$50,3,0)))), "")</f>
        <v/>
      </c>
      <c r="BC49" s="79" t="str">
        <f>IFERROR(IF(VALUE(MID(BA49,1,1))=1, ", "&amp;VLOOKUP(VALUE(MID(BA49,2,1)), TxtPanelShape!$H$2:$I$50, 2, 0), IF(VALUE(MID(BA49,1,1))&gt;=7, ", "&amp;VLOOKUP(VALUE(MID(BA49,2,1)), TxtPanelShape!$H$2:$I$50, 2, 0),"")), "")</f>
        <v/>
      </c>
      <c r="BD49" s="79" t="str">
        <f>IFERROR(IF(VALUE(MID(BA49,1,1))=1, ", "&amp;VLOOKUP(VALUE(MID(BA49,3,1)), TxtPanelShape!$O$2:$P$50, 2, 0), IF(VALUE(MID(BA49,1,1))&gt;=7, ", "&amp;VLOOKUP(VALUE(MID(BA49,3,1)), TxtPanelShape!$O$2:$P$50, 2, 0),"")),"")</f>
        <v/>
      </c>
      <c r="BE49" s="79" t="str">
        <f>IFERROR("; "&amp;VLOOKUP(VALUE(MID(BA49,4,1)), TxtPanelShape!$V$2:$W$50,2,0),"")</f>
        <v/>
      </c>
      <c r="BF49" s="79" t="str">
        <f t="shared" si="14"/>
        <v/>
      </c>
      <c r="BG49" s="71"/>
      <c r="BH49" s="79" t="str">
        <f>IFERROR(VLOOKUP(BG49, TxtPanelDefinition!$A$2:$B$50, 2, 0),"")</f>
        <v/>
      </c>
      <c r="BI49" s="71"/>
      <c r="BJ49" s="79" t="str">
        <f>IFERROR(VLOOKUP(BI49, TxtPanelDefinition!$A$2:$B$50, 2, 0),"")</f>
        <v/>
      </c>
      <c r="BK49" s="71"/>
      <c r="BL49" s="79" t="str">
        <f>IFERROR(VLOOKUP(BK49, InscrTechniques!$A$2:$B$50, 2, 0),"")</f>
        <v/>
      </c>
      <c r="BM49" s="71"/>
      <c r="BN49" s="79" t="str">
        <f>IFERROR(VLOOKUP(BM49, InscrTechniques!$A$2:$B$50, 2, 0),"")</f>
        <v/>
      </c>
      <c r="BO49" s="71"/>
      <c r="BP49" s="79" t="str">
        <f>IFERROR(VLOOKUP(BO49, InscrTechniques!$A$2:$B$50, 2, 0),"")</f>
        <v/>
      </c>
      <c r="BQ49" s="71"/>
      <c r="BR49" s="79" t="str">
        <f>IFERROR(VLOOKUP(BQ49, InscrTechniques!$A$2:$B$50, 2, 0),"")</f>
        <v/>
      </c>
      <c r="BS49" s="71"/>
      <c r="BT49" s="79" t="str">
        <f>IFERROR(VLOOKUP(BS49, InscrTechniques!$A$2:$B$50, 2, 0),"")</f>
        <v/>
      </c>
      <c r="BU49" s="71"/>
      <c r="BV49" s="79" t="str">
        <f>IFERROR(VLOOKUP(BU49, InscrTechniques!$A$2:$B$50, 2, 0),"")</f>
        <v/>
      </c>
      <c r="BW49" s="125"/>
      <c r="BX49" s="79" t="str">
        <f>IFERROR(VLOOKUP(BW49, InscrTechniques!$A$2:$B$50, 2, 0),"")</f>
        <v/>
      </c>
      <c r="BY49" s="125"/>
      <c r="BZ49" s="79" t="str">
        <f>IFERROR(VLOOKUP(BY49, InscrTechniques!$A$2:$B$50, 2, 0),"")</f>
        <v/>
      </c>
      <c r="CA49" s="74"/>
      <c r="CB49" s="114" t="str">
        <f>IFERROR(VLOOKUP(CA49, LetterStyle!$A$2:$B$50, 2, 0),"")</f>
        <v/>
      </c>
      <c r="CC49" s="74"/>
      <c r="CD49" s="114" t="str">
        <f>IFERROR(VLOOKUP(CC49, LetterStyle!$A$2:$B$50, 2, 0),"")</f>
        <v/>
      </c>
      <c r="CE49" s="74"/>
      <c r="CF49" s="114" t="str">
        <f>IFERROR(VLOOKUP(CE49, LetterStyle!$A$2:$B$50, 2, 0),"")</f>
        <v/>
      </c>
      <c r="CG49" s="74"/>
      <c r="CH49" s="79" t="str">
        <f>IFERROR(VLOOKUP(CG49, LetterStyle!$A$2:$B$50, 2, 0),"")</f>
        <v/>
      </c>
      <c r="CI49" s="71"/>
      <c r="CJ49" s="79" t="str">
        <f>IFERROR(VLOOKUP(CI49, DecMotifs!$A$1:$B$306, 2, 0),"")</f>
        <v/>
      </c>
      <c r="CK49" s="71"/>
      <c r="CL49" s="79" t="str">
        <f>IFERROR(VLOOKUP(CK49, DecMotifs!$A$1:$B$306, 2, 0),"")</f>
        <v/>
      </c>
      <c r="CM49" s="71"/>
      <c r="CN49" s="79" t="str">
        <f>IFERROR(VLOOKUP(CM49, DecMotifs!$A$1:$B$306, 2, 0),"")</f>
        <v/>
      </c>
      <c r="CO49" s="71"/>
      <c r="CP49" s="79" t="str">
        <f>IFERROR(VLOOKUP(CO49, MarginalDec!$A$2:$B$253, 2, 0),"")</f>
        <v/>
      </c>
      <c r="CQ49" s="71"/>
      <c r="CR49" s="79" t="str">
        <f>IFERROR(VLOOKUP(CQ49, MarginalDec!$A$2:$B$253, 2, 0),"")</f>
        <v/>
      </c>
      <c r="CS49" s="71"/>
      <c r="CT49" s="79" t="str">
        <f>IFERROR(VLOOKUP(CS49, MarginalDec!$A$2:$B$253, 2, 0),"")</f>
        <v/>
      </c>
      <c r="CU49" s="71"/>
      <c r="CV49" s="79" t="str">
        <f>IF(ISBLANK(CU49),"", IFERROR(VLOOKUP(CU49, Tooling!$A$2:$B$252, 2, 0),""))</f>
        <v/>
      </c>
      <c r="CW49" s="71"/>
      <c r="CX49" s="79" t="str">
        <f>IF(ISBLANK(CW49),"", IFERROR(VLOOKUP(CW49, Tooling!$A$2:$B$252, 2, 0),""))</f>
        <v/>
      </c>
      <c r="CY49" s="71"/>
      <c r="CZ49" s="79" t="str">
        <f>IF(ISBLANK(CY49),"", IFERROR(VLOOKUP(CY49, Repairs!$A$2:$B$252, 2, 0),""))</f>
        <v/>
      </c>
      <c r="DA49" s="77"/>
      <c r="DB49" s="71"/>
      <c r="DC49" s="79" t="str">
        <f>IFERROR(VLOOKUP(DB49, DatingReason!$A$2:$B$252, 2, 0),"")</f>
        <v/>
      </c>
      <c r="DD49" s="123" t="str">
        <f t="shared" si="15"/>
        <v/>
      </c>
      <c r="DF49" s="119" t="str">
        <f t="array" ref="DF49">IF(AND($B49&lt;&gt;"", $DE49&lt;&gt;"", $DE49&lt;&gt;"No"),MAX(IF($B49=PEOPLE!$B$4:$B$1000, PEOPLE!$Q$4:$Q$1000,""))+100,"")</f>
        <v/>
      </c>
      <c r="DG49" s="68"/>
      <c r="DH49" s="76">
        <f>COUNTIF(PEOPLE!B:B, MEMORIALS!B49)</f>
        <v>0</v>
      </c>
      <c r="DI49" s="82"/>
      <c r="DJ49" s="82"/>
      <c r="DK49" s="82"/>
      <c r="DL49" s="68"/>
      <c r="DM49" s="68"/>
      <c r="DN49" s="68"/>
      <c r="DO49" s="68"/>
      <c r="DP49" s="68"/>
    </row>
    <row r="50" spans="1:120" ht="15" customHeight="1" x14ac:dyDescent="0.25">
      <c r="A50" s="68"/>
      <c r="B50" s="69"/>
      <c r="C50" s="68"/>
      <c r="D50" s="68"/>
      <c r="E50" s="70" t="str">
        <f>IF(D50="","",VLOOKUP(D50,Denomination!$A$2:$B$50, 2, 0))</f>
        <v/>
      </c>
      <c r="F50" s="68"/>
      <c r="G50" s="71"/>
      <c r="H50" s="70" t="str">
        <f>IF(G50="","",VLOOKUP(G50,MCondition!$A$2:$B$50, 2, 0))</f>
        <v/>
      </c>
      <c r="I50" s="72"/>
      <c r="J50" s="71"/>
      <c r="K50" s="70" t="str">
        <f>IF(J50="","",VLOOKUP(J50,ICondition!$A$2:$B$50, 2, 0))</f>
        <v/>
      </c>
      <c r="L50" s="73"/>
      <c r="M50" s="73"/>
      <c r="N50" s="73"/>
      <c r="O50" s="73"/>
      <c r="P50" s="73"/>
      <c r="Q50" s="73"/>
      <c r="R50" s="78"/>
      <c r="S50" s="79" t="str">
        <f>IFERROR(VLOOKUP(R50,Material!$A$2:$B$59, 2, 0),"")</f>
        <v/>
      </c>
      <c r="T50" s="71"/>
      <c r="U50" s="79" t="str">
        <f>IFERROR(VLOOKUP(T50,Material!$A$2:$B$59, 2, 0),"")</f>
        <v/>
      </c>
      <c r="V50" s="71"/>
      <c r="W50" s="79" t="str">
        <f>IFERROR(VLOOKUP(V50,Material!$A$2:$B$59, 2, 0),"")</f>
        <v/>
      </c>
      <c r="X50" s="71"/>
      <c r="Y50" s="79" t="str">
        <f>IFERROR(VLOOKUP(X50,Material!$A$2:$B$59, 2, 0),"")</f>
        <v/>
      </c>
      <c r="Z50" s="71"/>
      <c r="AA50" s="79" t="str">
        <f>IFERROR(VLOOKUP(Z50,Material!$A$2:$B$59, 2, 0),"")</f>
        <v/>
      </c>
      <c r="AB50" s="74"/>
      <c r="AC50" s="75" t="e">
        <f t="shared" si="0"/>
        <v>#VALUE!</v>
      </c>
      <c r="AD50" s="75" t="e">
        <f t="shared" si="1"/>
        <v>#VALUE!</v>
      </c>
      <c r="AE50" s="75" t="e">
        <f t="shared" si="7"/>
        <v>#VALUE!</v>
      </c>
      <c r="AF50" s="75" t="e">
        <f t="shared" si="2"/>
        <v>#VALUE!</v>
      </c>
      <c r="AG50" s="75" t="e">
        <f t="shared" si="8"/>
        <v>#VALUE!</v>
      </c>
      <c r="AH50" s="75" t="e">
        <f t="shared" si="9"/>
        <v>#VALUE!</v>
      </c>
      <c r="AI50" s="75" t="e">
        <f t="shared" si="10"/>
        <v>#VALUE!</v>
      </c>
      <c r="AJ50" s="80" t="e">
        <f t="shared" si="11"/>
        <v>#VALUE!</v>
      </c>
      <c r="AK50" s="79" t="str">
        <f>(IFERROR(VLOOKUP(AB50,Categories!$A$2:$B$20,2,1),""))</f>
        <v/>
      </c>
      <c r="AL50" s="79" t="str">
        <f ca="1">IFERROR(VLOOKUP((HLOOKUP((VLOOKUP($AB50,Categories!$A$2:$F$20,3,1)), $AB$3:$AJ50, (ROW()-ROW($AB$3)+1), 0)), INDIRECT(VLOOKUP($AB50,Categories!$A$2:$F$20,6,1)),2,0),AK50)</f>
        <v/>
      </c>
      <c r="AM50" s="79" t="str">
        <f ca="1">IFERROR(VLOOKUP((HLOOKUP((VLOOKUP($AB50,Categories!$A$2:$F$20,4,1)),$AB$3:$AJ50,(ROW()-ROW($AB$3)+1),0)),INDIRECT(VLOOKUP($AB50,Categories!$A$2:$H$20,7,1)),2,0),"")</f>
        <v/>
      </c>
      <c r="AN50" s="79" t="str">
        <f ca="1">IFERROR(VLOOKUP((HLOOKUP((VLOOKUP($AB50,Categories!$A$2:$F$20,5,1)), $AB$3:$AJ50, (ROW()-ROW($AB$3)+1), 0)), INDIRECT(VLOOKUP($AB50,Categories!$A$2:$H$20,8,1)),2,0),"")</f>
        <v/>
      </c>
      <c r="AO50" s="79" t="str">
        <f t="shared" ca="1" si="12"/>
        <v/>
      </c>
      <c r="AP50" s="81"/>
      <c r="AQ50" s="70" t="str">
        <f>IFERROR(VLOOKUP(VALUE(MID(AP50,1,1)),AdditionalElements!$A$2:$B$50,2,0),"")</f>
        <v/>
      </c>
      <c r="AR50" s="70" t="str">
        <f>IFERROR(VLOOKUP(VALUE(MID(AP50,2,1)),AdditionalElements!$H$2:$I$50,2,0),"")</f>
        <v/>
      </c>
      <c r="AS50" s="70" t="str">
        <f>IFERROR(VLOOKUP(VALUE(MID(AP50,3,1)),AdditionalElements!$O$2:$P$50,2,0),"")</f>
        <v/>
      </c>
      <c r="AT50" s="70" t="str">
        <f>IFERROR(VLOOKUP(VALUE(MID(AP50,4,1)),AdditionalElements!$V$2:$W$50,2,0),"")</f>
        <v/>
      </c>
      <c r="AU50" s="71"/>
      <c r="AV50" s="79" t="str">
        <f>IFERROR(IF(VALUE(MID(AU50,1,1))=1, VLOOKUP(VALUE(MID(AU50,1,1)), TxtPanelShape!$A$2:$C$50, 3, 0), (IF(VALUE(MID(AU50,1,1))&gt;=7, VLOOKUP(VALUE(MID(AU50,1,1)), TxtPanelShape!$A$2:$C$50, 3, 0),VLOOKUP(VALUE(MID(AU50,1,2)),TxtPanelShape!$A$2:$C$50,3,0)))), "")</f>
        <v/>
      </c>
      <c r="AW50" s="79" t="str">
        <f>IFERROR(IF(VALUE(MID(AU50,1,1))=1, ", "&amp;VLOOKUP(VALUE(MID(AU50,2,1)), TxtPanelShape!$H$2:$I$50, 2, 0), IF(VALUE(MID(AU50,1,1))&gt;=7, ", "&amp;VLOOKUP(VALUE(MID(AU50,2,1)), TxtPanelShape!$H$2:$I$50, 2, 0),"")), "")</f>
        <v/>
      </c>
      <c r="AX50" s="79" t="str">
        <f>IFERROR(IF(VALUE(MID(AU50,1,1))=1, ", "&amp;VLOOKUP(VALUE(MID(AU50,3,1)), TxtPanelShape!$O$2:$P$50, 2, 0), IF(VALUE(MID(AU50,1,1))&gt;=7, ", "&amp;VLOOKUP(VALUE(MID(AU50,3,1)), TxtPanelShape!$O$2:$P$50, 2, 0),"")),"")</f>
        <v/>
      </c>
      <c r="AY50" s="79" t="str">
        <f>IFERROR("; "&amp;VLOOKUP(VALUE(MID(AU50,4,1)), TxtPanelShape!$V$2:$W$50,2,0),"")</f>
        <v/>
      </c>
      <c r="AZ50" s="79" t="str">
        <f t="shared" si="13"/>
        <v/>
      </c>
      <c r="BA50" s="71"/>
      <c r="BB50" s="79" t="str">
        <f>IFERROR(IF(VALUE(MID(BA50,1,1))=1, VLOOKUP(VALUE(MID(BA50,1,1)), TxtPanelShape!$A$2:$C$50, 3, 0), (IF(VALUE(MID(BA50,1,1))&gt;=7, VLOOKUP(VALUE(MID(BA50,1,1)), TxtPanelShape!$A$2:$C$50, 3, 0),VLOOKUP(VALUE(MID(BA50,1,2)),TxtPanelShape!$A$2:$C$50,3,0)))), "")</f>
        <v/>
      </c>
      <c r="BC50" s="79" t="str">
        <f>IFERROR(IF(VALUE(MID(BA50,1,1))=1, ", "&amp;VLOOKUP(VALUE(MID(BA50,2,1)), TxtPanelShape!$H$2:$I$50, 2, 0), IF(VALUE(MID(BA50,1,1))&gt;=7, ", "&amp;VLOOKUP(VALUE(MID(BA50,2,1)), TxtPanelShape!$H$2:$I$50, 2, 0),"")), "")</f>
        <v/>
      </c>
      <c r="BD50" s="79" t="str">
        <f>IFERROR(IF(VALUE(MID(BA50,1,1))=1, ", "&amp;VLOOKUP(VALUE(MID(BA50,3,1)), TxtPanelShape!$O$2:$P$50, 2, 0), IF(VALUE(MID(BA50,1,1))&gt;=7, ", "&amp;VLOOKUP(VALUE(MID(BA50,3,1)), TxtPanelShape!$O$2:$P$50, 2, 0),"")),"")</f>
        <v/>
      </c>
      <c r="BE50" s="79" t="str">
        <f>IFERROR("; "&amp;VLOOKUP(VALUE(MID(BA50,4,1)), TxtPanelShape!$V$2:$W$50,2,0),"")</f>
        <v/>
      </c>
      <c r="BF50" s="79" t="str">
        <f t="shared" si="14"/>
        <v/>
      </c>
      <c r="BG50" s="71"/>
      <c r="BH50" s="79" t="str">
        <f>IFERROR(VLOOKUP(BG50, TxtPanelDefinition!$A$2:$B$50, 2, 0),"")</f>
        <v/>
      </c>
      <c r="BI50" s="71"/>
      <c r="BJ50" s="79" t="str">
        <f>IFERROR(VLOOKUP(BI50, TxtPanelDefinition!$A$2:$B$50, 2, 0),"")</f>
        <v/>
      </c>
      <c r="BK50" s="71"/>
      <c r="BL50" s="79" t="str">
        <f>IFERROR(VLOOKUP(BK50, InscrTechniques!$A$2:$B$50, 2, 0),"")</f>
        <v/>
      </c>
      <c r="BM50" s="71"/>
      <c r="BN50" s="79" t="str">
        <f>IFERROR(VLOOKUP(BM50, InscrTechniques!$A$2:$B$50, 2, 0),"")</f>
        <v/>
      </c>
      <c r="BO50" s="71"/>
      <c r="BP50" s="79" t="str">
        <f>IFERROR(VLOOKUP(BO50, InscrTechniques!$A$2:$B$50, 2, 0),"")</f>
        <v/>
      </c>
      <c r="BQ50" s="71"/>
      <c r="BR50" s="79" t="str">
        <f>IFERROR(VLOOKUP(BQ50, InscrTechniques!$A$2:$B$50, 2, 0),"")</f>
        <v/>
      </c>
      <c r="BS50" s="71"/>
      <c r="BT50" s="79" t="str">
        <f>IFERROR(VLOOKUP(BS50, InscrTechniques!$A$2:$B$50, 2, 0),"")</f>
        <v/>
      </c>
      <c r="BU50" s="71"/>
      <c r="BV50" s="79" t="str">
        <f>IFERROR(VLOOKUP(BU50, InscrTechniques!$A$2:$B$50, 2, 0),"")</f>
        <v/>
      </c>
      <c r="BW50" s="125"/>
      <c r="BX50" s="79" t="str">
        <f>IFERROR(VLOOKUP(BW50, InscrTechniques!$A$2:$B$50, 2, 0),"")</f>
        <v/>
      </c>
      <c r="BY50" s="125"/>
      <c r="BZ50" s="79" t="str">
        <f>IFERROR(VLOOKUP(BY50, InscrTechniques!$A$2:$B$50, 2, 0),"")</f>
        <v/>
      </c>
      <c r="CA50" s="74"/>
      <c r="CB50" s="114" t="str">
        <f>IFERROR(VLOOKUP(CA50, LetterStyle!$A$2:$B$50, 2, 0),"")</f>
        <v/>
      </c>
      <c r="CC50" s="74"/>
      <c r="CD50" s="114" t="str">
        <f>IFERROR(VLOOKUP(CC50, LetterStyle!$A$2:$B$50, 2, 0),"")</f>
        <v/>
      </c>
      <c r="CE50" s="74"/>
      <c r="CF50" s="114" t="str">
        <f>IFERROR(VLOOKUP(CE50, LetterStyle!$A$2:$B$50, 2, 0),"")</f>
        <v/>
      </c>
      <c r="CG50" s="74"/>
      <c r="CH50" s="79" t="str">
        <f>IFERROR(VLOOKUP(CG50, LetterStyle!$A$2:$B$50, 2, 0),"")</f>
        <v/>
      </c>
      <c r="CI50" s="71"/>
      <c r="CJ50" s="79" t="str">
        <f>IFERROR(VLOOKUP(CI50, DecMotifs!$A$1:$B$306, 2, 0),"")</f>
        <v/>
      </c>
      <c r="CK50" s="71"/>
      <c r="CL50" s="79" t="str">
        <f>IFERROR(VLOOKUP(CK50, DecMotifs!$A$1:$B$306, 2, 0),"")</f>
        <v/>
      </c>
      <c r="CM50" s="71"/>
      <c r="CN50" s="79" t="str">
        <f>IFERROR(VLOOKUP(CM50, DecMotifs!$A$1:$B$306, 2, 0),"")</f>
        <v/>
      </c>
      <c r="CO50" s="71"/>
      <c r="CP50" s="79" t="str">
        <f>IFERROR(VLOOKUP(CO50, MarginalDec!$A$2:$B$253, 2, 0),"")</f>
        <v/>
      </c>
      <c r="CQ50" s="71"/>
      <c r="CR50" s="79" t="str">
        <f>IFERROR(VLOOKUP(CQ50, MarginalDec!$A$2:$B$253, 2, 0),"")</f>
        <v/>
      </c>
      <c r="CS50" s="71"/>
      <c r="CT50" s="79" t="str">
        <f>IFERROR(VLOOKUP(CS50, MarginalDec!$A$2:$B$253, 2, 0),"")</f>
        <v/>
      </c>
      <c r="CU50" s="71"/>
      <c r="CV50" s="79" t="str">
        <f>IF(ISBLANK(CU50),"", IFERROR(VLOOKUP(CU50, Tooling!$A$2:$B$252, 2, 0),""))</f>
        <v/>
      </c>
      <c r="CW50" s="71"/>
      <c r="CX50" s="79" t="str">
        <f>IF(ISBLANK(CW50),"", IFERROR(VLOOKUP(CW50, Tooling!$A$2:$B$252, 2, 0),""))</f>
        <v/>
      </c>
      <c r="CY50" s="71"/>
      <c r="CZ50" s="79" t="str">
        <f>IF(ISBLANK(CY50),"", IFERROR(VLOOKUP(CY50, Repairs!$A$2:$B$252, 2, 0),""))</f>
        <v/>
      </c>
      <c r="DA50" s="77"/>
      <c r="DB50" s="71"/>
      <c r="DC50" s="79" t="str">
        <f>IFERROR(VLOOKUP(DB50, DatingReason!$A$2:$B$252, 2, 0),"")</f>
        <v/>
      </c>
      <c r="DD50" s="123" t="str">
        <f t="shared" si="15"/>
        <v/>
      </c>
      <c r="DF50" s="119" t="str">
        <f t="array" ref="DF50">IF(AND($B50&lt;&gt;"", $DE50&lt;&gt;"", $DE50&lt;&gt;"No"),MAX(IF($B50=PEOPLE!$B$4:$B$1000, PEOPLE!$Q$4:$Q$1000,""))+100,"")</f>
        <v/>
      </c>
      <c r="DG50" s="68"/>
      <c r="DH50" s="76">
        <f>COUNTIF(PEOPLE!B:B, MEMORIALS!B50)</f>
        <v>0</v>
      </c>
      <c r="DI50" s="82"/>
      <c r="DJ50" s="82"/>
      <c r="DK50" s="82"/>
      <c r="DL50" s="68"/>
      <c r="DM50" s="68"/>
      <c r="DN50" s="68"/>
      <c r="DO50" s="68"/>
      <c r="DP50" s="68"/>
    </row>
    <row r="51" spans="1:120" ht="15" customHeight="1" x14ac:dyDescent="0.25">
      <c r="A51" s="68"/>
      <c r="B51" s="69"/>
      <c r="C51" s="68"/>
      <c r="D51" s="68"/>
      <c r="E51" s="70" t="str">
        <f>IF(D51="","",VLOOKUP(D51,Denomination!$A$2:$B$50, 2, 0))</f>
        <v/>
      </c>
      <c r="F51" s="68"/>
      <c r="G51" s="71"/>
      <c r="H51" s="70" t="str">
        <f>IF(G51="","",VLOOKUP(G51,MCondition!$A$2:$B$50, 2, 0))</f>
        <v/>
      </c>
      <c r="I51" s="72"/>
      <c r="J51" s="71"/>
      <c r="K51" s="70" t="str">
        <f>IF(J51="","",VLOOKUP(J51,ICondition!$A$2:$B$50, 2, 0))</f>
        <v/>
      </c>
      <c r="L51" s="73"/>
      <c r="M51" s="73"/>
      <c r="N51" s="73"/>
      <c r="O51" s="73"/>
      <c r="P51" s="73"/>
      <c r="Q51" s="73"/>
      <c r="R51" s="78"/>
      <c r="S51" s="79" t="str">
        <f>IFERROR(VLOOKUP(R51,Material!$A$2:$B$59, 2, 0),"")</f>
        <v/>
      </c>
      <c r="T51" s="71"/>
      <c r="U51" s="79" t="str">
        <f>IFERROR(VLOOKUP(T51,Material!$A$2:$B$59, 2, 0),"")</f>
        <v/>
      </c>
      <c r="V51" s="71"/>
      <c r="W51" s="79" t="str">
        <f>IFERROR(VLOOKUP(V51,Material!$A$2:$B$59, 2, 0),"")</f>
        <v/>
      </c>
      <c r="X51" s="71"/>
      <c r="Y51" s="79" t="str">
        <f>IFERROR(VLOOKUP(X51,Material!$A$2:$B$59, 2, 0),"")</f>
        <v/>
      </c>
      <c r="Z51" s="71"/>
      <c r="AA51" s="79" t="str">
        <f>IFERROR(VLOOKUP(Z51,Material!$A$2:$B$59, 2, 0),"")</f>
        <v/>
      </c>
      <c r="AB51" s="74"/>
      <c r="AC51" s="75" t="e">
        <f t="shared" si="0"/>
        <v>#VALUE!</v>
      </c>
      <c r="AD51" s="75" t="e">
        <f t="shared" si="1"/>
        <v>#VALUE!</v>
      </c>
      <c r="AE51" s="75" t="e">
        <f t="shared" si="7"/>
        <v>#VALUE!</v>
      </c>
      <c r="AF51" s="75" t="e">
        <f t="shared" si="2"/>
        <v>#VALUE!</v>
      </c>
      <c r="AG51" s="75" t="e">
        <f t="shared" si="8"/>
        <v>#VALUE!</v>
      </c>
      <c r="AH51" s="75" t="e">
        <f t="shared" si="9"/>
        <v>#VALUE!</v>
      </c>
      <c r="AI51" s="75" t="e">
        <f t="shared" si="10"/>
        <v>#VALUE!</v>
      </c>
      <c r="AJ51" s="80" t="e">
        <f t="shared" si="11"/>
        <v>#VALUE!</v>
      </c>
      <c r="AK51" s="79" t="str">
        <f>(IFERROR(VLOOKUP(AB51,Categories!$A$2:$B$20,2,1),""))</f>
        <v/>
      </c>
      <c r="AL51" s="79" t="str">
        <f ca="1">IFERROR(VLOOKUP((HLOOKUP((VLOOKUP($AB51,Categories!$A$2:$F$20,3,1)), $AB$3:$AJ51, (ROW()-ROW($AB$3)+1), 0)), INDIRECT(VLOOKUP($AB51,Categories!$A$2:$F$20,6,1)),2,0),AK51)</f>
        <v/>
      </c>
      <c r="AM51" s="79" t="str">
        <f ca="1">IFERROR(VLOOKUP((HLOOKUP((VLOOKUP($AB51,Categories!$A$2:$F$20,4,1)),$AB$3:$AJ51,(ROW()-ROW($AB$3)+1),0)),INDIRECT(VLOOKUP($AB51,Categories!$A$2:$H$20,7,1)),2,0),"")</f>
        <v/>
      </c>
      <c r="AN51" s="79" t="str">
        <f ca="1">IFERROR(VLOOKUP((HLOOKUP((VLOOKUP($AB51,Categories!$A$2:$F$20,5,1)), $AB$3:$AJ51, (ROW()-ROW($AB$3)+1), 0)), INDIRECT(VLOOKUP($AB51,Categories!$A$2:$H$20,8,1)),2,0),"")</f>
        <v/>
      </c>
      <c r="AO51" s="79" t="str">
        <f t="shared" ca="1" si="12"/>
        <v/>
      </c>
      <c r="AP51" s="81"/>
      <c r="AQ51" s="70" t="str">
        <f>IFERROR(VLOOKUP(VALUE(MID(AP51,1,1)),AdditionalElements!$A$2:$B$50,2,0),"")</f>
        <v/>
      </c>
      <c r="AR51" s="70" t="str">
        <f>IFERROR(VLOOKUP(VALUE(MID(AP51,2,1)),AdditionalElements!$H$2:$I$50,2,0),"")</f>
        <v/>
      </c>
      <c r="AS51" s="70" t="str">
        <f>IFERROR(VLOOKUP(VALUE(MID(AP51,3,1)),AdditionalElements!$O$2:$P$50,2,0),"")</f>
        <v/>
      </c>
      <c r="AT51" s="70" t="str">
        <f>IFERROR(VLOOKUP(VALUE(MID(AP51,4,1)),AdditionalElements!$V$2:$W$50,2,0),"")</f>
        <v/>
      </c>
      <c r="AU51" s="71"/>
      <c r="AV51" s="79" t="str">
        <f>IFERROR(IF(VALUE(MID(AU51,1,1))=1, VLOOKUP(VALUE(MID(AU51,1,1)), TxtPanelShape!$A$2:$C$50, 3, 0), (IF(VALUE(MID(AU51,1,1))&gt;=7, VLOOKUP(VALUE(MID(AU51,1,1)), TxtPanelShape!$A$2:$C$50, 3, 0),VLOOKUP(VALUE(MID(AU51,1,2)),TxtPanelShape!$A$2:$C$50,3,0)))), "")</f>
        <v/>
      </c>
      <c r="AW51" s="79" t="str">
        <f>IFERROR(IF(VALUE(MID(AU51,1,1))=1, ", "&amp;VLOOKUP(VALUE(MID(AU51,2,1)), TxtPanelShape!$H$2:$I$50, 2, 0), IF(VALUE(MID(AU51,1,1))&gt;=7, ", "&amp;VLOOKUP(VALUE(MID(AU51,2,1)), TxtPanelShape!$H$2:$I$50, 2, 0),"")), "")</f>
        <v/>
      </c>
      <c r="AX51" s="79" t="str">
        <f>IFERROR(IF(VALUE(MID(AU51,1,1))=1, ", "&amp;VLOOKUP(VALUE(MID(AU51,3,1)), TxtPanelShape!$O$2:$P$50, 2, 0), IF(VALUE(MID(AU51,1,1))&gt;=7, ", "&amp;VLOOKUP(VALUE(MID(AU51,3,1)), TxtPanelShape!$O$2:$P$50, 2, 0),"")),"")</f>
        <v/>
      </c>
      <c r="AY51" s="79" t="str">
        <f>IFERROR("; "&amp;VLOOKUP(VALUE(MID(AU51,4,1)), TxtPanelShape!$V$2:$W$50,2,0),"")</f>
        <v/>
      </c>
      <c r="AZ51" s="79" t="str">
        <f t="shared" si="13"/>
        <v/>
      </c>
      <c r="BA51" s="71"/>
      <c r="BB51" s="79" t="str">
        <f>IFERROR(IF(VALUE(MID(BA51,1,1))=1, VLOOKUP(VALUE(MID(BA51,1,1)), TxtPanelShape!$A$2:$C$50, 3, 0), (IF(VALUE(MID(BA51,1,1))&gt;=7, VLOOKUP(VALUE(MID(BA51,1,1)), TxtPanelShape!$A$2:$C$50, 3, 0),VLOOKUP(VALUE(MID(BA51,1,2)),TxtPanelShape!$A$2:$C$50,3,0)))), "")</f>
        <v/>
      </c>
      <c r="BC51" s="79" t="str">
        <f>IFERROR(IF(VALUE(MID(BA51,1,1))=1, ", "&amp;VLOOKUP(VALUE(MID(BA51,2,1)), TxtPanelShape!$H$2:$I$50, 2, 0), IF(VALUE(MID(BA51,1,1))&gt;=7, ", "&amp;VLOOKUP(VALUE(MID(BA51,2,1)), TxtPanelShape!$H$2:$I$50, 2, 0),"")), "")</f>
        <v/>
      </c>
      <c r="BD51" s="79" t="str">
        <f>IFERROR(IF(VALUE(MID(BA51,1,1))=1, ", "&amp;VLOOKUP(VALUE(MID(BA51,3,1)), TxtPanelShape!$O$2:$P$50, 2, 0), IF(VALUE(MID(BA51,1,1))&gt;=7, ", "&amp;VLOOKUP(VALUE(MID(BA51,3,1)), TxtPanelShape!$O$2:$P$50, 2, 0),"")),"")</f>
        <v/>
      </c>
      <c r="BE51" s="79" t="str">
        <f>IFERROR("; "&amp;VLOOKUP(VALUE(MID(BA51,4,1)), TxtPanelShape!$V$2:$W$50,2,0),"")</f>
        <v/>
      </c>
      <c r="BF51" s="79" t="str">
        <f t="shared" si="14"/>
        <v/>
      </c>
      <c r="BG51" s="71"/>
      <c r="BH51" s="79" t="str">
        <f>IFERROR(VLOOKUP(BG51, TxtPanelDefinition!$A$2:$B$50, 2, 0),"")</f>
        <v/>
      </c>
      <c r="BI51" s="71"/>
      <c r="BJ51" s="79" t="str">
        <f>IFERROR(VLOOKUP(BI51, TxtPanelDefinition!$A$2:$B$50, 2, 0),"")</f>
        <v/>
      </c>
      <c r="BK51" s="71"/>
      <c r="BL51" s="79" t="str">
        <f>IFERROR(VLOOKUP(BK51, InscrTechniques!$A$2:$B$50, 2, 0),"")</f>
        <v/>
      </c>
      <c r="BM51" s="71"/>
      <c r="BN51" s="79" t="str">
        <f>IFERROR(VLOOKUP(BM51, InscrTechniques!$A$2:$B$50, 2, 0),"")</f>
        <v/>
      </c>
      <c r="BO51" s="71"/>
      <c r="BP51" s="79" t="str">
        <f>IFERROR(VLOOKUP(BO51, InscrTechniques!$A$2:$B$50, 2, 0),"")</f>
        <v/>
      </c>
      <c r="BQ51" s="71"/>
      <c r="BR51" s="79" t="str">
        <f>IFERROR(VLOOKUP(BQ51, InscrTechniques!$A$2:$B$50, 2, 0),"")</f>
        <v/>
      </c>
      <c r="BS51" s="71"/>
      <c r="BT51" s="79" t="str">
        <f>IFERROR(VLOOKUP(BS51, InscrTechniques!$A$2:$B$50, 2, 0),"")</f>
        <v/>
      </c>
      <c r="BU51" s="71"/>
      <c r="BV51" s="79" t="str">
        <f>IFERROR(VLOOKUP(BU51, InscrTechniques!$A$2:$B$50, 2, 0),"")</f>
        <v/>
      </c>
      <c r="BW51" s="125"/>
      <c r="BX51" s="79" t="str">
        <f>IFERROR(VLOOKUP(BW51, InscrTechniques!$A$2:$B$50, 2, 0),"")</f>
        <v/>
      </c>
      <c r="BY51" s="125"/>
      <c r="BZ51" s="79" t="str">
        <f>IFERROR(VLOOKUP(BY51, InscrTechniques!$A$2:$B$50, 2, 0),"")</f>
        <v/>
      </c>
      <c r="CA51" s="74"/>
      <c r="CB51" s="114" t="str">
        <f>IFERROR(VLOOKUP(CA51, LetterStyle!$A$2:$B$50, 2, 0),"")</f>
        <v/>
      </c>
      <c r="CC51" s="74"/>
      <c r="CD51" s="114" t="str">
        <f>IFERROR(VLOOKUP(CC51, LetterStyle!$A$2:$B$50, 2, 0),"")</f>
        <v/>
      </c>
      <c r="CE51" s="74"/>
      <c r="CF51" s="114" t="str">
        <f>IFERROR(VLOOKUP(CE51, LetterStyle!$A$2:$B$50, 2, 0),"")</f>
        <v/>
      </c>
      <c r="CG51" s="74"/>
      <c r="CH51" s="79" t="str">
        <f>IFERROR(VLOOKUP(CG51, LetterStyle!$A$2:$B$50, 2, 0),"")</f>
        <v/>
      </c>
      <c r="CI51" s="71"/>
      <c r="CJ51" s="79" t="str">
        <f>IFERROR(VLOOKUP(CI51, DecMotifs!$A$1:$B$306, 2, 0),"")</f>
        <v/>
      </c>
      <c r="CK51" s="71"/>
      <c r="CL51" s="79" t="str">
        <f>IFERROR(VLOOKUP(CK51, DecMotifs!$A$1:$B$306, 2, 0),"")</f>
        <v/>
      </c>
      <c r="CM51" s="71"/>
      <c r="CN51" s="79" t="str">
        <f>IFERROR(VLOOKUP(CM51, DecMotifs!$A$1:$B$306, 2, 0),"")</f>
        <v/>
      </c>
      <c r="CO51" s="71"/>
      <c r="CP51" s="79" t="str">
        <f>IFERROR(VLOOKUP(CO51, MarginalDec!$A$2:$B$253, 2, 0),"")</f>
        <v/>
      </c>
      <c r="CQ51" s="71"/>
      <c r="CR51" s="79" t="str">
        <f>IFERROR(VLOOKUP(CQ51, MarginalDec!$A$2:$B$253, 2, 0),"")</f>
        <v/>
      </c>
      <c r="CS51" s="71"/>
      <c r="CT51" s="79" t="str">
        <f>IFERROR(VLOOKUP(CS51, MarginalDec!$A$2:$B$253, 2, 0),"")</f>
        <v/>
      </c>
      <c r="CU51" s="71"/>
      <c r="CV51" s="79" t="str">
        <f>IF(ISBLANK(CU51),"", IFERROR(VLOOKUP(CU51, Tooling!$A$2:$B$252, 2, 0),""))</f>
        <v/>
      </c>
      <c r="CW51" s="71"/>
      <c r="CX51" s="79" t="str">
        <f>IF(ISBLANK(CW51),"", IFERROR(VLOOKUP(CW51, Tooling!$A$2:$B$252, 2, 0),""))</f>
        <v/>
      </c>
      <c r="CY51" s="71"/>
      <c r="CZ51" s="79" t="str">
        <f>IF(ISBLANK(CY51),"", IFERROR(VLOOKUP(CY51, Repairs!$A$2:$B$252, 2, 0),""))</f>
        <v/>
      </c>
      <c r="DA51" s="77"/>
      <c r="DB51" s="71"/>
      <c r="DC51" s="79" t="str">
        <f>IFERROR(VLOOKUP(DB51, DatingReason!$A$2:$B$252, 2, 0),"")</f>
        <v/>
      </c>
      <c r="DD51" s="123" t="str">
        <f t="shared" si="15"/>
        <v/>
      </c>
      <c r="DF51" s="119" t="str">
        <f t="array" ref="DF51">IF(AND($B51&lt;&gt;"", $DE51&lt;&gt;"", $DE51&lt;&gt;"No"),MAX(IF($B51=PEOPLE!$B$4:$B$1000, PEOPLE!$Q$4:$Q$1000,""))+100,"")</f>
        <v/>
      </c>
      <c r="DG51" s="68"/>
      <c r="DH51" s="76">
        <f>COUNTIF(PEOPLE!B:B, MEMORIALS!B51)</f>
        <v>0</v>
      </c>
      <c r="DI51" s="82"/>
      <c r="DJ51" s="82"/>
      <c r="DK51" s="82"/>
      <c r="DL51" s="68"/>
      <c r="DM51" s="68"/>
      <c r="DN51" s="68"/>
      <c r="DO51" s="68"/>
      <c r="DP51" s="68"/>
    </row>
    <row r="52" spans="1:120" ht="15" customHeight="1" x14ac:dyDescent="0.25">
      <c r="A52" s="68"/>
      <c r="B52" s="69"/>
      <c r="C52" s="68"/>
      <c r="D52" s="68"/>
      <c r="E52" s="70" t="str">
        <f>IF(D52="","",VLOOKUP(D52,Denomination!$A$2:$B$50, 2, 0))</f>
        <v/>
      </c>
      <c r="F52" s="68"/>
      <c r="G52" s="71"/>
      <c r="H52" s="70" t="str">
        <f>IF(G52="","",VLOOKUP(G52,MCondition!$A$2:$B$50, 2, 0))</f>
        <v/>
      </c>
      <c r="I52" s="72"/>
      <c r="J52" s="71"/>
      <c r="K52" s="70" t="str">
        <f>IF(J52="","",VLOOKUP(J52,ICondition!$A$2:$B$50, 2, 0))</f>
        <v/>
      </c>
      <c r="L52" s="73"/>
      <c r="M52" s="73"/>
      <c r="N52" s="73"/>
      <c r="O52" s="73"/>
      <c r="P52" s="73"/>
      <c r="Q52" s="73"/>
      <c r="R52" s="78"/>
      <c r="S52" s="79" t="str">
        <f>IFERROR(VLOOKUP(R52,Material!$A$2:$B$59, 2, 0),"")</f>
        <v/>
      </c>
      <c r="T52" s="71"/>
      <c r="U52" s="79" t="str">
        <f>IFERROR(VLOOKUP(T52,Material!$A$2:$B$59, 2, 0),"")</f>
        <v/>
      </c>
      <c r="V52" s="71"/>
      <c r="W52" s="79" t="str">
        <f>IFERROR(VLOOKUP(V52,Material!$A$2:$B$59, 2, 0),"")</f>
        <v/>
      </c>
      <c r="X52" s="71"/>
      <c r="Y52" s="79" t="str">
        <f>IFERROR(VLOOKUP(X52,Material!$A$2:$B$59, 2, 0),"")</f>
        <v/>
      </c>
      <c r="Z52" s="71"/>
      <c r="AA52" s="79" t="str">
        <f>IFERROR(VLOOKUP(Z52,Material!$A$2:$B$59, 2, 0),"")</f>
        <v/>
      </c>
      <c r="AB52" s="74"/>
      <c r="AC52" s="75" t="e">
        <f t="shared" si="0"/>
        <v>#VALUE!</v>
      </c>
      <c r="AD52" s="75" t="e">
        <f t="shared" si="1"/>
        <v>#VALUE!</v>
      </c>
      <c r="AE52" s="75" t="e">
        <f t="shared" si="7"/>
        <v>#VALUE!</v>
      </c>
      <c r="AF52" s="75" t="e">
        <f t="shared" si="2"/>
        <v>#VALUE!</v>
      </c>
      <c r="AG52" s="75" t="e">
        <f t="shared" si="8"/>
        <v>#VALUE!</v>
      </c>
      <c r="AH52" s="75" t="e">
        <f t="shared" si="9"/>
        <v>#VALUE!</v>
      </c>
      <c r="AI52" s="75" t="e">
        <f t="shared" si="10"/>
        <v>#VALUE!</v>
      </c>
      <c r="AJ52" s="80" t="e">
        <f t="shared" si="11"/>
        <v>#VALUE!</v>
      </c>
      <c r="AK52" s="79" t="str">
        <f>(IFERROR(VLOOKUP(AB52,Categories!$A$2:$B$20,2,1),""))</f>
        <v/>
      </c>
      <c r="AL52" s="79" t="str">
        <f ca="1">IFERROR(VLOOKUP((HLOOKUP((VLOOKUP($AB52,Categories!$A$2:$F$20,3,1)), $AB$3:$AJ52, (ROW()-ROW($AB$3)+1), 0)), INDIRECT(VLOOKUP($AB52,Categories!$A$2:$F$20,6,1)),2,0),AK52)</f>
        <v/>
      </c>
      <c r="AM52" s="79" t="str">
        <f ca="1">IFERROR(VLOOKUP((HLOOKUP((VLOOKUP($AB52,Categories!$A$2:$F$20,4,1)),$AB$3:$AJ52,(ROW()-ROW($AB$3)+1),0)),INDIRECT(VLOOKUP($AB52,Categories!$A$2:$H$20,7,1)),2,0),"")</f>
        <v/>
      </c>
      <c r="AN52" s="79" t="str">
        <f ca="1">IFERROR(VLOOKUP((HLOOKUP((VLOOKUP($AB52,Categories!$A$2:$F$20,5,1)), $AB$3:$AJ52, (ROW()-ROW($AB$3)+1), 0)), INDIRECT(VLOOKUP($AB52,Categories!$A$2:$H$20,8,1)),2,0),"")</f>
        <v/>
      </c>
      <c r="AO52" s="79" t="str">
        <f t="shared" ca="1" si="12"/>
        <v/>
      </c>
      <c r="AP52" s="81"/>
      <c r="AQ52" s="70" t="str">
        <f>IFERROR(VLOOKUP(VALUE(MID(AP52,1,1)),AdditionalElements!$A$2:$B$50,2,0),"")</f>
        <v/>
      </c>
      <c r="AR52" s="70" t="str">
        <f>IFERROR(VLOOKUP(VALUE(MID(AP52,2,1)),AdditionalElements!$H$2:$I$50,2,0),"")</f>
        <v/>
      </c>
      <c r="AS52" s="70" t="str">
        <f>IFERROR(VLOOKUP(VALUE(MID(AP52,3,1)),AdditionalElements!$O$2:$P$50,2,0),"")</f>
        <v/>
      </c>
      <c r="AT52" s="70" t="str">
        <f>IFERROR(VLOOKUP(VALUE(MID(AP52,4,1)),AdditionalElements!$V$2:$W$50,2,0),"")</f>
        <v/>
      </c>
      <c r="AU52" s="71"/>
      <c r="AV52" s="79" t="str">
        <f>IFERROR(IF(VALUE(MID(AU52,1,1))=1, VLOOKUP(VALUE(MID(AU52,1,1)), TxtPanelShape!$A$2:$C$50, 3, 0), (IF(VALUE(MID(AU52,1,1))&gt;=7, VLOOKUP(VALUE(MID(AU52,1,1)), TxtPanelShape!$A$2:$C$50, 3, 0),VLOOKUP(VALUE(MID(AU52,1,2)),TxtPanelShape!$A$2:$C$50,3,0)))), "")</f>
        <v/>
      </c>
      <c r="AW52" s="79" t="str">
        <f>IFERROR(IF(VALUE(MID(AU52,1,1))=1, ", "&amp;VLOOKUP(VALUE(MID(AU52,2,1)), TxtPanelShape!$H$2:$I$50, 2, 0), IF(VALUE(MID(AU52,1,1))&gt;=7, ", "&amp;VLOOKUP(VALUE(MID(AU52,2,1)), TxtPanelShape!$H$2:$I$50, 2, 0),"")), "")</f>
        <v/>
      </c>
      <c r="AX52" s="79" t="str">
        <f>IFERROR(IF(VALUE(MID(AU52,1,1))=1, ", "&amp;VLOOKUP(VALUE(MID(AU52,3,1)), TxtPanelShape!$O$2:$P$50, 2, 0), IF(VALUE(MID(AU52,1,1))&gt;=7, ", "&amp;VLOOKUP(VALUE(MID(AU52,3,1)), TxtPanelShape!$O$2:$P$50, 2, 0),"")),"")</f>
        <v/>
      </c>
      <c r="AY52" s="79" t="str">
        <f>IFERROR("; "&amp;VLOOKUP(VALUE(MID(AU52,4,1)), TxtPanelShape!$V$2:$W$50,2,0),"")</f>
        <v/>
      </c>
      <c r="AZ52" s="79" t="str">
        <f t="shared" si="13"/>
        <v/>
      </c>
      <c r="BA52" s="71"/>
      <c r="BB52" s="79" t="str">
        <f>IFERROR(IF(VALUE(MID(BA52,1,1))=1, VLOOKUP(VALUE(MID(BA52,1,1)), TxtPanelShape!$A$2:$C$50, 3, 0), (IF(VALUE(MID(BA52,1,1))&gt;=7, VLOOKUP(VALUE(MID(BA52,1,1)), TxtPanelShape!$A$2:$C$50, 3, 0),VLOOKUP(VALUE(MID(BA52,1,2)),TxtPanelShape!$A$2:$C$50,3,0)))), "")</f>
        <v/>
      </c>
      <c r="BC52" s="79" t="str">
        <f>IFERROR(IF(VALUE(MID(BA52,1,1))=1, ", "&amp;VLOOKUP(VALUE(MID(BA52,2,1)), TxtPanelShape!$H$2:$I$50, 2, 0), IF(VALUE(MID(BA52,1,1))&gt;=7, ", "&amp;VLOOKUP(VALUE(MID(BA52,2,1)), TxtPanelShape!$H$2:$I$50, 2, 0),"")), "")</f>
        <v/>
      </c>
      <c r="BD52" s="79" t="str">
        <f>IFERROR(IF(VALUE(MID(BA52,1,1))=1, ", "&amp;VLOOKUP(VALUE(MID(BA52,3,1)), TxtPanelShape!$O$2:$P$50, 2, 0), IF(VALUE(MID(BA52,1,1))&gt;=7, ", "&amp;VLOOKUP(VALUE(MID(BA52,3,1)), TxtPanelShape!$O$2:$P$50, 2, 0),"")),"")</f>
        <v/>
      </c>
      <c r="BE52" s="79" t="str">
        <f>IFERROR("; "&amp;VLOOKUP(VALUE(MID(BA52,4,1)), TxtPanelShape!$V$2:$W$50,2,0),"")</f>
        <v/>
      </c>
      <c r="BF52" s="79" t="str">
        <f t="shared" si="14"/>
        <v/>
      </c>
      <c r="BG52" s="71"/>
      <c r="BH52" s="79" t="str">
        <f>IFERROR(VLOOKUP(BG52, TxtPanelDefinition!$A$2:$B$50, 2, 0),"")</f>
        <v/>
      </c>
      <c r="BI52" s="71"/>
      <c r="BJ52" s="79" t="str">
        <f>IFERROR(VLOOKUP(BI52, TxtPanelDefinition!$A$2:$B$50, 2, 0),"")</f>
        <v/>
      </c>
      <c r="BK52" s="71"/>
      <c r="BL52" s="79" t="str">
        <f>IFERROR(VLOOKUP(BK52, InscrTechniques!$A$2:$B$50, 2, 0),"")</f>
        <v/>
      </c>
      <c r="BM52" s="71"/>
      <c r="BN52" s="79" t="str">
        <f>IFERROR(VLOOKUP(BM52, InscrTechniques!$A$2:$B$50, 2, 0),"")</f>
        <v/>
      </c>
      <c r="BO52" s="71"/>
      <c r="BP52" s="79" t="str">
        <f>IFERROR(VLOOKUP(BO52, InscrTechniques!$A$2:$B$50, 2, 0),"")</f>
        <v/>
      </c>
      <c r="BQ52" s="71"/>
      <c r="BR52" s="79" t="str">
        <f>IFERROR(VLOOKUP(BQ52, InscrTechniques!$A$2:$B$50, 2, 0),"")</f>
        <v/>
      </c>
      <c r="BS52" s="71"/>
      <c r="BT52" s="79" t="str">
        <f>IFERROR(VLOOKUP(BS52, InscrTechniques!$A$2:$B$50, 2, 0),"")</f>
        <v/>
      </c>
      <c r="BU52" s="71"/>
      <c r="BV52" s="79" t="str">
        <f>IFERROR(VLOOKUP(BU52, InscrTechniques!$A$2:$B$50, 2, 0),"")</f>
        <v/>
      </c>
      <c r="BW52" s="125"/>
      <c r="BX52" s="79" t="str">
        <f>IFERROR(VLOOKUP(BW52, InscrTechniques!$A$2:$B$50, 2, 0),"")</f>
        <v/>
      </c>
      <c r="BY52" s="125"/>
      <c r="BZ52" s="79" t="str">
        <f>IFERROR(VLOOKUP(BY52, InscrTechniques!$A$2:$B$50, 2, 0),"")</f>
        <v/>
      </c>
      <c r="CA52" s="74"/>
      <c r="CB52" s="114" t="str">
        <f>IFERROR(VLOOKUP(CA52, LetterStyle!$A$2:$B$50, 2, 0),"")</f>
        <v/>
      </c>
      <c r="CC52" s="74"/>
      <c r="CD52" s="114" t="str">
        <f>IFERROR(VLOOKUP(CC52, LetterStyle!$A$2:$B$50, 2, 0),"")</f>
        <v/>
      </c>
      <c r="CE52" s="74"/>
      <c r="CF52" s="114" t="str">
        <f>IFERROR(VLOOKUP(CE52, LetterStyle!$A$2:$B$50, 2, 0),"")</f>
        <v/>
      </c>
      <c r="CG52" s="74"/>
      <c r="CH52" s="79" t="str">
        <f>IFERROR(VLOOKUP(CG52, LetterStyle!$A$2:$B$50, 2, 0),"")</f>
        <v/>
      </c>
      <c r="CI52" s="71"/>
      <c r="CJ52" s="79" t="str">
        <f>IFERROR(VLOOKUP(CI52, DecMotifs!$A$1:$B$306, 2, 0),"")</f>
        <v/>
      </c>
      <c r="CK52" s="71"/>
      <c r="CL52" s="79" t="str">
        <f>IFERROR(VLOOKUP(CK52, DecMotifs!$A$1:$B$306, 2, 0),"")</f>
        <v/>
      </c>
      <c r="CM52" s="71"/>
      <c r="CN52" s="79" t="str">
        <f>IFERROR(VLOOKUP(CM52, DecMotifs!$A$1:$B$306, 2, 0),"")</f>
        <v/>
      </c>
      <c r="CO52" s="71"/>
      <c r="CP52" s="79" t="str">
        <f>IFERROR(VLOOKUP(CO52, MarginalDec!$A$2:$B$253, 2, 0),"")</f>
        <v/>
      </c>
      <c r="CQ52" s="71"/>
      <c r="CR52" s="79" t="str">
        <f>IFERROR(VLOOKUP(CQ52, MarginalDec!$A$2:$B$253, 2, 0),"")</f>
        <v/>
      </c>
      <c r="CS52" s="71"/>
      <c r="CT52" s="79" t="str">
        <f>IFERROR(VLOOKUP(CS52, MarginalDec!$A$2:$B$253, 2, 0),"")</f>
        <v/>
      </c>
      <c r="CU52" s="71"/>
      <c r="CV52" s="79" t="str">
        <f>IF(ISBLANK(CU52),"", IFERROR(VLOOKUP(CU52, Tooling!$A$2:$B$252, 2, 0),""))</f>
        <v/>
      </c>
      <c r="CW52" s="71"/>
      <c r="CX52" s="79" t="str">
        <f>IF(ISBLANK(CW52),"", IFERROR(VLOOKUP(CW52, Tooling!$A$2:$B$252, 2, 0),""))</f>
        <v/>
      </c>
      <c r="CY52" s="71"/>
      <c r="CZ52" s="79" t="str">
        <f>IF(ISBLANK(CY52),"", IFERROR(VLOOKUP(CY52, Repairs!$A$2:$B$252, 2, 0),""))</f>
        <v/>
      </c>
      <c r="DA52" s="77"/>
      <c r="DB52" s="71"/>
      <c r="DC52" s="79" t="str">
        <f>IFERROR(VLOOKUP(DB52, DatingReason!$A$2:$B$252, 2, 0),"")</f>
        <v/>
      </c>
      <c r="DD52" s="123" t="str">
        <f t="shared" si="15"/>
        <v/>
      </c>
      <c r="DF52" s="119" t="str">
        <f t="array" ref="DF52">IF(AND($B52&lt;&gt;"", $DE52&lt;&gt;"", $DE52&lt;&gt;"No"),MAX(IF($B52=PEOPLE!$B$4:$B$1000, PEOPLE!$Q$4:$Q$1000,""))+100,"")</f>
        <v/>
      </c>
      <c r="DG52" s="68"/>
      <c r="DH52" s="76">
        <f>COUNTIF(PEOPLE!B:B, MEMORIALS!B52)</f>
        <v>0</v>
      </c>
      <c r="DI52" s="82"/>
      <c r="DJ52" s="82"/>
      <c r="DK52" s="82"/>
      <c r="DL52" s="68"/>
      <c r="DM52" s="68"/>
      <c r="DN52" s="68"/>
      <c r="DO52" s="68"/>
      <c r="DP52" s="68"/>
    </row>
    <row r="53" spans="1:120" ht="15" customHeight="1" x14ac:dyDescent="0.25">
      <c r="A53" s="68"/>
      <c r="B53" s="69"/>
      <c r="C53" s="68"/>
      <c r="D53" s="68"/>
      <c r="E53" s="70" t="str">
        <f>IF(D53="","",VLOOKUP(D53,Denomination!$A$2:$B$50, 2, 0))</f>
        <v/>
      </c>
      <c r="F53" s="68"/>
      <c r="G53" s="71"/>
      <c r="H53" s="70" t="str">
        <f>IF(G53="","",VLOOKUP(G53,MCondition!$A$2:$B$50, 2, 0))</f>
        <v/>
      </c>
      <c r="I53" s="72"/>
      <c r="J53" s="71"/>
      <c r="K53" s="70" t="str">
        <f>IF(J53="","",VLOOKUP(J53,ICondition!$A$2:$B$50, 2, 0))</f>
        <v/>
      </c>
      <c r="L53" s="73"/>
      <c r="M53" s="73"/>
      <c r="N53" s="73"/>
      <c r="O53" s="73"/>
      <c r="P53" s="73"/>
      <c r="Q53" s="73"/>
      <c r="R53" s="78"/>
      <c r="S53" s="79" t="str">
        <f>IFERROR(VLOOKUP(R53,Material!$A$2:$B$59, 2, 0),"")</f>
        <v/>
      </c>
      <c r="T53" s="71"/>
      <c r="U53" s="79" t="str">
        <f>IFERROR(VLOOKUP(T53,Material!$A$2:$B$59, 2, 0),"")</f>
        <v/>
      </c>
      <c r="V53" s="71"/>
      <c r="W53" s="79" t="str">
        <f>IFERROR(VLOOKUP(V53,Material!$A$2:$B$59, 2, 0),"")</f>
        <v/>
      </c>
      <c r="X53" s="71"/>
      <c r="Y53" s="79" t="str">
        <f>IFERROR(VLOOKUP(X53,Material!$A$2:$B$59, 2, 0),"")</f>
        <v/>
      </c>
      <c r="Z53" s="71"/>
      <c r="AA53" s="79" t="str">
        <f>IFERROR(VLOOKUP(Z53,Material!$A$2:$B$59, 2, 0),"")</f>
        <v/>
      </c>
      <c r="AB53" s="74"/>
      <c r="AC53" s="75" t="e">
        <f t="shared" si="0"/>
        <v>#VALUE!</v>
      </c>
      <c r="AD53" s="75" t="e">
        <f t="shared" si="1"/>
        <v>#VALUE!</v>
      </c>
      <c r="AE53" s="75" t="e">
        <f t="shared" si="7"/>
        <v>#VALUE!</v>
      </c>
      <c r="AF53" s="75" t="e">
        <f t="shared" si="2"/>
        <v>#VALUE!</v>
      </c>
      <c r="AG53" s="75" t="e">
        <f t="shared" si="8"/>
        <v>#VALUE!</v>
      </c>
      <c r="AH53" s="75" t="e">
        <f t="shared" si="9"/>
        <v>#VALUE!</v>
      </c>
      <c r="AI53" s="75" t="e">
        <f t="shared" si="10"/>
        <v>#VALUE!</v>
      </c>
      <c r="AJ53" s="80" t="e">
        <f t="shared" si="11"/>
        <v>#VALUE!</v>
      </c>
      <c r="AK53" s="79" t="str">
        <f>(IFERROR(VLOOKUP(AB53,Categories!$A$2:$B$20,2,1),""))</f>
        <v/>
      </c>
      <c r="AL53" s="79" t="str">
        <f ca="1">IFERROR(VLOOKUP((HLOOKUP((VLOOKUP($AB53,Categories!$A$2:$F$20,3,1)), $AB$3:$AJ53, (ROW()-ROW($AB$3)+1), 0)), INDIRECT(VLOOKUP($AB53,Categories!$A$2:$F$20,6,1)),2,0),AK53)</f>
        <v/>
      </c>
      <c r="AM53" s="79" t="str">
        <f ca="1">IFERROR(VLOOKUP((HLOOKUP((VLOOKUP($AB53,Categories!$A$2:$F$20,4,1)),$AB$3:$AJ53,(ROW()-ROW($AB$3)+1),0)),INDIRECT(VLOOKUP($AB53,Categories!$A$2:$H$20,7,1)),2,0),"")</f>
        <v/>
      </c>
      <c r="AN53" s="79" t="str">
        <f ca="1">IFERROR(VLOOKUP((HLOOKUP((VLOOKUP($AB53,Categories!$A$2:$F$20,5,1)), $AB$3:$AJ53, (ROW()-ROW($AB$3)+1), 0)), INDIRECT(VLOOKUP($AB53,Categories!$A$2:$H$20,8,1)),2,0),"")</f>
        <v/>
      </c>
      <c r="AO53" s="79" t="str">
        <f t="shared" ca="1" si="12"/>
        <v/>
      </c>
      <c r="AP53" s="81"/>
      <c r="AQ53" s="70" t="str">
        <f>IFERROR(VLOOKUP(VALUE(MID(AP53,1,1)),AdditionalElements!$A$2:$B$50,2,0),"")</f>
        <v/>
      </c>
      <c r="AR53" s="70" t="str">
        <f>IFERROR(VLOOKUP(VALUE(MID(AP53,2,1)),AdditionalElements!$H$2:$I$50,2,0),"")</f>
        <v/>
      </c>
      <c r="AS53" s="70" t="str">
        <f>IFERROR(VLOOKUP(VALUE(MID(AP53,3,1)),AdditionalElements!$O$2:$P$50,2,0),"")</f>
        <v/>
      </c>
      <c r="AT53" s="70" t="str">
        <f>IFERROR(VLOOKUP(VALUE(MID(AP53,4,1)),AdditionalElements!$V$2:$W$50,2,0),"")</f>
        <v/>
      </c>
      <c r="AU53" s="71"/>
      <c r="AV53" s="79" t="str">
        <f>IFERROR(IF(VALUE(MID(AU53,1,1))=1, VLOOKUP(VALUE(MID(AU53,1,1)), TxtPanelShape!$A$2:$C$50, 3, 0), (IF(VALUE(MID(AU53,1,1))&gt;=7, VLOOKUP(VALUE(MID(AU53,1,1)), TxtPanelShape!$A$2:$C$50, 3, 0),VLOOKUP(VALUE(MID(AU53,1,2)),TxtPanelShape!$A$2:$C$50,3,0)))), "")</f>
        <v/>
      </c>
      <c r="AW53" s="79" t="str">
        <f>IFERROR(IF(VALUE(MID(AU53,1,1))=1, ", "&amp;VLOOKUP(VALUE(MID(AU53,2,1)), TxtPanelShape!$H$2:$I$50, 2, 0), IF(VALUE(MID(AU53,1,1))&gt;=7, ", "&amp;VLOOKUP(VALUE(MID(AU53,2,1)), TxtPanelShape!$H$2:$I$50, 2, 0),"")), "")</f>
        <v/>
      </c>
      <c r="AX53" s="79" t="str">
        <f>IFERROR(IF(VALUE(MID(AU53,1,1))=1, ", "&amp;VLOOKUP(VALUE(MID(AU53,3,1)), TxtPanelShape!$O$2:$P$50, 2, 0), IF(VALUE(MID(AU53,1,1))&gt;=7, ", "&amp;VLOOKUP(VALUE(MID(AU53,3,1)), TxtPanelShape!$O$2:$P$50, 2, 0),"")),"")</f>
        <v/>
      </c>
      <c r="AY53" s="79" t="str">
        <f>IFERROR("; "&amp;VLOOKUP(VALUE(MID(AU53,4,1)), TxtPanelShape!$V$2:$W$50,2,0),"")</f>
        <v/>
      </c>
      <c r="AZ53" s="79" t="str">
        <f t="shared" si="13"/>
        <v/>
      </c>
      <c r="BA53" s="71"/>
      <c r="BB53" s="79" t="str">
        <f>IFERROR(IF(VALUE(MID(BA53,1,1))=1, VLOOKUP(VALUE(MID(BA53,1,1)), TxtPanelShape!$A$2:$C$50, 3, 0), (IF(VALUE(MID(BA53,1,1))&gt;=7, VLOOKUP(VALUE(MID(BA53,1,1)), TxtPanelShape!$A$2:$C$50, 3, 0),VLOOKUP(VALUE(MID(BA53,1,2)),TxtPanelShape!$A$2:$C$50,3,0)))), "")</f>
        <v/>
      </c>
      <c r="BC53" s="79" t="str">
        <f>IFERROR(IF(VALUE(MID(BA53,1,1))=1, ", "&amp;VLOOKUP(VALUE(MID(BA53,2,1)), TxtPanelShape!$H$2:$I$50, 2, 0), IF(VALUE(MID(BA53,1,1))&gt;=7, ", "&amp;VLOOKUP(VALUE(MID(BA53,2,1)), TxtPanelShape!$H$2:$I$50, 2, 0),"")), "")</f>
        <v/>
      </c>
      <c r="BD53" s="79" t="str">
        <f>IFERROR(IF(VALUE(MID(BA53,1,1))=1, ", "&amp;VLOOKUP(VALUE(MID(BA53,3,1)), TxtPanelShape!$O$2:$P$50, 2, 0), IF(VALUE(MID(BA53,1,1))&gt;=7, ", "&amp;VLOOKUP(VALUE(MID(BA53,3,1)), TxtPanelShape!$O$2:$P$50, 2, 0),"")),"")</f>
        <v/>
      </c>
      <c r="BE53" s="79" t="str">
        <f>IFERROR("; "&amp;VLOOKUP(VALUE(MID(BA53,4,1)), TxtPanelShape!$V$2:$W$50,2,0),"")</f>
        <v/>
      </c>
      <c r="BF53" s="79" t="str">
        <f t="shared" si="14"/>
        <v/>
      </c>
      <c r="BG53" s="71"/>
      <c r="BH53" s="79" t="str">
        <f>IFERROR(VLOOKUP(BG53, TxtPanelDefinition!$A$2:$B$50, 2, 0),"")</f>
        <v/>
      </c>
      <c r="BI53" s="71"/>
      <c r="BJ53" s="79" t="str">
        <f>IFERROR(VLOOKUP(BI53, TxtPanelDefinition!$A$2:$B$50, 2, 0),"")</f>
        <v/>
      </c>
      <c r="BK53" s="71"/>
      <c r="BL53" s="79" t="str">
        <f>IFERROR(VLOOKUP(BK53, InscrTechniques!$A$2:$B$50, 2, 0),"")</f>
        <v/>
      </c>
      <c r="BM53" s="71"/>
      <c r="BN53" s="79" t="str">
        <f>IFERROR(VLOOKUP(BM53, InscrTechniques!$A$2:$B$50, 2, 0),"")</f>
        <v/>
      </c>
      <c r="BO53" s="71"/>
      <c r="BP53" s="79" t="str">
        <f>IFERROR(VLOOKUP(BO53, InscrTechniques!$A$2:$B$50, 2, 0),"")</f>
        <v/>
      </c>
      <c r="BQ53" s="71"/>
      <c r="BR53" s="79" t="str">
        <f>IFERROR(VLOOKUP(BQ53, InscrTechniques!$A$2:$B$50, 2, 0),"")</f>
        <v/>
      </c>
      <c r="BS53" s="71"/>
      <c r="BT53" s="79" t="str">
        <f>IFERROR(VLOOKUP(BS53, InscrTechniques!$A$2:$B$50, 2, 0),"")</f>
        <v/>
      </c>
      <c r="BU53" s="71"/>
      <c r="BV53" s="79" t="str">
        <f>IFERROR(VLOOKUP(BU53, InscrTechniques!$A$2:$B$50, 2, 0),"")</f>
        <v/>
      </c>
      <c r="BW53" s="125"/>
      <c r="BX53" s="79" t="str">
        <f>IFERROR(VLOOKUP(BW53, InscrTechniques!$A$2:$B$50, 2, 0),"")</f>
        <v/>
      </c>
      <c r="BY53" s="125"/>
      <c r="BZ53" s="79" t="str">
        <f>IFERROR(VLOOKUP(BY53, InscrTechniques!$A$2:$B$50, 2, 0),"")</f>
        <v/>
      </c>
      <c r="CA53" s="74"/>
      <c r="CB53" s="114" t="str">
        <f>IFERROR(VLOOKUP(CA53, LetterStyle!$A$2:$B$50, 2, 0),"")</f>
        <v/>
      </c>
      <c r="CC53" s="74"/>
      <c r="CD53" s="114" t="str">
        <f>IFERROR(VLOOKUP(CC53, LetterStyle!$A$2:$B$50, 2, 0),"")</f>
        <v/>
      </c>
      <c r="CE53" s="74"/>
      <c r="CF53" s="114" t="str">
        <f>IFERROR(VLOOKUP(CE53, LetterStyle!$A$2:$B$50, 2, 0),"")</f>
        <v/>
      </c>
      <c r="CG53" s="74"/>
      <c r="CH53" s="79" t="str">
        <f>IFERROR(VLOOKUP(CG53, LetterStyle!$A$2:$B$50, 2, 0),"")</f>
        <v/>
      </c>
      <c r="CI53" s="71"/>
      <c r="CJ53" s="79" t="str">
        <f>IFERROR(VLOOKUP(CI53, DecMotifs!$A$1:$B$306, 2, 0),"")</f>
        <v/>
      </c>
      <c r="CK53" s="71"/>
      <c r="CL53" s="79" t="str">
        <f>IFERROR(VLOOKUP(CK53, DecMotifs!$A$1:$B$306, 2, 0),"")</f>
        <v/>
      </c>
      <c r="CM53" s="71"/>
      <c r="CN53" s="79" t="str">
        <f>IFERROR(VLOOKUP(CM53, DecMotifs!$A$1:$B$306, 2, 0),"")</f>
        <v/>
      </c>
      <c r="CO53" s="71"/>
      <c r="CP53" s="79" t="str">
        <f>IFERROR(VLOOKUP(CO53, MarginalDec!$A$2:$B$253, 2, 0),"")</f>
        <v/>
      </c>
      <c r="CQ53" s="71"/>
      <c r="CR53" s="79" t="str">
        <f>IFERROR(VLOOKUP(CQ53, MarginalDec!$A$2:$B$253, 2, 0),"")</f>
        <v/>
      </c>
      <c r="CS53" s="71"/>
      <c r="CT53" s="79" t="str">
        <f>IFERROR(VLOOKUP(CS53, MarginalDec!$A$2:$B$253, 2, 0),"")</f>
        <v/>
      </c>
      <c r="CU53" s="71"/>
      <c r="CV53" s="79" t="str">
        <f>IF(ISBLANK(CU53),"", IFERROR(VLOOKUP(CU53, Tooling!$A$2:$B$252, 2, 0),""))</f>
        <v/>
      </c>
      <c r="CW53" s="71"/>
      <c r="CX53" s="79" t="str">
        <f>IF(ISBLANK(CW53),"", IFERROR(VLOOKUP(CW53, Tooling!$A$2:$B$252, 2, 0),""))</f>
        <v/>
      </c>
      <c r="CY53" s="71"/>
      <c r="CZ53" s="79" t="str">
        <f>IF(ISBLANK(CY53),"", IFERROR(VLOOKUP(CY53, Repairs!$A$2:$B$252, 2, 0),""))</f>
        <v/>
      </c>
      <c r="DA53" s="77"/>
      <c r="DB53" s="71"/>
      <c r="DC53" s="79" t="str">
        <f>IFERROR(VLOOKUP(DB53, DatingReason!$A$2:$B$252, 2, 0),"")</f>
        <v/>
      </c>
      <c r="DD53" s="123" t="str">
        <f t="shared" si="15"/>
        <v/>
      </c>
      <c r="DF53" s="119" t="str">
        <f t="array" ref="DF53">IF(AND($B53&lt;&gt;"", $DE53&lt;&gt;"", $DE53&lt;&gt;"No"),MAX(IF($B53=PEOPLE!$B$4:$B$1000, PEOPLE!$Q$4:$Q$1000,""))+100,"")</f>
        <v/>
      </c>
      <c r="DG53" s="68"/>
      <c r="DH53" s="76">
        <f>COUNTIF(PEOPLE!B:B, MEMORIALS!B53)</f>
        <v>0</v>
      </c>
      <c r="DI53" s="82"/>
      <c r="DJ53" s="82"/>
      <c r="DK53" s="82"/>
      <c r="DL53" s="68"/>
      <c r="DM53" s="68"/>
      <c r="DN53" s="68"/>
      <c r="DO53" s="68"/>
      <c r="DP53" s="68"/>
    </row>
    <row r="54" spans="1:120" ht="15" customHeight="1" x14ac:dyDescent="0.25">
      <c r="A54" s="68"/>
      <c r="B54" s="69"/>
      <c r="C54" s="68"/>
      <c r="D54" s="68"/>
      <c r="E54" s="70" t="str">
        <f>IF(D54="","",VLOOKUP(D54,Denomination!$A$2:$B$50, 2, 0))</f>
        <v/>
      </c>
      <c r="F54" s="68"/>
      <c r="G54" s="71"/>
      <c r="H54" s="70" t="str">
        <f>IF(G54="","",VLOOKUP(G54,MCondition!$A$2:$B$50, 2, 0))</f>
        <v/>
      </c>
      <c r="I54" s="72"/>
      <c r="J54" s="71"/>
      <c r="K54" s="70" t="str">
        <f>IF(J54="","",VLOOKUP(J54,ICondition!$A$2:$B$50, 2, 0))</f>
        <v/>
      </c>
      <c r="L54" s="73"/>
      <c r="M54" s="73"/>
      <c r="N54" s="73"/>
      <c r="O54" s="73"/>
      <c r="P54" s="73"/>
      <c r="Q54" s="73"/>
      <c r="R54" s="78"/>
      <c r="S54" s="79" t="str">
        <f>IFERROR(VLOOKUP(R54,Material!$A$2:$B$59, 2, 0),"")</f>
        <v/>
      </c>
      <c r="T54" s="71"/>
      <c r="U54" s="79" t="str">
        <f>IFERROR(VLOOKUP(T54,Material!$A$2:$B$59, 2, 0),"")</f>
        <v/>
      </c>
      <c r="V54" s="71"/>
      <c r="W54" s="79" t="str">
        <f>IFERROR(VLOOKUP(V54,Material!$A$2:$B$59, 2, 0),"")</f>
        <v/>
      </c>
      <c r="X54" s="71"/>
      <c r="Y54" s="79" t="str">
        <f>IFERROR(VLOOKUP(X54,Material!$A$2:$B$59, 2, 0),"")</f>
        <v/>
      </c>
      <c r="Z54" s="71"/>
      <c r="AA54" s="79" t="str">
        <f>IFERROR(VLOOKUP(Z54,Material!$A$2:$B$59, 2, 0),"")</f>
        <v/>
      </c>
      <c r="AB54" s="74"/>
      <c r="AC54" s="75" t="e">
        <f t="shared" si="0"/>
        <v>#VALUE!</v>
      </c>
      <c r="AD54" s="75" t="e">
        <f t="shared" si="1"/>
        <v>#VALUE!</v>
      </c>
      <c r="AE54" s="75" t="e">
        <f t="shared" si="7"/>
        <v>#VALUE!</v>
      </c>
      <c r="AF54" s="75" t="e">
        <f t="shared" si="2"/>
        <v>#VALUE!</v>
      </c>
      <c r="AG54" s="75" t="e">
        <f t="shared" si="8"/>
        <v>#VALUE!</v>
      </c>
      <c r="AH54" s="75" t="e">
        <f t="shared" si="9"/>
        <v>#VALUE!</v>
      </c>
      <c r="AI54" s="75" t="e">
        <f t="shared" si="10"/>
        <v>#VALUE!</v>
      </c>
      <c r="AJ54" s="80" t="e">
        <f t="shared" si="11"/>
        <v>#VALUE!</v>
      </c>
      <c r="AK54" s="79" t="str">
        <f>(IFERROR(VLOOKUP(AB54,Categories!$A$2:$B$20,2,1),""))</f>
        <v/>
      </c>
      <c r="AL54" s="79" t="str">
        <f ca="1">IFERROR(VLOOKUP((HLOOKUP((VLOOKUP($AB54,Categories!$A$2:$F$20,3,1)), $AB$3:$AJ54, (ROW()-ROW($AB$3)+1), 0)), INDIRECT(VLOOKUP($AB54,Categories!$A$2:$F$20,6,1)),2,0),AK54)</f>
        <v/>
      </c>
      <c r="AM54" s="79" t="str">
        <f ca="1">IFERROR(VLOOKUP((HLOOKUP((VLOOKUP($AB54,Categories!$A$2:$F$20,4,1)),$AB$3:$AJ54,(ROW()-ROW($AB$3)+1),0)),INDIRECT(VLOOKUP($AB54,Categories!$A$2:$H$20,7,1)),2,0),"")</f>
        <v/>
      </c>
      <c r="AN54" s="79" t="str">
        <f ca="1">IFERROR(VLOOKUP((HLOOKUP((VLOOKUP($AB54,Categories!$A$2:$F$20,5,1)), $AB$3:$AJ54, (ROW()-ROW($AB$3)+1), 0)), INDIRECT(VLOOKUP($AB54,Categories!$A$2:$H$20,8,1)),2,0),"")</f>
        <v/>
      </c>
      <c r="AO54" s="79" t="str">
        <f t="shared" ca="1" si="12"/>
        <v/>
      </c>
      <c r="AP54" s="81"/>
      <c r="AQ54" s="70" t="str">
        <f>IFERROR(VLOOKUP(VALUE(MID(AP54,1,1)),AdditionalElements!$A$2:$B$50,2,0),"")</f>
        <v/>
      </c>
      <c r="AR54" s="70" t="str">
        <f>IFERROR(VLOOKUP(VALUE(MID(AP54,2,1)),AdditionalElements!$H$2:$I$50,2,0),"")</f>
        <v/>
      </c>
      <c r="AS54" s="70" t="str">
        <f>IFERROR(VLOOKUP(VALUE(MID(AP54,3,1)),AdditionalElements!$O$2:$P$50,2,0),"")</f>
        <v/>
      </c>
      <c r="AT54" s="70" t="str">
        <f>IFERROR(VLOOKUP(VALUE(MID(AP54,4,1)),AdditionalElements!$V$2:$W$50,2,0),"")</f>
        <v/>
      </c>
      <c r="AU54" s="71"/>
      <c r="AV54" s="79" t="str">
        <f>IFERROR(IF(VALUE(MID(AU54,1,1))=1, VLOOKUP(VALUE(MID(AU54,1,1)), TxtPanelShape!$A$2:$C$50, 3, 0), (IF(VALUE(MID(AU54,1,1))&gt;=7, VLOOKUP(VALUE(MID(AU54,1,1)), TxtPanelShape!$A$2:$C$50, 3, 0),VLOOKUP(VALUE(MID(AU54,1,2)),TxtPanelShape!$A$2:$C$50,3,0)))), "")</f>
        <v/>
      </c>
      <c r="AW54" s="79" t="str">
        <f>IFERROR(IF(VALUE(MID(AU54,1,1))=1, ", "&amp;VLOOKUP(VALUE(MID(AU54,2,1)), TxtPanelShape!$H$2:$I$50, 2, 0), IF(VALUE(MID(AU54,1,1))&gt;=7, ", "&amp;VLOOKUP(VALUE(MID(AU54,2,1)), TxtPanelShape!$H$2:$I$50, 2, 0),"")), "")</f>
        <v/>
      </c>
      <c r="AX54" s="79" t="str">
        <f>IFERROR(IF(VALUE(MID(AU54,1,1))=1, ", "&amp;VLOOKUP(VALUE(MID(AU54,3,1)), TxtPanelShape!$O$2:$P$50, 2, 0), IF(VALUE(MID(AU54,1,1))&gt;=7, ", "&amp;VLOOKUP(VALUE(MID(AU54,3,1)), TxtPanelShape!$O$2:$P$50, 2, 0),"")),"")</f>
        <v/>
      </c>
      <c r="AY54" s="79" t="str">
        <f>IFERROR("; "&amp;VLOOKUP(VALUE(MID(AU54,4,1)), TxtPanelShape!$V$2:$W$50,2,0),"")</f>
        <v/>
      </c>
      <c r="AZ54" s="79" t="str">
        <f t="shared" si="13"/>
        <v/>
      </c>
      <c r="BA54" s="71"/>
      <c r="BB54" s="79" t="str">
        <f>IFERROR(IF(VALUE(MID(BA54,1,1))=1, VLOOKUP(VALUE(MID(BA54,1,1)), TxtPanelShape!$A$2:$C$50, 3, 0), (IF(VALUE(MID(BA54,1,1))&gt;=7, VLOOKUP(VALUE(MID(BA54,1,1)), TxtPanelShape!$A$2:$C$50, 3, 0),VLOOKUP(VALUE(MID(BA54,1,2)),TxtPanelShape!$A$2:$C$50,3,0)))), "")</f>
        <v/>
      </c>
      <c r="BC54" s="79" t="str">
        <f>IFERROR(IF(VALUE(MID(BA54,1,1))=1, ", "&amp;VLOOKUP(VALUE(MID(BA54,2,1)), TxtPanelShape!$H$2:$I$50, 2, 0), IF(VALUE(MID(BA54,1,1))&gt;=7, ", "&amp;VLOOKUP(VALUE(MID(BA54,2,1)), TxtPanelShape!$H$2:$I$50, 2, 0),"")), "")</f>
        <v/>
      </c>
      <c r="BD54" s="79" t="str">
        <f>IFERROR(IF(VALUE(MID(BA54,1,1))=1, ", "&amp;VLOOKUP(VALUE(MID(BA54,3,1)), TxtPanelShape!$O$2:$P$50, 2, 0), IF(VALUE(MID(BA54,1,1))&gt;=7, ", "&amp;VLOOKUP(VALUE(MID(BA54,3,1)), TxtPanelShape!$O$2:$P$50, 2, 0),"")),"")</f>
        <v/>
      </c>
      <c r="BE54" s="79" t="str">
        <f>IFERROR("; "&amp;VLOOKUP(VALUE(MID(BA54,4,1)), TxtPanelShape!$V$2:$W$50,2,0),"")</f>
        <v/>
      </c>
      <c r="BF54" s="79" t="str">
        <f t="shared" si="14"/>
        <v/>
      </c>
      <c r="BG54" s="71"/>
      <c r="BH54" s="79" t="str">
        <f>IFERROR(VLOOKUP(BG54, TxtPanelDefinition!$A$2:$B$50, 2, 0),"")</f>
        <v/>
      </c>
      <c r="BI54" s="71"/>
      <c r="BJ54" s="79" t="str">
        <f>IFERROR(VLOOKUP(BI54, TxtPanelDefinition!$A$2:$B$50, 2, 0),"")</f>
        <v/>
      </c>
      <c r="BK54" s="71"/>
      <c r="BL54" s="79" t="str">
        <f>IFERROR(VLOOKUP(BK54, InscrTechniques!$A$2:$B$50, 2, 0),"")</f>
        <v/>
      </c>
      <c r="BM54" s="71"/>
      <c r="BN54" s="79" t="str">
        <f>IFERROR(VLOOKUP(BM54, InscrTechniques!$A$2:$B$50, 2, 0),"")</f>
        <v/>
      </c>
      <c r="BO54" s="71"/>
      <c r="BP54" s="79" t="str">
        <f>IFERROR(VLOOKUP(BO54, InscrTechniques!$A$2:$B$50, 2, 0),"")</f>
        <v/>
      </c>
      <c r="BQ54" s="71"/>
      <c r="BR54" s="79" t="str">
        <f>IFERROR(VLOOKUP(BQ54, InscrTechniques!$A$2:$B$50, 2, 0),"")</f>
        <v/>
      </c>
      <c r="BS54" s="71"/>
      <c r="BT54" s="79" t="str">
        <f>IFERROR(VLOOKUP(BS54, InscrTechniques!$A$2:$B$50, 2, 0),"")</f>
        <v/>
      </c>
      <c r="BU54" s="71"/>
      <c r="BV54" s="79" t="str">
        <f>IFERROR(VLOOKUP(BU54, InscrTechniques!$A$2:$B$50, 2, 0),"")</f>
        <v/>
      </c>
      <c r="BW54" s="125"/>
      <c r="BX54" s="79" t="str">
        <f>IFERROR(VLOOKUP(BW54, InscrTechniques!$A$2:$B$50, 2, 0),"")</f>
        <v/>
      </c>
      <c r="BY54" s="125"/>
      <c r="BZ54" s="79" t="str">
        <f>IFERROR(VLOOKUP(BY54, InscrTechniques!$A$2:$B$50, 2, 0),"")</f>
        <v/>
      </c>
      <c r="CA54" s="74"/>
      <c r="CB54" s="114" t="str">
        <f>IFERROR(VLOOKUP(CA54, LetterStyle!$A$2:$B$50, 2, 0),"")</f>
        <v/>
      </c>
      <c r="CC54" s="74"/>
      <c r="CD54" s="114" t="str">
        <f>IFERROR(VLOOKUP(CC54, LetterStyle!$A$2:$B$50, 2, 0),"")</f>
        <v/>
      </c>
      <c r="CE54" s="74"/>
      <c r="CF54" s="114" t="str">
        <f>IFERROR(VLOOKUP(CE54, LetterStyle!$A$2:$B$50, 2, 0),"")</f>
        <v/>
      </c>
      <c r="CG54" s="74"/>
      <c r="CH54" s="79" t="str">
        <f>IFERROR(VLOOKUP(CG54, LetterStyle!$A$2:$B$50, 2, 0),"")</f>
        <v/>
      </c>
      <c r="CI54" s="71"/>
      <c r="CJ54" s="79" t="str">
        <f>IFERROR(VLOOKUP(CI54, DecMotifs!$A$1:$B$306, 2, 0),"")</f>
        <v/>
      </c>
      <c r="CK54" s="71"/>
      <c r="CL54" s="79" t="str">
        <f>IFERROR(VLOOKUP(CK54, DecMotifs!$A$1:$B$306, 2, 0),"")</f>
        <v/>
      </c>
      <c r="CM54" s="71"/>
      <c r="CN54" s="79" t="str">
        <f>IFERROR(VLOOKUP(CM54, DecMotifs!$A$1:$B$306, 2, 0),"")</f>
        <v/>
      </c>
      <c r="CO54" s="71"/>
      <c r="CP54" s="79" t="str">
        <f>IFERROR(VLOOKUP(CO54, MarginalDec!$A$2:$B$253, 2, 0),"")</f>
        <v/>
      </c>
      <c r="CQ54" s="71"/>
      <c r="CR54" s="79" t="str">
        <f>IFERROR(VLOOKUP(CQ54, MarginalDec!$A$2:$B$253, 2, 0),"")</f>
        <v/>
      </c>
      <c r="CS54" s="71"/>
      <c r="CT54" s="79" t="str">
        <f>IFERROR(VLOOKUP(CS54, MarginalDec!$A$2:$B$253, 2, 0),"")</f>
        <v/>
      </c>
      <c r="CU54" s="71"/>
      <c r="CV54" s="79" t="str">
        <f>IF(ISBLANK(CU54),"", IFERROR(VLOOKUP(CU54, Tooling!$A$2:$B$252, 2, 0),""))</f>
        <v/>
      </c>
      <c r="CW54" s="71"/>
      <c r="CX54" s="79" t="str">
        <f>IF(ISBLANK(CW54),"", IFERROR(VLOOKUP(CW54, Tooling!$A$2:$B$252, 2, 0),""))</f>
        <v/>
      </c>
      <c r="CY54" s="71"/>
      <c r="CZ54" s="79" t="str">
        <f>IF(ISBLANK(CY54),"", IFERROR(VLOOKUP(CY54, Repairs!$A$2:$B$252, 2, 0),""))</f>
        <v/>
      </c>
      <c r="DA54" s="77"/>
      <c r="DB54" s="71"/>
      <c r="DC54" s="79" t="str">
        <f>IFERROR(VLOOKUP(DB54, DatingReason!$A$2:$B$252, 2, 0),"")</f>
        <v/>
      </c>
      <c r="DD54" s="123" t="str">
        <f t="shared" si="15"/>
        <v/>
      </c>
      <c r="DF54" s="119" t="str">
        <f t="array" ref="DF54">IF(AND($B54&lt;&gt;"", $DE54&lt;&gt;"", $DE54&lt;&gt;"No"),MAX(IF($B54=PEOPLE!$B$4:$B$1000, PEOPLE!$Q$4:$Q$1000,""))+100,"")</f>
        <v/>
      </c>
      <c r="DG54" s="68"/>
      <c r="DH54" s="76">
        <f>COUNTIF(PEOPLE!B:B, MEMORIALS!B54)</f>
        <v>0</v>
      </c>
      <c r="DI54" s="82"/>
      <c r="DJ54" s="82"/>
      <c r="DK54" s="82"/>
      <c r="DL54" s="68"/>
      <c r="DM54" s="68"/>
      <c r="DN54" s="68"/>
      <c r="DO54" s="68"/>
      <c r="DP54" s="68"/>
    </row>
    <row r="55" spans="1:120" ht="15" customHeight="1" x14ac:dyDescent="0.25">
      <c r="A55" s="68"/>
      <c r="B55" s="69"/>
      <c r="C55" s="68"/>
      <c r="D55" s="68"/>
      <c r="E55" s="70" t="str">
        <f>IF(D55="","",VLOOKUP(D55,Denomination!$A$2:$B$50, 2, 0))</f>
        <v/>
      </c>
      <c r="F55" s="68"/>
      <c r="G55" s="71"/>
      <c r="H55" s="70" t="str">
        <f>IF(G55="","",VLOOKUP(G55,MCondition!$A$2:$B$50, 2, 0))</f>
        <v/>
      </c>
      <c r="I55" s="72"/>
      <c r="J55" s="71"/>
      <c r="K55" s="70" t="str">
        <f>IF(J55="","",VLOOKUP(J55,ICondition!$A$2:$B$50, 2, 0))</f>
        <v/>
      </c>
      <c r="L55" s="73"/>
      <c r="M55" s="73"/>
      <c r="N55" s="73"/>
      <c r="O55" s="73"/>
      <c r="P55" s="73"/>
      <c r="Q55" s="73"/>
      <c r="R55" s="78"/>
      <c r="S55" s="79" t="str">
        <f>IFERROR(VLOOKUP(R55,Material!$A$2:$B$59, 2, 0),"")</f>
        <v/>
      </c>
      <c r="T55" s="71"/>
      <c r="U55" s="79" t="str">
        <f>IFERROR(VLOOKUP(T55,Material!$A$2:$B$59, 2, 0),"")</f>
        <v/>
      </c>
      <c r="V55" s="71"/>
      <c r="W55" s="79" t="str">
        <f>IFERROR(VLOOKUP(V55,Material!$A$2:$B$59, 2, 0),"")</f>
        <v/>
      </c>
      <c r="X55" s="71"/>
      <c r="Y55" s="79" t="str">
        <f>IFERROR(VLOOKUP(X55,Material!$A$2:$B$59, 2, 0),"")</f>
        <v/>
      </c>
      <c r="Z55" s="71"/>
      <c r="AA55" s="79" t="str">
        <f>IFERROR(VLOOKUP(Z55,Material!$A$2:$B$59, 2, 0),"")</f>
        <v/>
      </c>
      <c r="AB55" s="74"/>
      <c r="AC55" s="75" t="e">
        <f t="shared" si="0"/>
        <v>#VALUE!</v>
      </c>
      <c r="AD55" s="75" t="e">
        <f t="shared" si="1"/>
        <v>#VALUE!</v>
      </c>
      <c r="AE55" s="75" t="e">
        <f t="shared" si="7"/>
        <v>#VALUE!</v>
      </c>
      <c r="AF55" s="75" t="e">
        <f t="shared" si="2"/>
        <v>#VALUE!</v>
      </c>
      <c r="AG55" s="75" t="e">
        <f t="shared" si="8"/>
        <v>#VALUE!</v>
      </c>
      <c r="AH55" s="75" t="e">
        <f t="shared" si="9"/>
        <v>#VALUE!</v>
      </c>
      <c r="AI55" s="75" t="e">
        <f t="shared" si="10"/>
        <v>#VALUE!</v>
      </c>
      <c r="AJ55" s="80" t="e">
        <f t="shared" si="11"/>
        <v>#VALUE!</v>
      </c>
      <c r="AK55" s="79" t="str">
        <f>(IFERROR(VLOOKUP(AB55,Categories!$A$2:$B$20,2,1),""))</f>
        <v/>
      </c>
      <c r="AL55" s="79" t="str">
        <f ca="1">IFERROR(VLOOKUP((HLOOKUP((VLOOKUP($AB55,Categories!$A$2:$F$20,3,1)), $AB$3:$AJ55, (ROW()-ROW($AB$3)+1), 0)), INDIRECT(VLOOKUP($AB55,Categories!$A$2:$F$20,6,1)),2,0),AK55)</f>
        <v/>
      </c>
      <c r="AM55" s="79" t="str">
        <f ca="1">IFERROR(VLOOKUP((HLOOKUP((VLOOKUP($AB55,Categories!$A$2:$F$20,4,1)),$AB$3:$AJ55,(ROW()-ROW($AB$3)+1),0)),INDIRECT(VLOOKUP($AB55,Categories!$A$2:$H$20,7,1)),2,0),"")</f>
        <v/>
      </c>
      <c r="AN55" s="79" t="str">
        <f ca="1">IFERROR(VLOOKUP((HLOOKUP((VLOOKUP($AB55,Categories!$A$2:$F$20,5,1)), $AB$3:$AJ55, (ROW()-ROW($AB$3)+1), 0)), INDIRECT(VLOOKUP($AB55,Categories!$A$2:$H$20,8,1)),2,0),"")</f>
        <v/>
      </c>
      <c r="AO55" s="79" t="str">
        <f t="shared" ca="1" si="12"/>
        <v/>
      </c>
      <c r="AP55" s="81"/>
      <c r="AQ55" s="70" t="str">
        <f>IFERROR(VLOOKUP(VALUE(MID(AP55,1,1)),AdditionalElements!$A$2:$B$50,2,0),"")</f>
        <v/>
      </c>
      <c r="AR55" s="70" t="str">
        <f>IFERROR(VLOOKUP(VALUE(MID(AP55,2,1)),AdditionalElements!$H$2:$I$50,2,0),"")</f>
        <v/>
      </c>
      <c r="AS55" s="70" t="str">
        <f>IFERROR(VLOOKUP(VALUE(MID(AP55,3,1)),AdditionalElements!$O$2:$P$50,2,0),"")</f>
        <v/>
      </c>
      <c r="AT55" s="70" t="str">
        <f>IFERROR(VLOOKUP(VALUE(MID(AP55,4,1)),AdditionalElements!$V$2:$W$50,2,0),"")</f>
        <v/>
      </c>
      <c r="AU55" s="71"/>
      <c r="AV55" s="79" t="str">
        <f>IFERROR(IF(VALUE(MID(AU55,1,1))=1, VLOOKUP(VALUE(MID(AU55,1,1)), TxtPanelShape!$A$2:$C$50, 3, 0), (IF(VALUE(MID(AU55,1,1))&gt;=7, VLOOKUP(VALUE(MID(AU55,1,1)), TxtPanelShape!$A$2:$C$50, 3, 0),VLOOKUP(VALUE(MID(AU55,1,2)),TxtPanelShape!$A$2:$C$50,3,0)))), "")</f>
        <v/>
      </c>
      <c r="AW55" s="79" t="str">
        <f>IFERROR(IF(VALUE(MID(AU55,1,1))=1, ", "&amp;VLOOKUP(VALUE(MID(AU55,2,1)), TxtPanelShape!$H$2:$I$50, 2, 0), IF(VALUE(MID(AU55,1,1))&gt;=7, ", "&amp;VLOOKUP(VALUE(MID(AU55,2,1)), TxtPanelShape!$H$2:$I$50, 2, 0),"")), "")</f>
        <v/>
      </c>
      <c r="AX55" s="79" t="str">
        <f>IFERROR(IF(VALUE(MID(AU55,1,1))=1, ", "&amp;VLOOKUP(VALUE(MID(AU55,3,1)), TxtPanelShape!$O$2:$P$50, 2, 0), IF(VALUE(MID(AU55,1,1))&gt;=7, ", "&amp;VLOOKUP(VALUE(MID(AU55,3,1)), TxtPanelShape!$O$2:$P$50, 2, 0),"")),"")</f>
        <v/>
      </c>
      <c r="AY55" s="79" t="str">
        <f>IFERROR("; "&amp;VLOOKUP(VALUE(MID(AU55,4,1)), TxtPanelShape!$V$2:$W$50,2,0),"")</f>
        <v/>
      </c>
      <c r="AZ55" s="79" t="str">
        <f t="shared" si="13"/>
        <v/>
      </c>
      <c r="BA55" s="71"/>
      <c r="BB55" s="79" t="str">
        <f>IFERROR(IF(VALUE(MID(BA55,1,1))=1, VLOOKUP(VALUE(MID(BA55,1,1)), TxtPanelShape!$A$2:$C$50, 3, 0), (IF(VALUE(MID(BA55,1,1))&gt;=7, VLOOKUP(VALUE(MID(BA55,1,1)), TxtPanelShape!$A$2:$C$50, 3, 0),VLOOKUP(VALUE(MID(BA55,1,2)),TxtPanelShape!$A$2:$C$50,3,0)))), "")</f>
        <v/>
      </c>
      <c r="BC55" s="79" t="str">
        <f>IFERROR(IF(VALUE(MID(BA55,1,1))=1, ", "&amp;VLOOKUP(VALUE(MID(BA55,2,1)), TxtPanelShape!$H$2:$I$50, 2, 0), IF(VALUE(MID(BA55,1,1))&gt;=7, ", "&amp;VLOOKUP(VALUE(MID(BA55,2,1)), TxtPanelShape!$H$2:$I$50, 2, 0),"")), "")</f>
        <v/>
      </c>
      <c r="BD55" s="79" t="str">
        <f>IFERROR(IF(VALUE(MID(BA55,1,1))=1, ", "&amp;VLOOKUP(VALUE(MID(BA55,3,1)), TxtPanelShape!$O$2:$P$50, 2, 0), IF(VALUE(MID(BA55,1,1))&gt;=7, ", "&amp;VLOOKUP(VALUE(MID(BA55,3,1)), TxtPanelShape!$O$2:$P$50, 2, 0),"")),"")</f>
        <v/>
      </c>
      <c r="BE55" s="79" t="str">
        <f>IFERROR("; "&amp;VLOOKUP(VALUE(MID(BA55,4,1)), TxtPanelShape!$V$2:$W$50,2,0),"")</f>
        <v/>
      </c>
      <c r="BF55" s="79" t="str">
        <f t="shared" si="14"/>
        <v/>
      </c>
      <c r="BG55" s="71"/>
      <c r="BH55" s="79" t="str">
        <f>IFERROR(VLOOKUP(BG55, TxtPanelDefinition!$A$2:$B$50, 2, 0),"")</f>
        <v/>
      </c>
      <c r="BI55" s="71"/>
      <c r="BJ55" s="79" t="str">
        <f>IFERROR(VLOOKUP(BI55, TxtPanelDefinition!$A$2:$B$50, 2, 0),"")</f>
        <v/>
      </c>
      <c r="BK55" s="71"/>
      <c r="BL55" s="79" t="str">
        <f>IFERROR(VLOOKUP(BK55, InscrTechniques!$A$2:$B$50, 2, 0),"")</f>
        <v/>
      </c>
      <c r="BM55" s="71"/>
      <c r="BN55" s="79" t="str">
        <f>IFERROR(VLOOKUP(BM55, InscrTechniques!$A$2:$B$50, 2, 0),"")</f>
        <v/>
      </c>
      <c r="BO55" s="71"/>
      <c r="BP55" s="79" t="str">
        <f>IFERROR(VLOOKUP(BO55, InscrTechniques!$A$2:$B$50, 2, 0),"")</f>
        <v/>
      </c>
      <c r="BQ55" s="71"/>
      <c r="BR55" s="79" t="str">
        <f>IFERROR(VLOOKUP(BQ55, InscrTechniques!$A$2:$B$50, 2, 0),"")</f>
        <v/>
      </c>
      <c r="BS55" s="71"/>
      <c r="BT55" s="79" t="str">
        <f>IFERROR(VLOOKUP(BS55, InscrTechniques!$A$2:$B$50, 2, 0),"")</f>
        <v/>
      </c>
      <c r="BU55" s="71"/>
      <c r="BV55" s="79" t="str">
        <f>IFERROR(VLOOKUP(BU55, InscrTechniques!$A$2:$B$50, 2, 0),"")</f>
        <v/>
      </c>
      <c r="BW55" s="125"/>
      <c r="BX55" s="79" t="str">
        <f>IFERROR(VLOOKUP(BW55, InscrTechniques!$A$2:$B$50, 2, 0),"")</f>
        <v/>
      </c>
      <c r="BY55" s="125"/>
      <c r="BZ55" s="79" t="str">
        <f>IFERROR(VLOOKUP(BY55, InscrTechniques!$A$2:$B$50, 2, 0),"")</f>
        <v/>
      </c>
      <c r="CA55" s="74"/>
      <c r="CB55" s="114" t="str">
        <f>IFERROR(VLOOKUP(CA55, LetterStyle!$A$2:$B$50, 2, 0),"")</f>
        <v/>
      </c>
      <c r="CC55" s="74"/>
      <c r="CD55" s="114" t="str">
        <f>IFERROR(VLOOKUP(CC55, LetterStyle!$A$2:$B$50, 2, 0),"")</f>
        <v/>
      </c>
      <c r="CE55" s="74"/>
      <c r="CF55" s="114" t="str">
        <f>IFERROR(VLOOKUP(CE55, LetterStyle!$A$2:$B$50, 2, 0),"")</f>
        <v/>
      </c>
      <c r="CG55" s="74"/>
      <c r="CH55" s="79" t="str">
        <f>IFERROR(VLOOKUP(CG55, LetterStyle!$A$2:$B$50, 2, 0),"")</f>
        <v/>
      </c>
      <c r="CI55" s="71"/>
      <c r="CJ55" s="79" t="str">
        <f>IFERROR(VLOOKUP(CI55, DecMotifs!$A$1:$B$306, 2, 0),"")</f>
        <v/>
      </c>
      <c r="CK55" s="71"/>
      <c r="CL55" s="79" t="str">
        <f>IFERROR(VLOOKUP(CK55, DecMotifs!$A$1:$B$306, 2, 0),"")</f>
        <v/>
      </c>
      <c r="CM55" s="71"/>
      <c r="CN55" s="79" t="str">
        <f>IFERROR(VLOOKUP(CM55, DecMotifs!$A$1:$B$306, 2, 0),"")</f>
        <v/>
      </c>
      <c r="CO55" s="71"/>
      <c r="CP55" s="79" t="str">
        <f>IFERROR(VLOOKUP(CO55, MarginalDec!$A$2:$B$253, 2, 0),"")</f>
        <v/>
      </c>
      <c r="CQ55" s="71"/>
      <c r="CR55" s="79" t="str">
        <f>IFERROR(VLOOKUP(CQ55, MarginalDec!$A$2:$B$253, 2, 0),"")</f>
        <v/>
      </c>
      <c r="CS55" s="71"/>
      <c r="CT55" s="79" t="str">
        <f>IFERROR(VLOOKUP(CS55, MarginalDec!$A$2:$B$253, 2, 0),"")</f>
        <v/>
      </c>
      <c r="CU55" s="71"/>
      <c r="CV55" s="79" t="str">
        <f>IF(ISBLANK(CU55),"", IFERROR(VLOOKUP(CU55, Tooling!$A$2:$B$252, 2, 0),""))</f>
        <v/>
      </c>
      <c r="CW55" s="71"/>
      <c r="CX55" s="79" t="str">
        <f>IF(ISBLANK(CW55),"", IFERROR(VLOOKUP(CW55, Tooling!$A$2:$B$252, 2, 0),""))</f>
        <v/>
      </c>
      <c r="CY55" s="71"/>
      <c r="CZ55" s="79" t="str">
        <f>IF(ISBLANK(CY55),"", IFERROR(VLOOKUP(CY55, Repairs!$A$2:$B$252, 2, 0),""))</f>
        <v/>
      </c>
      <c r="DA55" s="77"/>
      <c r="DB55" s="71"/>
      <c r="DC55" s="79" t="str">
        <f>IFERROR(VLOOKUP(DB55, DatingReason!$A$2:$B$252, 2, 0),"")</f>
        <v/>
      </c>
      <c r="DD55" s="123" t="str">
        <f t="shared" si="15"/>
        <v/>
      </c>
      <c r="DF55" s="119" t="str">
        <f t="array" ref="DF55">IF(AND($B55&lt;&gt;"", $DE55&lt;&gt;"", $DE55&lt;&gt;"No"),MAX(IF($B55=PEOPLE!$B$4:$B$1000, PEOPLE!$Q$4:$Q$1000,""))+100,"")</f>
        <v/>
      </c>
      <c r="DG55" s="68"/>
      <c r="DH55" s="76">
        <f>COUNTIF(PEOPLE!B:B, MEMORIALS!B55)</f>
        <v>0</v>
      </c>
      <c r="DI55" s="82"/>
      <c r="DJ55" s="82"/>
      <c r="DK55" s="82"/>
      <c r="DL55" s="68"/>
      <c r="DM55" s="68"/>
      <c r="DN55" s="68"/>
      <c r="DO55" s="68"/>
      <c r="DP55" s="68"/>
    </row>
    <row r="56" spans="1:120" ht="15" customHeight="1" x14ac:dyDescent="0.25">
      <c r="A56" s="68"/>
      <c r="B56" s="69"/>
      <c r="C56" s="68"/>
      <c r="D56" s="68"/>
      <c r="E56" s="70" t="str">
        <f>IF(D56="","",VLOOKUP(D56,Denomination!$A$2:$B$50, 2, 0))</f>
        <v/>
      </c>
      <c r="F56" s="68"/>
      <c r="G56" s="71"/>
      <c r="H56" s="70" t="str">
        <f>IF(G56="","",VLOOKUP(G56,MCondition!$A$2:$B$50, 2, 0))</f>
        <v/>
      </c>
      <c r="I56" s="72"/>
      <c r="J56" s="71"/>
      <c r="K56" s="70" t="str">
        <f>IF(J56="","",VLOOKUP(J56,ICondition!$A$2:$B$50, 2, 0))</f>
        <v/>
      </c>
      <c r="L56" s="73"/>
      <c r="M56" s="73"/>
      <c r="N56" s="73"/>
      <c r="O56" s="73"/>
      <c r="P56" s="73"/>
      <c r="Q56" s="73"/>
      <c r="R56" s="78"/>
      <c r="S56" s="79" t="str">
        <f>IFERROR(VLOOKUP(R56,Material!$A$2:$B$59, 2, 0),"")</f>
        <v/>
      </c>
      <c r="T56" s="71"/>
      <c r="U56" s="79" t="str">
        <f>IFERROR(VLOOKUP(T56,Material!$A$2:$B$59, 2, 0),"")</f>
        <v/>
      </c>
      <c r="V56" s="71"/>
      <c r="W56" s="79" t="str">
        <f>IFERROR(VLOOKUP(V56,Material!$A$2:$B$59, 2, 0),"")</f>
        <v/>
      </c>
      <c r="X56" s="71"/>
      <c r="Y56" s="79" t="str">
        <f>IFERROR(VLOOKUP(X56,Material!$A$2:$B$59, 2, 0),"")</f>
        <v/>
      </c>
      <c r="Z56" s="71"/>
      <c r="AA56" s="79" t="str">
        <f>IFERROR(VLOOKUP(Z56,Material!$A$2:$B$59, 2, 0),"")</f>
        <v/>
      </c>
      <c r="AB56" s="74"/>
      <c r="AC56" s="75" t="e">
        <f t="shared" si="0"/>
        <v>#VALUE!</v>
      </c>
      <c r="AD56" s="75" t="e">
        <f t="shared" si="1"/>
        <v>#VALUE!</v>
      </c>
      <c r="AE56" s="75" t="e">
        <f t="shared" si="7"/>
        <v>#VALUE!</v>
      </c>
      <c r="AF56" s="75" t="e">
        <f t="shared" si="2"/>
        <v>#VALUE!</v>
      </c>
      <c r="AG56" s="75" t="e">
        <f t="shared" si="8"/>
        <v>#VALUE!</v>
      </c>
      <c r="AH56" s="75" t="e">
        <f t="shared" si="9"/>
        <v>#VALUE!</v>
      </c>
      <c r="AI56" s="75" t="e">
        <f t="shared" si="10"/>
        <v>#VALUE!</v>
      </c>
      <c r="AJ56" s="80" t="e">
        <f t="shared" si="11"/>
        <v>#VALUE!</v>
      </c>
      <c r="AK56" s="79" t="str">
        <f>(IFERROR(VLOOKUP(AB56,Categories!$A$2:$B$20,2,1),""))</f>
        <v/>
      </c>
      <c r="AL56" s="79" t="str">
        <f ca="1">IFERROR(VLOOKUP((HLOOKUP((VLOOKUP($AB56,Categories!$A$2:$F$20,3,1)), $AB$3:$AJ56, (ROW()-ROW($AB$3)+1), 0)), INDIRECT(VLOOKUP($AB56,Categories!$A$2:$F$20,6,1)),2,0),AK56)</f>
        <v/>
      </c>
      <c r="AM56" s="79" t="str">
        <f ca="1">IFERROR(VLOOKUP((HLOOKUP((VLOOKUP($AB56,Categories!$A$2:$F$20,4,1)),$AB$3:$AJ56,(ROW()-ROW($AB$3)+1),0)),INDIRECT(VLOOKUP($AB56,Categories!$A$2:$H$20,7,1)),2,0),"")</f>
        <v/>
      </c>
      <c r="AN56" s="79" t="str">
        <f ca="1">IFERROR(VLOOKUP((HLOOKUP((VLOOKUP($AB56,Categories!$A$2:$F$20,5,1)), $AB$3:$AJ56, (ROW()-ROW($AB$3)+1), 0)), INDIRECT(VLOOKUP($AB56,Categories!$A$2:$H$20,8,1)),2,0),"")</f>
        <v/>
      </c>
      <c r="AO56" s="79" t="str">
        <f t="shared" ca="1" si="12"/>
        <v/>
      </c>
      <c r="AP56" s="81"/>
      <c r="AQ56" s="70" t="str">
        <f>IFERROR(VLOOKUP(VALUE(MID(AP56,1,1)),AdditionalElements!$A$2:$B$50,2,0),"")</f>
        <v/>
      </c>
      <c r="AR56" s="70" t="str">
        <f>IFERROR(VLOOKUP(VALUE(MID(AP56,2,1)),AdditionalElements!$H$2:$I$50,2,0),"")</f>
        <v/>
      </c>
      <c r="AS56" s="70" t="str">
        <f>IFERROR(VLOOKUP(VALUE(MID(AP56,3,1)),AdditionalElements!$O$2:$P$50,2,0),"")</f>
        <v/>
      </c>
      <c r="AT56" s="70" t="str">
        <f>IFERROR(VLOOKUP(VALUE(MID(AP56,4,1)),AdditionalElements!$V$2:$W$50,2,0),"")</f>
        <v/>
      </c>
      <c r="AU56" s="71"/>
      <c r="AV56" s="79" t="str">
        <f>IFERROR(IF(VALUE(MID(AU56,1,1))=1, VLOOKUP(VALUE(MID(AU56,1,1)), TxtPanelShape!$A$2:$C$50, 3, 0), (IF(VALUE(MID(AU56,1,1))&gt;=7, VLOOKUP(VALUE(MID(AU56,1,1)), TxtPanelShape!$A$2:$C$50, 3, 0),VLOOKUP(VALUE(MID(AU56,1,2)),TxtPanelShape!$A$2:$C$50,3,0)))), "")</f>
        <v/>
      </c>
      <c r="AW56" s="79" t="str">
        <f>IFERROR(IF(VALUE(MID(AU56,1,1))=1, ", "&amp;VLOOKUP(VALUE(MID(AU56,2,1)), TxtPanelShape!$H$2:$I$50, 2, 0), IF(VALUE(MID(AU56,1,1))&gt;=7, ", "&amp;VLOOKUP(VALUE(MID(AU56,2,1)), TxtPanelShape!$H$2:$I$50, 2, 0),"")), "")</f>
        <v/>
      </c>
      <c r="AX56" s="79" t="str">
        <f>IFERROR(IF(VALUE(MID(AU56,1,1))=1, ", "&amp;VLOOKUP(VALUE(MID(AU56,3,1)), TxtPanelShape!$O$2:$P$50, 2, 0), IF(VALUE(MID(AU56,1,1))&gt;=7, ", "&amp;VLOOKUP(VALUE(MID(AU56,3,1)), TxtPanelShape!$O$2:$P$50, 2, 0),"")),"")</f>
        <v/>
      </c>
      <c r="AY56" s="79" t="str">
        <f>IFERROR("; "&amp;VLOOKUP(VALUE(MID(AU56,4,1)), TxtPanelShape!$V$2:$W$50,2,0),"")</f>
        <v/>
      </c>
      <c r="AZ56" s="79" t="str">
        <f t="shared" si="13"/>
        <v/>
      </c>
      <c r="BA56" s="71"/>
      <c r="BB56" s="79" t="str">
        <f>IFERROR(IF(VALUE(MID(BA56,1,1))=1, VLOOKUP(VALUE(MID(BA56,1,1)), TxtPanelShape!$A$2:$C$50, 3, 0), (IF(VALUE(MID(BA56,1,1))&gt;=7, VLOOKUP(VALUE(MID(BA56,1,1)), TxtPanelShape!$A$2:$C$50, 3, 0),VLOOKUP(VALUE(MID(BA56,1,2)),TxtPanelShape!$A$2:$C$50,3,0)))), "")</f>
        <v/>
      </c>
      <c r="BC56" s="79" t="str">
        <f>IFERROR(IF(VALUE(MID(BA56,1,1))=1, ", "&amp;VLOOKUP(VALUE(MID(BA56,2,1)), TxtPanelShape!$H$2:$I$50, 2, 0), IF(VALUE(MID(BA56,1,1))&gt;=7, ", "&amp;VLOOKUP(VALUE(MID(BA56,2,1)), TxtPanelShape!$H$2:$I$50, 2, 0),"")), "")</f>
        <v/>
      </c>
      <c r="BD56" s="79" t="str">
        <f>IFERROR(IF(VALUE(MID(BA56,1,1))=1, ", "&amp;VLOOKUP(VALUE(MID(BA56,3,1)), TxtPanelShape!$O$2:$P$50, 2, 0), IF(VALUE(MID(BA56,1,1))&gt;=7, ", "&amp;VLOOKUP(VALUE(MID(BA56,3,1)), TxtPanelShape!$O$2:$P$50, 2, 0),"")),"")</f>
        <v/>
      </c>
      <c r="BE56" s="79" t="str">
        <f>IFERROR("; "&amp;VLOOKUP(VALUE(MID(BA56,4,1)), TxtPanelShape!$V$2:$W$50,2,0),"")</f>
        <v/>
      </c>
      <c r="BF56" s="79" t="str">
        <f t="shared" si="14"/>
        <v/>
      </c>
      <c r="BG56" s="71"/>
      <c r="BH56" s="79" t="str">
        <f>IFERROR(VLOOKUP(BG56, TxtPanelDefinition!$A$2:$B$50, 2, 0),"")</f>
        <v/>
      </c>
      <c r="BI56" s="71"/>
      <c r="BJ56" s="79" t="str">
        <f>IFERROR(VLOOKUP(BI56, TxtPanelDefinition!$A$2:$B$50, 2, 0),"")</f>
        <v/>
      </c>
      <c r="BK56" s="71"/>
      <c r="BL56" s="79" t="str">
        <f>IFERROR(VLOOKUP(BK56, InscrTechniques!$A$2:$B$50, 2, 0),"")</f>
        <v/>
      </c>
      <c r="BM56" s="71"/>
      <c r="BN56" s="79" t="str">
        <f>IFERROR(VLOOKUP(BM56, InscrTechniques!$A$2:$B$50, 2, 0),"")</f>
        <v/>
      </c>
      <c r="BO56" s="71"/>
      <c r="BP56" s="79" t="str">
        <f>IFERROR(VLOOKUP(BO56, InscrTechniques!$A$2:$B$50, 2, 0),"")</f>
        <v/>
      </c>
      <c r="BQ56" s="71"/>
      <c r="BR56" s="79" t="str">
        <f>IFERROR(VLOOKUP(BQ56, InscrTechniques!$A$2:$B$50, 2, 0),"")</f>
        <v/>
      </c>
      <c r="BS56" s="71"/>
      <c r="BT56" s="79" t="str">
        <f>IFERROR(VLOOKUP(BS56, InscrTechniques!$A$2:$B$50, 2, 0),"")</f>
        <v/>
      </c>
      <c r="BU56" s="71"/>
      <c r="BV56" s="79" t="str">
        <f>IFERROR(VLOOKUP(BU56, InscrTechniques!$A$2:$B$50, 2, 0),"")</f>
        <v/>
      </c>
      <c r="BW56" s="125"/>
      <c r="BX56" s="79" t="str">
        <f>IFERROR(VLOOKUP(BW56, InscrTechniques!$A$2:$B$50, 2, 0),"")</f>
        <v/>
      </c>
      <c r="BY56" s="125"/>
      <c r="BZ56" s="79" t="str">
        <f>IFERROR(VLOOKUP(BY56, InscrTechniques!$A$2:$B$50, 2, 0),"")</f>
        <v/>
      </c>
      <c r="CA56" s="74"/>
      <c r="CB56" s="114" t="str">
        <f>IFERROR(VLOOKUP(CA56, LetterStyle!$A$2:$B$50, 2, 0),"")</f>
        <v/>
      </c>
      <c r="CC56" s="74"/>
      <c r="CD56" s="114" t="str">
        <f>IFERROR(VLOOKUP(CC56, LetterStyle!$A$2:$B$50, 2, 0),"")</f>
        <v/>
      </c>
      <c r="CE56" s="74"/>
      <c r="CF56" s="114" t="str">
        <f>IFERROR(VLOOKUP(CE56, LetterStyle!$A$2:$B$50, 2, 0),"")</f>
        <v/>
      </c>
      <c r="CG56" s="74"/>
      <c r="CH56" s="79" t="str">
        <f>IFERROR(VLOOKUP(CG56, LetterStyle!$A$2:$B$50, 2, 0),"")</f>
        <v/>
      </c>
      <c r="CI56" s="71"/>
      <c r="CJ56" s="79" t="str">
        <f>IFERROR(VLOOKUP(CI56, DecMotifs!$A$1:$B$306, 2, 0),"")</f>
        <v/>
      </c>
      <c r="CK56" s="71"/>
      <c r="CL56" s="79" t="str">
        <f>IFERROR(VLOOKUP(CK56, DecMotifs!$A$1:$B$306, 2, 0),"")</f>
        <v/>
      </c>
      <c r="CM56" s="71"/>
      <c r="CN56" s="79" t="str">
        <f>IFERROR(VLOOKUP(CM56, DecMotifs!$A$1:$B$306, 2, 0),"")</f>
        <v/>
      </c>
      <c r="CO56" s="71"/>
      <c r="CP56" s="79" t="str">
        <f>IFERROR(VLOOKUP(CO56, MarginalDec!$A$2:$B$253, 2, 0),"")</f>
        <v/>
      </c>
      <c r="CQ56" s="71"/>
      <c r="CR56" s="79" t="str">
        <f>IFERROR(VLOOKUP(CQ56, MarginalDec!$A$2:$B$253, 2, 0),"")</f>
        <v/>
      </c>
      <c r="CS56" s="71"/>
      <c r="CT56" s="79" t="str">
        <f>IFERROR(VLOOKUP(CS56, MarginalDec!$A$2:$B$253, 2, 0),"")</f>
        <v/>
      </c>
      <c r="CU56" s="71"/>
      <c r="CV56" s="79" t="str">
        <f>IF(ISBLANK(CU56),"", IFERROR(VLOOKUP(CU56, Tooling!$A$2:$B$252, 2, 0),""))</f>
        <v/>
      </c>
      <c r="CW56" s="71"/>
      <c r="CX56" s="79" t="str">
        <f>IF(ISBLANK(CW56),"", IFERROR(VLOOKUP(CW56, Tooling!$A$2:$B$252, 2, 0),""))</f>
        <v/>
      </c>
      <c r="CY56" s="71"/>
      <c r="CZ56" s="79" t="str">
        <f>IF(ISBLANK(CY56),"", IFERROR(VLOOKUP(CY56, Repairs!$A$2:$B$252, 2, 0),""))</f>
        <v/>
      </c>
      <c r="DA56" s="77"/>
      <c r="DB56" s="71"/>
      <c r="DC56" s="79" t="str">
        <f>IFERROR(VLOOKUP(DB56, DatingReason!$A$2:$B$252, 2, 0),"")</f>
        <v/>
      </c>
      <c r="DD56" s="123" t="str">
        <f t="shared" si="15"/>
        <v/>
      </c>
      <c r="DF56" s="119" t="str">
        <f t="array" ref="DF56">IF(AND($B56&lt;&gt;"", $DE56&lt;&gt;"", $DE56&lt;&gt;"No"),MAX(IF($B56=PEOPLE!$B$4:$B$1000, PEOPLE!$Q$4:$Q$1000,""))+100,"")</f>
        <v/>
      </c>
      <c r="DG56" s="68"/>
      <c r="DH56" s="76">
        <f>COUNTIF(PEOPLE!B:B, MEMORIALS!B56)</f>
        <v>0</v>
      </c>
      <c r="DI56" s="82"/>
      <c r="DJ56" s="82"/>
      <c r="DK56" s="82"/>
      <c r="DL56" s="68"/>
      <c r="DM56" s="68"/>
      <c r="DN56" s="68"/>
      <c r="DO56" s="68"/>
      <c r="DP56" s="68"/>
    </row>
    <row r="57" spans="1:120" ht="15" customHeight="1" x14ac:dyDescent="0.25">
      <c r="A57" s="68"/>
      <c r="B57" s="69"/>
      <c r="C57" s="68"/>
      <c r="D57" s="68"/>
      <c r="E57" s="70" t="str">
        <f>IF(D57="","",VLOOKUP(D57,Denomination!$A$2:$B$50, 2, 0))</f>
        <v/>
      </c>
      <c r="F57" s="68"/>
      <c r="G57" s="71"/>
      <c r="H57" s="70" t="str">
        <f>IF(G57="","",VLOOKUP(G57,MCondition!$A$2:$B$50, 2, 0))</f>
        <v/>
      </c>
      <c r="I57" s="72"/>
      <c r="J57" s="71"/>
      <c r="K57" s="70" t="str">
        <f>IF(J57="","",VLOOKUP(J57,ICondition!$A$2:$B$50, 2, 0))</f>
        <v/>
      </c>
      <c r="L57" s="73"/>
      <c r="M57" s="73"/>
      <c r="N57" s="73"/>
      <c r="O57" s="73"/>
      <c r="P57" s="73"/>
      <c r="Q57" s="73"/>
      <c r="R57" s="78"/>
      <c r="S57" s="79" t="str">
        <f>IFERROR(VLOOKUP(R57,Material!$A$2:$B$59, 2, 0),"")</f>
        <v/>
      </c>
      <c r="T57" s="71"/>
      <c r="U57" s="79" t="str">
        <f>IFERROR(VLOOKUP(T57,Material!$A$2:$B$59, 2, 0),"")</f>
        <v/>
      </c>
      <c r="V57" s="71"/>
      <c r="W57" s="79" t="str">
        <f>IFERROR(VLOOKUP(V57,Material!$A$2:$B$59, 2, 0),"")</f>
        <v/>
      </c>
      <c r="X57" s="71"/>
      <c r="Y57" s="79" t="str">
        <f>IFERROR(VLOOKUP(X57,Material!$A$2:$B$59, 2, 0),"")</f>
        <v/>
      </c>
      <c r="Z57" s="71"/>
      <c r="AA57" s="79" t="str">
        <f>IFERROR(VLOOKUP(Z57,Material!$A$2:$B$59, 2, 0),"")</f>
        <v/>
      </c>
      <c r="AB57" s="74"/>
      <c r="AC57" s="75" t="e">
        <f t="shared" si="0"/>
        <v>#VALUE!</v>
      </c>
      <c r="AD57" s="75" t="e">
        <f t="shared" si="1"/>
        <v>#VALUE!</v>
      </c>
      <c r="AE57" s="75" t="e">
        <f t="shared" si="7"/>
        <v>#VALUE!</v>
      </c>
      <c r="AF57" s="75" t="e">
        <f t="shared" si="2"/>
        <v>#VALUE!</v>
      </c>
      <c r="AG57" s="75" t="e">
        <f t="shared" si="8"/>
        <v>#VALUE!</v>
      </c>
      <c r="AH57" s="75" t="e">
        <f t="shared" si="9"/>
        <v>#VALUE!</v>
      </c>
      <c r="AI57" s="75" t="e">
        <f t="shared" si="10"/>
        <v>#VALUE!</v>
      </c>
      <c r="AJ57" s="80" t="e">
        <f t="shared" si="11"/>
        <v>#VALUE!</v>
      </c>
      <c r="AK57" s="79" t="str">
        <f>(IFERROR(VLOOKUP(AB57,Categories!$A$2:$B$20,2,1),""))</f>
        <v/>
      </c>
      <c r="AL57" s="79" t="str">
        <f ca="1">IFERROR(VLOOKUP((HLOOKUP((VLOOKUP($AB57,Categories!$A$2:$F$20,3,1)), $AB$3:$AJ57, (ROW()-ROW($AB$3)+1), 0)), INDIRECT(VLOOKUP($AB57,Categories!$A$2:$F$20,6,1)),2,0),AK57)</f>
        <v/>
      </c>
      <c r="AM57" s="79" t="str">
        <f ca="1">IFERROR(VLOOKUP((HLOOKUP((VLOOKUP($AB57,Categories!$A$2:$F$20,4,1)),$AB$3:$AJ57,(ROW()-ROW($AB$3)+1),0)),INDIRECT(VLOOKUP($AB57,Categories!$A$2:$H$20,7,1)),2,0),"")</f>
        <v/>
      </c>
      <c r="AN57" s="79" t="str">
        <f ca="1">IFERROR(VLOOKUP((HLOOKUP((VLOOKUP($AB57,Categories!$A$2:$F$20,5,1)), $AB$3:$AJ57, (ROW()-ROW($AB$3)+1), 0)), INDIRECT(VLOOKUP($AB57,Categories!$A$2:$H$20,8,1)),2,0),"")</f>
        <v/>
      </c>
      <c r="AO57" s="79" t="str">
        <f t="shared" ca="1" si="12"/>
        <v/>
      </c>
      <c r="AP57" s="81"/>
      <c r="AQ57" s="70" t="str">
        <f>IFERROR(VLOOKUP(VALUE(MID(AP57,1,1)),AdditionalElements!$A$2:$B$50,2,0),"")</f>
        <v/>
      </c>
      <c r="AR57" s="70" t="str">
        <f>IFERROR(VLOOKUP(VALUE(MID(AP57,2,1)),AdditionalElements!$H$2:$I$50,2,0),"")</f>
        <v/>
      </c>
      <c r="AS57" s="70" t="str">
        <f>IFERROR(VLOOKUP(VALUE(MID(AP57,3,1)),AdditionalElements!$O$2:$P$50,2,0),"")</f>
        <v/>
      </c>
      <c r="AT57" s="70" t="str">
        <f>IFERROR(VLOOKUP(VALUE(MID(AP57,4,1)),AdditionalElements!$V$2:$W$50,2,0),"")</f>
        <v/>
      </c>
      <c r="AU57" s="71"/>
      <c r="AV57" s="79" t="str">
        <f>IFERROR(IF(VALUE(MID(AU57,1,1))=1, VLOOKUP(VALUE(MID(AU57,1,1)), TxtPanelShape!$A$2:$C$50, 3, 0), (IF(VALUE(MID(AU57,1,1))&gt;=7, VLOOKUP(VALUE(MID(AU57,1,1)), TxtPanelShape!$A$2:$C$50, 3, 0),VLOOKUP(VALUE(MID(AU57,1,2)),TxtPanelShape!$A$2:$C$50,3,0)))), "")</f>
        <v/>
      </c>
      <c r="AW57" s="79" t="str">
        <f>IFERROR(IF(VALUE(MID(AU57,1,1))=1, ", "&amp;VLOOKUP(VALUE(MID(AU57,2,1)), TxtPanelShape!$H$2:$I$50, 2, 0), IF(VALUE(MID(AU57,1,1))&gt;=7, ", "&amp;VLOOKUP(VALUE(MID(AU57,2,1)), TxtPanelShape!$H$2:$I$50, 2, 0),"")), "")</f>
        <v/>
      </c>
      <c r="AX57" s="79" t="str">
        <f>IFERROR(IF(VALUE(MID(AU57,1,1))=1, ", "&amp;VLOOKUP(VALUE(MID(AU57,3,1)), TxtPanelShape!$O$2:$P$50, 2, 0), IF(VALUE(MID(AU57,1,1))&gt;=7, ", "&amp;VLOOKUP(VALUE(MID(AU57,3,1)), TxtPanelShape!$O$2:$P$50, 2, 0),"")),"")</f>
        <v/>
      </c>
      <c r="AY57" s="79" t="str">
        <f>IFERROR("; "&amp;VLOOKUP(VALUE(MID(AU57,4,1)), TxtPanelShape!$V$2:$W$50,2,0),"")</f>
        <v/>
      </c>
      <c r="AZ57" s="79" t="str">
        <f t="shared" si="13"/>
        <v/>
      </c>
      <c r="BA57" s="71"/>
      <c r="BB57" s="79" t="str">
        <f>IFERROR(IF(VALUE(MID(BA57,1,1))=1, VLOOKUP(VALUE(MID(BA57,1,1)), TxtPanelShape!$A$2:$C$50, 3, 0), (IF(VALUE(MID(BA57,1,1))&gt;=7, VLOOKUP(VALUE(MID(BA57,1,1)), TxtPanelShape!$A$2:$C$50, 3, 0),VLOOKUP(VALUE(MID(BA57,1,2)),TxtPanelShape!$A$2:$C$50,3,0)))), "")</f>
        <v/>
      </c>
      <c r="BC57" s="79" t="str">
        <f>IFERROR(IF(VALUE(MID(BA57,1,1))=1, ", "&amp;VLOOKUP(VALUE(MID(BA57,2,1)), TxtPanelShape!$H$2:$I$50, 2, 0), IF(VALUE(MID(BA57,1,1))&gt;=7, ", "&amp;VLOOKUP(VALUE(MID(BA57,2,1)), TxtPanelShape!$H$2:$I$50, 2, 0),"")), "")</f>
        <v/>
      </c>
      <c r="BD57" s="79" t="str">
        <f>IFERROR(IF(VALUE(MID(BA57,1,1))=1, ", "&amp;VLOOKUP(VALUE(MID(BA57,3,1)), TxtPanelShape!$O$2:$P$50, 2, 0), IF(VALUE(MID(BA57,1,1))&gt;=7, ", "&amp;VLOOKUP(VALUE(MID(BA57,3,1)), TxtPanelShape!$O$2:$P$50, 2, 0),"")),"")</f>
        <v/>
      </c>
      <c r="BE57" s="79" t="str">
        <f>IFERROR("; "&amp;VLOOKUP(VALUE(MID(BA57,4,1)), TxtPanelShape!$V$2:$W$50,2,0),"")</f>
        <v/>
      </c>
      <c r="BF57" s="79" t="str">
        <f t="shared" si="14"/>
        <v/>
      </c>
      <c r="BG57" s="71"/>
      <c r="BH57" s="79" t="str">
        <f>IFERROR(VLOOKUP(BG57, TxtPanelDefinition!$A$2:$B$50, 2, 0),"")</f>
        <v/>
      </c>
      <c r="BI57" s="71"/>
      <c r="BJ57" s="79" t="str">
        <f>IFERROR(VLOOKUP(BI57, TxtPanelDefinition!$A$2:$B$50, 2, 0),"")</f>
        <v/>
      </c>
      <c r="BK57" s="71"/>
      <c r="BL57" s="79" t="str">
        <f>IFERROR(VLOOKUP(BK57, InscrTechniques!$A$2:$B$50, 2, 0),"")</f>
        <v/>
      </c>
      <c r="BM57" s="71"/>
      <c r="BN57" s="79" t="str">
        <f>IFERROR(VLOOKUP(BM57, InscrTechniques!$A$2:$B$50, 2, 0),"")</f>
        <v/>
      </c>
      <c r="BO57" s="71"/>
      <c r="BP57" s="79" t="str">
        <f>IFERROR(VLOOKUP(BO57, InscrTechniques!$A$2:$B$50, 2, 0),"")</f>
        <v/>
      </c>
      <c r="BQ57" s="71"/>
      <c r="BR57" s="79" t="str">
        <f>IFERROR(VLOOKUP(BQ57, InscrTechniques!$A$2:$B$50, 2, 0),"")</f>
        <v/>
      </c>
      <c r="BS57" s="71"/>
      <c r="BT57" s="79" t="str">
        <f>IFERROR(VLOOKUP(BS57, InscrTechniques!$A$2:$B$50, 2, 0),"")</f>
        <v/>
      </c>
      <c r="BU57" s="71"/>
      <c r="BV57" s="79" t="str">
        <f>IFERROR(VLOOKUP(BU57, InscrTechniques!$A$2:$B$50, 2, 0),"")</f>
        <v/>
      </c>
      <c r="BW57" s="125"/>
      <c r="BX57" s="79" t="str">
        <f>IFERROR(VLOOKUP(BW57, InscrTechniques!$A$2:$B$50, 2, 0),"")</f>
        <v/>
      </c>
      <c r="BY57" s="125"/>
      <c r="BZ57" s="79" t="str">
        <f>IFERROR(VLOOKUP(BY57, InscrTechniques!$A$2:$B$50, 2, 0),"")</f>
        <v/>
      </c>
      <c r="CA57" s="74"/>
      <c r="CB57" s="114" t="str">
        <f>IFERROR(VLOOKUP(CA57, LetterStyle!$A$2:$B$50, 2, 0),"")</f>
        <v/>
      </c>
      <c r="CC57" s="74"/>
      <c r="CD57" s="114" t="str">
        <f>IFERROR(VLOOKUP(CC57, LetterStyle!$A$2:$B$50, 2, 0),"")</f>
        <v/>
      </c>
      <c r="CE57" s="74"/>
      <c r="CF57" s="114" t="str">
        <f>IFERROR(VLOOKUP(CE57, LetterStyle!$A$2:$B$50, 2, 0),"")</f>
        <v/>
      </c>
      <c r="CG57" s="74"/>
      <c r="CH57" s="79" t="str">
        <f>IFERROR(VLOOKUP(CG57, LetterStyle!$A$2:$B$50, 2, 0),"")</f>
        <v/>
      </c>
      <c r="CI57" s="71"/>
      <c r="CJ57" s="79" t="str">
        <f>IFERROR(VLOOKUP(CI57, DecMotifs!$A$1:$B$306, 2, 0),"")</f>
        <v/>
      </c>
      <c r="CK57" s="71"/>
      <c r="CL57" s="79" t="str">
        <f>IFERROR(VLOOKUP(CK57, DecMotifs!$A$1:$B$306, 2, 0),"")</f>
        <v/>
      </c>
      <c r="CM57" s="71"/>
      <c r="CN57" s="79" t="str">
        <f>IFERROR(VLOOKUP(CM57, DecMotifs!$A$1:$B$306, 2, 0),"")</f>
        <v/>
      </c>
      <c r="CO57" s="71"/>
      <c r="CP57" s="79" t="str">
        <f>IFERROR(VLOOKUP(CO57, MarginalDec!$A$2:$B$253, 2, 0),"")</f>
        <v/>
      </c>
      <c r="CQ57" s="71"/>
      <c r="CR57" s="79" t="str">
        <f>IFERROR(VLOOKUP(CQ57, MarginalDec!$A$2:$B$253, 2, 0),"")</f>
        <v/>
      </c>
      <c r="CS57" s="71"/>
      <c r="CT57" s="79" t="str">
        <f>IFERROR(VLOOKUP(CS57, MarginalDec!$A$2:$B$253, 2, 0),"")</f>
        <v/>
      </c>
      <c r="CU57" s="71"/>
      <c r="CV57" s="79" t="str">
        <f>IF(ISBLANK(CU57),"", IFERROR(VLOOKUP(CU57, Tooling!$A$2:$B$252, 2, 0),""))</f>
        <v/>
      </c>
      <c r="CW57" s="71"/>
      <c r="CX57" s="79" t="str">
        <f>IF(ISBLANK(CW57),"", IFERROR(VLOOKUP(CW57, Tooling!$A$2:$B$252, 2, 0),""))</f>
        <v/>
      </c>
      <c r="CY57" s="71"/>
      <c r="CZ57" s="79" t="str">
        <f>IF(ISBLANK(CY57),"", IFERROR(VLOOKUP(CY57, Repairs!$A$2:$B$252, 2, 0),""))</f>
        <v/>
      </c>
      <c r="DA57" s="77"/>
      <c r="DB57" s="71"/>
      <c r="DC57" s="79" t="str">
        <f>IFERROR(VLOOKUP(DB57, DatingReason!$A$2:$B$252, 2, 0),"")</f>
        <v/>
      </c>
      <c r="DD57" s="123" t="str">
        <f t="shared" si="15"/>
        <v/>
      </c>
      <c r="DF57" s="119" t="str">
        <f t="array" ref="DF57">IF(AND($B57&lt;&gt;"", $DE57&lt;&gt;"", $DE57&lt;&gt;"No"),MAX(IF($B57=PEOPLE!$B$4:$B$1000, PEOPLE!$Q$4:$Q$1000,""))+100,"")</f>
        <v/>
      </c>
      <c r="DG57" s="68"/>
      <c r="DH57" s="76">
        <f>COUNTIF(PEOPLE!B:B, MEMORIALS!B57)</f>
        <v>0</v>
      </c>
      <c r="DI57" s="82"/>
      <c r="DJ57" s="82"/>
      <c r="DK57" s="82"/>
      <c r="DL57" s="68"/>
      <c r="DM57" s="68"/>
      <c r="DN57" s="68"/>
      <c r="DO57" s="68"/>
      <c r="DP57" s="68"/>
    </row>
    <row r="58" spans="1:120" ht="15" customHeight="1" x14ac:dyDescent="0.25">
      <c r="A58" s="68"/>
      <c r="B58" s="69"/>
      <c r="C58" s="68"/>
      <c r="D58" s="68"/>
      <c r="E58" s="70" t="str">
        <f>IF(D58="","",VLOOKUP(D58,Denomination!$A$2:$B$50, 2, 0))</f>
        <v/>
      </c>
      <c r="F58" s="68"/>
      <c r="G58" s="71"/>
      <c r="H58" s="70" t="str">
        <f>IF(G58="","",VLOOKUP(G58,MCondition!$A$2:$B$50, 2, 0))</f>
        <v/>
      </c>
      <c r="I58" s="72"/>
      <c r="J58" s="71"/>
      <c r="K58" s="70" t="str">
        <f>IF(J58="","",VLOOKUP(J58,ICondition!$A$2:$B$50, 2, 0))</f>
        <v/>
      </c>
      <c r="L58" s="73"/>
      <c r="M58" s="73"/>
      <c r="N58" s="73"/>
      <c r="O58" s="73"/>
      <c r="P58" s="73"/>
      <c r="Q58" s="73"/>
      <c r="R58" s="78"/>
      <c r="S58" s="79" t="str">
        <f>IFERROR(VLOOKUP(R58,Material!$A$2:$B$59, 2, 0),"")</f>
        <v/>
      </c>
      <c r="T58" s="71"/>
      <c r="U58" s="79" t="str">
        <f>IFERROR(VLOOKUP(T58,Material!$A$2:$B$59, 2, 0),"")</f>
        <v/>
      </c>
      <c r="V58" s="71"/>
      <c r="W58" s="79" t="str">
        <f>IFERROR(VLOOKUP(V58,Material!$A$2:$B$59, 2, 0),"")</f>
        <v/>
      </c>
      <c r="X58" s="71"/>
      <c r="Y58" s="79" t="str">
        <f>IFERROR(VLOOKUP(X58,Material!$A$2:$B$59, 2, 0),"")</f>
        <v/>
      </c>
      <c r="Z58" s="71"/>
      <c r="AA58" s="79" t="str">
        <f>IFERROR(VLOOKUP(Z58,Material!$A$2:$B$59, 2, 0),"")</f>
        <v/>
      </c>
      <c r="AB58" s="74"/>
      <c r="AC58" s="75" t="e">
        <f t="shared" si="0"/>
        <v>#VALUE!</v>
      </c>
      <c r="AD58" s="75" t="e">
        <f t="shared" si="1"/>
        <v>#VALUE!</v>
      </c>
      <c r="AE58" s="75" t="e">
        <f t="shared" si="7"/>
        <v>#VALUE!</v>
      </c>
      <c r="AF58" s="75" t="e">
        <f t="shared" si="2"/>
        <v>#VALUE!</v>
      </c>
      <c r="AG58" s="75" t="e">
        <f t="shared" si="8"/>
        <v>#VALUE!</v>
      </c>
      <c r="AH58" s="75" t="e">
        <f t="shared" si="9"/>
        <v>#VALUE!</v>
      </c>
      <c r="AI58" s="75" t="e">
        <f t="shared" si="10"/>
        <v>#VALUE!</v>
      </c>
      <c r="AJ58" s="80" t="e">
        <f t="shared" si="11"/>
        <v>#VALUE!</v>
      </c>
      <c r="AK58" s="79" t="str">
        <f>(IFERROR(VLOOKUP(AB58,Categories!$A$2:$B$20,2,1),""))</f>
        <v/>
      </c>
      <c r="AL58" s="79" t="str">
        <f ca="1">IFERROR(VLOOKUP((HLOOKUP((VLOOKUP($AB58,Categories!$A$2:$F$20,3,1)), $AB$3:$AJ58, (ROW()-ROW($AB$3)+1), 0)), INDIRECT(VLOOKUP($AB58,Categories!$A$2:$F$20,6,1)),2,0),AK58)</f>
        <v/>
      </c>
      <c r="AM58" s="79" t="str">
        <f ca="1">IFERROR(VLOOKUP((HLOOKUP((VLOOKUP($AB58,Categories!$A$2:$F$20,4,1)),$AB$3:$AJ58,(ROW()-ROW($AB$3)+1),0)),INDIRECT(VLOOKUP($AB58,Categories!$A$2:$H$20,7,1)),2,0),"")</f>
        <v/>
      </c>
      <c r="AN58" s="79" t="str">
        <f ca="1">IFERROR(VLOOKUP((HLOOKUP((VLOOKUP($AB58,Categories!$A$2:$F$20,5,1)), $AB$3:$AJ58, (ROW()-ROW($AB$3)+1), 0)), INDIRECT(VLOOKUP($AB58,Categories!$A$2:$H$20,8,1)),2,0),"")</f>
        <v/>
      </c>
      <c r="AO58" s="79" t="str">
        <f t="shared" ca="1" si="12"/>
        <v/>
      </c>
      <c r="AP58" s="81"/>
      <c r="AQ58" s="70" t="str">
        <f>IFERROR(VLOOKUP(VALUE(MID(AP58,1,1)),AdditionalElements!$A$2:$B$50,2,0),"")</f>
        <v/>
      </c>
      <c r="AR58" s="70" t="str">
        <f>IFERROR(VLOOKUP(VALUE(MID(AP58,2,1)),AdditionalElements!$H$2:$I$50,2,0),"")</f>
        <v/>
      </c>
      <c r="AS58" s="70" t="str">
        <f>IFERROR(VLOOKUP(VALUE(MID(AP58,3,1)),AdditionalElements!$O$2:$P$50,2,0),"")</f>
        <v/>
      </c>
      <c r="AT58" s="70" t="str">
        <f>IFERROR(VLOOKUP(VALUE(MID(AP58,4,1)),AdditionalElements!$V$2:$W$50,2,0),"")</f>
        <v/>
      </c>
      <c r="AU58" s="71"/>
      <c r="AV58" s="79" t="str">
        <f>IFERROR(IF(VALUE(MID(AU58,1,1))=1, VLOOKUP(VALUE(MID(AU58,1,1)), TxtPanelShape!$A$2:$C$50, 3, 0), (IF(VALUE(MID(AU58,1,1))&gt;=7, VLOOKUP(VALUE(MID(AU58,1,1)), TxtPanelShape!$A$2:$C$50, 3, 0),VLOOKUP(VALUE(MID(AU58,1,2)),TxtPanelShape!$A$2:$C$50,3,0)))), "")</f>
        <v/>
      </c>
      <c r="AW58" s="79" t="str">
        <f>IFERROR(IF(VALUE(MID(AU58,1,1))=1, ", "&amp;VLOOKUP(VALUE(MID(AU58,2,1)), TxtPanelShape!$H$2:$I$50, 2, 0), IF(VALUE(MID(AU58,1,1))&gt;=7, ", "&amp;VLOOKUP(VALUE(MID(AU58,2,1)), TxtPanelShape!$H$2:$I$50, 2, 0),"")), "")</f>
        <v/>
      </c>
      <c r="AX58" s="79" t="str">
        <f>IFERROR(IF(VALUE(MID(AU58,1,1))=1, ", "&amp;VLOOKUP(VALUE(MID(AU58,3,1)), TxtPanelShape!$O$2:$P$50, 2, 0), IF(VALUE(MID(AU58,1,1))&gt;=7, ", "&amp;VLOOKUP(VALUE(MID(AU58,3,1)), TxtPanelShape!$O$2:$P$50, 2, 0),"")),"")</f>
        <v/>
      </c>
      <c r="AY58" s="79" t="str">
        <f>IFERROR("; "&amp;VLOOKUP(VALUE(MID(AU58,4,1)), TxtPanelShape!$V$2:$W$50,2,0),"")</f>
        <v/>
      </c>
      <c r="AZ58" s="79" t="str">
        <f t="shared" si="13"/>
        <v/>
      </c>
      <c r="BA58" s="71"/>
      <c r="BB58" s="79" t="str">
        <f>IFERROR(IF(VALUE(MID(BA58,1,1))=1, VLOOKUP(VALUE(MID(BA58,1,1)), TxtPanelShape!$A$2:$C$50, 3, 0), (IF(VALUE(MID(BA58,1,1))&gt;=7, VLOOKUP(VALUE(MID(BA58,1,1)), TxtPanelShape!$A$2:$C$50, 3, 0),VLOOKUP(VALUE(MID(BA58,1,2)),TxtPanelShape!$A$2:$C$50,3,0)))), "")</f>
        <v/>
      </c>
      <c r="BC58" s="79" t="str">
        <f>IFERROR(IF(VALUE(MID(BA58,1,1))=1, ", "&amp;VLOOKUP(VALUE(MID(BA58,2,1)), TxtPanelShape!$H$2:$I$50, 2, 0), IF(VALUE(MID(BA58,1,1))&gt;=7, ", "&amp;VLOOKUP(VALUE(MID(BA58,2,1)), TxtPanelShape!$H$2:$I$50, 2, 0),"")), "")</f>
        <v/>
      </c>
      <c r="BD58" s="79" t="str">
        <f>IFERROR(IF(VALUE(MID(BA58,1,1))=1, ", "&amp;VLOOKUP(VALUE(MID(BA58,3,1)), TxtPanelShape!$O$2:$P$50, 2, 0), IF(VALUE(MID(BA58,1,1))&gt;=7, ", "&amp;VLOOKUP(VALUE(MID(BA58,3,1)), TxtPanelShape!$O$2:$P$50, 2, 0),"")),"")</f>
        <v/>
      </c>
      <c r="BE58" s="79" t="str">
        <f>IFERROR("; "&amp;VLOOKUP(VALUE(MID(BA58,4,1)), TxtPanelShape!$V$2:$W$50,2,0),"")</f>
        <v/>
      </c>
      <c r="BF58" s="79" t="str">
        <f t="shared" si="14"/>
        <v/>
      </c>
      <c r="BG58" s="71"/>
      <c r="BH58" s="79" t="str">
        <f>IFERROR(VLOOKUP(BG58, TxtPanelDefinition!$A$2:$B$50, 2, 0),"")</f>
        <v/>
      </c>
      <c r="BI58" s="71"/>
      <c r="BJ58" s="79" t="str">
        <f>IFERROR(VLOOKUP(BI58, TxtPanelDefinition!$A$2:$B$50, 2, 0),"")</f>
        <v/>
      </c>
      <c r="BK58" s="71"/>
      <c r="BL58" s="79" t="str">
        <f>IFERROR(VLOOKUP(BK58, InscrTechniques!$A$2:$B$50, 2, 0),"")</f>
        <v/>
      </c>
      <c r="BM58" s="71"/>
      <c r="BN58" s="79" t="str">
        <f>IFERROR(VLOOKUP(BM58, InscrTechniques!$A$2:$B$50, 2, 0),"")</f>
        <v/>
      </c>
      <c r="BO58" s="71"/>
      <c r="BP58" s="79" t="str">
        <f>IFERROR(VLOOKUP(BO58, InscrTechniques!$A$2:$B$50, 2, 0),"")</f>
        <v/>
      </c>
      <c r="BQ58" s="71"/>
      <c r="BR58" s="79" t="str">
        <f>IFERROR(VLOOKUP(BQ58, InscrTechniques!$A$2:$B$50, 2, 0),"")</f>
        <v/>
      </c>
      <c r="BS58" s="71"/>
      <c r="BT58" s="79" t="str">
        <f>IFERROR(VLOOKUP(BS58, InscrTechniques!$A$2:$B$50, 2, 0),"")</f>
        <v/>
      </c>
      <c r="BU58" s="71"/>
      <c r="BV58" s="79" t="str">
        <f>IFERROR(VLOOKUP(BU58, InscrTechniques!$A$2:$B$50, 2, 0),"")</f>
        <v/>
      </c>
      <c r="BW58" s="125"/>
      <c r="BX58" s="79" t="str">
        <f>IFERROR(VLOOKUP(BW58, InscrTechniques!$A$2:$B$50, 2, 0),"")</f>
        <v/>
      </c>
      <c r="BY58" s="125"/>
      <c r="BZ58" s="79" t="str">
        <f>IFERROR(VLOOKUP(BY58, InscrTechniques!$A$2:$B$50, 2, 0),"")</f>
        <v/>
      </c>
      <c r="CA58" s="74"/>
      <c r="CB58" s="114" t="str">
        <f>IFERROR(VLOOKUP(CA58, LetterStyle!$A$2:$B$50, 2, 0),"")</f>
        <v/>
      </c>
      <c r="CC58" s="74"/>
      <c r="CD58" s="114" t="str">
        <f>IFERROR(VLOOKUP(CC58, LetterStyle!$A$2:$B$50, 2, 0),"")</f>
        <v/>
      </c>
      <c r="CE58" s="74"/>
      <c r="CF58" s="114" t="str">
        <f>IFERROR(VLOOKUP(CE58, LetterStyle!$A$2:$B$50, 2, 0),"")</f>
        <v/>
      </c>
      <c r="CG58" s="74"/>
      <c r="CH58" s="79" t="str">
        <f>IFERROR(VLOOKUP(CG58, LetterStyle!$A$2:$B$50, 2, 0),"")</f>
        <v/>
      </c>
      <c r="CI58" s="71"/>
      <c r="CJ58" s="79" t="str">
        <f>IFERROR(VLOOKUP(CI58, DecMotifs!$A$1:$B$306, 2, 0),"")</f>
        <v/>
      </c>
      <c r="CK58" s="71"/>
      <c r="CL58" s="79" t="str">
        <f>IFERROR(VLOOKUP(CK58, DecMotifs!$A$1:$B$306, 2, 0),"")</f>
        <v/>
      </c>
      <c r="CM58" s="71"/>
      <c r="CN58" s="79" t="str">
        <f>IFERROR(VLOOKUP(CM58, DecMotifs!$A$1:$B$306, 2, 0),"")</f>
        <v/>
      </c>
      <c r="CO58" s="71"/>
      <c r="CP58" s="79" t="str">
        <f>IFERROR(VLOOKUP(CO58, MarginalDec!$A$2:$B$253, 2, 0),"")</f>
        <v/>
      </c>
      <c r="CQ58" s="71"/>
      <c r="CR58" s="79" t="str">
        <f>IFERROR(VLOOKUP(CQ58, MarginalDec!$A$2:$B$253, 2, 0),"")</f>
        <v/>
      </c>
      <c r="CS58" s="71"/>
      <c r="CT58" s="79" t="str">
        <f>IFERROR(VLOOKUP(CS58, MarginalDec!$A$2:$B$253, 2, 0),"")</f>
        <v/>
      </c>
      <c r="CU58" s="71"/>
      <c r="CV58" s="79" t="str">
        <f>IF(ISBLANK(CU58),"", IFERROR(VLOOKUP(CU58, Tooling!$A$2:$B$252, 2, 0),""))</f>
        <v/>
      </c>
      <c r="CW58" s="71"/>
      <c r="CX58" s="79" t="str">
        <f>IF(ISBLANK(CW58),"", IFERROR(VLOOKUP(CW58, Tooling!$A$2:$B$252, 2, 0),""))</f>
        <v/>
      </c>
      <c r="CY58" s="71"/>
      <c r="CZ58" s="79" t="str">
        <f>IF(ISBLANK(CY58),"", IFERROR(VLOOKUP(CY58, Repairs!$A$2:$B$252, 2, 0),""))</f>
        <v/>
      </c>
      <c r="DA58" s="77"/>
      <c r="DB58" s="71"/>
      <c r="DC58" s="79" t="str">
        <f>IFERROR(VLOOKUP(DB58, DatingReason!$A$2:$B$252, 2, 0),"")</f>
        <v/>
      </c>
      <c r="DD58" s="123" t="str">
        <f t="shared" si="15"/>
        <v/>
      </c>
      <c r="DF58" s="119" t="str">
        <f t="array" ref="DF58">IF(AND($B58&lt;&gt;"", $DE58&lt;&gt;"", $DE58&lt;&gt;"No"),MAX(IF($B58=PEOPLE!$B$4:$B$1000, PEOPLE!$Q$4:$Q$1000,""))+100,"")</f>
        <v/>
      </c>
      <c r="DG58" s="68"/>
      <c r="DH58" s="76">
        <f>COUNTIF(PEOPLE!B:B, MEMORIALS!B58)</f>
        <v>0</v>
      </c>
      <c r="DI58" s="82"/>
      <c r="DJ58" s="82"/>
      <c r="DK58" s="82"/>
      <c r="DL58" s="68"/>
      <c r="DM58" s="68"/>
      <c r="DN58" s="68"/>
      <c r="DO58" s="68"/>
      <c r="DP58" s="68"/>
    </row>
    <row r="59" spans="1:120" ht="15" customHeight="1" x14ac:dyDescent="0.25">
      <c r="A59" s="68"/>
      <c r="B59" s="69"/>
      <c r="C59" s="68"/>
      <c r="D59" s="68"/>
      <c r="E59" s="70" t="str">
        <f>IF(D59="","",VLOOKUP(D59,Denomination!$A$2:$B$50, 2, 0))</f>
        <v/>
      </c>
      <c r="F59" s="68"/>
      <c r="G59" s="71"/>
      <c r="H59" s="70" t="str">
        <f>IF(G59="","",VLOOKUP(G59,MCondition!$A$2:$B$50, 2, 0))</f>
        <v/>
      </c>
      <c r="I59" s="72"/>
      <c r="J59" s="71"/>
      <c r="K59" s="70" t="str">
        <f>IF(J59="","",VLOOKUP(J59,ICondition!$A$2:$B$50, 2, 0))</f>
        <v/>
      </c>
      <c r="L59" s="73"/>
      <c r="M59" s="73"/>
      <c r="N59" s="73"/>
      <c r="O59" s="73"/>
      <c r="P59" s="73"/>
      <c r="Q59" s="73"/>
      <c r="R59" s="78"/>
      <c r="S59" s="79" t="str">
        <f>IFERROR(VLOOKUP(R59,Material!$A$2:$B$59, 2, 0),"")</f>
        <v/>
      </c>
      <c r="T59" s="71"/>
      <c r="U59" s="79" t="str">
        <f>IFERROR(VLOOKUP(T59,Material!$A$2:$B$59, 2, 0),"")</f>
        <v/>
      </c>
      <c r="V59" s="71"/>
      <c r="W59" s="79" t="str">
        <f>IFERROR(VLOOKUP(V59,Material!$A$2:$B$59, 2, 0),"")</f>
        <v/>
      </c>
      <c r="X59" s="71"/>
      <c r="Y59" s="79" t="str">
        <f>IFERROR(VLOOKUP(X59,Material!$A$2:$B$59, 2, 0),"")</f>
        <v/>
      </c>
      <c r="Z59" s="71"/>
      <c r="AA59" s="79" t="str">
        <f>IFERROR(VLOOKUP(Z59,Material!$A$2:$B$59, 2, 0),"")</f>
        <v/>
      </c>
      <c r="AB59" s="74"/>
      <c r="AC59" s="75" t="e">
        <f t="shared" si="0"/>
        <v>#VALUE!</v>
      </c>
      <c r="AD59" s="75" t="e">
        <f t="shared" si="1"/>
        <v>#VALUE!</v>
      </c>
      <c r="AE59" s="75" t="e">
        <f t="shared" si="7"/>
        <v>#VALUE!</v>
      </c>
      <c r="AF59" s="75" t="e">
        <f t="shared" si="2"/>
        <v>#VALUE!</v>
      </c>
      <c r="AG59" s="75" t="e">
        <f t="shared" si="8"/>
        <v>#VALUE!</v>
      </c>
      <c r="AH59" s="75" t="e">
        <f t="shared" si="9"/>
        <v>#VALUE!</v>
      </c>
      <c r="AI59" s="75" t="e">
        <f t="shared" si="10"/>
        <v>#VALUE!</v>
      </c>
      <c r="AJ59" s="80" t="e">
        <f t="shared" si="11"/>
        <v>#VALUE!</v>
      </c>
      <c r="AK59" s="79" t="str">
        <f>(IFERROR(VLOOKUP(AB59,Categories!$A$2:$B$20,2,1),""))</f>
        <v/>
      </c>
      <c r="AL59" s="79" t="str">
        <f ca="1">IFERROR(VLOOKUP((HLOOKUP((VLOOKUP($AB59,Categories!$A$2:$F$20,3,1)), $AB$3:$AJ59, (ROW()-ROW($AB$3)+1), 0)), INDIRECT(VLOOKUP($AB59,Categories!$A$2:$F$20,6,1)),2,0),AK59)</f>
        <v/>
      </c>
      <c r="AM59" s="79" t="str">
        <f ca="1">IFERROR(VLOOKUP((HLOOKUP((VLOOKUP($AB59,Categories!$A$2:$F$20,4,1)),$AB$3:$AJ59,(ROW()-ROW($AB$3)+1),0)),INDIRECT(VLOOKUP($AB59,Categories!$A$2:$H$20,7,1)),2,0),"")</f>
        <v/>
      </c>
      <c r="AN59" s="79" t="str">
        <f ca="1">IFERROR(VLOOKUP((HLOOKUP((VLOOKUP($AB59,Categories!$A$2:$F$20,5,1)), $AB$3:$AJ59, (ROW()-ROW($AB$3)+1), 0)), INDIRECT(VLOOKUP($AB59,Categories!$A$2:$H$20,8,1)),2,0),"")</f>
        <v/>
      </c>
      <c r="AO59" s="79" t="str">
        <f t="shared" ca="1" si="12"/>
        <v/>
      </c>
      <c r="AP59" s="81"/>
      <c r="AQ59" s="70" t="str">
        <f>IFERROR(VLOOKUP(VALUE(MID(AP59,1,1)),AdditionalElements!$A$2:$B$50,2,0),"")</f>
        <v/>
      </c>
      <c r="AR59" s="70" t="str">
        <f>IFERROR(VLOOKUP(VALUE(MID(AP59,2,1)),AdditionalElements!$H$2:$I$50,2,0),"")</f>
        <v/>
      </c>
      <c r="AS59" s="70" t="str">
        <f>IFERROR(VLOOKUP(VALUE(MID(AP59,3,1)),AdditionalElements!$O$2:$P$50,2,0),"")</f>
        <v/>
      </c>
      <c r="AT59" s="70" t="str">
        <f>IFERROR(VLOOKUP(VALUE(MID(AP59,4,1)),AdditionalElements!$V$2:$W$50,2,0),"")</f>
        <v/>
      </c>
      <c r="AU59" s="71"/>
      <c r="AV59" s="79" t="str">
        <f>IFERROR(IF(VALUE(MID(AU59,1,1))=1, VLOOKUP(VALUE(MID(AU59,1,1)), TxtPanelShape!$A$2:$C$50, 3, 0), (IF(VALUE(MID(AU59,1,1))&gt;=7, VLOOKUP(VALUE(MID(AU59,1,1)), TxtPanelShape!$A$2:$C$50, 3, 0),VLOOKUP(VALUE(MID(AU59,1,2)),TxtPanelShape!$A$2:$C$50,3,0)))), "")</f>
        <v/>
      </c>
      <c r="AW59" s="79" t="str">
        <f>IFERROR(IF(VALUE(MID(AU59,1,1))=1, ", "&amp;VLOOKUP(VALUE(MID(AU59,2,1)), TxtPanelShape!$H$2:$I$50, 2, 0), IF(VALUE(MID(AU59,1,1))&gt;=7, ", "&amp;VLOOKUP(VALUE(MID(AU59,2,1)), TxtPanelShape!$H$2:$I$50, 2, 0),"")), "")</f>
        <v/>
      </c>
      <c r="AX59" s="79" t="str">
        <f>IFERROR(IF(VALUE(MID(AU59,1,1))=1, ", "&amp;VLOOKUP(VALUE(MID(AU59,3,1)), TxtPanelShape!$O$2:$P$50, 2, 0), IF(VALUE(MID(AU59,1,1))&gt;=7, ", "&amp;VLOOKUP(VALUE(MID(AU59,3,1)), TxtPanelShape!$O$2:$P$50, 2, 0),"")),"")</f>
        <v/>
      </c>
      <c r="AY59" s="79" t="str">
        <f>IFERROR("; "&amp;VLOOKUP(VALUE(MID(AU59,4,1)), TxtPanelShape!$V$2:$W$50,2,0),"")</f>
        <v/>
      </c>
      <c r="AZ59" s="79" t="str">
        <f t="shared" si="13"/>
        <v/>
      </c>
      <c r="BA59" s="71"/>
      <c r="BB59" s="79" t="str">
        <f>IFERROR(IF(VALUE(MID(BA59,1,1))=1, VLOOKUP(VALUE(MID(BA59,1,1)), TxtPanelShape!$A$2:$C$50, 3, 0), (IF(VALUE(MID(BA59,1,1))&gt;=7, VLOOKUP(VALUE(MID(BA59,1,1)), TxtPanelShape!$A$2:$C$50, 3, 0),VLOOKUP(VALUE(MID(BA59,1,2)),TxtPanelShape!$A$2:$C$50,3,0)))), "")</f>
        <v/>
      </c>
      <c r="BC59" s="79" t="str">
        <f>IFERROR(IF(VALUE(MID(BA59,1,1))=1, ", "&amp;VLOOKUP(VALUE(MID(BA59,2,1)), TxtPanelShape!$H$2:$I$50, 2, 0), IF(VALUE(MID(BA59,1,1))&gt;=7, ", "&amp;VLOOKUP(VALUE(MID(BA59,2,1)), TxtPanelShape!$H$2:$I$50, 2, 0),"")), "")</f>
        <v/>
      </c>
      <c r="BD59" s="79" t="str">
        <f>IFERROR(IF(VALUE(MID(BA59,1,1))=1, ", "&amp;VLOOKUP(VALUE(MID(BA59,3,1)), TxtPanelShape!$O$2:$P$50, 2, 0), IF(VALUE(MID(BA59,1,1))&gt;=7, ", "&amp;VLOOKUP(VALUE(MID(BA59,3,1)), TxtPanelShape!$O$2:$P$50, 2, 0),"")),"")</f>
        <v/>
      </c>
      <c r="BE59" s="79" t="str">
        <f>IFERROR("; "&amp;VLOOKUP(VALUE(MID(BA59,4,1)), TxtPanelShape!$V$2:$W$50,2,0),"")</f>
        <v/>
      </c>
      <c r="BF59" s="79" t="str">
        <f t="shared" si="14"/>
        <v/>
      </c>
      <c r="BG59" s="71"/>
      <c r="BH59" s="79" t="str">
        <f>IFERROR(VLOOKUP(BG59, TxtPanelDefinition!$A$2:$B$50, 2, 0),"")</f>
        <v/>
      </c>
      <c r="BI59" s="71"/>
      <c r="BJ59" s="79" t="str">
        <f>IFERROR(VLOOKUP(BI59, TxtPanelDefinition!$A$2:$B$50, 2, 0),"")</f>
        <v/>
      </c>
      <c r="BK59" s="71"/>
      <c r="BL59" s="79" t="str">
        <f>IFERROR(VLOOKUP(BK59, InscrTechniques!$A$2:$B$50, 2, 0),"")</f>
        <v/>
      </c>
      <c r="BM59" s="71"/>
      <c r="BN59" s="79" t="str">
        <f>IFERROR(VLOOKUP(BM59, InscrTechniques!$A$2:$B$50, 2, 0),"")</f>
        <v/>
      </c>
      <c r="BO59" s="71"/>
      <c r="BP59" s="79" t="str">
        <f>IFERROR(VLOOKUP(BO59, InscrTechniques!$A$2:$B$50, 2, 0),"")</f>
        <v/>
      </c>
      <c r="BQ59" s="71"/>
      <c r="BR59" s="79" t="str">
        <f>IFERROR(VLOOKUP(BQ59, InscrTechniques!$A$2:$B$50, 2, 0),"")</f>
        <v/>
      </c>
      <c r="BS59" s="71"/>
      <c r="BT59" s="79" t="str">
        <f>IFERROR(VLOOKUP(BS59, InscrTechniques!$A$2:$B$50, 2, 0),"")</f>
        <v/>
      </c>
      <c r="BU59" s="71"/>
      <c r="BV59" s="79" t="str">
        <f>IFERROR(VLOOKUP(BU59, InscrTechniques!$A$2:$B$50, 2, 0),"")</f>
        <v/>
      </c>
      <c r="BW59" s="125"/>
      <c r="BX59" s="79" t="str">
        <f>IFERROR(VLOOKUP(BW59, InscrTechniques!$A$2:$B$50, 2, 0),"")</f>
        <v/>
      </c>
      <c r="BY59" s="125"/>
      <c r="BZ59" s="79" t="str">
        <f>IFERROR(VLOOKUP(BY59, InscrTechniques!$A$2:$B$50, 2, 0),"")</f>
        <v/>
      </c>
      <c r="CA59" s="74"/>
      <c r="CB59" s="114" t="str">
        <f>IFERROR(VLOOKUP(CA59, LetterStyle!$A$2:$B$50, 2, 0),"")</f>
        <v/>
      </c>
      <c r="CC59" s="74"/>
      <c r="CD59" s="114" t="str">
        <f>IFERROR(VLOOKUP(CC59, LetterStyle!$A$2:$B$50, 2, 0),"")</f>
        <v/>
      </c>
      <c r="CE59" s="74"/>
      <c r="CF59" s="114" t="str">
        <f>IFERROR(VLOOKUP(CE59, LetterStyle!$A$2:$B$50, 2, 0),"")</f>
        <v/>
      </c>
      <c r="CG59" s="74"/>
      <c r="CH59" s="79" t="str">
        <f>IFERROR(VLOOKUP(CG59, LetterStyle!$A$2:$B$50, 2, 0),"")</f>
        <v/>
      </c>
      <c r="CI59" s="71"/>
      <c r="CJ59" s="79" t="str">
        <f>IFERROR(VLOOKUP(CI59, DecMotifs!$A$1:$B$306, 2, 0),"")</f>
        <v/>
      </c>
      <c r="CK59" s="71"/>
      <c r="CL59" s="79" t="str">
        <f>IFERROR(VLOOKUP(CK59, DecMotifs!$A$1:$B$306, 2, 0),"")</f>
        <v/>
      </c>
      <c r="CM59" s="71"/>
      <c r="CN59" s="79" t="str">
        <f>IFERROR(VLOOKUP(CM59, DecMotifs!$A$1:$B$306, 2, 0),"")</f>
        <v/>
      </c>
      <c r="CO59" s="71"/>
      <c r="CP59" s="79" t="str">
        <f>IFERROR(VLOOKUP(CO59, MarginalDec!$A$2:$B$253, 2, 0),"")</f>
        <v/>
      </c>
      <c r="CQ59" s="71"/>
      <c r="CR59" s="79" t="str">
        <f>IFERROR(VLOOKUP(CQ59, MarginalDec!$A$2:$B$253, 2, 0),"")</f>
        <v/>
      </c>
      <c r="CS59" s="71"/>
      <c r="CT59" s="79" t="str">
        <f>IFERROR(VLOOKUP(CS59, MarginalDec!$A$2:$B$253, 2, 0),"")</f>
        <v/>
      </c>
      <c r="CU59" s="71"/>
      <c r="CV59" s="79" t="str">
        <f>IF(ISBLANK(CU59),"", IFERROR(VLOOKUP(CU59, Tooling!$A$2:$B$252, 2, 0),""))</f>
        <v/>
      </c>
      <c r="CW59" s="71"/>
      <c r="CX59" s="79" t="str">
        <f>IF(ISBLANK(CW59),"", IFERROR(VLOOKUP(CW59, Tooling!$A$2:$B$252, 2, 0),""))</f>
        <v/>
      </c>
      <c r="CY59" s="71"/>
      <c r="CZ59" s="79" t="str">
        <f>IF(ISBLANK(CY59),"", IFERROR(VLOOKUP(CY59, Repairs!$A$2:$B$252, 2, 0),""))</f>
        <v/>
      </c>
      <c r="DA59" s="77"/>
      <c r="DB59" s="71"/>
      <c r="DC59" s="79" t="str">
        <f>IFERROR(VLOOKUP(DB59, DatingReason!$A$2:$B$252, 2, 0),"")</f>
        <v/>
      </c>
      <c r="DD59" s="123" t="str">
        <f t="shared" si="15"/>
        <v/>
      </c>
      <c r="DF59" s="119" t="str">
        <f t="array" ref="DF59">IF(AND($B59&lt;&gt;"", $DE59&lt;&gt;"", $DE59&lt;&gt;"No"),MAX(IF($B59=PEOPLE!$B$4:$B$1000, PEOPLE!$Q$4:$Q$1000,""))+100,"")</f>
        <v/>
      </c>
      <c r="DG59" s="68"/>
      <c r="DH59" s="76">
        <f>COUNTIF(PEOPLE!B:B, MEMORIALS!B59)</f>
        <v>0</v>
      </c>
      <c r="DI59" s="82"/>
      <c r="DJ59" s="82"/>
      <c r="DK59" s="82"/>
      <c r="DL59" s="68"/>
      <c r="DM59" s="68"/>
      <c r="DN59" s="68"/>
      <c r="DO59" s="68"/>
      <c r="DP59" s="68"/>
    </row>
    <row r="60" spans="1:120" ht="15" customHeight="1" x14ac:dyDescent="0.25">
      <c r="A60" s="68"/>
      <c r="B60" s="69"/>
      <c r="C60" s="68"/>
      <c r="D60" s="68"/>
      <c r="E60" s="70" t="str">
        <f>IF(D60="","",VLOOKUP(D60,Denomination!$A$2:$B$50, 2, 0))</f>
        <v/>
      </c>
      <c r="F60" s="68"/>
      <c r="G60" s="71"/>
      <c r="H60" s="70" t="str">
        <f>IF(G60="","",VLOOKUP(G60,MCondition!$A$2:$B$50, 2, 0))</f>
        <v/>
      </c>
      <c r="I60" s="72"/>
      <c r="J60" s="71"/>
      <c r="K60" s="70" t="str">
        <f>IF(J60="","",VLOOKUP(J60,ICondition!$A$2:$B$50, 2, 0))</f>
        <v/>
      </c>
      <c r="L60" s="73"/>
      <c r="M60" s="73"/>
      <c r="N60" s="73"/>
      <c r="O60" s="73"/>
      <c r="P60" s="73"/>
      <c r="Q60" s="73"/>
      <c r="R60" s="78"/>
      <c r="S60" s="79" t="str">
        <f>IFERROR(VLOOKUP(R60,Material!$A$2:$B$59, 2, 0),"")</f>
        <v/>
      </c>
      <c r="T60" s="71"/>
      <c r="U60" s="79" t="str">
        <f>IFERROR(VLOOKUP(T60,Material!$A$2:$B$59, 2, 0),"")</f>
        <v/>
      </c>
      <c r="V60" s="71"/>
      <c r="W60" s="79" t="str">
        <f>IFERROR(VLOOKUP(V60,Material!$A$2:$B$59, 2, 0),"")</f>
        <v/>
      </c>
      <c r="X60" s="71"/>
      <c r="Y60" s="79" t="str">
        <f>IFERROR(VLOOKUP(X60,Material!$A$2:$B$59, 2, 0),"")</f>
        <v/>
      </c>
      <c r="Z60" s="71"/>
      <c r="AA60" s="79" t="str">
        <f>IFERROR(VLOOKUP(Z60,Material!$A$2:$B$59, 2, 0),"")</f>
        <v/>
      </c>
      <c r="AB60" s="74"/>
      <c r="AC60" s="75" t="e">
        <f t="shared" si="0"/>
        <v>#VALUE!</v>
      </c>
      <c r="AD60" s="75" t="e">
        <f t="shared" si="1"/>
        <v>#VALUE!</v>
      </c>
      <c r="AE60" s="75" t="e">
        <f t="shared" si="7"/>
        <v>#VALUE!</v>
      </c>
      <c r="AF60" s="75" t="e">
        <f t="shared" si="2"/>
        <v>#VALUE!</v>
      </c>
      <c r="AG60" s="75" t="e">
        <f t="shared" si="8"/>
        <v>#VALUE!</v>
      </c>
      <c r="AH60" s="75" t="e">
        <f t="shared" si="9"/>
        <v>#VALUE!</v>
      </c>
      <c r="AI60" s="75" t="e">
        <f t="shared" si="10"/>
        <v>#VALUE!</v>
      </c>
      <c r="AJ60" s="80" t="e">
        <f t="shared" si="11"/>
        <v>#VALUE!</v>
      </c>
      <c r="AK60" s="79" t="str">
        <f>(IFERROR(VLOOKUP(AB60,Categories!$A$2:$B$20,2,1),""))</f>
        <v/>
      </c>
      <c r="AL60" s="79" t="str">
        <f ca="1">IFERROR(VLOOKUP((HLOOKUP((VLOOKUP($AB60,Categories!$A$2:$F$20,3,1)), $AB$3:$AJ60, (ROW()-ROW($AB$3)+1), 0)), INDIRECT(VLOOKUP($AB60,Categories!$A$2:$F$20,6,1)),2,0),AK60)</f>
        <v/>
      </c>
      <c r="AM60" s="79" t="str">
        <f ca="1">IFERROR(VLOOKUP((HLOOKUP((VLOOKUP($AB60,Categories!$A$2:$F$20,4,1)),$AB$3:$AJ60,(ROW()-ROW($AB$3)+1),0)),INDIRECT(VLOOKUP($AB60,Categories!$A$2:$H$20,7,1)),2,0),"")</f>
        <v/>
      </c>
      <c r="AN60" s="79" t="str">
        <f ca="1">IFERROR(VLOOKUP((HLOOKUP((VLOOKUP($AB60,Categories!$A$2:$F$20,5,1)), $AB$3:$AJ60, (ROW()-ROW($AB$3)+1), 0)), INDIRECT(VLOOKUP($AB60,Categories!$A$2:$H$20,8,1)),2,0),"")</f>
        <v/>
      </c>
      <c r="AO60" s="79" t="str">
        <f t="shared" ca="1" si="12"/>
        <v/>
      </c>
      <c r="AP60" s="81"/>
      <c r="AQ60" s="70" t="str">
        <f>IFERROR(VLOOKUP(VALUE(MID(AP60,1,1)),AdditionalElements!$A$2:$B$50,2,0),"")</f>
        <v/>
      </c>
      <c r="AR60" s="70" t="str">
        <f>IFERROR(VLOOKUP(VALUE(MID(AP60,2,1)),AdditionalElements!$H$2:$I$50,2,0),"")</f>
        <v/>
      </c>
      <c r="AS60" s="70" t="str">
        <f>IFERROR(VLOOKUP(VALUE(MID(AP60,3,1)),AdditionalElements!$O$2:$P$50,2,0),"")</f>
        <v/>
      </c>
      <c r="AT60" s="70" t="str">
        <f>IFERROR(VLOOKUP(VALUE(MID(AP60,4,1)),AdditionalElements!$V$2:$W$50,2,0),"")</f>
        <v/>
      </c>
      <c r="AU60" s="71"/>
      <c r="AV60" s="79" t="str">
        <f>IFERROR(IF(VALUE(MID(AU60,1,1))=1, VLOOKUP(VALUE(MID(AU60,1,1)), TxtPanelShape!$A$2:$C$50, 3, 0), (IF(VALUE(MID(AU60,1,1))&gt;=7, VLOOKUP(VALUE(MID(AU60,1,1)), TxtPanelShape!$A$2:$C$50, 3, 0),VLOOKUP(VALUE(MID(AU60,1,2)),TxtPanelShape!$A$2:$C$50,3,0)))), "")</f>
        <v/>
      </c>
      <c r="AW60" s="79" t="str">
        <f>IFERROR(IF(VALUE(MID(AU60,1,1))=1, ", "&amp;VLOOKUP(VALUE(MID(AU60,2,1)), TxtPanelShape!$H$2:$I$50, 2, 0), IF(VALUE(MID(AU60,1,1))&gt;=7, ", "&amp;VLOOKUP(VALUE(MID(AU60,2,1)), TxtPanelShape!$H$2:$I$50, 2, 0),"")), "")</f>
        <v/>
      </c>
      <c r="AX60" s="79" t="str">
        <f>IFERROR(IF(VALUE(MID(AU60,1,1))=1, ", "&amp;VLOOKUP(VALUE(MID(AU60,3,1)), TxtPanelShape!$O$2:$P$50, 2, 0), IF(VALUE(MID(AU60,1,1))&gt;=7, ", "&amp;VLOOKUP(VALUE(MID(AU60,3,1)), TxtPanelShape!$O$2:$P$50, 2, 0),"")),"")</f>
        <v/>
      </c>
      <c r="AY60" s="79" t="str">
        <f>IFERROR("; "&amp;VLOOKUP(VALUE(MID(AU60,4,1)), TxtPanelShape!$V$2:$W$50,2,0),"")</f>
        <v/>
      </c>
      <c r="AZ60" s="79" t="str">
        <f t="shared" si="13"/>
        <v/>
      </c>
      <c r="BA60" s="71"/>
      <c r="BB60" s="79" t="str">
        <f>IFERROR(IF(VALUE(MID(BA60,1,1))=1, VLOOKUP(VALUE(MID(BA60,1,1)), TxtPanelShape!$A$2:$C$50, 3, 0), (IF(VALUE(MID(BA60,1,1))&gt;=7, VLOOKUP(VALUE(MID(BA60,1,1)), TxtPanelShape!$A$2:$C$50, 3, 0),VLOOKUP(VALUE(MID(BA60,1,2)),TxtPanelShape!$A$2:$C$50,3,0)))), "")</f>
        <v/>
      </c>
      <c r="BC60" s="79" t="str">
        <f>IFERROR(IF(VALUE(MID(BA60,1,1))=1, ", "&amp;VLOOKUP(VALUE(MID(BA60,2,1)), TxtPanelShape!$H$2:$I$50, 2, 0), IF(VALUE(MID(BA60,1,1))&gt;=7, ", "&amp;VLOOKUP(VALUE(MID(BA60,2,1)), TxtPanelShape!$H$2:$I$50, 2, 0),"")), "")</f>
        <v/>
      </c>
      <c r="BD60" s="79" t="str">
        <f>IFERROR(IF(VALUE(MID(BA60,1,1))=1, ", "&amp;VLOOKUP(VALUE(MID(BA60,3,1)), TxtPanelShape!$O$2:$P$50, 2, 0), IF(VALUE(MID(BA60,1,1))&gt;=7, ", "&amp;VLOOKUP(VALUE(MID(BA60,3,1)), TxtPanelShape!$O$2:$P$50, 2, 0),"")),"")</f>
        <v/>
      </c>
      <c r="BE60" s="79" t="str">
        <f>IFERROR("; "&amp;VLOOKUP(VALUE(MID(BA60,4,1)), TxtPanelShape!$V$2:$W$50,2,0),"")</f>
        <v/>
      </c>
      <c r="BF60" s="79" t="str">
        <f t="shared" si="14"/>
        <v/>
      </c>
      <c r="BG60" s="71"/>
      <c r="BH60" s="79" t="str">
        <f>IFERROR(VLOOKUP(BG60, TxtPanelDefinition!$A$2:$B$50, 2, 0),"")</f>
        <v/>
      </c>
      <c r="BI60" s="71"/>
      <c r="BJ60" s="79" t="str">
        <f>IFERROR(VLOOKUP(BI60, TxtPanelDefinition!$A$2:$B$50, 2, 0),"")</f>
        <v/>
      </c>
      <c r="BK60" s="71"/>
      <c r="BL60" s="79" t="str">
        <f>IFERROR(VLOOKUP(BK60, InscrTechniques!$A$2:$B$50, 2, 0),"")</f>
        <v/>
      </c>
      <c r="BM60" s="71"/>
      <c r="BN60" s="79" t="str">
        <f>IFERROR(VLOOKUP(BM60, InscrTechniques!$A$2:$B$50, 2, 0),"")</f>
        <v/>
      </c>
      <c r="BO60" s="71"/>
      <c r="BP60" s="79" t="str">
        <f>IFERROR(VLOOKUP(BO60, InscrTechniques!$A$2:$B$50, 2, 0),"")</f>
        <v/>
      </c>
      <c r="BQ60" s="71"/>
      <c r="BR60" s="79" t="str">
        <f>IFERROR(VLOOKUP(BQ60, InscrTechniques!$A$2:$B$50, 2, 0),"")</f>
        <v/>
      </c>
      <c r="BS60" s="71"/>
      <c r="BT60" s="79" t="str">
        <f>IFERROR(VLOOKUP(BS60, InscrTechniques!$A$2:$B$50, 2, 0),"")</f>
        <v/>
      </c>
      <c r="BU60" s="71"/>
      <c r="BV60" s="79" t="str">
        <f>IFERROR(VLOOKUP(BU60, InscrTechniques!$A$2:$B$50, 2, 0),"")</f>
        <v/>
      </c>
      <c r="BW60" s="125"/>
      <c r="BX60" s="79" t="str">
        <f>IFERROR(VLOOKUP(BW60, InscrTechniques!$A$2:$B$50, 2, 0),"")</f>
        <v/>
      </c>
      <c r="BY60" s="125"/>
      <c r="BZ60" s="79" t="str">
        <f>IFERROR(VLOOKUP(BY60, InscrTechniques!$A$2:$B$50, 2, 0),"")</f>
        <v/>
      </c>
      <c r="CA60" s="74"/>
      <c r="CB60" s="114" t="str">
        <f>IFERROR(VLOOKUP(CA60, LetterStyle!$A$2:$B$50, 2, 0),"")</f>
        <v/>
      </c>
      <c r="CC60" s="74"/>
      <c r="CD60" s="114" t="str">
        <f>IFERROR(VLOOKUP(CC60, LetterStyle!$A$2:$B$50, 2, 0),"")</f>
        <v/>
      </c>
      <c r="CE60" s="74"/>
      <c r="CF60" s="114" t="str">
        <f>IFERROR(VLOOKUP(CE60, LetterStyle!$A$2:$B$50, 2, 0),"")</f>
        <v/>
      </c>
      <c r="CG60" s="74"/>
      <c r="CH60" s="79" t="str">
        <f>IFERROR(VLOOKUP(CG60, LetterStyle!$A$2:$B$50, 2, 0),"")</f>
        <v/>
      </c>
      <c r="CI60" s="71"/>
      <c r="CJ60" s="79" t="str">
        <f>IFERROR(VLOOKUP(CI60, DecMotifs!$A$1:$B$306, 2, 0),"")</f>
        <v/>
      </c>
      <c r="CK60" s="71"/>
      <c r="CL60" s="79" t="str">
        <f>IFERROR(VLOOKUP(CK60, DecMotifs!$A$1:$B$306, 2, 0),"")</f>
        <v/>
      </c>
      <c r="CM60" s="71"/>
      <c r="CN60" s="79" t="str">
        <f>IFERROR(VLOOKUP(CM60, DecMotifs!$A$1:$B$306, 2, 0),"")</f>
        <v/>
      </c>
      <c r="CO60" s="71"/>
      <c r="CP60" s="79" t="str">
        <f>IFERROR(VLOOKUP(CO60, MarginalDec!$A$2:$B$253, 2, 0),"")</f>
        <v/>
      </c>
      <c r="CQ60" s="71"/>
      <c r="CR60" s="79" t="str">
        <f>IFERROR(VLOOKUP(CQ60, MarginalDec!$A$2:$B$253, 2, 0),"")</f>
        <v/>
      </c>
      <c r="CS60" s="71"/>
      <c r="CT60" s="79" t="str">
        <f>IFERROR(VLOOKUP(CS60, MarginalDec!$A$2:$B$253, 2, 0),"")</f>
        <v/>
      </c>
      <c r="CU60" s="71"/>
      <c r="CV60" s="79" t="str">
        <f>IF(ISBLANK(CU60),"", IFERROR(VLOOKUP(CU60, Tooling!$A$2:$B$252, 2, 0),""))</f>
        <v/>
      </c>
      <c r="CW60" s="71"/>
      <c r="CX60" s="79" t="str">
        <f>IF(ISBLANK(CW60),"", IFERROR(VLOOKUP(CW60, Tooling!$A$2:$B$252, 2, 0),""))</f>
        <v/>
      </c>
      <c r="CY60" s="71"/>
      <c r="CZ60" s="79" t="str">
        <f>IF(ISBLANK(CY60),"", IFERROR(VLOOKUP(CY60, Repairs!$A$2:$B$252, 2, 0),""))</f>
        <v/>
      </c>
      <c r="DA60" s="77"/>
      <c r="DB60" s="71"/>
      <c r="DC60" s="79" t="str">
        <f>IFERROR(VLOOKUP(DB60, DatingReason!$A$2:$B$252, 2, 0),"")</f>
        <v/>
      </c>
      <c r="DD60" s="123" t="str">
        <f t="shared" si="15"/>
        <v/>
      </c>
      <c r="DF60" s="119" t="str">
        <f t="array" ref="DF60">IF(AND($B60&lt;&gt;"", $DE60&lt;&gt;"", $DE60&lt;&gt;"No"),MAX(IF($B60=PEOPLE!$B$4:$B$1000, PEOPLE!$Q$4:$Q$1000,""))+100,"")</f>
        <v/>
      </c>
      <c r="DG60" s="68"/>
      <c r="DH60" s="76">
        <f>COUNTIF(PEOPLE!B:B, MEMORIALS!B60)</f>
        <v>0</v>
      </c>
      <c r="DI60" s="82"/>
      <c r="DJ60" s="82"/>
      <c r="DK60" s="82"/>
      <c r="DL60" s="68"/>
      <c r="DM60" s="68"/>
      <c r="DN60" s="68"/>
      <c r="DO60" s="68"/>
      <c r="DP60" s="68"/>
    </row>
    <row r="61" spans="1:120" ht="15" customHeight="1" x14ac:dyDescent="0.25">
      <c r="A61" s="68"/>
      <c r="B61" s="69"/>
      <c r="C61" s="68"/>
      <c r="D61" s="68"/>
      <c r="E61" s="70" t="str">
        <f>IF(D61="","",VLOOKUP(D61,Denomination!$A$2:$B$50, 2, 0))</f>
        <v/>
      </c>
      <c r="F61" s="68"/>
      <c r="G61" s="71"/>
      <c r="H61" s="70" t="str">
        <f>IF(G61="","",VLOOKUP(G61,MCondition!$A$2:$B$50, 2, 0))</f>
        <v/>
      </c>
      <c r="I61" s="72"/>
      <c r="J61" s="71"/>
      <c r="K61" s="70" t="str">
        <f>IF(J61="","",VLOOKUP(J61,ICondition!$A$2:$B$50, 2, 0))</f>
        <v/>
      </c>
      <c r="L61" s="73"/>
      <c r="M61" s="73"/>
      <c r="N61" s="73"/>
      <c r="O61" s="73"/>
      <c r="P61" s="73"/>
      <c r="Q61" s="73"/>
      <c r="R61" s="78"/>
      <c r="S61" s="79" t="str">
        <f>IFERROR(VLOOKUP(R61,Material!$A$2:$B$59, 2, 0),"")</f>
        <v/>
      </c>
      <c r="T61" s="71"/>
      <c r="U61" s="79" t="str">
        <f>IFERROR(VLOOKUP(T61,Material!$A$2:$B$59, 2, 0),"")</f>
        <v/>
      </c>
      <c r="V61" s="71"/>
      <c r="W61" s="79" t="str">
        <f>IFERROR(VLOOKUP(V61,Material!$A$2:$B$59, 2, 0),"")</f>
        <v/>
      </c>
      <c r="X61" s="71"/>
      <c r="Y61" s="79" t="str">
        <f>IFERROR(VLOOKUP(X61,Material!$A$2:$B$59, 2, 0),"")</f>
        <v/>
      </c>
      <c r="Z61" s="71"/>
      <c r="AA61" s="79" t="str">
        <f>IFERROR(VLOOKUP(Z61,Material!$A$2:$B$59, 2, 0),"")</f>
        <v/>
      </c>
      <c r="AB61" s="74"/>
      <c r="AC61" s="75" t="e">
        <f t="shared" si="0"/>
        <v>#VALUE!</v>
      </c>
      <c r="AD61" s="75" t="e">
        <f t="shared" si="1"/>
        <v>#VALUE!</v>
      </c>
      <c r="AE61" s="75" t="e">
        <f t="shared" si="7"/>
        <v>#VALUE!</v>
      </c>
      <c r="AF61" s="75" t="e">
        <f t="shared" si="2"/>
        <v>#VALUE!</v>
      </c>
      <c r="AG61" s="75" t="e">
        <f t="shared" si="8"/>
        <v>#VALUE!</v>
      </c>
      <c r="AH61" s="75" t="e">
        <f t="shared" si="9"/>
        <v>#VALUE!</v>
      </c>
      <c r="AI61" s="75" t="e">
        <f t="shared" si="10"/>
        <v>#VALUE!</v>
      </c>
      <c r="AJ61" s="80" t="e">
        <f t="shared" si="11"/>
        <v>#VALUE!</v>
      </c>
      <c r="AK61" s="79" t="str">
        <f>(IFERROR(VLOOKUP(AB61,Categories!$A$2:$B$20,2,1),""))</f>
        <v/>
      </c>
      <c r="AL61" s="79" t="str">
        <f ca="1">IFERROR(VLOOKUP((HLOOKUP((VLOOKUP($AB61,Categories!$A$2:$F$20,3,1)), $AB$3:$AJ61, (ROW()-ROW($AB$3)+1), 0)), INDIRECT(VLOOKUP($AB61,Categories!$A$2:$F$20,6,1)),2,0),AK61)</f>
        <v/>
      </c>
      <c r="AM61" s="79" t="str">
        <f ca="1">IFERROR(VLOOKUP((HLOOKUP((VLOOKUP($AB61,Categories!$A$2:$F$20,4,1)),$AB$3:$AJ61,(ROW()-ROW($AB$3)+1),0)),INDIRECT(VLOOKUP($AB61,Categories!$A$2:$H$20,7,1)),2,0),"")</f>
        <v/>
      </c>
      <c r="AN61" s="79" t="str">
        <f ca="1">IFERROR(VLOOKUP((HLOOKUP((VLOOKUP($AB61,Categories!$A$2:$F$20,5,1)), $AB$3:$AJ61, (ROW()-ROW($AB$3)+1), 0)), INDIRECT(VLOOKUP($AB61,Categories!$A$2:$H$20,8,1)),2,0),"")</f>
        <v/>
      </c>
      <c r="AO61" s="79" t="str">
        <f t="shared" ca="1" si="12"/>
        <v/>
      </c>
      <c r="AP61" s="81"/>
      <c r="AQ61" s="70" t="str">
        <f>IFERROR(VLOOKUP(VALUE(MID(AP61,1,1)),AdditionalElements!$A$2:$B$50,2,0),"")</f>
        <v/>
      </c>
      <c r="AR61" s="70" t="str">
        <f>IFERROR(VLOOKUP(VALUE(MID(AP61,2,1)),AdditionalElements!$H$2:$I$50,2,0),"")</f>
        <v/>
      </c>
      <c r="AS61" s="70" t="str">
        <f>IFERROR(VLOOKUP(VALUE(MID(AP61,3,1)),AdditionalElements!$O$2:$P$50,2,0),"")</f>
        <v/>
      </c>
      <c r="AT61" s="70" t="str">
        <f>IFERROR(VLOOKUP(VALUE(MID(AP61,4,1)),AdditionalElements!$V$2:$W$50,2,0),"")</f>
        <v/>
      </c>
      <c r="AU61" s="71"/>
      <c r="AV61" s="79" t="str">
        <f>IFERROR(IF(VALUE(MID(AU61,1,1))=1, VLOOKUP(VALUE(MID(AU61,1,1)), TxtPanelShape!$A$2:$C$50, 3, 0), (IF(VALUE(MID(AU61,1,1))&gt;=7, VLOOKUP(VALUE(MID(AU61,1,1)), TxtPanelShape!$A$2:$C$50, 3, 0),VLOOKUP(VALUE(MID(AU61,1,2)),TxtPanelShape!$A$2:$C$50,3,0)))), "")</f>
        <v/>
      </c>
      <c r="AW61" s="79" t="str">
        <f>IFERROR(IF(VALUE(MID(AU61,1,1))=1, ", "&amp;VLOOKUP(VALUE(MID(AU61,2,1)), TxtPanelShape!$H$2:$I$50, 2, 0), IF(VALUE(MID(AU61,1,1))&gt;=7, ", "&amp;VLOOKUP(VALUE(MID(AU61,2,1)), TxtPanelShape!$H$2:$I$50, 2, 0),"")), "")</f>
        <v/>
      </c>
      <c r="AX61" s="79" t="str">
        <f>IFERROR(IF(VALUE(MID(AU61,1,1))=1, ", "&amp;VLOOKUP(VALUE(MID(AU61,3,1)), TxtPanelShape!$O$2:$P$50, 2, 0), IF(VALUE(MID(AU61,1,1))&gt;=7, ", "&amp;VLOOKUP(VALUE(MID(AU61,3,1)), TxtPanelShape!$O$2:$P$50, 2, 0),"")),"")</f>
        <v/>
      </c>
      <c r="AY61" s="79" t="str">
        <f>IFERROR("; "&amp;VLOOKUP(VALUE(MID(AU61,4,1)), TxtPanelShape!$V$2:$W$50,2,0),"")</f>
        <v/>
      </c>
      <c r="AZ61" s="79" t="str">
        <f t="shared" si="13"/>
        <v/>
      </c>
      <c r="BA61" s="71"/>
      <c r="BB61" s="79" t="str">
        <f>IFERROR(IF(VALUE(MID(BA61,1,1))=1, VLOOKUP(VALUE(MID(BA61,1,1)), TxtPanelShape!$A$2:$C$50, 3, 0), (IF(VALUE(MID(BA61,1,1))&gt;=7, VLOOKUP(VALUE(MID(BA61,1,1)), TxtPanelShape!$A$2:$C$50, 3, 0),VLOOKUP(VALUE(MID(BA61,1,2)),TxtPanelShape!$A$2:$C$50,3,0)))), "")</f>
        <v/>
      </c>
      <c r="BC61" s="79" t="str">
        <f>IFERROR(IF(VALUE(MID(BA61,1,1))=1, ", "&amp;VLOOKUP(VALUE(MID(BA61,2,1)), TxtPanelShape!$H$2:$I$50, 2, 0), IF(VALUE(MID(BA61,1,1))&gt;=7, ", "&amp;VLOOKUP(VALUE(MID(BA61,2,1)), TxtPanelShape!$H$2:$I$50, 2, 0),"")), "")</f>
        <v/>
      </c>
      <c r="BD61" s="79" t="str">
        <f>IFERROR(IF(VALUE(MID(BA61,1,1))=1, ", "&amp;VLOOKUP(VALUE(MID(BA61,3,1)), TxtPanelShape!$O$2:$P$50, 2, 0), IF(VALUE(MID(BA61,1,1))&gt;=7, ", "&amp;VLOOKUP(VALUE(MID(BA61,3,1)), TxtPanelShape!$O$2:$P$50, 2, 0),"")),"")</f>
        <v/>
      </c>
      <c r="BE61" s="79" t="str">
        <f>IFERROR("; "&amp;VLOOKUP(VALUE(MID(BA61,4,1)), TxtPanelShape!$V$2:$W$50,2,0),"")</f>
        <v/>
      </c>
      <c r="BF61" s="79" t="str">
        <f t="shared" si="14"/>
        <v/>
      </c>
      <c r="BG61" s="71"/>
      <c r="BH61" s="79" t="str">
        <f>IFERROR(VLOOKUP(BG61, TxtPanelDefinition!$A$2:$B$50, 2, 0),"")</f>
        <v/>
      </c>
      <c r="BI61" s="71"/>
      <c r="BJ61" s="79" t="str">
        <f>IFERROR(VLOOKUP(BI61, TxtPanelDefinition!$A$2:$B$50, 2, 0),"")</f>
        <v/>
      </c>
      <c r="BK61" s="71"/>
      <c r="BL61" s="79" t="str">
        <f>IFERROR(VLOOKUP(BK61, InscrTechniques!$A$2:$B$50, 2, 0),"")</f>
        <v/>
      </c>
      <c r="BM61" s="71"/>
      <c r="BN61" s="79" t="str">
        <f>IFERROR(VLOOKUP(BM61, InscrTechniques!$A$2:$B$50, 2, 0),"")</f>
        <v/>
      </c>
      <c r="BO61" s="71"/>
      <c r="BP61" s="79" t="str">
        <f>IFERROR(VLOOKUP(BO61, InscrTechniques!$A$2:$B$50, 2, 0),"")</f>
        <v/>
      </c>
      <c r="BQ61" s="71"/>
      <c r="BR61" s="79" t="str">
        <f>IFERROR(VLOOKUP(BQ61, InscrTechniques!$A$2:$B$50, 2, 0),"")</f>
        <v/>
      </c>
      <c r="BS61" s="71"/>
      <c r="BT61" s="79" t="str">
        <f>IFERROR(VLOOKUP(BS61, InscrTechniques!$A$2:$B$50, 2, 0),"")</f>
        <v/>
      </c>
      <c r="BU61" s="71"/>
      <c r="BV61" s="79" t="str">
        <f>IFERROR(VLOOKUP(BU61, InscrTechniques!$A$2:$B$50, 2, 0),"")</f>
        <v/>
      </c>
      <c r="BW61" s="125"/>
      <c r="BX61" s="79" t="str">
        <f>IFERROR(VLOOKUP(BW61, InscrTechniques!$A$2:$B$50, 2, 0),"")</f>
        <v/>
      </c>
      <c r="BY61" s="125"/>
      <c r="BZ61" s="79" t="str">
        <f>IFERROR(VLOOKUP(BY61, InscrTechniques!$A$2:$B$50, 2, 0),"")</f>
        <v/>
      </c>
      <c r="CA61" s="74"/>
      <c r="CB61" s="114" t="str">
        <f>IFERROR(VLOOKUP(CA61, LetterStyle!$A$2:$B$50, 2, 0),"")</f>
        <v/>
      </c>
      <c r="CC61" s="74"/>
      <c r="CD61" s="114" t="str">
        <f>IFERROR(VLOOKUP(CC61, LetterStyle!$A$2:$B$50, 2, 0),"")</f>
        <v/>
      </c>
      <c r="CE61" s="74"/>
      <c r="CF61" s="114" t="str">
        <f>IFERROR(VLOOKUP(CE61, LetterStyle!$A$2:$B$50, 2, 0),"")</f>
        <v/>
      </c>
      <c r="CG61" s="74"/>
      <c r="CH61" s="79" t="str">
        <f>IFERROR(VLOOKUP(CG61, LetterStyle!$A$2:$B$50, 2, 0),"")</f>
        <v/>
      </c>
      <c r="CI61" s="71"/>
      <c r="CJ61" s="79" t="str">
        <f>IFERROR(VLOOKUP(CI61, DecMotifs!$A$1:$B$306, 2, 0),"")</f>
        <v/>
      </c>
      <c r="CK61" s="71"/>
      <c r="CL61" s="79" t="str">
        <f>IFERROR(VLOOKUP(CK61, DecMotifs!$A$1:$B$306, 2, 0),"")</f>
        <v/>
      </c>
      <c r="CM61" s="71"/>
      <c r="CN61" s="79" t="str">
        <f>IFERROR(VLOOKUP(CM61, DecMotifs!$A$1:$B$306, 2, 0),"")</f>
        <v/>
      </c>
      <c r="CO61" s="71"/>
      <c r="CP61" s="79" t="str">
        <f>IFERROR(VLOOKUP(CO61, MarginalDec!$A$2:$B$253, 2, 0),"")</f>
        <v/>
      </c>
      <c r="CQ61" s="71"/>
      <c r="CR61" s="79" t="str">
        <f>IFERROR(VLOOKUP(CQ61, MarginalDec!$A$2:$B$253, 2, 0),"")</f>
        <v/>
      </c>
      <c r="CS61" s="71"/>
      <c r="CT61" s="79" t="str">
        <f>IFERROR(VLOOKUP(CS61, MarginalDec!$A$2:$B$253, 2, 0),"")</f>
        <v/>
      </c>
      <c r="CU61" s="71"/>
      <c r="CV61" s="79" t="str">
        <f>IF(ISBLANK(CU61),"", IFERROR(VLOOKUP(CU61, Tooling!$A$2:$B$252, 2, 0),""))</f>
        <v/>
      </c>
      <c r="CW61" s="71"/>
      <c r="CX61" s="79" t="str">
        <f>IF(ISBLANK(CW61),"", IFERROR(VLOOKUP(CW61, Tooling!$A$2:$B$252, 2, 0),""))</f>
        <v/>
      </c>
      <c r="CY61" s="71"/>
      <c r="CZ61" s="79" t="str">
        <f>IF(ISBLANK(CY61),"", IFERROR(VLOOKUP(CY61, Repairs!$A$2:$B$252, 2, 0),""))</f>
        <v/>
      </c>
      <c r="DA61" s="77"/>
      <c r="DB61" s="71"/>
      <c r="DC61" s="79" t="str">
        <f>IFERROR(VLOOKUP(DB61, DatingReason!$A$2:$B$252, 2, 0),"")</f>
        <v/>
      </c>
      <c r="DD61" s="123" t="str">
        <f t="shared" si="15"/>
        <v/>
      </c>
      <c r="DF61" s="119" t="str">
        <f t="array" ref="DF61">IF(AND($B61&lt;&gt;"", $DE61&lt;&gt;"", $DE61&lt;&gt;"No"),MAX(IF($B61=PEOPLE!$B$4:$B$1000, PEOPLE!$Q$4:$Q$1000,""))+100,"")</f>
        <v/>
      </c>
      <c r="DG61" s="68"/>
      <c r="DH61" s="76">
        <f>COUNTIF(PEOPLE!B:B, MEMORIALS!B61)</f>
        <v>0</v>
      </c>
      <c r="DI61" s="82"/>
      <c r="DJ61" s="82"/>
      <c r="DK61" s="82"/>
      <c r="DL61" s="68"/>
      <c r="DM61" s="68"/>
      <c r="DN61" s="68"/>
      <c r="DO61" s="68"/>
      <c r="DP61" s="68"/>
    </row>
    <row r="62" spans="1:120" ht="15" customHeight="1" x14ac:dyDescent="0.25">
      <c r="A62" s="68"/>
      <c r="B62" s="69"/>
      <c r="C62" s="68"/>
      <c r="D62" s="68"/>
      <c r="E62" s="70" t="str">
        <f>IF(D62="","",VLOOKUP(D62,Denomination!$A$2:$B$50, 2, 0))</f>
        <v/>
      </c>
      <c r="F62" s="68"/>
      <c r="G62" s="71"/>
      <c r="H62" s="70" t="str">
        <f>IF(G62="","",VLOOKUP(G62,MCondition!$A$2:$B$50, 2, 0))</f>
        <v/>
      </c>
      <c r="I62" s="72"/>
      <c r="J62" s="71"/>
      <c r="K62" s="70" t="str">
        <f>IF(J62="","",VLOOKUP(J62,ICondition!$A$2:$B$50, 2, 0))</f>
        <v/>
      </c>
      <c r="L62" s="73"/>
      <c r="M62" s="73"/>
      <c r="N62" s="73"/>
      <c r="O62" s="73"/>
      <c r="P62" s="73"/>
      <c r="Q62" s="73"/>
      <c r="R62" s="78"/>
      <c r="S62" s="79" t="str">
        <f>IFERROR(VLOOKUP(R62,Material!$A$2:$B$59, 2, 0),"")</f>
        <v/>
      </c>
      <c r="T62" s="71"/>
      <c r="U62" s="79" t="str">
        <f>IFERROR(VLOOKUP(T62,Material!$A$2:$B$59, 2, 0),"")</f>
        <v/>
      </c>
      <c r="V62" s="71"/>
      <c r="W62" s="79" t="str">
        <f>IFERROR(VLOOKUP(V62,Material!$A$2:$B$59, 2, 0),"")</f>
        <v/>
      </c>
      <c r="X62" s="71"/>
      <c r="Y62" s="79" t="str">
        <f>IFERROR(VLOOKUP(X62,Material!$A$2:$B$59, 2, 0),"")</f>
        <v/>
      </c>
      <c r="Z62" s="71"/>
      <c r="AA62" s="79" t="str">
        <f>IFERROR(VLOOKUP(Z62,Material!$A$2:$B$59, 2, 0),"")</f>
        <v/>
      </c>
      <c r="AB62" s="74"/>
      <c r="AC62" s="75" t="e">
        <f t="shared" si="0"/>
        <v>#VALUE!</v>
      </c>
      <c r="AD62" s="75" t="e">
        <f t="shared" si="1"/>
        <v>#VALUE!</v>
      </c>
      <c r="AE62" s="75" t="e">
        <f t="shared" si="7"/>
        <v>#VALUE!</v>
      </c>
      <c r="AF62" s="75" t="e">
        <f t="shared" si="2"/>
        <v>#VALUE!</v>
      </c>
      <c r="AG62" s="75" t="e">
        <f t="shared" si="8"/>
        <v>#VALUE!</v>
      </c>
      <c r="AH62" s="75" t="e">
        <f t="shared" si="9"/>
        <v>#VALUE!</v>
      </c>
      <c r="AI62" s="75" t="e">
        <f t="shared" si="10"/>
        <v>#VALUE!</v>
      </c>
      <c r="AJ62" s="80" t="e">
        <f t="shared" si="11"/>
        <v>#VALUE!</v>
      </c>
      <c r="AK62" s="79" t="str">
        <f>(IFERROR(VLOOKUP(AB62,Categories!$A$2:$B$20,2,1),""))</f>
        <v/>
      </c>
      <c r="AL62" s="79" t="str">
        <f ca="1">IFERROR(VLOOKUP((HLOOKUP((VLOOKUP($AB62,Categories!$A$2:$F$20,3,1)), $AB$3:$AJ62, (ROW()-ROW($AB$3)+1), 0)), INDIRECT(VLOOKUP($AB62,Categories!$A$2:$F$20,6,1)),2,0),AK62)</f>
        <v/>
      </c>
      <c r="AM62" s="79" t="str">
        <f ca="1">IFERROR(VLOOKUP((HLOOKUP((VLOOKUP($AB62,Categories!$A$2:$F$20,4,1)),$AB$3:$AJ62,(ROW()-ROW($AB$3)+1),0)),INDIRECT(VLOOKUP($AB62,Categories!$A$2:$H$20,7,1)),2,0),"")</f>
        <v/>
      </c>
      <c r="AN62" s="79" t="str">
        <f ca="1">IFERROR(VLOOKUP((HLOOKUP((VLOOKUP($AB62,Categories!$A$2:$F$20,5,1)), $AB$3:$AJ62, (ROW()-ROW($AB$3)+1), 0)), INDIRECT(VLOOKUP($AB62,Categories!$A$2:$H$20,8,1)),2,0),"")</f>
        <v/>
      </c>
      <c r="AO62" s="79" t="str">
        <f t="shared" ca="1" si="12"/>
        <v/>
      </c>
      <c r="AP62" s="81"/>
      <c r="AQ62" s="70" t="str">
        <f>IFERROR(VLOOKUP(VALUE(MID(AP62,1,1)),AdditionalElements!$A$2:$B$50,2,0),"")</f>
        <v/>
      </c>
      <c r="AR62" s="70" t="str">
        <f>IFERROR(VLOOKUP(VALUE(MID(AP62,2,1)),AdditionalElements!$H$2:$I$50,2,0),"")</f>
        <v/>
      </c>
      <c r="AS62" s="70" t="str">
        <f>IFERROR(VLOOKUP(VALUE(MID(AP62,3,1)),AdditionalElements!$O$2:$P$50,2,0),"")</f>
        <v/>
      </c>
      <c r="AT62" s="70" t="str">
        <f>IFERROR(VLOOKUP(VALUE(MID(AP62,4,1)),AdditionalElements!$V$2:$W$50,2,0),"")</f>
        <v/>
      </c>
      <c r="AU62" s="71"/>
      <c r="AV62" s="79" t="str">
        <f>IFERROR(IF(VALUE(MID(AU62,1,1))=1, VLOOKUP(VALUE(MID(AU62,1,1)), TxtPanelShape!$A$2:$C$50, 3, 0), (IF(VALUE(MID(AU62,1,1))&gt;=7, VLOOKUP(VALUE(MID(AU62,1,1)), TxtPanelShape!$A$2:$C$50, 3, 0),VLOOKUP(VALUE(MID(AU62,1,2)),TxtPanelShape!$A$2:$C$50,3,0)))), "")</f>
        <v/>
      </c>
      <c r="AW62" s="79" t="str">
        <f>IFERROR(IF(VALUE(MID(AU62,1,1))=1, ", "&amp;VLOOKUP(VALUE(MID(AU62,2,1)), TxtPanelShape!$H$2:$I$50, 2, 0), IF(VALUE(MID(AU62,1,1))&gt;=7, ", "&amp;VLOOKUP(VALUE(MID(AU62,2,1)), TxtPanelShape!$H$2:$I$50, 2, 0),"")), "")</f>
        <v/>
      </c>
      <c r="AX62" s="79" t="str">
        <f>IFERROR(IF(VALUE(MID(AU62,1,1))=1, ", "&amp;VLOOKUP(VALUE(MID(AU62,3,1)), TxtPanelShape!$O$2:$P$50, 2, 0), IF(VALUE(MID(AU62,1,1))&gt;=7, ", "&amp;VLOOKUP(VALUE(MID(AU62,3,1)), TxtPanelShape!$O$2:$P$50, 2, 0),"")),"")</f>
        <v/>
      </c>
      <c r="AY62" s="79" t="str">
        <f>IFERROR("; "&amp;VLOOKUP(VALUE(MID(AU62,4,1)), TxtPanelShape!$V$2:$W$50,2,0),"")</f>
        <v/>
      </c>
      <c r="AZ62" s="79" t="str">
        <f t="shared" si="13"/>
        <v/>
      </c>
      <c r="BA62" s="71"/>
      <c r="BB62" s="79" t="str">
        <f>IFERROR(IF(VALUE(MID(BA62,1,1))=1, VLOOKUP(VALUE(MID(BA62,1,1)), TxtPanelShape!$A$2:$C$50, 3, 0), (IF(VALUE(MID(BA62,1,1))&gt;=7, VLOOKUP(VALUE(MID(BA62,1,1)), TxtPanelShape!$A$2:$C$50, 3, 0),VLOOKUP(VALUE(MID(BA62,1,2)),TxtPanelShape!$A$2:$C$50,3,0)))), "")</f>
        <v/>
      </c>
      <c r="BC62" s="79" t="str">
        <f>IFERROR(IF(VALUE(MID(BA62,1,1))=1, ", "&amp;VLOOKUP(VALUE(MID(BA62,2,1)), TxtPanelShape!$H$2:$I$50, 2, 0), IF(VALUE(MID(BA62,1,1))&gt;=7, ", "&amp;VLOOKUP(VALUE(MID(BA62,2,1)), TxtPanelShape!$H$2:$I$50, 2, 0),"")), "")</f>
        <v/>
      </c>
      <c r="BD62" s="79" t="str">
        <f>IFERROR(IF(VALUE(MID(BA62,1,1))=1, ", "&amp;VLOOKUP(VALUE(MID(BA62,3,1)), TxtPanelShape!$O$2:$P$50, 2, 0), IF(VALUE(MID(BA62,1,1))&gt;=7, ", "&amp;VLOOKUP(VALUE(MID(BA62,3,1)), TxtPanelShape!$O$2:$P$50, 2, 0),"")),"")</f>
        <v/>
      </c>
      <c r="BE62" s="79" t="str">
        <f>IFERROR("; "&amp;VLOOKUP(VALUE(MID(BA62,4,1)), TxtPanelShape!$V$2:$W$50,2,0),"")</f>
        <v/>
      </c>
      <c r="BF62" s="79" t="str">
        <f t="shared" si="14"/>
        <v/>
      </c>
      <c r="BG62" s="71"/>
      <c r="BH62" s="79" t="str">
        <f>IFERROR(VLOOKUP(BG62, TxtPanelDefinition!$A$2:$B$50, 2, 0),"")</f>
        <v/>
      </c>
      <c r="BI62" s="71"/>
      <c r="BJ62" s="79" t="str">
        <f>IFERROR(VLOOKUP(BI62, TxtPanelDefinition!$A$2:$B$50, 2, 0),"")</f>
        <v/>
      </c>
      <c r="BK62" s="71"/>
      <c r="BL62" s="79" t="str">
        <f>IFERROR(VLOOKUP(BK62, InscrTechniques!$A$2:$B$50, 2, 0),"")</f>
        <v/>
      </c>
      <c r="BM62" s="71"/>
      <c r="BN62" s="79" t="str">
        <f>IFERROR(VLOOKUP(BM62, InscrTechniques!$A$2:$B$50, 2, 0),"")</f>
        <v/>
      </c>
      <c r="BO62" s="71"/>
      <c r="BP62" s="79" t="str">
        <f>IFERROR(VLOOKUP(BO62, InscrTechniques!$A$2:$B$50, 2, 0),"")</f>
        <v/>
      </c>
      <c r="BQ62" s="71"/>
      <c r="BR62" s="79" t="str">
        <f>IFERROR(VLOOKUP(BQ62, InscrTechniques!$A$2:$B$50, 2, 0),"")</f>
        <v/>
      </c>
      <c r="BS62" s="71"/>
      <c r="BT62" s="79" t="str">
        <f>IFERROR(VLOOKUP(BS62, InscrTechniques!$A$2:$B$50, 2, 0),"")</f>
        <v/>
      </c>
      <c r="BU62" s="71"/>
      <c r="BV62" s="79" t="str">
        <f>IFERROR(VLOOKUP(BU62, InscrTechniques!$A$2:$B$50, 2, 0),"")</f>
        <v/>
      </c>
      <c r="BW62" s="125"/>
      <c r="BX62" s="79" t="str">
        <f>IFERROR(VLOOKUP(BW62, InscrTechniques!$A$2:$B$50, 2, 0),"")</f>
        <v/>
      </c>
      <c r="BY62" s="125"/>
      <c r="BZ62" s="79" t="str">
        <f>IFERROR(VLOOKUP(BY62, InscrTechniques!$A$2:$B$50, 2, 0),"")</f>
        <v/>
      </c>
      <c r="CA62" s="74"/>
      <c r="CB62" s="114" t="str">
        <f>IFERROR(VLOOKUP(CA62, LetterStyle!$A$2:$B$50, 2, 0),"")</f>
        <v/>
      </c>
      <c r="CC62" s="74"/>
      <c r="CD62" s="114" t="str">
        <f>IFERROR(VLOOKUP(CC62, LetterStyle!$A$2:$B$50, 2, 0),"")</f>
        <v/>
      </c>
      <c r="CE62" s="74"/>
      <c r="CF62" s="114" t="str">
        <f>IFERROR(VLOOKUP(CE62, LetterStyle!$A$2:$B$50, 2, 0),"")</f>
        <v/>
      </c>
      <c r="CG62" s="74"/>
      <c r="CH62" s="79" t="str">
        <f>IFERROR(VLOOKUP(CG62, LetterStyle!$A$2:$B$50, 2, 0),"")</f>
        <v/>
      </c>
      <c r="CI62" s="71"/>
      <c r="CJ62" s="79" t="str">
        <f>IFERROR(VLOOKUP(CI62, DecMotifs!$A$1:$B$306, 2, 0),"")</f>
        <v/>
      </c>
      <c r="CK62" s="71"/>
      <c r="CL62" s="79" t="str">
        <f>IFERROR(VLOOKUP(CK62, DecMotifs!$A$1:$B$306, 2, 0),"")</f>
        <v/>
      </c>
      <c r="CM62" s="71"/>
      <c r="CN62" s="79" t="str">
        <f>IFERROR(VLOOKUP(CM62, DecMotifs!$A$1:$B$306, 2, 0),"")</f>
        <v/>
      </c>
      <c r="CO62" s="71"/>
      <c r="CP62" s="79" t="str">
        <f>IFERROR(VLOOKUP(CO62, MarginalDec!$A$2:$B$253, 2, 0),"")</f>
        <v/>
      </c>
      <c r="CQ62" s="71"/>
      <c r="CR62" s="79" t="str">
        <f>IFERROR(VLOOKUP(CQ62, MarginalDec!$A$2:$B$253, 2, 0),"")</f>
        <v/>
      </c>
      <c r="CS62" s="71"/>
      <c r="CT62" s="79" t="str">
        <f>IFERROR(VLOOKUP(CS62, MarginalDec!$A$2:$B$253, 2, 0),"")</f>
        <v/>
      </c>
      <c r="CU62" s="71"/>
      <c r="CV62" s="79" t="str">
        <f>IF(ISBLANK(CU62),"", IFERROR(VLOOKUP(CU62, Tooling!$A$2:$B$252, 2, 0),""))</f>
        <v/>
      </c>
      <c r="CW62" s="71"/>
      <c r="CX62" s="79" t="str">
        <f>IF(ISBLANK(CW62),"", IFERROR(VLOOKUP(CW62, Tooling!$A$2:$B$252, 2, 0),""))</f>
        <v/>
      </c>
      <c r="CY62" s="71"/>
      <c r="CZ62" s="79" t="str">
        <f>IF(ISBLANK(CY62),"", IFERROR(VLOOKUP(CY62, Repairs!$A$2:$B$252, 2, 0),""))</f>
        <v/>
      </c>
      <c r="DA62" s="77"/>
      <c r="DB62" s="71"/>
      <c r="DC62" s="79" t="str">
        <f>IFERROR(VLOOKUP(DB62, DatingReason!$A$2:$B$252, 2, 0),"")</f>
        <v/>
      </c>
      <c r="DD62" s="123" t="str">
        <f t="shared" si="15"/>
        <v/>
      </c>
      <c r="DF62" s="119" t="str">
        <f t="array" ref="DF62">IF(AND($B62&lt;&gt;"", $DE62&lt;&gt;"", $DE62&lt;&gt;"No"),MAX(IF($B62=PEOPLE!$B$4:$B$1000, PEOPLE!$Q$4:$Q$1000,""))+100,"")</f>
        <v/>
      </c>
      <c r="DG62" s="68"/>
      <c r="DH62" s="76">
        <f>COUNTIF(PEOPLE!B:B, MEMORIALS!B62)</f>
        <v>0</v>
      </c>
      <c r="DI62" s="82"/>
      <c r="DJ62" s="82"/>
      <c r="DK62" s="82"/>
      <c r="DL62" s="68"/>
      <c r="DM62" s="68"/>
      <c r="DN62" s="68"/>
      <c r="DO62" s="68"/>
      <c r="DP62" s="68"/>
    </row>
    <row r="63" spans="1:120" ht="15" customHeight="1" x14ac:dyDescent="0.25">
      <c r="A63" s="68"/>
      <c r="B63" s="69"/>
      <c r="C63" s="68"/>
      <c r="D63" s="68"/>
      <c r="E63" s="70" t="str">
        <f>IF(D63="","",VLOOKUP(D63,Denomination!$A$2:$B$50, 2, 0))</f>
        <v/>
      </c>
      <c r="F63" s="68"/>
      <c r="G63" s="71"/>
      <c r="H63" s="70" t="str">
        <f>IF(G63="","",VLOOKUP(G63,MCondition!$A$2:$B$50, 2, 0))</f>
        <v/>
      </c>
      <c r="I63" s="72"/>
      <c r="J63" s="71"/>
      <c r="K63" s="70" t="str">
        <f>IF(J63="","",VLOOKUP(J63,ICondition!$A$2:$B$50, 2, 0))</f>
        <v/>
      </c>
      <c r="L63" s="73"/>
      <c r="M63" s="73"/>
      <c r="N63" s="73"/>
      <c r="O63" s="73"/>
      <c r="P63" s="73"/>
      <c r="Q63" s="73"/>
      <c r="R63" s="78"/>
      <c r="S63" s="79" t="str">
        <f>IFERROR(VLOOKUP(R63,Material!$A$2:$B$59, 2, 0),"")</f>
        <v/>
      </c>
      <c r="T63" s="71"/>
      <c r="U63" s="79" t="str">
        <f>IFERROR(VLOOKUP(T63,Material!$A$2:$B$59, 2, 0),"")</f>
        <v/>
      </c>
      <c r="V63" s="71"/>
      <c r="W63" s="79" t="str">
        <f>IFERROR(VLOOKUP(V63,Material!$A$2:$B$59, 2, 0),"")</f>
        <v/>
      </c>
      <c r="X63" s="71"/>
      <c r="Y63" s="79" t="str">
        <f>IFERROR(VLOOKUP(X63,Material!$A$2:$B$59, 2, 0),"")</f>
        <v/>
      </c>
      <c r="Z63" s="71"/>
      <c r="AA63" s="79" t="str">
        <f>IFERROR(VLOOKUP(Z63,Material!$A$2:$B$59, 2, 0),"")</f>
        <v/>
      </c>
      <c r="AB63" s="74"/>
      <c r="AC63" s="75" t="e">
        <f t="shared" si="0"/>
        <v>#VALUE!</v>
      </c>
      <c r="AD63" s="75" t="e">
        <f t="shared" si="1"/>
        <v>#VALUE!</v>
      </c>
      <c r="AE63" s="75" t="e">
        <f t="shared" si="7"/>
        <v>#VALUE!</v>
      </c>
      <c r="AF63" s="75" t="e">
        <f t="shared" si="2"/>
        <v>#VALUE!</v>
      </c>
      <c r="AG63" s="75" t="e">
        <f t="shared" si="8"/>
        <v>#VALUE!</v>
      </c>
      <c r="AH63" s="75" t="e">
        <f t="shared" si="9"/>
        <v>#VALUE!</v>
      </c>
      <c r="AI63" s="75" t="e">
        <f t="shared" si="10"/>
        <v>#VALUE!</v>
      </c>
      <c r="AJ63" s="80" t="e">
        <f t="shared" si="11"/>
        <v>#VALUE!</v>
      </c>
      <c r="AK63" s="79" t="str">
        <f>(IFERROR(VLOOKUP(AB63,Categories!$A$2:$B$20,2,1),""))</f>
        <v/>
      </c>
      <c r="AL63" s="79" t="str">
        <f ca="1">IFERROR(VLOOKUP((HLOOKUP((VLOOKUP($AB63,Categories!$A$2:$F$20,3,1)), $AB$3:$AJ63, (ROW()-ROW($AB$3)+1), 0)), INDIRECT(VLOOKUP($AB63,Categories!$A$2:$F$20,6,1)),2,0),AK63)</f>
        <v/>
      </c>
      <c r="AM63" s="79" t="str">
        <f ca="1">IFERROR(VLOOKUP((HLOOKUP((VLOOKUP($AB63,Categories!$A$2:$F$20,4,1)),$AB$3:$AJ63,(ROW()-ROW($AB$3)+1),0)),INDIRECT(VLOOKUP($AB63,Categories!$A$2:$H$20,7,1)),2,0),"")</f>
        <v/>
      </c>
      <c r="AN63" s="79" t="str">
        <f ca="1">IFERROR(VLOOKUP((HLOOKUP((VLOOKUP($AB63,Categories!$A$2:$F$20,5,1)), $AB$3:$AJ63, (ROW()-ROW($AB$3)+1), 0)), INDIRECT(VLOOKUP($AB63,Categories!$A$2:$H$20,8,1)),2,0),"")</f>
        <v/>
      </c>
      <c r="AO63" s="79" t="str">
        <f t="shared" ca="1" si="12"/>
        <v/>
      </c>
      <c r="AP63" s="81"/>
      <c r="AQ63" s="70" t="str">
        <f>IFERROR(VLOOKUP(VALUE(MID(AP63,1,1)),AdditionalElements!$A$2:$B$50,2,0),"")</f>
        <v/>
      </c>
      <c r="AR63" s="70" t="str">
        <f>IFERROR(VLOOKUP(VALUE(MID(AP63,2,1)),AdditionalElements!$H$2:$I$50,2,0),"")</f>
        <v/>
      </c>
      <c r="AS63" s="70" t="str">
        <f>IFERROR(VLOOKUP(VALUE(MID(AP63,3,1)),AdditionalElements!$O$2:$P$50,2,0),"")</f>
        <v/>
      </c>
      <c r="AT63" s="70" t="str">
        <f>IFERROR(VLOOKUP(VALUE(MID(AP63,4,1)),AdditionalElements!$V$2:$W$50,2,0),"")</f>
        <v/>
      </c>
      <c r="AU63" s="71"/>
      <c r="AV63" s="79" t="str">
        <f>IFERROR(IF(VALUE(MID(AU63,1,1))=1, VLOOKUP(VALUE(MID(AU63,1,1)), TxtPanelShape!$A$2:$C$50, 3, 0), (IF(VALUE(MID(AU63,1,1))&gt;=7, VLOOKUP(VALUE(MID(AU63,1,1)), TxtPanelShape!$A$2:$C$50, 3, 0),VLOOKUP(VALUE(MID(AU63,1,2)),TxtPanelShape!$A$2:$C$50,3,0)))), "")</f>
        <v/>
      </c>
      <c r="AW63" s="79" t="str">
        <f>IFERROR(IF(VALUE(MID(AU63,1,1))=1, ", "&amp;VLOOKUP(VALUE(MID(AU63,2,1)), TxtPanelShape!$H$2:$I$50, 2, 0), IF(VALUE(MID(AU63,1,1))&gt;=7, ", "&amp;VLOOKUP(VALUE(MID(AU63,2,1)), TxtPanelShape!$H$2:$I$50, 2, 0),"")), "")</f>
        <v/>
      </c>
      <c r="AX63" s="79" t="str">
        <f>IFERROR(IF(VALUE(MID(AU63,1,1))=1, ", "&amp;VLOOKUP(VALUE(MID(AU63,3,1)), TxtPanelShape!$O$2:$P$50, 2, 0), IF(VALUE(MID(AU63,1,1))&gt;=7, ", "&amp;VLOOKUP(VALUE(MID(AU63,3,1)), TxtPanelShape!$O$2:$P$50, 2, 0),"")),"")</f>
        <v/>
      </c>
      <c r="AY63" s="79" t="str">
        <f>IFERROR("; "&amp;VLOOKUP(VALUE(MID(AU63,4,1)), TxtPanelShape!$V$2:$W$50,2,0),"")</f>
        <v/>
      </c>
      <c r="AZ63" s="79" t="str">
        <f t="shared" si="13"/>
        <v/>
      </c>
      <c r="BA63" s="71"/>
      <c r="BB63" s="79" t="str">
        <f>IFERROR(IF(VALUE(MID(BA63,1,1))=1, VLOOKUP(VALUE(MID(BA63,1,1)), TxtPanelShape!$A$2:$C$50, 3, 0), (IF(VALUE(MID(BA63,1,1))&gt;=7, VLOOKUP(VALUE(MID(BA63,1,1)), TxtPanelShape!$A$2:$C$50, 3, 0),VLOOKUP(VALUE(MID(BA63,1,2)),TxtPanelShape!$A$2:$C$50,3,0)))), "")</f>
        <v/>
      </c>
      <c r="BC63" s="79" t="str">
        <f>IFERROR(IF(VALUE(MID(BA63,1,1))=1, ", "&amp;VLOOKUP(VALUE(MID(BA63,2,1)), TxtPanelShape!$H$2:$I$50, 2, 0), IF(VALUE(MID(BA63,1,1))&gt;=7, ", "&amp;VLOOKUP(VALUE(MID(BA63,2,1)), TxtPanelShape!$H$2:$I$50, 2, 0),"")), "")</f>
        <v/>
      </c>
      <c r="BD63" s="79" t="str">
        <f>IFERROR(IF(VALUE(MID(BA63,1,1))=1, ", "&amp;VLOOKUP(VALUE(MID(BA63,3,1)), TxtPanelShape!$O$2:$P$50, 2, 0), IF(VALUE(MID(BA63,1,1))&gt;=7, ", "&amp;VLOOKUP(VALUE(MID(BA63,3,1)), TxtPanelShape!$O$2:$P$50, 2, 0),"")),"")</f>
        <v/>
      </c>
      <c r="BE63" s="79" t="str">
        <f>IFERROR("; "&amp;VLOOKUP(VALUE(MID(BA63,4,1)), TxtPanelShape!$V$2:$W$50,2,0),"")</f>
        <v/>
      </c>
      <c r="BF63" s="79" t="str">
        <f t="shared" si="14"/>
        <v/>
      </c>
      <c r="BG63" s="71"/>
      <c r="BH63" s="79" t="str">
        <f>IFERROR(VLOOKUP(BG63, TxtPanelDefinition!$A$2:$B$50, 2, 0),"")</f>
        <v/>
      </c>
      <c r="BI63" s="71"/>
      <c r="BJ63" s="79" t="str">
        <f>IFERROR(VLOOKUP(BI63, TxtPanelDefinition!$A$2:$B$50, 2, 0),"")</f>
        <v/>
      </c>
      <c r="BK63" s="71"/>
      <c r="BL63" s="79" t="str">
        <f>IFERROR(VLOOKUP(BK63, InscrTechniques!$A$2:$B$50, 2, 0),"")</f>
        <v/>
      </c>
      <c r="BM63" s="71"/>
      <c r="BN63" s="79" t="str">
        <f>IFERROR(VLOOKUP(BM63, InscrTechniques!$A$2:$B$50, 2, 0),"")</f>
        <v/>
      </c>
      <c r="BO63" s="71"/>
      <c r="BP63" s="79" t="str">
        <f>IFERROR(VLOOKUP(BO63, InscrTechniques!$A$2:$B$50, 2, 0),"")</f>
        <v/>
      </c>
      <c r="BQ63" s="71"/>
      <c r="BR63" s="79" t="str">
        <f>IFERROR(VLOOKUP(BQ63, InscrTechniques!$A$2:$B$50, 2, 0),"")</f>
        <v/>
      </c>
      <c r="BS63" s="71"/>
      <c r="BT63" s="79" t="str">
        <f>IFERROR(VLOOKUP(BS63, InscrTechniques!$A$2:$B$50, 2, 0),"")</f>
        <v/>
      </c>
      <c r="BU63" s="71"/>
      <c r="BV63" s="79" t="str">
        <f>IFERROR(VLOOKUP(BU63, InscrTechniques!$A$2:$B$50, 2, 0),"")</f>
        <v/>
      </c>
      <c r="BW63" s="125"/>
      <c r="BX63" s="79" t="str">
        <f>IFERROR(VLOOKUP(BW63, InscrTechniques!$A$2:$B$50, 2, 0),"")</f>
        <v/>
      </c>
      <c r="BY63" s="125"/>
      <c r="BZ63" s="79" t="str">
        <f>IFERROR(VLOOKUP(BY63, InscrTechniques!$A$2:$B$50, 2, 0),"")</f>
        <v/>
      </c>
      <c r="CA63" s="74"/>
      <c r="CB63" s="114" t="str">
        <f>IFERROR(VLOOKUP(CA63, LetterStyle!$A$2:$B$50, 2, 0),"")</f>
        <v/>
      </c>
      <c r="CC63" s="74"/>
      <c r="CD63" s="114" t="str">
        <f>IFERROR(VLOOKUP(CC63, LetterStyle!$A$2:$B$50, 2, 0),"")</f>
        <v/>
      </c>
      <c r="CE63" s="74"/>
      <c r="CF63" s="114" t="str">
        <f>IFERROR(VLOOKUP(CE63, LetterStyle!$A$2:$B$50, 2, 0),"")</f>
        <v/>
      </c>
      <c r="CG63" s="74"/>
      <c r="CH63" s="79" t="str">
        <f>IFERROR(VLOOKUP(CG63, LetterStyle!$A$2:$B$50, 2, 0),"")</f>
        <v/>
      </c>
      <c r="CI63" s="71"/>
      <c r="CJ63" s="79" t="str">
        <f>IFERROR(VLOOKUP(CI63, DecMotifs!$A$1:$B$306, 2, 0),"")</f>
        <v/>
      </c>
      <c r="CK63" s="71"/>
      <c r="CL63" s="79" t="str">
        <f>IFERROR(VLOOKUP(CK63, DecMotifs!$A$1:$B$306, 2, 0),"")</f>
        <v/>
      </c>
      <c r="CM63" s="71"/>
      <c r="CN63" s="79" t="str">
        <f>IFERROR(VLOOKUP(CM63, DecMotifs!$A$1:$B$306, 2, 0),"")</f>
        <v/>
      </c>
      <c r="CO63" s="71"/>
      <c r="CP63" s="79" t="str">
        <f>IFERROR(VLOOKUP(CO63, MarginalDec!$A$2:$B$253, 2, 0),"")</f>
        <v/>
      </c>
      <c r="CQ63" s="71"/>
      <c r="CR63" s="79" t="str">
        <f>IFERROR(VLOOKUP(CQ63, MarginalDec!$A$2:$B$253, 2, 0),"")</f>
        <v/>
      </c>
      <c r="CS63" s="71"/>
      <c r="CT63" s="79" t="str">
        <f>IFERROR(VLOOKUP(CS63, MarginalDec!$A$2:$B$253, 2, 0),"")</f>
        <v/>
      </c>
      <c r="CU63" s="71"/>
      <c r="CV63" s="79" t="str">
        <f>IF(ISBLANK(CU63),"", IFERROR(VLOOKUP(CU63, Tooling!$A$2:$B$252, 2, 0),""))</f>
        <v/>
      </c>
      <c r="CW63" s="71"/>
      <c r="CX63" s="79" t="str">
        <f>IF(ISBLANK(CW63),"", IFERROR(VLOOKUP(CW63, Tooling!$A$2:$B$252, 2, 0),""))</f>
        <v/>
      </c>
      <c r="CY63" s="71"/>
      <c r="CZ63" s="79" t="str">
        <f>IF(ISBLANK(CY63),"", IFERROR(VLOOKUP(CY63, Repairs!$A$2:$B$252, 2, 0),""))</f>
        <v/>
      </c>
      <c r="DA63" s="77"/>
      <c r="DB63" s="71"/>
      <c r="DC63" s="79" t="str">
        <f>IFERROR(VLOOKUP(DB63, DatingReason!$A$2:$B$252, 2, 0),"")</f>
        <v/>
      </c>
      <c r="DD63" s="123" t="str">
        <f t="shared" si="15"/>
        <v/>
      </c>
      <c r="DF63" s="119" t="str">
        <f t="array" ref="DF63">IF(AND($B63&lt;&gt;"", $DE63&lt;&gt;"", $DE63&lt;&gt;"No"),MAX(IF($B63=PEOPLE!$B$4:$B$1000, PEOPLE!$Q$4:$Q$1000,""))+100,"")</f>
        <v/>
      </c>
      <c r="DG63" s="68"/>
      <c r="DH63" s="76">
        <f>COUNTIF(PEOPLE!B:B, MEMORIALS!B63)</f>
        <v>0</v>
      </c>
      <c r="DI63" s="82"/>
      <c r="DJ63" s="82"/>
      <c r="DK63" s="82"/>
      <c r="DL63" s="68"/>
      <c r="DM63" s="68"/>
      <c r="DN63" s="68"/>
      <c r="DO63" s="68"/>
      <c r="DP63" s="68"/>
    </row>
    <row r="64" spans="1:120" ht="15" customHeight="1" x14ac:dyDescent="0.25">
      <c r="A64" s="68"/>
      <c r="B64" s="69"/>
      <c r="C64" s="68"/>
      <c r="D64" s="68"/>
      <c r="E64" s="70" t="str">
        <f>IF(D64="","",VLOOKUP(D64,Denomination!$A$2:$B$50, 2, 0))</f>
        <v/>
      </c>
      <c r="F64" s="68"/>
      <c r="G64" s="71"/>
      <c r="H64" s="70" t="str">
        <f>IF(G64="","",VLOOKUP(G64,MCondition!$A$2:$B$50, 2, 0))</f>
        <v/>
      </c>
      <c r="I64" s="72"/>
      <c r="J64" s="71"/>
      <c r="K64" s="70" t="str">
        <f>IF(J64="","",VLOOKUP(J64,ICondition!$A$2:$B$50, 2, 0))</f>
        <v/>
      </c>
      <c r="L64" s="73"/>
      <c r="M64" s="73"/>
      <c r="N64" s="73"/>
      <c r="O64" s="73"/>
      <c r="P64" s="73"/>
      <c r="Q64" s="73"/>
      <c r="R64" s="78"/>
      <c r="S64" s="79" t="str">
        <f>IFERROR(VLOOKUP(R64,Material!$A$2:$B$59, 2, 0),"")</f>
        <v/>
      </c>
      <c r="T64" s="71"/>
      <c r="U64" s="79" t="str">
        <f>IFERROR(VLOOKUP(T64,Material!$A$2:$B$59, 2, 0),"")</f>
        <v/>
      </c>
      <c r="V64" s="71"/>
      <c r="W64" s="79" t="str">
        <f>IFERROR(VLOOKUP(V64,Material!$A$2:$B$59, 2, 0),"")</f>
        <v/>
      </c>
      <c r="X64" s="71"/>
      <c r="Y64" s="79" t="str">
        <f>IFERROR(VLOOKUP(X64,Material!$A$2:$B$59, 2, 0),"")</f>
        <v/>
      </c>
      <c r="Z64" s="71"/>
      <c r="AA64" s="79" t="str">
        <f>IFERROR(VLOOKUP(Z64,Material!$A$2:$B$59, 2, 0),"")</f>
        <v/>
      </c>
      <c r="AB64" s="74"/>
      <c r="AC64" s="75" t="e">
        <f t="shared" si="0"/>
        <v>#VALUE!</v>
      </c>
      <c r="AD64" s="75" t="e">
        <f t="shared" si="1"/>
        <v>#VALUE!</v>
      </c>
      <c r="AE64" s="75" t="e">
        <f t="shared" si="7"/>
        <v>#VALUE!</v>
      </c>
      <c r="AF64" s="75" t="e">
        <f t="shared" si="2"/>
        <v>#VALUE!</v>
      </c>
      <c r="AG64" s="75" t="e">
        <f t="shared" si="8"/>
        <v>#VALUE!</v>
      </c>
      <c r="AH64" s="75" t="e">
        <f t="shared" si="9"/>
        <v>#VALUE!</v>
      </c>
      <c r="AI64" s="75" t="e">
        <f t="shared" si="10"/>
        <v>#VALUE!</v>
      </c>
      <c r="AJ64" s="80" t="e">
        <f t="shared" si="11"/>
        <v>#VALUE!</v>
      </c>
      <c r="AK64" s="79" t="str">
        <f>(IFERROR(VLOOKUP(AB64,Categories!$A$2:$B$20,2,1),""))</f>
        <v/>
      </c>
      <c r="AL64" s="79" t="str">
        <f ca="1">IFERROR(VLOOKUP((HLOOKUP((VLOOKUP($AB64,Categories!$A$2:$F$20,3,1)), $AB$3:$AJ64, (ROW()-ROW($AB$3)+1), 0)), INDIRECT(VLOOKUP($AB64,Categories!$A$2:$F$20,6,1)),2,0),AK64)</f>
        <v/>
      </c>
      <c r="AM64" s="79" t="str">
        <f ca="1">IFERROR(VLOOKUP((HLOOKUP((VLOOKUP($AB64,Categories!$A$2:$F$20,4,1)),$AB$3:$AJ64,(ROW()-ROW($AB$3)+1),0)),INDIRECT(VLOOKUP($AB64,Categories!$A$2:$H$20,7,1)),2,0),"")</f>
        <v/>
      </c>
      <c r="AN64" s="79" t="str">
        <f ca="1">IFERROR(VLOOKUP((HLOOKUP((VLOOKUP($AB64,Categories!$A$2:$F$20,5,1)), $AB$3:$AJ64, (ROW()-ROW($AB$3)+1), 0)), INDIRECT(VLOOKUP($AB64,Categories!$A$2:$H$20,8,1)),2,0),"")</f>
        <v/>
      </c>
      <c r="AO64" s="79" t="str">
        <f t="shared" ca="1" si="12"/>
        <v/>
      </c>
      <c r="AP64" s="81"/>
      <c r="AQ64" s="70" t="str">
        <f>IFERROR(VLOOKUP(VALUE(MID(AP64,1,1)),AdditionalElements!$A$2:$B$50,2,0),"")</f>
        <v/>
      </c>
      <c r="AR64" s="70" t="str">
        <f>IFERROR(VLOOKUP(VALUE(MID(AP64,2,1)),AdditionalElements!$H$2:$I$50,2,0),"")</f>
        <v/>
      </c>
      <c r="AS64" s="70" t="str">
        <f>IFERROR(VLOOKUP(VALUE(MID(AP64,3,1)),AdditionalElements!$O$2:$P$50,2,0),"")</f>
        <v/>
      </c>
      <c r="AT64" s="70" t="str">
        <f>IFERROR(VLOOKUP(VALUE(MID(AP64,4,1)),AdditionalElements!$V$2:$W$50,2,0),"")</f>
        <v/>
      </c>
      <c r="AU64" s="71"/>
      <c r="AV64" s="79" t="str">
        <f>IFERROR(IF(VALUE(MID(AU64,1,1))=1, VLOOKUP(VALUE(MID(AU64,1,1)), TxtPanelShape!$A$2:$C$50, 3, 0), (IF(VALUE(MID(AU64,1,1))&gt;=7, VLOOKUP(VALUE(MID(AU64,1,1)), TxtPanelShape!$A$2:$C$50, 3, 0),VLOOKUP(VALUE(MID(AU64,1,2)),TxtPanelShape!$A$2:$C$50,3,0)))), "")</f>
        <v/>
      </c>
      <c r="AW64" s="79" t="str">
        <f>IFERROR(IF(VALUE(MID(AU64,1,1))=1, ", "&amp;VLOOKUP(VALUE(MID(AU64,2,1)), TxtPanelShape!$H$2:$I$50, 2, 0), IF(VALUE(MID(AU64,1,1))&gt;=7, ", "&amp;VLOOKUP(VALUE(MID(AU64,2,1)), TxtPanelShape!$H$2:$I$50, 2, 0),"")), "")</f>
        <v/>
      </c>
      <c r="AX64" s="79" t="str">
        <f>IFERROR(IF(VALUE(MID(AU64,1,1))=1, ", "&amp;VLOOKUP(VALUE(MID(AU64,3,1)), TxtPanelShape!$O$2:$P$50, 2, 0), IF(VALUE(MID(AU64,1,1))&gt;=7, ", "&amp;VLOOKUP(VALUE(MID(AU64,3,1)), TxtPanelShape!$O$2:$P$50, 2, 0),"")),"")</f>
        <v/>
      </c>
      <c r="AY64" s="79" t="str">
        <f>IFERROR("; "&amp;VLOOKUP(VALUE(MID(AU64,4,1)), TxtPanelShape!$V$2:$W$50,2,0),"")</f>
        <v/>
      </c>
      <c r="AZ64" s="79" t="str">
        <f t="shared" si="13"/>
        <v/>
      </c>
      <c r="BA64" s="71"/>
      <c r="BB64" s="79" t="str">
        <f>IFERROR(IF(VALUE(MID(BA64,1,1))=1, VLOOKUP(VALUE(MID(BA64,1,1)), TxtPanelShape!$A$2:$C$50, 3, 0), (IF(VALUE(MID(BA64,1,1))&gt;=7, VLOOKUP(VALUE(MID(BA64,1,1)), TxtPanelShape!$A$2:$C$50, 3, 0),VLOOKUP(VALUE(MID(BA64,1,2)),TxtPanelShape!$A$2:$C$50,3,0)))), "")</f>
        <v/>
      </c>
      <c r="BC64" s="79" t="str">
        <f>IFERROR(IF(VALUE(MID(BA64,1,1))=1, ", "&amp;VLOOKUP(VALUE(MID(BA64,2,1)), TxtPanelShape!$H$2:$I$50, 2, 0), IF(VALUE(MID(BA64,1,1))&gt;=7, ", "&amp;VLOOKUP(VALUE(MID(BA64,2,1)), TxtPanelShape!$H$2:$I$50, 2, 0),"")), "")</f>
        <v/>
      </c>
      <c r="BD64" s="79" t="str">
        <f>IFERROR(IF(VALUE(MID(BA64,1,1))=1, ", "&amp;VLOOKUP(VALUE(MID(BA64,3,1)), TxtPanelShape!$O$2:$P$50, 2, 0), IF(VALUE(MID(BA64,1,1))&gt;=7, ", "&amp;VLOOKUP(VALUE(MID(BA64,3,1)), TxtPanelShape!$O$2:$P$50, 2, 0),"")),"")</f>
        <v/>
      </c>
      <c r="BE64" s="79" t="str">
        <f>IFERROR("; "&amp;VLOOKUP(VALUE(MID(BA64,4,1)), TxtPanelShape!$V$2:$W$50,2,0),"")</f>
        <v/>
      </c>
      <c r="BF64" s="79" t="str">
        <f t="shared" si="14"/>
        <v/>
      </c>
      <c r="BG64" s="71"/>
      <c r="BH64" s="79" t="str">
        <f>IFERROR(VLOOKUP(BG64, TxtPanelDefinition!$A$2:$B$50, 2, 0),"")</f>
        <v/>
      </c>
      <c r="BI64" s="71"/>
      <c r="BJ64" s="79" t="str">
        <f>IFERROR(VLOOKUP(BI64, TxtPanelDefinition!$A$2:$B$50, 2, 0),"")</f>
        <v/>
      </c>
      <c r="BK64" s="71"/>
      <c r="BL64" s="79" t="str">
        <f>IFERROR(VLOOKUP(BK64, InscrTechniques!$A$2:$B$50, 2, 0),"")</f>
        <v/>
      </c>
      <c r="BM64" s="71"/>
      <c r="BN64" s="79" t="str">
        <f>IFERROR(VLOOKUP(BM64, InscrTechniques!$A$2:$B$50, 2, 0),"")</f>
        <v/>
      </c>
      <c r="BO64" s="71"/>
      <c r="BP64" s="79" t="str">
        <f>IFERROR(VLOOKUP(BO64, InscrTechniques!$A$2:$B$50, 2, 0),"")</f>
        <v/>
      </c>
      <c r="BQ64" s="71"/>
      <c r="BR64" s="79" t="str">
        <f>IFERROR(VLOOKUP(BQ64, InscrTechniques!$A$2:$B$50, 2, 0),"")</f>
        <v/>
      </c>
      <c r="BS64" s="71"/>
      <c r="BT64" s="79" t="str">
        <f>IFERROR(VLOOKUP(BS64, InscrTechniques!$A$2:$B$50, 2, 0),"")</f>
        <v/>
      </c>
      <c r="BU64" s="71"/>
      <c r="BV64" s="79" t="str">
        <f>IFERROR(VLOOKUP(BU64, InscrTechniques!$A$2:$B$50, 2, 0),"")</f>
        <v/>
      </c>
      <c r="BW64" s="125"/>
      <c r="BX64" s="79" t="str">
        <f>IFERROR(VLOOKUP(BW64, InscrTechniques!$A$2:$B$50, 2, 0),"")</f>
        <v/>
      </c>
      <c r="BY64" s="125"/>
      <c r="BZ64" s="79" t="str">
        <f>IFERROR(VLOOKUP(BY64, InscrTechniques!$A$2:$B$50, 2, 0),"")</f>
        <v/>
      </c>
      <c r="CA64" s="74"/>
      <c r="CB64" s="114" t="str">
        <f>IFERROR(VLOOKUP(CA64, LetterStyle!$A$2:$B$50, 2, 0),"")</f>
        <v/>
      </c>
      <c r="CC64" s="74"/>
      <c r="CD64" s="114" t="str">
        <f>IFERROR(VLOOKUP(CC64, LetterStyle!$A$2:$B$50, 2, 0),"")</f>
        <v/>
      </c>
      <c r="CE64" s="74"/>
      <c r="CF64" s="114" t="str">
        <f>IFERROR(VLOOKUP(CE64, LetterStyle!$A$2:$B$50, 2, 0),"")</f>
        <v/>
      </c>
      <c r="CG64" s="74"/>
      <c r="CH64" s="79" t="str">
        <f>IFERROR(VLOOKUP(CG64, LetterStyle!$A$2:$B$50, 2, 0),"")</f>
        <v/>
      </c>
      <c r="CI64" s="71"/>
      <c r="CJ64" s="79" t="str">
        <f>IFERROR(VLOOKUP(CI64, DecMotifs!$A$1:$B$306, 2, 0),"")</f>
        <v/>
      </c>
      <c r="CK64" s="71"/>
      <c r="CL64" s="79" t="str">
        <f>IFERROR(VLOOKUP(CK64, DecMotifs!$A$1:$B$306, 2, 0),"")</f>
        <v/>
      </c>
      <c r="CM64" s="71"/>
      <c r="CN64" s="79" t="str">
        <f>IFERROR(VLOOKUP(CM64, DecMotifs!$A$1:$B$306, 2, 0),"")</f>
        <v/>
      </c>
      <c r="CO64" s="71"/>
      <c r="CP64" s="79" t="str">
        <f>IFERROR(VLOOKUP(CO64, MarginalDec!$A$2:$B$253, 2, 0),"")</f>
        <v/>
      </c>
      <c r="CQ64" s="71"/>
      <c r="CR64" s="79" t="str">
        <f>IFERROR(VLOOKUP(CQ64, MarginalDec!$A$2:$B$253, 2, 0),"")</f>
        <v/>
      </c>
      <c r="CS64" s="71"/>
      <c r="CT64" s="79" t="str">
        <f>IFERROR(VLOOKUP(CS64, MarginalDec!$A$2:$B$253, 2, 0),"")</f>
        <v/>
      </c>
      <c r="CU64" s="71"/>
      <c r="CV64" s="79" t="str">
        <f>IF(ISBLANK(CU64),"", IFERROR(VLOOKUP(CU64, Tooling!$A$2:$B$252, 2, 0),""))</f>
        <v/>
      </c>
      <c r="CW64" s="71"/>
      <c r="CX64" s="79" t="str">
        <f>IF(ISBLANK(CW64),"", IFERROR(VLOOKUP(CW64, Tooling!$A$2:$B$252, 2, 0),""))</f>
        <v/>
      </c>
      <c r="CY64" s="71"/>
      <c r="CZ64" s="79" t="str">
        <f>IF(ISBLANK(CY64),"", IFERROR(VLOOKUP(CY64, Repairs!$A$2:$B$252, 2, 0),""))</f>
        <v/>
      </c>
      <c r="DA64" s="77"/>
      <c r="DB64" s="71"/>
      <c r="DC64" s="79" t="str">
        <f>IFERROR(VLOOKUP(DB64, DatingReason!$A$2:$B$252, 2, 0),"")</f>
        <v/>
      </c>
      <c r="DD64" s="123" t="str">
        <f t="shared" si="15"/>
        <v/>
      </c>
      <c r="DF64" s="119" t="str">
        <f t="array" ref="DF64">IF(AND($B64&lt;&gt;"", $DE64&lt;&gt;"", $DE64&lt;&gt;"No"),MAX(IF($B64=PEOPLE!$B$4:$B$1000, PEOPLE!$Q$4:$Q$1000,""))+100,"")</f>
        <v/>
      </c>
      <c r="DG64" s="68"/>
      <c r="DH64" s="76">
        <f>COUNTIF(PEOPLE!B:B, MEMORIALS!B64)</f>
        <v>0</v>
      </c>
      <c r="DI64" s="82"/>
      <c r="DJ64" s="82"/>
      <c r="DK64" s="82"/>
      <c r="DL64" s="68"/>
      <c r="DM64" s="68"/>
      <c r="DN64" s="68"/>
      <c r="DO64" s="68"/>
      <c r="DP64" s="68"/>
    </row>
    <row r="65" spans="1:120" ht="15" customHeight="1" x14ac:dyDescent="0.25">
      <c r="A65" s="68"/>
      <c r="B65" s="69"/>
      <c r="C65" s="68"/>
      <c r="D65" s="68"/>
      <c r="E65" s="70" t="str">
        <f>IF(D65="","",VLOOKUP(D65,Denomination!$A$2:$B$50, 2, 0))</f>
        <v/>
      </c>
      <c r="F65" s="68"/>
      <c r="G65" s="71"/>
      <c r="H65" s="70" t="str">
        <f>IF(G65="","",VLOOKUP(G65,MCondition!$A$2:$B$50, 2, 0))</f>
        <v/>
      </c>
      <c r="I65" s="72"/>
      <c r="J65" s="71"/>
      <c r="K65" s="70" t="str">
        <f>IF(J65="","",VLOOKUP(J65,ICondition!$A$2:$B$50, 2, 0))</f>
        <v/>
      </c>
      <c r="L65" s="73"/>
      <c r="M65" s="73"/>
      <c r="N65" s="73"/>
      <c r="O65" s="73"/>
      <c r="P65" s="73"/>
      <c r="Q65" s="73"/>
      <c r="R65" s="78"/>
      <c r="S65" s="79" t="str">
        <f>IFERROR(VLOOKUP(R65,Material!$A$2:$B$59, 2, 0),"")</f>
        <v/>
      </c>
      <c r="T65" s="71"/>
      <c r="U65" s="79" t="str">
        <f>IFERROR(VLOOKUP(T65,Material!$A$2:$B$59, 2, 0),"")</f>
        <v/>
      </c>
      <c r="V65" s="71"/>
      <c r="W65" s="79" t="str">
        <f>IFERROR(VLOOKUP(V65,Material!$A$2:$B$59, 2, 0),"")</f>
        <v/>
      </c>
      <c r="X65" s="71"/>
      <c r="Y65" s="79" t="str">
        <f>IFERROR(VLOOKUP(X65,Material!$A$2:$B$59, 2, 0),"")</f>
        <v/>
      </c>
      <c r="Z65" s="71"/>
      <c r="AA65" s="79" t="str">
        <f>IFERROR(VLOOKUP(Z65,Material!$A$2:$B$59, 2, 0),"")</f>
        <v/>
      </c>
      <c r="AB65" s="74"/>
      <c r="AC65" s="75" t="e">
        <f t="shared" si="0"/>
        <v>#VALUE!</v>
      </c>
      <c r="AD65" s="75" t="e">
        <f t="shared" si="1"/>
        <v>#VALUE!</v>
      </c>
      <c r="AE65" s="75" t="e">
        <f t="shared" si="7"/>
        <v>#VALUE!</v>
      </c>
      <c r="AF65" s="75" t="e">
        <f t="shared" si="2"/>
        <v>#VALUE!</v>
      </c>
      <c r="AG65" s="75" t="e">
        <f t="shared" si="8"/>
        <v>#VALUE!</v>
      </c>
      <c r="AH65" s="75" t="e">
        <f t="shared" si="9"/>
        <v>#VALUE!</v>
      </c>
      <c r="AI65" s="75" t="e">
        <f t="shared" si="10"/>
        <v>#VALUE!</v>
      </c>
      <c r="AJ65" s="80" t="e">
        <f t="shared" si="11"/>
        <v>#VALUE!</v>
      </c>
      <c r="AK65" s="79" t="str">
        <f>(IFERROR(VLOOKUP(AB65,Categories!$A$2:$B$20,2,1),""))</f>
        <v/>
      </c>
      <c r="AL65" s="79" t="str">
        <f ca="1">IFERROR(VLOOKUP((HLOOKUP((VLOOKUP($AB65,Categories!$A$2:$F$20,3,1)), $AB$3:$AJ65, (ROW()-ROW($AB$3)+1), 0)), INDIRECT(VLOOKUP($AB65,Categories!$A$2:$F$20,6,1)),2,0),AK65)</f>
        <v/>
      </c>
      <c r="AM65" s="79" t="str">
        <f ca="1">IFERROR(VLOOKUP((HLOOKUP((VLOOKUP($AB65,Categories!$A$2:$F$20,4,1)),$AB$3:$AJ65,(ROW()-ROW($AB$3)+1),0)),INDIRECT(VLOOKUP($AB65,Categories!$A$2:$H$20,7,1)),2,0),"")</f>
        <v/>
      </c>
      <c r="AN65" s="79" t="str">
        <f ca="1">IFERROR(VLOOKUP((HLOOKUP((VLOOKUP($AB65,Categories!$A$2:$F$20,5,1)), $AB$3:$AJ65, (ROW()-ROW($AB$3)+1), 0)), INDIRECT(VLOOKUP($AB65,Categories!$A$2:$H$20,8,1)),2,0),"")</f>
        <v/>
      </c>
      <c r="AO65" s="79" t="str">
        <f t="shared" ca="1" si="12"/>
        <v/>
      </c>
      <c r="AP65" s="81"/>
      <c r="AQ65" s="70" t="str">
        <f>IFERROR(VLOOKUP(VALUE(MID(AP65,1,1)),AdditionalElements!$A$2:$B$50,2,0),"")</f>
        <v/>
      </c>
      <c r="AR65" s="70" t="str">
        <f>IFERROR(VLOOKUP(VALUE(MID(AP65,2,1)),AdditionalElements!$H$2:$I$50,2,0),"")</f>
        <v/>
      </c>
      <c r="AS65" s="70" t="str">
        <f>IFERROR(VLOOKUP(VALUE(MID(AP65,3,1)),AdditionalElements!$O$2:$P$50,2,0),"")</f>
        <v/>
      </c>
      <c r="AT65" s="70" t="str">
        <f>IFERROR(VLOOKUP(VALUE(MID(AP65,4,1)),AdditionalElements!$V$2:$W$50,2,0),"")</f>
        <v/>
      </c>
      <c r="AU65" s="71"/>
      <c r="AV65" s="79" t="str">
        <f>IFERROR(IF(VALUE(MID(AU65,1,1))=1, VLOOKUP(VALUE(MID(AU65,1,1)), TxtPanelShape!$A$2:$C$50, 3, 0), (IF(VALUE(MID(AU65,1,1))&gt;=7, VLOOKUP(VALUE(MID(AU65,1,1)), TxtPanelShape!$A$2:$C$50, 3, 0),VLOOKUP(VALUE(MID(AU65,1,2)),TxtPanelShape!$A$2:$C$50,3,0)))), "")</f>
        <v/>
      </c>
      <c r="AW65" s="79" t="str">
        <f>IFERROR(IF(VALUE(MID(AU65,1,1))=1, ", "&amp;VLOOKUP(VALUE(MID(AU65,2,1)), TxtPanelShape!$H$2:$I$50, 2, 0), IF(VALUE(MID(AU65,1,1))&gt;=7, ", "&amp;VLOOKUP(VALUE(MID(AU65,2,1)), TxtPanelShape!$H$2:$I$50, 2, 0),"")), "")</f>
        <v/>
      </c>
      <c r="AX65" s="79" t="str">
        <f>IFERROR(IF(VALUE(MID(AU65,1,1))=1, ", "&amp;VLOOKUP(VALUE(MID(AU65,3,1)), TxtPanelShape!$O$2:$P$50, 2, 0), IF(VALUE(MID(AU65,1,1))&gt;=7, ", "&amp;VLOOKUP(VALUE(MID(AU65,3,1)), TxtPanelShape!$O$2:$P$50, 2, 0),"")),"")</f>
        <v/>
      </c>
      <c r="AY65" s="79" t="str">
        <f>IFERROR("; "&amp;VLOOKUP(VALUE(MID(AU65,4,1)), TxtPanelShape!$V$2:$W$50,2,0),"")</f>
        <v/>
      </c>
      <c r="AZ65" s="79" t="str">
        <f t="shared" si="13"/>
        <v/>
      </c>
      <c r="BA65" s="71"/>
      <c r="BB65" s="79" t="str">
        <f>IFERROR(IF(VALUE(MID(BA65,1,1))=1, VLOOKUP(VALUE(MID(BA65,1,1)), TxtPanelShape!$A$2:$C$50, 3, 0), (IF(VALUE(MID(BA65,1,1))&gt;=7, VLOOKUP(VALUE(MID(BA65,1,1)), TxtPanelShape!$A$2:$C$50, 3, 0),VLOOKUP(VALUE(MID(BA65,1,2)),TxtPanelShape!$A$2:$C$50,3,0)))), "")</f>
        <v/>
      </c>
      <c r="BC65" s="79" t="str">
        <f>IFERROR(IF(VALUE(MID(BA65,1,1))=1, ", "&amp;VLOOKUP(VALUE(MID(BA65,2,1)), TxtPanelShape!$H$2:$I$50, 2, 0), IF(VALUE(MID(BA65,1,1))&gt;=7, ", "&amp;VLOOKUP(VALUE(MID(BA65,2,1)), TxtPanelShape!$H$2:$I$50, 2, 0),"")), "")</f>
        <v/>
      </c>
      <c r="BD65" s="79" t="str">
        <f>IFERROR(IF(VALUE(MID(BA65,1,1))=1, ", "&amp;VLOOKUP(VALUE(MID(BA65,3,1)), TxtPanelShape!$O$2:$P$50, 2, 0), IF(VALUE(MID(BA65,1,1))&gt;=7, ", "&amp;VLOOKUP(VALUE(MID(BA65,3,1)), TxtPanelShape!$O$2:$P$50, 2, 0),"")),"")</f>
        <v/>
      </c>
      <c r="BE65" s="79" t="str">
        <f>IFERROR("; "&amp;VLOOKUP(VALUE(MID(BA65,4,1)), TxtPanelShape!$V$2:$W$50,2,0),"")</f>
        <v/>
      </c>
      <c r="BF65" s="79" t="str">
        <f t="shared" si="14"/>
        <v/>
      </c>
      <c r="BG65" s="71"/>
      <c r="BH65" s="79" t="str">
        <f>IFERROR(VLOOKUP(BG65, TxtPanelDefinition!$A$2:$B$50, 2, 0),"")</f>
        <v/>
      </c>
      <c r="BI65" s="71"/>
      <c r="BJ65" s="79" t="str">
        <f>IFERROR(VLOOKUP(BI65, TxtPanelDefinition!$A$2:$B$50, 2, 0),"")</f>
        <v/>
      </c>
      <c r="BK65" s="71"/>
      <c r="BL65" s="79" t="str">
        <f>IFERROR(VLOOKUP(BK65, InscrTechniques!$A$2:$B$50, 2, 0),"")</f>
        <v/>
      </c>
      <c r="BM65" s="71"/>
      <c r="BN65" s="79" t="str">
        <f>IFERROR(VLOOKUP(BM65, InscrTechniques!$A$2:$B$50, 2, 0),"")</f>
        <v/>
      </c>
      <c r="BO65" s="71"/>
      <c r="BP65" s="79" t="str">
        <f>IFERROR(VLOOKUP(BO65, InscrTechniques!$A$2:$B$50, 2, 0),"")</f>
        <v/>
      </c>
      <c r="BQ65" s="71"/>
      <c r="BR65" s="79" t="str">
        <f>IFERROR(VLOOKUP(BQ65, InscrTechniques!$A$2:$B$50, 2, 0),"")</f>
        <v/>
      </c>
      <c r="BS65" s="71"/>
      <c r="BT65" s="79" t="str">
        <f>IFERROR(VLOOKUP(BS65, InscrTechniques!$A$2:$B$50, 2, 0),"")</f>
        <v/>
      </c>
      <c r="BU65" s="71"/>
      <c r="BV65" s="79" t="str">
        <f>IFERROR(VLOOKUP(BU65, InscrTechniques!$A$2:$B$50, 2, 0),"")</f>
        <v/>
      </c>
      <c r="BW65" s="125"/>
      <c r="BX65" s="79" t="str">
        <f>IFERROR(VLOOKUP(BW65, InscrTechniques!$A$2:$B$50, 2, 0),"")</f>
        <v/>
      </c>
      <c r="BY65" s="125"/>
      <c r="BZ65" s="79" t="str">
        <f>IFERROR(VLOOKUP(BY65, InscrTechniques!$A$2:$B$50, 2, 0),"")</f>
        <v/>
      </c>
      <c r="CA65" s="74"/>
      <c r="CB65" s="114" t="str">
        <f>IFERROR(VLOOKUP(CA65, LetterStyle!$A$2:$B$50, 2, 0),"")</f>
        <v/>
      </c>
      <c r="CC65" s="74"/>
      <c r="CD65" s="114" t="str">
        <f>IFERROR(VLOOKUP(CC65, LetterStyle!$A$2:$B$50, 2, 0),"")</f>
        <v/>
      </c>
      <c r="CE65" s="74"/>
      <c r="CF65" s="114" t="str">
        <f>IFERROR(VLOOKUP(CE65, LetterStyle!$A$2:$B$50, 2, 0),"")</f>
        <v/>
      </c>
      <c r="CG65" s="74"/>
      <c r="CH65" s="79" t="str">
        <f>IFERROR(VLOOKUP(CG65, LetterStyle!$A$2:$B$50, 2, 0),"")</f>
        <v/>
      </c>
      <c r="CI65" s="71"/>
      <c r="CJ65" s="79" t="str">
        <f>IFERROR(VLOOKUP(CI65, DecMotifs!$A$1:$B$306, 2, 0),"")</f>
        <v/>
      </c>
      <c r="CK65" s="71"/>
      <c r="CL65" s="79" t="str">
        <f>IFERROR(VLOOKUP(CK65, DecMotifs!$A$1:$B$306, 2, 0),"")</f>
        <v/>
      </c>
      <c r="CM65" s="71"/>
      <c r="CN65" s="79" t="str">
        <f>IFERROR(VLOOKUP(CM65, DecMotifs!$A$1:$B$306, 2, 0),"")</f>
        <v/>
      </c>
      <c r="CO65" s="71"/>
      <c r="CP65" s="79" t="str">
        <f>IFERROR(VLOOKUP(CO65, MarginalDec!$A$2:$B$253, 2, 0),"")</f>
        <v/>
      </c>
      <c r="CQ65" s="71"/>
      <c r="CR65" s="79" t="str">
        <f>IFERROR(VLOOKUP(CQ65, MarginalDec!$A$2:$B$253, 2, 0),"")</f>
        <v/>
      </c>
      <c r="CS65" s="71"/>
      <c r="CT65" s="79" t="str">
        <f>IFERROR(VLOOKUP(CS65, MarginalDec!$A$2:$B$253, 2, 0),"")</f>
        <v/>
      </c>
      <c r="CU65" s="71"/>
      <c r="CV65" s="79" t="str">
        <f>IF(ISBLANK(CU65),"", IFERROR(VLOOKUP(CU65, Tooling!$A$2:$B$252, 2, 0),""))</f>
        <v/>
      </c>
      <c r="CW65" s="71"/>
      <c r="CX65" s="79" t="str">
        <f>IF(ISBLANK(CW65),"", IFERROR(VLOOKUP(CW65, Tooling!$A$2:$B$252, 2, 0),""))</f>
        <v/>
      </c>
      <c r="CY65" s="71"/>
      <c r="CZ65" s="79" t="str">
        <f>IF(ISBLANK(CY65),"", IFERROR(VLOOKUP(CY65, Repairs!$A$2:$B$252, 2, 0),""))</f>
        <v/>
      </c>
      <c r="DA65" s="77"/>
      <c r="DB65" s="71"/>
      <c r="DC65" s="79" t="str">
        <f>IFERROR(VLOOKUP(DB65, DatingReason!$A$2:$B$252, 2, 0),"")</f>
        <v/>
      </c>
      <c r="DD65" s="123" t="str">
        <f t="shared" si="15"/>
        <v/>
      </c>
      <c r="DF65" s="119" t="str">
        <f t="array" ref="DF65">IF(AND($B65&lt;&gt;"", $DE65&lt;&gt;"", $DE65&lt;&gt;"No"),MAX(IF($B65=PEOPLE!$B$4:$B$1000, PEOPLE!$Q$4:$Q$1000,""))+100,"")</f>
        <v/>
      </c>
      <c r="DG65" s="68"/>
      <c r="DH65" s="76">
        <f>COUNTIF(PEOPLE!B:B, MEMORIALS!B65)</f>
        <v>0</v>
      </c>
      <c r="DI65" s="82"/>
      <c r="DJ65" s="82"/>
      <c r="DK65" s="82"/>
      <c r="DL65" s="68"/>
      <c r="DM65" s="68"/>
      <c r="DN65" s="68"/>
      <c r="DO65" s="68"/>
      <c r="DP65" s="68"/>
    </row>
    <row r="66" spans="1:120" ht="15" customHeight="1" x14ac:dyDescent="0.25">
      <c r="A66" s="68"/>
      <c r="B66" s="69"/>
      <c r="C66" s="68"/>
      <c r="D66" s="68"/>
      <c r="E66" s="70" t="str">
        <f>IF(D66="","",VLOOKUP(D66,Denomination!$A$2:$B$50, 2, 0))</f>
        <v/>
      </c>
      <c r="F66" s="68"/>
      <c r="G66" s="71"/>
      <c r="H66" s="70" t="str">
        <f>IF(G66="","",VLOOKUP(G66,MCondition!$A$2:$B$50, 2, 0))</f>
        <v/>
      </c>
      <c r="I66" s="72"/>
      <c r="J66" s="71"/>
      <c r="K66" s="70" t="str">
        <f>IF(J66="","",VLOOKUP(J66,ICondition!$A$2:$B$50, 2, 0))</f>
        <v/>
      </c>
      <c r="L66" s="73"/>
      <c r="M66" s="73"/>
      <c r="N66" s="73"/>
      <c r="O66" s="73"/>
      <c r="P66" s="73"/>
      <c r="Q66" s="73"/>
      <c r="R66" s="78"/>
      <c r="S66" s="79" t="str">
        <f>IFERROR(VLOOKUP(R66,Material!$A$2:$B$59, 2, 0),"")</f>
        <v/>
      </c>
      <c r="T66" s="71"/>
      <c r="U66" s="79" t="str">
        <f>IFERROR(VLOOKUP(T66,Material!$A$2:$B$59, 2, 0),"")</f>
        <v/>
      </c>
      <c r="V66" s="71"/>
      <c r="W66" s="79" t="str">
        <f>IFERROR(VLOOKUP(V66,Material!$A$2:$B$59, 2, 0),"")</f>
        <v/>
      </c>
      <c r="X66" s="71"/>
      <c r="Y66" s="79" t="str">
        <f>IFERROR(VLOOKUP(X66,Material!$A$2:$B$59, 2, 0),"")</f>
        <v/>
      </c>
      <c r="Z66" s="71"/>
      <c r="AA66" s="79" t="str">
        <f>IFERROR(VLOOKUP(Z66,Material!$A$2:$B$59, 2, 0),"")</f>
        <v/>
      </c>
      <c r="AB66" s="74"/>
      <c r="AC66" s="75" t="e">
        <f t="shared" si="0"/>
        <v>#VALUE!</v>
      </c>
      <c r="AD66" s="75" t="e">
        <f t="shared" si="1"/>
        <v>#VALUE!</v>
      </c>
      <c r="AE66" s="75" t="e">
        <f t="shared" si="7"/>
        <v>#VALUE!</v>
      </c>
      <c r="AF66" s="75" t="e">
        <f t="shared" si="2"/>
        <v>#VALUE!</v>
      </c>
      <c r="AG66" s="75" t="e">
        <f t="shared" si="8"/>
        <v>#VALUE!</v>
      </c>
      <c r="AH66" s="75" t="e">
        <f t="shared" si="9"/>
        <v>#VALUE!</v>
      </c>
      <c r="AI66" s="75" t="e">
        <f t="shared" si="10"/>
        <v>#VALUE!</v>
      </c>
      <c r="AJ66" s="80" t="e">
        <f t="shared" si="11"/>
        <v>#VALUE!</v>
      </c>
      <c r="AK66" s="79" t="str">
        <f>(IFERROR(VLOOKUP(AB66,Categories!$A$2:$B$20,2,1),""))</f>
        <v/>
      </c>
      <c r="AL66" s="79" t="str">
        <f ca="1">IFERROR(VLOOKUP((HLOOKUP((VLOOKUP($AB66,Categories!$A$2:$F$20,3,1)), $AB$3:$AJ66, (ROW()-ROW($AB$3)+1), 0)), INDIRECT(VLOOKUP($AB66,Categories!$A$2:$F$20,6,1)),2,0),AK66)</f>
        <v/>
      </c>
      <c r="AM66" s="79" t="str">
        <f ca="1">IFERROR(VLOOKUP((HLOOKUP((VLOOKUP($AB66,Categories!$A$2:$F$20,4,1)),$AB$3:$AJ66,(ROW()-ROW($AB$3)+1),0)),INDIRECT(VLOOKUP($AB66,Categories!$A$2:$H$20,7,1)),2,0),"")</f>
        <v/>
      </c>
      <c r="AN66" s="79" t="str">
        <f ca="1">IFERROR(VLOOKUP((HLOOKUP((VLOOKUP($AB66,Categories!$A$2:$F$20,5,1)), $AB$3:$AJ66, (ROW()-ROW($AB$3)+1), 0)), INDIRECT(VLOOKUP($AB66,Categories!$A$2:$H$20,8,1)),2,0),"")</f>
        <v/>
      </c>
      <c r="AO66" s="79" t="str">
        <f t="shared" ca="1" si="12"/>
        <v/>
      </c>
      <c r="AP66" s="81"/>
      <c r="AQ66" s="70" t="str">
        <f>IFERROR(VLOOKUP(VALUE(MID(AP66,1,1)),AdditionalElements!$A$2:$B$50,2,0),"")</f>
        <v/>
      </c>
      <c r="AR66" s="70" t="str">
        <f>IFERROR(VLOOKUP(VALUE(MID(AP66,2,1)),AdditionalElements!$H$2:$I$50,2,0),"")</f>
        <v/>
      </c>
      <c r="AS66" s="70" t="str">
        <f>IFERROR(VLOOKUP(VALUE(MID(AP66,3,1)),AdditionalElements!$O$2:$P$50,2,0),"")</f>
        <v/>
      </c>
      <c r="AT66" s="70" t="str">
        <f>IFERROR(VLOOKUP(VALUE(MID(AP66,4,1)),AdditionalElements!$V$2:$W$50,2,0),"")</f>
        <v/>
      </c>
      <c r="AU66" s="71"/>
      <c r="AV66" s="79" t="str">
        <f>IFERROR(IF(VALUE(MID(AU66,1,1))=1, VLOOKUP(VALUE(MID(AU66,1,1)), TxtPanelShape!$A$2:$C$50, 3, 0), (IF(VALUE(MID(AU66,1,1))&gt;=7, VLOOKUP(VALUE(MID(AU66,1,1)), TxtPanelShape!$A$2:$C$50, 3, 0),VLOOKUP(VALUE(MID(AU66,1,2)),TxtPanelShape!$A$2:$C$50,3,0)))), "")</f>
        <v/>
      </c>
      <c r="AW66" s="79" t="str">
        <f>IFERROR(IF(VALUE(MID(AU66,1,1))=1, ", "&amp;VLOOKUP(VALUE(MID(AU66,2,1)), TxtPanelShape!$H$2:$I$50, 2, 0), IF(VALUE(MID(AU66,1,1))&gt;=7, ", "&amp;VLOOKUP(VALUE(MID(AU66,2,1)), TxtPanelShape!$H$2:$I$50, 2, 0),"")), "")</f>
        <v/>
      </c>
      <c r="AX66" s="79" t="str">
        <f>IFERROR(IF(VALUE(MID(AU66,1,1))=1, ", "&amp;VLOOKUP(VALUE(MID(AU66,3,1)), TxtPanelShape!$O$2:$P$50, 2, 0), IF(VALUE(MID(AU66,1,1))&gt;=7, ", "&amp;VLOOKUP(VALUE(MID(AU66,3,1)), TxtPanelShape!$O$2:$P$50, 2, 0),"")),"")</f>
        <v/>
      </c>
      <c r="AY66" s="79" t="str">
        <f>IFERROR("; "&amp;VLOOKUP(VALUE(MID(AU66,4,1)), TxtPanelShape!$V$2:$W$50,2,0),"")</f>
        <v/>
      </c>
      <c r="AZ66" s="79" t="str">
        <f t="shared" si="13"/>
        <v/>
      </c>
      <c r="BA66" s="71"/>
      <c r="BB66" s="79" t="str">
        <f>IFERROR(IF(VALUE(MID(BA66,1,1))=1, VLOOKUP(VALUE(MID(BA66,1,1)), TxtPanelShape!$A$2:$C$50, 3, 0), (IF(VALUE(MID(BA66,1,1))&gt;=7, VLOOKUP(VALUE(MID(BA66,1,1)), TxtPanelShape!$A$2:$C$50, 3, 0),VLOOKUP(VALUE(MID(BA66,1,2)),TxtPanelShape!$A$2:$C$50,3,0)))), "")</f>
        <v/>
      </c>
      <c r="BC66" s="79" t="str">
        <f>IFERROR(IF(VALUE(MID(BA66,1,1))=1, ", "&amp;VLOOKUP(VALUE(MID(BA66,2,1)), TxtPanelShape!$H$2:$I$50, 2, 0), IF(VALUE(MID(BA66,1,1))&gt;=7, ", "&amp;VLOOKUP(VALUE(MID(BA66,2,1)), TxtPanelShape!$H$2:$I$50, 2, 0),"")), "")</f>
        <v/>
      </c>
      <c r="BD66" s="79" t="str">
        <f>IFERROR(IF(VALUE(MID(BA66,1,1))=1, ", "&amp;VLOOKUP(VALUE(MID(BA66,3,1)), TxtPanelShape!$O$2:$P$50, 2, 0), IF(VALUE(MID(BA66,1,1))&gt;=7, ", "&amp;VLOOKUP(VALUE(MID(BA66,3,1)), TxtPanelShape!$O$2:$P$50, 2, 0),"")),"")</f>
        <v/>
      </c>
      <c r="BE66" s="79" t="str">
        <f>IFERROR("; "&amp;VLOOKUP(VALUE(MID(BA66,4,1)), TxtPanelShape!$V$2:$W$50,2,0),"")</f>
        <v/>
      </c>
      <c r="BF66" s="79" t="str">
        <f t="shared" si="14"/>
        <v/>
      </c>
      <c r="BG66" s="71"/>
      <c r="BH66" s="79" t="str">
        <f>IFERROR(VLOOKUP(BG66, TxtPanelDefinition!$A$2:$B$50, 2, 0),"")</f>
        <v/>
      </c>
      <c r="BI66" s="71"/>
      <c r="BJ66" s="79" t="str">
        <f>IFERROR(VLOOKUP(BI66, TxtPanelDefinition!$A$2:$B$50, 2, 0),"")</f>
        <v/>
      </c>
      <c r="BK66" s="71"/>
      <c r="BL66" s="79" t="str">
        <f>IFERROR(VLOOKUP(BK66, InscrTechniques!$A$2:$B$50, 2, 0),"")</f>
        <v/>
      </c>
      <c r="BM66" s="71"/>
      <c r="BN66" s="79" t="str">
        <f>IFERROR(VLOOKUP(BM66, InscrTechniques!$A$2:$B$50, 2, 0),"")</f>
        <v/>
      </c>
      <c r="BO66" s="71"/>
      <c r="BP66" s="79" t="str">
        <f>IFERROR(VLOOKUP(BO66, InscrTechniques!$A$2:$B$50, 2, 0),"")</f>
        <v/>
      </c>
      <c r="BQ66" s="71"/>
      <c r="BR66" s="79" t="str">
        <f>IFERROR(VLOOKUP(BQ66, InscrTechniques!$A$2:$B$50, 2, 0),"")</f>
        <v/>
      </c>
      <c r="BS66" s="71"/>
      <c r="BT66" s="79" t="str">
        <f>IFERROR(VLOOKUP(BS66, InscrTechniques!$A$2:$B$50, 2, 0),"")</f>
        <v/>
      </c>
      <c r="BU66" s="71"/>
      <c r="BV66" s="79" t="str">
        <f>IFERROR(VLOOKUP(BU66, InscrTechniques!$A$2:$B$50, 2, 0),"")</f>
        <v/>
      </c>
      <c r="BW66" s="125"/>
      <c r="BX66" s="79" t="str">
        <f>IFERROR(VLOOKUP(BW66, InscrTechniques!$A$2:$B$50, 2, 0),"")</f>
        <v/>
      </c>
      <c r="BY66" s="125"/>
      <c r="BZ66" s="79" t="str">
        <f>IFERROR(VLOOKUP(BY66, InscrTechniques!$A$2:$B$50, 2, 0),"")</f>
        <v/>
      </c>
      <c r="CA66" s="74"/>
      <c r="CB66" s="114" t="str">
        <f>IFERROR(VLOOKUP(CA66, LetterStyle!$A$2:$B$50, 2, 0),"")</f>
        <v/>
      </c>
      <c r="CC66" s="74"/>
      <c r="CD66" s="114" t="str">
        <f>IFERROR(VLOOKUP(CC66, LetterStyle!$A$2:$B$50, 2, 0),"")</f>
        <v/>
      </c>
      <c r="CE66" s="74"/>
      <c r="CF66" s="114" t="str">
        <f>IFERROR(VLOOKUP(CE66, LetterStyle!$A$2:$B$50, 2, 0),"")</f>
        <v/>
      </c>
      <c r="CG66" s="74"/>
      <c r="CH66" s="79" t="str">
        <f>IFERROR(VLOOKUP(CG66, LetterStyle!$A$2:$B$50, 2, 0),"")</f>
        <v/>
      </c>
      <c r="CI66" s="71"/>
      <c r="CJ66" s="79" t="str">
        <f>IFERROR(VLOOKUP(CI66, DecMotifs!$A$1:$B$306, 2, 0),"")</f>
        <v/>
      </c>
      <c r="CK66" s="71"/>
      <c r="CL66" s="79" t="str">
        <f>IFERROR(VLOOKUP(CK66, DecMotifs!$A$1:$B$306, 2, 0),"")</f>
        <v/>
      </c>
      <c r="CM66" s="71"/>
      <c r="CN66" s="79" t="str">
        <f>IFERROR(VLOOKUP(CM66, DecMotifs!$A$1:$B$306, 2, 0),"")</f>
        <v/>
      </c>
      <c r="CO66" s="71"/>
      <c r="CP66" s="79" t="str">
        <f>IFERROR(VLOOKUP(CO66, MarginalDec!$A$2:$B$253, 2, 0),"")</f>
        <v/>
      </c>
      <c r="CQ66" s="71"/>
      <c r="CR66" s="79" t="str">
        <f>IFERROR(VLOOKUP(CQ66, MarginalDec!$A$2:$B$253, 2, 0),"")</f>
        <v/>
      </c>
      <c r="CS66" s="71"/>
      <c r="CT66" s="79" t="str">
        <f>IFERROR(VLOOKUP(CS66, MarginalDec!$A$2:$B$253, 2, 0),"")</f>
        <v/>
      </c>
      <c r="CU66" s="71"/>
      <c r="CV66" s="79" t="str">
        <f>IF(ISBLANK(CU66),"", IFERROR(VLOOKUP(CU66, Tooling!$A$2:$B$252, 2, 0),""))</f>
        <v/>
      </c>
      <c r="CW66" s="71"/>
      <c r="CX66" s="79" t="str">
        <f>IF(ISBLANK(CW66),"", IFERROR(VLOOKUP(CW66, Tooling!$A$2:$B$252, 2, 0),""))</f>
        <v/>
      </c>
      <c r="CY66" s="71"/>
      <c r="CZ66" s="79" t="str">
        <f>IF(ISBLANK(CY66),"", IFERROR(VLOOKUP(CY66, Repairs!$A$2:$B$252, 2, 0),""))</f>
        <v/>
      </c>
      <c r="DA66" s="77"/>
      <c r="DB66" s="71"/>
      <c r="DC66" s="79" t="str">
        <f>IFERROR(VLOOKUP(DB66, DatingReason!$A$2:$B$252, 2, 0),"")</f>
        <v/>
      </c>
      <c r="DD66" s="123" t="str">
        <f t="shared" si="15"/>
        <v/>
      </c>
      <c r="DF66" s="119" t="str">
        <f t="array" ref="DF66">IF(AND($B66&lt;&gt;"", $DE66&lt;&gt;"", $DE66&lt;&gt;"No"),MAX(IF($B66=PEOPLE!$B$4:$B$1000, PEOPLE!$Q$4:$Q$1000,""))+100,"")</f>
        <v/>
      </c>
      <c r="DG66" s="68"/>
      <c r="DH66" s="76">
        <f>COUNTIF(PEOPLE!B:B, MEMORIALS!B66)</f>
        <v>0</v>
      </c>
      <c r="DI66" s="82"/>
      <c r="DJ66" s="82"/>
      <c r="DK66" s="82"/>
      <c r="DL66" s="68"/>
      <c r="DM66" s="68"/>
      <c r="DN66" s="68"/>
      <c r="DO66" s="68"/>
      <c r="DP66" s="68"/>
    </row>
    <row r="67" spans="1:120" ht="15" customHeight="1" x14ac:dyDescent="0.25">
      <c r="A67" s="68"/>
      <c r="B67" s="69"/>
      <c r="C67" s="68"/>
      <c r="D67" s="68"/>
      <c r="E67" s="70" t="str">
        <f>IF(D67="","",VLOOKUP(D67,Denomination!$A$2:$B$50, 2, 0))</f>
        <v/>
      </c>
      <c r="F67" s="68"/>
      <c r="G67" s="71"/>
      <c r="H67" s="70" t="str">
        <f>IF(G67="","",VLOOKUP(G67,MCondition!$A$2:$B$50, 2, 0))</f>
        <v/>
      </c>
      <c r="I67" s="72"/>
      <c r="J67" s="71"/>
      <c r="K67" s="70" t="str">
        <f>IF(J67="","",VLOOKUP(J67,ICondition!$A$2:$B$50, 2, 0))</f>
        <v/>
      </c>
      <c r="L67" s="73"/>
      <c r="M67" s="73"/>
      <c r="N67" s="73"/>
      <c r="O67" s="73"/>
      <c r="P67" s="73"/>
      <c r="Q67" s="73"/>
      <c r="R67" s="78"/>
      <c r="S67" s="79" t="str">
        <f>IFERROR(VLOOKUP(R67,Material!$A$2:$B$59, 2, 0),"")</f>
        <v/>
      </c>
      <c r="T67" s="71"/>
      <c r="U67" s="79" t="str">
        <f>IFERROR(VLOOKUP(T67,Material!$A$2:$B$59, 2, 0),"")</f>
        <v/>
      </c>
      <c r="V67" s="71"/>
      <c r="W67" s="79" t="str">
        <f>IFERROR(VLOOKUP(V67,Material!$A$2:$B$59, 2, 0),"")</f>
        <v/>
      </c>
      <c r="X67" s="71"/>
      <c r="Y67" s="79" t="str">
        <f>IFERROR(VLOOKUP(X67,Material!$A$2:$B$59, 2, 0),"")</f>
        <v/>
      </c>
      <c r="Z67" s="71"/>
      <c r="AA67" s="79" t="str">
        <f>IFERROR(VLOOKUP(Z67,Material!$A$2:$B$59, 2, 0),"")</f>
        <v/>
      </c>
      <c r="AB67" s="74"/>
      <c r="AC67" s="75" t="e">
        <f t="shared" si="0"/>
        <v>#VALUE!</v>
      </c>
      <c r="AD67" s="75" t="e">
        <f t="shared" si="1"/>
        <v>#VALUE!</v>
      </c>
      <c r="AE67" s="75" t="e">
        <f t="shared" si="7"/>
        <v>#VALUE!</v>
      </c>
      <c r="AF67" s="75" t="e">
        <f t="shared" si="2"/>
        <v>#VALUE!</v>
      </c>
      <c r="AG67" s="75" t="e">
        <f t="shared" si="8"/>
        <v>#VALUE!</v>
      </c>
      <c r="AH67" s="75" t="e">
        <f t="shared" si="9"/>
        <v>#VALUE!</v>
      </c>
      <c r="AI67" s="75" t="e">
        <f t="shared" si="10"/>
        <v>#VALUE!</v>
      </c>
      <c r="AJ67" s="80" t="e">
        <f t="shared" si="11"/>
        <v>#VALUE!</v>
      </c>
      <c r="AK67" s="79" t="str">
        <f>(IFERROR(VLOOKUP(AB67,Categories!$A$2:$B$20,2,1),""))</f>
        <v/>
      </c>
      <c r="AL67" s="79" t="str">
        <f ca="1">IFERROR(VLOOKUP((HLOOKUP((VLOOKUP($AB67,Categories!$A$2:$F$20,3,1)), $AB$3:$AJ67, (ROW()-ROW($AB$3)+1), 0)), INDIRECT(VLOOKUP($AB67,Categories!$A$2:$F$20,6,1)),2,0),AK67)</f>
        <v/>
      </c>
      <c r="AM67" s="79" t="str">
        <f ca="1">IFERROR(VLOOKUP((HLOOKUP((VLOOKUP($AB67,Categories!$A$2:$F$20,4,1)),$AB$3:$AJ67,(ROW()-ROW($AB$3)+1),0)),INDIRECT(VLOOKUP($AB67,Categories!$A$2:$H$20,7,1)),2,0),"")</f>
        <v/>
      </c>
      <c r="AN67" s="79" t="str">
        <f ca="1">IFERROR(VLOOKUP((HLOOKUP((VLOOKUP($AB67,Categories!$A$2:$F$20,5,1)), $AB$3:$AJ67, (ROW()-ROW($AB$3)+1), 0)), INDIRECT(VLOOKUP($AB67,Categories!$A$2:$H$20,8,1)),2,0),"")</f>
        <v/>
      </c>
      <c r="AO67" s="79" t="str">
        <f t="shared" ca="1" si="12"/>
        <v/>
      </c>
      <c r="AP67" s="81"/>
      <c r="AQ67" s="70" t="str">
        <f>IFERROR(VLOOKUP(VALUE(MID(AP67,1,1)),AdditionalElements!$A$2:$B$50,2,0),"")</f>
        <v/>
      </c>
      <c r="AR67" s="70" t="str">
        <f>IFERROR(VLOOKUP(VALUE(MID(AP67,2,1)),AdditionalElements!$H$2:$I$50,2,0),"")</f>
        <v/>
      </c>
      <c r="AS67" s="70" t="str">
        <f>IFERROR(VLOOKUP(VALUE(MID(AP67,3,1)),AdditionalElements!$O$2:$P$50,2,0),"")</f>
        <v/>
      </c>
      <c r="AT67" s="70" t="str">
        <f>IFERROR(VLOOKUP(VALUE(MID(AP67,4,1)),AdditionalElements!$V$2:$W$50,2,0),"")</f>
        <v/>
      </c>
      <c r="AU67" s="71"/>
      <c r="AV67" s="79" t="str">
        <f>IFERROR(IF(VALUE(MID(AU67,1,1))=1, VLOOKUP(VALUE(MID(AU67,1,1)), TxtPanelShape!$A$2:$C$50, 3, 0), (IF(VALUE(MID(AU67,1,1))&gt;=7, VLOOKUP(VALUE(MID(AU67,1,1)), TxtPanelShape!$A$2:$C$50, 3, 0),VLOOKUP(VALUE(MID(AU67,1,2)),TxtPanelShape!$A$2:$C$50,3,0)))), "")</f>
        <v/>
      </c>
      <c r="AW67" s="79" t="str">
        <f>IFERROR(IF(VALUE(MID(AU67,1,1))=1, ", "&amp;VLOOKUP(VALUE(MID(AU67,2,1)), TxtPanelShape!$H$2:$I$50, 2, 0), IF(VALUE(MID(AU67,1,1))&gt;=7, ", "&amp;VLOOKUP(VALUE(MID(AU67,2,1)), TxtPanelShape!$H$2:$I$50, 2, 0),"")), "")</f>
        <v/>
      </c>
      <c r="AX67" s="79" t="str">
        <f>IFERROR(IF(VALUE(MID(AU67,1,1))=1, ", "&amp;VLOOKUP(VALUE(MID(AU67,3,1)), TxtPanelShape!$O$2:$P$50, 2, 0), IF(VALUE(MID(AU67,1,1))&gt;=7, ", "&amp;VLOOKUP(VALUE(MID(AU67,3,1)), TxtPanelShape!$O$2:$P$50, 2, 0),"")),"")</f>
        <v/>
      </c>
      <c r="AY67" s="79" t="str">
        <f>IFERROR("; "&amp;VLOOKUP(VALUE(MID(AU67,4,1)), TxtPanelShape!$V$2:$W$50,2,0),"")</f>
        <v/>
      </c>
      <c r="AZ67" s="79" t="str">
        <f t="shared" si="13"/>
        <v/>
      </c>
      <c r="BA67" s="71"/>
      <c r="BB67" s="79" t="str">
        <f>IFERROR(IF(VALUE(MID(BA67,1,1))=1, VLOOKUP(VALUE(MID(BA67,1,1)), TxtPanelShape!$A$2:$C$50, 3, 0), (IF(VALUE(MID(BA67,1,1))&gt;=7, VLOOKUP(VALUE(MID(BA67,1,1)), TxtPanelShape!$A$2:$C$50, 3, 0),VLOOKUP(VALUE(MID(BA67,1,2)),TxtPanelShape!$A$2:$C$50,3,0)))), "")</f>
        <v/>
      </c>
      <c r="BC67" s="79" t="str">
        <f>IFERROR(IF(VALUE(MID(BA67,1,1))=1, ", "&amp;VLOOKUP(VALUE(MID(BA67,2,1)), TxtPanelShape!$H$2:$I$50, 2, 0), IF(VALUE(MID(BA67,1,1))&gt;=7, ", "&amp;VLOOKUP(VALUE(MID(BA67,2,1)), TxtPanelShape!$H$2:$I$50, 2, 0),"")), "")</f>
        <v/>
      </c>
      <c r="BD67" s="79" t="str">
        <f>IFERROR(IF(VALUE(MID(BA67,1,1))=1, ", "&amp;VLOOKUP(VALUE(MID(BA67,3,1)), TxtPanelShape!$O$2:$P$50, 2, 0), IF(VALUE(MID(BA67,1,1))&gt;=7, ", "&amp;VLOOKUP(VALUE(MID(BA67,3,1)), TxtPanelShape!$O$2:$P$50, 2, 0),"")),"")</f>
        <v/>
      </c>
      <c r="BE67" s="79" t="str">
        <f>IFERROR("; "&amp;VLOOKUP(VALUE(MID(BA67,4,1)), TxtPanelShape!$V$2:$W$50,2,0),"")</f>
        <v/>
      </c>
      <c r="BF67" s="79" t="str">
        <f t="shared" si="14"/>
        <v/>
      </c>
      <c r="BG67" s="71"/>
      <c r="BH67" s="79" t="str">
        <f>IFERROR(VLOOKUP(BG67, TxtPanelDefinition!$A$2:$B$50, 2, 0),"")</f>
        <v/>
      </c>
      <c r="BI67" s="71"/>
      <c r="BJ67" s="79" t="str">
        <f>IFERROR(VLOOKUP(BI67, TxtPanelDefinition!$A$2:$B$50, 2, 0),"")</f>
        <v/>
      </c>
      <c r="BK67" s="71"/>
      <c r="BL67" s="79" t="str">
        <f>IFERROR(VLOOKUP(BK67, InscrTechniques!$A$2:$B$50, 2, 0),"")</f>
        <v/>
      </c>
      <c r="BM67" s="71"/>
      <c r="BN67" s="79" t="str">
        <f>IFERROR(VLOOKUP(BM67, InscrTechniques!$A$2:$B$50, 2, 0),"")</f>
        <v/>
      </c>
      <c r="BO67" s="71"/>
      <c r="BP67" s="79" t="str">
        <f>IFERROR(VLOOKUP(BO67, InscrTechniques!$A$2:$B$50, 2, 0),"")</f>
        <v/>
      </c>
      <c r="BQ67" s="71"/>
      <c r="BR67" s="79" t="str">
        <f>IFERROR(VLOOKUP(BQ67, InscrTechniques!$A$2:$B$50, 2, 0),"")</f>
        <v/>
      </c>
      <c r="BS67" s="71"/>
      <c r="BT67" s="79" t="str">
        <f>IFERROR(VLOOKUP(BS67, InscrTechniques!$A$2:$B$50, 2, 0),"")</f>
        <v/>
      </c>
      <c r="BU67" s="71"/>
      <c r="BV67" s="79" t="str">
        <f>IFERROR(VLOOKUP(BU67, InscrTechniques!$A$2:$B$50, 2, 0),"")</f>
        <v/>
      </c>
      <c r="BW67" s="125"/>
      <c r="BX67" s="79" t="str">
        <f>IFERROR(VLOOKUP(BW67, InscrTechniques!$A$2:$B$50, 2, 0),"")</f>
        <v/>
      </c>
      <c r="BY67" s="125"/>
      <c r="BZ67" s="79" t="str">
        <f>IFERROR(VLOOKUP(BY67, InscrTechniques!$A$2:$B$50, 2, 0),"")</f>
        <v/>
      </c>
      <c r="CA67" s="74"/>
      <c r="CB67" s="114" t="str">
        <f>IFERROR(VLOOKUP(CA67, LetterStyle!$A$2:$B$50, 2, 0),"")</f>
        <v/>
      </c>
      <c r="CC67" s="74"/>
      <c r="CD67" s="114" t="str">
        <f>IFERROR(VLOOKUP(CC67, LetterStyle!$A$2:$B$50, 2, 0),"")</f>
        <v/>
      </c>
      <c r="CE67" s="74"/>
      <c r="CF67" s="114" t="str">
        <f>IFERROR(VLOOKUP(CE67, LetterStyle!$A$2:$B$50, 2, 0),"")</f>
        <v/>
      </c>
      <c r="CG67" s="74"/>
      <c r="CH67" s="79" t="str">
        <f>IFERROR(VLOOKUP(CG67, LetterStyle!$A$2:$B$50, 2, 0),"")</f>
        <v/>
      </c>
      <c r="CI67" s="71"/>
      <c r="CJ67" s="79" t="str">
        <f>IFERROR(VLOOKUP(CI67, DecMotifs!$A$1:$B$306, 2, 0),"")</f>
        <v/>
      </c>
      <c r="CK67" s="71"/>
      <c r="CL67" s="79" t="str">
        <f>IFERROR(VLOOKUP(CK67, DecMotifs!$A$1:$B$306, 2, 0),"")</f>
        <v/>
      </c>
      <c r="CM67" s="71"/>
      <c r="CN67" s="79" t="str">
        <f>IFERROR(VLOOKUP(CM67, DecMotifs!$A$1:$B$306, 2, 0),"")</f>
        <v/>
      </c>
      <c r="CO67" s="71"/>
      <c r="CP67" s="79" t="str">
        <f>IFERROR(VLOOKUP(CO67, MarginalDec!$A$2:$B$253, 2, 0),"")</f>
        <v/>
      </c>
      <c r="CQ67" s="71"/>
      <c r="CR67" s="79" t="str">
        <f>IFERROR(VLOOKUP(CQ67, MarginalDec!$A$2:$B$253, 2, 0),"")</f>
        <v/>
      </c>
      <c r="CS67" s="71"/>
      <c r="CT67" s="79" t="str">
        <f>IFERROR(VLOOKUP(CS67, MarginalDec!$A$2:$B$253, 2, 0),"")</f>
        <v/>
      </c>
      <c r="CU67" s="71"/>
      <c r="CV67" s="79" t="str">
        <f>IF(ISBLANK(CU67),"", IFERROR(VLOOKUP(CU67, Tooling!$A$2:$B$252, 2, 0),""))</f>
        <v/>
      </c>
      <c r="CW67" s="71"/>
      <c r="CX67" s="79" t="str">
        <f>IF(ISBLANK(CW67),"", IFERROR(VLOOKUP(CW67, Tooling!$A$2:$B$252, 2, 0),""))</f>
        <v/>
      </c>
      <c r="CY67" s="71"/>
      <c r="CZ67" s="79" t="str">
        <f>IF(ISBLANK(CY67),"", IFERROR(VLOOKUP(CY67, Repairs!$A$2:$B$252, 2, 0),""))</f>
        <v/>
      </c>
      <c r="DA67" s="77"/>
      <c r="DB67" s="71"/>
      <c r="DC67" s="79" t="str">
        <f>IFERROR(VLOOKUP(DB67, DatingReason!$A$2:$B$252, 2, 0),"")</f>
        <v/>
      </c>
      <c r="DD67" s="123" t="str">
        <f t="shared" si="15"/>
        <v/>
      </c>
      <c r="DF67" s="119" t="str">
        <f t="array" ref="DF67">IF(AND($B67&lt;&gt;"", $DE67&lt;&gt;"", $DE67&lt;&gt;"No"),MAX(IF($B67=PEOPLE!$B$4:$B$1000, PEOPLE!$Q$4:$Q$1000,""))+100,"")</f>
        <v/>
      </c>
      <c r="DG67" s="68"/>
      <c r="DH67" s="76">
        <f>COUNTIF(PEOPLE!B:B, MEMORIALS!B67)</f>
        <v>0</v>
      </c>
      <c r="DI67" s="82"/>
      <c r="DJ67" s="82"/>
      <c r="DK67" s="82"/>
      <c r="DL67" s="68"/>
      <c r="DM67" s="68"/>
      <c r="DN67" s="68"/>
      <c r="DO67" s="68"/>
      <c r="DP67" s="68"/>
    </row>
    <row r="68" spans="1:120" ht="15" customHeight="1" x14ac:dyDescent="0.25">
      <c r="A68" s="68"/>
      <c r="B68" s="69"/>
      <c r="C68" s="68"/>
      <c r="D68" s="68"/>
      <c r="E68" s="70" t="str">
        <f>IF(D68="","",VLOOKUP(D68,Denomination!$A$2:$B$50, 2, 0))</f>
        <v/>
      </c>
      <c r="F68" s="68"/>
      <c r="G68" s="71"/>
      <c r="H68" s="70" t="str">
        <f>IF(G68="","",VLOOKUP(G68,MCondition!$A$2:$B$50, 2, 0))</f>
        <v/>
      </c>
      <c r="I68" s="72"/>
      <c r="J68" s="71"/>
      <c r="K68" s="70" t="str">
        <f>IF(J68="","",VLOOKUP(J68,ICondition!$A$2:$B$50, 2, 0))</f>
        <v/>
      </c>
      <c r="L68" s="73"/>
      <c r="M68" s="73"/>
      <c r="N68" s="73"/>
      <c r="O68" s="73"/>
      <c r="P68" s="73"/>
      <c r="Q68" s="73"/>
      <c r="R68" s="78"/>
      <c r="S68" s="79" t="str">
        <f>IFERROR(VLOOKUP(R68,Material!$A$2:$B$59, 2, 0),"")</f>
        <v/>
      </c>
      <c r="T68" s="71"/>
      <c r="U68" s="79" t="str">
        <f>IFERROR(VLOOKUP(T68,Material!$A$2:$B$59, 2, 0),"")</f>
        <v/>
      </c>
      <c r="V68" s="71"/>
      <c r="W68" s="79" t="str">
        <f>IFERROR(VLOOKUP(V68,Material!$A$2:$B$59, 2, 0),"")</f>
        <v/>
      </c>
      <c r="X68" s="71"/>
      <c r="Y68" s="79" t="str">
        <f>IFERROR(VLOOKUP(X68,Material!$A$2:$B$59, 2, 0),"")</f>
        <v/>
      </c>
      <c r="Z68" s="71"/>
      <c r="AA68" s="79" t="str">
        <f>IFERROR(VLOOKUP(Z68,Material!$A$2:$B$59, 2, 0),"")</f>
        <v/>
      </c>
      <c r="AB68" s="74"/>
      <c r="AC68" s="75" t="e">
        <f t="shared" ref="AC68:AC131" si="16">VALUE(MID($AB68,COLUMN()-(COLUMN(AC68)- 1),1))</f>
        <v>#VALUE!</v>
      </c>
      <c r="AD68" s="75" t="e">
        <f t="shared" ref="AD68:AD131" si="17">VALUE(MID($AB68,COLUMN()-(COLUMN(AD68)- 2),1))</f>
        <v>#VALUE!</v>
      </c>
      <c r="AE68" s="75" t="e">
        <f t="shared" si="7"/>
        <v>#VALUE!</v>
      </c>
      <c r="AF68" s="75" t="e">
        <f t="shared" ref="AF68:AF131" si="18">VALUE(MID($AB68,COLUMN()-(COLUMN(AF68)- 4),1))</f>
        <v>#VALUE!</v>
      </c>
      <c r="AG68" s="75" t="e">
        <f t="shared" si="8"/>
        <v>#VALUE!</v>
      </c>
      <c r="AH68" s="75" t="e">
        <f t="shared" si="9"/>
        <v>#VALUE!</v>
      </c>
      <c r="AI68" s="75" t="e">
        <f t="shared" si="10"/>
        <v>#VALUE!</v>
      </c>
      <c r="AJ68" s="80" t="e">
        <f t="shared" si="11"/>
        <v>#VALUE!</v>
      </c>
      <c r="AK68" s="79" t="str">
        <f>(IFERROR(VLOOKUP(AB68,Categories!$A$2:$B$20,2,1),""))</f>
        <v/>
      </c>
      <c r="AL68" s="79" t="str">
        <f ca="1">IFERROR(VLOOKUP((HLOOKUP((VLOOKUP($AB68,Categories!$A$2:$F$20,3,1)), $AB$3:$AJ68, (ROW()-ROW($AB$3)+1), 0)), INDIRECT(VLOOKUP($AB68,Categories!$A$2:$F$20,6,1)),2,0),AK68)</f>
        <v/>
      </c>
      <c r="AM68" s="79" t="str">
        <f ca="1">IFERROR(VLOOKUP((HLOOKUP((VLOOKUP($AB68,Categories!$A$2:$F$20,4,1)),$AB$3:$AJ68,(ROW()-ROW($AB$3)+1),0)),INDIRECT(VLOOKUP($AB68,Categories!$A$2:$H$20,7,1)),2,0),"")</f>
        <v/>
      </c>
      <c r="AN68" s="79" t="str">
        <f ca="1">IFERROR(VLOOKUP((HLOOKUP((VLOOKUP($AB68,Categories!$A$2:$F$20,5,1)), $AB$3:$AJ68, (ROW()-ROW($AB$3)+1), 0)), INDIRECT(VLOOKUP($AB68,Categories!$A$2:$H$20,8,1)),2,0),"")</f>
        <v/>
      </c>
      <c r="AO68" s="79" t="str">
        <f t="shared" ca="1" si="12"/>
        <v/>
      </c>
      <c r="AP68" s="81"/>
      <c r="AQ68" s="70" t="str">
        <f>IFERROR(VLOOKUP(VALUE(MID(AP68,1,1)),AdditionalElements!$A$2:$B$50,2,0),"")</f>
        <v/>
      </c>
      <c r="AR68" s="70" t="str">
        <f>IFERROR(VLOOKUP(VALUE(MID(AP68,2,1)),AdditionalElements!$H$2:$I$50,2,0),"")</f>
        <v/>
      </c>
      <c r="AS68" s="70" t="str">
        <f>IFERROR(VLOOKUP(VALUE(MID(AP68,3,1)),AdditionalElements!$O$2:$P$50,2,0),"")</f>
        <v/>
      </c>
      <c r="AT68" s="70" t="str">
        <f>IFERROR(VLOOKUP(VALUE(MID(AP68,4,1)),AdditionalElements!$V$2:$W$50,2,0),"")</f>
        <v/>
      </c>
      <c r="AU68" s="71"/>
      <c r="AV68" s="79" t="str">
        <f>IFERROR(IF(VALUE(MID(AU68,1,1))=1, VLOOKUP(VALUE(MID(AU68,1,1)), TxtPanelShape!$A$2:$C$50, 3, 0), (IF(VALUE(MID(AU68,1,1))&gt;=7, VLOOKUP(VALUE(MID(AU68,1,1)), TxtPanelShape!$A$2:$C$50, 3, 0),VLOOKUP(VALUE(MID(AU68,1,2)),TxtPanelShape!$A$2:$C$50,3,0)))), "")</f>
        <v/>
      </c>
      <c r="AW68" s="79" t="str">
        <f>IFERROR(IF(VALUE(MID(AU68,1,1))=1, ", "&amp;VLOOKUP(VALUE(MID(AU68,2,1)), TxtPanelShape!$H$2:$I$50, 2, 0), IF(VALUE(MID(AU68,1,1))&gt;=7, ", "&amp;VLOOKUP(VALUE(MID(AU68,2,1)), TxtPanelShape!$H$2:$I$50, 2, 0),"")), "")</f>
        <v/>
      </c>
      <c r="AX68" s="79" t="str">
        <f>IFERROR(IF(VALUE(MID(AU68,1,1))=1, ", "&amp;VLOOKUP(VALUE(MID(AU68,3,1)), TxtPanelShape!$O$2:$P$50, 2, 0), IF(VALUE(MID(AU68,1,1))&gt;=7, ", "&amp;VLOOKUP(VALUE(MID(AU68,3,1)), TxtPanelShape!$O$2:$P$50, 2, 0),"")),"")</f>
        <v/>
      </c>
      <c r="AY68" s="79" t="str">
        <f>IFERROR("; "&amp;VLOOKUP(VALUE(MID(AU68,4,1)), TxtPanelShape!$V$2:$W$50,2,0),"")</f>
        <v/>
      </c>
      <c r="AZ68" s="79" t="str">
        <f t="shared" si="13"/>
        <v/>
      </c>
      <c r="BA68" s="71"/>
      <c r="BB68" s="79" t="str">
        <f>IFERROR(IF(VALUE(MID(BA68,1,1))=1, VLOOKUP(VALUE(MID(BA68,1,1)), TxtPanelShape!$A$2:$C$50, 3, 0), (IF(VALUE(MID(BA68,1,1))&gt;=7, VLOOKUP(VALUE(MID(BA68,1,1)), TxtPanelShape!$A$2:$C$50, 3, 0),VLOOKUP(VALUE(MID(BA68,1,2)),TxtPanelShape!$A$2:$C$50,3,0)))), "")</f>
        <v/>
      </c>
      <c r="BC68" s="79" t="str">
        <f>IFERROR(IF(VALUE(MID(BA68,1,1))=1, ", "&amp;VLOOKUP(VALUE(MID(BA68,2,1)), TxtPanelShape!$H$2:$I$50, 2, 0), IF(VALUE(MID(BA68,1,1))&gt;=7, ", "&amp;VLOOKUP(VALUE(MID(BA68,2,1)), TxtPanelShape!$H$2:$I$50, 2, 0),"")), "")</f>
        <v/>
      </c>
      <c r="BD68" s="79" t="str">
        <f>IFERROR(IF(VALUE(MID(BA68,1,1))=1, ", "&amp;VLOOKUP(VALUE(MID(BA68,3,1)), TxtPanelShape!$O$2:$P$50, 2, 0), IF(VALUE(MID(BA68,1,1))&gt;=7, ", "&amp;VLOOKUP(VALUE(MID(BA68,3,1)), TxtPanelShape!$O$2:$P$50, 2, 0),"")),"")</f>
        <v/>
      </c>
      <c r="BE68" s="79" t="str">
        <f>IFERROR("; "&amp;VLOOKUP(VALUE(MID(BA68,4,1)), TxtPanelShape!$V$2:$W$50,2,0),"")</f>
        <v/>
      </c>
      <c r="BF68" s="79" t="str">
        <f t="shared" si="14"/>
        <v/>
      </c>
      <c r="BG68" s="71"/>
      <c r="BH68" s="79" t="str">
        <f>IFERROR(VLOOKUP(BG68, TxtPanelDefinition!$A$2:$B$50, 2, 0),"")</f>
        <v/>
      </c>
      <c r="BI68" s="71"/>
      <c r="BJ68" s="79" t="str">
        <f>IFERROR(VLOOKUP(BI68, TxtPanelDefinition!$A$2:$B$50, 2, 0),"")</f>
        <v/>
      </c>
      <c r="BK68" s="71"/>
      <c r="BL68" s="79" t="str">
        <f>IFERROR(VLOOKUP(BK68, InscrTechniques!$A$2:$B$50, 2, 0),"")</f>
        <v/>
      </c>
      <c r="BM68" s="71"/>
      <c r="BN68" s="79" t="str">
        <f>IFERROR(VLOOKUP(BM68, InscrTechniques!$A$2:$B$50, 2, 0),"")</f>
        <v/>
      </c>
      <c r="BO68" s="71"/>
      <c r="BP68" s="79" t="str">
        <f>IFERROR(VLOOKUP(BO68, InscrTechniques!$A$2:$B$50, 2, 0),"")</f>
        <v/>
      </c>
      <c r="BQ68" s="71"/>
      <c r="BR68" s="79" t="str">
        <f>IFERROR(VLOOKUP(BQ68, InscrTechniques!$A$2:$B$50, 2, 0),"")</f>
        <v/>
      </c>
      <c r="BS68" s="71"/>
      <c r="BT68" s="79" t="str">
        <f>IFERROR(VLOOKUP(BS68, InscrTechniques!$A$2:$B$50, 2, 0),"")</f>
        <v/>
      </c>
      <c r="BU68" s="71"/>
      <c r="BV68" s="79" t="str">
        <f>IFERROR(VLOOKUP(BU68, InscrTechniques!$A$2:$B$50, 2, 0),"")</f>
        <v/>
      </c>
      <c r="BW68" s="125"/>
      <c r="BX68" s="79" t="str">
        <f>IFERROR(VLOOKUP(BW68, InscrTechniques!$A$2:$B$50, 2, 0),"")</f>
        <v/>
      </c>
      <c r="BY68" s="125"/>
      <c r="BZ68" s="79" t="str">
        <f>IFERROR(VLOOKUP(BY68, InscrTechniques!$A$2:$B$50, 2, 0),"")</f>
        <v/>
      </c>
      <c r="CA68" s="74"/>
      <c r="CB68" s="114" t="str">
        <f>IFERROR(VLOOKUP(CA68, LetterStyle!$A$2:$B$50, 2, 0),"")</f>
        <v/>
      </c>
      <c r="CC68" s="74"/>
      <c r="CD68" s="114" t="str">
        <f>IFERROR(VLOOKUP(CC68, LetterStyle!$A$2:$B$50, 2, 0),"")</f>
        <v/>
      </c>
      <c r="CE68" s="74"/>
      <c r="CF68" s="114" t="str">
        <f>IFERROR(VLOOKUP(CE68, LetterStyle!$A$2:$B$50, 2, 0),"")</f>
        <v/>
      </c>
      <c r="CG68" s="74"/>
      <c r="CH68" s="79" t="str">
        <f>IFERROR(VLOOKUP(CG68, LetterStyle!$A$2:$B$50, 2, 0),"")</f>
        <v/>
      </c>
      <c r="CI68" s="71"/>
      <c r="CJ68" s="79" t="str">
        <f>IFERROR(VLOOKUP(CI68, DecMotifs!$A$1:$B$306, 2, 0),"")</f>
        <v/>
      </c>
      <c r="CK68" s="71"/>
      <c r="CL68" s="79" t="str">
        <f>IFERROR(VLOOKUP(CK68, DecMotifs!$A$1:$B$306, 2, 0),"")</f>
        <v/>
      </c>
      <c r="CM68" s="71"/>
      <c r="CN68" s="79" t="str">
        <f>IFERROR(VLOOKUP(CM68, DecMotifs!$A$1:$B$306, 2, 0),"")</f>
        <v/>
      </c>
      <c r="CO68" s="71"/>
      <c r="CP68" s="79" t="str">
        <f>IFERROR(VLOOKUP(CO68, MarginalDec!$A$2:$B$253, 2, 0),"")</f>
        <v/>
      </c>
      <c r="CQ68" s="71"/>
      <c r="CR68" s="79" t="str">
        <f>IFERROR(VLOOKUP(CQ68, MarginalDec!$A$2:$B$253, 2, 0),"")</f>
        <v/>
      </c>
      <c r="CS68" s="71"/>
      <c r="CT68" s="79" t="str">
        <f>IFERROR(VLOOKUP(CS68, MarginalDec!$A$2:$B$253, 2, 0),"")</f>
        <v/>
      </c>
      <c r="CU68" s="71"/>
      <c r="CV68" s="79" t="str">
        <f>IF(ISBLANK(CU68),"", IFERROR(VLOOKUP(CU68, Tooling!$A$2:$B$252, 2, 0),""))</f>
        <v/>
      </c>
      <c r="CW68" s="71"/>
      <c r="CX68" s="79" t="str">
        <f>IF(ISBLANK(CW68),"", IFERROR(VLOOKUP(CW68, Tooling!$A$2:$B$252, 2, 0),""))</f>
        <v/>
      </c>
      <c r="CY68" s="71"/>
      <c r="CZ68" s="79" t="str">
        <f>IF(ISBLANK(CY68),"", IFERROR(VLOOKUP(CY68, Repairs!$A$2:$B$252, 2, 0),""))</f>
        <v/>
      </c>
      <c r="DA68" s="77"/>
      <c r="DB68" s="71"/>
      <c r="DC68" s="79" t="str">
        <f>IFERROR(VLOOKUP(DB68, DatingReason!$A$2:$B$252, 2, 0),"")</f>
        <v/>
      </c>
      <c r="DD68" s="123" t="str">
        <f t="shared" si="15"/>
        <v/>
      </c>
      <c r="DF68" s="119" t="str">
        <f t="array" ref="DF68">IF(AND($B68&lt;&gt;"", $DE68&lt;&gt;"", $DE68&lt;&gt;"No"),MAX(IF($B68=PEOPLE!$B$4:$B$1000, PEOPLE!$Q$4:$Q$1000,""))+100,"")</f>
        <v/>
      </c>
      <c r="DG68" s="68"/>
      <c r="DH68" s="76">
        <f>COUNTIF(PEOPLE!B:B, MEMORIALS!B68)</f>
        <v>0</v>
      </c>
      <c r="DI68" s="82"/>
      <c r="DJ68" s="82"/>
      <c r="DK68" s="82"/>
      <c r="DL68" s="68"/>
      <c r="DM68" s="68"/>
      <c r="DN68" s="68"/>
      <c r="DO68" s="68"/>
      <c r="DP68" s="68"/>
    </row>
    <row r="69" spans="1:120" ht="15" customHeight="1" x14ac:dyDescent="0.25">
      <c r="A69" s="68"/>
      <c r="B69" s="69"/>
      <c r="C69" s="68"/>
      <c r="D69" s="68"/>
      <c r="E69" s="70" t="str">
        <f>IF(D69="","",VLOOKUP(D69,Denomination!$A$2:$B$50, 2, 0))</f>
        <v/>
      </c>
      <c r="F69" s="68"/>
      <c r="G69" s="71"/>
      <c r="H69" s="70" t="str">
        <f>IF(G69="","",VLOOKUP(G69,MCondition!$A$2:$B$50, 2, 0))</f>
        <v/>
      </c>
      <c r="I69" s="72"/>
      <c r="J69" s="71"/>
      <c r="K69" s="70" t="str">
        <f>IF(J69="","",VLOOKUP(J69,ICondition!$A$2:$B$50, 2, 0))</f>
        <v/>
      </c>
      <c r="L69" s="73"/>
      <c r="M69" s="73"/>
      <c r="N69" s="73"/>
      <c r="O69" s="73"/>
      <c r="P69" s="73"/>
      <c r="Q69" s="73"/>
      <c r="R69" s="78"/>
      <c r="S69" s="79" t="str">
        <f>IFERROR(VLOOKUP(R69,Material!$A$2:$B$59, 2, 0),"")</f>
        <v/>
      </c>
      <c r="T69" s="71"/>
      <c r="U69" s="79" t="str">
        <f>IFERROR(VLOOKUP(T69,Material!$A$2:$B$59, 2, 0),"")</f>
        <v/>
      </c>
      <c r="V69" s="71"/>
      <c r="W69" s="79" t="str">
        <f>IFERROR(VLOOKUP(V69,Material!$A$2:$B$59, 2, 0),"")</f>
        <v/>
      </c>
      <c r="X69" s="71"/>
      <c r="Y69" s="79" t="str">
        <f>IFERROR(VLOOKUP(X69,Material!$A$2:$B$59, 2, 0),"")</f>
        <v/>
      </c>
      <c r="Z69" s="71"/>
      <c r="AA69" s="79" t="str">
        <f>IFERROR(VLOOKUP(Z69,Material!$A$2:$B$59, 2, 0),"")</f>
        <v/>
      </c>
      <c r="AB69" s="74"/>
      <c r="AC69" s="75" t="e">
        <f t="shared" si="16"/>
        <v>#VALUE!</v>
      </c>
      <c r="AD69" s="75" t="e">
        <f t="shared" si="17"/>
        <v>#VALUE!</v>
      </c>
      <c r="AE69" s="75" t="e">
        <f t="shared" si="7"/>
        <v>#VALUE!</v>
      </c>
      <c r="AF69" s="75" t="e">
        <f t="shared" si="18"/>
        <v>#VALUE!</v>
      </c>
      <c r="AG69" s="75" t="e">
        <f t="shared" si="8"/>
        <v>#VALUE!</v>
      </c>
      <c r="AH69" s="75" t="e">
        <f t="shared" si="9"/>
        <v>#VALUE!</v>
      </c>
      <c r="AI69" s="75" t="e">
        <f t="shared" si="10"/>
        <v>#VALUE!</v>
      </c>
      <c r="AJ69" s="80" t="e">
        <f t="shared" si="11"/>
        <v>#VALUE!</v>
      </c>
      <c r="AK69" s="79" t="str">
        <f>(IFERROR(VLOOKUP(AB69,Categories!$A$2:$B$20,2,1),""))</f>
        <v/>
      </c>
      <c r="AL69" s="79" t="str">
        <f ca="1">IFERROR(VLOOKUP((HLOOKUP((VLOOKUP($AB69,Categories!$A$2:$F$20,3,1)), $AB$3:$AJ69, (ROW()-ROW($AB$3)+1), 0)), INDIRECT(VLOOKUP($AB69,Categories!$A$2:$F$20,6,1)),2,0),AK69)</f>
        <v/>
      </c>
      <c r="AM69" s="79" t="str">
        <f ca="1">IFERROR(VLOOKUP((HLOOKUP((VLOOKUP($AB69,Categories!$A$2:$F$20,4,1)),$AB$3:$AJ69,(ROW()-ROW($AB$3)+1),0)),INDIRECT(VLOOKUP($AB69,Categories!$A$2:$H$20,7,1)),2,0),"")</f>
        <v/>
      </c>
      <c r="AN69" s="79" t="str">
        <f ca="1">IFERROR(VLOOKUP((HLOOKUP((VLOOKUP($AB69,Categories!$A$2:$F$20,5,1)), $AB$3:$AJ69, (ROW()-ROW($AB$3)+1), 0)), INDIRECT(VLOOKUP($AB69,Categories!$A$2:$H$20,8,1)),2,0),"")</f>
        <v/>
      </c>
      <c r="AO69" s="79" t="str">
        <f t="shared" ca="1" si="12"/>
        <v/>
      </c>
      <c r="AP69" s="81"/>
      <c r="AQ69" s="70" t="str">
        <f>IFERROR(VLOOKUP(VALUE(MID(AP69,1,1)),AdditionalElements!$A$2:$B$50,2,0),"")</f>
        <v/>
      </c>
      <c r="AR69" s="70" t="str">
        <f>IFERROR(VLOOKUP(VALUE(MID(AP69,2,1)),AdditionalElements!$H$2:$I$50,2,0),"")</f>
        <v/>
      </c>
      <c r="AS69" s="70" t="str">
        <f>IFERROR(VLOOKUP(VALUE(MID(AP69,3,1)),AdditionalElements!$O$2:$P$50,2,0),"")</f>
        <v/>
      </c>
      <c r="AT69" s="70" t="str">
        <f>IFERROR(VLOOKUP(VALUE(MID(AP69,4,1)),AdditionalElements!$V$2:$W$50,2,0),"")</f>
        <v/>
      </c>
      <c r="AU69" s="71"/>
      <c r="AV69" s="79" t="str">
        <f>IFERROR(IF(VALUE(MID(AU69,1,1))=1, VLOOKUP(VALUE(MID(AU69,1,1)), TxtPanelShape!$A$2:$C$50, 3, 0), (IF(VALUE(MID(AU69,1,1))&gt;=7, VLOOKUP(VALUE(MID(AU69,1,1)), TxtPanelShape!$A$2:$C$50, 3, 0),VLOOKUP(VALUE(MID(AU69,1,2)),TxtPanelShape!$A$2:$C$50,3,0)))), "")</f>
        <v/>
      </c>
      <c r="AW69" s="79" t="str">
        <f>IFERROR(IF(VALUE(MID(AU69,1,1))=1, ", "&amp;VLOOKUP(VALUE(MID(AU69,2,1)), TxtPanelShape!$H$2:$I$50, 2, 0), IF(VALUE(MID(AU69,1,1))&gt;=7, ", "&amp;VLOOKUP(VALUE(MID(AU69,2,1)), TxtPanelShape!$H$2:$I$50, 2, 0),"")), "")</f>
        <v/>
      </c>
      <c r="AX69" s="79" t="str">
        <f>IFERROR(IF(VALUE(MID(AU69,1,1))=1, ", "&amp;VLOOKUP(VALUE(MID(AU69,3,1)), TxtPanelShape!$O$2:$P$50, 2, 0), IF(VALUE(MID(AU69,1,1))&gt;=7, ", "&amp;VLOOKUP(VALUE(MID(AU69,3,1)), TxtPanelShape!$O$2:$P$50, 2, 0),"")),"")</f>
        <v/>
      </c>
      <c r="AY69" s="79" t="str">
        <f>IFERROR("; "&amp;VLOOKUP(VALUE(MID(AU69,4,1)), TxtPanelShape!$V$2:$W$50,2,0),"")</f>
        <v/>
      </c>
      <c r="AZ69" s="79" t="str">
        <f t="shared" si="13"/>
        <v/>
      </c>
      <c r="BA69" s="71"/>
      <c r="BB69" s="79" t="str">
        <f>IFERROR(IF(VALUE(MID(BA69,1,1))=1, VLOOKUP(VALUE(MID(BA69,1,1)), TxtPanelShape!$A$2:$C$50, 3, 0), (IF(VALUE(MID(BA69,1,1))&gt;=7, VLOOKUP(VALUE(MID(BA69,1,1)), TxtPanelShape!$A$2:$C$50, 3, 0),VLOOKUP(VALUE(MID(BA69,1,2)),TxtPanelShape!$A$2:$C$50,3,0)))), "")</f>
        <v/>
      </c>
      <c r="BC69" s="79" t="str">
        <f>IFERROR(IF(VALUE(MID(BA69,1,1))=1, ", "&amp;VLOOKUP(VALUE(MID(BA69,2,1)), TxtPanelShape!$H$2:$I$50, 2, 0), IF(VALUE(MID(BA69,1,1))&gt;=7, ", "&amp;VLOOKUP(VALUE(MID(BA69,2,1)), TxtPanelShape!$H$2:$I$50, 2, 0),"")), "")</f>
        <v/>
      </c>
      <c r="BD69" s="79" t="str">
        <f>IFERROR(IF(VALUE(MID(BA69,1,1))=1, ", "&amp;VLOOKUP(VALUE(MID(BA69,3,1)), TxtPanelShape!$O$2:$P$50, 2, 0), IF(VALUE(MID(BA69,1,1))&gt;=7, ", "&amp;VLOOKUP(VALUE(MID(BA69,3,1)), TxtPanelShape!$O$2:$P$50, 2, 0),"")),"")</f>
        <v/>
      </c>
      <c r="BE69" s="79" t="str">
        <f>IFERROR("; "&amp;VLOOKUP(VALUE(MID(BA69,4,1)), TxtPanelShape!$V$2:$W$50,2,0),"")</f>
        <v/>
      </c>
      <c r="BF69" s="79" t="str">
        <f t="shared" si="14"/>
        <v/>
      </c>
      <c r="BG69" s="71"/>
      <c r="BH69" s="79" t="str">
        <f>IFERROR(VLOOKUP(BG69, TxtPanelDefinition!$A$2:$B$50, 2, 0),"")</f>
        <v/>
      </c>
      <c r="BI69" s="71"/>
      <c r="BJ69" s="79" t="str">
        <f>IFERROR(VLOOKUP(BI69, TxtPanelDefinition!$A$2:$B$50, 2, 0),"")</f>
        <v/>
      </c>
      <c r="BK69" s="71"/>
      <c r="BL69" s="79" t="str">
        <f>IFERROR(VLOOKUP(BK69, InscrTechniques!$A$2:$B$50, 2, 0),"")</f>
        <v/>
      </c>
      <c r="BM69" s="71"/>
      <c r="BN69" s="79" t="str">
        <f>IFERROR(VLOOKUP(BM69, InscrTechniques!$A$2:$B$50, 2, 0),"")</f>
        <v/>
      </c>
      <c r="BO69" s="71"/>
      <c r="BP69" s="79" t="str">
        <f>IFERROR(VLOOKUP(BO69, InscrTechniques!$A$2:$B$50, 2, 0),"")</f>
        <v/>
      </c>
      <c r="BQ69" s="71"/>
      <c r="BR69" s="79" t="str">
        <f>IFERROR(VLOOKUP(BQ69, InscrTechniques!$A$2:$B$50, 2, 0),"")</f>
        <v/>
      </c>
      <c r="BS69" s="71"/>
      <c r="BT69" s="79" t="str">
        <f>IFERROR(VLOOKUP(BS69, InscrTechniques!$A$2:$B$50, 2, 0),"")</f>
        <v/>
      </c>
      <c r="BU69" s="71"/>
      <c r="BV69" s="79" t="str">
        <f>IFERROR(VLOOKUP(BU69, InscrTechniques!$A$2:$B$50, 2, 0),"")</f>
        <v/>
      </c>
      <c r="BW69" s="125"/>
      <c r="BX69" s="79" t="str">
        <f>IFERROR(VLOOKUP(BW69, InscrTechniques!$A$2:$B$50, 2, 0),"")</f>
        <v/>
      </c>
      <c r="BY69" s="125"/>
      <c r="BZ69" s="79" t="str">
        <f>IFERROR(VLOOKUP(BY69, InscrTechniques!$A$2:$B$50, 2, 0),"")</f>
        <v/>
      </c>
      <c r="CA69" s="74"/>
      <c r="CB69" s="114" t="str">
        <f>IFERROR(VLOOKUP(CA69, LetterStyle!$A$2:$B$50, 2, 0),"")</f>
        <v/>
      </c>
      <c r="CC69" s="74"/>
      <c r="CD69" s="114" t="str">
        <f>IFERROR(VLOOKUP(CC69, LetterStyle!$A$2:$B$50, 2, 0),"")</f>
        <v/>
      </c>
      <c r="CE69" s="74"/>
      <c r="CF69" s="114" t="str">
        <f>IFERROR(VLOOKUP(CE69, LetterStyle!$A$2:$B$50, 2, 0),"")</f>
        <v/>
      </c>
      <c r="CG69" s="74"/>
      <c r="CH69" s="79" t="str">
        <f>IFERROR(VLOOKUP(CG69, LetterStyle!$A$2:$B$50, 2, 0),"")</f>
        <v/>
      </c>
      <c r="CI69" s="71"/>
      <c r="CJ69" s="79" t="str">
        <f>IFERROR(VLOOKUP(CI69, DecMotifs!$A$1:$B$306, 2, 0),"")</f>
        <v/>
      </c>
      <c r="CK69" s="71"/>
      <c r="CL69" s="79" t="str">
        <f>IFERROR(VLOOKUP(CK69, DecMotifs!$A$1:$B$306, 2, 0),"")</f>
        <v/>
      </c>
      <c r="CM69" s="71"/>
      <c r="CN69" s="79" t="str">
        <f>IFERROR(VLOOKUP(CM69, DecMotifs!$A$1:$B$306, 2, 0),"")</f>
        <v/>
      </c>
      <c r="CO69" s="71"/>
      <c r="CP69" s="79" t="str">
        <f>IFERROR(VLOOKUP(CO69, MarginalDec!$A$2:$B$253, 2, 0),"")</f>
        <v/>
      </c>
      <c r="CQ69" s="71"/>
      <c r="CR69" s="79" t="str">
        <f>IFERROR(VLOOKUP(CQ69, MarginalDec!$A$2:$B$253, 2, 0),"")</f>
        <v/>
      </c>
      <c r="CS69" s="71"/>
      <c r="CT69" s="79" t="str">
        <f>IFERROR(VLOOKUP(CS69, MarginalDec!$A$2:$B$253, 2, 0),"")</f>
        <v/>
      </c>
      <c r="CU69" s="71"/>
      <c r="CV69" s="79" t="str">
        <f>IF(ISBLANK(CU69),"", IFERROR(VLOOKUP(CU69, Tooling!$A$2:$B$252, 2, 0),""))</f>
        <v/>
      </c>
      <c r="CW69" s="71"/>
      <c r="CX69" s="79" t="str">
        <f>IF(ISBLANK(CW69),"", IFERROR(VLOOKUP(CW69, Tooling!$A$2:$B$252, 2, 0),""))</f>
        <v/>
      </c>
      <c r="CY69" s="71"/>
      <c r="CZ69" s="79" t="str">
        <f>IF(ISBLANK(CY69),"", IFERROR(VLOOKUP(CY69, Repairs!$A$2:$B$252, 2, 0),""))</f>
        <v/>
      </c>
      <c r="DA69" s="77"/>
      <c r="DB69" s="71"/>
      <c r="DC69" s="79" t="str">
        <f>IFERROR(VLOOKUP(DB69, DatingReason!$A$2:$B$252, 2, 0),"")</f>
        <v/>
      </c>
      <c r="DD69" s="123" t="str">
        <f t="shared" si="15"/>
        <v/>
      </c>
      <c r="DF69" s="119" t="str">
        <f t="array" ref="DF69">IF(AND($B69&lt;&gt;"", $DE69&lt;&gt;"", $DE69&lt;&gt;"No"),MAX(IF($B69=PEOPLE!$B$4:$B$1000, PEOPLE!$Q$4:$Q$1000,""))+100,"")</f>
        <v/>
      </c>
      <c r="DG69" s="68"/>
      <c r="DH69" s="76">
        <f>COUNTIF(PEOPLE!B:B, MEMORIALS!B69)</f>
        <v>0</v>
      </c>
      <c r="DI69" s="82"/>
      <c r="DJ69" s="82"/>
      <c r="DK69" s="82"/>
      <c r="DL69" s="68"/>
      <c r="DM69" s="68"/>
      <c r="DN69" s="68"/>
      <c r="DO69" s="68"/>
      <c r="DP69" s="68"/>
    </row>
    <row r="70" spans="1:120" ht="15" customHeight="1" x14ac:dyDescent="0.25">
      <c r="A70" s="68"/>
      <c r="B70" s="69"/>
      <c r="C70" s="68"/>
      <c r="D70" s="68"/>
      <c r="E70" s="70" t="str">
        <f>IF(D70="","",VLOOKUP(D70,Denomination!$A$2:$B$50, 2, 0))</f>
        <v/>
      </c>
      <c r="F70" s="68"/>
      <c r="G70" s="71"/>
      <c r="H70" s="70" t="str">
        <f>IF(G70="","",VLOOKUP(G70,MCondition!$A$2:$B$50, 2, 0))</f>
        <v/>
      </c>
      <c r="I70" s="72"/>
      <c r="J70" s="71"/>
      <c r="K70" s="70" t="str">
        <f>IF(J70="","",VLOOKUP(J70,ICondition!$A$2:$B$50, 2, 0))</f>
        <v/>
      </c>
      <c r="L70" s="73"/>
      <c r="M70" s="73"/>
      <c r="N70" s="73"/>
      <c r="O70" s="73"/>
      <c r="P70" s="73"/>
      <c r="Q70" s="73"/>
      <c r="R70" s="78"/>
      <c r="S70" s="79" t="str">
        <f>IFERROR(VLOOKUP(R70,Material!$A$2:$B$59, 2, 0),"")</f>
        <v/>
      </c>
      <c r="T70" s="71"/>
      <c r="U70" s="79" t="str">
        <f>IFERROR(VLOOKUP(T70,Material!$A$2:$B$59, 2, 0),"")</f>
        <v/>
      </c>
      <c r="V70" s="71"/>
      <c r="W70" s="79" t="str">
        <f>IFERROR(VLOOKUP(V70,Material!$A$2:$B$59, 2, 0),"")</f>
        <v/>
      </c>
      <c r="X70" s="71"/>
      <c r="Y70" s="79" t="str">
        <f>IFERROR(VLOOKUP(X70,Material!$A$2:$B$59, 2, 0),"")</f>
        <v/>
      </c>
      <c r="Z70" s="71"/>
      <c r="AA70" s="79" t="str">
        <f>IFERROR(VLOOKUP(Z70,Material!$A$2:$B$59, 2, 0),"")</f>
        <v/>
      </c>
      <c r="AB70" s="74"/>
      <c r="AC70" s="75" t="e">
        <f t="shared" si="16"/>
        <v>#VALUE!</v>
      </c>
      <c r="AD70" s="75" t="e">
        <f t="shared" si="17"/>
        <v>#VALUE!</v>
      </c>
      <c r="AE70" s="75" t="e">
        <f t="shared" ref="AE70:AE133" si="19">VALUE(MID($AB70,COLUMN()-(COLUMN(AE70)- 3),1))</f>
        <v>#VALUE!</v>
      </c>
      <c r="AF70" s="75" t="e">
        <f t="shared" si="18"/>
        <v>#VALUE!</v>
      </c>
      <c r="AG70" s="75" t="e">
        <f t="shared" ref="AG70:AG133" si="20">VALUE(AC70&amp;AD70)</f>
        <v>#VALUE!</v>
      </c>
      <c r="AH70" s="75" t="e">
        <f t="shared" ref="AH70:AH133" si="21">VALUE(AD70&amp;AE70)</f>
        <v>#VALUE!</v>
      </c>
      <c r="AI70" s="75" t="e">
        <f t="shared" ref="AI70:AI133" si="22">VALUE(AC70&amp;AD70&amp;AE70)</f>
        <v>#VALUE!</v>
      </c>
      <c r="AJ70" s="80" t="e">
        <f t="shared" ref="AJ70:AJ133" si="23">VALUE(AD70&amp;AE70&amp;AF70)</f>
        <v>#VALUE!</v>
      </c>
      <c r="AK70" s="79" t="str">
        <f>(IFERROR(VLOOKUP(AB70,Categories!$A$2:$B$20,2,1),""))</f>
        <v/>
      </c>
      <c r="AL70" s="79" t="str">
        <f ca="1">IFERROR(VLOOKUP((HLOOKUP((VLOOKUP($AB70,Categories!$A$2:$F$20,3,1)), $AB$3:$AJ70, (ROW()-ROW($AB$3)+1), 0)), INDIRECT(VLOOKUP($AB70,Categories!$A$2:$F$20,6,1)),2,0),AK70)</f>
        <v/>
      </c>
      <c r="AM70" s="79" t="str">
        <f ca="1">IFERROR(VLOOKUP((HLOOKUP((VLOOKUP($AB70,Categories!$A$2:$F$20,4,1)),$AB$3:$AJ70,(ROW()-ROW($AB$3)+1),0)),INDIRECT(VLOOKUP($AB70,Categories!$A$2:$H$20,7,1)),2,0),"")</f>
        <v/>
      </c>
      <c r="AN70" s="79" t="str">
        <f ca="1">IFERROR(VLOOKUP((HLOOKUP((VLOOKUP($AB70,Categories!$A$2:$F$20,5,1)), $AB$3:$AJ70, (ROW()-ROW($AB$3)+1), 0)), INDIRECT(VLOOKUP($AB70,Categories!$A$2:$H$20,8,1)),2,0),"")</f>
        <v/>
      </c>
      <c r="AO70" s="79" t="str">
        <f t="shared" ref="AO70:AO133" ca="1" si="24">IFERROR(IF(AM70="",IF(AN70="", AL70, AL70&amp;AN70),IF(AN70="",AL70&amp;AM70,AL70&amp;AM70&amp;AN70)),"")</f>
        <v/>
      </c>
      <c r="AP70" s="81"/>
      <c r="AQ70" s="70" t="str">
        <f>IFERROR(VLOOKUP(VALUE(MID(AP70,1,1)),AdditionalElements!$A$2:$B$50,2,0),"")</f>
        <v/>
      </c>
      <c r="AR70" s="70" t="str">
        <f>IFERROR(VLOOKUP(VALUE(MID(AP70,2,1)),AdditionalElements!$H$2:$I$50,2,0),"")</f>
        <v/>
      </c>
      <c r="AS70" s="70" t="str">
        <f>IFERROR(VLOOKUP(VALUE(MID(AP70,3,1)),AdditionalElements!$O$2:$P$50,2,0),"")</f>
        <v/>
      </c>
      <c r="AT70" s="70" t="str">
        <f>IFERROR(VLOOKUP(VALUE(MID(AP70,4,1)),AdditionalElements!$V$2:$W$50,2,0),"")</f>
        <v/>
      </c>
      <c r="AU70" s="71"/>
      <c r="AV70" s="79" t="str">
        <f>IFERROR(IF(VALUE(MID(AU70,1,1))=1, VLOOKUP(VALUE(MID(AU70,1,1)), TxtPanelShape!$A$2:$C$50, 3, 0), (IF(VALUE(MID(AU70,1,1))&gt;=7, VLOOKUP(VALUE(MID(AU70,1,1)), TxtPanelShape!$A$2:$C$50, 3, 0),VLOOKUP(VALUE(MID(AU70,1,2)),TxtPanelShape!$A$2:$C$50,3,0)))), "")</f>
        <v/>
      </c>
      <c r="AW70" s="79" t="str">
        <f>IFERROR(IF(VALUE(MID(AU70,1,1))=1, ", "&amp;VLOOKUP(VALUE(MID(AU70,2,1)), TxtPanelShape!$H$2:$I$50, 2, 0), IF(VALUE(MID(AU70,1,1))&gt;=7, ", "&amp;VLOOKUP(VALUE(MID(AU70,2,1)), TxtPanelShape!$H$2:$I$50, 2, 0),"")), "")</f>
        <v/>
      </c>
      <c r="AX70" s="79" t="str">
        <f>IFERROR(IF(VALUE(MID(AU70,1,1))=1, ", "&amp;VLOOKUP(VALUE(MID(AU70,3,1)), TxtPanelShape!$O$2:$P$50, 2, 0), IF(VALUE(MID(AU70,1,1))&gt;=7, ", "&amp;VLOOKUP(VALUE(MID(AU70,3,1)), TxtPanelShape!$O$2:$P$50, 2, 0),"")),"")</f>
        <v/>
      </c>
      <c r="AY70" s="79" t="str">
        <f>IFERROR("; "&amp;VLOOKUP(VALUE(MID(AU70,4,1)), TxtPanelShape!$V$2:$W$50,2,0),"")</f>
        <v/>
      </c>
      <c r="AZ70" s="79" t="str">
        <f t="shared" ref="AZ70:AZ133" si="25">AV70&amp;AW70&amp;AX70&amp;AY70</f>
        <v/>
      </c>
      <c r="BA70" s="71"/>
      <c r="BB70" s="79" t="str">
        <f>IFERROR(IF(VALUE(MID(BA70,1,1))=1, VLOOKUP(VALUE(MID(BA70,1,1)), TxtPanelShape!$A$2:$C$50, 3, 0), (IF(VALUE(MID(BA70,1,1))&gt;=7, VLOOKUP(VALUE(MID(BA70,1,1)), TxtPanelShape!$A$2:$C$50, 3, 0),VLOOKUP(VALUE(MID(BA70,1,2)),TxtPanelShape!$A$2:$C$50,3,0)))), "")</f>
        <v/>
      </c>
      <c r="BC70" s="79" t="str">
        <f>IFERROR(IF(VALUE(MID(BA70,1,1))=1, ", "&amp;VLOOKUP(VALUE(MID(BA70,2,1)), TxtPanelShape!$H$2:$I$50, 2, 0), IF(VALUE(MID(BA70,1,1))&gt;=7, ", "&amp;VLOOKUP(VALUE(MID(BA70,2,1)), TxtPanelShape!$H$2:$I$50, 2, 0),"")), "")</f>
        <v/>
      </c>
      <c r="BD70" s="79" t="str">
        <f>IFERROR(IF(VALUE(MID(BA70,1,1))=1, ", "&amp;VLOOKUP(VALUE(MID(BA70,3,1)), TxtPanelShape!$O$2:$P$50, 2, 0), IF(VALUE(MID(BA70,1,1))&gt;=7, ", "&amp;VLOOKUP(VALUE(MID(BA70,3,1)), TxtPanelShape!$O$2:$P$50, 2, 0),"")),"")</f>
        <v/>
      </c>
      <c r="BE70" s="79" t="str">
        <f>IFERROR("; "&amp;VLOOKUP(VALUE(MID(BA70,4,1)), TxtPanelShape!$V$2:$W$50,2,0),"")</f>
        <v/>
      </c>
      <c r="BF70" s="79" t="str">
        <f t="shared" ref="BF70:BF133" si="26">BB70&amp;BC70&amp;BD70&amp;BE70</f>
        <v/>
      </c>
      <c r="BG70" s="71"/>
      <c r="BH70" s="79" t="str">
        <f>IFERROR(VLOOKUP(BG70, TxtPanelDefinition!$A$2:$B$50, 2, 0),"")</f>
        <v/>
      </c>
      <c r="BI70" s="71"/>
      <c r="BJ70" s="79" t="str">
        <f>IFERROR(VLOOKUP(BI70, TxtPanelDefinition!$A$2:$B$50, 2, 0),"")</f>
        <v/>
      </c>
      <c r="BK70" s="71"/>
      <c r="BL70" s="79" t="str">
        <f>IFERROR(VLOOKUP(BK70, InscrTechniques!$A$2:$B$50, 2, 0),"")</f>
        <v/>
      </c>
      <c r="BM70" s="71"/>
      <c r="BN70" s="79" t="str">
        <f>IFERROR(VLOOKUP(BM70, InscrTechniques!$A$2:$B$50, 2, 0),"")</f>
        <v/>
      </c>
      <c r="BO70" s="71"/>
      <c r="BP70" s="79" t="str">
        <f>IFERROR(VLOOKUP(BO70, InscrTechniques!$A$2:$B$50, 2, 0),"")</f>
        <v/>
      </c>
      <c r="BQ70" s="71"/>
      <c r="BR70" s="79" t="str">
        <f>IFERROR(VLOOKUP(BQ70, InscrTechniques!$A$2:$B$50, 2, 0),"")</f>
        <v/>
      </c>
      <c r="BS70" s="71"/>
      <c r="BT70" s="79" t="str">
        <f>IFERROR(VLOOKUP(BS70, InscrTechniques!$A$2:$B$50, 2, 0),"")</f>
        <v/>
      </c>
      <c r="BU70" s="71"/>
      <c r="BV70" s="79" t="str">
        <f>IFERROR(VLOOKUP(BU70, InscrTechniques!$A$2:$B$50, 2, 0),"")</f>
        <v/>
      </c>
      <c r="BW70" s="125"/>
      <c r="BX70" s="79" t="str">
        <f>IFERROR(VLOOKUP(BW70, InscrTechniques!$A$2:$B$50, 2, 0),"")</f>
        <v/>
      </c>
      <c r="BY70" s="125"/>
      <c r="BZ70" s="79" t="str">
        <f>IFERROR(VLOOKUP(BY70, InscrTechniques!$A$2:$B$50, 2, 0),"")</f>
        <v/>
      </c>
      <c r="CA70" s="74"/>
      <c r="CB70" s="114" t="str">
        <f>IFERROR(VLOOKUP(CA70, LetterStyle!$A$2:$B$50, 2, 0),"")</f>
        <v/>
      </c>
      <c r="CC70" s="74"/>
      <c r="CD70" s="114" t="str">
        <f>IFERROR(VLOOKUP(CC70, LetterStyle!$A$2:$B$50, 2, 0),"")</f>
        <v/>
      </c>
      <c r="CE70" s="74"/>
      <c r="CF70" s="114" t="str">
        <f>IFERROR(VLOOKUP(CE70, LetterStyle!$A$2:$B$50, 2, 0),"")</f>
        <v/>
      </c>
      <c r="CG70" s="74"/>
      <c r="CH70" s="79" t="str">
        <f>IFERROR(VLOOKUP(CG70, LetterStyle!$A$2:$B$50, 2, 0),"")</f>
        <v/>
      </c>
      <c r="CI70" s="71"/>
      <c r="CJ70" s="79" t="str">
        <f>IFERROR(VLOOKUP(CI70, DecMotifs!$A$1:$B$306, 2, 0),"")</f>
        <v/>
      </c>
      <c r="CK70" s="71"/>
      <c r="CL70" s="79" t="str">
        <f>IFERROR(VLOOKUP(CK70, DecMotifs!$A$1:$B$306, 2, 0),"")</f>
        <v/>
      </c>
      <c r="CM70" s="71"/>
      <c r="CN70" s="79" t="str">
        <f>IFERROR(VLOOKUP(CM70, DecMotifs!$A$1:$B$306, 2, 0),"")</f>
        <v/>
      </c>
      <c r="CO70" s="71"/>
      <c r="CP70" s="79" t="str">
        <f>IFERROR(VLOOKUP(CO70, MarginalDec!$A$2:$B$253, 2, 0),"")</f>
        <v/>
      </c>
      <c r="CQ70" s="71"/>
      <c r="CR70" s="79" t="str">
        <f>IFERROR(VLOOKUP(CQ70, MarginalDec!$A$2:$B$253, 2, 0),"")</f>
        <v/>
      </c>
      <c r="CS70" s="71"/>
      <c r="CT70" s="79" t="str">
        <f>IFERROR(VLOOKUP(CS70, MarginalDec!$A$2:$B$253, 2, 0),"")</f>
        <v/>
      </c>
      <c r="CU70" s="71"/>
      <c r="CV70" s="79" t="str">
        <f>IF(ISBLANK(CU70),"", IFERROR(VLOOKUP(CU70, Tooling!$A$2:$B$252, 2, 0),""))</f>
        <v/>
      </c>
      <c r="CW70" s="71"/>
      <c r="CX70" s="79" t="str">
        <f>IF(ISBLANK(CW70),"", IFERROR(VLOOKUP(CW70, Tooling!$A$2:$B$252, 2, 0),""))</f>
        <v/>
      </c>
      <c r="CY70" s="71"/>
      <c r="CZ70" s="79" t="str">
        <f>IF(ISBLANK(CY70),"", IFERROR(VLOOKUP(CY70, Repairs!$A$2:$B$252, 2, 0),""))</f>
        <v/>
      </c>
      <c r="DA70" s="77"/>
      <c r="DB70" s="71"/>
      <c r="DC70" s="79" t="str">
        <f>IFERROR(VLOOKUP(DB70, DatingReason!$A$2:$B$252, 2, 0),"")</f>
        <v/>
      </c>
      <c r="DD70" s="123" t="str">
        <f t="shared" ref="DD70:DD133" si="27">IF(DA70&lt;&gt;"",LEFT(DA70,3)&amp;"0","")</f>
        <v/>
      </c>
      <c r="DF70" s="119" t="str">
        <f t="array" ref="DF70">IF(AND($B70&lt;&gt;"", $DE70&lt;&gt;"", $DE70&lt;&gt;"No"),MAX(IF($B70=PEOPLE!$B$4:$B$1000, PEOPLE!$Q$4:$Q$1000,""))+100,"")</f>
        <v/>
      </c>
      <c r="DG70" s="68"/>
      <c r="DH70" s="76">
        <f>COUNTIF(PEOPLE!B:B, MEMORIALS!B70)</f>
        <v>0</v>
      </c>
      <c r="DI70" s="82"/>
      <c r="DJ70" s="82"/>
      <c r="DK70" s="82"/>
      <c r="DL70" s="68"/>
      <c r="DM70" s="68"/>
      <c r="DN70" s="68"/>
      <c r="DO70" s="68"/>
      <c r="DP70" s="68"/>
    </row>
    <row r="71" spans="1:120" ht="15" customHeight="1" x14ac:dyDescent="0.25">
      <c r="A71" s="68"/>
      <c r="B71" s="69"/>
      <c r="C71" s="68"/>
      <c r="D71" s="68"/>
      <c r="E71" s="70" t="str">
        <f>IF(D71="","",VLOOKUP(D71,Denomination!$A$2:$B$50, 2, 0))</f>
        <v/>
      </c>
      <c r="F71" s="68"/>
      <c r="G71" s="71"/>
      <c r="H71" s="70" t="str">
        <f>IF(G71="","",VLOOKUP(G71,MCondition!$A$2:$B$50, 2, 0))</f>
        <v/>
      </c>
      <c r="I71" s="72"/>
      <c r="J71" s="71"/>
      <c r="K71" s="70" t="str">
        <f>IF(J71="","",VLOOKUP(J71,ICondition!$A$2:$B$50, 2, 0))</f>
        <v/>
      </c>
      <c r="L71" s="73"/>
      <c r="M71" s="73"/>
      <c r="N71" s="73"/>
      <c r="O71" s="73"/>
      <c r="P71" s="73"/>
      <c r="Q71" s="73"/>
      <c r="R71" s="78"/>
      <c r="S71" s="79" t="str">
        <f>IFERROR(VLOOKUP(R71,Material!$A$2:$B$59, 2, 0),"")</f>
        <v/>
      </c>
      <c r="T71" s="71"/>
      <c r="U71" s="79" t="str">
        <f>IFERROR(VLOOKUP(T71,Material!$A$2:$B$59, 2, 0),"")</f>
        <v/>
      </c>
      <c r="V71" s="71"/>
      <c r="W71" s="79" t="str">
        <f>IFERROR(VLOOKUP(V71,Material!$A$2:$B$59, 2, 0),"")</f>
        <v/>
      </c>
      <c r="X71" s="71"/>
      <c r="Y71" s="79" t="str">
        <f>IFERROR(VLOOKUP(X71,Material!$A$2:$B$59, 2, 0),"")</f>
        <v/>
      </c>
      <c r="Z71" s="71"/>
      <c r="AA71" s="79" t="str">
        <f>IFERROR(VLOOKUP(Z71,Material!$A$2:$B$59, 2, 0),"")</f>
        <v/>
      </c>
      <c r="AB71" s="74"/>
      <c r="AC71" s="75" t="e">
        <f t="shared" si="16"/>
        <v>#VALUE!</v>
      </c>
      <c r="AD71" s="75" t="e">
        <f t="shared" si="17"/>
        <v>#VALUE!</v>
      </c>
      <c r="AE71" s="75" t="e">
        <f t="shared" si="19"/>
        <v>#VALUE!</v>
      </c>
      <c r="AF71" s="75" t="e">
        <f t="shared" si="18"/>
        <v>#VALUE!</v>
      </c>
      <c r="AG71" s="75" t="e">
        <f t="shared" si="20"/>
        <v>#VALUE!</v>
      </c>
      <c r="AH71" s="75" t="e">
        <f t="shared" si="21"/>
        <v>#VALUE!</v>
      </c>
      <c r="AI71" s="75" t="e">
        <f t="shared" si="22"/>
        <v>#VALUE!</v>
      </c>
      <c r="AJ71" s="80" t="e">
        <f t="shared" si="23"/>
        <v>#VALUE!</v>
      </c>
      <c r="AK71" s="79" t="str">
        <f>(IFERROR(VLOOKUP(AB71,Categories!$A$2:$B$20,2,1),""))</f>
        <v/>
      </c>
      <c r="AL71" s="79" t="str">
        <f ca="1">IFERROR(VLOOKUP((HLOOKUP((VLOOKUP($AB71,Categories!$A$2:$F$20,3,1)), $AB$3:$AJ71, (ROW()-ROW($AB$3)+1), 0)), INDIRECT(VLOOKUP($AB71,Categories!$A$2:$F$20,6,1)),2,0),AK71)</f>
        <v/>
      </c>
      <c r="AM71" s="79" t="str">
        <f ca="1">IFERROR(VLOOKUP((HLOOKUP((VLOOKUP($AB71,Categories!$A$2:$F$20,4,1)),$AB$3:$AJ71,(ROW()-ROW($AB$3)+1),0)),INDIRECT(VLOOKUP($AB71,Categories!$A$2:$H$20,7,1)),2,0),"")</f>
        <v/>
      </c>
      <c r="AN71" s="79" t="str">
        <f ca="1">IFERROR(VLOOKUP((HLOOKUP((VLOOKUP($AB71,Categories!$A$2:$F$20,5,1)), $AB$3:$AJ71, (ROW()-ROW($AB$3)+1), 0)), INDIRECT(VLOOKUP($AB71,Categories!$A$2:$H$20,8,1)),2,0),"")</f>
        <v/>
      </c>
      <c r="AO71" s="79" t="str">
        <f t="shared" ca="1" si="24"/>
        <v/>
      </c>
      <c r="AP71" s="81"/>
      <c r="AQ71" s="70" t="str">
        <f>IFERROR(VLOOKUP(VALUE(MID(AP71,1,1)),AdditionalElements!$A$2:$B$50,2,0),"")</f>
        <v/>
      </c>
      <c r="AR71" s="70" t="str">
        <f>IFERROR(VLOOKUP(VALUE(MID(AP71,2,1)),AdditionalElements!$H$2:$I$50,2,0),"")</f>
        <v/>
      </c>
      <c r="AS71" s="70" t="str">
        <f>IFERROR(VLOOKUP(VALUE(MID(AP71,3,1)),AdditionalElements!$O$2:$P$50,2,0),"")</f>
        <v/>
      </c>
      <c r="AT71" s="70" t="str">
        <f>IFERROR(VLOOKUP(VALUE(MID(AP71,4,1)),AdditionalElements!$V$2:$W$50,2,0),"")</f>
        <v/>
      </c>
      <c r="AU71" s="71"/>
      <c r="AV71" s="79" t="str">
        <f>IFERROR(IF(VALUE(MID(AU71,1,1))=1, VLOOKUP(VALUE(MID(AU71,1,1)), TxtPanelShape!$A$2:$C$50, 3, 0), (IF(VALUE(MID(AU71,1,1))&gt;=7, VLOOKUP(VALUE(MID(AU71,1,1)), TxtPanelShape!$A$2:$C$50, 3, 0),VLOOKUP(VALUE(MID(AU71,1,2)),TxtPanelShape!$A$2:$C$50,3,0)))), "")</f>
        <v/>
      </c>
      <c r="AW71" s="79" t="str">
        <f>IFERROR(IF(VALUE(MID(AU71,1,1))=1, ", "&amp;VLOOKUP(VALUE(MID(AU71,2,1)), TxtPanelShape!$H$2:$I$50, 2, 0), IF(VALUE(MID(AU71,1,1))&gt;=7, ", "&amp;VLOOKUP(VALUE(MID(AU71,2,1)), TxtPanelShape!$H$2:$I$50, 2, 0),"")), "")</f>
        <v/>
      </c>
      <c r="AX71" s="79" t="str">
        <f>IFERROR(IF(VALUE(MID(AU71,1,1))=1, ", "&amp;VLOOKUP(VALUE(MID(AU71,3,1)), TxtPanelShape!$O$2:$P$50, 2, 0), IF(VALUE(MID(AU71,1,1))&gt;=7, ", "&amp;VLOOKUP(VALUE(MID(AU71,3,1)), TxtPanelShape!$O$2:$P$50, 2, 0),"")),"")</f>
        <v/>
      </c>
      <c r="AY71" s="79" t="str">
        <f>IFERROR("; "&amp;VLOOKUP(VALUE(MID(AU71,4,1)), TxtPanelShape!$V$2:$W$50,2,0),"")</f>
        <v/>
      </c>
      <c r="AZ71" s="79" t="str">
        <f t="shared" si="25"/>
        <v/>
      </c>
      <c r="BA71" s="71"/>
      <c r="BB71" s="79" t="str">
        <f>IFERROR(IF(VALUE(MID(BA71,1,1))=1, VLOOKUP(VALUE(MID(BA71,1,1)), TxtPanelShape!$A$2:$C$50, 3, 0), (IF(VALUE(MID(BA71,1,1))&gt;=7, VLOOKUP(VALUE(MID(BA71,1,1)), TxtPanelShape!$A$2:$C$50, 3, 0),VLOOKUP(VALUE(MID(BA71,1,2)),TxtPanelShape!$A$2:$C$50,3,0)))), "")</f>
        <v/>
      </c>
      <c r="BC71" s="79" t="str">
        <f>IFERROR(IF(VALUE(MID(BA71,1,1))=1, ", "&amp;VLOOKUP(VALUE(MID(BA71,2,1)), TxtPanelShape!$H$2:$I$50, 2, 0), IF(VALUE(MID(BA71,1,1))&gt;=7, ", "&amp;VLOOKUP(VALUE(MID(BA71,2,1)), TxtPanelShape!$H$2:$I$50, 2, 0),"")), "")</f>
        <v/>
      </c>
      <c r="BD71" s="79" t="str">
        <f>IFERROR(IF(VALUE(MID(BA71,1,1))=1, ", "&amp;VLOOKUP(VALUE(MID(BA71,3,1)), TxtPanelShape!$O$2:$P$50, 2, 0), IF(VALUE(MID(BA71,1,1))&gt;=7, ", "&amp;VLOOKUP(VALUE(MID(BA71,3,1)), TxtPanelShape!$O$2:$P$50, 2, 0),"")),"")</f>
        <v/>
      </c>
      <c r="BE71" s="79" t="str">
        <f>IFERROR("; "&amp;VLOOKUP(VALUE(MID(BA71,4,1)), TxtPanelShape!$V$2:$W$50,2,0),"")</f>
        <v/>
      </c>
      <c r="BF71" s="79" t="str">
        <f t="shared" si="26"/>
        <v/>
      </c>
      <c r="BG71" s="71"/>
      <c r="BH71" s="79" t="str">
        <f>IFERROR(VLOOKUP(BG71, TxtPanelDefinition!$A$2:$B$50, 2, 0),"")</f>
        <v/>
      </c>
      <c r="BI71" s="71"/>
      <c r="BJ71" s="79" t="str">
        <f>IFERROR(VLOOKUP(BI71, TxtPanelDefinition!$A$2:$B$50, 2, 0),"")</f>
        <v/>
      </c>
      <c r="BK71" s="71"/>
      <c r="BL71" s="79" t="str">
        <f>IFERROR(VLOOKUP(BK71, InscrTechniques!$A$2:$B$50, 2, 0),"")</f>
        <v/>
      </c>
      <c r="BM71" s="71"/>
      <c r="BN71" s="79" t="str">
        <f>IFERROR(VLOOKUP(BM71, InscrTechniques!$A$2:$B$50, 2, 0),"")</f>
        <v/>
      </c>
      <c r="BO71" s="71"/>
      <c r="BP71" s="79" t="str">
        <f>IFERROR(VLOOKUP(BO71, InscrTechniques!$A$2:$B$50, 2, 0),"")</f>
        <v/>
      </c>
      <c r="BQ71" s="71"/>
      <c r="BR71" s="79" t="str">
        <f>IFERROR(VLOOKUP(BQ71, InscrTechniques!$A$2:$B$50, 2, 0),"")</f>
        <v/>
      </c>
      <c r="BS71" s="71"/>
      <c r="BT71" s="79" t="str">
        <f>IFERROR(VLOOKUP(BS71, InscrTechniques!$A$2:$B$50, 2, 0),"")</f>
        <v/>
      </c>
      <c r="BU71" s="71"/>
      <c r="BV71" s="79" t="str">
        <f>IFERROR(VLOOKUP(BU71, InscrTechniques!$A$2:$B$50, 2, 0),"")</f>
        <v/>
      </c>
      <c r="BW71" s="125"/>
      <c r="BX71" s="79" t="str">
        <f>IFERROR(VLOOKUP(BW71, InscrTechniques!$A$2:$B$50, 2, 0),"")</f>
        <v/>
      </c>
      <c r="BY71" s="125"/>
      <c r="BZ71" s="79" t="str">
        <f>IFERROR(VLOOKUP(BY71, InscrTechniques!$A$2:$B$50, 2, 0),"")</f>
        <v/>
      </c>
      <c r="CA71" s="74"/>
      <c r="CB71" s="114" t="str">
        <f>IFERROR(VLOOKUP(CA71, LetterStyle!$A$2:$B$50, 2, 0),"")</f>
        <v/>
      </c>
      <c r="CC71" s="74"/>
      <c r="CD71" s="114" t="str">
        <f>IFERROR(VLOOKUP(CC71, LetterStyle!$A$2:$B$50, 2, 0),"")</f>
        <v/>
      </c>
      <c r="CE71" s="74"/>
      <c r="CF71" s="114" t="str">
        <f>IFERROR(VLOOKUP(CE71, LetterStyle!$A$2:$B$50, 2, 0),"")</f>
        <v/>
      </c>
      <c r="CG71" s="74"/>
      <c r="CH71" s="79" t="str">
        <f>IFERROR(VLOOKUP(CG71, LetterStyle!$A$2:$B$50, 2, 0),"")</f>
        <v/>
      </c>
      <c r="CI71" s="71"/>
      <c r="CJ71" s="79" t="str">
        <f>IFERROR(VLOOKUP(CI71, DecMotifs!$A$1:$B$306, 2, 0),"")</f>
        <v/>
      </c>
      <c r="CK71" s="71"/>
      <c r="CL71" s="79" t="str">
        <f>IFERROR(VLOOKUP(CK71, DecMotifs!$A$1:$B$306, 2, 0),"")</f>
        <v/>
      </c>
      <c r="CM71" s="71"/>
      <c r="CN71" s="79" t="str">
        <f>IFERROR(VLOOKUP(CM71, DecMotifs!$A$1:$B$306, 2, 0),"")</f>
        <v/>
      </c>
      <c r="CO71" s="71"/>
      <c r="CP71" s="79" t="str">
        <f>IFERROR(VLOOKUP(CO71, MarginalDec!$A$2:$B$253, 2, 0),"")</f>
        <v/>
      </c>
      <c r="CQ71" s="71"/>
      <c r="CR71" s="79" t="str">
        <f>IFERROR(VLOOKUP(CQ71, MarginalDec!$A$2:$B$253, 2, 0),"")</f>
        <v/>
      </c>
      <c r="CS71" s="71"/>
      <c r="CT71" s="79" t="str">
        <f>IFERROR(VLOOKUP(CS71, MarginalDec!$A$2:$B$253, 2, 0),"")</f>
        <v/>
      </c>
      <c r="CU71" s="71"/>
      <c r="CV71" s="79" t="str">
        <f>IF(ISBLANK(CU71),"", IFERROR(VLOOKUP(CU71, Tooling!$A$2:$B$252, 2, 0),""))</f>
        <v/>
      </c>
      <c r="CW71" s="71"/>
      <c r="CX71" s="79" t="str">
        <f>IF(ISBLANK(CW71),"", IFERROR(VLOOKUP(CW71, Tooling!$A$2:$B$252, 2, 0),""))</f>
        <v/>
      </c>
      <c r="CY71" s="71"/>
      <c r="CZ71" s="79" t="str">
        <f>IF(ISBLANK(CY71),"", IFERROR(VLOOKUP(CY71, Repairs!$A$2:$B$252, 2, 0),""))</f>
        <v/>
      </c>
      <c r="DA71" s="77"/>
      <c r="DB71" s="71"/>
      <c r="DC71" s="79" t="str">
        <f>IFERROR(VLOOKUP(DB71, DatingReason!$A$2:$B$252, 2, 0),"")</f>
        <v/>
      </c>
      <c r="DD71" s="123" t="str">
        <f t="shared" si="27"/>
        <v/>
      </c>
      <c r="DF71" s="119" t="str">
        <f t="array" ref="DF71">IF(AND($B71&lt;&gt;"", $DE71&lt;&gt;"", $DE71&lt;&gt;"No"),MAX(IF($B71=PEOPLE!$B$4:$B$1000, PEOPLE!$Q$4:$Q$1000,""))+100,"")</f>
        <v/>
      </c>
      <c r="DG71" s="68"/>
      <c r="DH71" s="76">
        <f>COUNTIF(PEOPLE!B:B, MEMORIALS!B71)</f>
        <v>0</v>
      </c>
      <c r="DI71" s="82"/>
      <c r="DJ71" s="82"/>
      <c r="DK71" s="82"/>
      <c r="DL71" s="68"/>
      <c r="DM71" s="68"/>
      <c r="DN71" s="68"/>
      <c r="DO71" s="68"/>
      <c r="DP71" s="68"/>
    </row>
    <row r="72" spans="1:120" ht="15" customHeight="1" x14ac:dyDescent="0.25">
      <c r="A72" s="68"/>
      <c r="B72" s="69"/>
      <c r="C72" s="68"/>
      <c r="D72" s="68"/>
      <c r="E72" s="70" t="str">
        <f>IF(D72="","",VLOOKUP(D72,Denomination!$A$2:$B$50, 2, 0))</f>
        <v/>
      </c>
      <c r="F72" s="68"/>
      <c r="G72" s="71"/>
      <c r="H72" s="70" t="str">
        <f>IF(G72="","",VLOOKUP(G72,MCondition!$A$2:$B$50, 2, 0))</f>
        <v/>
      </c>
      <c r="I72" s="72"/>
      <c r="J72" s="71"/>
      <c r="K72" s="70" t="str">
        <f>IF(J72="","",VLOOKUP(J72,ICondition!$A$2:$B$50, 2, 0))</f>
        <v/>
      </c>
      <c r="L72" s="73"/>
      <c r="M72" s="73"/>
      <c r="N72" s="73"/>
      <c r="O72" s="73"/>
      <c r="P72" s="73"/>
      <c r="Q72" s="73"/>
      <c r="R72" s="78"/>
      <c r="S72" s="79" t="str">
        <f>IFERROR(VLOOKUP(R72,Material!$A$2:$B$59, 2, 0),"")</f>
        <v/>
      </c>
      <c r="T72" s="71"/>
      <c r="U72" s="79" t="str">
        <f>IFERROR(VLOOKUP(T72,Material!$A$2:$B$59, 2, 0),"")</f>
        <v/>
      </c>
      <c r="V72" s="71"/>
      <c r="W72" s="79" t="str">
        <f>IFERROR(VLOOKUP(V72,Material!$A$2:$B$59, 2, 0),"")</f>
        <v/>
      </c>
      <c r="X72" s="71"/>
      <c r="Y72" s="79" t="str">
        <f>IFERROR(VLOOKUP(X72,Material!$A$2:$B$59, 2, 0),"")</f>
        <v/>
      </c>
      <c r="Z72" s="71"/>
      <c r="AA72" s="79" t="str">
        <f>IFERROR(VLOOKUP(Z72,Material!$A$2:$B$59, 2, 0),"")</f>
        <v/>
      </c>
      <c r="AB72" s="74"/>
      <c r="AC72" s="75" t="e">
        <f t="shared" si="16"/>
        <v>#VALUE!</v>
      </c>
      <c r="AD72" s="75" t="e">
        <f t="shared" si="17"/>
        <v>#VALUE!</v>
      </c>
      <c r="AE72" s="75" t="e">
        <f t="shared" si="19"/>
        <v>#VALUE!</v>
      </c>
      <c r="AF72" s="75" t="e">
        <f t="shared" si="18"/>
        <v>#VALUE!</v>
      </c>
      <c r="AG72" s="75" t="e">
        <f t="shared" si="20"/>
        <v>#VALUE!</v>
      </c>
      <c r="AH72" s="75" t="e">
        <f t="shared" si="21"/>
        <v>#VALUE!</v>
      </c>
      <c r="AI72" s="75" t="e">
        <f t="shared" si="22"/>
        <v>#VALUE!</v>
      </c>
      <c r="AJ72" s="80" t="e">
        <f t="shared" si="23"/>
        <v>#VALUE!</v>
      </c>
      <c r="AK72" s="79" t="str">
        <f>(IFERROR(VLOOKUP(AB72,Categories!$A$2:$B$20,2,1),""))</f>
        <v/>
      </c>
      <c r="AL72" s="79" t="str">
        <f ca="1">IFERROR(VLOOKUP((HLOOKUP((VLOOKUP($AB72,Categories!$A$2:$F$20,3,1)), $AB$3:$AJ72, (ROW()-ROW($AB$3)+1), 0)), INDIRECT(VLOOKUP($AB72,Categories!$A$2:$F$20,6,1)),2,0),AK72)</f>
        <v/>
      </c>
      <c r="AM72" s="79" t="str">
        <f ca="1">IFERROR(VLOOKUP((HLOOKUP((VLOOKUP($AB72,Categories!$A$2:$F$20,4,1)),$AB$3:$AJ72,(ROW()-ROW($AB$3)+1),0)),INDIRECT(VLOOKUP($AB72,Categories!$A$2:$H$20,7,1)),2,0),"")</f>
        <v/>
      </c>
      <c r="AN72" s="79" t="str">
        <f ca="1">IFERROR(VLOOKUP((HLOOKUP((VLOOKUP($AB72,Categories!$A$2:$F$20,5,1)), $AB$3:$AJ72, (ROW()-ROW($AB$3)+1), 0)), INDIRECT(VLOOKUP($AB72,Categories!$A$2:$H$20,8,1)),2,0),"")</f>
        <v/>
      </c>
      <c r="AO72" s="79" t="str">
        <f t="shared" ca="1" si="24"/>
        <v/>
      </c>
      <c r="AP72" s="81"/>
      <c r="AQ72" s="70" t="str">
        <f>IFERROR(VLOOKUP(VALUE(MID(AP72,1,1)),AdditionalElements!$A$2:$B$50,2,0),"")</f>
        <v/>
      </c>
      <c r="AR72" s="70" t="str">
        <f>IFERROR(VLOOKUP(VALUE(MID(AP72,2,1)),AdditionalElements!$H$2:$I$50,2,0),"")</f>
        <v/>
      </c>
      <c r="AS72" s="70" t="str">
        <f>IFERROR(VLOOKUP(VALUE(MID(AP72,3,1)),AdditionalElements!$O$2:$P$50,2,0),"")</f>
        <v/>
      </c>
      <c r="AT72" s="70" t="str">
        <f>IFERROR(VLOOKUP(VALUE(MID(AP72,4,1)),AdditionalElements!$V$2:$W$50,2,0),"")</f>
        <v/>
      </c>
      <c r="AU72" s="71"/>
      <c r="AV72" s="79" t="str">
        <f>IFERROR(IF(VALUE(MID(AU72,1,1))=1, VLOOKUP(VALUE(MID(AU72,1,1)), TxtPanelShape!$A$2:$C$50, 3, 0), (IF(VALUE(MID(AU72,1,1))&gt;=7, VLOOKUP(VALUE(MID(AU72,1,1)), TxtPanelShape!$A$2:$C$50, 3, 0),VLOOKUP(VALUE(MID(AU72,1,2)),TxtPanelShape!$A$2:$C$50,3,0)))), "")</f>
        <v/>
      </c>
      <c r="AW72" s="79" t="str">
        <f>IFERROR(IF(VALUE(MID(AU72,1,1))=1, ", "&amp;VLOOKUP(VALUE(MID(AU72,2,1)), TxtPanelShape!$H$2:$I$50, 2, 0), IF(VALUE(MID(AU72,1,1))&gt;=7, ", "&amp;VLOOKUP(VALUE(MID(AU72,2,1)), TxtPanelShape!$H$2:$I$50, 2, 0),"")), "")</f>
        <v/>
      </c>
      <c r="AX72" s="79" t="str">
        <f>IFERROR(IF(VALUE(MID(AU72,1,1))=1, ", "&amp;VLOOKUP(VALUE(MID(AU72,3,1)), TxtPanelShape!$O$2:$P$50, 2, 0), IF(VALUE(MID(AU72,1,1))&gt;=7, ", "&amp;VLOOKUP(VALUE(MID(AU72,3,1)), TxtPanelShape!$O$2:$P$50, 2, 0),"")),"")</f>
        <v/>
      </c>
      <c r="AY72" s="79" t="str">
        <f>IFERROR("; "&amp;VLOOKUP(VALUE(MID(AU72,4,1)), TxtPanelShape!$V$2:$W$50,2,0),"")</f>
        <v/>
      </c>
      <c r="AZ72" s="79" t="str">
        <f t="shared" si="25"/>
        <v/>
      </c>
      <c r="BA72" s="71"/>
      <c r="BB72" s="79" t="str">
        <f>IFERROR(IF(VALUE(MID(BA72,1,1))=1, VLOOKUP(VALUE(MID(BA72,1,1)), TxtPanelShape!$A$2:$C$50, 3, 0), (IF(VALUE(MID(BA72,1,1))&gt;=7, VLOOKUP(VALUE(MID(BA72,1,1)), TxtPanelShape!$A$2:$C$50, 3, 0),VLOOKUP(VALUE(MID(BA72,1,2)),TxtPanelShape!$A$2:$C$50,3,0)))), "")</f>
        <v/>
      </c>
      <c r="BC72" s="79" t="str">
        <f>IFERROR(IF(VALUE(MID(BA72,1,1))=1, ", "&amp;VLOOKUP(VALUE(MID(BA72,2,1)), TxtPanelShape!$H$2:$I$50, 2, 0), IF(VALUE(MID(BA72,1,1))&gt;=7, ", "&amp;VLOOKUP(VALUE(MID(BA72,2,1)), TxtPanelShape!$H$2:$I$50, 2, 0),"")), "")</f>
        <v/>
      </c>
      <c r="BD72" s="79" t="str">
        <f>IFERROR(IF(VALUE(MID(BA72,1,1))=1, ", "&amp;VLOOKUP(VALUE(MID(BA72,3,1)), TxtPanelShape!$O$2:$P$50, 2, 0), IF(VALUE(MID(BA72,1,1))&gt;=7, ", "&amp;VLOOKUP(VALUE(MID(BA72,3,1)), TxtPanelShape!$O$2:$P$50, 2, 0),"")),"")</f>
        <v/>
      </c>
      <c r="BE72" s="79" t="str">
        <f>IFERROR("; "&amp;VLOOKUP(VALUE(MID(BA72,4,1)), TxtPanelShape!$V$2:$W$50,2,0),"")</f>
        <v/>
      </c>
      <c r="BF72" s="79" t="str">
        <f t="shared" si="26"/>
        <v/>
      </c>
      <c r="BG72" s="71"/>
      <c r="BH72" s="79" t="str">
        <f>IFERROR(VLOOKUP(BG72, TxtPanelDefinition!$A$2:$B$50, 2, 0),"")</f>
        <v/>
      </c>
      <c r="BI72" s="71"/>
      <c r="BJ72" s="79" t="str">
        <f>IFERROR(VLOOKUP(BI72, TxtPanelDefinition!$A$2:$B$50, 2, 0),"")</f>
        <v/>
      </c>
      <c r="BK72" s="71"/>
      <c r="BL72" s="79" t="str">
        <f>IFERROR(VLOOKUP(BK72, InscrTechniques!$A$2:$B$50, 2, 0),"")</f>
        <v/>
      </c>
      <c r="BM72" s="71"/>
      <c r="BN72" s="79" t="str">
        <f>IFERROR(VLOOKUP(BM72, InscrTechniques!$A$2:$B$50, 2, 0),"")</f>
        <v/>
      </c>
      <c r="BO72" s="71"/>
      <c r="BP72" s="79" t="str">
        <f>IFERROR(VLOOKUP(BO72, InscrTechniques!$A$2:$B$50, 2, 0),"")</f>
        <v/>
      </c>
      <c r="BQ72" s="71"/>
      <c r="BR72" s="79" t="str">
        <f>IFERROR(VLOOKUP(BQ72, InscrTechniques!$A$2:$B$50, 2, 0),"")</f>
        <v/>
      </c>
      <c r="BS72" s="71"/>
      <c r="BT72" s="79" t="str">
        <f>IFERROR(VLOOKUP(BS72, InscrTechniques!$A$2:$B$50, 2, 0),"")</f>
        <v/>
      </c>
      <c r="BU72" s="71"/>
      <c r="BV72" s="79" t="str">
        <f>IFERROR(VLOOKUP(BU72, InscrTechniques!$A$2:$B$50, 2, 0),"")</f>
        <v/>
      </c>
      <c r="BW72" s="125"/>
      <c r="BX72" s="79" t="str">
        <f>IFERROR(VLOOKUP(BW72, InscrTechniques!$A$2:$B$50, 2, 0),"")</f>
        <v/>
      </c>
      <c r="BY72" s="125"/>
      <c r="BZ72" s="79" t="str">
        <f>IFERROR(VLOOKUP(BY72, InscrTechniques!$A$2:$B$50, 2, 0),"")</f>
        <v/>
      </c>
      <c r="CA72" s="74"/>
      <c r="CB72" s="114" t="str">
        <f>IFERROR(VLOOKUP(CA72, LetterStyle!$A$2:$B$50, 2, 0),"")</f>
        <v/>
      </c>
      <c r="CC72" s="74"/>
      <c r="CD72" s="114" t="str">
        <f>IFERROR(VLOOKUP(CC72, LetterStyle!$A$2:$B$50, 2, 0),"")</f>
        <v/>
      </c>
      <c r="CE72" s="74"/>
      <c r="CF72" s="114" t="str">
        <f>IFERROR(VLOOKUP(CE72, LetterStyle!$A$2:$B$50, 2, 0),"")</f>
        <v/>
      </c>
      <c r="CG72" s="74"/>
      <c r="CH72" s="79" t="str">
        <f>IFERROR(VLOOKUP(CG72, LetterStyle!$A$2:$B$50, 2, 0),"")</f>
        <v/>
      </c>
      <c r="CI72" s="71"/>
      <c r="CJ72" s="79" t="str">
        <f>IFERROR(VLOOKUP(CI72, DecMotifs!$A$1:$B$306, 2, 0),"")</f>
        <v/>
      </c>
      <c r="CK72" s="71"/>
      <c r="CL72" s="79" t="str">
        <f>IFERROR(VLOOKUP(CK72, DecMotifs!$A$1:$B$306, 2, 0),"")</f>
        <v/>
      </c>
      <c r="CM72" s="71"/>
      <c r="CN72" s="79" t="str">
        <f>IFERROR(VLOOKUP(CM72, DecMotifs!$A$1:$B$306, 2, 0),"")</f>
        <v/>
      </c>
      <c r="CO72" s="71"/>
      <c r="CP72" s="79" t="str">
        <f>IFERROR(VLOOKUP(CO72, MarginalDec!$A$2:$B$253, 2, 0),"")</f>
        <v/>
      </c>
      <c r="CQ72" s="71"/>
      <c r="CR72" s="79" t="str">
        <f>IFERROR(VLOOKUP(CQ72, MarginalDec!$A$2:$B$253, 2, 0),"")</f>
        <v/>
      </c>
      <c r="CS72" s="71"/>
      <c r="CT72" s="79" t="str">
        <f>IFERROR(VLOOKUP(CS72, MarginalDec!$A$2:$B$253, 2, 0),"")</f>
        <v/>
      </c>
      <c r="CU72" s="71"/>
      <c r="CV72" s="79" t="str">
        <f>IF(ISBLANK(CU72),"", IFERROR(VLOOKUP(CU72, Tooling!$A$2:$B$252, 2, 0),""))</f>
        <v/>
      </c>
      <c r="CW72" s="71"/>
      <c r="CX72" s="79" t="str">
        <f>IF(ISBLANK(CW72),"", IFERROR(VLOOKUP(CW72, Tooling!$A$2:$B$252, 2, 0),""))</f>
        <v/>
      </c>
      <c r="CY72" s="71"/>
      <c r="CZ72" s="79" t="str">
        <f>IF(ISBLANK(CY72),"", IFERROR(VLOOKUP(CY72, Repairs!$A$2:$B$252, 2, 0),""))</f>
        <v/>
      </c>
      <c r="DA72" s="77"/>
      <c r="DB72" s="71"/>
      <c r="DC72" s="79" t="str">
        <f>IFERROR(VLOOKUP(DB72, DatingReason!$A$2:$B$252, 2, 0),"")</f>
        <v/>
      </c>
      <c r="DD72" s="123" t="str">
        <f t="shared" si="27"/>
        <v/>
      </c>
      <c r="DF72" s="119" t="str">
        <f t="array" ref="DF72">IF(AND($B72&lt;&gt;"", $DE72&lt;&gt;"", $DE72&lt;&gt;"No"),MAX(IF($B72=PEOPLE!$B$4:$B$1000, PEOPLE!$Q$4:$Q$1000,""))+100,"")</f>
        <v/>
      </c>
      <c r="DG72" s="68"/>
      <c r="DH72" s="76">
        <f>COUNTIF(PEOPLE!B:B, MEMORIALS!B72)</f>
        <v>0</v>
      </c>
      <c r="DI72" s="82"/>
      <c r="DJ72" s="82"/>
      <c r="DK72" s="82"/>
      <c r="DL72" s="68"/>
      <c r="DM72" s="68"/>
      <c r="DN72" s="68"/>
      <c r="DO72" s="68"/>
      <c r="DP72" s="68"/>
    </row>
    <row r="73" spans="1:120" ht="15" customHeight="1" x14ac:dyDescent="0.25">
      <c r="A73" s="68"/>
      <c r="B73" s="69"/>
      <c r="C73" s="68"/>
      <c r="D73" s="68"/>
      <c r="E73" s="70" t="str">
        <f>IF(D73="","",VLOOKUP(D73,Denomination!$A$2:$B$50, 2, 0))</f>
        <v/>
      </c>
      <c r="F73" s="68"/>
      <c r="G73" s="71"/>
      <c r="H73" s="70" t="str">
        <f>IF(G73="","",VLOOKUP(G73,MCondition!$A$2:$B$50, 2, 0))</f>
        <v/>
      </c>
      <c r="I73" s="72"/>
      <c r="J73" s="71"/>
      <c r="K73" s="70" t="str">
        <f>IF(J73="","",VLOOKUP(J73,ICondition!$A$2:$B$50, 2, 0))</f>
        <v/>
      </c>
      <c r="L73" s="73"/>
      <c r="M73" s="73"/>
      <c r="N73" s="73"/>
      <c r="O73" s="73"/>
      <c r="P73" s="73"/>
      <c r="Q73" s="73"/>
      <c r="R73" s="78"/>
      <c r="S73" s="79" t="str">
        <f>IFERROR(VLOOKUP(R73,Material!$A$2:$B$59, 2, 0),"")</f>
        <v/>
      </c>
      <c r="T73" s="71"/>
      <c r="U73" s="79" t="str">
        <f>IFERROR(VLOOKUP(T73,Material!$A$2:$B$59, 2, 0),"")</f>
        <v/>
      </c>
      <c r="V73" s="71"/>
      <c r="W73" s="79" t="str">
        <f>IFERROR(VLOOKUP(V73,Material!$A$2:$B$59, 2, 0),"")</f>
        <v/>
      </c>
      <c r="X73" s="71"/>
      <c r="Y73" s="79" t="str">
        <f>IFERROR(VLOOKUP(X73,Material!$A$2:$B$59, 2, 0),"")</f>
        <v/>
      </c>
      <c r="Z73" s="71"/>
      <c r="AA73" s="79" t="str">
        <f>IFERROR(VLOOKUP(Z73,Material!$A$2:$B$59, 2, 0),"")</f>
        <v/>
      </c>
      <c r="AB73" s="74"/>
      <c r="AC73" s="75" t="e">
        <f t="shared" si="16"/>
        <v>#VALUE!</v>
      </c>
      <c r="AD73" s="75" t="e">
        <f t="shared" si="17"/>
        <v>#VALUE!</v>
      </c>
      <c r="AE73" s="75" t="e">
        <f t="shared" si="19"/>
        <v>#VALUE!</v>
      </c>
      <c r="AF73" s="75" t="e">
        <f t="shared" si="18"/>
        <v>#VALUE!</v>
      </c>
      <c r="AG73" s="75" t="e">
        <f t="shared" si="20"/>
        <v>#VALUE!</v>
      </c>
      <c r="AH73" s="75" t="e">
        <f t="shared" si="21"/>
        <v>#VALUE!</v>
      </c>
      <c r="AI73" s="75" t="e">
        <f t="shared" si="22"/>
        <v>#VALUE!</v>
      </c>
      <c r="AJ73" s="80" t="e">
        <f t="shared" si="23"/>
        <v>#VALUE!</v>
      </c>
      <c r="AK73" s="79" t="str">
        <f>(IFERROR(VLOOKUP(AB73,Categories!$A$2:$B$20,2,1),""))</f>
        <v/>
      </c>
      <c r="AL73" s="79" t="str">
        <f ca="1">IFERROR(VLOOKUP((HLOOKUP((VLOOKUP($AB73,Categories!$A$2:$F$20,3,1)), $AB$3:$AJ73, (ROW()-ROW($AB$3)+1), 0)), INDIRECT(VLOOKUP($AB73,Categories!$A$2:$F$20,6,1)),2,0),AK73)</f>
        <v/>
      </c>
      <c r="AM73" s="79" t="str">
        <f ca="1">IFERROR(VLOOKUP((HLOOKUP((VLOOKUP($AB73,Categories!$A$2:$F$20,4,1)),$AB$3:$AJ73,(ROW()-ROW($AB$3)+1),0)),INDIRECT(VLOOKUP($AB73,Categories!$A$2:$H$20,7,1)),2,0),"")</f>
        <v/>
      </c>
      <c r="AN73" s="79" t="str">
        <f ca="1">IFERROR(VLOOKUP((HLOOKUP((VLOOKUP($AB73,Categories!$A$2:$F$20,5,1)), $AB$3:$AJ73, (ROW()-ROW($AB$3)+1), 0)), INDIRECT(VLOOKUP($AB73,Categories!$A$2:$H$20,8,1)),2,0),"")</f>
        <v/>
      </c>
      <c r="AO73" s="79" t="str">
        <f t="shared" ca="1" si="24"/>
        <v/>
      </c>
      <c r="AP73" s="81"/>
      <c r="AQ73" s="70" t="str">
        <f>IFERROR(VLOOKUP(VALUE(MID(AP73,1,1)),AdditionalElements!$A$2:$B$50,2,0),"")</f>
        <v/>
      </c>
      <c r="AR73" s="70" t="str">
        <f>IFERROR(VLOOKUP(VALUE(MID(AP73,2,1)),AdditionalElements!$H$2:$I$50,2,0),"")</f>
        <v/>
      </c>
      <c r="AS73" s="70" t="str">
        <f>IFERROR(VLOOKUP(VALUE(MID(AP73,3,1)),AdditionalElements!$O$2:$P$50,2,0),"")</f>
        <v/>
      </c>
      <c r="AT73" s="70" t="str">
        <f>IFERROR(VLOOKUP(VALUE(MID(AP73,4,1)),AdditionalElements!$V$2:$W$50,2,0),"")</f>
        <v/>
      </c>
      <c r="AU73" s="71"/>
      <c r="AV73" s="79" t="str">
        <f>IFERROR(IF(VALUE(MID(AU73,1,1))=1, VLOOKUP(VALUE(MID(AU73,1,1)), TxtPanelShape!$A$2:$C$50, 3, 0), (IF(VALUE(MID(AU73,1,1))&gt;=7, VLOOKUP(VALUE(MID(AU73,1,1)), TxtPanelShape!$A$2:$C$50, 3, 0),VLOOKUP(VALUE(MID(AU73,1,2)),TxtPanelShape!$A$2:$C$50,3,0)))), "")</f>
        <v/>
      </c>
      <c r="AW73" s="79" t="str">
        <f>IFERROR(IF(VALUE(MID(AU73,1,1))=1, ", "&amp;VLOOKUP(VALUE(MID(AU73,2,1)), TxtPanelShape!$H$2:$I$50, 2, 0), IF(VALUE(MID(AU73,1,1))&gt;=7, ", "&amp;VLOOKUP(VALUE(MID(AU73,2,1)), TxtPanelShape!$H$2:$I$50, 2, 0),"")), "")</f>
        <v/>
      </c>
      <c r="AX73" s="79" t="str">
        <f>IFERROR(IF(VALUE(MID(AU73,1,1))=1, ", "&amp;VLOOKUP(VALUE(MID(AU73,3,1)), TxtPanelShape!$O$2:$P$50, 2, 0), IF(VALUE(MID(AU73,1,1))&gt;=7, ", "&amp;VLOOKUP(VALUE(MID(AU73,3,1)), TxtPanelShape!$O$2:$P$50, 2, 0),"")),"")</f>
        <v/>
      </c>
      <c r="AY73" s="79" t="str">
        <f>IFERROR("; "&amp;VLOOKUP(VALUE(MID(AU73,4,1)), TxtPanelShape!$V$2:$W$50,2,0),"")</f>
        <v/>
      </c>
      <c r="AZ73" s="79" t="str">
        <f t="shared" si="25"/>
        <v/>
      </c>
      <c r="BA73" s="71"/>
      <c r="BB73" s="79" t="str">
        <f>IFERROR(IF(VALUE(MID(BA73,1,1))=1, VLOOKUP(VALUE(MID(BA73,1,1)), TxtPanelShape!$A$2:$C$50, 3, 0), (IF(VALUE(MID(BA73,1,1))&gt;=7, VLOOKUP(VALUE(MID(BA73,1,1)), TxtPanelShape!$A$2:$C$50, 3, 0),VLOOKUP(VALUE(MID(BA73,1,2)),TxtPanelShape!$A$2:$C$50,3,0)))), "")</f>
        <v/>
      </c>
      <c r="BC73" s="79" t="str">
        <f>IFERROR(IF(VALUE(MID(BA73,1,1))=1, ", "&amp;VLOOKUP(VALUE(MID(BA73,2,1)), TxtPanelShape!$H$2:$I$50, 2, 0), IF(VALUE(MID(BA73,1,1))&gt;=7, ", "&amp;VLOOKUP(VALUE(MID(BA73,2,1)), TxtPanelShape!$H$2:$I$50, 2, 0),"")), "")</f>
        <v/>
      </c>
      <c r="BD73" s="79" t="str">
        <f>IFERROR(IF(VALUE(MID(BA73,1,1))=1, ", "&amp;VLOOKUP(VALUE(MID(BA73,3,1)), TxtPanelShape!$O$2:$P$50, 2, 0), IF(VALUE(MID(BA73,1,1))&gt;=7, ", "&amp;VLOOKUP(VALUE(MID(BA73,3,1)), TxtPanelShape!$O$2:$P$50, 2, 0),"")),"")</f>
        <v/>
      </c>
      <c r="BE73" s="79" t="str">
        <f>IFERROR("; "&amp;VLOOKUP(VALUE(MID(BA73,4,1)), TxtPanelShape!$V$2:$W$50,2,0),"")</f>
        <v/>
      </c>
      <c r="BF73" s="79" t="str">
        <f t="shared" si="26"/>
        <v/>
      </c>
      <c r="BG73" s="71"/>
      <c r="BH73" s="79" t="str">
        <f>IFERROR(VLOOKUP(BG73, TxtPanelDefinition!$A$2:$B$50, 2, 0),"")</f>
        <v/>
      </c>
      <c r="BI73" s="71"/>
      <c r="BJ73" s="79" t="str">
        <f>IFERROR(VLOOKUP(BI73, TxtPanelDefinition!$A$2:$B$50, 2, 0),"")</f>
        <v/>
      </c>
      <c r="BK73" s="71"/>
      <c r="BL73" s="79" t="str">
        <f>IFERROR(VLOOKUP(BK73, InscrTechniques!$A$2:$B$50, 2, 0),"")</f>
        <v/>
      </c>
      <c r="BM73" s="71"/>
      <c r="BN73" s="79" t="str">
        <f>IFERROR(VLOOKUP(BM73, InscrTechniques!$A$2:$B$50, 2, 0),"")</f>
        <v/>
      </c>
      <c r="BO73" s="71"/>
      <c r="BP73" s="79" t="str">
        <f>IFERROR(VLOOKUP(BO73, InscrTechniques!$A$2:$B$50, 2, 0),"")</f>
        <v/>
      </c>
      <c r="BQ73" s="71"/>
      <c r="BR73" s="79" t="str">
        <f>IFERROR(VLOOKUP(BQ73, InscrTechniques!$A$2:$B$50, 2, 0),"")</f>
        <v/>
      </c>
      <c r="BS73" s="71"/>
      <c r="BT73" s="79" t="str">
        <f>IFERROR(VLOOKUP(BS73, InscrTechniques!$A$2:$B$50, 2, 0),"")</f>
        <v/>
      </c>
      <c r="BU73" s="71"/>
      <c r="BV73" s="79" t="str">
        <f>IFERROR(VLOOKUP(BU73, InscrTechniques!$A$2:$B$50, 2, 0),"")</f>
        <v/>
      </c>
      <c r="BW73" s="125"/>
      <c r="BX73" s="79" t="str">
        <f>IFERROR(VLOOKUP(BW73, InscrTechniques!$A$2:$B$50, 2, 0),"")</f>
        <v/>
      </c>
      <c r="BY73" s="125"/>
      <c r="BZ73" s="79" t="str">
        <f>IFERROR(VLOOKUP(BY73, InscrTechniques!$A$2:$B$50, 2, 0),"")</f>
        <v/>
      </c>
      <c r="CA73" s="74"/>
      <c r="CB73" s="114" t="str">
        <f>IFERROR(VLOOKUP(CA73, LetterStyle!$A$2:$B$50, 2, 0),"")</f>
        <v/>
      </c>
      <c r="CC73" s="74"/>
      <c r="CD73" s="114" t="str">
        <f>IFERROR(VLOOKUP(CC73, LetterStyle!$A$2:$B$50, 2, 0),"")</f>
        <v/>
      </c>
      <c r="CE73" s="74"/>
      <c r="CF73" s="114" t="str">
        <f>IFERROR(VLOOKUP(CE73, LetterStyle!$A$2:$B$50, 2, 0),"")</f>
        <v/>
      </c>
      <c r="CG73" s="74"/>
      <c r="CH73" s="79" t="str">
        <f>IFERROR(VLOOKUP(CG73, LetterStyle!$A$2:$B$50, 2, 0),"")</f>
        <v/>
      </c>
      <c r="CI73" s="71"/>
      <c r="CJ73" s="79" t="str">
        <f>IFERROR(VLOOKUP(CI73, DecMotifs!$A$1:$B$306, 2, 0),"")</f>
        <v/>
      </c>
      <c r="CK73" s="71"/>
      <c r="CL73" s="79" t="str">
        <f>IFERROR(VLOOKUP(CK73, DecMotifs!$A$1:$B$306, 2, 0),"")</f>
        <v/>
      </c>
      <c r="CM73" s="71"/>
      <c r="CN73" s="79" t="str">
        <f>IFERROR(VLOOKUP(CM73, DecMotifs!$A$1:$B$306, 2, 0),"")</f>
        <v/>
      </c>
      <c r="CO73" s="71"/>
      <c r="CP73" s="79" t="str">
        <f>IFERROR(VLOOKUP(CO73, MarginalDec!$A$2:$B$253, 2, 0),"")</f>
        <v/>
      </c>
      <c r="CQ73" s="71"/>
      <c r="CR73" s="79" t="str">
        <f>IFERROR(VLOOKUP(CQ73, MarginalDec!$A$2:$B$253, 2, 0),"")</f>
        <v/>
      </c>
      <c r="CS73" s="71"/>
      <c r="CT73" s="79" t="str">
        <f>IFERROR(VLOOKUP(CS73, MarginalDec!$A$2:$B$253, 2, 0),"")</f>
        <v/>
      </c>
      <c r="CU73" s="71"/>
      <c r="CV73" s="79" t="str">
        <f>IF(ISBLANK(CU73),"", IFERROR(VLOOKUP(CU73, Tooling!$A$2:$B$252, 2, 0),""))</f>
        <v/>
      </c>
      <c r="CW73" s="71"/>
      <c r="CX73" s="79" t="str">
        <f>IF(ISBLANK(CW73),"", IFERROR(VLOOKUP(CW73, Tooling!$A$2:$B$252, 2, 0),""))</f>
        <v/>
      </c>
      <c r="CY73" s="71"/>
      <c r="CZ73" s="79" t="str">
        <f>IF(ISBLANK(CY73),"", IFERROR(VLOOKUP(CY73, Repairs!$A$2:$B$252, 2, 0),""))</f>
        <v/>
      </c>
      <c r="DA73" s="77"/>
      <c r="DB73" s="71"/>
      <c r="DC73" s="79" t="str">
        <f>IFERROR(VLOOKUP(DB73, DatingReason!$A$2:$B$252, 2, 0),"")</f>
        <v/>
      </c>
      <c r="DD73" s="123" t="str">
        <f t="shared" si="27"/>
        <v/>
      </c>
      <c r="DF73" s="119" t="str">
        <f t="array" ref="DF73">IF(AND($B73&lt;&gt;"", $DE73&lt;&gt;"", $DE73&lt;&gt;"No"),MAX(IF($B73=PEOPLE!$B$4:$B$1000, PEOPLE!$Q$4:$Q$1000,""))+100,"")</f>
        <v/>
      </c>
      <c r="DG73" s="68"/>
      <c r="DH73" s="76">
        <f>COUNTIF(PEOPLE!B:B, MEMORIALS!B73)</f>
        <v>0</v>
      </c>
      <c r="DI73" s="82"/>
      <c r="DJ73" s="82"/>
      <c r="DK73" s="82"/>
      <c r="DL73" s="68"/>
      <c r="DM73" s="68"/>
      <c r="DN73" s="68"/>
      <c r="DO73" s="68"/>
      <c r="DP73" s="68"/>
    </row>
    <row r="74" spans="1:120" ht="15" customHeight="1" x14ac:dyDescent="0.25">
      <c r="A74" s="68"/>
      <c r="B74" s="69"/>
      <c r="C74" s="68"/>
      <c r="D74" s="68"/>
      <c r="E74" s="70" t="str">
        <f>IF(D74="","",VLOOKUP(D74,Denomination!$A$2:$B$50, 2, 0))</f>
        <v/>
      </c>
      <c r="F74" s="68"/>
      <c r="G74" s="71"/>
      <c r="H74" s="70" t="str">
        <f>IF(G74="","",VLOOKUP(G74,MCondition!$A$2:$B$50, 2, 0))</f>
        <v/>
      </c>
      <c r="I74" s="72"/>
      <c r="J74" s="71"/>
      <c r="K74" s="70" t="str">
        <f>IF(J74="","",VLOOKUP(J74,ICondition!$A$2:$B$50, 2, 0))</f>
        <v/>
      </c>
      <c r="L74" s="73"/>
      <c r="M74" s="73"/>
      <c r="N74" s="73"/>
      <c r="O74" s="73"/>
      <c r="P74" s="73"/>
      <c r="Q74" s="73"/>
      <c r="R74" s="78"/>
      <c r="S74" s="79" t="str">
        <f>IFERROR(VLOOKUP(R74,Material!$A$2:$B$59, 2, 0),"")</f>
        <v/>
      </c>
      <c r="T74" s="71"/>
      <c r="U74" s="79" t="str">
        <f>IFERROR(VLOOKUP(T74,Material!$A$2:$B$59, 2, 0),"")</f>
        <v/>
      </c>
      <c r="V74" s="71"/>
      <c r="W74" s="79" t="str">
        <f>IFERROR(VLOOKUP(V74,Material!$A$2:$B$59, 2, 0),"")</f>
        <v/>
      </c>
      <c r="X74" s="71"/>
      <c r="Y74" s="79" t="str">
        <f>IFERROR(VLOOKUP(X74,Material!$A$2:$B$59, 2, 0),"")</f>
        <v/>
      </c>
      <c r="Z74" s="71"/>
      <c r="AA74" s="79" t="str">
        <f>IFERROR(VLOOKUP(Z74,Material!$A$2:$B$59, 2, 0),"")</f>
        <v/>
      </c>
      <c r="AB74" s="74"/>
      <c r="AC74" s="75" t="e">
        <f t="shared" si="16"/>
        <v>#VALUE!</v>
      </c>
      <c r="AD74" s="75" t="e">
        <f t="shared" si="17"/>
        <v>#VALUE!</v>
      </c>
      <c r="AE74" s="75" t="e">
        <f t="shared" si="19"/>
        <v>#VALUE!</v>
      </c>
      <c r="AF74" s="75" t="e">
        <f t="shared" si="18"/>
        <v>#VALUE!</v>
      </c>
      <c r="AG74" s="75" t="e">
        <f t="shared" si="20"/>
        <v>#VALUE!</v>
      </c>
      <c r="AH74" s="75" t="e">
        <f t="shared" si="21"/>
        <v>#VALUE!</v>
      </c>
      <c r="AI74" s="75" t="e">
        <f t="shared" si="22"/>
        <v>#VALUE!</v>
      </c>
      <c r="AJ74" s="80" t="e">
        <f t="shared" si="23"/>
        <v>#VALUE!</v>
      </c>
      <c r="AK74" s="79" t="str">
        <f>(IFERROR(VLOOKUP(AB74,Categories!$A$2:$B$20,2,1),""))</f>
        <v/>
      </c>
      <c r="AL74" s="79" t="str">
        <f ca="1">IFERROR(VLOOKUP((HLOOKUP((VLOOKUP($AB74,Categories!$A$2:$F$20,3,1)), $AB$3:$AJ74, (ROW()-ROW($AB$3)+1), 0)), INDIRECT(VLOOKUP($AB74,Categories!$A$2:$F$20,6,1)),2,0),AK74)</f>
        <v/>
      </c>
      <c r="AM74" s="79" t="str">
        <f ca="1">IFERROR(VLOOKUP((HLOOKUP((VLOOKUP($AB74,Categories!$A$2:$F$20,4,1)),$AB$3:$AJ74,(ROW()-ROW($AB$3)+1),0)),INDIRECT(VLOOKUP($AB74,Categories!$A$2:$H$20,7,1)),2,0),"")</f>
        <v/>
      </c>
      <c r="AN74" s="79" t="str">
        <f ca="1">IFERROR(VLOOKUP((HLOOKUP((VLOOKUP($AB74,Categories!$A$2:$F$20,5,1)), $AB$3:$AJ74, (ROW()-ROW($AB$3)+1), 0)), INDIRECT(VLOOKUP($AB74,Categories!$A$2:$H$20,8,1)),2,0),"")</f>
        <v/>
      </c>
      <c r="AO74" s="79" t="str">
        <f t="shared" ca="1" si="24"/>
        <v/>
      </c>
      <c r="AP74" s="81"/>
      <c r="AQ74" s="70" t="str">
        <f>IFERROR(VLOOKUP(VALUE(MID(AP74,1,1)),AdditionalElements!$A$2:$B$50,2,0),"")</f>
        <v/>
      </c>
      <c r="AR74" s="70" t="str">
        <f>IFERROR(VLOOKUP(VALUE(MID(AP74,2,1)),AdditionalElements!$H$2:$I$50,2,0),"")</f>
        <v/>
      </c>
      <c r="AS74" s="70" t="str">
        <f>IFERROR(VLOOKUP(VALUE(MID(AP74,3,1)),AdditionalElements!$O$2:$P$50,2,0),"")</f>
        <v/>
      </c>
      <c r="AT74" s="70" t="str">
        <f>IFERROR(VLOOKUP(VALUE(MID(AP74,4,1)),AdditionalElements!$V$2:$W$50,2,0),"")</f>
        <v/>
      </c>
      <c r="AU74" s="71"/>
      <c r="AV74" s="79" t="str">
        <f>IFERROR(IF(VALUE(MID(AU74,1,1))=1, VLOOKUP(VALUE(MID(AU74,1,1)), TxtPanelShape!$A$2:$C$50, 3, 0), (IF(VALUE(MID(AU74,1,1))&gt;=7, VLOOKUP(VALUE(MID(AU74,1,1)), TxtPanelShape!$A$2:$C$50, 3, 0),VLOOKUP(VALUE(MID(AU74,1,2)),TxtPanelShape!$A$2:$C$50,3,0)))), "")</f>
        <v/>
      </c>
      <c r="AW74" s="79" t="str">
        <f>IFERROR(IF(VALUE(MID(AU74,1,1))=1, ", "&amp;VLOOKUP(VALUE(MID(AU74,2,1)), TxtPanelShape!$H$2:$I$50, 2, 0), IF(VALUE(MID(AU74,1,1))&gt;=7, ", "&amp;VLOOKUP(VALUE(MID(AU74,2,1)), TxtPanelShape!$H$2:$I$50, 2, 0),"")), "")</f>
        <v/>
      </c>
      <c r="AX74" s="79" t="str">
        <f>IFERROR(IF(VALUE(MID(AU74,1,1))=1, ", "&amp;VLOOKUP(VALUE(MID(AU74,3,1)), TxtPanelShape!$O$2:$P$50, 2, 0), IF(VALUE(MID(AU74,1,1))&gt;=7, ", "&amp;VLOOKUP(VALUE(MID(AU74,3,1)), TxtPanelShape!$O$2:$P$50, 2, 0),"")),"")</f>
        <v/>
      </c>
      <c r="AY74" s="79" t="str">
        <f>IFERROR("; "&amp;VLOOKUP(VALUE(MID(AU74,4,1)), TxtPanelShape!$V$2:$W$50,2,0),"")</f>
        <v/>
      </c>
      <c r="AZ74" s="79" t="str">
        <f t="shared" si="25"/>
        <v/>
      </c>
      <c r="BA74" s="71"/>
      <c r="BB74" s="79" t="str">
        <f>IFERROR(IF(VALUE(MID(BA74,1,1))=1, VLOOKUP(VALUE(MID(BA74,1,1)), TxtPanelShape!$A$2:$C$50, 3, 0), (IF(VALUE(MID(BA74,1,1))&gt;=7, VLOOKUP(VALUE(MID(BA74,1,1)), TxtPanelShape!$A$2:$C$50, 3, 0),VLOOKUP(VALUE(MID(BA74,1,2)),TxtPanelShape!$A$2:$C$50,3,0)))), "")</f>
        <v/>
      </c>
      <c r="BC74" s="79" t="str">
        <f>IFERROR(IF(VALUE(MID(BA74,1,1))=1, ", "&amp;VLOOKUP(VALUE(MID(BA74,2,1)), TxtPanelShape!$H$2:$I$50, 2, 0), IF(VALUE(MID(BA74,1,1))&gt;=7, ", "&amp;VLOOKUP(VALUE(MID(BA74,2,1)), TxtPanelShape!$H$2:$I$50, 2, 0),"")), "")</f>
        <v/>
      </c>
      <c r="BD74" s="79" t="str">
        <f>IFERROR(IF(VALUE(MID(BA74,1,1))=1, ", "&amp;VLOOKUP(VALUE(MID(BA74,3,1)), TxtPanelShape!$O$2:$P$50, 2, 0), IF(VALUE(MID(BA74,1,1))&gt;=7, ", "&amp;VLOOKUP(VALUE(MID(BA74,3,1)), TxtPanelShape!$O$2:$P$50, 2, 0),"")),"")</f>
        <v/>
      </c>
      <c r="BE74" s="79" t="str">
        <f>IFERROR("; "&amp;VLOOKUP(VALUE(MID(BA74,4,1)), TxtPanelShape!$V$2:$W$50,2,0),"")</f>
        <v/>
      </c>
      <c r="BF74" s="79" t="str">
        <f t="shared" si="26"/>
        <v/>
      </c>
      <c r="BG74" s="71"/>
      <c r="BH74" s="79" t="str">
        <f>IFERROR(VLOOKUP(BG74, TxtPanelDefinition!$A$2:$B$50, 2, 0),"")</f>
        <v/>
      </c>
      <c r="BI74" s="71"/>
      <c r="BJ74" s="79" t="str">
        <f>IFERROR(VLOOKUP(BI74, TxtPanelDefinition!$A$2:$B$50, 2, 0),"")</f>
        <v/>
      </c>
      <c r="BK74" s="71"/>
      <c r="BL74" s="79" t="str">
        <f>IFERROR(VLOOKUP(BK74, InscrTechniques!$A$2:$B$50, 2, 0),"")</f>
        <v/>
      </c>
      <c r="BM74" s="71"/>
      <c r="BN74" s="79" t="str">
        <f>IFERROR(VLOOKUP(BM74, InscrTechniques!$A$2:$B$50, 2, 0),"")</f>
        <v/>
      </c>
      <c r="BO74" s="71"/>
      <c r="BP74" s="79" t="str">
        <f>IFERROR(VLOOKUP(BO74, InscrTechniques!$A$2:$B$50, 2, 0),"")</f>
        <v/>
      </c>
      <c r="BQ74" s="71"/>
      <c r="BR74" s="79" t="str">
        <f>IFERROR(VLOOKUP(BQ74, InscrTechniques!$A$2:$B$50, 2, 0),"")</f>
        <v/>
      </c>
      <c r="BS74" s="71"/>
      <c r="BT74" s="79" t="str">
        <f>IFERROR(VLOOKUP(BS74, InscrTechniques!$A$2:$B$50, 2, 0),"")</f>
        <v/>
      </c>
      <c r="BU74" s="71"/>
      <c r="BV74" s="79" t="str">
        <f>IFERROR(VLOOKUP(BU74, InscrTechniques!$A$2:$B$50, 2, 0),"")</f>
        <v/>
      </c>
      <c r="BW74" s="125"/>
      <c r="BX74" s="79" t="str">
        <f>IFERROR(VLOOKUP(BW74, InscrTechniques!$A$2:$B$50, 2, 0),"")</f>
        <v/>
      </c>
      <c r="BY74" s="125"/>
      <c r="BZ74" s="79" t="str">
        <f>IFERROR(VLOOKUP(BY74, InscrTechniques!$A$2:$B$50, 2, 0),"")</f>
        <v/>
      </c>
      <c r="CA74" s="74"/>
      <c r="CB74" s="114" t="str">
        <f>IFERROR(VLOOKUP(CA74, LetterStyle!$A$2:$B$50, 2, 0),"")</f>
        <v/>
      </c>
      <c r="CC74" s="74"/>
      <c r="CD74" s="114" t="str">
        <f>IFERROR(VLOOKUP(CC74, LetterStyle!$A$2:$B$50, 2, 0),"")</f>
        <v/>
      </c>
      <c r="CE74" s="74"/>
      <c r="CF74" s="114" t="str">
        <f>IFERROR(VLOOKUP(CE74, LetterStyle!$A$2:$B$50, 2, 0),"")</f>
        <v/>
      </c>
      <c r="CG74" s="74"/>
      <c r="CH74" s="79" t="str">
        <f>IFERROR(VLOOKUP(CG74, LetterStyle!$A$2:$B$50, 2, 0),"")</f>
        <v/>
      </c>
      <c r="CI74" s="71"/>
      <c r="CJ74" s="79" t="str">
        <f>IFERROR(VLOOKUP(CI74, DecMotifs!$A$1:$B$306, 2, 0),"")</f>
        <v/>
      </c>
      <c r="CK74" s="71"/>
      <c r="CL74" s="79" t="str">
        <f>IFERROR(VLOOKUP(CK74, DecMotifs!$A$1:$B$306, 2, 0),"")</f>
        <v/>
      </c>
      <c r="CM74" s="71"/>
      <c r="CN74" s="79" t="str">
        <f>IFERROR(VLOOKUP(CM74, DecMotifs!$A$1:$B$306, 2, 0),"")</f>
        <v/>
      </c>
      <c r="CO74" s="71"/>
      <c r="CP74" s="79" t="str">
        <f>IFERROR(VLOOKUP(CO74, MarginalDec!$A$2:$B$253, 2, 0),"")</f>
        <v/>
      </c>
      <c r="CQ74" s="71"/>
      <c r="CR74" s="79" t="str">
        <f>IFERROR(VLOOKUP(CQ74, MarginalDec!$A$2:$B$253, 2, 0),"")</f>
        <v/>
      </c>
      <c r="CS74" s="71"/>
      <c r="CT74" s="79" t="str">
        <f>IFERROR(VLOOKUP(CS74, MarginalDec!$A$2:$B$253, 2, 0),"")</f>
        <v/>
      </c>
      <c r="CU74" s="71"/>
      <c r="CV74" s="79" t="str">
        <f>IF(ISBLANK(CU74),"", IFERROR(VLOOKUP(CU74, Tooling!$A$2:$B$252, 2, 0),""))</f>
        <v/>
      </c>
      <c r="CW74" s="71"/>
      <c r="CX74" s="79" t="str">
        <f>IF(ISBLANK(CW74),"", IFERROR(VLOOKUP(CW74, Tooling!$A$2:$B$252, 2, 0),""))</f>
        <v/>
      </c>
      <c r="CY74" s="71"/>
      <c r="CZ74" s="79" t="str">
        <f>IF(ISBLANK(CY74),"", IFERROR(VLOOKUP(CY74, Repairs!$A$2:$B$252, 2, 0),""))</f>
        <v/>
      </c>
      <c r="DA74" s="77"/>
      <c r="DB74" s="71"/>
      <c r="DC74" s="79" t="str">
        <f>IFERROR(VLOOKUP(DB74, DatingReason!$A$2:$B$252, 2, 0),"")</f>
        <v/>
      </c>
      <c r="DD74" s="123" t="str">
        <f t="shared" si="27"/>
        <v/>
      </c>
      <c r="DF74" s="119" t="str">
        <f t="array" ref="DF74">IF(AND($B74&lt;&gt;"", $DE74&lt;&gt;"", $DE74&lt;&gt;"No"),MAX(IF($B74=PEOPLE!$B$4:$B$1000, PEOPLE!$Q$4:$Q$1000,""))+100,"")</f>
        <v/>
      </c>
      <c r="DG74" s="68"/>
      <c r="DH74" s="76">
        <f>COUNTIF(PEOPLE!B:B, MEMORIALS!B74)</f>
        <v>0</v>
      </c>
      <c r="DI74" s="82"/>
      <c r="DJ74" s="82"/>
      <c r="DK74" s="82"/>
      <c r="DL74" s="68"/>
      <c r="DM74" s="68"/>
      <c r="DN74" s="68"/>
      <c r="DO74" s="68"/>
      <c r="DP74" s="68"/>
    </row>
    <row r="75" spans="1:120" ht="15" customHeight="1" x14ac:dyDescent="0.25">
      <c r="A75" s="68"/>
      <c r="B75" s="69"/>
      <c r="C75" s="68"/>
      <c r="D75" s="68"/>
      <c r="E75" s="70" t="str">
        <f>IF(D75="","",VLOOKUP(D75,Denomination!$A$2:$B$50, 2, 0))</f>
        <v/>
      </c>
      <c r="F75" s="68"/>
      <c r="G75" s="71"/>
      <c r="H75" s="70" t="str">
        <f>IF(G75="","",VLOOKUP(G75,MCondition!$A$2:$B$50, 2, 0))</f>
        <v/>
      </c>
      <c r="I75" s="72"/>
      <c r="J75" s="71"/>
      <c r="K75" s="70" t="str">
        <f>IF(J75="","",VLOOKUP(J75,ICondition!$A$2:$B$50, 2, 0))</f>
        <v/>
      </c>
      <c r="L75" s="73"/>
      <c r="M75" s="73"/>
      <c r="N75" s="73"/>
      <c r="O75" s="73"/>
      <c r="P75" s="73"/>
      <c r="Q75" s="73"/>
      <c r="R75" s="78"/>
      <c r="S75" s="79" t="str">
        <f>IFERROR(VLOOKUP(R75,Material!$A$2:$B$59, 2, 0),"")</f>
        <v/>
      </c>
      <c r="T75" s="71"/>
      <c r="U75" s="79" t="str">
        <f>IFERROR(VLOOKUP(T75,Material!$A$2:$B$59, 2, 0),"")</f>
        <v/>
      </c>
      <c r="V75" s="71"/>
      <c r="W75" s="79" t="str">
        <f>IFERROR(VLOOKUP(V75,Material!$A$2:$B$59, 2, 0),"")</f>
        <v/>
      </c>
      <c r="X75" s="71"/>
      <c r="Y75" s="79" t="str">
        <f>IFERROR(VLOOKUP(X75,Material!$A$2:$B$59, 2, 0),"")</f>
        <v/>
      </c>
      <c r="Z75" s="71"/>
      <c r="AA75" s="79" t="str">
        <f>IFERROR(VLOOKUP(Z75,Material!$A$2:$B$59, 2, 0),"")</f>
        <v/>
      </c>
      <c r="AB75" s="74"/>
      <c r="AC75" s="75" t="e">
        <f t="shared" si="16"/>
        <v>#VALUE!</v>
      </c>
      <c r="AD75" s="75" t="e">
        <f t="shared" si="17"/>
        <v>#VALUE!</v>
      </c>
      <c r="AE75" s="75" t="e">
        <f t="shared" si="19"/>
        <v>#VALUE!</v>
      </c>
      <c r="AF75" s="75" t="e">
        <f t="shared" si="18"/>
        <v>#VALUE!</v>
      </c>
      <c r="AG75" s="75" t="e">
        <f t="shared" si="20"/>
        <v>#VALUE!</v>
      </c>
      <c r="AH75" s="75" t="e">
        <f t="shared" si="21"/>
        <v>#VALUE!</v>
      </c>
      <c r="AI75" s="75" t="e">
        <f t="shared" si="22"/>
        <v>#VALUE!</v>
      </c>
      <c r="AJ75" s="80" t="e">
        <f t="shared" si="23"/>
        <v>#VALUE!</v>
      </c>
      <c r="AK75" s="79" t="str">
        <f>(IFERROR(VLOOKUP(AB75,Categories!$A$2:$B$20,2,1),""))</f>
        <v/>
      </c>
      <c r="AL75" s="79" t="str">
        <f ca="1">IFERROR(VLOOKUP((HLOOKUP((VLOOKUP($AB75,Categories!$A$2:$F$20,3,1)), $AB$3:$AJ75, (ROW()-ROW($AB$3)+1), 0)), INDIRECT(VLOOKUP($AB75,Categories!$A$2:$F$20,6,1)),2,0),AK75)</f>
        <v/>
      </c>
      <c r="AM75" s="79" t="str">
        <f ca="1">IFERROR(VLOOKUP((HLOOKUP((VLOOKUP($AB75,Categories!$A$2:$F$20,4,1)),$AB$3:$AJ75,(ROW()-ROW($AB$3)+1),0)),INDIRECT(VLOOKUP($AB75,Categories!$A$2:$H$20,7,1)),2,0),"")</f>
        <v/>
      </c>
      <c r="AN75" s="79" t="str">
        <f ca="1">IFERROR(VLOOKUP((HLOOKUP((VLOOKUP($AB75,Categories!$A$2:$F$20,5,1)), $AB$3:$AJ75, (ROW()-ROW($AB$3)+1), 0)), INDIRECT(VLOOKUP($AB75,Categories!$A$2:$H$20,8,1)),2,0),"")</f>
        <v/>
      </c>
      <c r="AO75" s="79" t="str">
        <f t="shared" ca="1" si="24"/>
        <v/>
      </c>
      <c r="AP75" s="81"/>
      <c r="AQ75" s="70" t="str">
        <f>IFERROR(VLOOKUP(VALUE(MID(AP75,1,1)),AdditionalElements!$A$2:$B$50,2,0),"")</f>
        <v/>
      </c>
      <c r="AR75" s="70" t="str">
        <f>IFERROR(VLOOKUP(VALUE(MID(AP75,2,1)),AdditionalElements!$H$2:$I$50,2,0),"")</f>
        <v/>
      </c>
      <c r="AS75" s="70" t="str">
        <f>IFERROR(VLOOKUP(VALUE(MID(AP75,3,1)),AdditionalElements!$O$2:$P$50,2,0),"")</f>
        <v/>
      </c>
      <c r="AT75" s="70" t="str">
        <f>IFERROR(VLOOKUP(VALUE(MID(AP75,4,1)),AdditionalElements!$V$2:$W$50,2,0),"")</f>
        <v/>
      </c>
      <c r="AU75" s="71"/>
      <c r="AV75" s="79" t="str">
        <f>IFERROR(IF(VALUE(MID(AU75,1,1))=1, VLOOKUP(VALUE(MID(AU75,1,1)), TxtPanelShape!$A$2:$C$50, 3, 0), (IF(VALUE(MID(AU75,1,1))&gt;=7, VLOOKUP(VALUE(MID(AU75,1,1)), TxtPanelShape!$A$2:$C$50, 3, 0),VLOOKUP(VALUE(MID(AU75,1,2)),TxtPanelShape!$A$2:$C$50,3,0)))), "")</f>
        <v/>
      </c>
      <c r="AW75" s="79" t="str">
        <f>IFERROR(IF(VALUE(MID(AU75,1,1))=1, ", "&amp;VLOOKUP(VALUE(MID(AU75,2,1)), TxtPanelShape!$H$2:$I$50, 2, 0), IF(VALUE(MID(AU75,1,1))&gt;=7, ", "&amp;VLOOKUP(VALUE(MID(AU75,2,1)), TxtPanelShape!$H$2:$I$50, 2, 0),"")), "")</f>
        <v/>
      </c>
      <c r="AX75" s="79" t="str">
        <f>IFERROR(IF(VALUE(MID(AU75,1,1))=1, ", "&amp;VLOOKUP(VALUE(MID(AU75,3,1)), TxtPanelShape!$O$2:$P$50, 2, 0), IF(VALUE(MID(AU75,1,1))&gt;=7, ", "&amp;VLOOKUP(VALUE(MID(AU75,3,1)), TxtPanelShape!$O$2:$P$50, 2, 0),"")),"")</f>
        <v/>
      </c>
      <c r="AY75" s="79" t="str">
        <f>IFERROR("; "&amp;VLOOKUP(VALUE(MID(AU75,4,1)), TxtPanelShape!$V$2:$W$50,2,0),"")</f>
        <v/>
      </c>
      <c r="AZ75" s="79" t="str">
        <f t="shared" si="25"/>
        <v/>
      </c>
      <c r="BA75" s="71"/>
      <c r="BB75" s="79" t="str">
        <f>IFERROR(IF(VALUE(MID(BA75,1,1))=1, VLOOKUP(VALUE(MID(BA75,1,1)), TxtPanelShape!$A$2:$C$50, 3, 0), (IF(VALUE(MID(BA75,1,1))&gt;=7, VLOOKUP(VALUE(MID(BA75,1,1)), TxtPanelShape!$A$2:$C$50, 3, 0),VLOOKUP(VALUE(MID(BA75,1,2)),TxtPanelShape!$A$2:$C$50,3,0)))), "")</f>
        <v/>
      </c>
      <c r="BC75" s="79" t="str">
        <f>IFERROR(IF(VALUE(MID(BA75,1,1))=1, ", "&amp;VLOOKUP(VALUE(MID(BA75,2,1)), TxtPanelShape!$H$2:$I$50, 2, 0), IF(VALUE(MID(BA75,1,1))&gt;=7, ", "&amp;VLOOKUP(VALUE(MID(BA75,2,1)), TxtPanelShape!$H$2:$I$50, 2, 0),"")), "")</f>
        <v/>
      </c>
      <c r="BD75" s="79" t="str">
        <f>IFERROR(IF(VALUE(MID(BA75,1,1))=1, ", "&amp;VLOOKUP(VALUE(MID(BA75,3,1)), TxtPanelShape!$O$2:$P$50, 2, 0), IF(VALUE(MID(BA75,1,1))&gt;=7, ", "&amp;VLOOKUP(VALUE(MID(BA75,3,1)), TxtPanelShape!$O$2:$P$50, 2, 0),"")),"")</f>
        <v/>
      </c>
      <c r="BE75" s="79" t="str">
        <f>IFERROR("; "&amp;VLOOKUP(VALUE(MID(BA75,4,1)), TxtPanelShape!$V$2:$W$50,2,0),"")</f>
        <v/>
      </c>
      <c r="BF75" s="79" t="str">
        <f t="shared" si="26"/>
        <v/>
      </c>
      <c r="BG75" s="71"/>
      <c r="BH75" s="79" t="str">
        <f>IFERROR(VLOOKUP(BG75, TxtPanelDefinition!$A$2:$B$50, 2, 0),"")</f>
        <v/>
      </c>
      <c r="BI75" s="71"/>
      <c r="BJ75" s="79" t="str">
        <f>IFERROR(VLOOKUP(BI75, TxtPanelDefinition!$A$2:$B$50, 2, 0),"")</f>
        <v/>
      </c>
      <c r="BK75" s="71"/>
      <c r="BL75" s="79" t="str">
        <f>IFERROR(VLOOKUP(BK75, InscrTechniques!$A$2:$B$50, 2, 0),"")</f>
        <v/>
      </c>
      <c r="BM75" s="71"/>
      <c r="BN75" s="79" t="str">
        <f>IFERROR(VLOOKUP(BM75, InscrTechniques!$A$2:$B$50, 2, 0),"")</f>
        <v/>
      </c>
      <c r="BO75" s="71"/>
      <c r="BP75" s="79" t="str">
        <f>IFERROR(VLOOKUP(BO75, InscrTechniques!$A$2:$B$50, 2, 0),"")</f>
        <v/>
      </c>
      <c r="BQ75" s="71"/>
      <c r="BR75" s="79" t="str">
        <f>IFERROR(VLOOKUP(BQ75, InscrTechniques!$A$2:$B$50, 2, 0),"")</f>
        <v/>
      </c>
      <c r="BS75" s="71"/>
      <c r="BT75" s="79" t="str">
        <f>IFERROR(VLOOKUP(BS75, InscrTechniques!$A$2:$B$50, 2, 0),"")</f>
        <v/>
      </c>
      <c r="BU75" s="71"/>
      <c r="BV75" s="79" t="str">
        <f>IFERROR(VLOOKUP(BU75, InscrTechniques!$A$2:$B$50, 2, 0),"")</f>
        <v/>
      </c>
      <c r="BW75" s="125"/>
      <c r="BX75" s="79" t="str">
        <f>IFERROR(VLOOKUP(BW75, InscrTechniques!$A$2:$B$50, 2, 0),"")</f>
        <v/>
      </c>
      <c r="BY75" s="125"/>
      <c r="BZ75" s="79" t="str">
        <f>IFERROR(VLOOKUP(BY75, InscrTechniques!$A$2:$B$50, 2, 0),"")</f>
        <v/>
      </c>
      <c r="CA75" s="74"/>
      <c r="CB75" s="114" t="str">
        <f>IFERROR(VLOOKUP(CA75, LetterStyle!$A$2:$B$50, 2, 0),"")</f>
        <v/>
      </c>
      <c r="CC75" s="74"/>
      <c r="CD75" s="114" t="str">
        <f>IFERROR(VLOOKUP(CC75, LetterStyle!$A$2:$B$50, 2, 0),"")</f>
        <v/>
      </c>
      <c r="CE75" s="74"/>
      <c r="CF75" s="114" t="str">
        <f>IFERROR(VLOOKUP(CE75, LetterStyle!$A$2:$B$50, 2, 0),"")</f>
        <v/>
      </c>
      <c r="CG75" s="74"/>
      <c r="CH75" s="79" t="str">
        <f>IFERROR(VLOOKUP(CG75, LetterStyle!$A$2:$B$50, 2, 0),"")</f>
        <v/>
      </c>
      <c r="CI75" s="71"/>
      <c r="CJ75" s="79" t="str">
        <f>IFERROR(VLOOKUP(CI75, DecMotifs!$A$1:$B$306, 2, 0),"")</f>
        <v/>
      </c>
      <c r="CK75" s="71"/>
      <c r="CL75" s="79" t="str">
        <f>IFERROR(VLOOKUP(CK75, DecMotifs!$A$1:$B$306, 2, 0),"")</f>
        <v/>
      </c>
      <c r="CM75" s="71"/>
      <c r="CN75" s="79" t="str">
        <f>IFERROR(VLOOKUP(CM75, DecMotifs!$A$1:$B$306, 2, 0),"")</f>
        <v/>
      </c>
      <c r="CO75" s="71"/>
      <c r="CP75" s="79" t="str">
        <f>IFERROR(VLOOKUP(CO75, MarginalDec!$A$2:$B$253, 2, 0),"")</f>
        <v/>
      </c>
      <c r="CQ75" s="71"/>
      <c r="CR75" s="79" t="str">
        <f>IFERROR(VLOOKUP(CQ75, MarginalDec!$A$2:$B$253, 2, 0),"")</f>
        <v/>
      </c>
      <c r="CS75" s="71"/>
      <c r="CT75" s="79" t="str">
        <f>IFERROR(VLOOKUP(CS75, MarginalDec!$A$2:$B$253, 2, 0),"")</f>
        <v/>
      </c>
      <c r="CU75" s="71"/>
      <c r="CV75" s="79" t="str">
        <f>IF(ISBLANK(CU75),"", IFERROR(VLOOKUP(CU75, Tooling!$A$2:$B$252, 2, 0),""))</f>
        <v/>
      </c>
      <c r="CW75" s="71"/>
      <c r="CX75" s="79" t="str">
        <f>IF(ISBLANK(CW75),"", IFERROR(VLOOKUP(CW75, Tooling!$A$2:$B$252, 2, 0),""))</f>
        <v/>
      </c>
      <c r="CY75" s="71"/>
      <c r="CZ75" s="79" t="str">
        <f>IF(ISBLANK(CY75),"", IFERROR(VLOOKUP(CY75, Repairs!$A$2:$B$252, 2, 0),""))</f>
        <v/>
      </c>
      <c r="DA75" s="77"/>
      <c r="DB75" s="71"/>
      <c r="DC75" s="79" t="str">
        <f>IFERROR(VLOOKUP(DB75, DatingReason!$A$2:$B$252, 2, 0),"")</f>
        <v/>
      </c>
      <c r="DD75" s="123" t="str">
        <f t="shared" si="27"/>
        <v/>
      </c>
      <c r="DF75" s="119" t="str">
        <f t="array" ref="DF75">IF(AND($B75&lt;&gt;"", $DE75&lt;&gt;"", $DE75&lt;&gt;"No"),MAX(IF($B75=PEOPLE!$B$4:$B$1000, PEOPLE!$Q$4:$Q$1000,""))+100,"")</f>
        <v/>
      </c>
      <c r="DG75" s="68"/>
      <c r="DH75" s="76">
        <f>COUNTIF(PEOPLE!B:B, MEMORIALS!B75)</f>
        <v>0</v>
      </c>
      <c r="DI75" s="82"/>
      <c r="DJ75" s="82"/>
      <c r="DK75" s="82"/>
      <c r="DL75" s="68"/>
      <c r="DM75" s="68"/>
      <c r="DN75" s="68"/>
      <c r="DO75" s="68"/>
      <c r="DP75" s="68"/>
    </row>
    <row r="76" spans="1:120" ht="15" customHeight="1" x14ac:dyDescent="0.25">
      <c r="A76" s="68"/>
      <c r="B76" s="69"/>
      <c r="C76" s="68"/>
      <c r="D76" s="68"/>
      <c r="E76" s="70" t="str">
        <f>IF(D76="","",VLOOKUP(D76,Denomination!$A$2:$B$50, 2, 0))</f>
        <v/>
      </c>
      <c r="F76" s="68"/>
      <c r="G76" s="71"/>
      <c r="H76" s="70" t="str">
        <f>IF(G76="","",VLOOKUP(G76,MCondition!$A$2:$B$50, 2, 0))</f>
        <v/>
      </c>
      <c r="I76" s="72"/>
      <c r="J76" s="71"/>
      <c r="K76" s="70" t="str">
        <f>IF(J76="","",VLOOKUP(J76,ICondition!$A$2:$B$50, 2, 0))</f>
        <v/>
      </c>
      <c r="L76" s="73"/>
      <c r="M76" s="73"/>
      <c r="N76" s="73"/>
      <c r="O76" s="73"/>
      <c r="P76" s="73"/>
      <c r="Q76" s="73"/>
      <c r="R76" s="78"/>
      <c r="S76" s="79" t="str">
        <f>IFERROR(VLOOKUP(R76,Material!$A$2:$B$59, 2, 0),"")</f>
        <v/>
      </c>
      <c r="T76" s="71"/>
      <c r="U76" s="79" t="str">
        <f>IFERROR(VLOOKUP(T76,Material!$A$2:$B$59, 2, 0),"")</f>
        <v/>
      </c>
      <c r="V76" s="71"/>
      <c r="W76" s="79" t="str">
        <f>IFERROR(VLOOKUP(V76,Material!$A$2:$B$59, 2, 0),"")</f>
        <v/>
      </c>
      <c r="X76" s="71"/>
      <c r="Y76" s="79" t="str">
        <f>IFERROR(VLOOKUP(X76,Material!$A$2:$B$59, 2, 0),"")</f>
        <v/>
      </c>
      <c r="Z76" s="71"/>
      <c r="AA76" s="79" t="str">
        <f>IFERROR(VLOOKUP(Z76,Material!$A$2:$B$59, 2, 0),"")</f>
        <v/>
      </c>
      <c r="AB76" s="74"/>
      <c r="AC76" s="75" t="e">
        <f t="shared" si="16"/>
        <v>#VALUE!</v>
      </c>
      <c r="AD76" s="75" t="e">
        <f t="shared" si="17"/>
        <v>#VALUE!</v>
      </c>
      <c r="AE76" s="75" t="e">
        <f t="shared" si="19"/>
        <v>#VALUE!</v>
      </c>
      <c r="AF76" s="75" t="e">
        <f t="shared" si="18"/>
        <v>#VALUE!</v>
      </c>
      <c r="AG76" s="75" t="e">
        <f t="shared" si="20"/>
        <v>#VALUE!</v>
      </c>
      <c r="AH76" s="75" t="e">
        <f t="shared" si="21"/>
        <v>#VALUE!</v>
      </c>
      <c r="AI76" s="75" t="e">
        <f t="shared" si="22"/>
        <v>#VALUE!</v>
      </c>
      <c r="AJ76" s="80" t="e">
        <f t="shared" si="23"/>
        <v>#VALUE!</v>
      </c>
      <c r="AK76" s="79" t="str">
        <f>(IFERROR(VLOOKUP(AB76,Categories!$A$2:$B$20,2,1),""))</f>
        <v/>
      </c>
      <c r="AL76" s="79" t="str">
        <f ca="1">IFERROR(VLOOKUP((HLOOKUP((VLOOKUP($AB76,Categories!$A$2:$F$20,3,1)), $AB$3:$AJ76, (ROW()-ROW($AB$3)+1), 0)), INDIRECT(VLOOKUP($AB76,Categories!$A$2:$F$20,6,1)),2,0),AK76)</f>
        <v/>
      </c>
      <c r="AM76" s="79" t="str">
        <f ca="1">IFERROR(VLOOKUP((HLOOKUP((VLOOKUP($AB76,Categories!$A$2:$F$20,4,1)),$AB$3:$AJ76,(ROW()-ROW($AB$3)+1),0)),INDIRECT(VLOOKUP($AB76,Categories!$A$2:$H$20,7,1)),2,0),"")</f>
        <v/>
      </c>
      <c r="AN76" s="79" t="str">
        <f ca="1">IFERROR(VLOOKUP((HLOOKUP((VLOOKUP($AB76,Categories!$A$2:$F$20,5,1)), $AB$3:$AJ76, (ROW()-ROW($AB$3)+1), 0)), INDIRECT(VLOOKUP($AB76,Categories!$A$2:$H$20,8,1)),2,0),"")</f>
        <v/>
      </c>
      <c r="AO76" s="79" t="str">
        <f t="shared" ca="1" si="24"/>
        <v/>
      </c>
      <c r="AP76" s="81"/>
      <c r="AQ76" s="70" t="str">
        <f>IFERROR(VLOOKUP(VALUE(MID(AP76,1,1)),AdditionalElements!$A$2:$B$50,2,0),"")</f>
        <v/>
      </c>
      <c r="AR76" s="70" t="str">
        <f>IFERROR(VLOOKUP(VALUE(MID(AP76,2,1)),AdditionalElements!$H$2:$I$50,2,0),"")</f>
        <v/>
      </c>
      <c r="AS76" s="70" t="str">
        <f>IFERROR(VLOOKUP(VALUE(MID(AP76,3,1)),AdditionalElements!$O$2:$P$50,2,0),"")</f>
        <v/>
      </c>
      <c r="AT76" s="70" t="str">
        <f>IFERROR(VLOOKUP(VALUE(MID(AP76,4,1)),AdditionalElements!$V$2:$W$50,2,0),"")</f>
        <v/>
      </c>
      <c r="AU76" s="71"/>
      <c r="AV76" s="79" t="str">
        <f>IFERROR(IF(VALUE(MID(AU76,1,1))=1, VLOOKUP(VALUE(MID(AU76,1,1)), TxtPanelShape!$A$2:$C$50, 3, 0), (IF(VALUE(MID(AU76,1,1))&gt;=7, VLOOKUP(VALUE(MID(AU76,1,1)), TxtPanelShape!$A$2:$C$50, 3, 0),VLOOKUP(VALUE(MID(AU76,1,2)),TxtPanelShape!$A$2:$C$50,3,0)))), "")</f>
        <v/>
      </c>
      <c r="AW76" s="79" t="str">
        <f>IFERROR(IF(VALUE(MID(AU76,1,1))=1, ", "&amp;VLOOKUP(VALUE(MID(AU76,2,1)), TxtPanelShape!$H$2:$I$50, 2, 0), IF(VALUE(MID(AU76,1,1))&gt;=7, ", "&amp;VLOOKUP(VALUE(MID(AU76,2,1)), TxtPanelShape!$H$2:$I$50, 2, 0),"")), "")</f>
        <v/>
      </c>
      <c r="AX76" s="79" t="str">
        <f>IFERROR(IF(VALUE(MID(AU76,1,1))=1, ", "&amp;VLOOKUP(VALUE(MID(AU76,3,1)), TxtPanelShape!$O$2:$P$50, 2, 0), IF(VALUE(MID(AU76,1,1))&gt;=7, ", "&amp;VLOOKUP(VALUE(MID(AU76,3,1)), TxtPanelShape!$O$2:$P$50, 2, 0),"")),"")</f>
        <v/>
      </c>
      <c r="AY76" s="79" t="str">
        <f>IFERROR("; "&amp;VLOOKUP(VALUE(MID(AU76,4,1)), TxtPanelShape!$V$2:$W$50,2,0),"")</f>
        <v/>
      </c>
      <c r="AZ76" s="79" t="str">
        <f t="shared" si="25"/>
        <v/>
      </c>
      <c r="BA76" s="71"/>
      <c r="BB76" s="79" t="str">
        <f>IFERROR(IF(VALUE(MID(BA76,1,1))=1, VLOOKUP(VALUE(MID(BA76,1,1)), TxtPanelShape!$A$2:$C$50, 3, 0), (IF(VALUE(MID(BA76,1,1))&gt;=7, VLOOKUP(VALUE(MID(BA76,1,1)), TxtPanelShape!$A$2:$C$50, 3, 0),VLOOKUP(VALUE(MID(BA76,1,2)),TxtPanelShape!$A$2:$C$50,3,0)))), "")</f>
        <v/>
      </c>
      <c r="BC76" s="79" t="str">
        <f>IFERROR(IF(VALUE(MID(BA76,1,1))=1, ", "&amp;VLOOKUP(VALUE(MID(BA76,2,1)), TxtPanelShape!$H$2:$I$50, 2, 0), IF(VALUE(MID(BA76,1,1))&gt;=7, ", "&amp;VLOOKUP(VALUE(MID(BA76,2,1)), TxtPanelShape!$H$2:$I$50, 2, 0),"")), "")</f>
        <v/>
      </c>
      <c r="BD76" s="79" t="str">
        <f>IFERROR(IF(VALUE(MID(BA76,1,1))=1, ", "&amp;VLOOKUP(VALUE(MID(BA76,3,1)), TxtPanelShape!$O$2:$P$50, 2, 0), IF(VALUE(MID(BA76,1,1))&gt;=7, ", "&amp;VLOOKUP(VALUE(MID(BA76,3,1)), TxtPanelShape!$O$2:$P$50, 2, 0),"")),"")</f>
        <v/>
      </c>
      <c r="BE76" s="79" t="str">
        <f>IFERROR("; "&amp;VLOOKUP(VALUE(MID(BA76,4,1)), TxtPanelShape!$V$2:$W$50,2,0),"")</f>
        <v/>
      </c>
      <c r="BF76" s="79" t="str">
        <f t="shared" si="26"/>
        <v/>
      </c>
      <c r="BG76" s="71"/>
      <c r="BH76" s="79" t="str">
        <f>IFERROR(VLOOKUP(BG76, TxtPanelDefinition!$A$2:$B$50, 2, 0),"")</f>
        <v/>
      </c>
      <c r="BI76" s="71"/>
      <c r="BJ76" s="79" t="str">
        <f>IFERROR(VLOOKUP(BI76, TxtPanelDefinition!$A$2:$B$50, 2, 0),"")</f>
        <v/>
      </c>
      <c r="BK76" s="71"/>
      <c r="BL76" s="79" t="str">
        <f>IFERROR(VLOOKUP(BK76, InscrTechniques!$A$2:$B$50, 2, 0),"")</f>
        <v/>
      </c>
      <c r="BM76" s="71"/>
      <c r="BN76" s="79" t="str">
        <f>IFERROR(VLOOKUP(BM76, InscrTechniques!$A$2:$B$50, 2, 0),"")</f>
        <v/>
      </c>
      <c r="BO76" s="71"/>
      <c r="BP76" s="79" t="str">
        <f>IFERROR(VLOOKUP(BO76, InscrTechniques!$A$2:$B$50, 2, 0),"")</f>
        <v/>
      </c>
      <c r="BQ76" s="71"/>
      <c r="BR76" s="79" t="str">
        <f>IFERROR(VLOOKUP(BQ76, InscrTechniques!$A$2:$B$50, 2, 0),"")</f>
        <v/>
      </c>
      <c r="BS76" s="71"/>
      <c r="BT76" s="79" t="str">
        <f>IFERROR(VLOOKUP(BS76, InscrTechniques!$A$2:$B$50, 2, 0),"")</f>
        <v/>
      </c>
      <c r="BU76" s="71"/>
      <c r="BV76" s="79" t="str">
        <f>IFERROR(VLOOKUP(BU76, InscrTechniques!$A$2:$B$50, 2, 0),"")</f>
        <v/>
      </c>
      <c r="BW76" s="125"/>
      <c r="BX76" s="79" t="str">
        <f>IFERROR(VLOOKUP(BW76, InscrTechniques!$A$2:$B$50, 2, 0),"")</f>
        <v/>
      </c>
      <c r="BY76" s="125"/>
      <c r="BZ76" s="79" t="str">
        <f>IFERROR(VLOOKUP(BY76, InscrTechniques!$A$2:$B$50, 2, 0),"")</f>
        <v/>
      </c>
      <c r="CA76" s="74"/>
      <c r="CB76" s="114" t="str">
        <f>IFERROR(VLOOKUP(CA76, LetterStyle!$A$2:$B$50, 2, 0),"")</f>
        <v/>
      </c>
      <c r="CC76" s="74"/>
      <c r="CD76" s="114" t="str">
        <f>IFERROR(VLOOKUP(CC76, LetterStyle!$A$2:$B$50, 2, 0),"")</f>
        <v/>
      </c>
      <c r="CE76" s="74"/>
      <c r="CF76" s="114" t="str">
        <f>IFERROR(VLOOKUP(CE76, LetterStyle!$A$2:$B$50, 2, 0),"")</f>
        <v/>
      </c>
      <c r="CG76" s="74"/>
      <c r="CH76" s="79" t="str">
        <f>IFERROR(VLOOKUP(CG76, LetterStyle!$A$2:$B$50, 2, 0),"")</f>
        <v/>
      </c>
      <c r="CI76" s="71"/>
      <c r="CJ76" s="79" t="str">
        <f>IFERROR(VLOOKUP(CI76, DecMotifs!$A$1:$B$306, 2, 0),"")</f>
        <v/>
      </c>
      <c r="CK76" s="71"/>
      <c r="CL76" s="79" t="str">
        <f>IFERROR(VLOOKUP(CK76, DecMotifs!$A$1:$B$306, 2, 0),"")</f>
        <v/>
      </c>
      <c r="CM76" s="71"/>
      <c r="CN76" s="79" t="str">
        <f>IFERROR(VLOOKUP(CM76, DecMotifs!$A$1:$B$306, 2, 0),"")</f>
        <v/>
      </c>
      <c r="CO76" s="71"/>
      <c r="CP76" s="79" t="str">
        <f>IFERROR(VLOOKUP(CO76, MarginalDec!$A$2:$B$253, 2, 0),"")</f>
        <v/>
      </c>
      <c r="CQ76" s="71"/>
      <c r="CR76" s="79" t="str">
        <f>IFERROR(VLOOKUP(CQ76, MarginalDec!$A$2:$B$253, 2, 0),"")</f>
        <v/>
      </c>
      <c r="CS76" s="71"/>
      <c r="CT76" s="79" t="str">
        <f>IFERROR(VLOOKUP(CS76, MarginalDec!$A$2:$B$253, 2, 0),"")</f>
        <v/>
      </c>
      <c r="CU76" s="71"/>
      <c r="CV76" s="79" t="str">
        <f>IF(ISBLANK(CU76),"", IFERROR(VLOOKUP(CU76, Tooling!$A$2:$B$252, 2, 0),""))</f>
        <v/>
      </c>
      <c r="CW76" s="71"/>
      <c r="CX76" s="79" t="str">
        <f>IF(ISBLANK(CW76),"", IFERROR(VLOOKUP(CW76, Tooling!$A$2:$B$252, 2, 0),""))</f>
        <v/>
      </c>
      <c r="CY76" s="71"/>
      <c r="CZ76" s="79" t="str">
        <f>IF(ISBLANK(CY76),"", IFERROR(VLOOKUP(CY76, Repairs!$A$2:$B$252, 2, 0),""))</f>
        <v/>
      </c>
      <c r="DA76" s="77"/>
      <c r="DB76" s="71"/>
      <c r="DC76" s="79" t="str">
        <f>IFERROR(VLOOKUP(DB76, DatingReason!$A$2:$B$252, 2, 0),"")</f>
        <v/>
      </c>
      <c r="DD76" s="123" t="str">
        <f t="shared" si="27"/>
        <v/>
      </c>
      <c r="DF76" s="119" t="str">
        <f t="array" ref="DF76">IF(AND($B76&lt;&gt;"", $DE76&lt;&gt;"", $DE76&lt;&gt;"No"),MAX(IF($B76=PEOPLE!$B$4:$B$1000, PEOPLE!$Q$4:$Q$1000,""))+100,"")</f>
        <v/>
      </c>
      <c r="DG76" s="68"/>
      <c r="DH76" s="76">
        <f>COUNTIF(PEOPLE!B:B, MEMORIALS!B76)</f>
        <v>0</v>
      </c>
      <c r="DI76" s="82"/>
      <c r="DJ76" s="82"/>
      <c r="DK76" s="82"/>
      <c r="DL76" s="68"/>
      <c r="DM76" s="68"/>
      <c r="DN76" s="68"/>
      <c r="DO76" s="68"/>
      <c r="DP76" s="68"/>
    </row>
    <row r="77" spans="1:120" ht="15" customHeight="1" x14ac:dyDescent="0.25">
      <c r="A77" s="68"/>
      <c r="B77" s="69"/>
      <c r="C77" s="68"/>
      <c r="D77" s="68"/>
      <c r="E77" s="70" t="str">
        <f>IF(D77="","",VLOOKUP(D77,Denomination!$A$2:$B$50, 2, 0))</f>
        <v/>
      </c>
      <c r="F77" s="68"/>
      <c r="G77" s="71"/>
      <c r="H77" s="70" t="str">
        <f>IF(G77="","",VLOOKUP(G77,MCondition!$A$2:$B$50, 2, 0))</f>
        <v/>
      </c>
      <c r="I77" s="72"/>
      <c r="J77" s="71"/>
      <c r="K77" s="70" t="str">
        <f>IF(J77="","",VLOOKUP(J77,ICondition!$A$2:$B$50, 2, 0))</f>
        <v/>
      </c>
      <c r="L77" s="73"/>
      <c r="M77" s="73"/>
      <c r="N77" s="73"/>
      <c r="O77" s="73"/>
      <c r="P77" s="73"/>
      <c r="Q77" s="73"/>
      <c r="R77" s="78"/>
      <c r="S77" s="79" t="str">
        <f>IFERROR(VLOOKUP(R77,Material!$A$2:$B$59, 2, 0),"")</f>
        <v/>
      </c>
      <c r="T77" s="71"/>
      <c r="U77" s="79" t="str">
        <f>IFERROR(VLOOKUP(T77,Material!$A$2:$B$59, 2, 0),"")</f>
        <v/>
      </c>
      <c r="V77" s="71"/>
      <c r="W77" s="79" t="str">
        <f>IFERROR(VLOOKUP(V77,Material!$A$2:$B$59, 2, 0),"")</f>
        <v/>
      </c>
      <c r="X77" s="71"/>
      <c r="Y77" s="79" t="str">
        <f>IFERROR(VLOOKUP(X77,Material!$A$2:$B$59, 2, 0),"")</f>
        <v/>
      </c>
      <c r="Z77" s="71"/>
      <c r="AA77" s="79" t="str">
        <f>IFERROR(VLOOKUP(Z77,Material!$A$2:$B$59, 2, 0),"")</f>
        <v/>
      </c>
      <c r="AB77" s="74"/>
      <c r="AC77" s="75" t="e">
        <f t="shared" si="16"/>
        <v>#VALUE!</v>
      </c>
      <c r="AD77" s="75" t="e">
        <f t="shared" si="17"/>
        <v>#VALUE!</v>
      </c>
      <c r="AE77" s="75" t="e">
        <f t="shared" si="19"/>
        <v>#VALUE!</v>
      </c>
      <c r="AF77" s="75" t="e">
        <f t="shared" si="18"/>
        <v>#VALUE!</v>
      </c>
      <c r="AG77" s="75" t="e">
        <f t="shared" si="20"/>
        <v>#VALUE!</v>
      </c>
      <c r="AH77" s="75" t="e">
        <f t="shared" si="21"/>
        <v>#VALUE!</v>
      </c>
      <c r="AI77" s="75" t="e">
        <f t="shared" si="22"/>
        <v>#VALUE!</v>
      </c>
      <c r="AJ77" s="80" t="e">
        <f t="shared" si="23"/>
        <v>#VALUE!</v>
      </c>
      <c r="AK77" s="79" t="str">
        <f>(IFERROR(VLOOKUP(AB77,Categories!$A$2:$B$20,2,1),""))</f>
        <v/>
      </c>
      <c r="AL77" s="79" t="str">
        <f ca="1">IFERROR(VLOOKUP((HLOOKUP((VLOOKUP($AB77,Categories!$A$2:$F$20,3,1)), $AB$3:$AJ77, (ROW()-ROW($AB$3)+1), 0)), INDIRECT(VLOOKUP($AB77,Categories!$A$2:$F$20,6,1)),2,0),AK77)</f>
        <v/>
      </c>
      <c r="AM77" s="79" t="str">
        <f ca="1">IFERROR(VLOOKUP((HLOOKUP((VLOOKUP($AB77,Categories!$A$2:$F$20,4,1)),$AB$3:$AJ77,(ROW()-ROW($AB$3)+1),0)),INDIRECT(VLOOKUP($AB77,Categories!$A$2:$H$20,7,1)),2,0),"")</f>
        <v/>
      </c>
      <c r="AN77" s="79" t="str">
        <f ca="1">IFERROR(VLOOKUP((HLOOKUP((VLOOKUP($AB77,Categories!$A$2:$F$20,5,1)), $AB$3:$AJ77, (ROW()-ROW($AB$3)+1), 0)), INDIRECT(VLOOKUP($AB77,Categories!$A$2:$H$20,8,1)),2,0),"")</f>
        <v/>
      </c>
      <c r="AO77" s="79" t="str">
        <f t="shared" ca="1" si="24"/>
        <v/>
      </c>
      <c r="AP77" s="81"/>
      <c r="AQ77" s="70" t="str">
        <f>IFERROR(VLOOKUP(VALUE(MID(AP77,1,1)),AdditionalElements!$A$2:$B$50,2,0),"")</f>
        <v/>
      </c>
      <c r="AR77" s="70" t="str">
        <f>IFERROR(VLOOKUP(VALUE(MID(AP77,2,1)),AdditionalElements!$H$2:$I$50,2,0),"")</f>
        <v/>
      </c>
      <c r="AS77" s="70" t="str">
        <f>IFERROR(VLOOKUP(VALUE(MID(AP77,3,1)),AdditionalElements!$O$2:$P$50,2,0),"")</f>
        <v/>
      </c>
      <c r="AT77" s="70" t="str">
        <f>IFERROR(VLOOKUP(VALUE(MID(AP77,4,1)),AdditionalElements!$V$2:$W$50,2,0),"")</f>
        <v/>
      </c>
      <c r="AU77" s="71"/>
      <c r="AV77" s="79" t="str">
        <f>IFERROR(IF(VALUE(MID(AU77,1,1))=1, VLOOKUP(VALUE(MID(AU77,1,1)), TxtPanelShape!$A$2:$C$50, 3, 0), (IF(VALUE(MID(AU77,1,1))&gt;=7, VLOOKUP(VALUE(MID(AU77,1,1)), TxtPanelShape!$A$2:$C$50, 3, 0),VLOOKUP(VALUE(MID(AU77,1,2)),TxtPanelShape!$A$2:$C$50,3,0)))), "")</f>
        <v/>
      </c>
      <c r="AW77" s="79" t="str">
        <f>IFERROR(IF(VALUE(MID(AU77,1,1))=1, ", "&amp;VLOOKUP(VALUE(MID(AU77,2,1)), TxtPanelShape!$H$2:$I$50, 2, 0), IF(VALUE(MID(AU77,1,1))&gt;=7, ", "&amp;VLOOKUP(VALUE(MID(AU77,2,1)), TxtPanelShape!$H$2:$I$50, 2, 0),"")), "")</f>
        <v/>
      </c>
      <c r="AX77" s="79" t="str">
        <f>IFERROR(IF(VALUE(MID(AU77,1,1))=1, ", "&amp;VLOOKUP(VALUE(MID(AU77,3,1)), TxtPanelShape!$O$2:$P$50, 2, 0), IF(VALUE(MID(AU77,1,1))&gt;=7, ", "&amp;VLOOKUP(VALUE(MID(AU77,3,1)), TxtPanelShape!$O$2:$P$50, 2, 0),"")),"")</f>
        <v/>
      </c>
      <c r="AY77" s="79" t="str">
        <f>IFERROR("; "&amp;VLOOKUP(VALUE(MID(AU77,4,1)), TxtPanelShape!$V$2:$W$50,2,0),"")</f>
        <v/>
      </c>
      <c r="AZ77" s="79" t="str">
        <f t="shared" si="25"/>
        <v/>
      </c>
      <c r="BA77" s="71"/>
      <c r="BB77" s="79" t="str">
        <f>IFERROR(IF(VALUE(MID(BA77,1,1))=1, VLOOKUP(VALUE(MID(BA77,1,1)), TxtPanelShape!$A$2:$C$50, 3, 0), (IF(VALUE(MID(BA77,1,1))&gt;=7, VLOOKUP(VALUE(MID(BA77,1,1)), TxtPanelShape!$A$2:$C$50, 3, 0),VLOOKUP(VALUE(MID(BA77,1,2)),TxtPanelShape!$A$2:$C$50,3,0)))), "")</f>
        <v/>
      </c>
      <c r="BC77" s="79" t="str">
        <f>IFERROR(IF(VALUE(MID(BA77,1,1))=1, ", "&amp;VLOOKUP(VALUE(MID(BA77,2,1)), TxtPanelShape!$H$2:$I$50, 2, 0), IF(VALUE(MID(BA77,1,1))&gt;=7, ", "&amp;VLOOKUP(VALUE(MID(BA77,2,1)), TxtPanelShape!$H$2:$I$50, 2, 0),"")), "")</f>
        <v/>
      </c>
      <c r="BD77" s="79" t="str">
        <f>IFERROR(IF(VALUE(MID(BA77,1,1))=1, ", "&amp;VLOOKUP(VALUE(MID(BA77,3,1)), TxtPanelShape!$O$2:$P$50, 2, 0), IF(VALUE(MID(BA77,1,1))&gt;=7, ", "&amp;VLOOKUP(VALUE(MID(BA77,3,1)), TxtPanelShape!$O$2:$P$50, 2, 0),"")),"")</f>
        <v/>
      </c>
      <c r="BE77" s="79" t="str">
        <f>IFERROR("; "&amp;VLOOKUP(VALUE(MID(BA77,4,1)), TxtPanelShape!$V$2:$W$50,2,0),"")</f>
        <v/>
      </c>
      <c r="BF77" s="79" t="str">
        <f t="shared" si="26"/>
        <v/>
      </c>
      <c r="BG77" s="71"/>
      <c r="BH77" s="79" t="str">
        <f>IFERROR(VLOOKUP(BG77, TxtPanelDefinition!$A$2:$B$50, 2, 0),"")</f>
        <v/>
      </c>
      <c r="BI77" s="71"/>
      <c r="BJ77" s="79" t="str">
        <f>IFERROR(VLOOKUP(BI77, TxtPanelDefinition!$A$2:$B$50, 2, 0),"")</f>
        <v/>
      </c>
      <c r="BK77" s="71"/>
      <c r="BL77" s="79" t="str">
        <f>IFERROR(VLOOKUP(BK77, InscrTechniques!$A$2:$B$50, 2, 0),"")</f>
        <v/>
      </c>
      <c r="BM77" s="71"/>
      <c r="BN77" s="79" t="str">
        <f>IFERROR(VLOOKUP(BM77, InscrTechniques!$A$2:$B$50, 2, 0),"")</f>
        <v/>
      </c>
      <c r="BO77" s="71"/>
      <c r="BP77" s="79" t="str">
        <f>IFERROR(VLOOKUP(BO77, InscrTechniques!$A$2:$B$50, 2, 0),"")</f>
        <v/>
      </c>
      <c r="BQ77" s="71"/>
      <c r="BR77" s="79" t="str">
        <f>IFERROR(VLOOKUP(BQ77, InscrTechniques!$A$2:$B$50, 2, 0),"")</f>
        <v/>
      </c>
      <c r="BS77" s="71"/>
      <c r="BT77" s="79" t="str">
        <f>IFERROR(VLOOKUP(BS77, InscrTechniques!$A$2:$B$50, 2, 0),"")</f>
        <v/>
      </c>
      <c r="BU77" s="71"/>
      <c r="BV77" s="79" t="str">
        <f>IFERROR(VLOOKUP(BU77, InscrTechniques!$A$2:$B$50, 2, 0),"")</f>
        <v/>
      </c>
      <c r="BW77" s="125"/>
      <c r="BX77" s="79" t="str">
        <f>IFERROR(VLOOKUP(BW77, InscrTechniques!$A$2:$B$50, 2, 0),"")</f>
        <v/>
      </c>
      <c r="BY77" s="125"/>
      <c r="BZ77" s="79" t="str">
        <f>IFERROR(VLOOKUP(BY77, InscrTechniques!$A$2:$B$50, 2, 0),"")</f>
        <v/>
      </c>
      <c r="CA77" s="74"/>
      <c r="CB77" s="114" t="str">
        <f>IFERROR(VLOOKUP(CA77, LetterStyle!$A$2:$B$50, 2, 0),"")</f>
        <v/>
      </c>
      <c r="CC77" s="74"/>
      <c r="CD77" s="114" t="str">
        <f>IFERROR(VLOOKUP(CC77, LetterStyle!$A$2:$B$50, 2, 0),"")</f>
        <v/>
      </c>
      <c r="CE77" s="74"/>
      <c r="CF77" s="114" t="str">
        <f>IFERROR(VLOOKUP(CE77, LetterStyle!$A$2:$B$50, 2, 0),"")</f>
        <v/>
      </c>
      <c r="CG77" s="74"/>
      <c r="CH77" s="79" t="str">
        <f>IFERROR(VLOOKUP(CG77, LetterStyle!$A$2:$B$50, 2, 0),"")</f>
        <v/>
      </c>
      <c r="CI77" s="71"/>
      <c r="CJ77" s="79" t="str">
        <f>IFERROR(VLOOKUP(CI77, DecMotifs!$A$1:$B$306, 2, 0),"")</f>
        <v/>
      </c>
      <c r="CK77" s="71"/>
      <c r="CL77" s="79" t="str">
        <f>IFERROR(VLOOKUP(CK77, DecMotifs!$A$1:$B$306, 2, 0),"")</f>
        <v/>
      </c>
      <c r="CM77" s="71"/>
      <c r="CN77" s="79" t="str">
        <f>IFERROR(VLOOKUP(CM77, DecMotifs!$A$1:$B$306, 2, 0),"")</f>
        <v/>
      </c>
      <c r="CO77" s="71"/>
      <c r="CP77" s="79" t="str">
        <f>IFERROR(VLOOKUP(CO77, MarginalDec!$A$2:$B$253, 2, 0),"")</f>
        <v/>
      </c>
      <c r="CQ77" s="71"/>
      <c r="CR77" s="79" t="str">
        <f>IFERROR(VLOOKUP(CQ77, MarginalDec!$A$2:$B$253, 2, 0),"")</f>
        <v/>
      </c>
      <c r="CS77" s="71"/>
      <c r="CT77" s="79" t="str">
        <f>IFERROR(VLOOKUP(CS77, MarginalDec!$A$2:$B$253, 2, 0),"")</f>
        <v/>
      </c>
      <c r="CU77" s="71"/>
      <c r="CV77" s="79" t="str">
        <f>IF(ISBLANK(CU77),"", IFERROR(VLOOKUP(CU77, Tooling!$A$2:$B$252, 2, 0),""))</f>
        <v/>
      </c>
      <c r="CW77" s="71"/>
      <c r="CX77" s="79" t="str">
        <f>IF(ISBLANK(CW77),"", IFERROR(VLOOKUP(CW77, Tooling!$A$2:$B$252, 2, 0),""))</f>
        <v/>
      </c>
      <c r="CY77" s="71"/>
      <c r="CZ77" s="79" t="str">
        <f>IF(ISBLANK(CY77),"", IFERROR(VLOOKUP(CY77, Repairs!$A$2:$B$252, 2, 0),""))</f>
        <v/>
      </c>
      <c r="DA77" s="77"/>
      <c r="DB77" s="71"/>
      <c r="DC77" s="79" t="str">
        <f>IFERROR(VLOOKUP(DB77, DatingReason!$A$2:$B$252, 2, 0),"")</f>
        <v/>
      </c>
      <c r="DD77" s="123" t="str">
        <f t="shared" si="27"/>
        <v/>
      </c>
      <c r="DF77" s="119" t="str">
        <f t="array" ref="DF77">IF(AND($B77&lt;&gt;"", $DE77&lt;&gt;"", $DE77&lt;&gt;"No"),MAX(IF($B77=PEOPLE!$B$4:$B$1000, PEOPLE!$Q$4:$Q$1000,""))+100,"")</f>
        <v/>
      </c>
      <c r="DG77" s="68"/>
      <c r="DH77" s="76">
        <f>COUNTIF(PEOPLE!B:B, MEMORIALS!B77)</f>
        <v>0</v>
      </c>
      <c r="DI77" s="82"/>
      <c r="DJ77" s="82"/>
      <c r="DK77" s="82"/>
      <c r="DL77" s="68"/>
      <c r="DM77" s="68"/>
      <c r="DN77" s="68"/>
      <c r="DO77" s="68"/>
      <c r="DP77" s="68"/>
    </row>
    <row r="78" spans="1:120" ht="15" customHeight="1" x14ac:dyDescent="0.25">
      <c r="A78" s="68"/>
      <c r="B78" s="69"/>
      <c r="C78" s="68"/>
      <c r="D78" s="68"/>
      <c r="E78" s="70" t="str">
        <f>IF(D78="","",VLOOKUP(D78,Denomination!$A$2:$B$50, 2, 0))</f>
        <v/>
      </c>
      <c r="F78" s="68"/>
      <c r="G78" s="71"/>
      <c r="H78" s="70" t="str">
        <f>IF(G78="","",VLOOKUP(G78,MCondition!$A$2:$B$50, 2, 0))</f>
        <v/>
      </c>
      <c r="I78" s="72"/>
      <c r="J78" s="71"/>
      <c r="K78" s="70" t="str">
        <f>IF(J78="","",VLOOKUP(J78,ICondition!$A$2:$B$50, 2, 0))</f>
        <v/>
      </c>
      <c r="L78" s="73"/>
      <c r="M78" s="73"/>
      <c r="N78" s="73"/>
      <c r="O78" s="73"/>
      <c r="P78" s="73"/>
      <c r="Q78" s="73"/>
      <c r="R78" s="78"/>
      <c r="S78" s="79" t="str">
        <f>IFERROR(VLOOKUP(R78,Material!$A$2:$B$59, 2, 0),"")</f>
        <v/>
      </c>
      <c r="T78" s="71"/>
      <c r="U78" s="79" t="str">
        <f>IFERROR(VLOOKUP(T78,Material!$A$2:$B$59, 2, 0),"")</f>
        <v/>
      </c>
      <c r="V78" s="71"/>
      <c r="W78" s="79" t="str">
        <f>IFERROR(VLOOKUP(V78,Material!$A$2:$B$59, 2, 0),"")</f>
        <v/>
      </c>
      <c r="X78" s="71"/>
      <c r="Y78" s="79" t="str">
        <f>IFERROR(VLOOKUP(X78,Material!$A$2:$B$59, 2, 0),"")</f>
        <v/>
      </c>
      <c r="Z78" s="71"/>
      <c r="AA78" s="79" t="str">
        <f>IFERROR(VLOOKUP(Z78,Material!$A$2:$B$59, 2, 0),"")</f>
        <v/>
      </c>
      <c r="AB78" s="74"/>
      <c r="AC78" s="75" t="e">
        <f t="shared" si="16"/>
        <v>#VALUE!</v>
      </c>
      <c r="AD78" s="75" t="e">
        <f t="shared" si="17"/>
        <v>#VALUE!</v>
      </c>
      <c r="AE78" s="75" t="e">
        <f t="shared" si="19"/>
        <v>#VALUE!</v>
      </c>
      <c r="AF78" s="75" t="e">
        <f t="shared" si="18"/>
        <v>#VALUE!</v>
      </c>
      <c r="AG78" s="75" t="e">
        <f t="shared" si="20"/>
        <v>#VALUE!</v>
      </c>
      <c r="AH78" s="75" t="e">
        <f t="shared" si="21"/>
        <v>#VALUE!</v>
      </c>
      <c r="AI78" s="75" t="e">
        <f t="shared" si="22"/>
        <v>#VALUE!</v>
      </c>
      <c r="AJ78" s="80" t="e">
        <f t="shared" si="23"/>
        <v>#VALUE!</v>
      </c>
      <c r="AK78" s="79" t="str">
        <f>(IFERROR(VLOOKUP(AB78,Categories!$A$2:$B$20,2,1),""))</f>
        <v/>
      </c>
      <c r="AL78" s="79" t="str">
        <f ca="1">IFERROR(VLOOKUP((HLOOKUP((VLOOKUP($AB78,Categories!$A$2:$F$20,3,1)), $AB$3:$AJ78, (ROW()-ROW($AB$3)+1), 0)), INDIRECT(VLOOKUP($AB78,Categories!$A$2:$F$20,6,1)),2,0),AK78)</f>
        <v/>
      </c>
      <c r="AM78" s="79" t="str">
        <f ca="1">IFERROR(VLOOKUP((HLOOKUP((VLOOKUP($AB78,Categories!$A$2:$F$20,4,1)),$AB$3:$AJ78,(ROW()-ROW($AB$3)+1),0)),INDIRECT(VLOOKUP($AB78,Categories!$A$2:$H$20,7,1)),2,0),"")</f>
        <v/>
      </c>
      <c r="AN78" s="79" t="str">
        <f ca="1">IFERROR(VLOOKUP((HLOOKUP((VLOOKUP($AB78,Categories!$A$2:$F$20,5,1)), $AB$3:$AJ78, (ROW()-ROW($AB$3)+1), 0)), INDIRECT(VLOOKUP($AB78,Categories!$A$2:$H$20,8,1)),2,0),"")</f>
        <v/>
      </c>
      <c r="AO78" s="79" t="str">
        <f t="shared" ca="1" si="24"/>
        <v/>
      </c>
      <c r="AP78" s="81"/>
      <c r="AQ78" s="70" t="str">
        <f>IFERROR(VLOOKUP(VALUE(MID(AP78,1,1)),AdditionalElements!$A$2:$B$50,2,0),"")</f>
        <v/>
      </c>
      <c r="AR78" s="70" t="str">
        <f>IFERROR(VLOOKUP(VALUE(MID(AP78,2,1)),AdditionalElements!$H$2:$I$50,2,0),"")</f>
        <v/>
      </c>
      <c r="AS78" s="70" t="str">
        <f>IFERROR(VLOOKUP(VALUE(MID(AP78,3,1)),AdditionalElements!$O$2:$P$50,2,0),"")</f>
        <v/>
      </c>
      <c r="AT78" s="70" t="str">
        <f>IFERROR(VLOOKUP(VALUE(MID(AP78,4,1)),AdditionalElements!$V$2:$W$50,2,0),"")</f>
        <v/>
      </c>
      <c r="AU78" s="71"/>
      <c r="AV78" s="79" t="str">
        <f>IFERROR(IF(VALUE(MID(AU78,1,1))=1, VLOOKUP(VALUE(MID(AU78,1,1)), TxtPanelShape!$A$2:$C$50, 3, 0), (IF(VALUE(MID(AU78,1,1))&gt;=7, VLOOKUP(VALUE(MID(AU78,1,1)), TxtPanelShape!$A$2:$C$50, 3, 0),VLOOKUP(VALUE(MID(AU78,1,2)),TxtPanelShape!$A$2:$C$50,3,0)))), "")</f>
        <v/>
      </c>
      <c r="AW78" s="79" t="str">
        <f>IFERROR(IF(VALUE(MID(AU78,1,1))=1, ", "&amp;VLOOKUP(VALUE(MID(AU78,2,1)), TxtPanelShape!$H$2:$I$50, 2, 0), IF(VALUE(MID(AU78,1,1))&gt;=7, ", "&amp;VLOOKUP(VALUE(MID(AU78,2,1)), TxtPanelShape!$H$2:$I$50, 2, 0),"")), "")</f>
        <v/>
      </c>
      <c r="AX78" s="79" t="str">
        <f>IFERROR(IF(VALUE(MID(AU78,1,1))=1, ", "&amp;VLOOKUP(VALUE(MID(AU78,3,1)), TxtPanelShape!$O$2:$P$50, 2, 0), IF(VALUE(MID(AU78,1,1))&gt;=7, ", "&amp;VLOOKUP(VALUE(MID(AU78,3,1)), TxtPanelShape!$O$2:$P$50, 2, 0),"")),"")</f>
        <v/>
      </c>
      <c r="AY78" s="79" t="str">
        <f>IFERROR("; "&amp;VLOOKUP(VALUE(MID(AU78,4,1)), TxtPanelShape!$V$2:$W$50,2,0),"")</f>
        <v/>
      </c>
      <c r="AZ78" s="79" t="str">
        <f t="shared" si="25"/>
        <v/>
      </c>
      <c r="BA78" s="71"/>
      <c r="BB78" s="79" t="str">
        <f>IFERROR(IF(VALUE(MID(BA78,1,1))=1, VLOOKUP(VALUE(MID(BA78,1,1)), TxtPanelShape!$A$2:$C$50, 3, 0), (IF(VALUE(MID(BA78,1,1))&gt;=7, VLOOKUP(VALUE(MID(BA78,1,1)), TxtPanelShape!$A$2:$C$50, 3, 0),VLOOKUP(VALUE(MID(BA78,1,2)),TxtPanelShape!$A$2:$C$50,3,0)))), "")</f>
        <v/>
      </c>
      <c r="BC78" s="79" t="str">
        <f>IFERROR(IF(VALUE(MID(BA78,1,1))=1, ", "&amp;VLOOKUP(VALUE(MID(BA78,2,1)), TxtPanelShape!$H$2:$I$50, 2, 0), IF(VALUE(MID(BA78,1,1))&gt;=7, ", "&amp;VLOOKUP(VALUE(MID(BA78,2,1)), TxtPanelShape!$H$2:$I$50, 2, 0),"")), "")</f>
        <v/>
      </c>
      <c r="BD78" s="79" t="str">
        <f>IFERROR(IF(VALUE(MID(BA78,1,1))=1, ", "&amp;VLOOKUP(VALUE(MID(BA78,3,1)), TxtPanelShape!$O$2:$P$50, 2, 0), IF(VALUE(MID(BA78,1,1))&gt;=7, ", "&amp;VLOOKUP(VALUE(MID(BA78,3,1)), TxtPanelShape!$O$2:$P$50, 2, 0),"")),"")</f>
        <v/>
      </c>
      <c r="BE78" s="79" t="str">
        <f>IFERROR("; "&amp;VLOOKUP(VALUE(MID(BA78,4,1)), TxtPanelShape!$V$2:$W$50,2,0),"")</f>
        <v/>
      </c>
      <c r="BF78" s="79" t="str">
        <f t="shared" si="26"/>
        <v/>
      </c>
      <c r="BG78" s="71"/>
      <c r="BH78" s="79" t="str">
        <f>IFERROR(VLOOKUP(BG78, TxtPanelDefinition!$A$2:$B$50, 2, 0),"")</f>
        <v/>
      </c>
      <c r="BI78" s="71"/>
      <c r="BJ78" s="79" t="str">
        <f>IFERROR(VLOOKUP(BI78, TxtPanelDefinition!$A$2:$B$50, 2, 0),"")</f>
        <v/>
      </c>
      <c r="BK78" s="71"/>
      <c r="BL78" s="79" t="str">
        <f>IFERROR(VLOOKUP(BK78, InscrTechniques!$A$2:$B$50, 2, 0),"")</f>
        <v/>
      </c>
      <c r="BM78" s="71"/>
      <c r="BN78" s="79" t="str">
        <f>IFERROR(VLOOKUP(BM78, InscrTechniques!$A$2:$B$50, 2, 0),"")</f>
        <v/>
      </c>
      <c r="BO78" s="71"/>
      <c r="BP78" s="79" t="str">
        <f>IFERROR(VLOOKUP(BO78, InscrTechniques!$A$2:$B$50, 2, 0),"")</f>
        <v/>
      </c>
      <c r="BQ78" s="71"/>
      <c r="BR78" s="79" t="str">
        <f>IFERROR(VLOOKUP(BQ78, InscrTechniques!$A$2:$B$50, 2, 0),"")</f>
        <v/>
      </c>
      <c r="BS78" s="71"/>
      <c r="BT78" s="79" t="str">
        <f>IFERROR(VLOOKUP(BS78, InscrTechniques!$A$2:$B$50, 2, 0),"")</f>
        <v/>
      </c>
      <c r="BU78" s="71"/>
      <c r="BV78" s="79" t="str">
        <f>IFERROR(VLOOKUP(BU78, InscrTechniques!$A$2:$B$50, 2, 0),"")</f>
        <v/>
      </c>
      <c r="BW78" s="125"/>
      <c r="BX78" s="79" t="str">
        <f>IFERROR(VLOOKUP(BW78, InscrTechniques!$A$2:$B$50, 2, 0),"")</f>
        <v/>
      </c>
      <c r="BY78" s="125"/>
      <c r="BZ78" s="79" t="str">
        <f>IFERROR(VLOOKUP(BY78, InscrTechniques!$A$2:$B$50, 2, 0),"")</f>
        <v/>
      </c>
      <c r="CA78" s="74"/>
      <c r="CB78" s="114" t="str">
        <f>IFERROR(VLOOKUP(CA78, LetterStyle!$A$2:$B$50, 2, 0),"")</f>
        <v/>
      </c>
      <c r="CC78" s="74"/>
      <c r="CD78" s="114" t="str">
        <f>IFERROR(VLOOKUP(CC78, LetterStyle!$A$2:$B$50, 2, 0),"")</f>
        <v/>
      </c>
      <c r="CE78" s="74"/>
      <c r="CF78" s="114" t="str">
        <f>IFERROR(VLOOKUP(CE78, LetterStyle!$A$2:$B$50, 2, 0),"")</f>
        <v/>
      </c>
      <c r="CG78" s="74"/>
      <c r="CH78" s="79" t="str">
        <f>IFERROR(VLOOKUP(CG78, LetterStyle!$A$2:$B$50, 2, 0),"")</f>
        <v/>
      </c>
      <c r="CI78" s="71"/>
      <c r="CJ78" s="79" t="str">
        <f>IFERROR(VLOOKUP(CI78, DecMotifs!$A$1:$B$306, 2, 0),"")</f>
        <v/>
      </c>
      <c r="CK78" s="71"/>
      <c r="CL78" s="79" t="str">
        <f>IFERROR(VLOOKUP(CK78, DecMotifs!$A$1:$B$306, 2, 0),"")</f>
        <v/>
      </c>
      <c r="CM78" s="71"/>
      <c r="CN78" s="79" t="str">
        <f>IFERROR(VLOOKUP(CM78, DecMotifs!$A$1:$B$306, 2, 0),"")</f>
        <v/>
      </c>
      <c r="CO78" s="71"/>
      <c r="CP78" s="79" t="str">
        <f>IFERROR(VLOOKUP(CO78, MarginalDec!$A$2:$B$253, 2, 0),"")</f>
        <v/>
      </c>
      <c r="CQ78" s="71"/>
      <c r="CR78" s="79" t="str">
        <f>IFERROR(VLOOKUP(CQ78, MarginalDec!$A$2:$B$253, 2, 0),"")</f>
        <v/>
      </c>
      <c r="CS78" s="71"/>
      <c r="CT78" s="79" t="str">
        <f>IFERROR(VLOOKUP(CS78, MarginalDec!$A$2:$B$253, 2, 0),"")</f>
        <v/>
      </c>
      <c r="CU78" s="71"/>
      <c r="CV78" s="79" t="str">
        <f>IF(ISBLANK(CU78),"", IFERROR(VLOOKUP(CU78, Tooling!$A$2:$B$252, 2, 0),""))</f>
        <v/>
      </c>
      <c r="CW78" s="71"/>
      <c r="CX78" s="79" t="str">
        <f>IF(ISBLANK(CW78),"", IFERROR(VLOOKUP(CW78, Tooling!$A$2:$B$252, 2, 0),""))</f>
        <v/>
      </c>
      <c r="CY78" s="71"/>
      <c r="CZ78" s="79" t="str">
        <f>IF(ISBLANK(CY78),"", IFERROR(VLOOKUP(CY78, Repairs!$A$2:$B$252, 2, 0),""))</f>
        <v/>
      </c>
      <c r="DA78" s="77"/>
      <c r="DB78" s="71"/>
      <c r="DC78" s="79" t="str">
        <f>IFERROR(VLOOKUP(DB78, DatingReason!$A$2:$B$252, 2, 0),"")</f>
        <v/>
      </c>
      <c r="DD78" s="123" t="str">
        <f t="shared" si="27"/>
        <v/>
      </c>
      <c r="DF78" s="119" t="str">
        <f t="array" ref="DF78">IF(AND($B78&lt;&gt;"", $DE78&lt;&gt;"", $DE78&lt;&gt;"No"),MAX(IF($B78=PEOPLE!$B$4:$B$1000, PEOPLE!$Q$4:$Q$1000,""))+100,"")</f>
        <v/>
      </c>
      <c r="DG78" s="68"/>
      <c r="DH78" s="76">
        <f>COUNTIF(PEOPLE!B:B, MEMORIALS!B78)</f>
        <v>0</v>
      </c>
      <c r="DI78" s="82"/>
      <c r="DJ78" s="82"/>
      <c r="DK78" s="82"/>
      <c r="DL78" s="68"/>
      <c r="DM78" s="68"/>
      <c r="DN78" s="68"/>
      <c r="DO78" s="68"/>
      <c r="DP78" s="68"/>
    </row>
    <row r="79" spans="1:120" ht="15" customHeight="1" x14ac:dyDescent="0.25">
      <c r="A79" s="68"/>
      <c r="B79" s="69"/>
      <c r="C79" s="68"/>
      <c r="D79" s="68"/>
      <c r="E79" s="70" t="str">
        <f>IF(D79="","",VLOOKUP(D79,Denomination!$A$2:$B$50, 2, 0))</f>
        <v/>
      </c>
      <c r="F79" s="68"/>
      <c r="G79" s="71"/>
      <c r="H79" s="70" t="str">
        <f>IF(G79="","",VLOOKUP(G79,MCondition!$A$2:$B$50, 2, 0))</f>
        <v/>
      </c>
      <c r="I79" s="72"/>
      <c r="J79" s="71"/>
      <c r="K79" s="70" t="str">
        <f>IF(J79="","",VLOOKUP(J79,ICondition!$A$2:$B$50, 2, 0))</f>
        <v/>
      </c>
      <c r="L79" s="73"/>
      <c r="M79" s="73"/>
      <c r="N79" s="73"/>
      <c r="O79" s="73"/>
      <c r="P79" s="73"/>
      <c r="Q79" s="73"/>
      <c r="R79" s="78"/>
      <c r="S79" s="79" t="str">
        <f>IFERROR(VLOOKUP(R79,Material!$A$2:$B$59, 2, 0),"")</f>
        <v/>
      </c>
      <c r="T79" s="71"/>
      <c r="U79" s="79" t="str">
        <f>IFERROR(VLOOKUP(T79,Material!$A$2:$B$59, 2, 0),"")</f>
        <v/>
      </c>
      <c r="V79" s="71"/>
      <c r="W79" s="79" t="str">
        <f>IFERROR(VLOOKUP(V79,Material!$A$2:$B$59, 2, 0),"")</f>
        <v/>
      </c>
      <c r="X79" s="71"/>
      <c r="Y79" s="79" t="str">
        <f>IFERROR(VLOOKUP(X79,Material!$A$2:$B$59, 2, 0),"")</f>
        <v/>
      </c>
      <c r="Z79" s="71"/>
      <c r="AA79" s="79" t="str">
        <f>IFERROR(VLOOKUP(Z79,Material!$A$2:$B$59, 2, 0),"")</f>
        <v/>
      </c>
      <c r="AB79" s="74"/>
      <c r="AC79" s="75" t="e">
        <f t="shared" si="16"/>
        <v>#VALUE!</v>
      </c>
      <c r="AD79" s="75" t="e">
        <f t="shared" si="17"/>
        <v>#VALUE!</v>
      </c>
      <c r="AE79" s="75" t="e">
        <f t="shared" si="19"/>
        <v>#VALUE!</v>
      </c>
      <c r="AF79" s="75" t="e">
        <f t="shared" si="18"/>
        <v>#VALUE!</v>
      </c>
      <c r="AG79" s="75" t="e">
        <f t="shared" si="20"/>
        <v>#VALUE!</v>
      </c>
      <c r="AH79" s="75" t="e">
        <f t="shared" si="21"/>
        <v>#VALUE!</v>
      </c>
      <c r="AI79" s="75" t="e">
        <f t="shared" si="22"/>
        <v>#VALUE!</v>
      </c>
      <c r="AJ79" s="80" t="e">
        <f t="shared" si="23"/>
        <v>#VALUE!</v>
      </c>
      <c r="AK79" s="79" t="str">
        <f>(IFERROR(VLOOKUP(AB79,Categories!$A$2:$B$20,2,1),""))</f>
        <v/>
      </c>
      <c r="AL79" s="79" t="str">
        <f ca="1">IFERROR(VLOOKUP((HLOOKUP((VLOOKUP($AB79,Categories!$A$2:$F$20,3,1)), $AB$3:$AJ79, (ROW()-ROW($AB$3)+1), 0)), INDIRECT(VLOOKUP($AB79,Categories!$A$2:$F$20,6,1)),2,0),AK79)</f>
        <v/>
      </c>
      <c r="AM79" s="79" t="str">
        <f ca="1">IFERROR(VLOOKUP((HLOOKUP((VLOOKUP($AB79,Categories!$A$2:$F$20,4,1)),$AB$3:$AJ79,(ROW()-ROW($AB$3)+1),0)),INDIRECT(VLOOKUP($AB79,Categories!$A$2:$H$20,7,1)),2,0),"")</f>
        <v/>
      </c>
      <c r="AN79" s="79" t="str">
        <f ca="1">IFERROR(VLOOKUP((HLOOKUP((VLOOKUP($AB79,Categories!$A$2:$F$20,5,1)), $AB$3:$AJ79, (ROW()-ROW($AB$3)+1), 0)), INDIRECT(VLOOKUP($AB79,Categories!$A$2:$H$20,8,1)),2,0),"")</f>
        <v/>
      </c>
      <c r="AO79" s="79" t="str">
        <f t="shared" ca="1" si="24"/>
        <v/>
      </c>
      <c r="AP79" s="81"/>
      <c r="AQ79" s="70" t="str">
        <f>IFERROR(VLOOKUP(VALUE(MID(AP79,1,1)),AdditionalElements!$A$2:$B$50,2,0),"")</f>
        <v/>
      </c>
      <c r="AR79" s="70" t="str">
        <f>IFERROR(VLOOKUP(VALUE(MID(AP79,2,1)),AdditionalElements!$H$2:$I$50,2,0),"")</f>
        <v/>
      </c>
      <c r="AS79" s="70" t="str">
        <f>IFERROR(VLOOKUP(VALUE(MID(AP79,3,1)),AdditionalElements!$O$2:$P$50,2,0),"")</f>
        <v/>
      </c>
      <c r="AT79" s="70" t="str">
        <f>IFERROR(VLOOKUP(VALUE(MID(AP79,4,1)),AdditionalElements!$V$2:$W$50,2,0),"")</f>
        <v/>
      </c>
      <c r="AU79" s="71"/>
      <c r="AV79" s="79" t="str">
        <f>IFERROR(IF(VALUE(MID(AU79,1,1))=1, VLOOKUP(VALUE(MID(AU79,1,1)), TxtPanelShape!$A$2:$C$50, 3, 0), (IF(VALUE(MID(AU79,1,1))&gt;=7, VLOOKUP(VALUE(MID(AU79,1,1)), TxtPanelShape!$A$2:$C$50, 3, 0),VLOOKUP(VALUE(MID(AU79,1,2)),TxtPanelShape!$A$2:$C$50,3,0)))), "")</f>
        <v/>
      </c>
      <c r="AW79" s="79" t="str">
        <f>IFERROR(IF(VALUE(MID(AU79,1,1))=1, ", "&amp;VLOOKUP(VALUE(MID(AU79,2,1)), TxtPanelShape!$H$2:$I$50, 2, 0), IF(VALUE(MID(AU79,1,1))&gt;=7, ", "&amp;VLOOKUP(VALUE(MID(AU79,2,1)), TxtPanelShape!$H$2:$I$50, 2, 0),"")), "")</f>
        <v/>
      </c>
      <c r="AX79" s="79" t="str">
        <f>IFERROR(IF(VALUE(MID(AU79,1,1))=1, ", "&amp;VLOOKUP(VALUE(MID(AU79,3,1)), TxtPanelShape!$O$2:$P$50, 2, 0), IF(VALUE(MID(AU79,1,1))&gt;=7, ", "&amp;VLOOKUP(VALUE(MID(AU79,3,1)), TxtPanelShape!$O$2:$P$50, 2, 0),"")),"")</f>
        <v/>
      </c>
      <c r="AY79" s="79" t="str">
        <f>IFERROR("; "&amp;VLOOKUP(VALUE(MID(AU79,4,1)), TxtPanelShape!$V$2:$W$50,2,0),"")</f>
        <v/>
      </c>
      <c r="AZ79" s="79" t="str">
        <f t="shared" si="25"/>
        <v/>
      </c>
      <c r="BA79" s="71"/>
      <c r="BB79" s="79" t="str">
        <f>IFERROR(IF(VALUE(MID(BA79,1,1))=1, VLOOKUP(VALUE(MID(BA79,1,1)), TxtPanelShape!$A$2:$C$50, 3, 0), (IF(VALUE(MID(BA79,1,1))&gt;=7, VLOOKUP(VALUE(MID(BA79,1,1)), TxtPanelShape!$A$2:$C$50, 3, 0),VLOOKUP(VALUE(MID(BA79,1,2)),TxtPanelShape!$A$2:$C$50,3,0)))), "")</f>
        <v/>
      </c>
      <c r="BC79" s="79" t="str">
        <f>IFERROR(IF(VALUE(MID(BA79,1,1))=1, ", "&amp;VLOOKUP(VALUE(MID(BA79,2,1)), TxtPanelShape!$H$2:$I$50, 2, 0), IF(VALUE(MID(BA79,1,1))&gt;=7, ", "&amp;VLOOKUP(VALUE(MID(BA79,2,1)), TxtPanelShape!$H$2:$I$50, 2, 0),"")), "")</f>
        <v/>
      </c>
      <c r="BD79" s="79" t="str">
        <f>IFERROR(IF(VALUE(MID(BA79,1,1))=1, ", "&amp;VLOOKUP(VALUE(MID(BA79,3,1)), TxtPanelShape!$O$2:$P$50, 2, 0), IF(VALUE(MID(BA79,1,1))&gt;=7, ", "&amp;VLOOKUP(VALUE(MID(BA79,3,1)), TxtPanelShape!$O$2:$P$50, 2, 0),"")),"")</f>
        <v/>
      </c>
      <c r="BE79" s="79" t="str">
        <f>IFERROR("; "&amp;VLOOKUP(VALUE(MID(BA79,4,1)), TxtPanelShape!$V$2:$W$50,2,0),"")</f>
        <v/>
      </c>
      <c r="BF79" s="79" t="str">
        <f t="shared" si="26"/>
        <v/>
      </c>
      <c r="BG79" s="71"/>
      <c r="BH79" s="79" t="str">
        <f>IFERROR(VLOOKUP(BG79, TxtPanelDefinition!$A$2:$B$50, 2, 0),"")</f>
        <v/>
      </c>
      <c r="BI79" s="71"/>
      <c r="BJ79" s="79" t="str">
        <f>IFERROR(VLOOKUP(BI79, TxtPanelDefinition!$A$2:$B$50, 2, 0),"")</f>
        <v/>
      </c>
      <c r="BK79" s="71"/>
      <c r="BL79" s="79" t="str">
        <f>IFERROR(VLOOKUP(BK79, InscrTechniques!$A$2:$B$50, 2, 0),"")</f>
        <v/>
      </c>
      <c r="BM79" s="71"/>
      <c r="BN79" s="79" t="str">
        <f>IFERROR(VLOOKUP(BM79, InscrTechniques!$A$2:$B$50, 2, 0),"")</f>
        <v/>
      </c>
      <c r="BO79" s="71"/>
      <c r="BP79" s="79" t="str">
        <f>IFERROR(VLOOKUP(BO79, InscrTechniques!$A$2:$B$50, 2, 0),"")</f>
        <v/>
      </c>
      <c r="BQ79" s="71"/>
      <c r="BR79" s="79" t="str">
        <f>IFERROR(VLOOKUP(BQ79, InscrTechniques!$A$2:$B$50, 2, 0),"")</f>
        <v/>
      </c>
      <c r="BS79" s="71"/>
      <c r="BT79" s="79" t="str">
        <f>IFERROR(VLOOKUP(BS79, InscrTechniques!$A$2:$B$50, 2, 0),"")</f>
        <v/>
      </c>
      <c r="BU79" s="71"/>
      <c r="BV79" s="79" t="str">
        <f>IFERROR(VLOOKUP(BU79, InscrTechniques!$A$2:$B$50, 2, 0),"")</f>
        <v/>
      </c>
      <c r="BW79" s="125"/>
      <c r="BX79" s="79" t="str">
        <f>IFERROR(VLOOKUP(BW79, InscrTechniques!$A$2:$B$50, 2, 0),"")</f>
        <v/>
      </c>
      <c r="BY79" s="125"/>
      <c r="BZ79" s="79" t="str">
        <f>IFERROR(VLOOKUP(BY79, InscrTechniques!$A$2:$B$50, 2, 0),"")</f>
        <v/>
      </c>
      <c r="CA79" s="74"/>
      <c r="CB79" s="114" t="str">
        <f>IFERROR(VLOOKUP(CA79, LetterStyle!$A$2:$B$50, 2, 0),"")</f>
        <v/>
      </c>
      <c r="CC79" s="74"/>
      <c r="CD79" s="114" t="str">
        <f>IFERROR(VLOOKUP(CC79, LetterStyle!$A$2:$B$50, 2, 0),"")</f>
        <v/>
      </c>
      <c r="CE79" s="74"/>
      <c r="CF79" s="114" t="str">
        <f>IFERROR(VLOOKUP(CE79, LetterStyle!$A$2:$B$50, 2, 0),"")</f>
        <v/>
      </c>
      <c r="CG79" s="74"/>
      <c r="CH79" s="79" t="str">
        <f>IFERROR(VLOOKUP(CG79, LetterStyle!$A$2:$B$50, 2, 0),"")</f>
        <v/>
      </c>
      <c r="CI79" s="71"/>
      <c r="CJ79" s="79" t="str">
        <f>IFERROR(VLOOKUP(CI79, DecMotifs!$A$1:$B$306, 2, 0),"")</f>
        <v/>
      </c>
      <c r="CK79" s="71"/>
      <c r="CL79" s="79" t="str">
        <f>IFERROR(VLOOKUP(CK79, DecMotifs!$A$1:$B$306, 2, 0),"")</f>
        <v/>
      </c>
      <c r="CM79" s="71"/>
      <c r="CN79" s="79" t="str">
        <f>IFERROR(VLOOKUP(CM79, DecMotifs!$A$1:$B$306, 2, 0),"")</f>
        <v/>
      </c>
      <c r="CO79" s="71"/>
      <c r="CP79" s="79" t="str">
        <f>IFERROR(VLOOKUP(CO79, MarginalDec!$A$2:$B$253, 2, 0),"")</f>
        <v/>
      </c>
      <c r="CQ79" s="71"/>
      <c r="CR79" s="79" t="str">
        <f>IFERROR(VLOOKUP(CQ79, MarginalDec!$A$2:$B$253, 2, 0),"")</f>
        <v/>
      </c>
      <c r="CS79" s="71"/>
      <c r="CT79" s="79" t="str">
        <f>IFERROR(VLOOKUP(CS79, MarginalDec!$A$2:$B$253, 2, 0),"")</f>
        <v/>
      </c>
      <c r="CU79" s="71"/>
      <c r="CV79" s="79" t="str">
        <f>IF(ISBLANK(CU79),"", IFERROR(VLOOKUP(CU79, Tooling!$A$2:$B$252, 2, 0),""))</f>
        <v/>
      </c>
      <c r="CW79" s="71"/>
      <c r="CX79" s="79" t="str">
        <f>IF(ISBLANK(CW79),"", IFERROR(VLOOKUP(CW79, Tooling!$A$2:$B$252, 2, 0),""))</f>
        <v/>
      </c>
      <c r="CY79" s="71"/>
      <c r="CZ79" s="79" t="str">
        <f>IF(ISBLANK(CY79),"", IFERROR(VLOOKUP(CY79, Repairs!$A$2:$B$252, 2, 0),""))</f>
        <v/>
      </c>
      <c r="DA79" s="77"/>
      <c r="DB79" s="71"/>
      <c r="DC79" s="79" t="str">
        <f>IFERROR(VLOOKUP(DB79, DatingReason!$A$2:$B$252, 2, 0),"")</f>
        <v/>
      </c>
      <c r="DD79" s="123" t="str">
        <f t="shared" si="27"/>
        <v/>
      </c>
      <c r="DF79" s="119" t="str">
        <f t="array" ref="DF79">IF(AND($B79&lt;&gt;"", $DE79&lt;&gt;"", $DE79&lt;&gt;"No"),MAX(IF($B79=PEOPLE!$B$4:$B$1000, PEOPLE!$Q$4:$Q$1000,""))+100,"")</f>
        <v/>
      </c>
      <c r="DG79" s="68"/>
      <c r="DH79" s="76">
        <f>COUNTIF(PEOPLE!B:B, MEMORIALS!B79)</f>
        <v>0</v>
      </c>
      <c r="DI79" s="82"/>
      <c r="DJ79" s="82"/>
      <c r="DK79" s="82"/>
      <c r="DL79" s="68"/>
      <c r="DM79" s="68"/>
      <c r="DN79" s="68"/>
      <c r="DO79" s="68"/>
      <c r="DP79" s="68"/>
    </row>
    <row r="80" spans="1:120" ht="15" customHeight="1" x14ac:dyDescent="0.25">
      <c r="A80" s="68"/>
      <c r="B80" s="69"/>
      <c r="C80" s="68"/>
      <c r="D80" s="68"/>
      <c r="E80" s="70" t="str">
        <f>IF(D80="","",VLOOKUP(D80,Denomination!$A$2:$B$50, 2, 0))</f>
        <v/>
      </c>
      <c r="F80" s="68"/>
      <c r="G80" s="71"/>
      <c r="H80" s="70" t="str">
        <f>IF(G80="","",VLOOKUP(G80,MCondition!$A$2:$B$50, 2, 0))</f>
        <v/>
      </c>
      <c r="I80" s="72"/>
      <c r="J80" s="71"/>
      <c r="K80" s="70" t="str">
        <f>IF(J80="","",VLOOKUP(J80,ICondition!$A$2:$B$50, 2, 0))</f>
        <v/>
      </c>
      <c r="L80" s="73"/>
      <c r="M80" s="73"/>
      <c r="N80" s="73"/>
      <c r="O80" s="73"/>
      <c r="P80" s="73"/>
      <c r="Q80" s="73"/>
      <c r="R80" s="78"/>
      <c r="S80" s="79" t="str">
        <f>IFERROR(VLOOKUP(R80,Material!$A$2:$B$59, 2, 0),"")</f>
        <v/>
      </c>
      <c r="T80" s="71"/>
      <c r="U80" s="79" t="str">
        <f>IFERROR(VLOOKUP(T80,Material!$A$2:$B$59, 2, 0),"")</f>
        <v/>
      </c>
      <c r="V80" s="71"/>
      <c r="W80" s="79" t="str">
        <f>IFERROR(VLOOKUP(V80,Material!$A$2:$B$59, 2, 0),"")</f>
        <v/>
      </c>
      <c r="X80" s="71"/>
      <c r="Y80" s="79" t="str">
        <f>IFERROR(VLOOKUP(X80,Material!$A$2:$B$59, 2, 0),"")</f>
        <v/>
      </c>
      <c r="Z80" s="71"/>
      <c r="AA80" s="79" t="str">
        <f>IFERROR(VLOOKUP(Z80,Material!$A$2:$B$59, 2, 0),"")</f>
        <v/>
      </c>
      <c r="AB80" s="74"/>
      <c r="AC80" s="75" t="e">
        <f t="shared" si="16"/>
        <v>#VALUE!</v>
      </c>
      <c r="AD80" s="75" t="e">
        <f t="shared" si="17"/>
        <v>#VALUE!</v>
      </c>
      <c r="AE80" s="75" t="e">
        <f t="shared" si="19"/>
        <v>#VALUE!</v>
      </c>
      <c r="AF80" s="75" t="e">
        <f t="shared" si="18"/>
        <v>#VALUE!</v>
      </c>
      <c r="AG80" s="75" t="e">
        <f t="shared" si="20"/>
        <v>#VALUE!</v>
      </c>
      <c r="AH80" s="75" t="e">
        <f t="shared" si="21"/>
        <v>#VALUE!</v>
      </c>
      <c r="AI80" s="75" t="e">
        <f t="shared" si="22"/>
        <v>#VALUE!</v>
      </c>
      <c r="AJ80" s="80" t="e">
        <f t="shared" si="23"/>
        <v>#VALUE!</v>
      </c>
      <c r="AK80" s="79" t="str">
        <f>(IFERROR(VLOOKUP(AB80,Categories!$A$2:$B$20,2,1),""))</f>
        <v/>
      </c>
      <c r="AL80" s="79" t="str">
        <f ca="1">IFERROR(VLOOKUP((HLOOKUP((VLOOKUP($AB80,Categories!$A$2:$F$20,3,1)), $AB$3:$AJ80, (ROW()-ROW($AB$3)+1), 0)), INDIRECT(VLOOKUP($AB80,Categories!$A$2:$F$20,6,1)),2,0),AK80)</f>
        <v/>
      </c>
      <c r="AM80" s="79" t="str">
        <f ca="1">IFERROR(VLOOKUP((HLOOKUP((VLOOKUP($AB80,Categories!$A$2:$F$20,4,1)),$AB$3:$AJ80,(ROW()-ROW($AB$3)+1),0)),INDIRECT(VLOOKUP($AB80,Categories!$A$2:$H$20,7,1)),2,0),"")</f>
        <v/>
      </c>
      <c r="AN80" s="79" t="str">
        <f ca="1">IFERROR(VLOOKUP((HLOOKUP((VLOOKUP($AB80,Categories!$A$2:$F$20,5,1)), $AB$3:$AJ80, (ROW()-ROW($AB$3)+1), 0)), INDIRECT(VLOOKUP($AB80,Categories!$A$2:$H$20,8,1)),2,0),"")</f>
        <v/>
      </c>
      <c r="AO80" s="79" t="str">
        <f t="shared" ca="1" si="24"/>
        <v/>
      </c>
      <c r="AP80" s="81"/>
      <c r="AQ80" s="70" t="str">
        <f>IFERROR(VLOOKUP(VALUE(MID(AP80,1,1)),AdditionalElements!$A$2:$B$50,2,0),"")</f>
        <v/>
      </c>
      <c r="AR80" s="70" t="str">
        <f>IFERROR(VLOOKUP(VALUE(MID(AP80,2,1)),AdditionalElements!$H$2:$I$50,2,0),"")</f>
        <v/>
      </c>
      <c r="AS80" s="70" t="str">
        <f>IFERROR(VLOOKUP(VALUE(MID(AP80,3,1)),AdditionalElements!$O$2:$P$50,2,0),"")</f>
        <v/>
      </c>
      <c r="AT80" s="70" t="str">
        <f>IFERROR(VLOOKUP(VALUE(MID(AP80,4,1)),AdditionalElements!$V$2:$W$50,2,0),"")</f>
        <v/>
      </c>
      <c r="AU80" s="71"/>
      <c r="AV80" s="79" t="str">
        <f>IFERROR(IF(VALUE(MID(AU80,1,1))=1, VLOOKUP(VALUE(MID(AU80,1,1)), TxtPanelShape!$A$2:$C$50, 3, 0), (IF(VALUE(MID(AU80,1,1))&gt;=7, VLOOKUP(VALUE(MID(AU80,1,1)), TxtPanelShape!$A$2:$C$50, 3, 0),VLOOKUP(VALUE(MID(AU80,1,2)),TxtPanelShape!$A$2:$C$50,3,0)))), "")</f>
        <v/>
      </c>
      <c r="AW80" s="79" t="str">
        <f>IFERROR(IF(VALUE(MID(AU80,1,1))=1, ", "&amp;VLOOKUP(VALUE(MID(AU80,2,1)), TxtPanelShape!$H$2:$I$50, 2, 0), IF(VALUE(MID(AU80,1,1))&gt;=7, ", "&amp;VLOOKUP(VALUE(MID(AU80,2,1)), TxtPanelShape!$H$2:$I$50, 2, 0),"")), "")</f>
        <v/>
      </c>
      <c r="AX80" s="79" t="str">
        <f>IFERROR(IF(VALUE(MID(AU80,1,1))=1, ", "&amp;VLOOKUP(VALUE(MID(AU80,3,1)), TxtPanelShape!$O$2:$P$50, 2, 0), IF(VALUE(MID(AU80,1,1))&gt;=7, ", "&amp;VLOOKUP(VALUE(MID(AU80,3,1)), TxtPanelShape!$O$2:$P$50, 2, 0),"")),"")</f>
        <v/>
      </c>
      <c r="AY80" s="79" t="str">
        <f>IFERROR("; "&amp;VLOOKUP(VALUE(MID(AU80,4,1)), TxtPanelShape!$V$2:$W$50,2,0),"")</f>
        <v/>
      </c>
      <c r="AZ80" s="79" t="str">
        <f t="shared" si="25"/>
        <v/>
      </c>
      <c r="BA80" s="71"/>
      <c r="BB80" s="79" t="str">
        <f>IFERROR(IF(VALUE(MID(BA80,1,1))=1, VLOOKUP(VALUE(MID(BA80,1,1)), TxtPanelShape!$A$2:$C$50, 3, 0), (IF(VALUE(MID(BA80,1,1))&gt;=7, VLOOKUP(VALUE(MID(BA80,1,1)), TxtPanelShape!$A$2:$C$50, 3, 0),VLOOKUP(VALUE(MID(BA80,1,2)),TxtPanelShape!$A$2:$C$50,3,0)))), "")</f>
        <v/>
      </c>
      <c r="BC80" s="79" t="str">
        <f>IFERROR(IF(VALUE(MID(BA80,1,1))=1, ", "&amp;VLOOKUP(VALUE(MID(BA80,2,1)), TxtPanelShape!$H$2:$I$50, 2, 0), IF(VALUE(MID(BA80,1,1))&gt;=7, ", "&amp;VLOOKUP(VALUE(MID(BA80,2,1)), TxtPanelShape!$H$2:$I$50, 2, 0),"")), "")</f>
        <v/>
      </c>
      <c r="BD80" s="79" t="str">
        <f>IFERROR(IF(VALUE(MID(BA80,1,1))=1, ", "&amp;VLOOKUP(VALUE(MID(BA80,3,1)), TxtPanelShape!$O$2:$P$50, 2, 0), IF(VALUE(MID(BA80,1,1))&gt;=7, ", "&amp;VLOOKUP(VALUE(MID(BA80,3,1)), TxtPanelShape!$O$2:$P$50, 2, 0),"")),"")</f>
        <v/>
      </c>
      <c r="BE80" s="79" t="str">
        <f>IFERROR("; "&amp;VLOOKUP(VALUE(MID(BA80,4,1)), TxtPanelShape!$V$2:$W$50,2,0),"")</f>
        <v/>
      </c>
      <c r="BF80" s="79" t="str">
        <f t="shared" si="26"/>
        <v/>
      </c>
      <c r="BG80" s="71"/>
      <c r="BH80" s="79" t="str">
        <f>IFERROR(VLOOKUP(BG80, TxtPanelDefinition!$A$2:$B$50, 2, 0),"")</f>
        <v/>
      </c>
      <c r="BI80" s="71"/>
      <c r="BJ80" s="79" t="str">
        <f>IFERROR(VLOOKUP(BI80, TxtPanelDefinition!$A$2:$B$50, 2, 0),"")</f>
        <v/>
      </c>
      <c r="BK80" s="71"/>
      <c r="BL80" s="79" t="str">
        <f>IFERROR(VLOOKUP(BK80, InscrTechniques!$A$2:$B$50, 2, 0),"")</f>
        <v/>
      </c>
      <c r="BM80" s="71"/>
      <c r="BN80" s="79" t="str">
        <f>IFERROR(VLOOKUP(BM80, InscrTechniques!$A$2:$B$50, 2, 0),"")</f>
        <v/>
      </c>
      <c r="BO80" s="71"/>
      <c r="BP80" s="79" t="str">
        <f>IFERROR(VLOOKUP(BO80, InscrTechniques!$A$2:$B$50, 2, 0),"")</f>
        <v/>
      </c>
      <c r="BQ80" s="71"/>
      <c r="BR80" s="79" t="str">
        <f>IFERROR(VLOOKUP(BQ80, InscrTechniques!$A$2:$B$50, 2, 0),"")</f>
        <v/>
      </c>
      <c r="BS80" s="71"/>
      <c r="BT80" s="79" t="str">
        <f>IFERROR(VLOOKUP(BS80, InscrTechniques!$A$2:$B$50, 2, 0),"")</f>
        <v/>
      </c>
      <c r="BU80" s="71"/>
      <c r="BV80" s="79" t="str">
        <f>IFERROR(VLOOKUP(BU80, InscrTechniques!$A$2:$B$50, 2, 0),"")</f>
        <v/>
      </c>
      <c r="BW80" s="125"/>
      <c r="BX80" s="79" t="str">
        <f>IFERROR(VLOOKUP(BW80, InscrTechniques!$A$2:$B$50, 2, 0),"")</f>
        <v/>
      </c>
      <c r="BY80" s="125"/>
      <c r="BZ80" s="79" t="str">
        <f>IFERROR(VLOOKUP(BY80, InscrTechniques!$A$2:$B$50, 2, 0),"")</f>
        <v/>
      </c>
      <c r="CA80" s="74"/>
      <c r="CB80" s="114" t="str">
        <f>IFERROR(VLOOKUP(CA80, LetterStyle!$A$2:$B$50, 2, 0),"")</f>
        <v/>
      </c>
      <c r="CC80" s="74"/>
      <c r="CD80" s="114" t="str">
        <f>IFERROR(VLOOKUP(CC80, LetterStyle!$A$2:$B$50, 2, 0),"")</f>
        <v/>
      </c>
      <c r="CE80" s="74"/>
      <c r="CF80" s="114" t="str">
        <f>IFERROR(VLOOKUP(CE80, LetterStyle!$A$2:$B$50, 2, 0),"")</f>
        <v/>
      </c>
      <c r="CG80" s="74"/>
      <c r="CH80" s="79" t="str">
        <f>IFERROR(VLOOKUP(CG80, LetterStyle!$A$2:$B$50, 2, 0),"")</f>
        <v/>
      </c>
      <c r="CI80" s="71"/>
      <c r="CJ80" s="79" t="str">
        <f>IFERROR(VLOOKUP(CI80, DecMotifs!$A$1:$B$306, 2, 0),"")</f>
        <v/>
      </c>
      <c r="CK80" s="71"/>
      <c r="CL80" s="79" t="str">
        <f>IFERROR(VLOOKUP(CK80, DecMotifs!$A$1:$B$306, 2, 0),"")</f>
        <v/>
      </c>
      <c r="CM80" s="71"/>
      <c r="CN80" s="79" t="str">
        <f>IFERROR(VLOOKUP(CM80, DecMotifs!$A$1:$B$306, 2, 0),"")</f>
        <v/>
      </c>
      <c r="CO80" s="71"/>
      <c r="CP80" s="79" t="str">
        <f>IFERROR(VLOOKUP(CO80, MarginalDec!$A$2:$B$253, 2, 0),"")</f>
        <v/>
      </c>
      <c r="CQ80" s="71"/>
      <c r="CR80" s="79" t="str">
        <f>IFERROR(VLOOKUP(CQ80, MarginalDec!$A$2:$B$253, 2, 0),"")</f>
        <v/>
      </c>
      <c r="CS80" s="71"/>
      <c r="CT80" s="79" t="str">
        <f>IFERROR(VLOOKUP(CS80, MarginalDec!$A$2:$B$253, 2, 0),"")</f>
        <v/>
      </c>
      <c r="CU80" s="71"/>
      <c r="CV80" s="79" t="str">
        <f>IF(ISBLANK(CU80),"", IFERROR(VLOOKUP(CU80, Tooling!$A$2:$B$252, 2, 0),""))</f>
        <v/>
      </c>
      <c r="CW80" s="71"/>
      <c r="CX80" s="79" t="str">
        <f>IF(ISBLANK(CW80),"", IFERROR(VLOOKUP(CW80, Tooling!$A$2:$B$252, 2, 0),""))</f>
        <v/>
      </c>
      <c r="CY80" s="71"/>
      <c r="CZ80" s="79" t="str">
        <f>IF(ISBLANK(CY80),"", IFERROR(VLOOKUP(CY80, Repairs!$A$2:$B$252, 2, 0),""))</f>
        <v/>
      </c>
      <c r="DA80" s="77"/>
      <c r="DB80" s="71"/>
      <c r="DC80" s="79" t="str">
        <f>IFERROR(VLOOKUP(DB80, DatingReason!$A$2:$B$252, 2, 0),"")</f>
        <v/>
      </c>
      <c r="DD80" s="123" t="str">
        <f t="shared" si="27"/>
        <v/>
      </c>
      <c r="DF80" s="119" t="str">
        <f t="array" ref="DF80">IF(AND($B80&lt;&gt;"", $DE80&lt;&gt;"", $DE80&lt;&gt;"No"),MAX(IF($B80=PEOPLE!$B$4:$B$1000, PEOPLE!$Q$4:$Q$1000,""))+100,"")</f>
        <v/>
      </c>
      <c r="DG80" s="68"/>
      <c r="DH80" s="76">
        <f>COUNTIF(PEOPLE!B:B, MEMORIALS!B80)</f>
        <v>0</v>
      </c>
      <c r="DI80" s="82"/>
      <c r="DJ80" s="82"/>
      <c r="DK80" s="82"/>
      <c r="DL80" s="68"/>
      <c r="DM80" s="68"/>
      <c r="DN80" s="68"/>
      <c r="DO80" s="68"/>
      <c r="DP80" s="68"/>
    </row>
    <row r="81" spans="1:120" ht="15" customHeight="1" x14ac:dyDescent="0.25">
      <c r="A81" s="68"/>
      <c r="B81" s="69"/>
      <c r="C81" s="68"/>
      <c r="D81" s="68"/>
      <c r="E81" s="70" t="str">
        <f>IF(D81="","",VLOOKUP(D81,Denomination!$A$2:$B$50, 2, 0))</f>
        <v/>
      </c>
      <c r="F81" s="68"/>
      <c r="G81" s="71"/>
      <c r="H81" s="70" t="str">
        <f>IF(G81="","",VLOOKUP(G81,MCondition!$A$2:$B$50, 2, 0))</f>
        <v/>
      </c>
      <c r="I81" s="72"/>
      <c r="J81" s="71"/>
      <c r="K81" s="70" t="str">
        <f>IF(J81="","",VLOOKUP(J81,ICondition!$A$2:$B$50, 2, 0))</f>
        <v/>
      </c>
      <c r="L81" s="73"/>
      <c r="M81" s="73"/>
      <c r="N81" s="73"/>
      <c r="O81" s="73"/>
      <c r="P81" s="73"/>
      <c r="Q81" s="73"/>
      <c r="R81" s="78"/>
      <c r="S81" s="79" t="str">
        <f>IFERROR(VLOOKUP(R81,Material!$A$2:$B$59, 2, 0),"")</f>
        <v/>
      </c>
      <c r="T81" s="71"/>
      <c r="U81" s="79" t="str">
        <f>IFERROR(VLOOKUP(T81,Material!$A$2:$B$59, 2, 0),"")</f>
        <v/>
      </c>
      <c r="V81" s="71"/>
      <c r="W81" s="79" t="str">
        <f>IFERROR(VLOOKUP(V81,Material!$A$2:$B$59, 2, 0),"")</f>
        <v/>
      </c>
      <c r="X81" s="71"/>
      <c r="Y81" s="79" t="str">
        <f>IFERROR(VLOOKUP(X81,Material!$A$2:$B$59, 2, 0),"")</f>
        <v/>
      </c>
      <c r="Z81" s="71"/>
      <c r="AA81" s="79" t="str">
        <f>IFERROR(VLOOKUP(Z81,Material!$A$2:$B$59, 2, 0),"")</f>
        <v/>
      </c>
      <c r="AB81" s="74"/>
      <c r="AC81" s="75" t="e">
        <f t="shared" si="16"/>
        <v>#VALUE!</v>
      </c>
      <c r="AD81" s="75" t="e">
        <f t="shared" si="17"/>
        <v>#VALUE!</v>
      </c>
      <c r="AE81" s="75" t="e">
        <f t="shared" si="19"/>
        <v>#VALUE!</v>
      </c>
      <c r="AF81" s="75" t="e">
        <f t="shared" si="18"/>
        <v>#VALUE!</v>
      </c>
      <c r="AG81" s="75" t="e">
        <f t="shared" si="20"/>
        <v>#VALUE!</v>
      </c>
      <c r="AH81" s="75" t="e">
        <f t="shared" si="21"/>
        <v>#VALUE!</v>
      </c>
      <c r="AI81" s="75" t="e">
        <f t="shared" si="22"/>
        <v>#VALUE!</v>
      </c>
      <c r="AJ81" s="80" t="e">
        <f t="shared" si="23"/>
        <v>#VALUE!</v>
      </c>
      <c r="AK81" s="79" t="str">
        <f>(IFERROR(VLOOKUP(AB81,Categories!$A$2:$B$20,2,1),""))</f>
        <v/>
      </c>
      <c r="AL81" s="79" t="str">
        <f ca="1">IFERROR(VLOOKUP((HLOOKUP((VLOOKUP($AB81,Categories!$A$2:$F$20,3,1)), $AB$3:$AJ81, (ROW()-ROW($AB$3)+1), 0)), INDIRECT(VLOOKUP($AB81,Categories!$A$2:$F$20,6,1)),2,0),AK81)</f>
        <v/>
      </c>
      <c r="AM81" s="79" t="str">
        <f ca="1">IFERROR(VLOOKUP((HLOOKUP((VLOOKUP($AB81,Categories!$A$2:$F$20,4,1)),$AB$3:$AJ81,(ROW()-ROW($AB$3)+1),0)),INDIRECT(VLOOKUP($AB81,Categories!$A$2:$H$20,7,1)),2,0),"")</f>
        <v/>
      </c>
      <c r="AN81" s="79" t="str">
        <f ca="1">IFERROR(VLOOKUP((HLOOKUP((VLOOKUP($AB81,Categories!$A$2:$F$20,5,1)), $AB$3:$AJ81, (ROW()-ROW($AB$3)+1), 0)), INDIRECT(VLOOKUP($AB81,Categories!$A$2:$H$20,8,1)),2,0),"")</f>
        <v/>
      </c>
      <c r="AO81" s="79" t="str">
        <f t="shared" ca="1" si="24"/>
        <v/>
      </c>
      <c r="AP81" s="81"/>
      <c r="AQ81" s="70" t="str">
        <f>IFERROR(VLOOKUP(VALUE(MID(AP81,1,1)),AdditionalElements!$A$2:$B$50,2,0),"")</f>
        <v/>
      </c>
      <c r="AR81" s="70" t="str">
        <f>IFERROR(VLOOKUP(VALUE(MID(AP81,2,1)),AdditionalElements!$H$2:$I$50,2,0),"")</f>
        <v/>
      </c>
      <c r="AS81" s="70" t="str">
        <f>IFERROR(VLOOKUP(VALUE(MID(AP81,3,1)),AdditionalElements!$O$2:$P$50,2,0),"")</f>
        <v/>
      </c>
      <c r="AT81" s="70" t="str">
        <f>IFERROR(VLOOKUP(VALUE(MID(AP81,4,1)),AdditionalElements!$V$2:$W$50,2,0),"")</f>
        <v/>
      </c>
      <c r="AU81" s="71"/>
      <c r="AV81" s="79" t="str">
        <f>IFERROR(IF(VALUE(MID(AU81,1,1))=1, VLOOKUP(VALUE(MID(AU81,1,1)), TxtPanelShape!$A$2:$C$50, 3, 0), (IF(VALUE(MID(AU81,1,1))&gt;=7, VLOOKUP(VALUE(MID(AU81,1,1)), TxtPanelShape!$A$2:$C$50, 3, 0),VLOOKUP(VALUE(MID(AU81,1,2)),TxtPanelShape!$A$2:$C$50,3,0)))), "")</f>
        <v/>
      </c>
      <c r="AW81" s="79" t="str">
        <f>IFERROR(IF(VALUE(MID(AU81,1,1))=1, ", "&amp;VLOOKUP(VALUE(MID(AU81,2,1)), TxtPanelShape!$H$2:$I$50, 2, 0), IF(VALUE(MID(AU81,1,1))&gt;=7, ", "&amp;VLOOKUP(VALUE(MID(AU81,2,1)), TxtPanelShape!$H$2:$I$50, 2, 0),"")), "")</f>
        <v/>
      </c>
      <c r="AX81" s="79" t="str">
        <f>IFERROR(IF(VALUE(MID(AU81,1,1))=1, ", "&amp;VLOOKUP(VALUE(MID(AU81,3,1)), TxtPanelShape!$O$2:$P$50, 2, 0), IF(VALUE(MID(AU81,1,1))&gt;=7, ", "&amp;VLOOKUP(VALUE(MID(AU81,3,1)), TxtPanelShape!$O$2:$P$50, 2, 0),"")),"")</f>
        <v/>
      </c>
      <c r="AY81" s="79" t="str">
        <f>IFERROR("; "&amp;VLOOKUP(VALUE(MID(AU81,4,1)), TxtPanelShape!$V$2:$W$50,2,0),"")</f>
        <v/>
      </c>
      <c r="AZ81" s="79" t="str">
        <f t="shared" si="25"/>
        <v/>
      </c>
      <c r="BA81" s="71"/>
      <c r="BB81" s="79" t="str">
        <f>IFERROR(IF(VALUE(MID(BA81,1,1))=1, VLOOKUP(VALUE(MID(BA81,1,1)), TxtPanelShape!$A$2:$C$50, 3, 0), (IF(VALUE(MID(BA81,1,1))&gt;=7, VLOOKUP(VALUE(MID(BA81,1,1)), TxtPanelShape!$A$2:$C$50, 3, 0),VLOOKUP(VALUE(MID(BA81,1,2)),TxtPanelShape!$A$2:$C$50,3,0)))), "")</f>
        <v/>
      </c>
      <c r="BC81" s="79" t="str">
        <f>IFERROR(IF(VALUE(MID(BA81,1,1))=1, ", "&amp;VLOOKUP(VALUE(MID(BA81,2,1)), TxtPanelShape!$H$2:$I$50, 2, 0), IF(VALUE(MID(BA81,1,1))&gt;=7, ", "&amp;VLOOKUP(VALUE(MID(BA81,2,1)), TxtPanelShape!$H$2:$I$50, 2, 0),"")), "")</f>
        <v/>
      </c>
      <c r="BD81" s="79" t="str">
        <f>IFERROR(IF(VALUE(MID(BA81,1,1))=1, ", "&amp;VLOOKUP(VALUE(MID(BA81,3,1)), TxtPanelShape!$O$2:$P$50, 2, 0), IF(VALUE(MID(BA81,1,1))&gt;=7, ", "&amp;VLOOKUP(VALUE(MID(BA81,3,1)), TxtPanelShape!$O$2:$P$50, 2, 0),"")),"")</f>
        <v/>
      </c>
      <c r="BE81" s="79" t="str">
        <f>IFERROR("; "&amp;VLOOKUP(VALUE(MID(BA81,4,1)), TxtPanelShape!$V$2:$W$50,2,0),"")</f>
        <v/>
      </c>
      <c r="BF81" s="79" t="str">
        <f t="shared" si="26"/>
        <v/>
      </c>
      <c r="BG81" s="71"/>
      <c r="BH81" s="79" t="str">
        <f>IFERROR(VLOOKUP(BG81, TxtPanelDefinition!$A$2:$B$50, 2, 0),"")</f>
        <v/>
      </c>
      <c r="BI81" s="71"/>
      <c r="BJ81" s="79" t="str">
        <f>IFERROR(VLOOKUP(BI81, TxtPanelDefinition!$A$2:$B$50, 2, 0),"")</f>
        <v/>
      </c>
      <c r="BK81" s="71"/>
      <c r="BL81" s="79" t="str">
        <f>IFERROR(VLOOKUP(BK81, InscrTechniques!$A$2:$B$50, 2, 0),"")</f>
        <v/>
      </c>
      <c r="BM81" s="71"/>
      <c r="BN81" s="79" t="str">
        <f>IFERROR(VLOOKUP(BM81, InscrTechniques!$A$2:$B$50, 2, 0),"")</f>
        <v/>
      </c>
      <c r="BO81" s="71"/>
      <c r="BP81" s="79" t="str">
        <f>IFERROR(VLOOKUP(BO81, InscrTechniques!$A$2:$B$50, 2, 0),"")</f>
        <v/>
      </c>
      <c r="BQ81" s="71"/>
      <c r="BR81" s="79" t="str">
        <f>IFERROR(VLOOKUP(BQ81, InscrTechniques!$A$2:$B$50, 2, 0),"")</f>
        <v/>
      </c>
      <c r="BS81" s="71"/>
      <c r="BT81" s="79" t="str">
        <f>IFERROR(VLOOKUP(BS81, InscrTechniques!$A$2:$B$50, 2, 0),"")</f>
        <v/>
      </c>
      <c r="BU81" s="71"/>
      <c r="BV81" s="79" t="str">
        <f>IFERROR(VLOOKUP(BU81, InscrTechniques!$A$2:$B$50, 2, 0),"")</f>
        <v/>
      </c>
      <c r="BW81" s="125"/>
      <c r="BX81" s="79" t="str">
        <f>IFERROR(VLOOKUP(BW81, InscrTechniques!$A$2:$B$50, 2, 0),"")</f>
        <v/>
      </c>
      <c r="BY81" s="125"/>
      <c r="BZ81" s="79" t="str">
        <f>IFERROR(VLOOKUP(BY81, InscrTechniques!$A$2:$B$50, 2, 0),"")</f>
        <v/>
      </c>
      <c r="CA81" s="74"/>
      <c r="CB81" s="114" t="str">
        <f>IFERROR(VLOOKUP(CA81, LetterStyle!$A$2:$B$50, 2, 0),"")</f>
        <v/>
      </c>
      <c r="CC81" s="74"/>
      <c r="CD81" s="114" t="str">
        <f>IFERROR(VLOOKUP(CC81, LetterStyle!$A$2:$B$50, 2, 0),"")</f>
        <v/>
      </c>
      <c r="CE81" s="74"/>
      <c r="CF81" s="114" t="str">
        <f>IFERROR(VLOOKUP(CE81, LetterStyle!$A$2:$B$50, 2, 0),"")</f>
        <v/>
      </c>
      <c r="CG81" s="74"/>
      <c r="CH81" s="79" t="str">
        <f>IFERROR(VLOOKUP(CG81, LetterStyle!$A$2:$B$50, 2, 0),"")</f>
        <v/>
      </c>
      <c r="CI81" s="71"/>
      <c r="CJ81" s="79" t="str">
        <f>IFERROR(VLOOKUP(CI81, DecMotifs!$A$1:$B$306, 2, 0),"")</f>
        <v/>
      </c>
      <c r="CK81" s="71"/>
      <c r="CL81" s="79" t="str">
        <f>IFERROR(VLOOKUP(CK81, DecMotifs!$A$1:$B$306, 2, 0),"")</f>
        <v/>
      </c>
      <c r="CM81" s="71"/>
      <c r="CN81" s="79" t="str">
        <f>IFERROR(VLOOKUP(CM81, DecMotifs!$A$1:$B$306, 2, 0),"")</f>
        <v/>
      </c>
      <c r="CO81" s="71"/>
      <c r="CP81" s="79" t="str">
        <f>IFERROR(VLOOKUP(CO81, MarginalDec!$A$2:$B$253, 2, 0),"")</f>
        <v/>
      </c>
      <c r="CQ81" s="71"/>
      <c r="CR81" s="79" t="str">
        <f>IFERROR(VLOOKUP(CQ81, MarginalDec!$A$2:$B$253, 2, 0),"")</f>
        <v/>
      </c>
      <c r="CS81" s="71"/>
      <c r="CT81" s="79" t="str">
        <f>IFERROR(VLOOKUP(CS81, MarginalDec!$A$2:$B$253, 2, 0),"")</f>
        <v/>
      </c>
      <c r="CU81" s="71"/>
      <c r="CV81" s="79" t="str">
        <f>IF(ISBLANK(CU81),"", IFERROR(VLOOKUP(CU81, Tooling!$A$2:$B$252, 2, 0),""))</f>
        <v/>
      </c>
      <c r="CW81" s="71"/>
      <c r="CX81" s="79" t="str">
        <f>IF(ISBLANK(CW81),"", IFERROR(VLOOKUP(CW81, Tooling!$A$2:$B$252, 2, 0),""))</f>
        <v/>
      </c>
      <c r="CY81" s="71"/>
      <c r="CZ81" s="79" t="str">
        <f>IF(ISBLANK(CY81),"", IFERROR(VLOOKUP(CY81, Repairs!$A$2:$B$252, 2, 0),""))</f>
        <v/>
      </c>
      <c r="DA81" s="77"/>
      <c r="DB81" s="71"/>
      <c r="DC81" s="79" t="str">
        <f>IFERROR(VLOOKUP(DB81, DatingReason!$A$2:$B$252, 2, 0),"")</f>
        <v/>
      </c>
      <c r="DD81" s="123" t="str">
        <f t="shared" si="27"/>
        <v/>
      </c>
      <c r="DF81" s="119" t="str">
        <f t="array" ref="DF81">IF(AND($B81&lt;&gt;"", $DE81&lt;&gt;"", $DE81&lt;&gt;"No"),MAX(IF($B81=PEOPLE!$B$4:$B$1000, PEOPLE!$Q$4:$Q$1000,""))+100,"")</f>
        <v/>
      </c>
      <c r="DG81" s="68"/>
      <c r="DH81" s="76">
        <f>COUNTIF(PEOPLE!B:B, MEMORIALS!B81)</f>
        <v>0</v>
      </c>
      <c r="DI81" s="82"/>
      <c r="DJ81" s="82"/>
      <c r="DK81" s="82"/>
      <c r="DL81" s="68"/>
      <c r="DM81" s="68"/>
      <c r="DN81" s="68"/>
      <c r="DO81" s="68"/>
      <c r="DP81" s="68"/>
    </row>
    <row r="82" spans="1:120" ht="15" customHeight="1" x14ac:dyDescent="0.25">
      <c r="A82" s="68"/>
      <c r="B82" s="69"/>
      <c r="C82" s="68"/>
      <c r="D82" s="68"/>
      <c r="E82" s="70" t="str">
        <f>IF(D82="","",VLOOKUP(D82,Denomination!$A$2:$B$50, 2, 0))</f>
        <v/>
      </c>
      <c r="F82" s="68"/>
      <c r="G82" s="71"/>
      <c r="H82" s="70" t="str">
        <f>IF(G82="","",VLOOKUP(G82,MCondition!$A$2:$B$50, 2, 0))</f>
        <v/>
      </c>
      <c r="I82" s="72"/>
      <c r="J82" s="71"/>
      <c r="K82" s="70" t="str">
        <f>IF(J82="","",VLOOKUP(J82,ICondition!$A$2:$B$50, 2, 0))</f>
        <v/>
      </c>
      <c r="L82" s="73"/>
      <c r="M82" s="73"/>
      <c r="N82" s="73"/>
      <c r="O82" s="73"/>
      <c r="P82" s="73"/>
      <c r="Q82" s="73"/>
      <c r="R82" s="78"/>
      <c r="S82" s="79" t="str">
        <f>IFERROR(VLOOKUP(R82,Material!$A$2:$B$59, 2, 0),"")</f>
        <v/>
      </c>
      <c r="T82" s="71"/>
      <c r="U82" s="79" t="str">
        <f>IFERROR(VLOOKUP(T82,Material!$A$2:$B$59, 2, 0),"")</f>
        <v/>
      </c>
      <c r="V82" s="71"/>
      <c r="W82" s="79" t="str">
        <f>IFERROR(VLOOKUP(V82,Material!$A$2:$B$59, 2, 0),"")</f>
        <v/>
      </c>
      <c r="X82" s="71"/>
      <c r="Y82" s="79" t="str">
        <f>IFERROR(VLOOKUP(X82,Material!$A$2:$B$59, 2, 0),"")</f>
        <v/>
      </c>
      <c r="Z82" s="71"/>
      <c r="AA82" s="79" t="str">
        <f>IFERROR(VLOOKUP(Z82,Material!$A$2:$B$59, 2, 0),"")</f>
        <v/>
      </c>
      <c r="AB82" s="74"/>
      <c r="AC82" s="75" t="e">
        <f t="shared" si="16"/>
        <v>#VALUE!</v>
      </c>
      <c r="AD82" s="75" t="e">
        <f t="shared" si="17"/>
        <v>#VALUE!</v>
      </c>
      <c r="AE82" s="75" t="e">
        <f t="shared" si="19"/>
        <v>#VALUE!</v>
      </c>
      <c r="AF82" s="75" t="e">
        <f t="shared" si="18"/>
        <v>#VALUE!</v>
      </c>
      <c r="AG82" s="75" t="e">
        <f t="shared" si="20"/>
        <v>#VALUE!</v>
      </c>
      <c r="AH82" s="75" t="e">
        <f t="shared" si="21"/>
        <v>#VALUE!</v>
      </c>
      <c r="AI82" s="75" t="e">
        <f t="shared" si="22"/>
        <v>#VALUE!</v>
      </c>
      <c r="AJ82" s="80" t="e">
        <f t="shared" si="23"/>
        <v>#VALUE!</v>
      </c>
      <c r="AK82" s="79" t="str">
        <f>(IFERROR(VLOOKUP(AB82,Categories!$A$2:$B$20,2,1),""))</f>
        <v/>
      </c>
      <c r="AL82" s="79" t="str">
        <f ca="1">IFERROR(VLOOKUP((HLOOKUP((VLOOKUP($AB82,Categories!$A$2:$F$20,3,1)), $AB$3:$AJ82, (ROW()-ROW($AB$3)+1), 0)), INDIRECT(VLOOKUP($AB82,Categories!$A$2:$F$20,6,1)),2,0),AK82)</f>
        <v/>
      </c>
      <c r="AM82" s="79" t="str">
        <f ca="1">IFERROR(VLOOKUP((HLOOKUP((VLOOKUP($AB82,Categories!$A$2:$F$20,4,1)),$AB$3:$AJ82,(ROW()-ROW($AB$3)+1),0)),INDIRECT(VLOOKUP($AB82,Categories!$A$2:$H$20,7,1)),2,0),"")</f>
        <v/>
      </c>
      <c r="AN82" s="79" t="str">
        <f ca="1">IFERROR(VLOOKUP((HLOOKUP((VLOOKUP($AB82,Categories!$A$2:$F$20,5,1)), $AB$3:$AJ82, (ROW()-ROW($AB$3)+1), 0)), INDIRECT(VLOOKUP($AB82,Categories!$A$2:$H$20,8,1)),2,0),"")</f>
        <v/>
      </c>
      <c r="AO82" s="79" t="str">
        <f t="shared" ca="1" si="24"/>
        <v/>
      </c>
      <c r="AP82" s="81"/>
      <c r="AQ82" s="70" t="str">
        <f>IFERROR(VLOOKUP(VALUE(MID(AP82,1,1)),AdditionalElements!$A$2:$B$50,2,0),"")</f>
        <v/>
      </c>
      <c r="AR82" s="70" t="str">
        <f>IFERROR(VLOOKUP(VALUE(MID(AP82,2,1)),AdditionalElements!$H$2:$I$50,2,0),"")</f>
        <v/>
      </c>
      <c r="AS82" s="70" t="str">
        <f>IFERROR(VLOOKUP(VALUE(MID(AP82,3,1)),AdditionalElements!$O$2:$P$50,2,0),"")</f>
        <v/>
      </c>
      <c r="AT82" s="70" t="str">
        <f>IFERROR(VLOOKUP(VALUE(MID(AP82,4,1)),AdditionalElements!$V$2:$W$50,2,0),"")</f>
        <v/>
      </c>
      <c r="AU82" s="71"/>
      <c r="AV82" s="79" t="str">
        <f>IFERROR(IF(VALUE(MID(AU82,1,1))=1, VLOOKUP(VALUE(MID(AU82,1,1)), TxtPanelShape!$A$2:$C$50, 3, 0), (IF(VALUE(MID(AU82,1,1))&gt;=7, VLOOKUP(VALUE(MID(AU82,1,1)), TxtPanelShape!$A$2:$C$50, 3, 0),VLOOKUP(VALUE(MID(AU82,1,2)),TxtPanelShape!$A$2:$C$50,3,0)))), "")</f>
        <v/>
      </c>
      <c r="AW82" s="79" t="str">
        <f>IFERROR(IF(VALUE(MID(AU82,1,1))=1, ", "&amp;VLOOKUP(VALUE(MID(AU82,2,1)), TxtPanelShape!$H$2:$I$50, 2, 0), IF(VALUE(MID(AU82,1,1))&gt;=7, ", "&amp;VLOOKUP(VALUE(MID(AU82,2,1)), TxtPanelShape!$H$2:$I$50, 2, 0),"")), "")</f>
        <v/>
      </c>
      <c r="AX82" s="79" t="str">
        <f>IFERROR(IF(VALUE(MID(AU82,1,1))=1, ", "&amp;VLOOKUP(VALUE(MID(AU82,3,1)), TxtPanelShape!$O$2:$P$50, 2, 0), IF(VALUE(MID(AU82,1,1))&gt;=7, ", "&amp;VLOOKUP(VALUE(MID(AU82,3,1)), TxtPanelShape!$O$2:$P$50, 2, 0),"")),"")</f>
        <v/>
      </c>
      <c r="AY82" s="79" t="str">
        <f>IFERROR("; "&amp;VLOOKUP(VALUE(MID(AU82,4,1)), TxtPanelShape!$V$2:$W$50,2,0),"")</f>
        <v/>
      </c>
      <c r="AZ82" s="79" t="str">
        <f t="shared" si="25"/>
        <v/>
      </c>
      <c r="BA82" s="71"/>
      <c r="BB82" s="79" t="str">
        <f>IFERROR(IF(VALUE(MID(BA82,1,1))=1, VLOOKUP(VALUE(MID(BA82,1,1)), TxtPanelShape!$A$2:$C$50, 3, 0), (IF(VALUE(MID(BA82,1,1))&gt;=7, VLOOKUP(VALUE(MID(BA82,1,1)), TxtPanelShape!$A$2:$C$50, 3, 0),VLOOKUP(VALUE(MID(BA82,1,2)),TxtPanelShape!$A$2:$C$50,3,0)))), "")</f>
        <v/>
      </c>
      <c r="BC82" s="79" t="str">
        <f>IFERROR(IF(VALUE(MID(BA82,1,1))=1, ", "&amp;VLOOKUP(VALUE(MID(BA82,2,1)), TxtPanelShape!$H$2:$I$50, 2, 0), IF(VALUE(MID(BA82,1,1))&gt;=7, ", "&amp;VLOOKUP(VALUE(MID(BA82,2,1)), TxtPanelShape!$H$2:$I$50, 2, 0),"")), "")</f>
        <v/>
      </c>
      <c r="BD82" s="79" t="str">
        <f>IFERROR(IF(VALUE(MID(BA82,1,1))=1, ", "&amp;VLOOKUP(VALUE(MID(BA82,3,1)), TxtPanelShape!$O$2:$P$50, 2, 0), IF(VALUE(MID(BA82,1,1))&gt;=7, ", "&amp;VLOOKUP(VALUE(MID(BA82,3,1)), TxtPanelShape!$O$2:$P$50, 2, 0),"")),"")</f>
        <v/>
      </c>
      <c r="BE82" s="79" t="str">
        <f>IFERROR("; "&amp;VLOOKUP(VALUE(MID(BA82,4,1)), TxtPanelShape!$V$2:$W$50,2,0),"")</f>
        <v/>
      </c>
      <c r="BF82" s="79" t="str">
        <f t="shared" si="26"/>
        <v/>
      </c>
      <c r="BG82" s="71"/>
      <c r="BH82" s="79" t="str">
        <f>IFERROR(VLOOKUP(BG82, TxtPanelDefinition!$A$2:$B$50, 2, 0),"")</f>
        <v/>
      </c>
      <c r="BI82" s="71"/>
      <c r="BJ82" s="79" t="str">
        <f>IFERROR(VLOOKUP(BI82, TxtPanelDefinition!$A$2:$B$50, 2, 0),"")</f>
        <v/>
      </c>
      <c r="BK82" s="71"/>
      <c r="BL82" s="79" t="str">
        <f>IFERROR(VLOOKUP(BK82, InscrTechniques!$A$2:$B$50, 2, 0),"")</f>
        <v/>
      </c>
      <c r="BM82" s="71"/>
      <c r="BN82" s="79" t="str">
        <f>IFERROR(VLOOKUP(BM82, InscrTechniques!$A$2:$B$50, 2, 0),"")</f>
        <v/>
      </c>
      <c r="BO82" s="71"/>
      <c r="BP82" s="79" t="str">
        <f>IFERROR(VLOOKUP(BO82, InscrTechniques!$A$2:$B$50, 2, 0),"")</f>
        <v/>
      </c>
      <c r="BQ82" s="71"/>
      <c r="BR82" s="79" t="str">
        <f>IFERROR(VLOOKUP(BQ82, InscrTechniques!$A$2:$B$50, 2, 0),"")</f>
        <v/>
      </c>
      <c r="BS82" s="71"/>
      <c r="BT82" s="79" t="str">
        <f>IFERROR(VLOOKUP(BS82, InscrTechniques!$A$2:$B$50, 2, 0),"")</f>
        <v/>
      </c>
      <c r="BU82" s="71"/>
      <c r="BV82" s="79" t="str">
        <f>IFERROR(VLOOKUP(BU82, InscrTechniques!$A$2:$B$50, 2, 0),"")</f>
        <v/>
      </c>
      <c r="BW82" s="125"/>
      <c r="BX82" s="79" t="str">
        <f>IFERROR(VLOOKUP(BW82, InscrTechniques!$A$2:$B$50, 2, 0),"")</f>
        <v/>
      </c>
      <c r="BY82" s="125"/>
      <c r="BZ82" s="79" t="str">
        <f>IFERROR(VLOOKUP(BY82, InscrTechniques!$A$2:$B$50, 2, 0),"")</f>
        <v/>
      </c>
      <c r="CA82" s="74"/>
      <c r="CB82" s="114" t="str">
        <f>IFERROR(VLOOKUP(CA82, LetterStyle!$A$2:$B$50, 2, 0),"")</f>
        <v/>
      </c>
      <c r="CC82" s="74"/>
      <c r="CD82" s="114" t="str">
        <f>IFERROR(VLOOKUP(CC82, LetterStyle!$A$2:$B$50, 2, 0),"")</f>
        <v/>
      </c>
      <c r="CE82" s="74"/>
      <c r="CF82" s="114" t="str">
        <f>IFERROR(VLOOKUP(CE82, LetterStyle!$A$2:$B$50, 2, 0),"")</f>
        <v/>
      </c>
      <c r="CG82" s="74"/>
      <c r="CH82" s="79" t="str">
        <f>IFERROR(VLOOKUP(CG82, LetterStyle!$A$2:$B$50, 2, 0),"")</f>
        <v/>
      </c>
      <c r="CI82" s="71"/>
      <c r="CJ82" s="79" t="str">
        <f>IFERROR(VLOOKUP(CI82, DecMotifs!$A$1:$B$306, 2, 0),"")</f>
        <v/>
      </c>
      <c r="CK82" s="71"/>
      <c r="CL82" s="79" t="str">
        <f>IFERROR(VLOOKUP(CK82, DecMotifs!$A$1:$B$306, 2, 0),"")</f>
        <v/>
      </c>
      <c r="CM82" s="71"/>
      <c r="CN82" s="79" t="str">
        <f>IFERROR(VLOOKUP(CM82, DecMotifs!$A$1:$B$306, 2, 0),"")</f>
        <v/>
      </c>
      <c r="CO82" s="71"/>
      <c r="CP82" s="79" t="str">
        <f>IFERROR(VLOOKUP(CO82, MarginalDec!$A$2:$B$253, 2, 0),"")</f>
        <v/>
      </c>
      <c r="CQ82" s="71"/>
      <c r="CR82" s="79" t="str">
        <f>IFERROR(VLOOKUP(CQ82, MarginalDec!$A$2:$B$253, 2, 0),"")</f>
        <v/>
      </c>
      <c r="CS82" s="71"/>
      <c r="CT82" s="79" t="str">
        <f>IFERROR(VLOOKUP(CS82, MarginalDec!$A$2:$B$253, 2, 0),"")</f>
        <v/>
      </c>
      <c r="CU82" s="71"/>
      <c r="CV82" s="79" t="str">
        <f>IF(ISBLANK(CU82),"", IFERROR(VLOOKUP(CU82, Tooling!$A$2:$B$252, 2, 0),""))</f>
        <v/>
      </c>
      <c r="CW82" s="71"/>
      <c r="CX82" s="79" t="str">
        <f>IF(ISBLANK(CW82),"", IFERROR(VLOOKUP(CW82, Tooling!$A$2:$B$252, 2, 0),""))</f>
        <v/>
      </c>
      <c r="CY82" s="71"/>
      <c r="CZ82" s="79" t="str">
        <f>IF(ISBLANK(CY82),"", IFERROR(VLOOKUP(CY82, Repairs!$A$2:$B$252, 2, 0),""))</f>
        <v/>
      </c>
      <c r="DA82" s="77"/>
      <c r="DB82" s="71"/>
      <c r="DC82" s="79" t="str">
        <f>IFERROR(VLOOKUP(DB82, DatingReason!$A$2:$B$252, 2, 0),"")</f>
        <v/>
      </c>
      <c r="DD82" s="123" t="str">
        <f t="shared" si="27"/>
        <v/>
      </c>
      <c r="DF82" s="119" t="str">
        <f t="array" ref="DF82">IF(AND($B82&lt;&gt;"", $DE82&lt;&gt;"", $DE82&lt;&gt;"No"),MAX(IF($B82=PEOPLE!$B$4:$B$1000, PEOPLE!$Q$4:$Q$1000,""))+100,"")</f>
        <v/>
      </c>
      <c r="DG82" s="68"/>
      <c r="DH82" s="76">
        <f>COUNTIF(PEOPLE!B:B, MEMORIALS!B82)</f>
        <v>0</v>
      </c>
      <c r="DI82" s="82"/>
      <c r="DJ82" s="82"/>
      <c r="DK82" s="82"/>
      <c r="DL82" s="68"/>
      <c r="DM82" s="68"/>
      <c r="DN82" s="68"/>
      <c r="DO82" s="68"/>
      <c r="DP82" s="68"/>
    </row>
    <row r="83" spans="1:120" ht="15" customHeight="1" x14ac:dyDescent="0.25">
      <c r="A83" s="68"/>
      <c r="B83" s="69"/>
      <c r="C83" s="68"/>
      <c r="D83" s="68"/>
      <c r="E83" s="70" t="str">
        <f>IF(D83="","",VLOOKUP(D83,Denomination!$A$2:$B$50, 2, 0))</f>
        <v/>
      </c>
      <c r="F83" s="68"/>
      <c r="G83" s="71"/>
      <c r="H83" s="70" t="str">
        <f>IF(G83="","",VLOOKUP(G83,MCondition!$A$2:$B$50, 2, 0))</f>
        <v/>
      </c>
      <c r="I83" s="72"/>
      <c r="J83" s="71"/>
      <c r="K83" s="70" t="str">
        <f>IF(J83="","",VLOOKUP(J83,ICondition!$A$2:$B$50, 2, 0))</f>
        <v/>
      </c>
      <c r="L83" s="73"/>
      <c r="M83" s="73"/>
      <c r="N83" s="73"/>
      <c r="O83" s="73"/>
      <c r="P83" s="73"/>
      <c r="Q83" s="73"/>
      <c r="R83" s="78"/>
      <c r="S83" s="79" t="str">
        <f>IFERROR(VLOOKUP(R83,Material!$A$2:$B$59, 2, 0),"")</f>
        <v/>
      </c>
      <c r="T83" s="71"/>
      <c r="U83" s="79" t="str">
        <f>IFERROR(VLOOKUP(T83,Material!$A$2:$B$59, 2, 0),"")</f>
        <v/>
      </c>
      <c r="V83" s="71"/>
      <c r="W83" s="79" t="str">
        <f>IFERROR(VLOOKUP(V83,Material!$A$2:$B$59, 2, 0),"")</f>
        <v/>
      </c>
      <c r="X83" s="71"/>
      <c r="Y83" s="79" t="str">
        <f>IFERROR(VLOOKUP(X83,Material!$A$2:$B$59, 2, 0),"")</f>
        <v/>
      </c>
      <c r="Z83" s="71"/>
      <c r="AA83" s="79" t="str">
        <f>IFERROR(VLOOKUP(Z83,Material!$A$2:$B$59, 2, 0),"")</f>
        <v/>
      </c>
      <c r="AB83" s="74"/>
      <c r="AC83" s="75" t="e">
        <f t="shared" si="16"/>
        <v>#VALUE!</v>
      </c>
      <c r="AD83" s="75" t="e">
        <f t="shared" si="17"/>
        <v>#VALUE!</v>
      </c>
      <c r="AE83" s="75" t="e">
        <f t="shared" si="19"/>
        <v>#VALUE!</v>
      </c>
      <c r="AF83" s="75" t="e">
        <f t="shared" si="18"/>
        <v>#VALUE!</v>
      </c>
      <c r="AG83" s="75" t="e">
        <f t="shared" si="20"/>
        <v>#VALUE!</v>
      </c>
      <c r="AH83" s="75" t="e">
        <f t="shared" si="21"/>
        <v>#VALUE!</v>
      </c>
      <c r="AI83" s="75" t="e">
        <f t="shared" si="22"/>
        <v>#VALUE!</v>
      </c>
      <c r="AJ83" s="80" t="e">
        <f t="shared" si="23"/>
        <v>#VALUE!</v>
      </c>
      <c r="AK83" s="79" t="str">
        <f>(IFERROR(VLOOKUP(AB83,Categories!$A$2:$B$20,2,1),""))</f>
        <v/>
      </c>
      <c r="AL83" s="79" t="str">
        <f ca="1">IFERROR(VLOOKUP((HLOOKUP((VLOOKUP($AB83,Categories!$A$2:$F$20,3,1)), $AB$3:$AJ83, (ROW()-ROW($AB$3)+1), 0)), INDIRECT(VLOOKUP($AB83,Categories!$A$2:$F$20,6,1)),2,0),AK83)</f>
        <v/>
      </c>
      <c r="AM83" s="79" t="str">
        <f ca="1">IFERROR(VLOOKUP((HLOOKUP((VLOOKUP($AB83,Categories!$A$2:$F$20,4,1)),$AB$3:$AJ83,(ROW()-ROW($AB$3)+1),0)),INDIRECT(VLOOKUP($AB83,Categories!$A$2:$H$20,7,1)),2,0),"")</f>
        <v/>
      </c>
      <c r="AN83" s="79" t="str">
        <f ca="1">IFERROR(VLOOKUP((HLOOKUP((VLOOKUP($AB83,Categories!$A$2:$F$20,5,1)), $AB$3:$AJ83, (ROW()-ROW($AB$3)+1), 0)), INDIRECT(VLOOKUP($AB83,Categories!$A$2:$H$20,8,1)),2,0),"")</f>
        <v/>
      </c>
      <c r="AO83" s="79" t="str">
        <f t="shared" ca="1" si="24"/>
        <v/>
      </c>
      <c r="AP83" s="81"/>
      <c r="AQ83" s="70" t="str">
        <f>IFERROR(VLOOKUP(VALUE(MID(AP83,1,1)),AdditionalElements!$A$2:$B$50,2,0),"")</f>
        <v/>
      </c>
      <c r="AR83" s="70" t="str">
        <f>IFERROR(VLOOKUP(VALUE(MID(AP83,2,1)),AdditionalElements!$H$2:$I$50,2,0),"")</f>
        <v/>
      </c>
      <c r="AS83" s="70" t="str">
        <f>IFERROR(VLOOKUP(VALUE(MID(AP83,3,1)),AdditionalElements!$O$2:$P$50,2,0),"")</f>
        <v/>
      </c>
      <c r="AT83" s="70" t="str">
        <f>IFERROR(VLOOKUP(VALUE(MID(AP83,4,1)),AdditionalElements!$V$2:$W$50,2,0),"")</f>
        <v/>
      </c>
      <c r="AU83" s="71"/>
      <c r="AV83" s="79" t="str">
        <f>IFERROR(IF(VALUE(MID(AU83,1,1))=1, VLOOKUP(VALUE(MID(AU83,1,1)), TxtPanelShape!$A$2:$C$50, 3, 0), (IF(VALUE(MID(AU83,1,1))&gt;=7, VLOOKUP(VALUE(MID(AU83,1,1)), TxtPanelShape!$A$2:$C$50, 3, 0),VLOOKUP(VALUE(MID(AU83,1,2)),TxtPanelShape!$A$2:$C$50,3,0)))), "")</f>
        <v/>
      </c>
      <c r="AW83" s="79" t="str">
        <f>IFERROR(IF(VALUE(MID(AU83,1,1))=1, ", "&amp;VLOOKUP(VALUE(MID(AU83,2,1)), TxtPanelShape!$H$2:$I$50, 2, 0), IF(VALUE(MID(AU83,1,1))&gt;=7, ", "&amp;VLOOKUP(VALUE(MID(AU83,2,1)), TxtPanelShape!$H$2:$I$50, 2, 0),"")), "")</f>
        <v/>
      </c>
      <c r="AX83" s="79" t="str">
        <f>IFERROR(IF(VALUE(MID(AU83,1,1))=1, ", "&amp;VLOOKUP(VALUE(MID(AU83,3,1)), TxtPanelShape!$O$2:$P$50, 2, 0), IF(VALUE(MID(AU83,1,1))&gt;=7, ", "&amp;VLOOKUP(VALUE(MID(AU83,3,1)), TxtPanelShape!$O$2:$P$50, 2, 0),"")),"")</f>
        <v/>
      </c>
      <c r="AY83" s="79" t="str">
        <f>IFERROR("; "&amp;VLOOKUP(VALUE(MID(AU83,4,1)), TxtPanelShape!$V$2:$W$50,2,0),"")</f>
        <v/>
      </c>
      <c r="AZ83" s="79" t="str">
        <f t="shared" si="25"/>
        <v/>
      </c>
      <c r="BA83" s="71"/>
      <c r="BB83" s="79" t="str">
        <f>IFERROR(IF(VALUE(MID(BA83,1,1))=1, VLOOKUP(VALUE(MID(BA83,1,1)), TxtPanelShape!$A$2:$C$50, 3, 0), (IF(VALUE(MID(BA83,1,1))&gt;=7, VLOOKUP(VALUE(MID(BA83,1,1)), TxtPanelShape!$A$2:$C$50, 3, 0),VLOOKUP(VALUE(MID(BA83,1,2)),TxtPanelShape!$A$2:$C$50,3,0)))), "")</f>
        <v/>
      </c>
      <c r="BC83" s="79" t="str">
        <f>IFERROR(IF(VALUE(MID(BA83,1,1))=1, ", "&amp;VLOOKUP(VALUE(MID(BA83,2,1)), TxtPanelShape!$H$2:$I$50, 2, 0), IF(VALUE(MID(BA83,1,1))&gt;=7, ", "&amp;VLOOKUP(VALUE(MID(BA83,2,1)), TxtPanelShape!$H$2:$I$50, 2, 0),"")), "")</f>
        <v/>
      </c>
      <c r="BD83" s="79" t="str">
        <f>IFERROR(IF(VALUE(MID(BA83,1,1))=1, ", "&amp;VLOOKUP(VALUE(MID(BA83,3,1)), TxtPanelShape!$O$2:$P$50, 2, 0), IF(VALUE(MID(BA83,1,1))&gt;=7, ", "&amp;VLOOKUP(VALUE(MID(BA83,3,1)), TxtPanelShape!$O$2:$P$50, 2, 0),"")),"")</f>
        <v/>
      </c>
      <c r="BE83" s="79" t="str">
        <f>IFERROR("; "&amp;VLOOKUP(VALUE(MID(BA83,4,1)), TxtPanelShape!$V$2:$W$50,2,0),"")</f>
        <v/>
      </c>
      <c r="BF83" s="79" t="str">
        <f t="shared" si="26"/>
        <v/>
      </c>
      <c r="BG83" s="71"/>
      <c r="BH83" s="79" t="str">
        <f>IFERROR(VLOOKUP(BG83, TxtPanelDefinition!$A$2:$B$50, 2, 0),"")</f>
        <v/>
      </c>
      <c r="BI83" s="71"/>
      <c r="BJ83" s="79" t="str">
        <f>IFERROR(VLOOKUP(BI83, TxtPanelDefinition!$A$2:$B$50, 2, 0),"")</f>
        <v/>
      </c>
      <c r="BK83" s="71"/>
      <c r="BL83" s="79" t="str">
        <f>IFERROR(VLOOKUP(BK83, InscrTechniques!$A$2:$B$50, 2, 0),"")</f>
        <v/>
      </c>
      <c r="BM83" s="71"/>
      <c r="BN83" s="79" t="str">
        <f>IFERROR(VLOOKUP(BM83, InscrTechniques!$A$2:$B$50, 2, 0),"")</f>
        <v/>
      </c>
      <c r="BO83" s="71"/>
      <c r="BP83" s="79" t="str">
        <f>IFERROR(VLOOKUP(BO83, InscrTechniques!$A$2:$B$50, 2, 0),"")</f>
        <v/>
      </c>
      <c r="BQ83" s="71"/>
      <c r="BR83" s="79" t="str">
        <f>IFERROR(VLOOKUP(BQ83, InscrTechniques!$A$2:$B$50, 2, 0),"")</f>
        <v/>
      </c>
      <c r="BS83" s="71"/>
      <c r="BT83" s="79" t="str">
        <f>IFERROR(VLOOKUP(BS83, InscrTechniques!$A$2:$B$50, 2, 0),"")</f>
        <v/>
      </c>
      <c r="BU83" s="71"/>
      <c r="BV83" s="79" t="str">
        <f>IFERROR(VLOOKUP(BU83, InscrTechniques!$A$2:$B$50, 2, 0),"")</f>
        <v/>
      </c>
      <c r="BW83" s="125"/>
      <c r="BX83" s="79" t="str">
        <f>IFERROR(VLOOKUP(BW83, InscrTechniques!$A$2:$B$50, 2, 0),"")</f>
        <v/>
      </c>
      <c r="BY83" s="125"/>
      <c r="BZ83" s="79" t="str">
        <f>IFERROR(VLOOKUP(BY83, InscrTechniques!$A$2:$B$50, 2, 0),"")</f>
        <v/>
      </c>
      <c r="CA83" s="74"/>
      <c r="CB83" s="114" t="str">
        <f>IFERROR(VLOOKUP(CA83, LetterStyle!$A$2:$B$50, 2, 0),"")</f>
        <v/>
      </c>
      <c r="CC83" s="74"/>
      <c r="CD83" s="114" t="str">
        <f>IFERROR(VLOOKUP(CC83, LetterStyle!$A$2:$B$50, 2, 0),"")</f>
        <v/>
      </c>
      <c r="CE83" s="74"/>
      <c r="CF83" s="114" t="str">
        <f>IFERROR(VLOOKUP(CE83, LetterStyle!$A$2:$B$50, 2, 0),"")</f>
        <v/>
      </c>
      <c r="CG83" s="74"/>
      <c r="CH83" s="79" t="str">
        <f>IFERROR(VLOOKUP(CG83, LetterStyle!$A$2:$B$50, 2, 0),"")</f>
        <v/>
      </c>
      <c r="CI83" s="71"/>
      <c r="CJ83" s="79" t="str">
        <f>IFERROR(VLOOKUP(CI83, DecMotifs!$A$1:$B$306, 2, 0),"")</f>
        <v/>
      </c>
      <c r="CK83" s="71"/>
      <c r="CL83" s="79" t="str">
        <f>IFERROR(VLOOKUP(CK83, DecMotifs!$A$1:$B$306, 2, 0),"")</f>
        <v/>
      </c>
      <c r="CM83" s="71"/>
      <c r="CN83" s="79" t="str">
        <f>IFERROR(VLOOKUP(CM83, DecMotifs!$A$1:$B$306, 2, 0),"")</f>
        <v/>
      </c>
      <c r="CO83" s="71"/>
      <c r="CP83" s="79" t="str">
        <f>IFERROR(VLOOKUP(CO83, MarginalDec!$A$2:$B$253, 2, 0),"")</f>
        <v/>
      </c>
      <c r="CQ83" s="71"/>
      <c r="CR83" s="79" t="str">
        <f>IFERROR(VLOOKUP(CQ83, MarginalDec!$A$2:$B$253, 2, 0),"")</f>
        <v/>
      </c>
      <c r="CS83" s="71"/>
      <c r="CT83" s="79" t="str">
        <f>IFERROR(VLOOKUP(CS83, MarginalDec!$A$2:$B$253, 2, 0),"")</f>
        <v/>
      </c>
      <c r="CU83" s="71"/>
      <c r="CV83" s="79" t="str">
        <f>IF(ISBLANK(CU83),"", IFERROR(VLOOKUP(CU83, Tooling!$A$2:$B$252, 2, 0),""))</f>
        <v/>
      </c>
      <c r="CW83" s="71"/>
      <c r="CX83" s="79" t="str">
        <f>IF(ISBLANK(CW83),"", IFERROR(VLOOKUP(CW83, Tooling!$A$2:$B$252, 2, 0),""))</f>
        <v/>
      </c>
      <c r="CY83" s="71"/>
      <c r="CZ83" s="79" t="str">
        <f>IF(ISBLANK(CY83),"", IFERROR(VLOOKUP(CY83, Repairs!$A$2:$B$252, 2, 0),""))</f>
        <v/>
      </c>
      <c r="DA83" s="77"/>
      <c r="DB83" s="71"/>
      <c r="DC83" s="79" t="str">
        <f>IFERROR(VLOOKUP(DB83, DatingReason!$A$2:$B$252, 2, 0),"")</f>
        <v/>
      </c>
      <c r="DD83" s="123" t="str">
        <f t="shared" si="27"/>
        <v/>
      </c>
      <c r="DF83" s="119" t="str">
        <f t="array" ref="DF83">IF(AND($B83&lt;&gt;"", $DE83&lt;&gt;"", $DE83&lt;&gt;"No"),MAX(IF($B83=PEOPLE!$B$4:$B$1000, PEOPLE!$Q$4:$Q$1000,""))+100,"")</f>
        <v/>
      </c>
      <c r="DG83" s="68"/>
      <c r="DH83" s="76">
        <f>COUNTIF(PEOPLE!B:B, MEMORIALS!B83)</f>
        <v>0</v>
      </c>
      <c r="DI83" s="82"/>
      <c r="DJ83" s="82"/>
      <c r="DK83" s="82"/>
      <c r="DL83" s="68"/>
      <c r="DM83" s="68"/>
      <c r="DN83" s="68"/>
      <c r="DO83" s="68"/>
      <c r="DP83" s="68"/>
    </row>
    <row r="84" spans="1:120" ht="15" customHeight="1" x14ac:dyDescent="0.25">
      <c r="A84" s="68"/>
      <c r="B84" s="69"/>
      <c r="C84" s="68"/>
      <c r="D84" s="68"/>
      <c r="E84" s="70" t="str">
        <f>IF(D84="","",VLOOKUP(D84,Denomination!$A$2:$B$50, 2, 0))</f>
        <v/>
      </c>
      <c r="F84" s="68"/>
      <c r="G84" s="71"/>
      <c r="H84" s="70" t="str">
        <f>IF(G84="","",VLOOKUP(G84,MCondition!$A$2:$B$50, 2, 0))</f>
        <v/>
      </c>
      <c r="I84" s="72"/>
      <c r="J84" s="71"/>
      <c r="K84" s="70" t="str">
        <f>IF(J84="","",VLOOKUP(J84,ICondition!$A$2:$B$50, 2, 0))</f>
        <v/>
      </c>
      <c r="L84" s="73"/>
      <c r="M84" s="73"/>
      <c r="N84" s="73"/>
      <c r="O84" s="73"/>
      <c r="P84" s="73"/>
      <c r="Q84" s="73"/>
      <c r="R84" s="78"/>
      <c r="S84" s="79" t="str">
        <f>IFERROR(VLOOKUP(R84,Material!$A$2:$B$59, 2, 0),"")</f>
        <v/>
      </c>
      <c r="T84" s="71"/>
      <c r="U84" s="79" t="str">
        <f>IFERROR(VLOOKUP(T84,Material!$A$2:$B$59, 2, 0),"")</f>
        <v/>
      </c>
      <c r="V84" s="71"/>
      <c r="W84" s="79" t="str">
        <f>IFERROR(VLOOKUP(V84,Material!$A$2:$B$59, 2, 0),"")</f>
        <v/>
      </c>
      <c r="X84" s="71"/>
      <c r="Y84" s="79" t="str">
        <f>IFERROR(VLOOKUP(X84,Material!$A$2:$B$59, 2, 0),"")</f>
        <v/>
      </c>
      <c r="Z84" s="71"/>
      <c r="AA84" s="79" t="str">
        <f>IFERROR(VLOOKUP(Z84,Material!$A$2:$B$59, 2, 0),"")</f>
        <v/>
      </c>
      <c r="AB84" s="74"/>
      <c r="AC84" s="75" t="e">
        <f t="shared" si="16"/>
        <v>#VALUE!</v>
      </c>
      <c r="AD84" s="75" t="e">
        <f t="shared" si="17"/>
        <v>#VALUE!</v>
      </c>
      <c r="AE84" s="75" t="e">
        <f t="shared" si="19"/>
        <v>#VALUE!</v>
      </c>
      <c r="AF84" s="75" t="e">
        <f t="shared" si="18"/>
        <v>#VALUE!</v>
      </c>
      <c r="AG84" s="75" t="e">
        <f t="shared" si="20"/>
        <v>#VALUE!</v>
      </c>
      <c r="AH84" s="75" t="e">
        <f t="shared" si="21"/>
        <v>#VALUE!</v>
      </c>
      <c r="AI84" s="75" t="e">
        <f t="shared" si="22"/>
        <v>#VALUE!</v>
      </c>
      <c r="AJ84" s="80" t="e">
        <f t="shared" si="23"/>
        <v>#VALUE!</v>
      </c>
      <c r="AK84" s="79" t="str">
        <f>(IFERROR(VLOOKUP(AB84,Categories!$A$2:$B$20,2,1),""))</f>
        <v/>
      </c>
      <c r="AL84" s="79" t="str">
        <f ca="1">IFERROR(VLOOKUP((HLOOKUP((VLOOKUP($AB84,Categories!$A$2:$F$20,3,1)), $AB$3:$AJ84, (ROW()-ROW($AB$3)+1), 0)), INDIRECT(VLOOKUP($AB84,Categories!$A$2:$F$20,6,1)),2,0),AK84)</f>
        <v/>
      </c>
      <c r="AM84" s="79" t="str">
        <f ca="1">IFERROR(VLOOKUP((HLOOKUP((VLOOKUP($AB84,Categories!$A$2:$F$20,4,1)),$AB$3:$AJ84,(ROW()-ROW($AB$3)+1),0)),INDIRECT(VLOOKUP($AB84,Categories!$A$2:$H$20,7,1)),2,0),"")</f>
        <v/>
      </c>
      <c r="AN84" s="79" t="str">
        <f ca="1">IFERROR(VLOOKUP((HLOOKUP((VLOOKUP($AB84,Categories!$A$2:$F$20,5,1)), $AB$3:$AJ84, (ROW()-ROW($AB$3)+1), 0)), INDIRECT(VLOOKUP($AB84,Categories!$A$2:$H$20,8,1)),2,0),"")</f>
        <v/>
      </c>
      <c r="AO84" s="79" t="str">
        <f t="shared" ca="1" si="24"/>
        <v/>
      </c>
      <c r="AP84" s="81"/>
      <c r="AQ84" s="70" t="str">
        <f>IFERROR(VLOOKUP(VALUE(MID(AP84,1,1)),AdditionalElements!$A$2:$B$50,2,0),"")</f>
        <v/>
      </c>
      <c r="AR84" s="70" t="str">
        <f>IFERROR(VLOOKUP(VALUE(MID(AP84,2,1)),AdditionalElements!$H$2:$I$50,2,0),"")</f>
        <v/>
      </c>
      <c r="AS84" s="70" t="str">
        <f>IFERROR(VLOOKUP(VALUE(MID(AP84,3,1)),AdditionalElements!$O$2:$P$50,2,0),"")</f>
        <v/>
      </c>
      <c r="AT84" s="70" t="str">
        <f>IFERROR(VLOOKUP(VALUE(MID(AP84,4,1)),AdditionalElements!$V$2:$W$50,2,0),"")</f>
        <v/>
      </c>
      <c r="AU84" s="71"/>
      <c r="AV84" s="79" t="str">
        <f>IFERROR(IF(VALUE(MID(AU84,1,1))=1, VLOOKUP(VALUE(MID(AU84,1,1)), TxtPanelShape!$A$2:$C$50, 3, 0), (IF(VALUE(MID(AU84,1,1))&gt;=7, VLOOKUP(VALUE(MID(AU84,1,1)), TxtPanelShape!$A$2:$C$50, 3, 0),VLOOKUP(VALUE(MID(AU84,1,2)),TxtPanelShape!$A$2:$C$50,3,0)))), "")</f>
        <v/>
      </c>
      <c r="AW84" s="79" t="str">
        <f>IFERROR(IF(VALUE(MID(AU84,1,1))=1, ", "&amp;VLOOKUP(VALUE(MID(AU84,2,1)), TxtPanelShape!$H$2:$I$50, 2, 0), IF(VALUE(MID(AU84,1,1))&gt;=7, ", "&amp;VLOOKUP(VALUE(MID(AU84,2,1)), TxtPanelShape!$H$2:$I$50, 2, 0),"")), "")</f>
        <v/>
      </c>
      <c r="AX84" s="79" t="str">
        <f>IFERROR(IF(VALUE(MID(AU84,1,1))=1, ", "&amp;VLOOKUP(VALUE(MID(AU84,3,1)), TxtPanelShape!$O$2:$P$50, 2, 0), IF(VALUE(MID(AU84,1,1))&gt;=7, ", "&amp;VLOOKUP(VALUE(MID(AU84,3,1)), TxtPanelShape!$O$2:$P$50, 2, 0),"")),"")</f>
        <v/>
      </c>
      <c r="AY84" s="79" t="str">
        <f>IFERROR("; "&amp;VLOOKUP(VALUE(MID(AU84,4,1)), TxtPanelShape!$V$2:$W$50,2,0),"")</f>
        <v/>
      </c>
      <c r="AZ84" s="79" t="str">
        <f t="shared" si="25"/>
        <v/>
      </c>
      <c r="BA84" s="71"/>
      <c r="BB84" s="79" t="str">
        <f>IFERROR(IF(VALUE(MID(BA84,1,1))=1, VLOOKUP(VALUE(MID(BA84,1,1)), TxtPanelShape!$A$2:$C$50, 3, 0), (IF(VALUE(MID(BA84,1,1))&gt;=7, VLOOKUP(VALUE(MID(BA84,1,1)), TxtPanelShape!$A$2:$C$50, 3, 0),VLOOKUP(VALUE(MID(BA84,1,2)),TxtPanelShape!$A$2:$C$50,3,0)))), "")</f>
        <v/>
      </c>
      <c r="BC84" s="79" t="str">
        <f>IFERROR(IF(VALUE(MID(BA84,1,1))=1, ", "&amp;VLOOKUP(VALUE(MID(BA84,2,1)), TxtPanelShape!$H$2:$I$50, 2, 0), IF(VALUE(MID(BA84,1,1))&gt;=7, ", "&amp;VLOOKUP(VALUE(MID(BA84,2,1)), TxtPanelShape!$H$2:$I$50, 2, 0),"")), "")</f>
        <v/>
      </c>
      <c r="BD84" s="79" t="str">
        <f>IFERROR(IF(VALUE(MID(BA84,1,1))=1, ", "&amp;VLOOKUP(VALUE(MID(BA84,3,1)), TxtPanelShape!$O$2:$P$50, 2, 0), IF(VALUE(MID(BA84,1,1))&gt;=7, ", "&amp;VLOOKUP(VALUE(MID(BA84,3,1)), TxtPanelShape!$O$2:$P$50, 2, 0),"")),"")</f>
        <v/>
      </c>
      <c r="BE84" s="79" t="str">
        <f>IFERROR("; "&amp;VLOOKUP(VALUE(MID(BA84,4,1)), TxtPanelShape!$V$2:$W$50,2,0),"")</f>
        <v/>
      </c>
      <c r="BF84" s="79" t="str">
        <f t="shared" si="26"/>
        <v/>
      </c>
      <c r="BG84" s="71"/>
      <c r="BH84" s="79" t="str">
        <f>IFERROR(VLOOKUP(BG84, TxtPanelDefinition!$A$2:$B$50, 2, 0),"")</f>
        <v/>
      </c>
      <c r="BI84" s="71"/>
      <c r="BJ84" s="79" t="str">
        <f>IFERROR(VLOOKUP(BI84, TxtPanelDefinition!$A$2:$B$50, 2, 0),"")</f>
        <v/>
      </c>
      <c r="BK84" s="71"/>
      <c r="BL84" s="79" t="str">
        <f>IFERROR(VLOOKUP(BK84, InscrTechniques!$A$2:$B$50, 2, 0),"")</f>
        <v/>
      </c>
      <c r="BM84" s="71"/>
      <c r="BN84" s="79" t="str">
        <f>IFERROR(VLOOKUP(BM84, InscrTechniques!$A$2:$B$50, 2, 0),"")</f>
        <v/>
      </c>
      <c r="BO84" s="71"/>
      <c r="BP84" s="79" t="str">
        <f>IFERROR(VLOOKUP(BO84, InscrTechniques!$A$2:$B$50, 2, 0),"")</f>
        <v/>
      </c>
      <c r="BQ84" s="71"/>
      <c r="BR84" s="79" t="str">
        <f>IFERROR(VLOOKUP(BQ84, InscrTechniques!$A$2:$B$50, 2, 0),"")</f>
        <v/>
      </c>
      <c r="BS84" s="71"/>
      <c r="BT84" s="79" t="str">
        <f>IFERROR(VLOOKUP(BS84, InscrTechniques!$A$2:$B$50, 2, 0),"")</f>
        <v/>
      </c>
      <c r="BU84" s="71"/>
      <c r="BV84" s="79" t="str">
        <f>IFERROR(VLOOKUP(BU84, InscrTechniques!$A$2:$B$50, 2, 0),"")</f>
        <v/>
      </c>
      <c r="BW84" s="125"/>
      <c r="BX84" s="79" t="str">
        <f>IFERROR(VLOOKUP(BW84, InscrTechniques!$A$2:$B$50, 2, 0),"")</f>
        <v/>
      </c>
      <c r="BY84" s="125"/>
      <c r="BZ84" s="79" t="str">
        <f>IFERROR(VLOOKUP(BY84, InscrTechniques!$A$2:$B$50, 2, 0),"")</f>
        <v/>
      </c>
      <c r="CA84" s="74"/>
      <c r="CB84" s="114" t="str">
        <f>IFERROR(VLOOKUP(CA84, LetterStyle!$A$2:$B$50, 2, 0),"")</f>
        <v/>
      </c>
      <c r="CC84" s="74"/>
      <c r="CD84" s="114" t="str">
        <f>IFERROR(VLOOKUP(CC84, LetterStyle!$A$2:$B$50, 2, 0),"")</f>
        <v/>
      </c>
      <c r="CE84" s="74"/>
      <c r="CF84" s="114" t="str">
        <f>IFERROR(VLOOKUP(CE84, LetterStyle!$A$2:$B$50, 2, 0),"")</f>
        <v/>
      </c>
      <c r="CG84" s="74"/>
      <c r="CH84" s="79" t="str">
        <f>IFERROR(VLOOKUP(CG84, LetterStyle!$A$2:$B$50, 2, 0),"")</f>
        <v/>
      </c>
      <c r="CI84" s="71"/>
      <c r="CJ84" s="79" t="str">
        <f>IFERROR(VLOOKUP(CI84, DecMotifs!$A$1:$B$306, 2, 0),"")</f>
        <v/>
      </c>
      <c r="CK84" s="71"/>
      <c r="CL84" s="79" t="str">
        <f>IFERROR(VLOOKUP(CK84, DecMotifs!$A$1:$B$306, 2, 0),"")</f>
        <v/>
      </c>
      <c r="CM84" s="71"/>
      <c r="CN84" s="79" t="str">
        <f>IFERROR(VLOOKUP(CM84, DecMotifs!$A$1:$B$306, 2, 0),"")</f>
        <v/>
      </c>
      <c r="CO84" s="71"/>
      <c r="CP84" s="79" t="str">
        <f>IFERROR(VLOOKUP(CO84, MarginalDec!$A$2:$B$253, 2, 0),"")</f>
        <v/>
      </c>
      <c r="CQ84" s="71"/>
      <c r="CR84" s="79" t="str">
        <f>IFERROR(VLOOKUP(CQ84, MarginalDec!$A$2:$B$253, 2, 0),"")</f>
        <v/>
      </c>
      <c r="CS84" s="71"/>
      <c r="CT84" s="79" t="str">
        <f>IFERROR(VLOOKUP(CS84, MarginalDec!$A$2:$B$253, 2, 0),"")</f>
        <v/>
      </c>
      <c r="CU84" s="71"/>
      <c r="CV84" s="79" t="str">
        <f>IF(ISBLANK(CU84),"", IFERROR(VLOOKUP(CU84, Tooling!$A$2:$B$252, 2, 0),""))</f>
        <v/>
      </c>
      <c r="CW84" s="71"/>
      <c r="CX84" s="79" t="str">
        <f>IF(ISBLANK(CW84),"", IFERROR(VLOOKUP(CW84, Tooling!$A$2:$B$252, 2, 0),""))</f>
        <v/>
      </c>
      <c r="CY84" s="71"/>
      <c r="CZ84" s="79" t="str">
        <f>IF(ISBLANK(CY84),"", IFERROR(VLOOKUP(CY84, Repairs!$A$2:$B$252, 2, 0),""))</f>
        <v/>
      </c>
      <c r="DA84" s="77"/>
      <c r="DB84" s="71"/>
      <c r="DC84" s="79" t="str">
        <f>IFERROR(VLOOKUP(DB84, DatingReason!$A$2:$B$252, 2, 0),"")</f>
        <v/>
      </c>
      <c r="DD84" s="123" t="str">
        <f t="shared" si="27"/>
        <v/>
      </c>
      <c r="DF84" s="119" t="str">
        <f t="array" ref="DF84">IF(AND($B84&lt;&gt;"", $DE84&lt;&gt;"", $DE84&lt;&gt;"No"),MAX(IF($B84=PEOPLE!$B$4:$B$1000, PEOPLE!$Q$4:$Q$1000,""))+100,"")</f>
        <v/>
      </c>
      <c r="DG84" s="68"/>
      <c r="DH84" s="76">
        <f>COUNTIF(PEOPLE!B:B, MEMORIALS!B84)</f>
        <v>0</v>
      </c>
      <c r="DI84" s="82"/>
      <c r="DJ84" s="82"/>
      <c r="DK84" s="82"/>
      <c r="DL84" s="68"/>
      <c r="DM84" s="68"/>
      <c r="DN84" s="68"/>
      <c r="DO84" s="68"/>
      <c r="DP84" s="68"/>
    </row>
    <row r="85" spans="1:120" ht="15" customHeight="1" x14ac:dyDescent="0.25">
      <c r="A85" s="68"/>
      <c r="B85" s="69"/>
      <c r="C85" s="68"/>
      <c r="D85" s="68"/>
      <c r="E85" s="70" t="str">
        <f>IF(D85="","",VLOOKUP(D85,Denomination!$A$2:$B$50, 2, 0))</f>
        <v/>
      </c>
      <c r="F85" s="68"/>
      <c r="G85" s="71"/>
      <c r="H85" s="70" t="str">
        <f>IF(G85="","",VLOOKUP(G85,MCondition!$A$2:$B$50, 2, 0))</f>
        <v/>
      </c>
      <c r="I85" s="72"/>
      <c r="J85" s="71"/>
      <c r="K85" s="70" t="str">
        <f>IF(J85="","",VLOOKUP(J85,ICondition!$A$2:$B$50, 2, 0))</f>
        <v/>
      </c>
      <c r="L85" s="73"/>
      <c r="M85" s="73"/>
      <c r="N85" s="73"/>
      <c r="O85" s="73"/>
      <c r="P85" s="73"/>
      <c r="Q85" s="73"/>
      <c r="R85" s="78"/>
      <c r="S85" s="79" t="str">
        <f>IFERROR(VLOOKUP(R85,Material!$A$2:$B$59, 2, 0),"")</f>
        <v/>
      </c>
      <c r="T85" s="71"/>
      <c r="U85" s="79" t="str">
        <f>IFERROR(VLOOKUP(T85,Material!$A$2:$B$59, 2, 0),"")</f>
        <v/>
      </c>
      <c r="V85" s="71"/>
      <c r="W85" s="79" t="str">
        <f>IFERROR(VLOOKUP(V85,Material!$A$2:$B$59, 2, 0),"")</f>
        <v/>
      </c>
      <c r="X85" s="71"/>
      <c r="Y85" s="79" t="str">
        <f>IFERROR(VLOOKUP(X85,Material!$A$2:$B$59, 2, 0),"")</f>
        <v/>
      </c>
      <c r="Z85" s="71"/>
      <c r="AA85" s="79" t="str">
        <f>IFERROR(VLOOKUP(Z85,Material!$A$2:$B$59, 2, 0),"")</f>
        <v/>
      </c>
      <c r="AB85" s="74"/>
      <c r="AC85" s="75" t="e">
        <f t="shared" si="16"/>
        <v>#VALUE!</v>
      </c>
      <c r="AD85" s="75" t="e">
        <f t="shared" si="17"/>
        <v>#VALUE!</v>
      </c>
      <c r="AE85" s="75" t="e">
        <f t="shared" si="19"/>
        <v>#VALUE!</v>
      </c>
      <c r="AF85" s="75" t="e">
        <f t="shared" si="18"/>
        <v>#VALUE!</v>
      </c>
      <c r="AG85" s="75" t="e">
        <f t="shared" si="20"/>
        <v>#VALUE!</v>
      </c>
      <c r="AH85" s="75" t="e">
        <f t="shared" si="21"/>
        <v>#VALUE!</v>
      </c>
      <c r="AI85" s="75" t="e">
        <f t="shared" si="22"/>
        <v>#VALUE!</v>
      </c>
      <c r="AJ85" s="80" t="e">
        <f t="shared" si="23"/>
        <v>#VALUE!</v>
      </c>
      <c r="AK85" s="79" t="str">
        <f>(IFERROR(VLOOKUP(AB85,Categories!$A$2:$B$20,2,1),""))</f>
        <v/>
      </c>
      <c r="AL85" s="79" t="str">
        <f ca="1">IFERROR(VLOOKUP((HLOOKUP((VLOOKUP($AB85,Categories!$A$2:$F$20,3,1)), $AB$3:$AJ85, (ROW()-ROW($AB$3)+1), 0)), INDIRECT(VLOOKUP($AB85,Categories!$A$2:$F$20,6,1)),2,0),AK85)</f>
        <v/>
      </c>
      <c r="AM85" s="79" t="str">
        <f ca="1">IFERROR(VLOOKUP((HLOOKUP((VLOOKUP($AB85,Categories!$A$2:$F$20,4,1)),$AB$3:$AJ85,(ROW()-ROW($AB$3)+1),0)),INDIRECT(VLOOKUP($AB85,Categories!$A$2:$H$20,7,1)),2,0),"")</f>
        <v/>
      </c>
      <c r="AN85" s="79" t="str">
        <f ca="1">IFERROR(VLOOKUP((HLOOKUP((VLOOKUP($AB85,Categories!$A$2:$F$20,5,1)), $AB$3:$AJ85, (ROW()-ROW($AB$3)+1), 0)), INDIRECT(VLOOKUP($AB85,Categories!$A$2:$H$20,8,1)),2,0),"")</f>
        <v/>
      </c>
      <c r="AO85" s="79" t="str">
        <f t="shared" ca="1" si="24"/>
        <v/>
      </c>
      <c r="AP85" s="81"/>
      <c r="AQ85" s="70" t="str">
        <f>IFERROR(VLOOKUP(VALUE(MID(AP85,1,1)),AdditionalElements!$A$2:$B$50,2,0),"")</f>
        <v/>
      </c>
      <c r="AR85" s="70" t="str">
        <f>IFERROR(VLOOKUP(VALUE(MID(AP85,2,1)),AdditionalElements!$H$2:$I$50,2,0),"")</f>
        <v/>
      </c>
      <c r="AS85" s="70" t="str">
        <f>IFERROR(VLOOKUP(VALUE(MID(AP85,3,1)),AdditionalElements!$O$2:$P$50,2,0),"")</f>
        <v/>
      </c>
      <c r="AT85" s="70" t="str">
        <f>IFERROR(VLOOKUP(VALUE(MID(AP85,4,1)),AdditionalElements!$V$2:$W$50,2,0),"")</f>
        <v/>
      </c>
      <c r="AU85" s="71"/>
      <c r="AV85" s="79" t="str">
        <f>IFERROR(IF(VALUE(MID(AU85,1,1))=1, VLOOKUP(VALUE(MID(AU85,1,1)), TxtPanelShape!$A$2:$C$50, 3, 0), (IF(VALUE(MID(AU85,1,1))&gt;=7, VLOOKUP(VALUE(MID(AU85,1,1)), TxtPanelShape!$A$2:$C$50, 3, 0),VLOOKUP(VALUE(MID(AU85,1,2)),TxtPanelShape!$A$2:$C$50,3,0)))), "")</f>
        <v/>
      </c>
      <c r="AW85" s="79" t="str">
        <f>IFERROR(IF(VALUE(MID(AU85,1,1))=1, ", "&amp;VLOOKUP(VALUE(MID(AU85,2,1)), TxtPanelShape!$H$2:$I$50, 2, 0), IF(VALUE(MID(AU85,1,1))&gt;=7, ", "&amp;VLOOKUP(VALUE(MID(AU85,2,1)), TxtPanelShape!$H$2:$I$50, 2, 0),"")), "")</f>
        <v/>
      </c>
      <c r="AX85" s="79" t="str">
        <f>IFERROR(IF(VALUE(MID(AU85,1,1))=1, ", "&amp;VLOOKUP(VALUE(MID(AU85,3,1)), TxtPanelShape!$O$2:$P$50, 2, 0), IF(VALUE(MID(AU85,1,1))&gt;=7, ", "&amp;VLOOKUP(VALUE(MID(AU85,3,1)), TxtPanelShape!$O$2:$P$50, 2, 0),"")),"")</f>
        <v/>
      </c>
      <c r="AY85" s="79" t="str">
        <f>IFERROR("; "&amp;VLOOKUP(VALUE(MID(AU85,4,1)), TxtPanelShape!$V$2:$W$50,2,0),"")</f>
        <v/>
      </c>
      <c r="AZ85" s="79" t="str">
        <f t="shared" si="25"/>
        <v/>
      </c>
      <c r="BA85" s="71"/>
      <c r="BB85" s="79" t="str">
        <f>IFERROR(IF(VALUE(MID(BA85,1,1))=1, VLOOKUP(VALUE(MID(BA85,1,1)), TxtPanelShape!$A$2:$C$50, 3, 0), (IF(VALUE(MID(BA85,1,1))&gt;=7, VLOOKUP(VALUE(MID(BA85,1,1)), TxtPanelShape!$A$2:$C$50, 3, 0),VLOOKUP(VALUE(MID(BA85,1,2)),TxtPanelShape!$A$2:$C$50,3,0)))), "")</f>
        <v/>
      </c>
      <c r="BC85" s="79" t="str">
        <f>IFERROR(IF(VALUE(MID(BA85,1,1))=1, ", "&amp;VLOOKUP(VALUE(MID(BA85,2,1)), TxtPanelShape!$H$2:$I$50, 2, 0), IF(VALUE(MID(BA85,1,1))&gt;=7, ", "&amp;VLOOKUP(VALUE(MID(BA85,2,1)), TxtPanelShape!$H$2:$I$50, 2, 0),"")), "")</f>
        <v/>
      </c>
      <c r="BD85" s="79" t="str">
        <f>IFERROR(IF(VALUE(MID(BA85,1,1))=1, ", "&amp;VLOOKUP(VALUE(MID(BA85,3,1)), TxtPanelShape!$O$2:$P$50, 2, 0), IF(VALUE(MID(BA85,1,1))&gt;=7, ", "&amp;VLOOKUP(VALUE(MID(BA85,3,1)), TxtPanelShape!$O$2:$P$50, 2, 0),"")),"")</f>
        <v/>
      </c>
      <c r="BE85" s="79" t="str">
        <f>IFERROR("; "&amp;VLOOKUP(VALUE(MID(BA85,4,1)), TxtPanelShape!$V$2:$W$50,2,0),"")</f>
        <v/>
      </c>
      <c r="BF85" s="79" t="str">
        <f t="shared" si="26"/>
        <v/>
      </c>
      <c r="BG85" s="71"/>
      <c r="BH85" s="79" t="str">
        <f>IFERROR(VLOOKUP(BG85, TxtPanelDefinition!$A$2:$B$50, 2, 0),"")</f>
        <v/>
      </c>
      <c r="BI85" s="71"/>
      <c r="BJ85" s="79" t="str">
        <f>IFERROR(VLOOKUP(BI85, TxtPanelDefinition!$A$2:$B$50, 2, 0),"")</f>
        <v/>
      </c>
      <c r="BK85" s="71"/>
      <c r="BL85" s="79" t="str">
        <f>IFERROR(VLOOKUP(BK85, InscrTechniques!$A$2:$B$50, 2, 0),"")</f>
        <v/>
      </c>
      <c r="BM85" s="71"/>
      <c r="BN85" s="79" t="str">
        <f>IFERROR(VLOOKUP(BM85, InscrTechniques!$A$2:$B$50, 2, 0),"")</f>
        <v/>
      </c>
      <c r="BO85" s="71"/>
      <c r="BP85" s="79" t="str">
        <f>IFERROR(VLOOKUP(BO85, InscrTechniques!$A$2:$B$50, 2, 0),"")</f>
        <v/>
      </c>
      <c r="BQ85" s="71"/>
      <c r="BR85" s="79" t="str">
        <f>IFERROR(VLOOKUP(BQ85, InscrTechniques!$A$2:$B$50, 2, 0),"")</f>
        <v/>
      </c>
      <c r="BS85" s="71"/>
      <c r="BT85" s="79" t="str">
        <f>IFERROR(VLOOKUP(BS85, InscrTechniques!$A$2:$B$50, 2, 0),"")</f>
        <v/>
      </c>
      <c r="BU85" s="71"/>
      <c r="BV85" s="79" t="str">
        <f>IFERROR(VLOOKUP(BU85, InscrTechniques!$A$2:$B$50, 2, 0),"")</f>
        <v/>
      </c>
      <c r="BW85" s="125"/>
      <c r="BX85" s="79" t="str">
        <f>IFERROR(VLOOKUP(BW85, InscrTechniques!$A$2:$B$50, 2, 0),"")</f>
        <v/>
      </c>
      <c r="BY85" s="125"/>
      <c r="BZ85" s="79" t="str">
        <f>IFERROR(VLOOKUP(BY85, InscrTechniques!$A$2:$B$50, 2, 0),"")</f>
        <v/>
      </c>
      <c r="CA85" s="74"/>
      <c r="CB85" s="114" t="str">
        <f>IFERROR(VLOOKUP(CA85, LetterStyle!$A$2:$B$50, 2, 0),"")</f>
        <v/>
      </c>
      <c r="CC85" s="74"/>
      <c r="CD85" s="114" t="str">
        <f>IFERROR(VLOOKUP(CC85, LetterStyle!$A$2:$B$50, 2, 0),"")</f>
        <v/>
      </c>
      <c r="CE85" s="74"/>
      <c r="CF85" s="114" t="str">
        <f>IFERROR(VLOOKUP(CE85, LetterStyle!$A$2:$B$50, 2, 0),"")</f>
        <v/>
      </c>
      <c r="CG85" s="74"/>
      <c r="CH85" s="79" t="str">
        <f>IFERROR(VLOOKUP(CG85, LetterStyle!$A$2:$B$50, 2, 0),"")</f>
        <v/>
      </c>
      <c r="CI85" s="71"/>
      <c r="CJ85" s="79" t="str">
        <f>IFERROR(VLOOKUP(CI85, DecMotifs!$A$1:$B$306, 2, 0),"")</f>
        <v/>
      </c>
      <c r="CK85" s="71"/>
      <c r="CL85" s="79" t="str">
        <f>IFERROR(VLOOKUP(CK85, DecMotifs!$A$1:$B$306, 2, 0),"")</f>
        <v/>
      </c>
      <c r="CM85" s="71"/>
      <c r="CN85" s="79" t="str">
        <f>IFERROR(VLOOKUP(CM85, DecMotifs!$A$1:$B$306, 2, 0),"")</f>
        <v/>
      </c>
      <c r="CO85" s="71"/>
      <c r="CP85" s="79" t="str">
        <f>IFERROR(VLOOKUP(CO85, MarginalDec!$A$2:$B$253, 2, 0),"")</f>
        <v/>
      </c>
      <c r="CQ85" s="71"/>
      <c r="CR85" s="79" t="str">
        <f>IFERROR(VLOOKUP(CQ85, MarginalDec!$A$2:$B$253, 2, 0),"")</f>
        <v/>
      </c>
      <c r="CS85" s="71"/>
      <c r="CT85" s="79" t="str">
        <f>IFERROR(VLOOKUP(CS85, MarginalDec!$A$2:$B$253, 2, 0),"")</f>
        <v/>
      </c>
      <c r="CU85" s="71"/>
      <c r="CV85" s="79" t="str">
        <f>IF(ISBLANK(CU85),"", IFERROR(VLOOKUP(CU85, Tooling!$A$2:$B$252, 2, 0),""))</f>
        <v/>
      </c>
      <c r="CW85" s="71"/>
      <c r="CX85" s="79" t="str">
        <f>IF(ISBLANK(CW85),"", IFERROR(VLOOKUP(CW85, Tooling!$A$2:$B$252, 2, 0),""))</f>
        <v/>
      </c>
      <c r="CY85" s="71"/>
      <c r="CZ85" s="79" t="str">
        <f>IF(ISBLANK(CY85),"", IFERROR(VLOOKUP(CY85, Repairs!$A$2:$B$252, 2, 0),""))</f>
        <v/>
      </c>
      <c r="DA85" s="77"/>
      <c r="DB85" s="71"/>
      <c r="DC85" s="79" t="str">
        <f>IFERROR(VLOOKUP(DB85, DatingReason!$A$2:$B$252, 2, 0),"")</f>
        <v/>
      </c>
      <c r="DD85" s="123" t="str">
        <f t="shared" si="27"/>
        <v/>
      </c>
      <c r="DF85" s="119" t="str">
        <f t="array" ref="DF85">IF(AND($B85&lt;&gt;"", $DE85&lt;&gt;"", $DE85&lt;&gt;"No"),MAX(IF($B85=PEOPLE!$B$4:$B$1000, PEOPLE!$Q$4:$Q$1000,""))+100,"")</f>
        <v/>
      </c>
      <c r="DG85" s="68"/>
      <c r="DH85" s="76">
        <f>COUNTIF(PEOPLE!B:B, MEMORIALS!B85)</f>
        <v>0</v>
      </c>
      <c r="DI85" s="82"/>
      <c r="DJ85" s="82"/>
      <c r="DK85" s="82"/>
      <c r="DL85" s="68"/>
      <c r="DM85" s="68"/>
      <c r="DN85" s="68"/>
      <c r="DO85" s="68"/>
      <c r="DP85" s="68"/>
    </row>
    <row r="86" spans="1:120" ht="15" customHeight="1" x14ac:dyDescent="0.25">
      <c r="A86" s="68"/>
      <c r="B86" s="69"/>
      <c r="C86" s="68"/>
      <c r="D86" s="68"/>
      <c r="E86" s="70" t="str">
        <f>IF(D86="","",VLOOKUP(D86,Denomination!$A$2:$B$50, 2, 0))</f>
        <v/>
      </c>
      <c r="F86" s="68"/>
      <c r="G86" s="71"/>
      <c r="H86" s="70" t="str">
        <f>IF(G86="","",VLOOKUP(G86,MCondition!$A$2:$B$50, 2, 0))</f>
        <v/>
      </c>
      <c r="I86" s="72"/>
      <c r="J86" s="71"/>
      <c r="K86" s="70" t="str">
        <f>IF(J86="","",VLOOKUP(J86,ICondition!$A$2:$B$50, 2, 0))</f>
        <v/>
      </c>
      <c r="L86" s="73"/>
      <c r="M86" s="73"/>
      <c r="N86" s="73"/>
      <c r="O86" s="73"/>
      <c r="P86" s="73"/>
      <c r="Q86" s="73"/>
      <c r="R86" s="78"/>
      <c r="S86" s="79" t="str">
        <f>IFERROR(VLOOKUP(R86,Material!$A$2:$B$59, 2, 0),"")</f>
        <v/>
      </c>
      <c r="T86" s="71"/>
      <c r="U86" s="79" t="str">
        <f>IFERROR(VLOOKUP(T86,Material!$A$2:$B$59, 2, 0),"")</f>
        <v/>
      </c>
      <c r="V86" s="71"/>
      <c r="W86" s="79" t="str">
        <f>IFERROR(VLOOKUP(V86,Material!$A$2:$B$59, 2, 0),"")</f>
        <v/>
      </c>
      <c r="X86" s="71"/>
      <c r="Y86" s="79" t="str">
        <f>IFERROR(VLOOKUP(X86,Material!$A$2:$B$59, 2, 0),"")</f>
        <v/>
      </c>
      <c r="Z86" s="71"/>
      <c r="AA86" s="79" t="str">
        <f>IFERROR(VLOOKUP(Z86,Material!$A$2:$B$59, 2, 0),"")</f>
        <v/>
      </c>
      <c r="AB86" s="74"/>
      <c r="AC86" s="75" t="e">
        <f t="shared" si="16"/>
        <v>#VALUE!</v>
      </c>
      <c r="AD86" s="75" t="e">
        <f t="shared" si="17"/>
        <v>#VALUE!</v>
      </c>
      <c r="AE86" s="75" t="e">
        <f t="shared" si="19"/>
        <v>#VALUE!</v>
      </c>
      <c r="AF86" s="75" t="e">
        <f t="shared" si="18"/>
        <v>#VALUE!</v>
      </c>
      <c r="AG86" s="75" t="e">
        <f t="shared" si="20"/>
        <v>#VALUE!</v>
      </c>
      <c r="AH86" s="75" t="e">
        <f t="shared" si="21"/>
        <v>#VALUE!</v>
      </c>
      <c r="AI86" s="75" t="e">
        <f t="shared" si="22"/>
        <v>#VALUE!</v>
      </c>
      <c r="AJ86" s="80" t="e">
        <f t="shared" si="23"/>
        <v>#VALUE!</v>
      </c>
      <c r="AK86" s="79" t="str">
        <f>(IFERROR(VLOOKUP(AB86,Categories!$A$2:$B$20,2,1),""))</f>
        <v/>
      </c>
      <c r="AL86" s="79" t="str">
        <f ca="1">IFERROR(VLOOKUP((HLOOKUP((VLOOKUP($AB86,Categories!$A$2:$F$20,3,1)), $AB$3:$AJ86, (ROW()-ROW($AB$3)+1), 0)), INDIRECT(VLOOKUP($AB86,Categories!$A$2:$F$20,6,1)),2,0),AK86)</f>
        <v/>
      </c>
      <c r="AM86" s="79" t="str">
        <f ca="1">IFERROR(VLOOKUP((HLOOKUP((VLOOKUP($AB86,Categories!$A$2:$F$20,4,1)),$AB$3:$AJ86,(ROW()-ROW($AB$3)+1),0)),INDIRECT(VLOOKUP($AB86,Categories!$A$2:$H$20,7,1)),2,0),"")</f>
        <v/>
      </c>
      <c r="AN86" s="79" t="str">
        <f ca="1">IFERROR(VLOOKUP((HLOOKUP((VLOOKUP($AB86,Categories!$A$2:$F$20,5,1)), $AB$3:$AJ86, (ROW()-ROW($AB$3)+1), 0)), INDIRECT(VLOOKUP($AB86,Categories!$A$2:$H$20,8,1)),2,0),"")</f>
        <v/>
      </c>
      <c r="AO86" s="79" t="str">
        <f t="shared" ca="1" si="24"/>
        <v/>
      </c>
      <c r="AP86" s="81"/>
      <c r="AQ86" s="70" t="str">
        <f>IFERROR(VLOOKUP(VALUE(MID(AP86,1,1)),AdditionalElements!$A$2:$B$50,2,0),"")</f>
        <v/>
      </c>
      <c r="AR86" s="70" t="str">
        <f>IFERROR(VLOOKUP(VALUE(MID(AP86,2,1)),AdditionalElements!$H$2:$I$50,2,0),"")</f>
        <v/>
      </c>
      <c r="AS86" s="70" t="str">
        <f>IFERROR(VLOOKUP(VALUE(MID(AP86,3,1)),AdditionalElements!$O$2:$P$50,2,0),"")</f>
        <v/>
      </c>
      <c r="AT86" s="70" t="str">
        <f>IFERROR(VLOOKUP(VALUE(MID(AP86,4,1)),AdditionalElements!$V$2:$W$50,2,0),"")</f>
        <v/>
      </c>
      <c r="AU86" s="71"/>
      <c r="AV86" s="79" t="str">
        <f>IFERROR(IF(VALUE(MID(AU86,1,1))=1, VLOOKUP(VALUE(MID(AU86,1,1)), TxtPanelShape!$A$2:$C$50, 3, 0), (IF(VALUE(MID(AU86,1,1))&gt;=7, VLOOKUP(VALUE(MID(AU86,1,1)), TxtPanelShape!$A$2:$C$50, 3, 0),VLOOKUP(VALUE(MID(AU86,1,2)),TxtPanelShape!$A$2:$C$50,3,0)))), "")</f>
        <v/>
      </c>
      <c r="AW86" s="79" t="str">
        <f>IFERROR(IF(VALUE(MID(AU86,1,1))=1, ", "&amp;VLOOKUP(VALUE(MID(AU86,2,1)), TxtPanelShape!$H$2:$I$50, 2, 0), IF(VALUE(MID(AU86,1,1))&gt;=7, ", "&amp;VLOOKUP(VALUE(MID(AU86,2,1)), TxtPanelShape!$H$2:$I$50, 2, 0),"")), "")</f>
        <v/>
      </c>
      <c r="AX86" s="79" t="str">
        <f>IFERROR(IF(VALUE(MID(AU86,1,1))=1, ", "&amp;VLOOKUP(VALUE(MID(AU86,3,1)), TxtPanelShape!$O$2:$P$50, 2, 0), IF(VALUE(MID(AU86,1,1))&gt;=7, ", "&amp;VLOOKUP(VALUE(MID(AU86,3,1)), TxtPanelShape!$O$2:$P$50, 2, 0),"")),"")</f>
        <v/>
      </c>
      <c r="AY86" s="79" t="str">
        <f>IFERROR("; "&amp;VLOOKUP(VALUE(MID(AU86,4,1)), TxtPanelShape!$V$2:$W$50,2,0),"")</f>
        <v/>
      </c>
      <c r="AZ86" s="79" t="str">
        <f t="shared" si="25"/>
        <v/>
      </c>
      <c r="BA86" s="71"/>
      <c r="BB86" s="79" t="str">
        <f>IFERROR(IF(VALUE(MID(BA86,1,1))=1, VLOOKUP(VALUE(MID(BA86,1,1)), TxtPanelShape!$A$2:$C$50, 3, 0), (IF(VALUE(MID(BA86,1,1))&gt;=7, VLOOKUP(VALUE(MID(BA86,1,1)), TxtPanelShape!$A$2:$C$50, 3, 0),VLOOKUP(VALUE(MID(BA86,1,2)),TxtPanelShape!$A$2:$C$50,3,0)))), "")</f>
        <v/>
      </c>
      <c r="BC86" s="79" t="str">
        <f>IFERROR(IF(VALUE(MID(BA86,1,1))=1, ", "&amp;VLOOKUP(VALUE(MID(BA86,2,1)), TxtPanelShape!$H$2:$I$50, 2, 0), IF(VALUE(MID(BA86,1,1))&gt;=7, ", "&amp;VLOOKUP(VALUE(MID(BA86,2,1)), TxtPanelShape!$H$2:$I$50, 2, 0),"")), "")</f>
        <v/>
      </c>
      <c r="BD86" s="79" t="str">
        <f>IFERROR(IF(VALUE(MID(BA86,1,1))=1, ", "&amp;VLOOKUP(VALUE(MID(BA86,3,1)), TxtPanelShape!$O$2:$P$50, 2, 0), IF(VALUE(MID(BA86,1,1))&gt;=7, ", "&amp;VLOOKUP(VALUE(MID(BA86,3,1)), TxtPanelShape!$O$2:$P$50, 2, 0),"")),"")</f>
        <v/>
      </c>
      <c r="BE86" s="79" t="str">
        <f>IFERROR("; "&amp;VLOOKUP(VALUE(MID(BA86,4,1)), TxtPanelShape!$V$2:$W$50,2,0),"")</f>
        <v/>
      </c>
      <c r="BF86" s="79" t="str">
        <f t="shared" si="26"/>
        <v/>
      </c>
      <c r="BG86" s="71"/>
      <c r="BH86" s="79" t="str">
        <f>IFERROR(VLOOKUP(BG86, TxtPanelDefinition!$A$2:$B$50, 2, 0),"")</f>
        <v/>
      </c>
      <c r="BI86" s="71"/>
      <c r="BJ86" s="79" t="str">
        <f>IFERROR(VLOOKUP(BI86, TxtPanelDefinition!$A$2:$B$50, 2, 0),"")</f>
        <v/>
      </c>
      <c r="BK86" s="71"/>
      <c r="BL86" s="79" t="str">
        <f>IFERROR(VLOOKUP(BK86, InscrTechniques!$A$2:$B$50, 2, 0),"")</f>
        <v/>
      </c>
      <c r="BM86" s="71"/>
      <c r="BN86" s="79" t="str">
        <f>IFERROR(VLOOKUP(BM86, InscrTechniques!$A$2:$B$50, 2, 0),"")</f>
        <v/>
      </c>
      <c r="BO86" s="71"/>
      <c r="BP86" s="79" t="str">
        <f>IFERROR(VLOOKUP(BO86, InscrTechniques!$A$2:$B$50, 2, 0),"")</f>
        <v/>
      </c>
      <c r="BQ86" s="71"/>
      <c r="BR86" s="79" t="str">
        <f>IFERROR(VLOOKUP(BQ86, InscrTechniques!$A$2:$B$50, 2, 0),"")</f>
        <v/>
      </c>
      <c r="BS86" s="71"/>
      <c r="BT86" s="79" t="str">
        <f>IFERROR(VLOOKUP(BS86, InscrTechniques!$A$2:$B$50, 2, 0),"")</f>
        <v/>
      </c>
      <c r="BU86" s="71"/>
      <c r="BV86" s="79" t="str">
        <f>IFERROR(VLOOKUP(BU86, InscrTechniques!$A$2:$B$50, 2, 0),"")</f>
        <v/>
      </c>
      <c r="BW86" s="125"/>
      <c r="BX86" s="79" t="str">
        <f>IFERROR(VLOOKUP(BW86, InscrTechniques!$A$2:$B$50, 2, 0),"")</f>
        <v/>
      </c>
      <c r="BY86" s="125"/>
      <c r="BZ86" s="79" t="str">
        <f>IFERROR(VLOOKUP(BY86, InscrTechniques!$A$2:$B$50, 2, 0),"")</f>
        <v/>
      </c>
      <c r="CA86" s="74"/>
      <c r="CB86" s="114" t="str">
        <f>IFERROR(VLOOKUP(CA86, LetterStyle!$A$2:$B$50, 2, 0),"")</f>
        <v/>
      </c>
      <c r="CC86" s="74"/>
      <c r="CD86" s="114" t="str">
        <f>IFERROR(VLOOKUP(CC86, LetterStyle!$A$2:$B$50, 2, 0),"")</f>
        <v/>
      </c>
      <c r="CE86" s="74"/>
      <c r="CF86" s="114" t="str">
        <f>IFERROR(VLOOKUP(CE86, LetterStyle!$A$2:$B$50, 2, 0),"")</f>
        <v/>
      </c>
      <c r="CG86" s="74"/>
      <c r="CH86" s="79" t="str">
        <f>IFERROR(VLOOKUP(CG86, LetterStyle!$A$2:$B$50, 2, 0),"")</f>
        <v/>
      </c>
      <c r="CI86" s="71"/>
      <c r="CJ86" s="79" t="str">
        <f>IFERROR(VLOOKUP(CI86, DecMotifs!$A$1:$B$306, 2, 0),"")</f>
        <v/>
      </c>
      <c r="CK86" s="71"/>
      <c r="CL86" s="79" t="str">
        <f>IFERROR(VLOOKUP(CK86, DecMotifs!$A$1:$B$306, 2, 0),"")</f>
        <v/>
      </c>
      <c r="CM86" s="71"/>
      <c r="CN86" s="79" t="str">
        <f>IFERROR(VLOOKUP(CM86, DecMotifs!$A$1:$B$306, 2, 0),"")</f>
        <v/>
      </c>
      <c r="CO86" s="71"/>
      <c r="CP86" s="79" t="str">
        <f>IFERROR(VLOOKUP(CO86, MarginalDec!$A$2:$B$253, 2, 0),"")</f>
        <v/>
      </c>
      <c r="CQ86" s="71"/>
      <c r="CR86" s="79" t="str">
        <f>IFERROR(VLOOKUP(CQ86, MarginalDec!$A$2:$B$253, 2, 0),"")</f>
        <v/>
      </c>
      <c r="CS86" s="71"/>
      <c r="CT86" s="79" t="str">
        <f>IFERROR(VLOOKUP(CS86, MarginalDec!$A$2:$B$253, 2, 0),"")</f>
        <v/>
      </c>
      <c r="CU86" s="71"/>
      <c r="CV86" s="79" t="str">
        <f>IF(ISBLANK(CU86),"", IFERROR(VLOOKUP(CU86, Tooling!$A$2:$B$252, 2, 0),""))</f>
        <v/>
      </c>
      <c r="CW86" s="71"/>
      <c r="CX86" s="79" t="str">
        <f>IF(ISBLANK(CW86),"", IFERROR(VLOOKUP(CW86, Tooling!$A$2:$B$252, 2, 0),""))</f>
        <v/>
      </c>
      <c r="CY86" s="71"/>
      <c r="CZ86" s="79" t="str">
        <f>IF(ISBLANK(CY86),"", IFERROR(VLOOKUP(CY86, Repairs!$A$2:$B$252, 2, 0),""))</f>
        <v/>
      </c>
      <c r="DA86" s="77"/>
      <c r="DB86" s="71"/>
      <c r="DC86" s="79" t="str">
        <f>IFERROR(VLOOKUP(DB86, DatingReason!$A$2:$B$252, 2, 0),"")</f>
        <v/>
      </c>
      <c r="DD86" s="123" t="str">
        <f t="shared" si="27"/>
        <v/>
      </c>
      <c r="DF86" s="119" t="str">
        <f t="array" ref="DF86">IF(AND($B86&lt;&gt;"", $DE86&lt;&gt;"", $DE86&lt;&gt;"No"),MAX(IF($B86=PEOPLE!$B$4:$B$1000, PEOPLE!$Q$4:$Q$1000,""))+100,"")</f>
        <v/>
      </c>
      <c r="DG86" s="68"/>
      <c r="DH86" s="76">
        <f>COUNTIF(PEOPLE!B:B, MEMORIALS!B86)</f>
        <v>0</v>
      </c>
      <c r="DI86" s="82"/>
      <c r="DJ86" s="82"/>
      <c r="DK86" s="82"/>
      <c r="DL86" s="68"/>
      <c r="DM86" s="68"/>
      <c r="DN86" s="68"/>
      <c r="DO86" s="68"/>
      <c r="DP86" s="68"/>
    </row>
    <row r="87" spans="1:120" ht="15" customHeight="1" x14ac:dyDescent="0.25">
      <c r="A87" s="68"/>
      <c r="B87" s="69"/>
      <c r="C87" s="68"/>
      <c r="D87" s="68"/>
      <c r="E87" s="70" t="str">
        <f>IF(D87="","",VLOOKUP(D87,Denomination!$A$2:$B$50, 2, 0))</f>
        <v/>
      </c>
      <c r="F87" s="68"/>
      <c r="G87" s="71"/>
      <c r="H87" s="70" t="str">
        <f>IF(G87="","",VLOOKUP(G87,MCondition!$A$2:$B$50, 2, 0))</f>
        <v/>
      </c>
      <c r="I87" s="72"/>
      <c r="J87" s="71"/>
      <c r="K87" s="70" t="str">
        <f>IF(J87="","",VLOOKUP(J87,ICondition!$A$2:$B$50, 2, 0))</f>
        <v/>
      </c>
      <c r="L87" s="73"/>
      <c r="M87" s="73"/>
      <c r="N87" s="73"/>
      <c r="O87" s="73"/>
      <c r="P87" s="73"/>
      <c r="Q87" s="73"/>
      <c r="R87" s="78"/>
      <c r="S87" s="79" t="str">
        <f>IFERROR(VLOOKUP(R87,Material!$A$2:$B$59, 2, 0),"")</f>
        <v/>
      </c>
      <c r="T87" s="71"/>
      <c r="U87" s="79" t="str">
        <f>IFERROR(VLOOKUP(T87,Material!$A$2:$B$59, 2, 0),"")</f>
        <v/>
      </c>
      <c r="V87" s="71"/>
      <c r="W87" s="79" t="str">
        <f>IFERROR(VLOOKUP(V87,Material!$A$2:$B$59, 2, 0),"")</f>
        <v/>
      </c>
      <c r="X87" s="71"/>
      <c r="Y87" s="79" t="str">
        <f>IFERROR(VLOOKUP(X87,Material!$A$2:$B$59, 2, 0),"")</f>
        <v/>
      </c>
      <c r="Z87" s="71"/>
      <c r="AA87" s="79" t="str">
        <f>IFERROR(VLOOKUP(Z87,Material!$A$2:$B$59, 2, 0),"")</f>
        <v/>
      </c>
      <c r="AB87" s="74"/>
      <c r="AC87" s="75" t="e">
        <f t="shared" si="16"/>
        <v>#VALUE!</v>
      </c>
      <c r="AD87" s="75" t="e">
        <f t="shared" si="17"/>
        <v>#VALUE!</v>
      </c>
      <c r="AE87" s="75" t="e">
        <f t="shared" si="19"/>
        <v>#VALUE!</v>
      </c>
      <c r="AF87" s="75" t="e">
        <f t="shared" si="18"/>
        <v>#VALUE!</v>
      </c>
      <c r="AG87" s="75" t="e">
        <f t="shared" si="20"/>
        <v>#VALUE!</v>
      </c>
      <c r="AH87" s="75" t="e">
        <f t="shared" si="21"/>
        <v>#VALUE!</v>
      </c>
      <c r="AI87" s="75" t="e">
        <f t="shared" si="22"/>
        <v>#VALUE!</v>
      </c>
      <c r="AJ87" s="80" t="e">
        <f t="shared" si="23"/>
        <v>#VALUE!</v>
      </c>
      <c r="AK87" s="79" t="str">
        <f>(IFERROR(VLOOKUP(AB87,Categories!$A$2:$B$20,2,1),""))</f>
        <v/>
      </c>
      <c r="AL87" s="79" t="str">
        <f ca="1">IFERROR(VLOOKUP((HLOOKUP((VLOOKUP($AB87,Categories!$A$2:$F$20,3,1)), $AB$3:$AJ87, (ROW()-ROW($AB$3)+1), 0)), INDIRECT(VLOOKUP($AB87,Categories!$A$2:$F$20,6,1)),2,0),AK87)</f>
        <v/>
      </c>
      <c r="AM87" s="79" t="str">
        <f ca="1">IFERROR(VLOOKUP((HLOOKUP((VLOOKUP($AB87,Categories!$A$2:$F$20,4,1)),$AB$3:$AJ87,(ROW()-ROW($AB$3)+1),0)),INDIRECT(VLOOKUP($AB87,Categories!$A$2:$H$20,7,1)),2,0),"")</f>
        <v/>
      </c>
      <c r="AN87" s="79" t="str">
        <f ca="1">IFERROR(VLOOKUP((HLOOKUP((VLOOKUP($AB87,Categories!$A$2:$F$20,5,1)), $AB$3:$AJ87, (ROW()-ROW($AB$3)+1), 0)), INDIRECT(VLOOKUP($AB87,Categories!$A$2:$H$20,8,1)),2,0),"")</f>
        <v/>
      </c>
      <c r="AO87" s="79" t="str">
        <f t="shared" ca="1" si="24"/>
        <v/>
      </c>
      <c r="AP87" s="81"/>
      <c r="AQ87" s="70" t="str">
        <f>IFERROR(VLOOKUP(VALUE(MID(AP87,1,1)),AdditionalElements!$A$2:$B$50,2,0),"")</f>
        <v/>
      </c>
      <c r="AR87" s="70" t="str">
        <f>IFERROR(VLOOKUP(VALUE(MID(AP87,2,1)),AdditionalElements!$H$2:$I$50,2,0),"")</f>
        <v/>
      </c>
      <c r="AS87" s="70" t="str">
        <f>IFERROR(VLOOKUP(VALUE(MID(AP87,3,1)),AdditionalElements!$O$2:$P$50,2,0),"")</f>
        <v/>
      </c>
      <c r="AT87" s="70" t="str">
        <f>IFERROR(VLOOKUP(VALUE(MID(AP87,4,1)),AdditionalElements!$V$2:$W$50,2,0),"")</f>
        <v/>
      </c>
      <c r="AU87" s="71"/>
      <c r="AV87" s="79" t="str">
        <f>IFERROR(IF(VALUE(MID(AU87,1,1))=1, VLOOKUP(VALUE(MID(AU87,1,1)), TxtPanelShape!$A$2:$C$50, 3, 0), (IF(VALUE(MID(AU87,1,1))&gt;=7, VLOOKUP(VALUE(MID(AU87,1,1)), TxtPanelShape!$A$2:$C$50, 3, 0),VLOOKUP(VALUE(MID(AU87,1,2)),TxtPanelShape!$A$2:$C$50,3,0)))), "")</f>
        <v/>
      </c>
      <c r="AW87" s="79" t="str">
        <f>IFERROR(IF(VALUE(MID(AU87,1,1))=1, ", "&amp;VLOOKUP(VALUE(MID(AU87,2,1)), TxtPanelShape!$H$2:$I$50, 2, 0), IF(VALUE(MID(AU87,1,1))&gt;=7, ", "&amp;VLOOKUP(VALUE(MID(AU87,2,1)), TxtPanelShape!$H$2:$I$50, 2, 0),"")), "")</f>
        <v/>
      </c>
      <c r="AX87" s="79" t="str">
        <f>IFERROR(IF(VALUE(MID(AU87,1,1))=1, ", "&amp;VLOOKUP(VALUE(MID(AU87,3,1)), TxtPanelShape!$O$2:$P$50, 2, 0), IF(VALUE(MID(AU87,1,1))&gt;=7, ", "&amp;VLOOKUP(VALUE(MID(AU87,3,1)), TxtPanelShape!$O$2:$P$50, 2, 0),"")),"")</f>
        <v/>
      </c>
      <c r="AY87" s="79" t="str">
        <f>IFERROR("; "&amp;VLOOKUP(VALUE(MID(AU87,4,1)), TxtPanelShape!$V$2:$W$50,2,0),"")</f>
        <v/>
      </c>
      <c r="AZ87" s="79" t="str">
        <f t="shared" si="25"/>
        <v/>
      </c>
      <c r="BA87" s="71"/>
      <c r="BB87" s="79" t="str">
        <f>IFERROR(IF(VALUE(MID(BA87,1,1))=1, VLOOKUP(VALUE(MID(BA87,1,1)), TxtPanelShape!$A$2:$C$50, 3, 0), (IF(VALUE(MID(BA87,1,1))&gt;=7, VLOOKUP(VALUE(MID(BA87,1,1)), TxtPanelShape!$A$2:$C$50, 3, 0),VLOOKUP(VALUE(MID(BA87,1,2)),TxtPanelShape!$A$2:$C$50,3,0)))), "")</f>
        <v/>
      </c>
      <c r="BC87" s="79" t="str">
        <f>IFERROR(IF(VALUE(MID(BA87,1,1))=1, ", "&amp;VLOOKUP(VALUE(MID(BA87,2,1)), TxtPanelShape!$H$2:$I$50, 2, 0), IF(VALUE(MID(BA87,1,1))&gt;=7, ", "&amp;VLOOKUP(VALUE(MID(BA87,2,1)), TxtPanelShape!$H$2:$I$50, 2, 0),"")), "")</f>
        <v/>
      </c>
      <c r="BD87" s="79" t="str">
        <f>IFERROR(IF(VALUE(MID(BA87,1,1))=1, ", "&amp;VLOOKUP(VALUE(MID(BA87,3,1)), TxtPanelShape!$O$2:$P$50, 2, 0), IF(VALUE(MID(BA87,1,1))&gt;=7, ", "&amp;VLOOKUP(VALUE(MID(BA87,3,1)), TxtPanelShape!$O$2:$P$50, 2, 0),"")),"")</f>
        <v/>
      </c>
      <c r="BE87" s="79" t="str">
        <f>IFERROR("; "&amp;VLOOKUP(VALUE(MID(BA87,4,1)), TxtPanelShape!$V$2:$W$50,2,0),"")</f>
        <v/>
      </c>
      <c r="BF87" s="79" t="str">
        <f t="shared" si="26"/>
        <v/>
      </c>
      <c r="BG87" s="71"/>
      <c r="BH87" s="79" t="str">
        <f>IFERROR(VLOOKUP(BG87, TxtPanelDefinition!$A$2:$B$50, 2, 0),"")</f>
        <v/>
      </c>
      <c r="BI87" s="71"/>
      <c r="BJ87" s="79" t="str">
        <f>IFERROR(VLOOKUP(BI87, TxtPanelDefinition!$A$2:$B$50, 2, 0),"")</f>
        <v/>
      </c>
      <c r="BK87" s="71"/>
      <c r="BL87" s="79" t="str">
        <f>IFERROR(VLOOKUP(BK87, InscrTechniques!$A$2:$B$50, 2, 0),"")</f>
        <v/>
      </c>
      <c r="BM87" s="71"/>
      <c r="BN87" s="79" t="str">
        <f>IFERROR(VLOOKUP(BM87, InscrTechniques!$A$2:$B$50, 2, 0),"")</f>
        <v/>
      </c>
      <c r="BO87" s="71"/>
      <c r="BP87" s="79" t="str">
        <f>IFERROR(VLOOKUP(BO87, InscrTechniques!$A$2:$B$50, 2, 0),"")</f>
        <v/>
      </c>
      <c r="BQ87" s="71"/>
      <c r="BR87" s="79" t="str">
        <f>IFERROR(VLOOKUP(BQ87, InscrTechniques!$A$2:$B$50, 2, 0),"")</f>
        <v/>
      </c>
      <c r="BS87" s="71"/>
      <c r="BT87" s="79" t="str">
        <f>IFERROR(VLOOKUP(BS87, InscrTechniques!$A$2:$B$50, 2, 0),"")</f>
        <v/>
      </c>
      <c r="BU87" s="71"/>
      <c r="BV87" s="79" t="str">
        <f>IFERROR(VLOOKUP(BU87, InscrTechniques!$A$2:$B$50, 2, 0),"")</f>
        <v/>
      </c>
      <c r="BW87" s="125"/>
      <c r="BX87" s="79" t="str">
        <f>IFERROR(VLOOKUP(BW87, InscrTechniques!$A$2:$B$50, 2, 0),"")</f>
        <v/>
      </c>
      <c r="BY87" s="125"/>
      <c r="BZ87" s="79" t="str">
        <f>IFERROR(VLOOKUP(BY87, InscrTechniques!$A$2:$B$50, 2, 0),"")</f>
        <v/>
      </c>
      <c r="CA87" s="74"/>
      <c r="CB87" s="114" t="str">
        <f>IFERROR(VLOOKUP(CA87, LetterStyle!$A$2:$B$50, 2, 0),"")</f>
        <v/>
      </c>
      <c r="CC87" s="74"/>
      <c r="CD87" s="114" t="str">
        <f>IFERROR(VLOOKUP(CC87, LetterStyle!$A$2:$B$50, 2, 0),"")</f>
        <v/>
      </c>
      <c r="CE87" s="74"/>
      <c r="CF87" s="114" t="str">
        <f>IFERROR(VLOOKUP(CE87, LetterStyle!$A$2:$B$50, 2, 0),"")</f>
        <v/>
      </c>
      <c r="CG87" s="74"/>
      <c r="CH87" s="79" t="str">
        <f>IFERROR(VLOOKUP(CG87, LetterStyle!$A$2:$B$50, 2, 0),"")</f>
        <v/>
      </c>
      <c r="CI87" s="71"/>
      <c r="CJ87" s="79" t="str">
        <f>IFERROR(VLOOKUP(CI87, DecMotifs!$A$1:$B$306, 2, 0),"")</f>
        <v/>
      </c>
      <c r="CK87" s="71"/>
      <c r="CL87" s="79" t="str">
        <f>IFERROR(VLOOKUP(CK87, DecMotifs!$A$1:$B$306, 2, 0),"")</f>
        <v/>
      </c>
      <c r="CM87" s="71"/>
      <c r="CN87" s="79" t="str">
        <f>IFERROR(VLOOKUP(CM87, DecMotifs!$A$1:$B$306, 2, 0),"")</f>
        <v/>
      </c>
      <c r="CO87" s="71"/>
      <c r="CP87" s="79" t="str">
        <f>IFERROR(VLOOKUP(CO87, MarginalDec!$A$2:$B$253, 2, 0),"")</f>
        <v/>
      </c>
      <c r="CQ87" s="71"/>
      <c r="CR87" s="79" t="str">
        <f>IFERROR(VLOOKUP(CQ87, MarginalDec!$A$2:$B$253, 2, 0),"")</f>
        <v/>
      </c>
      <c r="CS87" s="71"/>
      <c r="CT87" s="79" t="str">
        <f>IFERROR(VLOOKUP(CS87, MarginalDec!$A$2:$B$253, 2, 0),"")</f>
        <v/>
      </c>
      <c r="CU87" s="71"/>
      <c r="CV87" s="79" t="str">
        <f>IF(ISBLANK(CU87),"", IFERROR(VLOOKUP(CU87, Tooling!$A$2:$B$252, 2, 0),""))</f>
        <v/>
      </c>
      <c r="CW87" s="71"/>
      <c r="CX87" s="79" t="str">
        <f>IF(ISBLANK(CW87),"", IFERROR(VLOOKUP(CW87, Tooling!$A$2:$B$252, 2, 0),""))</f>
        <v/>
      </c>
      <c r="CY87" s="71"/>
      <c r="CZ87" s="79" t="str">
        <f>IF(ISBLANK(CY87),"", IFERROR(VLOOKUP(CY87, Repairs!$A$2:$B$252, 2, 0),""))</f>
        <v/>
      </c>
      <c r="DA87" s="77"/>
      <c r="DB87" s="71"/>
      <c r="DC87" s="79" t="str">
        <f>IFERROR(VLOOKUP(DB87, DatingReason!$A$2:$B$252, 2, 0),"")</f>
        <v/>
      </c>
      <c r="DD87" s="123" t="str">
        <f t="shared" si="27"/>
        <v/>
      </c>
      <c r="DF87" s="119" t="str">
        <f t="array" ref="DF87">IF(AND($B87&lt;&gt;"", $DE87&lt;&gt;"", $DE87&lt;&gt;"No"),MAX(IF($B87=PEOPLE!$B$4:$B$1000, PEOPLE!$Q$4:$Q$1000,""))+100,"")</f>
        <v/>
      </c>
      <c r="DG87" s="68"/>
      <c r="DH87" s="76">
        <f>COUNTIF(PEOPLE!B:B, MEMORIALS!B87)</f>
        <v>0</v>
      </c>
      <c r="DI87" s="82"/>
      <c r="DJ87" s="82"/>
      <c r="DK87" s="82"/>
      <c r="DL87" s="68"/>
      <c r="DM87" s="68"/>
      <c r="DN87" s="68"/>
      <c r="DO87" s="68"/>
      <c r="DP87" s="68"/>
    </row>
    <row r="88" spans="1:120" ht="15" customHeight="1" x14ac:dyDescent="0.25">
      <c r="A88" s="68"/>
      <c r="B88" s="69"/>
      <c r="C88" s="68"/>
      <c r="D88" s="68"/>
      <c r="E88" s="70" t="str">
        <f>IF(D88="","",VLOOKUP(D88,Denomination!$A$2:$B$50, 2, 0))</f>
        <v/>
      </c>
      <c r="F88" s="68"/>
      <c r="G88" s="71"/>
      <c r="H88" s="70" t="str">
        <f>IF(G88="","",VLOOKUP(G88,MCondition!$A$2:$B$50, 2, 0))</f>
        <v/>
      </c>
      <c r="I88" s="72"/>
      <c r="J88" s="71"/>
      <c r="K88" s="70" t="str">
        <f>IF(J88="","",VLOOKUP(J88,ICondition!$A$2:$B$50, 2, 0))</f>
        <v/>
      </c>
      <c r="L88" s="73"/>
      <c r="M88" s="73"/>
      <c r="N88" s="73"/>
      <c r="O88" s="73"/>
      <c r="P88" s="73"/>
      <c r="Q88" s="73"/>
      <c r="R88" s="78"/>
      <c r="S88" s="79" t="str">
        <f>IFERROR(VLOOKUP(R88,Material!$A$2:$B$59, 2, 0),"")</f>
        <v/>
      </c>
      <c r="T88" s="71"/>
      <c r="U88" s="79" t="str">
        <f>IFERROR(VLOOKUP(T88,Material!$A$2:$B$59, 2, 0),"")</f>
        <v/>
      </c>
      <c r="V88" s="71"/>
      <c r="W88" s="79" t="str">
        <f>IFERROR(VLOOKUP(V88,Material!$A$2:$B$59, 2, 0),"")</f>
        <v/>
      </c>
      <c r="X88" s="71"/>
      <c r="Y88" s="79" t="str">
        <f>IFERROR(VLOOKUP(X88,Material!$A$2:$B$59, 2, 0),"")</f>
        <v/>
      </c>
      <c r="Z88" s="71"/>
      <c r="AA88" s="79" t="str">
        <f>IFERROR(VLOOKUP(Z88,Material!$A$2:$B$59, 2, 0),"")</f>
        <v/>
      </c>
      <c r="AB88" s="74"/>
      <c r="AC88" s="75" t="e">
        <f t="shared" si="16"/>
        <v>#VALUE!</v>
      </c>
      <c r="AD88" s="75" t="e">
        <f t="shared" si="17"/>
        <v>#VALUE!</v>
      </c>
      <c r="AE88" s="75" t="e">
        <f t="shared" si="19"/>
        <v>#VALUE!</v>
      </c>
      <c r="AF88" s="75" t="e">
        <f t="shared" si="18"/>
        <v>#VALUE!</v>
      </c>
      <c r="AG88" s="75" t="e">
        <f t="shared" si="20"/>
        <v>#VALUE!</v>
      </c>
      <c r="AH88" s="75" t="e">
        <f t="shared" si="21"/>
        <v>#VALUE!</v>
      </c>
      <c r="AI88" s="75" t="e">
        <f t="shared" si="22"/>
        <v>#VALUE!</v>
      </c>
      <c r="AJ88" s="80" t="e">
        <f t="shared" si="23"/>
        <v>#VALUE!</v>
      </c>
      <c r="AK88" s="79" t="str">
        <f>(IFERROR(VLOOKUP(AB88,Categories!$A$2:$B$20,2,1),""))</f>
        <v/>
      </c>
      <c r="AL88" s="79" t="str">
        <f ca="1">IFERROR(VLOOKUP((HLOOKUP((VLOOKUP($AB88,Categories!$A$2:$F$20,3,1)), $AB$3:$AJ88, (ROW()-ROW($AB$3)+1), 0)), INDIRECT(VLOOKUP($AB88,Categories!$A$2:$F$20,6,1)),2,0),AK88)</f>
        <v/>
      </c>
      <c r="AM88" s="79" t="str">
        <f ca="1">IFERROR(VLOOKUP((HLOOKUP((VLOOKUP($AB88,Categories!$A$2:$F$20,4,1)),$AB$3:$AJ88,(ROW()-ROW($AB$3)+1),0)),INDIRECT(VLOOKUP($AB88,Categories!$A$2:$H$20,7,1)),2,0),"")</f>
        <v/>
      </c>
      <c r="AN88" s="79" t="str">
        <f ca="1">IFERROR(VLOOKUP((HLOOKUP((VLOOKUP($AB88,Categories!$A$2:$F$20,5,1)), $AB$3:$AJ88, (ROW()-ROW($AB$3)+1), 0)), INDIRECT(VLOOKUP($AB88,Categories!$A$2:$H$20,8,1)),2,0),"")</f>
        <v/>
      </c>
      <c r="AO88" s="79" t="str">
        <f t="shared" ca="1" si="24"/>
        <v/>
      </c>
      <c r="AP88" s="81"/>
      <c r="AQ88" s="70" t="str">
        <f>IFERROR(VLOOKUP(VALUE(MID(AP88,1,1)),AdditionalElements!$A$2:$B$50,2,0),"")</f>
        <v/>
      </c>
      <c r="AR88" s="70" t="str">
        <f>IFERROR(VLOOKUP(VALUE(MID(AP88,2,1)),AdditionalElements!$H$2:$I$50,2,0),"")</f>
        <v/>
      </c>
      <c r="AS88" s="70" t="str">
        <f>IFERROR(VLOOKUP(VALUE(MID(AP88,3,1)),AdditionalElements!$O$2:$P$50,2,0),"")</f>
        <v/>
      </c>
      <c r="AT88" s="70" t="str">
        <f>IFERROR(VLOOKUP(VALUE(MID(AP88,4,1)),AdditionalElements!$V$2:$W$50,2,0),"")</f>
        <v/>
      </c>
      <c r="AU88" s="71"/>
      <c r="AV88" s="79" t="str">
        <f>IFERROR(IF(VALUE(MID(AU88,1,1))=1, VLOOKUP(VALUE(MID(AU88,1,1)), TxtPanelShape!$A$2:$C$50, 3, 0), (IF(VALUE(MID(AU88,1,1))&gt;=7, VLOOKUP(VALUE(MID(AU88,1,1)), TxtPanelShape!$A$2:$C$50, 3, 0),VLOOKUP(VALUE(MID(AU88,1,2)),TxtPanelShape!$A$2:$C$50,3,0)))), "")</f>
        <v/>
      </c>
      <c r="AW88" s="79" t="str">
        <f>IFERROR(IF(VALUE(MID(AU88,1,1))=1, ", "&amp;VLOOKUP(VALUE(MID(AU88,2,1)), TxtPanelShape!$H$2:$I$50, 2, 0), IF(VALUE(MID(AU88,1,1))&gt;=7, ", "&amp;VLOOKUP(VALUE(MID(AU88,2,1)), TxtPanelShape!$H$2:$I$50, 2, 0),"")), "")</f>
        <v/>
      </c>
      <c r="AX88" s="79" t="str">
        <f>IFERROR(IF(VALUE(MID(AU88,1,1))=1, ", "&amp;VLOOKUP(VALUE(MID(AU88,3,1)), TxtPanelShape!$O$2:$P$50, 2, 0), IF(VALUE(MID(AU88,1,1))&gt;=7, ", "&amp;VLOOKUP(VALUE(MID(AU88,3,1)), TxtPanelShape!$O$2:$P$50, 2, 0),"")),"")</f>
        <v/>
      </c>
      <c r="AY88" s="79" t="str">
        <f>IFERROR("; "&amp;VLOOKUP(VALUE(MID(AU88,4,1)), TxtPanelShape!$V$2:$W$50,2,0),"")</f>
        <v/>
      </c>
      <c r="AZ88" s="79" t="str">
        <f t="shared" si="25"/>
        <v/>
      </c>
      <c r="BA88" s="71"/>
      <c r="BB88" s="79" t="str">
        <f>IFERROR(IF(VALUE(MID(BA88,1,1))=1, VLOOKUP(VALUE(MID(BA88,1,1)), TxtPanelShape!$A$2:$C$50, 3, 0), (IF(VALUE(MID(BA88,1,1))&gt;=7, VLOOKUP(VALUE(MID(BA88,1,1)), TxtPanelShape!$A$2:$C$50, 3, 0),VLOOKUP(VALUE(MID(BA88,1,2)),TxtPanelShape!$A$2:$C$50,3,0)))), "")</f>
        <v/>
      </c>
      <c r="BC88" s="79" t="str">
        <f>IFERROR(IF(VALUE(MID(BA88,1,1))=1, ", "&amp;VLOOKUP(VALUE(MID(BA88,2,1)), TxtPanelShape!$H$2:$I$50, 2, 0), IF(VALUE(MID(BA88,1,1))&gt;=7, ", "&amp;VLOOKUP(VALUE(MID(BA88,2,1)), TxtPanelShape!$H$2:$I$50, 2, 0),"")), "")</f>
        <v/>
      </c>
      <c r="BD88" s="79" t="str">
        <f>IFERROR(IF(VALUE(MID(BA88,1,1))=1, ", "&amp;VLOOKUP(VALUE(MID(BA88,3,1)), TxtPanelShape!$O$2:$P$50, 2, 0), IF(VALUE(MID(BA88,1,1))&gt;=7, ", "&amp;VLOOKUP(VALUE(MID(BA88,3,1)), TxtPanelShape!$O$2:$P$50, 2, 0),"")),"")</f>
        <v/>
      </c>
      <c r="BE88" s="79" t="str">
        <f>IFERROR("; "&amp;VLOOKUP(VALUE(MID(BA88,4,1)), TxtPanelShape!$V$2:$W$50,2,0),"")</f>
        <v/>
      </c>
      <c r="BF88" s="79" t="str">
        <f t="shared" si="26"/>
        <v/>
      </c>
      <c r="BG88" s="71"/>
      <c r="BH88" s="79" t="str">
        <f>IFERROR(VLOOKUP(BG88, TxtPanelDefinition!$A$2:$B$50, 2, 0),"")</f>
        <v/>
      </c>
      <c r="BI88" s="71"/>
      <c r="BJ88" s="79" t="str">
        <f>IFERROR(VLOOKUP(BI88, TxtPanelDefinition!$A$2:$B$50, 2, 0),"")</f>
        <v/>
      </c>
      <c r="BK88" s="71"/>
      <c r="BL88" s="79" t="str">
        <f>IFERROR(VLOOKUP(BK88, InscrTechniques!$A$2:$B$50, 2, 0),"")</f>
        <v/>
      </c>
      <c r="BM88" s="71"/>
      <c r="BN88" s="79" t="str">
        <f>IFERROR(VLOOKUP(BM88, InscrTechniques!$A$2:$B$50, 2, 0),"")</f>
        <v/>
      </c>
      <c r="BO88" s="71"/>
      <c r="BP88" s="79" t="str">
        <f>IFERROR(VLOOKUP(BO88, InscrTechniques!$A$2:$B$50, 2, 0),"")</f>
        <v/>
      </c>
      <c r="BQ88" s="71"/>
      <c r="BR88" s="79" t="str">
        <f>IFERROR(VLOOKUP(BQ88, InscrTechniques!$A$2:$B$50, 2, 0),"")</f>
        <v/>
      </c>
      <c r="BS88" s="71"/>
      <c r="BT88" s="79" t="str">
        <f>IFERROR(VLOOKUP(BS88, InscrTechniques!$A$2:$B$50, 2, 0),"")</f>
        <v/>
      </c>
      <c r="BU88" s="71"/>
      <c r="BV88" s="79" t="str">
        <f>IFERROR(VLOOKUP(BU88, InscrTechniques!$A$2:$B$50, 2, 0),"")</f>
        <v/>
      </c>
      <c r="BW88" s="125"/>
      <c r="BX88" s="79" t="str">
        <f>IFERROR(VLOOKUP(BW88, InscrTechniques!$A$2:$B$50, 2, 0),"")</f>
        <v/>
      </c>
      <c r="BY88" s="125"/>
      <c r="BZ88" s="79" t="str">
        <f>IFERROR(VLOOKUP(BY88, InscrTechniques!$A$2:$B$50, 2, 0),"")</f>
        <v/>
      </c>
      <c r="CA88" s="74"/>
      <c r="CB88" s="114" t="str">
        <f>IFERROR(VLOOKUP(CA88, LetterStyle!$A$2:$B$50, 2, 0),"")</f>
        <v/>
      </c>
      <c r="CC88" s="74"/>
      <c r="CD88" s="114" t="str">
        <f>IFERROR(VLOOKUP(CC88, LetterStyle!$A$2:$B$50, 2, 0),"")</f>
        <v/>
      </c>
      <c r="CE88" s="74"/>
      <c r="CF88" s="114" t="str">
        <f>IFERROR(VLOOKUP(CE88, LetterStyle!$A$2:$B$50, 2, 0),"")</f>
        <v/>
      </c>
      <c r="CG88" s="74"/>
      <c r="CH88" s="79" t="str">
        <f>IFERROR(VLOOKUP(CG88, LetterStyle!$A$2:$B$50, 2, 0),"")</f>
        <v/>
      </c>
      <c r="CI88" s="71"/>
      <c r="CJ88" s="79" t="str">
        <f>IFERROR(VLOOKUP(CI88, DecMotifs!$A$1:$B$306, 2, 0),"")</f>
        <v/>
      </c>
      <c r="CK88" s="71"/>
      <c r="CL88" s="79" t="str">
        <f>IFERROR(VLOOKUP(CK88, DecMotifs!$A$1:$B$306, 2, 0),"")</f>
        <v/>
      </c>
      <c r="CM88" s="71"/>
      <c r="CN88" s="79" t="str">
        <f>IFERROR(VLOOKUP(CM88, DecMotifs!$A$1:$B$306, 2, 0),"")</f>
        <v/>
      </c>
      <c r="CO88" s="71"/>
      <c r="CP88" s="79" t="str">
        <f>IFERROR(VLOOKUP(CO88, MarginalDec!$A$2:$B$253, 2, 0),"")</f>
        <v/>
      </c>
      <c r="CQ88" s="71"/>
      <c r="CR88" s="79" t="str">
        <f>IFERROR(VLOOKUP(CQ88, MarginalDec!$A$2:$B$253, 2, 0),"")</f>
        <v/>
      </c>
      <c r="CS88" s="71"/>
      <c r="CT88" s="79" t="str">
        <f>IFERROR(VLOOKUP(CS88, MarginalDec!$A$2:$B$253, 2, 0),"")</f>
        <v/>
      </c>
      <c r="CU88" s="71"/>
      <c r="CV88" s="79" t="str">
        <f>IF(ISBLANK(CU88),"", IFERROR(VLOOKUP(CU88, Tooling!$A$2:$B$252, 2, 0),""))</f>
        <v/>
      </c>
      <c r="CW88" s="71"/>
      <c r="CX88" s="79" t="str">
        <f>IF(ISBLANK(CW88),"", IFERROR(VLOOKUP(CW88, Tooling!$A$2:$B$252, 2, 0),""))</f>
        <v/>
      </c>
      <c r="CY88" s="71"/>
      <c r="CZ88" s="79" t="str">
        <f>IF(ISBLANK(CY88),"", IFERROR(VLOOKUP(CY88, Repairs!$A$2:$B$252, 2, 0),""))</f>
        <v/>
      </c>
      <c r="DA88" s="77"/>
      <c r="DB88" s="71"/>
      <c r="DC88" s="79" t="str">
        <f>IFERROR(VLOOKUP(DB88, DatingReason!$A$2:$B$252, 2, 0),"")</f>
        <v/>
      </c>
      <c r="DD88" s="123" t="str">
        <f t="shared" si="27"/>
        <v/>
      </c>
      <c r="DF88" s="119" t="str">
        <f t="array" ref="DF88">IF(AND($B88&lt;&gt;"", $DE88&lt;&gt;"", $DE88&lt;&gt;"No"),MAX(IF($B88=PEOPLE!$B$4:$B$1000, PEOPLE!$Q$4:$Q$1000,""))+100,"")</f>
        <v/>
      </c>
      <c r="DG88" s="68"/>
      <c r="DH88" s="76">
        <f>COUNTIF(PEOPLE!B:B, MEMORIALS!B88)</f>
        <v>0</v>
      </c>
      <c r="DI88" s="82"/>
      <c r="DJ88" s="82"/>
      <c r="DK88" s="82"/>
      <c r="DL88" s="68"/>
      <c r="DM88" s="68"/>
      <c r="DN88" s="68"/>
      <c r="DO88" s="68"/>
      <c r="DP88" s="68"/>
    </row>
    <row r="89" spans="1:120" ht="15" customHeight="1" x14ac:dyDescent="0.25">
      <c r="A89" s="68"/>
      <c r="B89" s="69"/>
      <c r="C89" s="68"/>
      <c r="D89" s="68"/>
      <c r="E89" s="70" t="str">
        <f>IF(D89="","",VLOOKUP(D89,Denomination!$A$2:$B$50, 2, 0))</f>
        <v/>
      </c>
      <c r="F89" s="68"/>
      <c r="G89" s="71"/>
      <c r="H89" s="70" t="str">
        <f>IF(G89="","",VLOOKUP(G89,MCondition!$A$2:$B$50, 2, 0))</f>
        <v/>
      </c>
      <c r="I89" s="72"/>
      <c r="J89" s="71"/>
      <c r="K89" s="70" t="str">
        <f>IF(J89="","",VLOOKUP(J89,ICondition!$A$2:$B$50, 2, 0))</f>
        <v/>
      </c>
      <c r="L89" s="73"/>
      <c r="M89" s="73"/>
      <c r="N89" s="73"/>
      <c r="O89" s="73"/>
      <c r="P89" s="73"/>
      <c r="Q89" s="73"/>
      <c r="R89" s="78"/>
      <c r="S89" s="79" t="str">
        <f>IFERROR(VLOOKUP(R89,Material!$A$2:$B$59, 2, 0),"")</f>
        <v/>
      </c>
      <c r="T89" s="71"/>
      <c r="U89" s="79" t="str">
        <f>IFERROR(VLOOKUP(T89,Material!$A$2:$B$59, 2, 0),"")</f>
        <v/>
      </c>
      <c r="V89" s="71"/>
      <c r="W89" s="79" t="str">
        <f>IFERROR(VLOOKUP(V89,Material!$A$2:$B$59, 2, 0),"")</f>
        <v/>
      </c>
      <c r="X89" s="71"/>
      <c r="Y89" s="79" t="str">
        <f>IFERROR(VLOOKUP(X89,Material!$A$2:$B$59, 2, 0),"")</f>
        <v/>
      </c>
      <c r="Z89" s="71"/>
      <c r="AA89" s="79" t="str">
        <f>IFERROR(VLOOKUP(Z89,Material!$A$2:$B$59, 2, 0),"")</f>
        <v/>
      </c>
      <c r="AB89" s="74"/>
      <c r="AC89" s="75" t="e">
        <f t="shared" si="16"/>
        <v>#VALUE!</v>
      </c>
      <c r="AD89" s="75" t="e">
        <f t="shared" si="17"/>
        <v>#VALUE!</v>
      </c>
      <c r="AE89" s="75" t="e">
        <f t="shared" si="19"/>
        <v>#VALUE!</v>
      </c>
      <c r="AF89" s="75" t="e">
        <f t="shared" si="18"/>
        <v>#VALUE!</v>
      </c>
      <c r="AG89" s="75" t="e">
        <f t="shared" si="20"/>
        <v>#VALUE!</v>
      </c>
      <c r="AH89" s="75" t="e">
        <f t="shared" si="21"/>
        <v>#VALUE!</v>
      </c>
      <c r="AI89" s="75" t="e">
        <f t="shared" si="22"/>
        <v>#VALUE!</v>
      </c>
      <c r="AJ89" s="80" t="e">
        <f t="shared" si="23"/>
        <v>#VALUE!</v>
      </c>
      <c r="AK89" s="79" t="str">
        <f>(IFERROR(VLOOKUP(AB89,Categories!$A$2:$B$20,2,1),""))</f>
        <v/>
      </c>
      <c r="AL89" s="79" t="str">
        <f ca="1">IFERROR(VLOOKUP((HLOOKUP((VLOOKUP($AB89,Categories!$A$2:$F$20,3,1)), $AB$3:$AJ89, (ROW()-ROW($AB$3)+1), 0)), INDIRECT(VLOOKUP($AB89,Categories!$A$2:$F$20,6,1)),2,0),AK89)</f>
        <v/>
      </c>
      <c r="AM89" s="79" t="str">
        <f ca="1">IFERROR(VLOOKUP((HLOOKUP((VLOOKUP($AB89,Categories!$A$2:$F$20,4,1)),$AB$3:$AJ89,(ROW()-ROW($AB$3)+1),0)),INDIRECT(VLOOKUP($AB89,Categories!$A$2:$H$20,7,1)),2,0),"")</f>
        <v/>
      </c>
      <c r="AN89" s="79" t="str">
        <f ca="1">IFERROR(VLOOKUP((HLOOKUP((VLOOKUP($AB89,Categories!$A$2:$F$20,5,1)), $AB$3:$AJ89, (ROW()-ROW($AB$3)+1), 0)), INDIRECT(VLOOKUP($AB89,Categories!$A$2:$H$20,8,1)),2,0),"")</f>
        <v/>
      </c>
      <c r="AO89" s="79" t="str">
        <f t="shared" ca="1" si="24"/>
        <v/>
      </c>
      <c r="AP89" s="81"/>
      <c r="AQ89" s="70" t="str">
        <f>IFERROR(VLOOKUP(VALUE(MID(AP89,1,1)),AdditionalElements!$A$2:$B$50,2,0),"")</f>
        <v/>
      </c>
      <c r="AR89" s="70" t="str">
        <f>IFERROR(VLOOKUP(VALUE(MID(AP89,2,1)),AdditionalElements!$H$2:$I$50,2,0),"")</f>
        <v/>
      </c>
      <c r="AS89" s="70" t="str">
        <f>IFERROR(VLOOKUP(VALUE(MID(AP89,3,1)),AdditionalElements!$O$2:$P$50,2,0),"")</f>
        <v/>
      </c>
      <c r="AT89" s="70" t="str">
        <f>IFERROR(VLOOKUP(VALUE(MID(AP89,4,1)),AdditionalElements!$V$2:$W$50,2,0),"")</f>
        <v/>
      </c>
      <c r="AU89" s="71"/>
      <c r="AV89" s="79" t="str">
        <f>IFERROR(IF(VALUE(MID(AU89,1,1))=1, VLOOKUP(VALUE(MID(AU89,1,1)), TxtPanelShape!$A$2:$C$50, 3, 0), (IF(VALUE(MID(AU89,1,1))&gt;=7, VLOOKUP(VALUE(MID(AU89,1,1)), TxtPanelShape!$A$2:$C$50, 3, 0),VLOOKUP(VALUE(MID(AU89,1,2)),TxtPanelShape!$A$2:$C$50,3,0)))), "")</f>
        <v/>
      </c>
      <c r="AW89" s="79" t="str">
        <f>IFERROR(IF(VALUE(MID(AU89,1,1))=1, ", "&amp;VLOOKUP(VALUE(MID(AU89,2,1)), TxtPanelShape!$H$2:$I$50, 2, 0), IF(VALUE(MID(AU89,1,1))&gt;=7, ", "&amp;VLOOKUP(VALUE(MID(AU89,2,1)), TxtPanelShape!$H$2:$I$50, 2, 0),"")), "")</f>
        <v/>
      </c>
      <c r="AX89" s="79" t="str">
        <f>IFERROR(IF(VALUE(MID(AU89,1,1))=1, ", "&amp;VLOOKUP(VALUE(MID(AU89,3,1)), TxtPanelShape!$O$2:$P$50, 2, 0), IF(VALUE(MID(AU89,1,1))&gt;=7, ", "&amp;VLOOKUP(VALUE(MID(AU89,3,1)), TxtPanelShape!$O$2:$P$50, 2, 0),"")),"")</f>
        <v/>
      </c>
      <c r="AY89" s="79" t="str">
        <f>IFERROR("; "&amp;VLOOKUP(VALUE(MID(AU89,4,1)), TxtPanelShape!$V$2:$W$50,2,0),"")</f>
        <v/>
      </c>
      <c r="AZ89" s="79" t="str">
        <f t="shared" si="25"/>
        <v/>
      </c>
      <c r="BA89" s="71"/>
      <c r="BB89" s="79" t="str">
        <f>IFERROR(IF(VALUE(MID(BA89,1,1))=1, VLOOKUP(VALUE(MID(BA89,1,1)), TxtPanelShape!$A$2:$C$50, 3, 0), (IF(VALUE(MID(BA89,1,1))&gt;=7, VLOOKUP(VALUE(MID(BA89,1,1)), TxtPanelShape!$A$2:$C$50, 3, 0),VLOOKUP(VALUE(MID(BA89,1,2)),TxtPanelShape!$A$2:$C$50,3,0)))), "")</f>
        <v/>
      </c>
      <c r="BC89" s="79" t="str">
        <f>IFERROR(IF(VALUE(MID(BA89,1,1))=1, ", "&amp;VLOOKUP(VALUE(MID(BA89,2,1)), TxtPanelShape!$H$2:$I$50, 2, 0), IF(VALUE(MID(BA89,1,1))&gt;=7, ", "&amp;VLOOKUP(VALUE(MID(BA89,2,1)), TxtPanelShape!$H$2:$I$50, 2, 0),"")), "")</f>
        <v/>
      </c>
      <c r="BD89" s="79" t="str">
        <f>IFERROR(IF(VALUE(MID(BA89,1,1))=1, ", "&amp;VLOOKUP(VALUE(MID(BA89,3,1)), TxtPanelShape!$O$2:$P$50, 2, 0), IF(VALUE(MID(BA89,1,1))&gt;=7, ", "&amp;VLOOKUP(VALUE(MID(BA89,3,1)), TxtPanelShape!$O$2:$P$50, 2, 0),"")),"")</f>
        <v/>
      </c>
      <c r="BE89" s="79" t="str">
        <f>IFERROR("; "&amp;VLOOKUP(VALUE(MID(BA89,4,1)), TxtPanelShape!$V$2:$W$50,2,0),"")</f>
        <v/>
      </c>
      <c r="BF89" s="79" t="str">
        <f t="shared" si="26"/>
        <v/>
      </c>
      <c r="BG89" s="71"/>
      <c r="BH89" s="79" t="str">
        <f>IFERROR(VLOOKUP(BG89, TxtPanelDefinition!$A$2:$B$50, 2, 0),"")</f>
        <v/>
      </c>
      <c r="BI89" s="71"/>
      <c r="BJ89" s="79" t="str">
        <f>IFERROR(VLOOKUP(BI89, TxtPanelDefinition!$A$2:$B$50, 2, 0),"")</f>
        <v/>
      </c>
      <c r="BK89" s="71"/>
      <c r="BL89" s="79" t="str">
        <f>IFERROR(VLOOKUP(BK89, InscrTechniques!$A$2:$B$50, 2, 0),"")</f>
        <v/>
      </c>
      <c r="BM89" s="71"/>
      <c r="BN89" s="79" t="str">
        <f>IFERROR(VLOOKUP(BM89, InscrTechniques!$A$2:$B$50, 2, 0),"")</f>
        <v/>
      </c>
      <c r="BO89" s="71"/>
      <c r="BP89" s="79" t="str">
        <f>IFERROR(VLOOKUP(BO89, InscrTechniques!$A$2:$B$50, 2, 0),"")</f>
        <v/>
      </c>
      <c r="BQ89" s="71"/>
      <c r="BR89" s="79" t="str">
        <f>IFERROR(VLOOKUP(BQ89, InscrTechniques!$A$2:$B$50, 2, 0),"")</f>
        <v/>
      </c>
      <c r="BS89" s="71"/>
      <c r="BT89" s="79" t="str">
        <f>IFERROR(VLOOKUP(BS89, InscrTechniques!$A$2:$B$50, 2, 0),"")</f>
        <v/>
      </c>
      <c r="BU89" s="71"/>
      <c r="BV89" s="79" t="str">
        <f>IFERROR(VLOOKUP(BU89, InscrTechniques!$A$2:$B$50, 2, 0),"")</f>
        <v/>
      </c>
      <c r="BW89" s="125"/>
      <c r="BX89" s="79" t="str">
        <f>IFERROR(VLOOKUP(BW89, InscrTechniques!$A$2:$B$50, 2, 0),"")</f>
        <v/>
      </c>
      <c r="BY89" s="125"/>
      <c r="BZ89" s="79" t="str">
        <f>IFERROR(VLOOKUP(BY89, InscrTechniques!$A$2:$B$50, 2, 0),"")</f>
        <v/>
      </c>
      <c r="CA89" s="74"/>
      <c r="CB89" s="114" t="str">
        <f>IFERROR(VLOOKUP(CA89, LetterStyle!$A$2:$B$50, 2, 0),"")</f>
        <v/>
      </c>
      <c r="CC89" s="74"/>
      <c r="CD89" s="114" t="str">
        <f>IFERROR(VLOOKUP(CC89, LetterStyle!$A$2:$B$50, 2, 0),"")</f>
        <v/>
      </c>
      <c r="CE89" s="74"/>
      <c r="CF89" s="114" t="str">
        <f>IFERROR(VLOOKUP(CE89, LetterStyle!$A$2:$B$50, 2, 0),"")</f>
        <v/>
      </c>
      <c r="CG89" s="74"/>
      <c r="CH89" s="79" t="str">
        <f>IFERROR(VLOOKUP(CG89, LetterStyle!$A$2:$B$50, 2, 0),"")</f>
        <v/>
      </c>
      <c r="CI89" s="71"/>
      <c r="CJ89" s="79" t="str">
        <f>IFERROR(VLOOKUP(CI89, DecMotifs!$A$1:$B$306, 2, 0),"")</f>
        <v/>
      </c>
      <c r="CK89" s="71"/>
      <c r="CL89" s="79" t="str">
        <f>IFERROR(VLOOKUP(CK89, DecMotifs!$A$1:$B$306, 2, 0),"")</f>
        <v/>
      </c>
      <c r="CM89" s="71"/>
      <c r="CN89" s="79" t="str">
        <f>IFERROR(VLOOKUP(CM89, DecMotifs!$A$1:$B$306, 2, 0),"")</f>
        <v/>
      </c>
      <c r="CO89" s="71"/>
      <c r="CP89" s="79" t="str">
        <f>IFERROR(VLOOKUP(CO89, MarginalDec!$A$2:$B$253, 2, 0),"")</f>
        <v/>
      </c>
      <c r="CQ89" s="71"/>
      <c r="CR89" s="79" t="str">
        <f>IFERROR(VLOOKUP(CQ89, MarginalDec!$A$2:$B$253, 2, 0),"")</f>
        <v/>
      </c>
      <c r="CS89" s="71"/>
      <c r="CT89" s="79" t="str">
        <f>IFERROR(VLOOKUP(CS89, MarginalDec!$A$2:$B$253, 2, 0),"")</f>
        <v/>
      </c>
      <c r="CU89" s="71"/>
      <c r="CV89" s="79" t="str">
        <f>IF(ISBLANK(CU89),"", IFERROR(VLOOKUP(CU89, Tooling!$A$2:$B$252, 2, 0),""))</f>
        <v/>
      </c>
      <c r="CW89" s="71"/>
      <c r="CX89" s="79" t="str">
        <f>IF(ISBLANK(CW89),"", IFERROR(VLOOKUP(CW89, Tooling!$A$2:$B$252, 2, 0),""))</f>
        <v/>
      </c>
      <c r="CY89" s="71"/>
      <c r="CZ89" s="79" t="str">
        <f>IF(ISBLANK(CY89),"", IFERROR(VLOOKUP(CY89, Repairs!$A$2:$B$252, 2, 0),""))</f>
        <v/>
      </c>
      <c r="DA89" s="77"/>
      <c r="DB89" s="71"/>
      <c r="DC89" s="79" t="str">
        <f>IFERROR(VLOOKUP(DB89, DatingReason!$A$2:$B$252, 2, 0),"")</f>
        <v/>
      </c>
      <c r="DD89" s="123" t="str">
        <f t="shared" si="27"/>
        <v/>
      </c>
      <c r="DF89" s="119" t="str">
        <f t="array" ref="DF89">IF(AND($B89&lt;&gt;"", $DE89&lt;&gt;"", $DE89&lt;&gt;"No"),MAX(IF($B89=PEOPLE!$B$4:$B$1000, PEOPLE!$Q$4:$Q$1000,""))+100,"")</f>
        <v/>
      </c>
      <c r="DG89" s="68"/>
      <c r="DH89" s="76">
        <f>COUNTIF(PEOPLE!B:B, MEMORIALS!B89)</f>
        <v>0</v>
      </c>
      <c r="DI89" s="82"/>
      <c r="DJ89" s="82"/>
      <c r="DK89" s="82"/>
      <c r="DL89" s="68"/>
      <c r="DM89" s="68"/>
      <c r="DN89" s="68"/>
      <c r="DO89" s="68"/>
      <c r="DP89" s="68"/>
    </row>
    <row r="90" spans="1:120" ht="15" customHeight="1" x14ac:dyDescent="0.25">
      <c r="A90" s="68"/>
      <c r="B90" s="69"/>
      <c r="C90" s="68"/>
      <c r="D90" s="68"/>
      <c r="E90" s="70" t="str">
        <f>IF(D90="","",VLOOKUP(D90,Denomination!$A$2:$B$50, 2, 0))</f>
        <v/>
      </c>
      <c r="F90" s="68"/>
      <c r="G90" s="71"/>
      <c r="H90" s="70" t="str">
        <f>IF(G90="","",VLOOKUP(G90,MCondition!$A$2:$B$50, 2, 0))</f>
        <v/>
      </c>
      <c r="I90" s="72"/>
      <c r="J90" s="71"/>
      <c r="K90" s="70" t="str">
        <f>IF(J90="","",VLOOKUP(J90,ICondition!$A$2:$B$50, 2, 0))</f>
        <v/>
      </c>
      <c r="L90" s="73"/>
      <c r="M90" s="73"/>
      <c r="N90" s="73"/>
      <c r="O90" s="73"/>
      <c r="P90" s="73"/>
      <c r="Q90" s="73"/>
      <c r="R90" s="78"/>
      <c r="S90" s="79" t="str">
        <f>IFERROR(VLOOKUP(R90,Material!$A$2:$B$59, 2, 0),"")</f>
        <v/>
      </c>
      <c r="T90" s="71"/>
      <c r="U90" s="79" t="str">
        <f>IFERROR(VLOOKUP(T90,Material!$A$2:$B$59, 2, 0),"")</f>
        <v/>
      </c>
      <c r="V90" s="71"/>
      <c r="W90" s="79" t="str">
        <f>IFERROR(VLOOKUP(V90,Material!$A$2:$B$59, 2, 0),"")</f>
        <v/>
      </c>
      <c r="X90" s="71"/>
      <c r="Y90" s="79" t="str">
        <f>IFERROR(VLOOKUP(X90,Material!$A$2:$B$59, 2, 0),"")</f>
        <v/>
      </c>
      <c r="Z90" s="71"/>
      <c r="AA90" s="79" t="str">
        <f>IFERROR(VLOOKUP(Z90,Material!$A$2:$B$59, 2, 0),"")</f>
        <v/>
      </c>
      <c r="AB90" s="74"/>
      <c r="AC90" s="75" t="e">
        <f t="shared" si="16"/>
        <v>#VALUE!</v>
      </c>
      <c r="AD90" s="75" t="e">
        <f t="shared" si="17"/>
        <v>#VALUE!</v>
      </c>
      <c r="AE90" s="75" t="e">
        <f t="shared" si="19"/>
        <v>#VALUE!</v>
      </c>
      <c r="AF90" s="75" t="e">
        <f t="shared" si="18"/>
        <v>#VALUE!</v>
      </c>
      <c r="AG90" s="75" t="e">
        <f t="shared" si="20"/>
        <v>#VALUE!</v>
      </c>
      <c r="AH90" s="75" t="e">
        <f t="shared" si="21"/>
        <v>#VALUE!</v>
      </c>
      <c r="AI90" s="75" t="e">
        <f t="shared" si="22"/>
        <v>#VALUE!</v>
      </c>
      <c r="AJ90" s="80" t="e">
        <f t="shared" si="23"/>
        <v>#VALUE!</v>
      </c>
      <c r="AK90" s="79" t="str">
        <f>(IFERROR(VLOOKUP(AB90,Categories!$A$2:$B$20,2,1),""))</f>
        <v/>
      </c>
      <c r="AL90" s="79" t="str">
        <f ca="1">IFERROR(VLOOKUP((HLOOKUP((VLOOKUP($AB90,Categories!$A$2:$F$20,3,1)), $AB$3:$AJ90, (ROW()-ROW($AB$3)+1), 0)), INDIRECT(VLOOKUP($AB90,Categories!$A$2:$F$20,6,1)),2,0),AK90)</f>
        <v/>
      </c>
      <c r="AM90" s="79" t="str">
        <f ca="1">IFERROR(VLOOKUP((HLOOKUP((VLOOKUP($AB90,Categories!$A$2:$F$20,4,1)),$AB$3:$AJ90,(ROW()-ROW($AB$3)+1),0)),INDIRECT(VLOOKUP($AB90,Categories!$A$2:$H$20,7,1)),2,0),"")</f>
        <v/>
      </c>
      <c r="AN90" s="79" t="str">
        <f ca="1">IFERROR(VLOOKUP((HLOOKUP((VLOOKUP($AB90,Categories!$A$2:$F$20,5,1)), $AB$3:$AJ90, (ROW()-ROW($AB$3)+1), 0)), INDIRECT(VLOOKUP($AB90,Categories!$A$2:$H$20,8,1)),2,0),"")</f>
        <v/>
      </c>
      <c r="AO90" s="79" t="str">
        <f t="shared" ca="1" si="24"/>
        <v/>
      </c>
      <c r="AP90" s="81"/>
      <c r="AQ90" s="70" t="str">
        <f>IFERROR(VLOOKUP(VALUE(MID(AP90,1,1)),AdditionalElements!$A$2:$B$50,2,0),"")</f>
        <v/>
      </c>
      <c r="AR90" s="70" t="str">
        <f>IFERROR(VLOOKUP(VALUE(MID(AP90,2,1)),AdditionalElements!$H$2:$I$50,2,0),"")</f>
        <v/>
      </c>
      <c r="AS90" s="70" t="str">
        <f>IFERROR(VLOOKUP(VALUE(MID(AP90,3,1)),AdditionalElements!$O$2:$P$50,2,0),"")</f>
        <v/>
      </c>
      <c r="AT90" s="70" t="str">
        <f>IFERROR(VLOOKUP(VALUE(MID(AP90,4,1)),AdditionalElements!$V$2:$W$50,2,0),"")</f>
        <v/>
      </c>
      <c r="AU90" s="71"/>
      <c r="AV90" s="79" t="str">
        <f>IFERROR(IF(VALUE(MID(AU90,1,1))=1, VLOOKUP(VALUE(MID(AU90,1,1)), TxtPanelShape!$A$2:$C$50, 3, 0), (IF(VALUE(MID(AU90,1,1))&gt;=7, VLOOKUP(VALUE(MID(AU90,1,1)), TxtPanelShape!$A$2:$C$50, 3, 0),VLOOKUP(VALUE(MID(AU90,1,2)),TxtPanelShape!$A$2:$C$50,3,0)))), "")</f>
        <v/>
      </c>
      <c r="AW90" s="79" t="str">
        <f>IFERROR(IF(VALUE(MID(AU90,1,1))=1, ", "&amp;VLOOKUP(VALUE(MID(AU90,2,1)), TxtPanelShape!$H$2:$I$50, 2, 0), IF(VALUE(MID(AU90,1,1))&gt;=7, ", "&amp;VLOOKUP(VALUE(MID(AU90,2,1)), TxtPanelShape!$H$2:$I$50, 2, 0),"")), "")</f>
        <v/>
      </c>
      <c r="AX90" s="79" t="str">
        <f>IFERROR(IF(VALUE(MID(AU90,1,1))=1, ", "&amp;VLOOKUP(VALUE(MID(AU90,3,1)), TxtPanelShape!$O$2:$P$50, 2, 0), IF(VALUE(MID(AU90,1,1))&gt;=7, ", "&amp;VLOOKUP(VALUE(MID(AU90,3,1)), TxtPanelShape!$O$2:$P$50, 2, 0),"")),"")</f>
        <v/>
      </c>
      <c r="AY90" s="79" t="str">
        <f>IFERROR("; "&amp;VLOOKUP(VALUE(MID(AU90,4,1)), TxtPanelShape!$V$2:$W$50,2,0),"")</f>
        <v/>
      </c>
      <c r="AZ90" s="79" t="str">
        <f t="shared" si="25"/>
        <v/>
      </c>
      <c r="BA90" s="71"/>
      <c r="BB90" s="79" t="str">
        <f>IFERROR(IF(VALUE(MID(BA90,1,1))=1, VLOOKUP(VALUE(MID(BA90,1,1)), TxtPanelShape!$A$2:$C$50, 3, 0), (IF(VALUE(MID(BA90,1,1))&gt;=7, VLOOKUP(VALUE(MID(BA90,1,1)), TxtPanelShape!$A$2:$C$50, 3, 0),VLOOKUP(VALUE(MID(BA90,1,2)),TxtPanelShape!$A$2:$C$50,3,0)))), "")</f>
        <v/>
      </c>
      <c r="BC90" s="79" t="str">
        <f>IFERROR(IF(VALUE(MID(BA90,1,1))=1, ", "&amp;VLOOKUP(VALUE(MID(BA90,2,1)), TxtPanelShape!$H$2:$I$50, 2, 0), IF(VALUE(MID(BA90,1,1))&gt;=7, ", "&amp;VLOOKUP(VALUE(MID(BA90,2,1)), TxtPanelShape!$H$2:$I$50, 2, 0),"")), "")</f>
        <v/>
      </c>
      <c r="BD90" s="79" t="str">
        <f>IFERROR(IF(VALUE(MID(BA90,1,1))=1, ", "&amp;VLOOKUP(VALUE(MID(BA90,3,1)), TxtPanelShape!$O$2:$P$50, 2, 0), IF(VALUE(MID(BA90,1,1))&gt;=7, ", "&amp;VLOOKUP(VALUE(MID(BA90,3,1)), TxtPanelShape!$O$2:$P$50, 2, 0),"")),"")</f>
        <v/>
      </c>
      <c r="BE90" s="79" t="str">
        <f>IFERROR("; "&amp;VLOOKUP(VALUE(MID(BA90,4,1)), TxtPanelShape!$V$2:$W$50,2,0),"")</f>
        <v/>
      </c>
      <c r="BF90" s="79" t="str">
        <f t="shared" si="26"/>
        <v/>
      </c>
      <c r="BG90" s="71"/>
      <c r="BH90" s="79" t="str">
        <f>IFERROR(VLOOKUP(BG90, TxtPanelDefinition!$A$2:$B$50, 2, 0),"")</f>
        <v/>
      </c>
      <c r="BI90" s="71"/>
      <c r="BJ90" s="79" t="str">
        <f>IFERROR(VLOOKUP(BI90, TxtPanelDefinition!$A$2:$B$50, 2, 0),"")</f>
        <v/>
      </c>
      <c r="BK90" s="71"/>
      <c r="BL90" s="79" t="str">
        <f>IFERROR(VLOOKUP(BK90, InscrTechniques!$A$2:$B$50, 2, 0),"")</f>
        <v/>
      </c>
      <c r="BM90" s="71"/>
      <c r="BN90" s="79" t="str">
        <f>IFERROR(VLOOKUP(BM90, InscrTechniques!$A$2:$B$50, 2, 0),"")</f>
        <v/>
      </c>
      <c r="BO90" s="71"/>
      <c r="BP90" s="79" t="str">
        <f>IFERROR(VLOOKUP(BO90, InscrTechniques!$A$2:$B$50, 2, 0),"")</f>
        <v/>
      </c>
      <c r="BQ90" s="71"/>
      <c r="BR90" s="79" t="str">
        <f>IFERROR(VLOOKUP(BQ90, InscrTechniques!$A$2:$B$50, 2, 0),"")</f>
        <v/>
      </c>
      <c r="BS90" s="71"/>
      <c r="BT90" s="79" t="str">
        <f>IFERROR(VLOOKUP(BS90, InscrTechniques!$A$2:$B$50, 2, 0),"")</f>
        <v/>
      </c>
      <c r="BU90" s="71"/>
      <c r="BV90" s="79" t="str">
        <f>IFERROR(VLOOKUP(BU90, InscrTechniques!$A$2:$B$50, 2, 0),"")</f>
        <v/>
      </c>
      <c r="BW90" s="125"/>
      <c r="BX90" s="79" t="str">
        <f>IFERROR(VLOOKUP(BW90, InscrTechniques!$A$2:$B$50, 2, 0),"")</f>
        <v/>
      </c>
      <c r="BY90" s="125"/>
      <c r="BZ90" s="79" t="str">
        <f>IFERROR(VLOOKUP(BY90, InscrTechniques!$A$2:$B$50, 2, 0),"")</f>
        <v/>
      </c>
      <c r="CA90" s="74"/>
      <c r="CB90" s="114" t="str">
        <f>IFERROR(VLOOKUP(CA90, LetterStyle!$A$2:$B$50, 2, 0),"")</f>
        <v/>
      </c>
      <c r="CC90" s="74"/>
      <c r="CD90" s="114" t="str">
        <f>IFERROR(VLOOKUP(CC90, LetterStyle!$A$2:$B$50, 2, 0),"")</f>
        <v/>
      </c>
      <c r="CE90" s="74"/>
      <c r="CF90" s="114" t="str">
        <f>IFERROR(VLOOKUP(CE90, LetterStyle!$A$2:$B$50, 2, 0),"")</f>
        <v/>
      </c>
      <c r="CG90" s="74"/>
      <c r="CH90" s="79" t="str">
        <f>IFERROR(VLOOKUP(CG90, LetterStyle!$A$2:$B$50, 2, 0),"")</f>
        <v/>
      </c>
      <c r="CI90" s="71"/>
      <c r="CJ90" s="79" t="str">
        <f>IFERROR(VLOOKUP(CI90, DecMotifs!$A$1:$B$306, 2, 0),"")</f>
        <v/>
      </c>
      <c r="CK90" s="71"/>
      <c r="CL90" s="79" t="str">
        <f>IFERROR(VLOOKUP(CK90, DecMotifs!$A$1:$B$306, 2, 0),"")</f>
        <v/>
      </c>
      <c r="CM90" s="71"/>
      <c r="CN90" s="79" t="str">
        <f>IFERROR(VLOOKUP(CM90, DecMotifs!$A$1:$B$306, 2, 0),"")</f>
        <v/>
      </c>
      <c r="CO90" s="71"/>
      <c r="CP90" s="79" t="str">
        <f>IFERROR(VLOOKUP(CO90, MarginalDec!$A$2:$B$253, 2, 0),"")</f>
        <v/>
      </c>
      <c r="CQ90" s="71"/>
      <c r="CR90" s="79" t="str">
        <f>IFERROR(VLOOKUP(CQ90, MarginalDec!$A$2:$B$253, 2, 0),"")</f>
        <v/>
      </c>
      <c r="CS90" s="71"/>
      <c r="CT90" s="79" t="str">
        <f>IFERROR(VLOOKUP(CS90, MarginalDec!$A$2:$B$253, 2, 0),"")</f>
        <v/>
      </c>
      <c r="CU90" s="71"/>
      <c r="CV90" s="79" t="str">
        <f>IF(ISBLANK(CU90),"", IFERROR(VLOOKUP(CU90, Tooling!$A$2:$B$252, 2, 0),""))</f>
        <v/>
      </c>
      <c r="CW90" s="71"/>
      <c r="CX90" s="79" t="str">
        <f>IF(ISBLANK(CW90),"", IFERROR(VLOOKUP(CW90, Tooling!$A$2:$B$252, 2, 0),""))</f>
        <v/>
      </c>
      <c r="CY90" s="71"/>
      <c r="CZ90" s="79" t="str">
        <f>IF(ISBLANK(CY90),"", IFERROR(VLOOKUP(CY90, Repairs!$A$2:$B$252, 2, 0),""))</f>
        <v/>
      </c>
      <c r="DA90" s="77"/>
      <c r="DB90" s="71"/>
      <c r="DC90" s="79" t="str">
        <f>IFERROR(VLOOKUP(DB90, DatingReason!$A$2:$B$252, 2, 0),"")</f>
        <v/>
      </c>
      <c r="DD90" s="123" t="str">
        <f t="shared" si="27"/>
        <v/>
      </c>
      <c r="DF90" s="119" t="str">
        <f t="array" ref="DF90">IF(AND($B90&lt;&gt;"", $DE90&lt;&gt;"", $DE90&lt;&gt;"No"),MAX(IF($B90=PEOPLE!$B$4:$B$1000, PEOPLE!$Q$4:$Q$1000,""))+100,"")</f>
        <v/>
      </c>
      <c r="DG90" s="68"/>
      <c r="DH90" s="76">
        <f>COUNTIF(PEOPLE!B:B, MEMORIALS!B90)</f>
        <v>0</v>
      </c>
      <c r="DI90" s="82"/>
      <c r="DJ90" s="82"/>
      <c r="DK90" s="82"/>
      <c r="DL90" s="68"/>
      <c r="DM90" s="68"/>
      <c r="DN90" s="68"/>
      <c r="DO90" s="68"/>
      <c r="DP90" s="68"/>
    </row>
    <row r="91" spans="1:120" ht="15" customHeight="1" x14ac:dyDescent="0.25">
      <c r="A91" s="68"/>
      <c r="B91" s="69"/>
      <c r="C91" s="68"/>
      <c r="D91" s="68"/>
      <c r="E91" s="70" t="str">
        <f>IF(D91="","",VLOOKUP(D91,Denomination!$A$2:$B$50, 2, 0))</f>
        <v/>
      </c>
      <c r="F91" s="68"/>
      <c r="G91" s="71"/>
      <c r="H91" s="70" t="str">
        <f>IF(G91="","",VLOOKUP(G91,MCondition!$A$2:$B$50, 2, 0))</f>
        <v/>
      </c>
      <c r="I91" s="72"/>
      <c r="J91" s="71"/>
      <c r="K91" s="70" t="str">
        <f>IF(J91="","",VLOOKUP(J91,ICondition!$A$2:$B$50, 2, 0))</f>
        <v/>
      </c>
      <c r="L91" s="73"/>
      <c r="M91" s="73"/>
      <c r="N91" s="73"/>
      <c r="O91" s="73"/>
      <c r="P91" s="73"/>
      <c r="Q91" s="73"/>
      <c r="R91" s="78"/>
      <c r="S91" s="79" t="str">
        <f>IFERROR(VLOOKUP(R91,Material!$A$2:$B$59, 2, 0),"")</f>
        <v/>
      </c>
      <c r="T91" s="71"/>
      <c r="U91" s="79" t="str">
        <f>IFERROR(VLOOKUP(T91,Material!$A$2:$B$59, 2, 0),"")</f>
        <v/>
      </c>
      <c r="V91" s="71"/>
      <c r="W91" s="79" t="str">
        <f>IFERROR(VLOOKUP(V91,Material!$A$2:$B$59, 2, 0),"")</f>
        <v/>
      </c>
      <c r="X91" s="71"/>
      <c r="Y91" s="79" t="str">
        <f>IFERROR(VLOOKUP(X91,Material!$A$2:$B$59, 2, 0),"")</f>
        <v/>
      </c>
      <c r="Z91" s="71"/>
      <c r="AA91" s="79" t="str">
        <f>IFERROR(VLOOKUP(Z91,Material!$A$2:$B$59, 2, 0),"")</f>
        <v/>
      </c>
      <c r="AB91" s="74"/>
      <c r="AC91" s="75" t="e">
        <f t="shared" si="16"/>
        <v>#VALUE!</v>
      </c>
      <c r="AD91" s="75" t="e">
        <f t="shared" si="17"/>
        <v>#VALUE!</v>
      </c>
      <c r="AE91" s="75" t="e">
        <f t="shared" si="19"/>
        <v>#VALUE!</v>
      </c>
      <c r="AF91" s="75" t="e">
        <f t="shared" si="18"/>
        <v>#VALUE!</v>
      </c>
      <c r="AG91" s="75" t="e">
        <f t="shared" si="20"/>
        <v>#VALUE!</v>
      </c>
      <c r="AH91" s="75" t="e">
        <f t="shared" si="21"/>
        <v>#VALUE!</v>
      </c>
      <c r="AI91" s="75" t="e">
        <f t="shared" si="22"/>
        <v>#VALUE!</v>
      </c>
      <c r="AJ91" s="80" t="e">
        <f t="shared" si="23"/>
        <v>#VALUE!</v>
      </c>
      <c r="AK91" s="79" t="str">
        <f>(IFERROR(VLOOKUP(AB91,Categories!$A$2:$B$20,2,1),""))</f>
        <v/>
      </c>
      <c r="AL91" s="79" t="str">
        <f ca="1">IFERROR(VLOOKUP((HLOOKUP((VLOOKUP($AB91,Categories!$A$2:$F$20,3,1)), $AB$3:$AJ91, (ROW()-ROW($AB$3)+1), 0)), INDIRECT(VLOOKUP($AB91,Categories!$A$2:$F$20,6,1)),2,0),AK91)</f>
        <v/>
      </c>
      <c r="AM91" s="79" t="str">
        <f ca="1">IFERROR(VLOOKUP((HLOOKUP((VLOOKUP($AB91,Categories!$A$2:$F$20,4,1)),$AB$3:$AJ91,(ROW()-ROW($AB$3)+1),0)),INDIRECT(VLOOKUP($AB91,Categories!$A$2:$H$20,7,1)),2,0),"")</f>
        <v/>
      </c>
      <c r="AN91" s="79" t="str">
        <f ca="1">IFERROR(VLOOKUP((HLOOKUP((VLOOKUP($AB91,Categories!$A$2:$F$20,5,1)), $AB$3:$AJ91, (ROW()-ROW($AB$3)+1), 0)), INDIRECT(VLOOKUP($AB91,Categories!$A$2:$H$20,8,1)),2,0),"")</f>
        <v/>
      </c>
      <c r="AO91" s="79" t="str">
        <f t="shared" ca="1" si="24"/>
        <v/>
      </c>
      <c r="AP91" s="81"/>
      <c r="AQ91" s="70" t="str">
        <f>IFERROR(VLOOKUP(VALUE(MID(AP91,1,1)),AdditionalElements!$A$2:$B$50,2,0),"")</f>
        <v/>
      </c>
      <c r="AR91" s="70" t="str">
        <f>IFERROR(VLOOKUP(VALUE(MID(AP91,2,1)),AdditionalElements!$H$2:$I$50,2,0),"")</f>
        <v/>
      </c>
      <c r="AS91" s="70" t="str">
        <f>IFERROR(VLOOKUP(VALUE(MID(AP91,3,1)),AdditionalElements!$O$2:$P$50,2,0),"")</f>
        <v/>
      </c>
      <c r="AT91" s="70" t="str">
        <f>IFERROR(VLOOKUP(VALUE(MID(AP91,4,1)),AdditionalElements!$V$2:$W$50,2,0),"")</f>
        <v/>
      </c>
      <c r="AU91" s="71"/>
      <c r="AV91" s="79" t="str">
        <f>IFERROR(IF(VALUE(MID(AU91,1,1))=1, VLOOKUP(VALUE(MID(AU91,1,1)), TxtPanelShape!$A$2:$C$50, 3, 0), (IF(VALUE(MID(AU91,1,1))&gt;=7, VLOOKUP(VALUE(MID(AU91,1,1)), TxtPanelShape!$A$2:$C$50, 3, 0),VLOOKUP(VALUE(MID(AU91,1,2)),TxtPanelShape!$A$2:$C$50,3,0)))), "")</f>
        <v/>
      </c>
      <c r="AW91" s="79" t="str">
        <f>IFERROR(IF(VALUE(MID(AU91,1,1))=1, ", "&amp;VLOOKUP(VALUE(MID(AU91,2,1)), TxtPanelShape!$H$2:$I$50, 2, 0), IF(VALUE(MID(AU91,1,1))&gt;=7, ", "&amp;VLOOKUP(VALUE(MID(AU91,2,1)), TxtPanelShape!$H$2:$I$50, 2, 0),"")), "")</f>
        <v/>
      </c>
      <c r="AX91" s="79" t="str">
        <f>IFERROR(IF(VALUE(MID(AU91,1,1))=1, ", "&amp;VLOOKUP(VALUE(MID(AU91,3,1)), TxtPanelShape!$O$2:$P$50, 2, 0), IF(VALUE(MID(AU91,1,1))&gt;=7, ", "&amp;VLOOKUP(VALUE(MID(AU91,3,1)), TxtPanelShape!$O$2:$P$50, 2, 0),"")),"")</f>
        <v/>
      </c>
      <c r="AY91" s="79" t="str">
        <f>IFERROR("; "&amp;VLOOKUP(VALUE(MID(AU91,4,1)), TxtPanelShape!$V$2:$W$50,2,0),"")</f>
        <v/>
      </c>
      <c r="AZ91" s="79" t="str">
        <f t="shared" si="25"/>
        <v/>
      </c>
      <c r="BA91" s="71"/>
      <c r="BB91" s="79" t="str">
        <f>IFERROR(IF(VALUE(MID(BA91,1,1))=1, VLOOKUP(VALUE(MID(BA91,1,1)), TxtPanelShape!$A$2:$C$50, 3, 0), (IF(VALUE(MID(BA91,1,1))&gt;=7, VLOOKUP(VALUE(MID(BA91,1,1)), TxtPanelShape!$A$2:$C$50, 3, 0),VLOOKUP(VALUE(MID(BA91,1,2)),TxtPanelShape!$A$2:$C$50,3,0)))), "")</f>
        <v/>
      </c>
      <c r="BC91" s="79" t="str">
        <f>IFERROR(IF(VALUE(MID(BA91,1,1))=1, ", "&amp;VLOOKUP(VALUE(MID(BA91,2,1)), TxtPanelShape!$H$2:$I$50, 2, 0), IF(VALUE(MID(BA91,1,1))&gt;=7, ", "&amp;VLOOKUP(VALUE(MID(BA91,2,1)), TxtPanelShape!$H$2:$I$50, 2, 0),"")), "")</f>
        <v/>
      </c>
      <c r="BD91" s="79" t="str">
        <f>IFERROR(IF(VALUE(MID(BA91,1,1))=1, ", "&amp;VLOOKUP(VALUE(MID(BA91,3,1)), TxtPanelShape!$O$2:$P$50, 2, 0), IF(VALUE(MID(BA91,1,1))&gt;=7, ", "&amp;VLOOKUP(VALUE(MID(BA91,3,1)), TxtPanelShape!$O$2:$P$50, 2, 0),"")),"")</f>
        <v/>
      </c>
      <c r="BE91" s="79" t="str">
        <f>IFERROR("; "&amp;VLOOKUP(VALUE(MID(BA91,4,1)), TxtPanelShape!$V$2:$W$50,2,0),"")</f>
        <v/>
      </c>
      <c r="BF91" s="79" t="str">
        <f t="shared" si="26"/>
        <v/>
      </c>
      <c r="BG91" s="71"/>
      <c r="BH91" s="79" t="str">
        <f>IFERROR(VLOOKUP(BG91, TxtPanelDefinition!$A$2:$B$50, 2, 0),"")</f>
        <v/>
      </c>
      <c r="BI91" s="71"/>
      <c r="BJ91" s="79" t="str">
        <f>IFERROR(VLOOKUP(BI91, TxtPanelDefinition!$A$2:$B$50, 2, 0),"")</f>
        <v/>
      </c>
      <c r="BK91" s="71"/>
      <c r="BL91" s="79" t="str">
        <f>IFERROR(VLOOKUP(BK91, InscrTechniques!$A$2:$B$50, 2, 0),"")</f>
        <v/>
      </c>
      <c r="BM91" s="71"/>
      <c r="BN91" s="79" t="str">
        <f>IFERROR(VLOOKUP(BM91, InscrTechniques!$A$2:$B$50, 2, 0),"")</f>
        <v/>
      </c>
      <c r="BO91" s="71"/>
      <c r="BP91" s="79" t="str">
        <f>IFERROR(VLOOKUP(BO91, InscrTechniques!$A$2:$B$50, 2, 0),"")</f>
        <v/>
      </c>
      <c r="BQ91" s="71"/>
      <c r="BR91" s="79" t="str">
        <f>IFERROR(VLOOKUP(BQ91, InscrTechniques!$A$2:$B$50, 2, 0),"")</f>
        <v/>
      </c>
      <c r="BS91" s="71"/>
      <c r="BT91" s="79" t="str">
        <f>IFERROR(VLOOKUP(BS91, InscrTechniques!$A$2:$B$50, 2, 0),"")</f>
        <v/>
      </c>
      <c r="BU91" s="71"/>
      <c r="BV91" s="79" t="str">
        <f>IFERROR(VLOOKUP(BU91, InscrTechniques!$A$2:$B$50, 2, 0),"")</f>
        <v/>
      </c>
      <c r="BW91" s="125"/>
      <c r="BX91" s="79" t="str">
        <f>IFERROR(VLOOKUP(BW91, InscrTechniques!$A$2:$B$50, 2, 0),"")</f>
        <v/>
      </c>
      <c r="BY91" s="125"/>
      <c r="BZ91" s="79" t="str">
        <f>IFERROR(VLOOKUP(BY91, InscrTechniques!$A$2:$B$50, 2, 0),"")</f>
        <v/>
      </c>
      <c r="CA91" s="74"/>
      <c r="CB91" s="114" t="str">
        <f>IFERROR(VLOOKUP(CA91, LetterStyle!$A$2:$B$50, 2, 0),"")</f>
        <v/>
      </c>
      <c r="CC91" s="74"/>
      <c r="CD91" s="114" t="str">
        <f>IFERROR(VLOOKUP(CC91, LetterStyle!$A$2:$B$50, 2, 0),"")</f>
        <v/>
      </c>
      <c r="CE91" s="74"/>
      <c r="CF91" s="114" t="str">
        <f>IFERROR(VLOOKUP(CE91, LetterStyle!$A$2:$B$50, 2, 0),"")</f>
        <v/>
      </c>
      <c r="CG91" s="74"/>
      <c r="CH91" s="79" t="str">
        <f>IFERROR(VLOOKUP(CG91, LetterStyle!$A$2:$B$50, 2, 0),"")</f>
        <v/>
      </c>
      <c r="CI91" s="71"/>
      <c r="CJ91" s="79" t="str">
        <f>IFERROR(VLOOKUP(CI91, DecMotifs!$A$1:$B$306, 2, 0),"")</f>
        <v/>
      </c>
      <c r="CK91" s="71"/>
      <c r="CL91" s="79" t="str">
        <f>IFERROR(VLOOKUP(CK91, DecMotifs!$A$1:$B$306, 2, 0),"")</f>
        <v/>
      </c>
      <c r="CM91" s="71"/>
      <c r="CN91" s="79" t="str">
        <f>IFERROR(VLOOKUP(CM91, DecMotifs!$A$1:$B$306, 2, 0),"")</f>
        <v/>
      </c>
      <c r="CO91" s="71"/>
      <c r="CP91" s="79" t="str">
        <f>IFERROR(VLOOKUP(CO91, MarginalDec!$A$2:$B$253, 2, 0),"")</f>
        <v/>
      </c>
      <c r="CQ91" s="71"/>
      <c r="CR91" s="79" t="str">
        <f>IFERROR(VLOOKUP(CQ91, MarginalDec!$A$2:$B$253, 2, 0),"")</f>
        <v/>
      </c>
      <c r="CS91" s="71"/>
      <c r="CT91" s="79" t="str">
        <f>IFERROR(VLOOKUP(CS91, MarginalDec!$A$2:$B$253, 2, 0),"")</f>
        <v/>
      </c>
      <c r="CU91" s="71"/>
      <c r="CV91" s="79" t="str">
        <f>IF(ISBLANK(CU91),"", IFERROR(VLOOKUP(CU91, Tooling!$A$2:$B$252, 2, 0),""))</f>
        <v/>
      </c>
      <c r="CW91" s="71"/>
      <c r="CX91" s="79" t="str">
        <f>IF(ISBLANK(CW91),"", IFERROR(VLOOKUP(CW91, Tooling!$A$2:$B$252, 2, 0),""))</f>
        <v/>
      </c>
      <c r="CY91" s="71"/>
      <c r="CZ91" s="79" t="str">
        <f>IF(ISBLANK(CY91),"", IFERROR(VLOOKUP(CY91, Repairs!$A$2:$B$252, 2, 0),""))</f>
        <v/>
      </c>
      <c r="DA91" s="77"/>
      <c r="DB91" s="71"/>
      <c r="DC91" s="79" t="str">
        <f>IFERROR(VLOOKUP(DB91, DatingReason!$A$2:$B$252, 2, 0),"")</f>
        <v/>
      </c>
      <c r="DD91" s="123" t="str">
        <f t="shared" si="27"/>
        <v/>
      </c>
      <c r="DF91" s="119" t="str">
        <f t="array" ref="DF91">IF(AND($B91&lt;&gt;"", $DE91&lt;&gt;"", $DE91&lt;&gt;"No"),MAX(IF($B91=PEOPLE!$B$4:$B$1000, PEOPLE!$Q$4:$Q$1000,""))+100,"")</f>
        <v/>
      </c>
      <c r="DG91" s="68"/>
      <c r="DH91" s="76">
        <f>COUNTIF(PEOPLE!B:B, MEMORIALS!B91)</f>
        <v>0</v>
      </c>
      <c r="DI91" s="82"/>
      <c r="DJ91" s="82"/>
      <c r="DK91" s="82"/>
      <c r="DL91" s="68"/>
      <c r="DM91" s="68"/>
      <c r="DN91" s="68"/>
      <c r="DO91" s="68"/>
      <c r="DP91" s="68"/>
    </row>
    <row r="92" spans="1:120" ht="15" customHeight="1" x14ac:dyDescent="0.25">
      <c r="A92" s="68"/>
      <c r="B92" s="69"/>
      <c r="C92" s="68"/>
      <c r="D92" s="68"/>
      <c r="E92" s="70" t="str">
        <f>IF(D92="","",VLOOKUP(D92,Denomination!$A$2:$B$50, 2, 0))</f>
        <v/>
      </c>
      <c r="F92" s="68"/>
      <c r="G92" s="71"/>
      <c r="H92" s="70" t="str">
        <f>IF(G92="","",VLOOKUP(G92,MCondition!$A$2:$B$50, 2, 0))</f>
        <v/>
      </c>
      <c r="I92" s="72"/>
      <c r="J92" s="71"/>
      <c r="K92" s="70" t="str">
        <f>IF(J92="","",VLOOKUP(J92,ICondition!$A$2:$B$50, 2, 0))</f>
        <v/>
      </c>
      <c r="L92" s="73"/>
      <c r="M92" s="73"/>
      <c r="N92" s="73"/>
      <c r="O92" s="73"/>
      <c r="P92" s="73"/>
      <c r="Q92" s="73"/>
      <c r="R92" s="78"/>
      <c r="S92" s="79" t="str">
        <f>IFERROR(VLOOKUP(R92,Material!$A$2:$B$59, 2, 0),"")</f>
        <v/>
      </c>
      <c r="T92" s="71"/>
      <c r="U92" s="79" t="str">
        <f>IFERROR(VLOOKUP(T92,Material!$A$2:$B$59, 2, 0),"")</f>
        <v/>
      </c>
      <c r="V92" s="71"/>
      <c r="W92" s="79" t="str">
        <f>IFERROR(VLOOKUP(V92,Material!$A$2:$B$59, 2, 0),"")</f>
        <v/>
      </c>
      <c r="X92" s="71"/>
      <c r="Y92" s="79" t="str">
        <f>IFERROR(VLOOKUP(X92,Material!$A$2:$B$59, 2, 0),"")</f>
        <v/>
      </c>
      <c r="Z92" s="71"/>
      <c r="AA92" s="79" t="str">
        <f>IFERROR(VLOOKUP(Z92,Material!$A$2:$B$59, 2, 0),"")</f>
        <v/>
      </c>
      <c r="AB92" s="74"/>
      <c r="AC92" s="75" t="e">
        <f t="shared" si="16"/>
        <v>#VALUE!</v>
      </c>
      <c r="AD92" s="75" t="e">
        <f t="shared" si="17"/>
        <v>#VALUE!</v>
      </c>
      <c r="AE92" s="75" t="e">
        <f t="shared" si="19"/>
        <v>#VALUE!</v>
      </c>
      <c r="AF92" s="75" t="e">
        <f t="shared" si="18"/>
        <v>#VALUE!</v>
      </c>
      <c r="AG92" s="75" t="e">
        <f t="shared" si="20"/>
        <v>#VALUE!</v>
      </c>
      <c r="AH92" s="75" t="e">
        <f t="shared" si="21"/>
        <v>#VALUE!</v>
      </c>
      <c r="AI92" s="75" t="e">
        <f t="shared" si="22"/>
        <v>#VALUE!</v>
      </c>
      <c r="AJ92" s="80" t="e">
        <f t="shared" si="23"/>
        <v>#VALUE!</v>
      </c>
      <c r="AK92" s="79" t="str">
        <f>(IFERROR(VLOOKUP(AB92,Categories!$A$2:$B$20,2,1),""))</f>
        <v/>
      </c>
      <c r="AL92" s="79" t="str">
        <f ca="1">IFERROR(VLOOKUP((HLOOKUP((VLOOKUP($AB92,Categories!$A$2:$F$20,3,1)), $AB$3:$AJ92, (ROW()-ROW($AB$3)+1), 0)), INDIRECT(VLOOKUP($AB92,Categories!$A$2:$F$20,6,1)),2,0),AK92)</f>
        <v/>
      </c>
      <c r="AM92" s="79" t="str">
        <f ca="1">IFERROR(VLOOKUP((HLOOKUP((VLOOKUP($AB92,Categories!$A$2:$F$20,4,1)),$AB$3:$AJ92,(ROW()-ROW($AB$3)+1),0)),INDIRECT(VLOOKUP($AB92,Categories!$A$2:$H$20,7,1)),2,0),"")</f>
        <v/>
      </c>
      <c r="AN92" s="79" t="str">
        <f ca="1">IFERROR(VLOOKUP((HLOOKUP((VLOOKUP($AB92,Categories!$A$2:$F$20,5,1)), $AB$3:$AJ92, (ROW()-ROW($AB$3)+1), 0)), INDIRECT(VLOOKUP($AB92,Categories!$A$2:$H$20,8,1)),2,0),"")</f>
        <v/>
      </c>
      <c r="AO92" s="79" t="str">
        <f t="shared" ca="1" si="24"/>
        <v/>
      </c>
      <c r="AP92" s="81"/>
      <c r="AQ92" s="70" t="str">
        <f>IFERROR(VLOOKUP(VALUE(MID(AP92,1,1)),AdditionalElements!$A$2:$B$50,2,0),"")</f>
        <v/>
      </c>
      <c r="AR92" s="70" t="str">
        <f>IFERROR(VLOOKUP(VALUE(MID(AP92,2,1)),AdditionalElements!$H$2:$I$50,2,0),"")</f>
        <v/>
      </c>
      <c r="AS92" s="70" t="str">
        <f>IFERROR(VLOOKUP(VALUE(MID(AP92,3,1)),AdditionalElements!$O$2:$P$50,2,0),"")</f>
        <v/>
      </c>
      <c r="AT92" s="70" t="str">
        <f>IFERROR(VLOOKUP(VALUE(MID(AP92,4,1)),AdditionalElements!$V$2:$W$50,2,0),"")</f>
        <v/>
      </c>
      <c r="AU92" s="71"/>
      <c r="AV92" s="79" t="str">
        <f>IFERROR(IF(VALUE(MID(AU92,1,1))=1, VLOOKUP(VALUE(MID(AU92,1,1)), TxtPanelShape!$A$2:$C$50, 3, 0), (IF(VALUE(MID(AU92,1,1))&gt;=7, VLOOKUP(VALUE(MID(AU92,1,1)), TxtPanelShape!$A$2:$C$50, 3, 0),VLOOKUP(VALUE(MID(AU92,1,2)),TxtPanelShape!$A$2:$C$50,3,0)))), "")</f>
        <v/>
      </c>
      <c r="AW92" s="79" t="str">
        <f>IFERROR(IF(VALUE(MID(AU92,1,1))=1, ", "&amp;VLOOKUP(VALUE(MID(AU92,2,1)), TxtPanelShape!$H$2:$I$50, 2, 0), IF(VALUE(MID(AU92,1,1))&gt;=7, ", "&amp;VLOOKUP(VALUE(MID(AU92,2,1)), TxtPanelShape!$H$2:$I$50, 2, 0),"")), "")</f>
        <v/>
      </c>
      <c r="AX92" s="79" t="str">
        <f>IFERROR(IF(VALUE(MID(AU92,1,1))=1, ", "&amp;VLOOKUP(VALUE(MID(AU92,3,1)), TxtPanelShape!$O$2:$P$50, 2, 0), IF(VALUE(MID(AU92,1,1))&gt;=7, ", "&amp;VLOOKUP(VALUE(MID(AU92,3,1)), TxtPanelShape!$O$2:$P$50, 2, 0),"")),"")</f>
        <v/>
      </c>
      <c r="AY92" s="79" t="str">
        <f>IFERROR("; "&amp;VLOOKUP(VALUE(MID(AU92,4,1)), TxtPanelShape!$V$2:$W$50,2,0),"")</f>
        <v/>
      </c>
      <c r="AZ92" s="79" t="str">
        <f t="shared" si="25"/>
        <v/>
      </c>
      <c r="BA92" s="71"/>
      <c r="BB92" s="79" t="str">
        <f>IFERROR(IF(VALUE(MID(BA92,1,1))=1, VLOOKUP(VALUE(MID(BA92,1,1)), TxtPanelShape!$A$2:$C$50, 3, 0), (IF(VALUE(MID(BA92,1,1))&gt;=7, VLOOKUP(VALUE(MID(BA92,1,1)), TxtPanelShape!$A$2:$C$50, 3, 0),VLOOKUP(VALUE(MID(BA92,1,2)),TxtPanelShape!$A$2:$C$50,3,0)))), "")</f>
        <v/>
      </c>
      <c r="BC92" s="79" t="str">
        <f>IFERROR(IF(VALUE(MID(BA92,1,1))=1, ", "&amp;VLOOKUP(VALUE(MID(BA92,2,1)), TxtPanelShape!$H$2:$I$50, 2, 0), IF(VALUE(MID(BA92,1,1))&gt;=7, ", "&amp;VLOOKUP(VALUE(MID(BA92,2,1)), TxtPanelShape!$H$2:$I$50, 2, 0),"")), "")</f>
        <v/>
      </c>
      <c r="BD92" s="79" t="str">
        <f>IFERROR(IF(VALUE(MID(BA92,1,1))=1, ", "&amp;VLOOKUP(VALUE(MID(BA92,3,1)), TxtPanelShape!$O$2:$P$50, 2, 0), IF(VALUE(MID(BA92,1,1))&gt;=7, ", "&amp;VLOOKUP(VALUE(MID(BA92,3,1)), TxtPanelShape!$O$2:$P$50, 2, 0),"")),"")</f>
        <v/>
      </c>
      <c r="BE92" s="79" t="str">
        <f>IFERROR("; "&amp;VLOOKUP(VALUE(MID(BA92,4,1)), TxtPanelShape!$V$2:$W$50,2,0),"")</f>
        <v/>
      </c>
      <c r="BF92" s="79" t="str">
        <f t="shared" si="26"/>
        <v/>
      </c>
      <c r="BG92" s="71"/>
      <c r="BH92" s="79" t="str">
        <f>IFERROR(VLOOKUP(BG92, TxtPanelDefinition!$A$2:$B$50, 2, 0),"")</f>
        <v/>
      </c>
      <c r="BI92" s="71"/>
      <c r="BJ92" s="79" t="str">
        <f>IFERROR(VLOOKUP(BI92, TxtPanelDefinition!$A$2:$B$50, 2, 0),"")</f>
        <v/>
      </c>
      <c r="BK92" s="71"/>
      <c r="BL92" s="79" t="str">
        <f>IFERROR(VLOOKUP(BK92, InscrTechniques!$A$2:$B$50, 2, 0),"")</f>
        <v/>
      </c>
      <c r="BM92" s="71"/>
      <c r="BN92" s="79" t="str">
        <f>IFERROR(VLOOKUP(BM92, InscrTechniques!$A$2:$B$50, 2, 0),"")</f>
        <v/>
      </c>
      <c r="BO92" s="71"/>
      <c r="BP92" s="79" t="str">
        <f>IFERROR(VLOOKUP(BO92, InscrTechniques!$A$2:$B$50, 2, 0),"")</f>
        <v/>
      </c>
      <c r="BQ92" s="71"/>
      <c r="BR92" s="79" t="str">
        <f>IFERROR(VLOOKUP(BQ92, InscrTechniques!$A$2:$B$50, 2, 0),"")</f>
        <v/>
      </c>
      <c r="BS92" s="71"/>
      <c r="BT92" s="79" t="str">
        <f>IFERROR(VLOOKUP(BS92, InscrTechniques!$A$2:$B$50, 2, 0),"")</f>
        <v/>
      </c>
      <c r="BU92" s="71"/>
      <c r="BV92" s="79" t="str">
        <f>IFERROR(VLOOKUP(BU92, InscrTechniques!$A$2:$B$50, 2, 0),"")</f>
        <v/>
      </c>
      <c r="BW92" s="125"/>
      <c r="BX92" s="79" t="str">
        <f>IFERROR(VLOOKUP(BW92, InscrTechniques!$A$2:$B$50, 2, 0),"")</f>
        <v/>
      </c>
      <c r="BY92" s="125"/>
      <c r="BZ92" s="79" t="str">
        <f>IFERROR(VLOOKUP(BY92, InscrTechniques!$A$2:$B$50, 2, 0),"")</f>
        <v/>
      </c>
      <c r="CA92" s="74"/>
      <c r="CB92" s="114" t="str">
        <f>IFERROR(VLOOKUP(CA92, LetterStyle!$A$2:$B$50, 2, 0),"")</f>
        <v/>
      </c>
      <c r="CC92" s="74"/>
      <c r="CD92" s="114" t="str">
        <f>IFERROR(VLOOKUP(CC92, LetterStyle!$A$2:$B$50, 2, 0),"")</f>
        <v/>
      </c>
      <c r="CE92" s="74"/>
      <c r="CF92" s="114" t="str">
        <f>IFERROR(VLOOKUP(CE92, LetterStyle!$A$2:$B$50, 2, 0),"")</f>
        <v/>
      </c>
      <c r="CG92" s="74"/>
      <c r="CH92" s="79" t="str">
        <f>IFERROR(VLOOKUP(CG92, LetterStyle!$A$2:$B$50, 2, 0),"")</f>
        <v/>
      </c>
      <c r="CI92" s="71"/>
      <c r="CJ92" s="79" t="str">
        <f>IFERROR(VLOOKUP(CI92, DecMotifs!$A$1:$B$306, 2, 0),"")</f>
        <v/>
      </c>
      <c r="CK92" s="71"/>
      <c r="CL92" s="79" t="str">
        <f>IFERROR(VLOOKUP(CK92, DecMotifs!$A$1:$B$306, 2, 0),"")</f>
        <v/>
      </c>
      <c r="CM92" s="71"/>
      <c r="CN92" s="79" t="str">
        <f>IFERROR(VLOOKUP(CM92, DecMotifs!$A$1:$B$306, 2, 0),"")</f>
        <v/>
      </c>
      <c r="CO92" s="71"/>
      <c r="CP92" s="79" t="str">
        <f>IFERROR(VLOOKUP(CO92, MarginalDec!$A$2:$B$253, 2, 0),"")</f>
        <v/>
      </c>
      <c r="CQ92" s="71"/>
      <c r="CR92" s="79" t="str">
        <f>IFERROR(VLOOKUP(CQ92, MarginalDec!$A$2:$B$253, 2, 0),"")</f>
        <v/>
      </c>
      <c r="CS92" s="71"/>
      <c r="CT92" s="79" t="str">
        <f>IFERROR(VLOOKUP(CS92, MarginalDec!$A$2:$B$253, 2, 0),"")</f>
        <v/>
      </c>
      <c r="CU92" s="71"/>
      <c r="CV92" s="79" t="str">
        <f>IF(ISBLANK(CU92),"", IFERROR(VLOOKUP(CU92, Tooling!$A$2:$B$252, 2, 0),""))</f>
        <v/>
      </c>
      <c r="CW92" s="71"/>
      <c r="CX92" s="79" t="str">
        <f>IF(ISBLANK(CW92),"", IFERROR(VLOOKUP(CW92, Tooling!$A$2:$B$252, 2, 0),""))</f>
        <v/>
      </c>
      <c r="CY92" s="71"/>
      <c r="CZ92" s="79" t="str">
        <f>IF(ISBLANK(CY92),"", IFERROR(VLOOKUP(CY92, Repairs!$A$2:$B$252, 2, 0),""))</f>
        <v/>
      </c>
      <c r="DA92" s="77"/>
      <c r="DB92" s="71"/>
      <c r="DC92" s="79" t="str">
        <f>IFERROR(VLOOKUP(DB92, DatingReason!$A$2:$B$252, 2, 0),"")</f>
        <v/>
      </c>
      <c r="DD92" s="123" t="str">
        <f t="shared" si="27"/>
        <v/>
      </c>
      <c r="DF92" s="119" t="str">
        <f t="array" ref="DF92">IF(AND($B92&lt;&gt;"", $DE92&lt;&gt;"", $DE92&lt;&gt;"No"),MAX(IF($B92=PEOPLE!$B$4:$B$1000, PEOPLE!$Q$4:$Q$1000,""))+100,"")</f>
        <v/>
      </c>
      <c r="DG92" s="68"/>
      <c r="DH92" s="76">
        <f>COUNTIF(PEOPLE!B:B, MEMORIALS!B92)</f>
        <v>0</v>
      </c>
      <c r="DI92" s="82"/>
      <c r="DJ92" s="82"/>
      <c r="DK92" s="82"/>
      <c r="DL92" s="68"/>
      <c r="DM92" s="68"/>
      <c r="DN92" s="68"/>
      <c r="DO92" s="68"/>
      <c r="DP92" s="68"/>
    </row>
    <row r="93" spans="1:120" ht="15" customHeight="1" x14ac:dyDescent="0.25">
      <c r="A93" s="68"/>
      <c r="B93" s="69"/>
      <c r="C93" s="68"/>
      <c r="D93" s="68"/>
      <c r="E93" s="70" t="str">
        <f>IF(D93="","",VLOOKUP(D93,Denomination!$A$2:$B$50, 2, 0))</f>
        <v/>
      </c>
      <c r="F93" s="68"/>
      <c r="G93" s="71"/>
      <c r="H93" s="70" t="str">
        <f>IF(G93="","",VLOOKUP(G93,MCondition!$A$2:$B$50, 2, 0))</f>
        <v/>
      </c>
      <c r="I93" s="72"/>
      <c r="J93" s="71"/>
      <c r="K93" s="70" t="str">
        <f>IF(J93="","",VLOOKUP(J93,ICondition!$A$2:$B$50, 2, 0))</f>
        <v/>
      </c>
      <c r="L93" s="73"/>
      <c r="M93" s="73"/>
      <c r="N93" s="73"/>
      <c r="O93" s="73"/>
      <c r="P93" s="73"/>
      <c r="Q93" s="73"/>
      <c r="R93" s="78"/>
      <c r="S93" s="79" t="str">
        <f>IFERROR(VLOOKUP(R93,Material!$A$2:$B$59, 2, 0),"")</f>
        <v/>
      </c>
      <c r="T93" s="71"/>
      <c r="U93" s="79" t="str">
        <f>IFERROR(VLOOKUP(T93,Material!$A$2:$B$59, 2, 0),"")</f>
        <v/>
      </c>
      <c r="V93" s="71"/>
      <c r="W93" s="79" t="str">
        <f>IFERROR(VLOOKUP(V93,Material!$A$2:$B$59, 2, 0),"")</f>
        <v/>
      </c>
      <c r="X93" s="71"/>
      <c r="Y93" s="79" t="str">
        <f>IFERROR(VLOOKUP(X93,Material!$A$2:$B$59, 2, 0),"")</f>
        <v/>
      </c>
      <c r="Z93" s="71"/>
      <c r="AA93" s="79" t="str">
        <f>IFERROR(VLOOKUP(Z93,Material!$A$2:$B$59, 2, 0),"")</f>
        <v/>
      </c>
      <c r="AB93" s="74"/>
      <c r="AC93" s="75" t="e">
        <f t="shared" si="16"/>
        <v>#VALUE!</v>
      </c>
      <c r="AD93" s="75" t="e">
        <f t="shared" si="17"/>
        <v>#VALUE!</v>
      </c>
      <c r="AE93" s="75" t="e">
        <f t="shared" si="19"/>
        <v>#VALUE!</v>
      </c>
      <c r="AF93" s="75" t="e">
        <f t="shared" si="18"/>
        <v>#VALUE!</v>
      </c>
      <c r="AG93" s="75" t="e">
        <f t="shared" si="20"/>
        <v>#VALUE!</v>
      </c>
      <c r="AH93" s="75" t="e">
        <f t="shared" si="21"/>
        <v>#VALUE!</v>
      </c>
      <c r="AI93" s="75" t="e">
        <f t="shared" si="22"/>
        <v>#VALUE!</v>
      </c>
      <c r="AJ93" s="80" t="e">
        <f t="shared" si="23"/>
        <v>#VALUE!</v>
      </c>
      <c r="AK93" s="79" t="str">
        <f>(IFERROR(VLOOKUP(AB93,Categories!$A$2:$B$20,2,1),""))</f>
        <v/>
      </c>
      <c r="AL93" s="79" t="str">
        <f ca="1">IFERROR(VLOOKUP((HLOOKUP((VLOOKUP($AB93,Categories!$A$2:$F$20,3,1)), $AB$3:$AJ93, (ROW()-ROW($AB$3)+1), 0)), INDIRECT(VLOOKUP($AB93,Categories!$A$2:$F$20,6,1)),2,0),AK93)</f>
        <v/>
      </c>
      <c r="AM93" s="79" t="str">
        <f ca="1">IFERROR(VLOOKUP((HLOOKUP((VLOOKUP($AB93,Categories!$A$2:$F$20,4,1)),$AB$3:$AJ93,(ROW()-ROW($AB$3)+1),0)),INDIRECT(VLOOKUP($AB93,Categories!$A$2:$H$20,7,1)),2,0),"")</f>
        <v/>
      </c>
      <c r="AN93" s="79" t="str">
        <f ca="1">IFERROR(VLOOKUP((HLOOKUP((VLOOKUP($AB93,Categories!$A$2:$F$20,5,1)), $AB$3:$AJ93, (ROW()-ROW($AB$3)+1), 0)), INDIRECT(VLOOKUP($AB93,Categories!$A$2:$H$20,8,1)),2,0),"")</f>
        <v/>
      </c>
      <c r="AO93" s="79" t="str">
        <f t="shared" ca="1" si="24"/>
        <v/>
      </c>
      <c r="AP93" s="81"/>
      <c r="AQ93" s="70" t="str">
        <f>IFERROR(VLOOKUP(VALUE(MID(AP93,1,1)),AdditionalElements!$A$2:$B$50,2,0),"")</f>
        <v/>
      </c>
      <c r="AR93" s="70" t="str">
        <f>IFERROR(VLOOKUP(VALUE(MID(AP93,2,1)),AdditionalElements!$H$2:$I$50,2,0),"")</f>
        <v/>
      </c>
      <c r="AS93" s="70" t="str">
        <f>IFERROR(VLOOKUP(VALUE(MID(AP93,3,1)),AdditionalElements!$O$2:$P$50,2,0),"")</f>
        <v/>
      </c>
      <c r="AT93" s="70" t="str">
        <f>IFERROR(VLOOKUP(VALUE(MID(AP93,4,1)),AdditionalElements!$V$2:$W$50,2,0),"")</f>
        <v/>
      </c>
      <c r="AU93" s="71"/>
      <c r="AV93" s="79" t="str">
        <f>IFERROR(IF(VALUE(MID(AU93,1,1))=1, VLOOKUP(VALUE(MID(AU93,1,1)), TxtPanelShape!$A$2:$C$50, 3, 0), (IF(VALUE(MID(AU93,1,1))&gt;=7, VLOOKUP(VALUE(MID(AU93,1,1)), TxtPanelShape!$A$2:$C$50, 3, 0),VLOOKUP(VALUE(MID(AU93,1,2)),TxtPanelShape!$A$2:$C$50,3,0)))), "")</f>
        <v/>
      </c>
      <c r="AW93" s="79" t="str">
        <f>IFERROR(IF(VALUE(MID(AU93,1,1))=1, ", "&amp;VLOOKUP(VALUE(MID(AU93,2,1)), TxtPanelShape!$H$2:$I$50, 2, 0), IF(VALUE(MID(AU93,1,1))&gt;=7, ", "&amp;VLOOKUP(VALUE(MID(AU93,2,1)), TxtPanelShape!$H$2:$I$50, 2, 0),"")), "")</f>
        <v/>
      </c>
      <c r="AX93" s="79" t="str">
        <f>IFERROR(IF(VALUE(MID(AU93,1,1))=1, ", "&amp;VLOOKUP(VALUE(MID(AU93,3,1)), TxtPanelShape!$O$2:$P$50, 2, 0), IF(VALUE(MID(AU93,1,1))&gt;=7, ", "&amp;VLOOKUP(VALUE(MID(AU93,3,1)), TxtPanelShape!$O$2:$P$50, 2, 0),"")),"")</f>
        <v/>
      </c>
      <c r="AY93" s="79" t="str">
        <f>IFERROR("; "&amp;VLOOKUP(VALUE(MID(AU93,4,1)), TxtPanelShape!$V$2:$W$50,2,0),"")</f>
        <v/>
      </c>
      <c r="AZ93" s="79" t="str">
        <f t="shared" si="25"/>
        <v/>
      </c>
      <c r="BA93" s="71"/>
      <c r="BB93" s="79" t="str">
        <f>IFERROR(IF(VALUE(MID(BA93,1,1))=1, VLOOKUP(VALUE(MID(BA93,1,1)), TxtPanelShape!$A$2:$C$50, 3, 0), (IF(VALUE(MID(BA93,1,1))&gt;=7, VLOOKUP(VALUE(MID(BA93,1,1)), TxtPanelShape!$A$2:$C$50, 3, 0),VLOOKUP(VALUE(MID(BA93,1,2)),TxtPanelShape!$A$2:$C$50,3,0)))), "")</f>
        <v/>
      </c>
      <c r="BC93" s="79" t="str">
        <f>IFERROR(IF(VALUE(MID(BA93,1,1))=1, ", "&amp;VLOOKUP(VALUE(MID(BA93,2,1)), TxtPanelShape!$H$2:$I$50, 2, 0), IF(VALUE(MID(BA93,1,1))&gt;=7, ", "&amp;VLOOKUP(VALUE(MID(BA93,2,1)), TxtPanelShape!$H$2:$I$50, 2, 0),"")), "")</f>
        <v/>
      </c>
      <c r="BD93" s="79" t="str">
        <f>IFERROR(IF(VALUE(MID(BA93,1,1))=1, ", "&amp;VLOOKUP(VALUE(MID(BA93,3,1)), TxtPanelShape!$O$2:$P$50, 2, 0), IF(VALUE(MID(BA93,1,1))&gt;=7, ", "&amp;VLOOKUP(VALUE(MID(BA93,3,1)), TxtPanelShape!$O$2:$P$50, 2, 0),"")),"")</f>
        <v/>
      </c>
      <c r="BE93" s="79" t="str">
        <f>IFERROR("; "&amp;VLOOKUP(VALUE(MID(BA93,4,1)), TxtPanelShape!$V$2:$W$50,2,0),"")</f>
        <v/>
      </c>
      <c r="BF93" s="79" t="str">
        <f t="shared" si="26"/>
        <v/>
      </c>
      <c r="BG93" s="71"/>
      <c r="BH93" s="79" t="str">
        <f>IFERROR(VLOOKUP(BG93, TxtPanelDefinition!$A$2:$B$50, 2, 0),"")</f>
        <v/>
      </c>
      <c r="BI93" s="71"/>
      <c r="BJ93" s="79" t="str">
        <f>IFERROR(VLOOKUP(BI93, TxtPanelDefinition!$A$2:$B$50, 2, 0),"")</f>
        <v/>
      </c>
      <c r="BK93" s="71"/>
      <c r="BL93" s="79" t="str">
        <f>IFERROR(VLOOKUP(BK93, InscrTechniques!$A$2:$B$50, 2, 0),"")</f>
        <v/>
      </c>
      <c r="BM93" s="71"/>
      <c r="BN93" s="79" t="str">
        <f>IFERROR(VLOOKUP(BM93, InscrTechniques!$A$2:$B$50, 2, 0),"")</f>
        <v/>
      </c>
      <c r="BO93" s="71"/>
      <c r="BP93" s="79" t="str">
        <f>IFERROR(VLOOKUP(BO93, InscrTechniques!$A$2:$B$50, 2, 0),"")</f>
        <v/>
      </c>
      <c r="BQ93" s="71"/>
      <c r="BR93" s="79" t="str">
        <f>IFERROR(VLOOKUP(BQ93, InscrTechniques!$A$2:$B$50, 2, 0),"")</f>
        <v/>
      </c>
      <c r="BS93" s="71"/>
      <c r="BT93" s="79" t="str">
        <f>IFERROR(VLOOKUP(BS93, InscrTechniques!$A$2:$B$50, 2, 0),"")</f>
        <v/>
      </c>
      <c r="BU93" s="71"/>
      <c r="BV93" s="79" t="str">
        <f>IFERROR(VLOOKUP(BU93, InscrTechniques!$A$2:$B$50, 2, 0),"")</f>
        <v/>
      </c>
      <c r="BW93" s="125"/>
      <c r="BX93" s="79" t="str">
        <f>IFERROR(VLOOKUP(BW93, InscrTechniques!$A$2:$B$50, 2, 0),"")</f>
        <v/>
      </c>
      <c r="BY93" s="125"/>
      <c r="BZ93" s="79" t="str">
        <f>IFERROR(VLOOKUP(BY93, InscrTechniques!$A$2:$B$50, 2, 0),"")</f>
        <v/>
      </c>
      <c r="CA93" s="74"/>
      <c r="CB93" s="114" t="str">
        <f>IFERROR(VLOOKUP(CA93, LetterStyle!$A$2:$B$50, 2, 0),"")</f>
        <v/>
      </c>
      <c r="CC93" s="74"/>
      <c r="CD93" s="114" t="str">
        <f>IFERROR(VLOOKUP(CC93, LetterStyle!$A$2:$B$50, 2, 0),"")</f>
        <v/>
      </c>
      <c r="CE93" s="74"/>
      <c r="CF93" s="114" t="str">
        <f>IFERROR(VLOOKUP(CE93, LetterStyle!$A$2:$B$50, 2, 0),"")</f>
        <v/>
      </c>
      <c r="CG93" s="74"/>
      <c r="CH93" s="79" t="str">
        <f>IFERROR(VLOOKUP(CG93, LetterStyle!$A$2:$B$50, 2, 0),"")</f>
        <v/>
      </c>
      <c r="CI93" s="71"/>
      <c r="CJ93" s="79" t="str">
        <f>IFERROR(VLOOKUP(CI93, DecMotifs!$A$1:$B$306, 2, 0),"")</f>
        <v/>
      </c>
      <c r="CK93" s="71"/>
      <c r="CL93" s="79" t="str">
        <f>IFERROR(VLOOKUP(CK93, DecMotifs!$A$1:$B$306, 2, 0),"")</f>
        <v/>
      </c>
      <c r="CM93" s="71"/>
      <c r="CN93" s="79" t="str">
        <f>IFERROR(VLOOKUP(CM93, DecMotifs!$A$1:$B$306, 2, 0),"")</f>
        <v/>
      </c>
      <c r="CO93" s="71"/>
      <c r="CP93" s="79" t="str">
        <f>IFERROR(VLOOKUP(CO93, MarginalDec!$A$2:$B$253, 2, 0),"")</f>
        <v/>
      </c>
      <c r="CQ93" s="71"/>
      <c r="CR93" s="79" t="str">
        <f>IFERROR(VLOOKUP(CQ93, MarginalDec!$A$2:$B$253, 2, 0),"")</f>
        <v/>
      </c>
      <c r="CS93" s="71"/>
      <c r="CT93" s="79" t="str">
        <f>IFERROR(VLOOKUP(CS93, MarginalDec!$A$2:$B$253, 2, 0),"")</f>
        <v/>
      </c>
      <c r="CU93" s="71"/>
      <c r="CV93" s="79" t="str">
        <f>IF(ISBLANK(CU93),"", IFERROR(VLOOKUP(CU93, Tooling!$A$2:$B$252, 2, 0),""))</f>
        <v/>
      </c>
      <c r="CW93" s="71"/>
      <c r="CX93" s="79" t="str">
        <f>IF(ISBLANK(CW93),"", IFERROR(VLOOKUP(CW93, Tooling!$A$2:$B$252, 2, 0),""))</f>
        <v/>
      </c>
      <c r="CY93" s="71"/>
      <c r="CZ93" s="79" t="str">
        <f>IF(ISBLANK(CY93),"", IFERROR(VLOOKUP(CY93, Repairs!$A$2:$B$252, 2, 0),""))</f>
        <v/>
      </c>
      <c r="DA93" s="77"/>
      <c r="DB93" s="71"/>
      <c r="DC93" s="79" t="str">
        <f>IFERROR(VLOOKUP(DB93, DatingReason!$A$2:$B$252, 2, 0),"")</f>
        <v/>
      </c>
      <c r="DD93" s="123" t="str">
        <f t="shared" si="27"/>
        <v/>
      </c>
      <c r="DF93" s="119" t="str">
        <f t="array" ref="DF93">IF(AND($B93&lt;&gt;"", $DE93&lt;&gt;"", $DE93&lt;&gt;"No"),MAX(IF($B93=PEOPLE!$B$4:$B$1000, PEOPLE!$Q$4:$Q$1000,""))+100,"")</f>
        <v/>
      </c>
      <c r="DG93" s="68"/>
      <c r="DH93" s="76">
        <f>COUNTIF(PEOPLE!B:B, MEMORIALS!B93)</f>
        <v>0</v>
      </c>
      <c r="DI93" s="82"/>
      <c r="DJ93" s="82"/>
      <c r="DK93" s="82"/>
      <c r="DL93" s="68"/>
      <c r="DM93" s="68"/>
      <c r="DN93" s="68"/>
      <c r="DO93" s="68"/>
      <c r="DP93" s="68"/>
    </row>
    <row r="94" spans="1:120" ht="15" customHeight="1" x14ac:dyDescent="0.25">
      <c r="A94" s="68"/>
      <c r="B94" s="69"/>
      <c r="C94" s="68"/>
      <c r="D94" s="68"/>
      <c r="E94" s="70" t="str">
        <f>IF(D94="","",VLOOKUP(D94,Denomination!$A$2:$B$50, 2, 0))</f>
        <v/>
      </c>
      <c r="F94" s="68"/>
      <c r="G94" s="71"/>
      <c r="H94" s="70" t="str">
        <f>IF(G94="","",VLOOKUP(G94,MCondition!$A$2:$B$50, 2, 0))</f>
        <v/>
      </c>
      <c r="I94" s="72"/>
      <c r="J94" s="71"/>
      <c r="K94" s="70" t="str">
        <f>IF(J94="","",VLOOKUP(J94,ICondition!$A$2:$B$50, 2, 0))</f>
        <v/>
      </c>
      <c r="L94" s="73"/>
      <c r="M94" s="73"/>
      <c r="N94" s="73"/>
      <c r="O94" s="73"/>
      <c r="P94" s="73"/>
      <c r="Q94" s="73"/>
      <c r="R94" s="78"/>
      <c r="S94" s="79" t="str">
        <f>IFERROR(VLOOKUP(R94,Material!$A$2:$B$59, 2, 0),"")</f>
        <v/>
      </c>
      <c r="T94" s="71"/>
      <c r="U94" s="79" t="str">
        <f>IFERROR(VLOOKUP(T94,Material!$A$2:$B$59, 2, 0),"")</f>
        <v/>
      </c>
      <c r="V94" s="71"/>
      <c r="W94" s="79" t="str">
        <f>IFERROR(VLOOKUP(V94,Material!$A$2:$B$59, 2, 0),"")</f>
        <v/>
      </c>
      <c r="X94" s="71"/>
      <c r="Y94" s="79" t="str">
        <f>IFERROR(VLOOKUP(X94,Material!$A$2:$B$59, 2, 0),"")</f>
        <v/>
      </c>
      <c r="Z94" s="71"/>
      <c r="AA94" s="79" t="str">
        <f>IFERROR(VLOOKUP(Z94,Material!$A$2:$B$59, 2, 0),"")</f>
        <v/>
      </c>
      <c r="AB94" s="74"/>
      <c r="AC94" s="75" t="e">
        <f t="shared" si="16"/>
        <v>#VALUE!</v>
      </c>
      <c r="AD94" s="75" t="e">
        <f t="shared" si="17"/>
        <v>#VALUE!</v>
      </c>
      <c r="AE94" s="75" t="e">
        <f t="shared" si="19"/>
        <v>#VALUE!</v>
      </c>
      <c r="AF94" s="75" t="e">
        <f t="shared" si="18"/>
        <v>#VALUE!</v>
      </c>
      <c r="AG94" s="75" t="e">
        <f t="shared" si="20"/>
        <v>#VALUE!</v>
      </c>
      <c r="AH94" s="75" t="e">
        <f t="shared" si="21"/>
        <v>#VALUE!</v>
      </c>
      <c r="AI94" s="75" t="e">
        <f t="shared" si="22"/>
        <v>#VALUE!</v>
      </c>
      <c r="AJ94" s="80" t="e">
        <f t="shared" si="23"/>
        <v>#VALUE!</v>
      </c>
      <c r="AK94" s="79" t="str">
        <f>(IFERROR(VLOOKUP(AB94,Categories!$A$2:$B$20,2,1),""))</f>
        <v/>
      </c>
      <c r="AL94" s="79" t="str">
        <f ca="1">IFERROR(VLOOKUP((HLOOKUP((VLOOKUP($AB94,Categories!$A$2:$F$20,3,1)), $AB$3:$AJ94, (ROW()-ROW($AB$3)+1), 0)), INDIRECT(VLOOKUP($AB94,Categories!$A$2:$F$20,6,1)),2,0),AK94)</f>
        <v/>
      </c>
      <c r="AM94" s="79" t="str">
        <f ca="1">IFERROR(VLOOKUP((HLOOKUP((VLOOKUP($AB94,Categories!$A$2:$F$20,4,1)),$AB$3:$AJ94,(ROW()-ROW($AB$3)+1),0)),INDIRECT(VLOOKUP($AB94,Categories!$A$2:$H$20,7,1)),2,0),"")</f>
        <v/>
      </c>
      <c r="AN94" s="79" t="str">
        <f ca="1">IFERROR(VLOOKUP((HLOOKUP((VLOOKUP($AB94,Categories!$A$2:$F$20,5,1)), $AB$3:$AJ94, (ROW()-ROW($AB$3)+1), 0)), INDIRECT(VLOOKUP($AB94,Categories!$A$2:$H$20,8,1)),2,0),"")</f>
        <v/>
      </c>
      <c r="AO94" s="79" t="str">
        <f t="shared" ca="1" si="24"/>
        <v/>
      </c>
      <c r="AP94" s="81"/>
      <c r="AQ94" s="70" t="str">
        <f>IFERROR(VLOOKUP(VALUE(MID(AP94,1,1)),AdditionalElements!$A$2:$B$50,2,0),"")</f>
        <v/>
      </c>
      <c r="AR94" s="70" t="str">
        <f>IFERROR(VLOOKUP(VALUE(MID(AP94,2,1)),AdditionalElements!$H$2:$I$50,2,0),"")</f>
        <v/>
      </c>
      <c r="AS94" s="70" t="str">
        <f>IFERROR(VLOOKUP(VALUE(MID(AP94,3,1)),AdditionalElements!$O$2:$P$50,2,0),"")</f>
        <v/>
      </c>
      <c r="AT94" s="70" t="str">
        <f>IFERROR(VLOOKUP(VALUE(MID(AP94,4,1)),AdditionalElements!$V$2:$W$50,2,0),"")</f>
        <v/>
      </c>
      <c r="AU94" s="71"/>
      <c r="AV94" s="79" t="str">
        <f>IFERROR(IF(VALUE(MID(AU94,1,1))=1, VLOOKUP(VALUE(MID(AU94,1,1)), TxtPanelShape!$A$2:$C$50, 3, 0), (IF(VALUE(MID(AU94,1,1))&gt;=7, VLOOKUP(VALUE(MID(AU94,1,1)), TxtPanelShape!$A$2:$C$50, 3, 0),VLOOKUP(VALUE(MID(AU94,1,2)),TxtPanelShape!$A$2:$C$50,3,0)))), "")</f>
        <v/>
      </c>
      <c r="AW94" s="79" t="str">
        <f>IFERROR(IF(VALUE(MID(AU94,1,1))=1, ", "&amp;VLOOKUP(VALUE(MID(AU94,2,1)), TxtPanelShape!$H$2:$I$50, 2, 0), IF(VALUE(MID(AU94,1,1))&gt;=7, ", "&amp;VLOOKUP(VALUE(MID(AU94,2,1)), TxtPanelShape!$H$2:$I$50, 2, 0),"")), "")</f>
        <v/>
      </c>
      <c r="AX94" s="79" t="str">
        <f>IFERROR(IF(VALUE(MID(AU94,1,1))=1, ", "&amp;VLOOKUP(VALUE(MID(AU94,3,1)), TxtPanelShape!$O$2:$P$50, 2, 0), IF(VALUE(MID(AU94,1,1))&gt;=7, ", "&amp;VLOOKUP(VALUE(MID(AU94,3,1)), TxtPanelShape!$O$2:$P$50, 2, 0),"")),"")</f>
        <v/>
      </c>
      <c r="AY94" s="79" t="str">
        <f>IFERROR("; "&amp;VLOOKUP(VALUE(MID(AU94,4,1)), TxtPanelShape!$V$2:$W$50,2,0),"")</f>
        <v/>
      </c>
      <c r="AZ94" s="79" t="str">
        <f t="shared" si="25"/>
        <v/>
      </c>
      <c r="BA94" s="71"/>
      <c r="BB94" s="79" t="str">
        <f>IFERROR(IF(VALUE(MID(BA94,1,1))=1, VLOOKUP(VALUE(MID(BA94,1,1)), TxtPanelShape!$A$2:$C$50, 3, 0), (IF(VALUE(MID(BA94,1,1))&gt;=7, VLOOKUP(VALUE(MID(BA94,1,1)), TxtPanelShape!$A$2:$C$50, 3, 0),VLOOKUP(VALUE(MID(BA94,1,2)),TxtPanelShape!$A$2:$C$50,3,0)))), "")</f>
        <v/>
      </c>
      <c r="BC94" s="79" t="str">
        <f>IFERROR(IF(VALUE(MID(BA94,1,1))=1, ", "&amp;VLOOKUP(VALUE(MID(BA94,2,1)), TxtPanelShape!$H$2:$I$50, 2, 0), IF(VALUE(MID(BA94,1,1))&gt;=7, ", "&amp;VLOOKUP(VALUE(MID(BA94,2,1)), TxtPanelShape!$H$2:$I$50, 2, 0),"")), "")</f>
        <v/>
      </c>
      <c r="BD94" s="79" t="str">
        <f>IFERROR(IF(VALUE(MID(BA94,1,1))=1, ", "&amp;VLOOKUP(VALUE(MID(BA94,3,1)), TxtPanelShape!$O$2:$P$50, 2, 0), IF(VALUE(MID(BA94,1,1))&gt;=7, ", "&amp;VLOOKUP(VALUE(MID(BA94,3,1)), TxtPanelShape!$O$2:$P$50, 2, 0),"")),"")</f>
        <v/>
      </c>
      <c r="BE94" s="79" t="str">
        <f>IFERROR("; "&amp;VLOOKUP(VALUE(MID(BA94,4,1)), TxtPanelShape!$V$2:$W$50,2,0),"")</f>
        <v/>
      </c>
      <c r="BF94" s="79" t="str">
        <f t="shared" si="26"/>
        <v/>
      </c>
      <c r="BG94" s="71"/>
      <c r="BH94" s="79" t="str">
        <f>IFERROR(VLOOKUP(BG94, TxtPanelDefinition!$A$2:$B$50, 2, 0),"")</f>
        <v/>
      </c>
      <c r="BI94" s="71"/>
      <c r="BJ94" s="79" t="str">
        <f>IFERROR(VLOOKUP(BI94, TxtPanelDefinition!$A$2:$B$50, 2, 0),"")</f>
        <v/>
      </c>
      <c r="BK94" s="71"/>
      <c r="BL94" s="79" t="str">
        <f>IFERROR(VLOOKUP(BK94, InscrTechniques!$A$2:$B$50, 2, 0),"")</f>
        <v/>
      </c>
      <c r="BM94" s="71"/>
      <c r="BN94" s="79" t="str">
        <f>IFERROR(VLOOKUP(BM94, InscrTechniques!$A$2:$B$50, 2, 0),"")</f>
        <v/>
      </c>
      <c r="BO94" s="71"/>
      <c r="BP94" s="79" t="str">
        <f>IFERROR(VLOOKUP(BO94, InscrTechniques!$A$2:$B$50, 2, 0),"")</f>
        <v/>
      </c>
      <c r="BQ94" s="71"/>
      <c r="BR94" s="79" t="str">
        <f>IFERROR(VLOOKUP(BQ94, InscrTechniques!$A$2:$B$50, 2, 0),"")</f>
        <v/>
      </c>
      <c r="BS94" s="71"/>
      <c r="BT94" s="79" t="str">
        <f>IFERROR(VLOOKUP(BS94, InscrTechniques!$A$2:$B$50, 2, 0),"")</f>
        <v/>
      </c>
      <c r="BU94" s="71"/>
      <c r="BV94" s="79" t="str">
        <f>IFERROR(VLOOKUP(BU94, InscrTechniques!$A$2:$B$50, 2, 0),"")</f>
        <v/>
      </c>
      <c r="BW94" s="125"/>
      <c r="BX94" s="79" t="str">
        <f>IFERROR(VLOOKUP(BW94, InscrTechniques!$A$2:$B$50, 2, 0),"")</f>
        <v/>
      </c>
      <c r="BY94" s="125"/>
      <c r="BZ94" s="79" t="str">
        <f>IFERROR(VLOOKUP(BY94, InscrTechniques!$A$2:$B$50, 2, 0),"")</f>
        <v/>
      </c>
      <c r="CA94" s="74"/>
      <c r="CB94" s="114" t="str">
        <f>IFERROR(VLOOKUP(CA94, LetterStyle!$A$2:$B$50, 2, 0),"")</f>
        <v/>
      </c>
      <c r="CC94" s="74"/>
      <c r="CD94" s="114" t="str">
        <f>IFERROR(VLOOKUP(CC94, LetterStyle!$A$2:$B$50, 2, 0),"")</f>
        <v/>
      </c>
      <c r="CE94" s="74"/>
      <c r="CF94" s="114" t="str">
        <f>IFERROR(VLOOKUP(CE94, LetterStyle!$A$2:$B$50, 2, 0),"")</f>
        <v/>
      </c>
      <c r="CG94" s="74"/>
      <c r="CH94" s="79" t="str">
        <f>IFERROR(VLOOKUP(CG94, LetterStyle!$A$2:$B$50, 2, 0),"")</f>
        <v/>
      </c>
      <c r="CI94" s="71"/>
      <c r="CJ94" s="79" t="str">
        <f>IFERROR(VLOOKUP(CI94, DecMotifs!$A$1:$B$306, 2, 0),"")</f>
        <v/>
      </c>
      <c r="CK94" s="71"/>
      <c r="CL94" s="79" t="str">
        <f>IFERROR(VLOOKUP(CK94, DecMotifs!$A$1:$B$306, 2, 0),"")</f>
        <v/>
      </c>
      <c r="CM94" s="71"/>
      <c r="CN94" s="79" t="str">
        <f>IFERROR(VLOOKUP(CM94, DecMotifs!$A$1:$B$306, 2, 0),"")</f>
        <v/>
      </c>
      <c r="CO94" s="71"/>
      <c r="CP94" s="79" t="str">
        <f>IFERROR(VLOOKUP(CO94, MarginalDec!$A$2:$B$253, 2, 0),"")</f>
        <v/>
      </c>
      <c r="CQ94" s="71"/>
      <c r="CR94" s="79" t="str">
        <f>IFERROR(VLOOKUP(CQ94, MarginalDec!$A$2:$B$253, 2, 0),"")</f>
        <v/>
      </c>
      <c r="CS94" s="71"/>
      <c r="CT94" s="79" t="str">
        <f>IFERROR(VLOOKUP(CS94, MarginalDec!$A$2:$B$253, 2, 0),"")</f>
        <v/>
      </c>
      <c r="CU94" s="71"/>
      <c r="CV94" s="79" t="str">
        <f>IF(ISBLANK(CU94),"", IFERROR(VLOOKUP(CU94, Tooling!$A$2:$B$252, 2, 0),""))</f>
        <v/>
      </c>
      <c r="CW94" s="71"/>
      <c r="CX94" s="79" t="str">
        <f>IF(ISBLANK(CW94),"", IFERROR(VLOOKUP(CW94, Tooling!$A$2:$B$252, 2, 0),""))</f>
        <v/>
      </c>
      <c r="CY94" s="71"/>
      <c r="CZ94" s="79" t="str">
        <f>IF(ISBLANK(CY94),"", IFERROR(VLOOKUP(CY94, Repairs!$A$2:$B$252, 2, 0),""))</f>
        <v/>
      </c>
      <c r="DA94" s="77"/>
      <c r="DB94" s="71"/>
      <c r="DC94" s="79" t="str">
        <f>IFERROR(VLOOKUP(DB94, DatingReason!$A$2:$B$252, 2, 0),"")</f>
        <v/>
      </c>
      <c r="DD94" s="123" t="str">
        <f t="shared" si="27"/>
        <v/>
      </c>
      <c r="DF94" s="119" t="str">
        <f t="array" ref="DF94">IF(AND($B94&lt;&gt;"", $DE94&lt;&gt;"", $DE94&lt;&gt;"No"),MAX(IF($B94=PEOPLE!$B$4:$B$1000, PEOPLE!$Q$4:$Q$1000,""))+100,"")</f>
        <v/>
      </c>
      <c r="DG94" s="68"/>
      <c r="DH94" s="76">
        <f>COUNTIF(PEOPLE!B:B, MEMORIALS!B94)</f>
        <v>0</v>
      </c>
      <c r="DI94" s="82"/>
      <c r="DJ94" s="82"/>
      <c r="DK94" s="82"/>
      <c r="DL94" s="68"/>
      <c r="DM94" s="68"/>
      <c r="DN94" s="68"/>
      <c r="DO94" s="68"/>
      <c r="DP94" s="68"/>
    </row>
    <row r="95" spans="1:120" ht="15" customHeight="1" x14ac:dyDescent="0.25">
      <c r="A95" s="68"/>
      <c r="B95" s="69"/>
      <c r="C95" s="68"/>
      <c r="D95" s="68"/>
      <c r="E95" s="70" t="str">
        <f>IF(D95="","",VLOOKUP(D95,Denomination!$A$2:$B$50, 2, 0))</f>
        <v/>
      </c>
      <c r="F95" s="68"/>
      <c r="G95" s="71"/>
      <c r="H95" s="70" t="str">
        <f>IF(G95="","",VLOOKUP(G95,MCondition!$A$2:$B$50, 2, 0))</f>
        <v/>
      </c>
      <c r="I95" s="72"/>
      <c r="J95" s="71"/>
      <c r="K95" s="70" t="str">
        <f>IF(J95="","",VLOOKUP(J95,ICondition!$A$2:$B$50, 2, 0))</f>
        <v/>
      </c>
      <c r="L95" s="73"/>
      <c r="M95" s="73"/>
      <c r="N95" s="73"/>
      <c r="O95" s="73"/>
      <c r="P95" s="73"/>
      <c r="Q95" s="73"/>
      <c r="R95" s="78"/>
      <c r="S95" s="79" t="str">
        <f>IFERROR(VLOOKUP(R95,Material!$A$2:$B$59, 2, 0),"")</f>
        <v/>
      </c>
      <c r="T95" s="71"/>
      <c r="U95" s="79" t="str">
        <f>IFERROR(VLOOKUP(T95,Material!$A$2:$B$59, 2, 0),"")</f>
        <v/>
      </c>
      <c r="V95" s="71"/>
      <c r="W95" s="79" t="str">
        <f>IFERROR(VLOOKUP(V95,Material!$A$2:$B$59, 2, 0),"")</f>
        <v/>
      </c>
      <c r="X95" s="71"/>
      <c r="Y95" s="79" t="str">
        <f>IFERROR(VLOOKUP(X95,Material!$A$2:$B$59, 2, 0),"")</f>
        <v/>
      </c>
      <c r="Z95" s="71"/>
      <c r="AA95" s="79" t="str">
        <f>IFERROR(VLOOKUP(Z95,Material!$A$2:$B$59, 2, 0),"")</f>
        <v/>
      </c>
      <c r="AB95" s="74"/>
      <c r="AC95" s="75" t="e">
        <f t="shared" si="16"/>
        <v>#VALUE!</v>
      </c>
      <c r="AD95" s="75" t="e">
        <f t="shared" si="17"/>
        <v>#VALUE!</v>
      </c>
      <c r="AE95" s="75" t="e">
        <f t="shared" si="19"/>
        <v>#VALUE!</v>
      </c>
      <c r="AF95" s="75" t="e">
        <f t="shared" si="18"/>
        <v>#VALUE!</v>
      </c>
      <c r="AG95" s="75" t="e">
        <f t="shared" si="20"/>
        <v>#VALUE!</v>
      </c>
      <c r="AH95" s="75" t="e">
        <f t="shared" si="21"/>
        <v>#VALUE!</v>
      </c>
      <c r="AI95" s="75" t="e">
        <f t="shared" si="22"/>
        <v>#VALUE!</v>
      </c>
      <c r="AJ95" s="80" t="e">
        <f t="shared" si="23"/>
        <v>#VALUE!</v>
      </c>
      <c r="AK95" s="79" t="str">
        <f>(IFERROR(VLOOKUP(AB95,Categories!$A$2:$B$20,2,1),""))</f>
        <v/>
      </c>
      <c r="AL95" s="79" t="str">
        <f ca="1">IFERROR(VLOOKUP((HLOOKUP((VLOOKUP($AB95,Categories!$A$2:$F$20,3,1)), $AB$3:$AJ95, (ROW()-ROW($AB$3)+1), 0)), INDIRECT(VLOOKUP($AB95,Categories!$A$2:$F$20,6,1)),2,0),AK95)</f>
        <v/>
      </c>
      <c r="AM95" s="79" t="str">
        <f ca="1">IFERROR(VLOOKUP((HLOOKUP((VLOOKUP($AB95,Categories!$A$2:$F$20,4,1)),$AB$3:$AJ95,(ROW()-ROW($AB$3)+1),0)),INDIRECT(VLOOKUP($AB95,Categories!$A$2:$H$20,7,1)),2,0),"")</f>
        <v/>
      </c>
      <c r="AN95" s="79" t="str">
        <f ca="1">IFERROR(VLOOKUP((HLOOKUP((VLOOKUP($AB95,Categories!$A$2:$F$20,5,1)), $AB$3:$AJ95, (ROW()-ROW($AB$3)+1), 0)), INDIRECT(VLOOKUP($AB95,Categories!$A$2:$H$20,8,1)),2,0),"")</f>
        <v/>
      </c>
      <c r="AO95" s="79" t="str">
        <f t="shared" ca="1" si="24"/>
        <v/>
      </c>
      <c r="AP95" s="81"/>
      <c r="AQ95" s="70" t="str">
        <f>IFERROR(VLOOKUP(VALUE(MID(AP95,1,1)),AdditionalElements!$A$2:$B$50,2,0),"")</f>
        <v/>
      </c>
      <c r="AR95" s="70" t="str">
        <f>IFERROR(VLOOKUP(VALUE(MID(AP95,2,1)),AdditionalElements!$H$2:$I$50,2,0),"")</f>
        <v/>
      </c>
      <c r="AS95" s="70" t="str">
        <f>IFERROR(VLOOKUP(VALUE(MID(AP95,3,1)),AdditionalElements!$O$2:$P$50,2,0),"")</f>
        <v/>
      </c>
      <c r="AT95" s="70" t="str">
        <f>IFERROR(VLOOKUP(VALUE(MID(AP95,4,1)),AdditionalElements!$V$2:$W$50,2,0),"")</f>
        <v/>
      </c>
      <c r="AU95" s="71"/>
      <c r="AV95" s="79" t="str">
        <f>IFERROR(IF(VALUE(MID(AU95,1,1))=1, VLOOKUP(VALUE(MID(AU95,1,1)), TxtPanelShape!$A$2:$C$50, 3, 0), (IF(VALUE(MID(AU95,1,1))&gt;=7, VLOOKUP(VALUE(MID(AU95,1,1)), TxtPanelShape!$A$2:$C$50, 3, 0),VLOOKUP(VALUE(MID(AU95,1,2)),TxtPanelShape!$A$2:$C$50,3,0)))), "")</f>
        <v/>
      </c>
      <c r="AW95" s="79" t="str">
        <f>IFERROR(IF(VALUE(MID(AU95,1,1))=1, ", "&amp;VLOOKUP(VALUE(MID(AU95,2,1)), TxtPanelShape!$H$2:$I$50, 2, 0), IF(VALUE(MID(AU95,1,1))&gt;=7, ", "&amp;VLOOKUP(VALUE(MID(AU95,2,1)), TxtPanelShape!$H$2:$I$50, 2, 0),"")), "")</f>
        <v/>
      </c>
      <c r="AX95" s="79" t="str">
        <f>IFERROR(IF(VALUE(MID(AU95,1,1))=1, ", "&amp;VLOOKUP(VALUE(MID(AU95,3,1)), TxtPanelShape!$O$2:$P$50, 2, 0), IF(VALUE(MID(AU95,1,1))&gt;=7, ", "&amp;VLOOKUP(VALUE(MID(AU95,3,1)), TxtPanelShape!$O$2:$P$50, 2, 0),"")),"")</f>
        <v/>
      </c>
      <c r="AY95" s="79" t="str">
        <f>IFERROR("; "&amp;VLOOKUP(VALUE(MID(AU95,4,1)), TxtPanelShape!$V$2:$W$50,2,0),"")</f>
        <v/>
      </c>
      <c r="AZ95" s="79" t="str">
        <f t="shared" si="25"/>
        <v/>
      </c>
      <c r="BA95" s="71"/>
      <c r="BB95" s="79" t="str">
        <f>IFERROR(IF(VALUE(MID(BA95,1,1))=1, VLOOKUP(VALUE(MID(BA95,1,1)), TxtPanelShape!$A$2:$C$50, 3, 0), (IF(VALUE(MID(BA95,1,1))&gt;=7, VLOOKUP(VALUE(MID(BA95,1,1)), TxtPanelShape!$A$2:$C$50, 3, 0),VLOOKUP(VALUE(MID(BA95,1,2)),TxtPanelShape!$A$2:$C$50,3,0)))), "")</f>
        <v/>
      </c>
      <c r="BC95" s="79" t="str">
        <f>IFERROR(IF(VALUE(MID(BA95,1,1))=1, ", "&amp;VLOOKUP(VALUE(MID(BA95,2,1)), TxtPanelShape!$H$2:$I$50, 2, 0), IF(VALUE(MID(BA95,1,1))&gt;=7, ", "&amp;VLOOKUP(VALUE(MID(BA95,2,1)), TxtPanelShape!$H$2:$I$50, 2, 0),"")), "")</f>
        <v/>
      </c>
      <c r="BD95" s="79" t="str">
        <f>IFERROR(IF(VALUE(MID(BA95,1,1))=1, ", "&amp;VLOOKUP(VALUE(MID(BA95,3,1)), TxtPanelShape!$O$2:$P$50, 2, 0), IF(VALUE(MID(BA95,1,1))&gt;=7, ", "&amp;VLOOKUP(VALUE(MID(BA95,3,1)), TxtPanelShape!$O$2:$P$50, 2, 0),"")),"")</f>
        <v/>
      </c>
      <c r="BE95" s="79" t="str">
        <f>IFERROR("; "&amp;VLOOKUP(VALUE(MID(BA95,4,1)), TxtPanelShape!$V$2:$W$50,2,0),"")</f>
        <v/>
      </c>
      <c r="BF95" s="79" t="str">
        <f t="shared" si="26"/>
        <v/>
      </c>
      <c r="BG95" s="71"/>
      <c r="BH95" s="79" t="str">
        <f>IFERROR(VLOOKUP(BG95, TxtPanelDefinition!$A$2:$B$50, 2, 0),"")</f>
        <v/>
      </c>
      <c r="BI95" s="71"/>
      <c r="BJ95" s="79" t="str">
        <f>IFERROR(VLOOKUP(BI95, TxtPanelDefinition!$A$2:$B$50, 2, 0),"")</f>
        <v/>
      </c>
      <c r="BK95" s="71"/>
      <c r="BL95" s="79" t="str">
        <f>IFERROR(VLOOKUP(BK95, InscrTechniques!$A$2:$B$50, 2, 0),"")</f>
        <v/>
      </c>
      <c r="BM95" s="71"/>
      <c r="BN95" s="79" t="str">
        <f>IFERROR(VLOOKUP(BM95, InscrTechniques!$A$2:$B$50, 2, 0),"")</f>
        <v/>
      </c>
      <c r="BO95" s="71"/>
      <c r="BP95" s="79" t="str">
        <f>IFERROR(VLOOKUP(BO95, InscrTechniques!$A$2:$B$50, 2, 0),"")</f>
        <v/>
      </c>
      <c r="BQ95" s="71"/>
      <c r="BR95" s="79" t="str">
        <f>IFERROR(VLOOKUP(BQ95, InscrTechniques!$A$2:$B$50, 2, 0),"")</f>
        <v/>
      </c>
      <c r="BS95" s="71"/>
      <c r="BT95" s="79" t="str">
        <f>IFERROR(VLOOKUP(BS95, InscrTechniques!$A$2:$B$50, 2, 0),"")</f>
        <v/>
      </c>
      <c r="BU95" s="71"/>
      <c r="BV95" s="79" t="str">
        <f>IFERROR(VLOOKUP(BU95, InscrTechniques!$A$2:$B$50, 2, 0),"")</f>
        <v/>
      </c>
      <c r="BW95" s="125"/>
      <c r="BX95" s="79" t="str">
        <f>IFERROR(VLOOKUP(BW95, InscrTechniques!$A$2:$B$50, 2, 0),"")</f>
        <v/>
      </c>
      <c r="BY95" s="125"/>
      <c r="BZ95" s="79" t="str">
        <f>IFERROR(VLOOKUP(BY95, InscrTechniques!$A$2:$B$50, 2, 0),"")</f>
        <v/>
      </c>
      <c r="CA95" s="74"/>
      <c r="CB95" s="114" t="str">
        <f>IFERROR(VLOOKUP(CA95, LetterStyle!$A$2:$B$50, 2, 0),"")</f>
        <v/>
      </c>
      <c r="CC95" s="74"/>
      <c r="CD95" s="114" t="str">
        <f>IFERROR(VLOOKUP(CC95, LetterStyle!$A$2:$B$50, 2, 0),"")</f>
        <v/>
      </c>
      <c r="CE95" s="74"/>
      <c r="CF95" s="114" t="str">
        <f>IFERROR(VLOOKUP(CE95, LetterStyle!$A$2:$B$50, 2, 0),"")</f>
        <v/>
      </c>
      <c r="CG95" s="74"/>
      <c r="CH95" s="79" t="str">
        <f>IFERROR(VLOOKUP(CG95, LetterStyle!$A$2:$B$50, 2, 0),"")</f>
        <v/>
      </c>
      <c r="CI95" s="71"/>
      <c r="CJ95" s="79" t="str">
        <f>IFERROR(VLOOKUP(CI95, DecMotifs!$A$1:$B$306, 2, 0),"")</f>
        <v/>
      </c>
      <c r="CK95" s="71"/>
      <c r="CL95" s="79" t="str">
        <f>IFERROR(VLOOKUP(CK95, DecMotifs!$A$1:$B$306, 2, 0),"")</f>
        <v/>
      </c>
      <c r="CM95" s="71"/>
      <c r="CN95" s="79" t="str">
        <f>IFERROR(VLOOKUP(CM95, DecMotifs!$A$1:$B$306, 2, 0),"")</f>
        <v/>
      </c>
      <c r="CO95" s="71"/>
      <c r="CP95" s="79" t="str">
        <f>IFERROR(VLOOKUP(CO95, MarginalDec!$A$2:$B$253, 2, 0),"")</f>
        <v/>
      </c>
      <c r="CQ95" s="71"/>
      <c r="CR95" s="79" t="str">
        <f>IFERROR(VLOOKUP(CQ95, MarginalDec!$A$2:$B$253, 2, 0),"")</f>
        <v/>
      </c>
      <c r="CS95" s="71"/>
      <c r="CT95" s="79" t="str">
        <f>IFERROR(VLOOKUP(CS95, MarginalDec!$A$2:$B$253, 2, 0),"")</f>
        <v/>
      </c>
      <c r="CU95" s="71"/>
      <c r="CV95" s="79" t="str">
        <f>IF(ISBLANK(CU95),"", IFERROR(VLOOKUP(CU95, Tooling!$A$2:$B$252, 2, 0),""))</f>
        <v/>
      </c>
      <c r="CW95" s="71"/>
      <c r="CX95" s="79" t="str">
        <f>IF(ISBLANK(CW95),"", IFERROR(VLOOKUP(CW95, Tooling!$A$2:$B$252, 2, 0),""))</f>
        <v/>
      </c>
      <c r="CY95" s="71"/>
      <c r="CZ95" s="79" t="str">
        <f>IF(ISBLANK(CY95),"", IFERROR(VLOOKUP(CY95, Repairs!$A$2:$B$252, 2, 0),""))</f>
        <v/>
      </c>
      <c r="DA95" s="77"/>
      <c r="DB95" s="71"/>
      <c r="DC95" s="79" t="str">
        <f>IFERROR(VLOOKUP(DB95, DatingReason!$A$2:$B$252, 2, 0),"")</f>
        <v/>
      </c>
      <c r="DD95" s="123" t="str">
        <f t="shared" si="27"/>
        <v/>
      </c>
      <c r="DF95" s="119" t="str">
        <f t="array" ref="DF95">IF(AND($B95&lt;&gt;"", $DE95&lt;&gt;"", $DE95&lt;&gt;"No"),MAX(IF($B95=PEOPLE!$B$4:$B$1000, PEOPLE!$Q$4:$Q$1000,""))+100,"")</f>
        <v/>
      </c>
      <c r="DG95" s="68"/>
      <c r="DH95" s="76">
        <f>COUNTIF(PEOPLE!B:B, MEMORIALS!B95)</f>
        <v>0</v>
      </c>
      <c r="DI95" s="82"/>
      <c r="DJ95" s="82"/>
      <c r="DK95" s="82"/>
      <c r="DL95" s="68"/>
      <c r="DM95" s="68"/>
      <c r="DN95" s="68"/>
      <c r="DO95" s="68"/>
      <c r="DP95" s="68"/>
    </row>
    <row r="96" spans="1:120" ht="15" customHeight="1" x14ac:dyDescent="0.25">
      <c r="A96" s="68"/>
      <c r="B96" s="69"/>
      <c r="C96" s="68"/>
      <c r="D96" s="68"/>
      <c r="E96" s="70" t="str">
        <f>IF(D96="","",VLOOKUP(D96,Denomination!$A$2:$B$50, 2, 0))</f>
        <v/>
      </c>
      <c r="F96" s="68"/>
      <c r="G96" s="71"/>
      <c r="H96" s="70" t="str">
        <f>IF(G96="","",VLOOKUP(G96,MCondition!$A$2:$B$50, 2, 0))</f>
        <v/>
      </c>
      <c r="I96" s="72"/>
      <c r="J96" s="71"/>
      <c r="K96" s="70" t="str">
        <f>IF(J96="","",VLOOKUP(J96,ICondition!$A$2:$B$50, 2, 0))</f>
        <v/>
      </c>
      <c r="L96" s="73"/>
      <c r="M96" s="73"/>
      <c r="N96" s="73"/>
      <c r="O96" s="73"/>
      <c r="P96" s="73"/>
      <c r="Q96" s="73"/>
      <c r="R96" s="78"/>
      <c r="S96" s="79" t="str">
        <f>IFERROR(VLOOKUP(R96,Material!$A$2:$B$59, 2, 0),"")</f>
        <v/>
      </c>
      <c r="T96" s="71"/>
      <c r="U96" s="79" t="str">
        <f>IFERROR(VLOOKUP(T96,Material!$A$2:$B$59, 2, 0),"")</f>
        <v/>
      </c>
      <c r="V96" s="71"/>
      <c r="W96" s="79" t="str">
        <f>IFERROR(VLOOKUP(V96,Material!$A$2:$B$59, 2, 0),"")</f>
        <v/>
      </c>
      <c r="X96" s="71"/>
      <c r="Y96" s="79" t="str">
        <f>IFERROR(VLOOKUP(X96,Material!$A$2:$B$59, 2, 0),"")</f>
        <v/>
      </c>
      <c r="Z96" s="71"/>
      <c r="AA96" s="79" t="str">
        <f>IFERROR(VLOOKUP(Z96,Material!$A$2:$B$59, 2, 0),"")</f>
        <v/>
      </c>
      <c r="AB96" s="74"/>
      <c r="AC96" s="75" t="e">
        <f t="shared" si="16"/>
        <v>#VALUE!</v>
      </c>
      <c r="AD96" s="75" t="e">
        <f t="shared" si="17"/>
        <v>#VALUE!</v>
      </c>
      <c r="AE96" s="75" t="e">
        <f t="shared" si="19"/>
        <v>#VALUE!</v>
      </c>
      <c r="AF96" s="75" t="e">
        <f t="shared" si="18"/>
        <v>#VALUE!</v>
      </c>
      <c r="AG96" s="75" t="e">
        <f t="shared" si="20"/>
        <v>#VALUE!</v>
      </c>
      <c r="AH96" s="75" t="e">
        <f t="shared" si="21"/>
        <v>#VALUE!</v>
      </c>
      <c r="AI96" s="75" t="e">
        <f t="shared" si="22"/>
        <v>#VALUE!</v>
      </c>
      <c r="AJ96" s="80" t="e">
        <f t="shared" si="23"/>
        <v>#VALUE!</v>
      </c>
      <c r="AK96" s="79" t="str">
        <f>(IFERROR(VLOOKUP(AB96,Categories!$A$2:$B$20,2,1),""))</f>
        <v/>
      </c>
      <c r="AL96" s="79" t="str">
        <f ca="1">IFERROR(VLOOKUP((HLOOKUP((VLOOKUP($AB96,Categories!$A$2:$F$20,3,1)), $AB$3:$AJ96, (ROW()-ROW($AB$3)+1), 0)), INDIRECT(VLOOKUP($AB96,Categories!$A$2:$F$20,6,1)),2,0),AK96)</f>
        <v/>
      </c>
      <c r="AM96" s="79" t="str">
        <f ca="1">IFERROR(VLOOKUP((HLOOKUP((VLOOKUP($AB96,Categories!$A$2:$F$20,4,1)),$AB$3:$AJ96,(ROW()-ROW($AB$3)+1),0)),INDIRECT(VLOOKUP($AB96,Categories!$A$2:$H$20,7,1)),2,0),"")</f>
        <v/>
      </c>
      <c r="AN96" s="79" t="str">
        <f ca="1">IFERROR(VLOOKUP((HLOOKUP((VLOOKUP($AB96,Categories!$A$2:$F$20,5,1)), $AB$3:$AJ96, (ROW()-ROW($AB$3)+1), 0)), INDIRECT(VLOOKUP($AB96,Categories!$A$2:$H$20,8,1)),2,0),"")</f>
        <v/>
      </c>
      <c r="AO96" s="79" t="str">
        <f t="shared" ca="1" si="24"/>
        <v/>
      </c>
      <c r="AP96" s="81"/>
      <c r="AQ96" s="70" t="str">
        <f>IFERROR(VLOOKUP(VALUE(MID(AP96,1,1)),AdditionalElements!$A$2:$B$50,2,0),"")</f>
        <v/>
      </c>
      <c r="AR96" s="70" t="str">
        <f>IFERROR(VLOOKUP(VALUE(MID(AP96,2,1)),AdditionalElements!$H$2:$I$50,2,0),"")</f>
        <v/>
      </c>
      <c r="AS96" s="70" t="str">
        <f>IFERROR(VLOOKUP(VALUE(MID(AP96,3,1)),AdditionalElements!$O$2:$P$50,2,0),"")</f>
        <v/>
      </c>
      <c r="AT96" s="70" t="str">
        <f>IFERROR(VLOOKUP(VALUE(MID(AP96,4,1)),AdditionalElements!$V$2:$W$50,2,0),"")</f>
        <v/>
      </c>
      <c r="AU96" s="71"/>
      <c r="AV96" s="79" t="str">
        <f>IFERROR(IF(VALUE(MID(AU96,1,1))=1, VLOOKUP(VALUE(MID(AU96,1,1)), TxtPanelShape!$A$2:$C$50, 3, 0), (IF(VALUE(MID(AU96,1,1))&gt;=7, VLOOKUP(VALUE(MID(AU96,1,1)), TxtPanelShape!$A$2:$C$50, 3, 0),VLOOKUP(VALUE(MID(AU96,1,2)),TxtPanelShape!$A$2:$C$50,3,0)))), "")</f>
        <v/>
      </c>
      <c r="AW96" s="79" t="str">
        <f>IFERROR(IF(VALUE(MID(AU96,1,1))=1, ", "&amp;VLOOKUP(VALUE(MID(AU96,2,1)), TxtPanelShape!$H$2:$I$50, 2, 0), IF(VALUE(MID(AU96,1,1))&gt;=7, ", "&amp;VLOOKUP(VALUE(MID(AU96,2,1)), TxtPanelShape!$H$2:$I$50, 2, 0),"")), "")</f>
        <v/>
      </c>
      <c r="AX96" s="79" t="str">
        <f>IFERROR(IF(VALUE(MID(AU96,1,1))=1, ", "&amp;VLOOKUP(VALUE(MID(AU96,3,1)), TxtPanelShape!$O$2:$P$50, 2, 0), IF(VALUE(MID(AU96,1,1))&gt;=7, ", "&amp;VLOOKUP(VALUE(MID(AU96,3,1)), TxtPanelShape!$O$2:$P$50, 2, 0),"")),"")</f>
        <v/>
      </c>
      <c r="AY96" s="79" t="str">
        <f>IFERROR("; "&amp;VLOOKUP(VALUE(MID(AU96,4,1)), TxtPanelShape!$V$2:$W$50,2,0),"")</f>
        <v/>
      </c>
      <c r="AZ96" s="79" t="str">
        <f t="shared" si="25"/>
        <v/>
      </c>
      <c r="BA96" s="71"/>
      <c r="BB96" s="79" t="str">
        <f>IFERROR(IF(VALUE(MID(BA96,1,1))=1, VLOOKUP(VALUE(MID(BA96,1,1)), TxtPanelShape!$A$2:$C$50, 3, 0), (IF(VALUE(MID(BA96,1,1))&gt;=7, VLOOKUP(VALUE(MID(BA96,1,1)), TxtPanelShape!$A$2:$C$50, 3, 0),VLOOKUP(VALUE(MID(BA96,1,2)),TxtPanelShape!$A$2:$C$50,3,0)))), "")</f>
        <v/>
      </c>
      <c r="BC96" s="79" t="str">
        <f>IFERROR(IF(VALUE(MID(BA96,1,1))=1, ", "&amp;VLOOKUP(VALUE(MID(BA96,2,1)), TxtPanelShape!$H$2:$I$50, 2, 0), IF(VALUE(MID(BA96,1,1))&gt;=7, ", "&amp;VLOOKUP(VALUE(MID(BA96,2,1)), TxtPanelShape!$H$2:$I$50, 2, 0),"")), "")</f>
        <v/>
      </c>
      <c r="BD96" s="79" t="str">
        <f>IFERROR(IF(VALUE(MID(BA96,1,1))=1, ", "&amp;VLOOKUP(VALUE(MID(BA96,3,1)), TxtPanelShape!$O$2:$P$50, 2, 0), IF(VALUE(MID(BA96,1,1))&gt;=7, ", "&amp;VLOOKUP(VALUE(MID(BA96,3,1)), TxtPanelShape!$O$2:$P$50, 2, 0),"")),"")</f>
        <v/>
      </c>
      <c r="BE96" s="79" t="str">
        <f>IFERROR("; "&amp;VLOOKUP(VALUE(MID(BA96,4,1)), TxtPanelShape!$V$2:$W$50,2,0),"")</f>
        <v/>
      </c>
      <c r="BF96" s="79" t="str">
        <f t="shared" si="26"/>
        <v/>
      </c>
      <c r="BG96" s="71"/>
      <c r="BH96" s="79" t="str">
        <f>IFERROR(VLOOKUP(BG96, TxtPanelDefinition!$A$2:$B$50, 2, 0),"")</f>
        <v/>
      </c>
      <c r="BI96" s="71"/>
      <c r="BJ96" s="79" t="str">
        <f>IFERROR(VLOOKUP(BI96, TxtPanelDefinition!$A$2:$B$50, 2, 0),"")</f>
        <v/>
      </c>
      <c r="BK96" s="71"/>
      <c r="BL96" s="79" t="str">
        <f>IFERROR(VLOOKUP(BK96, InscrTechniques!$A$2:$B$50, 2, 0),"")</f>
        <v/>
      </c>
      <c r="BM96" s="71"/>
      <c r="BN96" s="79" t="str">
        <f>IFERROR(VLOOKUP(BM96, InscrTechniques!$A$2:$B$50, 2, 0),"")</f>
        <v/>
      </c>
      <c r="BO96" s="71"/>
      <c r="BP96" s="79" t="str">
        <f>IFERROR(VLOOKUP(BO96, InscrTechniques!$A$2:$B$50, 2, 0),"")</f>
        <v/>
      </c>
      <c r="BQ96" s="71"/>
      <c r="BR96" s="79" t="str">
        <f>IFERROR(VLOOKUP(BQ96, InscrTechniques!$A$2:$B$50, 2, 0),"")</f>
        <v/>
      </c>
      <c r="BS96" s="71"/>
      <c r="BT96" s="79" t="str">
        <f>IFERROR(VLOOKUP(BS96, InscrTechniques!$A$2:$B$50, 2, 0),"")</f>
        <v/>
      </c>
      <c r="BU96" s="71"/>
      <c r="BV96" s="79" t="str">
        <f>IFERROR(VLOOKUP(BU96, InscrTechniques!$A$2:$B$50, 2, 0),"")</f>
        <v/>
      </c>
      <c r="BW96" s="125"/>
      <c r="BX96" s="79" t="str">
        <f>IFERROR(VLOOKUP(BW96, InscrTechniques!$A$2:$B$50, 2, 0),"")</f>
        <v/>
      </c>
      <c r="BY96" s="125"/>
      <c r="BZ96" s="79" t="str">
        <f>IFERROR(VLOOKUP(BY96, InscrTechniques!$A$2:$B$50, 2, 0),"")</f>
        <v/>
      </c>
      <c r="CA96" s="74"/>
      <c r="CB96" s="114" t="str">
        <f>IFERROR(VLOOKUP(CA96, LetterStyle!$A$2:$B$50, 2, 0),"")</f>
        <v/>
      </c>
      <c r="CC96" s="74"/>
      <c r="CD96" s="114" t="str">
        <f>IFERROR(VLOOKUP(CC96, LetterStyle!$A$2:$B$50, 2, 0),"")</f>
        <v/>
      </c>
      <c r="CE96" s="74"/>
      <c r="CF96" s="114" t="str">
        <f>IFERROR(VLOOKUP(CE96, LetterStyle!$A$2:$B$50, 2, 0),"")</f>
        <v/>
      </c>
      <c r="CG96" s="74"/>
      <c r="CH96" s="79" t="str">
        <f>IFERROR(VLOOKUP(CG96, LetterStyle!$A$2:$B$50, 2, 0),"")</f>
        <v/>
      </c>
      <c r="CI96" s="71"/>
      <c r="CJ96" s="79" t="str">
        <f>IFERROR(VLOOKUP(CI96, DecMotifs!$A$1:$B$306, 2, 0),"")</f>
        <v/>
      </c>
      <c r="CK96" s="71"/>
      <c r="CL96" s="79" t="str">
        <f>IFERROR(VLOOKUP(CK96, DecMotifs!$A$1:$B$306, 2, 0),"")</f>
        <v/>
      </c>
      <c r="CM96" s="71"/>
      <c r="CN96" s="79" t="str">
        <f>IFERROR(VLOOKUP(CM96, DecMotifs!$A$1:$B$306, 2, 0),"")</f>
        <v/>
      </c>
      <c r="CO96" s="71"/>
      <c r="CP96" s="79" t="str">
        <f>IFERROR(VLOOKUP(CO96, MarginalDec!$A$2:$B$253, 2, 0),"")</f>
        <v/>
      </c>
      <c r="CQ96" s="71"/>
      <c r="CR96" s="79" t="str">
        <f>IFERROR(VLOOKUP(CQ96, MarginalDec!$A$2:$B$253, 2, 0),"")</f>
        <v/>
      </c>
      <c r="CS96" s="71"/>
      <c r="CT96" s="79" t="str">
        <f>IFERROR(VLOOKUP(CS96, MarginalDec!$A$2:$B$253, 2, 0),"")</f>
        <v/>
      </c>
      <c r="CU96" s="71"/>
      <c r="CV96" s="79" t="str">
        <f>IF(ISBLANK(CU96),"", IFERROR(VLOOKUP(CU96, Tooling!$A$2:$B$252, 2, 0),""))</f>
        <v/>
      </c>
      <c r="CW96" s="71"/>
      <c r="CX96" s="79" t="str">
        <f>IF(ISBLANK(CW96),"", IFERROR(VLOOKUP(CW96, Tooling!$A$2:$B$252, 2, 0),""))</f>
        <v/>
      </c>
      <c r="CY96" s="71"/>
      <c r="CZ96" s="79" t="str">
        <f>IF(ISBLANK(CY96),"", IFERROR(VLOOKUP(CY96, Repairs!$A$2:$B$252, 2, 0),""))</f>
        <v/>
      </c>
      <c r="DA96" s="77"/>
      <c r="DB96" s="71"/>
      <c r="DC96" s="79" t="str">
        <f>IFERROR(VLOOKUP(DB96, DatingReason!$A$2:$B$252, 2, 0),"")</f>
        <v/>
      </c>
      <c r="DD96" s="123" t="str">
        <f t="shared" si="27"/>
        <v/>
      </c>
      <c r="DF96" s="119" t="str">
        <f t="array" ref="DF96">IF(AND($B96&lt;&gt;"", $DE96&lt;&gt;"", $DE96&lt;&gt;"No"),MAX(IF($B96=PEOPLE!$B$4:$B$1000, PEOPLE!$Q$4:$Q$1000,""))+100,"")</f>
        <v/>
      </c>
      <c r="DG96" s="68"/>
      <c r="DH96" s="76">
        <f>COUNTIF(PEOPLE!B:B, MEMORIALS!B96)</f>
        <v>0</v>
      </c>
      <c r="DI96" s="82"/>
      <c r="DJ96" s="82"/>
      <c r="DK96" s="82"/>
      <c r="DL96" s="68"/>
      <c r="DM96" s="68"/>
      <c r="DN96" s="68"/>
      <c r="DO96" s="68"/>
      <c r="DP96" s="68"/>
    </row>
    <row r="97" spans="1:120" ht="15" customHeight="1" x14ac:dyDescent="0.25">
      <c r="A97" s="68"/>
      <c r="B97" s="69"/>
      <c r="C97" s="68"/>
      <c r="D97" s="68"/>
      <c r="E97" s="70" t="str">
        <f>IF(D97="","",VLOOKUP(D97,Denomination!$A$2:$B$50, 2, 0))</f>
        <v/>
      </c>
      <c r="F97" s="68"/>
      <c r="G97" s="71"/>
      <c r="H97" s="70" t="str">
        <f>IF(G97="","",VLOOKUP(G97,MCondition!$A$2:$B$50, 2, 0))</f>
        <v/>
      </c>
      <c r="I97" s="72"/>
      <c r="J97" s="71"/>
      <c r="K97" s="70" t="str">
        <f>IF(J97="","",VLOOKUP(J97,ICondition!$A$2:$B$50, 2, 0))</f>
        <v/>
      </c>
      <c r="L97" s="73"/>
      <c r="M97" s="73"/>
      <c r="N97" s="73"/>
      <c r="O97" s="73"/>
      <c r="P97" s="73"/>
      <c r="Q97" s="73"/>
      <c r="R97" s="78"/>
      <c r="S97" s="79" t="str">
        <f>IFERROR(VLOOKUP(R97,Material!$A$2:$B$59, 2, 0),"")</f>
        <v/>
      </c>
      <c r="T97" s="71"/>
      <c r="U97" s="79" t="str">
        <f>IFERROR(VLOOKUP(T97,Material!$A$2:$B$59, 2, 0),"")</f>
        <v/>
      </c>
      <c r="V97" s="71"/>
      <c r="W97" s="79" t="str">
        <f>IFERROR(VLOOKUP(V97,Material!$A$2:$B$59, 2, 0),"")</f>
        <v/>
      </c>
      <c r="X97" s="71"/>
      <c r="Y97" s="79" t="str">
        <f>IFERROR(VLOOKUP(X97,Material!$A$2:$B$59, 2, 0),"")</f>
        <v/>
      </c>
      <c r="Z97" s="71"/>
      <c r="AA97" s="79" t="str">
        <f>IFERROR(VLOOKUP(Z97,Material!$A$2:$B$59, 2, 0),"")</f>
        <v/>
      </c>
      <c r="AB97" s="74"/>
      <c r="AC97" s="75" t="e">
        <f t="shared" si="16"/>
        <v>#VALUE!</v>
      </c>
      <c r="AD97" s="75" t="e">
        <f t="shared" si="17"/>
        <v>#VALUE!</v>
      </c>
      <c r="AE97" s="75" t="e">
        <f t="shared" si="19"/>
        <v>#VALUE!</v>
      </c>
      <c r="AF97" s="75" t="e">
        <f t="shared" si="18"/>
        <v>#VALUE!</v>
      </c>
      <c r="AG97" s="75" t="e">
        <f t="shared" si="20"/>
        <v>#VALUE!</v>
      </c>
      <c r="AH97" s="75" t="e">
        <f t="shared" si="21"/>
        <v>#VALUE!</v>
      </c>
      <c r="AI97" s="75" t="e">
        <f t="shared" si="22"/>
        <v>#VALUE!</v>
      </c>
      <c r="AJ97" s="80" t="e">
        <f t="shared" si="23"/>
        <v>#VALUE!</v>
      </c>
      <c r="AK97" s="79" t="str">
        <f>(IFERROR(VLOOKUP(AB97,Categories!$A$2:$B$20,2,1),""))</f>
        <v/>
      </c>
      <c r="AL97" s="79" t="str">
        <f ca="1">IFERROR(VLOOKUP((HLOOKUP((VLOOKUP($AB97,Categories!$A$2:$F$20,3,1)), $AB$3:$AJ97, (ROW()-ROW($AB$3)+1), 0)), INDIRECT(VLOOKUP($AB97,Categories!$A$2:$F$20,6,1)),2,0),AK97)</f>
        <v/>
      </c>
      <c r="AM97" s="79" t="str">
        <f ca="1">IFERROR(VLOOKUP((HLOOKUP((VLOOKUP($AB97,Categories!$A$2:$F$20,4,1)),$AB$3:$AJ97,(ROW()-ROW($AB$3)+1),0)),INDIRECT(VLOOKUP($AB97,Categories!$A$2:$H$20,7,1)),2,0),"")</f>
        <v/>
      </c>
      <c r="AN97" s="79" t="str">
        <f ca="1">IFERROR(VLOOKUP((HLOOKUP((VLOOKUP($AB97,Categories!$A$2:$F$20,5,1)), $AB$3:$AJ97, (ROW()-ROW($AB$3)+1), 0)), INDIRECT(VLOOKUP($AB97,Categories!$A$2:$H$20,8,1)),2,0),"")</f>
        <v/>
      </c>
      <c r="AO97" s="79" t="str">
        <f t="shared" ca="1" si="24"/>
        <v/>
      </c>
      <c r="AP97" s="81"/>
      <c r="AQ97" s="70" t="str">
        <f>IFERROR(VLOOKUP(VALUE(MID(AP97,1,1)),AdditionalElements!$A$2:$B$50,2,0),"")</f>
        <v/>
      </c>
      <c r="AR97" s="70" t="str">
        <f>IFERROR(VLOOKUP(VALUE(MID(AP97,2,1)),AdditionalElements!$H$2:$I$50,2,0),"")</f>
        <v/>
      </c>
      <c r="AS97" s="70" t="str">
        <f>IFERROR(VLOOKUP(VALUE(MID(AP97,3,1)),AdditionalElements!$O$2:$P$50,2,0),"")</f>
        <v/>
      </c>
      <c r="AT97" s="70" t="str">
        <f>IFERROR(VLOOKUP(VALUE(MID(AP97,4,1)),AdditionalElements!$V$2:$W$50,2,0),"")</f>
        <v/>
      </c>
      <c r="AU97" s="71"/>
      <c r="AV97" s="79" t="str">
        <f>IFERROR(IF(VALUE(MID(AU97,1,1))=1, VLOOKUP(VALUE(MID(AU97,1,1)), TxtPanelShape!$A$2:$C$50, 3, 0), (IF(VALUE(MID(AU97,1,1))&gt;=7, VLOOKUP(VALUE(MID(AU97,1,1)), TxtPanelShape!$A$2:$C$50, 3, 0),VLOOKUP(VALUE(MID(AU97,1,2)),TxtPanelShape!$A$2:$C$50,3,0)))), "")</f>
        <v/>
      </c>
      <c r="AW97" s="79" t="str">
        <f>IFERROR(IF(VALUE(MID(AU97,1,1))=1, ", "&amp;VLOOKUP(VALUE(MID(AU97,2,1)), TxtPanelShape!$H$2:$I$50, 2, 0), IF(VALUE(MID(AU97,1,1))&gt;=7, ", "&amp;VLOOKUP(VALUE(MID(AU97,2,1)), TxtPanelShape!$H$2:$I$50, 2, 0),"")), "")</f>
        <v/>
      </c>
      <c r="AX97" s="79" t="str">
        <f>IFERROR(IF(VALUE(MID(AU97,1,1))=1, ", "&amp;VLOOKUP(VALUE(MID(AU97,3,1)), TxtPanelShape!$O$2:$P$50, 2, 0), IF(VALUE(MID(AU97,1,1))&gt;=7, ", "&amp;VLOOKUP(VALUE(MID(AU97,3,1)), TxtPanelShape!$O$2:$P$50, 2, 0),"")),"")</f>
        <v/>
      </c>
      <c r="AY97" s="79" t="str">
        <f>IFERROR("; "&amp;VLOOKUP(VALUE(MID(AU97,4,1)), TxtPanelShape!$V$2:$W$50,2,0),"")</f>
        <v/>
      </c>
      <c r="AZ97" s="79" t="str">
        <f t="shared" si="25"/>
        <v/>
      </c>
      <c r="BA97" s="71"/>
      <c r="BB97" s="79" t="str">
        <f>IFERROR(IF(VALUE(MID(BA97,1,1))=1, VLOOKUP(VALUE(MID(BA97,1,1)), TxtPanelShape!$A$2:$C$50, 3, 0), (IF(VALUE(MID(BA97,1,1))&gt;=7, VLOOKUP(VALUE(MID(BA97,1,1)), TxtPanelShape!$A$2:$C$50, 3, 0),VLOOKUP(VALUE(MID(BA97,1,2)),TxtPanelShape!$A$2:$C$50,3,0)))), "")</f>
        <v/>
      </c>
      <c r="BC97" s="79" t="str">
        <f>IFERROR(IF(VALUE(MID(BA97,1,1))=1, ", "&amp;VLOOKUP(VALUE(MID(BA97,2,1)), TxtPanelShape!$H$2:$I$50, 2, 0), IF(VALUE(MID(BA97,1,1))&gt;=7, ", "&amp;VLOOKUP(VALUE(MID(BA97,2,1)), TxtPanelShape!$H$2:$I$50, 2, 0),"")), "")</f>
        <v/>
      </c>
      <c r="BD97" s="79" t="str">
        <f>IFERROR(IF(VALUE(MID(BA97,1,1))=1, ", "&amp;VLOOKUP(VALUE(MID(BA97,3,1)), TxtPanelShape!$O$2:$P$50, 2, 0), IF(VALUE(MID(BA97,1,1))&gt;=7, ", "&amp;VLOOKUP(VALUE(MID(BA97,3,1)), TxtPanelShape!$O$2:$P$50, 2, 0),"")),"")</f>
        <v/>
      </c>
      <c r="BE97" s="79" t="str">
        <f>IFERROR("; "&amp;VLOOKUP(VALUE(MID(BA97,4,1)), TxtPanelShape!$V$2:$W$50,2,0),"")</f>
        <v/>
      </c>
      <c r="BF97" s="79" t="str">
        <f t="shared" si="26"/>
        <v/>
      </c>
      <c r="BG97" s="71"/>
      <c r="BH97" s="79" t="str">
        <f>IFERROR(VLOOKUP(BG97, TxtPanelDefinition!$A$2:$B$50, 2, 0),"")</f>
        <v/>
      </c>
      <c r="BI97" s="71"/>
      <c r="BJ97" s="79" t="str">
        <f>IFERROR(VLOOKUP(BI97, TxtPanelDefinition!$A$2:$B$50, 2, 0),"")</f>
        <v/>
      </c>
      <c r="BK97" s="71"/>
      <c r="BL97" s="79" t="str">
        <f>IFERROR(VLOOKUP(BK97, InscrTechniques!$A$2:$B$50, 2, 0),"")</f>
        <v/>
      </c>
      <c r="BM97" s="71"/>
      <c r="BN97" s="79" t="str">
        <f>IFERROR(VLOOKUP(BM97, InscrTechniques!$A$2:$B$50, 2, 0),"")</f>
        <v/>
      </c>
      <c r="BO97" s="71"/>
      <c r="BP97" s="79" t="str">
        <f>IFERROR(VLOOKUP(BO97, InscrTechniques!$A$2:$B$50, 2, 0),"")</f>
        <v/>
      </c>
      <c r="BQ97" s="71"/>
      <c r="BR97" s="79" t="str">
        <f>IFERROR(VLOOKUP(BQ97, InscrTechniques!$A$2:$B$50, 2, 0),"")</f>
        <v/>
      </c>
      <c r="BS97" s="71"/>
      <c r="BT97" s="79" t="str">
        <f>IFERROR(VLOOKUP(BS97, InscrTechniques!$A$2:$B$50, 2, 0),"")</f>
        <v/>
      </c>
      <c r="BU97" s="71"/>
      <c r="BV97" s="79" t="str">
        <f>IFERROR(VLOOKUP(BU97, InscrTechniques!$A$2:$B$50, 2, 0),"")</f>
        <v/>
      </c>
      <c r="BW97" s="125"/>
      <c r="BX97" s="79" t="str">
        <f>IFERROR(VLOOKUP(BW97, InscrTechniques!$A$2:$B$50, 2, 0),"")</f>
        <v/>
      </c>
      <c r="BY97" s="125"/>
      <c r="BZ97" s="79" t="str">
        <f>IFERROR(VLOOKUP(BY97, InscrTechniques!$A$2:$B$50, 2, 0),"")</f>
        <v/>
      </c>
      <c r="CA97" s="74"/>
      <c r="CB97" s="114" t="str">
        <f>IFERROR(VLOOKUP(CA97, LetterStyle!$A$2:$B$50, 2, 0),"")</f>
        <v/>
      </c>
      <c r="CC97" s="74"/>
      <c r="CD97" s="114" t="str">
        <f>IFERROR(VLOOKUP(CC97, LetterStyle!$A$2:$B$50, 2, 0),"")</f>
        <v/>
      </c>
      <c r="CE97" s="74"/>
      <c r="CF97" s="114" t="str">
        <f>IFERROR(VLOOKUP(CE97, LetterStyle!$A$2:$B$50, 2, 0),"")</f>
        <v/>
      </c>
      <c r="CG97" s="74"/>
      <c r="CH97" s="79" t="str">
        <f>IFERROR(VLOOKUP(CG97, LetterStyle!$A$2:$B$50, 2, 0),"")</f>
        <v/>
      </c>
      <c r="CI97" s="71"/>
      <c r="CJ97" s="79" t="str">
        <f>IFERROR(VLOOKUP(CI97, DecMotifs!$A$1:$B$306, 2, 0),"")</f>
        <v/>
      </c>
      <c r="CK97" s="71"/>
      <c r="CL97" s="79" t="str">
        <f>IFERROR(VLOOKUP(CK97, DecMotifs!$A$1:$B$306, 2, 0),"")</f>
        <v/>
      </c>
      <c r="CM97" s="71"/>
      <c r="CN97" s="79" t="str">
        <f>IFERROR(VLOOKUP(CM97, DecMotifs!$A$1:$B$306, 2, 0),"")</f>
        <v/>
      </c>
      <c r="CO97" s="71"/>
      <c r="CP97" s="79" t="str">
        <f>IFERROR(VLOOKUP(CO97, MarginalDec!$A$2:$B$253, 2, 0),"")</f>
        <v/>
      </c>
      <c r="CQ97" s="71"/>
      <c r="CR97" s="79" t="str">
        <f>IFERROR(VLOOKUP(CQ97, MarginalDec!$A$2:$B$253, 2, 0),"")</f>
        <v/>
      </c>
      <c r="CS97" s="71"/>
      <c r="CT97" s="79" t="str">
        <f>IFERROR(VLOOKUP(CS97, MarginalDec!$A$2:$B$253, 2, 0),"")</f>
        <v/>
      </c>
      <c r="CU97" s="71"/>
      <c r="CV97" s="79" t="str">
        <f>IF(ISBLANK(CU97),"", IFERROR(VLOOKUP(CU97, Tooling!$A$2:$B$252, 2, 0),""))</f>
        <v/>
      </c>
      <c r="CW97" s="71"/>
      <c r="CX97" s="79" t="str">
        <f>IF(ISBLANK(CW97),"", IFERROR(VLOOKUP(CW97, Tooling!$A$2:$B$252, 2, 0),""))</f>
        <v/>
      </c>
      <c r="CY97" s="71"/>
      <c r="CZ97" s="79" t="str">
        <f>IF(ISBLANK(CY97),"", IFERROR(VLOOKUP(CY97, Repairs!$A$2:$B$252, 2, 0),""))</f>
        <v/>
      </c>
      <c r="DA97" s="77"/>
      <c r="DB97" s="71"/>
      <c r="DC97" s="79" t="str">
        <f>IFERROR(VLOOKUP(DB97, DatingReason!$A$2:$B$252, 2, 0),"")</f>
        <v/>
      </c>
      <c r="DD97" s="123" t="str">
        <f t="shared" si="27"/>
        <v/>
      </c>
      <c r="DF97" s="119" t="str">
        <f t="array" ref="DF97">IF(AND($B97&lt;&gt;"", $DE97&lt;&gt;"", $DE97&lt;&gt;"No"),MAX(IF($B97=PEOPLE!$B$4:$B$1000, PEOPLE!$Q$4:$Q$1000,""))+100,"")</f>
        <v/>
      </c>
      <c r="DG97" s="68"/>
      <c r="DH97" s="76">
        <f>COUNTIF(PEOPLE!B:B, MEMORIALS!B97)</f>
        <v>0</v>
      </c>
      <c r="DI97" s="82"/>
      <c r="DJ97" s="82"/>
      <c r="DK97" s="82"/>
      <c r="DL97" s="68"/>
      <c r="DM97" s="68"/>
      <c r="DN97" s="68"/>
      <c r="DO97" s="68"/>
      <c r="DP97" s="68"/>
    </row>
    <row r="98" spans="1:120" ht="15" customHeight="1" x14ac:dyDescent="0.25">
      <c r="A98" s="68"/>
      <c r="B98" s="69"/>
      <c r="C98" s="68"/>
      <c r="D98" s="68"/>
      <c r="E98" s="70" t="str">
        <f>IF(D98="","",VLOOKUP(D98,Denomination!$A$2:$B$50, 2, 0))</f>
        <v/>
      </c>
      <c r="F98" s="68"/>
      <c r="G98" s="71"/>
      <c r="H98" s="70" t="str">
        <f>IF(G98="","",VLOOKUP(G98,MCondition!$A$2:$B$50, 2, 0))</f>
        <v/>
      </c>
      <c r="I98" s="72"/>
      <c r="J98" s="71"/>
      <c r="K98" s="70" t="str">
        <f>IF(J98="","",VLOOKUP(J98,ICondition!$A$2:$B$50, 2, 0))</f>
        <v/>
      </c>
      <c r="L98" s="73"/>
      <c r="M98" s="73"/>
      <c r="N98" s="73"/>
      <c r="O98" s="73"/>
      <c r="P98" s="73"/>
      <c r="Q98" s="73"/>
      <c r="R98" s="78"/>
      <c r="S98" s="79" t="str">
        <f>IFERROR(VLOOKUP(R98,Material!$A$2:$B$59, 2, 0),"")</f>
        <v/>
      </c>
      <c r="T98" s="71"/>
      <c r="U98" s="79" t="str">
        <f>IFERROR(VLOOKUP(T98,Material!$A$2:$B$59, 2, 0),"")</f>
        <v/>
      </c>
      <c r="V98" s="71"/>
      <c r="W98" s="79" t="str">
        <f>IFERROR(VLOOKUP(V98,Material!$A$2:$B$59, 2, 0),"")</f>
        <v/>
      </c>
      <c r="X98" s="71"/>
      <c r="Y98" s="79" t="str">
        <f>IFERROR(VLOOKUP(X98,Material!$A$2:$B$59, 2, 0),"")</f>
        <v/>
      </c>
      <c r="Z98" s="71"/>
      <c r="AA98" s="79" t="str">
        <f>IFERROR(VLOOKUP(Z98,Material!$A$2:$B$59, 2, 0),"")</f>
        <v/>
      </c>
      <c r="AB98" s="74"/>
      <c r="AC98" s="75" t="e">
        <f t="shared" si="16"/>
        <v>#VALUE!</v>
      </c>
      <c r="AD98" s="75" t="e">
        <f t="shared" si="17"/>
        <v>#VALUE!</v>
      </c>
      <c r="AE98" s="75" t="e">
        <f t="shared" si="19"/>
        <v>#VALUE!</v>
      </c>
      <c r="AF98" s="75" t="e">
        <f t="shared" si="18"/>
        <v>#VALUE!</v>
      </c>
      <c r="AG98" s="75" t="e">
        <f t="shared" si="20"/>
        <v>#VALUE!</v>
      </c>
      <c r="AH98" s="75" t="e">
        <f t="shared" si="21"/>
        <v>#VALUE!</v>
      </c>
      <c r="AI98" s="75" t="e">
        <f t="shared" si="22"/>
        <v>#VALUE!</v>
      </c>
      <c r="AJ98" s="80" t="e">
        <f t="shared" si="23"/>
        <v>#VALUE!</v>
      </c>
      <c r="AK98" s="79" t="str">
        <f>(IFERROR(VLOOKUP(AB98,Categories!$A$2:$B$20,2,1),""))</f>
        <v/>
      </c>
      <c r="AL98" s="79" t="str">
        <f ca="1">IFERROR(VLOOKUP((HLOOKUP((VLOOKUP($AB98,Categories!$A$2:$F$20,3,1)), $AB$3:$AJ98, (ROW()-ROW($AB$3)+1), 0)), INDIRECT(VLOOKUP($AB98,Categories!$A$2:$F$20,6,1)),2,0),AK98)</f>
        <v/>
      </c>
      <c r="AM98" s="79" t="str">
        <f ca="1">IFERROR(VLOOKUP((HLOOKUP((VLOOKUP($AB98,Categories!$A$2:$F$20,4,1)),$AB$3:$AJ98,(ROW()-ROW($AB$3)+1),0)),INDIRECT(VLOOKUP($AB98,Categories!$A$2:$H$20,7,1)),2,0),"")</f>
        <v/>
      </c>
      <c r="AN98" s="79" t="str">
        <f ca="1">IFERROR(VLOOKUP((HLOOKUP((VLOOKUP($AB98,Categories!$A$2:$F$20,5,1)), $AB$3:$AJ98, (ROW()-ROW($AB$3)+1), 0)), INDIRECT(VLOOKUP($AB98,Categories!$A$2:$H$20,8,1)),2,0),"")</f>
        <v/>
      </c>
      <c r="AO98" s="79" t="str">
        <f t="shared" ca="1" si="24"/>
        <v/>
      </c>
      <c r="AP98" s="81"/>
      <c r="AQ98" s="70" t="str">
        <f>IFERROR(VLOOKUP(VALUE(MID(AP98,1,1)),AdditionalElements!$A$2:$B$50,2,0),"")</f>
        <v/>
      </c>
      <c r="AR98" s="70" t="str">
        <f>IFERROR(VLOOKUP(VALUE(MID(AP98,2,1)),AdditionalElements!$H$2:$I$50,2,0),"")</f>
        <v/>
      </c>
      <c r="AS98" s="70" t="str">
        <f>IFERROR(VLOOKUP(VALUE(MID(AP98,3,1)),AdditionalElements!$O$2:$P$50,2,0),"")</f>
        <v/>
      </c>
      <c r="AT98" s="70" t="str">
        <f>IFERROR(VLOOKUP(VALUE(MID(AP98,4,1)),AdditionalElements!$V$2:$W$50,2,0),"")</f>
        <v/>
      </c>
      <c r="AU98" s="71"/>
      <c r="AV98" s="79" t="str">
        <f>IFERROR(IF(VALUE(MID(AU98,1,1))=1, VLOOKUP(VALUE(MID(AU98,1,1)), TxtPanelShape!$A$2:$C$50, 3, 0), (IF(VALUE(MID(AU98,1,1))&gt;=7, VLOOKUP(VALUE(MID(AU98,1,1)), TxtPanelShape!$A$2:$C$50, 3, 0),VLOOKUP(VALUE(MID(AU98,1,2)),TxtPanelShape!$A$2:$C$50,3,0)))), "")</f>
        <v/>
      </c>
      <c r="AW98" s="79" t="str">
        <f>IFERROR(IF(VALUE(MID(AU98,1,1))=1, ", "&amp;VLOOKUP(VALUE(MID(AU98,2,1)), TxtPanelShape!$H$2:$I$50, 2, 0), IF(VALUE(MID(AU98,1,1))&gt;=7, ", "&amp;VLOOKUP(VALUE(MID(AU98,2,1)), TxtPanelShape!$H$2:$I$50, 2, 0),"")), "")</f>
        <v/>
      </c>
      <c r="AX98" s="79" t="str">
        <f>IFERROR(IF(VALUE(MID(AU98,1,1))=1, ", "&amp;VLOOKUP(VALUE(MID(AU98,3,1)), TxtPanelShape!$O$2:$P$50, 2, 0), IF(VALUE(MID(AU98,1,1))&gt;=7, ", "&amp;VLOOKUP(VALUE(MID(AU98,3,1)), TxtPanelShape!$O$2:$P$50, 2, 0),"")),"")</f>
        <v/>
      </c>
      <c r="AY98" s="79" t="str">
        <f>IFERROR("; "&amp;VLOOKUP(VALUE(MID(AU98,4,1)), TxtPanelShape!$V$2:$W$50,2,0),"")</f>
        <v/>
      </c>
      <c r="AZ98" s="79" t="str">
        <f t="shared" si="25"/>
        <v/>
      </c>
      <c r="BA98" s="71"/>
      <c r="BB98" s="79" t="str">
        <f>IFERROR(IF(VALUE(MID(BA98,1,1))=1, VLOOKUP(VALUE(MID(BA98,1,1)), TxtPanelShape!$A$2:$C$50, 3, 0), (IF(VALUE(MID(BA98,1,1))&gt;=7, VLOOKUP(VALUE(MID(BA98,1,1)), TxtPanelShape!$A$2:$C$50, 3, 0),VLOOKUP(VALUE(MID(BA98,1,2)),TxtPanelShape!$A$2:$C$50,3,0)))), "")</f>
        <v/>
      </c>
      <c r="BC98" s="79" t="str">
        <f>IFERROR(IF(VALUE(MID(BA98,1,1))=1, ", "&amp;VLOOKUP(VALUE(MID(BA98,2,1)), TxtPanelShape!$H$2:$I$50, 2, 0), IF(VALUE(MID(BA98,1,1))&gt;=7, ", "&amp;VLOOKUP(VALUE(MID(BA98,2,1)), TxtPanelShape!$H$2:$I$50, 2, 0),"")), "")</f>
        <v/>
      </c>
      <c r="BD98" s="79" t="str">
        <f>IFERROR(IF(VALUE(MID(BA98,1,1))=1, ", "&amp;VLOOKUP(VALUE(MID(BA98,3,1)), TxtPanelShape!$O$2:$P$50, 2, 0), IF(VALUE(MID(BA98,1,1))&gt;=7, ", "&amp;VLOOKUP(VALUE(MID(BA98,3,1)), TxtPanelShape!$O$2:$P$50, 2, 0),"")),"")</f>
        <v/>
      </c>
      <c r="BE98" s="79" t="str">
        <f>IFERROR("; "&amp;VLOOKUP(VALUE(MID(BA98,4,1)), TxtPanelShape!$V$2:$W$50,2,0),"")</f>
        <v/>
      </c>
      <c r="BF98" s="79" t="str">
        <f t="shared" si="26"/>
        <v/>
      </c>
      <c r="BG98" s="71"/>
      <c r="BH98" s="79" t="str">
        <f>IFERROR(VLOOKUP(BG98, TxtPanelDefinition!$A$2:$B$50, 2, 0),"")</f>
        <v/>
      </c>
      <c r="BI98" s="71"/>
      <c r="BJ98" s="79" t="str">
        <f>IFERROR(VLOOKUP(BI98, TxtPanelDefinition!$A$2:$B$50, 2, 0),"")</f>
        <v/>
      </c>
      <c r="BK98" s="71"/>
      <c r="BL98" s="79" t="str">
        <f>IFERROR(VLOOKUP(BK98, InscrTechniques!$A$2:$B$50, 2, 0),"")</f>
        <v/>
      </c>
      <c r="BM98" s="71"/>
      <c r="BN98" s="79" t="str">
        <f>IFERROR(VLOOKUP(BM98, InscrTechniques!$A$2:$B$50, 2, 0),"")</f>
        <v/>
      </c>
      <c r="BO98" s="71"/>
      <c r="BP98" s="79" t="str">
        <f>IFERROR(VLOOKUP(BO98, InscrTechniques!$A$2:$B$50, 2, 0),"")</f>
        <v/>
      </c>
      <c r="BQ98" s="71"/>
      <c r="BR98" s="79" t="str">
        <f>IFERROR(VLOOKUP(BQ98, InscrTechniques!$A$2:$B$50, 2, 0),"")</f>
        <v/>
      </c>
      <c r="BS98" s="71"/>
      <c r="BT98" s="79" t="str">
        <f>IFERROR(VLOOKUP(BS98, InscrTechniques!$A$2:$B$50, 2, 0),"")</f>
        <v/>
      </c>
      <c r="BU98" s="71"/>
      <c r="BV98" s="79" t="str">
        <f>IFERROR(VLOOKUP(BU98, InscrTechniques!$A$2:$B$50, 2, 0),"")</f>
        <v/>
      </c>
      <c r="BW98" s="125"/>
      <c r="BX98" s="79" t="str">
        <f>IFERROR(VLOOKUP(BW98, InscrTechniques!$A$2:$B$50, 2, 0),"")</f>
        <v/>
      </c>
      <c r="BY98" s="125"/>
      <c r="BZ98" s="79" t="str">
        <f>IFERROR(VLOOKUP(BY98, InscrTechniques!$A$2:$B$50, 2, 0),"")</f>
        <v/>
      </c>
      <c r="CA98" s="74"/>
      <c r="CB98" s="114" t="str">
        <f>IFERROR(VLOOKUP(CA98, LetterStyle!$A$2:$B$50, 2, 0),"")</f>
        <v/>
      </c>
      <c r="CC98" s="74"/>
      <c r="CD98" s="114" t="str">
        <f>IFERROR(VLOOKUP(CC98, LetterStyle!$A$2:$B$50, 2, 0),"")</f>
        <v/>
      </c>
      <c r="CE98" s="74"/>
      <c r="CF98" s="114" t="str">
        <f>IFERROR(VLOOKUP(CE98, LetterStyle!$A$2:$B$50, 2, 0),"")</f>
        <v/>
      </c>
      <c r="CG98" s="74"/>
      <c r="CH98" s="79" t="str">
        <f>IFERROR(VLOOKUP(CG98, LetterStyle!$A$2:$B$50, 2, 0),"")</f>
        <v/>
      </c>
      <c r="CI98" s="71"/>
      <c r="CJ98" s="79" t="str">
        <f>IFERROR(VLOOKUP(CI98, DecMotifs!$A$1:$B$306, 2, 0),"")</f>
        <v/>
      </c>
      <c r="CK98" s="71"/>
      <c r="CL98" s="79" t="str">
        <f>IFERROR(VLOOKUP(CK98, DecMotifs!$A$1:$B$306, 2, 0),"")</f>
        <v/>
      </c>
      <c r="CM98" s="71"/>
      <c r="CN98" s="79" t="str">
        <f>IFERROR(VLOOKUP(CM98, DecMotifs!$A$1:$B$306, 2, 0),"")</f>
        <v/>
      </c>
      <c r="CO98" s="71"/>
      <c r="CP98" s="79" t="str">
        <f>IFERROR(VLOOKUP(CO98, MarginalDec!$A$2:$B$253, 2, 0),"")</f>
        <v/>
      </c>
      <c r="CQ98" s="71"/>
      <c r="CR98" s="79" t="str">
        <f>IFERROR(VLOOKUP(CQ98, MarginalDec!$A$2:$B$253, 2, 0),"")</f>
        <v/>
      </c>
      <c r="CS98" s="71"/>
      <c r="CT98" s="79" t="str">
        <f>IFERROR(VLOOKUP(CS98, MarginalDec!$A$2:$B$253, 2, 0),"")</f>
        <v/>
      </c>
      <c r="CU98" s="71"/>
      <c r="CV98" s="79" t="str">
        <f>IF(ISBLANK(CU98),"", IFERROR(VLOOKUP(CU98, Tooling!$A$2:$B$252, 2, 0),""))</f>
        <v/>
      </c>
      <c r="CW98" s="71"/>
      <c r="CX98" s="79" t="str">
        <f>IF(ISBLANK(CW98),"", IFERROR(VLOOKUP(CW98, Tooling!$A$2:$B$252, 2, 0),""))</f>
        <v/>
      </c>
      <c r="CY98" s="71"/>
      <c r="CZ98" s="79" t="str">
        <f>IF(ISBLANK(CY98),"", IFERROR(VLOOKUP(CY98, Repairs!$A$2:$B$252, 2, 0),""))</f>
        <v/>
      </c>
      <c r="DA98" s="77"/>
      <c r="DB98" s="71"/>
      <c r="DC98" s="79" t="str">
        <f>IFERROR(VLOOKUP(DB98, DatingReason!$A$2:$B$252, 2, 0),"")</f>
        <v/>
      </c>
      <c r="DD98" s="123" t="str">
        <f t="shared" si="27"/>
        <v/>
      </c>
      <c r="DF98" s="119" t="str">
        <f t="array" ref="DF98">IF(AND($B98&lt;&gt;"", $DE98&lt;&gt;"", $DE98&lt;&gt;"No"),MAX(IF($B98=PEOPLE!$B$4:$B$1000, PEOPLE!$Q$4:$Q$1000,""))+100,"")</f>
        <v/>
      </c>
      <c r="DG98" s="68"/>
      <c r="DH98" s="76">
        <f>COUNTIF(PEOPLE!B:B, MEMORIALS!B98)</f>
        <v>0</v>
      </c>
      <c r="DI98" s="82"/>
      <c r="DJ98" s="82"/>
      <c r="DK98" s="82"/>
      <c r="DL98" s="68"/>
      <c r="DM98" s="68"/>
      <c r="DN98" s="68"/>
      <c r="DO98" s="68"/>
      <c r="DP98" s="68"/>
    </row>
    <row r="99" spans="1:120" ht="15" customHeight="1" x14ac:dyDescent="0.25">
      <c r="A99" s="68"/>
      <c r="B99" s="69"/>
      <c r="C99" s="68"/>
      <c r="D99" s="68"/>
      <c r="E99" s="70" t="str">
        <f>IF(D99="","",VLOOKUP(D99,Denomination!$A$2:$B$50, 2, 0))</f>
        <v/>
      </c>
      <c r="F99" s="68"/>
      <c r="G99" s="71"/>
      <c r="H99" s="70" t="str">
        <f>IF(G99="","",VLOOKUP(G99,MCondition!$A$2:$B$50, 2, 0))</f>
        <v/>
      </c>
      <c r="I99" s="72"/>
      <c r="J99" s="71"/>
      <c r="K99" s="70" t="str">
        <f>IF(J99="","",VLOOKUP(J99,ICondition!$A$2:$B$50, 2, 0))</f>
        <v/>
      </c>
      <c r="L99" s="73"/>
      <c r="M99" s="73"/>
      <c r="N99" s="73"/>
      <c r="O99" s="73"/>
      <c r="P99" s="73"/>
      <c r="Q99" s="73"/>
      <c r="R99" s="78"/>
      <c r="S99" s="79" t="str">
        <f>IFERROR(VLOOKUP(R99,Material!$A$2:$B$59, 2, 0),"")</f>
        <v/>
      </c>
      <c r="T99" s="71"/>
      <c r="U99" s="79" t="str">
        <f>IFERROR(VLOOKUP(T99,Material!$A$2:$B$59, 2, 0),"")</f>
        <v/>
      </c>
      <c r="V99" s="71"/>
      <c r="W99" s="79" t="str">
        <f>IFERROR(VLOOKUP(V99,Material!$A$2:$B$59, 2, 0),"")</f>
        <v/>
      </c>
      <c r="X99" s="71"/>
      <c r="Y99" s="79" t="str">
        <f>IFERROR(VLOOKUP(X99,Material!$A$2:$B$59, 2, 0),"")</f>
        <v/>
      </c>
      <c r="Z99" s="71"/>
      <c r="AA99" s="79" t="str">
        <f>IFERROR(VLOOKUP(Z99,Material!$A$2:$B$59, 2, 0),"")</f>
        <v/>
      </c>
      <c r="AB99" s="74"/>
      <c r="AC99" s="75" t="e">
        <f t="shared" si="16"/>
        <v>#VALUE!</v>
      </c>
      <c r="AD99" s="75" t="e">
        <f t="shared" si="17"/>
        <v>#VALUE!</v>
      </c>
      <c r="AE99" s="75" t="e">
        <f t="shared" si="19"/>
        <v>#VALUE!</v>
      </c>
      <c r="AF99" s="75" t="e">
        <f t="shared" si="18"/>
        <v>#VALUE!</v>
      </c>
      <c r="AG99" s="75" t="e">
        <f t="shared" si="20"/>
        <v>#VALUE!</v>
      </c>
      <c r="AH99" s="75" t="e">
        <f t="shared" si="21"/>
        <v>#VALUE!</v>
      </c>
      <c r="AI99" s="75" t="e">
        <f t="shared" si="22"/>
        <v>#VALUE!</v>
      </c>
      <c r="AJ99" s="80" t="e">
        <f t="shared" si="23"/>
        <v>#VALUE!</v>
      </c>
      <c r="AK99" s="79" t="str">
        <f>(IFERROR(VLOOKUP(AB99,Categories!$A$2:$B$20,2,1),""))</f>
        <v/>
      </c>
      <c r="AL99" s="79" t="str">
        <f ca="1">IFERROR(VLOOKUP((HLOOKUP((VLOOKUP($AB99,Categories!$A$2:$F$20,3,1)), $AB$3:$AJ99, (ROW()-ROW($AB$3)+1), 0)), INDIRECT(VLOOKUP($AB99,Categories!$A$2:$F$20,6,1)),2,0),AK99)</f>
        <v/>
      </c>
      <c r="AM99" s="79" t="str">
        <f ca="1">IFERROR(VLOOKUP((HLOOKUP((VLOOKUP($AB99,Categories!$A$2:$F$20,4,1)),$AB$3:$AJ99,(ROW()-ROW($AB$3)+1),0)),INDIRECT(VLOOKUP($AB99,Categories!$A$2:$H$20,7,1)),2,0),"")</f>
        <v/>
      </c>
      <c r="AN99" s="79" t="str">
        <f ca="1">IFERROR(VLOOKUP((HLOOKUP((VLOOKUP($AB99,Categories!$A$2:$F$20,5,1)), $AB$3:$AJ99, (ROW()-ROW($AB$3)+1), 0)), INDIRECT(VLOOKUP($AB99,Categories!$A$2:$H$20,8,1)),2,0),"")</f>
        <v/>
      </c>
      <c r="AO99" s="79" t="str">
        <f t="shared" ca="1" si="24"/>
        <v/>
      </c>
      <c r="AP99" s="81"/>
      <c r="AQ99" s="70" t="str">
        <f>IFERROR(VLOOKUP(VALUE(MID(AP99,1,1)),AdditionalElements!$A$2:$B$50,2,0),"")</f>
        <v/>
      </c>
      <c r="AR99" s="70" t="str">
        <f>IFERROR(VLOOKUP(VALUE(MID(AP99,2,1)),AdditionalElements!$H$2:$I$50,2,0),"")</f>
        <v/>
      </c>
      <c r="AS99" s="70" t="str">
        <f>IFERROR(VLOOKUP(VALUE(MID(AP99,3,1)),AdditionalElements!$O$2:$P$50,2,0),"")</f>
        <v/>
      </c>
      <c r="AT99" s="70" t="str">
        <f>IFERROR(VLOOKUP(VALUE(MID(AP99,4,1)),AdditionalElements!$V$2:$W$50,2,0),"")</f>
        <v/>
      </c>
      <c r="AU99" s="71"/>
      <c r="AV99" s="79" t="str">
        <f>IFERROR(IF(VALUE(MID(AU99,1,1))=1, VLOOKUP(VALUE(MID(AU99,1,1)), TxtPanelShape!$A$2:$C$50, 3, 0), (IF(VALUE(MID(AU99,1,1))&gt;=7, VLOOKUP(VALUE(MID(AU99,1,1)), TxtPanelShape!$A$2:$C$50, 3, 0),VLOOKUP(VALUE(MID(AU99,1,2)),TxtPanelShape!$A$2:$C$50,3,0)))), "")</f>
        <v/>
      </c>
      <c r="AW99" s="79" t="str">
        <f>IFERROR(IF(VALUE(MID(AU99,1,1))=1, ", "&amp;VLOOKUP(VALUE(MID(AU99,2,1)), TxtPanelShape!$H$2:$I$50, 2, 0), IF(VALUE(MID(AU99,1,1))&gt;=7, ", "&amp;VLOOKUP(VALUE(MID(AU99,2,1)), TxtPanelShape!$H$2:$I$50, 2, 0),"")), "")</f>
        <v/>
      </c>
      <c r="AX99" s="79" t="str">
        <f>IFERROR(IF(VALUE(MID(AU99,1,1))=1, ", "&amp;VLOOKUP(VALUE(MID(AU99,3,1)), TxtPanelShape!$O$2:$P$50, 2, 0), IF(VALUE(MID(AU99,1,1))&gt;=7, ", "&amp;VLOOKUP(VALUE(MID(AU99,3,1)), TxtPanelShape!$O$2:$P$50, 2, 0),"")),"")</f>
        <v/>
      </c>
      <c r="AY99" s="79" t="str">
        <f>IFERROR("; "&amp;VLOOKUP(VALUE(MID(AU99,4,1)), TxtPanelShape!$V$2:$W$50,2,0),"")</f>
        <v/>
      </c>
      <c r="AZ99" s="79" t="str">
        <f t="shared" si="25"/>
        <v/>
      </c>
      <c r="BA99" s="71"/>
      <c r="BB99" s="79" t="str">
        <f>IFERROR(IF(VALUE(MID(BA99,1,1))=1, VLOOKUP(VALUE(MID(BA99,1,1)), TxtPanelShape!$A$2:$C$50, 3, 0), (IF(VALUE(MID(BA99,1,1))&gt;=7, VLOOKUP(VALUE(MID(BA99,1,1)), TxtPanelShape!$A$2:$C$50, 3, 0),VLOOKUP(VALUE(MID(BA99,1,2)),TxtPanelShape!$A$2:$C$50,3,0)))), "")</f>
        <v/>
      </c>
      <c r="BC99" s="79" t="str">
        <f>IFERROR(IF(VALUE(MID(BA99,1,1))=1, ", "&amp;VLOOKUP(VALUE(MID(BA99,2,1)), TxtPanelShape!$H$2:$I$50, 2, 0), IF(VALUE(MID(BA99,1,1))&gt;=7, ", "&amp;VLOOKUP(VALUE(MID(BA99,2,1)), TxtPanelShape!$H$2:$I$50, 2, 0),"")), "")</f>
        <v/>
      </c>
      <c r="BD99" s="79" t="str">
        <f>IFERROR(IF(VALUE(MID(BA99,1,1))=1, ", "&amp;VLOOKUP(VALUE(MID(BA99,3,1)), TxtPanelShape!$O$2:$P$50, 2, 0), IF(VALUE(MID(BA99,1,1))&gt;=7, ", "&amp;VLOOKUP(VALUE(MID(BA99,3,1)), TxtPanelShape!$O$2:$P$50, 2, 0),"")),"")</f>
        <v/>
      </c>
      <c r="BE99" s="79" t="str">
        <f>IFERROR("; "&amp;VLOOKUP(VALUE(MID(BA99,4,1)), TxtPanelShape!$V$2:$W$50,2,0),"")</f>
        <v/>
      </c>
      <c r="BF99" s="79" t="str">
        <f t="shared" si="26"/>
        <v/>
      </c>
      <c r="BG99" s="71"/>
      <c r="BH99" s="79" t="str">
        <f>IFERROR(VLOOKUP(BG99, TxtPanelDefinition!$A$2:$B$50, 2, 0),"")</f>
        <v/>
      </c>
      <c r="BI99" s="71"/>
      <c r="BJ99" s="79" t="str">
        <f>IFERROR(VLOOKUP(BI99, TxtPanelDefinition!$A$2:$B$50, 2, 0),"")</f>
        <v/>
      </c>
      <c r="BK99" s="71"/>
      <c r="BL99" s="79" t="str">
        <f>IFERROR(VLOOKUP(BK99, InscrTechniques!$A$2:$B$50, 2, 0),"")</f>
        <v/>
      </c>
      <c r="BM99" s="71"/>
      <c r="BN99" s="79" t="str">
        <f>IFERROR(VLOOKUP(BM99, InscrTechniques!$A$2:$B$50, 2, 0),"")</f>
        <v/>
      </c>
      <c r="BO99" s="71"/>
      <c r="BP99" s="79" t="str">
        <f>IFERROR(VLOOKUP(BO99, InscrTechniques!$A$2:$B$50, 2, 0),"")</f>
        <v/>
      </c>
      <c r="BQ99" s="71"/>
      <c r="BR99" s="79" t="str">
        <f>IFERROR(VLOOKUP(BQ99, InscrTechniques!$A$2:$B$50, 2, 0),"")</f>
        <v/>
      </c>
      <c r="BS99" s="71"/>
      <c r="BT99" s="79" t="str">
        <f>IFERROR(VLOOKUP(BS99, InscrTechniques!$A$2:$B$50, 2, 0),"")</f>
        <v/>
      </c>
      <c r="BU99" s="71"/>
      <c r="BV99" s="79" t="str">
        <f>IFERROR(VLOOKUP(BU99, InscrTechniques!$A$2:$B$50, 2, 0),"")</f>
        <v/>
      </c>
      <c r="BW99" s="125"/>
      <c r="BX99" s="79" t="str">
        <f>IFERROR(VLOOKUP(BW99, InscrTechniques!$A$2:$B$50, 2, 0),"")</f>
        <v/>
      </c>
      <c r="BY99" s="125"/>
      <c r="BZ99" s="79" t="str">
        <f>IFERROR(VLOOKUP(BY99, InscrTechniques!$A$2:$B$50, 2, 0),"")</f>
        <v/>
      </c>
      <c r="CA99" s="74"/>
      <c r="CB99" s="114" t="str">
        <f>IFERROR(VLOOKUP(CA99, LetterStyle!$A$2:$B$50, 2, 0),"")</f>
        <v/>
      </c>
      <c r="CC99" s="74"/>
      <c r="CD99" s="114" t="str">
        <f>IFERROR(VLOOKUP(CC99, LetterStyle!$A$2:$B$50, 2, 0),"")</f>
        <v/>
      </c>
      <c r="CE99" s="74"/>
      <c r="CF99" s="114" t="str">
        <f>IFERROR(VLOOKUP(CE99, LetterStyle!$A$2:$B$50, 2, 0),"")</f>
        <v/>
      </c>
      <c r="CG99" s="74"/>
      <c r="CH99" s="79" t="str">
        <f>IFERROR(VLOOKUP(CG99, LetterStyle!$A$2:$B$50, 2, 0),"")</f>
        <v/>
      </c>
      <c r="CI99" s="71"/>
      <c r="CJ99" s="79" t="str">
        <f>IFERROR(VLOOKUP(CI99, DecMotifs!$A$1:$B$306, 2, 0),"")</f>
        <v/>
      </c>
      <c r="CK99" s="71"/>
      <c r="CL99" s="79" t="str">
        <f>IFERROR(VLOOKUP(CK99, DecMotifs!$A$1:$B$306, 2, 0),"")</f>
        <v/>
      </c>
      <c r="CM99" s="71"/>
      <c r="CN99" s="79" t="str">
        <f>IFERROR(VLOOKUP(CM99, DecMotifs!$A$1:$B$306, 2, 0),"")</f>
        <v/>
      </c>
      <c r="CO99" s="71"/>
      <c r="CP99" s="79" t="str">
        <f>IFERROR(VLOOKUP(CO99, MarginalDec!$A$2:$B$253, 2, 0),"")</f>
        <v/>
      </c>
      <c r="CQ99" s="71"/>
      <c r="CR99" s="79" t="str">
        <f>IFERROR(VLOOKUP(CQ99, MarginalDec!$A$2:$B$253, 2, 0),"")</f>
        <v/>
      </c>
      <c r="CS99" s="71"/>
      <c r="CT99" s="79" t="str">
        <f>IFERROR(VLOOKUP(CS99, MarginalDec!$A$2:$B$253, 2, 0),"")</f>
        <v/>
      </c>
      <c r="CU99" s="71"/>
      <c r="CV99" s="79" t="str">
        <f>IF(ISBLANK(CU99),"", IFERROR(VLOOKUP(CU99, Tooling!$A$2:$B$252, 2, 0),""))</f>
        <v/>
      </c>
      <c r="CW99" s="71"/>
      <c r="CX99" s="79" t="str">
        <f>IF(ISBLANK(CW99),"", IFERROR(VLOOKUP(CW99, Tooling!$A$2:$B$252, 2, 0),""))</f>
        <v/>
      </c>
      <c r="CY99" s="71"/>
      <c r="CZ99" s="79" t="str">
        <f>IF(ISBLANK(CY99),"", IFERROR(VLOOKUP(CY99, Repairs!$A$2:$B$252, 2, 0),""))</f>
        <v/>
      </c>
      <c r="DA99" s="77"/>
      <c r="DB99" s="71"/>
      <c r="DC99" s="79" t="str">
        <f>IFERROR(VLOOKUP(DB99, DatingReason!$A$2:$B$252, 2, 0),"")</f>
        <v/>
      </c>
      <c r="DD99" s="123" t="str">
        <f t="shared" si="27"/>
        <v/>
      </c>
      <c r="DF99" s="119" t="str">
        <f t="array" ref="DF99">IF(AND($B99&lt;&gt;"", $DE99&lt;&gt;"", $DE99&lt;&gt;"No"),MAX(IF($B99=PEOPLE!$B$4:$B$1000, PEOPLE!$Q$4:$Q$1000,""))+100,"")</f>
        <v/>
      </c>
      <c r="DG99" s="68"/>
      <c r="DH99" s="76">
        <f>COUNTIF(PEOPLE!B:B, MEMORIALS!B99)</f>
        <v>0</v>
      </c>
      <c r="DI99" s="82"/>
      <c r="DJ99" s="82"/>
      <c r="DK99" s="82"/>
      <c r="DL99" s="68"/>
      <c r="DM99" s="68"/>
      <c r="DN99" s="68"/>
      <c r="DO99" s="68"/>
      <c r="DP99" s="68"/>
    </row>
    <row r="100" spans="1:120" ht="15" customHeight="1" x14ac:dyDescent="0.25">
      <c r="A100" s="68"/>
      <c r="B100" s="69"/>
      <c r="C100" s="68"/>
      <c r="D100" s="68"/>
      <c r="E100" s="70" t="str">
        <f>IF(D100="","",VLOOKUP(D100,Denomination!$A$2:$B$50, 2, 0))</f>
        <v/>
      </c>
      <c r="F100" s="68"/>
      <c r="G100" s="71"/>
      <c r="H100" s="70" t="str">
        <f>IF(G100="","",VLOOKUP(G100,MCondition!$A$2:$B$50, 2, 0))</f>
        <v/>
      </c>
      <c r="I100" s="72"/>
      <c r="J100" s="71"/>
      <c r="K100" s="70" t="str">
        <f>IF(J100="","",VLOOKUP(J100,ICondition!$A$2:$B$50, 2, 0))</f>
        <v/>
      </c>
      <c r="L100" s="73"/>
      <c r="M100" s="73"/>
      <c r="N100" s="73"/>
      <c r="O100" s="73"/>
      <c r="P100" s="73"/>
      <c r="Q100" s="73"/>
      <c r="R100" s="78"/>
      <c r="S100" s="79" t="str">
        <f>IFERROR(VLOOKUP(R100,Material!$A$2:$B$59, 2, 0),"")</f>
        <v/>
      </c>
      <c r="T100" s="71"/>
      <c r="U100" s="79" t="str">
        <f>IFERROR(VLOOKUP(T100,Material!$A$2:$B$59, 2, 0),"")</f>
        <v/>
      </c>
      <c r="V100" s="71"/>
      <c r="W100" s="79" t="str">
        <f>IFERROR(VLOOKUP(V100,Material!$A$2:$B$59, 2, 0),"")</f>
        <v/>
      </c>
      <c r="X100" s="71"/>
      <c r="Y100" s="79" t="str">
        <f>IFERROR(VLOOKUP(X100,Material!$A$2:$B$59, 2, 0),"")</f>
        <v/>
      </c>
      <c r="Z100" s="71"/>
      <c r="AA100" s="79" t="str">
        <f>IFERROR(VLOOKUP(Z100,Material!$A$2:$B$59, 2, 0),"")</f>
        <v/>
      </c>
      <c r="AB100" s="74"/>
      <c r="AC100" s="75" t="e">
        <f t="shared" si="16"/>
        <v>#VALUE!</v>
      </c>
      <c r="AD100" s="75" t="e">
        <f t="shared" si="17"/>
        <v>#VALUE!</v>
      </c>
      <c r="AE100" s="75" t="e">
        <f t="shared" si="19"/>
        <v>#VALUE!</v>
      </c>
      <c r="AF100" s="75" t="e">
        <f t="shared" si="18"/>
        <v>#VALUE!</v>
      </c>
      <c r="AG100" s="75" t="e">
        <f t="shared" si="20"/>
        <v>#VALUE!</v>
      </c>
      <c r="AH100" s="75" t="e">
        <f t="shared" si="21"/>
        <v>#VALUE!</v>
      </c>
      <c r="AI100" s="75" t="e">
        <f t="shared" si="22"/>
        <v>#VALUE!</v>
      </c>
      <c r="AJ100" s="80" t="e">
        <f t="shared" si="23"/>
        <v>#VALUE!</v>
      </c>
      <c r="AK100" s="79" t="str">
        <f>(IFERROR(VLOOKUP(AB100,Categories!$A$2:$B$20,2,1),""))</f>
        <v/>
      </c>
      <c r="AL100" s="79" t="str">
        <f ca="1">IFERROR(VLOOKUP((HLOOKUP((VLOOKUP($AB100,Categories!$A$2:$F$20,3,1)), $AB$3:$AJ100, (ROW()-ROW($AB$3)+1), 0)), INDIRECT(VLOOKUP($AB100,Categories!$A$2:$F$20,6,1)),2,0),AK100)</f>
        <v/>
      </c>
      <c r="AM100" s="79" t="str">
        <f ca="1">IFERROR(VLOOKUP((HLOOKUP((VLOOKUP($AB100,Categories!$A$2:$F$20,4,1)),$AB$3:$AJ100,(ROW()-ROW($AB$3)+1),0)),INDIRECT(VLOOKUP($AB100,Categories!$A$2:$H$20,7,1)),2,0),"")</f>
        <v/>
      </c>
      <c r="AN100" s="79" t="str">
        <f ca="1">IFERROR(VLOOKUP((HLOOKUP((VLOOKUP($AB100,Categories!$A$2:$F$20,5,1)), $AB$3:$AJ100, (ROW()-ROW($AB$3)+1), 0)), INDIRECT(VLOOKUP($AB100,Categories!$A$2:$H$20,8,1)),2,0),"")</f>
        <v/>
      </c>
      <c r="AO100" s="79" t="str">
        <f t="shared" ca="1" si="24"/>
        <v/>
      </c>
      <c r="AP100" s="81"/>
      <c r="AQ100" s="70" t="str">
        <f>IFERROR(VLOOKUP(VALUE(MID(AP100,1,1)),AdditionalElements!$A$2:$B$50,2,0),"")</f>
        <v/>
      </c>
      <c r="AR100" s="70" t="str">
        <f>IFERROR(VLOOKUP(VALUE(MID(AP100,2,1)),AdditionalElements!$H$2:$I$50,2,0),"")</f>
        <v/>
      </c>
      <c r="AS100" s="70" t="str">
        <f>IFERROR(VLOOKUP(VALUE(MID(AP100,3,1)),AdditionalElements!$O$2:$P$50,2,0),"")</f>
        <v/>
      </c>
      <c r="AT100" s="70" t="str">
        <f>IFERROR(VLOOKUP(VALUE(MID(AP100,4,1)),AdditionalElements!$V$2:$W$50,2,0),"")</f>
        <v/>
      </c>
      <c r="AU100" s="71"/>
      <c r="AV100" s="79" t="str">
        <f>IFERROR(IF(VALUE(MID(AU100,1,1))=1, VLOOKUP(VALUE(MID(AU100,1,1)), TxtPanelShape!$A$2:$C$50, 3, 0), (IF(VALUE(MID(AU100,1,1))&gt;=7, VLOOKUP(VALUE(MID(AU100,1,1)), TxtPanelShape!$A$2:$C$50, 3, 0),VLOOKUP(VALUE(MID(AU100,1,2)),TxtPanelShape!$A$2:$C$50,3,0)))), "")</f>
        <v/>
      </c>
      <c r="AW100" s="79" t="str">
        <f>IFERROR(IF(VALUE(MID(AU100,1,1))=1, ", "&amp;VLOOKUP(VALUE(MID(AU100,2,1)), TxtPanelShape!$H$2:$I$50, 2, 0), IF(VALUE(MID(AU100,1,1))&gt;=7, ", "&amp;VLOOKUP(VALUE(MID(AU100,2,1)), TxtPanelShape!$H$2:$I$50, 2, 0),"")), "")</f>
        <v/>
      </c>
      <c r="AX100" s="79" t="str">
        <f>IFERROR(IF(VALUE(MID(AU100,1,1))=1, ", "&amp;VLOOKUP(VALUE(MID(AU100,3,1)), TxtPanelShape!$O$2:$P$50, 2, 0), IF(VALUE(MID(AU100,1,1))&gt;=7, ", "&amp;VLOOKUP(VALUE(MID(AU100,3,1)), TxtPanelShape!$O$2:$P$50, 2, 0),"")),"")</f>
        <v/>
      </c>
      <c r="AY100" s="79" t="str">
        <f>IFERROR("; "&amp;VLOOKUP(VALUE(MID(AU100,4,1)), TxtPanelShape!$V$2:$W$50,2,0),"")</f>
        <v/>
      </c>
      <c r="AZ100" s="79" t="str">
        <f t="shared" si="25"/>
        <v/>
      </c>
      <c r="BA100" s="71"/>
      <c r="BB100" s="79" t="str">
        <f>IFERROR(IF(VALUE(MID(BA100,1,1))=1, VLOOKUP(VALUE(MID(BA100,1,1)), TxtPanelShape!$A$2:$C$50, 3, 0), (IF(VALUE(MID(BA100,1,1))&gt;=7, VLOOKUP(VALUE(MID(BA100,1,1)), TxtPanelShape!$A$2:$C$50, 3, 0),VLOOKUP(VALUE(MID(BA100,1,2)),TxtPanelShape!$A$2:$C$50,3,0)))), "")</f>
        <v/>
      </c>
      <c r="BC100" s="79" t="str">
        <f>IFERROR(IF(VALUE(MID(BA100,1,1))=1, ", "&amp;VLOOKUP(VALUE(MID(BA100,2,1)), TxtPanelShape!$H$2:$I$50, 2, 0), IF(VALUE(MID(BA100,1,1))&gt;=7, ", "&amp;VLOOKUP(VALUE(MID(BA100,2,1)), TxtPanelShape!$H$2:$I$50, 2, 0),"")), "")</f>
        <v/>
      </c>
      <c r="BD100" s="79" t="str">
        <f>IFERROR(IF(VALUE(MID(BA100,1,1))=1, ", "&amp;VLOOKUP(VALUE(MID(BA100,3,1)), TxtPanelShape!$O$2:$P$50, 2, 0), IF(VALUE(MID(BA100,1,1))&gt;=7, ", "&amp;VLOOKUP(VALUE(MID(BA100,3,1)), TxtPanelShape!$O$2:$P$50, 2, 0),"")),"")</f>
        <v/>
      </c>
      <c r="BE100" s="79" t="str">
        <f>IFERROR("; "&amp;VLOOKUP(VALUE(MID(BA100,4,1)), TxtPanelShape!$V$2:$W$50,2,0),"")</f>
        <v/>
      </c>
      <c r="BF100" s="79" t="str">
        <f t="shared" si="26"/>
        <v/>
      </c>
      <c r="BG100" s="71"/>
      <c r="BH100" s="79" t="str">
        <f>IFERROR(VLOOKUP(BG100, TxtPanelDefinition!$A$2:$B$50, 2, 0),"")</f>
        <v/>
      </c>
      <c r="BI100" s="71"/>
      <c r="BJ100" s="79" t="str">
        <f>IFERROR(VLOOKUP(BI100, TxtPanelDefinition!$A$2:$B$50, 2, 0),"")</f>
        <v/>
      </c>
      <c r="BK100" s="71"/>
      <c r="BL100" s="79" t="str">
        <f>IFERROR(VLOOKUP(BK100, InscrTechniques!$A$2:$B$50, 2, 0),"")</f>
        <v/>
      </c>
      <c r="BM100" s="71"/>
      <c r="BN100" s="79" t="str">
        <f>IFERROR(VLOOKUP(BM100, InscrTechniques!$A$2:$B$50, 2, 0),"")</f>
        <v/>
      </c>
      <c r="BO100" s="71"/>
      <c r="BP100" s="79" t="str">
        <f>IFERROR(VLOOKUP(BO100, InscrTechniques!$A$2:$B$50, 2, 0),"")</f>
        <v/>
      </c>
      <c r="BQ100" s="71"/>
      <c r="BR100" s="79" t="str">
        <f>IFERROR(VLOOKUP(BQ100, InscrTechniques!$A$2:$B$50, 2, 0),"")</f>
        <v/>
      </c>
      <c r="BS100" s="71"/>
      <c r="BT100" s="79" t="str">
        <f>IFERROR(VLOOKUP(BS100, InscrTechniques!$A$2:$B$50, 2, 0),"")</f>
        <v/>
      </c>
      <c r="BU100" s="71"/>
      <c r="BV100" s="79" t="str">
        <f>IFERROR(VLOOKUP(BU100, InscrTechniques!$A$2:$B$50, 2, 0),"")</f>
        <v/>
      </c>
      <c r="BW100" s="125"/>
      <c r="BX100" s="79" t="str">
        <f>IFERROR(VLOOKUP(BW100, InscrTechniques!$A$2:$B$50, 2, 0),"")</f>
        <v/>
      </c>
      <c r="BY100" s="125"/>
      <c r="BZ100" s="79" t="str">
        <f>IFERROR(VLOOKUP(BY100, InscrTechniques!$A$2:$B$50, 2, 0),"")</f>
        <v/>
      </c>
      <c r="CA100" s="74"/>
      <c r="CB100" s="114" t="str">
        <f>IFERROR(VLOOKUP(CA100, LetterStyle!$A$2:$B$50, 2, 0),"")</f>
        <v/>
      </c>
      <c r="CC100" s="74"/>
      <c r="CD100" s="114" t="str">
        <f>IFERROR(VLOOKUP(CC100, LetterStyle!$A$2:$B$50, 2, 0),"")</f>
        <v/>
      </c>
      <c r="CE100" s="74"/>
      <c r="CF100" s="114" t="str">
        <f>IFERROR(VLOOKUP(CE100, LetterStyle!$A$2:$B$50, 2, 0),"")</f>
        <v/>
      </c>
      <c r="CG100" s="74"/>
      <c r="CH100" s="79" t="str">
        <f>IFERROR(VLOOKUP(CG100, LetterStyle!$A$2:$B$50, 2, 0),"")</f>
        <v/>
      </c>
      <c r="CI100" s="71"/>
      <c r="CJ100" s="79" t="str">
        <f>IFERROR(VLOOKUP(CI100, DecMotifs!$A$1:$B$306, 2, 0),"")</f>
        <v/>
      </c>
      <c r="CK100" s="71"/>
      <c r="CL100" s="79" t="str">
        <f>IFERROR(VLOOKUP(CK100, DecMotifs!$A$1:$B$306, 2, 0),"")</f>
        <v/>
      </c>
      <c r="CM100" s="71"/>
      <c r="CN100" s="79" t="str">
        <f>IFERROR(VLOOKUP(CM100, DecMotifs!$A$1:$B$306, 2, 0),"")</f>
        <v/>
      </c>
      <c r="CO100" s="71"/>
      <c r="CP100" s="79" t="str">
        <f>IFERROR(VLOOKUP(CO100, MarginalDec!$A$2:$B$253, 2, 0),"")</f>
        <v/>
      </c>
      <c r="CQ100" s="71"/>
      <c r="CR100" s="79" t="str">
        <f>IFERROR(VLOOKUP(CQ100, MarginalDec!$A$2:$B$253, 2, 0),"")</f>
        <v/>
      </c>
      <c r="CS100" s="71"/>
      <c r="CT100" s="79" t="str">
        <f>IFERROR(VLOOKUP(CS100, MarginalDec!$A$2:$B$253, 2, 0),"")</f>
        <v/>
      </c>
      <c r="CU100" s="71"/>
      <c r="CV100" s="79" t="str">
        <f>IF(ISBLANK(CU100),"", IFERROR(VLOOKUP(CU100, Tooling!$A$2:$B$252, 2, 0),""))</f>
        <v/>
      </c>
      <c r="CW100" s="71"/>
      <c r="CX100" s="79" t="str">
        <f>IF(ISBLANK(CW100),"", IFERROR(VLOOKUP(CW100, Tooling!$A$2:$B$252, 2, 0),""))</f>
        <v/>
      </c>
      <c r="CY100" s="71"/>
      <c r="CZ100" s="79" t="str">
        <f>IF(ISBLANK(CY100),"", IFERROR(VLOOKUP(CY100, Repairs!$A$2:$B$252, 2, 0),""))</f>
        <v/>
      </c>
      <c r="DA100" s="77"/>
      <c r="DB100" s="71"/>
      <c r="DC100" s="79" t="str">
        <f>IFERROR(VLOOKUP(DB100, DatingReason!$A$2:$B$252, 2, 0),"")</f>
        <v/>
      </c>
      <c r="DD100" s="123" t="str">
        <f t="shared" si="27"/>
        <v/>
      </c>
      <c r="DF100" s="119" t="str">
        <f t="array" ref="DF100">IF(AND($B100&lt;&gt;"", $DE100&lt;&gt;"", $DE100&lt;&gt;"No"),MAX(IF($B100=PEOPLE!$B$4:$B$1000, PEOPLE!$Q$4:$Q$1000,""))+100,"")</f>
        <v/>
      </c>
      <c r="DG100" s="68"/>
      <c r="DH100" s="76">
        <f>COUNTIF(PEOPLE!B:B, MEMORIALS!B100)</f>
        <v>0</v>
      </c>
      <c r="DI100" s="82"/>
      <c r="DJ100" s="82"/>
      <c r="DK100" s="82"/>
      <c r="DL100" s="68"/>
      <c r="DM100" s="68"/>
      <c r="DN100" s="68"/>
      <c r="DO100" s="68"/>
      <c r="DP100" s="68"/>
    </row>
    <row r="101" spans="1:120" ht="15" customHeight="1" x14ac:dyDescent="0.25">
      <c r="A101" s="68"/>
      <c r="B101" s="69"/>
      <c r="C101" s="68"/>
      <c r="D101" s="68"/>
      <c r="E101" s="70" t="str">
        <f>IF(D101="","",VLOOKUP(D101,Denomination!$A$2:$B$50, 2, 0))</f>
        <v/>
      </c>
      <c r="F101" s="68"/>
      <c r="G101" s="71"/>
      <c r="H101" s="70" t="str">
        <f>IF(G101="","",VLOOKUP(G101,MCondition!$A$2:$B$50, 2, 0))</f>
        <v/>
      </c>
      <c r="I101" s="72"/>
      <c r="J101" s="71"/>
      <c r="K101" s="70" t="str">
        <f>IF(J101="","",VLOOKUP(J101,ICondition!$A$2:$B$50, 2, 0))</f>
        <v/>
      </c>
      <c r="L101" s="73"/>
      <c r="M101" s="73"/>
      <c r="N101" s="73"/>
      <c r="O101" s="73"/>
      <c r="P101" s="73"/>
      <c r="Q101" s="73"/>
      <c r="R101" s="78"/>
      <c r="S101" s="79" t="str">
        <f>IFERROR(VLOOKUP(R101,Material!$A$2:$B$59, 2, 0),"")</f>
        <v/>
      </c>
      <c r="T101" s="71"/>
      <c r="U101" s="79" t="str">
        <f>IFERROR(VLOOKUP(T101,Material!$A$2:$B$59, 2, 0),"")</f>
        <v/>
      </c>
      <c r="V101" s="71"/>
      <c r="W101" s="79" t="str">
        <f>IFERROR(VLOOKUP(V101,Material!$A$2:$B$59, 2, 0),"")</f>
        <v/>
      </c>
      <c r="X101" s="71"/>
      <c r="Y101" s="79" t="str">
        <f>IFERROR(VLOOKUP(X101,Material!$A$2:$B$59, 2, 0),"")</f>
        <v/>
      </c>
      <c r="Z101" s="71"/>
      <c r="AA101" s="79" t="str">
        <f>IFERROR(VLOOKUP(Z101,Material!$A$2:$B$59, 2, 0),"")</f>
        <v/>
      </c>
      <c r="AB101" s="74"/>
      <c r="AC101" s="75" t="e">
        <f t="shared" si="16"/>
        <v>#VALUE!</v>
      </c>
      <c r="AD101" s="75" t="e">
        <f t="shared" si="17"/>
        <v>#VALUE!</v>
      </c>
      <c r="AE101" s="75" t="e">
        <f t="shared" si="19"/>
        <v>#VALUE!</v>
      </c>
      <c r="AF101" s="75" t="e">
        <f t="shared" si="18"/>
        <v>#VALUE!</v>
      </c>
      <c r="AG101" s="75" t="e">
        <f t="shared" si="20"/>
        <v>#VALUE!</v>
      </c>
      <c r="AH101" s="75" t="e">
        <f t="shared" si="21"/>
        <v>#VALUE!</v>
      </c>
      <c r="AI101" s="75" t="e">
        <f t="shared" si="22"/>
        <v>#VALUE!</v>
      </c>
      <c r="AJ101" s="80" t="e">
        <f t="shared" si="23"/>
        <v>#VALUE!</v>
      </c>
      <c r="AK101" s="79" t="str">
        <f>(IFERROR(VLOOKUP(AB101,Categories!$A$2:$B$20,2,1),""))</f>
        <v/>
      </c>
      <c r="AL101" s="79" t="str">
        <f ca="1">IFERROR(VLOOKUP((HLOOKUP((VLOOKUP($AB101,Categories!$A$2:$F$20,3,1)), $AB$3:$AJ101, (ROW()-ROW($AB$3)+1), 0)), INDIRECT(VLOOKUP($AB101,Categories!$A$2:$F$20,6,1)),2,0),AK101)</f>
        <v/>
      </c>
      <c r="AM101" s="79" t="str">
        <f ca="1">IFERROR(VLOOKUP((HLOOKUP((VLOOKUP($AB101,Categories!$A$2:$F$20,4,1)),$AB$3:$AJ101,(ROW()-ROW($AB$3)+1),0)),INDIRECT(VLOOKUP($AB101,Categories!$A$2:$H$20,7,1)),2,0),"")</f>
        <v/>
      </c>
      <c r="AN101" s="79" t="str">
        <f ca="1">IFERROR(VLOOKUP((HLOOKUP((VLOOKUP($AB101,Categories!$A$2:$F$20,5,1)), $AB$3:$AJ101, (ROW()-ROW($AB$3)+1), 0)), INDIRECT(VLOOKUP($AB101,Categories!$A$2:$H$20,8,1)),2,0),"")</f>
        <v/>
      </c>
      <c r="AO101" s="79" t="str">
        <f t="shared" ca="1" si="24"/>
        <v/>
      </c>
      <c r="AP101" s="81"/>
      <c r="AQ101" s="70" t="str">
        <f>IFERROR(VLOOKUP(VALUE(MID(AP101,1,1)),AdditionalElements!$A$2:$B$50,2,0),"")</f>
        <v/>
      </c>
      <c r="AR101" s="70" t="str">
        <f>IFERROR(VLOOKUP(VALUE(MID(AP101,2,1)),AdditionalElements!$H$2:$I$50,2,0),"")</f>
        <v/>
      </c>
      <c r="AS101" s="70" t="str">
        <f>IFERROR(VLOOKUP(VALUE(MID(AP101,3,1)),AdditionalElements!$O$2:$P$50,2,0),"")</f>
        <v/>
      </c>
      <c r="AT101" s="70" t="str">
        <f>IFERROR(VLOOKUP(VALUE(MID(AP101,4,1)),AdditionalElements!$V$2:$W$50,2,0),"")</f>
        <v/>
      </c>
      <c r="AU101" s="71"/>
      <c r="AV101" s="79" t="str">
        <f>IFERROR(IF(VALUE(MID(AU101,1,1))=1, VLOOKUP(VALUE(MID(AU101,1,1)), TxtPanelShape!$A$2:$C$50, 3, 0), (IF(VALUE(MID(AU101,1,1))&gt;=7, VLOOKUP(VALUE(MID(AU101,1,1)), TxtPanelShape!$A$2:$C$50, 3, 0),VLOOKUP(VALUE(MID(AU101,1,2)),TxtPanelShape!$A$2:$C$50,3,0)))), "")</f>
        <v/>
      </c>
      <c r="AW101" s="79" t="str">
        <f>IFERROR(IF(VALUE(MID(AU101,1,1))=1, ", "&amp;VLOOKUP(VALUE(MID(AU101,2,1)), TxtPanelShape!$H$2:$I$50, 2, 0), IF(VALUE(MID(AU101,1,1))&gt;=7, ", "&amp;VLOOKUP(VALUE(MID(AU101,2,1)), TxtPanelShape!$H$2:$I$50, 2, 0),"")), "")</f>
        <v/>
      </c>
      <c r="AX101" s="79" t="str">
        <f>IFERROR(IF(VALUE(MID(AU101,1,1))=1, ", "&amp;VLOOKUP(VALUE(MID(AU101,3,1)), TxtPanelShape!$O$2:$P$50, 2, 0), IF(VALUE(MID(AU101,1,1))&gt;=7, ", "&amp;VLOOKUP(VALUE(MID(AU101,3,1)), TxtPanelShape!$O$2:$P$50, 2, 0),"")),"")</f>
        <v/>
      </c>
      <c r="AY101" s="79" t="str">
        <f>IFERROR("; "&amp;VLOOKUP(VALUE(MID(AU101,4,1)), TxtPanelShape!$V$2:$W$50,2,0),"")</f>
        <v/>
      </c>
      <c r="AZ101" s="79" t="str">
        <f t="shared" si="25"/>
        <v/>
      </c>
      <c r="BA101" s="71"/>
      <c r="BB101" s="79" t="str">
        <f>IFERROR(IF(VALUE(MID(BA101,1,1))=1, VLOOKUP(VALUE(MID(BA101,1,1)), TxtPanelShape!$A$2:$C$50, 3, 0), (IF(VALUE(MID(BA101,1,1))&gt;=7, VLOOKUP(VALUE(MID(BA101,1,1)), TxtPanelShape!$A$2:$C$50, 3, 0),VLOOKUP(VALUE(MID(BA101,1,2)),TxtPanelShape!$A$2:$C$50,3,0)))), "")</f>
        <v/>
      </c>
      <c r="BC101" s="79" t="str">
        <f>IFERROR(IF(VALUE(MID(BA101,1,1))=1, ", "&amp;VLOOKUP(VALUE(MID(BA101,2,1)), TxtPanelShape!$H$2:$I$50, 2, 0), IF(VALUE(MID(BA101,1,1))&gt;=7, ", "&amp;VLOOKUP(VALUE(MID(BA101,2,1)), TxtPanelShape!$H$2:$I$50, 2, 0),"")), "")</f>
        <v/>
      </c>
      <c r="BD101" s="79" t="str">
        <f>IFERROR(IF(VALUE(MID(BA101,1,1))=1, ", "&amp;VLOOKUP(VALUE(MID(BA101,3,1)), TxtPanelShape!$O$2:$P$50, 2, 0), IF(VALUE(MID(BA101,1,1))&gt;=7, ", "&amp;VLOOKUP(VALUE(MID(BA101,3,1)), TxtPanelShape!$O$2:$P$50, 2, 0),"")),"")</f>
        <v/>
      </c>
      <c r="BE101" s="79" t="str">
        <f>IFERROR("; "&amp;VLOOKUP(VALUE(MID(BA101,4,1)), TxtPanelShape!$V$2:$W$50,2,0),"")</f>
        <v/>
      </c>
      <c r="BF101" s="79" t="str">
        <f t="shared" si="26"/>
        <v/>
      </c>
      <c r="BG101" s="71"/>
      <c r="BH101" s="79" t="str">
        <f>IFERROR(VLOOKUP(BG101, TxtPanelDefinition!$A$2:$B$50, 2, 0),"")</f>
        <v/>
      </c>
      <c r="BI101" s="71"/>
      <c r="BJ101" s="79" t="str">
        <f>IFERROR(VLOOKUP(BI101, TxtPanelDefinition!$A$2:$B$50, 2, 0),"")</f>
        <v/>
      </c>
      <c r="BK101" s="71"/>
      <c r="BL101" s="79" t="str">
        <f>IFERROR(VLOOKUP(BK101, InscrTechniques!$A$2:$B$50, 2, 0),"")</f>
        <v/>
      </c>
      <c r="BM101" s="71"/>
      <c r="BN101" s="79" t="str">
        <f>IFERROR(VLOOKUP(BM101, InscrTechniques!$A$2:$B$50, 2, 0),"")</f>
        <v/>
      </c>
      <c r="BO101" s="71"/>
      <c r="BP101" s="79" t="str">
        <f>IFERROR(VLOOKUP(BO101, InscrTechniques!$A$2:$B$50, 2, 0),"")</f>
        <v/>
      </c>
      <c r="BQ101" s="71"/>
      <c r="BR101" s="79" t="str">
        <f>IFERROR(VLOOKUP(BQ101, InscrTechniques!$A$2:$B$50, 2, 0),"")</f>
        <v/>
      </c>
      <c r="BS101" s="71"/>
      <c r="BT101" s="79" t="str">
        <f>IFERROR(VLOOKUP(BS101, InscrTechniques!$A$2:$B$50, 2, 0),"")</f>
        <v/>
      </c>
      <c r="BU101" s="71"/>
      <c r="BV101" s="79" t="str">
        <f>IFERROR(VLOOKUP(BU101, InscrTechniques!$A$2:$B$50, 2, 0),"")</f>
        <v/>
      </c>
      <c r="BW101" s="125"/>
      <c r="BX101" s="79" t="str">
        <f>IFERROR(VLOOKUP(BW101, InscrTechniques!$A$2:$B$50, 2, 0),"")</f>
        <v/>
      </c>
      <c r="BY101" s="125"/>
      <c r="BZ101" s="79" t="str">
        <f>IFERROR(VLOOKUP(BY101, InscrTechniques!$A$2:$B$50, 2, 0),"")</f>
        <v/>
      </c>
      <c r="CA101" s="74"/>
      <c r="CB101" s="114" t="str">
        <f>IFERROR(VLOOKUP(CA101, LetterStyle!$A$2:$B$50, 2, 0),"")</f>
        <v/>
      </c>
      <c r="CC101" s="74"/>
      <c r="CD101" s="114" t="str">
        <f>IFERROR(VLOOKUP(CC101, LetterStyle!$A$2:$B$50, 2, 0),"")</f>
        <v/>
      </c>
      <c r="CE101" s="74"/>
      <c r="CF101" s="114" t="str">
        <f>IFERROR(VLOOKUP(CE101, LetterStyle!$A$2:$B$50, 2, 0),"")</f>
        <v/>
      </c>
      <c r="CG101" s="74"/>
      <c r="CH101" s="79" t="str">
        <f>IFERROR(VLOOKUP(CG101, LetterStyle!$A$2:$B$50, 2, 0),"")</f>
        <v/>
      </c>
      <c r="CI101" s="71"/>
      <c r="CJ101" s="79" t="str">
        <f>IFERROR(VLOOKUP(CI101, DecMotifs!$A$1:$B$306, 2, 0),"")</f>
        <v/>
      </c>
      <c r="CK101" s="71"/>
      <c r="CL101" s="79" t="str">
        <f>IFERROR(VLOOKUP(CK101, DecMotifs!$A$1:$B$306, 2, 0),"")</f>
        <v/>
      </c>
      <c r="CM101" s="71"/>
      <c r="CN101" s="79" t="str">
        <f>IFERROR(VLOOKUP(CM101, DecMotifs!$A$1:$B$306, 2, 0),"")</f>
        <v/>
      </c>
      <c r="CO101" s="71"/>
      <c r="CP101" s="79" t="str">
        <f>IFERROR(VLOOKUP(CO101, MarginalDec!$A$2:$B$253, 2, 0),"")</f>
        <v/>
      </c>
      <c r="CQ101" s="71"/>
      <c r="CR101" s="79" t="str">
        <f>IFERROR(VLOOKUP(CQ101, MarginalDec!$A$2:$B$253, 2, 0),"")</f>
        <v/>
      </c>
      <c r="CS101" s="71"/>
      <c r="CT101" s="79" t="str">
        <f>IFERROR(VLOOKUP(CS101, MarginalDec!$A$2:$B$253, 2, 0),"")</f>
        <v/>
      </c>
      <c r="CU101" s="71"/>
      <c r="CV101" s="79" t="str">
        <f>IF(ISBLANK(CU101),"", IFERROR(VLOOKUP(CU101, Tooling!$A$2:$B$252, 2, 0),""))</f>
        <v/>
      </c>
      <c r="CW101" s="71"/>
      <c r="CX101" s="79" t="str">
        <f>IF(ISBLANK(CW101),"", IFERROR(VLOOKUP(CW101, Tooling!$A$2:$B$252, 2, 0),""))</f>
        <v/>
      </c>
      <c r="CY101" s="71"/>
      <c r="CZ101" s="79" t="str">
        <f>IF(ISBLANK(CY101),"", IFERROR(VLOOKUP(CY101, Repairs!$A$2:$B$252, 2, 0),""))</f>
        <v/>
      </c>
      <c r="DA101" s="77"/>
      <c r="DB101" s="71"/>
      <c r="DC101" s="79" t="str">
        <f>IFERROR(VLOOKUP(DB101, DatingReason!$A$2:$B$252, 2, 0),"")</f>
        <v/>
      </c>
      <c r="DD101" s="123" t="str">
        <f t="shared" si="27"/>
        <v/>
      </c>
      <c r="DF101" s="119" t="str">
        <f t="array" ref="DF101">IF(AND($B101&lt;&gt;"", $DE101&lt;&gt;"", $DE101&lt;&gt;"No"),MAX(IF($B101=PEOPLE!$B$4:$B$1000, PEOPLE!$Q$4:$Q$1000,""))+100,"")</f>
        <v/>
      </c>
      <c r="DG101" s="68"/>
      <c r="DH101" s="76">
        <f>COUNTIF(PEOPLE!B:B, MEMORIALS!B101)</f>
        <v>0</v>
      </c>
      <c r="DI101" s="82"/>
      <c r="DJ101" s="82"/>
      <c r="DK101" s="82"/>
      <c r="DL101" s="68"/>
      <c r="DM101" s="68"/>
      <c r="DN101" s="68"/>
      <c r="DO101" s="68"/>
      <c r="DP101" s="68"/>
    </row>
    <row r="102" spans="1:120" ht="15" customHeight="1" x14ac:dyDescent="0.25">
      <c r="A102" s="68"/>
      <c r="B102" s="69"/>
      <c r="C102" s="68"/>
      <c r="D102" s="68"/>
      <c r="E102" s="70" t="str">
        <f>IF(D102="","",VLOOKUP(D102,Denomination!$A$2:$B$50, 2, 0))</f>
        <v/>
      </c>
      <c r="F102" s="68"/>
      <c r="G102" s="71"/>
      <c r="H102" s="70" t="str">
        <f>IF(G102="","",VLOOKUP(G102,MCondition!$A$2:$B$50, 2, 0))</f>
        <v/>
      </c>
      <c r="I102" s="72"/>
      <c r="J102" s="71"/>
      <c r="K102" s="70" t="str">
        <f>IF(J102="","",VLOOKUP(J102,ICondition!$A$2:$B$50, 2, 0))</f>
        <v/>
      </c>
      <c r="L102" s="73"/>
      <c r="M102" s="73"/>
      <c r="N102" s="73"/>
      <c r="O102" s="73"/>
      <c r="P102" s="73"/>
      <c r="Q102" s="73"/>
      <c r="R102" s="78"/>
      <c r="S102" s="79" t="str">
        <f>IFERROR(VLOOKUP(R102,Material!$A$2:$B$59, 2, 0),"")</f>
        <v/>
      </c>
      <c r="T102" s="71"/>
      <c r="U102" s="79" t="str">
        <f>IFERROR(VLOOKUP(T102,Material!$A$2:$B$59, 2, 0),"")</f>
        <v/>
      </c>
      <c r="V102" s="71"/>
      <c r="W102" s="79" t="str">
        <f>IFERROR(VLOOKUP(V102,Material!$A$2:$B$59, 2, 0),"")</f>
        <v/>
      </c>
      <c r="X102" s="71"/>
      <c r="Y102" s="79" t="str">
        <f>IFERROR(VLOOKUP(X102,Material!$A$2:$B$59, 2, 0),"")</f>
        <v/>
      </c>
      <c r="Z102" s="71"/>
      <c r="AA102" s="79" t="str">
        <f>IFERROR(VLOOKUP(Z102,Material!$A$2:$B$59, 2, 0),"")</f>
        <v/>
      </c>
      <c r="AB102" s="74"/>
      <c r="AC102" s="75" t="e">
        <f t="shared" si="16"/>
        <v>#VALUE!</v>
      </c>
      <c r="AD102" s="75" t="e">
        <f t="shared" si="17"/>
        <v>#VALUE!</v>
      </c>
      <c r="AE102" s="75" t="e">
        <f t="shared" si="19"/>
        <v>#VALUE!</v>
      </c>
      <c r="AF102" s="75" t="e">
        <f t="shared" si="18"/>
        <v>#VALUE!</v>
      </c>
      <c r="AG102" s="75" t="e">
        <f t="shared" si="20"/>
        <v>#VALUE!</v>
      </c>
      <c r="AH102" s="75" t="e">
        <f t="shared" si="21"/>
        <v>#VALUE!</v>
      </c>
      <c r="AI102" s="75" t="e">
        <f t="shared" si="22"/>
        <v>#VALUE!</v>
      </c>
      <c r="AJ102" s="80" t="e">
        <f t="shared" si="23"/>
        <v>#VALUE!</v>
      </c>
      <c r="AK102" s="79" t="str">
        <f>(IFERROR(VLOOKUP(AB102,Categories!$A$2:$B$20,2,1),""))</f>
        <v/>
      </c>
      <c r="AL102" s="79" t="str">
        <f ca="1">IFERROR(VLOOKUP((HLOOKUP((VLOOKUP($AB102,Categories!$A$2:$F$20,3,1)), $AB$3:$AJ102, (ROW()-ROW($AB$3)+1), 0)), INDIRECT(VLOOKUP($AB102,Categories!$A$2:$F$20,6,1)),2,0),AK102)</f>
        <v/>
      </c>
      <c r="AM102" s="79" t="str">
        <f ca="1">IFERROR(VLOOKUP((HLOOKUP((VLOOKUP($AB102,Categories!$A$2:$F$20,4,1)),$AB$3:$AJ102,(ROW()-ROW($AB$3)+1),0)),INDIRECT(VLOOKUP($AB102,Categories!$A$2:$H$20,7,1)),2,0),"")</f>
        <v/>
      </c>
      <c r="AN102" s="79" t="str">
        <f ca="1">IFERROR(VLOOKUP((HLOOKUP((VLOOKUP($AB102,Categories!$A$2:$F$20,5,1)), $AB$3:$AJ102, (ROW()-ROW($AB$3)+1), 0)), INDIRECT(VLOOKUP($AB102,Categories!$A$2:$H$20,8,1)),2,0),"")</f>
        <v/>
      </c>
      <c r="AO102" s="79" t="str">
        <f t="shared" ca="1" si="24"/>
        <v/>
      </c>
      <c r="AP102" s="81"/>
      <c r="AQ102" s="70" t="str">
        <f>IFERROR(VLOOKUP(VALUE(MID(AP102,1,1)),AdditionalElements!$A$2:$B$50,2,0),"")</f>
        <v/>
      </c>
      <c r="AR102" s="70" t="str">
        <f>IFERROR(VLOOKUP(VALUE(MID(AP102,2,1)),AdditionalElements!$H$2:$I$50,2,0),"")</f>
        <v/>
      </c>
      <c r="AS102" s="70" t="str">
        <f>IFERROR(VLOOKUP(VALUE(MID(AP102,3,1)),AdditionalElements!$O$2:$P$50,2,0),"")</f>
        <v/>
      </c>
      <c r="AT102" s="70" t="str">
        <f>IFERROR(VLOOKUP(VALUE(MID(AP102,4,1)),AdditionalElements!$V$2:$W$50,2,0),"")</f>
        <v/>
      </c>
      <c r="AU102" s="71"/>
      <c r="AV102" s="79" t="str">
        <f>IFERROR(IF(VALUE(MID(AU102,1,1))=1, VLOOKUP(VALUE(MID(AU102,1,1)), TxtPanelShape!$A$2:$C$50, 3, 0), (IF(VALUE(MID(AU102,1,1))&gt;=7, VLOOKUP(VALUE(MID(AU102,1,1)), TxtPanelShape!$A$2:$C$50, 3, 0),VLOOKUP(VALUE(MID(AU102,1,2)),TxtPanelShape!$A$2:$C$50,3,0)))), "")</f>
        <v/>
      </c>
      <c r="AW102" s="79" t="str">
        <f>IFERROR(IF(VALUE(MID(AU102,1,1))=1, ", "&amp;VLOOKUP(VALUE(MID(AU102,2,1)), TxtPanelShape!$H$2:$I$50, 2, 0), IF(VALUE(MID(AU102,1,1))&gt;=7, ", "&amp;VLOOKUP(VALUE(MID(AU102,2,1)), TxtPanelShape!$H$2:$I$50, 2, 0),"")), "")</f>
        <v/>
      </c>
      <c r="AX102" s="79" t="str">
        <f>IFERROR(IF(VALUE(MID(AU102,1,1))=1, ", "&amp;VLOOKUP(VALUE(MID(AU102,3,1)), TxtPanelShape!$O$2:$P$50, 2, 0), IF(VALUE(MID(AU102,1,1))&gt;=7, ", "&amp;VLOOKUP(VALUE(MID(AU102,3,1)), TxtPanelShape!$O$2:$P$50, 2, 0),"")),"")</f>
        <v/>
      </c>
      <c r="AY102" s="79" t="str">
        <f>IFERROR("; "&amp;VLOOKUP(VALUE(MID(AU102,4,1)), TxtPanelShape!$V$2:$W$50,2,0),"")</f>
        <v/>
      </c>
      <c r="AZ102" s="79" t="str">
        <f t="shared" si="25"/>
        <v/>
      </c>
      <c r="BA102" s="71"/>
      <c r="BB102" s="79" t="str">
        <f>IFERROR(IF(VALUE(MID(BA102,1,1))=1, VLOOKUP(VALUE(MID(BA102,1,1)), TxtPanelShape!$A$2:$C$50, 3, 0), (IF(VALUE(MID(BA102,1,1))&gt;=7, VLOOKUP(VALUE(MID(BA102,1,1)), TxtPanelShape!$A$2:$C$50, 3, 0),VLOOKUP(VALUE(MID(BA102,1,2)),TxtPanelShape!$A$2:$C$50,3,0)))), "")</f>
        <v/>
      </c>
      <c r="BC102" s="79" t="str">
        <f>IFERROR(IF(VALUE(MID(BA102,1,1))=1, ", "&amp;VLOOKUP(VALUE(MID(BA102,2,1)), TxtPanelShape!$H$2:$I$50, 2, 0), IF(VALUE(MID(BA102,1,1))&gt;=7, ", "&amp;VLOOKUP(VALUE(MID(BA102,2,1)), TxtPanelShape!$H$2:$I$50, 2, 0),"")), "")</f>
        <v/>
      </c>
      <c r="BD102" s="79" t="str">
        <f>IFERROR(IF(VALUE(MID(BA102,1,1))=1, ", "&amp;VLOOKUP(VALUE(MID(BA102,3,1)), TxtPanelShape!$O$2:$P$50, 2, 0), IF(VALUE(MID(BA102,1,1))&gt;=7, ", "&amp;VLOOKUP(VALUE(MID(BA102,3,1)), TxtPanelShape!$O$2:$P$50, 2, 0),"")),"")</f>
        <v/>
      </c>
      <c r="BE102" s="79" t="str">
        <f>IFERROR("; "&amp;VLOOKUP(VALUE(MID(BA102,4,1)), TxtPanelShape!$V$2:$W$50,2,0),"")</f>
        <v/>
      </c>
      <c r="BF102" s="79" t="str">
        <f t="shared" si="26"/>
        <v/>
      </c>
      <c r="BG102" s="71"/>
      <c r="BH102" s="79" t="str">
        <f>IFERROR(VLOOKUP(BG102, TxtPanelDefinition!$A$2:$B$50, 2, 0),"")</f>
        <v/>
      </c>
      <c r="BI102" s="71"/>
      <c r="BJ102" s="79" t="str">
        <f>IFERROR(VLOOKUP(BI102, TxtPanelDefinition!$A$2:$B$50, 2, 0),"")</f>
        <v/>
      </c>
      <c r="BK102" s="71"/>
      <c r="BL102" s="79" t="str">
        <f>IFERROR(VLOOKUP(BK102, InscrTechniques!$A$2:$B$50, 2, 0),"")</f>
        <v/>
      </c>
      <c r="BM102" s="71"/>
      <c r="BN102" s="79" t="str">
        <f>IFERROR(VLOOKUP(BM102, InscrTechniques!$A$2:$B$50, 2, 0),"")</f>
        <v/>
      </c>
      <c r="BO102" s="71"/>
      <c r="BP102" s="79" t="str">
        <f>IFERROR(VLOOKUP(BO102, InscrTechniques!$A$2:$B$50, 2, 0),"")</f>
        <v/>
      </c>
      <c r="BQ102" s="71"/>
      <c r="BR102" s="79" t="str">
        <f>IFERROR(VLOOKUP(BQ102, InscrTechniques!$A$2:$B$50, 2, 0),"")</f>
        <v/>
      </c>
      <c r="BS102" s="71"/>
      <c r="BT102" s="79" t="str">
        <f>IFERROR(VLOOKUP(BS102, InscrTechniques!$A$2:$B$50, 2, 0),"")</f>
        <v/>
      </c>
      <c r="BU102" s="71"/>
      <c r="BV102" s="79" t="str">
        <f>IFERROR(VLOOKUP(BU102, InscrTechniques!$A$2:$B$50, 2, 0),"")</f>
        <v/>
      </c>
      <c r="BW102" s="125"/>
      <c r="BX102" s="79" t="str">
        <f>IFERROR(VLOOKUP(BW102, InscrTechniques!$A$2:$B$50, 2, 0),"")</f>
        <v/>
      </c>
      <c r="BY102" s="125"/>
      <c r="BZ102" s="79" t="str">
        <f>IFERROR(VLOOKUP(BY102, InscrTechniques!$A$2:$B$50, 2, 0),"")</f>
        <v/>
      </c>
      <c r="CA102" s="74"/>
      <c r="CB102" s="114" t="str">
        <f>IFERROR(VLOOKUP(CA102, LetterStyle!$A$2:$B$50, 2, 0),"")</f>
        <v/>
      </c>
      <c r="CC102" s="74"/>
      <c r="CD102" s="114" t="str">
        <f>IFERROR(VLOOKUP(CC102, LetterStyle!$A$2:$B$50, 2, 0),"")</f>
        <v/>
      </c>
      <c r="CE102" s="74"/>
      <c r="CF102" s="114" t="str">
        <f>IFERROR(VLOOKUP(CE102, LetterStyle!$A$2:$B$50, 2, 0),"")</f>
        <v/>
      </c>
      <c r="CG102" s="74"/>
      <c r="CH102" s="79" t="str">
        <f>IFERROR(VLOOKUP(CG102, LetterStyle!$A$2:$B$50, 2, 0),"")</f>
        <v/>
      </c>
      <c r="CI102" s="71"/>
      <c r="CJ102" s="79" t="str">
        <f>IFERROR(VLOOKUP(CI102, DecMotifs!$A$1:$B$306, 2, 0),"")</f>
        <v/>
      </c>
      <c r="CK102" s="71"/>
      <c r="CL102" s="79" t="str">
        <f>IFERROR(VLOOKUP(CK102, DecMotifs!$A$1:$B$306, 2, 0),"")</f>
        <v/>
      </c>
      <c r="CM102" s="71"/>
      <c r="CN102" s="79" t="str">
        <f>IFERROR(VLOOKUP(CM102, DecMotifs!$A$1:$B$306, 2, 0),"")</f>
        <v/>
      </c>
      <c r="CO102" s="71"/>
      <c r="CP102" s="79" t="str">
        <f>IFERROR(VLOOKUP(CO102, MarginalDec!$A$2:$B$253, 2, 0),"")</f>
        <v/>
      </c>
      <c r="CQ102" s="71"/>
      <c r="CR102" s="79" t="str">
        <f>IFERROR(VLOOKUP(CQ102, MarginalDec!$A$2:$B$253, 2, 0),"")</f>
        <v/>
      </c>
      <c r="CS102" s="71"/>
      <c r="CT102" s="79" t="str">
        <f>IFERROR(VLOOKUP(CS102, MarginalDec!$A$2:$B$253, 2, 0),"")</f>
        <v/>
      </c>
      <c r="CU102" s="71"/>
      <c r="CV102" s="79" t="str">
        <f>IF(ISBLANK(CU102),"", IFERROR(VLOOKUP(CU102, Tooling!$A$2:$B$252, 2, 0),""))</f>
        <v/>
      </c>
      <c r="CW102" s="71"/>
      <c r="CX102" s="79" t="str">
        <f>IF(ISBLANK(CW102),"", IFERROR(VLOOKUP(CW102, Tooling!$A$2:$B$252, 2, 0),""))</f>
        <v/>
      </c>
      <c r="CY102" s="71"/>
      <c r="CZ102" s="79" t="str">
        <f>IF(ISBLANK(CY102),"", IFERROR(VLOOKUP(CY102, Repairs!$A$2:$B$252, 2, 0),""))</f>
        <v/>
      </c>
      <c r="DA102" s="77"/>
      <c r="DB102" s="71"/>
      <c r="DC102" s="79" t="str">
        <f>IFERROR(VLOOKUP(DB102, DatingReason!$A$2:$B$252, 2, 0),"")</f>
        <v/>
      </c>
      <c r="DD102" s="123" t="str">
        <f t="shared" si="27"/>
        <v/>
      </c>
      <c r="DF102" s="119" t="str">
        <f t="array" ref="DF102">IF(AND($B102&lt;&gt;"", $DE102&lt;&gt;"", $DE102&lt;&gt;"No"),MAX(IF($B102=PEOPLE!$B$4:$B$1000, PEOPLE!$Q$4:$Q$1000,""))+100,"")</f>
        <v/>
      </c>
      <c r="DG102" s="68"/>
      <c r="DH102" s="76">
        <f>COUNTIF(PEOPLE!B:B, MEMORIALS!B102)</f>
        <v>0</v>
      </c>
      <c r="DI102" s="82"/>
      <c r="DJ102" s="82"/>
      <c r="DK102" s="82"/>
      <c r="DL102" s="68"/>
      <c r="DM102" s="68"/>
      <c r="DN102" s="68"/>
      <c r="DO102" s="68"/>
      <c r="DP102" s="68"/>
    </row>
    <row r="103" spans="1:120" ht="15" customHeight="1" x14ac:dyDescent="0.25">
      <c r="A103" s="68"/>
      <c r="B103" s="69"/>
      <c r="C103" s="68"/>
      <c r="D103" s="68"/>
      <c r="E103" s="70" t="str">
        <f>IF(D103="","",VLOOKUP(D103,Denomination!$A$2:$B$50, 2, 0))</f>
        <v/>
      </c>
      <c r="F103" s="68"/>
      <c r="G103" s="71"/>
      <c r="H103" s="70" t="str">
        <f>IF(G103="","",VLOOKUP(G103,MCondition!$A$2:$B$50, 2, 0))</f>
        <v/>
      </c>
      <c r="I103" s="72"/>
      <c r="J103" s="71"/>
      <c r="K103" s="70" t="str">
        <f>IF(J103="","",VLOOKUP(J103,ICondition!$A$2:$B$50, 2, 0))</f>
        <v/>
      </c>
      <c r="L103" s="73"/>
      <c r="M103" s="73"/>
      <c r="N103" s="73"/>
      <c r="O103" s="73"/>
      <c r="P103" s="73"/>
      <c r="Q103" s="73"/>
      <c r="R103" s="78"/>
      <c r="S103" s="79" t="str">
        <f>IFERROR(VLOOKUP(R103,Material!$A$2:$B$59, 2, 0),"")</f>
        <v/>
      </c>
      <c r="T103" s="71"/>
      <c r="U103" s="79" t="str">
        <f>IFERROR(VLOOKUP(T103,Material!$A$2:$B$59, 2, 0),"")</f>
        <v/>
      </c>
      <c r="V103" s="71"/>
      <c r="W103" s="79" t="str">
        <f>IFERROR(VLOOKUP(V103,Material!$A$2:$B$59, 2, 0),"")</f>
        <v/>
      </c>
      <c r="X103" s="71"/>
      <c r="Y103" s="79" t="str">
        <f>IFERROR(VLOOKUP(X103,Material!$A$2:$B$59, 2, 0),"")</f>
        <v/>
      </c>
      <c r="Z103" s="71"/>
      <c r="AA103" s="79" t="str">
        <f>IFERROR(VLOOKUP(Z103,Material!$A$2:$B$59, 2, 0),"")</f>
        <v/>
      </c>
      <c r="AB103" s="74"/>
      <c r="AC103" s="75" t="e">
        <f t="shared" si="16"/>
        <v>#VALUE!</v>
      </c>
      <c r="AD103" s="75" t="e">
        <f t="shared" si="17"/>
        <v>#VALUE!</v>
      </c>
      <c r="AE103" s="75" t="e">
        <f t="shared" si="19"/>
        <v>#VALUE!</v>
      </c>
      <c r="AF103" s="75" t="e">
        <f t="shared" si="18"/>
        <v>#VALUE!</v>
      </c>
      <c r="AG103" s="75" t="e">
        <f t="shared" si="20"/>
        <v>#VALUE!</v>
      </c>
      <c r="AH103" s="75" t="e">
        <f t="shared" si="21"/>
        <v>#VALUE!</v>
      </c>
      <c r="AI103" s="75" t="e">
        <f t="shared" si="22"/>
        <v>#VALUE!</v>
      </c>
      <c r="AJ103" s="80" t="e">
        <f t="shared" si="23"/>
        <v>#VALUE!</v>
      </c>
      <c r="AK103" s="79" t="str">
        <f>(IFERROR(VLOOKUP(AB103,Categories!$A$2:$B$20,2,1),""))</f>
        <v/>
      </c>
      <c r="AL103" s="79" t="str">
        <f ca="1">IFERROR(VLOOKUP((HLOOKUP((VLOOKUP($AB103,Categories!$A$2:$F$20,3,1)), $AB$3:$AJ103, (ROW()-ROW($AB$3)+1), 0)), INDIRECT(VLOOKUP($AB103,Categories!$A$2:$F$20,6,1)),2,0),AK103)</f>
        <v/>
      </c>
      <c r="AM103" s="79" t="str">
        <f ca="1">IFERROR(VLOOKUP((HLOOKUP((VLOOKUP($AB103,Categories!$A$2:$F$20,4,1)),$AB$3:$AJ103,(ROW()-ROW($AB$3)+1),0)),INDIRECT(VLOOKUP($AB103,Categories!$A$2:$H$20,7,1)),2,0),"")</f>
        <v/>
      </c>
      <c r="AN103" s="79" t="str">
        <f ca="1">IFERROR(VLOOKUP((HLOOKUP((VLOOKUP($AB103,Categories!$A$2:$F$20,5,1)), $AB$3:$AJ103, (ROW()-ROW($AB$3)+1), 0)), INDIRECT(VLOOKUP($AB103,Categories!$A$2:$H$20,8,1)),2,0),"")</f>
        <v/>
      </c>
      <c r="AO103" s="79" t="str">
        <f t="shared" ca="1" si="24"/>
        <v/>
      </c>
      <c r="AP103" s="81"/>
      <c r="AQ103" s="70" t="str">
        <f>IFERROR(VLOOKUP(VALUE(MID(AP103,1,1)),AdditionalElements!$A$2:$B$50,2,0),"")</f>
        <v/>
      </c>
      <c r="AR103" s="70" t="str">
        <f>IFERROR(VLOOKUP(VALUE(MID(AP103,2,1)),AdditionalElements!$H$2:$I$50,2,0),"")</f>
        <v/>
      </c>
      <c r="AS103" s="70" t="str">
        <f>IFERROR(VLOOKUP(VALUE(MID(AP103,3,1)),AdditionalElements!$O$2:$P$50,2,0),"")</f>
        <v/>
      </c>
      <c r="AT103" s="70" t="str">
        <f>IFERROR(VLOOKUP(VALUE(MID(AP103,4,1)),AdditionalElements!$V$2:$W$50,2,0),"")</f>
        <v/>
      </c>
      <c r="AU103" s="71"/>
      <c r="AV103" s="79" t="str">
        <f>IFERROR(IF(VALUE(MID(AU103,1,1))=1, VLOOKUP(VALUE(MID(AU103,1,1)), TxtPanelShape!$A$2:$C$50, 3, 0), (IF(VALUE(MID(AU103,1,1))&gt;=7, VLOOKUP(VALUE(MID(AU103,1,1)), TxtPanelShape!$A$2:$C$50, 3, 0),VLOOKUP(VALUE(MID(AU103,1,2)),TxtPanelShape!$A$2:$C$50,3,0)))), "")</f>
        <v/>
      </c>
      <c r="AW103" s="79" t="str">
        <f>IFERROR(IF(VALUE(MID(AU103,1,1))=1, ", "&amp;VLOOKUP(VALUE(MID(AU103,2,1)), TxtPanelShape!$H$2:$I$50, 2, 0), IF(VALUE(MID(AU103,1,1))&gt;=7, ", "&amp;VLOOKUP(VALUE(MID(AU103,2,1)), TxtPanelShape!$H$2:$I$50, 2, 0),"")), "")</f>
        <v/>
      </c>
      <c r="AX103" s="79" t="str">
        <f>IFERROR(IF(VALUE(MID(AU103,1,1))=1, ", "&amp;VLOOKUP(VALUE(MID(AU103,3,1)), TxtPanelShape!$O$2:$P$50, 2, 0), IF(VALUE(MID(AU103,1,1))&gt;=7, ", "&amp;VLOOKUP(VALUE(MID(AU103,3,1)), TxtPanelShape!$O$2:$P$50, 2, 0),"")),"")</f>
        <v/>
      </c>
      <c r="AY103" s="79" t="str">
        <f>IFERROR("; "&amp;VLOOKUP(VALUE(MID(AU103,4,1)), TxtPanelShape!$V$2:$W$50,2,0),"")</f>
        <v/>
      </c>
      <c r="AZ103" s="79" t="str">
        <f t="shared" si="25"/>
        <v/>
      </c>
      <c r="BA103" s="71"/>
      <c r="BB103" s="79" t="str">
        <f>IFERROR(IF(VALUE(MID(BA103,1,1))=1, VLOOKUP(VALUE(MID(BA103,1,1)), TxtPanelShape!$A$2:$C$50, 3, 0), (IF(VALUE(MID(BA103,1,1))&gt;=7, VLOOKUP(VALUE(MID(BA103,1,1)), TxtPanelShape!$A$2:$C$50, 3, 0),VLOOKUP(VALUE(MID(BA103,1,2)),TxtPanelShape!$A$2:$C$50,3,0)))), "")</f>
        <v/>
      </c>
      <c r="BC103" s="79" t="str">
        <f>IFERROR(IF(VALUE(MID(BA103,1,1))=1, ", "&amp;VLOOKUP(VALUE(MID(BA103,2,1)), TxtPanelShape!$H$2:$I$50, 2, 0), IF(VALUE(MID(BA103,1,1))&gt;=7, ", "&amp;VLOOKUP(VALUE(MID(BA103,2,1)), TxtPanelShape!$H$2:$I$50, 2, 0),"")), "")</f>
        <v/>
      </c>
      <c r="BD103" s="79" t="str">
        <f>IFERROR(IF(VALUE(MID(BA103,1,1))=1, ", "&amp;VLOOKUP(VALUE(MID(BA103,3,1)), TxtPanelShape!$O$2:$P$50, 2, 0), IF(VALUE(MID(BA103,1,1))&gt;=7, ", "&amp;VLOOKUP(VALUE(MID(BA103,3,1)), TxtPanelShape!$O$2:$P$50, 2, 0),"")),"")</f>
        <v/>
      </c>
      <c r="BE103" s="79" t="str">
        <f>IFERROR("; "&amp;VLOOKUP(VALUE(MID(BA103,4,1)), TxtPanelShape!$V$2:$W$50,2,0),"")</f>
        <v/>
      </c>
      <c r="BF103" s="79" t="str">
        <f t="shared" si="26"/>
        <v/>
      </c>
      <c r="BG103" s="71"/>
      <c r="BH103" s="79" t="str">
        <f>IFERROR(VLOOKUP(BG103, TxtPanelDefinition!$A$2:$B$50, 2, 0),"")</f>
        <v/>
      </c>
      <c r="BI103" s="71"/>
      <c r="BJ103" s="79" t="str">
        <f>IFERROR(VLOOKUP(BI103, TxtPanelDefinition!$A$2:$B$50, 2, 0),"")</f>
        <v/>
      </c>
      <c r="BK103" s="71"/>
      <c r="BL103" s="79" t="str">
        <f>IFERROR(VLOOKUP(BK103, InscrTechniques!$A$2:$B$50, 2, 0),"")</f>
        <v/>
      </c>
      <c r="BM103" s="71"/>
      <c r="BN103" s="79" t="str">
        <f>IFERROR(VLOOKUP(BM103, InscrTechniques!$A$2:$B$50, 2, 0),"")</f>
        <v/>
      </c>
      <c r="BO103" s="71"/>
      <c r="BP103" s="79" t="str">
        <f>IFERROR(VLOOKUP(BO103, InscrTechniques!$A$2:$B$50, 2, 0),"")</f>
        <v/>
      </c>
      <c r="BQ103" s="71"/>
      <c r="BR103" s="79" t="str">
        <f>IFERROR(VLOOKUP(BQ103, InscrTechniques!$A$2:$B$50, 2, 0),"")</f>
        <v/>
      </c>
      <c r="BS103" s="71"/>
      <c r="BT103" s="79" t="str">
        <f>IFERROR(VLOOKUP(BS103, InscrTechniques!$A$2:$B$50, 2, 0),"")</f>
        <v/>
      </c>
      <c r="BU103" s="71"/>
      <c r="BV103" s="79" t="str">
        <f>IFERROR(VLOOKUP(BU103, InscrTechniques!$A$2:$B$50, 2, 0),"")</f>
        <v/>
      </c>
      <c r="BW103" s="125"/>
      <c r="BX103" s="79" t="str">
        <f>IFERROR(VLOOKUP(BW103, InscrTechniques!$A$2:$B$50, 2, 0),"")</f>
        <v/>
      </c>
      <c r="BY103" s="125"/>
      <c r="BZ103" s="79" t="str">
        <f>IFERROR(VLOOKUP(BY103, InscrTechniques!$A$2:$B$50, 2, 0),"")</f>
        <v/>
      </c>
      <c r="CA103" s="74"/>
      <c r="CB103" s="114" t="str">
        <f>IFERROR(VLOOKUP(CA103, LetterStyle!$A$2:$B$50, 2, 0),"")</f>
        <v/>
      </c>
      <c r="CC103" s="74"/>
      <c r="CD103" s="114" t="str">
        <f>IFERROR(VLOOKUP(CC103, LetterStyle!$A$2:$B$50, 2, 0),"")</f>
        <v/>
      </c>
      <c r="CE103" s="74"/>
      <c r="CF103" s="114" t="str">
        <f>IFERROR(VLOOKUP(CE103, LetterStyle!$A$2:$B$50, 2, 0),"")</f>
        <v/>
      </c>
      <c r="CG103" s="74"/>
      <c r="CH103" s="79" t="str">
        <f>IFERROR(VLOOKUP(CG103, LetterStyle!$A$2:$B$50, 2, 0),"")</f>
        <v/>
      </c>
      <c r="CI103" s="71"/>
      <c r="CJ103" s="79" t="str">
        <f>IFERROR(VLOOKUP(CI103, DecMotifs!$A$1:$B$306, 2, 0),"")</f>
        <v/>
      </c>
      <c r="CK103" s="71"/>
      <c r="CL103" s="79" t="str">
        <f>IFERROR(VLOOKUP(CK103, DecMotifs!$A$1:$B$306, 2, 0),"")</f>
        <v/>
      </c>
      <c r="CM103" s="71"/>
      <c r="CN103" s="79" t="str">
        <f>IFERROR(VLOOKUP(CM103, DecMotifs!$A$1:$B$306, 2, 0),"")</f>
        <v/>
      </c>
      <c r="CO103" s="71"/>
      <c r="CP103" s="79" t="str">
        <f>IFERROR(VLOOKUP(CO103, MarginalDec!$A$2:$B$253, 2, 0),"")</f>
        <v/>
      </c>
      <c r="CQ103" s="71"/>
      <c r="CR103" s="79" t="str">
        <f>IFERROR(VLOOKUP(CQ103, MarginalDec!$A$2:$B$253, 2, 0),"")</f>
        <v/>
      </c>
      <c r="CS103" s="71"/>
      <c r="CT103" s="79" t="str">
        <f>IFERROR(VLOOKUP(CS103, MarginalDec!$A$2:$B$253, 2, 0),"")</f>
        <v/>
      </c>
      <c r="CU103" s="71"/>
      <c r="CV103" s="79" t="str">
        <f>IF(ISBLANK(CU103),"", IFERROR(VLOOKUP(CU103, Tooling!$A$2:$B$252, 2, 0),""))</f>
        <v/>
      </c>
      <c r="CW103" s="71"/>
      <c r="CX103" s="79" t="str">
        <f>IF(ISBLANK(CW103),"", IFERROR(VLOOKUP(CW103, Tooling!$A$2:$B$252, 2, 0),""))</f>
        <v/>
      </c>
      <c r="CY103" s="71"/>
      <c r="CZ103" s="79" t="str">
        <f>IF(ISBLANK(CY103),"", IFERROR(VLOOKUP(CY103, Repairs!$A$2:$B$252, 2, 0),""))</f>
        <v/>
      </c>
      <c r="DA103" s="77"/>
      <c r="DB103" s="71"/>
      <c r="DC103" s="79" t="str">
        <f>IFERROR(VLOOKUP(DB103, DatingReason!$A$2:$B$252, 2, 0),"")</f>
        <v/>
      </c>
      <c r="DD103" s="123" t="str">
        <f t="shared" si="27"/>
        <v/>
      </c>
      <c r="DF103" s="119" t="str">
        <f t="array" ref="DF103">IF(AND($B103&lt;&gt;"", $DE103&lt;&gt;"", $DE103&lt;&gt;"No"),MAX(IF($B103=PEOPLE!$B$4:$B$1000, PEOPLE!$Q$4:$Q$1000,""))+100,"")</f>
        <v/>
      </c>
      <c r="DG103" s="68"/>
      <c r="DH103" s="76">
        <f>COUNTIF(PEOPLE!B:B, MEMORIALS!B103)</f>
        <v>0</v>
      </c>
      <c r="DI103" s="82"/>
      <c r="DJ103" s="82"/>
      <c r="DK103" s="82"/>
      <c r="DL103" s="68"/>
      <c r="DM103" s="68"/>
      <c r="DN103" s="68"/>
      <c r="DO103" s="68"/>
      <c r="DP103" s="68"/>
    </row>
    <row r="104" spans="1:120" ht="15" customHeight="1" x14ac:dyDescent="0.25">
      <c r="A104" s="68"/>
      <c r="B104" s="69"/>
      <c r="C104" s="68"/>
      <c r="D104" s="68"/>
      <c r="E104" s="70" t="str">
        <f>IF(D104="","",VLOOKUP(D104,Denomination!$A$2:$B$50, 2, 0))</f>
        <v/>
      </c>
      <c r="F104" s="68"/>
      <c r="G104" s="71"/>
      <c r="H104" s="70" t="str">
        <f>IF(G104="","",VLOOKUP(G104,MCondition!$A$2:$B$50, 2, 0))</f>
        <v/>
      </c>
      <c r="I104" s="72"/>
      <c r="J104" s="71"/>
      <c r="K104" s="70" t="str">
        <f>IF(J104="","",VLOOKUP(J104,ICondition!$A$2:$B$50, 2, 0))</f>
        <v/>
      </c>
      <c r="L104" s="73"/>
      <c r="M104" s="73"/>
      <c r="N104" s="73"/>
      <c r="O104" s="73"/>
      <c r="P104" s="73"/>
      <c r="Q104" s="73"/>
      <c r="R104" s="78"/>
      <c r="S104" s="79" t="str">
        <f>IFERROR(VLOOKUP(R104,Material!$A$2:$B$59, 2, 0),"")</f>
        <v/>
      </c>
      <c r="T104" s="71"/>
      <c r="U104" s="79" t="str">
        <f>IFERROR(VLOOKUP(T104,Material!$A$2:$B$59, 2, 0),"")</f>
        <v/>
      </c>
      <c r="V104" s="71"/>
      <c r="W104" s="79" t="str">
        <f>IFERROR(VLOOKUP(V104,Material!$A$2:$B$59, 2, 0),"")</f>
        <v/>
      </c>
      <c r="X104" s="71"/>
      <c r="Y104" s="79" t="str">
        <f>IFERROR(VLOOKUP(X104,Material!$A$2:$B$59, 2, 0),"")</f>
        <v/>
      </c>
      <c r="Z104" s="71"/>
      <c r="AA104" s="79" t="str">
        <f>IFERROR(VLOOKUP(Z104,Material!$A$2:$B$59, 2, 0),"")</f>
        <v/>
      </c>
      <c r="AB104" s="74"/>
      <c r="AC104" s="75" t="e">
        <f t="shared" si="16"/>
        <v>#VALUE!</v>
      </c>
      <c r="AD104" s="75" t="e">
        <f t="shared" si="17"/>
        <v>#VALUE!</v>
      </c>
      <c r="AE104" s="75" t="e">
        <f t="shared" si="19"/>
        <v>#VALUE!</v>
      </c>
      <c r="AF104" s="75" t="e">
        <f t="shared" si="18"/>
        <v>#VALUE!</v>
      </c>
      <c r="AG104" s="75" t="e">
        <f t="shared" si="20"/>
        <v>#VALUE!</v>
      </c>
      <c r="AH104" s="75" t="e">
        <f t="shared" si="21"/>
        <v>#VALUE!</v>
      </c>
      <c r="AI104" s="75" t="e">
        <f t="shared" si="22"/>
        <v>#VALUE!</v>
      </c>
      <c r="AJ104" s="80" t="e">
        <f t="shared" si="23"/>
        <v>#VALUE!</v>
      </c>
      <c r="AK104" s="79" t="str">
        <f>(IFERROR(VLOOKUP(AB104,Categories!$A$2:$B$20,2,1),""))</f>
        <v/>
      </c>
      <c r="AL104" s="79" t="str">
        <f ca="1">IFERROR(VLOOKUP((HLOOKUP((VLOOKUP($AB104,Categories!$A$2:$F$20,3,1)), $AB$3:$AJ104, (ROW()-ROW($AB$3)+1), 0)), INDIRECT(VLOOKUP($AB104,Categories!$A$2:$F$20,6,1)),2,0),AK104)</f>
        <v/>
      </c>
      <c r="AM104" s="79" t="str">
        <f ca="1">IFERROR(VLOOKUP((HLOOKUP((VLOOKUP($AB104,Categories!$A$2:$F$20,4,1)),$AB$3:$AJ104,(ROW()-ROW($AB$3)+1),0)),INDIRECT(VLOOKUP($AB104,Categories!$A$2:$H$20,7,1)),2,0),"")</f>
        <v/>
      </c>
      <c r="AN104" s="79" t="str">
        <f ca="1">IFERROR(VLOOKUP((HLOOKUP((VLOOKUP($AB104,Categories!$A$2:$F$20,5,1)), $AB$3:$AJ104, (ROW()-ROW($AB$3)+1), 0)), INDIRECT(VLOOKUP($AB104,Categories!$A$2:$H$20,8,1)),2,0),"")</f>
        <v/>
      </c>
      <c r="AO104" s="79" t="str">
        <f t="shared" ca="1" si="24"/>
        <v/>
      </c>
      <c r="AP104" s="81"/>
      <c r="AQ104" s="70" t="str">
        <f>IFERROR(VLOOKUP(VALUE(MID(AP104,1,1)),AdditionalElements!$A$2:$B$50,2,0),"")</f>
        <v/>
      </c>
      <c r="AR104" s="70" t="str">
        <f>IFERROR(VLOOKUP(VALUE(MID(AP104,2,1)),AdditionalElements!$H$2:$I$50,2,0),"")</f>
        <v/>
      </c>
      <c r="AS104" s="70" t="str">
        <f>IFERROR(VLOOKUP(VALUE(MID(AP104,3,1)),AdditionalElements!$O$2:$P$50,2,0),"")</f>
        <v/>
      </c>
      <c r="AT104" s="70" t="str">
        <f>IFERROR(VLOOKUP(VALUE(MID(AP104,4,1)),AdditionalElements!$V$2:$W$50,2,0),"")</f>
        <v/>
      </c>
      <c r="AU104" s="71"/>
      <c r="AV104" s="79" t="str">
        <f>IFERROR(IF(VALUE(MID(AU104,1,1))=1, VLOOKUP(VALUE(MID(AU104,1,1)), TxtPanelShape!$A$2:$C$50, 3, 0), (IF(VALUE(MID(AU104,1,1))&gt;=7, VLOOKUP(VALUE(MID(AU104,1,1)), TxtPanelShape!$A$2:$C$50, 3, 0),VLOOKUP(VALUE(MID(AU104,1,2)),TxtPanelShape!$A$2:$C$50,3,0)))), "")</f>
        <v/>
      </c>
      <c r="AW104" s="79" t="str">
        <f>IFERROR(IF(VALUE(MID(AU104,1,1))=1, ", "&amp;VLOOKUP(VALUE(MID(AU104,2,1)), TxtPanelShape!$H$2:$I$50, 2, 0), IF(VALUE(MID(AU104,1,1))&gt;=7, ", "&amp;VLOOKUP(VALUE(MID(AU104,2,1)), TxtPanelShape!$H$2:$I$50, 2, 0),"")), "")</f>
        <v/>
      </c>
      <c r="AX104" s="79" t="str">
        <f>IFERROR(IF(VALUE(MID(AU104,1,1))=1, ", "&amp;VLOOKUP(VALUE(MID(AU104,3,1)), TxtPanelShape!$O$2:$P$50, 2, 0), IF(VALUE(MID(AU104,1,1))&gt;=7, ", "&amp;VLOOKUP(VALUE(MID(AU104,3,1)), TxtPanelShape!$O$2:$P$50, 2, 0),"")),"")</f>
        <v/>
      </c>
      <c r="AY104" s="79" t="str">
        <f>IFERROR("; "&amp;VLOOKUP(VALUE(MID(AU104,4,1)), TxtPanelShape!$V$2:$W$50,2,0),"")</f>
        <v/>
      </c>
      <c r="AZ104" s="79" t="str">
        <f t="shared" si="25"/>
        <v/>
      </c>
      <c r="BA104" s="71"/>
      <c r="BB104" s="79" t="str">
        <f>IFERROR(IF(VALUE(MID(BA104,1,1))=1, VLOOKUP(VALUE(MID(BA104,1,1)), TxtPanelShape!$A$2:$C$50, 3, 0), (IF(VALUE(MID(BA104,1,1))&gt;=7, VLOOKUP(VALUE(MID(BA104,1,1)), TxtPanelShape!$A$2:$C$50, 3, 0),VLOOKUP(VALUE(MID(BA104,1,2)),TxtPanelShape!$A$2:$C$50,3,0)))), "")</f>
        <v/>
      </c>
      <c r="BC104" s="79" t="str">
        <f>IFERROR(IF(VALUE(MID(BA104,1,1))=1, ", "&amp;VLOOKUP(VALUE(MID(BA104,2,1)), TxtPanelShape!$H$2:$I$50, 2, 0), IF(VALUE(MID(BA104,1,1))&gt;=7, ", "&amp;VLOOKUP(VALUE(MID(BA104,2,1)), TxtPanelShape!$H$2:$I$50, 2, 0),"")), "")</f>
        <v/>
      </c>
      <c r="BD104" s="79" t="str">
        <f>IFERROR(IF(VALUE(MID(BA104,1,1))=1, ", "&amp;VLOOKUP(VALUE(MID(BA104,3,1)), TxtPanelShape!$O$2:$P$50, 2, 0), IF(VALUE(MID(BA104,1,1))&gt;=7, ", "&amp;VLOOKUP(VALUE(MID(BA104,3,1)), TxtPanelShape!$O$2:$P$50, 2, 0),"")),"")</f>
        <v/>
      </c>
      <c r="BE104" s="79" t="str">
        <f>IFERROR("; "&amp;VLOOKUP(VALUE(MID(BA104,4,1)), TxtPanelShape!$V$2:$W$50,2,0),"")</f>
        <v/>
      </c>
      <c r="BF104" s="79" t="str">
        <f t="shared" si="26"/>
        <v/>
      </c>
      <c r="BG104" s="71"/>
      <c r="BH104" s="79" t="str">
        <f>IFERROR(VLOOKUP(BG104, TxtPanelDefinition!$A$2:$B$50, 2, 0),"")</f>
        <v/>
      </c>
      <c r="BI104" s="71"/>
      <c r="BJ104" s="79" t="str">
        <f>IFERROR(VLOOKUP(BI104, TxtPanelDefinition!$A$2:$B$50, 2, 0),"")</f>
        <v/>
      </c>
      <c r="BK104" s="71"/>
      <c r="BL104" s="79" t="str">
        <f>IFERROR(VLOOKUP(BK104, InscrTechniques!$A$2:$B$50, 2, 0),"")</f>
        <v/>
      </c>
      <c r="BM104" s="71"/>
      <c r="BN104" s="79" t="str">
        <f>IFERROR(VLOOKUP(BM104, InscrTechniques!$A$2:$B$50, 2, 0),"")</f>
        <v/>
      </c>
      <c r="BO104" s="71"/>
      <c r="BP104" s="79" t="str">
        <f>IFERROR(VLOOKUP(BO104, InscrTechniques!$A$2:$B$50, 2, 0),"")</f>
        <v/>
      </c>
      <c r="BQ104" s="71"/>
      <c r="BR104" s="79" t="str">
        <f>IFERROR(VLOOKUP(BQ104, InscrTechniques!$A$2:$B$50, 2, 0),"")</f>
        <v/>
      </c>
      <c r="BS104" s="71"/>
      <c r="BT104" s="79" t="str">
        <f>IFERROR(VLOOKUP(BS104, InscrTechniques!$A$2:$B$50, 2, 0),"")</f>
        <v/>
      </c>
      <c r="BU104" s="71"/>
      <c r="BV104" s="79" t="str">
        <f>IFERROR(VLOOKUP(BU104, InscrTechniques!$A$2:$B$50, 2, 0),"")</f>
        <v/>
      </c>
      <c r="BW104" s="125"/>
      <c r="BX104" s="79" t="str">
        <f>IFERROR(VLOOKUP(BW104, InscrTechniques!$A$2:$B$50, 2, 0),"")</f>
        <v/>
      </c>
      <c r="BY104" s="125"/>
      <c r="BZ104" s="79" t="str">
        <f>IFERROR(VLOOKUP(BY104, InscrTechniques!$A$2:$B$50, 2, 0),"")</f>
        <v/>
      </c>
      <c r="CA104" s="74"/>
      <c r="CB104" s="114" t="str">
        <f>IFERROR(VLOOKUP(CA104, LetterStyle!$A$2:$B$50, 2, 0),"")</f>
        <v/>
      </c>
      <c r="CC104" s="74"/>
      <c r="CD104" s="114" t="str">
        <f>IFERROR(VLOOKUP(CC104, LetterStyle!$A$2:$B$50, 2, 0),"")</f>
        <v/>
      </c>
      <c r="CE104" s="74"/>
      <c r="CF104" s="114" t="str">
        <f>IFERROR(VLOOKUP(CE104, LetterStyle!$A$2:$B$50, 2, 0),"")</f>
        <v/>
      </c>
      <c r="CG104" s="74"/>
      <c r="CH104" s="79" t="str">
        <f>IFERROR(VLOOKUP(CG104, LetterStyle!$A$2:$B$50, 2, 0),"")</f>
        <v/>
      </c>
      <c r="CI104" s="71"/>
      <c r="CJ104" s="79" t="str">
        <f>IFERROR(VLOOKUP(CI104, DecMotifs!$A$1:$B$306, 2, 0),"")</f>
        <v/>
      </c>
      <c r="CK104" s="71"/>
      <c r="CL104" s="79" t="str">
        <f>IFERROR(VLOOKUP(CK104, DecMotifs!$A$1:$B$306, 2, 0),"")</f>
        <v/>
      </c>
      <c r="CM104" s="71"/>
      <c r="CN104" s="79" t="str">
        <f>IFERROR(VLOOKUP(CM104, DecMotifs!$A$1:$B$306, 2, 0),"")</f>
        <v/>
      </c>
      <c r="CO104" s="71"/>
      <c r="CP104" s="79" t="str">
        <f>IFERROR(VLOOKUP(CO104, MarginalDec!$A$2:$B$253, 2, 0),"")</f>
        <v/>
      </c>
      <c r="CQ104" s="71"/>
      <c r="CR104" s="79" t="str">
        <f>IFERROR(VLOOKUP(CQ104, MarginalDec!$A$2:$B$253, 2, 0),"")</f>
        <v/>
      </c>
      <c r="CS104" s="71"/>
      <c r="CT104" s="79" t="str">
        <f>IFERROR(VLOOKUP(CS104, MarginalDec!$A$2:$B$253, 2, 0),"")</f>
        <v/>
      </c>
      <c r="CU104" s="71"/>
      <c r="CV104" s="79" t="str">
        <f>IF(ISBLANK(CU104),"", IFERROR(VLOOKUP(CU104, Tooling!$A$2:$B$252, 2, 0),""))</f>
        <v/>
      </c>
      <c r="CW104" s="71"/>
      <c r="CX104" s="79" t="str">
        <f>IF(ISBLANK(CW104),"", IFERROR(VLOOKUP(CW104, Tooling!$A$2:$B$252, 2, 0),""))</f>
        <v/>
      </c>
      <c r="CY104" s="71"/>
      <c r="CZ104" s="79" t="str">
        <f>IF(ISBLANK(CY104),"", IFERROR(VLOOKUP(CY104, Repairs!$A$2:$B$252, 2, 0),""))</f>
        <v/>
      </c>
      <c r="DA104" s="77"/>
      <c r="DB104" s="71"/>
      <c r="DC104" s="79" t="str">
        <f>IFERROR(VLOOKUP(DB104, DatingReason!$A$2:$B$252, 2, 0),"")</f>
        <v/>
      </c>
      <c r="DD104" s="123" t="str">
        <f t="shared" si="27"/>
        <v/>
      </c>
      <c r="DF104" s="119" t="str">
        <f t="array" ref="DF104">IF(AND($B104&lt;&gt;"", $DE104&lt;&gt;"", $DE104&lt;&gt;"No"),MAX(IF($B104=PEOPLE!$B$4:$B$1000, PEOPLE!$Q$4:$Q$1000,""))+100,"")</f>
        <v/>
      </c>
      <c r="DG104" s="68"/>
      <c r="DH104" s="76">
        <f>COUNTIF(PEOPLE!B:B, MEMORIALS!B104)</f>
        <v>0</v>
      </c>
      <c r="DI104" s="82"/>
      <c r="DJ104" s="82"/>
      <c r="DK104" s="82"/>
      <c r="DL104" s="68"/>
      <c r="DM104" s="68"/>
      <c r="DN104" s="68"/>
      <c r="DO104" s="68"/>
      <c r="DP104" s="68"/>
    </row>
    <row r="105" spans="1:120" ht="15" customHeight="1" x14ac:dyDescent="0.25">
      <c r="A105" s="68"/>
      <c r="B105" s="69"/>
      <c r="C105" s="68"/>
      <c r="D105" s="68"/>
      <c r="E105" s="70" t="str">
        <f>IF(D105="","",VLOOKUP(D105,Denomination!$A$2:$B$50, 2, 0))</f>
        <v/>
      </c>
      <c r="F105" s="68"/>
      <c r="G105" s="71"/>
      <c r="H105" s="70" t="str">
        <f>IF(G105="","",VLOOKUP(G105,MCondition!$A$2:$B$50, 2, 0))</f>
        <v/>
      </c>
      <c r="I105" s="72"/>
      <c r="J105" s="71"/>
      <c r="K105" s="70" t="str">
        <f>IF(J105="","",VLOOKUP(J105,ICondition!$A$2:$B$50, 2, 0))</f>
        <v/>
      </c>
      <c r="L105" s="73"/>
      <c r="M105" s="73"/>
      <c r="N105" s="73"/>
      <c r="O105" s="73"/>
      <c r="P105" s="73"/>
      <c r="Q105" s="73"/>
      <c r="R105" s="78"/>
      <c r="S105" s="79" t="str">
        <f>IFERROR(VLOOKUP(R105,Material!$A$2:$B$59, 2, 0),"")</f>
        <v/>
      </c>
      <c r="T105" s="71"/>
      <c r="U105" s="79" t="str">
        <f>IFERROR(VLOOKUP(T105,Material!$A$2:$B$59, 2, 0),"")</f>
        <v/>
      </c>
      <c r="V105" s="71"/>
      <c r="W105" s="79" t="str">
        <f>IFERROR(VLOOKUP(V105,Material!$A$2:$B$59, 2, 0),"")</f>
        <v/>
      </c>
      <c r="X105" s="71"/>
      <c r="Y105" s="79" t="str">
        <f>IFERROR(VLOOKUP(X105,Material!$A$2:$B$59, 2, 0),"")</f>
        <v/>
      </c>
      <c r="Z105" s="71"/>
      <c r="AA105" s="79" t="str">
        <f>IFERROR(VLOOKUP(Z105,Material!$A$2:$B$59, 2, 0),"")</f>
        <v/>
      </c>
      <c r="AB105" s="74"/>
      <c r="AC105" s="75" t="e">
        <f t="shared" si="16"/>
        <v>#VALUE!</v>
      </c>
      <c r="AD105" s="75" t="e">
        <f t="shared" si="17"/>
        <v>#VALUE!</v>
      </c>
      <c r="AE105" s="75" t="e">
        <f t="shared" si="19"/>
        <v>#VALUE!</v>
      </c>
      <c r="AF105" s="75" t="e">
        <f t="shared" si="18"/>
        <v>#VALUE!</v>
      </c>
      <c r="AG105" s="75" t="e">
        <f t="shared" si="20"/>
        <v>#VALUE!</v>
      </c>
      <c r="AH105" s="75" t="e">
        <f t="shared" si="21"/>
        <v>#VALUE!</v>
      </c>
      <c r="AI105" s="75" t="e">
        <f t="shared" si="22"/>
        <v>#VALUE!</v>
      </c>
      <c r="AJ105" s="80" t="e">
        <f t="shared" si="23"/>
        <v>#VALUE!</v>
      </c>
      <c r="AK105" s="79" t="str">
        <f>(IFERROR(VLOOKUP(AB105,Categories!$A$2:$B$20,2,1),""))</f>
        <v/>
      </c>
      <c r="AL105" s="79" t="str">
        <f ca="1">IFERROR(VLOOKUP((HLOOKUP((VLOOKUP($AB105,Categories!$A$2:$F$20,3,1)), $AB$3:$AJ105, (ROW()-ROW($AB$3)+1), 0)), INDIRECT(VLOOKUP($AB105,Categories!$A$2:$F$20,6,1)),2,0),AK105)</f>
        <v/>
      </c>
      <c r="AM105" s="79" t="str">
        <f ca="1">IFERROR(VLOOKUP((HLOOKUP((VLOOKUP($AB105,Categories!$A$2:$F$20,4,1)),$AB$3:$AJ105,(ROW()-ROW($AB$3)+1),0)),INDIRECT(VLOOKUP($AB105,Categories!$A$2:$H$20,7,1)),2,0),"")</f>
        <v/>
      </c>
      <c r="AN105" s="79" t="str">
        <f ca="1">IFERROR(VLOOKUP((HLOOKUP((VLOOKUP($AB105,Categories!$A$2:$F$20,5,1)), $AB$3:$AJ105, (ROW()-ROW($AB$3)+1), 0)), INDIRECT(VLOOKUP($AB105,Categories!$A$2:$H$20,8,1)),2,0),"")</f>
        <v/>
      </c>
      <c r="AO105" s="79" t="str">
        <f t="shared" ca="1" si="24"/>
        <v/>
      </c>
      <c r="AP105" s="81"/>
      <c r="AQ105" s="70" t="str">
        <f>IFERROR(VLOOKUP(VALUE(MID(AP105,1,1)),AdditionalElements!$A$2:$B$50,2,0),"")</f>
        <v/>
      </c>
      <c r="AR105" s="70" t="str">
        <f>IFERROR(VLOOKUP(VALUE(MID(AP105,2,1)),AdditionalElements!$H$2:$I$50,2,0),"")</f>
        <v/>
      </c>
      <c r="AS105" s="70" t="str">
        <f>IFERROR(VLOOKUP(VALUE(MID(AP105,3,1)),AdditionalElements!$O$2:$P$50,2,0),"")</f>
        <v/>
      </c>
      <c r="AT105" s="70" t="str">
        <f>IFERROR(VLOOKUP(VALUE(MID(AP105,4,1)),AdditionalElements!$V$2:$W$50,2,0),"")</f>
        <v/>
      </c>
      <c r="AU105" s="71"/>
      <c r="AV105" s="79" t="str">
        <f>IFERROR(IF(VALUE(MID(AU105,1,1))=1, VLOOKUP(VALUE(MID(AU105,1,1)), TxtPanelShape!$A$2:$C$50, 3, 0), (IF(VALUE(MID(AU105,1,1))&gt;=7, VLOOKUP(VALUE(MID(AU105,1,1)), TxtPanelShape!$A$2:$C$50, 3, 0),VLOOKUP(VALUE(MID(AU105,1,2)),TxtPanelShape!$A$2:$C$50,3,0)))), "")</f>
        <v/>
      </c>
      <c r="AW105" s="79" t="str">
        <f>IFERROR(IF(VALUE(MID(AU105,1,1))=1, ", "&amp;VLOOKUP(VALUE(MID(AU105,2,1)), TxtPanelShape!$H$2:$I$50, 2, 0), IF(VALUE(MID(AU105,1,1))&gt;=7, ", "&amp;VLOOKUP(VALUE(MID(AU105,2,1)), TxtPanelShape!$H$2:$I$50, 2, 0),"")), "")</f>
        <v/>
      </c>
      <c r="AX105" s="79" t="str">
        <f>IFERROR(IF(VALUE(MID(AU105,1,1))=1, ", "&amp;VLOOKUP(VALUE(MID(AU105,3,1)), TxtPanelShape!$O$2:$P$50, 2, 0), IF(VALUE(MID(AU105,1,1))&gt;=7, ", "&amp;VLOOKUP(VALUE(MID(AU105,3,1)), TxtPanelShape!$O$2:$P$50, 2, 0),"")),"")</f>
        <v/>
      </c>
      <c r="AY105" s="79" t="str">
        <f>IFERROR("; "&amp;VLOOKUP(VALUE(MID(AU105,4,1)), TxtPanelShape!$V$2:$W$50,2,0),"")</f>
        <v/>
      </c>
      <c r="AZ105" s="79" t="str">
        <f t="shared" si="25"/>
        <v/>
      </c>
      <c r="BA105" s="71"/>
      <c r="BB105" s="79" t="str">
        <f>IFERROR(IF(VALUE(MID(BA105,1,1))=1, VLOOKUP(VALUE(MID(BA105,1,1)), TxtPanelShape!$A$2:$C$50, 3, 0), (IF(VALUE(MID(BA105,1,1))&gt;=7, VLOOKUP(VALUE(MID(BA105,1,1)), TxtPanelShape!$A$2:$C$50, 3, 0),VLOOKUP(VALUE(MID(BA105,1,2)),TxtPanelShape!$A$2:$C$50,3,0)))), "")</f>
        <v/>
      </c>
      <c r="BC105" s="79" t="str">
        <f>IFERROR(IF(VALUE(MID(BA105,1,1))=1, ", "&amp;VLOOKUP(VALUE(MID(BA105,2,1)), TxtPanelShape!$H$2:$I$50, 2, 0), IF(VALUE(MID(BA105,1,1))&gt;=7, ", "&amp;VLOOKUP(VALUE(MID(BA105,2,1)), TxtPanelShape!$H$2:$I$50, 2, 0),"")), "")</f>
        <v/>
      </c>
      <c r="BD105" s="79" t="str">
        <f>IFERROR(IF(VALUE(MID(BA105,1,1))=1, ", "&amp;VLOOKUP(VALUE(MID(BA105,3,1)), TxtPanelShape!$O$2:$P$50, 2, 0), IF(VALUE(MID(BA105,1,1))&gt;=7, ", "&amp;VLOOKUP(VALUE(MID(BA105,3,1)), TxtPanelShape!$O$2:$P$50, 2, 0),"")),"")</f>
        <v/>
      </c>
      <c r="BE105" s="79" t="str">
        <f>IFERROR("; "&amp;VLOOKUP(VALUE(MID(BA105,4,1)), TxtPanelShape!$V$2:$W$50,2,0),"")</f>
        <v/>
      </c>
      <c r="BF105" s="79" t="str">
        <f t="shared" si="26"/>
        <v/>
      </c>
      <c r="BG105" s="71"/>
      <c r="BH105" s="79" t="str">
        <f>IFERROR(VLOOKUP(BG105, TxtPanelDefinition!$A$2:$B$50, 2, 0),"")</f>
        <v/>
      </c>
      <c r="BI105" s="71"/>
      <c r="BJ105" s="79" t="str">
        <f>IFERROR(VLOOKUP(BI105, TxtPanelDefinition!$A$2:$B$50, 2, 0),"")</f>
        <v/>
      </c>
      <c r="BK105" s="71"/>
      <c r="BL105" s="79" t="str">
        <f>IFERROR(VLOOKUP(BK105, InscrTechniques!$A$2:$B$50, 2, 0),"")</f>
        <v/>
      </c>
      <c r="BM105" s="71"/>
      <c r="BN105" s="79" t="str">
        <f>IFERROR(VLOOKUP(BM105, InscrTechniques!$A$2:$B$50, 2, 0),"")</f>
        <v/>
      </c>
      <c r="BO105" s="71"/>
      <c r="BP105" s="79" t="str">
        <f>IFERROR(VLOOKUP(BO105, InscrTechniques!$A$2:$B$50, 2, 0),"")</f>
        <v/>
      </c>
      <c r="BQ105" s="71"/>
      <c r="BR105" s="79" t="str">
        <f>IFERROR(VLOOKUP(BQ105, InscrTechniques!$A$2:$B$50, 2, 0),"")</f>
        <v/>
      </c>
      <c r="BS105" s="71"/>
      <c r="BT105" s="79" t="str">
        <f>IFERROR(VLOOKUP(BS105, InscrTechniques!$A$2:$B$50, 2, 0),"")</f>
        <v/>
      </c>
      <c r="BU105" s="71"/>
      <c r="BV105" s="79" t="str">
        <f>IFERROR(VLOOKUP(BU105, InscrTechniques!$A$2:$B$50, 2, 0),"")</f>
        <v/>
      </c>
      <c r="BW105" s="125"/>
      <c r="BX105" s="79" t="str">
        <f>IFERROR(VLOOKUP(BW105, InscrTechniques!$A$2:$B$50, 2, 0),"")</f>
        <v/>
      </c>
      <c r="BY105" s="125"/>
      <c r="BZ105" s="79" t="str">
        <f>IFERROR(VLOOKUP(BY105, InscrTechniques!$A$2:$B$50, 2, 0),"")</f>
        <v/>
      </c>
      <c r="CA105" s="74"/>
      <c r="CB105" s="114" t="str">
        <f>IFERROR(VLOOKUP(CA105, LetterStyle!$A$2:$B$50, 2, 0),"")</f>
        <v/>
      </c>
      <c r="CC105" s="74"/>
      <c r="CD105" s="114" t="str">
        <f>IFERROR(VLOOKUP(CC105, LetterStyle!$A$2:$B$50, 2, 0),"")</f>
        <v/>
      </c>
      <c r="CE105" s="74"/>
      <c r="CF105" s="114" t="str">
        <f>IFERROR(VLOOKUP(CE105, LetterStyle!$A$2:$B$50, 2, 0),"")</f>
        <v/>
      </c>
      <c r="CG105" s="74"/>
      <c r="CH105" s="79" t="str">
        <f>IFERROR(VLOOKUP(CG105, LetterStyle!$A$2:$B$50, 2, 0),"")</f>
        <v/>
      </c>
      <c r="CI105" s="71"/>
      <c r="CJ105" s="79" t="str">
        <f>IFERROR(VLOOKUP(CI105, DecMotifs!$A$1:$B$306, 2, 0),"")</f>
        <v/>
      </c>
      <c r="CK105" s="71"/>
      <c r="CL105" s="79" t="str">
        <f>IFERROR(VLOOKUP(CK105, DecMotifs!$A$1:$B$306, 2, 0),"")</f>
        <v/>
      </c>
      <c r="CM105" s="71"/>
      <c r="CN105" s="79" t="str">
        <f>IFERROR(VLOOKUP(CM105, DecMotifs!$A$1:$B$306, 2, 0),"")</f>
        <v/>
      </c>
      <c r="CO105" s="71"/>
      <c r="CP105" s="79" t="str">
        <f>IFERROR(VLOOKUP(CO105, MarginalDec!$A$2:$B$253, 2, 0),"")</f>
        <v/>
      </c>
      <c r="CQ105" s="71"/>
      <c r="CR105" s="79" t="str">
        <f>IFERROR(VLOOKUP(CQ105, MarginalDec!$A$2:$B$253, 2, 0),"")</f>
        <v/>
      </c>
      <c r="CS105" s="71"/>
      <c r="CT105" s="79" t="str">
        <f>IFERROR(VLOOKUP(CS105, MarginalDec!$A$2:$B$253, 2, 0),"")</f>
        <v/>
      </c>
      <c r="CU105" s="71"/>
      <c r="CV105" s="79" t="str">
        <f>IF(ISBLANK(CU105),"", IFERROR(VLOOKUP(CU105, Tooling!$A$2:$B$252, 2, 0),""))</f>
        <v/>
      </c>
      <c r="CW105" s="71"/>
      <c r="CX105" s="79" t="str">
        <f>IF(ISBLANK(CW105),"", IFERROR(VLOOKUP(CW105, Tooling!$A$2:$B$252, 2, 0),""))</f>
        <v/>
      </c>
      <c r="CY105" s="71"/>
      <c r="CZ105" s="79" t="str">
        <f>IF(ISBLANK(CY105),"", IFERROR(VLOOKUP(CY105, Repairs!$A$2:$B$252, 2, 0),""))</f>
        <v/>
      </c>
      <c r="DA105" s="77"/>
      <c r="DB105" s="71"/>
      <c r="DC105" s="79" t="str">
        <f>IFERROR(VLOOKUP(DB105, DatingReason!$A$2:$B$252, 2, 0),"")</f>
        <v/>
      </c>
      <c r="DD105" s="123" t="str">
        <f t="shared" si="27"/>
        <v/>
      </c>
      <c r="DF105" s="119" t="str">
        <f t="array" ref="DF105">IF(AND($B105&lt;&gt;"", $DE105&lt;&gt;"", $DE105&lt;&gt;"No"),MAX(IF($B105=PEOPLE!$B$4:$B$1000, PEOPLE!$Q$4:$Q$1000,""))+100,"")</f>
        <v/>
      </c>
      <c r="DG105" s="68"/>
      <c r="DH105" s="76">
        <f>COUNTIF(PEOPLE!B:B, MEMORIALS!B105)</f>
        <v>0</v>
      </c>
      <c r="DI105" s="82"/>
      <c r="DJ105" s="82"/>
      <c r="DK105" s="82"/>
      <c r="DL105" s="68"/>
      <c r="DM105" s="68"/>
      <c r="DN105" s="68"/>
      <c r="DO105" s="68"/>
      <c r="DP105" s="68"/>
    </row>
    <row r="106" spans="1:120" ht="15" customHeight="1" x14ac:dyDescent="0.25">
      <c r="A106" s="68"/>
      <c r="B106" s="69"/>
      <c r="C106" s="68"/>
      <c r="D106" s="68"/>
      <c r="E106" s="70" t="str">
        <f>IF(D106="","",VLOOKUP(D106,Denomination!$A$2:$B$50, 2, 0))</f>
        <v/>
      </c>
      <c r="F106" s="68"/>
      <c r="G106" s="71"/>
      <c r="H106" s="70" t="str">
        <f>IF(G106="","",VLOOKUP(G106,MCondition!$A$2:$B$50, 2, 0))</f>
        <v/>
      </c>
      <c r="I106" s="72"/>
      <c r="J106" s="71"/>
      <c r="K106" s="70" t="str">
        <f>IF(J106="","",VLOOKUP(J106,ICondition!$A$2:$B$50, 2, 0))</f>
        <v/>
      </c>
      <c r="L106" s="73"/>
      <c r="M106" s="73"/>
      <c r="N106" s="73"/>
      <c r="O106" s="73"/>
      <c r="P106" s="73"/>
      <c r="Q106" s="73"/>
      <c r="R106" s="78"/>
      <c r="S106" s="79" t="str">
        <f>IFERROR(VLOOKUP(R106,Material!$A$2:$B$59, 2, 0),"")</f>
        <v/>
      </c>
      <c r="T106" s="71"/>
      <c r="U106" s="79" t="str">
        <f>IFERROR(VLOOKUP(T106,Material!$A$2:$B$59, 2, 0),"")</f>
        <v/>
      </c>
      <c r="V106" s="71"/>
      <c r="W106" s="79" t="str">
        <f>IFERROR(VLOOKUP(V106,Material!$A$2:$B$59, 2, 0),"")</f>
        <v/>
      </c>
      <c r="X106" s="71"/>
      <c r="Y106" s="79" t="str">
        <f>IFERROR(VLOOKUP(X106,Material!$A$2:$B$59, 2, 0),"")</f>
        <v/>
      </c>
      <c r="Z106" s="71"/>
      <c r="AA106" s="79" t="str">
        <f>IFERROR(VLOOKUP(Z106,Material!$A$2:$B$59, 2, 0),"")</f>
        <v/>
      </c>
      <c r="AB106" s="74"/>
      <c r="AC106" s="75" t="e">
        <f t="shared" si="16"/>
        <v>#VALUE!</v>
      </c>
      <c r="AD106" s="75" t="e">
        <f t="shared" si="17"/>
        <v>#VALUE!</v>
      </c>
      <c r="AE106" s="75" t="e">
        <f t="shared" si="19"/>
        <v>#VALUE!</v>
      </c>
      <c r="AF106" s="75" t="e">
        <f t="shared" si="18"/>
        <v>#VALUE!</v>
      </c>
      <c r="AG106" s="75" t="e">
        <f t="shared" si="20"/>
        <v>#VALUE!</v>
      </c>
      <c r="AH106" s="75" t="e">
        <f t="shared" si="21"/>
        <v>#VALUE!</v>
      </c>
      <c r="AI106" s="75" t="e">
        <f t="shared" si="22"/>
        <v>#VALUE!</v>
      </c>
      <c r="AJ106" s="80" t="e">
        <f t="shared" si="23"/>
        <v>#VALUE!</v>
      </c>
      <c r="AK106" s="79" t="str">
        <f>(IFERROR(VLOOKUP(AB106,Categories!$A$2:$B$20,2,1),""))</f>
        <v/>
      </c>
      <c r="AL106" s="79" t="str">
        <f ca="1">IFERROR(VLOOKUP((HLOOKUP((VLOOKUP($AB106,Categories!$A$2:$F$20,3,1)), $AB$3:$AJ106, (ROW()-ROW($AB$3)+1), 0)), INDIRECT(VLOOKUP($AB106,Categories!$A$2:$F$20,6,1)),2,0),AK106)</f>
        <v/>
      </c>
      <c r="AM106" s="79" t="str">
        <f ca="1">IFERROR(VLOOKUP((HLOOKUP((VLOOKUP($AB106,Categories!$A$2:$F$20,4,1)),$AB$3:$AJ106,(ROW()-ROW($AB$3)+1),0)),INDIRECT(VLOOKUP($AB106,Categories!$A$2:$H$20,7,1)),2,0),"")</f>
        <v/>
      </c>
      <c r="AN106" s="79" t="str">
        <f ca="1">IFERROR(VLOOKUP((HLOOKUP((VLOOKUP($AB106,Categories!$A$2:$F$20,5,1)), $AB$3:$AJ106, (ROW()-ROW($AB$3)+1), 0)), INDIRECT(VLOOKUP($AB106,Categories!$A$2:$H$20,8,1)),2,0),"")</f>
        <v/>
      </c>
      <c r="AO106" s="79" t="str">
        <f t="shared" ca="1" si="24"/>
        <v/>
      </c>
      <c r="AP106" s="81"/>
      <c r="AQ106" s="70" t="str">
        <f>IFERROR(VLOOKUP(VALUE(MID(AP106,1,1)),AdditionalElements!$A$2:$B$50,2,0),"")</f>
        <v/>
      </c>
      <c r="AR106" s="70" t="str">
        <f>IFERROR(VLOOKUP(VALUE(MID(AP106,2,1)),AdditionalElements!$H$2:$I$50,2,0),"")</f>
        <v/>
      </c>
      <c r="AS106" s="70" t="str">
        <f>IFERROR(VLOOKUP(VALUE(MID(AP106,3,1)),AdditionalElements!$O$2:$P$50,2,0),"")</f>
        <v/>
      </c>
      <c r="AT106" s="70" t="str">
        <f>IFERROR(VLOOKUP(VALUE(MID(AP106,4,1)),AdditionalElements!$V$2:$W$50,2,0),"")</f>
        <v/>
      </c>
      <c r="AU106" s="71"/>
      <c r="AV106" s="79" t="str">
        <f>IFERROR(IF(VALUE(MID(AU106,1,1))=1, VLOOKUP(VALUE(MID(AU106,1,1)), TxtPanelShape!$A$2:$C$50, 3, 0), (IF(VALUE(MID(AU106,1,1))&gt;=7, VLOOKUP(VALUE(MID(AU106,1,1)), TxtPanelShape!$A$2:$C$50, 3, 0),VLOOKUP(VALUE(MID(AU106,1,2)),TxtPanelShape!$A$2:$C$50,3,0)))), "")</f>
        <v/>
      </c>
      <c r="AW106" s="79" t="str">
        <f>IFERROR(IF(VALUE(MID(AU106,1,1))=1, ", "&amp;VLOOKUP(VALUE(MID(AU106,2,1)), TxtPanelShape!$H$2:$I$50, 2, 0), IF(VALUE(MID(AU106,1,1))&gt;=7, ", "&amp;VLOOKUP(VALUE(MID(AU106,2,1)), TxtPanelShape!$H$2:$I$50, 2, 0),"")), "")</f>
        <v/>
      </c>
      <c r="AX106" s="79" t="str">
        <f>IFERROR(IF(VALUE(MID(AU106,1,1))=1, ", "&amp;VLOOKUP(VALUE(MID(AU106,3,1)), TxtPanelShape!$O$2:$P$50, 2, 0), IF(VALUE(MID(AU106,1,1))&gt;=7, ", "&amp;VLOOKUP(VALUE(MID(AU106,3,1)), TxtPanelShape!$O$2:$P$50, 2, 0),"")),"")</f>
        <v/>
      </c>
      <c r="AY106" s="79" t="str">
        <f>IFERROR("; "&amp;VLOOKUP(VALUE(MID(AU106,4,1)), TxtPanelShape!$V$2:$W$50,2,0),"")</f>
        <v/>
      </c>
      <c r="AZ106" s="79" t="str">
        <f t="shared" si="25"/>
        <v/>
      </c>
      <c r="BA106" s="71"/>
      <c r="BB106" s="79" t="str">
        <f>IFERROR(IF(VALUE(MID(BA106,1,1))=1, VLOOKUP(VALUE(MID(BA106,1,1)), TxtPanelShape!$A$2:$C$50, 3, 0), (IF(VALUE(MID(BA106,1,1))&gt;=7, VLOOKUP(VALUE(MID(BA106,1,1)), TxtPanelShape!$A$2:$C$50, 3, 0),VLOOKUP(VALUE(MID(BA106,1,2)),TxtPanelShape!$A$2:$C$50,3,0)))), "")</f>
        <v/>
      </c>
      <c r="BC106" s="79" t="str">
        <f>IFERROR(IF(VALUE(MID(BA106,1,1))=1, ", "&amp;VLOOKUP(VALUE(MID(BA106,2,1)), TxtPanelShape!$H$2:$I$50, 2, 0), IF(VALUE(MID(BA106,1,1))&gt;=7, ", "&amp;VLOOKUP(VALUE(MID(BA106,2,1)), TxtPanelShape!$H$2:$I$50, 2, 0),"")), "")</f>
        <v/>
      </c>
      <c r="BD106" s="79" t="str">
        <f>IFERROR(IF(VALUE(MID(BA106,1,1))=1, ", "&amp;VLOOKUP(VALUE(MID(BA106,3,1)), TxtPanelShape!$O$2:$P$50, 2, 0), IF(VALUE(MID(BA106,1,1))&gt;=7, ", "&amp;VLOOKUP(VALUE(MID(BA106,3,1)), TxtPanelShape!$O$2:$P$50, 2, 0),"")),"")</f>
        <v/>
      </c>
      <c r="BE106" s="79" t="str">
        <f>IFERROR("; "&amp;VLOOKUP(VALUE(MID(BA106,4,1)), TxtPanelShape!$V$2:$W$50,2,0),"")</f>
        <v/>
      </c>
      <c r="BF106" s="79" t="str">
        <f t="shared" si="26"/>
        <v/>
      </c>
      <c r="BG106" s="71"/>
      <c r="BH106" s="79" t="str">
        <f>IFERROR(VLOOKUP(BG106, TxtPanelDefinition!$A$2:$B$50, 2, 0),"")</f>
        <v/>
      </c>
      <c r="BI106" s="71"/>
      <c r="BJ106" s="79" t="str">
        <f>IFERROR(VLOOKUP(BI106, TxtPanelDefinition!$A$2:$B$50, 2, 0),"")</f>
        <v/>
      </c>
      <c r="BK106" s="71"/>
      <c r="BL106" s="79" t="str">
        <f>IFERROR(VLOOKUP(BK106, InscrTechniques!$A$2:$B$50, 2, 0),"")</f>
        <v/>
      </c>
      <c r="BM106" s="71"/>
      <c r="BN106" s="79" t="str">
        <f>IFERROR(VLOOKUP(BM106, InscrTechniques!$A$2:$B$50, 2, 0),"")</f>
        <v/>
      </c>
      <c r="BO106" s="71"/>
      <c r="BP106" s="79" t="str">
        <f>IFERROR(VLOOKUP(BO106, InscrTechniques!$A$2:$B$50, 2, 0),"")</f>
        <v/>
      </c>
      <c r="BQ106" s="71"/>
      <c r="BR106" s="79" t="str">
        <f>IFERROR(VLOOKUP(BQ106, InscrTechniques!$A$2:$B$50, 2, 0),"")</f>
        <v/>
      </c>
      <c r="BS106" s="71"/>
      <c r="BT106" s="79" t="str">
        <f>IFERROR(VLOOKUP(BS106, InscrTechniques!$A$2:$B$50, 2, 0),"")</f>
        <v/>
      </c>
      <c r="BU106" s="71"/>
      <c r="BV106" s="79" t="str">
        <f>IFERROR(VLOOKUP(BU106, InscrTechniques!$A$2:$B$50, 2, 0),"")</f>
        <v/>
      </c>
      <c r="BW106" s="125"/>
      <c r="BX106" s="79" t="str">
        <f>IFERROR(VLOOKUP(BW106, InscrTechniques!$A$2:$B$50, 2, 0),"")</f>
        <v/>
      </c>
      <c r="BY106" s="125"/>
      <c r="BZ106" s="79" t="str">
        <f>IFERROR(VLOOKUP(BY106, InscrTechniques!$A$2:$B$50, 2, 0),"")</f>
        <v/>
      </c>
      <c r="CA106" s="74"/>
      <c r="CB106" s="114" t="str">
        <f>IFERROR(VLOOKUP(CA106, LetterStyle!$A$2:$B$50, 2, 0),"")</f>
        <v/>
      </c>
      <c r="CC106" s="74"/>
      <c r="CD106" s="114" t="str">
        <f>IFERROR(VLOOKUP(CC106, LetterStyle!$A$2:$B$50, 2, 0),"")</f>
        <v/>
      </c>
      <c r="CE106" s="74"/>
      <c r="CF106" s="114" t="str">
        <f>IFERROR(VLOOKUP(CE106, LetterStyle!$A$2:$B$50, 2, 0),"")</f>
        <v/>
      </c>
      <c r="CG106" s="74"/>
      <c r="CH106" s="79" t="str">
        <f>IFERROR(VLOOKUP(CG106, LetterStyle!$A$2:$B$50, 2, 0),"")</f>
        <v/>
      </c>
      <c r="CI106" s="71"/>
      <c r="CJ106" s="79" t="str">
        <f>IFERROR(VLOOKUP(CI106, DecMotifs!$A$1:$B$306, 2, 0),"")</f>
        <v/>
      </c>
      <c r="CK106" s="71"/>
      <c r="CL106" s="79" t="str">
        <f>IFERROR(VLOOKUP(CK106, DecMotifs!$A$1:$B$306, 2, 0),"")</f>
        <v/>
      </c>
      <c r="CM106" s="71"/>
      <c r="CN106" s="79" t="str">
        <f>IFERROR(VLOOKUP(CM106, DecMotifs!$A$1:$B$306, 2, 0),"")</f>
        <v/>
      </c>
      <c r="CO106" s="71"/>
      <c r="CP106" s="79" t="str">
        <f>IFERROR(VLOOKUP(CO106, MarginalDec!$A$2:$B$253, 2, 0),"")</f>
        <v/>
      </c>
      <c r="CQ106" s="71"/>
      <c r="CR106" s="79" t="str">
        <f>IFERROR(VLOOKUP(CQ106, MarginalDec!$A$2:$B$253, 2, 0),"")</f>
        <v/>
      </c>
      <c r="CS106" s="71"/>
      <c r="CT106" s="79" t="str">
        <f>IFERROR(VLOOKUP(CS106, MarginalDec!$A$2:$B$253, 2, 0),"")</f>
        <v/>
      </c>
      <c r="CU106" s="71"/>
      <c r="CV106" s="79" t="str">
        <f>IF(ISBLANK(CU106),"", IFERROR(VLOOKUP(CU106, Tooling!$A$2:$B$252, 2, 0),""))</f>
        <v/>
      </c>
      <c r="CW106" s="71"/>
      <c r="CX106" s="79" t="str">
        <f>IF(ISBLANK(CW106),"", IFERROR(VLOOKUP(CW106, Tooling!$A$2:$B$252, 2, 0),""))</f>
        <v/>
      </c>
      <c r="CY106" s="71"/>
      <c r="CZ106" s="79" t="str">
        <f>IF(ISBLANK(CY106),"", IFERROR(VLOOKUP(CY106, Repairs!$A$2:$B$252, 2, 0),""))</f>
        <v/>
      </c>
      <c r="DA106" s="77"/>
      <c r="DB106" s="71"/>
      <c r="DC106" s="79" t="str">
        <f>IFERROR(VLOOKUP(DB106, DatingReason!$A$2:$B$252, 2, 0),"")</f>
        <v/>
      </c>
      <c r="DD106" s="123" t="str">
        <f t="shared" si="27"/>
        <v/>
      </c>
      <c r="DF106" s="119" t="str">
        <f t="array" ref="DF106">IF(AND($B106&lt;&gt;"", $DE106&lt;&gt;"", $DE106&lt;&gt;"No"),MAX(IF($B106=PEOPLE!$B$4:$B$1000, PEOPLE!$Q$4:$Q$1000,""))+100,"")</f>
        <v/>
      </c>
      <c r="DG106" s="68"/>
      <c r="DH106" s="76">
        <f>COUNTIF(PEOPLE!B:B, MEMORIALS!B106)</f>
        <v>0</v>
      </c>
      <c r="DI106" s="82"/>
      <c r="DJ106" s="82"/>
      <c r="DK106" s="82"/>
      <c r="DL106" s="68"/>
      <c r="DM106" s="68"/>
      <c r="DN106" s="68"/>
      <c r="DO106" s="68"/>
      <c r="DP106" s="68"/>
    </row>
    <row r="107" spans="1:120" ht="15" customHeight="1" x14ac:dyDescent="0.25">
      <c r="A107" s="68"/>
      <c r="B107" s="69"/>
      <c r="C107" s="68"/>
      <c r="D107" s="68"/>
      <c r="E107" s="70" t="str">
        <f>IF(D107="","",VLOOKUP(D107,Denomination!$A$2:$B$50, 2, 0))</f>
        <v/>
      </c>
      <c r="F107" s="68"/>
      <c r="G107" s="71"/>
      <c r="H107" s="70" t="str">
        <f>IF(G107="","",VLOOKUP(G107,MCondition!$A$2:$B$50, 2, 0))</f>
        <v/>
      </c>
      <c r="I107" s="72"/>
      <c r="J107" s="71"/>
      <c r="K107" s="70" t="str">
        <f>IF(J107="","",VLOOKUP(J107,ICondition!$A$2:$B$50, 2, 0))</f>
        <v/>
      </c>
      <c r="L107" s="73"/>
      <c r="M107" s="73"/>
      <c r="N107" s="73"/>
      <c r="O107" s="73"/>
      <c r="P107" s="73"/>
      <c r="Q107" s="73"/>
      <c r="R107" s="78"/>
      <c r="S107" s="79" t="str">
        <f>IFERROR(VLOOKUP(R107,Material!$A$2:$B$59, 2, 0),"")</f>
        <v/>
      </c>
      <c r="T107" s="71"/>
      <c r="U107" s="79" t="str">
        <f>IFERROR(VLOOKUP(T107,Material!$A$2:$B$59, 2, 0),"")</f>
        <v/>
      </c>
      <c r="V107" s="71"/>
      <c r="W107" s="79" t="str">
        <f>IFERROR(VLOOKUP(V107,Material!$A$2:$B$59, 2, 0),"")</f>
        <v/>
      </c>
      <c r="X107" s="71"/>
      <c r="Y107" s="79" t="str">
        <f>IFERROR(VLOOKUP(X107,Material!$A$2:$B$59, 2, 0),"")</f>
        <v/>
      </c>
      <c r="Z107" s="71"/>
      <c r="AA107" s="79" t="str">
        <f>IFERROR(VLOOKUP(Z107,Material!$A$2:$B$59, 2, 0),"")</f>
        <v/>
      </c>
      <c r="AB107" s="74"/>
      <c r="AC107" s="75" t="e">
        <f t="shared" si="16"/>
        <v>#VALUE!</v>
      </c>
      <c r="AD107" s="75" t="e">
        <f t="shared" si="17"/>
        <v>#VALUE!</v>
      </c>
      <c r="AE107" s="75" t="e">
        <f t="shared" si="19"/>
        <v>#VALUE!</v>
      </c>
      <c r="AF107" s="75" t="e">
        <f t="shared" si="18"/>
        <v>#VALUE!</v>
      </c>
      <c r="AG107" s="75" t="e">
        <f t="shared" si="20"/>
        <v>#VALUE!</v>
      </c>
      <c r="AH107" s="75" t="e">
        <f t="shared" si="21"/>
        <v>#VALUE!</v>
      </c>
      <c r="AI107" s="75" t="e">
        <f t="shared" si="22"/>
        <v>#VALUE!</v>
      </c>
      <c r="AJ107" s="80" t="e">
        <f t="shared" si="23"/>
        <v>#VALUE!</v>
      </c>
      <c r="AK107" s="79" t="str">
        <f>(IFERROR(VLOOKUP(AB107,Categories!$A$2:$B$20,2,1),""))</f>
        <v/>
      </c>
      <c r="AL107" s="79" t="str">
        <f ca="1">IFERROR(VLOOKUP((HLOOKUP((VLOOKUP($AB107,Categories!$A$2:$F$20,3,1)), $AB$3:$AJ107, (ROW()-ROW($AB$3)+1), 0)), INDIRECT(VLOOKUP($AB107,Categories!$A$2:$F$20,6,1)),2,0),AK107)</f>
        <v/>
      </c>
      <c r="AM107" s="79" t="str">
        <f ca="1">IFERROR(VLOOKUP((HLOOKUP((VLOOKUP($AB107,Categories!$A$2:$F$20,4,1)),$AB$3:$AJ107,(ROW()-ROW($AB$3)+1),0)),INDIRECT(VLOOKUP($AB107,Categories!$A$2:$H$20,7,1)),2,0),"")</f>
        <v/>
      </c>
      <c r="AN107" s="79" t="str">
        <f ca="1">IFERROR(VLOOKUP((HLOOKUP((VLOOKUP($AB107,Categories!$A$2:$F$20,5,1)), $AB$3:$AJ107, (ROW()-ROW($AB$3)+1), 0)), INDIRECT(VLOOKUP($AB107,Categories!$A$2:$H$20,8,1)),2,0),"")</f>
        <v/>
      </c>
      <c r="AO107" s="79" t="str">
        <f t="shared" ca="1" si="24"/>
        <v/>
      </c>
      <c r="AP107" s="81"/>
      <c r="AQ107" s="70" t="str">
        <f>IFERROR(VLOOKUP(VALUE(MID(AP107,1,1)),AdditionalElements!$A$2:$B$50,2,0),"")</f>
        <v/>
      </c>
      <c r="AR107" s="70" t="str">
        <f>IFERROR(VLOOKUP(VALUE(MID(AP107,2,1)),AdditionalElements!$H$2:$I$50,2,0),"")</f>
        <v/>
      </c>
      <c r="AS107" s="70" t="str">
        <f>IFERROR(VLOOKUP(VALUE(MID(AP107,3,1)),AdditionalElements!$O$2:$P$50,2,0),"")</f>
        <v/>
      </c>
      <c r="AT107" s="70" t="str">
        <f>IFERROR(VLOOKUP(VALUE(MID(AP107,4,1)),AdditionalElements!$V$2:$W$50,2,0),"")</f>
        <v/>
      </c>
      <c r="AU107" s="71"/>
      <c r="AV107" s="79" t="str">
        <f>IFERROR(IF(VALUE(MID(AU107,1,1))=1, VLOOKUP(VALUE(MID(AU107,1,1)), TxtPanelShape!$A$2:$C$50, 3, 0), (IF(VALUE(MID(AU107,1,1))&gt;=7, VLOOKUP(VALUE(MID(AU107,1,1)), TxtPanelShape!$A$2:$C$50, 3, 0),VLOOKUP(VALUE(MID(AU107,1,2)),TxtPanelShape!$A$2:$C$50,3,0)))), "")</f>
        <v/>
      </c>
      <c r="AW107" s="79" t="str">
        <f>IFERROR(IF(VALUE(MID(AU107,1,1))=1, ", "&amp;VLOOKUP(VALUE(MID(AU107,2,1)), TxtPanelShape!$H$2:$I$50, 2, 0), IF(VALUE(MID(AU107,1,1))&gt;=7, ", "&amp;VLOOKUP(VALUE(MID(AU107,2,1)), TxtPanelShape!$H$2:$I$50, 2, 0),"")), "")</f>
        <v/>
      </c>
      <c r="AX107" s="79" t="str">
        <f>IFERROR(IF(VALUE(MID(AU107,1,1))=1, ", "&amp;VLOOKUP(VALUE(MID(AU107,3,1)), TxtPanelShape!$O$2:$P$50, 2, 0), IF(VALUE(MID(AU107,1,1))&gt;=7, ", "&amp;VLOOKUP(VALUE(MID(AU107,3,1)), TxtPanelShape!$O$2:$P$50, 2, 0),"")),"")</f>
        <v/>
      </c>
      <c r="AY107" s="79" t="str">
        <f>IFERROR("; "&amp;VLOOKUP(VALUE(MID(AU107,4,1)), TxtPanelShape!$V$2:$W$50,2,0),"")</f>
        <v/>
      </c>
      <c r="AZ107" s="79" t="str">
        <f t="shared" si="25"/>
        <v/>
      </c>
      <c r="BA107" s="71"/>
      <c r="BB107" s="79" t="str">
        <f>IFERROR(IF(VALUE(MID(BA107,1,1))=1, VLOOKUP(VALUE(MID(BA107,1,1)), TxtPanelShape!$A$2:$C$50, 3, 0), (IF(VALUE(MID(BA107,1,1))&gt;=7, VLOOKUP(VALUE(MID(BA107,1,1)), TxtPanelShape!$A$2:$C$50, 3, 0),VLOOKUP(VALUE(MID(BA107,1,2)),TxtPanelShape!$A$2:$C$50,3,0)))), "")</f>
        <v/>
      </c>
      <c r="BC107" s="79" t="str">
        <f>IFERROR(IF(VALUE(MID(BA107,1,1))=1, ", "&amp;VLOOKUP(VALUE(MID(BA107,2,1)), TxtPanelShape!$H$2:$I$50, 2, 0), IF(VALUE(MID(BA107,1,1))&gt;=7, ", "&amp;VLOOKUP(VALUE(MID(BA107,2,1)), TxtPanelShape!$H$2:$I$50, 2, 0),"")), "")</f>
        <v/>
      </c>
      <c r="BD107" s="79" t="str">
        <f>IFERROR(IF(VALUE(MID(BA107,1,1))=1, ", "&amp;VLOOKUP(VALUE(MID(BA107,3,1)), TxtPanelShape!$O$2:$P$50, 2, 0), IF(VALUE(MID(BA107,1,1))&gt;=7, ", "&amp;VLOOKUP(VALUE(MID(BA107,3,1)), TxtPanelShape!$O$2:$P$50, 2, 0),"")),"")</f>
        <v/>
      </c>
      <c r="BE107" s="79" t="str">
        <f>IFERROR("; "&amp;VLOOKUP(VALUE(MID(BA107,4,1)), TxtPanelShape!$V$2:$W$50,2,0),"")</f>
        <v/>
      </c>
      <c r="BF107" s="79" t="str">
        <f t="shared" si="26"/>
        <v/>
      </c>
      <c r="BG107" s="71"/>
      <c r="BH107" s="79" t="str">
        <f>IFERROR(VLOOKUP(BG107, TxtPanelDefinition!$A$2:$B$50, 2, 0),"")</f>
        <v/>
      </c>
      <c r="BI107" s="71"/>
      <c r="BJ107" s="79" t="str">
        <f>IFERROR(VLOOKUP(BI107, TxtPanelDefinition!$A$2:$B$50, 2, 0),"")</f>
        <v/>
      </c>
      <c r="BK107" s="71"/>
      <c r="BL107" s="79" t="str">
        <f>IFERROR(VLOOKUP(BK107, InscrTechniques!$A$2:$B$50, 2, 0),"")</f>
        <v/>
      </c>
      <c r="BM107" s="71"/>
      <c r="BN107" s="79" t="str">
        <f>IFERROR(VLOOKUP(BM107, InscrTechniques!$A$2:$B$50, 2, 0),"")</f>
        <v/>
      </c>
      <c r="BO107" s="71"/>
      <c r="BP107" s="79" t="str">
        <f>IFERROR(VLOOKUP(BO107, InscrTechniques!$A$2:$B$50, 2, 0),"")</f>
        <v/>
      </c>
      <c r="BQ107" s="71"/>
      <c r="BR107" s="79" t="str">
        <f>IFERROR(VLOOKUP(BQ107, InscrTechniques!$A$2:$B$50, 2, 0),"")</f>
        <v/>
      </c>
      <c r="BS107" s="71"/>
      <c r="BT107" s="79" t="str">
        <f>IFERROR(VLOOKUP(BS107, InscrTechniques!$A$2:$B$50, 2, 0),"")</f>
        <v/>
      </c>
      <c r="BU107" s="71"/>
      <c r="BV107" s="79" t="str">
        <f>IFERROR(VLOOKUP(BU107, InscrTechniques!$A$2:$B$50, 2, 0),"")</f>
        <v/>
      </c>
      <c r="BW107" s="125"/>
      <c r="BX107" s="79" t="str">
        <f>IFERROR(VLOOKUP(BW107, InscrTechniques!$A$2:$B$50, 2, 0),"")</f>
        <v/>
      </c>
      <c r="BY107" s="125"/>
      <c r="BZ107" s="79" t="str">
        <f>IFERROR(VLOOKUP(BY107, InscrTechniques!$A$2:$B$50, 2, 0),"")</f>
        <v/>
      </c>
      <c r="CA107" s="74"/>
      <c r="CB107" s="114" t="str">
        <f>IFERROR(VLOOKUP(CA107, LetterStyle!$A$2:$B$50, 2, 0),"")</f>
        <v/>
      </c>
      <c r="CC107" s="74"/>
      <c r="CD107" s="114" t="str">
        <f>IFERROR(VLOOKUP(CC107, LetterStyle!$A$2:$B$50, 2, 0),"")</f>
        <v/>
      </c>
      <c r="CE107" s="74"/>
      <c r="CF107" s="114" t="str">
        <f>IFERROR(VLOOKUP(CE107, LetterStyle!$A$2:$B$50, 2, 0),"")</f>
        <v/>
      </c>
      <c r="CG107" s="74"/>
      <c r="CH107" s="79" t="str">
        <f>IFERROR(VLOOKUP(CG107, LetterStyle!$A$2:$B$50, 2, 0),"")</f>
        <v/>
      </c>
      <c r="CI107" s="71"/>
      <c r="CJ107" s="79" t="str">
        <f>IFERROR(VLOOKUP(CI107, DecMotifs!$A$1:$B$306, 2, 0),"")</f>
        <v/>
      </c>
      <c r="CK107" s="71"/>
      <c r="CL107" s="79" t="str">
        <f>IFERROR(VLOOKUP(CK107, DecMotifs!$A$1:$B$306, 2, 0),"")</f>
        <v/>
      </c>
      <c r="CM107" s="71"/>
      <c r="CN107" s="79" t="str">
        <f>IFERROR(VLOOKUP(CM107, DecMotifs!$A$1:$B$306, 2, 0),"")</f>
        <v/>
      </c>
      <c r="CO107" s="71"/>
      <c r="CP107" s="79" t="str">
        <f>IFERROR(VLOOKUP(CO107, MarginalDec!$A$2:$B$253, 2, 0),"")</f>
        <v/>
      </c>
      <c r="CQ107" s="71"/>
      <c r="CR107" s="79" t="str">
        <f>IFERROR(VLOOKUP(CQ107, MarginalDec!$A$2:$B$253, 2, 0),"")</f>
        <v/>
      </c>
      <c r="CS107" s="71"/>
      <c r="CT107" s="79" t="str">
        <f>IFERROR(VLOOKUP(CS107, MarginalDec!$A$2:$B$253, 2, 0),"")</f>
        <v/>
      </c>
      <c r="CU107" s="71"/>
      <c r="CV107" s="79" t="str">
        <f>IF(ISBLANK(CU107),"", IFERROR(VLOOKUP(CU107, Tooling!$A$2:$B$252, 2, 0),""))</f>
        <v/>
      </c>
      <c r="CW107" s="71"/>
      <c r="CX107" s="79" t="str">
        <f>IF(ISBLANK(CW107),"", IFERROR(VLOOKUP(CW107, Tooling!$A$2:$B$252, 2, 0),""))</f>
        <v/>
      </c>
      <c r="CY107" s="71"/>
      <c r="CZ107" s="79" t="str">
        <f>IF(ISBLANK(CY107),"", IFERROR(VLOOKUP(CY107, Repairs!$A$2:$B$252, 2, 0),""))</f>
        <v/>
      </c>
      <c r="DA107" s="77"/>
      <c r="DB107" s="71"/>
      <c r="DC107" s="79" t="str">
        <f>IFERROR(VLOOKUP(DB107, DatingReason!$A$2:$B$252, 2, 0),"")</f>
        <v/>
      </c>
      <c r="DD107" s="123" t="str">
        <f t="shared" si="27"/>
        <v/>
      </c>
      <c r="DF107" s="119" t="str">
        <f t="array" ref="DF107">IF(AND($B107&lt;&gt;"", $DE107&lt;&gt;"", $DE107&lt;&gt;"No"),MAX(IF($B107=PEOPLE!$B$4:$B$1000, PEOPLE!$Q$4:$Q$1000,""))+100,"")</f>
        <v/>
      </c>
      <c r="DG107" s="68"/>
      <c r="DH107" s="76">
        <f>COUNTIF(PEOPLE!B:B, MEMORIALS!B107)</f>
        <v>0</v>
      </c>
      <c r="DI107" s="82"/>
      <c r="DJ107" s="82"/>
      <c r="DK107" s="82"/>
      <c r="DL107" s="68"/>
      <c r="DM107" s="68"/>
      <c r="DN107" s="68"/>
      <c r="DO107" s="68"/>
      <c r="DP107" s="68"/>
    </row>
    <row r="108" spans="1:120" ht="15" customHeight="1" x14ac:dyDescent="0.25">
      <c r="A108" s="68"/>
      <c r="B108" s="69"/>
      <c r="C108" s="68"/>
      <c r="D108" s="68"/>
      <c r="E108" s="70" t="str">
        <f>IF(D108="","",VLOOKUP(D108,Denomination!$A$2:$B$50, 2, 0))</f>
        <v/>
      </c>
      <c r="F108" s="68"/>
      <c r="G108" s="71"/>
      <c r="H108" s="70" t="str">
        <f>IF(G108="","",VLOOKUP(G108,MCondition!$A$2:$B$50, 2, 0))</f>
        <v/>
      </c>
      <c r="I108" s="72"/>
      <c r="J108" s="71"/>
      <c r="K108" s="70" t="str">
        <f>IF(J108="","",VLOOKUP(J108,ICondition!$A$2:$B$50, 2, 0))</f>
        <v/>
      </c>
      <c r="L108" s="73"/>
      <c r="M108" s="73"/>
      <c r="N108" s="73"/>
      <c r="O108" s="73"/>
      <c r="P108" s="73"/>
      <c r="Q108" s="73"/>
      <c r="R108" s="78"/>
      <c r="S108" s="79" t="str">
        <f>IFERROR(VLOOKUP(R108,Material!$A$2:$B$59, 2, 0),"")</f>
        <v/>
      </c>
      <c r="T108" s="71"/>
      <c r="U108" s="79" t="str">
        <f>IFERROR(VLOOKUP(T108,Material!$A$2:$B$59, 2, 0),"")</f>
        <v/>
      </c>
      <c r="V108" s="71"/>
      <c r="W108" s="79" t="str">
        <f>IFERROR(VLOOKUP(V108,Material!$A$2:$B$59, 2, 0),"")</f>
        <v/>
      </c>
      <c r="X108" s="71"/>
      <c r="Y108" s="79" t="str">
        <f>IFERROR(VLOOKUP(X108,Material!$A$2:$B$59, 2, 0),"")</f>
        <v/>
      </c>
      <c r="Z108" s="71"/>
      <c r="AA108" s="79" t="str">
        <f>IFERROR(VLOOKUP(Z108,Material!$A$2:$B$59, 2, 0),"")</f>
        <v/>
      </c>
      <c r="AB108" s="74"/>
      <c r="AC108" s="75" t="e">
        <f t="shared" si="16"/>
        <v>#VALUE!</v>
      </c>
      <c r="AD108" s="75" t="e">
        <f t="shared" si="17"/>
        <v>#VALUE!</v>
      </c>
      <c r="AE108" s="75" t="e">
        <f t="shared" si="19"/>
        <v>#VALUE!</v>
      </c>
      <c r="AF108" s="75" t="e">
        <f t="shared" si="18"/>
        <v>#VALUE!</v>
      </c>
      <c r="AG108" s="75" t="e">
        <f t="shared" si="20"/>
        <v>#VALUE!</v>
      </c>
      <c r="AH108" s="75" t="e">
        <f t="shared" si="21"/>
        <v>#VALUE!</v>
      </c>
      <c r="AI108" s="75" t="e">
        <f t="shared" si="22"/>
        <v>#VALUE!</v>
      </c>
      <c r="AJ108" s="80" t="e">
        <f t="shared" si="23"/>
        <v>#VALUE!</v>
      </c>
      <c r="AK108" s="79" t="str">
        <f>(IFERROR(VLOOKUP(AB108,Categories!$A$2:$B$20,2,1),""))</f>
        <v/>
      </c>
      <c r="AL108" s="79" t="str">
        <f ca="1">IFERROR(VLOOKUP((HLOOKUP((VLOOKUP($AB108,Categories!$A$2:$F$20,3,1)), $AB$3:$AJ108, (ROW()-ROW($AB$3)+1), 0)), INDIRECT(VLOOKUP($AB108,Categories!$A$2:$F$20,6,1)),2,0),AK108)</f>
        <v/>
      </c>
      <c r="AM108" s="79" t="str">
        <f ca="1">IFERROR(VLOOKUP((HLOOKUP((VLOOKUP($AB108,Categories!$A$2:$F$20,4,1)),$AB$3:$AJ108,(ROW()-ROW($AB$3)+1),0)),INDIRECT(VLOOKUP($AB108,Categories!$A$2:$H$20,7,1)),2,0),"")</f>
        <v/>
      </c>
      <c r="AN108" s="79" t="str">
        <f ca="1">IFERROR(VLOOKUP((HLOOKUP((VLOOKUP($AB108,Categories!$A$2:$F$20,5,1)), $AB$3:$AJ108, (ROW()-ROW($AB$3)+1), 0)), INDIRECT(VLOOKUP($AB108,Categories!$A$2:$H$20,8,1)),2,0),"")</f>
        <v/>
      </c>
      <c r="AO108" s="79" t="str">
        <f t="shared" ca="1" si="24"/>
        <v/>
      </c>
      <c r="AP108" s="81"/>
      <c r="AQ108" s="70" t="str">
        <f>IFERROR(VLOOKUP(VALUE(MID(AP108,1,1)),AdditionalElements!$A$2:$B$50,2,0),"")</f>
        <v/>
      </c>
      <c r="AR108" s="70" t="str">
        <f>IFERROR(VLOOKUP(VALUE(MID(AP108,2,1)),AdditionalElements!$H$2:$I$50,2,0),"")</f>
        <v/>
      </c>
      <c r="AS108" s="70" t="str">
        <f>IFERROR(VLOOKUP(VALUE(MID(AP108,3,1)),AdditionalElements!$O$2:$P$50,2,0),"")</f>
        <v/>
      </c>
      <c r="AT108" s="70" t="str">
        <f>IFERROR(VLOOKUP(VALUE(MID(AP108,4,1)),AdditionalElements!$V$2:$W$50,2,0),"")</f>
        <v/>
      </c>
      <c r="AU108" s="71"/>
      <c r="AV108" s="79" t="str">
        <f>IFERROR(IF(VALUE(MID(AU108,1,1))=1, VLOOKUP(VALUE(MID(AU108,1,1)), TxtPanelShape!$A$2:$C$50, 3, 0), (IF(VALUE(MID(AU108,1,1))&gt;=7, VLOOKUP(VALUE(MID(AU108,1,1)), TxtPanelShape!$A$2:$C$50, 3, 0),VLOOKUP(VALUE(MID(AU108,1,2)),TxtPanelShape!$A$2:$C$50,3,0)))), "")</f>
        <v/>
      </c>
      <c r="AW108" s="79" t="str">
        <f>IFERROR(IF(VALUE(MID(AU108,1,1))=1, ", "&amp;VLOOKUP(VALUE(MID(AU108,2,1)), TxtPanelShape!$H$2:$I$50, 2, 0), IF(VALUE(MID(AU108,1,1))&gt;=7, ", "&amp;VLOOKUP(VALUE(MID(AU108,2,1)), TxtPanelShape!$H$2:$I$50, 2, 0),"")), "")</f>
        <v/>
      </c>
      <c r="AX108" s="79" t="str">
        <f>IFERROR(IF(VALUE(MID(AU108,1,1))=1, ", "&amp;VLOOKUP(VALUE(MID(AU108,3,1)), TxtPanelShape!$O$2:$P$50, 2, 0), IF(VALUE(MID(AU108,1,1))&gt;=7, ", "&amp;VLOOKUP(VALUE(MID(AU108,3,1)), TxtPanelShape!$O$2:$P$50, 2, 0),"")),"")</f>
        <v/>
      </c>
      <c r="AY108" s="79" t="str">
        <f>IFERROR("; "&amp;VLOOKUP(VALUE(MID(AU108,4,1)), TxtPanelShape!$V$2:$W$50,2,0),"")</f>
        <v/>
      </c>
      <c r="AZ108" s="79" t="str">
        <f t="shared" si="25"/>
        <v/>
      </c>
      <c r="BA108" s="71"/>
      <c r="BB108" s="79" t="str">
        <f>IFERROR(IF(VALUE(MID(BA108,1,1))=1, VLOOKUP(VALUE(MID(BA108,1,1)), TxtPanelShape!$A$2:$C$50, 3, 0), (IF(VALUE(MID(BA108,1,1))&gt;=7, VLOOKUP(VALUE(MID(BA108,1,1)), TxtPanelShape!$A$2:$C$50, 3, 0),VLOOKUP(VALUE(MID(BA108,1,2)),TxtPanelShape!$A$2:$C$50,3,0)))), "")</f>
        <v/>
      </c>
      <c r="BC108" s="79" t="str">
        <f>IFERROR(IF(VALUE(MID(BA108,1,1))=1, ", "&amp;VLOOKUP(VALUE(MID(BA108,2,1)), TxtPanelShape!$H$2:$I$50, 2, 0), IF(VALUE(MID(BA108,1,1))&gt;=7, ", "&amp;VLOOKUP(VALUE(MID(BA108,2,1)), TxtPanelShape!$H$2:$I$50, 2, 0),"")), "")</f>
        <v/>
      </c>
      <c r="BD108" s="79" t="str">
        <f>IFERROR(IF(VALUE(MID(BA108,1,1))=1, ", "&amp;VLOOKUP(VALUE(MID(BA108,3,1)), TxtPanelShape!$O$2:$P$50, 2, 0), IF(VALUE(MID(BA108,1,1))&gt;=7, ", "&amp;VLOOKUP(VALUE(MID(BA108,3,1)), TxtPanelShape!$O$2:$P$50, 2, 0),"")),"")</f>
        <v/>
      </c>
      <c r="BE108" s="79" t="str">
        <f>IFERROR("; "&amp;VLOOKUP(VALUE(MID(BA108,4,1)), TxtPanelShape!$V$2:$W$50,2,0),"")</f>
        <v/>
      </c>
      <c r="BF108" s="79" t="str">
        <f t="shared" si="26"/>
        <v/>
      </c>
      <c r="BG108" s="71"/>
      <c r="BH108" s="79" t="str">
        <f>IFERROR(VLOOKUP(BG108, TxtPanelDefinition!$A$2:$B$50, 2, 0),"")</f>
        <v/>
      </c>
      <c r="BI108" s="71"/>
      <c r="BJ108" s="79" t="str">
        <f>IFERROR(VLOOKUP(BI108, TxtPanelDefinition!$A$2:$B$50, 2, 0),"")</f>
        <v/>
      </c>
      <c r="BK108" s="71"/>
      <c r="BL108" s="79" t="str">
        <f>IFERROR(VLOOKUP(BK108, InscrTechniques!$A$2:$B$50, 2, 0),"")</f>
        <v/>
      </c>
      <c r="BM108" s="71"/>
      <c r="BN108" s="79" t="str">
        <f>IFERROR(VLOOKUP(BM108, InscrTechniques!$A$2:$B$50, 2, 0),"")</f>
        <v/>
      </c>
      <c r="BO108" s="71"/>
      <c r="BP108" s="79" t="str">
        <f>IFERROR(VLOOKUP(BO108, InscrTechniques!$A$2:$B$50, 2, 0),"")</f>
        <v/>
      </c>
      <c r="BQ108" s="71"/>
      <c r="BR108" s="79" t="str">
        <f>IFERROR(VLOOKUP(BQ108, InscrTechniques!$A$2:$B$50, 2, 0),"")</f>
        <v/>
      </c>
      <c r="BS108" s="71"/>
      <c r="BT108" s="79" t="str">
        <f>IFERROR(VLOOKUP(BS108, InscrTechniques!$A$2:$B$50, 2, 0),"")</f>
        <v/>
      </c>
      <c r="BU108" s="71"/>
      <c r="BV108" s="79" t="str">
        <f>IFERROR(VLOOKUP(BU108, InscrTechniques!$A$2:$B$50, 2, 0),"")</f>
        <v/>
      </c>
      <c r="BW108" s="125"/>
      <c r="BX108" s="79" t="str">
        <f>IFERROR(VLOOKUP(BW108, InscrTechniques!$A$2:$B$50, 2, 0),"")</f>
        <v/>
      </c>
      <c r="BY108" s="125"/>
      <c r="BZ108" s="79" t="str">
        <f>IFERROR(VLOOKUP(BY108, InscrTechniques!$A$2:$B$50, 2, 0),"")</f>
        <v/>
      </c>
      <c r="CA108" s="74"/>
      <c r="CB108" s="114" t="str">
        <f>IFERROR(VLOOKUP(CA108, LetterStyle!$A$2:$B$50, 2, 0),"")</f>
        <v/>
      </c>
      <c r="CC108" s="74"/>
      <c r="CD108" s="114" t="str">
        <f>IFERROR(VLOOKUP(CC108, LetterStyle!$A$2:$B$50, 2, 0),"")</f>
        <v/>
      </c>
      <c r="CE108" s="74"/>
      <c r="CF108" s="114" t="str">
        <f>IFERROR(VLOOKUP(CE108, LetterStyle!$A$2:$B$50, 2, 0),"")</f>
        <v/>
      </c>
      <c r="CG108" s="74"/>
      <c r="CH108" s="79" t="str">
        <f>IFERROR(VLOOKUP(CG108, LetterStyle!$A$2:$B$50, 2, 0),"")</f>
        <v/>
      </c>
      <c r="CI108" s="71"/>
      <c r="CJ108" s="79" t="str">
        <f>IFERROR(VLOOKUP(CI108, DecMotifs!$A$1:$B$306, 2, 0),"")</f>
        <v/>
      </c>
      <c r="CK108" s="71"/>
      <c r="CL108" s="79" t="str">
        <f>IFERROR(VLOOKUP(CK108, DecMotifs!$A$1:$B$306, 2, 0),"")</f>
        <v/>
      </c>
      <c r="CM108" s="71"/>
      <c r="CN108" s="79" t="str">
        <f>IFERROR(VLOOKUP(CM108, DecMotifs!$A$1:$B$306, 2, 0),"")</f>
        <v/>
      </c>
      <c r="CO108" s="71"/>
      <c r="CP108" s="79" t="str">
        <f>IFERROR(VLOOKUP(CO108, MarginalDec!$A$2:$B$253, 2, 0),"")</f>
        <v/>
      </c>
      <c r="CQ108" s="71"/>
      <c r="CR108" s="79" t="str">
        <f>IFERROR(VLOOKUP(CQ108, MarginalDec!$A$2:$B$253, 2, 0),"")</f>
        <v/>
      </c>
      <c r="CS108" s="71"/>
      <c r="CT108" s="79" t="str">
        <f>IFERROR(VLOOKUP(CS108, MarginalDec!$A$2:$B$253, 2, 0),"")</f>
        <v/>
      </c>
      <c r="CU108" s="71"/>
      <c r="CV108" s="79" t="str">
        <f>IF(ISBLANK(CU108),"", IFERROR(VLOOKUP(CU108, Tooling!$A$2:$B$252, 2, 0),""))</f>
        <v/>
      </c>
      <c r="CW108" s="71"/>
      <c r="CX108" s="79" t="str">
        <f>IF(ISBLANK(CW108),"", IFERROR(VLOOKUP(CW108, Tooling!$A$2:$B$252, 2, 0),""))</f>
        <v/>
      </c>
      <c r="CY108" s="71"/>
      <c r="CZ108" s="79" t="str">
        <f>IF(ISBLANK(CY108),"", IFERROR(VLOOKUP(CY108, Repairs!$A$2:$B$252, 2, 0),""))</f>
        <v/>
      </c>
      <c r="DA108" s="77"/>
      <c r="DB108" s="71"/>
      <c r="DC108" s="79" t="str">
        <f>IFERROR(VLOOKUP(DB108, DatingReason!$A$2:$B$252, 2, 0),"")</f>
        <v/>
      </c>
      <c r="DD108" s="123" t="str">
        <f t="shared" si="27"/>
        <v/>
      </c>
      <c r="DF108" s="119" t="str">
        <f t="array" ref="DF108">IF(AND($B108&lt;&gt;"", $DE108&lt;&gt;"", $DE108&lt;&gt;"No"),MAX(IF($B108=PEOPLE!$B$4:$B$1000, PEOPLE!$Q$4:$Q$1000,""))+100,"")</f>
        <v/>
      </c>
      <c r="DG108" s="68"/>
      <c r="DH108" s="76">
        <f>COUNTIF(PEOPLE!B:B, MEMORIALS!B108)</f>
        <v>0</v>
      </c>
      <c r="DI108" s="82"/>
      <c r="DJ108" s="82"/>
      <c r="DK108" s="82"/>
      <c r="DL108" s="68"/>
      <c r="DM108" s="68"/>
      <c r="DN108" s="68"/>
      <c r="DO108" s="68"/>
      <c r="DP108" s="68"/>
    </row>
    <row r="109" spans="1:120" ht="15" customHeight="1" x14ac:dyDescent="0.25">
      <c r="A109" s="68"/>
      <c r="B109" s="69"/>
      <c r="C109" s="68"/>
      <c r="D109" s="68"/>
      <c r="E109" s="70" t="str">
        <f>IF(D109="","",VLOOKUP(D109,Denomination!$A$2:$B$50, 2, 0))</f>
        <v/>
      </c>
      <c r="F109" s="68"/>
      <c r="G109" s="71"/>
      <c r="H109" s="70" t="str">
        <f>IF(G109="","",VLOOKUP(G109,MCondition!$A$2:$B$50, 2, 0))</f>
        <v/>
      </c>
      <c r="I109" s="72"/>
      <c r="J109" s="71"/>
      <c r="K109" s="70" t="str">
        <f>IF(J109="","",VLOOKUP(J109,ICondition!$A$2:$B$50, 2, 0))</f>
        <v/>
      </c>
      <c r="L109" s="73"/>
      <c r="M109" s="73"/>
      <c r="N109" s="73"/>
      <c r="O109" s="73"/>
      <c r="P109" s="73"/>
      <c r="Q109" s="73"/>
      <c r="R109" s="78"/>
      <c r="S109" s="79" t="str">
        <f>IFERROR(VLOOKUP(R109,Material!$A$2:$B$59, 2, 0),"")</f>
        <v/>
      </c>
      <c r="T109" s="71"/>
      <c r="U109" s="79" t="str">
        <f>IFERROR(VLOOKUP(T109,Material!$A$2:$B$59, 2, 0),"")</f>
        <v/>
      </c>
      <c r="V109" s="71"/>
      <c r="W109" s="79" t="str">
        <f>IFERROR(VLOOKUP(V109,Material!$A$2:$B$59, 2, 0),"")</f>
        <v/>
      </c>
      <c r="X109" s="71"/>
      <c r="Y109" s="79" t="str">
        <f>IFERROR(VLOOKUP(X109,Material!$A$2:$B$59, 2, 0),"")</f>
        <v/>
      </c>
      <c r="Z109" s="71"/>
      <c r="AA109" s="79" t="str">
        <f>IFERROR(VLOOKUP(Z109,Material!$A$2:$B$59, 2, 0),"")</f>
        <v/>
      </c>
      <c r="AB109" s="74"/>
      <c r="AC109" s="75" t="e">
        <f t="shared" si="16"/>
        <v>#VALUE!</v>
      </c>
      <c r="AD109" s="75" t="e">
        <f t="shared" si="17"/>
        <v>#VALUE!</v>
      </c>
      <c r="AE109" s="75" t="e">
        <f t="shared" si="19"/>
        <v>#VALUE!</v>
      </c>
      <c r="AF109" s="75" t="e">
        <f t="shared" si="18"/>
        <v>#VALUE!</v>
      </c>
      <c r="AG109" s="75" t="e">
        <f t="shared" si="20"/>
        <v>#VALUE!</v>
      </c>
      <c r="AH109" s="75" t="e">
        <f t="shared" si="21"/>
        <v>#VALUE!</v>
      </c>
      <c r="AI109" s="75" t="e">
        <f t="shared" si="22"/>
        <v>#VALUE!</v>
      </c>
      <c r="AJ109" s="80" t="e">
        <f t="shared" si="23"/>
        <v>#VALUE!</v>
      </c>
      <c r="AK109" s="79" t="str">
        <f>(IFERROR(VLOOKUP(AB109,Categories!$A$2:$B$20,2,1),""))</f>
        <v/>
      </c>
      <c r="AL109" s="79" t="str">
        <f ca="1">IFERROR(VLOOKUP((HLOOKUP((VLOOKUP($AB109,Categories!$A$2:$F$20,3,1)), $AB$3:$AJ109, (ROW()-ROW($AB$3)+1), 0)), INDIRECT(VLOOKUP($AB109,Categories!$A$2:$F$20,6,1)),2,0),AK109)</f>
        <v/>
      </c>
      <c r="AM109" s="79" t="str">
        <f ca="1">IFERROR(VLOOKUP((HLOOKUP((VLOOKUP($AB109,Categories!$A$2:$F$20,4,1)),$AB$3:$AJ109,(ROW()-ROW($AB$3)+1),0)),INDIRECT(VLOOKUP($AB109,Categories!$A$2:$H$20,7,1)),2,0),"")</f>
        <v/>
      </c>
      <c r="AN109" s="79" t="str">
        <f ca="1">IFERROR(VLOOKUP((HLOOKUP((VLOOKUP($AB109,Categories!$A$2:$F$20,5,1)), $AB$3:$AJ109, (ROW()-ROW($AB$3)+1), 0)), INDIRECT(VLOOKUP($AB109,Categories!$A$2:$H$20,8,1)),2,0),"")</f>
        <v/>
      </c>
      <c r="AO109" s="79" t="str">
        <f t="shared" ca="1" si="24"/>
        <v/>
      </c>
      <c r="AP109" s="81"/>
      <c r="AQ109" s="70" t="str">
        <f>IFERROR(VLOOKUP(VALUE(MID(AP109,1,1)),AdditionalElements!$A$2:$B$50,2,0),"")</f>
        <v/>
      </c>
      <c r="AR109" s="70" t="str">
        <f>IFERROR(VLOOKUP(VALUE(MID(AP109,2,1)),AdditionalElements!$H$2:$I$50,2,0),"")</f>
        <v/>
      </c>
      <c r="AS109" s="70" t="str">
        <f>IFERROR(VLOOKUP(VALUE(MID(AP109,3,1)),AdditionalElements!$O$2:$P$50,2,0),"")</f>
        <v/>
      </c>
      <c r="AT109" s="70" t="str">
        <f>IFERROR(VLOOKUP(VALUE(MID(AP109,4,1)),AdditionalElements!$V$2:$W$50,2,0),"")</f>
        <v/>
      </c>
      <c r="AU109" s="71"/>
      <c r="AV109" s="79" t="str">
        <f>IFERROR(IF(VALUE(MID(AU109,1,1))=1, VLOOKUP(VALUE(MID(AU109,1,1)), TxtPanelShape!$A$2:$C$50, 3, 0), (IF(VALUE(MID(AU109,1,1))&gt;=7, VLOOKUP(VALUE(MID(AU109,1,1)), TxtPanelShape!$A$2:$C$50, 3, 0),VLOOKUP(VALUE(MID(AU109,1,2)),TxtPanelShape!$A$2:$C$50,3,0)))), "")</f>
        <v/>
      </c>
      <c r="AW109" s="79" t="str">
        <f>IFERROR(IF(VALUE(MID(AU109,1,1))=1, ", "&amp;VLOOKUP(VALUE(MID(AU109,2,1)), TxtPanelShape!$H$2:$I$50, 2, 0), IF(VALUE(MID(AU109,1,1))&gt;=7, ", "&amp;VLOOKUP(VALUE(MID(AU109,2,1)), TxtPanelShape!$H$2:$I$50, 2, 0),"")), "")</f>
        <v/>
      </c>
      <c r="AX109" s="79" t="str">
        <f>IFERROR(IF(VALUE(MID(AU109,1,1))=1, ", "&amp;VLOOKUP(VALUE(MID(AU109,3,1)), TxtPanelShape!$O$2:$P$50, 2, 0), IF(VALUE(MID(AU109,1,1))&gt;=7, ", "&amp;VLOOKUP(VALUE(MID(AU109,3,1)), TxtPanelShape!$O$2:$P$50, 2, 0),"")),"")</f>
        <v/>
      </c>
      <c r="AY109" s="79" t="str">
        <f>IFERROR("; "&amp;VLOOKUP(VALUE(MID(AU109,4,1)), TxtPanelShape!$V$2:$W$50,2,0),"")</f>
        <v/>
      </c>
      <c r="AZ109" s="79" t="str">
        <f t="shared" si="25"/>
        <v/>
      </c>
      <c r="BA109" s="71"/>
      <c r="BB109" s="79" t="str">
        <f>IFERROR(IF(VALUE(MID(BA109,1,1))=1, VLOOKUP(VALUE(MID(BA109,1,1)), TxtPanelShape!$A$2:$C$50, 3, 0), (IF(VALUE(MID(BA109,1,1))&gt;=7, VLOOKUP(VALUE(MID(BA109,1,1)), TxtPanelShape!$A$2:$C$50, 3, 0),VLOOKUP(VALUE(MID(BA109,1,2)),TxtPanelShape!$A$2:$C$50,3,0)))), "")</f>
        <v/>
      </c>
      <c r="BC109" s="79" t="str">
        <f>IFERROR(IF(VALUE(MID(BA109,1,1))=1, ", "&amp;VLOOKUP(VALUE(MID(BA109,2,1)), TxtPanelShape!$H$2:$I$50, 2, 0), IF(VALUE(MID(BA109,1,1))&gt;=7, ", "&amp;VLOOKUP(VALUE(MID(BA109,2,1)), TxtPanelShape!$H$2:$I$50, 2, 0),"")), "")</f>
        <v/>
      </c>
      <c r="BD109" s="79" t="str">
        <f>IFERROR(IF(VALUE(MID(BA109,1,1))=1, ", "&amp;VLOOKUP(VALUE(MID(BA109,3,1)), TxtPanelShape!$O$2:$P$50, 2, 0), IF(VALUE(MID(BA109,1,1))&gt;=7, ", "&amp;VLOOKUP(VALUE(MID(BA109,3,1)), TxtPanelShape!$O$2:$P$50, 2, 0),"")),"")</f>
        <v/>
      </c>
      <c r="BE109" s="79" t="str">
        <f>IFERROR("; "&amp;VLOOKUP(VALUE(MID(BA109,4,1)), TxtPanelShape!$V$2:$W$50,2,0),"")</f>
        <v/>
      </c>
      <c r="BF109" s="79" t="str">
        <f t="shared" si="26"/>
        <v/>
      </c>
      <c r="BG109" s="71"/>
      <c r="BH109" s="79" t="str">
        <f>IFERROR(VLOOKUP(BG109, TxtPanelDefinition!$A$2:$B$50, 2, 0),"")</f>
        <v/>
      </c>
      <c r="BI109" s="71"/>
      <c r="BJ109" s="79" t="str">
        <f>IFERROR(VLOOKUP(BI109, TxtPanelDefinition!$A$2:$B$50, 2, 0),"")</f>
        <v/>
      </c>
      <c r="BK109" s="71"/>
      <c r="BL109" s="79" t="str">
        <f>IFERROR(VLOOKUP(BK109, InscrTechniques!$A$2:$B$50, 2, 0),"")</f>
        <v/>
      </c>
      <c r="BM109" s="71"/>
      <c r="BN109" s="79" t="str">
        <f>IFERROR(VLOOKUP(BM109, InscrTechniques!$A$2:$B$50, 2, 0),"")</f>
        <v/>
      </c>
      <c r="BO109" s="71"/>
      <c r="BP109" s="79" t="str">
        <f>IFERROR(VLOOKUP(BO109, InscrTechniques!$A$2:$B$50, 2, 0),"")</f>
        <v/>
      </c>
      <c r="BQ109" s="71"/>
      <c r="BR109" s="79" t="str">
        <f>IFERROR(VLOOKUP(BQ109, InscrTechniques!$A$2:$B$50, 2, 0),"")</f>
        <v/>
      </c>
      <c r="BS109" s="71"/>
      <c r="BT109" s="79" t="str">
        <f>IFERROR(VLOOKUP(BS109, InscrTechniques!$A$2:$B$50, 2, 0),"")</f>
        <v/>
      </c>
      <c r="BU109" s="71"/>
      <c r="BV109" s="79" t="str">
        <f>IFERROR(VLOOKUP(BU109, InscrTechniques!$A$2:$B$50, 2, 0),"")</f>
        <v/>
      </c>
      <c r="BW109" s="125"/>
      <c r="BX109" s="79" t="str">
        <f>IFERROR(VLOOKUP(BW109, InscrTechniques!$A$2:$B$50, 2, 0),"")</f>
        <v/>
      </c>
      <c r="BY109" s="125"/>
      <c r="BZ109" s="79" t="str">
        <f>IFERROR(VLOOKUP(BY109, InscrTechniques!$A$2:$B$50, 2, 0),"")</f>
        <v/>
      </c>
      <c r="CA109" s="74"/>
      <c r="CB109" s="114" t="str">
        <f>IFERROR(VLOOKUP(CA109, LetterStyle!$A$2:$B$50, 2, 0),"")</f>
        <v/>
      </c>
      <c r="CC109" s="74"/>
      <c r="CD109" s="114" t="str">
        <f>IFERROR(VLOOKUP(CC109, LetterStyle!$A$2:$B$50, 2, 0),"")</f>
        <v/>
      </c>
      <c r="CE109" s="74"/>
      <c r="CF109" s="114" t="str">
        <f>IFERROR(VLOOKUP(CE109, LetterStyle!$A$2:$B$50, 2, 0),"")</f>
        <v/>
      </c>
      <c r="CG109" s="74"/>
      <c r="CH109" s="79" t="str">
        <f>IFERROR(VLOOKUP(CG109, LetterStyle!$A$2:$B$50, 2, 0),"")</f>
        <v/>
      </c>
      <c r="CI109" s="71"/>
      <c r="CJ109" s="79" t="str">
        <f>IFERROR(VLOOKUP(CI109, DecMotifs!$A$1:$B$306, 2, 0),"")</f>
        <v/>
      </c>
      <c r="CK109" s="71"/>
      <c r="CL109" s="79" t="str">
        <f>IFERROR(VLOOKUP(CK109, DecMotifs!$A$1:$B$306, 2, 0),"")</f>
        <v/>
      </c>
      <c r="CM109" s="71"/>
      <c r="CN109" s="79" t="str">
        <f>IFERROR(VLOOKUP(CM109, DecMotifs!$A$1:$B$306, 2, 0),"")</f>
        <v/>
      </c>
      <c r="CO109" s="71"/>
      <c r="CP109" s="79" t="str">
        <f>IFERROR(VLOOKUP(CO109, MarginalDec!$A$2:$B$253, 2, 0),"")</f>
        <v/>
      </c>
      <c r="CQ109" s="71"/>
      <c r="CR109" s="79" t="str">
        <f>IFERROR(VLOOKUP(CQ109, MarginalDec!$A$2:$B$253, 2, 0),"")</f>
        <v/>
      </c>
      <c r="CS109" s="71"/>
      <c r="CT109" s="79" t="str">
        <f>IFERROR(VLOOKUP(CS109, MarginalDec!$A$2:$B$253, 2, 0),"")</f>
        <v/>
      </c>
      <c r="CU109" s="71"/>
      <c r="CV109" s="79" t="str">
        <f>IF(ISBLANK(CU109),"", IFERROR(VLOOKUP(CU109, Tooling!$A$2:$B$252, 2, 0),""))</f>
        <v/>
      </c>
      <c r="CW109" s="71"/>
      <c r="CX109" s="79" t="str">
        <f>IF(ISBLANK(CW109),"", IFERROR(VLOOKUP(CW109, Tooling!$A$2:$B$252, 2, 0),""))</f>
        <v/>
      </c>
      <c r="CY109" s="71"/>
      <c r="CZ109" s="79" t="str">
        <f>IF(ISBLANK(CY109),"", IFERROR(VLOOKUP(CY109, Repairs!$A$2:$B$252, 2, 0),""))</f>
        <v/>
      </c>
      <c r="DA109" s="77"/>
      <c r="DB109" s="71"/>
      <c r="DC109" s="79" t="str">
        <f>IFERROR(VLOOKUP(DB109, DatingReason!$A$2:$B$252, 2, 0),"")</f>
        <v/>
      </c>
      <c r="DD109" s="123" t="str">
        <f t="shared" si="27"/>
        <v/>
      </c>
      <c r="DF109" s="119" t="str">
        <f t="array" ref="DF109">IF(AND($B109&lt;&gt;"", $DE109&lt;&gt;"", $DE109&lt;&gt;"No"),MAX(IF($B109=PEOPLE!$B$4:$B$1000, PEOPLE!$Q$4:$Q$1000,""))+100,"")</f>
        <v/>
      </c>
      <c r="DG109" s="68"/>
      <c r="DH109" s="76">
        <f>COUNTIF(PEOPLE!B:B, MEMORIALS!B109)</f>
        <v>0</v>
      </c>
      <c r="DI109" s="82"/>
      <c r="DJ109" s="82"/>
      <c r="DK109" s="82"/>
      <c r="DL109" s="68"/>
      <c r="DM109" s="68"/>
      <c r="DN109" s="68"/>
      <c r="DO109" s="68"/>
      <c r="DP109" s="68"/>
    </row>
    <row r="110" spans="1:120" ht="15" customHeight="1" x14ac:dyDescent="0.25">
      <c r="A110" s="68"/>
      <c r="B110" s="69"/>
      <c r="C110" s="68"/>
      <c r="D110" s="68"/>
      <c r="E110" s="70" t="str">
        <f>IF(D110="","",VLOOKUP(D110,Denomination!$A$2:$B$50, 2, 0))</f>
        <v/>
      </c>
      <c r="F110" s="68"/>
      <c r="G110" s="71"/>
      <c r="H110" s="70" t="str">
        <f>IF(G110="","",VLOOKUP(G110,MCondition!$A$2:$B$50, 2, 0))</f>
        <v/>
      </c>
      <c r="I110" s="72"/>
      <c r="J110" s="71"/>
      <c r="K110" s="70" t="str">
        <f>IF(J110="","",VLOOKUP(J110,ICondition!$A$2:$B$50, 2, 0))</f>
        <v/>
      </c>
      <c r="L110" s="73"/>
      <c r="M110" s="73"/>
      <c r="N110" s="73"/>
      <c r="O110" s="73"/>
      <c r="P110" s="73"/>
      <c r="Q110" s="73"/>
      <c r="R110" s="78"/>
      <c r="S110" s="79" t="str">
        <f>IFERROR(VLOOKUP(R110,Material!$A$2:$B$59, 2, 0),"")</f>
        <v/>
      </c>
      <c r="T110" s="71"/>
      <c r="U110" s="79" t="str">
        <f>IFERROR(VLOOKUP(T110,Material!$A$2:$B$59, 2, 0),"")</f>
        <v/>
      </c>
      <c r="V110" s="71"/>
      <c r="W110" s="79" t="str">
        <f>IFERROR(VLOOKUP(V110,Material!$A$2:$B$59, 2, 0),"")</f>
        <v/>
      </c>
      <c r="X110" s="71"/>
      <c r="Y110" s="79" t="str">
        <f>IFERROR(VLOOKUP(X110,Material!$A$2:$B$59, 2, 0),"")</f>
        <v/>
      </c>
      <c r="Z110" s="71"/>
      <c r="AA110" s="79" t="str">
        <f>IFERROR(VLOOKUP(Z110,Material!$A$2:$B$59, 2, 0),"")</f>
        <v/>
      </c>
      <c r="AB110" s="74"/>
      <c r="AC110" s="75" t="e">
        <f t="shared" si="16"/>
        <v>#VALUE!</v>
      </c>
      <c r="AD110" s="75" t="e">
        <f t="shared" si="17"/>
        <v>#VALUE!</v>
      </c>
      <c r="AE110" s="75" t="e">
        <f t="shared" si="19"/>
        <v>#VALUE!</v>
      </c>
      <c r="AF110" s="75" t="e">
        <f t="shared" si="18"/>
        <v>#VALUE!</v>
      </c>
      <c r="AG110" s="75" t="e">
        <f t="shared" si="20"/>
        <v>#VALUE!</v>
      </c>
      <c r="AH110" s="75" t="e">
        <f t="shared" si="21"/>
        <v>#VALUE!</v>
      </c>
      <c r="AI110" s="75" t="e">
        <f t="shared" si="22"/>
        <v>#VALUE!</v>
      </c>
      <c r="AJ110" s="80" t="e">
        <f t="shared" si="23"/>
        <v>#VALUE!</v>
      </c>
      <c r="AK110" s="79" t="str">
        <f>(IFERROR(VLOOKUP(AB110,Categories!$A$2:$B$20,2,1),""))</f>
        <v/>
      </c>
      <c r="AL110" s="79" t="str">
        <f ca="1">IFERROR(VLOOKUP((HLOOKUP((VLOOKUP($AB110,Categories!$A$2:$F$20,3,1)), $AB$3:$AJ110, (ROW()-ROW($AB$3)+1), 0)), INDIRECT(VLOOKUP($AB110,Categories!$A$2:$F$20,6,1)),2,0),AK110)</f>
        <v/>
      </c>
      <c r="AM110" s="79" t="str">
        <f ca="1">IFERROR(VLOOKUP((HLOOKUP((VLOOKUP($AB110,Categories!$A$2:$F$20,4,1)),$AB$3:$AJ110,(ROW()-ROW($AB$3)+1),0)),INDIRECT(VLOOKUP($AB110,Categories!$A$2:$H$20,7,1)),2,0),"")</f>
        <v/>
      </c>
      <c r="AN110" s="79" t="str">
        <f ca="1">IFERROR(VLOOKUP((HLOOKUP((VLOOKUP($AB110,Categories!$A$2:$F$20,5,1)), $AB$3:$AJ110, (ROW()-ROW($AB$3)+1), 0)), INDIRECT(VLOOKUP($AB110,Categories!$A$2:$H$20,8,1)),2,0),"")</f>
        <v/>
      </c>
      <c r="AO110" s="79" t="str">
        <f t="shared" ca="1" si="24"/>
        <v/>
      </c>
      <c r="AP110" s="81"/>
      <c r="AQ110" s="70" t="str">
        <f>IFERROR(VLOOKUP(VALUE(MID(AP110,1,1)),AdditionalElements!$A$2:$B$50,2,0),"")</f>
        <v/>
      </c>
      <c r="AR110" s="70" t="str">
        <f>IFERROR(VLOOKUP(VALUE(MID(AP110,2,1)),AdditionalElements!$H$2:$I$50,2,0),"")</f>
        <v/>
      </c>
      <c r="AS110" s="70" t="str">
        <f>IFERROR(VLOOKUP(VALUE(MID(AP110,3,1)),AdditionalElements!$O$2:$P$50,2,0),"")</f>
        <v/>
      </c>
      <c r="AT110" s="70" t="str">
        <f>IFERROR(VLOOKUP(VALUE(MID(AP110,4,1)),AdditionalElements!$V$2:$W$50,2,0),"")</f>
        <v/>
      </c>
      <c r="AU110" s="71"/>
      <c r="AV110" s="79" t="str">
        <f>IFERROR(IF(VALUE(MID(AU110,1,1))=1, VLOOKUP(VALUE(MID(AU110,1,1)), TxtPanelShape!$A$2:$C$50, 3, 0), (IF(VALUE(MID(AU110,1,1))&gt;=7, VLOOKUP(VALUE(MID(AU110,1,1)), TxtPanelShape!$A$2:$C$50, 3, 0),VLOOKUP(VALUE(MID(AU110,1,2)),TxtPanelShape!$A$2:$C$50,3,0)))), "")</f>
        <v/>
      </c>
      <c r="AW110" s="79" t="str">
        <f>IFERROR(IF(VALUE(MID(AU110,1,1))=1, ", "&amp;VLOOKUP(VALUE(MID(AU110,2,1)), TxtPanelShape!$H$2:$I$50, 2, 0), IF(VALUE(MID(AU110,1,1))&gt;=7, ", "&amp;VLOOKUP(VALUE(MID(AU110,2,1)), TxtPanelShape!$H$2:$I$50, 2, 0),"")), "")</f>
        <v/>
      </c>
      <c r="AX110" s="79" t="str">
        <f>IFERROR(IF(VALUE(MID(AU110,1,1))=1, ", "&amp;VLOOKUP(VALUE(MID(AU110,3,1)), TxtPanelShape!$O$2:$P$50, 2, 0), IF(VALUE(MID(AU110,1,1))&gt;=7, ", "&amp;VLOOKUP(VALUE(MID(AU110,3,1)), TxtPanelShape!$O$2:$P$50, 2, 0),"")),"")</f>
        <v/>
      </c>
      <c r="AY110" s="79" t="str">
        <f>IFERROR("; "&amp;VLOOKUP(VALUE(MID(AU110,4,1)), TxtPanelShape!$V$2:$W$50,2,0),"")</f>
        <v/>
      </c>
      <c r="AZ110" s="79" t="str">
        <f t="shared" si="25"/>
        <v/>
      </c>
      <c r="BA110" s="71"/>
      <c r="BB110" s="79" t="str">
        <f>IFERROR(IF(VALUE(MID(BA110,1,1))=1, VLOOKUP(VALUE(MID(BA110,1,1)), TxtPanelShape!$A$2:$C$50, 3, 0), (IF(VALUE(MID(BA110,1,1))&gt;=7, VLOOKUP(VALUE(MID(BA110,1,1)), TxtPanelShape!$A$2:$C$50, 3, 0),VLOOKUP(VALUE(MID(BA110,1,2)),TxtPanelShape!$A$2:$C$50,3,0)))), "")</f>
        <v/>
      </c>
      <c r="BC110" s="79" t="str">
        <f>IFERROR(IF(VALUE(MID(BA110,1,1))=1, ", "&amp;VLOOKUP(VALUE(MID(BA110,2,1)), TxtPanelShape!$H$2:$I$50, 2, 0), IF(VALUE(MID(BA110,1,1))&gt;=7, ", "&amp;VLOOKUP(VALUE(MID(BA110,2,1)), TxtPanelShape!$H$2:$I$50, 2, 0),"")), "")</f>
        <v/>
      </c>
      <c r="BD110" s="79" t="str">
        <f>IFERROR(IF(VALUE(MID(BA110,1,1))=1, ", "&amp;VLOOKUP(VALUE(MID(BA110,3,1)), TxtPanelShape!$O$2:$P$50, 2, 0), IF(VALUE(MID(BA110,1,1))&gt;=7, ", "&amp;VLOOKUP(VALUE(MID(BA110,3,1)), TxtPanelShape!$O$2:$P$50, 2, 0),"")),"")</f>
        <v/>
      </c>
      <c r="BE110" s="79" t="str">
        <f>IFERROR("; "&amp;VLOOKUP(VALUE(MID(BA110,4,1)), TxtPanelShape!$V$2:$W$50,2,0),"")</f>
        <v/>
      </c>
      <c r="BF110" s="79" t="str">
        <f t="shared" si="26"/>
        <v/>
      </c>
      <c r="BG110" s="71"/>
      <c r="BH110" s="79" t="str">
        <f>IFERROR(VLOOKUP(BG110, TxtPanelDefinition!$A$2:$B$50, 2, 0),"")</f>
        <v/>
      </c>
      <c r="BI110" s="71"/>
      <c r="BJ110" s="79" t="str">
        <f>IFERROR(VLOOKUP(BI110, TxtPanelDefinition!$A$2:$B$50, 2, 0),"")</f>
        <v/>
      </c>
      <c r="BK110" s="71"/>
      <c r="BL110" s="79" t="str">
        <f>IFERROR(VLOOKUP(BK110, InscrTechniques!$A$2:$B$50, 2, 0),"")</f>
        <v/>
      </c>
      <c r="BM110" s="71"/>
      <c r="BN110" s="79" t="str">
        <f>IFERROR(VLOOKUP(BM110, InscrTechniques!$A$2:$B$50, 2, 0),"")</f>
        <v/>
      </c>
      <c r="BO110" s="71"/>
      <c r="BP110" s="79" t="str">
        <f>IFERROR(VLOOKUP(BO110, InscrTechniques!$A$2:$B$50, 2, 0),"")</f>
        <v/>
      </c>
      <c r="BQ110" s="71"/>
      <c r="BR110" s="79" t="str">
        <f>IFERROR(VLOOKUP(BQ110, InscrTechniques!$A$2:$B$50, 2, 0),"")</f>
        <v/>
      </c>
      <c r="BS110" s="71"/>
      <c r="BT110" s="79" t="str">
        <f>IFERROR(VLOOKUP(BS110, InscrTechniques!$A$2:$B$50, 2, 0),"")</f>
        <v/>
      </c>
      <c r="BU110" s="71"/>
      <c r="BV110" s="79" t="str">
        <f>IFERROR(VLOOKUP(BU110, InscrTechniques!$A$2:$B$50, 2, 0),"")</f>
        <v/>
      </c>
      <c r="BW110" s="125"/>
      <c r="BX110" s="79" t="str">
        <f>IFERROR(VLOOKUP(BW110, InscrTechniques!$A$2:$B$50, 2, 0),"")</f>
        <v/>
      </c>
      <c r="BY110" s="125"/>
      <c r="BZ110" s="79" t="str">
        <f>IFERROR(VLOOKUP(BY110, InscrTechniques!$A$2:$B$50, 2, 0),"")</f>
        <v/>
      </c>
      <c r="CA110" s="74"/>
      <c r="CB110" s="114" t="str">
        <f>IFERROR(VLOOKUP(CA110, LetterStyle!$A$2:$B$50, 2, 0),"")</f>
        <v/>
      </c>
      <c r="CC110" s="74"/>
      <c r="CD110" s="114" t="str">
        <f>IFERROR(VLOOKUP(CC110, LetterStyle!$A$2:$B$50, 2, 0),"")</f>
        <v/>
      </c>
      <c r="CE110" s="74"/>
      <c r="CF110" s="114" t="str">
        <f>IFERROR(VLOOKUP(CE110, LetterStyle!$A$2:$B$50, 2, 0),"")</f>
        <v/>
      </c>
      <c r="CG110" s="74"/>
      <c r="CH110" s="79" t="str">
        <f>IFERROR(VLOOKUP(CG110, LetterStyle!$A$2:$B$50, 2, 0),"")</f>
        <v/>
      </c>
      <c r="CI110" s="71"/>
      <c r="CJ110" s="79" t="str">
        <f>IFERROR(VLOOKUP(CI110, DecMotifs!$A$1:$B$306, 2, 0),"")</f>
        <v/>
      </c>
      <c r="CK110" s="71"/>
      <c r="CL110" s="79" t="str">
        <f>IFERROR(VLOOKUP(CK110, DecMotifs!$A$1:$B$306, 2, 0),"")</f>
        <v/>
      </c>
      <c r="CM110" s="71"/>
      <c r="CN110" s="79" t="str">
        <f>IFERROR(VLOOKUP(CM110, DecMotifs!$A$1:$B$306, 2, 0),"")</f>
        <v/>
      </c>
      <c r="CO110" s="71"/>
      <c r="CP110" s="79" t="str">
        <f>IFERROR(VLOOKUP(CO110, MarginalDec!$A$2:$B$253, 2, 0),"")</f>
        <v/>
      </c>
      <c r="CQ110" s="71"/>
      <c r="CR110" s="79" t="str">
        <f>IFERROR(VLOOKUP(CQ110, MarginalDec!$A$2:$B$253, 2, 0),"")</f>
        <v/>
      </c>
      <c r="CS110" s="71"/>
      <c r="CT110" s="79" t="str">
        <f>IFERROR(VLOOKUP(CS110, MarginalDec!$A$2:$B$253, 2, 0),"")</f>
        <v/>
      </c>
      <c r="CU110" s="71"/>
      <c r="CV110" s="79" t="str">
        <f>IF(ISBLANK(CU110),"", IFERROR(VLOOKUP(CU110, Tooling!$A$2:$B$252, 2, 0),""))</f>
        <v/>
      </c>
      <c r="CW110" s="71"/>
      <c r="CX110" s="79" t="str">
        <f>IF(ISBLANK(CW110),"", IFERROR(VLOOKUP(CW110, Tooling!$A$2:$B$252, 2, 0),""))</f>
        <v/>
      </c>
      <c r="CY110" s="71"/>
      <c r="CZ110" s="79" t="str">
        <f>IF(ISBLANK(CY110),"", IFERROR(VLOOKUP(CY110, Repairs!$A$2:$B$252, 2, 0),""))</f>
        <v/>
      </c>
      <c r="DA110" s="77"/>
      <c r="DB110" s="71"/>
      <c r="DC110" s="79" t="str">
        <f>IFERROR(VLOOKUP(DB110, DatingReason!$A$2:$B$252, 2, 0),"")</f>
        <v/>
      </c>
      <c r="DD110" s="123" t="str">
        <f t="shared" si="27"/>
        <v/>
      </c>
      <c r="DF110" s="119" t="str">
        <f t="array" ref="DF110">IF(AND($B110&lt;&gt;"", $DE110&lt;&gt;"", $DE110&lt;&gt;"No"),MAX(IF($B110=PEOPLE!$B$4:$B$1000, PEOPLE!$Q$4:$Q$1000,""))+100,"")</f>
        <v/>
      </c>
      <c r="DG110" s="68"/>
      <c r="DH110" s="76">
        <f>COUNTIF(PEOPLE!B:B, MEMORIALS!B110)</f>
        <v>0</v>
      </c>
      <c r="DI110" s="82"/>
      <c r="DJ110" s="82"/>
      <c r="DK110" s="82"/>
      <c r="DL110" s="68"/>
      <c r="DM110" s="68"/>
      <c r="DN110" s="68"/>
      <c r="DO110" s="68"/>
      <c r="DP110" s="68"/>
    </row>
    <row r="111" spans="1:120" ht="15" customHeight="1" x14ac:dyDescent="0.25">
      <c r="A111" s="68"/>
      <c r="B111" s="69"/>
      <c r="C111" s="68"/>
      <c r="D111" s="68"/>
      <c r="E111" s="70" t="str">
        <f>IF(D111="","",VLOOKUP(D111,Denomination!$A$2:$B$50, 2, 0))</f>
        <v/>
      </c>
      <c r="F111" s="68"/>
      <c r="G111" s="71"/>
      <c r="H111" s="70" t="str">
        <f>IF(G111="","",VLOOKUP(G111,MCondition!$A$2:$B$50, 2, 0))</f>
        <v/>
      </c>
      <c r="I111" s="72"/>
      <c r="J111" s="71"/>
      <c r="K111" s="70" t="str">
        <f>IF(J111="","",VLOOKUP(J111,ICondition!$A$2:$B$50, 2, 0))</f>
        <v/>
      </c>
      <c r="L111" s="73"/>
      <c r="M111" s="73"/>
      <c r="N111" s="73"/>
      <c r="O111" s="73"/>
      <c r="P111" s="73"/>
      <c r="Q111" s="73"/>
      <c r="R111" s="78"/>
      <c r="S111" s="79" t="str">
        <f>IFERROR(VLOOKUP(R111,Material!$A$2:$B$59, 2, 0),"")</f>
        <v/>
      </c>
      <c r="T111" s="71"/>
      <c r="U111" s="79" t="str">
        <f>IFERROR(VLOOKUP(T111,Material!$A$2:$B$59, 2, 0),"")</f>
        <v/>
      </c>
      <c r="V111" s="71"/>
      <c r="W111" s="79" t="str">
        <f>IFERROR(VLOOKUP(V111,Material!$A$2:$B$59, 2, 0),"")</f>
        <v/>
      </c>
      <c r="X111" s="71"/>
      <c r="Y111" s="79" t="str">
        <f>IFERROR(VLOOKUP(X111,Material!$A$2:$B$59, 2, 0),"")</f>
        <v/>
      </c>
      <c r="Z111" s="71"/>
      <c r="AA111" s="79" t="str">
        <f>IFERROR(VLOOKUP(Z111,Material!$A$2:$B$59, 2, 0),"")</f>
        <v/>
      </c>
      <c r="AB111" s="74"/>
      <c r="AC111" s="75" t="e">
        <f t="shared" si="16"/>
        <v>#VALUE!</v>
      </c>
      <c r="AD111" s="75" t="e">
        <f t="shared" si="17"/>
        <v>#VALUE!</v>
      </c>
      <c r="AE111" s="75" t="e">
        <f t="shared" si="19"/>
        <v>#VALUE!</v>
      </c>
      <c r="AF111" s="75" t="e">
        <f t="shared" si="18"/>
        <v>#VALUE!</v>
      </c>
      <c r="AG111" s="75" t="e">
        <f t="shared" si="20"/>
        <v>#VALUE!</v>
      </c>
      <c r="AH111" s="75" t="e">
        <f t="shared" si="21"/>
        <v>#VALUE!</v>
      </c>
      <c r="AI111" s="75" t="e">
        <f t="shared" si="22"/>
        <v>#VALUE!</v>
      </c>
      <c r="AJ111" s="80" t="e">
        <f t="shared" si="23"/>
        <v>#VALUE!</v>
      </c>
      <c r="AK111" s="79" t="str">
        <f>(IFERROR(VLOOKUP(AB111,Categories!$A$2:$B$20,2,1),""))</f>
        <v/>
      </c>
      <c r="AL111" s="79" t="str">
        <f ca="1">IFERROR(VLOOKUP((HLOOKUP((VLOOKUP($AB111,Categories!$A$2:$F$20,3,1)), $AB$3:$AJ111, (ROW()-ROW($AB$3)+1), 0)), INDIRECT(VLOOKUP($AB111,Categories!$A$2:$F$20,6,1)),2,0),AK111)</f>
        <v/>
      </c>
      <c r="AM111" s="79" t="str">
        <f ca="1">IFERROR(VLOOKUP((HLOOKUP((VLOOKUP($AB111,Categories!$A$2:$F$20,4,1)),$AB$3:$AJ111,(ROW()-ROW($AB$3)+1),0)),INDIRECT(VLOOKUP($AB111,Categories!$A$2:$H$20,7,1)),2,0),"")</f>
        <v/>
      </c>
      <c r="AN111" s="79" t="str">
        <f ca="1">IFERROR(VLOOKUP((HLOOKUP((VLOOKUP($AB111,Categories!$A$2:$F$20,5,1)), $AB$3:$AJ111, (ROW()-ROW($AB$3)+1), 0)), INDIRECT(VLOOKUP($AB111,Categories!$A$2:$H$20,8,1)),2,0),"")</f>
        <v/>
      </c>
      <c r="AO111" s="79" t="str">
        <f t="shared" ca="1" si="24"/>
        <v/>
      </c>
      <c r="AP111" s="81"/>
      <c r="AQ111" s="70" t="str">
        <f>IFERROR(VLOOKUP(VALUE(MID(AP111,1,1)),AdditionalElements!$A$2:$B$50,2,0),"")</f>
        <v/>
      </c>
      <c r="AR111" s="70" t="str">
        <f>IFERROR(VLOOKUP(VALUE(MID(AP111,2,1)),AdditionalElements!$H$2:$I$50,2,0),"")</f>
        <v/>
      </c>
      <c r="AS111" s="70" t="str">
        <f>IFERROR(VLOOKUP(VALUE(MID(AP111,3,1)),AdditionalElements!$O$2:$P$50,2,0),"")</f>
        <v/>
      </c>
      <c r="AT111" s="70" t="str">
        <f>IFERROR(VLOOKUP(VALUE(MID(AP111,4,1)),AdditionalElements!$V$2:$W$50,2,0),"")</f>
        <v/>
      </c>
      <c r="AU111" s="71"/>
      <c r="AV111" s="79" t="str">
        <f>IFERROR(IF(VALUE(MID(AU111,1,1))=1, VLOOKUP(VALUE(MID(AU111,1,1)), TxtPanelShape!$A$2:$C$50, 3, 0), (IF(VALUE(MID(AU111,1,1))&gt;=7, VLOOKUP(VALUE(MID(AU111,1,1)), TxtPanelShape!$A$2:$C$50, 3, 0),VLOOKUP(VALUE(MID(AU111,1,2)),TxtPanelShape!$A$2:$C$50,3,0)))), "")</f>
        <v/>
      </c>
      <c r="AW111" s="79" t="str">
        <f>IFERROR(IF(VALUE(MID(AU111,1,1))=1, ", "&amp;VLOOKUP(VALUE(MID(AU111,2,1)), TxtPanelShape!$H$2:$I$50, 2, 0), IF(VALUE(MID(AU111,1,1))&gt;=7, ", "&amp;VLOOKUP(VALUE(MID(AU111,2,1)), TxtPanelShape!$H$2:$I$50, 2, 0),"")), "")</f>
        <v/>
      </c>
      <c r="AX111" s="79" t="str">
        <f>IFERROR(IF(VALUE(MID(AU111,1,1))=1, ", "&amp;VLOOKUP(VALUE(MID(AU111,3,1)), TxtPanelShape!$O$2:$P$50, 2, 0), IF(VALUE(MID(AU111,1,1))&gt;=7, ", "&amp;VLOOKUP(VALUE(MID(AU111,3,1)), TxtPanelShape!$O$2:$P$50, 2, 0),"")),"")</f>
        <v/>
      </c>
      <c r="AY111" s="79" t="str">
        <f>IFERROR("; "&amp;VLOOKUP(VALUE(MID(AU111,4,1)), TxtPanelShape!$V$2:$W$50,2,0),"")</f>
        <v/>
      </c>
      <c r="AZ111" s="79" t="str">
        <f t="shared" si="25"/>
        <v/>
      </c>
      <c r="BA111" s="71"/>
      <c r="BB111" s="79" t="str">
        <f>IFERROR(IF(VALUE(MID(BA111,1,1))=1, VLOOKUP(VALUE(MID(BA111,1,1)), TxtPanelShape!$A$2:$C$50, 3, 0), (IF(VALUE(MID(BA111,1,1))&gt;=7, VLOOKUP(VALUE(MID(BA111,1,1)), TxtPanelShape!$A$2:$C$50, 3, 0),VLOOKUP(VALUE(MID(BA111,1,2)),TxtPanelShape!$A$2:$C$50,3,0)))), "")</f>
        <v/>
      </c>
      <c r="BC111" s="79" t="str">
        <f>IFERROR(IF(VALUE(MID(BA111,1,1))=1, ", "&amp;VLOOKUP(VALUE(MID(BA111,2,1)), TxtPanelShape!$H$2:$I$50, 2, 0), IF(VALUE(MID(BA111,1,1))&gt;=7, ", "&amp;VLOOKUP(VALUE(MID(BA111,2,1)), TxtPanelShape!$H$2:$I$50, 2, 0),"")), "")</f>
        <v/>
      </c>
      <c r="BD111" s="79" t="str">
        <f>IFERROR(IF(VALUE(MID(BA111,1,1))=1, ", "&amp;VLOOKUP(VALUE(MID(BA111,3,1)), TxtPanelShape!$O$2:$P$50, 2, 0), IF(VALUE(MID(BA111,1,1))&gt;=7, ", "&amp;VLOOKUP(VALUE(MID(BA111,3,1)), TxtPanelShape!$O$2:$P$50, 2, 0),"")),"")</f>
        <v/>
      </c>
      <c r="BE111" s="79" t="str">
        <f>IFERROR("; "&amp;VLOOKUP(VALUE(MID(BA111,4,1)), TxtPanelShape!$V$2:$W$50,2,0),"")</f>
        <v/>
      </c>
      <c r="BF111" s="79" t="str">
        <f t="shared" si="26"/>
        <v/>
      </c>
      <c r="BG111" s="71"/>
      <c r="BH111" s="79" t="str">
        <f>IFERROR(VLOOKUP(BG111, TxtPanelDefinition!$A$2:$B$50, 2, 0),"")</f>
        <v/>
      </c>
      <c r="BI111" s="71"/>
      <c r="BJ111" s="79" t="str">
        <f>IFERROR(VLOOKUP(BI111, TxtPanelDefinition!$A$2:$B$50, 2, 0),"")</f>
        <v/>
      </c>
      <c r="BK111" s="71"/>
      <c r="BL111" s="79" t="str">
        <f>IFERROR(VLOOKUP(BK111, InscrTechniques!$A$2:$B$50, 2, 0),"")</f>
        <v/>
      </c>
      <c r="BM111" s="71"/>
      <c r="BN111" s="79" t="str">
        <f>IFERROR(VLOOKUP(BM111, InscrTechniques!$A$2:$B$50, 2, 0),"")</f>
        <v/>
      </c>
      <c r="BO111" s="71"/>
      <c r="BP111" s="79" t="str">
        <f>IFERROR(VLOOKUP(BO111, InscrTechniques!$A$2:$B$50, 2, 0),"")</f>
        <v/>
      </c>
      <c r="BQ111" s="71"/>
      <c r="BR111" s="79" t="str">
        <f>IFERROR(VLOOKUP(BQ111, InscrTechniques!$A$2:$B$50, 2, 0),"")</f>
        <v/>
      </c>
      <c r="BS111" s="71"/>
      <c r="BT111" s="79" t="str">
        <f>IFERROR(VLOOKUP(BS111, InscrTechniques!$A$2:$B$50, 2, 0),"")</f>
        <v/>
      </c>
      <c r="BU111" s="71"/>
      <c r="BV111" s="79" t="str">
        <f>IFERROR(VLOOKUP(BU111, InscrTechniques!$A$2:$B$50, 2, 0),"")</f>
        <v/>
      </c>
      <c r="BW111" s="125"/>
      <c r="BX111" s="79" t="str">
        <f>IFERROR(VLOOKUP(BW111, InscrTechniques!$A$2:$B$50, 2, 0),"")</f>
        <v/>
      </c>
      <c r="BY111" s="125"/>
      <c r="BZ111" s="79" t="str">
        <f>IFERROR(VLOOKUP(BY111, InscrTechniques!$A$2:$B$50, 2, 0),"")</f>
        <v/>
      </c>
      <c r="CA111" s="74"/>
      <c r="CB111" s="114" t="str">
        <f>IFERROR(VLOOKUP(CA111, LetterStyle!$A$2:$B$50, 2, 0),"")</f>
        <v/>
      </c>
      <c r="CC111" s="74"/>
      <c r="CD111" s="114" t="str">
        <f>IFERROR(VLOOKUP(CC111, LetterStyle!$A$2:$B$50, 2, 0),"")</f>
        <v/>
      </c>
      <c r="CE111" s="74"/>
      <c r="CF111" s="114" t="str">
        <f>IFERROR(VLOOKUP(CE111, LetterStyle!$A$2:$B$50, 2, 0),"")</f>
        <v/>
      </c>
      <c r="CG111" s="74"/>
      <c r="CH111" s="79" t="str">
        <f>IFERROR(VLOOKUP(CG111, LetterStyle!$A$2:$B$50, 2, 0),"")</f>
        <v/>
      </c>
      <c r="CI111" s="71"/>
      <c r="CJ111" s="79" t="str">
        <f>IFERROR(VLOOKUP(CI111, DecMotifs!$A$1:$B$306, 2, 0),"")</f>
        <v/>
      </c>
      <c r="CK111" s="71"/>
      <c r="CL111" s="79" t="str">
        <f>IFERROR(VLOOKUP(CK111, DecMotifs!$A$1:$B$306, 2, 0),"")</f>
        <v/>
      </c>
      <c r="CM111" s="71"/>
      <c r="CN111" s="79" t="str">
        <f>IFERROR(VLOOKUP(CM111, DecMotifs!$A$1:$B$306, 2, 0),"")</f>
        <v/>
      </c>
      <c r="CO111" s="71"/>
      <c r="CP111" s="79" t="str">
        <f>IFERROR(VLOOKUP(CO111, MarginalDec!$A$2:$B$253, 2, 0),"")</f>
        <v/>
      </c>
      <c r="CQ111" s="71"/>
      <c r="CR111" s="79" t="str">
        <f>IFERROR(VLOOKUP(CQ111, MarginalDec!$A$2:$B$253, 2, 0),"")</f>
        <v/>
      </c>
      <c r="CS111" s="71"/>
      <c r="CT111" s="79" t="str">
        <f>IFERROR(VLOOKUP(CS111, MarginalDec!$A$2:$B$253, 2, 0),"")</f>
        <v/>
      </c>
      <c r="CU111" s="71"/>
      <c r="CV111" s="79" t="str">
        <f>IF(ISBLANK(CU111),"", IFERROR(VLOOKUP(CU111, Tooling!$A$2:$B$252, 2, 0),""))</f>
        <v/>
      </c>
      <c r="CW111" s="71"/>
      <c r="CX111" s="79" t="str">
        <f>IF(ISBLANK(CW111),"", IFERROR(VLOOKUP(CW111, Tooling!$A$2:$B$252, 2, 0),""))</f>
        <v/>
      </c>
      <c r="CY111" s="71"/>
      <c r="CZ111" s="79" t="str">
        <f>IF(ISBLANK(CY111),"", IFERROR(VLOOKUP(CY111, Repairs!$A$2:$B$252, 2, 0),""))</f>
        <v/>
      </c>
      <c r="DA111" s="77"/>
      <c r="DB111" s="71"/>
      <c r="DC111" s="79" t="str">
        <f>IFERROR(VLOOKUP(DB111, DatingReason!$A$2:$B$252, 2, 0),"")</f>
        <v/>
      </c>
      <c r="DD111" s="123" t="str">
        <f t="shared" si="27"/>
        <v/>
      </c>
      <c r="DF111" s="119" t="str">
        <f t="array" ref="DF111">IF(AND($B111&lt;&gt;"", $DE111&lt;&gt;"", $DE111&lt;&gt;"No"),MAX(IF($B111=PEOPLE!$B$4:$B$1000, PEOPLE!$Q$4:$Q$1000,""))+100,"")</f>
        <v/>
      </c>
      <c r="DG111" s="68"/>
      <c r="DH111" s="76">
        <f>COUNTIF(PEOPLE!B:B, MEMORIALS!B111)</f>
        <v>0</v>
      </c>
      <c r="DI111" s="82"/>
      <c r="DJ111" s="82"/>
      <c r="DK111" s="82"/>
      <c r="DL111" s="68"/>
      <c r="DM111" s="68"/>
      <c r="DN111" s="68"/>
      <c r="DO111" s="68"/>
      <c r="DP111" s="68"/>
    </row>
    <row r="112" spans="1:120" ht="15" customHeight="1" x14ac:dyDescent="0.25">
      <c r="A112" s="68"/>
      <c r="B112" s="69"/>
      <c r="C112" s="68"/>
      <c r="D112" s="68"/>
      <c r="E112" s="70" t="str">
        <f>IF(D112="","",VLOOKUP(D112,Denomination!$A$2:$B$50, 2, 0))</f>
        <v/>
      </c>
      <c r="F112" s="68"/>
      <c r="G112" s="71"/>
      <c r="H112" s="70" t="str">
        <f>IF(G112="","",VLOOKUP(G112,MCondition!$A$2:$B$50, 2, 0))</f>
        <v/>
      </c>
      <c r="I112" s="72"/>
      <c r="J112" s="71"/>
      <c r="K112" s="70" t="str">
        <f>IF(J112="","",VLOOKUP(J112,ICondition!$A$2:$B$50, 2, 0))</f>
        <v/>
      </c>
      <c r="L112" s="73"/>
      <c r="M112" s="73"/>
      <c r="N112" s="73"/>
      <c r="O112" s="73"/>
      <c r="P112" s="73"/>
      <c r="Q112" s="73"/>
      <c r="R112" s="78"/>
      <c r="S112" s="79" t="str">
        <f>IFERROR(VLOOKUP(R112,Material!$A$2:$B$59, 2, 0),"")</f>
        <v/>
      </c>
      <c r="T112" s="71"/>
      <c r="U112" s="79" t="str">
        <f>IFERROR(VLOOKUP(T112,Material!$A$2:$B$59, 2, 0),"")</f>
        <v/>
      </c>
      <c r="V112" s="71"/>
      <c r="W112" s="79" t="str">
        <f>IFERROR(VLOOKUP(V112,Material!$A$2:$B$59, 2, 0),"")</f>
        <v/>
      </c>
      <c r="X112" s="71"/>
      <c r="Y112" s="79" t="str">
        <f>IFERROR(VLOOKUP(X112,Material!$A$2:$B$59, 2, 0),"")</f>
        <v/>
      </c>
      <c r="Z112" s="71"/>
      <c r="AA112" s="79" t="str">
        <f>IFERROR(VLOOKUP(Z112,Material!$A$2:$B$59, 2, 0),"")</f>
        <v/>
      </c>
      <c r="AB112" s="74"/>
      <c r="AC112" s="75" t="e">
        <f t="shared" si="16"/>
        <v>#VALUE!</v>
      </c>
      <c r="AD112" s="75" t="e">
        <f t="shared" si="17"/>
        <v>#VALUE!</v>
      </c>
      <c r="AE112" s="75" t="e">
        <f t="shared" si="19"/>
        <v>#VALUE!</v>
      </c>
      <c r="AF112" s="75" t="e">
        <f t="shared" si="18"/>
        <v>#VALUE!</v>
      </c>
      <c r="AG112" s="75" t="e">
        <f t="shared" si="20"/>
        <v>#VALUE!</v>
      </c>
      <c r="AH112" s="75" t="e">
        <f t="shared" si="21"/>
        <v>#VALUE!</v>
      </c>
      <c r="AI112" s="75" t="e">
        <f t="shared" si="22"/>
        <v>#VALUE!</v>
      </c>
      <c r="AJ112" s="80" t="e">
        <f t="shared" si="23"/>
        <v>#VALUE!</v>
      </c>
      <c r="AK112" s="79" t="str">
        <f>(IFERROR(VLOOKUP(AB112,Categories!$A$2:$B$20,2,1),""))</f>
        <v/>
      </c>
      <c r="AL112" s="79" t="str">
        <f ca="1">IFERROR(VLOOKUP((HLOOKUP((VLOOKUP($AB112,Categories!$A$2:$F$20,3,1)), $AB$3:$AJ112, (ROW()-ROW($AB$3)+1), 0)), INDIRECT(VLOOKUP($AB112,Categories!$A$2:$F$20,6,1)),2,0),AK112)</f>
        <v/>
      </c>
      <c r="AM112" s="79" t="str">
        <f ca="1">IFERROR(VLOOKUP((HLOOKUP((VLOOKUP($AB112,Categories!$A$2:$F$20,4,1)),$AB$3:$AJ112,(ROW()-ROW($AB$3)+1),0)),INDIRECT(VLOOKUP($AB112,Categories!$A$2:$H$20,7,1)),2,0),"")</f>
        <v/>
      </c>
      <c r="AN112" s="79" t="str">
        <f ca="1">IFERROR(VLOOKUP((HLOOKUP((VLOOKUP($AB112,Categories!$A$2:$F$20,5,1)), $AB$3:$AJ112, (ROW()-ROW($AB$3)+1), 0)), INDIRECT(VLOOKUP($AB112,Categories!$A$2:$H$20,8,1)),2,0),"")</f>
        <v/>
      </c>
      <c r="AO112" s="79" t="str">
        <f t="shared" ca="1" si="24"/>
        <v/>
      </c>
      <c r="AP112" s="81"/>
      <c r="AQ112" s="70" t="str">
        <f>IFERROR(VLOOKUP(VALUE(MID(AP112,1,1)),AdditionalElements!$A$2:$B$50,2,0),"")</f>
        <v/>
      </c>
      <c r="AR112" s="70" t="str">
        <f>IFERROR(VLOOKUP(VALUE(MID(AP112,2,1)),AdditionalElements!$H$2:$I$50,2,0),"")</f>
        <v/>
      </c>
      <c r="AS112" s="70" t="str">
        <f>IFERROR(VLOOKUP(VALUE(MID(AP112,3,1)),AdditionalElements!$O$2:$P$50,2,0),"")</f>
        <v/>
      </c>
      <c r="AT112" s="70" t="str">
        <f>IFERROR(VLOOKUP(VALUE(MID(AP112,4,1)),AdditionalElements!$V$2:$W$50,2,0),"")</f>
        <v/>
      </c>
      <c r="AU112" s="71"/>
      <c r="AV112" s="79" t="str">
        <f>IFERROR(IF(VALUE(MID(AU112,1,1))=1, VLOOKUP(VALUE(MID(AU112,1,1)), TxtPanelShape!$A$2:$C$50, 3, 0), (IF(VALUE(MID(AU112,1,1))&gt;=7, VLOOKUP(VALUE(MID(AU112,1,1)), TxtPanelShape!$A$2:$C$50, 3, 0),VLOOKUP(VALUE(MID(AU112,1,2)),TxtPanelShape!$A$2:$C$50,3,0)))), "")</f>
        <v/>
      </c>
      <c r="AW112" s="79" t="str">
        <f>IFERROR(IF(VALUE(MID(AU112,1,1))=1, ", "&amp;VLOOKUP(VALUE(MID(AU112,2,1)), TxtPanelShape!$H$2:$I$50, 2, 0), IF(VALUE(MID(AU112,1,1))&gt;=7, ", "&amp;VLOOKUP(VALUE(MID(AU112,2,1)), TxtPanelShape!$H$2:$I$50, 2, 0),"")), "")</f>
        <v/>
      </c>
      <c r="AX112" s="79" t="str">
        <f>IFERROR(IF(VALUE(MID(AU112,1,1))=1, ", "&amp;VLOOKUP(VALUE(MID(AU112,3,1)), TxtPanelShape!$O$2:$P$50, 2, 0), IF(VALUE(MID(AU112,1,1))&gt;=7, ", "&amp;VLOOKUP(VALUE(MID(AU112,3,1)), TxtPanelShape!$O$2:$P$50, 2, 0),"")),"")</f>
        <v/>
      </c>
      <c r="AY112" s="79" t="str">
        <f>IFERROR("; "&amp;VLOOKUP(VALUE(MID(AU112,4,1)), TxtPanelShape!$V$2:$W$50,2,0),"")</f>
        <v/>
      </c>
      <c r="AZ112" s="79" t="str">
        <f t="shared" si="25"/>
        <v/>
      </c>
      <c r="BA112" s="71"/>
      <c r="BB112" s="79" t="str">
        <f>IFERROR(IF(VALUE(MID(BA112,1,1))=1, VLOOKUP(VALUE(MID(BA112,1,1)), TxtPanelShape!$A$2:$C$50, 3, 0), (IF(VALUE(MID(BA112,1,1))&gt;=7, VLOOKUP(VALUE(MID(BA112,1,1)), TxtPanelShape!$A$2:$C$50, 3, 0),VLOOKUP(VALUE(MID(BA112,1,2)),TxtPanelShape!$A$2:$C$50,3,0)))), "")</f>
        <v/>
      </c>
      <c r="BC112" s="79" t="str">
        <f>IFERROR(IF(VALUE(MID(BA112,1,1))=1, ", "&amp;VLOOKUP(VALUE(MID(BA112,2,1)), TxtPanelShape!$H$2:$I$50, 2, 0), IF(VALUE(MID(BA112,1,1))&gt;=7, ", "&amp;VLOOKUP(VALUE(MID(BA112,2,1)), TxtPanelShape!$H$2:$I$50, 2, 0),"")), "")</f>
        <v/>
      </c>
      <c r="BD112" s="79" t="str">
        <f>IFERROR(IF(VALUE(MID(BA112,1,1))=1, ", "&amp;VLOOKUP(VALUE(MID(BA112,3,1)), TxtPanelShape!$O$2:$P$50, 2, 0), IF(VALUE(MID(BA112,1,1))&gt;=7, ", "&amp;VLOOKUP(VALUE(MID(BA112,3,1)), TxtPanelShape!$O$2:$P$50, 2, 0),"")),"")</f>
        <v/>
      </c>
      <c r="BE112" s="79" t="str">
        <f>IFERROR("; "&amp;VLOOKUP(VALUE(MID(BA112,4,1)), TxtPanelShape!$V$2:$W$50,2,0),"")</f>
        <v/>
      </c>
      <c r="BF112" s="79" t="str">
        <f t="shared" si="26"/>
        <v/>
      </c>
      <c r="BG112" s="71"/>
      <c r="BH112" s="79" t="str">
        <f>IFERROR(VLOOKUP(BG112, TxtPanelDefinition!$A$2:$B$50, 2, 0),"")</f>
        <v/>
      </c>
      <c r="BI112" s="71"/>
      <c r="BJ112" s="79" t="str">
        <f>IFERROR(VLOOKUP(BI112, TxtPanelDefinition!$A$2:$B$50, 2, 0),"")</f>
        <v/>
      </c>
      <c r="BK112" s="71"/>
      <c r="BL112" s="79" t="str">
        <f>IFERROR(VLOOKUP(BK112, InscrTechniques!$A$2:$B$50, 2, 0),"")</f>
        <v/>
      </c>
      <c r="BM112" s="71"/>
      <c r="BN112" s="79" t="str">
        <f>IFERROR(VLOOKUP(BM112, InscrTechniques!$A$2:$B$50, 2, 0),"")</f>
        <v/>
      </c>
      <c r="BO112" s="71"/>
      <c r="BP112" s="79" t="str">
        <f>IFERROR(VLOOKUP(BO112, InscrTechniques!$A$2:$B$50, 2, 0),"")</f>
        <v/>
      </c>
      <c r="BQ112" s="71"/>
      <c r="BR112" s="79" t="str">
        <f>IFERROR(VLOOKUP(BQ112, InscrTechniques!$A$2:$B$50, 2, 0),"")</f>
        <v/>
      </c>
      <c r="BS112" s="71"/>
      <c r="BT112" s="79" t="str">
        <f>IFERROR(VLOOKUP(BS112, InscrTechniques!$A$2:$B$50, 2, 0),"")</f>
        <v/>
      </c>
      <c r="BU112" s="71"/>
      <c r="BV112" s="79" t="str">
        <f>IFERROR(VLOOKUP(BU112, InscrTechniques!$A$2:$B$50, 2, 0),"")</f>
        <v/>
      </c>
      <c r="BW112" s="125"/>
      <c r="BX112" s="79" t="str">
        <f>IFERROR(VLOOKUP(BW112, InscrTechniques!$A$2:$B$50, 2, 0),"")</f>
        <v/>
      </c>
      <c r="BY112" s="125"/>
      <c r="BZ112" s="79" t="str">
        <f>IFERROR(VLOOKUP(BY112, InscrTechniques!$A$2:$B$50, 2, 0),"")</f>
        <v/>
      </c>
      <c r="CA112" s="74"/>
      <c r="CB112" s="114" t="str">
        <f>IFERROR(VLOOKUP(CA112, LetterStyle!$A$2:$B$50, 2, 0),"")</f>
        <v/>
      </c>
      <c r="CC112" s="74"/>
      <c r="CD112" s="114" t="str">
        <f>IFERROR(VLOOKUP(CC112, LetterStyle!$A$2:$B$50, 2, 0),"")</f>
        <v/>
      </c>
      <c r="CE112" s="74"/>
      <c r="CF112" s="114" t="str">
        <f>IFERROR(VLOOKUP(CE112, LetterStyle!$A$2:$B$50, 2, 0),"")</f>
        <v/>
      </c>
      <c r="CG112" s="74"/>
      <c r="CH112" s="79" t="str">
        <f>IFERROR(VLOOKUP(CG112, LetterStyle!$A$2:$B$50, 2, 0),"")</f>
        <v/>
      </c>
      <c r="CI112" s="71"/>
      <c r="CJ112" s="79" t="str">
        <f>IFERROR(VLOOKUP(CI112, DecMotifs!$A$1:$B$306, 2, 0),"")</f>
        <v/>
      </c>
      <c r="CK112" s="71"/>
      <c r="CL112" s="79" t="str">
        <f>IFERROR(VLOOKUP(CK112, DecMotifs!$A$1:$B$306, 2, 0),"")</f>
        <v/>
      </c>
      <c r="CM112" s="71"/>
      <c r="CN112" s="79" t="str">
        <f>IFERROR(VLOOKUP(CM112, DecMotifs!$A$1:$B$306, 2, 0),"")</f>
        <v/>
      </c>
      <c r="CO112" s="71"/>
      <c r="CP112" s="79" t="str">
        <f>IFERROR(VLOOKUP(CO112, MarginalDec!$A$2:$B$253, 2, 0),"")</f>
        <v/>
      </c>
      <c r="CQ112" s="71"/>
      <c r="CR112" s="79" t="str">
        <f>IFERROR(VLOOKUP(CQ112, MarginalDec!$A$2:$B$253, 2, 0),"")</f>
        <v/>
      </c>
      <c r="CS112" s="71"/>
      <c r="CT112" s="79" t="str">
        <f>IFERROR(VLOOKUP(CS112, MarginalDec!$A$2:$B$253, 2, 0),"")</f>
        <v/>
      </c>
      <c r="CU112" s="71"/>
      <c r="CV112" s="79" t="str">
        <f>IF(ISBLANK(CU112),"", IFERROR(VLOOKUP(CU112, Tooling!$A$2:$B$252, 2, 0),""))</f>
        <v/>
      </c>
      <c r="CW112" s="71"/>
      <c r="CX112" s="79" t="str">
        <f>IF(ISBLANK(CW112),"", IFERROR(VLOOKUP(CW112, Tooling!$A$2:$B$252, 2, 0),""))</f>
        <v/>
      </c>
      <c r="CY112" s="71"/>
      <c r="CZ112" s="79" t="str">
        <f>IF(ISBLANK(CY112),"", IFERROR(VLOOKUP(CY112, Repairs!$A$2:$B$252, 2, 0),""))</f>
        <v/>
      </c>
      <c r="DA112" s="77"/>
      <c r="DB112" s="71"/>
      <c r="DC112" s="79" t="str">
        <f>IFERROR(VLOOKUP(DB112, DatingReason!$A$2:$B$252, 2, 0),"")</f>
        <v/>
      </c>
      <c r="DD112" s="123" t="str">
        <f t="shared" si="27"/>
        <v/>
      </c>
      <c r="DF112" s="119" t="str">
        <f t="array" ref="DF112">IF(AND($B112&lt;&gt;"", $DE112&lt;&gt;"", $DE112&lt;&gt;"No"),MAX(IF($B112=PEOPLE!$B$4:$B$1000, PEOPLE!$Q$4:$Q$1000,""))+100,"")</f>
        <v/>
      </c>
      <c r="DG112" s="68"/>
      <c r="DH112" s="76">
        <f>COUNTIF(PEOPLE!B:B, MEMORIALS!B112)</f>
        <v>0</v>
      </c>
      <c r="DI112" s="82"/>
      <c r="DJ112" s="82"/>
      <c r="DK112" s="82"/>
      <c r="DL112" s="68"/>
      <c r="DM112" s="68"/>
      <c r="DN112" s="68"/>
      <c r="DO112" s="68"/>
      <c r="DP112" s="68"/>
    </row>
    <row r="113" spans="1:120" ht="15" customHeight="1" x14ac:dyDescent="0.25">
      <c r="A113" s="68"/>
      <c r="B113" s="69"/>
      <c r="C113" s="68"/>
      <c r="D113" s="68"/>
      <c r="E113" s="70" t="str">
        <f>IF(D113="","",VLOOKUP(D113,Denomination!$A$2:$B$50, 2, 0))</f>
        <v/>
      </c>
      <c r="F113" s="68"/>
      <c r="G113" s="71"/>
      <c r="H113" s="70" t="str">
        <f>IF(G113="","",VLOOKUP(G113,MCondition!$A$2:$B$50, 2, 0))</f>
        <v/>
      </c>
      <c r="I113" s="72"/>
      <c r="J113" s="71"/>
      <c r="K113" s="70" t="str">
        <f>IF(J113="","",VLOOKUP(J113,ICondition!$A$2:$B$50, 2, 0))</f>
        <v/>
      </c>
      <c r="L113" s="73"/>
      <c r="M113" s="73"/>
      <c r="N113" s="73"/>
      <c r="O113" s="73"/>
      <c r="P113" s="73"/>
      <c r="Q113" s="73"/>
      <c r="R113" s="78"/>
      <c r="S113" s="79" t="str">
        <f>IFERROR(VLOOKUP(R113,Material!$A$2:$B$59, 2, 0),"")</f>
        <v/>
      </c>
      <c r="T113" s="71"/>
      <c r="U113" s="79" t="str">
        <f>IFERROR(VLOOKUP(T113,Material!$A$2:$B$59, 2, 0),"")</f>
        <v/>
      </c>
      <c r="V113" s="71"/>
      <c r="W113" s="79" t="str">
        <f>IFERROR(VLOOKUP(V113,Material!$A$2:$B$59, 2, 0),"")</f>
        <v/>
      </c>
      <c r="X113" s="71"/>
      <c r="Y113" s="79" t="str">
        <f>IFERROR(VLOOKUP(X113,Material!$A$2:$B$59, 2, 0),"")</f>
        <v/>
      </c>
      <c r="Z113" s="71"/>
      <c r="AA113" s="79" t="str">
        <f>IFERROR(VLOOKUP(Z113,Material!$A$2:$B$59, 2, 0),"")</f>
        <v/>
      </c>
      <c r="AB113" s="74"/>
      <c r="AC113" s="75" t="e">
        <f t="shared" si="16"/>
        <v>#VALUE!</v>
      </c>
      <c r="AD113" s="75" t="e">
        <f t="shared" si="17"/>
        <v>#VALUE!</v>
      </c>
      <c r="AE113" s="75" t="e">
        <f t="shared" si="19"/>
        <v>#VALUE!</v>
      </c>
      <c r="AF113" s="75" t="e">
        <f t="shared" si="18"/>
        <v>#VALUE!</v>
      </c>
      <c r="AG113" s="75" t="e">
        <f t="shared" si="20"/>
        <v>#VALUE!</v>
      </c>
      <c r="AH113" s="75" t="e">
        <f t="shared" si="21"/>
        <v>#VALUE!</v>
      </c>
      <c r="AI113" s="75" t="e">
        <f t="shared" si="22"/>
        <v>#VALUE!</v>
      </c>
      <c r="AJ113" s="80" t="e">
        <f t="shared" si="23"/>
        <v>#VALUE!</v>
      </c>
      <c r="AK113" s="79" t="str">
        <f>(IFERROR(VLOOKUP(AB113,Categories!$A$2:$B$20,2,1),""))</f>
        <v/>
      </c>
      <c r="AL113" s="79" t="str">
        <f ca="1">IFERROR(VLOOKUP((HLOOKUP((VLOOKUP($AB113,Categories!$A$2:$F$20,3,1)), $AB$3:$AJ113, (ROW()-ROW($AB$3)+1), 0)), INDIRECT(VLOOKUP($AB113,Categories!$A$2:$F$20,6,1)),2,0),AK113)</f>
        <v/>
      </c>
      <c r="AM113" s="79" t="str">
        <f ca="1">IFERROR(VLOOKUP((HLOOKUP((VLOOKUP($AB113,Categories!$A$2:$F$20,4,1)),$AB$3:$AJ113,(ROW()-ROW($AB$3)+1),0)),INDIRECT(VLOOKUP($AB113,Categories!$A$2:$H$20,7,1)),2,0),"")</f>
        <v/>
      </c>
      <c r="AN113" s="79" t="str">
        <f ca="1">IFERROR(VLOOKUP((HLOOKUP((VLOOKUP($AB113,Categories!$A$2:$F$20,5,1)), $AB$3:$AJ113, (ROW()-ROW($AB$3)+1), 0)), INDIRECT(VLOOKUP($AB113,Categories!$A$2:$H$20,8,1)),2,0),"")</f>
        <v/>
      </c>
      <c r="AO113" s="79" t="str">
        <f t="shared" ca="1" si="24"/>
        <v/>
      </c>
      <c r="AP113" s="81"/>
      <c r="AQ113" s="70" t="str">
        <f>IFERROR(VLOOKUP(VALUE(MID(AP113,1,1)),AdditionalElements!$A$2:$B$50,2,0),"")</f>
        <v/>
      </c>
      <c r="AR113" s="70" t="str">
        <f>IFERROR(VLOOKUP(VALUE(MID(AP113,2,1)),AdditionalElements!$H$2:$I$50,2,0),"")</f>
        <v/>
      </c>
      <c r="AS113" s="70" t="str">
        <f>IFERROR(VLOOKUP(VALUE(MID(AP113,3,1)),AdditionalElements!$O$2:$P$50,2,0),"")</f>
        <v/>
      </c>
      <c r="AT113" s="70" t="str">
        <f>IFERROR(VLOOKUP(VALUE(MID(AP113,4,1)),AdditionalElements!$V$2:$W$50,2,0),"")</f>
        <v/>
      </c>
      <c r="AU113" s="71"/>
      <c r="AV113" s="79" t="str">
        <f>IFERROR(IF(VALUE(MID(AU113,1,1))=1, VLOOKUP(VALUE(MID(AU113,1,1)), TxtPanelShape!$A$2:$C$50, 3, 0), (IF(VALUE(MID(AU113,1,1))&gt;=7, VLOOKUP(VALUE(MID(AU113,1,1)), TxtPanelShape!$A$2:$C$50, 3, 0),VLOOKUP(VALUE(MID(AU113,1,2)),TxtPanelShape!$A$2:$C$50,3,0)))), "")</f>
        <v/>
      </c>
      <c r="AW113" s="79" t="str">
        <f>IFERROR(IF(VALUE(MID(AU113,1,1))=1, ", "&amp;VLOOKUP(VALUE(MID(AU113,2,1)), TxtPanelShape!$H$2:$I$50, 2, 0), IF(VALUE(MID(AU113,1,1))&gt;=7, ", "&amp;VLOOKUP(VALUE(MID(AU113,2,1)), TxtPanelShape!$H$2:$I$50, 2, 0),"")), "")</f>
        <v/>
      </c>
      <c r="AX113" s="79" t="str">
        <f>IFERROR(IF(VALUE(MID(AU113,1,1))=1, ", "&amp;VLOOKUP(VALUE(MID(AU113,3,1)), TxtPanelShape!$O$2:$P$50, 2, 0), IF(VALUE(MID(AU113,1,1))&gt;=7, ", "&amp;VLOOKUP(VALUE(MID(AU113,3,1)), TxtPanelShape!$O$2:$P$50, 2, 0),"")),"")</f>
        <v/>
      </c>
      <c r="AY113" s="79" t="str">
        <f>IFERROR("; "&amp;VLOOKUP(VALUE(MID(AU113,4,1)), TxtPanelShape!$V$2:$W$50,2,0),"")</f>
        <v/>
      </c>
      <c r="AZ113" s="79" t="str">
        <f t="shared" si="25"/>
        <v/>
      </c>
      <c r="BA113" s="71"/>
      <c r="BB113" s="79" t="str">
        <f>IFERROR(IF(VALUE(MID(BA113,1,1))=1, VLOOKUP(VALUE(MID(BA113,1,1)), TxtPanelShape!$A$2:$C$50, 3, 0), (IF(VALUE(MID(BA113,1,1))&gt;=7, VLOOKUP(VALUE(MID(BA113,1,1)), TxtPanelShape!$A$2:$C$50, 3, 0),VLOOKUP(VALUE(MID(BA113,1,2)),TxtPanelShape!$A$2:$C$50,3,0)))), "")</f>
        <v/>
      </c>
      <c r="BC113" s="79" t="str">
        <f>IFERROR(IF(VALUE(MID(BA113,1,1))=1, ", "&amp;VLOOKUP(VALUE(MID(BA113,2,1)), TxtPanelShape!$H$2:$I$50, 2, 0), IF(VALUE(MID(BA113,1,1))&gt;=7, ", "&amp;VLOOKUP(VALUE(MID(BA113,2,1)), TxtPanelShape!$H$2:$I$50, 2, 0),"")), "")</f>
        <v/>
      </c>
      <c r="BD113" s="79" t="str">
        <f>IFERROR(IF(VALUE(MID(BA113,1,1))=1, ", "&amp;VLOOKUP(VALUE(MID(BA113,3,1)), TxtPanelShape!$O$2:$P$50, 2, 0), IF(VALUE(MID(BA113,1,1))&gt;=7, ", "&amp;VLOOKUP(VALUE(MID(BA113,3,1)), TxtPanelShape!$O$2:$P$50, 2, 0),"")),"")</f>
        <v/>
      </c>
      <c r="BE113" s="79" t="str">
        <f>IFERROR("; "&amp;VLOOKUP(VALUE(MID(BA113,4,1)), TxtPanelShape!$V$2:$W$50,2,0),"")</f>
        <v/>
      </c>
      <c r="BF113" s="79" t="str">
        <f t="shared" si="26"/>
        <v/>
      </c>
      <c r="BG113" s="71"/>
      <c r="BH113" s="79" t="str">
        <f>IFERROR(VLOOKUP(BG113, TxtPanelDefinition!$A$2:$B$50, 2, 0),"")</f>
        <v/>
      </c>
      <c r="BI113" s="71"/>
      <c r="BJ113" s="79" t="str">
        <f>IFERROR(VLOOKUP(BI113, TxtPanelDefinition!$A$2:$B$50, 2, 0),"")</f>
        <v/>
      </c>
      <c r="BK113" s="71"/>
      <c r="BL113" s="79" t="str">
        <f>IFERROR(VLOOKUP(BK113, InscrTechniques!$A$2:$B$50, 2, 0),"")</f>
        <v/>
      </c>
      <c r="BM113" s="71"/>
      <c r="BN113" s="79" t="str">
        <f>IFERROR(VLOOKUP(BM113, InscrTechniques!$A$2:$B$50, 2, 0),"")</f>
        <v/>
      </c>
      <c r="BO113" s="71"/>
      <c r="BP113" s="79" t="str">
        <f>IFERROR(VLOOKUP(BO113, InscrTechniques!$A$2:$B$50, 2, 0),"")</f>
        <v/>
      </c>
      <c r="BQ113" s="71"/>
      <c r="BR113" s="79" t="str">
        <f>IFERROR(VLOOKUP(BQ113, InscrTechniques!$A$2:$B$50, 2, 0),"")</f>
        <v/>
      </c>
      <c r="BS113" s="71"/>
      <c r="BT113" s="79" t="str">
        <f>IFERROR(VLOOKUP(BS113, InscrTechniques!$A$2:$B$50, 2, 0),"")</f>
        <v/>
      </c>
      <c r="BU113" s="71"/>
      <c r="BV113" s="79" t="str">
        <f>IFERROR(VLOOKUP(BU113, InscrTechniques!$A$2:$B$50, 2, 0),"")</f>
        <v/>
      </c>
      <c r="BW113" s="125"/>
      <c r="BX113" s="79" t="str">
        <f>IFERROR(VLOOKUP(BW113, InscrTechniques!$A$2:$B$50, 2, 0),"")</f>
        <v/>
      </c>
      <c r="BY113" s="125"/>
      <c r="BZ113" s="79" t="str">
        <f>IFERROR(VLOOKUP(BY113, InscrTechniques!$A$2:$B$50, 2, 0),"")</f>
        <v/>
      </c>
      <c r="CA113" s="74"/>
      <c r="CB113" s="114" t="str">
        <f>IFERROR(VLOOKUP(CA113, LetterStyle!$A$2:$B$50, 2, 0),"")</f>
        <v/>
      </c>
      <c r="CC113" s="74"/>
      <c r="CD113" s="114" t="str">
        <f>IFERROR(VLOOKUP(CC113, LetterStyle!$A$2:$B$50, 2, 0),"")</f>
        <v/>
      </c>
      <c r="CE113" s="74"/>
      <c r="CF113" s="114" t="str">
        <f>IFERROR(VLOOKUP(CE113, LetterStyle!$A$2:$B$50, 2, 0),"")</f>
        <v/>
      </c>
      <c r="CG113" s="74"/>
      <c r="CH113" s="79" t="str">
        <f>IFERROR(VLOOKUP(CG113, LetterStyle!$A$2:$B$50, 2, 0),"")</f>
        <v/>
      </c>
      <c r="CI113" s="71"/>
      <c r="CJ113" s="79" t="str">
        <f>IFERROR(VLOOKUP(CI113, DecMotifs!$A$1:$B$306, 2, 0),"")</f>
        <v/>
      </c>
      <c r="CK113" s="71"/>
      <c r="CL113" s="79" t="str">
        <f>IFERROR(VLOOKUP(CK113, DecMotifs!$A$1:$B$306, 2, 0),"")</f>
        <v/>
      </c>
      <c r="CM113" s="71"/>
      <c r="CN113" s="79" t="str">
        <f>IFERROR(VLOOKUP(CM113, DecMotifs!$A$1:$B$306, 2, 0),"")</f>
        <v/>
      </c>
      <c r="CO113" s="71"/>
      <c r="CP113" s="79" t="str">
        <f>IFERROR(VLOOKUP(CO113, MarginalDec!$A$2:$B$253, 2, 0),"")</f>
        <v/>
      </c>
      <c r="CQ113" s="71"/>
      <c r="CR113" s="79" t="str">
        <f>IFERROR(VLOOKUP(CQ113, MarginalDec!$A$2:$B$253, 2, 0),"")</f>
        <v/>
      </c>
      <c r="CS113" s="71"/>
      <c r="CT113" s="79" t="str">
        <f>IFERROR(VLOOKUP(CS113, MarginalDec!$A$2:$B$253, 2, 0),"")</f>
        <v/>
      </c>
      <c r="CU113" s="71"/>
      <c r="CV113" s="79" t="str">
        <f>IF(ISBLANK(CU113),"", IFERROR(VLOOKUP(CU113, Tooling!$A$2:$B$252, 2, 0),""))</f>
        <v/>
      </c>
      <c r="CW113" s="71"/>
      <c r="CX113" s="79" t="str">
        <f>IF(ISBLANK(CW113),"", IFERROR(VLOOKUP(CW113, Tooling!$A$2:$B$252, 2, 0),""))</f>
        <v/>
      </c>
      <c r="CY113" s="71"/>
      <c r="CZ113" s="79" t="str">
        <f>IF(ISBLANK(CY113),"", IFERROR(VLOOKUP(CY113, Repairs!$A$2:$B$252, 2, 0),""))</f>
        <v/>
      </c>
      <c r="DA113" s="77"/>
      <c r="DB113" s="71"/>
      <c r="DC113" s="79" t="str">
        <f>IFERROR(VLOOKUP(DB113, DatingReason!$A$2:$B$252, 2, 0),"")</f>
        <v/>
      </c>
      <c r="DD113" s="123" t="str">
        <f t="shared" si="27"/>
        <v/>
      </c>
      <c r="DF113" s="119" t="str">
        <f t="array" ref="DF113">IF(AND($B113&lt;&gt;"", $DE113&lt;&gt;"", $DE113&lt;&gt;"No"),MAX(IF($B113=PEOPLE!$B$4:$B$1000, PEOPLE!$Q$4:$Q$1000,""))+100,"")</f>
        <v/>
      </c>
      <c r="DG113" s="68"/>
      <c r="DH113" s="76">
        <f>COUNTIF(PEOPLE!B:B, MEMORIALS!B113)</f>
        <v>0</v>
      </c>
      <c r="DI113" s="82"/>
      <c r="DJ113" s="82"/>
      <c r="DK113" s="82"/>
      <c r="DL113" s="68"/>
      <c r="DM113" s="68"/>
      <c r="DN113" s="68"/>
      <c r="DO113" s="68"/>
      <c r="DP113" s="68"/>
    </row>
    <row r="114" spans="1:120" ht="15" customHeight="1" x14ac:dyDescent="0.25">
      <c r="A114" s="68"/>
      <c r="B114" s="69"/>
      <c r="C114" s="68"/>
      <c r="D114" s="68"/>
      <c r="E114" s="70" t="str">
        <f>IF(D114="","",VLOOKUP(D114,Denomination!$A$2:$B$50, 2, 0))</f>
        <v/>
      </c>
      <c r="F114" s="68"/>
      <c r="G114" s="71"/>
      <c r="H114" s="70" t="str">
        <f>IF(G114="","",VLOOKUP(G114,MCondition!$A$2:$B$50, 2, 0))</f>
        <v/>
      </c>
      <c r="I114" s="72"/>
      <c r="J114" s="71"/>
      <c r="K114" s="70" t="str">
        <f>IF(J114="","",VLOOKUP(J114,ICondition!$A$2:$B$50, 2, 0))</f>
        <v/>
      </c>
      <c r="L114" s="73"/>
      <c r="M114" s="73"/>
      <c r="N114" s="73"/>
      <c r="O114" s="73"/>
      <c r="P114" s="73"/>
      <c r="Q114" s="73"/>
      <c r="R114" s="78"/>
      <c r="S114" s="79" t="str">
        <f>IFERROR(VLOOKUP(R114,Material!$A$2:$B$59, 2, 0),"")</f>
        <v/>
      </c>
      <c r="T114" s="71"/>
      <c r="U114" s="79" t="str">
        <f>IFERROR(VLOOKUP(T114,Material!$A$2:$B$59, 2, 0),"")</f>
        <v/>
      </c>
      <c r="V114" s="71"/>
      <c r="W114" s="79" t="str">
        <f>IFERROR(VLOOKUP(V114,Material!$A$2:$B$59, 2, 0),"")</f>
        <v/>
      </c>
      <c r="X114" s="71"/>
      <c r="Y114" s="79" t="str">
        <f>IFERROR(VLOOKUP(X114,Material!$A$2:$B$59, 2, 0),"")</f>
        <v/>
      </c>
      <c r="Z114" s="71"/>
      <c r="AA114" s="79" t="str">
        <f>IFERROR(VLOOKUP(Z114,Material!$A$2:$B$59, 2, 0),"")</f>
        <v/>
      </c>
      <c r="AB114" s="74"/>
      <c r="AC114" s="75" t="e">
        <f t="shared" si="16"/>
        <v>#VALUE!</v>
      </c>
      <c r="AD114" s="75" t="e">
        <f t="shared" si="17"/>
        <v>#VALUE!</v>
      </c>
      <c r="AE114" s="75" t="e">
        <f t="shared" si="19"/>
        <v>#VALUE!</v>
      </c>
      <c r="AF114" s="75" t="e">
        <f t="shared" si="18"/>
        <v>#VALUE!</v>
      </c>
      <c r="AG114" s="75" t="e">
        <f t="shared" si="20"/>
        <v>#VALUE!</v>
      </c>
      <c r="AH114" s="75" t="e">
        <f t="shared" si="21"/>
        <v>#VALUE!</v>
      </c>
      <c r="AI114" s="75" t="e">
        <f t="shared" si="22"/>
        <v>#VALUE!</v>
      </c>
      <c r="AJ114" s="80" t="e">
        <f t="shared" si="23"/>
        <v>#VALUE!</v>
      </c>
      <c r="AK114" s="79" t="str">
        <f>(IFERROR(VLOOKUP(AB114,Categories!$A$2:$B$20,2,1),""))</f>
        <v/>
      </c>
      <c r="AL114" s="79" t="str">
        <f ca="1">IFERROR(VLOOKUP((HLOOKUP((VLOOKUP($AB114,Categories!$A$2:$F$20,3,1)), $AB$3:$AJ114, (ROW()-ROW($AB$3)+1), 0)), INDIRECT(VLOOKUP($AB114,Categories!$A$2:$F$20,6,1)),2,0),AK114)</f>
        <v/>
      </c>
      <c r="AM114" s="79" t="str">
        <f ca="1">IFERROR(VLOOKUP((HLOOKUP((VLOOKUP($AB114,Categories!$A$2:$F$20,4,1)),$AB$3:$AJ114,(ROW()-ROW($AB$3)+1),0)),INDIRECT(VLOOKUP($AB114,Categories!$A$2:$H$20,7,1)),2,0),"")</f>
        <v/>
      </c>
      <c r="AN114" s="79" t="str">
        <f ca="1">IFERROR(VLOOKUP((HLOOKUP((VLOOKUP($AB114,Categories!$A$2:$F$20,5,1)), $AB$3:$AJ114, (ROW()-ROW($AB$3)+1), 0)), INDIRECT(VLOOKUP($AB114,Categories!$A$2:$H$20,8,1)),2,0),"")</f>
        <v/>
      </c>
      <c r="AO114" s="79" t="str">
        <f t="shared" ca="1" si="24"/>
        <v/>
      </c>
      <c r="AP114" s="81"/>
      <c r="AQ114" s="70" t="str">
        <f>IFERROR(VLOOKUP(VALUE(MID(AP114,1,1)),AdditionalElements!$A$2:$B$50,2,0),"")</f>
        <v/>
      </c>
      <c r="AR114" s="70" t="str">
        <f>IFERROR(VLOOKUP(VALUE(MID(AP114,2,1)),AdditionalElements!$H$2:$I$50,2,0),"")</f>
        <v/>
      </c>
      <c r="AS114" s="70" t="str">
        <f>IFERROR(VLOOKUP(VALUE(MID(AP114,3,1)),AdditionalElements!$O$2:$P$50,2,0),"")</f>
        <v/>
      </c>
      <c r="AT114" s="70" t="str">
        <f>IFERROR(VLOOKUP(VALUE(MID(AP114,4,1)),AdditionalElements!$V$2:$W$50,2,0),"")</f>
        <v/>
      </c>
      <c r="AU114" s="71"/>
      <c r="AV114" s="79" t="str">
        <f>IFERROR(IF(VALUE(MID(AU114,1,1))=1, VLOOKUP(VALUE(MID(AU114,1,1)), TxtPanelShape!$A$2:$C$50, 3, 0), (IF(VALUE(MID(AU114,1,1))&gt;=7, VLOOKUP(VALUE(MID(AU114,1,1)), TxtPanelShape!$A$2:$C$50, 3, 0),VLOOKUP(VALUE(MID(AU114,1,2)),TxtPanelShape!$A$2:$C$50,3,0)))), "")</f>
        <v/>
      </c>
      <c r="AW114" s="79" t="str">
        <f>IFERROR(IF(VALUE(MID(AU114,1,1))=1, ", "&amp;VLOOKUP(VALUE(MID(AU114,2,1)), TxtPanelShape!$H$2:$I$50, 2, 0), IF(VALUE(MID(AU114,1,1))&gt;=7, ", "&amp;VLOOKUP(VALUE(MID(AU114,2,1)), TxtPanelShape!$H$2:$I$50, 2, 0),"")), "")</f>
        <v/>
      </c>
      <c r="AX114" s="79" t="str">
        <f>IFERROR(IF(VALUE(MID(AU114,1,1))=1, ", "&amp;VLOOKUP(VALUE(MID(AU114,3,1)), TxtPanelShape!$O$2:$P$50, 2, 0), IF(VALUE(MID(AU114,1,1))&gt;=7, ", "&amp;VLOOKUP(VALUE(MID(AU114,3,1)), TxtPanelShape!$O$2:$P$50, 2, 0),"")),"")</f>
        <v/>
      </c>
      <c r="AY114" s="79" t="str">
        <f>IFERROR("; "&amp;VLOOKUP(VALUE(MID(AU114,4,1)), TxtPanelShape!$V$2:$W$50,2,0),"")</f>
        <v/>
      </c>
      <c r="AZ114" s="79" t="str">
        <f t="shared" si="25"/>
        <v/>
      </c>
      <c r="BA114" s="71"/>
      <c r="BB114" s="79" t="str">
        <f>IFERROR(IF(VALUE(MID(BA114,1,1))=1, VLOOKUP(VALUE(MID(BA114,1,1)), TxtPanelShape!$A$2:$C$50, 3, 0), (IF(VALUE(MID(BA114,1,1))&gt;=7, VLOOKUP(VALUE(MID(BA114,1,1)), TxtPanelShape!$A$2:$C$50, 3, 0),VLOOKUP(VALUE(MID(BA114,1,2)),TxtPanelShape!$A$2:$C$50,3,0)))), "")</f>
        <v/>
      </c>
      <c r="BC114" s="79" t="str">
        <f>IFERROR(IF(VALUE(MID(BA114,1,1))=1, ", "&amp;VLOOKUP(VALUE(MID(BA114,2,1)), TxtPanelShape!$H$2:$I$50, 2, 0), IF(VALUE(MID(BA114,1,1))&gt;=7, ", "&amp;VLOOKUP(VALUE(MID(BA114,2,1)), TxtPanelShape!$H$2:$I$50, 2, 0),"")), "")</f>
        <v/>
      </c>
      <c r="BD114" s="79" t="str">
        <f>IFERROR(IF(VALUE(MID(BA114,1,1))=1, ", "&amp;VLOOKUP(VALUE(MID(BA114,3,1)), TxtPanelShape!$O$2:$P$50, 2, 0), IF(VALUE(MID(BA114,1,1))&gt;=7, ", "&amp;VLOOKUP(VALUE(MID(BA114,3,1)), TxtPanelShape!$O$2:$P$50, 2, 0),"")),"")</f>
        <v/>
      </c>
      <c r="BE114" s="79" t="str">
        <f>IFERROR("; "&amp;VLOOKUP(VALUE(MID(BA114,4,1)), TxtPanelShape!$V$2:$W$50,2,0),"")</f>
        <v/>
      </c>
      <c r="BF114" s="79" t="str">
        <f t="shared" si="26"/>
        <v/>
      </c>
      <c r="BG114" s="71"/>
      <c r="BH114" s="79" t="str">
        <f>IFERROR(VLOOKUP(BG114, TxtPanelDefinition!$A$2:$B$50, 2, 0),"")</f>
        <v/>
      </c>
      <c r="BI114" s="71"/>
      <c r="BJ114" s="79" t="str">
        <f>IFERROR(VLOOKUP(BI114, TxtPanelDefinition!$A$2:$B$50, 2, 0),"")</f>
        <v/>
      </c>
      <c r="BK114" s="71"/>
      <c r="BL114" s="79" t="str">
        <f>IFERROR(VLOOKUP(BK114, InscrTechniques!$A$2:$B$50, 2, 0),"")</f>
        <v/>
      </c>
      <c r="BM114" s="71"/>
      <c r="BN114" s="79" t="str">
        <f>IFERROR(VLOOKUP(BM114, InscrTechniques!$A$2:$B$50, 2, 0),"")</f>
        <v/>
      </c>
      <c r="BO114" s="71"/>
      <c r="BP114" s="79" t="str">
        <f>IFERROR(VLOOKUP(BO114, InscrTechniques!$A$2:$B$50, 2, 0),"")</f>
        <v/>
      </c>
      <c r="BQ114" s="71"/>
      <c r="BR114" s="79" t="str">
        <f>IFERROR(VLOOKUP(BQ114, InscrTechniques!$A$2:$B$50, 2, 0),"")</f>
        <v/>
      </c>
      <c r="BS114" s="71"/>
      <c r="BT114" s="79" t="str">
        <f>IFERROR(VLOOKUP(BS114, InscrTechniques!$A$2:$B$50, 2, 0),"")</f>
        <v/>
      </c>
      <c r="BU114" s="71"/>
      <c r="BV114" s="79" t="str">
        <f>IFERROR(VLOOKUP(BU114, InscrTechniques!$A$2:$B$50, 2, 0),"")</f>
        <v/>
      </c>
      <c r="BW114" s="125"/>
      <c r="BX114" s="79" t="str">
        <f>IFERROR(VLOOKUP(BW114, InscrTechniques!$A$2:$B$50, 2, 0),"")</f>
        <v/>
      </c>
      <c r="BY114" s="125"/>
      <c r="BZ114" s="79" t="str">
        <f>IFERROR(VLOOKUP(BY114, InscrTechniques!$A$2:$B$50, 2, 0),"")</f>
        <v/>
      </c>
      <c r="CA114" s="74"/>
      <c r="CB114" s="114" t="str">
        <f>IFERROR(VLOOKUP(CA114, LetterStyle!$A$2:$B$50, 2, 0),"")</f>
        <v/>
      </c>
      <c r="CC114" s="74"/>
      <c r="CD114" s="114" t="str">
        <f>IFERROR(VLOOKUP(CC114, LetterStyle!$A$2:$B$50, 2, 0),"")</f>
        <v/>
      </c>
      <c r="CE114" s="74"/>
      <c r="CF114" s="114" t="str">
        <f>IFERROR(VLOOKUP(CE114, LetterStyle!$A$2:$B$50, 2, 0),"")</f>
        <v/>
      </c>
      <c r="CG114" s="74"/>
      <c r="CH114" s="79" t="str">
        <f>IFERROR(VLOOKUP(CG114, LetterStyle!$A$2:$B$50, 2, 0),"")</f>
        <v/>
      </c>
      <c r="CI114" s="71"/>
      <c r="CJ114" s="79" t="str">
        <f>IFERROR(VLOOKUP(CI114, DecMotifs!$A$1:$B$306, 2, 0),"")</f>
        <v/>
      </c>
      <c r="CK114" s="71"/>
      <c r="CL114" s="79" t="str">
        <f>IFERROR(VLOOKUP(CK114, DecMotifs!$A$1:$B$306, 2, 0),"")</f>
        <v/>
      </c>
      <c r="CM114" s="71"/>
      <c r="CN114" s="79" t="str">
        <f>IFERROR(VLOOKUP(CM114, DecMotifs!$A$1:$B$306, 2, 0),"")</f>
        <v/>
      </c>
      <c r="CO114" s="71"/>
      <c r="CP114" s="79" t="str">
        <f>IFERROR(VLOOKUP(CO114, MarginalDec!$A$2:$B$253, 2, 0),"")</f>
        <v/>
      </c>
      <c r="CQ114" s="71"/>
      <c r="CR114" s="79" t="str">
        <f>IFERROR(VLOOKUP(CQ114, MarginalDec!$A$2:$B$253, 2, 0),"")</f>
        <v/>
      </c>
      <c r="CS114" s="71"/>
      <c r="CT114" s="79" t="str">
        <f>IFERROR(VLOOKUP(CS114, MarginalDec!$A$2:$B$253, 2, 0),"")</f>
        <v/>
      </c>
      <c r="CU114" s="71"/>
      <c r="CV114" s="79" t="str">
        <f>IF(ISBLANK(CU114),"", IFERROR(VLOOKUP(CU114, Tooling!$A$2:$B$252, 2, 0),""))</f>
        <v/>
      </c>
      <c r="CW114" s="71"/>
      <c r="CX114" s="79" t="str">
        <f>IF(ISBLANK(CW114),"", IFERROR(VLOOKUP(CW114, Tooling!$A$2:$B$252, 2, 0),""))</f>
        <v/>
      </c>
      <c r="CY114" s="71"/>
      <c r="CZ114" s="79" t="str">
        <f>IF(ISBLANK(CY114),"", IFERROR(VLOOKUP(CY114, Repairs!$A$2:$B$252, 2, 0),""))</f>
        <v/>
      </c>
      <c r="DA114" s="77"/>
      <c r="DB114" s="71"/>
      <c r="DC114" s="79" t="str">
        <f>IFERROR(VLOOKUP(DB114, DatingReason!$A$2:$B$252, 2, 0),"")</f>
        <v/>
      </c>
      <c r="DD114" s="123" t="str">
        <f t="shared" si="27"/>
        <v/>
      </c>
      <c r="DF114" s="119" t="str">
        <f t="array" ref="DF114">IF(AND($B114&lt;&gt;"", $DE114&lt;&gt;"", $DE114&lt;&gt;"No"),MAX(IF($B114=PEOPLE!$B$4:$B$1000, PEOPLE!$Q$4:$Q$1000,""))+100,"")</f>
        <v/>
      </c>
      <c r="DG114" s="68"/>
      <c r="DH114" s="76">
        <f>COUNTIF(PEOPLE!B:B, MEMORIALS!B114)</f>
        <v>0</v>
      </c>
      <c r="DI114" s="82"/>
      <c r="DJ114" s="82"/>
      <c r="DK114" s="82"/>
      <c r="DL114" s="68"/>
      <c r="DM114" s="68"/>
      <c r="DN114" s="68"/>
      <c r="DO114" s="68"/>
      <c r="DP114" s="68"/>
    </row>
    <row r="115" spans="1:120" ht="15" customHeight="1" x14ac:dyDescent="0.25">
      <c r="A115" s="68"/>
      <c r="B115" s="69"/>
      <c r="C115" s="68"/>
      <c r="D115" s="68"/>
      <c r="E115" s="70" t="str">
        <f>IF(D115="","",VLOOKUP(D115,Denomination!$A$2:$B$50, 2, 0))</f>
        <v/>
      </c>
      <c r="F115" s="68"/>
      <c r="G115" s="71"/>
      <c r="H115" s="70" t="str">
        <f>IF(G115="","",VLOOKUP(G115,MCondition!$A$2:$B$50, 2, 0))</f>
        <v/>
      </c>
      <c r="I115" s="72"/>
      <c r="J115" s="71"/>
      <c r="K115" s="70" t="str">
        <f>IF(J115="","",VLOOKUP(J115,ICondition!$A$2:$B$50, 2, 0))</f>
        <v/>
      </c>
      <c r="L115" s="73"/>
      <c r="M115" s="73"/>
      <c r="N115" s="73"/>
      <c r="O115" s="73"/>
      <c r="P115" s="73"/>
      <c r="Q115" s="73"/>
      <c r="R115" s="78"/>
      <c r="S115" s="79" t="str">
        <f>IFERROR(VLOOKUP(R115,Material!$A$2:$B$59, 2, 0),"")</f>
        <v/>
      </c>
      <c r="T115" s="71"/>
      <c r="U115" s="79" t="str">
        <f>IFERROR(VLOOKUP(T115,Material!$A$2:$B$59, 2, 0),"")</f>
        <v/>
      </c>
      <c r="V115" s="71"/>
      <c r="W115" s="79" t="str">
        <f>IFERROR(VLOOKUP(V115,Material!$A$2:$B$59, 2, 0),"")</f>
        <v/>
      </c>
      <c r="X115" s="71"/>
      <c r="Y115" s="79" t="str">
        <f>IFERROR(VLOOKUP(X115,Material!$A$2:$B$59, 2, 0),"")</f>
        <v/>
      </c>
      <c r="Z115" s="71"/>
      <c r="AA115" s="79" t="str">
        <f>IFERROR(VLOOKUP(Z115,Material!$A$2:$B$59, 2, 0),"")</f>
        <v/>
      </c>
      <c r="AB115" s="74"/>
      <c r="AC115" s="75" t="e">
        <f t="shared" si="16"/>
        <v>#VALUE!</v>
      </c>
      <c r="AD115" s="75" t="e">
        <f t="shared" si="17"/>
        <v>#VALUE!</v>
      </c>
      <c r="AE115" s="75" t="e">
        <f t="shared" si="19"/>
        <v>#VALUE!</v>
      </c>
      <c r="AF115" s="75" t="e">
        <f t="shared" si="18"/>
        <v>#VALUE!</v>
      </c>
      <c r="AG115" s="75" t="e">
        <f t="shared" si="20"/>
        <v>#VALUE!</v>
      </c>
      <c r="AH115" s="75" t="e">
        <f t="shared" si="21"/>
        <v>#VALUE!</v>
      </c>
      <c r="AI115" s="75" t="e">
        <f t="shared" si="22"/>
        <v>#VALUE!</v>
      </c>
      <c r="AJ115" s="80" t="e">
        <f t="shared" si="23"/>
        <v>#VALUE!</v>
      </c>
      <c r="AK115" s="79" t="str">
        <f>(IFERROR(VLOOKUP(AB115,Categories!$A$2:$B$20,2,1),""))</f>
        <v/>
      </c>
      <c r="AL115" s="79" t="str">
        <f ca="1">IFERROR(VLOOKUP((HLOOKUP((VLOOKUP($AB115,Categories!$A$2:$F$20,3,1)), $AB$3:$AJ115, (ROW()-ROW($AB$3)+1), 0)), INDIRECT(VLOOKUP($AB115,Categories!$A$2:$F$20,6,1)),2,0),AK115)</f>
        <v/>
      </c>
      <c r="AM115" s="79" t="str">
        <f ca="1">IFERROR(VLOOKUP((HLOOKUP((VLOOKUP($AB115,Categories!$A$2:$F$20,4,1)),$AB$3:$AJ115,(ROW()-ROW($AB$3)+1),0)),INDIRECT(VLOOKUP($AB115,Categories!$A$2:$H$20,7,1)),2,0),"")</f>
        <v/>
      </c>
      <c r="AN115" s="79" t="str">
        <f ca="1">IFERROR(VLOOKUP((HLOOKUP((VLOOKUP($AB115,Categories!$A$2:$F$20,5,1)), $AB$3:$AJ115, (ROW()-ROW($AB$3)+1), 0)), INDIRECT(VLOOKUP($AB115,Categories!$A$2:$H$20,8,1)),2,0),"")</f>
        <v/>
      </c>
      <c r="AO115" s="79" t="str">
        <f t="shared" ca="1" si="24"/>
        <v/>
      </c>
      <c r="AP115" s="81"/>
      <c r="AQ115" s="70" t="str">
        <f>IFERROR(VLOOKUP(VALUE(MID(AP115,1,1)),AdditionalElements!$A$2:$B$50,2,0),"")</f>
        <v/>
      </c>
      <c r="AR115" s="70" t="str">
        <f>IFERROR(VLOOKUP(VALUE(MID(AP115,2,1)),AdditionalElements!$H$2:$I$50,2,0),"")</f>
        <v/>
      </c>
      <c r="AS115" s="70" t="str">
        <f>IFERROR(VLOOKUP(VALUE(MID(AP115,3,1)),AdditionalElements!$O$2:$P$50,2,0),"")</f>
        <v/>
      </c>
      <c r="AT115" s="70" t="str">
        <f>IFERROR(VLOOKUP(VALUE(MID(AP115,4,1)),AdditionalElements!$V$2:$W$50,2,0),"")</f>
        <v/>
      </c>
      <c r="AU115" s="71"/>
      <c r="AV115" s="79" t="str">
        <f>IFERROR(IF(VALUE(MID(AU115,1,1))=1, VLOOKUP(VALUE(MID(AU115,1,1)), TxtPanelShape!$A$2:$C$50, 3, 0), (IF(VALUE(MID(AU115,1,1))&gt;=7, VLOOKUP(VALUE(MID(AU115,1,1)), TxtPanelShape!$A$2:$C$50, 3, 0),VLOOKUP(VALUE(MID(AU115,1,2)),TxtPanelShape!$A$2:$C$50,3,0)))), "")</f>
        <v/>
      </c>
      <c r="AW115" s="79" t="str">
        <f>IFERROR(IF(VALUE(MID(AU115,1,1))=1, ", "&amp;VLOOKUP(VALUE(MID(AU115,2,1)), TxtPanelShape!$H$2:$I$50, 2, 0), IF(VALUE(MID(AU115,1,1))&gt;=7, ", "&amp;VLOOKUP(VALUE(MID(AU115,2,1)), TxtPanelShape!$H$2:$I$50, 2, 0),"")), "")</f>
        <v/>
      </c>
      <c r="AX115" s="79" t="str">
        <f>IFERROR(IF(VALUE(MID(AU115,1,1))=1, ", "&amp;VLOOKUP(VALUE(MID(AU115,3,1)), TxtPanelShape!$O$2:$P$50, 2, 0), IF(VALUE(MID(AU115,1,1))&gt;=7, ", "&amp;VLOOKUP(VALUE(MID(AU115,3,1)), TxtPanelShape!$O$2:$P$50, 2, 0),"")),"")</f>
        <v/>
      </c>
      <c r="AY115" s="79" t="str">
        <f>IFERROR("; "&amp;VLOOKUP(VALUE(MID(AU115,4,1)), TxtPanelShape!$V$2:$W$50,2,0),"")</f>
        <v/>
      </c>
      <c r="AZ115" s="79" t="str">
        <f t="shared" si="25"/>
        <v/>
      </c>
      <c r="BA115" s="71"/>
      <c r="BB115" s="79" t="str">
        <f>IFERROR(IF(VALUE(MID(BA115,1,1))=1, VLOOKUP(VALUE(MID(BA115,1,1)), TxtPanelShape!$A$2:$C$50, 3, 0), (IF(VALUE(MID(BA115,1,1))&gt;=7, VLOOKUP(VALUE(MID(BA115,1,1)), TxtPanelShape!$A$2:$C$50, 3, 0),VLOOKUP(VALUE(MID(BA115,1,2)),TxtPanelShape!$A$2:$C$50,3,0)))), "")</f>
        <v/>
      </c>
      <c r="BC115" s="79" t="str">
        <f>IFERROR(IF(VALUE(MID(BA115,1,1))=1, ", "&amp;VLOOKUP(VALUE(MID(BA115,2,1)), TxtPanelShape!$H$2:$I$50, 2, 0), IF(VALUE(MID(BA115,1,1))&gt;=7, ", "&amp;VLOOKUP(VALUE(MID(BA115,2,1)), TxtPanelShape!$H$2:$I$50, 2, 0),"")), "")</f>
        <v/>
      </c>
      <c r="BD115" s="79" t="str">
        <f>IFERROR(IF(VALUE(MID(BA115,1,1))=1, ", "&amp;VLOOKUP(VALUE(MID(BA115,3,1)), TxtPanelShape!$O$2:$P$50, 2, 0), IF(VALUE(MID(BA115,1,1))&gt;=7, ", "&amp;VLOOKUP(VALUE(MID(BA115,3,1)), TxtPanelShape!$O$2:$P$50, 2, 0),"")),"")</f>
        <v/>
      </c>
      <c r="BE115" s="79" t="str">
        <f>IFERROR("; "&amp;VLOOKUP(VALUE(MID(BA115,4,1)), TxtPanelShape!$V$2:$W$50,2,0),"")</f>
        <v/>
      </c>
      <c r="BF115" s="79" t="str">
        <f t="shared" si="26"/>
        <v/>
      </c>
      <c r="BG115" s="71"/>
      <c r="BH115" s="79" t="str">
        <f>IFERROR(VLOOKUP(BG115, TxtPanelDefinition!$A$2:$B$50, 2, 0),"")</f>
        <v/>
      </c>
      <c r="BI115" s="71"/>
      <c r="BJ115" s="79" t="str">
        <f>IFERROR(VLOOKUP(BI115, TxtPanelDefinition!$A$2:$B$50, 2, 0),"")</f>
        <v/>
      </c>
      <c r="BK115" s="71"/>
      <c r="BL115" s="79" t="str">
        <f>IFERROR(VLOOKUP(BK115, InscrTechniques!$A$2:$B$50, 2, 0),"")</f>
        <v/>
      </c>
      <c r="BM115" s="71"/>
      <c r="BN115" s="79" t="str">
        <f>IFERROR(VLOOKUP(BM115, InscrTechniques!$A$2:$B$50, 2, 0),"")</f>
        <v/>
      </c>
      <c r="BO115" s="71"/>
      <c r="BP115" s="79" t="str">
        <f>IFERROR(VLOOKUP(BO115, InscrTechniques!$A$2:$B$50, 2, 0),"")</f>
        <v/>
      </c>
      <c r="BQ115" s="71"/>
      <c r="BR115" s="79" t="str">
        <f>IFERROR(VLOOKUP(BQ115, InscrTechniques!$A$2:$B$50, 2, 0),"")</f>
        <v/>
      </c>
      <c r="BS115" s="71"/>
      <c r="BT115" s="79" t="str">
        <f>IFERROR(VLOOKUP(BS115, InscrTechniques!$A$2:$B$50, 2, 0),"")</f>
        <v/>
      </c>
      <c r="BU115" s="71"/>
      <c r="BV115" s="79" t="str">
        <f>IFERROR(VLOOKUP(BU115, InscrTechniques!$A$2:$B$50, 2, 0),"")</f>
        <v/>
      </c>
      <c r="BW115" s="125"/>
      <c r="BX115" s="79" t="str">
        <f>IFERROR(VLOOKUP(BW115, InscrTechniques!$A$2:$B$50, 2, 0),"")</f>
        <v/>
      </c>
      <c r="BY115" s="125"/>
      <c r="BZ115" s="79" t="str">
        <f>IFERROR(VLOOKUP(BY115, InscrTechniques!$A$2:$B$50, 2, 0),"")</f>
        <v/>
      </c>
      <c r="CA115" s="74"/>
      <c r="CB115" s="114" t="str">
        <f>IFERROR(VLOOKUP(CA115, LetterStyle!$A$2:$B$50, 2, 0),"")</f>
        <v/>
      </c>
      <c r="CC115" s="74"/>
      <c r="CD115" s="114" t="str">
        <f>IFERROR(VLOOKUP(CC115, LetterStyle!$A$2:$B$50, 2, 0),"")</f>
        <v/>
      </c>
      <c r="CE115" s="74"/>
      <c r="CF115" s="114" t="str">
        <f>IFERROR(VLOOKUP(CE115, LetterStyle!$A$2:$B$50, 2, 0),"")</f>
        <v/>
      </c>
      <c r="CG115" s="74"/>
      <c r="CH115" s="79" t="str">
        <f>IFERROR(VLOOKUP(CG115, LetterStyle!$A$2:$B$50, 2, 0),"")</f>
        <v/>
      </c>
      <c r="CI115" s="71"/>
      <c r="CJ115" s="79" t="str">
        <f>IFERROR(VLOOKUP(CI115, DecMotifs!$A$1:$B$306, 2, 0),"")</f>
        <v/>
      </c>
      <c r="CK115" s="71"/>
      <c r="CL115" s="79" t="str">
        <f>IFERROR(VLOOKUP(CK115, DecMotifs!$A$1:$B$306, 2, 0),"")</f>
        <v/>
      </c>
      <c r="CM115" s="71"/>
      <c r="CN115" s="79" t="str">
        <f>IFERROR(VLOOKUP(CM115, DecMotifs!$A$1:$B$306, 2, 0),"")</f>
        <v/>
      </c>
      <c r="CO115" s="71"/>
      <c r="CP115" s="79" t="str">
        <f>IFERROR(VLOOKUP(CO115, MarginalDec!$A$2:$B$253, 2, 0),"")</f>
        <v/>
      </c>
      <c r="CQ115" s="71"/>
      <c r="CR115" s="79" t="str">
        <f>IFERROR(VLOOKUP(CQ115, MarginalDec!$A$2:$B$253, 2, 0),"")</f>
        <v/>
      </c>
      <c r="CS115" s="71"/>
      <c r="CT115" s="79" t="str">
        <f>IFERROR(VLOOKUP(CS115, MarginalDec!$A$2:$B$253, 2, 0),"")</f>
        <v/>
      </c>
      <c r="CU115" s="71"/>
      <c r="CV115" s="79" t="str">
        <f>IF(ISBLANK(CU115),"", IFERROR(VLOOKUP(CU115, Tooling!$A$2:$B$252, 2, 0),""))</f>
        <v/>
      </c>
      <c r="CW115" s="71"/>
      <c r="CX115" s="79" t="str">
        <f>IF(ISBLANK(CW115),"", IFERROR(VLOOKUP(CW115, Tooling!$A$2:$B$252, 2, 0),""))</f>
        <v/>
      </c>
      <c r="CY115" s="71"/>
      <c r="CZ115" s="79" t="str">
        <f>IF(ISBLANK(CY115),"", IFERROR(VLOOKUP(CY115, Repairs!$A$2:$B$252, 2, 0),""))</f>
        <v/>
      </c>
      <c r="DA115" s="77"/>
      <c r="DB115" s="71"/>
      <c r="DC115" s="79" t="str">
        <f>IFERROR(VLOOKUP(DB115, DatingReason!$A$2:$B$252, 2, 0),"")</f>
        <v/>
      </c>
      <c r="DD115" s="123" t="str">
        <f t="shared" si="27"/>
        <v/>
      </c>
      <c r="DF115" s="119" t="str">
        <f t="array" ref="DF115">IF(AND($B115&lt;&gt;"", $DE115&lt;&gt;"", $DE115&lt;&gt;"No"),MAX(IF($B115=PEOPLE!$B$4:$B$1000, PEOPLE!$Q$4:$Q$1000,""))+100,"")</f>
        <v/>
      </c>
      <c r="DG115" s="68"/>
      <c r="DH115" s="76">
        <f>COUNTIF(PEOPLE!B:B, MEMORIALS!B115)</f>
        <v>0</v>
      </c>
      <c r="DI115" s="82"/>
      <c r="DJ115" s="82"/>
      <c r="DK115" s="82"/>
      <c r="DL115" s="68"/>
      <c r="DM115" s="68"/>
      <c r="DN115" s="68"/>
      <c r="DO115" s="68"/>
      <c r="DP115" s="68"/>
    </row>
    <row r="116" spans="1:120" ht="15" customHeight="1" x14ac:dyDescent="0.25">
      <c r="A116" s="68"/>
      <c r="B116" s="69"/>
      <c r="C116" s="68"/>
      <c r="D116" s="68"/>
      <c r="E116" s="70" t="str">
        <f>IF(D116="","",VLOOKUP(D116,Denomination!$A$2:$B$50, 2, 0))</f>
        <v/>
      </c>
      <c r="F116" s="68"/>
      <c r="G116" s="71"/>
      <c r="H116" s="70" t="str">
        <f>IF(G116="","",VLOOKUP(G116,MCondition!$A$2:$B$50, 2, 0))</f>
        <v/>
      </c>
      <c r="I116" s="72"/>
      <c r="J116" s="71"/>
      <c r="K116" s="70" t="str">
        <f>IF(J116="","",VLOOKUP(J116,ICondition!$A$2:$B$50, 2, 0))</f>
        <v/>
      </c>
      <c r="L116" s="73"/>
      <c r="M116" s="73"/>
      <c r="N116" s="73"/>
      <c r="O116" s="73"/>
      <c r="P116" s="73"/>
      <c r="Q116" s="73"/>
      <c r="R116" s="78"/>
      <c r="S116" s="79" t="str">
        <f>IFERROR(VLOOKUP(R116,Material!$A$2:$B$59, 2, 0),"")</f>
        <v/>
      </c>
      <c r="T116" s="71"/>
      <c r="U116" s="79" t="str">
        <f>IFERROR(VLOOKUP(T116,Material!$A$2:$B$59, 2, 0),"")</f>
        <v/>
      </c>
      <c r="V116" s="71"/>
      <c r="W116" s="79" t="str">
        <f>IFERROR(VLOOKUP(V116,Material!$A$2:$B$59, 2, 0),"")</f>
        <v/>
      </c>
      <c r="X116" s="71"/>
      <c r="Y116" s="79" t="str">
        <f>IFERROR(VLOOKUP(X116,Material!$A$2:$B$59, 2, 0),"")</f>
        <v/>
      </c>
      <c r="Z116" s="71"/>
      <c r="AA116" s="79" t="str">
        <f>IFERROR(VLOOKUP(Z116,Material!$A$2:$B$59, 2, 0),"")</f>
        <v/>
      </c>
      <c r="AB116" s="74"/>
      <c r="AC116" s="75" t="e">
        <f t="shared" si="16"/>
        <v>#VALUE!</v>
      </c>
      <c r="AD116" s="75" t="e">
        <f t="shared" si="17"/>
        <v>#VALUE!</v>
      </c>
      <c r="AE116" s="75" t="e">
        <f t="shared" si="19"/>
        <v>#VALUE!</v>
      </c>
      <c r="AF116" s="75" t="e">
        <f t="shared" si="18"/>
        <v>#VALUE!</v>
      </c>
      <c r="AG116" s="75" t="e">
        <f t="shared" si="20"/>
        <v>#VALUE!</v>
      </c>
      <c r="AH116" s="75" t="e">
        <f t="shared" si="21"/>
        <v>#VALUE!</v>
      </c>
      <c r="AI116" s="75" t="e">
        <f t="shared" si="22"/>
        <v>#VALUE!</v>
      </c>
      <c r="AJ116" s="80" t="e">
        <f t="shared" si="23"/>
        <v>#VALUE!</v>
      </c>
      <c r="AK116" s="79" t="str">
        <f>(IFERROR(VLOOKUP(AB116,Categories!$A$2:$B$20,2,1),""))</f>
        <v/>
      </c>
      <c r="AL116" s="79" t="str">
        <f ca="1">IFERROR(VLOOKUP((HLOOKUP((VLOOKUP($AB116,Categories!$A$2:$F$20,3,1)), $AB$3:$AJ116, (ROW()-ROW($AB$3)+1), 0)), INDIRECT(VLOOKUP($AB116,Categories!$A$2:$F$20,6,1)),2,0),AK116)</f>
        <v/>
      </c>
      <c r="AM116" s="79" t="str">
        <f ca="1">IFERROR(VLOOKUP((HLOOKUP((VLOOKUP($AB116,Categories!$A$2:$F$20,4,1)),$AB$3:$AJ116,(ROW()-ROW($AB$3)+1),0)),INDIRECT(VLOOKUP($AB116,Categories!$A$2:$H$20,7,1)),2,0),"")</f>
        <v/>
      </c>
      <c r="AN116" s="79" t="str">
        <f ca="1">IFERROR(VLOOKUP((HLOOKUP((VLOOKUP($AB116,Categories!$A$2:$F$20,5,1)), $AB$3:$AJ116, (ROW()-ROW($AB$3)+1), 0)), INDIRECT(VLOOKUP($AB116,Categories!$A$2:$H$20,8,1)),2,0),"")</f>
        <v/>
      </c>
      <c r="AO116" s="79" t="str">
        <f t="shared" ca="1" si="24"/>
        <v/>
      </c>
      <c r="AP116" s="81"/>
      <c r="AQ116" s="70" t="str">
        <f>IFERROR(VLOOKUP(VALUE(MID(AP116,1,1)),AdditionalElements!$A$2:$B$50,2,0),"")</f>
        <v/>
      </c>
      <c r="AR116" s="70" t="str">
        <f>IFERROR(VLOOKUP(VALUE(MID(AP116,2,1)),AdditionalElements!$H$2:$I$50,2,0),"")</f>
        <v/>
      </c>
      <c r="AS116" s="70" t="str">
        <f>IFERROR(VLOOKUP(VALUE(MID(AP116,3,1)),AdditionalElements!$O$2:$P$50,2,0),"")</f>
        <v/>
      </c>
      <c r="AT116" s="70" t="str">
        <f>IFERROR(VLOOKUP(VALUE(MID(AP116,4,1)),AdditionalElements!$V$2:$W$50,2,0),"")</f>
        <v/>
      </c>
      <c r="AU116" s="71"/>
      <c r="AV116" s="79" t="str">
        <f>IFERROR(IF(VALUE(MID(AU116,1,1))=1, VLOOKUP(VALUE(MID(AU116,1,1)), TxtPanelShape!$A$2:$C$50, 3, 0), (IF(VALUE(MID(AU116,1,1))&gt;=7, VLOOKUP(VALUE(MID(AU116,1,1)), TxtPanelShape!$A$2:$C$50, 3, 0),VLOOKUP(VALUE(MID(AU116,1,2)),TxtPanelShape!$A$2:$C$50,3,0)))), "")</f>
        <v/>
      </c>
      <c r="AW116" s="79" t="str">
        <f>IFERROR(IF(VALUE(MID(AU116,1,1))=1, ", "&amp;VLOOKUP(VALUE(MID(AU116,2,1)), TxtPanelShape!$H$2:$I$50, 2, 0), IF(VALUE(MID(AU116,1,1))&gt;=7, ", "&amp;VLOOKUP(VALUE(MID(AU116,2,1)), TxtPanelShape!$H$2:$I$50, 2, 0),"")), "")</f>
        <v/>
      </c>
      <c r="AX116" s="79" t="str">
        <f>IFERROR(IF(VALUE(MID(AU116,1,1))=1, ", "&amp;VLOOKUP(VALUE(MID(AU116,3,1)), TxtPanelShape!$O$2:$P$50, 2, 0), IF(VALUE(MID(AU116,1,1))&gt;=7, ", "&amp;VLOOKUP(VALUE(MID(AU116,3,1)), TxtPanelShape!$O$2:$P$50, 2, 0),"")),"")</f>
        <v/>
      </c>
      <c r="AY116" s="79" t="str">
        <f>IFERROR("; "&amp;VLOOKUP(VALUE(MID(AU116,4,1)), TxtPanelShape!$V$2:$W$50,2,0),"")</f>
        <v/>
      </c>
      <c r="AZ116" s="79" t="str">
        <f t="shared" si="25"/>
        <v/>
      </c>
      <c r="BA116" s="71"/>
      <c r="BB116" s="79" t="str">
        <f>IFERROR(IF(VALUE(MID(BA116,1,1))=1, VLOOKUP(VALUE(MID(BA116,1,1)), TxtPanelShape!$A$2:$C$50, 3, 0), (IF(VALUE(MID(BA116,1,1))&gt;=7, VLOOKUP(VALUE(MID(BA116,1,1)), TxtPanelShape!$A$2:$C$50, 3, 0),VLOOKUP(VALUE(MID(BA116,1,2)),TxtPanelShape!$A$2:$C$50,3,0)))), "")</f>
        <v/>
      </c>
      <c r="BC116" s="79" t="str">
        <f>IFERROR(IF(VALUE(MID(BA116,1,1))=1, ", "&amp;VLOOKUP(VALUE(MID(BA116,2,1)), TxtPanelShape!$H$2:$I$50, 2, 0), IF(VALUE(MID(BA116,1,1))&gt;=7, ", "&amp;VLOOKUP(VALUE(MID(BA116,2,1)), TxtPanelShape!$H$2:$I$50, 2, 0),"")), "")</f>
        <v/>
      </c>
      <c r="BD116" s="79" t="str">
        <f>IFERROR(IF(VALUE(MID(BA116,1,1))=1, ", "&amp;VLOOKUP(VALUE(MID(BA116,3,1)), TxtPanelShape!$O$2:$P$50, 2, 0), IF(VALUE(MID(BA116,1,1))&gt;=7, ", "&amp;VLOOKUP(VALUE(MID(BA116,3,1)), TxtPanelShape!$O$2:$P$50, 2, 0),"")),"")</f>
        <v/>
      </c>
      <c r="BE116" s="79" t="str">
        <f>IFERROR("; "&amp;VLOOKUP(VALUE(MID(BA116,4,1)), TxtPanelShape!$V$2:$W$50,2,0),"")</f>
        <v/>
      </c>
      <c r="BF116" s="79" t="str">
        <f t="shared" si="26"/>
        <v/>
      </c>
      <c r="BG116" s="71"/>
      <c r="BH116" s="79" t="str">
        <f>IFERROR(VLOOKUP(BG116, TxtPanelDefinition!$A$2:$B$50, 2, 0),"")</f>
        <v/>
      </c>
      <c r="BI116" s="71"/>
      <c r="BJ116" s="79" t="str">
        <f>IFERROR(VLOOKUP(BI116, TxtPanelDefinition!$A$2:$B$50, 2, 0),"")</f>
        <v/>
      </c>
      <c r="BK116" s="71"/>
      <c r="BL116" s="79" t="str">
        <f>IFERROR(VLOOKUP(BK116, InscrTechniques!$A$2:$B$50, 2, 0),"")</f>
        <v/>
      </c>
      <c r="BM116" s="71"/>
      <c r="BN116" s="79" t="str">
        <f>IFERROR(VLOOKUP(BM116, InscrTechniques!$A$2:$B$50, 2, 0),"")</f>
        <v/>
      </c>
      <c r="BO116" s="71"/>
      <c r="BP116" s="79" t="str">
        <f>IFERROR(VLOOKUP(BO116, InscrTechniques!$A$2:$B$50, 2, 0),"")</f>
        <v/>
      </c>
      <c r="BQ116" s="71"/>
      <c r="BR116" s="79" t="str">
        <f>IFERROR(VLOOKUP(BQ116, InscrTechniques!$A$2:$B$50, 2, 0),"")</f>
        <v/>
      </c>
      <c r="BS116" s="71"/>
      <c r="BT116" s="79" t="str">
        <f>IFERROR(VLOOKUP(BS116, InscrTechniques!$A$2:$B$50, 2, 0),"")</f>
        <v/>
      </c>
      <c r="BU116" s="71"/>
      <c r="BV116" s="79" t="str">
        <f>IFERROR(VLOOKUP(BU116, InscrTechniques!$A$2:$B$50, 2, 0),"")</f>
        <v/>
      </c>
      <c r="BW116" s="125"/>
      <c r="BX116" s="79" t="str">
        <f>IFERROR(VLOOKUP(BW116, InscrTechniques!$A$2:$B$50, 2, 0),"")</f>
        <v/>
      </c>
      <c r="BY116" s="125"/>
      <c r="BZ116" s="79" t="str">
        <f>IFERROR(VLOOKUP(BY116, InscrTechniques!$A$2:$B$50, 2, 0),"")</f>
        <v/>
      </c>
      <c r="CA116" s="74"/>
      <c r="CB116" s="114" t="str">
        <f>IFERROR(VLOOKUP(CA116, LetterStyle!$A$2:$B$50, 2, 0),"")</f>
        <v/>
      </c>
      <c r="CC116" s="74"/>
      <c r="CD116" s="114" t="str">
        <f>IFERROR(VLOOKUP(CC116, LetterStyle!$A$2:$B$50, 2, 0),"")</f>
        <v/>
      </c>
      <c r="CE116" s="74"/>
      <c r="CF116" s="114" t="str">
        <f>IFERROR(VLOOKUP(CE116, LetterStyle!$A$2:$B$50, 2, 0),"")</f>
        <v/>
      </c>
      <c r="CG116" s="74"/>
      <c r="CH116" s="79" t="str">
        <f>IFERROR(VLOOKUP(CG116, LetterStyle!$A$2:$B$50, 2, 0),"")</f>
        <v/>
      </c>
      <c r="CI116" s="71"/>
      <c r="CJ116" s="79" t="str">
        <f>IFERROR(VLOOKUP(CI116, DecMotifs!$A$1:$B$306, 2, 0),"")</f>
        <v/>
      </c>
      <c r="CK116" s="71"/>
      <c r="CL116" s="79" t="str">
        <f>IFERROR(VLOOKUP(CK116, DecMotifs!$A$1:$B$306, 2, 0),"")</f>
        <v/>
      </c>
      <c r="CM116" s="71"/>
      <c r="CN116" s="79" t="str">
        <f>IFERROR(VLOOKUP(CM116, DecMotifs!$A$1:$B$306, 2, 0),"")</f>
        <v/>
      </c>
      <c r="CO116" s="71"/>
      <c r="CP116" s="79" t="str">
        <f>IFERROR(VLOOKUP(CO116, MarginalDec!$A$2:$B$253, 2, 0),"")</f>
        <v/>
      </c>
      <c r="CQ116" s="71"/>
      <c r="CR116" s="79" t="str">
        <f>IFERROR(VLOOKUP(CQ116, MarginalDec!$A$2:$B$253, 2, 0),"")</f>
        <v/>
      </c>
      <c r="CS116" s="71"/>
      <c r="CT116" s="79" t="str">
        <f>IFERROR(VLOOKUP(CS116, MarginalDec!$A$2:$B$253, 2, 0),"")</f>
        <v/>
      </c>
      <c r="CU116" s="71"/>
      <c r="CV116" s="79" t="str">
        <f>IF(ISBLANK(CU116),"", IFERROR(VLOOKUP(CU116, Tooling!$A$2:$B$252, 2, 0),""))</f>
        <v/>
      </c>
      <c r="CW116" s="71"/>
      <c r="CX116" s="79" t="str">
        <f>IF(ISBLANK(CW116),"", IFERROR(VLOOKUP(CW116, Tooling!$A$2:$B$252, 2, 0),""))</f>
        <v/>
      </c>
      <c r="CY116" s="71"/>
      <c r="CZ116" s="79" t="str">
        <f>IF(ISBLANK(CY116),"", IFERROR(VLOOKUP(CY116, Repairs!$A$2:$B$252, 2, 0),""))</f>
        <v/>
      </c>
      <c r="DA116" s="77"/>
      <c r="DB116" s="71"/>
      <c r="DC116" s="79" t="str">
        <f>IFERROR(VLOOKUP(DB116, DatingReason!$A$2:$B$252, 2, 0),"")</f>
        <v/>
      </c>
      <c r="DD116" s="123" t="str">
        <f t="shared" si="27"/>
        <v/>
      </c>
      <c r="DF116" s="119" t="str">
        <f t="array" ref="DF116">IF(AND($B116&lt;&gt;"", $DE116&lt;&gt;"", $DE116&lt;&gt;"No"),MAX(IF($B116=PEOPLE!$B$4:$B$1000, PEOPLE!$Q$4:$Q$1000,""))+100,"")</f>
        <v/>
      </c>
      <c r="DG116" s="68"/>
      <c r="DH116" s="76">
        <f>COUNTIF(PEOPLE!B:B, MEMORIALS!B116)</f>
        <v>0</v>
      </c>
      <c r="DI116" s="82"/>
      <c r="DJ116" s="82"/>
      <c r="DK116" s="82"/>
      <c r="DL116" s="68"/>
      <c r="DM116" s="68"/>
      <c r="DN116" s="68"/>
      <c r="DO116" s="68"/>
      <c r="DP116" s="68"/>
    </row>
    <row r="117" spans="1:120" ht="15" customHeight="1" x14ac:dyDescent="0.25">
      <c r="A117" s="68"/>
      <c r="B117" s="69"/>
      <c r="C117" s="68"/>
      <c r="D117" s="68"/>
      <c r="E117" s="70" t="str">
        <f>IF(D117="","",VLOOKUP(D117,Denomination!$A$2:$B$50, 2, 0))</f>
        <v/>
      </c>
      <c r="F117" s="68"/>
      <c r="G117" s="71"/>
      <c r="H117" s="70" t="str">
        <f>IF(G117="","",VLOOKUP(G117,MCondition!$A$2:$B$50, 2, 0))</f>
        <v/>
      </c>
      <c r="I117" s="72"/>
      <c r="J117" s="71"/>
      <c r="K117" s="70" t="str">
        <f>IF(J117="","",VLOOKUP(J117,ICondition!$A$2:$B$50, 2, 0))</f>
        <v/>
      </c>
      <c r="L117" s="73"/>
      <c r="M117" s="73"/>
      <c r="N117" s="73"/>
      <c r="O117" s="73"/>
      <c r="P117" s="73"/>
      <c r="Q117" s="73"/>
      <c r="R117" s="78"/>
      <c r="S117" s="79" t="str">
        <f>IFERROR(VLOOKUP(R117,Material!$A$2:$B$59, 2, 0),"")</f>
        <v/>
      </c>
      <c r="T117" s="71"/>
      <c r="U117" s="79" t="str">
        <f>IFERROR(VLOOKUP(T117,Material!$A$2:$B$59, 2, 0),"")</f>
        <v/>
      </c>
      <c r="V117" s="71"/>
      <c r="W117" s="79" t="str">
        <f>IFERROR(VLOOKUP(V117,Material!$A$2:$B$59, 2, 0),"")</f>
        <v/>
      </c>
      <c r="X117" s="71"/>
      <c r="Y117" s="79" t="str">
        <f>IFERROR(VLOOKUP(X117,Material!$A$2:$B$59, 2, 0),"")</f>
        <v/>
      </c>
      <c r="Z117" s="71"/>
      <c r="AA117" s="79" t="str">
        <f>IFERROR(VLOOKUP(Z117,Material!$A$2:$B$59, 2, 0),"")</f>
        <v/>
      </c>
      <c r="AB117" s="74"/>
      <c r="AC117" s="75" t="e">
        <f t="shared" si="16"/>
        <v>#VALUE!</v>
      </c>
      <c r="AD117" s="75" t="e">
        <f t="shared" si="17"/>
        <v>#VALUE!</v>
      </c>
      <c r="AE117" s="75" t="e">
        <f t="shared" si="19"/>
        <v>#VALUE!</v>
      </c>
      <c r="AF117" s="75" t="e">
        <f t="shared" si="18"/>
        <v>#VALUE!</v>
      </c>
      <c r="AG117" s="75" t="e">
        <f t="shared" si="20"/>
        <v>#VALUE!</v>
      </c>
      <c r="AH117" s="75" t="e">
        <f t="shared" si="21"/>
        <v>#VALUE!</v>
      </c>
      <c r="AI117" s="75" t="e">
        <f t="shared" si="22"/>
        <v>#VALUE!</v>
      </c>
      <c r="AJ117" s="80" t="e">
        <f t="shared" si="23"/>
        <v>#VALUE!</v>
      </c>
      <c r="AK117" s="79" t="str">
        <f>(IFERROR(VLOOKUP(AB117,Categories!$A$2:$B$20,2,1),""))</f>
        <v/>
      </c>
      <c r="AL117" s="79" t="str">
        <f ca="1">IFERROR(VLOOKUP((HLOOKUP((VLOOKUP($AB117,Categories!$A$2:$F$20,3,1)), $AB$3:$AJ117, (ROW()-ROW($AB$3)+1), 0)), INDIRECT(VLOOKUP($AB117,Categories!$A$2:$F$20,6,1)),2,0),AK117)</f>
        <v/>
      </c>
      <c r="AM117" s="79" t="str">
        <f ca="1">IFERROR(VLOOKUP((HLOOKUP((VLOOKUP($AB117,Categories!$A$2:$F$20,4,1)),$AB$3:$AJ117,(ROW()-ROW($AB$3)+1),0)),INDIRECT(VLOOKUP($AB117,Categories!$A$2:$H$20,7,1)),2,0),"")</f>
        <v/>
      </c>
      <c r="AN117" s="79" t="str">
        <f ca="1">IFERROR(VLOOKUP((HLOOKUP((VLOOKUP($AB117,Categories!$A$2:$F$20,5,1)), $AB$3:$AJ117, (ROW()-ROW($AB$3)+1), 0)), INDIRECT(VLOOKUP($AB117,Categories!$A$2:$H$20,8,1)),2,0),"")</f>
        <v/>
      </c>
      <c r="AO117" s="79" t="str">
        <f t="shared" ca="1" si="24"/>
        <v/>
      </c>
      <c r="AP117" s="81"/>
      <c r="AQ117" s="70" t="str">
        <f>IFERROR(VLOOKUP(VALUE(MID(AP117,1,1)),AdditionalElements!$A$2:$B$50,2,0),"")</f>
        <v/>
      </c>
      <c r="AR117" s="70" t="str">
        <f>IFERROR(VLOOKUP(VALUE(MID(AP117,2,1)),AdditionalElements!$H$2:$I$50,2,0),"")</f>
        <v/>
      </c>
      <c r="AS117" s="70" t="str">
        <f>IFERROR(VLOOKUP(VALUE(MID(AP117,3,1)),AdditionalElements!$O$2:$P$50,2,0),"")</f>
        <v/>
      </c>
      <c r="AT117" s="70" t="str">
        <f>IFERROR(VLOOKUP(VALUE(MID(AP117,4,1)),AdditionalElements!$V$2:$W$50,2,0),"")</f>
        <v/>
      </c>
      <c r="AU117" s="71"/>
      <c r="AV117" s="79" t="str">
        <f>IFERROR(IF(VALUE(MID(AU117,1,1))=1, VLOOKUP(VALUE(MID(AU117,1,1)), TxtPanelShape!$A$2:$C$50, 3, 0), (IF(VALUE(MID(AU117,1,1))&gt;=7, VLOOKUP(VALUE(MID(AU117,1,1)), TxtPanelShape!$A$2:$C$50, 3, 0),VLOOKUP(VALUE(MID(AU117,1,2)),TxtPanelShape!$A$2:$C$50,3,0)))), "")</f>
        <v/>
      </c>
      <c r="AW117" s="79" t="str">
        <f>IFERROR(IF(VALUE(MID(AU117,1,1))=1, ", "&amp;VLOOKUP(VALUE(MID(AU117,2,1)), TxtPanelShape!$H$2:$I$50, 2, 0), IF(VALUE(MID(AU117,1,1))&gt;=7, ", "&amp;VLOOKUP(VALUE(MID(AU117,2,1)), TxtPanelShape!$H$2:$I$50, 2, 0),"")), "")</f>
        <v/>
      </c>
      <c r="AX117" s="79" t="str">
        <f>IFERROR(IF(VALUE(MID(AU117,1,1))=1, ", "&amp;VLOOKUP(VALUE(MID(AU117,3,1)), TxtPanelShape!$O$2:$P$50, 2, 0), IF(VALUE(MID(AU117,1,1))&gt;=7, ", "&amp;VLOOKUP(VALUE(MID(AU117,3,1)), TxtPanelShape!$O$2:$P$50, 2, 0),"")),"")</f>
        <v/>
      </c>
      <c r="AY117" s="79" t="str">
        <f>IFERROR("; "&amp;VLOOKUP(VALUE(MID(AU117,4,1)), TxtPanelShape!$V$2:$W$50,2,0),"")</f>
        <v/>
      </c>
      <c r="AZ117" s="79" t="str">
        <f t="shared" si="25"/>
        <v/>
      </c>
      <c r="BA117" s="71"/>
      <c r="BB117" s="79" t="str">
        <f>IFERROR(IF(VALUE(MID(BA117,1,1))=1, VLOOKUP(VALUE(MID(BA117,1,1)), TxtPanelShape!$A$2:$C$50, 3, 0), (IF(VALUE(MID(BA117,1,1))&gt;=7, VLOOKUP(VALUE(MID(BA117,1,1)), TxtPanelShape!$A$2:$C$50, 3, 0),VLOOKUP(VALUE(MID(BA117,1,2)),TxtPanelShape!$A$2:$C$50,3,0)))), "")</f>
        <v/>
      </c>
      <c r="BC117" s="79" t="str">
        <f>IFERROR(IF(VALUE(MID(BA117,1,1))=1, ", "&amp;VLOOKUP(VALUE(MID(BA117,2,1)), TxtPanelShape!$H$2:$I$50, 2, 0), IF(VALUE(MID(BA117,1,1))&gt;=7, ", "&amp;VLOOKUP(VALUE(MID(BA117,2,1)), TxtPanelShape!$H$2:$I$50, 2, 0),"")), "")</f>
        <v/>
      </c>
      <c r="BD117" s="79" t="str">
        <f>IFERROR(IF(VALUE(MID(BA117,1,1))=1, ", "&amp;VLOOKUP(VALUE(MID(BA117,3,1)), TxtPanelShape!$O$2:$P$50, 2, 0), IF(VALUE(MID(BA117,1,1))&gt;=7, ", "&amp;VLOOKUP(VALUE(MID(BA117,3,1)), TxtPanelShape!$O$2:$P$50, 2, 0),"")),"")</f>
        <v/>
      </c>
      <c r="BE117" s="79" t="str">
        <f>IFERROR("; "&amp;VLOOKUP(VALUE(MID(BA117,4,1)), TxtPanelShape!$V$2:$W$50,2,0),"")</f>
        <v/>
      </c>
      <c r="BF117" s="79" t="str">
        <f t="shared" si="26"/>
        <v/>
      </c>
      <c r="BG117" s="71"/>
      <c r="BH117" s="79" t="str">
        <f>IFERROR(VLOOKUP(BG117, TxtPanelDefinition!$A$2:$B$50, 2, 0),"")</f>
        <v/>
      </c>
      <c r="BI117" s="71"/>
      <c r="BJ117" s="79" t="str">
        <f>IFERROR(VLOOKUP(BI117, TxtPanelDefinition!$A$2:$B$50, 2, 0),"")</f>
        <v/>
      </c>
      <c r="BK117" s="71"/>
      <c r="BL117" s="79" t="str">
        <f>IFERROR(VLOOKUP(BK117, InscrTechniques!$A$2:$B$50, 2, 0),"")</f>
        <v/>
      </c>
      <c r="BM117" s="71"/>
      <c r="BN117" s="79" t="str">
        <f>IFERROR(VLOOKUP(BM117, InscrTechniques!$A$2:$B$50, 2, 0),"")</f>
        <v/>
      </c>
      <c r="BO117" s="71"/>
      <c r="BP117" s="79" t="str">
        <f>IFERROR(VLOOKUP(BO117, InscrTechniques!$A$2:$B$50, 2, 0),"")</f>
        <v/>
      </c>
      <c r="BQ117" s="71"/>
      <c r="BR117" s="79" t="str">
        <f>IFERROR(VLOOKUP(BQ117, InscrTechniques!$A$2:$B$50, 2, 0),"")</f>
        <v/>
      </c>
      <c r="BS117" s="71"/>
      <c r="BT117" s="79" t="str">
        <f>IFERROR(VLOOKUP(BS117, InscrTechniques!$A$2:$B$50, 2, 0),"")</f>
        <v/>
      </c>
      <c r="BU117" s="71"/>
      <c r="BV117" s="79" t="str">
        <f>IFERROR(VLOOKUP(BU117, InscrTechniques!$A$2:$B$50, 2, 0),"")</f>
        <v/>
      </c>
      <c r="BW117" s="125"/>
      <c r="BX117" s="79" t="str">
        <f>IFERROR(VLOOKUP(BW117, InscrTechniques!$A$2:$B$50, 2, 0),"")</f>
        <v/>
      </c>
      <c r="BY117" s="125"/>
      <c r="BZ117" s="79" t="str">
        <f>IFERROR(VLOOKUP(BY117, InscrTechniques!$A$2:$B$50, 2, 0),"")</f>
        <v/>
      </c>
      <c r="CA117" s="74"/>
      <c r="CB117" s="114" t="str">
        <f>IFERROR(VLOOKUP(CA117, LetterStyle!$A$2:$B$50, 2, 0),"")</f>
        <v/>
      </c>
      <c r="CC117" s="74"/>
      <c r="CD117" s="114" t="str">
        <f>IFERROR(VLOOKUP(CC117, LetterStyle!$A$2:$B$50, 2, 0),"")</f>
        <v/>
      </c>
      <c r="CE117" s="74"/>
      <c r="CF117" s="114" t="str">
        <f>IFERROR(VLOOKUP(CE117, LetterStyle!$A$2:$B$50, 2, 0),"")</f>
        <v/>
      </c>
      <c r="CG117" s="74"/>
      <c r="CH117" s="79" t="str">
        <f>IFERROR(VLOOKUP(CG117, LetterStyle!$A$2:$B$50, 2, 0),"")</f>
        <v/>
      </c>
      <c r="CI117" s="71"/>
      <c r="CJ117" s="79" t="str">
        <f>IFERROR(VLOOKUP(CI117, DecMotifs!$A$1:$B$306, 2, 0),"")</f>
        <v/>
      </c>
      <c r="CK117" s="71"/>
      <c r="CL117" s="79" t="str">
        <f>IFERROR(VLOOKUP(CK117, DecMotifs!$A$1:$B$306, 2, 0),"")</f>
        <v/>
      </c>
      <c r="CM117" s="71"/>
      <c r="CN117" s="79" t="str">
        <f>IFERROR(VLOOKUP(CM117, DecMotifs!$A$1:$B$306, 2, 0),"")</f>
        <v/>
      </c>
      <c r="CO117" s="71"/>
      <c r="CP117" s="79" t="str">
        <f>IFERROR(VLOOKUP(CO117, MarginalDec!$A$2:$B$253, 2, 0),"")</f>
        <v/>
      </c>
      <c r="CQ117" s="71"/>
      <c r="CR117" s="79" t="str">
        <f>IFERROR(VLOOKUP(CQ117, MarginalDec!$A$2:$B$253, 2, 0),"")</f>
        <v/>
      </c>
      <c r="CS117" s="71"/>
      <c r="CT117" s="79" t="str">
        <f>IFERROR(VLOOKUP(CS117, MarginalDec!$A$2:$B$253, 2, 0),"")</f>
        <v/>
      </c>
      <c r="CU117" s="71"/>
      <c r="CV117" s="79" t="str">
        <f>IF(ISBLANK(CU117),"", IFERROR(VLOOKUP(CU117, Tooling!$A$2:$B$252, 2, 0),""))</f>
        <v/>
      </c>
      <c r="CW117" s="71"/>
      <c r="CX117" s="79" t="str">
        <f>IF(ISBLANK(CW117),"", IFERROR(VLOOKUP(CW117, Tooling!$A$2:$B$252, 2, 0),""))</f>
        <v/>
      </c>
      <c r="CY117" s="71"/>
      <c r="CZ117" s="79" t="str">
        <f>IF(ISBLANK(CY117),"", IFERROR(VLOOKUP(CY117, Repairs!$A$2:$B$252, 2, 0),""))</f>
        <v/>
      </c>
      <c r="DA117" s="77"/>
      <c r="DB117" s="71"/>
      <c r="DC117" s="79" t="str">
        <f>IFERROR(VLOOKUP(DB117, DatingReason!$A$2:$B$252, 2, 0),"")</f>
        <v/>
      </c>
      <c r="DD117" s="123" t="str">
        <f t="shared" si="27"/>
        <v/>
      </c>
      <c r="DF117" s="119" t="str">
        <f t="array" ref="DF117">IF(AND($B117&lt;&gt;"", $DE117&lt;&gt;"", $DE117&lt;&gt;"No"),MAX(IF($B117=PEOPLE!$B$4:$B$1000, PEOPLE!$Q$4:$Q$1000,""))+100,"")</f>
        <v/>
      </c>
      <c r="DG117" s="68"/>
      <c r="DH117" s="76">
        <f>COUNTIF(PEOPLE!B:B, MEMORIALS!B117)</f>
        <v>0</v>
      </c>
      <c r="DI117" s="82"/>
      <c r="DJ117" s="82"/>
      <c r="DK117" s="82"/>
      <c r="DL117" s="68"/>
      <c r="DM117" s="68"/>
      <c r="DN117" s="68"/>
      <c r="DO117" s="68"/>
      <c r="DP117" s="68"/>
    </row>
    <row r="118" spans="1:120" ht="15" customHeight="1" x14ac:dyDescent="0.25">
      <c r="A118" s="68"/>
      <c r="B118" s="69"/>
      <c r="C118" s="68"/>
      <c r="D118" s="68"/>
      <c r="E118" s="70" t="str">
        <f>IF(D118="","",VLOOKUP(D118,Denomination!$A$2:$B$50, 2, 0))</f>
        <v/>
      </c>
      <c r="F118" s="68"/>
      <c r="G118" s="71"/>
      <c r="H118" s="70" t="str">
        <f>IF(G118="","",VLOOKUP(G118,MCondition!$A$2:$B$50, 2, 0))</f>
        <v/>
      </c>
      <c r="I118" s="72"/>
      <c r="J118" s="71"/>
      <c r="K118" s="70" t="str">
        <f>IF(J118="","",VLOOKUP(J118,ICondition!$A$2:$B$50, 2, 0))</f>
        <v/>
      </c>
      <c r="L118" s="73"/>
      <c r="M118" s="73"/>
      <c r="N118" s="73"/>
      <c r="O118" s="73"/>
      <c r="P118" s="73"/>
      <c r="Q118" s="73"/>
      <c r="R118" s="78"/>
      <c r="S118" s="79" t="str">
        <f>IFERROR(VLOOKUP(R118,Material!$A$2:$B$59, 2, 0),"")</f>
        <v/>
      </c>
      <c r="T118" s="71"/>
      <c r="U118" s="79" t="str">
        <f>IFERROR(VLOOKUP(T118,Material!$A$2:$B$59, 2, 0),"")</f>
        <v/>
      </c>
      <c r="V118" s="71"/>
      <c r="W118" s="79" t="str">
        <f>IFERROR(VLOOKUP(V118,Material!$A$2:$B$59, 2, 0),"")</f>
        <v/>
      </c>
      <c r="X118" s="71"/>
      <c r="Y118" s="79" t="str">
        <f>IFERROR(VLOOKUP(X118,Material!$A$2:$B$59, 2, 0),"")</f>
        <v/>
      </c>
      <c r="Z118" s="71"/>
      <c r="AA118" s="79" t="str">
        <f>IFERROR(VLOOKUP(Z118,Material!$A$2:$B$59, 2, 0),"")</f>
        <v/>
      </c>
      <c r="AB118" s="74"/>
      <c r="AC118" s="75" t="e">
        <f t="shared" si="16"/>
        <v>#VALUE!</v>
      </c>
      <c r="AD118" s="75" t="e">
        <f t="shared" si="17"/>
        <v>#VALUE!</v>
      </c>
      <c r="AE118" s="75" t="e">
        <f t="shared" si="19"/>
        <v>#VALUE!</v>
      </c>
      <c r="AF118" s="75" t="e">
        <f t="shared" si="18"/>
        <v>#VALUE!</v>
      </c>
      <c r="AG118" s="75" t="e">
        <f t="shared" si="20"/>
        <v>#VALUE!</v>
      </c>
      <c r="AH118" s="75" t="e">
        <f t="shared" si="21"/>
        <v>#VALUE!</v>
      </c>
      <c r="AI118" s="75" t="e">
        <f t="shared" si="22"/>
        <v>#VALUE!</v>
      </c>
      <c r="AJ118" s="80" t="e">
        <f t="shared" si="23"/>
        <v>#VALUE!</v>
      </c>
      <c r="AK118" s="79" t="str">
        <f>(IFERROR(VLOOKUP(AB118,Categories!$A$2:$B$20,2,1),""))</f>
        <v/>
      </c>
      <c r="AL118" s="79" t="str">
        <f ca="1">IFERROR(VLOOKUP((HLOOKUP((VLOOKUP($AB118,Categories!$A$2:$F$20,3,1)), $AB$3:$AJ118, (ROW()-ROW($AB$3)+1), 0)), INDIRECT(VLOOKUP($AB118,Categories!$A$2:$F$20,6,1)),2,0),AK118)</f>
        <v/>
      </c>
      <c r="AM118" s="79" t="str">
        <f ca="1">IFERROR(VLOOKUP((HLOOKUP((VLOOKUP($AB118,Categories!$A$2:$F$20,4,1)),$AB$3:$AJ118,(ROW()-ROW($AB$3)+1),0)),INDIRECT(VLOOKUP($AB118,Categories!$A$2:$H$20,7,1)),2,0),"")</f>
        <v/>
      </c>
      <c r="AN118" s="79" t="str">
        <f ca="1">IFERROR(VLOOKUP((HLOOKUP((VLOOKUP($AB118,Categories!$A$2:$F$20,5,1)), $AB$3:$AJ118, (ROW()-ROW($AB$3)+1), 0)), INDIRECT(VLOOKUP($AB118,Categories!$A$2:$H$20,8,1)),2,0),"")</f>
        <v/>
      </c>
      <c r="AO118" s="79" t="str">
        <f t="shared" ca="1" si="24"/>
        <v/>
      </c>
      <c r="AP118" s="81"/>
      <c r="AQ118" s="70" t="str">
        <f>IFERROR(VLOOKUP(VALUE(MID(AP118,1,1)),AdditionalElements!$A$2:$B$50,2,0),"")</f>
        <v/>
      </c>
      <c r="AR118" s="70" t="str">
        <f>IFERROR(VLOOKUP(VALUE(MID(AP118,2,1)),AdditionalElements!$H$2:$I$50,2,0),"")</f>
        <v/>
      </c>
      <c r="AS118" s="70" t="str">
        <f>IFERROR(VLOOKUP(VALUE(MID(AP118,3,1)),AdditionalElements!$O$2:$P$50,2,0),"")</f>
        <v/>
      </c>
      <c r="AT118" s="70" t="str">
        <f>IFERROR(VLOOKUP(VALUE(MID(AP118,4,1)),AdditionalElements!$V$2:$W$50,2,0),"")</f>
        <v/>
      </c>
      <c r="AU118" s="71"/>
      <c r="AV118" s="79" t="str">
        <f>IFERROR(IF(VALUE(MID(AU118,1,1))=1, VLOOKUP(VALUE(MID(AU118,1,1)), TxtPanelShape!$A$2:$C$50, 3, 0), (IF(VALUE(MID(AU118,1,1))&gt;=7, VLOOKUP(VALUE(MID(AU118,1,1)), TxtPanelShape!$A$2:$C$50, 3, 0),VLOOKUP(VALUE(MID(AU118,1,2)),TxtPanelShape!$A$2:$C$50,3,0)))), "")</f>
        <v/>
      </c>
      <c r="AW118" s="79" t="str">
        <f>IFERROR(IF(VALUE(MID(AU118,1,1))=1, ", "&amp;VLOOKUP(VALUE(MID(AU118,2,1)), TxtPanelShape!$H$2:$I$50, 2, 0), IF(VALUE(MID(AU118,1,1))&gt;=7, ", "&amp;VLOOKUP(VALUE(MID(AU118,2,1)), TxtPanelShape!$H$2:$I$50, 2, 0),"")), "")</f>
        <v/>
      </c>
      <c r="AX118" s="79" t="str">
        <f>IFERROR(IF(VALUE(MID(AU118,1,1))=1, ", "&amp;VLOOKUP(VALUE(MID(AU118,3,1)), TxtPanelShape!$O$2:$P$50, 2, 0), IF(VALUE(MID(AU118,1,1))&gt;=7, ", "&amp;VLOOKUP(VALUE(MID(AU118,3,1)), TxtPanelShape!$O$2:$P$50, 2, 0),"")),"")</f>
        <v/>
      </c>
      <c r="AY118" s="79" t="str">
        <f>IFERROR("; "&amp;VLOOKUP(VALUE(MID(AU118,4,1)), TxtPanelShape!$V$2:$W$50,2,0),"")</f>
        <v/>
      </c>
      <c r="AZ118" s="79" t="str">
        <f t="shared" si="25"/>
        <v/>
      </c>
      <c r="BA118" s="71"/>
      <c r="BB118" s="79" t="str">
        <f>IFERROR(IF(VALUE(MID(BA118,1,1))=1, VLOOKUP(VALUE(MID(BA118,1,1)), TxtPanelShape!$A$2:$C$50, 3, 0), (IF(VALUE(MID(BA118,1,1))&gt;=7, VLOOKUP(VALUE(MID(BA118,1,1)), TxtPanelShape!$A$2:$C$50, 3, 0),VLOOKUP(VALUE(MID(BA118,1,2)),TxtPanelShape!$A$2:$C$50,3,0)))), "")</f>
        <v/>
      </c>
      <c r="BC118" s="79" t="str">
        <f>IFERROR(IF(VALUE(MID(BA118,1,1))=1, ", "&amp;VLOOKUP(VALUE(MID(BA118,2,1)), TxtPanelShape!$H$2:$I$50, 2, 0), IF(VALUE(MID(BA118,1,1))&gt;=7, ", "&amp;VLOOKUP(VALUE(MID(BA118,2,1)), TxtPanelShape!$H$2:$I$50, 2, 0),"")), "")</f>
        <v/>
      </c>
      <c r="BD118" s="79" t="str">
        <f>IFERROR(IF(VALUE(MID(BA118,1,1))=1, ", "&amp;VLOOKUP(VALUE(MID(BA118,3,1)), TxtPanelShape!$O$2:$P$50, 2, 0), IF(VALUE(MID(BA118,1,1))&gt;=7, ", "&amp;VLOOKUP(VALUE(MID(BA118,3,1)), TxtPanelShape!$O$2:$P$50, 2, 0),"")),"")</f>
        <v/>
      </c>
      <c r="BE118" s="79" t="str">
        <f>IFERROR("; "&amp;VLOOKUP(VALUE(MID(BA118,4,1)), TxtPanelShape!$V$2:$W$50,2,0),"")</f>
        <v/>
      </c>
      <c r="BF118" s="79" t="str">
        <f t="shared" si="26"/>
        <v/>
      </c>
      <c r="BG118" s="71"/>
      <c r="BH118" s="79" t="str">
        <f>IFERROR(VLOOKUP(BG118, TxtPanelDefinition!$A$2:$B$50, 2, 0),"")</f>
        <v/>
      </c>
      <c r="BI118" s="71"/>
      <c r="BJ118" s="79" t="str">
        <f>IFERROR(VLOOKUP(BI118, TxtPanelDefinition!$A$2:$B$50, 2, 0),"")</f>
        <v/>
      </c>
      <c r="BK118" s="71"/>
      <c r="BL118" s="79" t="str">
        <f>IFERROR(VLOOKUP(BK118, InscrTechniques!$A$2:$B$50, 2, 0),"")</f>
        <v/>
      </c>
      <c r="BM118" s="71"/>
      <c r="BN118" s="79" t="str">
        <f>IFERROR(VLOOKUP(BM118, InscrTechniques!$A$2:$B$50, 2, 0),"")</f>
        <v/>
      </c>
      <c r="BO118" s="71"/>
      <c r="BP118" s="79" t="str">
        <f>IFERROR(VLOOKUP(BO118, InscrTechniques!$A$2:$B$50, 2, 0),"")</f>
        <v/>
      </c>
      <c r="BQ118" s="71"/>
      <c r="BR118" s="79" t="str">
        <f>IFERROR(VLOOKUP(BQ118, InscrTechniques!$A$2:$B$50, 2, 0),"")</f>
        <v/>
      </c>
      <c r="BS118" s="71"/>
      <c r="BT118" s="79" t="str">
        <f>IFERROR(VLOOKUP(BS118, InscrTechniques!$A$2:$B$50, 2, 0),"")</f>
        <v/>
      </c>
      <c r="BU118" s="71"/>
      <c r="BV118" s="79" t="str">
        <f>IFERROR(VLOOKUP(BU118, InscrTechniques!$A$2:$B$50, 2, 0),"")</f>
        <v/>
      </c>
      <c r="BW118" s="125"/>
      <c r="BX118" s="79" t="str">
        <f>IFERROR(VLOOKUP(BW118, InscrTechniques!$A$2:$B$50, 2, 0),"")</f>
        <v/>
      </c>
      <c r="BY118" s="125"/>
      <c r="BZ118" s="79" t="str">
        <f>IFERROR(VLOOKUP(BY118, InscrTechniques!$A$2:$B$50, 2, 0),"")</f>
        <v/>
      </c>
      <c r="CA118" s="74"/>
      <c r="CB118" s="114" t="str">
        <f>IFERROR(VLOOKUP(CA118, LetterStyle!$A$2:$B$50, 2, 0),"")</f>
        <v/>
      </c>
      <c r="CC118" s="74"/>
      <c r="CD118" s="114" t="str">
        <f>IFERROR(VLOOKUP(CC118, LetterStyle!$A$2:$B$50, 2, 0),"")</f>
        <v/>
      </c>
      <c r="CE118" s="74"/>
      <c r="CF118" s="114" t="str">
        <f>IFERROR(VLOOKUP(CE118, LetterStyle!$A$2:$B$50, 2, 0),"")</f>
        <v/>
      </c>
      <c r="CG118" s="74"/>
      <c r="CH118" s="79" t="str">
        <f>IFERROR(VLOOKUP(CG118, LetterStyle!$A$2:$B$50, 2, 0),"")</f>
        <v/>
      </c>
      <c r="CI118" s="71"/>
      <c r="CJ118" s="79" t="str">
        <f>IFERROR(VLOOKUP(CI118, DecMotifs!$A$1:$B$306, 2, 0),"")</f>
        <v/>
      </c>
      <c r="CK118" s="71"/>
      <c r="CL118" s="79" t="str">
        <f>IFERROR(VLOOKUP(CK118, DecMotifs!$A$1:$B$306, 2, 0),"")</f>
        <v/>
      </c>
      <c r="CM118" s="71"/>
      <c r="CN118" s="79" t="str">
        <f>IFERROR(VLOOKUP(CM118, DecMotifs!$A$1:$B$306, 2, 0),"")</f>
        <v/>
      </c>
      <c r="CO118" s="71"/>
      <c r="CP118" s="79" t="str">
        <f>IFERROR(VLOOKUP(CO118, MarginalDec!$A$2:$B$253, 2, 0),"")</f>
        <v/>
      </c>
      <c r="CQ118" s="71"/>
      <c r="CR118" s="79" t="str">
        <f>IFERROR(VLOOKUP(CQ118, MarginalDec!$A$2:$B$253, 2, 0),"")</f>
        <v/>
      </c>
      <c r="CS118" s="71"/>
      <c r="CT118" s="79" t="str">
        <f>IFERROR(VLOOKUP(CS118, MarginalDec!$A$2:$B$253, 2, 0),"")</f>
        <v/>
      </c>
      <c r="CU118" s="71"/>
      <c r="CV118" s="79" t="str">
        <f>IF(ISBLANK(CU118),"", IFERROR(VLOOKUP(CU118, Tooling!$A$2:$B$252, 2, 0),""))</f>
        <v/>
      </c>
      <c r="CW118" s="71"/>
      <c r="CX118" s="79" t="str">
        <f>IF(ISBLANK(CW118),"", IFERROR(VLOOKUP(CW118, Tooling!$A$2:$B$252, 2, 0),""))</f>
        <v/>
      </c>
      <c r="CY118" s="71"/>
      <c r="CZ118" s="79" t="str">
        <f>IF(ISBLANK(CY118),"", IFERROR(VLOOKUP(CY118, Repairs!$A$2:$B$252, 2, 0),""))</f>
        <v/>
      </c>
      <c r="DA118" s="77"/>
      <c r="DB118" s="71"/>
      <c r="DC118" s="79" t="str">
        <f>IFERROR(VLOOKUP(DB118, DatingReason!$A$2:$B$252, 2, 0),"")</f>
        <v/>
      </c>
      <c r="DD118" s="123" t="str">
        <f t="shared" si="27"/>
        <v/>
      </c>
      <c r="DF118" s="119" t="str">
        <f t="array" ref="DF118">IF(AND($B118&lt;&gt;"", $DE118&lt;&gt;"", $DE118&lt;&gt;"No"),MAX(IF($B118=PEOPLE!$B$4:$B$1000, PEOPLE!$Q$4:$Q$1000,""))+100,"")</f>
        <v/>
      </c>
      <c r="DG118" s="68"/>
      <c r="DH118" s="76">
        <f>COUNTIF(PEOPLE!B:B, MEMORIALS!B118)</f>
        <v>0</v>
      </c>
      <c r="DI118" s="82"/>
      <c r="DJ118" s="82"/>
      <c r="DK118" s="82"/>
      <c r="DL118" s="68"/>
      <c r="DM118" s="68"/>
      <c r="DN118" s="68"/>
      <c r="DO118" s="68"/>
      <c r="DP118" s="68"/>
    </row>
    <row r="119" spans="1:120" ht="15" customHeight="1" x14ac:dyDescent="0.25">
      <c r="A119" s="68"/>
      <c r="B119" s="69"/>
      <c r="C119" s="68"/>
      <c r="D119" s="68"/>
      <c r="E119" s="70" t="str">
        <f>IF(D119="","",VLOOKUP(D119,Denomination!$A$2:$B$50, 2, 0))</f>
        <v/>
      </c>
      <c r="F119" s="68"/>
      <c r="G119" s="71"/>
      <c r="H119" s="70" t="str">
        <f>IF(G119="","",VLOOKUP(G119,MCondition!$A$2:$B$50, 2, 0))</f>
        <v/>
      </c>
      <c r="I119" s="72"/>
      <c r="J119" s="71"/>
      <c r="K119" s="70" t="str">
        <f>IF(J119="","",VLOOKUP(J119,ICondition!$A$2:$B$50, 2, 0))</f>
        <v/>
      </c>
      <c r="L119" s="73"/>
      <c r="M119" s="73"/>
      <c r="N119" s="73"/>
      <c r="O119" s="73"/>
      <c r="P119" s="73"/>
      <c r="Q119" s="73"/>
      <c r="R119" s="78"/>
      <c r="S119" s="79" t="str">
        <f>IFERROR(VLOOKUP(R119,Material!$A$2:$B$59, 2, 0),"")</f>
        <v/>
      </c>
      <c r="T119" s="71"/>
      <c r="U119" s="79" t="str">
        <f>IFERROR(VLOOKUP(T119,Material!$A$2:$B$59, 2, 0),"")</f>
        <v/>
      </c>
      <c r="V119" s="71"/>
      <c r="W119" s="79" t="str">
        <f>IFERROR(VLOOKUP(V119,Material!$A$2:$B$59, 2, 0),"")</f>
        <v/>
      </c>
      <c r="X119" s="71"/>
      <c r="Y119" s="79" t="str">
        <f>IFERROR(VLOOKUP(X119,Material!$A$2:$B$59, 2, 0),"")</f>
        <v/>
      </c>
      <c r="Z119" s="71"/>
      <c r="AA119" s="79" t="str">
        <f>IFERROR(VLOOKUP(Z119,Material!$A$2:$B$59, 2, 0),"")</f>
        <v/>
      </c>
      <c r="AB119" s="74"/>
      <c r="AC119" s="75" t="e">
        <f t="shared" si="16"/>
        <v>#VALUE!</v>
      </c>
      <c r="AD119" s="75" t="e">
        <f t="shared" si="17"/>
        <v>#VALUE!</v>
      </c>
      <c r="AE119" s="75" t="e">
        <f t="shared" si="19"/>
        <v>#VALUE!</v>
      </c>
      <c r="AF119" s="75" t="e">
        <f t="shared" si="18"/>
        <v>#VALUE!</v>
      </c>
      <c r="AG119" s="75" t="e">
        <f t="shared" si="20"/>
        <v>#VALUE!</v>
      </c>
      <c r="AH119" s="75" t="e">
        <f t="shared" si="21"/>
        <v>#VALUE!</v>
      </c>
      <c r="AI119" s="75" t="e">
        <f t="shared" si="22"/>
        <v>#VALUE!</v>
      </c>
      <c r="AJ119" s="80" t="e">
        <f t="shared" si="23"/>
        <v>#VALUE!</v>
      </c>
      <c r="AK119" s="79" t="str">
        <f>(IFERROR(VLOOKUP(AB119,Categories!$A$2:$B$20,2,1),""))</f>
        <v/>
      </c>
      <c r="AL119" s="79" t="str">
        <f ca="1">IFERROR(VLOOKUP((HLOOKUP((VLOOKUP($AB119,Categories!$A$2:$F$20,3,1)), $AB$3:$AJ119, (ROW()-ROW($AB$3)+1), 0)), INDIRECT(VLOOKUP($AB119,Categories!$A$2:$F$20,6,1)),2,0),AK119)</f>
        <v/>
      </c>
      <c r="AM119" s="79" t="str">
        <f ca="1">IFERROR(VLOOKUP((HLOOKUP((VLOOKUP($AB119,Categories!$A$2:$F$20,4,1)),$AB$3:$AJ119,(ROW()-ROW($AB$3)+1),0)),INDIRECT(VLOOKUP($AB119,Categories!$A$2:$H$20,7,1)),2,0),"")</f>
        <v/>
      </c>
      <c r="AN119" s="79" t="str">
        <f ca="1">IFERROR(VLOOKUP((HLOOKUP((VLOOKUP($AB119,Categories!$A$2:$F$20,5,1)), $AB$3:$AJ119, (ROW()-ROW($AB$3)+1), 0)), INDIRECT(VLOOKUP($AB119,Categories!$A$2:$H$20,8,1)),2,0),"")</f>
        <v/>
      </c>
      <c r="AO119" s="79" t="str">
        <f t="shared" ca="1" si="24"/>
        <v/>
      </c>
      <c r="AP119" s="81"/>
      <c r="AQ119" s="70" t="str">
        <f>IFERROR(VLOOKUP(VALUE(MID(AP119,1,1)),AdditionalElements!$A$2:$B$50,2,0),"")</f>
        <v/>
      </c>
      <c r="AR119" s="70" t="str">
        <f>IFERROR(VLOOKUP(VALUE(MID(AP119,2,1)),AdditionalElements!$H$2:$I$50,2,0),"")</f>
        <v/>
      </c>
      <c r="AS119" s="70" t="str">
        <f>IFERROR(VLOOKUP(VALUE(MID(AP119,3,1)),AdditionalElements!$O$2:$P$50,2,0),"")</f>
        <v/>
      </c>
      <c r="AT119" s="70" t="str">
        <f>IFERROR(VLOOKUP(VALUE(MID(AP119,4,1)),AdditionalElements!$V$2:$W$50,2,0),"")</f>
        <v/>
      </c>
      <c r="AU119" s="71"/>
      <c r="AV119" s="79" t="str">
        <f>IFERROR(IF(VALUE(MID(AU119,1,1))=1, VLOOKUP(VALUE(MID(AU119,1,1)), TxtPanelShape!$A$2:$C$50, 3, 0), (IF(VALUE(MID(AU119,1,1))&gt;=7, VLOOKUP(VALUE(MID(AU119,1,1)), TxtPanelShape!$A$2:$C$50, 3, 0),VLOOKUP(VALUE(MID(AU119,1,2)),TxtPanelShape!$A$2:$C$50,3,0)))), "")</f>
        <v/>
      </c>
      <c r="AW119" s="79" t="str">
        <f>IFERROR(IF(VALUE(MID(AU119,1,1))=1, ", "&amp;VLOOKUP(VALUE(MID(AU119,2,1)), TxtPanelShape!$H$2:$I$50, 2, 0), IF(VALUE(MID(AU119,1,1))&gt;=7, ", "&amp;VLOOKUP(VALUE(MID(AU119,2,1)), TxtPanelShape!$H$2:$I$50, 2, 0),"")), "")</f>
        <v/>
      </c>
      <c r="AX119" s="79" t="str">
        <f>IFERROR(IF(VALUE(MID(AU119,1,1))=1, ", "&amp;VLOOKUP(VALUE(MID(AU119,3,1)), TxtPanelShape!$O$2:$P$50, 2, 0), IF(VALUE(MID(AU119,1,1))&gt;=7, ", "&amp;VLOOKUP(VALUE(MID(AU119,3,1)), TxtPanelShape!$O$2:$P$50, 2, 0),"")),"")</f>
        <v/>
      </c>
      <c r="AY119" s="79" t="str">
        <f>IFERROR("; "&amp;VLOOKUP(VALUE(MID(AU119,4,1)), TxtPanelShape!$V$2:$W$50,2,0),"")</f>
        <v/>
      </c>
      <c r="AZ119" s="79" t="str">
        <f t="shared" si="25"/>
        <v/>
      </c>
      <c r="BA119" s="71"/>
      <c r="BB119" s="79" t="str">
        <f>IFERROR(IF(VALUE(MID(BA119,1,1))=1, VLOOKUP(VALUE(MID(BA119,1,1)), TxtPanelShape!$A$2:$C$50, 3, 0), (IF(VALUE(MID(BA119,1,1))&gt;=7, VLOOKUP(VALUE(MID(BA119,1,1)), TxtPanelShape!$A$2:$C$50, 3, 0),VLOOKUP(VALUE(MID(BA119,1,2)),TxtPanelShape!$A$2:$C$50,3,0)))), "")</f>
        <v/>
      </c>
      <c r="BC119" s="79" t="str">
        <f>IFERROR(IF(VALUE(MID(BA119,1,1))=1, ", "&amp;VLOOKUP(VALUE(MID(BA119,2,1)), TxtPanelShape!$H$2:$I$50, 2, 0), IF(VALUE(MID(BA119,1,1))&gt;=7, ", "&amp;VLOOKUP(VALUE(MID(BA119,2,1)), TxtPanelShape!$H$2:$I$50, 2, 0),"")), "")</f>
        <v/>
      </c>
      <c r="BD119" s="79" t="str">
        <f>IFERROR(IF(VALUE(MID(BA119,1,1))=1, ", "&amp;VLOOKUP(VALUE(MID(BA119,3,1)), TxtPanelShape!$O$2:$P$50, 2, 0), IF(VALUE(MID(BA119,1,1))&gt;=7, ", "&amp;VLOOKUP(VALUE(MID(BA119,3,1)), TxtPanelShape!$O$2:$P$50, 2, 0),"")),"")</f>
        <v/>
      </c>
      <c r="BE119" s="79" t="str">
        <f>IFERROR("; "&amp;VLOOKUP(VALUE(MID(BA119,4,1)), TxtPanelShape!$V$2:$W$50,2,0),"")</f>
        <v/>
      </c>
      <c r="BF119" s="79" t="str">
        <f t="shared" si="26"/>
        <v/>
      </c>
      <c r="BG119" s="71"/>
      <c r="BH119" s="79" t="str">
        <f>IFERROR(VLOOKUP(BG119, TxtPanelDefinition!$A$2:$B$50, 2, 0),"")</f>
        <v/>
      </c>
      <c r="BI119" s="71"/>
      <c r="BJ119" s="79" t="str">
        <f>IFERROR(VLOOKUP(BI119, TxtPanelDefinition!$A$2:$B$50, 2, 0),"")</f>
        <v/>
      </c>
      <c r="BK119" s="71"/>
      <c r="BL119" s="79" t="str">
        <f>IFERROR(VLOOKUP(BK119, InscrTechniques!$A$2:$B$50, 2, 0),"")</f>
        <v/>
      </c>
      <c r="BM119" s="71"/>
      <c r="BN119" s="79" t="str">
        <f>IFERROR(VLOOKUP(BM119, InscrTechniques!$A$2:$B$50, 2, 0),"")</f>
        <v/>
      </c>
      <c r="BO119" s="71"/>
      <c r="BP119" s="79" t="str">
        <f>IFERROR(VLOOKUP(BO119, InscrTechniques!$A$2:$B$50, 2, 0),"")</f>
        <v/>
      </c>
      <c r="BQ119" s="71"/>
      <c r="BR119" s="79" t="str">
        <f>IFERROR(VLOOKUP(BQ119, InscrTechniques!$A$2:$B$50, 2, 0),"")</f>
        <v/>
      </c>
      <c r="BS119" s="71"/>
      <c r="BT119" s="79" t="str">
        <f>IFERROR(VLOOKUP(BS119, InscrTechniques!$A$2:$B$50, 2, 0),"")</f>
        <v/>
      </c>
      <c r="BU119" s="71"/>
      <c r="BV119" s="79" t="str">
        <f>IFERROR(VLOOKUP(BU119, InscrTechniques!$A$2:$B$50, 2, 0),"")</f>
        <v/>
      </c>
      <c r="BW119" s="125"/>
      <c r="BX119" s="79" t="str">
        <f>IFERROR(VLOOKUP(BW119, InscrTechniques!$A$2:$B$50, 2, 0),"")</f>
        <v/>
      </c>
      <c r="BY119" s="125"/>
      <c r="BZ119" s="79" t="str">
        <f>IFERROR(VLOOKUP(BY119, InscrTechniques!$A$2:$B$50, 2, 0),"")</f>
        <v/>
      </c>
      <c r="CA119" s="74"/>
      <c r="CB119" s="114" t="str">
        <f>IFERROR(VLOOKUP(CA119, LetterStyle!$A$2:$B$50, 2, 0),"")</f>
        <v/>
      </c>
      <c r="CC119" s="74"/>
      <c r="CD119" s="114" t="str">
        <f>IFERROR(VLOOKUP(CC119, LetterStyle!$A$2:$B$50, 2, 0),"")</f>
        <v/>
      </c>
      <c r="CE119" s="74"/>
      <c r="CF119" s="114" t="str">
        <f>IFERROR(VLOOKUP(CE119, LetterStyle!$A$2:$B$50, 2, 0),"")</f>
        <v/>
      </c>
      <c r="CG119" s="74"/>
      <c r="CH119" s="79" t="str">
        <f>IFERROR(VLOOKUP(CG119, LetterStyle!$A$2:$B$50, 2, 0),"")</f>
        <v/>
      </c>
      <c r="CI119" s="71"/>
      <c r="CJ119" s="79" t="str">
        <f>IFERROR(VLOOKUP(CI119, DecMotifs!$A$1:$B$306, 2, 0),"")</f>
        <v/>
      </c>
      <c r="CK119" s="71"/>
      <c r="CL119" s="79" t="str">
        <f>IFERROR(VLOOKUP(CK119, DecMotifs!$A$1:$B$306, 2, 0),"")</f>
        <v/>
      </c>
      <c r="CM119" s="71"/>
      <c r="CN119" s="79" t="str">
        <f>IFERROR(VLOOKUP(CM119, DecMotifs!$A$1:$B$306, 2, 0),"")</f>
        <v/>
      </c>
      <c r="CO119" s="71"/>
      <c r="CP119" s="79" t="str">
        <f>IFERROR(VLOOKUP(CO119, MarginalDec!$A$2:$B$253, 2, 0),"")</f>
        <v/>
      </c>
      <c r="CQ119" s="71"/>
      <c r="CR119" s="79" t="str">
        <f>IFERROR(VLOOKUP(CQ119, MarginalDec!$A$2:$B$253, 2, 0),"")</f>
        <v/>
      </c>
      <c r="CS119" s="71"/>
      <c r="CT119" s="79" t="str">
        <f>IFERROR(VLOOKUP(CS119, MarginalDec!$A$2:$B$253, 2, 0),"")</f>
        <v/>
      </c>
      <c r="CU119" s="71"/>
      <c r="CV119" s="79" t="str">
        <f>IF(ISBLANK(CU119),"", IFERROR(VLOOKUP(CU119, Tooling!$A$2:$B$252, 2, 0),""))</f>
        <v/>
      </c>
      <c r="CW119" s="71"/>
      <c r="CX119" s="79" t="str">
        <f>IF(ISBLANK(CW119),"", IFERROR(VLOOKUP(CW119, Tooling!$A$2:$B$252, 2, 0),""))</f>
        <v/>
      </c>
      <c r="CY119" s="71"/>
      <c r="CZ119" s="79" t="str">
        <f>IF(ISBLANK(CY119),"", IFERROR(VLOOKUP(CY119, Repairs!$A$2:$B$252, 2, 0),""))</f>
        <v/>
      </c>
      <c r="DA119" s="77"/>
      <c r="DB119" s="71"/>
      <c r="DC119" s="79" t="str">
        <f>IFERROR(VLOOKUP(DB119, DatingReason!$A$2:$B$252, 2, 0),"")</f>
        <v/>
      </c>
      <c r="DD119" s="123" t="str">
        <f t="shared" si="27"/>
        <v/>
      </c>
      <c r="DF119" s="119" t="str">
        <f t="array" ref="DF119">IF(AND($B119&lt;&gt;"", $DE119&lt;&gt;"", $DE119&lt;&gt;"No"),MAX(IF($B119=PEOPLE!$B$4:$B$1000, PEOPLE!$Q$4:$Q$1000,""))+100,"")</f>
        <v/>
      </c>
      <c r="DG119" s="68"/>
      <c r="DH119" s="76">
        <f>COUNTIF(PEOPLE!B:B, MEMORIALS!B119)</f>
        <v>0</v>
      </c>
      <c r="DI119" s="82"/>
      <c r="DJ119" s="82"/>
      <c r="DK119" s="82"/>
      <c r="DL119" s="68"/>
      <c r="DM119" s="68"/>
      <c r="DN119" s="68"/>
      <c r="DO119" s="68"/>
      <c r="DP119" s="68"/>
    </row>
    <row r="120" spans="1:120" ht="15" customHeight="1" x14ac:dyDescent="0.25">
      <c r="A120" s="68"/>
      <c r="B120" s="69"/>
      <c r="C120" s="68"/>
      <c r="D120" s="68"/>
      <c r="E120" s="70" t="str">
        <f>IF(D120="","",VLOOKUP(D120,Denomination!$A$2:$B$50, 2, 0))</f>
        <v/>
      </c>
      <c r="F120" s="68"/>
      <c r="G120" s="71"/>
      <c r="H120" s="70" t="str">
        <f>IF(G120="","",VLOOKUP(G120,MCondition!$A$2:$B$50, 2, 0))</f>
        <v/>
      </c>
      <c r="I120" s="72"/>
      <c r="J120" s="71"/>
      <c r="K120" s="70" t="str">
        <f>IF(J120="","",VLOOKUP(J120,ICondition!$A$2:$B$50, 2, 0))</f>
        <v/>
      </c>
      <c r="L120" s="73"/>
      <c r="M120" s="73"/>
      <c r="N120" s="73"/>
      <c r="O120" s="73"/>
      <c r="P120" s="73"/>
      <c r="Q120" s="73"/>
      <c r="R120" s="78"/>
      <c r="S120" s="79" t="str">
        <f>IFERROR(VLOOKUP(R120,Material!$A$2:$B$59, 2, 0),"")</f>
        <v/>
      </c>
      <c r="T120" s="71"/>
      <c r="U120" s="79" t="str">
        <f>IFERROR(VLOOKUP(T120,Material!$A$2:$B$59, 2, 0),"")</f>
        <v/>
      </c>
      <c r="V120" s="71"/>
      <c r="W120" s="79" t="str">
        <f>IFERROR(VLOOKUP(V120,Material!$A$2:$B$59, 2, 0),"")</f>
        <v/>
      </c>
      <c r="X120" s="71"/>
      <c r="Y120" s="79" t="str">
        <f>IFERROR(VLOOKUP(X120,Material!$A$2:$B$59, 2, 0),"")</f>
        <v/>
      </c>
      <c r="Z120" s="71"/>
      <c r="AA120" s="79" t="str">
        <f>IFERROR(VLOOKUP(Z120,Material!$A$2:$B$59, 2, 0),"")</f>
        <v/>
      </c>
      <c r="AB120" s="74"/>
      <c r="AC120" s="75" t="e">
        <f t="shared" si="16"/>
        <v>#VALUE!</v>
      </c>
      <c r="AD120" s="75" t="e">
        <f t="shared" si="17"/>
        <v>#VALUE!</v>
      </c>
      <c r="AE120" s="75" t="e">
        <f t="shared" si="19"/>
        <v>#VALUE!</v>
      </c>
      <c r="AF120" s="75" t="e">
        <f t="shared" si="18"/>
        <v>#VALUE!</v>
      </c>
      <c r="AG120" s="75" t="e">
        <f t="shared" si="20"/>
        <v>#VALUE!</v>
      </c>
      <c r="AH120" s="75" t="e">
        <f t="shared" si="21"/>
        <v>#VALUE!</v>
      </c>
      <c r="AI120" s="75" t="e">
        <f t="shared" si="22"/>
        <v>#VALUE!</v>
      </c>
      <c r="AJ120" s="80" t="e">
        <f t="shared" si="23"/>
        <v>#VALUE!</v>
      </c>
      <c r="AK120" s="79" t="str">
        <f>(IFERROR(VLOOKUP(AB120,Categories!$A$2:$B$20,2,1),""))</f>
        <v/>
      </c>
      <c r="AL120" s="79" t="str">
        <f ca="1">IFERROR(VLOOKUP((HLOOKUP((VLOOKUP($AB120,Categories!$A$2:$F$20,3,1)), $AB$3:$AJ120, (ROW()-ROW($AB$3)+1), 0)), INDIRECT(VLOOKUP($AB120,Categories!$A$2:$F$20,6,1)),2,0),AK120)</f>
        <v/>
      </c>
      <c r="AM120" s="79" t="str">
        <f ca="1">IFERROR(VLOOKUP((HLOOKUP((VLOOKUP($AB120,Categories!$A$2:$F$20,4,1)),$AB$3:$AJ120,(ROW()-ROW($AB$3)+1),0)),INDIRECT(VLOOKUP($AB120,Categories!$A$2:$H$20,7,1)),2,0),"")</f>
        <v/>
      </c>
      <c r="AN120" s="79" t="str">
        <f ca="1">IFERROR(VLOOKUP((HLOOKUP((VLOOKUP($AB120,Categories!$A$2:$F$20,5,1)), $AB$3:$AJ120, (ROW()-ROW($AB$3)+1), 0)), INDIRECT(VLOOKUP($AB120,Categories!$A$2:$H$20,8,1)),2,0),"")</f>
        <v/>
      </c>
      <c r="AO120" s="79" t="str">
        <f t="shared" ca="1" si="24"/>
        <v/>
      </c>
      <c r="AP120" s="81"/>
      <c r="AQ120" s="70" t="str">
        <f>IFERROR(VLOOKUP(VALUE(MID(AP120,1,1)),AdditionalElements!$A$2:$B$50,2,0),"")</f>
        <v/>
      </c>
      <c r="AR120" s="70" t="str">
        <f>IFERROR(VLOOKUP(VALUE(MID(AP120,2,1)),AdditionalElements!$H$2:$I$50,2,0),"")</f>
        <v/>
      </c>
      <c r="AS120" s="70" t="str">
        <f>IFERROR(VLOOKUP(VALUE(MID(AP120,3,1)),AdditionalElements!$O$2:$P$50,2,0),"")</f>
        <v/>
      </c>
      <c r="AT120" s="70" t="str">
        <f>IFERROR(VLOOKUP(VALUE(MID(AP120,4,1)),AdditionalElements!$V$2:$W$50,2,0),"")</f>
        <v/>
      </c>
      <c r="AU120" s="71"/>
      <c r="AV120" s="79" t="str">
        <f>IFERROR(IF(VALUE(MID(AU120,1,1))=1, VLOOKUP(VALUE(MID(AU120,1,1)), TxtPanelShape!$A$2:$C$50, 3, 0), (IF(VALUE(MID(AU120,1,1))&gt;=7, VLOOKUP(VALUE(MID(AU120,1,1)), TxtPanelShape!$A$2:$C$50, 3, 0),VLOOKUP(VALUE(MID(AU120,1,2)),TxtPanelShape!$A$2:$C$50,3,0)))), "")</f>
        <v/>
      </c>
      <c r="AW120" s="79" t="str">
        <f>IFERROR(IF(VALUE(MID(AU120,1,1))=1, ", "&amp;VLOOKUP(VALUE(MID(AU120,2,1)), TxtPanelShape!$H$2:$I$50, 2, 0), IF(VALUE(MID(AU120,1,1))&gt;=7, ", "&amp;VLOOKUP(VALUE(MID(AU120,2,1)), TxtPanelShape!$H$2:$I$50, 2, 0),"")), "")</f>
        <v/>
      </c>
      <c r="AX120" s="79" t="str">
        <f>IFERROR(IF(VALUE(MID(AU120,1,1))=1, ", "&amp;VLOOKUP(VALUE(MID(AU120,3,1)), TxtPanelShape!$O$2:$P$50, 2, 0), IF(VALUE(MID(AU120,1,1))&gt;=7, ", "&amp;VLOOKUP(VALUE(MID(AU120,3,1)), TxtPanelShape!$O$2:$P$50, 2, 0),"")),"")</f>
        <v/>
      </c>
      <c r="AY120" s="79" t="str">
        <f>IFERROR("; "&amp;VLOOKUP(VALUE(MID(AU120,4,1)), TxtPanelShape!$V$2:$W$50,2,0),"")</f>
        <v/>
      </c>
      <c r="AZ120" s="79" t="str">
        <f t="shared" si="25"/>
        <v/>
      </c>
      <c r="BA120" s="71"/>
      <c r="BB120" s="79" t="str">
        <f>IFERROR(IF(VALUE(MID(BA120,1,1))=1, VLOOKUP(VALUE(MID(BA120,1,1)), TxtPanelShape!$A$2:$C$50, 3, 0), (IF(VALUE(MID(BA120,1,1))&gt;=7, VLOOKUP(VALUE(MID(BA120,1,1)), TxtPanelShape!$A$2:$C$50, 3, 0),VLOOKUP(VALUE(MID(BA120,1,2)),TxtPanelShape!$A$2:$C$50,3,0)))), "")</f>
        <v/>
      </c>
      <c r="BC120" s="79" t="str">
        <f>IFERROR(IF(VALUE(MID(BA120,1,1))=1, ", "&amp;VLOOKUP(VALUE(MID(BA120,2,1)), TxtPanelShape!$H$2:$I$50, 2, 0), IF(VALUE(MID(BA120,1,1))&gt;=7, ", "&amp;VLOOKUP(VALUE(MID(BA120,2,1)), TxtPanelShape!$H$2:$I$50, 2, 0),"")), "")</f>
        <v/>
      </c>
      <c r="BD120" s="79" t="str">
        <f>IFERROR(IF(VALUE(MID(BA120,1,1))=1, ", "&amp;VLOOKUP(VALUE(MID(BA120,3,1)), TxtPanelShape!$O$2:$P$50, 2, 0), IF(VALUE(MID(BA120,1,1))&gt;=7, ", "&amp;VLOOKUP(VALUE(MID(BA120,3,1)), TxtPanelShape!$O$2:$P$50, 2, 0),"")),"")</f>
        <v/>
      </c>
      <c r="BE120" s="79" t="str">
        <f>IFERROR("; "&amp;VLOOKUP(VALUE(MID(BA120,4,1)), TxtPanelShape!$V$2:$W$50,2,0),"")</f>
        <v/>
      </c>
      <c r="BF120" s="79" t="str">
        <f t="shared" si="26"/>
        <v/>
      </c>
      <c r="BG120" s="71"/>
      <c r="BH120" s="79" t="str">
        <f>IFERROR(VLOOKUP(BG120, TxtPanelDefinition!$A$2:$B$50, 2, 0),"")</f>
        <v/>
      </c>
      <c r="BI120" s="71"/>
      <c r="BJ120" s="79" t="str">
        <f>IFERROR(VLOOKUP(BI120, TxtPanelDefinition!$A$2:$B$50, 2, 0),"")</f>
        <v/>
      </c>
      <c r="BK120" s="71"/>
      <c r="BL120" s="79" t="str">
        <f>IFERROR(VLOOKUP(BK120, InscrTechniques!$A$2:$B$50, 2, 0),"")</f>
        <v/>
      </c>
      <c r="BM120" s="71"/>
      <c r="BN120" s="79" t="str">
        <f>IFERROR(VLOOKUP(BM120, InscrTechniques!$A$2:$B$50, 2, 0),"")</f>
        <v/>
      </c>
      <c r="BO120" s="71"/>
      <c r="BP120" s="79" t="str">
        <f>IFERROR(VLOOKUP(BO120, InscrTechniques!$A$2:$B$50, 2, 0),"")</f>
        <v/>
      </c>
      <c r="BQ120" s="71"/>
      <c r="BR120" s="79" t="str">
        <f>IFERROR(VLOOKUP(BQ120, InscrTechniques!$A$2:$B$50, 2, 0),"")</f>
        <v/>
      </c>
      <c r="BS120" s="71"/>
      <c r="BT120" s="79" t="str">
        <f>IFERROR(VLOOKUP(BS120, InscrTechniques!$A$2:$B$50, 2, 0),"")</f>
        <v/>
      </c>
      <c r="BU120" s="71"/>
      <c r="BV120" s="79" t="str">
        <f>IFERROR(VLOOKUP(BU120, InscrTechniques!$A$2:$B$50, 2, 0),"")</f>
        <v/>
      </c>
      <c r="BW120" s="125"/>
      <c r="BX120" s="79" t="str">
        <f>IFERROR(VLOOKUP(BW120, InscrTechniques!$A$2:$B$50, 2, 0),"")</f>
        <v/>
      </c>
      <c r="BY120" s="125"/>
      <c r="BZ120" s="79" t="str">
        <f>IFERROR(VLOOKUP(BY120, InscrTechniques!$A$2:$B$50, 2, 0),"")</f>
        <v/>
      </c>
      <c r="CA120" s="74"/>
      <c r="CB120" s="114" t="str">
        <f>IFERROR(VLOOKUP(CA120, LetterStyle!$A$2:$B$50, 2, 0),"")</f>
        <v/>
      </c>
      <c r="CC120" s="74"/>
      <c r="CD120" s="114" t="str">
        <f>IFERROR(VLOOKUP(CC120, LetterStyle!$A$2:$B$50, 2, 0),"")</f>
        <v/>
      </c>
      <c r="CE120" s="74"/>
      <c r="CF120" s="114" t="str">
        <f>IFERROR(VLOOKUP(CE120, LetterStyle!$A$2:$B$50, 2, 0),"")</f>
        <v/>
      </c>
      <c r="CG120" s="74"/>
      <c r="CH120" s="79" t="str">
        <f>IFERROR(VLOOKUP(CG120, LetterStyle!$A$2:$B$50, 2, 0),"")</f>
        <v/>
      </c>
      <c r="CI120" s="71"/>
      <c r="CJ120" s="79" t="str">
        <f>IFERROR(VLOOKUP(CI120, DecMotifs!$A$1:$B$306, 2, 0),"")</f>
        <v/>
      </c>
      <c r="CK120" s="71"/>
      <c r="CL120" s="79" t="str">
        <f>IFERROR(VLOOKUP(CK120, DecMotifs!$A$1:$B$306, 2, 0),"")</f>
        <v/>
      </c>
      <c r="CM120" s="71"/>
      <c r="CN120" s="79" t="str">
        <f>IFERROR(VLOOKUP(CM120, DecMotifs!$A$1:$B$306, 2, 0),"")</f>
        <v/>
      </c>
      <c r="CO120" s="71"/>
      <c r="CP120" s="79" t="str">
        <f>IFERROR(VLOOKUP(CO120, MarginalDec!$A$2:$B$253, 2, 0),"")</f>
        <v/>
      </c>
      <c r="CQ120" s="71"/>
      <c r="CR120" s="79" t="str">
        <f>IFERROR(VLOOKUP(CQ120, MarginalDec!$A$2:$B$253, 2, 0),"")</f>
        <v/>
      </c>
      <c r="CS120" s="71"/>
      <c r="CT120" s="79" t="str">
        <f>IFERROR(VLOOKUP(CS120, MarginalDec!$A$2:$B$253, 2, 0),"")</f>
        <v/>
      </c>
      <c r="CU120" s="71"/>
      <c r="CV120" s="79" t="str">
        <f>IF(ISBLANK(CU120),"", IFERROR(VLOOKUP(CU120, Tooling!$A$2:$B$252, 2, 0),""))</f>
        <v/>
      </c>
      <c r="CW120" s="71"/>
      <c r="CX120" s="79" t="str">
        <f>IF(ISBLANK(CW120),"", IFERROR(VLOOKUP(CW120, Tooling!$A$2:$B$252, 2, 0),""))</f>
        <v/>
      </c>
      <c r="CY120" s="71"/>
      <c r="CZ120" s="79" t="str">
        <f>IF(ISBLANK(CY120),"", IFERROR(VLOOKUP(CY120, Repairs!$A$2:$B$252, 2, 0),""))</f>
        <v/>
      </c>
      <c r="DA120" s="77"/>
      <c r="DB120" s="71"/>
      <c r="DC120" s="79" t="str">
        <f>IFERROR(VLOOKUP(DB120, DatingReason!$A$2:$B$252, 2, 0),"")</f>
        <v/>
      </c>
      <c r="DD120" s="123" t="str">
        <f t="shared" si="27"/>
        <v/>
      </c>
      <c r="DF120" s="119" t="str">
        <f t="array" ref="DF120">IF(AND($B120&lt;&gt;"", $DE120&lt;&gt;"", $DE120&lt;&gt;"No"),MAX(IF($B120=PEOPLE!$B$4:$B$1000, PEOPLE!$Q$4:$Q$1000,""))+100,"")</f>
        <v/>
      </c>
      <c r="DG120" s="68"/>
      <c r="DH120" s="76">
        <f>COUNTIF(PEOPLE!B:B, MEMORIALS!B120)</f>
        <v>0</v>
      </c>
      <c r="DI120" s="82"/>
      <c r="DJ120" s="82"/>
      <c r="DK120" s="82"/>
      <c r="DL120" s="68"/>
      <c r="DM120" s="68"/>
      <c r="DN120" s="68"/>
      <c r="DO120" s="68"/>
      <c r="DP120" s="68"/>
    </row>
    <row r="121" spans="1:120" ht="15" customHeight="1" x14ac:dyDescent="0.25">
      <c r="A121" s="68"/>
      <c r="B121" s="69"/>
      <c r="C121" s="68"/>
      <c r="D121" s="68"/>
      <c r="E121" s="70" t="str">
        <f>IF(D121="","",VLOOKUP(D121,Denomination!$A$2:$B$50, 2, 0))</f>
        <v/>
      </c>
      <c r="F121" s="68"/>
      <c r="G121" s="71"/>
      <c r="H121" s="70" t="str">
        <f>IF(G121="","",VLOOKUP(G121,MCondition!$A$2:$B$50, 2, 0))</f>
        <v/>
      </c>
      <c r="I121" s="72"/>
      <c r="J121" s="71"/>
      <c r="K121" s="70" t="str">
        <f>IF(J121="","",VLOOKUP(J121,ICondition!$A$2:$B$50, 2, 0))</f>
        <v/>
      </c>
      <c r="L121" s="73"/>
      <c r="M121" s="73"/>
      <c r="N121" s="73"/>
      <c r="O121" s="73"/>
      <c r="P121" s="73"/>
      <c r="Q121" s="73"/>
      <c r="R121" s="78"/>
      <c r="S121" s="79" t="str">
        <f>IFERROR(VLOOKUP(R121,Material!$A$2:$B$59, 2, 0),"")</f>
        <v/>
      </c>
      <c r="T121" s="71"/>
      <c r="U121" s="79" t="str">
        <f>IFERROR(VLOOKUP(T121,Material!$A$2:$B$59, 2, 0),"")</f>
        <v/>
      </c>
      <c r="V121" s="71"/>
      <c r="W121" s="79" t="str">
        <f>IFERROR(VLOOKUP(V121,Material!$A$2:$B$59, 2, 0),"")</f>
        <v/>
      </c>
      <c r="X121" s="71"/>
      <c r="Y121" s="79" t="str">
        <f>IFERROR(VLOOKUP(X121,Material!$A$2:$B$59, 2, 0),"")</f>
        <v/>
      </c>
      <c r="Z121" s="71"/>
      <c r="AA121" s="79" t="str">
        <f>IFERROR(VLOOKUP(Z121,Material!$A$2:$B$59, 2, 0),"")</f>
        <v/>
      </c>
      <c r="AB121" s="74"/>
      <c r="AC121" s="75" t="e">
        <f t="shared" si="16"/>
        <v>#VALUE!</v>
      </c>
      <c r="AD121" s="75" t="e">
        <f t="shared" si="17"/>
        <v>#VALUE!</v>
      </c>
      <c r="AE121" s="75" t="e">
        <f t="shared" si="19"/>
        <v>#VALUE!</v>
      </c>
      <c r="AF121" s="75" t="e">
        <f t="shared" si="18"/>
        <v>#VALUE!</v>
      </c>
      <c r="AG121" s="75" t="e">
        <f t="shared" si="20"/>
        <v>#VALUE!</v>
      </c>
      <c r="AH121" s="75" t="e">
        <f t="shared" si="21"/>
        <v>#VALUE!</v>
      </c>
      <c r="AI121" s="75" t="e">
        <f t="shared" si="22"/>
        <v>#VALUE!</v>
      </c>
      <c r="AJ121" s="80" t="e">
        <f t="shared" si="23"/>
        <v>#VALUE!</v>
      </c>
      <c r="AK121" s="79" t="str">
        <f>(IFERROR(VLOOKUP(AB121,Categories!$A$2:$B$20,2,1),""))</f>
        <v/>
      </c>
      <c r="AL121" s="79" t="str">
        <f ca="1">IFERROR(VLOOKUP((HLOOKUP((VLOOKUP($AB121,Categories!$A$2:$F$20,3,1)), $AB$3:$AJ121, (ROW()-ROW($AB$3)+1), 0)), INDIRECT(VLOOKUP($AB121,Categories!$A$2:$F$20,6,1)),2,0),AK121)</f>
        <v/>
      </c>
      <c r="AM121" s="79" t="str">
        <f ca="1">IFERROR(VLOOKUP((HLOOKUP((VLOOKUP($AB121,Categories!$A$2:$F$20,4,1)),$AB$3:$AJ121,(ROW()-ROW($AB$3)+1),0)),INDIRECT(VLOOKUP($AB121,Categories!$A$2:$H$20,7,1)),2,0),"")</f>
        <v/>
      </c>
      <c r="AN121" s="79" t="str">
        <f ca="1">IFERROR(VLOOKUP((HLOOKUP((VLOOKUP($AB121,Categories!$A$2:$F$20,5,1)), $AB$3:$AJ121, (ROW()-ROW($AB$3)+1), 0)), INDIRECT(VLOOKUP($AB121,Categories!$A$2:$H$20,8,1)),2,0),"")</f>
        <v/>
      </c>
      <c r="AO121" s="79" t="str">
        <f t="shared" ca="1" si="24"/>
        <v/>
      </c>
      <c r="AP121" s="81"/>
      <c r="AQ121" s="70" t="str">
        <f>IFERROR(VLOOKUP(VALUE(MID(AP121,1,1)),AdditionalElements!$A$2:$B$50,2,0),"")</f>
        <v/>
      </c>
      <c r="AR121" s="70" t="str">
        <f>IFERROR(VLOOKUP(VALUE(MID(AP121,2,1)),AdditionalElements!$H$2:$I$50,2,0),"")</f>
        <v/>
      </c>
      <c r="AS121" s="70" t="str">
        <f>IFERROR(VLOOKUP(VALUE(MID(AP121,3,1)),AdditionalElements!$O$2:$P$50,2,0),"")</f>
        <v/>
      </c>
      <c r="AT121" s="70" t="str">
        <f>IFERROR(VLOOKUP(VALUE(MID(AP121,4,1)),AdditionalElements!$V$2:$W$50,2,0),"")</f>
        <v/>
      </c>
      <c r="AU121" s="71"/>
      <c r="AV121" s="79" t="str">
        <f>IFERROR(IF(VALUE(MID(AU121,1,1))=1, VLOOKUP(VALUE(MID(AU121,1,1)), TxtPanelShape!$A$2:$C$50, 3, 0), (IF(VALUE(MID(AU121,1,1))&gt;=7, VLOOKUP(VALUE(MID(AU121,1,1)), TxtPanelShape!$A$2:$C$50, 3, 0),VLOOKUP(VALUE(MID(AU121,1,2)),TxtPanelShape!$A$2:$C$50,3,0)))), "")</f>
        <v/>
      </c>
      <c r="AW121" s="79" t="str">
        <f>IFERROR(IF(VALUE(MID(AU121,1,1))=1, ", "&amp;VLOOKUP(VALUE(MID(AU121,2,1)), TxtPanelShape!$H$2:$I$50, 2, 0), IF(VALUE(MID(AU121,1,1))&gt;=7, ", "&amp;VLOOKUP(VALUE(MID(AU121,2,1)), TxtPanelShape!$H$2:$I$50, 2, 0),"")), "")</f>
        <v/>
      </c>
      <c r="AX121" s="79" t="str">
        <f>IFERROR(IF(VALUE(MID(AU121,1,1))=1, ", "&amp;VLOOKUP(VALUE(MID(AU121,3,1)), TxtPanelShape!$O$2:$P$50, 2, 0), IF(VALUE(MID(AU121,1,1))&gt;=7, ", "&amp;VLOOKUP(VALUE(MID(AU121,3,1)), TxtPanelShape!$O$2:$P$50, 2, 0),"")),"")</f>
        <v/>
      </c>
      <c r="AY121" s="79" t="str">
        <f>IFERROR("; "&amp;VLOOKUP(VALUE(MID(AU121,4,1)), TxtPanelShape!$V$2:$W$50,2,0),"")</f>
        <v/>
      </c>
      <c r="AZ121" s="79" t="str">
        <f t="shared" si="25"/>
        <v/>
      </c>
      <c r="BA121" s="71"/>
      <c r="BB121" s="79" t="str">
        <f>IFERROR(IF(VALUE(MID(BA121,1,1))=1, VLOOKUP(VALUE(MID(BA121,1,1)), TxtPanelShape!$A$2:$C$50, 3, 0), (IF(VALUE(MID(BA121,1,1))&gt;=7, VLOOKUP(VALUE(MID(BA121,1,1)), TxtPanelShape!$A$2:$C$50, 3, 0),VLOOKUP(VALUE(MID(BA121,1,2)),TxtPanelShape!$A$2:$C$50,3,0)))), "")</f>
        <v/>
      </c>
      <c r="BC121" s="79" t="str">
        <f>IFERROR(IF(VALUE(MID(BA121,1,1))=1, ", "&amp;VLOOKUP(VALUE(MID(BA121,2,1)), TxtPanelShape!$H$2:$I$50, 2, 0), IF(VALUE(MID(BA121,1,1))&gt;=7, ", "&amp;VLOOKUP(VALUE(MID(BA121,2,1)), TxtPanelShape!$H$2:$I$50, 2, 0),"")), "")</f>
        <v/>
      </c>
      <c r="BD121" s="79" t="str">
        <f>IFERROR(IF(VALUE(MID(BA121,1,1))=1, ", "&amp;VLOOKUP(VALUE(MID(BA121,3,1)), TxtPanelShape!$O$2:$P$50, 2, 0), IF(VALUE(MID(BA121,1,1))&gt;=7, ", "&amp;VLOOKUP(VALUE(MID(BA121,3,1)), TxtPanelShape!$O$2:$P$50, 2, 0),"")),"")</f>
        <v/>
      </c>
      <c r="BE121" s="79" t="str">
        <f>IFERROR("; "&amp;VLOOKUP(VALUE(MID(BA121,4,1)), TxtPanelShape!$V$2:$W$50,2,0),"")</f>
        <v/>
      </c>
      <c r="BF121" s="79" t="str">
        <f t="shared" si="26"/>
        <v/>
      </c>
      <c r="BG121" s="71"/>
      <c r="BH121" s="79" t="str">
        <f>IFERROR(VLOOKUP(BG121, TxtPanelDefinition!$A$2:$B$50, 2, 0),"")</f>
        <v/>
      </c>
      <c r="BI121" s="71"/>
      <c r="BJ121" s="79" t="str">
        <f>IFERROR(VLOOKUP(BI121, TxtPanelDefinition!$A$2:$B$50, 2, 0),"")</f>
        <v/>
      </c>
      <c r="BK121" s="71"/>
      <c r="BL121" s="79" t="str">
        <f>IFERROR(VLOOKUP(BK121, InscrTechniques!$A$2:$B$50, 2, 0),"")</f>
        <v/>
      </c>
      <c r="BM121" s="71"/>
      <c r="BN121" s="79" t="str">
        <f>IFERROR(VLOOKUP(BM121, InscrTechniques!$A$2:$B$50, 2, 0),"")</f>
        <v/>
      </c>
      <c r="BO121" s="71"/>
      <c r="BP121" s="79" t="str">
        <f>IFERROR(VLOOKUP(BO121, InscrTechniques!$A$2:$B$50, 2, 0),"")</f>
        <v/>
      </c>
      <c r="BQ121" s="71"/>
      <c r="BR121" s="79" t="str">
        <f>IFERROR(VLOOKUP(BQ121, InscrTechniques!$A$2:$B$50, 2, 0),"")</f>
        <v/>
      </c>
      <c r="BS121" s="71"/>
      <c r="BT121" s="79" t="str">
        <f>IFERROR(VLOOKUP(BS121, InscrTechniques!$A$2:$B$50, 2, 0),"")</f>
        <v/>
      </c>
      <c r="BU121" s="71"/>
      <c r="BV121" s="79" t="str">
        <f>IFERROR(VLOOKUP(BU121, InscrTechniques!$A$2:$B$50, 2, 0),"")</f>
        <v/>
      </c>
      <c r="BW121" s="125"/>
      <c r="BX121" s="79" t="str">
        <f>IFERROR(VLOOKUP(BW121, InscrTechniques!$A$2:$B$50, 2, 0),"")</f>
        <v/>
      </c>
      <c r="BY121" s="125"/>
      <c r="BZ121" s="79" t="str">
        <f>IFERROR(VLOOKUP(BY121, InscrTechniques!$A$2:$B$50, 2, 0),"")</f>
        <v/>
      </c>
      <c r="CA121" s="74"/>
      <c r="CB121" s="114" t="str">
        <f>IFERROR(VLOOKUP(CA121, LetterStyle!$A$2:$B$50, 2, 0),"")</f>
        <v/>
      </c>
      <c r="CC121" s="74"/>
      <c r="CD121" s="114" t="str">
        <f>IFERROR(VLOOKUP(CC121, LetterStyle!$A$2:$B$50, 2, 0),"")</f>
        <v/>
      </c>
      <c r="CE121" s="74"/>
      <c r="CF121" s="114" t="str">
        <f>IFERROR(VLOOKUP(CE121, LetterStyle!$A$2:$B$50, 2, 0),"")</f>
        <v/>
      </c>
      <c r="CG121" s="74"/>
      <c r="CH121" s="79" t="str">
        <f>IFERROR(VLOOKUP(CG121, LetterStyle!$A$2:$B$50, 2, 0),"")</f>
        <v/>
      </c>
      <c r="CI121" s="71"/>
      <c r="CJ121" s="79" t="str">
        <f>IFERROR(VLOOKUP(CI121, DecMotifs!$A$1:$B$306, 2, 0),"")</f>
        <v/>
      </c>
      <c r="CK121" s="71"/>
      <c r="CL121" s="79" t="str">
        <f>IFERROR(VLOOKUP(CK121, DecMotifs!$A$1:$B$306, 2, 0),"")</f>
        <v/>
      </c>
      <c r="CM121" s="71"/>
      <c r="CN121" s="79" t="str">
        <f>IFERROR(VLOOKUP(CM121, DecMotifs!$A$1:$B$306, 2, 0),"")</f>
        <v/>
      </c>
      <c r="CO121" s="71"/>
      <c r="CP121" s="79" t="str">
        <f>IFERROR(VLOOKUP(CO121, MarginalDec!$A$2:$B$253, 2, 0),"")</f>
        <v/>
      </c>
      <c r="CQ121" s="71"/>
      <c r="CR121" s="79" t="str">
        <f>IFERROR(VLOOKUP(CQ121, MarginalDec!$A$2:$B$253, 2, 0),"")</f>
        <v/>
      </c>
      <c r="CS121" s="71"/>
      <c r="CT121" s="79" t="str">
        <f>IFERROR(VLOOKUP(CS121, MarginalDec!$A$2:$B$253, 2, 0),"")</f>
        <v/>
      </c>
      <c r="CU121" s="71"/>
      <c r="CV121" s="79" t="str">
        <f>IF(ISBLANK(CU121),"", IFERROR(VLOOKUP(CU121, Tooling!$A$2:$B$252, 2, 0),""))</f>
        <v/>
      </c>
      <c r="CW121" s="71"/>
      <c r="CX121" s="79" t="str">
        <f>IF(ISBLANK(CW121),"", IFERROR(VLOOKUP(CW121, Tooling!$A$2:$B$252, 2, 0),""))</f>
        <v/>
      </c>
      <c r="CY121" s="71"/>
      <c r="CZ121" s="79" t="str">
        <f>IF(ISBLANK(CY121),"", IFERROR(VLOOKUP(CY121, Repairs!$A$2:$B$252, 2, 0),""))</f>
        <v/>
      </c>
      <c r="DA121" s="77"/>
      <c r="DB121" s="71"/>
      <c r="DC121" s="79" t="str">
        <f>IFERROR(VLOOKUP(DB121, DatingReason!$A$2:$B$252, 2, 0),"")</f>
        <v/>
      </c>
      <c r="DD121" s="123" t="str">
        <f t="shared" si="27"/>
        <v/>
      </c>
      <c r="DF121" s="119" t="str">
        <f t="array" ref="DF121">IF(AND($B121&lt;&gt;"", $DE121&lt;&gt;"", $DE121&lt;&gt;"No"),MAX(IF($B121=PEOPLE!$B$4:$B$1000, PEOPLE!$Q$4:$Q$1000,""))+100,"")</f>
        <v/>
      </c>
      <c r="DG121" s="68"/>
      <c r="DH121" s="76">
        <f>COUNTIF(PEOPLE!B:B, MEMORIALS!B121)</f>
        <v>0</v>
      </c>
      <c r="DI121" s="82"/>
      <c r="DJ121" s="82"/>
      <c r="DK121" s="82"/>
      <c r="DL121" s="68"/>
      <c r="DM121" s="68"/>
      <c r="DN121" s="68"/>
      <c r="DO121" s="68"/>
      <c r="DP121" s="68"/>
    </row>
    <row r="122" spans="1:120" ht="15" customHeight="1" x14ac:dyDescent="0.25">
      <c r="A122" s="68"/>
      <c r="B122" s="69"/>
      <c r="C122" s="68"/>
      <c r="D122" s="68"/>
      <c r="E122" s="70" t="str">
        <f>IF(D122="","",VLOOKUP(D122,Denomination!$A$2:$B$50, 2, 0))</f>
        <v/>
      </c>
      <c r="F122" s="68"/>
      <c r="G122" s="71"/>
      <c r="H122" s="70" t="str">
        <f>IF(G122="","",VLOOKUP(G122,MCondition!$A$2:$B$50, 2, 0))</f>
        <v/>
      </c>
      <c r="I122" s="72"/>
      <c r="J122" s="71"/>
      <c r="K122" s="70" t="str">
        <f>IF(J122="","",VLOOKUP(J122,ICondition!$A$2:$B$50, 2, 0))</f>
        <v/>
      </c>
      <c r="L122" s="73"/>
      <c r="M122" s="73"/>
      <c r="N122" s="73"/>
      <c r="O122" s="73"/>
      <c r="P122" s="73"/>
      <c r="Q122" s="73"/>
      <c r="R122" s="78"/>
      <c r="S122" s="79" t="str">
        <f>IFERROR(VLOOKUP(R122,Material!$A$2:$B$59, 2, 0),"")</f>
        <v/>
      </c>
      <c r="T122" s="71"/>
      <c r="U122" s="79" t="str">
        <f>IFERROR(VLOOKUP(T122,Material!$A$2:$B$59, 2, 0),"")</f>
        <v/>
      </c>
      <c r="V122" s="71"/>
      <c r="W122" s="79" t="str">
        <f>IFERROR(VLOOKUP(V122,Material!$A$2:$B$59, 2, 0),"")</f>
        <v/>
      </c>
      <c r="X122" s="71"/>
      <c r="Y122" s="79" t="str">
        <f>IFERROR(VLOOKUP(X122,Material!$A$2:$B$59, 2, 0),"")</f>
        <v/>
      </c>
      <c r="Z122" s="71"/>
      <c r="AA122" s="79" t="str">
        <f>IFERROR(VLOOKUP(Z122,Material!$A$2:$B$59, 2, 0),"")</f>
        <v/>
      </c>
      <c r="AB122" s="74"/>
      <c r="AC122" s="75" t="e">
        <f t="shared" si="16"/>
        <v>#VALUE!</v>
      </c>
      <c r="AD122" s="75" t="e">
        <f t="shared" si="17"/>
        <v>#VALUE!</v>
      </c>
      <c r="AE122" s="75" t="e">
        <f t="shared" si="19"/>
        <v>#VALUE!</v>
      </c>
      <c r="AF122" s="75" t="e">
        <f t="shared" si="18"/>
        <v>#VALUE!</v>
      </c>
      <c r="AG122" s="75" t="e">
        <f t="shared" si="20"/>
        <v>#VALUE!</v>
      </c>
      <c r="AH122" s="75" t="e">
        <f t="shared" si="21"/>
        <v>#VALUE!</v>
      </c>
      <c r="AI122" s="75" t="e">
        <f t="shared" si="22"/>
        <v>#VALUE!</v>
      </c>
      <c r="AJ122" s="80" t="e">
        <f t="shared" si="23"/>
        <v>#VALUE!</v>
      </c>
      <c r="AK122" s="79" t="str">
        <f>(IFERROR(VLOOKUP(AB122,Categories!$A$2:$B$20,2,1),""))</f>
        <v/>
      </c>
      <c r="AL122" s="79" t="str">
        <f ca="1">IFERROR(VLOOKUP((HLOOKUP((VLOOKUP($AB122,Categories!$A$2:$F$20,3,1)), $AB$3:$AJ122, (ROW()-ROW($AB$3)+1), 0)), INDIRECT(VLOOKUP($AB122,Categories!$A$2:$F$20,6,1)),2,0),AK122)</f>
        <v/>
      </c>
      <c r="AM122" s="79" t="str">
        <f ca="1">IFERROR(VLOOKUP((HLOOKUP((VLOOKUP($AB122,Categories!$A$2:$F$20,4,1)),$AB$3:$AJ122,(ROW()-ROW($AB$3)+1),0)),INDIRECT(VLOOKUP($AB122,Categories!$A$2:$H$20,7,1)),2,0),"")</f>
        <v/>
      </c>
      <c r="AN122" s="79" t="str">
        <f ca="1">IFERROR(VLOOKUP((HLOOKUP((VLOOKUP($AB122,Categories!$A$2:$F$20,5,1)), $AB$3:$AJ122, (ROW()-ROW($AB$3)+1), 0)), INDIRECT(VLOOKUP($AB122,Categories!$A$2:$H$20,8,1)),2,0),"")</f>
        <v/>
      </c>
      <c r="AO122" s="79" t="str">
        <f t="shared" ca="1" si="24"/>
        <v/>
      </c>
      <c r="AP122" s="81"/>
      <c r="AQ122" s="70" t="str">
        <f>IFERROR(VLOOKUP(VALUE(MID(AP122,1,1)),AdditionalElements!$A$2:$B$50,2,0),"")</f>
        <v/>
      </c>
      <c r="AR122" s="70" t="str">
        <f>IFERROR(VLOOKUP(VALUE(MID(AP122,2,1)),AdditionalElements!$H$2:$I$50,2,0),"")</f>
        <v/>
      </c>
      <c r="AS122" s="70" t="str">
        <f>IFERROR(VLOOKUP(VALUE(MID(AP122,3,1)),AdditionalElements!$O$2:$P$50,2,0),"")</f>
        <v/>
      </c>
      <c r="AT122" s="70" t="str">
        <f>IFERROR(VLOOKUP(VALUE(MID(AP122,4,1)),AdditionalElements!$V$2:$W$50,2,0),"")</f>
        <v/>
      </c>
      <c r="AU122" s="71"/>
      <c r="AV122" s="79" t="str">
        <f>IFERROR(IF(VALUE(MID(AU122,1,1))=1, VLOOKUP(VALUE(MID(AU122,1,1)), TxtPanelShape!$A$2:$C$50, 3, 0), (IF(VALUE(MID(AU122,1,1))&gt;=7, VLOOKUP(VALUE(MID(AU122,1,1)), TxtPanelShape!$A$2:$C$50, 3, 0),VLOOKUP(VALUE(MID(AU122,1,2)),TxtPanelShape!$A$2:$C$50,3,0)))), "")</f>
        <v/>
      </c>
      <c r="AW122" s="79" t="str">
        <f>IFERROR(IF(VALUE(MID(AU122,1,1))=1, ", "&amp;VLOOKUP(VALUE(MID(AU122,2,1)), TxtPanelShape!$H$2:$I$50, 2, 0), IF(VALUE(MID(AU122,1,1))&gt;=7, ", "&amp;VLOOKUP(VALUE(MID(AU122,2,1)), TxtPanelShape!$H$2:$I$50, 2, 0),"")), "")</f>
        <v/>
      </c>
      <c r="AX122" s="79" t="str">
        <f>IFERROR(IF(VALUE(MID(AU122,1,1))=1, ", "&amp;VLOOKUP(VALUE(MID(AU122,3,1)), TxtPanelShape!$O$2:$P$50, 2, 0), IF(VALUE(MID(AU122,1,1))&gt;=7, ", "&amp;VLOOKUP(VALUE(MID(AU122,3,1)), TxtPanelShape!$O$2:$P$50, 2, 0),"")),"")</f>
        <v/>
      </c>
      <c r="AY122" s="79" t="str">
        <f>IFERROR("; "&amp;VLOOKUP(VALUE(MID(AU122,4,1)), TxtPanelShape!$V$2:$W$50,2,0),"")</f>
        <v/>
      </c>
      <c r="AZ122" s="79" t="str">
        <f t="shared" si="25"/>
        <v/>
      </c>
      <c r="BA122" s="71"/>
      <c r="BB122" s="79" t="str">
        <f>IFERROR(IF(VALUE(MID(BA122,1,1))=1, VLOOKUP(VALUE(MID(BA122,1,1)), TxtPanelShape!$A$2:$C$50, 3, 0), (IF(VALUE(MID(BA122,1,1))&gt;=7, VLOOKUP(VALUE(MID(BA122,1,1)), TxtPanelShape!$A$2:$C$50, 3, 0),VLOOKUP(VALUE(MID(BA122,1,2)),TxtPanelShape!$A$2:$C$50,3,0)))), "")</f>
        <v/>
      </c>
      <c r="BC122" s="79" t="str">
        <f>IFERROR(IF(VALUE(MID(BA122,1,1))=1, ", "&amp;VLOOKUP(VALUE(MID(BA122,2,1)), TxtPanelShape!$H$2:$I$50, 2, 0), IF(VALUE(MID(BA122,1,1))&gt;=7, ", "&amp;VLOOKUP(VALUE(MID(BA122,2,1)), TxtPanelShape!$H$2:$I$50, 2, 0),"")), "")</f>
        <v/>
      </c>
      <c r="BD122" s="79" t="str">
        <f>IFERROR(IF(VALUE(MID(BA122,1,1))=1, ", "&amp;VLOOKUP(VALUE(MID(BA122,3,1)), TxtPanelShape!$O$2:$P$50, 2, 0), IF(VALUE(MID(BA122,1,1))&gt;=7, ", "&amp;VLOOKUP(VALUE(MID(BA122,3,1)), TxtPanelShape!$O$2:$P$50, 2, 0),"")),"")</f>
        <v/>
      </c>
      <c r="BE122" s="79" t="str">
        <f>IFERROR("; "&amp;VLOOKUP(VALUE(MID(BA122,4,1)), TxtPanelShape!$V$2:$W$50,2,0),"")</f>
        <v/>
      </c>
      <c r="BF122" s="79" t="str">
        <f t="shared" si="26"/>
        <v/>
      </c>
      <c r="BG122" s="71"/>
      <c r="BH122" s="79" t="str">
        <f>IFERROR(VLOOKUP(BG122, TxtPanelDefinition!$A$2:$B$50, 2, 0),"")</f>
        <v/>
      </c>
      <c r="BI122" s="71"/>
      <c r="BJ122" s="79" t="str">
        <f>IFERROR(VLOOKUP(BI122, TxtPanelDefinition!$A$2:$B$50, 2, 0),"")</f>
        <v/>
      </c>
      <c r="BK122" s="71"/>
      <c r="BL122" s="79" t="str">
        <f>IFERROR(VLOOKUP(BK122, InscrTechniques!$A$2:$B$50, 2, 0),"")</f>
        <v/>
      </c>
      <c r="BM122" s="71"/>
      <c r="BN122" s="79" t="str">
        <f>IFERROR(VLOOKUP(BM122, InscrTechniques!$A$2:$B$50, 2, 0),"")</f>
        <v/>
      </c>
      <c r="BO122" s="71"/>
      <c r="BP122" s="79" t="str">
        <f>IFERROR(VLOOKUP(BO122, InscrTechniques!$A$2:$B$50, 2, 0),"")</f>
        <v/>
      </c>
      <c r="BQ122" s="71"/>
      <c r="BR122" s="79" t="str">
        <f>IFERROR(VLOOKUP(BQ122, InscrTechniques!$A$2:$B$50, 2, 0),"")</f>
        <v/>
      </c>
      <c r="BS122" s="71"/>
      <c r="BT122" s="79" t="str">
        <f>IFERROR(VLOOKUP(BS122, InscrTechniques!$A$2:$B$50, 2, 0),"")</f>
        <v/>
      </c>
      <c r="BU122" s="71"/>
      <c r="BV122" s="79" t="str">
        <f>IFERROR(VLOOKUP(BU122, InscrTechniques!$A$2:$B$50, 2, 0),"")</f>
        <v/>
      </c>
      <c r="BW122" s="125"/>
      <c r="BX122" s="79" t="str">
        <f>IFERROR(VLOOKUP(BW122, InscrTechniques!$A$2:$B$50, 2, 0),"")</f>
        <v/>
      </c>
      <c r="BY122" s="125"/>
      <c r="BZ122" s="79" t="str">
        <f>IFERROR(VLOOKUP(BY122, InscrTechniques!$A$2:$B$50, 2, 0),"")</f>
        <v/>
      </c>
      <c r="CA122" s="74"/>
      <c r="CB122" s="114" t="str">
        <f>IFERROR(VLOOKUP(CA122, LetterStyle!$A$2:$B$50, 2, 0),"")</f>
        <v/>
      </c>
      <c r="CC122" s="74"/>
      <c r="CD122" s="114" t="str">
        <f>IFERROR(VLOOKUP(CC122, LetterStyle!$A$2:$B$50, 2, 0),"")</f>
        <v/>
      </c>
      <c r="CE122" s="74"/>
      <c r="CF122" s="114" t="str">
        <f>IFERROR(VLOOKUP(CE122, LetterStyle!$A$2:$B$50, 2, 0),"")</f>
        <v/>
      </c>
      <c r="CG122" s="74"/>
      <c r="CH122" s="79" t="str">
        <f>IFERROR(VLOOKUP(CG122, LetterStyle!$A$2:$B$50, 2, 0),"")</f>
        <v/>
      </c>
      <c r="CI122" s="71"/>
      <c r="CJ122" s="79" t="str">
        <f>IFERROR(VLOOKUP(CI122, DecMotifs!$A$1:$B$306, 2, 0),"")</f>
        <v/>
      </c>
      <c r="CK122" s="71"/>
      <c r="CL122" s="79" t="str">
        <f>IFERROR(VLOOKUP(CK122, DecMotifs!$A$1:$B$306, 2, 0),"")</f>
        <v/>
      </c>
      <c r="CM122" s="71"/>
      <c r="CN122" s="79" t="str">
        <f>IFERROR(VLOOKUP(CM122, DecMotifs!$A$1:$B$306, 2, 0),"")</f>
        <v/>
      </c>
      <c r="CO122" s="71"/>
      <c r="CP122" s="79" t="str">
        <f>IFERROR(VLOOKUP(CO122, MarginalDec!$A$2:$B$253, 2, 0),"")</f>
        <v/>
      </c>
      <c r="CQ122" s="71"/>
      <c r="CR122" s="79" t="str">
        <f>IFERROR(VLOOKUP(CQ122, MarginalDec!$A$2:$B$253, 2, 0),"")</f>
        <v/>
      </c>
      <c r="CS122" s="71"/>
      <c r="CT122" s="79" t="str">
        <f>IFERROR(VLOOKUP(CS122, MarginalDec!$A$2:$B$253, 2, 0),"")</f>
        <v/>
      </c>
      <c r="CU122" s="71"/>
      <c r="CV122" s="79" t="str">
        <f>IF(ISBLANK(CU122),"", IFERROR(VLOOKUP(CU122, Tooling!$A$2:$B$252, 2, 0),""))</f>
        <v/>
      </c>
      <c r="CW122" s="71"/>
      <c r="CX122" s="79" t="str">
        <f>IF(ISBLANK(CW122),"", IFERROR(VLOOKUP(CW122, Tooling!$A$2:$B$252, 2, 0),""))</f>
        <v/>
      </c>
      <c r="CY122" s="71"/>
      <c r="CZ122" s="79" t="str">
        <f>IF(ISBLANK(CY122),"", IFERROR(VLOOKUP(CY122, Repairs!$A$2:$B$252, 2, 0),""))</f>
        <v/>
      </c>
      <c r="DA122" s="77"/>
      <c r="DB122" s="71"/>
      <c r="DC122" s="79" t="str">
        <f>IFERROR(VLOOKUP(DB122, DatingReason!$A$2:$B$252, 2, 0),"")</f>
        <v/>
      </c>
      <c r="DD122" s="123" t="str">
        <f t="shared" si="27"/>
        <v/>
      </c>
      <c r="DF122" s="119" t="str">
        <f t="array" ref="DF122">IF(AND($B122&lt;&gt;"", $DE122&lt;&gt;"", $DE122&lt;&gt;"No"),MAX(IF($B122=PEOPLE!$B$4:$B$1000, PEOPLE!$Q$4:$Q$1000,""))+100,"")</f>
        <v/>
      </c>
      <c r="DG122" s="68"/>
      <c r="DH122" s="76">
        <f>COUNTIF(PEOPLE!B:B, MEMORIALS!B122)</f>
        <v>0</v>
      </c>
      <c r="DI122" s="82"/>
      <c r="DJ122" s="82"/>
      <c r="DK122" s="82"/>
      <c r="DL122" s="68"/>
      <c r="DM122" s="68"/>
      <c r="DN122" s="68"/>
      <c r="DO122" s="68"/>
      <c r="DP122" s="68"/>
    </row>
    <row r="123" spans="1:120" ht="15" customHeight="1" x14ac:dyDescent="0.25">
      <c r="A123" s="68"/>
      <c r="B123" s="69"/>
      <c r="C123" s="68"/>
      <c r="D123" s="68"/>
      <c r="E123" s="70" t="str">
        <f>IF(D123="","",VLOOKUP(D123,Denomination!$A$2:$B$50, 2, 0))</f>
        <v/>
      </c>
      <c r="F123" s="68"/>
      <c r="G123" s="71"/>
      <c r="H123" s="70" t="str">
        <f>IF(G123="","",VLOOKUP(G123,MCondition!$A$2:$B$50, 2, 0))</f>
        <v/>
      </c>
      <c r="I123" s="72"/>
      <c r="J123" s="71"/>
      <c r="K123" s="70" t="str">
        <f>IF(J123="","",VLOOKUP(J123,ICondition!$A$2:$B$50, 2, 0))</f>
        <v/>
      </c>
      <c r="L123" s="73"/>
      <c r="M123" s="73"/>
      <c r="N123" s="73"/>
      <c r="O123" s="73"/>
      <c r="P123" s="73"/>
      <c r="Q123" s="73"/>
      <c r="R123" s="78"/>
      <c r="S123" s="79" t="str">
        <f>IFERROR(VLOOKUP(R123,Material!$A$2:$B$59, 2, 0),"")</f>
        <v/>
      </c>
      <c r="T123" s="71"/>
      <c r="U123" s="79" t="str">
        <f>IFERROR(VLOOKUP(T123,Material!$A$2:$B$59, 2, 0),"")</f>
        <v/>
      </c>
      <c r="V123" s="71"/>
      <c r="W123" s="79" t="str">
        <f>IFERROR(VLOOKUP(V123,Material!$A$2:$B$59, 2, 0),"")</f>
        <v/>
      </c>
      <c r="X123" s="71"/>
      <c r="Y123" s="79" t="str">
        <f>IFERROR(VLOOKUP(X123,Material!$A$2:$B$59, 2, 0),"")</f>
        <v/>
      </c>
      <c r="Z123" s="71"/>
      <c r="AA123" s="79" t="str">
        <f>IFERROR(VLOOKUP(Z123,Material!$A$2:$B$59, 2, 0),"")</f>
        <v/>
      </c>
      <c r="AB123" s="74"/>
      <c r="AC123" s="75" t="e">
        <f t="shared" si="16"/>
        <v>#VALUE!</v>
      </c>
      <c r="AD123" s="75" t="e">
        <f t="shared" si="17"/>
        <v>#VALUE!</v>
      </c>
      <c r="AE123" s="75" t="e">
        <f t="shared" si="19"/>
        <v>#VALUE!</v>
      </c>
      <c r="AF123" s="75" t="e">
        <f t="shared" si="18"/>
        <v>#VALUE!</v>
      </c>
      <c r="AG123" s="75" t="e">
        <f t="shared" si="20"/>
        <v>#VALUE!</v>
      </c>
      <c r="AH123" s="75" t="e">
        <f t="shared" si="21"/>
        <v>#VALUE!</v>
      </c>
      <c r="AI123" s="75" t="e">
        <f t="shared" si="22"/>
        <v>#VALUE!</v>
      </c>
      <c r="AJ123" s="80" t="e">
        <f t="shared" si="23"/>
        <v>#VALUE!</v>
      </c>
      <c r="AK123" s="79" t="str">
        <f>(IFERROR(VLOOKUP(AB123,Categories!$A$2:$B$20,2,1),""))</f>
        <v/>
      </c>
      <c r="AL123" s="79" t="str">
        <f ca="1">IFERROR(VLOOKUP((HLOOKUP((VLOOKUP($AB123,Categories!$A$2:$F$20,3,1)), $AB$3:$AJ123, (ROW()-ROW($AB$3)+1), 0)), INDIRECT(VLOOKUP($AB123,Categories!$A$2:$F$20,6,1)),2,0),AK123)</f>
        <v/>
      </c>
      <c r="AM123" s="79" t="str">
        <f ca="1">IFERROR(VLOOKUP((HLOOKUP((VLOOKUP($AB123,Categories!$A$2:$F$20,4,1)),$AB$3:$AJ123,(ROW()-ROW($AB$3)+1),0)),INDIRECT(VLOOKUP($AB123,Categories!$A$2:$H$20,7,1)),2,0),"")</f>
        <v/>
      </c>
      <c r="AN123" s="79" t="str">
        <f ca="1">IFERROR(VLOOKUP((HLOOKUP((VLOOKUP($AB123,Categories!$A$2:$F$20,5,1)), $AB$3:$AJ123, (ROW()-ROW($AB$3)+1), 0)), INDIRECT(VLOOKUP($AB123,Categories!$A$2:$H$20,8,1)),2,0),"")</f>
        <v/>
      </c>
      <c r="AO123" s="79" t="str">
        <f t="shared" ca="1" si="24"/>
        <v/>
      </c>
      <c r="AP123" s="81"/>
      <c r="AQ123" s="70" t="str">
        <f>IFERROR(VLOOKUP(VALUE(MID(AP123,1,1)),AdditionalElements!$A$2:$B$50,2,0),"")</f>
        <v/>
      </c>
      <c r="AR123" s="70" t="str">
        <f>IFERROR(VLOOKUP(VALUE(MID(AP123,2,1)),AdditionalElements!$H$2:$I$50,2,0),"")</f>
        <v/>
      </c>
      <c r="AS123" s="70" t="str">
        <f>IFERROR(VLOOKUP(VALUE(MID(AP123,3,1)),AdditionalElements!$O$2:$P$50,2,0),"")</f>
        <v/>
      </c>
      <c r="AT123" s="70" t="str">
        <f>IFERROR(VLOOKUP(VALUE(MID(AP123,4,1)),AdditionalElements!$V$2:$W$50,2,0),"")</f>
        <v/>
      </c>
      <c r="AU123" s="71"/>
      <c r="AV123" s="79" t="str">
        <f>IFERROR(IF(VALUE(MID(AU123,1,1))=1, VLOOKUP(VALUE(MID(AU123,1,1)), TxtPanelShape!$A$2:$C$50, 3, 0), (IF(VALUE(MID(AU123,1,1))&gt;=7, VLOOKUP(VALUE(MID(AU123,1,1)), TxtPanelShape!$A$2:$C$50, 3, 0),VLOOKUP(VALUE(MID(AU123,1,2)),TxtPanelShape!$A$2:$C$50,3,0)))), "")</f>
        <v/>
      </c>
      <c r="AW123" s="79" t="str">
        <f>IFERROR(IF(VALUE(MID(AU123,1,1))=1, ", "&amp;VLOOKUP(VALUE(MID(AU123,2,1)), TxtPanelShape!$H$2:$I$50, 2, 0), IF(VALUE(MID(AU123,1,1))&gt;=7, ", "&amp;VLOOKUP(VALUE(MID(AU123,2,1)), TxtPanelShape!$H$2:$I$50, 2, 0),"")), "")</f>
        <v/>
      </c>
      <c r="AX123" s="79" t="str">
        <f>IFERROR(IF(VALUE(MID(AU123,1,1))=1, ", "&amp;VLOOKUP(VALUE(MID(AU123,3,1)), TxtPanelShape!$O$2:$P$50, 2, 0), IF(VALUE(MID(AU123,1,1))&gt;=7, ", "&amp;VLOOKUP(VALUE(MID(AU123,3,1)), TxtPanelShape!$O$2:$P$50, 2, 0),"")),"")</f>
        <v/>
      </c>
      <c r="AY123" s="79" t="str">
        <f>IFERROR("; "&amp;VLOOKUP(VALUE(MID(AU123,4,1)), TxtPanelShape!$V$2:$W$50,2,0),"")</f>
        <v/>
      </c>
      <c r="AZ123" s="79" t="str">
        <f t="shared" si="25"/>
        <v/>
      </c>
      <c r="BA123" s="71"/>
      <c r="BB123" s="79" t="str">
        <f>IFERROR(IF(VALUE(MID(BA123,1,1))=1, VLOOKUP(VALUE(MID(BA123,1,1)), TxtPanelShape!$A$2:$C$50, 3, 0), (IF(VALUE(MID(BA123,1,1))&gt;=7, VLOOKUP(VALUE(MID(BA123,1,1)), TxtPanelShape!$A$2:$C$50, 3, 0),VLOOKUP(VALUE(MID(BA123,1,2)),TxtPanelShape!$A$2:$C$50,3,0)))), "")</f>
        <v/>
      </c>
      <c r="BC123" s="79" t="str">
        <f>IFERROR(IF(VALUE(MID(BA123,1,1))=1, ", "&amp;VLOOKUP(VALUE(MID(BA123,2,1)), TxtPanelShape!$H$2:$I$50, 2, 0), IF(VALUE(MID(BA123,1,1))&gt;=7, ", "&amp;VLOOKUP(VALUE(MID(BA123,2,1)), TxtPanelShape!$H$2:$I$50, 2, 0),"")), "")</f>
        <v/>
      </c>
      <c r="BD123" s="79" t="str">
        <f>IFERROR(IF(VALUE(MID(BA123,1,1))=1, ", "&amp;VLOOKUP(VALUE(MID(BA123,3,1)), TxtPanelShape!$O$2:$P$50, 2, 0), IF(VALUE(MID(BA123,1,1))&gt;=7, ", "&amp;VLOOKUP(VALUE(MID(BA123,3,1)), TxtPanelShape!$O$2:$P$50, 2, 0),"")),"")</f>
        <v/>
      </c>
      <c r="BE123" s="79" t="str">
        <f>IFERROR("; "&amp;VLOOKUP(VALUE(MID(BA123,4,1)), TxtPanelShape!$V$2:$W$50,2,0),"")</f>
        <v/>
      </c>
      <c r="BF123" s="79" t="str">
        <f t="shared" si="26"/>
        <v/>
      </c>
      <c r="BG123" s="71"/>
      <c r="BH123" s="79" t="str">
        <f>IFERROR(VLOOKUP(BG123, TxtPanelDefinition!$A$2:$B$50, 2, 0),"")</f>
        <v/>
      </c>
      <c r="BI123" s="71"/>
      <c r="BJ123" s="79" t="str">
        <f>IFERROR(VLOOKUP(BI123, TxtPanelDefinition!$A$2:$B$50, 2, 0),"")</f>
        <v/>
      </c>
      <c r="BK123" s="71"/>
      <c r="BL123" s="79" t="str">
        <f>IFERROR(VLOOKUP(BK123, InscrTechniques!$A$2:$B$50, 2, 0),"")</f>
        <v/>
      </c>
      <c r="BM123" s="71"/>
      <c r="BN123" s="79" t="str">
        <f>IFERROR(VLOOKUP(BM123, InscrTechniques!$A$2:$B$50, 2, 0),"")</f>
        <v/>
      </c>
      <c r="BO123" s="71"/>
      <c r="BP123" s="79" t="str">
        <f>IFERROR(VLOOKUP(BO123, InscrTechniques!$A$2:$B$50, 2, 0),"")</f>
        <v/>
      </c>
      <c r="BQ123" s="71"/>
      <c r="BR123" s="79" t="str">
        <f>IFERROR(VLOOKUP(BQ123, InscrTechniques!$A$2:$B$50, 2, 0),"")</f>
        <v/>
      </c>
      <c r="BS123" s="71"/>
      <c r="BT123" s="79" t="str">
        <f>IFERROR(VLOOKUP(BS123, InscrTechniques!$A$2:$B$50, 2, 0),"")</f>
        <v/>
      </c>
      <c r="BU123" s="71"/>
      <c r="BV123" s="79" t="str">
        <f>IFERROR(VLOOKUP(BU123, InscrTechniques!$A$2:$B$50, 2, 0),"")</f>
        <v/>
      </c>
      <c r="BW123" s="125"/>
      <c r="BX123" s="79" t="str">
        <f>IFERROR(VLOOKUP(BW123, InscrTechniques!$A$2:$B$50, 2, 0),"")</f>
        <v/>
      </c>
      <c r="BY123" s="125"/>
      <c r="BZ123" s="79" t="str">
        <f>IFERROR(VLOOKUP(BY123, InscrTechniques!$A$2:$B$50, 2, 0),"")</f>
        <v/>
      </c>
      <c r="CA123" s="74"/>
      <c r="CB123" s="114" t="str">
        <f>IFERROR(VLOOKUP(CA123, LetterStyle!$A$2:$B$50, 2, 0),"")</f>
        <v/>
      </c>
      <c r="CC123" s="74"/>
      <c r="CD123" s="114" t="str">
        <f>IFERROR(VLOOKUP(CC123, LetterStyle!$A$2:$B$50, 2, 0),"")</f>
        <v/>
      </c>
      <c r="CE123" s="74"/>
      <c r="CF123" s="114" t="str">
        <f>IFERROR(VLOOKUP(CE123, LetterStyle!$A$2:$B$50, 2, 0),"")</f>
        <v/>
      </c>
      <c r="CG123" s="74"/>
      <c r="CH123" s="79" t="str">
        <f>IFERROR(VLOOKUP(CG123, LetterStyle!$A$2:$B$50, 2, 0),"")</f>
        <v/>
      </c>
      <c r="CI123" s="71"/>
      <c r="CJ123" s="79" t="str">
        <f>IFERROR(VLOOKUP(CI123, DecMotifs!$A$1:$B$306, 2, 0),"")</f>
        <v/>
      </c>
      <c r="CK123" s="71"/>
      <c r="CL123" s="79" t="str">
        <f>IFERROR(VLOOKUP(CK123, DecMotifs!$A$1:$B$306, 2, 0),"")</f>
        <v/>
      </c>
      <c r="CM123" s="71"/>
      <c r="CN123" s="79" t="str">
        <f>IFERROR(VLOOKUP(CM123, DecMotifs!$A$1:$B$306, 2, 0),"")</f>
        <v/>
      </c>
      <c r="CO123" s="71"/>
      <c r="CP123" s="79" t="str">
        <f>IFERROR(VLOOKUP(CO123, MarginalDec!$A$2:$B$253, 2, 0),"")</f>
        <v/>
      </c>
      <c r="CQ123" s="71"/>
      <c r="CR123" s="79" t="str">
        <f>IFERROR(VLOOKUP(CQ123, MarginalDec!$A$2:$B$253, 2, 0),"")</f>
        <v/>
      </c>
      <c r="CS123" s="71"/>
      <c r="CT123" s="79" t="str">
        <f>IFERROR(VLOOKUP(CS123, MarginalDec!$A$2:$B$253, 2, 0),"")</f>
        <v/>
      </c>
      <c r="CU123" s="71"/>
      <c r="CV123" s="79" t="str">
        <f>IF(ISBLANK(CU123),"", IFERROR(VLOOKUP(CU123, Tooling!$A$2:$B$252, 2, 0),""))</f>
        <v/>
      </c>
      <c r="CW123" s="71"/>
      <c r="CX123" s="79" t="str">
        <f>IF(ISBLANK(CW123),"", IFERROR(VLOOKUP(CW123, Tooling!$A$2:$B$252, 2, 0),""))</f>
        <v/>
      </c>
      <c r="CY123" s="71"/>
      <c r="CZ123" s="79" t="str">
        <f>IF(ISBLANK(CY123),"", IFERROR(VLOOKUP(CY123, Repairs!$A$2:$B$252, 2, 0),""))</f>
        <v/>
      </c>
      <c r="DA123" s="77"/>
      <c r="DB123" s="71"/>
      <c r="DC123" s="79" t="str">
        <f>IFERROR(VLOOKUP(DB123, DatingReason!$A$2:$B$252, 2, 0),"")</f>
        <v/>
      </c>
      <c r="DD123" s="123" t="str">
        <f t="shared" si="27"/>
        <v/>
      </c>
      <c r="DF123" s="119" t="str">
        <f t="array" ref="DF123">IF(AND($B123&lt;&gt;"", $DE123&lt;&gt;"", $DE123&lt;&gt;"No"),MAX(IF($B123=PEOPLE!$B$4:$B$1000, PEOPLE!$Q$4:$Q$1000,""))+100,"")</f>
        <v/>
      </c>
      <c r="DG123" s="68"/>
      <c r="DH123" s="76">
        <f>COUNTIF(PEOPLE!B:B, MEMORIALS!B123)</f>
        <v>0</v>
      </c>
      <c r="DI123" s="82"/>
      <c r="DJ123" s="82"/>
      <c r="DK123" s="82"/>
      <c r="DL123" s="68"/>
      <c r="DM123" s="68"/>
      <c r="DN123" s="68"/>
      <c r="DO123" s="68"/>
      <c r="DP123" s="68"/>
    </row>
    <row r="124" spans="1:120" ht="15" customHeight="1" x14ac:dyDescent="0.25">
      <c r="A124" s="68"/>
      <c r="B124" s="69"/>
      <c r="C124" s="68"/>
      <c r="D124" s="68"/>
      <c r="E124" s="70" t="str">
        <f>IF(D124="","",VLOOKUP(D124,Denomination!$A$2:$B$50, 2, 0))</f>
        <v/>
      </c>
      <c r="F124" s="68"/>
      <c r="G124" s="71"/>
      <c r="H124" s="70" t="str">
        <f>IF(G124="","",VLOOKUP(G124,MCondition!$A$2:$B$50, 2, 0))</f>
        <v/>
      </c>
      <c r="I124" s="72"/>
      <c r="J124" s="71"/>
      <c r="K124" s="70" t="str">
        <f>IF(J124="","",VLOOKUP(J124,ICondition!$A$2:$B$50, 2, 0))</f>
        <v/>
      </c>
      <c r="L124" s="73"/>
      <c r="M124" s="73"/>
      <c r="N124" s="73"/>
      <c r="O124" s="73"/>
      <c r="P124" s="73"/>
      <c r="Q124" s="73"/>
      <c r="R124" s="78"/>
      <c r="S124" s="79" t="str">
        <f>IFERROR(VLOOKUP(R124,Material!$A$2:$B$59, 2, 0),"")</f>
        <v/>
      </c>
      <c r="T124" s="71"/>
      <c r="U124" s="79" t="str">
        <f>IFERROR(VLOOKUP(T124,Material!$A$2:$B$59, 2, 0),"")</f>
        <v/>
      </c>
      <c r="V124" s="71"/>
      <c r="W124" s="79" t="str">
        <f>IFERROR(VLOOKUP(V124,Material!$A$2:$B$59, 2, 0),"")</f>
        <v/>
      </c>
      <c r="X124" s="71"/>
      <c r="Y124" s="79" t="str">
        <f>IFERROR(VLOOKUP(X124,Material!$A$2:$B$59, 2, 0),"")</f>
        <v/>
      </c>
      <c r="Z124" s="71"/>
      <c r="AA124" s="79" t="str">
        <f>IFERROR(VLOOKUP(Z124,Material!$A$2:$B$59, 2, 0),"")</f>
        <v/>
      </c>
      <c r="AB124" s="74"/>
      <c r="AC124" s="75" t="e">
        <f t="shared" si="16"/>
        <v>#VALUE!</v>
      </c>
      <c r="AD124" s="75" t="e">
        <f t="shared" si="17"/>
        <v>#VALUE!</v>
      </c>
      <c r="AE124" s="75" t="e">
        <f t="shared" si="19"/>
        <v>#VALUE!</v>
      </c>
      <c r="AF124" s="75" t="e">
        <f t="shared" si="18"/>
        <v>#VALUE!</v>
      </c>
      <c r="AG124" s="75" t="e">
        <f t="shared" si="20"/>
        <v>#VALUE!</v>
      </c>
      <c r="AH124" s="75" t="e">
        <f t="shared" si="21"/>
        <v>#VALUE!</v>
      </c>
      <c r="AI124" s="75" t="e">
        <f t="shared" si="22"/>
        <v>#VALUE!</v>
      </c>
      <c r="AJ124" s="80" t="e">
        <f t="shared" si="23"/>
        <v>#VALUE!</v>
      </c>
      <c r="AK124" s="79" t="str">
        <f>(IFERROR(VLOOKUP(AB124,Categories!$A$2:$B$20,2,1),""))</f>
        <v/>
      </c>
      <c r="AL124" s="79" t="str">
        <f ca="1">IFERROR(VLOOKUP((HLOOKUP((VLOOKUP($AB124,Categories!$A$2:$F$20,3,1)), $AB$3:$AJ124, (ROW()-ROW($AB$3)+1), 0)), INDIRECT(VLOOKUP($AB124,Categories!$A$2:$F$20,6,1)),2,0),AK124)</f>
        <v/>
      </c>
      <c r="AM124" s="79" t="str">
        <f ca="1">IFERROR(VLOOKUP((HLOOKUP((VLOOKUP($AB124,Categories!$A$2:$F$20,4,1)),$AB$3:$AJ124,(ROW()-ROW($AB$3)+1),0)),INDIRECT(VLOOKUP($AB124,Categories!$A$2:$H$20,7,1)),2,0),"")</f>
        <v/>
      </c>
      <c r="AN124" s="79" t="str">
        <f ca="1">IFERROR(VLOOKUP((HLOOKUP((VLOOKUP($AB124,Categories!$A$2:$F$20,5,1)), $AB$3:$AJ124, (ROW()-ROW($AB$3)+1), 0)), INDIRECT(VLOOKUP($AB124,Categories!$A$2:$H$20,8,1)),2,0),"")</f>
        <v/>
      </c>
      <c r="AO124" s="79" t="str">
        <f t="shared" ca="1" si="24"/>
        <v/>
      </c>
      <c r="AP124" s="81"/>
      <c r="AQ124" s="70" t="str">
        <f>IFERROR(VLOOKUP(VALUE(MID(AP124,1,1)),AdditionalElements!$A$2:$B$50,2,0),"")</f>
        <v/>
      </c>
      <c r="AR124" s="70" t="str">
        <f>IFERROR(VLOOKUP(VALUE(MID(AP124,2,1)),AdditionalElements!$H$2:$I$50,2,0),"")</f>
        <v/>
      </c>
      <c r="AS124" s="70" t="str">
        <f>IFERROR(VLOOKUP(VALUE(MID(AP124,3,1)),AdditionalElements!$O$2:$P$50,2,0),"")</f>
        <v/>
      </c>
      <c r="AT124" s="70" t="str">
        <f>IFERROR(VLOOKUP(VALUE(MID(AP124,4,1)),AdditionalElements!$V$2:$W$50,2,0),"")</f>
        <v/>
      </c>
      <c r="AU124" s="71"/>
      <c r="AV124" s="79" t="str">
        <f>IFERROR(IF(VALUE(MID(AU124,1,1))=1, VLOOKUP(VALUE(MID(AU124,1,1)), TxtPanelShape!$A$2:$C$50, 3, 0), (IF(VALUE(MID(AU124,1,1))&gt;=7, VLOOKUP(VALUE(MID(AU124,1,1)), TxtPanelShape!$A$2:$C$50, 3, 0),VLOOKUP(VALUE(MID(AU124,1,2)),TxtPanelShape!$A$2:$C$50,3,0)))), "")</f>
        <v/>
      </c>
      <c r="AW124" s="79" t="str">
        <f>IFERROR(IF(VALUE(MID(AU124,1,1))=1, ", "&amp;VLOOKUP(VALUE(MID(AU124,2,1)), TxtPanelShape!$H$2:$I$50, 2, 0), IF(VALUE(MID(AU124,1,1))&gt;=7, ", "&amp;VLOOKUP(VALUE(MID(AU124,2,1)), TxtPanelShape!$H$2:$I$50, 2, 0),"")), "")</f>
        <v/>
      </c>
      <c r="AX124" s="79" t="str">
        <f>IFERROR(IF(VALUE(MID(AU124,1,1))=1, ", "&amp;VLOOKUP(VALUE(MID(AU124,3,1)), TxtPanelShape!$O$2:$P$50, 2, 0), IF(VALUE(MID(AU124,1,1))&gt;=7, ", "&amp;VLOOKUP(VALUE(MID(AU124,3,1)), TxtPanelShape!$O$2:$P$50, 2, 0),"")),"")</f>
        <v/>
      </c>
      <c r="AY124" s="79" t="str">
        <f>IFERROR("; "&amp;VLOOKUP(VALUE(MID(AU124,4,1)), TxtPanelShape!$V$2:$W$50,2,0),"")</f>
        <v/>
      </c>
      <c r="AZ124" s="79" t="str">
        <f t="shared" si="25"/>
        <v/>
      </c>
      <c r="BA124" s="71"/>
      <c r="BB124" s="79" t="str">
        <f>IFERROR(IF(VALUE(MID(BA124,1,1))=1, VLOOKUP(VALUE(MID(BA124,1,1)), TxtPanelShape!$A$2:$C$50, 3, 0), (IF(VALUE(MID(BA124,1,1))&gt;=7, VLOOKUP(VALUE(MID(BA124,1,1)), TxtPanelShape!$A$2:$C$50, 3, 0),VLOOKUP(VALUE(MID(BA124,1,2)),TxtPanelShape!$A$2:$C$50,3,0)))), "")</f>
        <v/>
      </c>
      <c r="BC124" s="79" t="str">
        <f>IFERROR(IF(VALUE(MID(BA124,1,1))=1, ", "&amp;VLOOKUP(VALUE(MID(BA124,2,1)), TxtPanelShape!$H$2:$I$50, 2, 0), IF(VALUE(MID(BA124,1,1))&gt;=7, ", "&amp;VLOOKUP(VALUE(MID(BA124,2,1)), TxtPanelShape!$H$2:$I$50, 2, 0),"")), "")</f>
        <v/>
      </c>
      <c r="BD124" s="79" t="str">
        <f>IFERROR(IF(VALUE(MID(BA124,1,1))=1, ", "&amp;VLOOKUP(VALUE(MID(BA124,3,1)), TxtPanelShape!$O$2:$P$50, 2, 0), IF(VALUE(MID(BA124,1,1))&gt;=7, ", "&amp;VLOOKUP(VALUE(MID(BA124,3,1)), TxtPanelShape!$O$2:$P$50, 2, 0),"")),"")</f>
        <v/>
      </c>
      <c r="BE124" s="79" t="str">
        <f>IFERROR("; "&amp;VLOOKUP(VALUE(MID(BA124,4,1)), TxtPanelShape!$V$2:$W$50,2,0),"")</f>
        <v/>
      </c>
      <c r="BF124" s="79" t="str">
        <f t="shared" si="26"/>
        <v/>
      </c>
      <c r="BG124" s="71"/>
      <c r="BH124" s="79" t="str">
        <f>IFERROR(VLOOKUP(BG124, TxtPanelDefinition!$A$2:$B$50, 2, 0),"")</f>
        <v/>
      </c>
      <c r="BI124" s="71"/>
      <c r="BJ124" s="79" t="str">
        <f>IFERROR(VLOOKUP(BI124, TxtPanelDefinition!$A$2:$B$50, 2, 0),"")</f>
        <v/>
      </c>
      <c r="BK124" s="71"/>
      <c r="BL124" s="79" t="str">
        <f>IFERROR(VLOOKUP(BK124, InscrTechniques!$A$2:$B$50, 2, 0),"")</f>
        <v/>
      </c>
      <c r="BM124" s="71"/>
      <c r="BN124" s="79" t="str">
        <f>IFERROR(VLOOKUP(BM124, InscrTechniques!$A$2:$B$50, 2, 0),"")</f>
        <v/>
      </c>
      <c r="BO124" s="71"/>
      <c r="BP124" s="79" t="str">
        <f>IFERROR(VLOOKUP(BO124, InscrTechniques!$A$2:$B$50, 2, 0),"")</f>
        <v/>
      </c>
      <c r="BQ124" s="71"/>
      <c r="BR124" s="79" t="str">
        <f>IFERROR(VLOOKUP(BQ124, InscrTechniques!$A$2:$B$50, 2, 0),"")</f>
        <v/>
      </c>
      <c r="BS124" s="71"/>
      <c r="BT124" s="79" t="str">
        <f>IFERROR(VLOOKUP(BS124, InscrTechniques!$A$2:$B$50, 2, 0),"")</f>
        <v/>
      </c>
      <c r="BU124" s="71"/>
      <c r="BV124" s="79" t="str">
        <f>IFERROR(VLOOKUP(BU124, InscrTechniques!$A$2:$B$50, 2, 0),"")</f>
        <v/>
      </c>
      <c r="BW124" s="125"/>
      <c r="BX124" s="79" t="str">
        <f>IFERROR(VLOOKUP(BW124, InscrTechniques!$A$2:$B$50, 2, 0),"")</f>
        <v/>
      </c>
      <c r="BY124" s="125"/>
      <c r="BZ124" s="79" t="str">
        <f>IFERROR(VLOOKUP(BY124, InscrTechniques!$A$2:$B$50, 2, 0),"")</f>
        <v/>
      </c>
      <c r="CA124" s="74"/>
      <c r="CB124" s="114" t="str">
        <f>IFERROR(VLOOKUP(CA124, LetterStyle!$A$2:$B$50, 2, 0),"")</f>
        <v/>
      </c>
      <c r="CC124" s="74"/>
      <c r="CD124" s="114" t="str">
        <f>IFERROR(VLOOKUP(CC124, LetterStyle!$A$2:$B$50, 2, 0),"")</f>
        <v/>
      </c>
      <c r="CE124" s="74"/>
      <c r="CF124" s="114" t="str">
        <f>IFERROR(VLOOKUP(CE124, LetterStyle!$A$2:$B$50, 2, 0),"")</f>
        <v/>
      </c>
      <c r="CG124" s="74"/>
      <c r="CH124" s="79" t="str">
        <f>IFERROR(VLOOKUP(CG124, LetterStyle!$A$2:$B$50, 2, 0),"")</f>
        <v/>
      </c>
      <c r="CI124" s="71"/>
      <c r="CJ124" s="79" t="str">
        <f>IFERROR(VLOOKUP(CI124, DecMotifs!$A$1:$B$306, 2, 0),"")</f>
        <v/>
      </c>
      <c r="CK124" s="71"/>
      <c r="CL124" s="79" t="str">
        <f>IFERROR(VLOOKUP(CK124, DecMotifs!$A$1:$B$306, 2, 0),"")</f>
        <v/>
      </c>
      <c r="CM124" s="71"/>
      <c r="CN124" s="79" t="str">
        <f>IFERROR(VLOOKUP(CM124, DecMotifs!$A$1:$B$306, 2, 0),"")</f>
        <v/>
      </c>
      <c r="CO124" s="71"/>
      <c r="CP124" s="79" t="str">
        <f>IFERROR(VLOOKUP(CO124, MarginalDec!$A$2:$B$253, 2, 0),"")</f>
        <v/>
      </c>
      <c r="CQ124" s="71"/>
      <c r="CR124" s="79" t="str">
        <f>IFERROR(VLOOKUP(CQ124, MarginalDec!$A$2:$B$253, 2, 0),"")</f>
        <v/>
      </c>
      <c r="CS124" s="71"/>
      <c r="CT124" s="79" t="str">
        <f>IFERROR(VLOOKUP(CS124, MarginalDec!$A$2:$B$253, 2, 0),"")</f>
        <v/>
      </c>
      <c r="CU124" s="71"/>
      <c r="CV124" s="79" t="str">
        <f>IF(ISBLANK(CU124),"", IFERROR(VLOOKUP(CU124, Tooling!$A$2:$B$252, 2, 0),""))</f>
        <v/>
      </c>
      <c r="CW124" s="71"/>
      <c r="CX124" s="79" t="str">
        <f>IF(ISBLANK(CW124),"", IFERROR(VLOOKUP(CW124, Tooling!$A$2:$B$252, 2, 0),""))</f>
        <v/>
      </c>
      <c r="CY124" s="71"/>
      <c r="CZ124" s="79" t="str">
        <f>IF(ISBLANK(CY124),"", IFERROR(VLOOKUP(CY124, Repairs!$A$2:$B$252, 2, 0),""))</f>
        <v/>
      </c>
      <c r="DA124" s="77"/>
      <c r="DB124" s="71"/>
      <c r="DC124" s="79" t="str">
        <f>IFERROR(VLOOKUP(DB124, DatingReason!$A$2:$B$252, 2, 0),"")</f>
        <v/>
      </c>
      <c r="DD124" s="123" t="str">
        <f t="shared" si="27"/>
        <v/>
      </c>
      <c r="DF124" s="119" t="str">
        <f t="array" ref="DF124">IF(AND($B124&lt;&gt;"", $DE124&lt;&gt;"", $DE124&lt;&gt;"No"),MAX(IF($B124=PEOPLE!$B$4:$B$1000, PEOPLE!$Q$4:$Q$1000,""))+100,"")</f>
        <v/>
      </c>
      <c r="DG124" s="68"/>
      <c r="DH124" s="76">
        <f>COUNTIF(PEOPLE!B:B, MEMORIALS!B124)</f>
        <v>0</v>
      </c>
      <c r="DI124" s="82"/>
      <c r="DJ124" s="82"/>
      <c r="DK124" s="82"/>
      <c r="DL124" s="68"/>
      <c r="DM124" s="68"/>
      <c r="DN124" s="68"/>
      <c r="DO124" s="68"/>
      <c r="DP124" s="68"/>
    </row>
    <row r="125" spans="1:120" ht="15" customHeight="1" x14ac:dyDescent="0.25">
      <c r="A125" s="68"/>
      <c r="B125" s="69"/>
      <c r="C125" s="68"/>
      <c r="D125" s="68"/>
      <c r="E125" s="70" t="str">
        <f>IF(D125="","",VLOOKUP(D125,Denomination!$A$2:$B$50, 2, 0))</f>
        <v/>
      </c>
      <c r="F125" s="68"/>
      <c r="G125" s="71"/>
      <c r="H125" s="70" t="str">
        <f>IF(G125="","",VLOOKUP(G125,MCondition!$A$2:$B$50, 2, 0))</f>
        <v/>
      </c>
      <c r="I125" s="72"/>
      <c r="J125" s="71"/>
      <c r="K125" s="70" t="str">
        <f>IF(J125="","",VLOOKUP(J125,ICondition!$A$2:$B$50, 2, 0))</f>
        <v/>
      </c>
      <c r="L125" s="73"/>
      <c r="M125" s="73"/>
      <c r="N125" s="73"/>
      <c r="O125" s="73"/>
      <c r="P125" s="73"/>
      <c r="Q125" s="73"/>
      <c r="R125" s="78"/>
      <c r="S125" s="79" t="str">
        <f>IFERROR(VLOOKUP(R125,Material!$A$2:$B$59, 2, 0),"")</f>
        <v/>
      </c>
      <c r="T125" s="71"/>
      <c r="U125" s="79" t="str">
        <f>IFERROR(VLOOKUP(T125,Material!$A$2:$B$59, 2, 0),"")</f>
        <v/>
      </c>
      <c r="V125" s="71"/>
      <c r="W125" s="79" t="str">
        <f>IFERROR(VLOOKUP(V125,Material!$A$2:$B$59, 2, 0),"")</f>
        <v/>
      </c>
      <c r="X125" s="71"/>
      <c r="Y125" s="79" t="str">
        <f>IFERROR(VLOOKUP(X125,Material!$A$2:$B$59, 2, 0),"")</f>
        <v/>
      </c>
      <c r="Z125" s="71"/>
      <c r="AA125" s="79" t="str">
        <f>IFERROR(VLOOKUP(Z125,Material!$A$2:$B$59, 2, 0),"")</f>
        <v/>
      </c>
      <c r="AB125" s="74"/>
      <c r="AC125" s="75" t="e">
        <f t="shared" si="16"/>
        <v>#VALUE!</v>
      </c>
      <c r="AD125" s="75" t="e">
        <f t="shared" si="17"/>
        <v>#VALUE!</v>
      </c>
      <c r="AE125" s="75" t="e">
        <f t="shared" si="19"/>
        <v>#VALUE!</v>
      </c>
      <c r="AF125" s="75" t="e">
        <f t="shared" si="18"/>
        <v>#VALUE!</v>
      </c>
      <c r="AG125" s="75" t="e">
        <f t="shared" si="20"/>
        <v>#VALUE!</v>
      </c>
      <c r="AH125" s="75" t="e">
        <f t="shared" si="21"/>
        <v>#VALUE!</v>
      </c>
      <c r="AI125" s="75" t="e">
        <f t="shared" si="22"/>
        <v>#VALUE!</v>
      </c>
      <c r="AJ125" s="80" t="e">
        <f t="shared" si="23"/>
        <v>#VALUE!</v>
      </c>
      <c r="AK125" s="79" t="str">
        <f>(IFERROR(VLOOKUP(AB125,Categories!$A$2:$B$20,2,1),""))</f>
        <v/>
      </c>
      <c r="AL125" s="79" t="str">
        <f ca="1">IFERROR(VLOOKUP((HLOOKUP((VLOOKUP($AB125,Categories!$A$2:$F$20,3,1)), $AB$3:$AJ125, (ROW()-ROW($AB$3)+1), 0)), INDIRECT(VLOOKUP($AB125,Categories!$A$2:$F$20,6,1)),2,0),AK125)</f>
        <v/>
      </c>
      <c r="AM125" s="79" t="str">
        <f ca="1">IFERROR(VLOOKUP((HLOOKUP((VLOOKUP($AB125,Categories!$A$2:$F$20,4,1)),$AB$3:$AJ125,(ROW()-ROW($AB$3)+1),0)),INDIRECT(VLOOKUP($AB125,Categories!$A$2:$H$20,7,1)),2,0),"")</f>
        <v/>
      </c>
      <c r="AN125" s="79" t="str">
        <f ca="1">IFERROR(VLOOKUP((HLOOKUP((VLOOKUP($AB125,Categories!$A$2:$F$20,5,1)), $AB$3:$AJ125, (ROW()-ROW($AB$3)+1), 0)), INDIRECT(VLOOKUP($AB125,Categories!$A$2:$H$20,8,1)),2,0),"")</f>
        <v/>
      </c>
      <c r="AO125" s="79" t="str">
        <f t="shared" ca="1" si="24"/>
        <v/>
      </c>
      <c r="AP125" s="81"/>
      <c r="AQ125" s="70" t="str">
        <f>IFERROR(VLOOKUP(VALUE(MID(AP125,1,1)),AdditionalElements!$A$2:$B$50,2,0),"")</f>
        <v/>
      </c>
      <c r="AR125" s="70" t="str">
        <f>IFERROR(VLOOKUP(VALUE(MID(AP125,2,1)),AdditionalElements!$H$2:$I$50,2,0),"")</f>
        <v/>
      </c>
      <c r="AS125" s="70" t="str">
        <f>IFERROR(VLOOKUP(VALUE(MID(AP125,3,1)),AdditionalElements!$O$2:$P$50,2,0),"")</f>
        <v/>
      </c>
      <c r="AT125" s="70" t="str">
        <f>IFERROR(VLOOKUP(VALUE(MID(AP125,4,1)),AdditionalElements!$V$2:$W$50,2,0),"")</f>
        <v/>
      </c>
      <c r="AU125" s="71"/>
      <c r="AV125" s="79" t="str">
        <f>IFERROR(IF(VALUE(MID(AU125,1,1))=1, VLOOKUP(VALUE(MID(AU125,1,1)), TxtPanelShape!$A$2:$C$50, 3, 0), (IF(VALUE(MID(AU125,1,1))&gt;=7, VLOOKUP(VALUE(MID(AU125,1,1)), TxtPanelShape!$A$2:$C$50, 3, 0),VLOOKUP(VALUE(MID(AU125,1,2)),TxtPanelShape!$A$2:$C$50,3,0)))), "")</f>
        <v/>
      </c>
      <c r="AW125" s="79" t="str">
        <f>IFERROR(IF(VALUE(MID(AU125,1,1))=1, ", "&amp;VLOOKUP(VALUE(MID(AU125,2,1)), TxtPanelShape!$H$2:$I$50, 2, 0), IF(VALUE(MID(AU125,1,1))&gt;=7, ", "&amp;VLOOKUP(VALUE(MID(AU125,2,1)), TxtPanelShape!$H$2:$I$50, 2, 0),"")), "")</f>
        <v/>
      </c>
      <c r="AX125" s="79" t="str">
        <f>IFERROR(IF(VALUE(MID(AU125,1,1))=1, ", "&amp;VLOOKUP(VALUE(MID(AU125,3,1)), TxtPanelShape!$O$2:$P$50, 2, 0), IF(VALUE(MID(AU125,1,1))&gt;=7, ", "&amp;VLOOKUP(VALUE(MID(AU125,3,1)), TxtPanelShape!$O$2:$P$50, 2, 0),"")),"")</f>
        <v/>
      </c>
      <c r="AY125" s="79" t="str">
        <f>IFERROR("; "&amp;VLOOKUP(VALUE(MID(AU125,4,1)), TxtPanelShape!$V$2:$W$50,2,0),"")</f>
        <v/>
      </c>
      <c r="AZ125" s="79" t="str">
        <f t="shared" si="25"/>
        <v/>
      </c>
      <c r="BA125" s="71"/>
      <c r="BB125" s="79" t="str">
        <f>IFERROR(IF(VALUE(MID(BA125,1,1))=1, VLOOKUP(VALUE(MID(BA125,1,1)), TxtPanelShape!$A$2:$C$50, 3, 0), (IF(VALUE(MID(BA125,1,1))&gt;=7, VLOOKUP(VALUE(MID(BA125,1,1)), TxtPanelShape!$A$2:$C$50, 3, 0),VLOOKUP(VALUE(MID(BA125,1,2)),TxtPanelShape!$A$2:$C$50,3,0)))), "")</f>
        <v/>
      </c>
      <c r="BC125" s="79" t="str">
        <f>IFERROR(IF(VALUE(MID(BA125,1,1))=1, ", "&amp;VLOOKUP(VALUE(MID(BA125,2,1)), TxtPanelShape!$H$2:$I$50, 2, 0), IF(VALUE(MID(BA125,1,1))&gt;=7, ", "&amp;VLOOKUP(VALUE(MID(BA125,2,1)), TxtPanelShape!$H$2:$I$50, 2, 0),"")), "")</f>
        <v/>
      </c>
      <c r="BD125" s="79" t="str">
        <f>IFERROR(IF(VALUE(MID(BA125,1,1))=1, ", "&amp;VLOOKUP(VALUE(MID(BA125,3,1)), TxtPanelShape!$O$2:$P$50, 2, 0), IF(VALUE(MID(BA125,1,1))&gt;=7, ", "&amp;VLOOKUP(VALUE(MID(BA125,3,1)), TxtPanelShape!$O$2:$P$50, 2, 0),"")),"")</f>
        <v/>
      </c>
      <c r="BE125" s="79" t="str">
        <f>IFERROR("; "&amp;VLOOKUP(VALUE(MID(BA125,4,1)), TxtPanelShape!$V$2:$W$50,2,0),"")</f>
        <v/>
      </c>
      <c r="BF125" s="79" t="str">
        <f t="shared" si="26"/>
        <v/>
      </c>
      <c r="BG125" s="71"/>
      <c r="BH125" s="79" t="str">
        <f>IFERROR(VLOOKUP(BG125, TxtPanelDefinition!$A$2:$B$50, 2, 0),"")</f>
        <v/>
      </c>
      <c r="BI125" s="71"/>
      <c r="BJ125" s="79" t="str">
        <f>IFERROR(VLOOKUP(BI125, TxtPanelDefinition!$A$2:$B$50, 2, 0),"")</f>
        <v/>
      </c>
      <c r="BK125" s="71"/>
      <c r="BL125" s="79" t="str">
        <f>IFERROR(VLOOKUP(BK125, InscrTechniques!$A$2:$B$50, 2, 0),"")</f>
        <v/>
      </c>
      <c r="BM125" s="71"/>
      <c r="BN125" s="79" t="str">
        <f>IFERROR(VLOOKUP(BM125, InscrTechniques!$A$2:$B$50, 2, 0),"")</f>
        <v/>
      </c>
      <c r="BO125" s="71"/>
      <c r="BP125" s="79" t="str">
        <f>IFERROR(VLOOKUP(BO125, InscrTechniques!$A$2:$B$50, 2, 0),"")</f>
        <v/>
      </c>
      <c r="BQ125" s="71"/>
      <c r="BR125" s="79" t="str">
        <f>IFERROR(VLOOKUP(BQ125, InscrTechniques!$A$2:$B$50, 2, 0),"")</f>
        <v/>
      </c>
      <c r="BS125" s="71"/>
      <c r="BT125" s="79" t="str">
        <f>IFERROR(VLOOKUP(BS125, InscrTechniques!$A$2:$B$50, 2, 0),"")</f>
        <v/>
      </c>
      <c r="BU125" s="71"/>
      <c r="BV125" s="79" t="str">
        <f>IFERROR(VLOOKUP(BU125, InscrTechniques!$A$2:$B$50, 2, 0),"")</f>
        <v/>
      </c>
      <c r="BW125" s="125"/>
      <c r="BX125" s="79" t="str">
        <f>IFERROR(VLOOKUP(BW125, InscrTechniques!$A$2:$B$50, 2, 0),"")</f>
        <v/>
      </c>
      <c r="BY125" s="125"/>
      <c r="BZ125" s="79" t="str">
        <f>IFERROR(VLOOKUP(BY125, InscrTechniques!$A$2:$B$50, 2, 0),"")</f>
        <v/>
      </c>
      <c r="CA125" s="74"/>
      <c r="CB125" s="114" t="str">
        <f>IFERROR(VLOOKUP(CA125, LetterStyle!$A$2:$B$50, 2, 0),"")</f>
        <v/>
      </c>
      <c r="CC125" s="74"/>
      <c r="CD125" s="114" t="str">
        <f>IFERROR(VLOOKUP(CC125, LetterStyle!$A$2:$B$50, 2, 0),"")</f>
        <v/>
      </c>
      <c r="CE125" s="74"/>
      <c r="CF125" s="114" t="str">
        <f>IFERROR(VLOOKUP(CE125, LetterStyle!$A$2:$B$50, 2, 0),"")</f>
        <v/>
      </c>
      <c r="CG125" s="74"/>
      <c r="CH125" s="79" t="str">
        <f>IFERROR(VLOOKUP(CG125, LetterStyle!$A$2:$B$50, 2, 0),"")</f>
        <v/>
      </c>
      <c r="CI125" s="71"/>
      <c r="CJ125" s="79" t="str">
        <f>IFERROR(VLOOKUP(CI125, DecMotifs!$A$1:$B$306, 2, 0),"")</f>
        <v/>
      </c>
      <c r="CK125" s="71"/>
      <c r="CL125" s="79" t="str">
        <f>IFERROR(VLOOKUP(CK125, DecMotifs!$A$1:$B$306, 2, 0),"")</f>
        <v/>
      </c>
      <c r="CM125" s="71"/>
      <c r="CN125" s="79" t="str">
        <f>IFERROR(VLOOKUP(CM125, DecMotifs!$A$1:$B$306, 2, 0),"")</f>
        <v/>
      </c>
      <c r="CO125" s="71"/>
      <c r="CP125" s="79" t="str">
        <f>IFERROR(VLOOKUP(CO125, MarginalDec!$A$2:$B$253, 2, 0),"")</f>
        <v/>
      </c>
      <c r="CQ125" s="71"/>
      <c r="CR125" s="79" t="str">
        <f>IFERROR(VLOOKUP(CQ125, MarginalDec!$A$2:$B$253, 2, 0),"")</f>
        <v/>
      </c>
      <c r="CS125" s="71"/>
      <c r="CT125" s="79" t="str">
        <f>IFERROR(VLOOKUP(CS125, MarginalDec!$A$2:$B$253, 2, 0),"")</f>
        <v/>
      </c>
      <c r="CU125" s="71"/>
      <c r="CV125" s="79" t="str">
        <f>IF(ISBLANK(CU125),"", IFERROR(VLOOKUP(CU125, Tooling!$A$2:$B$252, 2, 0),""))</f>
        <v/>
      </c>
      <c r="CW125" s="71"/>
      <c r="CX125" s="79" t="str">
        <f>IF(ISBLANK(CW125),"", IFERROR(VLOOKUP(CW125, Tooling!$A$2:$B$252, 2, 0),""))</f>
        <v/>
      </c>
      <c r="CY125" s="71"/>
      <c r="CZ125" s="79" t="str">
        <f>IF(ISBLANK(CY125),"", IFERROR(VLOOKUP(CY125, Repairs!$A$2:$B$252, 2, 0),""))</f>
        <v/>
      </c>
      <c r="DA125" s="77"/>
      <c r="DB125" s="71"/>
      <c r="DC125" s="79" t="str">
        <f>IFERROR(VLOOKUP(DB125, DatingReason!$A$2:$B$252, 2, 0),"")</f>
        <v/>
      </c>
      <c r="DD125" s="123" t="str">
        <f t="shared" si="27"/>
        <v/>
      </c>
      <c r="DF125" s="119" t="str">
        <f t="array" ref="DF125">IF(AND($B125&lt;&gt;"", $DE125&lt;&gt;"", $DE125&lt;&gt;"No"),MAX(IF($B125=PEOPLE!$B$4:$B$1000, PEOPLE!$Q$4:$Q$1000,""))+100,"")</f>
        <v/>
      </c>
      <c r="DG125" s="68"/>
      <c r="DH125" s="76">
        <f>COUNTIF(PEOPLE!B:B, MEMORIALS!B125)</f>
        <v>0</v>
      </c>
      <c r="DI125" s="82"/>
      <c r="DJ125" s="82"/>
      <c r="DK125" s="82"/>
      <c r="DL125" s="68"/>
      <c r="DM125" s="68"/>
      <c r="DN125" s="68"/>
      <c r="DO125" s="68"/>
      <c r="DP125" s="68"/>
    </row>
    <row r="126" spans="1:120" ht="15" customHeight="1" x14ac:dyDescent="0.25">
      <c r="A126" s="68"/>
      <c r="B126" s="69"/>
      <c r="C126" s="68"/>
      <c r="D126" s="68"/>
      <c r="E126" s="70" t="str">
        <f>IF(D126="","",VLOOKUP(D126,Denomination!$A$2:$B$50, 2, 0))</f>
        <v/>
      </c>
      <c r="F126" s="68"/>
      <c r="G126" s="71"/>
      <c r="H126" s="70" t="str">
        <f>IF(G126="","",VLOOKUP(G126,MCondition!$A$2:$B$50, 2, 0))</f>
        <v/>
      </c>
      <c r="I126" s="72"/>
      <c r="J126" s="71"/>
      <c r="K126" s="70" t="str">
        <f>IF(J126="","",VLOOKUP(J126,ICondition!$A$2:$B$50, 2, 0))</f>
        <v/>
      </c>
      <c r="L126" s="73"/>
      <c r="M126" s="73"/>
      <c r="N126" s="73"/>
      <c r="O126" s="73"/>
      <c r="P126" s="73"/>
      <c r="Q126" s="73"/>
      <c r="R126" s="78"/>
      <c r="S126" s="79" t="str">
        <f>IFERROR(VLOOKUP(R126,Material!$A$2:$B$59, 2, 0),"")</f>
        <v/>
      </c>
      <c r="T126" s="71"/>
      <c r="U126" s="79" t="str">
        <f>IFERROR(VLOOKUP(T126,Material!$A$2:$B$59, 2, 0),"")</f>
        <v/>
      </c>
      <c r="V126" s="71"/>
      <c r="W126" s="79" t="str">
        <f>IFERROR(VLOOKUP(V126,Material!$A$2:$B$59, 2, 0),"")</f>
        <v/>
      </c>
      <c r="X126" s="71"/>
      <c r="Y126" s="79" t="str">
        <f>IFERROR(VLOOKUP(X126,Material!$A$2:$B$59, 2, 0),"")</f>
        <v/>
      </c>
      <c r="Z126" s="71"/>
      <c r="AA126" s="79" t="str">
        <f>IFERROR(VLOOKUP(Z126,Material!$A$2:$B$59, 2, 0),"")</f>
        <v/>
      </c>
      <c r="AB126" s="74"/>
      <c r="AC126" s="75" t="e">
        <f t="shared" si="16"/>
        <v>#VALUE!</v>
      </c>
      <c r="AD126" s="75" t="e">
        <f t="shared" si="17"/>
        <v>#VALUE!</v>
      </c>
      <c r="AE126" s="75" t="e">
        <f t="shared" si="19"/>
        <v>#VALUE!</v>
      </c>
      <c r="AF126" s="75" t="e">
        <f t="shared" si="18"/>
        <v>#VALUE!</v>
      </c>
      <c r="AG126" s="75" t="e">
        <f t="shared" si="20"/>
        <v>#VALUE!</v>
      </c>
      <c r="AH126" s="75" t="e">
        <f t="shared" si="21"/>
        <v>#VALUE!</v>
      </c>
      <c r="AI126" s="75" t="e">
        <f t="shared" si="22"/>
        <v>#VALUE!</v>
      </c>
      <c r="AJ126" s="80" t="e">
        <f t="shared" si="23"/>
        <v>#VALUE!</v>
      </c>
      <c r="AK126" s="79" t="str">
        <f>(IFERROR(VLOOKUP(AB126,Categories!$A$2:$B$20,2,1),""))</f>
        <v/>
      </c>
      <c r="AL126" s="79" t="str">
        <f ca="1">IFERROR(VLOOKUP((HLOOKUP((VLOOKUP($AB126,Categories!$A$2:$F$20,3,1)), $AB$3:$AJ126, (ROW()-ROW($AB$3)+1), 0)), INDIRECT(VLOOKUP($AB126,Categories!$A$2:$F$20,6,1)),2,0),AK126)</f>
        <v/>
      </c>
      <c r="AM126" s="79" t="str">
        <f ca="1">IFERROR(VLOOKUP((HLOOKUP((VLOOKUP($AB126,Categories!$A$2:$F$20,4,1)),$AB$3:$AJ126,(ROW()-ROW($AB$3)+1),0)),INDIRECT(VLOOKUP($AB126,Categories!$A$2:$H$20,7,1)),2,0),"")</f>
        <v/>
      </c>
      <c r="AN126" s="79" t="str">
        <f ca="1">IFERROR(VLOOKUP((HLOOKUP((VLOOKUP($AB126,Categories!$A$2:$F$20,5,1)), $AB$3:$AJ126, (ROW()-ROW($AB$3)+1), 0)), INDIRECT(VLOOKUP($AB126,Categories!$A$2:$H$20,8,1)),2,0),"")</f>
        <v/>
      </c>
      <c r="AO126" s="79" t="str">
        <f t="shared" ca="1" si="24"/>
        <v/>
      </c>
      <c r="AP126" s="81"/>
      <c r="AQ126" s="70" t="str">
        <f>IFERROR(VLOOKUP(VALUE(MID(AP126,1,1)),AdditionalElements!$A$2:$B$50,2,0),"")</f>
        <v/>
      </c>
      <c r="AR126" s="70" t="str">
        <f>IFERROR(VLOOKUP(VALUE(MID(AP126,2,1)),AdditionalElements!$H$2:$I$50,2,0),"")</f>
        <v/>
      </c>
      <c r="AS126" s="70" t="str">
        <f>IFERROR(VLOOKUP(VALUE(MID(AP126,3,1)),AdditionalElements!$O$2:$P$50,2,0),"")</f>
        <v/>
      </c>
      <c r="AT126" s="70" t="str">
        <f>IFERROR(VLOOKUP(VALUE(MID(AP126,4,1)),AdditionalElements!$V$2:$W$50,2,0),"")</f>
        <v/>
      </c>
      <c r="AU126" s="71"/>
      <c r="AV126" s="79" t="str">
        <f>IFERROR(IF(VALUE(MID(AU126,1,1))=1, VLOOKUP(VALUE(MID(AU126,1,1)), TxtPanelShape!$A$2:$C$50, 3, 0), (IF(VALUE(MID(AU126,1,1))&gt;=7, VLOOKUP(VALUE(MID(AU126,1,1)), TxtPanelShape!$A$2:$C$50, 3, 0),VLOOKUP(VALUE(MID(AU126,1,2)),TxtPanelShape!$A$2:$C$50,3,0)))), "")</f>
        <v/>
      </c>
      <c r="AW126" s="79" t="str">
        <f>IFERROR(IF(VALUE(MID(AU126,1,1))=1, ", "&amp;VLOOKUP(VALUE(MID(AU126,2,1)), TxtPanelShape!$H$2:$I$50, 2, 0), IF(VALUE(MID(AU126,1,1))&gt;=7, ", "&amp;VLOOKUP(VALUE(MID(AU126,2,1)), TxtPanelShape!$H$2:$I$50, 2, 0),"")), "")</f>
        <v/>
      </c>
      <c r="AX126" s="79" t="str">
        <f>IFERROR(IF(VALUE(MID(AU126,1,1))=1, ", "&amp;VLOOKUP(VALUE(MID(AU126,3,1)), TxtPanelShape!$O$2:$P$50, 2, 0), IF(VALUE(MID(AU126,1,1))&gt;=7, ", "&amp;VLOOKUP(VALUE(MID(AU126,3,1)), TxtPanelShape!$O$2:$P$50, 2, 0),"")),"")</f>
        <v/>
      </c>
      <c r="AY126" s="79" t="str">
        <f>IFERROR("; "&amp;VLOOKUP(VALUE(MID(AU126,4,1)), TxtPanelShape!$V$2:$W$50,2,0),"")</f>
        <v/>
      </c>
      <c r="AZ126" s="79" t="str">
        <f t="shared" si="25"/>
        <v/>
      </c>
      <c r="BA126" s="71"/>
      <c r="BB126" s="79" t="str">
        <f>IFERROR(IF(VALUE(MID(BA126,1,1))=1, VLOOKUP(VALUE(MID(BA126,1,1)), TxtPanelShape!$A$2:$C$50, 3, 0), (IF(VALUE(MID(BA126,1,1))&gt;=7, VLOOKUP(VALUE(MID(BA126,1,1)), TxtPanelShape!$A$2:$C$50, 3, 0),VLOOKUP(VALUE(MID(BA126,1,2)),TxtPanelShape!$A$2:$C$50,3,0)))), "")</f>
        <v/>
      </c>
      <c r="BC126" s="79" t="str">
        <f>IFERROR(IF(VALUE(MID(BA126,1,1))=1, ", "&amp;VLOOKUP(VALUE(MID(BA126,2,1)), TxtPanelShape!$H$2:$I$50, 2, 0), IF(VALUE(MID(BA126,1,1))&gt;=7, ", "&amp;VLOOKUP(VALUE(MID(BA126,2,1)), TxtPanelShape!$H$2:$I$50, 2, 0),"")), "")</f>
        <v/>
      </c>
      <c r="BD126" s="79" t="str">
        <f>IFERROR(IF(VALUE(MID(BA126,1,1))=1, ", "&amp;VLOOKUP(VALUE(MID(BA126,3,1)), TxtPanelShape!$O$2:$P$50, 2, 0), IF(VALUE(MID(BA126,1,1))&gt;=7, ", "&amp;VLOOKUP(VALUE(MID(BA126,3,1)), TxtPanelShape!$O$2:$P$50, 2, 0),"")),"")</f>
        <v/>
      </c>
      <c r="BE126" s="79" t="str">
        <f>IFERROR("; "&amp;VLOOKUP(VALUE(MID(BA126,4,1)), TxtPanelShape!$V$2:$W$50,2,0),"")</f>
        <v/>
      </c>
      <c r="BF126" s="79" t="str">
        <f t="shared" si="26"/>
        <v/>
      </c>
      <c r="BG126" s="71"/>
      <c r="BH126" s="79" t="str">
        <f>IFERROR(VLOOKUP(BG126, TxtPanelDefinition!$A$2:$B$50, 2, 0),"")</f>
        <v/>
      </c>
      <c r="BI126" s="71"/>
      <c r="BJ126" s="79" t="str">
        <f>IFERROR(VLOOKUP(BI126, TxtPanelDefinition!$A$2:$B$50, 2, 0),"")</f>
        <v/>
      </c>
      <c r="BK126" s="71"/>
      <c r="BL126" s="79" t="str">
        <f>IFERROR(VLOOKUP(BK126, InscrTechniques!$A$2:$B$50, 2, 0),"")</f>
        <v/>
      </c>
      <c r="BM126" s="71"/>
      <c r="BN126" s="79" t="str">
        <f>IFERROR(VLOOKUP(BM126, InscrTechniques!$A$2:$B$50, 2, 0),"")</f>
        <v/>
      </c>
      <c r="BO126" s="71"/>
      <c r="BP126" s="79" t="str">
        <f>IFERROR(VLOOKUP(BO126, InscrTechniques!$A$2:$B$50, 2, 0),"")</f>
        <v/>
      </c>
      <c r="BQ126" s="71"/>
      <c r="BR126" s="79" t="str">
        <f>IFERROR(VLOOKUP(BQ126, InscrTechniques!$A$2:$B$50, 2, 0),"")</f>
        <v/>
      </c>
      <c r="BS126" s="71"/>
      <c r="BT126" s="79" t="str">
        <f>IFERROR(VLOOKUP(BS126, InscrTechniques!$A$2:$B$50, 2, 0),"")</f>
        <v/>
      </c>
      <c r="BU126" s="71"/>
      <c r="BV126" s="79" t="str">
        <f>IFERROR(VLOOKUP(BU126, InscrTechniques!$A$2:$B$50, 2, 0),"")</f>
        <v/>
      </c>
      <c r="BW126" s="125"/>
      <c r="BX126" s="79" t="str">
        <f>IFERROR(VLOOKUP(BW126, InscrTechniques!$A$2:$B$50, 2, 0),"")</f>
        <v/>
      </c>
      <c r="BY126" s="125"/>
      <c r="BZ126" s="79" t="str">
        <f>IFERROR(VLOOKUP(BY126, InscrTechniques!$A$2:$B$50, 2, 0),"")</f>
        <v/>
      </c>
      <c r="CA126" s="74"/>
      <c r="CB126" s="114" t="str">
        <f>IFERROR(VLOOKUP(CA126, LetterStyle!$A$2:$B$50, 2, 0),"")</f>
        <v/>
      </c>
      <c r="CC126" s="74"/>
      <c r="CD126" s="114" t="str">
        <f>IFERROR(VLOOKUP(CC126, LetterStyle!$A$2:$B$50, 2, 0),"")</f>
        <v/>
      </c>
      <c r="CE126" s="74"/>
      <c r="CF126" s="114" t="str">
        <f>IFERROR(VLOOKUP(CE126, LetterStyle!$A$2:$B$50, 2, 0),"")</f>
        <v/>
      </c>
      <c r="CG126" s="74"/>
      <c r="CH126" s="79" t="str">
        <f>IFERROR(VLOOKUP(CG126, LetterStyle!$A$2:$B$50, 2, 0),"")</f>
        <v/>
      </c>
      <c r="CI126" s="71"/>
      <c r="CJ126" s="79" t="str">
        <f>IFERROR(VLOOKUP(CI126, DecMotifs!$A$1:$B$306, 2, 0),"")</f>
        <v/>
      </c>
      <c r="CK126" s="71"/>
      <c r="CL126" s="79" t="str">
        <f>IFERROR(VLOOKUP(CK126, DecMotifs!$A$1:$B$306, 2, 0),"")</f>
        <v/>
      </c>
      <c r="CM126" s="71"/>
      <c r="CN126" s="79" t="str">
        <f>IFERROR(VLOOKUP(CM126, DecMotifs!$A$1:$B$306, 2, 0),"")</f>
        <v/>
      </c>
      <c r="CO126" s="71"/>
      <c r="CP126" s="79" t="str">
        <f>IFERROR(VLOOKUP(CO126, MarginalDec!$A$2:$B$253, 2, 0),"")</f>
        <v/>
      </c>
      <c r="CQ126" s="71"/>
      <c r="CR126" s="79" t="str">
        <f>IFERROR(VLOOKUP(CQ126, MarginalDec!$A$2:$B$253, 2, 0),"")</f>
        <v/>
      </c>
      <c r="CS126" s="71"/>
      <c r="CT126" s="79" t="str">
        <f>IFERROR(VLOOKUP(CS126, MarginalDec!$A$2:$B$253, 2, 0),"")</f>
        <v/>
      </c>
      <c r="CU126" s="71"/>
      <c r="CV126" s="79" t="str">
        <f>IF(ISBLANK(CU126),"", IFERROR(VLOOKUP(CU126, Tooling!$A$2:$B$252, 2, 0),""))</f>
        <v/>
      </c>
      <c r="CW126" s="71"/>
      <c r="CX126" s="79" t="str">
        <f>IF(ISBLANK(CW126),"", IFERROR(VLOOKUP(CW126, Tooling!$A$2:$B$252, 2, 0),""))</f>
        <v/>
      </c>
      <c r="CY126" s="71"/>
      <c r="CZ126" s="79" t="str">
        <f>IF(ISBLANK(CY126),"", IFERROR(VLOOKUP(CY126, Repairs!$A$2:$B$252, 2, 0),""))</f>
        <v/>
      </c>
      <c r="DA126" s="77"/>
      <c r="DB126" s="71"/>
      <c r="DC126" s="79" t="str">
        <f>IFERROR(VLOOKUP(DB126, DatingReason!$A$2:$B$252, 2, 0),"")</f>
        <v/>
      </c>
      <c r="DD126" s="123" t="str">
        <f t="shared" si="27"/>
        <v/>
      </c>
      <c r="DF126" s="119" t="str">
        <f t="array" ref="DF126">IF(AND($B126&lt;&gt;"", $DE126&lt;&gt;"", $DE126&lt;&gt;"No"),MAX(IF($B126=PEOPLE!$B$4:$B$1000, PEOPLE!$Q$4:$Q$1000,""))+100,"")</f>
        <v/>
      </c>
      <c r="DG126" s="68"/>
      <c r="DH126" s="76">
        <f>COUNTIF(PEOPLE!B:B, MEMORIALS!B126)</f>
        <v>0</v>
      </c>
      <c r="DI126" s="82"/>
      <c r="DJ126" s="82"/>
      <c r="DK126" s="82"/>
      <c r="DL126" s="68"/>
      <c r="DM126" s="68"/>
      <c r="DN126" s="68"/>
      <c r="DO126" s="68"/>
      <c r="DP126" s="68"/>
    </row>
    <row r="127" spans="1:120" ht="15" customHeight="1" x14ac:dyDescent="0.25">
      <c r="A127" s="68"/>
      <c r="B127" s="69"/>
      <c r="C127" s="68"/>
      <c r="D127" s="68"/>
      <c r="E127" s="70" t="str">
        <f>IF(D127="","",VLOOKUP(D127,Denomination!$A$2:$B$50, 2, 0))</f>
        <v/>
      </c>
      <c r="F127" s="68"/>
      <c r="G127" s="71"/>
      <c r="H127" s="70" t="str">
        <f>IF(G127="","",VLOOKUP(G127,MCondition!$A$2:$B$50, 2, 0))</f>
        <v/>
      </c>
      <c r="I127" s="72"/>
      <c r="J127" s="71"/>
      <c r="K127" s="70" t="str">
        <f>IF(J127="","",VLOOKUP(J127,ICondition!$A$2:$B$50, 2, 0))</f>
        <v/>
      </c>
      <c r="L127" s="73"/>
      <c r="M127" s="73"/>
      <c r="N127" s="73"/>
      <c r="O127" s="73"/>
      <c r="P127" s="73"/>
      <c r="Q127" s="73"/>
      <c r="R127" s="78"/>
      <c r="S127" s="79" t="str">
        <f>IFERROR(VLOOKUP(R127,Material!$A$2:$B$59, 2, 0),"")</f>
        <v/>
      </c>
      <c r="T127" s="71"/>
      <c r="U127" s="79" t="str">
        <f>IFERROR(VLOOKUP(T127,Material!$A$2:$B$59, 2, 0),"")</f>
        <v/>
      </c>
      <c r="V127" s="71"/>
      <c r="W127" s="79" t="str">
        <f>IFERROR(VLOOKUP(V127,Material!$A$2:$B$59, 2, 0),"")</f>
        <v/>
      </c>
      <c r="X127" s="71"/>
      <c r="Y127" s="79" t="str">
        <f>IFERROR(VLOOKUP(X127,Material!$A$2:$B$59, 2, 0),"")</f>
        <v/>
      </c>
      <c r="Z127" s="71"/>
      <c r="AA127" s="79" t="str">
        <f>IFERROR(VLOOKUP(Z127,Material!$A$2:$B$59, 2, 0),"")</f>
        <v/>
      </c>
      <c r="AB127" s="74"/>
      <c r="AC127" s="75" t="e">
        <f t="shared" si="16"/>
        <v>#VALUE!</v>
      </c>
      <c r="AD127" s="75" t="e">
        <f t="shared" si="17"/>
        <v>#VALUE!</v>
      </c>
      <c r="AE127" s="75" t="e">
        <f t="shared" si="19"/>
        <v>#VALUE!</v>
      </c>
      <c r="AF127" s="75" t="e">
        <f t="shared" si="18"/>
        <v>#VALUE!</v>
      </c>
      <c r="AG127" s="75" t="e">
        <f t="shared" si="20"/>
        <v>#VALUE!</v>
      </c>
      <c r="AH127" s="75" t="e">
        <f t="shared" si="21"/>
        <v>#VALUE!</v>
      </c>
      <c r="AI127" s="75" t="e">
        <f t="shared" si="22"/>
        <v>#VALUE!</v>
      </c>
      <c r="AJ127" s="80" t="e">
        <f t="shared" si="23"/>
        <v>#VALUE!</v>
      </c>
      <c r="AK127" s="79" t="str">
        <f>(IFERROR(VLOOKUP(AB127,Categories!$A$2:$B$20,2,1),""))</f>
        <v/>
      </c>
      <c r="AL127" s="79" t="str">
        <f ca="1">IFERROR(VLOOKUP((HLOOKUP((VLOOKUP($AB127,Categories!$A$2:$F$20,3,1)), $AB$3:$AJ127, (ROW()-ROW($AB$3)+1), 0)), INDIRECT(VLOOKUP($AB127,Categories!$A$2:$F$20,6,1)),2,0),AK127)</f>
        <v/>
      </c>
      <c r="AM127" s="79" t="str">
        <f ca="1">IFERROR(VLOOKUP((HLOOKUP((VLOOKUP($AB127,Categories!$A$2:$F$20,4,1)),$AB$3:$AJ127,(ROW()-ROW($AB$3)+1),0)),INDIRECT(VLOOKUP($AB127,Categories!$A$2:$H$20,7,1)),2,0),"")</f>
        <v/>
      </c>
      <c r="AN127" s="79" t="str">
        <f ca="1">IFERROR(VLOOKUP((HLOOKUP((VLOOKUP($AB127,Categories!$A$2:$F$20,5,1)), $AB$3:$AJ127, (ROW()-ROW($AB$3)+1), 0)), INDIRECT(VLOOKUP($AB127,Categories!$A$2:$H$20,8,1)),2,0),"")</f>
        <v/>
      </c>
      <c r="AO127" s="79" t="str">
        <f t="shared" ca="1" si="24"/>
        <v/>
      </c>
      <c r="AP127" s="81"/>
      <c r="AQ127" s="70" t="str">
        <f>IFERROR(VLOOKUP(VALUE(MID(AP127,1,1)),AdditionalElements!$A$2:$B$50,2,0),"")</f>
        <v/>
      </c>
      <c r="AR127" s="70" t="str">
        <f>IFERROR(VLOOKUP(VALUE(MID(AP127,2,1)),AdditionalElements!$H$2:$I$50,2,0),"")</f>
        <v/>
      </c>
      <c r="AS127" s="70" t="str">
        <f>IFERROR(VLOOKUP(VALUE(MID(AP127,3,1)),AdditionalElements!$O$2:$P$50,2,0),"")</f>
        <v/>
      </c>
      <c r="AT127" s="70" t="str">
        <f>IFERROR(VLOOKUP(VALUE(MID(AP127,4,1)),AdditionalElements!$V$2:$W$50,2,0),"")</f>
        <v/>
      </c>
      <c r="AU127" s="71"/>
      <c r="AV127" s="79" t="str">
        <f>IFERROR(IF(VALUE(MID(AU127,1,1))=1, VLOOKUP(VALUE(MID(AU127,1,1)), TxtPanelShape!$A$2:$C$50, 3, 0), (IF(VALUE(MID(AU127,1,1))&gt;=7, VLOOKUP(VALUE(MID(AU127,1,1)), TxtPanelShape!$A$2:$C$50, 3, 0),VLOOKUP(VALUE(MID(AU127,1,2)),TxtPanelShape!$A$2:$C$50,3,0)))), "")</f>
        <v/>
      </c>
      <c r="AW127" s="79" t="str">
        <f>IFERROR(IF(VALUE(MID(AU127,1,1))=1, ", "&amp;VLOOKUP(VALUE(MID(AU127,2,1)), TxtPanelShape!$H$2:$I$50, 2, 0), IF(VALUE(MID(AU127,1,1))&gt;=7, ", "&amp;VLOOKUP(VALUE(MID(AU127,2,1)), TxtPanelShape!$H$2:$I$50, 2, 0),"")), "")</f>
        <v/>
      </c>
      <c r="AX127" s="79" t="str">
        <f>IFERROR(IF(VALUE(MID(AU127,1,1))=1, ", "&amp;VLOOKUP(VALUE(MID(AU127,3,1)), TxtPanelShape!$O$2:$P$50, 2, 0), IF(VALUE(MID(AU127,1,1))&gt;=7, ", "&amp;VLOOKUP(VALUE(MID(AU127,3,1)), TxtPanelShape!$O$2:$P$50, 2, 0),"")),"")</f>
        <v/>
      </c>
      <c r="AY127" s="79" t="str">
        <f>IFERROR("; "&amp;VLOOKUP(VALUE(MID(AU127,4,1)), TxtPanelShape!$V$2:$W$50,2,0),"")</f>
        <v/>
      </c>
      <c r="AZ127" s="79" t="str">
        <f t="shared" si="25"/>
        <v/>
      </c>
      <c r="BA127" s="71"/>
      <c r="BB127" s="79" t="str">
        <f>IFERROR(IF(VALUE(MID(BA127,1,1))=1, VLOOKUP(VALUE(MID(BA127,1,1)), TxtPanelShape!$A$2:$C$50, 3, 0), (IF(VALUE(MID(BA127,1,1))&gt;=7, VLOOKUP(VALUE(MID(BA127,1,1)), TxtPanelShape!$A$2:$C$50, 3, 0),VLOOKUP(VALUE(MID(BA127,1,2)),TxtPanelShape!$A$2:$C$50,3,0)))), "")</f>
        <v/>
      </c>
      <c r="BC127" s="79" t="str">
        <f>IFERROR(IF(VALUE(MID(BA127,1,1))=1, ", "&amp;VLOOKUP(VALUE(MID(BA127,2,1)), TxtPanelShape!$H$2:$I$50, 2, 0), IF(VALUE(MID(BA127,1,1))&gt;=7, ", "&amp;VLOOKUP(VALUE(MID(BA127,2,1)), TxtPanelShape!$H$2:$I$50, 2, 0),"")), "")</f>
        <v/>
      </c>
      <c r="BD127" s="79" t="str">
        <f>IFERROR(IF(VALUE(MID(BA127,1,1))=1, ", "&amp;VLOOKUP(VALUE(MID(BA127,3,1)), TxtPanelShape!$O$2:$P$50, 2, 0), IF(VALUE(MID(BA127,1,1))&gt;=7, ", "&amp;VLOOKUP(VALUE(MID(BA127,3,1)), TxtPanelShape!$O$2:$P$50, 2, 0),"")),"")</f>
        <v/>
      </c>
      <c r="BE127" s="79" t="str">
        <f>IFERROR("; "&amp;VLOOKUP(VALUE(MID(BA127,4,1)), TxtPanelShape!$V$2:$W$50,2,0),"")</f>
        <v/>
      </c>
      <c r="BF127" s="79" t="str">
        <f t="shared" si="26"/>
        <v/>
      </c>
      <c r="BG127" s="71"/>
      <c r="BH127" s="79" t="str">
        <f>IFERROR(VLOOKUP(BG127, TxtPanelDefinition!$A$2:$B$50, 2, 0),"")</f>
        <v/>
      </c>
      <c r="BI127" s="71"/>
      <c r="BJ127" s="79" t="str">
        <f>IFERROR(VLOOKUP(BI127, TxtPanelDefinition!$A$2:$B$50, 2, 0),"")</f>
        <v/>
      </c>
      <c r="BK127" s="71"/>
      <c r="BL127" s="79" t="str">
        <f>IFERROR(VLOOKUP(BK127, InscrTechniques!$A$2:$B$50, 2, 0),"")</f>
        <v/>
      </c>
      <c r="BM127" s="71"/>
      <c r="BN127" s="79" t="str">
        <f>IFERROR(VLOOKUP(BM127, InscrTechniques!$A$2:$B$50, 2, 0),"")</f>
        <v/>
      </c>
      <c r="BO127" s="71"/>
      <c r="BP127" s="79" t="str">
        <f>IFERROR(VLOOKUP(BO127, InscrTechniques!$A$2:$B$50, 2, 0),"")</f>
        <v/>
      </c>
      <c r="BQ127" s="71"/>
      <c r="BR127" s="79" t="str">
        <f>IFERROR(VLOOKUP(BQ127, InscrTechniques!$A$2:$B$50, 2, 0),"")</f>
        <v/>
      </c>
      <c r="BS127" s="71"/>
      <c r="BT127" s="79" t="str">
        <f>IFERROR(VLOOKUP(BS127, InscrTechniques!$A$2:$B$50, 2, 0),"")</f>
        <v/>
      </c>
      <c r="BU127" s="71"/>
      <c r="BV127" s="79" t="str">
        <f>IFERROR(VLOOKUP(BU127, InscrTechniques!$A$2:$B$50, 2, 0),"")</f>
        <v/>
      </c>
      <c r="BW127" s="125"/>
      <c r="BX127" s="79" t="str">
        <f>IFERROR(VLOOKUP(BW127, InscrTechniques!$A$2:$B$50, 2, 0),"")</f>
        <v/>
      </c>
      <c r="BY127" s="125"/>
      <c r="BZ127" s="79" t="str">
        <f>IFERROR(VLOOKUP(BY127, InscrTechniques!$A$2:$B$50, 2, 0),"")</f>
        <v/>
      </c>
      <c r="CA127" s="74"/>
      <c r="CB127" s="114" t="str">
        <f>IFERROR(VLOOKUP(CA127, LetterStyle!$A$2:$B$50, 2, 0),"")</f>
        <v/>
      </c>
      <c r="CC127" s="74"/>
      <c r="CD127" s="114" t="str">
        <f>IFERROR(VLOOKUP(CC127, LetterStyle!$A$2:$B$50, 2, 0),"")</f>
        <v/>
      </c>
      <c r="CE127" s="74"/>
      <c r="CF127" s="114" t="str">
        <f>IFERROR(VLOOKUP(CE127, LetterStyle!$A$2:$B$50, 2, 0),"")</f>
        <v/>
      </c>
      <c r="CG127" s="74"/>
      <c r="CH127" s="79" t="str">
        <f>IFERROR(VLOOKUP(CG127, LetterStyle!$A$2:$B$50, 2, 0),"")</f>
        <v/>
      </c>
      <c r="CI127" s="71"/>
      <c r="CJ127" s="79" t="str">
        <f>IFERROR(VLOOKUP(CI127, DecMotifs!$A$1:$B$306, 2, 0),"")</f>
        <v/>
      </c>
      <c r="CK127" s="71"/>
      <c r="CL127" s="79" t="str">
        <f>IFERROR(VLOOKUP(CK127, DecMotifs!$A$1:$B$306, 2, 0),"")</f>
        <v/>
      </c>
      <c r="CM127" s="71"/>
      <c r="CN127" s="79" t="str">
        <f>IFERROR(VLOOKUP(CM127, DecMotifs!$A$1:$B$306, 2, 0),"")</f>
        <v/>
      </c>
      <c r="CO127" s="71"/>
      <c r="CP127" s="79" t="str">
        <f>IFERROR(VLOOKUP(CO127, MarginalDec!$A$2:$B$253, 2, 0),"")</f>
        <v/>
      </c>
      <c r="CQ127" s="71"/>
      <c r="CR127" s="79" t="str">
        <f>IFERROR(VLOOKUP(CQ127, MarginalDec!$A$2:$B$253, 2, 0),"")</f>
        <v/>
      </c>
      <c r="CS127" s="71"/>
      <c r="CT127" s="79" t="str">
        <f>IFERROR(VLOOKUP(CS127, MarginalDec!$A$2:$B$253, 2, 0),"")</f>
        <v/>
      </c>
      <c r="CU127" s="71"/>
      <c r="CV127" s="79" t="str">
        <f>IF(ISBLANK(CU127),"", IFERROR(VLOOKUP(CU127, Tooling!$A$2:$B$252, 2, 0),""))</f>
        <v/>
      </c>
      <c r="CW127" s="71"/>
      <c r="CX127" s="79" t="str">
        <f>IF(ISBLANK(CW127),"", IFERROR(VLOOKUP(CW127, Tooling!$A$2:$B$252, 2, 0),""))</f>
        <v/>
      </c>
      <c r="CY127" s="71"/>
      <c r="CZ127" s="79" t="str">
        <f>IF(ISBLANK(CY127),"", IFERROR(VLOOKUP(CY127, Repairs!$A$2:$B$252, 2, 0),""))</f>
        <v/>
      </c>
      <c r="DA127" s="77"/>
      <c r="DB127" s="71"/>
      <c r="DC127" s="79" t="str">
        <f>IFERROR(VLOOKUP(DB127, DatingReason!$A$2:$B$252, 2, 0),"")</f>
        <v/>
      </c>
      <c r="DD127" s="123" t="str">
        <f t="shared" si="27"/>
        <v/>
      </c>
      <c r="DF127" s="119" t="str">
        <f t="array" ref="DF127">IF(AND($B127&lt;&gt;"", $DE127&lt;&gt;"", $DE127&lt;&gt;"No"),MAX(IF($B127=PEOPLE!$B$4:$B$1000, PEOPLE!$Q$4:$Q$1000,""))+100,"")</f>
        <v/>
      </c>
      <c r="DG127" s="68"/>
      <c r="DH127" s="76">
        <f>COUNTIF(PEOPLE!B:B, MEMORIALS!B127)</f>
        <v>0</v>
      </c>
      <c r="DI127" s="82"/>
      <c r="DJ127" s="82"/>
      <c r="DK127" s="82"/>
      <c r="DL127" s="68"/>
      <c r="DM127" s="68"/>
      <c r="DN127" s="68"/>
      <c r="DO127" s="68"/>
      <c r="DP127" s="68"/>
    </row>
    <row r="128" spans="1:120" ht="15" customHeight="1" x14ac:dyDescent="0.25">
      <c r="A128" s="68"/>
      <c r="B128" s="69"/>
      <c r="C128" s="68"/>
      <c r="D128" s="68"/>
      <c r="E128" s="70" t="str">
        <f>IF(D128="","",VLOOKUP(D128,Denomination!$A$2:$B$50, 2, 0))</f>
        <v/>
      </c>
      <c r="F128" s="68"/>
      <c r="G128" s="71"/>
      <c r="H128" s="70" t="str">
        <f>IF(G128="","",VLOOKUP(G128,MCondition!$A$2:$B$50, 2, 0))</f>
        <v/>
      </c>
      <c r="I128" s="72"/>
      <c r="J128" s="71"/>
      <c r="K128" s="70" t="str">
        <f>IF(J128="","",VLOOKUP(J128,ICondition!$A$2:$B$50, 2, 0))</f>
        <v/>
      </c>
      <c r="L128" s="73"/>
      <c r="M128" s="73"/>
      <c r="N128" s="73"/>
      <c r="O128" s="73"/>
      <c r="P128" s="73"/>
      <c r="Q128" s="73"/>
      <c r="R128" s="78"/>
      <c r="S128" s="79" t="str">
        <f>IFERROR(VLOOKUP(R128,Material!$A$2:$B$59, 2, 0),"")</f>
        <v/>
      </c>
      <c r="T128" s="71"/>
      <c r="U128" s="79" t="str">
        <f>IFERROR(VLOOKUP(T128,Material!$A$2:$B$59, 2, 0),"")</f>
        <v/>
      </c>
      <c r="V128" s="71"/>
      <c r="W128" s="79" t="str">
        <f>IFERROR(VLOOKUP(V128,Material!$A$2:$B$59, 2, 0),"")</f>
        <v/>
      </c>
      <c r="X128" s="71"/>
      <c r="Y128" s="79" t="str">
        <f>IFERROR(VLOOKUP(X128,Material!$A$2:$B$59, 2, 0),"")</f>
        <v/>
      </c>
      <c r="Z128" s="71"/>
      <c r="AA128" s="79" t="str">
        <f>IFERROR(VLOOKUP(Z128,Material!$A$2:$B$59, 2, 0),"")</f>
        <v/>
      </c>
      <c r="AB128" s="74"/>
      <c r="AC128" s="75" t="e">
        <f t="shared" si="16"/>
        <v>#VALUE!</v>
      </c>
      <c r="AD128" s="75" t="e">
        <f t="shared" si="17"/>
        <v>#VALUE!</v>
      </c>
      <c r="AE128" s="75" t="e">
        <f t="shared" si="19"/>
        <v>#VALUE!</v>
      </c>
      <c r="AF128" s="75" t="e">
        <f t="shared" si="18"/>
        <v>#VALUE!</v>
      </c>
      <c r="AG128" s="75" t="e">
        <f t="shared" si="20"/>
        <v>#VALUE!</v>
      </c>
      <c r="AH128" s="75" t="e">
        <f t="shared" si="21"/>
        <v>#VALUE!</v>
      </c>
      <c r="AI128" s="75" t="e">
        <f t="shared" si="22"/>
        <v>#VALUE!</v>
      </c>
      <c r="AJ128" s="80" t="e">
        <f t="shared" si="23"/>
        <v>#VALUE!</v>
      </c>
      <c r="AK128" s="79" t="str">
        <f>(IFERROR(VLOOKUP(AB128,Categories!$A$2:$B$20,2,1),""))</f>
        <v/>
      </c>
      <c r="AL128" s="79" t="str">
        <f ca="1">IFERROR(VLOOKUP((HLOOKUP((VLOOKUP($AB128,Categories!$A$2:$F$20,3,1)), $AB$3:$AJ128, (ROW()-ROW($AB$3)+1), 0)), INDIRECT(VLOOKUP($AB128,Categories!$A$2:$F$20,6,1)),2,0),AK128)</f>
        <v/>
      </c>
      <c r="AM128" s="79" t="str">
        <f ca="1">IFERROR(VLOOKUP((HLOOKUP((VLOOKUP($AB128,Categories!$A$2:$F$20,4,1)),$AB$3:$AJ128,(ROW()-ROW($AB$3)+1),0)),INDIRECT(VLOOKUP($AB128,Categories!$A$2:$H$20,7,1)),2,0),"")</f>
        <v/>
      </c>
      <c r="AN128" s="79" t="str">
        <f ca="1">IFERROR(VLOOKUP((HLOOKUP((VLOOKUP($AB128,Categories!$A$2:$F$20,5,1)), $AB$3:$AJ128, (ROW()-ROW($AB$3)+1), 0)), INDIRECT(VLOOKUP($AB128,Categories!$A$2:$H$20,8,1)),2,0),"")</f>
        <v/>
      </c>
      <c r="AO128" s="79" t="str">
        <f t="shared" ca="1" si="24"/>
        <v/>
      </c>
      <c r="AP128" s="81"/>
      <c r="AQ128" s="70" t="str">
        <f>IFERROR(VLOOKUP(VALUE(MID(AP128,1,1)),AdditionalElements!$A$2:$B$50,2,0),"")</f>
        <v/>
      </c>
      <c r="AR128" s="70" t="str">
        <f>IFERROR(VLOOKUP(VALUE(MID(AP128,2,1)),AdditionalElements!$H$2:$I$50,2,0),"")</f>
        <v/>
      </c>
      <c r="AS128" s="70" t="str">
        <f>IFERROR(VLOOKUP(VALUE(MID(AP128,3,1)),AdditionalElements!$O$2:$P$50,2,0),"")</f>
        <v/>
      </c>
      <c r="AT128" s="70" t="str">
        <f>IFERROR(VLOOKUP(VALUE(MID(AP128,4,1)),AdditionalElements!$V$2:$W$50,2,0),"")</f>
        <v/>
      </c>
      <c r="AU128" s="71"/>
      <c r="AV128" s="79" t="str">
        <f>IFERROR(IF(VALUE(MID(AU128,1,1))=1, VLOOKUP(VALUE(MID(AU128,1,1)), TxtPanelShape!$A$2:$C$50, 3, 0), (IF(VALUE(MID(AU128,1,1))&gt;=7, VLOOKUP(VALUE(MID(AU128,1,1)), TxtPanelShape!$A$2:$C$50, 3, 0),VLOOKUP(VALUE(MID(AU128,1,2)),TxtPanelShape!$A$2:$C$50,3,0)))), "")</f>
        <v/>
      </c>
      <c r="AW128" s="79" t="str">
        <f>IFERROR(IF(VALUE(MID(AU128,1,1))=1, ", "&amp;VLOOKUP(VALUE(MID(AU128,2,1)), TxtPanelShape!$H$2:$I$50, 2, 0), IF(VALUE(MID(AU128,1,1))&gt;=7, ", "&amp;VLOOKUP(VALUE(MID(AU128,2,1)), TxtPanelShape!$H$2:$I$50, 2, 0),"")), "")</f>
        <v/>
      </c>
      <c r="AX128" s="79" t="str">
        <f>IFERROR(IF(VALUE(MID(AU128,1,1))=1, ", "&amp;VLOOKUP(VALUE(MID(AU128,3,1)), TxtPanelShape!$O$2:$P$50, 2, 0), IF(VALUE(MID(AU128,1,1))&gt;=7, ", "&amp;VLOOKUP(VALUE(MID(AU128,3,1)), TxtPanelShape!$O$2:$P$50, 2, 0),"")),"")</f>
        <v/>
      </c>
      <c r="AY128" s="79" t="str">
        <f>IFERROR("; "&amp;VLOOKUP(VALUE(MID(AU128,4,1)), TxtPanelShape!$V$2:$W$50,2,0),"")</f>
        <v/>
      </c>
      <c r="AZ128" s="79" t="str">
        <f t="shared" si="25"/>
        <v/>
      </c>
      <c r="BA128" s="71"/>
      <c r="BB128" s="79" t="str">
        <f>IFERROR(IF(VALUE(MID(BA128,1,1))=1, VLOOKUP(VALUE(MID(BA128,1,1)), TxtPanelShape!$A$2:$C$50, 3, 0), (IF(VALUE(MID(BA128,1,1))&gt;=7, VLOOKUP(VALUE(MID(BA128,1,1)), TxtPanelShape!$A$2:$C$50, 3, 0),VLOOKUP(VALUE(MID(BA128,1,2)),TxtPanelShape!$A$2:$C$50,3,0)))), "")</f>
        <v/>
      </c>
      <c r="BC128" s="79" t="str">
        <f>IFERROR(IF(VALUE(MID(BA128,1,1))=1, ", "&amp;VLOOKUP(VALUE(MID(BA128,2,1)), TxtPanelShape!$H$2:$I$50, 2, 0), IF(VALUE(MID(BA128,1,1))&gt;=7, ", "&amp;VLOOKUP(VALUE(MID(BA128,2,1)), TxtPanelShape!$H$2:$I$50, 2, 0),"")), "")</f>
        <v/>
      </c>
      <c r="BD128" s="79" t="str">
        <f>IFERROR(IF(VALUE(MID(BA128,1,1))=1, ", "&amp;VLOOKUP(VALUE(MID(BA128,3,1)), TxtPanelShape!$O$2:$P$50, 2, 0), IF(VALUE(MID(BA128,1,1))&gt;=7, ", "&amp;VLOOKUP(VALUE(MID(BA128,3,1)), TxtPanelShape!$O$2:$P$50, 2, 0),"")),"")</f>
        <v/>
      </c>
      <c r="BE128" s="79" t="str">
        <f>IFERROR("; "&amp;VLOOKUP(VALUE(MID(BA128,4,1)), TxtPanelShape!$V$2:$W$50,2,0),"")</f>
        <v/>
      </c>
      <c r="BF128" s="79" t="str">
        <f t="shared" si="26"/>
        <v/>
      </c>
      <c r="BG128" s="71"/>
      <c r="BH128" s="79" t="str">
        <f>IFERROR(VLOOKUP(BG128, TxtPanelDefinition!$A$2:$B$50, 2, 0),"")</f>
        <v/>
      </c>
      <c r="BI128" s="71"/>
      <c r="BJ128" s="79" t="str">
        <f>IFERROR(VLOOKUP(BI128, TxtPanelDefinition!$A$2:$B$50, 2, 0),"")</f>
        <v/>
      </c>
      <c r="BK128" s="71"/>
      <c r="BL128" s="79" t="str">
        <f>IFERROR(VLOOKUP(BK128, InscrTechniques!$A$2:$B$50, 2, 0),"")</f>
        <v/>
      </c>
      <c r="BM128" s="71"/>
      <c r="BN128" s="79" t="str">
        <f>IFERROR(VLOOKUP(BM128, InscrTechniques!$A$2:$B$50, 2, 0),"")</f>
        <v/>
      </c>
      <c r="BO128" s="71"/>
      <c r="BP128" s="79" t="str">
        <f>IFERROR(VLOOKUP(BO128, InscrTechniques!$A$2:$B$50, 2, 0),"")</f>
        <v/>
      </c>
      <c r="BQ128" s="71"/>
      <c r="BR128" s="79" t="str">
        <f>IFERROR(VLOOKUP(BQ128, InscrTechniques!$A$2:$B$50, 2, 0),"")</f>
        <v/>
      </c>
      <c r="BS128" s="71"/>
      <c r="BT128" s="79" t="str">
        <f>IFERROR(VLOOKUP(BS128, InscrTechniques!$A$2:$B$50, 2, 0),"")</f>
        <v/>
      </c>
      <c r="BU128" s="71"/>
      <c r="BV128" s="79" t="str">
        <f>IFERROR(VLOOKUP(BU128, InscrTechniques!$A$2:$B$50, 2, 0),"")</f>
        <v/>
      </c>
      <c r="BW128" s="125"/>
      <c r="BX128" s="79" t="str">
        <f>IFERROR(VLOOKUP(BW128, InscrTechniques!$A$2:$B$50, 2, 0),"")</f>
        <v/>
      </c>
      <c r="BY128" s="125"/>
      <c r="BZ128" s="79" t="str">
        <f>IFERROR(VLOOKUP(BY128, InscrTechniques!$A$2:$B$50, 2, 0),"")</f>
        <v/>
      </c>
      <c r="CA128" s="74"/>
      <c r="CB128" s="114" t="str">
        <f>IFERROR(VLOOKUP(CA128, LetterStyle!$A$2:$B$50, 2, 0),"")</f>
        <v/>
      </c>
      <c r="CC128" s="74"/>
      <c r="CD128" s="114" t="str">
        <f>IFERROR(VLOOKUP(CC128, LetterStyle!$A$2:$B$50, 2, 0),"")</f>
        <v/>
      </c>
      <c r="CE128" s="74"/>
      <c r="CF128" s="114" t="str">
        <f>IFERROR(VLOOKUP(CE128, LetterStyle!$A$2:$B$50, 2, 0),"")</f>
        <v/>
      </c>
      <c r="CG128" s="74"/>
      <c r="CH128" s="79" t="str">
        <f>IFERROR(VLOOKUP(CG128, LetterStyle!$A$2:$B$50, 2, 0),"")</f>
        <v/>
      </c>
      <c r="CI128" s="71"/>
      <c r="CJ128" s="79" t="str">
        <f>IFERROR(VLOOKUP(CI128, DecMotifs!$A$1:$B$306, 2, 0),"")</f>
        <v/>
      </c>
      <c r="CK128" s="71"/>
      <c r="CL128" s="79" t="str">
        <f>IFERROR(VLOOKUP(CK128, DecMotifs!$A$1:$B$306, 2, 0),"")</f>
        <v/>
      </c>
      <c r="CM128" s="71"/>
      <c r="CN128" s="79" t="str">
        <f>IFERROR(VLOOKUP(CM128, DecMotifs!$A$1:$B$306, 2, 0),"")</f>
        <v/>
      </c>
      <c r="CO128" s="71"/>
      <c r="CP128" s="79" t="str">
        <f>IFERROR(VLOOKUP(CO128, MarginalDec!$A$2:$B$253, 2, 0),"")</f>
        <v/>
      </c>
      <c r="CQ128" s="71"/>
      <c r="CR128" s="79" t="str">
        <f>IFERROR(VLOOKUP(CQ128, MarginalDec!$A$2:$B$253, 2, 0),"")</f>
        <v/>
      </c>
      <c r="CS128" s="71"/>
      <c r="CT128" s="79" t="str">
        <f>IFERROR(VLOOKUP(CS128, MarginalDec!$A$2:$B$253, 2, 0),"")</f>
        <v/>
      </c>
      <c r="CU128" s="71"/>
      <c r="CV128" s="79" t="str">
        <f>IF(ISBLANK(CU128),"", IFERROR(VLOOKUP(CU128, Tooling!$A$2:$B$252, 2, 0),""))</f>
        <v/>
      </c>
      <c r="CW128" s="71"/>
      <c r="CX128" s="79" t="str">
        <f>IF(ISBLANK(CW128),"", IFERROR(VLOOKUP(CW128, Tooling!$A$2:$B$252, 2, 0),""))</f>
        <v/>
      </c>
      <c r="CY128" s="71"/>
      <c r="CZ128" s="79" t="str">
        <f>IF(ISBLANK(CY128),"", IFERROR(VLOOKUP(CY128, Repairs!$A$2:$B$252, 2, 0),""))</f>
        <v/>
      </c>
      <c r="DA128" s="77"/>
      <c r="DB128" s="71"/>
      <c r="DC128" s="79" t="str">
        <f>IFERROR(VLOOKUP(DB128, DatingReason!$A$2:$B$252, 2, 0),"")</f>
        <v/>
      </c>
      <c r="DD128" s="123" t="str">
        <f t="shared" si="27"/>
        <v/>
      </c>
      <c r="DF128" s="119" t="str">
        <f t="array" ref="DF128">IF(AND($B128&lt;&gt;"", $DE128&lt;&gt;"", $DE128&lt;&gt;"No"),MAX(IF($B128=PEOPLE!$B$4:$B$1000, PEOPLE!$Q$4:$Q$1000,""))+100,"")</f>
        <v/>
      </c>
      <c r="DG128" s="68"/>
      <c r="DH128" s="76">
        <f>COUNTIF(PEOPLE!B:B, MEMORIALS!B128)</f>
        <v>0</v>
      </c>
      <c r="DI128" s="82"/>
      <c r="DJ128" s="82"/>
      <c r="DK128" s="82"/>
      <c r="DL128" s="68"/>
      <c r="DM128" s="68"/>
      <c r="DN128" s="68"/>
      <c r="DO128" s="68"/>
      <c r="DP128" s="68"/>
    </row>
    <row r="129" spans="1:120" ht="15" customHeight="1" x14ac:dyDescent="0.25">
      <c r="A129" s="68"/>
      <c r="B129" s="69"/>
      <c r="C129" s="68"/>
      <c r="D129" s="68"/>
      <c r="E129" s="70" t="str">
        <f>IF(D129="","",VLOOKUP(D129,Denomination!$A$2:$B$50, 2, 0))</f>
        <v/>
      </c>
      <c r="F129" s="68"/>
      <c r="G129" s="71"/>
      <c r="H129" s="70" t="str">
        <f>IF(G129="","",VLOOKUP(G129,MCondition!$A$2:$B$50, 2, 0))</f>
        <v/>
      </c>
      <c r="I129" s="72"/>
      <c r="J129" s="71"/>
      <c r="K129" s="70" t="str">
        <f>IF(J129="","",VLOOKUP(J129,ICondition!$A$2:$B$50, 2, 0))</f>
        <v/>
      </c>
      <c r="L129" s="73"/>
      <c r="M129" s="73"/>
      <c r="N129" s="73"/>
      <c r="O129" s="73"/>
      <c r="P129" s="73"/>
      <c r="Q129" s="73"/>
      <c r="R129" s="78"/>
      <c r="S129" s="79" t="str">
        <f>IFERROR(VLOOKUP(R129,Material!$A$2:$B$59, 2, 0),"")</f>
        <v/>
      </c>
      <c r="T129" s="71"/>
      <c r="U129" s="79" t="str">
        <f>IFERROR(VLOOKUP(T129,Material!$A$2:$B$59, 2, 0),"")</f>
        <v/>
      </c>
      <c r="V129" s="71"/>
      <c r="W129" s="79" t="str">
        <f>IFERROR(VLOOKUP(V129,Material!$A$2:$B$59, 2, 0),"")</f>
        <v/>
      </c>
      <c r="X129" s="71"/>
      <c r="Y129" s="79" t="str">
        <f>IFERROR(VLOOKUP(X129,Material!$A$2:$B$59, 2, 0),"")</f>
        <v/>
      </c>
      <c r="Z129" s="71"/>
      <c r="AA129" s="79" t="str">
        <f>IFERROR(VLOOKUP(Z129,Material!$A$2:$B$59, 2, 0),"")</f>
        <v/>
      </c>
      <c r="AB129" s="74"/>
      <c r="AC129" s="75" t="e">
        <f t="shared" si="16"/>
        <v>#VALUE!</v>
      </c>
      <c r="AD129" s="75" t="e">
        <f t="shared" si="17"/>
        <v>#VALUE!</v>
      </c>
      <c r="AE129" s="75" t="e">
        <f t="shared" si="19"/>
        <v>#VALUE!</v>
      </c>
      <c r="AF129" s="75" t="e">
        <f t="shared" si="18"/>
        <v>#VALUE!</v>
      </c>
      <c r="AG129" s="75" t="e">
        <f t="shared" si="20"/>
        <v>#VALUE!</v>
      </c>
      <c r="AH129" s="75" t="e">
        <f t="shared" si="21"/>
        <v>#VALUE!</v>
      </c>
      <c r="AI129" s="75" t="e">
        <f t="shared" si="22"/>
        <v>#VALUE!</v>
      </c>
      <c r="AJ129" s="80" t="e">
        <f t="shared" si="23"/>
        <v>#VALUE!</v>
      </c>
      <c r="AK129" s="79" t="str">
        <f>(IFERROR(VLOOKUP(AB129,Categories!$A$2:$B$20,2,1),""))</f>
        <v/>
      </c>
      <c r="AL129" s="79" t="str">
        <f ca="1">IFERROR(VLOOKUP((HLOOKUP((VLOOKUP($AB129,Categories!$A$2:$F$20,3,1)), $AB$3:$AJ129, (ROW()-ROW($AB$3)+1), 0)), INDIRECT(VLOOKUP($AB129,Categories!$A$2:$F$20,6,1)),2,0),AK129)</f>
        <v/>
      </c>
      <c r="AM129" s="79" t="str">
        <f ca="1">IFERROR(VLOOKUP((HLOOKUP((VLOOKUP($AB129,Categories!$A$2:$F$20,4,1)),$AB$3:$AJ129,(ROW()-ROW($AB$3)+1),0)),INDIRECT(VLOOKUP($AB129,Categories!$A$2:$H$20,7,1)),2,0),"")</f>
        <v/>
      </c>
      <c r="AN129" s="79" t="str">
        <f ca="1">IFERROR(VLOOKUP((HLOOKUP((VLOOKUP($AB129,Categories!$A$2:$F$20,5,1)), $AB$3:$AJ129, (ROW()-ROW($AB$3)+1), 0)), INDIRECT(VLOOKUP($AB129,Categories!$A$2:$H$20,8,1)),2,0),"")</f>
        <v/>
      </c>
      <c r="AO129" s="79" t="str">
        <f t="shared" ca="1" si="24"/>
        <v/>
      </c>
      <c r="AP129" s="81"/>
      <c r="AQ129" s="70" t="str">
        <f>IFERROR(VLOOKUP(VALUE(MID(AP129,1,1)),AdditionalElements!$A$2:$B$50,2,0),"")</f>
        <v/>
      </c>
      <c r="AR129" s="70" t="str">
        <f>IFERROR(VLOOKUP(VALUE(MID(AP129,2,1)),AdditionalElements!$H$2:$I$50,2,0),"")</f>
        <v/>
      </c>
      <c r="AS129" s="70" t="str">
        <f>IFERROR(VLOOKUP(VALUE(MID(AP129,3,1)),AdditionalElements!$O$2:$P$50,2,0),"")</f>
        <v/>
      </c>
      <c r="AT129" s="70" t="str">
        <f>IFERROR(VLOOKUP(VALUE(MID(AP129,4,1)),AdditionalElements!$V$2:$W$50,2,0),"")</f>
        <v/>
      </c>
      <c r="AU129" s="71"/>
      <c r="AV129" s="79" t="str">
        <f>IFERROR(IF(VALUE(MID(AU129,1,1))=1, VLOOKUP(VALUE(MID(AU129,1,1)), TxtPanelShape!$A$2:$C$50, 3, 0), (IF(VALUE(MID(AU129,1,1))&gt;=7, VLOOKUP(VALUE(MID(AU129,1,1)), TxtPanelShape!$A$2:$C$50, 3, 0),VLOOKUP(VALUE(MID(AU129,1,2)),TxtPanelShape!$A$2:$C$50,3,0)))), "")</f>
        <v/>
      </c>
      <c r="AW129" s="79" t="str">
        <f>IFERROR(IF(VALUE(MID(AU129,1,1))=1, ", "&amp;VLOOKUP(VALUE(MID(AU129,2,1)), TxtPanelShape!$H$2:$I$50, 2, 0), IF(VALUE(MID(AU129,1,1))&gt;=7, ", "&amp;VLOOKUP(VALUE(MID(AU129,2,1)), TxtPanelShape!$H$2:$I$50, 2, 0),"")), "")</f>
        <v/>
      </c>
      <c r="AX129" s="79" t="str">
        <f>IFERROR(IF(VALUE(MID(AU129,1,1))=1, ", "&amp;VLOOKUP(VALUE(MID(AU129,3,1)), TxtPanelShape!$O$2:$P$50, 2, 0), IF(VALUE(MID(AU129,1,1))&gt;=7, ", "&amp;VLOOKUP(VALUE(MID(AU129,3,1)), TxtPanelShape!$O$2:$P$50, 2, 0),"")),"")</f>
        <v/>
      </c>
      <c r="AY129" s="79" t="str">
        <f>IFERROR("; "&amp;VLOOKUP(VALUE(MID(AU129,4,1)), TxtPanelShape!$V$2:$W$50,2,0),"")</f>
        <v/>
      </c>
      <c r="AZ129" s="79" t="str">
        <f t="shared" si="25"/>
        <v/>
      </c>
      <c r="BA129" s="71"/>
      <c r="BB129" s="79" t="str">
        <f>IFERROR(IF(VALUE(MID(BA129,1,1))=1, VLOOKUP(VALUE(MID(BA129,1,1)), TxtPanelShape!$A$2:$C$50, 3, 0), (IF(VALUE(MID(BA129,1,1))&gt;=7, VLOOKUP(VALUE(MID(BA129,1,1)), TxtPanelShape!$A$2:$C$50, 3, 0),VLOOKUP(VALUE(MID(BA129,1,2)),TxtPanelShape!$A$2:$C$50,3,0)))), "")</f>
        <v/>
      </c>
      <c r="BC129" s="79" t="str">
        <f>IFERROR(IF(VALUE(MID(BA129,1,1))=1, ", "&amp;VLOOKUP(VALUE(MID(BA129,2,1)), TxtPanelShape!$H$2:$I$50, 2, 0), IF(VALUE(MID(BA129,1,1))&gt;=7, ", "&amp;VLOOKUP(VALUE(MID(BA129,2,1)), TxtPanelShape!$H$2:$I$50, 2, 0),"")), "")</f>
        <v/>
      </c>
      <c r="BD129" s="79" t="str">
        <f>IFERROR(IF(VALUE(MID(BA129,1,1))=1, ", "&amp;VLOOKUP(VALUE(MID(BA129,3,1)), TxtPanelShape!$O$2:$P$50, 2, 0), IF(VALUE(MID(BA129,1,1))&gt;=7, ", "&amp;VLOOKUP(VALUE(MID(BA129,3,1)), TxtPanelShape!$O$2:$P$50, 2, 0),"")),"")</f>
        <v/>
      </c>
      <c r="BE129" s="79" t="str">
        <f>IFERROR("; "&amp;VLOOKUP(VALUE(MID(BA129,4,1)), TxtPanelShape!$V$2:$W$50,2,0),"")</f>
        <v/>
      </c>
      <c r="BF129" s="79" t="str">
        <f t="shared" si="26"/>
        <v/>
      </c>
      <c r="BG129" s="71"/>
      <c r="BH129" s="79" t="str">
        <f>IFERROR(VLOOKUP(BG129, TxtPanelDefinition!$A$2:$B$50, 2, 0),"")</f>
        <v/>
      </c>
      <c r="BI129" s="71"/>
      <c r="BJ129" s="79" t="str">
        <f>IFERROR(VLOOKUP(BI129, TxtPanelDefinition!$A$2:$B$50, 2, 0),"")</f>
        <v/>
      </c>
      <c r="BK129" s="71"/>
      <c r="BL129" s="79" t="str">
        <f>IFERROR(VLOOKUP(BK129, InscrTechniques!$A$2:$B$50, 2, 0),"")</f>
        <v/>
      </c>
      <c r="BM129" s="71"/>
      <c r="BN129" s="79" t="str">
        <f>IFERROR(VLOOKUP(BM129, InscrTechniques!$A$2:$B$50, 2, 0),"")</f>
        <v/>
      </c>
      <c r="BO129" s="71"/>
      <c r="BP129" s="79" t="str">
        <f>IFERROR(VLOOKUP(BO129, InscrTechniques!$A$2:$B$50, 2, 0),"")</f>
        <v/>
      </c>
      <c r="BQ129" s="71"/>
      <c r="BR129" s="79" t="str">
        <f>IFERROR(VLOOKUP(BQ129, InscrTechniques!$A$2:$B$50, 2, 0),"")</f>
        <v/>
      </c>
      <c r="BS129" s="71"/>
      <c r="BT129" s="79" t="str">
        <f>IFERROR(VLOOKUP(BS129, InscrTechniques!$A$2:$B$50, 2, 0),"")</f>
        <v/>
      </c>
      <c r="BU129" s="71"/>
      <c r="BV129" s="79" t="str">
        <f>IFERROR(VLOOKUP(BU129, InscrTechniques!$A$2:$B$50, 2, 0),"")</f>
        <v/>
      </c>
      <c r="BW129" s="125"/>
      <c r="BX129" s="79" t="str">
        <f>IFERROR(VLOOKUP(BW129, InscrTechniques!$A$2:$B$50, 2, 0),"")</f>
        <v/>
      </c>
      <c r="BY129" s="125"/>
      <c r="BZ129" s="79" t="str">
        <f>IFERROR(VLOOKUP(BY129, InscrTechniques!$A$2:$B$50, 2, 0),"")</f>
        <v/>
      </c>
      <c r="CA129" s="74"/>
      <c r="CB129" s="114" t="str">
        <f>IFERROR(VLOOKUP(CA129, LetterStyle!$A$2:$B$50, 2, 0),"")</f>
        <v/>
      </c>
      <c r="CC129" s="74"/>
      <c r="CD129" s="114" t="str">
        <f>IFERROR(VLOOKUP(CC129, LetterStyle!$A$2:$B$50, 2, 0),"")</f>
        <v/>
      </c>
      <c r="CE129" s="74"/>
      <c r="CF129" s="114" t="str">
        <f>IFERROR(VLOOKUP(CE129, LetterStyle!$A$2:$B$50, 2, 0),"")</f>
        <v/>
      </c>
      <c r="CG129" s="74"/>
      <c r="CH129" s="79" t="str">
        <f>IFERROR(VLOOKUP(CG129, LetterStyle!$A$2:$B$50, 2, 0),"")</f>
        <v/>
      </c>
      <c r="CI129" s="71"/>
      <c r="CJ129" s="79" t="str">
        <f>IFERROR(VLOOKUP(CI129, DecMotifs!$A$1:$B$306, 2, 0),"")</f>
        <v/>
      </c>
      <c r="CK129" s="71"/>
      <c r="CL129" s="79" t="str">
        <f>IFERROR(VLOOKUP(CK129, DecMotifs!$A$1:$B$306, 2, 0),"")</f>
        <v/>
      </c>
      <c r="CM129" s="71"/>
      <c r="CN129" s="79" t="str">
        <f>IFERROR(VLOOKUP(CM129, DecMotifs!$A$1:$B$306, 2, 0),"")</f>
        <v/>
      </c>
      <c r="CO129" s="71"/>
      <c r="CP129" s="79" t="str">
        <f>IFERROR(VLOOKUP(CO129, MarginalDec!$A$2:$B$253, 2, 0),"")</f>
        <v/>
      </c>
      <c r="CQ129" s="71"/>
      <c r="CR129" s="79" t="str">
        <f>IFERROR(VLOOKUP(CQ129, MarginalDec!$A$2:$B$253, 2, 0),"")</f>
        <v/>
      </c>
      <c r="CS129" s="71"/>
      <c r="CT129" s="79" t="str">
        <f>IFERROR(VLOOKUP(CS129, MarginalDec!$A$2:$B$253, 2, 0),"")</f>
        <v/>
      </c>
      <c r="CU129" s="71"/>
      <c r="CV129" s="79" t="str">
        <f>IF(ISBLANK(CU129),"", IFERROR(VLOOKUP(CU129, Tooling!$A$2:$B$252, 2, 0),""))</f>
        <v/>
      </c>
      <c r="CW129" s="71"/>
      <c r="CX129" s="79" t="str">
        <f>IF(ISBLANK(CW129),"", IFERROR(VLOOKUP(CW129, Tooling!$A$2:$B$252, 2, 0),""))</f>
        <v/>
      </c>
      <c r="CY129" s="71"/>
      <c r="CZ129" s="79" t="str">
        <f>IF(ISBLANK(CY129),"", IFERROR(VLOOKUP(CY129, Repairs!$A$2:$B$252, 2, 0),""))</f>
        <v/>
      </c>
      <c r="DA129" s="77"/>
      <c r="DB129" s="71"/>
      <c r="DC129" s="79" t="str">
        <f>IFERROR(VLOOKUP(DB129, DatingReason!$A$2:$B$252, 2, 0),"")</f>
        <v/>
      </c>
      <c r="DD129" s="123" t="str">
        <f t="shared" si="27"/>
        <v/>
      </c>
      <c r="DF129" s="119" t="str">
        <f t="array" ref="DF129">IF(AND($B129&lt;&gt;"", $DE129&lt;&gt;"", $DE129&lt;&gt;"No"),MAX(IF($B129=PEOPLE!$B$4:$B$1000, PEOPLE!$Q$4:$Q$1000,""))+100,"")</f>
        <v/>
      </c>
      <c r="DG129" s="68"/>
      <c r="DH129" s="76">
        <f>COUNTIF(PEOPLE!B:B, MEMORIALS!B129)</f>
        <v>0</v>
      </c>
      <c r="DI129" s="82"/>
      <c r="DJ129" s="82"/>
      <c r="DK129" s="82"/>
      <c r="DL129" s="68"/>
      <c r="DM129" s="68"/>
      <c r="DN129" s="68"/>
      <c r="DO129" s="68"/>
      <c r="DP129" s="68"/>
    </row>
    <row r="130" spans="1:120" ht="15" customHeight="1" x14ac:dyDescent="0.25">
      <c r="A130" s="68"/>
      <c r="B130" s="69"/>
      <c r="C130" s="68"/>
      <c r="D130" s="68"/>
      <c r="E130" s="70" t="str">
        <f>IF(D130="","",VLOOKUP(D130,Denomination!$A$2:$B$50, 2, 0))</f>
        <v/>
      </c>
      <c r="F130" s="68"/>
      <c r="G130" s="71"/>
      <c r="H130" s="70" t="str">
        <f>IF(G130="","",VLOOKUP(G130,MCondition!$A$2:$B$50, 2, 0))</f>
        <v/>
      </c>
      <c r="I130" s="72"/>
      <c r="J130" s="71"/>
      <c r="K130" s="70" t="str">
        <f>IF(J130="","",VLOOKUP(J130,ICondition!$A$2:$B$50, 2, 0))</f>
        <v/>
      </c>
      <c r="L130" s="73"/>
      <c r="M130" s="73"/>
      <c r="N130" s="73"/>
      <c r="O130" s="73"/>
      <c r="P130" s="73"/>
      <c r="Q130" s="73"/>
      <c r="R130" s="78"/>
      <c r="S130" s="79" t="str">
        <f>IFERROR(VLOOKUP(R130,Material!$A$2:$B$59, 2, 0),"")</f>
        <v/>
      </c>
      <c r="T130" s="71"/>
      <c r="U130" s="79" t="str">
        <f>IFERROR(VLOOKUP(T130,Material!$A$2:$B$59, 2, 0),"")</f>
        <v/>
      </c>
      <c r="V130" s="71"/>
      <c r="W130" s="79" t="str">
        <f>IFERROR(VLOOKUP(V130,Material!$A$2:$B$59, 2, 0),"")</f>
        <v/>
      </c>
      <c r="X130" s="71"/>
      <c r="Y130" s="79" t="str">
        <f>IFERROR(VLOOKUP(X130,Material!$A$2:$B$59, 2, 0),"")</f>
        <v/>
      </c>
      <c r="Z130" s="71"/>
      <c r="AA130" s="79" t="str">
        <f>IFERROR(VLOOKUP(Z130,Material!$A$2:$B$59, 2, 0),"")</f>
        <v/>
      </c>
      <c r="AB130" s="74"/>
      <c r="AC130" s="75" t="e">
        <f t="shared" si="16"/>
        <v>#VALUE!</v>
      </c>
      <c r="AD130" s="75" t="e">
        <f t="shared" si="17"/>
        <v>#VALUE!</v>
      </c>
      <c r="AE130" s="75" t="e">
        <f t="shared" si="19"/>
        <v>#VALUE!</v>
      </c>
      <c r="AF130" s="75" t="e">
        <f t="shared" si="18"/>
        <v>#VALUE!</v>
      </c>
      <c r="AG130" s="75" t="e">
        <f t="shared" si="20"/>
        <v>#VALUE!</v>
      </c>
      <c r="AH130" s="75" t="e">
        <f t="shared" si="21"/>
        <v>#VALUE!</v>
      </c>
      <c r="AI130" s="75" t="e">
        <f t="shared" si="22"/>
        <v>#VALUE!</v>
      </c>
      <c r="AJ130" s="80" t="e">
        <f t="shared" si="23"/>
        <v>#VALUE!</v>
      </c>
      <c r="AK130" s="79" t="str">
        <f>(IFERROR(VLOOKUP(AB130,Categories!$A$2:$B$20,2,1),""))</f>
        <v/>
      </c>
      <c r="AL130" s="79" t="str">
        <f ca="1">IFERROR(VLOOKUP((HLOOKUP((VLOOKUP($AB130,Categories!$A$2:$F$20,3,1)), $AB$3:$AJ130, (ROW()-ROW($AB$3)+1), 0)), INDIRECT(VLOOKUP($AB130,Categories!$A$2:$F$20,6,1)),2,0),AK130)</f>
        <v/>
      </c>
      <c r="AM130" s="79" t="str">
        <f ca="1">IFERROR(VLOOKUP((HLOOKUP((VLOOKUP($AB130,Categories!$A$2:$F$20,4,1)),$AB$3:$AJ130,(ROW()-ROW($AB$3)+1),0)),INDIRECT(VLOOKUP($AB130,Categories!$A$2:$H$20,7,1)),2,0),"")</f>
        <v/>
      </c>
      <c r="AN130" s="79" t="str">
        <f ca="1">IFERROR(VLOOKUP((HLOOKUP((VLOOKUP($AB130,Categories!$A$2:$F$20,5,1)), $AB$3:$AJ130, (ROW()-ROW($AB$3)+1), 0)), INDIRECT(VLOOKUP($AB130,Categories!$A$2:$H$20,8,1)),2,0),"")</f>
        <v/>
      </c>
      <c r="AO130" s="79" t="str">
        <f t="shared" ca="1" si="24"/>
        <v/>
      </c>
      <c r="AP130" s="81"/>
      <c r="AQ130" s="70" t="str">
        <f>IFERROR(VLOOKUP(VALUE(MID(AP130,1,1)),AdditionalElements!$A$2:$B$50,2,0),"")</f>
        <v/>
      </c>
      <c r="AR130" s="70" t="str">
        <f>IFERROR(VLOOKUP(VALUE(MID(AP130,2,1)),AdditionalElements!$H$2:$I$50,2,0),"")</f>
        <v/>
      </c>
      <c r="AS130" s="70" t="str">
        <f>IFERROR(VLOOKUP(VALUE(MID(AP130,3,1)),AdditionalElements!$O$2:$P$50,2,0),"")</f>
        <v/>
      </c>
      <c r="AT130" s="70" t="str">
        <f>IFERROR(VLOOKUP(VALUE(MID(AP130,4,1)),AdditionalElements!$V$2:$W$50,2,0),"")</f>
        <v/>
      </c>
      <c r="AU130" s="71"/>
      <c r="AV130" s="79" t="str">
        <f>IFERROR(IF(VALUE(MID(AU130,1,1))=1, VLOOKUP(VALUE(MID(AU130,1,1)), TxtPanelShape!$A$2:$C$50, 3, 0), (IF(VALUE(MID(AU130,1,1))&gt;=7, VLOOKUP(VALUE(MID(AU130,1,1)), TxtPanelShape!$A$2:$C$50, 3, 0),VLOOKUP(VALUE(MID(AU130,1,2)),TxtPanelShape!$A$2:$C$50,3,0)))), "")</f>
        <v/>
      </c>
      <c r="AW130" s="79" t="str">
        <f>IFERROR(IF(VALUE(MID(AU130,1,1))=1, ", "&amp;VLOOKUP(VALUE(MID(AU130,2,1)), TxtPanelShape!$H$2:$I$50, 2, 0), IF(VALUE(MID(AU130,1,1))&gt;=7, ", "&amp;VLOOKUP(VALUE(MID(AU130,2,1)), TxtPanelShape!$H$2:$I$50, 2, 0),"")), "")</f>
        <v/>
      </c>
      <c r="AX130" s="79" t="str">
        <f>IFERROR(IF(VALUE(MID(AU130,1,1))=1, ", "&amp;VLOOKUP(VALUE(MID(AU130,3,1)), TxtPanelShape!$O$2:$P$50, 2, 0), IF(VALUE(MID(AU130,1,1))&gt;=7, ", "&amp;VLOOKUP(VALUE(MID(AU130,3,1)), TxtPanelShape!$O$2:$P$50, 2, 0),"")),"")</f>
        <v/>
      </c>
      <c r="AY130" s="79" t="str">
        <f>IFERROR("; "&amp;VLOOKUP(VALUE(MID(AU130,4,1)), TxtPanelShape!$V$2:$W$50,2,0),"")</f>
        <v/>
      </c>
      <c r="AZ130" s="79" t="str">
        <f t="shared" si="25"/>
        <v/>
      </c>
      <c r="BA130" s="71"/>
      <c r="BB130" s="79" t="str">
        <f>IFERROR(IF(VALUE(MID(BA130,1,1))=1, VLOOKUP(VALUE(MID(BA130,1,1)), TxtPanelShape!$A$2:$C$50, 3, 0), (IF(VALUE(MID(BA130,1,1))&gt;=7, VLOOKUP(VALUE(MID(BA130,1,1)), TxtPanelShape!$A$2:$C$50, 3, 0),VLOOKUP(VALUE(MID(BA130,1,2)),TxtPanelShape!$A$2:$C$50,3,0)))), "")</f>
        <v/>
      </c>
      <c r="BC130" s="79" t="str">
        <f>IFERROR(IF(VALUE(MID(BA130,1,1))=1, ", "&amp;VLOOKUP(VALUE(MID(BA130,2,1)), TxtPanelShape!$H$2:$I$50, 2, 0), IF(VALUE(MID(BA130,1,1))&gt;=7, ", "&amp;VLOOKUP(VALUE(MID(BA130,2,1)), TxtPanelShape!$H$2:$I$50, 2, 0),"")), "")</f>
        <v/>
      </c>
      <c r="BD130" s="79" t="str">
        <f>IFERROR(IF(VALUE(MID(BA130,1,1))=1, ", "&amp;VLOOKUP(VALUE(MID(BA130,3,1)), TxtPanelShape!$O$2:$P$50, 2, 0), IF(VALUE(MID(BA130,1,1))&gt;=7, ", "&amp;VLOOKUP(VALUE(MID(BA130,3,1)), TxtPanelShape!$O$2:$P$50, 2, 0),"")),"")</f>
        <v/>
      </c>
      <c r="BE130" s="79" t="str">
        <f>IFERROR("; "&amp;VLOOKUP(VALUE(MID(BA130,4,1)), TxtPanelShape!$V$2:$W$50,2,0),"")</f>
        <v/>
      </c>
      <c r="BF130" s="79" t="str">
        <f t="shared" si="26"/>
        <v/>
      </c>
      <c r="BG130" s="71"/>
      <c r="BH130" s="79" t="str">
        <f>IFERROR(VLOOKUP(BG130, TxtPanelDefinition!$A$2:$B$50, 2, 0),"")</f>
        <v/>
      </c>
      <c r="BI130" s="71"/>
      <c r="BJ130" s="79" t="str">
        <f>IFERROR(VLOOKUP(BI130, TxtPanelDefinition!$A$2:$B$50, 2, 0),"")</f>
        <v/>
      </c>
      <c r="BK130" s="71"/>
      <c r="BL130" s="79" t="str">
        <f>IFERROR(VLOOKUP(BK130, InscrTechniques!$A$2:$B$50, 2, 0),"")</f>
        <v/>
      </c>
      <c r="BM130" s="71"/>
      <c r="BN130" s="79" t="str">
        <f>IFERROR(VLOOKUP(BM130, InscrTechniques!$A$2:$B$50, 2, 0),"")</f>
        <v/>
      </c>
      <c r="BO130" s="71"/>
      <c r="BP130" s="79" t="str">
        <f>IFERROR(VLOOKUP(BO130, InscrTechniques!$A$2:$B$50, 2, 0),"")</f>
        <v/>
      </c>
      <c r="BQ130" s="71"/>
      <c r="BR130" s="79" t="str">
        <f>IFERROR(VLOOKUP(BQ130, InscrTechniques!$A$2:$B$50, 2, 0),"")</f>
        <v/>
      </c>
      <c r="BS130" s="71"/>
      <c r="BT130" s="79" t="str">
        <f>IFERROR(VLOOKUP(BS130, InscrTechniques!$A$2:$B$50, 2, 0),"")</f>
        <v/>
      </c>
      <c r="BU130" s="71"/>
      <c r="BV130" s="79" t="str">
        <f>IFERROR(VLOOKUP(BU130, InscrTechniques!$A$2:$B$50, 2, 0),"")</f>
        <v/>
      </c>
      <c r="BW130" s="125"/>
      <c r="BX130" s="79" t="str">
        <f>IFERROR(VLOOKUP(BW130, InscrTechniques!$A$2:$B$50, 2, 0),"")</f>
        <v/>
      </c>
      <c r="BY130" s="125"/>
      <c r="BZ130" s="79" t="str">
        <f>IFERROR(VLOOKUP(BY130, InscrTechniques!$A$2:$B$50, 2, 0),"")</f>
        <v/>
      </c>
      <c r="CA130" s="74"/>
      <c r="CB130" s="114" t="str">
        <f>IFERROR(VLOOKUP(CA130, LetterStyle!$A$2:$B$50, 2, 0),"")</f>
        <v/>
      </c>
      <c r="CC130" s="74"/>
      <c r="CD130" s="114" t="str">
        <f>IFERROR(VLOOKUP(CC130, LetterStyle!$A$2:$B$50, 2, 0),"")</f>
        <v/>
      </c>
      <c r="CE130" s="74"/>
      <c r="CF130" s="114" t="str">
        <f>IFERROR(VLOOKUP(CE130, LetterStyle!$A$2:$B$50, 2, 0),"")</f>
        <v/>
      </c>
      <c r="CG130" s="74"/>
      <c r="CH130" s="79" t="str">
        <f>IFERROR(VLOOKUP(CG130, LetterStyle!$A$2:$B$50, 2, 0),"")</f>
        <v/>
      </c>
      <c r="CI130" s="71"/>
      <c r="CJ130" s="79" t="str">
        <f>IFERROR(VLOOKUP(CI130, DecMotifs!$A$1:$B$306, 2, 0),"")</f>
        <v/>
      </c>
      <c r="CK130" s="71"/>
      <c r="CL130" s="79" t="str">
        <f>IFERROR(VLOOKUP(CK130, DecMotifs!$A$1:$B$306, 2, 0),"")</f>
        <v/>
      </c>
      <c r="CM130" s="71"/>
      <c r="CN130" s="79" t="str">
        <f>IFERROR(VLOOKUP(CM130, DecMotifs!$A$1:$B$306, 2, 0),"")</f>
        <v/>
      </c>
      <c r="CO130" s="71"/>
      <c r="CP130" s="79" t="str">
        <f>IFERROR(VLOOKUP(CO130, MarginalDec!$A$2:$B$253, 2, 0),"")</f>
        <v/>
      </c>
      <c r="CQ130" s="71"/>
      <c r="CR130" s="79" t="str">
        <f>IFERROR(VLOOKUP(CQ130, MarginalDec!$A$2:$B$253, 2, 0),"")</f>
        <v/>
      </c>
      <c r="CS130" s="71"/>
      <c r="CT130" s="79" t="str">
        <f>IFERROR(VLOOKUP(CS130, MarginalDec!$A$2:$B$253, 2, 0),"")</f>
        <v/>
      </c>
      <c r="CU130" s="71"/>
      <c r="CV130" s="79" t="str">
        <f>IF(ISBLANK(CU130),"", IFERROR(VLOOKUP(CU130, Tooling!$A$2:$B$252, 2, 0),""))</f>
        <v/>
      </c>
      <c r="CW130" s="71"/>
      <c r="CX130" s="79" t="str">
        <f>IF(ISBLANK(CW130),"", IFERROR(VLOOKUP(CW130, Tooling!$A$2:$B$252, 2, 0),""))</f>
        <v/>
      </c>
      <c r="CY130" s="71"/>
      <c r="CZ130" s="79" t="str">
        <f>IF(ISBLANK(CY130),"", IFERROR(VLOOKUP(CY130, Repairs!$A$2:$B$252, 2, 0),""))</f>
        <v/>
      </c>
      <c r="DA130" s="77"/>
      <c r="DB130" s="71"/>
      <c r="DC130" s="79" t="str">
        <f>IFERROR(VLOOKUP(DB130, DatingReason!$A$2:$B$252, 2, 0),"")</f>
        <v/>
      </c>
      <c r="DD130" s="123" t="str">
        <f t="shared" si="27"/>
        <v/>
      </c>
      <c r="DF130" s="119" t="str">
        <f t="array" ref="DF130">IF(AND($B130&lt;&gt;"", $DE130&lt;&gt;"", $DE130&lt;&gt;"No"),MAX(IF($B130=PEOPLE!$B$4:$B$1000, PEOPLE!$Q$4:$Q$1000,""))+100,"")</f>
        <v/>
      </c>
      <c r="DG130" s="68"/>
      <c r="DH130" s="76">
        <f>COUNTIF(PEOPLE!B:B, MEMORIALS!B130)</f>
        <v>0</v>
      </c>
      <c r="DI130" s="82"/>
      <c r="DJ130" s="82"/>
      <c r="DK130" s="82"/>
      <c r="DL130" s="68"/>
      <c r="DM130" s="68"/>
      <c r="DN130" s="68"/>
      <c r="DO130" s="68"/>
      <c r="DP130" s="68"/>
    </row>
    <row r="131" spans="1:120" ht="15" customHeight="1" x14ac:dyDescent="0.25">
      <c r="A131" s="68"/>
      <c r="B131" s="69"/>
      <c r="C131" s="68"/>
      <c r="D131" s="68"/>
      <c r="E131" s="70" t="str">
        <f>IF(D131="","",VLOOKUP(D131,Denomination!$A$2:$B$50, 2, 0))</f>
        <v/>
      </c>
      <c r="F131" s="68"/>
      <c r="G131" s="71"/>
      <c r="H131" s="70" t="str">
        <f>IF(G131="","",VLOOKUP(G131,MCondition!$A$2:$B$50, 2, 0))</f>
        <v/>
      </c>
      <c r="I131" s="72"/>
      <c r="J131" s="71"/>
      <c r="K131" s="70" t="str">
        <f>IF(J131="","",VLOOKUP(J131,ICondition!$A$2:$B$50, 2, 0))</f>
        <v/>
      </c>
      <c r="L131" s="73"/>
      <c r="M131" s="73"/>
      <c r="N131" s="73"/>
      <c r="O131" s="73"/>
      <c r="P131" s="73"/>
      <c r="Q131" s="73"/>
      <c r="R131" s="78"/>
      <c r="S131" s="79" t="str">
        <f>IFERROR(VLOOKUP(R131,Material!$A$2:$B$59, 2, 0),"")</f>
        <v/>
      </c>
      <c r="T131" s="71"/>
      <c r="U131" s="79" t="str">
        <f>IFERROR(VLOOKUP(T131,Material!$A$2:$B$59, 2, 0),"")</f>
        <v/>
      </c>
      <c r="V131" s="71"/>
      <c r="W131" s="79" t="str">
        <f>IFERROR(VLOOKUP(V131,Material!$A$2:$B$59, 2, 0),"")</f>
        <v/>
      </c>
      <c r="X131" s="71"/>
      <c r="Y131" s="79" t="str">
        <f>IFERROR(VLOOKUP(X131,Material!$A$2:$B$59, 2, 0),"")</f>
        <v/>
      </c>
      <c r="Z131" s="71"/>
      <c r="AA131" s="79" t="str">
        <f>IFERROR(VLOOKUP(Z131,Material!$A$2:$B$59, 2, 0),"")</f>
        <v/>
      </c>
      <c r="AB131" s="74"/>
      <c r="AC131" s="75" t="e">
        <f t="shared" si="16"/>
        <v>#VALUE!</v>
      </c>
      <c r="AD131" s="75" t="e">
        <f t="shared" si="17"/>
        <v>#VALUE!</v>
      </c>
      <c r="AE131" s="75" t="e">
        <f t="shared" si="19"/>
        <v>#VALUE!</v>
      </c>
      <c r="AF131" s="75" t="e">
        <f t="shared" si="18"/>
        <v>#VALUE!</v>
      </c>
      <c r="AG131" s="75" t="e">
        <f t="shared" si="20"/>
        <v>#VALUE!</v>
      </c>
      <c r="AH131" s="75" t="e">
        <f t="shared" si="21"/>
        <v>#VALUE!</v>
      </c>
      <c r="AI131" s="75" t="e">
        <f t="shared" si="22"/>
        <v>#VALUE!</v>
      </c>
      <c r="AJ131" s="80" t="e">
        <f t="shared" si="23"/>
        <v>#VALUE!</v>
      </c>
      <c r="AK131" s="79" t="str">
        <f>(IFERROR(VLOOKUP(AB131,Categories!$A$2:$B$20,2,1),""))</f>
        <v/>
      </c>
      <c r="AL131" s="79" t="str">
        <f ca="1">IFERROR(VLOOKUP((HLOOKUP((VLOOKUP($AB131,Categories!$A$2:$F$20,3,1)), $AB$3:$AJ131, (ROW()-ROW($AB$3)+1), 0)), INDIRECT(VLOOKUP($AB131,Categories!$A$2:$F$20,6,1)),2,0),AK131)</f>
        <v/>
      </c>
      <c r="AM131" s="79" t="str">
        <f ca="1">IFERROR(VLOOKUP((HLOOKUP((VLOOKUP($AB131,Categories!$A$2:$F$20,4,1)),$AB$3:$AJ131,(ROW()-ROW($AB$3)+1),0)),INDIRECT(VLOOKUP($AB131,Categories!$A$2:$H$20,7,1)),2,0),"")</f>
        <v/>
      </c>
      <c r="AN131" s="79" t="str">
        <f ca="1">IFERROR(VLOOKUP((HLOOKUP((VLOOKUP($AB131,Categories!$A$2:$F$20,5,1)), $AB$3:$AJ131, (ROW()-ROW($AB$3)+1), 0)), INDIRECT(VLOOKUP($AB131,Categories!$A$2:$H$20,8,1)),2,0),"")</f>
        <v/>
      </c>
      <c r="AO131" s="79" t="str">
        <f t="shared" ca="1" si="24"/>
        <v/>
      </c>
      <c r="AP131" s="81"/>
      <c r="AQ131" s="70" t="str">
        <f>IFERROR(VLOOKUP(VALUE(MID(AP131,1,1)),AdditionalElements!$A$2:$B$50,2,0),"")</f>
        <v/>
      </c>
      <c r="AR131" s="70" t="str">
        <f>IFERROR(VLOOKUP(VALUE(MID(AP131,2,1)),AdditionalElements!$H$2:$I$50,2,0),"")</f>
        <v/>
      </c>
      <c r="AS131" s="70" t="str">
        <f>IFERROR(VLOOKUP(VALUE(MID(AP131,3,1)),AdditionalElements!$O$2:$P$50,2,0),"")</f>
        <v/>
      </c>
      <c r="AT131" s="70" t="str">
        <f>IFERROR(VLOOKUP(VALUE(MID(AP131,4,1)),AdditionalElements!$V$2:$W$50,2,0),"")</f>
        <v/>
      </c>
      <c r="AU131" s="71"/>
      <c r="AV131" s="79" t="str">
        <f>IFERROR(IF(VALUE(MID(AU131,1,1))=1, VLOOKUP(VALUE(MID(AU131,1,1)), TxtPanelShape!$A$2:$C$50, 3, 0), (IF(VALUE(MID(AU131,1,1))&gt;=7, VLOOKUP(VALUE(MID(AU131,1,1)), TxtPanelShape!$A$2:$C$50, 3, 0),VLOOKUP(VALUE(MID(AU131,1,2)),TxtPanelShape!$A$2:$C$50,3,0)))), "")</f>
        <v/>
      </c>
      <c r="AW131" s="79" t="str">
        <f>IFERROR(IF(VALUE(MID(AU131,1,1))=1, ", "&amp;VLOOKUP(VALUE(MID(AU131,2,1)), TxtPanelShape!$H$2:$I$50, 2, 0), IF(VALUE(MID(AU131,1,1))&gt;=7, ", "&amp;VLOOKUP(VALUE(MID(AU131,2,1)), TxtPanelShape!$H$2:$I$50, 2, 0),"")), "")</f>
        <v/>
      </c>
      <c r="AX131" s="79" t="str">
        <f>IFERROR(IF(VALUE(MID(AU131,1,1))=1, ", "&amp;VLOOKUP(VALUE(MID(AU131,3,1)), TxtPanelShape!$O$2:$P$50, 2, 0), IF(VALUE(MID(AU131,1,1))&gt;=7, ", "&amp;VLOOKUP(VALUE(MID(AU131,3,1)), TxtPanelShape!$O$2:$P$50, 2, 0),"")),"")</f>
        <v/>
      </c>
      <c r="AY131" s="79" t="str">
        <f>IFERROR("; "&amp;VLOOKUP(VALUE(MID(AU131,4,1)), TxtPanelShape!$V$2:$W$50,2,0),"")</f>
        <v/>
      </c>
      <c r="AZ131" s="79" t="str">
        <f t="shared" si="25"/>
        <v/>
      </c>
      <c r="BA131" s="71"/>
      <c r="BB131" s="79" t="str">
        <f>IFERROR(IF(VALUE(MID(BA131,1,1))=1, VLOOKUP(VALUE(MID(BA131,1,1)), TxtPanelShape!$A$2:$C$50, 3, 0), (IF(VALUE(MID(BA131,1,1))&gt;=7, VLOOKUP(VALUE(MID(BA131,1,1)), TxtPanelShape!$A$2:$C$50, 3, 0),VLOOKUP(VALUE(MID(BA131,1,2)),TxtPanelShape!$A$2:$C$50,3,0)))), "")</f>
        <v/>
      </c>
      <c r="BC131" s="79" t="str">
        <f>IFERROR(IF(VALUE(MID(BA131,1,1))=1, ", "&amp;VLOOKUP(VALUE(MID(BA131,2,1)), TxtPanelShape!$H$2:$I$50, 2, 0), IF(VALUE(MID(BA131,1,1))&gt;=7, ", "&amp;VLOOKUP(VALUE(MID(BA131,2,1)), TxtPanelShape!$H$2:$I$50, 2, 0),"")), "")</f>
        <v/>
      </c>
      <c r="BD131" s="79" t="str">
        <f>IFERROR(IF(VALUE(MID(BA131,1,1))=1, ", "&amp;VLOOKUP(VALUE(MID(BA131,3,1)), TxtPanelShape!$O$2:$P$50, 2, 0), IF(VALUE(MID(BA131,1,1))&gt;=7, ", "&amp;VLOOKUP(VALUE(MID(BA131,3,1)), TxtPanelShape!$O$2:$P$50, 2, 0),"")),"")</f>
        <v/>
      </c>
      <c r="BE131" s="79" t="str">
        <f>IFERROR("; "&amp;VLOOKUP(VALUE(MID(BA131,4,1)), TxtPanelShape!$V$2:$W$50,2,0),"")</f>
        <v/>
      </c>
      <c r="BF131" s="79" t="str">
        <f t="shared" si="26"/>
        <v/>
      </c>
      <c r="BG131" s="71"/>
      <c r="BH131" s="79" t="str">
        <f>IFERROR(VLOOKUP(BG131, TxtPanelDefinition!$A$2:$B$50, 2, 0),"")</f>
        <v/>
      </c>
      <c r="BI131" s="71"/>
      <c r="BJ131" s="79" t="str">
        <f>IFERROR(VLOOKUP(BI131, TxtPanelDefinition!$A$2:$B$50, 2, 0),"")</f>
        <v/>
      </c>
      <c r="BK131" s="71"/>
      <c r="BL131" s="79" t="str">
        <f>IFERROR(VLOOKUP(BK131, InscrTechniques!$A$2:$B$50, 2, 0),"")</f>
        <v/>
      </c>
      <c r="BM131" s="71"/>
      <c r="BN131" s="79" t="str">
        <f>IFERROR(VLOOKUP(BM131, InscrTechniques!$A$2:$B$50, 2, 0),"")</f>
        <v/>
      </c>
      <c r="BO131" s="71"/>
      <c r="BP131" s="79" t="str">
        <f>IFERROR(VLOOKUP(BO131, InscrTechniques!$A$2:$B$50, 2, 0),"")</f>
        <v/>
      </c>
      <c r="BQ131" s="71"/>
      <c r="BR131" s="79" t="str">
        <f>IFERROR(VLOOKUP(BQ131, InscrTechniques!$A$2:$B$50, 2, 0),"")</f>
        <v/>
      </c>
      <c r="BS131" s="71"/>
      <c r="BT131" s="79" t="str">
        <f>IFERROR(VLOOKUP(BS131, InscrTechniques!$A$2:$B$50, 2, 0),"")</f>
        <v/>
      </c>
      <c r="BU131" s="71"/>
      <c r="BV131" s="79" t="str">
        <f>IFERROR(VLOOKUP(BU131, InscrTechniques!$A$2:$B$50, 2, 0),"")</f>
        <v/>
      </c>
      <c r="BW131" s="125"/>
      <c r="BX131" s="79" t="str">
        <f>IFERROR(VLOOKUP(BW131, InscrTechniques!$A$2:$B$50, 2, 0),"")</f>
        <v/>
      </c>
      <c r="BY131" s="125"/>
      <c r="BZ131" s="79" t="str">
        <f>IFERROR(VLOOKUP(BY131, InscrTechniques!$A$2:$B$50, 2, 0),"")</f>
        <v/>
      </c>
      <c r="CA131" s="74"/>
      <c r="CB131" s="114" t="str">
        <f>IFERROR(VLOOKUP(CA131, LetterStyle!$A$2:$B$50, 2, 0),"")</f>
        <v/>
      </c>
      <c r="CC131" s="74"/>
      <c r="CD131" s="114" t="str">
        <f>IFERROR(VLOOKUP(CC131, LetterStyle!$A$2:$B$50, 2, 0),"")</f>
        <v/>
      </c>
      <c r="CE131" s="74"/>
      <c r="CF131" s="114" t="str">
        <f>IFERROR(VLOOKUP(CE131, LetterStyle!$A$2:$B$50, 2, 0),"")</f>
        <v/>
      </c>
      <c r="CG131" s="74"/>
      <c r="CH131" s="79" t="str">
        <f>IFERROR(VLOOKUP(CG131, LetterStyle!$A$2:$B$50, 2, 0),"")</f>
        <v/>
      </c>
      <c r="CI131" s="71"/>
      <c r="CJ131" s="79" t="str">
        <f>IFERROR(VLOOKUP(CI131, DecMotifs!$A$1:$B$306, 2, 0),"")</f>
        <v/>
      </c>
      <c r="CK131" s="71"/>
      <c r="CL131" s="79" t="str">
        <f>IFERROR(VLOOKUP(CK131, DecMotifs!$A$1:$B$306, 2, 0),"")</f>
        <v/>
      </c>
      <c r="CM131" s="71"/>
      <c r="CN131" s="79" t="str">
        <f>IFERROR(VLOOKUP(CM131, DecMotifs!$A$1:$B$306, 2, 0),"")</f>
        <v/>
      </c>
      <c r="CO131" s="71"/>
      <c r="CP131" s="79" t="str">
        <f>IFERROR(VLOOKUP(CO131, MarginalDec!$A$2:$B$253, 2, 0),"")</f>
        <v/>
      </c>
      <c r="CQ131" s="71"/>
      <c r="CR131" s="79" t="str">
        <f>IFERROR(VLOOKUP(CQ131, MarginalDec!$A$2:$B$253, 2, 0),"")</f>
        <v/>
      </c>
      <c r="CS131" s="71"/>
      <c r="CT131" s="79" t="str">
        <f>IFERROR(VLOOKUP(CS131, MarginalDec!$A$2:$B$253, 2, 0),"")</f>
        <v/>
      </c>
      <c r="CU131" s="71"/>
      <c r="CV131" s="79" t="str">
        <f>IF(ISBLANK(CU131),"", IFERROR(VLOOKUP(CU131, Tooling!$A$2:$B$252, 2, 0),""))</f>
        <v/>
      </c>
      <c r="CW131" s="71"/>
      <c r="CX131" s="79" t="str">
        <f>IF(ISBLANK(CW131),"", IFERROR(VLOOKUP(CW131, Tooling!$A$2:$B$252, 2, 0),""))</f>
        <v/>
      </c>
      <c r="CY131" s="71"/>
      <c r="CZ131" s="79" t="str">
        <f>IF(ISBLANK(CY131),"", IFERROR(VLOOKUP(CY131, Repairs!$A$2:$B$252, 2, 0),""))</f>
        <v/>
      </c>
      <c r="DA131" s="77"/>
      <c r="DB131" s="71"/>
      <c r="DC131" s="79" t="str">
        <f>IFERROR(VLOOKUP(DB131, DatingReason!$A$2:$B$252, 2, 0),"")</f>
        <v/>
      </c>
      <c r="DD131" s="123" t="str">
        <f t="shared" si="27"/>
        <v/>
      </c>
      <c r="DF131" s="119" t="str">
        <f t="array" ref="DF131">IF(AND($B131&lt;&gt;"", $DE131&lt;&gt;"", $DE131&lt;&gt;"No"),MAX(IF($B131=PEOPLE!$B$4:$B$1000, PEOPLE!$Q$4:$Q$1000,""))+100,"")</f>
        <v/>
      </c>
      <c r="DG131" s="68"/>
      <c r="DH131" s="76">
        <f>COUNTIF(PEOPLE!B:B, MEMORIALS!B131)</f>
        <v>0</v>
      </c>
      <c r="DI131" s="82"/>
      <c r="DJ131" s="82"/>
      <c r="DK131" s="82"/>
      <c r="DL131" s="68"/>
      <c r="DM131" s="68"/>
      <c r="DN131" s="68"/>
      <c r="DO131" s="68"/>
      <c r="DP131" s="68"/>
    </row>
    <row r="132" spans="1:120" ht="15" customHeight="1" x14ac:dyDescent="0.25">
      <c r="A132" s="68"/>
      <c r="B132" s="69"/>
      <c r="C132" s="68"/>
      <c r="D132" s="68"/>
      <c r="E132" s="70" t="str">
        <f>IF(D132="","",VLOOKUP(D132,Denomination!$A$2:$B$50, 2, 0))</f>
        <v/>
      </c>
      <c r="F132" s="68"/>
      <c r="G132" s="71"/>
      <c r="H132" s="70" t="str">
        <f>IF(G132="","",VLOOKUP(G132,MCondition!$A$2:$B$50, 2, 0))</f>
        <v/>
      </c>
      <c r="I132" s="72"/>
      <c r="J132" s="71"/>
      <c r="K132" s="70" t="str">
        <f>IF(J132="","",VLOOKUP(J132,ICondition!$A$2:$B$50, 2, 0))</f>
        <v/>
      </c>
      <c r="L132" s="73"/>
      <c r="M132" s="73"/>
      <c r="N132" s="73"/>
      <c r="O132" s="73"/>
      <c r="P132" s="73"/>
      <c r="Q132" s="73"/>
      <c r="R132" s="78"/>
      <c r="S132" s="79" t="str">
        <f>IFERROR(VLOOKUP(R132,Material!$A$2:$B$59, 2, 0),"")</f>
        <v/>
      </c>
      <c r="T132" s="71"/>
      <c r="U132" s="79" t="str">
        <f>IFERROR(VLOOKUP(T132,Material!$A$2:$B$59, 2, 0),"")</f>
        <v/>
      </c>
      <c r="V132" s="71"/>
      <c r="W132" s="79" t="str">
        <f>IFERROR(VLOOKUP(V132,Material!$A$2:$B$59, 2, 0),"")</f>
        <v/>
      </c>
      <c r="X132" s="71"/>
      <c r="Y132" s="79" t="str">
        <f>IFERROR(VLOOKUP(X132,Material!$A$2:$B$59, 2, 0),"")</f>
        <v/>
      </c>
      <c r="Z132" s="71"/>
      <c r="AA132" s="79" t="str">
        <f>IFERROR(VLOOKUP(Z132,Material!$A$2:$B$59, 2, 0),"")</f>
        <v/>
      </c>
      <c r="AB132" s="74"/>
      <c r="AC132" s="75" t="e">
        <f t="shared" ref="AC132:AC195" si="28">VALUE(MID($AB132,COLUMN()-(COLUMN(AC132)- 1),1))</f>
        <v>#VALUE!</v>
      </c>
      <c r="AD132" s="75" t="e">
        <f t="shared" ref="AD132:AD195" si="29">VALUE(MID($AB132,COLUMN()-(COLUMN(AD132)- 2),1))</f>
        <v>#VALUE!</v>
      </c>
      <c r="AE132" s="75" t="e">
        <f t="shared" si="19"/>
        <v>#VALUE!</v>
      </c>
      <c r="AF132" s="75" t="e">
        <f t="shared" ref="AF132:AF195" si="30">VALUE(MID($AB132,COLUMN()-(COLUMN(AF132)- 4),1))</f>
        <v>#VALUE!</v>
      </c>
      <c r="AG132" s="75" t="e">
        <f t="shared" si="20"/>
        <v>#VALUE!</v>
      </c>
      <c r="AH132" s="75" t="e">
        <f t="shared" si="21"/>
        <v>#VALUE!</v>
      </c>
      <c r="AI132" s="75" t="e">
        <f t="shared" si="22"/>
        <v>#VALUE!</v>
      </c>
      <c r="AJ132" s="80" t="e">
        <f t="shared" si="23"/>
        <v>#VALUE!</v>
      </c>
      <c r="AK132" s="79" t="str">
        <f>(IFERROR(VLOOKUP(AB132,Categories!$A$2:$B$20,2,1),""))</f>
        <v/>
      </c>
      <c r="AL132" s="79" t="str">
        <f ca="1">IFERROR(VLOOKUP((HLOOKUP((VLOOKUP($AB132,Categories!$A$2:$F$20,3,1)), $AB$3:$AJ132, (ROW()-ROW($AB$3)+1), 0)), INDIRECT(VLOOKUP($AB132,Categories!$A$2:$F$20,6,1)),2,0),AK132)</f>
        <v/>
      </c>
      <c r="AM132" s="79" t="str">
        <f ca="1">IFERROR(VLOOKUP((HLOOKUP((VLOOKUP($AB132,Categories!$A$2:$F$20,4,1)),$AB$3:$AJ132,(ROW()-ROW($AB$3)+1),0)),INDIRECT(VLOOKUP($AB132,Categories!$A$2:$H$20,7,1)),2,0),"")</f>
        <v/>
      </c>
      <c r="AN132" s="79" t="str">
        <f ca="1">IFERROR(VLOOKUP((HLOOKUP((VLOOKUP($AB132,Categories!$A$2:$F$20,5,1)), $AB$3:$AJ132, (ROW()-ROW($AB$3)+1), 0)), INDIRECT(VLOOKUP($AB132,Categories!$A$2:$H$20,8,1)),2,0),"")</f>
        <v/>
      </c>
      <c r="AO132" s="79" t="str">
        <f t="shared" ca="1" si="24"/>
        <v/>
      </c>
      <c r="AP132" s="81"/>
      <c r="AQ132" s="70" t="str">
        <f>IFERROR(VLOOKUP(VALUE(MID(AP132,1,1)),AdditionalElements!$A$2:$B$50,2,0),"")</f>
        <v/>
      </c>
      <c r="AR132" s="70" t="str">
        <f>IFERROR(VLOOKUP(VALUE(MID(AP132,2,1)),AdditionalElements!$H$2:$I$50,2,0),"")</f>
        <v/>
      </c>
      <c r="AS132" s="70" t="str">
        <f>IFERROR(VLOOKUP(VALUE(MID(AP132,3,1)),AdditionalElements!$O$2:$P$50,2,0),"")</f>
        <v/>
      </c>
      <c r="AT132" s="70" t="str">
        <f>IFERROR(VLOOKUP(VALUE(MID(AP132,4,1)),AdditionalElements!$V$2:$W$50,2,0),"")</f>
        <v/>
      </c>
      <c r="AU132" s="71"/>
      <c r="AV132" s="79" t="str">
        <f>IFERROR(IF(VALUE(MID(AU132,1,1))=1, VLOOKUP(VALUE(MID(AU132,1,1)), TxtPanelShape!$A$2:$C$50, 3, 0), (IF(VALUE(MID(AU132,1,1))&gt;=7, VLOOKUP(VALUE(MID(AU132,1,1)), TxtPanelShape!$A$2:$C$50, 3, 0),VLOOKUP(VALUE(MID(AU132,1,2)),TxtPanelShape!$A$2:$C$50,3,0)))), "")</f>
        <v/>
      </c>
      <c r="AW132" s="79" t="str">
        <f>IFERROR(IF(VALUE(MID(AU132,1,1))=1, ", "&amp;VLOOKUP(VALUE(MID(AU132,2,1)), TxtPanelShape!$H$2:$I$50, 2, 0), IF(VALUE(MID(AU132,1,1))&gt;=7, ", "&amp;VLOOKUP(VALUE(MID(AU132,2,1)), TxtPanelShape!$H$2:$I$50, 2, 0),"")), "")</f>
        <v/>
      </c>
      <c r="AX132" s="79" t="str">
        <f>IFERROR(IF(VALUE(MID(AU132,1,1))=1, ", "&amp;VLOOKUP(VALUE(MID(AU132,3,1)), TxtPanelShape!$O$2:$P$50, 2, 0), IF(VALUE(MID(AU132,1,1))&gt;=7, ", "&amp;VLOOKUP(VALUE(MID(AU132,3,1)), TxtPanelShape!$O$2:$P$50, 2, 0),"")),"")</f>
        <v/>
      </c>
      <c r="AY132" s="79" t="str">
        <f>IFERROR("; "&amp;VLOOKUP(VALUE(MID(AU132,4,1)), TxtPanelShape!$V$2:$W$50,2,0),"")</f>
        <v/>
      </c>
      <c r="AZ132" s="79" t="str">
        <f t="shared" si="25"/>
        <v/>
      </c>
      <c r="BA132" s="71"/>
      <c r="BB132" s="79" t="str">
        <f>IFERROR(IF(VALUE(MID(BA132,1,1))=1, VLOOKUP(VALUE(MID(BA132,1,1)), TxtPanelShape!$A$2:$C$50, 3, 0), (IF(VALUE(MID(BA132,1,1))&gt;=7, VLOOKUP(VALUE(MID(BA132,1,1)), TxtPanelShape!$A$2:$C$50, 3, 0),VLOOKUP(VALUE(MID(BA132,1,2)),TxtPanelShape!$A$2:$C$50,3,0)))), "")</f>
        <v/>
      </c>
      <c r="BC132" s="79" t="str">
        <f>IFERROR(IF(VALUE(MID(BA132,1,1))=1, ", "&amp;VLOOKUP(VALUE(MID(BA132,2,1)), TxtPanelShape!$H$2:$I$50, 2, 0), IF(VALUE(MID(BA132,1,1))&gt;=7, ", "&amp;VLOOKUP(VALUE(MID(BA132,2,1)), TxtPanelShape!$H$2:$I$50, 2, 0),"")), "")</f>
        <v/>
      </c>
      <c r="BD132" s="79" t="str">
        <f>IFERROR(IF(VALUE(MID(BA132,1,1))=1, ", "&amp;VLOOKUP(VALUE(MID(BA132,3,1)), TxtPanelShape!$O$2:$P$50, 2, 0), IF(VALUE(MID(BA132,1,1))&gt;=7, ", "&amp;VLOOKUP(VALUE(MID(BA132,3,1)), TxtPanelShape!$O$2:$P$50, 2, 0),"")),"")</f>
        <v/>
      </c>
      <c r="BE132" s="79" t="str">
        <f>IFERROR("; "&amp;VLOOKUP(VALUE(MID(BA132,4,1)), TxtPanelShape!$V$2:$W$50,2,0),"")</f>
        <v/>
      </c>
      <c r="BF132" s="79" t="str">
        <f t="shared" si="26"/>
        <v/>
      </c>
      <c r="BG132" s="71"/>
      <c r="BH132" s="79" t="str">
        <f>IFERROR(VLOOKUP(BG132, TxtPanelDefinition!$A$2:$B$50, 2, 0),"")</f>
        <v/>
      </c>
      <c r="BI132" s="71"/>
      <c r="BJ132" s="79" t="str">
        <f>IFERROR(VLOOKUP(BI132, TxtPanelDefinition!$A$2:$B$50, 2, 0),"")</f>
        <v/>
      </c>
      <c r="BK132" s="71"/>
      <c r="BL132" s="79" t="str">
        <f>IFERROR(VLOOKUP(BK132, InscrTechniques!$A$2:$B$50, 2, 0),"")</f>
        <v/>
      </c>
      <c r="BM132" s="71"/>
      <c r="BN132" s="79" t="str">
        <f>IFERROR(VLOOKUP(BM132, InscrTechniques!$A$2:$B$50, 2, 0),"")</f>
        <v/>
      </c>
      <c r="BO132" s="71"/>
      <c r="BP132" s="79" t="str">
        <f>IFERROR(VLOOKUP(BO132, InscrTechniques!$A$2:$B$50, 2, 0),"")</f>
        <v/>
      </c>
      <c r="BQ132" s="71"/>
      <c r="BR132" s="79" t="str">
        <f>IFERROR(VLOOKUP(BQ132, InscrTechniques!$A$2:$B$50, 2, 0),"")</f>
        <v/>
      </c>
      <c r="BS132" s="71"/>
      <c r="BT132" s="79" t="str">
        <f>IFERROR(VLOOKUP(BS132, InscrTechniques!$A$2:$B$50, 2, 0),"")</f>
        <v/>
      </c>
      <c r="BU132" s="71"/>
      <c r="BV132" s="79" t="str">
        <f>IFERROR(VLOOKUP(BU132, InscrTechniques!$A$2:$B$50, 2, 0),"")</f>
        <v/>
      </c>
      <c r="BW132" s="125"/>
      <c r="BX132" s="79" t="str">
        <f>IFERROR(VLOOKUP(BW132, InscrTechniques!$A$2:$B$50, 2, 0),"")</f>
        <v/>
      </c>
      <c r="BY132" s="125"/>
      <c r="BZ132" s="79" t="str">
        <f>IFERROR(VLOOKUP(BY132, InscrTechniques!$A$2:$B$50, 2, 0),"")</f>
        <v/>
      </c>
      <c r="CA132" s="74"/>
      <c r="CB132" s="114" t="str">
        <f>IFERROR(VLOOKUP(CA132, LetterStyle!$A$2:$B$50, 2, 0),"")</f>
        <v/>
      </c>
      <c r="CC132" s="74"/>
      <c r="CD132" s="114" t="str">
        <f>IFERROR(VLOOKUP(CC132, LetterStyle!$A$2:$B$50, 2, 0),"")</f>
        <v/>
      </c>
      <c r="CE132" s="74"/>
      <c r="CF132" s="114" t="str">
        <f>IFERROR(VLOOKUP(CE132, LetterStyle!$A$2:$B$50, 2, 0),"")</f>
        <v/>
      </c>
      <c r="CG132" s="74"/>
      <c r="CH132" s="79" t="str">
        <f>IFERROR(VLOOKUP(CG132, LetterStyle!$A$2:$B$50, 2, 0),"")</f>
        <v/>
      </c>
      <c r="CI132" s="71"/>
      <c r="CJ132" s="79" t="str">
        <f>IFERROR(VLOOKUP(CI132, DecMotifs!$A$1:$B$306, 2, 0),"")</f>
        <v/>
      </c>
      <c r="CK132" s="71"/>
      <c r="CL132" s="79" t="str">
        <f>IFERROR(VLOOKUP(CK132, DecMotifs!$A$1:$B$306, 2, 0),"")</f>
        <v/>
      </c>
      <c r="CM132" s="71"/>
      <c r="CN132" s="79" t="str">
        <f>IFERROR(VLOOKUP(CM132, DecMotifs!$A$1:$B$306, 2, 0),"")</f>
        <v/>
      </c>
      <c r="CO132" s="71"/>
      <c r="CP132" s="79" t="str">
        <f>IFERROR(VLOOKUP(CO132, MarginalDec!$A$2:$B$253, 2, 0),"")</f>
        <v/>
      </c>
      <c r="CQ132" s="71"/>
      <c r="CR132" s="79" t="str">
        <f>IFERROR(VLOOKUP(CQ132, MarginalDec!$A$2:$B$253, 2, 0),"")</f>
        <v/>
      </c>
      <c r="CS132" s="71"/>
      <c r="CT132" s="79" t="str">
        <f>IFERROR(VLOOKUP(CS132, MarginalDec!$A$2:$B$253, 2, 0),"")</f>
        <v/>
      </c>
      <c r="CU132" s="71"/>
      <c r="CV132" s="79" t="str">
        <f>IF(ISBLANK(CU132),"", IFERROR(VLOOKUP(CU132, Tooling!$A$2:$B$252, 2, 0),""))</f>
        <v/>
      </c>
      <c r="CW132" s="71"/>
      <c r="CX132" s="79" t="str">
        <f>IF(ISBLANK(CW132),"", IFERROR(VLOOKUP(CW132, Tooling!$A$2:$B$252, 2, 0),""))</f>
        <v/>
      </c>
      <c r="CY132" s="71"/>
      <c r="CZ132" s="79" t="str">
        <f>IF(ISBLANK(CY132),"", IFERROR(VLOOKUP(CY132, Repairs!$A$2:$B$252, 2, 0),""))</f>
        <v/>
      </c>
      <c r="DA132" s="77"/>
      <c r="DB132" s="71"/>
      <c r="DC132" s="79" t="str">
        <f>IFERROR(VLOOKUP(DB132, DatingReason!$A$2:$B$252, 2, 0),"")</f>
        <v/>
      </c>
      <c r="DD132" s="123" t="str">
        <f t="shared" si="27"/>
        <v/>
      </c>
      <c r="DF132" s="119" t="str">
        <f t="array" ref="DF132">IF(AND($B132&lt;&gt;"", $DE132&lt;&gt;"", $DE132&lt;&gt;"No"),MAX(IF($B132=PEOPLE!$B$4:$B$1000, PEOPLE!$Q$4:$Q$1000,""))+100,"")</f>
        <v/>
      </c>
      <c r="DG132" s="68"/>
      <c r="DH132" s="76">
        <f>COUNTIF(PEOPLE!B:B, MEMORIALS!B132)</f>
        <v>0</v>
      </c>
      <c r="DI132" s="82"/>
      <c r="DJ132" s="82"/>
      <c r="DK132" s="82"/>
      <c r="DL132" s="68"/>
      <c r="DM132" s="68"/>
      <c r="DN132" s="68"/>
      <c r="DO132" s="68"/>
      <c r="DP132" s="68"/>
    </row>
    <row r="133" spans="1:120" ht="15" customHeight="1" x14ac:dyDescent="0.25">
      <c r="A133" s="68"/>
      <c r="B133" s="69"/>
      <c r="C133" s="68"/>
      <c r="D133" s="68"/>
      <c r="E133" s="70" t="str">
        <f>IF(D133="","",VLOOKUP(D133,Denomination!$A$2:$B$50, 2, 0))</f>
        <v/>
      </c>
      <c r="F133" s="68"/>
      <c r="G133" s="71"/>
      <c r="H133" s="70" t="str">
        <f>IF(G133="","",VLOOKUP(G133,MCondition!$A$2:$B$50, 2, 0))</f>
        <v/>
      </c>
      <c r="I133" s="72"/>
      <c r="J133" s="71"/>
      <c r="K133" s="70" t="str">
        <f>IF(J133="","",VLOOKUP(J133,ICondition!$A$2:$B$50, 2, 0))</f>
        <v/>
      </c>
      <c r="L133" s="73"/>
      <c r="M133" s="73"/>
      <c r="N133" s="73"/>
      <c r="O133" s="73"/>
      <c r="P133" s="73"/>
      <c r="Q133" s="73"/>
      <c r="R133" s="78"/>
      <c r="S133" s="79" t="str">
        <f>IFERROR(VLOOKUP(R133,Material!$A$2:$B$59, 2, 0),"")</f>
        <v/>
      </c>
      <c r="T133" s="71"/>
      <c r="U133" s="79" t="str">
        <f>IFERROR(VLOOKUP(T133,Material!$A$2:$B$59, 2, 0),"")</f>
        <v/>
      </c>
      <c r="V133" s="71"/>
      <c r="W133" s="79" t="str">
        <f>IFERROR(VLOOKUP(V133,Material!$A$2:$B$59, 2, 0),"")</f>
        <v/>
      </c>
      <c r="X133" s="71"/>
      <c r="Y133" s="79" t="str">
        <f>IFERROR(VLOOKUP(X133,Material!$A$2:$B$59, 2, 0),"")</f>
        <v/>
      </c>
      <c r="Z133" s="71"/>
      <c r="AA133" s="79" t="str">
        <f>IFERROR(VLOOKUP(Z133,Material!$A$2:$B$59, 2, 0),"")</f>
        <v/>
      </c>
      <c r="AB133" s="74"/>
      <c r="AC133" s="75" t="e">
        <f t="shared" si="28"/>
        <v>#VALUE!</v>
      </c>
      <c r="AD133" s="75" t="e">
        <f t="shared" si="29"/>
        <v>#VALUE!</v>
      </c>
      <c r="AE133" s="75" t="e">
        <f t="shared" si="19"/>
        <v>#VALUE!</v>
      </c>
      <c r="AF133" s="75" t="e">
        <f t="shared" si="30"/>
        <v>#VALUE!</v>
      </c>
      <c r="AG133" s="75" t="e">
        <f t="shared" si="20"/>
        <v>#VALUE!</v>
      </c>
      <c r="AH133" s="75" t="e">
        <f t="shared" si="21"/>
        <v>#VALUE!</v>
      </c>
      <c r="AI133" s="75" t="e">
        <f t="shared" si="22"/>
        <v>#VALUE!</v>
      </c>
      <c r="AJ133" s="80" t="e">
        <f t="shared" si="23"/>
        <v>#VALUE!</v>
      </c>
      <c r="AK133" s="79" t="str">
        <f>(IFERROR(VLOOKUP(AB133,Categories!$A$2:$B$20,2,1),""))</f>
        <v/>
      </c>
      <c r="AL133" s="79" t="str">
        <f ca="1">IFERROR(VLOOKUP((HLOOKUP((VLOOKUP($AB133,Categories!$A$2:$F$20,3,1)), $AB$3:$AJ133, (ROW()-ROW($AB$3)+1), 0)), INDIRECT(VLOOKUP($AB133,Categories!$A$2:$F$20,6,1)),2,0),AK133)</f>
        <v/>
      </c>
      <c r="AM133" s="79" t="str">
        <f ca="1">IFERROR(VLOOKUP((HLOOKUP((VLOOKUP($AB133,Categories!$A$2:$F$20,4,1)),$AB$3:$AJ133,(ROW()-ROW($AB$3)+1),0)),INDIRECT(VLOOKUP($AB133,Categories!$A$2:$H$20,7,1)),2,0),"")</f>
        <v/>
      </c>
      <c r="AN133" s="79" t="str">
        <f ca="1">IFERROR(VLOOKUP((HLOOKUP((VLOOKUP($AB133,Categories!$A$2:$F$20,5,1)), $AB$3:$AJ133, (ROW()-ROW($AB$3)+1), 0)), INDIRECT(VLOOKUP($AB133,Categories!$A$2:$H$20,8,1)),2,0),"")</f>
        <v/>
      </c>
      <c r="AO133" s="79" t="str">
        <f t="shared" ca="1" si="24"/>
        <v/>
      </c>
      <c r="AP133" s="81"/>
      <c r="AQ133" s="70" t="str">
        <f>IFERROR(VLOOKUP(VALUE(MID(AP133,1,1)),AdditionalElements!$A$2:$B$50,2,0),"")</f>
        <v/>
      </c>
      <c r="AR133" s="70" t="str">
        <f>IFERROR(VLOOKUP(VALUE(MID(AP133,2,1)),AdditionalElements!$H$2:$I$50,2,0),"")</f>
        <v/>
      </c>
      <c r="AS133" s="70" t="str">
        <f>IFERROR(VLOOKUP(VALUE(MID(AP133,3,1)),AdditionalElements!$O$2:$P$50,2,0),"")</f>
        <v/>
      </c>
      <c r="AT133" s="70" t="str">
        <f>IFERROR(VLOOKUP(VALUE(MID(AP133,4,1)),AdditionalElements!$V$2:$W$50,2,0),"")</f>
        <v/>
      </c>
      <c r="AU133" s="71"/>
      <c r="AV133" s="79" t="str">
        <f>IFERROR(IF(VALUE(MID(AU133,1,1))=1, VLOOKUP(VALUE(MID(AU133,1,1)), TxtPanelShape!$A$2:$C$50, 3, 0), (IF(VALUE(MID(AU133,1,1))&gt;=7, VLOOKUP(VALUE(MID(AU133,1,1)), TxtPanelShape!$A$2:$C$50, 3, 0),VLOOKUP(VALUE(MID(AU133,1,2)),TxtPanelShape!$A$2:$C$50,3,0)))), "")</f>
        <v/>
      </c>
      <c r="AW133" s="79" t="str">
        <f>IFERROR(IF(VALUE(MID(AU133,1,1))=1, ", "&amp;VLOOKUP(VALUE(MID(AU133,2,1)), TxtPanelShape!$H$2:$I$50, 2, 0), IF(VALUE(MID(AU133,1,1))&gt;=7, ", "&amp;VLOOKUP(VALUE(MID(AU133,2,1)), TxtPanelShape!$H$2:$I$50, 2, 0),"")), "")</f>
        <v/>
      </c>
      <c r="AX133" s="79" t="str">
        <f>IFERROR(IF(VALUE(MID(AU133,1,1))=1, ", "&amp;VLOOKUP(VALUE(MID(AU133,3,1)), TxtPanelShape!$O$2:$P$50, 2, 0), IF(VALUE(MID(AU133,1,1))&gt;=7, ", "&amp;VLOOKUP(VALUE(MID(AU133,3,1)), TxtPanelShape!$O$2:$P$50, 2, 0),"")),"")</f>
        <v/>
      </c>
      <c r="AY133" s="79" t="str">
        <f>IFERROR("; "&amp;VLOOKUP(VALUE(MID(AU133,4,1)), TxtPanelShape!$V$2:$W$50,2,0),"")</f>
        <v/>
      </c>
      <c r="AZ133" s="79" t="str">
        <f t="shared" si="25"/>
        <v/>
      </c>
      <c r="BA133" s="71"/>
      <c r="BB133" s="79" t="str">
        <f>IFERROR(IF(VALUE(MID(BA133,1,1))=1, VLOOKUP(VALUE(MID(BA133,1,1)), TxtPanelShape!$A$2:$C$50, 3, 0), (IF(VALUE(MID(BA133,1,1))&gt;=7, VLOOKUP(VALUE(MID(BA133,1,1)), TxtPanelShape!$A$2:$C$50, 3, 0),VLOOKUP(VALUE(MID(BA133,1,2)),TxtPanelShape!$A$2:$C$50,3,0)))), "")</f>
        <v/>
      </c>
      <c r="BC133" s="79" t="str">
        <f>IFERROR(IF(VALUE(MID(BA133,1,1))=1, ", "&amp;VLOOKUP(VALUE(MID(BA133,2,1)), TxtPanelShape!$H$2:$I$50, 2, 0), IF(VALUE(MID(BA133,1,1))&gt;=7, ", "&amp;VLOOKUP(VALUE(MID(BA133,2,1)), TxtPanelShape!$H$2:$I$50, 2, 0),"")), "")</f>
        <v/>
      </c>
      <c r="BD133" s="79" t="str">
        <f>IFERROR(IF(VALUE(MID(BA133,1,1))=1, ", "&amp;VLOOKUP(VALUE(MID(BA133,3,1)), TxtPanelShape!$O$2:$P$50, 2, 0), IF(VALUE(MID(BA133,1,1))&gt;=7, ", "&amp;VLOOKUP(VALUE(MID(BA133,3,1)), TxtPanelShape!$O$2:$P$50, 2, 0),"")),"")</f>
        <v/>
      </c>
      <c r="BE133" s="79" t="str">
        <f>IFERROR("; "&amp;VLOOKUP(VALUE(MID(BA133,4,1)), TxtPanelShape!$V$2:$W$50,2,0),"")</f>
        <v/>
      </c>
      <c r="BF133" s="79" t="str">
        <f t="shared" si="26"/>
        <v/>
      </c>
      <c r="BG133" s="71"/>
      <c r="BH133" s="79" t="str">
        <f>IFERROR(VLOOKUP(BG133, TxtPanelDefinition!$A$2:$B$50, 2, 0),"")</f>
        <v/>
      </c>
      <c r="BI133" s="71"/>
      <c r="BJ133" s="79" t="str">
        <f>IFERROR(VLOOKUP(BI133, TxtPanelDefinition!$A$2:$B$50, 2, 0),"")</f>
        <v/>
      </c>
      <c r="BK133" s="71"/>
      <c r="BL133" s="79" t="str">
        <f>IFERROR(VLOOKUP(BK133, InscrTechniques!$A$2:$B$50, 2, 0),"")</f>
        <v/>
      </c>
      <c r="BM133" s="71"/>
      <c r="BN133" s="79" t="str">
        <f>IFERROR(VLOOKUP(BM133, InscrTechniques!$A$2:$B$50, 2, 0),"")</f>
        <v/>
      </c>
      <c r="BO133" s="71"/>
      <c r="BP133" s="79" t="str">
        <f>IFERROR(VLOOKUP(BO133, InscrTechniques!$A$2:$B$50, 2, 0),"")</f>
        <v/>
      </c>
      <c r="BQ133" s="71"/>
      <c r="BR133" s="79" t="str">
        <f>IFERROR(VLOOKUP(BQ133, InscrTechniques!$A$2:$B$50, 2, 0),"")</f>
        <v/>
      </c>
      <c r="BS133" s="71"/>
      <c r="BT133" s="79" t="str">
        <f>IFERROR(VLOOKUP(BS133, InscrTechniques!$A$2:$B$50, 2, 0),"")</f>
        <v/>
      </c>
      <c r="BU133" s="71"/>
      <c r="BV133" s="79" t="str">
        <f>IFERROR(VLOOKUP(BU133, InscrTechniques!$A$2:$B$50, 2, 0),"")</f>
        <v/>
      </c>
      <c r="BW133" s="125"/>
      <c r="BX133" s="79" t="str">
        <f>IFERROR(VLOOKUP(BW133, InscrTechniques!$A$2:$B$50, 2, 0),"")</f>
        <v/>
      </c>
      <c r="BY133" s="125"/>
      <c r="BZ133" s="79" t="str">
        <f>IFERROR(VLOOKUP(BY133, InscrTechniques!$A$2:$B$50, 2, 0),"")</f>
        <v/>
      </c>
      <c r="CA133" s="74"/>
      <c r="CB133" s="114" t="str">
        <f>IFERROR(VLOOKUP(CA133, LetterStyle!$A$2:$B$50, 2, 0),"")</f>
        <v/>
      </c>
      <c r="CC133" s="74"/>
      <c r="CD133" s="114" t="str">
        <f>IFERROR(VLOOKUP(CC133, LetterStyle!$A$2:$B$50, 2, 0),"")</f>
        <v/>
      </c>
      <c r="CE133" s="74"/>
      <c r="CF133" s="114" t="str">
        <f>IFERROR(VLOOKUP(CE133, LetterStyle!$A$2:$B$50, 2, 0),"")</f>
        <v/>
      </c>
      <c r="CG133" s="74"/>
      <c r="CH133" s="79" t="str">
        <f>IFERROR(VLOOKUP(CG133, LetterStyle!$A$2:$B$50, 2, 0),"")</f>
        <v/>
      </c>
      <c r="CI133" s="71"/>
      <c r="CJ133" s="79" t="str">
        <f>IFERROR(VLOOKUP(CI133, DecMotifs!$A$1:$B$306, 2, 0),"")</f>
        <v/>
      </c>
      <c r="CK133" s="71"/>
      <c r="CL133" s="79" t="str">
        <f>IFERROR(VLOOKUP(CK133, DecMotifs!$A$1:$B$306, 2, 0),"")</f>
        <v/>
      </c>
      <c r="CM133" s="71"/>
      <c r="CN133" s="79" t="str">
        <f>IFERROR(VLOOKUP(CM133, DecMotifs!$A$1:$B$306, 2, 0),"")</f>
        <v/>
      </c>
      <c r="CO133" s="71"/>
      <c r="CP133" s="79" t="str">
        <f>IFERROR(VLOOKUP(CO133, MarginalDec!$A$2:$B$253, 2, 0),"")</f>
        <v/>
      </c>
      <c r="CQ133" s="71"/>
      <c r="CR133" s="79" t="str">
        <f>IFERROR(VLOOKUP(CQ133, MarginalDec!$A$2:$B$253, 2, 0),"")</f>
        <v/>
      </c>
      <c r="CS133" s="71"/>
      <c r="CT133" s="79" t="str">
        <f>IFERROR(VLOOKUP(CS133, MarginalDec!$A$2:$B$253, 2, 0),"")</f>
        <v/>
      </c>
      <c r="CU133" s="71"/>
      <c r="CV133" s="79" t="str">
        <f>IF(ISBLANK(CU133),"", IFERROR(VLOOKUP(CU133, Tooling!$A$2:$B$252, 2, 0),""))</f>
        <v/>
      </c>
      <c r="CW133" s="71"/>
      <c r="CX133" s="79" t="str">
        <f>IF(ISBLANK(CW133),"", IFERROR(VLOOKUP(CW133, Tooling!$A$2:$B$252, 2, 0),""))</f>
        <v/>
      </c>
      <c r="CY133" s="71"/>
      <c r="CZ133" s="79" t="str">
        <f>IF(ISBLANK(CY133),"", IFERROR(VLOOKUP(CY133, Repairs!$A$2:$B$252, 2, 0),""))</f>
        <v/>
      </c>
      <c r="DA133" s="77"/>
      <c r="DB133" s="71"/>
      <c r="DC133" s="79" t="str">
        <f>IFERROR(VLOOKUP(DB133, DatingReason!$A$2:$B$252, 2, 0),"")</f>
        <v/>
      </c>
      <c r="DD133" s="123" t="str">
        <f t="shared" si="27"/>
        <v/>
      </c>
      <c r="DF133" s="119" t="str">
        <f t="array" ref="DF133">IF(AND($B133&lt;&gt;"", $DE133&lt;&gt;"", $DE133&lt;&gt;"No"),MAX(IF($B133=PEOPLE!$B$4:$B$1000, PEOPLE!$Q$4:$Q$1000,""))+100,"")</f>
        <v/>
      </c>
      <c r="DG133" s="68"/>
      <c r="DH133" s="76">
        <f>COUNTIF(PEOPLE!B:B, MEMORIALS!B133)</f>
        <v>0</v>
      </c>
      <c r="DI133" s="82"/>
      <c r="DJ133" s="82"/>
      <c r="DK133" s="82"/>
      <c r="DL133" s="68"/>
      <c r="DM133" s="68"/>
      <c r="DN133" s="68"/>
      <c r="DO133" s="68"/>
      <c r="DP133" s="68"/>
    </row>
    <row r="134" spans="1:120" ht="15" customHeight="1" x14ac:dyDescent="0.25">
      <c r="A134" s="68"/>
      <c r="B134" s="69"/>
      <c r="C134" s="68"/>
      <c r="D134" s="68"/>
      <c r="E134" s="70" t="str">
        <f>IF(D134="","",VLOOKUP(D134,Denomination!$A$2:$B$50, 2, 0))</f>
        <v/>
      </c>
      <c r="F134" s="68"/>
      <c r="G134" s="71"/>
      <c r="H134" s="70" t="str">
        <f>IF(G134="","",VLOOKUP(G134,MCondition!$A$2:$B$50, 2, 0))</f>
        <v/>
      </c>
      <c r="I134" s="72"/>
      <c r="J134" s="71"/>
      <c r="K134" s="70" t="str">
        <f>IF(J134="","",VLOOKUP(J134,ICondition!$A$2:$B$50, 2, 0))</f>
        <v/>
      </c>
      <c r="L134" s="73"/>
      <c r="M134" s="73"/>
      <c r="N134" s="73"/>
      <c r="O134" s="73"/>
      <c r="P134" s="73"/>
      <c r="Q134" s="73"/>
      <c r="R134" s="78"/>
      <c r="S134" s="79" t="str">
        <f>IFERROR(VLOOKUP(R134,Material!$A$2:$B$59, 2, 0),"")</f>
        <v/>
      </c>
      <c r="T134" s="71"/>
      <c r="U134" s="79" t="str">
        <f>IFERROR(VLOOKUP(T134,Material!$A$2:$B$59, 2, 0),"")</f>
        <v/>
      </c>
      <c r="V134" s="71"/>
      <c r="W134" s="79" t="str">
        <f>IFERROR(VLOOKUP(V134,Material!$A$2:$B$59, 2, 0),"")</f>
        <v/>
      </c>
      <c r="X134" s="71"/>
      <c r="Y134" s="79" t="str">
        <f>IFERROR(VLOOKUP(X134,Material!$A$2:$B$59, 2, 0),"")</f>
        <v/>
      </c>
      <c r="Z134" s="71"/>
      <c r="AA134" s="79" t="str">
        <f>IFERROR(VLOOKUP(Z134,Material!$A$2:$B$59, 2, 0),"")</f>
        <v/>
      </c>
      <c r="AB134" s="74"/>
      <c r="AC134" s="75" t="e">
        <f t="shared" si="28"/>
        <v>#VALUE!</v>
      </c>
      <c r="AD134" s="75" t="e">
        <f t="shared" si="29"/>
        <v>#VALUE!</v>
      </c>
      <c r="AE134" s="75" t="e">
        <f t="shared" ref="AE134:AE197" si="31">VALUE(MID($AB134,COLUMN()-(COLUMN(AE134)- 3),1))</f>
        <v>#VALUE!</v>
      </c>
      <c r="AF134" s="75" t="e">
        <f t="shared" si="30"/>
        <v>#VALUE!</v>
      </c>
      <c r="AG134" s="75" t="e">
        <f t="shared" ref="AG134:AG197" si="32">VALUE(AC134&amp;AD134)</f>
        <v>#VALUE!</v>
      </c>
      <c r="AH134" s="75" t="e">
        <f t="shared" ref="AH134:AH197" si="33">VALUE(AD134&amp;AE134)</f>
        <v>#VALUE!</v>
      </c>
      <c r="AI134" s="75" t="e">
        <f t="shared" ref="AI134:AI197" si="34">VALUE(AC134&amp;AD134&amp;AE134)</f>
        <v>#VALUE!</v>
      </c>
      <c r="AJ134" s="80" t="e">
        <f t="shared" ref="AJ134:AJ197" si="35">VALUE(AD134&amp;AE134&amp;AF134)</f>
        <v>#VALUE!</v>
      </c>
      <c r="AK134" s="79" t="str">
        <f>(IFERROR(VLOOKUP(AB134,Categories!$A$2:$B$20,2,1),""))</f>
        <v/>
      </c>
      <c r="AL134" s="79" t="str">
        <f ca="1">IFERROR(VLOOKUP((HLOOKUP((VLOOKUP($AB134,Categories!$A$2:$F$20,3,1)), $AB$3:$AJ134, (ROW()-ROW($AB$3)+1), 0)), INDIRECT(VLOOKUP($AB134,Categories!$A$2:$F$20,6,1)),2,0),AK134)</f>
        <v/>
      </c>
      <c r="AM134" s="79" t="str">
        <f ca="1">IFERROR(VLOOKUP((HLOOKUP((VLOOKUP($AB134,Categories!$A$2:$F$20,4,1)),$AB$3:$AJ134,(ROW()-ROW($AB$3)+1),0)),INDIRECT(VLOOKUP($AB134,Categories!$A$2:$H$20,7,1)),2,0),"")</f>
        <v/>
      </c>
      <c r="AN134" s="79" t="str">
        <f ca="1">IFERROR(VLOOKUP((HLOOKUP((VLOOKUP($AB134,Categories!$A$2:$F$20,5,1)), $AB$3:$AJ134, (ROW()-ROW($AB$3)+1), 0)), INDIRECT(VLOOKUP($AB134,Categories!$A$2:$H$20,8,1)),2,0),"")</f>
        <v/>
      </c>
      <c r="AO134" s="79" t="str">
        <f t="shared" ref="AO134:AO197" ca="1" si="36">IFERROR(IF(AM134="",IF(AN134="", AL134, AL134&amp;AN134),IF(AN134="",AL134&amp;AM134,AL134&amp;AM134&amp;AN134)),"")</f>
        <v/>
      </c>
      <c r="AP134" s="81"/>
      <c r="AQ134" s="70" t="str">
        <f>IFERROR(VLOOKUP(VALUE(MID(AP134,1,1)),AdditionalElements!$A$2:$B$50,2,0),"")</f>
        <v/>
      </c>
      <c r="AR134" s="70" t="str">
        <f>IFERROR(VLOOKUP(VALUE(MID(AP134,2,1)),AdditionalElements!$H$2:$I$50,2,0),"")</f>
        <v/>
      </c>
      <c r="AS134" s="70" t="str">
        <f>IFERROR(VLOOKUP(VALUE(MID(AP134,3,1)),AdditionalElements!$O$2:$P$50,2,0),"")</f>
        <v/>
      </c>
      <c r="AT134" s="70" t="str">
        <f>IFERROR(VLOOKUP(VALUE(MID(AP134,4,1)),AdditionalElements!$V$2:$W$50,2,0),"")</f>
        <v/>
      </c>
      <c r="AU134" s="71"/>
      <c r="AV134" s="79" t="str">
        <f>IFERROR(IF(VALUE(MID(AU134,1,1))=1, VLOOKUP(VALUE(MID(AU134,1,1)), TxtPanelShape!$A$2:$C$50, 3, 0), (IF(VALUE(MID(AU134,1,1))&gt;=7, VLOOKUP(VALUE(MID(AU134,1,1)), TxtPanelShape!$A$2:$C$50, 3, 0),VLOOKUP(VALUE(MID(AU134,1,2)),TxtPanelShape!$A$2:$C$50,3,0)))), "")</f>
        <v/>
      </c>
      <c r="AW134" s="79" t="str">
        <f>IFERROR(IF(VALUE(MID(AU134,1,1))=1, ", "&amp;VLOOKUP(VALUE(MID(AU134,2,1)), TxtPanelShape!$H$2:$I$50, 2, 0), IF(VALUE(MID(AU134,1,1))&gt;=7, ", "&amp;VLOOKUP(VALUE(MID(AU134,2,1)), TxtPanelShape!$H$2:$I$50, 2, 0),"")), "")</f>
        <v/>
      </c>
      <c r="AX134" s="79" t="str">
        <f>IFERROR(IF(VALUE(MID(AU134,1,1))=1, ", "&amp;VLOOKUP(VALUE(MID(AU134,3,1)), TxtPanelShape!$O$2:$P$50, 2, 0), IF(VALUE(MID(AU134,1,1))&gt;=7, ", "&amp;VLOOKUP(VALUE(MID(AU134,3,1)), TxtPanelShape!$O$2:$P$50, 2, 0),"")),"")</f>
        <v/>
      </c>
      <c r="AY134" s="79" t="str">
        <f>IFERROR("; "&amp;VLOOKUP(VALUE(MID(AU134,4,1)), TxtPanelShape!$V$2:$W$50,2,0),"")</f>
        <v/>
      </c>
      <c r="AZ134" s="79" t="str">
        <f t="shared" ref="AZ134:AZ197" si="37">AV134&amp;AW134&amp;AX134&amp;AY134</f>
        <v/>
      </c>
      <c r="BA134" s="71"/>
      <c r="BB134" s="79" t="str">
        <f>IFERROR(IF(VALUE(MID(BA134,1,1))=1, VLOOKUP(VALUE(MID(BA134,1,1)), TxtPanelShape!$A$2:$C$50, 3, 0), (IF(VALUE(MID(BA134,1,1))&gt;=7, VLOOKUP(VALUE(MID(BA134,1,1)), TxtPanelShape!$A$2:$C$50, 3, 0),VLOOKUP(VALUE(MID(BA134,1,2)),TxtPanelShape!$A$2:$C$50,3,0)))), "")</f>
        <v/>
      </c>
      <c r="BC134" s="79" t="str">
        <f>IFERROR(IF(VALUE(MID(BA134,1,1))=1, ", "&amp;VLOOKUP(VALUE(MID(BA134,2,1)), TxtPanelShape!$H$2:$I$50, 2, 0), IF(VALUE(MID(BA134,1,1))&gt;=7, ", "&amp;VLOOKUP(VALUE(MID(BA134,2,1)), TxtPanelShape!$H$2:$I$50, 2, 0),"")), "")</f>
        <v/>
      </c>
      <c r="BD134" s="79" t="str">
        <f>IFERROR(IF(VALUE(MID(BA134,1,1))=1, ", "&amp;VLOOKUP(VALUE(MID(BA134,3,1)), TxtPanelShape!$O$2:$P$50, 2, 0), IF(VALUE(MID(BA134,1,1))&gt;=7, ", "&amp;VLOOKUP(VALUE(MID(BA134,3,1)), TxtPanelShape!$O$2:$P$50, 2, 0),"")),"")</f>
        <v/>
      </c>
      <c r="BE134" s="79" t="str">
        <f>IFERROR("; "&amp;VLOOKUP(VALUE(MID(BA134,4,1)), TxtPanelShape!$V$2:$W$50,2,0),"")</f>
        <v/>
      </c>
      <c r="BF134" s="79" t="str">
        <f t="shared" ref="BF134:BF197" si="38">BB134&amp;BC134&amp;BD134&amp;BE134</f>
        <v/>
      </c>
      <c r="BG134" s="71"/>
      <c r="BH134" s="79" t="str">
        <f>IFERROR(VLOOKUP(BG134, TxtPanelDefinition!$A$2:$B$50, 2, 0),"")</f>
        <v/>
      </c>
      <c r="BI134" s="71"/>
      <c r="BJ134" s="79" t="str">
        <f>IFERROR(VLOOKUP(BI134, TxtPanelDefinition!$A$2:$B$50, 2, 0),"")</f>
        <v/>
      </c>
      <c r="BK134" s="71"/>
      <c r="BL134" s="79" t="str">
        <f>IFERROR(VLOOKUP(BK134, InscrTechniques!$A$2:$B$50, 2, 0),"")</f>
        <v/>
      </c>
      <c r="BM134" s="71"/>
      <c r="BN134" s="79" t="str">
        <f>IFERROR(VLOOKUP(BM134, InscrTechniques!$A$2:$B$50, 2, 0),"")</f>
        <v/>
      </c>
      <c r="BO134" s="71"/>
      <c r="BP134" s="79" t="str">
        <f>IFERROR(VLOOKUP(BO134, InscrTechniques!$A$2:$B$50, 2, 0),"")</f>
        <v/>
      </c>
      <c r="BQ134" s="71"/>
      <c r="BR134" s="79" t="str">
        <f>IFERROR(VLOOKUP(BQ134, InscrTechniques!$A$2:$B$50, 2, 0),"")</f>
        <v/>
      </c>
      <c r="BS134" s="71"/>
      <c r="BT134" s="79" t="str">
        <f>IFERROR(VLOOKUP(BS134, InscrTechniques!$A$2:$B$50, 2, 0),"")</f>
        <v/>
      </c>
      <c r="BU134" s="71"/>
      <c r="BV134" s="79" t="str">
        <f>IFERROR(VLOOKUP(BU134, InscrTechniques!$A$2:$B$50, 2, 0),"")</f>
        <v/>
      </c>
      <c r="BW134" s="125"/>
      <c r="BX134" s="79" t="str">
        <f>IFERROR(VLOOKUP(BW134, InscrTechniques!$A$2:$B$50, 2, 0),"")</f>
        <v/>
      </c>
      <c r="BY134" s="125"/>
      <c r="BZ134" s="79" t="str">
        <f>IFERROR(VLOOKUP(BY134, InscrTechniques!$A$2:$B$50, 2, 0),"")</f>
        <v/>
      </c>
      <c r="CA134" s="74"/>
      <c r="CB134" s="114" t="str">
        <f>IFERROR(VLOOKUP(CA134, LetterStyle!$A$2:$B$50, 2, 0),"")</f>
        <v/>
      </c>
      <c r="CC134" s="74"/>
      <c r="CD134" s="114" t="str">
        <f>IFERROR(VLOOKUP(CC134, LetterStyle!$A$2:$B$50, 2, 0),"")</f>
        <v/>
      </c>
      <c r="CE134" s="74"/>
      <c r="CF134" s="114" t="str">
        <f>IFERROR(VLOOKUP(CE134, LetterStyle!$A$2:$B$50, 2, 0),"")</f>
        <v/>
      </c>
      <c r="CG134" s="74"/>
      <c r="CH134" s="79" t="str">
        <f>IFERROR(VLOOKUP(CG134, LetterStyle!$A$2:$B$50, 2, 0),"")</f>
        <v/>
      </c>
      <c r="CI134" s="71"/>
      <c r="CJ134" s="79" t="str">
        <f>IFERROR(VLOOKUP(CI134, DecMotifs!$A$1:$B$306, 2, 0),"")</f>
        <v/>
      </c>
      <c r="CK134" s="71"/>
      <c r="CL134" s="79" t="str">
        <f>IFERROR(VLOOKUP(CK134, DecMotifs!$A$1:$B$306, 2, 0),"")</f>
        <v/>
      </c>
      <c r="CM134" s="71"/>
      <c r="CN134" s="79" t="str">
        <f>IFERROR(VLOOKUP(CM134, DecMotifs!$A$1:$B$306, 2, 0),"")</f>
        <v/>
      </c>
      <c r="CO134" s="71"/>
      <c r="CP134" s="79" t="str">
        <f>IFERROR(VLOOKUP(CO134, MarginalDec!$A$2:$B$253, 2, 0),"")</f>
        <v/>
      </c>
      <c r="CQ134" s="71"/>
      <c r="CR134" s="79" t="str">
        <f>IFERROR(VLOOKUP(CQ134, MarginalDec!$A$2:$B$253, 2, 0),"")</f>
        <v/>
      </c>
      <c r="CS134" s="71"/>
      <c r="CT134" s="79" t="str">
        <f>IFERROR(VLOOKUP(CS134, MarginalDec!$A$2:$B$253, 2, 0),"")</f>
        <v/>
      </c>
      <c r="CU134" s="71"/>
      <c r="CV134" s="79" t="str">
        <f>IF(ISBLANK(CU134),"", IFERROR(VLOOKUP(CU134, Tooling!$A$2:$B$252, 2, 0),""))</f>
        <v/>
      </c>
      <c r="CW134" s="71"/>
      <c r="CX134" s="79" t="str">
        <f>IF(ISBLANK(CW134),"", IFERROR(VLOOKUP(CW134, Tooling!$A$2:$B$252, 2, 0),""))</f>
        <v/>
      </c>
      <c r="CY134" s="71"/>
      <c r="CZ134" s="79" t="str">
        <f>IF(ISBLANK(CY134),"", IFERROR(VLOOKUP(CY134, Repairs!$A$2:$B$252, 2, 0),""))</f>
        <v/>
      </c>
      <c r="DA134" s="77"/>
      <c r="DB134" s="71"/>
      <c r="DC134" s="79" t="str">
        <f>IFERROR(VLOOKUP(DB134, DatingReason!$A$2:$B$252, 2, 0),"")</f>
        <v/>
      </c>
      <c r="DD134" s="123" t="str">
        <f t="shared" ref="DD134:DD197" si="39">IF(DA134&lt;&gt;"",LEFT(DA134,3)&amp;"0","")</f>
        <v/>
      </c>
      <c r="DF134" s="119" t="str">
        <f t="array" ref="DF134">IF(AND($B134&lt;&gt;"", $DE134&lt;&gt;"", $DE134&lt;&gt;"No"),MAX(IF($B134=PEOPLE!$B$4:$B$1000, PEOPLE!$Q$4:$Q$1000,""))+100,"")</f>
        <v/>
      </c>
      <c r="DG134" s="68"/>
      <c r="DH134" s="76">
        <f>COUNTIF(PEOPLE!B:B, MEMORIALS!B134)</f>
        <v>0</v>
      </c>
      <c r="DI134" s="82"/>
      <c r="DJ134" s="82"/>
      <c r="DK134" s="82"/>
      <c r="DL134" s="68"/>
      <c r="DM134" s="68"/>
      <c r="DN134" s="68"/>
      <c r="DO134" s="68"/>
      <c r="DP134" s="68"/>
    </row>
    <row r="135" spans="1:120" ht="15" customHeight="1" x14ac:dyDescent="0.25">
      <c r="A135" s="68"/>
      <c r="B135" s="69"/>
      <c r="C135" s="68"/>
      <c r="D135" s="68"/>
      <c r="E135" s="70" t="str">
        <f>IF(D135="","",VLOOKUP(D135,Denomination!$A$2:$B$50, 2, 0))</f>
        <v/>
      </c>
      <c r="F135" s="68"/>
      <c r="G135" s="71"/>
      <c r="H135" s="70" t="str">
        <f>IF(G135="","",VLOOKUP(G135,MCondition!$A$2:$B$50, 2, 0))</f>
        <v/>
      </c>
      <c r="I135" s="72"/>
      <c r="J135" s="71"/>
      <c r="K135" s="70" t="str">
        <f>IF(J135="","",VLOOKUP(J135,ICondition!$A$2:$B$50, 2, 0))</f>
        <v/>
      </c>
      <c r="L135" s="73"/>
      <c r="M135" s="73"/>
      <c r="N135" s="73"/>
      <c r="O135" s="73"/>
      <c r="P135" s="73"/>
      <c r="Q135" s="73"/>
      <c r="R135" s="78"/>
      <c r="S135" s="79" t="str">
        <f>IFERROR(VLOOKUP(R135,Material!$A$2:$B$59, 2, 0),"")</f>
        <v/>
      </c>
      <c r="T135" s="71"/>
      <c r="U135" s="79" t="str">
        <f>IFERROR(VLOOKUP(T135,Material!$A$2:$B$59, 2, 0),"")</f>
        <v/>
      </c>
      <c r="V135" s="71"/>
      <c r="W135" s="79" t="str">
        <f>IFERROR(VLOOKUP(V135,Material!$A$2:$B$59, 2, 0),"")</f>
        <v/>
      </c>
      <c r="X135" s="71"/>
      <c r="Y135" s="79" t="str">
        <f>IFERROR(VLOOKUP(X135,Material!$A$2:$B$59, 2, 0),"")</f>
        <v/>
      </c>
      <c r="Z135" s="71"/>
      <c r="AA135" s="79" t="str">
        <f>IFERROR(VLOOKUP(Z135,Material!$A$2:$B$59, 2, 0),"")</f>
        <v/>
      </c>
      <c r="AB135" s="74"/>
      <c r="AC135" s="75" t="e">
        <f t="shared" si="28"/>
        <v>#VALUE!</v>
      </c>
      <c r="AD135" s="75" t="e">
        <f t="shared" si="29"/>
        <v>#VALUE!</v>
      </c>
      <c r="AE135" s="75" t="e">
        <f t="shared" si="31"/>
        <v>#VALUE!</v>
      </c>
      <c r="AF135" s="75" t="e">
        <f t="shared" si="30"/>
        <v>#VALUE!</v>
      </c>
      <c r="AG135" s="75" t="e">
        <f t="shared" si="32"/>
        <v>#VALUE!</v>
      </c>
      <c r="AH135" s="75" t="e">
        <f t="shared" si="33"/>
        <v>#VALUE!</v>
      </c>
      <c r="AI135" s="75" t="e">
        <f t="shared" si="34"/>
        <v>#VALUE!</v>
      </c>
      <c r="AJ135" s="80" t="e">
        <f t="shared" si="35"/>
        <v>#VALUE!</v>
      </c>
      <c r="AK135" s="79" t="str">
        <f>(IFERROR(VLOOKUP(AB135,Categories!$A$2:$B$20,2,1),""))</f>
        <v/>
      </c>
      <c r="AL135" s="79" t="str">
        <f ca="1">IFERROR(VLOOKUP((HLOOKUP((VLOOKUP($AB135,Categories!$A$2:$F$20,3,1)), $AB$3:$AJ135, (ROW()-ROW($AB$3)+1), 0)), INDIRECT(VLOOKUP($AB135,Categories!$A$2:$F$20,6,1)),2,0),AK135)</f>
        <v/>
      </c>
      <c r="AM135" s="79" t="str">
        <f ca="1">IFERROR(VLOOKUP((HLOOKUP((VLOOKUP($AB135,Categories!$A$2:$F$20,4,1)),$AB$3:$AJ135,(ROW()-ROW($AB$3)+1),0)),INDIRECT(VLOOKUP($AB135,Categories!$A$2:$H$20,7,1)),2,0),"")</f>
        <v/>
      </c>
      <c r="AN135" s="79" t="str">
        <f ca="1">IFERROR(VLOOKUP((HLOOKUP((VLOOKUP($AB135,Categories!$A$2:$F$20,5,1)), $AB$3:$AJ135, (ROW()-ROW($AB$3)+1), 0)), INDIRECT(VLOOKUP($AB135,Categories!$A$2:$H$20,8,1)),2,0),"")</f>
        <v/>
      </c>
      <c r="AO135" s="79" t="str">
        <f t="shared" ca="1" si="36"/>
        <v/>
      </c>
      <c r="AP135" s="81"/>
      <c r="AQ135" s="70" t="str">
        <f>IFERROR(VLOOKUP(VALUE(MID(AP135,1,1)),AdditionalElements!$A$2:$B$50,2,0),"")</f>
        <v/>
      </c>
      <c r="AR135" s="70" t="str">
        <f>IFERROR(VLOOKUP(VALUE(MID(AP135,2,1)),AdditionalElements!$H$2:$I$50,2,0),"")</f>
        <v/>
      </c>
      <c r="AS135" s="70" t="str">
        <f>IFERROR(VLOOKUP(VALUE(MID(AP135,3,1)),AdditionalElements!$O$2:$P$50,2,0),"")</f>
        <v/>
      </c>
      <c r="AT135" s="70" t="str">
        <f>IFERROR(VLOOKUP(VALUE(MID(AP135,4,1)),AdditionalElements!$V$2:$W$50,2,0),"")</f>
        <v/>
      </c>
      <c r="AU135" s="71"/>
      <c r="AV135" s="79" t="str">
        <f>IFERROR(IF(VALUE(MID(AU135,1,1))=1, VLOOKUP(VALUE(MID(AU135,1,1)), TxtPanelShape!$A$2:$C$50, 3, 0), (IF(VALUE(MID(AU135,1,1))&gt;=7, VLOOKUP(VALUE(MID(AU135,1,1)), TxtPanelShape!$A$2:$C$50, 3, 0),VLOOKUP(VALUE(MID(AU135,1,2)),TxtPanelShape!$A$2:$C$50,3,0)))), "")</f>
        <v/>
      </c>
      <c r="AW135" s="79" t="str">
        <f>IFERROR(IF(VALUE(MID(AU135,1,1))=1, ", "&amp;VLOOKUP(VALUE(MID(AU135,2,1)), TxtPanelShape!$H$2:$I$50, 2, 0), IF(VALUE(MID(AU135,1,1))&gt;=7, ", "&amp;VLOOKUP(VALUE(MID(AU135,2,1)), TxtPanelShape!$H$2:$I$50, 2, 0),"")), "")</f>
        <v/>
      </c>
      <c r="AX135" s="79" t="str">
        <f>IFERROR(IF(VALUE(MID(AU135,1,1))=1, ", "&amp;VLOOKUP(VALUE(MID(AU135,3,1)), TxtPanelShape!$O$2:$P$50, 2, 0), IF(VALUE(MID(AU135,1,1))&gt;=7, ", "&amp;VLOOKUP(VALUE(MID(AU135,3,1)), TxtPanelShape!$O$2:$P$50, 2, 0),"")),"")</f>
        <v/>
      </c>
      <c r="AY135" s="79" t="str">
        <f>IFERROR("; "&amp;VLOOKUP(VALUE(MID(AU135,4,1)), TxtPanelShape!$V$2:$W$50,2,0),"")</f>
        <v/>
      </c>
      <c r="AZ135" s="79" t="str">
        <f t="shared" si="37"/>
        <v/>
      </c>
      <c r="BA135" s="71"/>
      <c r="BB135" s="79" t="str">
        <f>IFERROR(IF(VALUE(MID(BA135,1,1))=1, VLOOKUP(VALUE(MID(BA135,1,1)), TxtPanelShape!$A$2:$C$50, 3, 0), (IF(VALUE(MID(BA135,1,1))&gt;=7, VLOOKUP(VALUE(MID(BA135,1,1)), TxtPanelShape!$A$2:$C$50, 3, 0),VLOOKUP(VALUE(MID(BA135,1,2)),TxtPanelShape!$A$2:$C$50,3,0)))), "")</f>
        <v/>
      </c>
      <c r="BC135" s="79" t="str">
        <f>IFERROR(IF(VALUE(MID(BA135,1,1))=1, ", "&amp;VLOOKUP(VALUE(MID(BA135,2,1)), TxtPanelShape!$H$2:$I$50, 2, 0), IF(VALUE(MID(BA135,1,1))&gt;=7, ", "&amp;VLOOKUP(VALUE(MID(BA135,2,1)), TxtPanelShape!$H$2:$I$50, 2, 0),"")), "")</f>
        <v/>
      </c>
      <c r="BD135" s="79" t="str">
        <f>IFERROR(IF(VALUE(MID(BA135,1,1))=1, ", "&amp;VLOOKUP(VALUE(MID(BA135,3,1)), TxtPanelShape!$O$2:$P$50, 2, 0), IF(VALUE(MID(BA135,1,1))&gt;=7, ", "&amp;VLOOKUP(VALUE(MID(BA135,3,1)), TxtPanelShape!$O$2:$P$50, 2, 0),"")),"")</f>
        <v/>
      </c>
      <c r="BE135" s="79" t="str">
        <f>IFERROR("; "&amp;VLOOKUP(VALUE(MID(BA135,4,1)), TxtPanelShape!$V$2:$W$50,2,0),"")</f>
        <v/>
      </c>
      <c r="BF135" s="79" t="str">
        <f t="shared" si="38"/>
        <v/>
      </c>
      <c r="BG135" s="71"/>
      <c r="BH135" s="79" t="str">
        <f>IFERROR(VLOOKUP(BG135, TxtPanelDefinition!$A$2:$B$50, 2, 0),"")</f>
        <v/>
      </c>
      <c r="BI135" s="71"/>
      <c r="BJ135" s="79" t="str">
        <f>IFERROR(VLOOKUP(BI135, TxtPanelDefinition!$A$2:$B$50, 2, 0),"")</f>
        <v/>
      </c>
      <c r="BK135" s="71"/>
      <c r="BL135" s="79" t="str">
        <f>IFERROR(VLOOKUP(BK135, InscrTechniques!$A$2:$B$50, 2, 0),"")</f>
        <v/>
      </c>
      <c r="BM135" s="71"/>
      <c r="BN135" s="79" t="str">
        <f>IFERROR(VLOOKUP(BM135, InscrTechniques!$A$2:$B$50, 2, 0),"")</f>
        <v/>
      </c>
      <c r="BO135" s="71"/>
      <c r="BP135" s="79" t="str">
        <f>IFERROR(VLOOKUP(BO135, InscrTechniques!$A$2:$B$50, 2, 0),"")</f>
        <v/>
      </c>
      <c r="BQ135" s="71"/>
      <c r="BR135" s="79" t="str">
        <f>IFERROR(VLOOKUP(BQ135, InscrTechniques!$A$2:$B$50, 2, 0),"")</f>
        <v/>
      </c>
      <c r="BS135" s="71"/>
      <c r="BT135" s="79" t="str">
        <f>IFERROR(VLOOKUP(BS135, InscrTechniques!$A$2:$B$50, 2, 0),"")</f>
        <v/>
      </c>
      <c r="BU135" s="71"/>
      <c r="BV135" s="79" t="str">
        <f>IFERROR(VLOOKUP(BU135, InscrTechniques!$A$2:$B$50, 2, 0),"")</f>
        <v/>
      </c>
      <c r="BW135" s="125"/>
      <c r="BX135" s="79" t="str">
        <f>IFERROR(VLOOKUP(BW135, InscrTechniques!$A$2:$B$50, 2, 0),"")</f>
        <v/>
      </c>
      <c r="BY135" s="125"/>
      <c r="BZ135" s="79" t="str">
        <f>IFERROR(VLOOKUP(BY135, InscrTechniques!$A$2:$B$50, 2, 0),"")</f>
        <v/>
      </c>
      <c r="CA135" s="74"/>
      <c r="CB135" s="114" t="str">
        <f>IFERROR(VLOOKUP(CA135, LetterStyle!$A$2:$B$50, 2, 0),"")</f>
        <v/>
      </c>
      <c r="CC135" s="74"/>
      <c r="CD135" s="114" t="str">
        <f>IFERROR(VLOOKUP(CC135, LetterStyle!$A$2:$B$50, 2, 0),"")</f>
        <v/>
      </c>
      <c r="CE135" s="74"/>
      <c r="CF135" s="114" t="str">
        <f>IFERROR(VLOOKUP(CE135, LetterStyle!$A$2:$B$50, 2, 0),"")</f>
        <v/>
      </c>
      <c r="CG135" s="74"/>
      <c r="CH135" s="79" t="str">
        <f>IFERROR(VLOOKUP(CG135, LetterStyle!$A$2:$B$50, 2, 0),"")</f>
        <v/>
      </c>
      <c r="CI135" s="71"/>
      <c r="CJ135" s="79" t="str">
        <f>IFERROR(VLOOKUP(CI135, DecMotifs!$A$1:$B$306, 2, 0),"")</f>
        <v/>
      </c>
      <c r="CK135" s="71"/>
      <c r="CL135" s="79" t="str">
        <f>IFERROR(VLOOKUP(CK135, DecMotifs!$A$1:$B$306, 2, 0),"")</f>
        <v/>
      </c>
      <c r="CM135" s="71"/>
      <c r="CN135" s="79" t="str">
        <f>IFERROR(VLOOKUP(CM135, DecMotifs!$A$1:$B$306, 2, 0),"")</f>
        <v/>
      </c>
      <c r="CO135" s="71"/>
      <c r="CP135" s="79" t="str">
        <f>IFERROR(VLOOKUP(CO135, MarginalDec!$A$2:$B$253, 2, 0),"")</f>
        <v/>
      </c>
      <c r="CQ135" s="71"/>
      <c r="CR135" s="79" t="str">
        <f>IFERROR(VLOOKUP(CQ135, MarginalDec!$A$2:$B$253, 2, 0),"")</f>
        <v/>
      </c>
      <c r="CS135" s="71"/>
      <c r="CT135" s="79" t="str">
        <f>IFERROR(VLOOKUP(CS135, MarginalDec!$A$2:$B$253, 2, 0),"")</f>
        <v/>
      </c>
      <c r="CU135" s="71"/>
      <c r="CV135" s="79" t="str">
        <f>IF(ISBLANK(CU135),"", IFERROR(VLOOKUP(CU135, Tooling!$A$2:$B$252, 2, 0),""))</f>
        <v/>
      </c>
      <c r="CW135" s="71"/>
      <c r="CX135" s="79" t="str">
        <f>IF(ISBLANK(CW135),"", IFERROR(VLOOKUP(CW135, Tooling!$A$2:$B$252, 2, 0),""))</f>
        <v/>
      </c>
      <c r="CY135" s="71"/>
      <c r="CZ135" s="79" t="str">
        <f>IF(ISBLANK(CY135),"", IFERROR(VLOOKUP(CY135, Repairs!$A$2:$B$252, 2, 0),""))</f>
        <v/>
      </c>
      <c r="DA135" s="77"/>
      <c r="DB135" s="71"/>
      <c r="DC135" s="79" t="str">
        <f>IFERROR(VLOOKUP(DB135, DatingReason!$A$2:$B$252, 2, 0),"")</f>
        <v/>
      </c>
      <c r="DD135" s="123" t="str">
        <f t="shared" si="39"/>
        <v/>
      </c>
      <c r="DF135" s="119" t="str">
        <f t="array" ref="DF135">IF(AND($B135&lt;&gt;"", $DE135&lt;&gt;"", $DE135&lt;&gt;"No"),MAX(IF($B135=PEOPLE!$B$4:$B$1000, PEOPLE!$Q$4:$Q$1000,""))+100,"")</f>
        <v/>
      </c>
      <c r="DG135" s="68"/>
      <c r="DH135" s="76">
        <f>COUNTIF(PEOPLE!B:B, MEMORIALS!B135)</f>
        <v>0</v>
      </c>
      <c r="DI135" s="82"/>
      <c r="DJ135" s="82"/>
      <c r="DK135" s="82"/>
      <c r="DL135" s="68"/>
      <c r="DM135" s="68"/>
      <c r="DN135" s="68"/>
      <c r="DO135" s="68"/>
      <c r="DP135" s="68"/>
    </row>
    <row r="136" spans="1:120" ht="15" customHeight="1" x14ac:dyDescent="0.25">
      <c r="A136" s="68"/>
      <c r="B136" s="69"/>
      <c r="C136" s="68"/>
      <c r="D136" s="68"/>
      <c r="E136" s="70" t="str">
        <f>IF(D136="","",VLOOKUP(D136,Denomination!$A$2:$B$50, 2, 0))</f>
        <v/>
      </c>
      <c r="F136" s="68"/>
      <c r="G136" s="71"/>
      <c r="H136" s="70" t="str">
        <f>IF(G136="","",VLOOKUP(G136,MCondition!$A$2:$B$50, 2, 0))</f>
        <v/>
      </c>
      <c r="I136" s="72"/>
      <c r="J136" s="71"/>
      <c r="K136" s="70" t="str">
        <f>IF(J136="","",VLOOKUP(J136,ICondition!$A$2:$B$50, 2, 0))</f>
        <v/>
      </c>
      <c r="L136" s="73"/>
      <c r="M136" s="73"/>
      <c r="N136" s="73"/>
      <c r="O136" s="73"/>
      <c r="P136" s="73"/>
      <c r="Q136" s="73"/>
      <c r="R136" s="78"/>
      <c r="S136" s="79" t="str">
        <f>IFERROR(VLOOKUP(R136,Material!$A$2:$B$59, 2, 0),"")</f>
        <v/>
      </c>
      <c r="T136" s="71"/>
      <c r="U136" s="79" t="str">
        <f>IFERROR(VLOOKUP(T136,Material!$A$2:$B$59, 2, 0),"")</f>
        <v/>
      </c>
      <c r="V136" s="71"/>
      <c r="W136" s="79" t="str">
        <f>IFERROR(VLOOKUP(V136,Material!$A$2:$B$59, 2, 0),"")</f>
        <v/>
      </c>
      <c r="X136" s="71"/>
      <c r="Y136" s="79" t="str">
        <f>IFERROR(VLOOKUP(X136,Material!$A$2:$B$59, 2, 0),"")</f>
        <v/>
      </c>
      <c r="Z136" s="71"/>
      <c r="AA136" s="79" t="str">
        <f>IFERROR(VLOOKUP(Z136,Material!$A$2:$B$59, 2, 0),"")</f>
        <v/>
      </c>
      <c r="AB136" s="74"/>
      <c r="AC136" s="75" t="e">
        <f t="shared" si="28"/>
        <v>#VALUE!</v>
      </c>
      <c r="AD136" s="75" t="e">
        <f t="shared" si="29"/>
        <v>#VALUE!</v>
      </c>
      <c r="AE136" s="75" t="e">
        <f t="shared" si="31"/>
        <v>#VALUE!</v>
      </c>
      <c r="AF136" s="75" t="e">
        <f t="shared" si="30"/>
        <v>#VALUE!</v>
      </c>
      <c r="AG136" s="75" t="e">
        <f t="shared" si="32"/>
        <v>#VALUE!</v>
      </c>
      <c r="AH136" s="75" t="e">
        <f t="shared" si="33"/>
        <v>#VALUE!</v>
      </c>
      <c r="AI136" s="75" t="e">
        <f t="shared" si="34"/>
        <v>#VALUE!</v>
      </c>
      <c r="AJ136" s="80" t="e">
        <f t="shared" si="35"/>
        <v>#VALUE!</v>
      </c>
      <c r="AK136" s="79" t="str">
        <f>(IFERROR(VLOOKUP(AB136,Categories!$A$2:$B$20,2,1),""))</f>
        <v/>
      </c>
      <c r="AL136" s="79" t="str">
        <f ca="1">IFERROR(VLOOKUP((HLOOKUP((VLOOKUP($AB136,Categories!$A$2:$F$20,3,1)), $AB$3:$AJ136, (ROW()-ROW($AB$3)+1), 0)), INDIRECT(VLOOKUP($AB136,Categories!$A$2:$F$20,6,1)),2,0),AK136)</f>
        <v/>
      </c>
      <c r="AM136" s="79" t="str">
        <f ca="1">IFERROR(VLOOKUP((HLOOKUP((VLOOKUP($AB136,Categories!$A$2:$F$20,4,1)),$AB$3:$AJ136,(ROW()-ROW($AB$3)+1),0)),INDIRECT(VLOOKUP($AB136,Categories!$A$2:$H$20,7,1)),2,0),"")</f>
        <v/>
      </c>
      <c r="AN136" s="79" t="str">
        <f ca="1">IFERROR(VLOOKUP((HLOOKUP((VLOOKUP($AB136,Categories!$A$2:$F$20,5,1)), $AB$3:$AJ136, (ROW()-ROW($AB$3)+1), 0)), INDIRECT(VLOOKUP($AB136,Categories!$A$2:$H$20,8,1)),2,0),"")</f>
        <v/>
      </c>
      <c r="AO136" s="79" t="str">
        <f t="shared" ca="1" si="36"/>
        <v/>
      </c>
      <c r="AP136" s="81"/>
      <c r="AQ136" s="70" t="str">
        <f>IFERROR(VLOOKUP(VALUE(MID(AP136,1,1)),AdditionalElements!$A$2:$B$50,2,0),"")</f>
        <v/>
      </c>
      <c r="AR136" s="70" t="str">
        <f>IFERROR(VLOOKUP(VALUE(MID(AP136,2,1)),AdditionalElements!$H$2:$I$50,2,0),"")</f>
        <v/>
      </c>
      <c r="AS136" s="70" t="str">
        <f>IFERROR(VLOOKUP(VALUE(MID(AP136,3,1)),AdditionalElements!$O$2:$P$50,2,0),"")</f>
        <v/>
      </c>
      <c r="AT136" s="70" t="str">
        <f>IFERROR(VLOOKUP(VALUE(MID(AP136,4,1)),AdditionalElements!$V$2:$W$50,2,0),"")</f>
        <v/>
      </c>
      <c r="AU136" s="71"/>
      <c r="AV136" s="79" t="str">
        <f>IFERROR(IF(VALUE(MID(AU136,1,1))=1, VLOOKUP(VALUE(MID(AU136,1,1)), TxtPanelShape!$A$2:$C$50, 3, 0), (IF(VALUE(MID(AU136,1,1))&gt;=7, VLOOKUP(VALUE(MID(AU136,1,1)), TxtPanelShape!$A$2:$C$50, 3, 0),VLOOKUP(VALUE(MID(AU136,1,2)),TxtPanelShape!$A$2:$C$50,3,0)))), "")</f>
        <v/>
      </c>
      <c r="AW136" s="79" t="str">
        <f>IFERROR(IF(VALUE(MID(AU136,1,1))=1, ", "&amp;VLOOKUP(VALUE(MID(AU136,2,1)), TxtPanelShape!$H$2:$I$50, 2, 0), IF(VALUE(MID(AU136,1,1))&gt;=7, ", "&amp;VLOOKUP(VALUE(MID(AU136,2,1)), TxtPanelShape!$H$2:$I$50, 2, 0),"")), "")</f>
        <v/>
      </c>
      <c r="AX136" s="79" t="str">
        <f>IFERROR(IF(VALUE(MID(AU136,1,1))=1, ", "&amp;VLOOKUP(VALUE(MID(AU136,3,1)), TxtPanelShape!$O$2:$P$50, 2, 0), IF(VALUE(MID(AU136,1,1))&gt;=7, ", "&amp;VLOOKUP(VALUE(MID(AU136,3,1)), TxtPanelShape!$O$2:$P$50, 2, 0),"")),"")</f>
        <v/>
      </c>
      <c r="AY136" s="79" t="str">
        <f>IFERROR("; "&amp;VLOOKUP(VALUE(MID(AU136,4,1)), TxtPanelShape!$V$2:$W$50,2,0),"")</f>
        <v/>
      </c>
      <c r="AZ136" s="79" t="str">
        <f t="shared" si="37"/>
        <v/>
      </c>
      <c r="BA136" s="71"/>
      <c r="BB136" s="79" t="str">
        <f>IFERROR(IF(VALUE(MID(BA136,1,1))=1, VLOOKUP(VALUE(MID(BA136,1,1)), TxtPanelShape!$A$2:$C$50, 3, 0), (IF(VALUE(MID(BA136,1,1))&gt;=7, VLOOKUP(VALUE(MID(BA136,1,1)), TxtPanelShape!$A$2:$C$50, 3, 0),VLOOKUP(VALUE(MID(BA136,1,2)),TxtPanelShape!$A$2:$C$50,3,0)))), "")</f>
        <v/>
      </c>
      <c r="BC136" s="79" t="str">
        <f>IFERROR(IF(VALUE(MID(BA136,1,1))=1, ", "&amp;VLOOKUP(VALUE(MID(BA136,2,1)), TxtPanelShape!$H$2:$I$50, 2, 0), IF(VALUE(MID(BA136,1,1))&gt;=7, ", "&amp;VLOOKUP(VALUE(MID(BA136,2,1)), TxtPanelShape!$H$2:$I$50, 2, 0),"")), "")</f>
        <v/>
      </c>
      <c r="BD136" s="79" t="str">
        <f>IFERROR(IF(VALUE(MID(BA136,1,1))=1, ", "&amp;VLOOKUP(VALUE(MID(BA136,3,1)), TxtPanelShape!$O$2:$P$50, 2, 0), IF(VALUE(MID(BA136,1,1))&gt;=7, ", "&amp;VLOOKUP(VALUE(MID(BA136,3,1)), TxtPanelShape!$O$2:$P$50, 2, 0),"")),"")</f>
        <v/>
      </c>
      <c r="BE136" s="79" t="str">
        <f>IFERROR("; "&amp;VLOOKUP(VALUE(MID(BA136,4,1)), TxtPanelShape!$V$2:$W$50,2,0),"")</f>
        <v/>
      </c>
      <c r="BF136" s="79" t="str">
        <f t="shared" si="38"/>
        <v/>
      </c>
      <c r="BG136" s="71"/>
      <c r="BH136" s="79" t="str">
        <f>IFERROR(VLOOKUP(BG136, TxtPanelDefinition!$A$2:$B$50, 2, 0),"")</f>
        <v/>
      </c>
      <c r="BI136" s="71"/>
      <c r="BJ136" s="79" t="str">
        <f>IFERROR(VLOOKUP(BI136, TxtPanelDefinition!$A$2:$B$50, 2, 0),"")</f>
        <v/>
      </c>
      <c r="BK136" s="71"/>
      <c r="BL136" s="79" t="str">
        <f>IFERROR(VLOOKUP(BK136, InscrTechniques!$A$2:$B$50, 2, 0),"")</f>
        <v/>
      </c>
      <c r="BM136" s="71"/>
      <c r="BN136" s="79" t="str">
        <f>IFERROR(VLOOKUP(BM136, InscrTechniques!$A$2:$B$50, 2, 0),"")</f>
        <v/>
      </c>
      <c r="BO136" s="71"/>
      <c r="BP136" s="79" t="str">
        <f>IFERROR(VLOOKUP(BO136, InscrTechniques!$A$2:$B$50, 2, 0),"")</f>
        <v/>
      </c>
      <c r="BQ136" s="71"/>
      <c r="BR136" s="79" t="str">
        <f>IFERROR(VLOOKUP(BQ136, InscrTechniques!$A$2:$B$50, 2, 0),"")</f>
        <v/>
      </c>
      <c r="BS136" s="71"/>
      <c r="BT136" s="79" t="str">
        <f>IFERROR(VLOOKUP(BS136, InscrTechniques!$A$2:$B$50, 2, 0),"")</f>
        <v/>
      </c>
      <c r="BU136" s="71"/>
      <c r="BV136" s="79" t="str">
        <f>IFERROR(VLOOKUP(BU136, InscrTechniques!$A$2:$B$50, 2, 0),"")</f>
        <v/>
      </c>
      <c r="BW136" s="125"/>
      <c r="BX136" s="79" t="str">
        <f>IFERROR(VLOOKUP(BW136, InscrTechniques!$A$2:$B$50, 2, 0),"")</f>
        <v/>
      </c>
      <c r="BY136" s="125"/>
      <c r="BZ136" s="79" t="str">
        <f>IFERROR(VLOOKUP(BY136, InscrTechniques!$A$2:$B$50, 2, 0),"")</f>
        <v/>
      </c>
      <c r="CA136" s="74"/>
      <c r="CB136" s="114" t="str">
        <f>IFERROR(VLOOKUP(CA136, LetterStyle!$A$2:$B$50, 2, 0),"")</f>
        <v/>
      </c>
      <c r="CC136" s="74"/>
      <c r="CD136" s="114" t="str">
        <f>IFERROR(VLOOKUP(CC136, LetterStyle!$A$2:$B$50, 2, 0),"")</f>
        <v/>
      </c>
      <c r="CE136" s="74"/>
      <c r="CF136" s="114" t="str">
        <f>IFERROR(VLOOKUP(CE136, LetterStyle!$A$2:$B$50, 2, 0),"")</f>
        <v/>
      </c>
      <c r="CG136" s="74"/>
      <c r="CH136" s="79" t="str">
        <f>IFERROR(VLOOKUP(CG136, LetterStyle!$A$2:$B$50, 2, 0),"")</f>
        <v/>
      </c>
      <c r="CI136" s="71"/>
      <c r="CJ136" s="79" t="str">
        <f>IFERROR(VLOOKUP(CI136, DecMotifs!$A$1:$B$306, 2, 0),"")</f>
        <v/>
      </c>
      <c r="CK136" s="71"/>
      <c r="CL136" s="79" t="str">
        <f>IFERROR(VLOOKUP(CK136, DecMotifs!$A$1:$B$306, 2, 0),"")</f>
        <v/>
      </c>
      <c r="CM136" s="71"/>
      <c r="CN136" s="79" t="str">
        <f>IFERROR(VLOOKUP(CM136, DecMotifs!$A$1:$B$306, 2, 0),"")</f>
        <v/>
      </c>
      <c r="CO136" s="71"/>
      <c r="CP136" s="79" t="str">
        <f>IFERROR(VLOOKUP(CO136, MarginalDec!$A$2:$B$253, 2, 0),"")</f>
        <v/>
      </c>
      <c r="CQ136" s="71"/>
      <c r="CR136" s="79" t="str">
        <f>IFERROR(VLOOKUP(CQ136, MarginalDec!$A$2:$B$253, 2, 0),"")</f>
        <v/>
      </c>
      <c r="CS136" s="71"/>
      <c r="CT136" s="79" t="str">
        <f>IFERROR(VLOOKUP(CS136, MarginalDec!$A$2:$B$253, 2, 0),"")</f>
        <v/>
      </c>
      <c r="CU136" s="71"/>
      <c r="CV136" s="79" t="str">
        <f>IF(ISBLANK(CU136),"", IFERROR(VLOOKUP(CU136, Tooling!$A$2:$B$252, 2, 0),""))</f>
        <v/>
      </c>
      <c r="CW136" s="71"/>
      <c r="CX136" s="79" t="str">
        <f>IF(ISBLANK(CW136),"", IFERROR(VLOOKUP(CW136, Tooling!$A$2:$B$252, 2, 0),""))</f>
        <v/>
      </c>
      <c r="CY136" s="71"/>
      <c r="CZ136" s="79" t="str">
        <f>IF(ISBLANK(CY136),"", IFERROR(VLOOKUP(CY136, Repairs!$A$2:$B$252, 2, 0),""))</f>
        <v/>
      </c>
      <c r="DA136" s="77"/>
      <c r="DB136" s="71"/>
      <c r="DC136" s="79" t="str">
        <f>IFERROR(VLOOKUP(DB136, DatingReason!$A$2:$B$252, 2, 0),"")</f>
        <v/>
      </c>
      <c r="DD136" s="123" t="str">
        <f t="shared" si="39"/>
        <v/>
      </c>
      <c r="DF136" s="119" t="str">
        <f t="array" ref="DF136">IF(AND($B136&lt;&gt;"", $DE136&lt;&gt;"", $DE136&lt;&gt;"No"),MAX(IF($B136=PEOPLE!$B$4:$B$1000, PEOPLE!$Q$4:$Q$1000,""))+100,"")</f>
        <v/>
      </c>
      <c r="DG136" s="68"/>
      <c r="DH136" s="76">
        <f>COUNTIF(PEOPLE!B:B, MEMORIALS!B136)</f>
        <v>0</v>
      </c>
      <c r="DI136" s="82"/>
      <c r="DJ136" s="82"/>
      <c r="DK136" s="82"/>
      <c r="DL136" s="68"/>
      <c r="DM136" s="68"/>
      <c r="DN136" s="68"/>
      <c r="DO136" s="68"/>
      <c r="DP136" s="68"/>
    </row>
    <row r="137" spans="1:120" ht="15" customHeight="1" x14ac:dyDescent="0.25">
      <c r="A137" s="68"/>
      <c r="B137" s="69"/>
      <c r="C137" s="68"/>
      <c r="D137" s="68"/>
      <c r="E137" s="70" t="str">
        <f>IF(D137="","",VLOOKUP(D137,Denomination!$A$2:$B$50, 2, 0))</f>
        <v/>
      </c>
      <c r="F137" s="68"/>
      <c r="G137" s="71"/>
      <c r="H137" s="70" t="str">
        <f>IF(G137="","",VLOOKUP(G137,MCondition!$A$2:$B$50, 2, 0))</f>
        <v/>
      </c>
      <c r="I137" s="72"/>
      <c r="J137" s="71"/>
      <c r="K137" s="70" t="str">
        <f>IF(J137="","",VLOOKUP(J137,ICondition!$A$2:$B$50, 2, 0))</f>
        <v/>
      </c>
      <c r="L137" s="73"/>
      <c r="M137" s="73"/>
      <c r="N137" s="73"/>
      <c r="O137" s="73"/>
      <c r="P137" s="73"/>
      <c r="Q137" s="73"/>
      <c r="R137" s="78"/>
      <c r="S137" s="79" t="str">
        <f>IFERROR(VLOOKUP(R137,Material!$A$2:$B$59, 2, 0),"")</f>
        <v/>
      </c>
      <c r="T137" s="71"/>
      <c r="U137" s="79" t="str">
        <f>IFERROR(VLOOKUP(T137,Material!$A$2:$B$59, 2, 0),"")</f>
        <v/>
      </c>
      <c r="V137" s="71"/>
      <c r="W137" s="79" t="str">
        <f>IFERROR(VLOOKUP(V137,Material!$A$2:$B$59, 2, 0),"")</f>
        <v/>
      </c>
      <c r="X137" s="71"/>
      <c r="Y137" s="79" t="str">
        <f>IFERROR(VLOOKUP(X137,Material!$A$2:$B$59, 2, 0),"")</f>
        <v/>
      </c>
      <c r="Z137" s="71"/>
      <c r="AA137" s="79" t="str">
        <f>IFERROR(VLOOKUP(Z137,Material!$A$2:$B$59, 2, 0),"")</f>
        <v/>
      </c>
      <c r="AB137" s="74"/>
      <c r="AC137" s="75" t="e">
        <f t="shared" si="28"/>
        <v>#VALUE!</v>
      </c>
      <c r="AD137" s="75" t="e">
        <f t="shared" si="29"/>
        <v>#VALUE!</v>
      </c>
      <c r="AE137" s="75" t="e">
        <f t="shared" si="31"/>
        <v>#VALUE!</v>
      </c>
      <c r="AF137" s="75" t="e">
        <f t="shared" si="30"/>
        <v>#VALUE!</v>
      </c>
      <c r="AG137" s="75" t="e">
        <f t="shared" si="32"/>
        <v>#VALUE!</v>
      </c>
      <c r="AH137" s="75" t="e">
        <f t="shared" si="33"/>
        <v>#VALUE!</v>
      </c>
      <c r="AI137" s="75" t="e">
        <f t="shared" si="34"/>
        <v>#VALUE!</v>
      </c>
      <c r="AJ137" s="80" t="e">
        <f t="shared" si="35"/>
        <v>#VALUE!</v>
      </c>
      <c r="AK137" s="79" t="str">
        <f>(IFERROR(VLOOKUP(AB137,Categories!$A$2:$B$20,2,1),""))</f>
        <v/>
      </c>
      <c r="AL137" s="79" t="str">
        <f ca="1">IFERROR(VLOOKUP((HLOOKUP((VLOOKUP($AB137,Categories!$A$2:$F$20,3,1)), $AB$3:$AJ137, (ROW()-ROW($AB$3)+1), 0)), INDIRECT(VLOOKUP($AB137,Categories!$A$2:$F$20,6,1)),2,0),AK137)</f>
        <v/>
      </c>
      <c r="AM137" s="79" t="str">
        <f ca="1">IFERROR(VLOOKUP((HLOOKUP((VLOOKUP($AB137,Categories!$A$2:$F$20,4,1)),$AB$3:$AJ137,(ROW()-ROW($AB$3)+1),0)),INDIRECT(VLOOKUP($AB137,Categories!$A$2:$H$20,7,1)),2,0),"")</f>
        <v/>
      </c>
      <c r="AN137" s="79" t="str">
        <f ca="1">IFERROR(VLOOKUP((HLOOKUP((VLOOKUP($AB137,Categories!$A$2:$F$20,5,1)), $AB$3:$AJ137, (ROW()-ROW($AB$3)+1), 0)), INDIRECT(VLOOKUP($AB137,Categories!$A$2:$H$20,8,1)),2,0),"")</f>
        <v/>
      </c>
      <c r="AO137" s="79" t="str">
        <f t="shared" ca="1" si="36"/>
        <v/>
      </c>
      <c r="AP137" s="81"/>
      <c r="AQ137" s="70" t="str">
        <f>IFERROR(VLOOKUP(VALUE(MID(AP137,1,1)),AdditionalElements!$A$2:$B$50,2,0),"")</f>
        <v/>
      </c>
      <c r="AR137" s="70" t="str">
        <f>IFERROR(VLOOKUP(VALUE(MID(AP137,2,1)),AdditionalElements!$H$2:$I$50,2,0),"")</f>
        <v/>
      </c>
      <c r="AS137" s="70" t="str">
        <f>IFERROR(VLOOKUP(VALUE(MID(AP137,3,1)),AdditionalElements!$O$2:$P$50,2,0),"")</f>
        <v/>
      </c>
      <c r="AT137" s="70" t="str">
        <f>IFERROR(VLOOKUP(VALUE(MID(AP137,4,1)),AdditionalElements!$V$2:$W$50,2,0),"")</f>
        <v/>
      </c>
      <c r="AU137" s="71"/>
      <c r="AV137" s="79" t="str">
        <f>IFERROR(IF(VALUE(MID(AU137,1,1))=1, VLOOKUP(VALUE(MID(AU137,1,1)), TxtPanelShape!$A$2:$C$50, 3, 0), (IF(VALUE(MID(AU137,1,1))&gt;=7, VLOOKUP(VALUE(MID(AU137,1,1)), TxtPanelShape!$A$2:$C$50, 3, 0),VLOOKUP(VALUE(MID(AU137,1,2)),TxtPanelShape!$A$2:$C$50,3,0)))), "")</f>
        <v/>
      </c>
      <c r="AW137" s="79" t="str">
        <f>IFERROR(IF(VALUE(MID(AU137,1,1))=1, ", "&amp;VLOOKUP(VALUE(MID(AU137,2,1)), TxtPanelShape!$H$2:$I$50, 2, 0), IF(VALUE(MID(AU137,1,1))&gt;=7, ", "&amp;VLOOKUP(VALUE(MID(AU137,2,1)), TxtPanelShape!$H$2:$I$50, 2, 0),"")), "")</f>
        <v/>
      </c>
      <c r="AX137" s="79" t="str">
        <f>IFERROR(IF(VALUE(MID(AU137,1,1))=1, ", "&amp;VLOOKUP(VALUE(MID(AU137,3,1)), TxtPanelShape!$O$2:$P$50, 2, 0), IF(VALUE(MID(AU137,1,1))&gt;=7, ", "&amp;VLOOKUP(VALUE(MID(AU137,3,1)), TxtPanelShape!$O$2:$P$50, 2, 0),"")),"")</f>
        <v/>
      </c>
      <c r="AY137" s="79" t="str">
        <f>IFERROR("; "&amp;VLOOKUP(VALUE(MID(AU137,4,1)), TxtPanelShape!$V$2:$W$50,2,0),"")</f>
        <v/>
      </c>
      <c r="AZ137" s="79" t="str">
        <f t="shared" si="37"/>
        <v/>
      </c>
      <c r="BA137" s="71"/>
      <c r="BB137" s="79" t="str">
        <f>IFERROR(IF(VALUE(MID(BA137,1,1))=1, VLOOKUP(VALUE(MID(BA137,1,1)), TxtPanelShape!$A$2:$C$50, 3, 0), (IF(VALUE(MID(BA137,1,1))&gt;=7, VLOOKUP(VALUE(MID(BA137,1,1)), TxtPanelShape!$A$2:$C$50, 3, 0),VLOOKUP(VALUE(MID(BA137,1,2)),TxtPanelShape!$A$2:$C$50,3,0)))), "")</f>
        <v/>
      </c>
      <c r="BC137" s="79" t="str">
        <f>IFERROR(IF(VALUE(MID(BA137,1,1))=1, ", "&amp;VLOOKUP(VALUE(MID(BA137,2,1)), TxtPanelShape!$H$2:$I$50, 2, 0), IF(VALUE(MID(BA137,1,1))&gt;=7, ", "&amp;VLOOKUP(VALUE(MID(BA137,2,1)), TxtPanelShape!$H$2:$I$50, 2, 0),"")), "")</f>
        <v/>
      </c>
      <c r="BD137" s="79" t="str">
        <f>IFERROR(IF(VALUE(MID(BA137,1,1))=1, ", "&amp;VLOOKUP(VALUE(MID(BA137,3,1)), TxtPanelShape!$O$2:$P$50, 2, 0), IF(VALUE(MID(BA137,1,1))&gt;=7, ", "&amp;VLOOKUP(VALUE(MID(BA137,3,1)), TxtPanelShape!$O$2:$P$50, 2, 0),"")),"")</f>
        <v/>
      </c>
      <c r="BE137" s="79" t="str">
        <f>IFERROR("; "&amp;VLOOKUP(VALUE(MID(BA137,4,1)), TxtPanelShape!$V$2:$W$50,2,0),"")</f>
        <v/>
      </c>
      <c r="BF137" s="79" t="str">
        <f t="shared" si="38"/>
        <v/>
      </c>
      <c r="BG137" s="71"/>
      <c r="BH137" s="79" t="str">
        <f>IFERROR(VLOOKUP(BG137, TxtPanelDefinition!$A$2:$B$50, 2, 0),"")</f>
        <v/>
      </c>
      <c r="BI137" s="71"/>
      <c r="BJ137" s="79" t="str">
        <f>IFERROR(VLOOKUP(BI137, TxtPanelDefinition!$A$2:$B$50, 2, 0),"")</f>
        <v/>
      </c>
      <c r="BK137" s="71"/>
      <c r="BL137" s="79" t="str">
        <f>IFERROR(VLOOKUP(BK137, InscrTechniques!$A$2:$B$50, 2, 0),"")</f>
        <v/>
      </c>
      <c r="BM137" s="71"/>
      <c r="BN137" s="79" t="str">
        <f>IFERROR(VLOOKUP(BM137, InscrTechniques!$A$2:$B$50, 2, 0),"")</f>
        <v/>
      </c>
      <c r="BO137" s="71"/>
      <c r="BP137" s="79" t="str">
        <f>IFERROR(VLOOKUP(BO137, InscrTechniques!$A$2:$B$50, 2, 0),"")</f>
        <v/>
      </c>
      <c r="BQ137" s="71"/>
      <c r="BR137" s="79" t="str">
        <f>IFERROR(VLOOKUP(BQ137, InscrTechniques!$A$2:$B$50, 2, 0),"")</f>
        <v/>
      </c>
      <c r="BS137" s="71"/>
      <c r="BT137" s="79" t="str">
        <f>IFERROR(VLOOKUP(BS137, InscrTechniques!$A$2:$B$50, 2, 0),"")</f>
        <v/>
      </c>
      <c r="BU137" s="71"/>
      <c r="BV137" s="79" t="str">
        <f>IFERROR(VLOOKUP(BU137, InscrTechniques!$A$2:$B$50, 2, 0),"")</f>
        <v/>
      </c>
      <c r="BW137" s="125"/>
      <c r="BX137" s="79" t="str">
        <f>IFERROR(VLOOKUP(BW137, InscrTechniques!$A$2:$B$50, 2, 0),"")</f>
        <v/>
      </c>
      <c r="BY137" s="125"/>
      <c r="BZ137" s="79" t="str">
        <f>IFERROR(VLOOKUP(BY137, InscrTechniques!$A$2:$B$50, 2, 0),"")</f>
        <v/>
      </c>
      <c r="CA137" s="74"/>
      <c r="CB137" s="114" t="str">
        <f>IFERROR(VLOOKUP(CA137, LetterStyle!$A$2:$B$50, 2, 0),"")</f>
        <v/>
      </c>
      <c r="CC137" s="74"/>
      <c r="CD137" s="114" t="str">
        <f>IFERROR(VLOOKUP(CC137, LetterStyle!$A$2:$B$50, 2, 0),"")</f>
        <v/>
      </c>
      <c r="CE137" s="74"/>
      <c r="CF137" s="114" t="str">
        <f>IFERROR(VLOOKUP(CE137, LetterStyle!$A$2:$B$50, 2, 0),"")</f>
        <v/>
      </c>
      <c r="CG137" s="74"/>
      <c r="CH137" s="79" t="str">
        <f>IFERROR(VLOOKUP(CG137, LetterStyle!$A$2:$B$50, 2, 0),"")</f>
        <v/>
      </c>
      <c r="CI137" s="71"/>
      <c r="CJ137" s="79" t="str">
        <f>IFERROR(VLOOKUP(CI137, DecMotifs!$A$1:$B$306, 2, 0),"")</f>
        <v/>
      </c>
      <c r="CK137" s="71"/>
      <c r="CL137" s="79" t="str">
        <f>IFERROR(VLOOKUP(CK137, DecMotifs!$A$1:$B$306, 2, 0),"")</f>
        <v/>
      </c>
      <c r="CM137" s="71"/>
      <c r="CN137" s="79" t="str">
        <f>IFERROR(VLOOKUP(CM137, DecMotifs!$A$1:$B$306, 2, 0),"")</f>
        <v/>
      </c>
      <c r="CO137" s="71"/>
      <c r="CP137" s="79" t="str">
        <f>IFERROR(VLOOKUP(CO137, MarginalDec!$A$2:$B$253, 2, 0),"")</f>
        <v/>
      </c>
      <c r="CQ137" s="71"/>
      <c r="CR137" s="79" t="str">
        <f>IFERROR(VLOOKUP(CQ137, MarginalDec!$A$2:$B$253, 2, 0),"")</f>
        <v/>
      </c>
      <c r="CS137" s="71"/>
      <c r="CT137" s="79" t="str">
        <f>IFERROR(VLOOKUP(CS137, MarginalDec!$A$2:$B$253, 2, 0),"")</f>
        <v/>
      </c>
      <c r="CU137" s="71"/>
      <c r="CV137" s="79" t="str">
        <f>IF(ISBLANK(CU137),"", IFERROR(VLOOKUP(CU137, Tooling!$A$2:$B$252, 2, 0),""))</f>
        <v/>
      </c>
      <c r="CW137" s="71"/>
      <c r="CX137" s="79" t="str">
        <f>IF(ISBLANK(CW137),"", IFERROR(VLOOKUP(CW137, Tooling!$A$2:$B$252, 2, 0),""))</f>
        <v/>
      </c>
      <c r="CY137" s="71"/>
      <c r="CZ137" s="79" t="str">
        <f>IF(ISBLANK(CY137),"", IFERROR(VLOOKUP(CY137, Repairs!$A$2:$B$252, 2, 0),""))</f>
        <v/>
      </c>
      <c r="DA137" s="77"/>
      <c r="DB137" s="71"/>
      <c r="DC137" s="79" t="str">
        <f>IFERROR(VLOOKUP(DB137, DatingReason!$A$2:$B$252, 2, 0),"")</f>
        <v/>
      </c>
      <c r="DD137" s="123" t="str">
        <f t="shared" si="39"/>
        <v/>
      </c>
      <c r="DF137" s="119" t="str">
        <f t="array" ref="DF137">IF(AND($B137&lt;&gt;"", $DE137&lt;&gt;"", $DE137&lt;&gt;"No"),MAX(IF($B137=PEOPLE!$B$4:$B$1000, PEOPLE!$Q$4:$Q$1000,""))+100,"")</f>
        <v/>
      </c>
      <c r="DG137" s="68"/>
      <c r="DH137" s="76">
        <f>COUNTIF(PEOPLE!B:B, MEMORIALS!B137)</f>
        <v>0</v>
      </c>
      <c r="DI137" s="82"/>
      <c r="DJ137" s="82"/>
      <c r="DK137" s="82"/>
      <c r="DL137" s="68"/>
      <c r="DM137" s="68"/>
      <c r="DN137" s="68"/>
      <c r="DO137" s="68"/>
      <c r="DP137" s="68"/>
    </row>
    <row r="138" spans="1:120" ht="15" customHeight="1" x14ac:dyDescent="0.25">
      <c r="A138" s="68"/>
      <c r="B138" s="69"/>
      <c r="C138" s="68"/>
      <c r="D138" s="68"/>
      <c r="E138" s="70" t="str">
        <f>IF(D138="","",VLOOKUP(D138,Denomination!$A$2:$B$50, 2, 0))</f>
        <v/>
      </c>
      <c r="F138" s="68"/>
      <c r="G138" s="71"/>
      <c r="H138" s="70" t="str">
        <f>IF(G138="","",VLOOKUP(G138,MCondition!$A$2:$B$50, 2, 0))</f>
        <v/>
      </c>
      <c r="I138" s="72"/>
      <c r="J138" s="71"/>
      <c r="K138" s="70" t="str">
        <f>IF(J138="","",VLOOKUP(J138,ICondition!$A$2:$B$50, 2, 0))</f>
        <v/>
      </c>
      <c r="L138" s="73"/>
      <c r="M138" s="73"/>
      <c r="N138" s="73"/>
      <c r="O138" s="73"/>
      <c r="P138" s="73"/>
      <c r="Q138" s="73"/>
      <c r="R138" s="78"/>
      <c r="S138" s="79" t="str">
        <f>IFERROR(VLOOKUP(R138,Material!$A$2:$B$59, 2, 0),"")</f>
        <v/>
      </c>
      <c r="T138" s="71"/>
      <c r="U138" s="79" t="str">
        <f>IFERROR(VLOOKUP(T138,Material!$A$2:$B$59, 2, 0),"")</f>
        <v/>
      </c>
      <c r="V138" s="71"/>
      <c r="W138" s="79" t="str">
        <f>IFERROR(VLOOKUP(V138,Material!$A$2:$B$59, 2, 0),"")</f>
        <v/>
      </c>
      <c r="X138" s="71"/>
      <c r="Y138" s="79" t="str">
        <f>IFERROR(VLOOKUP(X138,Material!$A$2:$B$59, 2, 0),"")</f>
        <v/>
      </c>
      <c r="Z138" s="71"/>
      <c r="AA138" s="79" t="str">
        <f>IFERROR(VLOOKUP(Z138,Material!$A$2:$B$59, 2, 0),"")</f>
        <v/>
      </c>
      <c r="AB138" s="74"/>
      <c r="AC138" s="75" t="e">
        <f t="shared" si="28"/>
        <v>#VALUE!</v>
      </c>
      <c r="AD138" s="75" t="e">
        <f t="shared" si="29"/>
        <v>#VALUE!</v>
      </c>
      <c r="AE138" s="75" t="e">
        <f t="shared" si="31"/>
        <v>#VALUE!</v>
      </c>
      <c r="AF138" s="75" t="e">
        <f t="shared" si="30"/>
        <v>#VALUE!</v>
      </c>
      <c r="AG138" s="75" t="e">
        <f t="shared" si="32"/>
        <v>#VALUE!</v>
      </c>
      <c r="AH138" s="75" t="e">
        <f t="shared" si="33"/>
        <v>#VALUE!</v>
      </c>
      <c r="AI138" s="75" t="e">
        <f t="shared" si="34"/>
        <v>#VALUE!</v>
      </c>
      <c r="AJ138" s="80" t="e">
        <f t="shared" si="35"/>
        <v>#VALUE!</v>
      </c>
      <c r="AK138" s="79" t="str">
        <f>(IFERROR(VLOOKUP(AB138,Categories!$A$2:$B$20,2,1),""))</f>
        <v/>
      </c>
      <c r="AL138" s="79" t="str">
        <f ca="1">IFERROR(VLOOKUP((HLOOKUP((VLOOKUP($AB138,Categories!$A$2:$F$20,3,1)), $AB$3:$AJ138, (ROW()-ROW($AB$3)+1), 0)), INDIRECT(VLOOKUP($AB138,Categories!$A$2:$F$20,6,1)),2,0),AK138)</f>
        <v/>
      </c>
      <c r="AM138" s="79" t="str">
        <f ca="1">IFERROR(VLOOKUP((HLOOKUP((VLOOKUP($AB138,Categories!$A$2:$F$20,4,1)),$AB$3:$AJ138,(ROW()-ROW($AB$3)+1),0)),INDIRECT(VLOOKUP($AB138,Categories!$A$2:$H$20,7,1)),2,0),"")</f>
        <v/>
      </c>
      <c r="AN138" s="79" t="str">
        <f ca="1">IFERROR(VLOOKUP((HLOOKUP((VLOOKUP($AB138,Categories!$A$2:$F$20,5,1)), $AB$3:$AJ138, (ROW()-ROW($AB$3)+1), 0)), INDIRECT(VLOOKUP($AB138,Categories!$A$2:$H$20,8,1)),2,0),"")</f>
        <v/>
      </c>
      <c r="AO138" s="79" t="str">
        <f t="shared" ca="1" si="36"/>
        <v/>
      </c>
      <c r="AP138" s="81"/>
      <c r="AQ138" s="70" t="str">
        <f>IFERROR(VLOOKUP(VALUE(MID(AP138,1,1)),AdditionalElements!$A$2:$B$50,2,0),"")</f>
        <v/>
      </c>
      <c r="AR138" s="70" t="str">
        <f>IFERROR(VLOOKUP(VALUE(MID(AP138,2,1)),AdditionalElements!$H$2:$I$50,2,0),"")</f>
        <v/>
      </c>
      <c r="AS138" s="70" t="str">
        <f>IFERROR(VLOOKUP(VALUE(MID(AP138,3,1)),AdditionalElements!$O$2:$P$50,2,0),"")</f>
        <v/>
      </c>
      <c r="AT138" s="70" t="str">
        <f>IFERROR(VLOOKUP(VALUE(MID(AP138,4,1)),AdditionalElements!$V$2:$W$50,2,0),"")</f>
        <v/>
      </c>
      <c r="AU138" s="71"/>
      <c r="AV138" s="79" t="str">
        <f>IFERROR(IF(VALUE(MID(AU138,1,1))=1, VLOOKUP(VALUE(MID(AU138,1,1)), TxtPanelShape!$A$2:$C$50, 3, 0), (IF(VALUE(MID(AU138,1,1))&gt;=7, VLOOKUP(VALUE(MID(AU138,1,1)), TxtPanelShape!$A$2:$C$50, 3, 0),VLOOKUP(VALUE(MID(AU138,1,2)),TxtPanelShape!$A$2:$C$50,3,0)))), "")</f>
        <v/>
      </c>
      <c r="AW138" s="79" t="str">
        <f>IFERROR(IF(VALUE(MID(AU138,1,1))=1, ", "&amp;VLOOKUP(VALUE(MID(AU138,2,1)), TxtPanelShape!$H$2:$I$50, 2, 0), IF(VALUE(MID(AU138,1,1))&gt;=7, ", "&amp;VLOOKUP(VALUE(MID(AU138,2,1)), TxtPanelShape!$H$2:$I$50, 2, 0),"")), "")</f>
        <v/>
      </c>
      <c r="AX138" s="79" t="str">
        <f>IFERROR(IF(VALUE(MID(AU138,1,1))=1, ", "&amp;VLOOKUP(VALUE(MID(AU138,3,1)), TxtPanelShape!$O$2:$P$50, 2, 0), IF(VALUE(MID(AU138,1,1))&gt;=7, ", "&amp;VLOOKUP(VALUE(MID(AU138,3,1)), TxtPanelShape!$O$2:$P$50, 2, 0),"")),"")</f>
        <v/>
      </c>
      <c r="AY138" s="79" t="str">
        <f>IFERROR("; "&amp;VLOOKUP(VALUE(MID(AU138,4,1)), TxtPanelShape!$V$2:$W$50,2,0),"")</f>
        <v/>
      </c>
      <c r="AZ138" s="79" t="str">
        <f t="shared" si="37"/>
        <v/>
      </c>
      <c r="BA138" s="71"/>
      <c r="BB138" s="79" t="str">
        <f>IFERROR(IF(VALUE(MID(BA138,1,1))=1, VLOOKUP(VALUE(MID(BA138,1,1)), TxtPanelShape!$A$2:$C$50, 3, 0), (IF(VALUE(MID(BA138,1,1))&gt;=7, VLOOKUP(VALUE(MID(BA138,1,1)), TxtPanelShape!$A$2:$C$50, 3, 0),VLOOKUP(VALUE(MID(BA138,1,2)),TxtPanelShape!$A$2:$C$50,3,0)))), "")</f>
        <v/>
      </c>
      <c r="BC138" s="79" t="str">
        <f>IFERROR(IF(VALUE(MID(BA138,1,1))=1, ", "&amp;VLOOKUP(VALUE(MID(BA138,2,1)), TxtPanelShape!$H$2:$I$50, 2, 0), IF(VALUE(MID(BA138,1,1))&gt;=7, ", "&amp;VLOOKUP(VALUE(MID(BA138,2,1)), TxtPanelShape!$H$2:$I$50, 2, 0),"")), "")</f>
        <v/>
      </c>
      <c r="BD138" s="79" t="str">
        <f>IFERROR(IF(VALUE(MID(BA138,1,1))=1, ", "&amp;VLOOKUP(VALUE(MID(BA138,3,1)), TxtPanelShape!$O$2:$P$50, 2, 0), IF(VALUE(MID(BA138,1,1))&gt;=7, ", "&amp;VLOOKUP(VALUE(MID(BA138,3,1)), TxtPanelShape!$O$2:$P$50, 2, 0),"")),"")</f>
        <v/>
      </c>
      <c r="BE138" s="79" t="str">
        <f>IFERROR("; "&amp;VLOOKUP(VALUE(MID(BA138,4,1)), TxtPanelShape!$V$2:$W$50,2,0),"")</f>
        <v/>
      </c>
      <c r="BF138" s="79" t="str">
        <f t="shared" si="38"/>
        <v/>
      </c>
      <c r="BG138" s="71"/>
      <c r="BH138" s="79" t="str">
        <f>IFERROR(VLOOKUP(BG138, TxtPanelDefinition!$A$2:$B$50, 2, 0),"")</f>
        <v/>
      </c>
      <c r="BI138" s="71"/>
      <c r="BJ138" s="79" t="str">
        <f>IFERROR(VLOOKUP(BI138, TxtPanelDefinition!$A$2:$B$50, 2, 0),"")</f>
        <v/>
      </c>
      <c r="BK138" s="71"/>
      <c r="BL138" s="79" t="str">
        <f>IFERROR(VLOOKUP(BK138, InscrTechniques!$A$2:$B$50, 2, 0),"")</f>
        <v/>
      </c>
      <c r="BM138" s="71"/>
      <c r="BN138" s="79" t="str">
        <f>IFERROR(VLOOKUP(BM138, InscrTechniques!$A$2:$B$50, 2, 0),"")</f>
        <v/>
      </c>
      <c r="BO138" s="71"/>
      <c r="BP138" s="79" t="str">
        <f>IFERROR(VLOOKUP(BO138, InscrTechniques!$A$2:$B$50, 2, 0),"")</f>
        <v/>
      </c>
      <c r="BQ138" s="71"/>
      <c r="BR138" s="79" t="str">
        <f>IFERROR(VLOOKUP(BQ138, InscrTechniques!$A$2:$B$50, 2, 0),"")</f>
        <v/>
      </c>
      <c r="BS138" s="71"/>
      <c r="BT138" s="79" t="str">
        <f>IFERROR(VLOOKUP(BS138, InscrTechniques!$A$2:$B$50, 2, 0),"")</f>
        <v/>
      </c>
      <c r="BU138" s="71"/>
      <c r="BV138" s="79" t="str">
        <f>IFERROR(VLOOKUP(BU138, InscrTechniques!$A$2:$B$50, 2, 0),"")</f>
        <v/>
      </c>
      <c r="BW138" s="125"/>
      <c r="BX138" s="79" t="str">
        <f>IFERROR(VLOOKUP(BW138, InscrTechniques!$A$2:$B$50, 2, 0),"")</f>
        <v/>
      </c>
      <c r="BY138" s="125"/>
      <c r="BZ138" s="79" t="str">
        <f>IFERROR(VLOOKUP(BY138, InscrTechniques!$A$2:$B$50, 2, 0),"")</f>
        <v/>
      </c>
      <c r="CA138" s="74"/>
      <c r="CB138" s="114" t="str">
        <f>IFERROR(VLOOKUP(CA138, LetterStyle!$A$2:$B$50, 2, 0),"")</f>
        <v/>
      </c>
      <c r="CC138" s="74"/>
      <c r="CD138" s="114" t="str">
        <f>IFERROR(VLOOKUP(CC138, LetterStyle!$A$2:$B$50, 2, 0),"")</f>
        <v/>
      </c>
      <c r="CE138" s="74"/>
      <c r="CF138" s="114" t="str">
        <f>IFERROR(VLOOKUP(CE138, LetterStyle!$A$2:$B$50, 2, 0),"")</f>
        <v/>
      </c>
      <c r="CG138" s="74"/>
      <c r="CH138" s="79" t="str">
        <f>IFERROR(VLOOKUP(CG138, LetterStyle!$A$2:$B$50, 2, 0),"")</f>
        <v/>
      </c>
      <c r="CI138" s="71"/>
      <c r="CJ138" s="79" t="str">
        <f>IFERROR(VLOOKUP(CI138, DecMotifs!$A$1:$B$306, 2, 0),"")</f>
        <v/>
      </c>
      <c r="CK138" s="71"/>
      <c r="CL138" s="79" t="str">
        <f>IFERROR(VLOOKUP(CK138, DecMotifs!$A$1:$B$306, 2, 0),"")</f>
        <v/>
      </c>
      <c r="CM138" s="71"/>
      <c r="CN138" s="79" t="str">
        <f>IFERROR(VLOOKUP(CM138, DecMotifs!$A$1:$B$306, 2, 0),"")</f>
        <v/>
      </c>
      <c r="CO138" s="71"/>
      <c r="CP138" s="79" t="str">
        <f>IFERROR(VLOOKUP(CO138, MarginalDec!$A$2:$B$253, 2, 0),"")</f>
        <v/>
      </c>
      <c r="CQ138" s="71"/>
      <c r="CR138" s="79" t="str">
        <f>IFERROR(VLOOKUP(CQ138, MarginalDec!$A$2:$B$253, 2, 0),"")</f>
        <v/>
      </c>
      <c r="CS138" s="71"/>
      <c r="CT138" s="79" t="str">
        <f>IFERROR(VLOOKUP(CS138, MarginalDec!$A$2:$B$253, 2, 0),"")</f>
        <v/>
      </c>
      <c r="CU138" s="71"/>
      <c r="CV138" s="79" t="str">
        <f>IF(ISBLANK(CU138),"", IFERROR(VLOOKUP(CU138, Tooling!$A$2:$B$252, 2, 0),""))</f>
        <v/>
      </c>
      <c r="CW138" s="71"/>
      <c r="CX138" s="79" t="str">
        <f>IF(ISBLANK(CW138),"", IFERROR(VLOOKUP(CW138, Tooling!$A$2:$B$252, 2, 0),""))</f>
        <v/>
      </c>
      <c r="CY138" s="71"/>
      <c r="CZ138" s="79" t="str">
        <f>IF(ISBLANK(CY138),"", IFERROR(VLOOKUP(CY138, Repairs!$A$2:$B$252, 2, 0),""))</f>
        <v/>
      </c>
      <c r="DA138" s="77"/>
      <c r="DB138" s="71"/>
      <c r="DC138" s="79" t="str">
        <f>IFERROR(VLOOKUP(DB138, DatingReason!$A$2:$B$252, 2, 0),"")</f>
        <v/>
      </c>
      <c r="DD138" s="123" t="str">
        <f t="shared" si="39"/>
        <v/>
      </c>
      <c r="DF138" s="119" t="str">
        <f t="array" ref="DF138">IF(AND($B138&lt;&gt;"", $DE138&lt;&gt;"", $DE138&lt;&gt;"No"),MAX(IF($B138=PEOPLE!$B$4:$B$1000, PEOPLE!$Q$4:$Q$1000,""))+100,"")</f>
        <v/>
      </c>
      <c r="DG138" s="68"/>
      <c r="DH138" s="76">
        <f>COUNTIF(PEOPLE!B:B, MEMORIALS!B138)</f>
        <v>0</v>
      </c>
      <c r="DI138" s="82"/>
      <c r="DJ138" s="82"/>
      <c r="DK138" s="82"/>
      <c r="DL138" s="68"/>
      <c r="DM138" s="68"/>
      <c r="DN138" s="68"/>
      <c r="DO138" s="68"/>
      <c r="DP138" s="68"/>
    </row>
    <row r="139" spans="1:120" ht="15" customHeight="1" x14ac:dyDescent="0.25">
      <c r="A139" s="68"/>
      <c r="B139" s="69"/>
      <c r="C139" s="68"/>
      <c r="D139" s="68"/>
      <c r="E139" s="70" t="str">
        <f>IF(D139="","",VLOOKUP(D139,Denomination!$A$2:$B$50, 2, 0))</f>
        <v/>
      </c>
      <c r="F139" s="68"/>
      <c r="G139" s="71"/>
      <c r="H139" s="70" t="str">
        <f>IF(G139="","",VLOOKUP(G139,MCondition!$A$2:$B$50, 2, 0))</f>
        <v/>
      </c>
      <c r="I139" s="72"/>
      <c r="J139" s="71"/>
      <c r="K139" s="70" t="str">
        <f>IF(J139="","",VLOOKUP(J139,ICondition!$A$2:$B$50, 2, 0))</f>
        <v/>
      </c>
      <c r="L139" s="73"/>
      <c r="M139" s="73"/>
      <c r="N139" s="73"/>
      <c r="O139" s="73"/>
      <c r="P139" s="73"/>
      <c r="Q139" s="73"/>
      <c r="R139" s="78"/>
      <c r="S139" s="79" t="str">
        <f>IFERROR(VLOOKUP(R139,Material!$A$2:$B$59, 2, 0),"")</f>
        <v/>
      </c>
      <c r="T139" s="71"/>
      <c r="U139" s="79" t="str">
        <f>IFERROR(VLOOKUP(T139,Material!$A$2:$B$59, 2, 0),"")</f>
        <v/>
      </c>
      <c r="V139" s="71"/>
      <c r="W139" s="79" t="str">
        <f>IFERROR(VLOOKUP(V139,Material!$A$2:$B$59, 2, 0),"")</f>
        <v/>
      </c>
      <c r="X139" s="71"/>
      <c r="Y139" s="79" t="str">
        <f>IFERROR(VLOOKUP(X139,Material!$A$2:$B$59, 2, 0),"")</f>
        <v/>
      </c>
      <c r="Z139" s="71"/>
      <c r="AA139" s="79" t="str">
        <f>IFERROR(VLOOKUP(Z139,Material!$A$2:$B$59, 2, 0),"")</f>
        <v/>
      </c>
      <c r="AB139" s="74"/>
      <c r="AC139" s="75" t="e">
        <f t="shared" si="28"/>
        <v>#VALUE!</v>
      </c>
      <c r="AD139" s="75" t="e">
        <f t="shared" si="29"/>
        <v>#VALUE!</v>
      </c>
      <c r="AE139" s="75" t="e">
        <f t="shared" si="31"/>
        <v>#VALUE!</v>
      </c>
      <c r="AF139" s="75" t="e">
        <f t="shared" si="30"/>
        <v>#VALUE!</v>
      </c>
      <c r="AG139" s="75" t="e">
        <f t="shared" si="32"/>
        <v>#VALUE!</v>
      </c>
      <c r="AH139" s="75" t="e">
        <f t="shared" si="33"/>
        <v>#VALUE!</v>
      </c>
      <c r="AI139" s="75" t="e">
        <f t="shared" si="34"/>
        <v>#VALUE!</v>
      </c>
      <c r="AJ139" s="80" t="e">
        <f t="shared" si="35"/>
        <v>#VALUE!</v>
      </c>
      <c r="AK139" s="79" t="str">
        <f>(IFERROR(VLOOKUP(AB139,Categories!$A$2:$B$20,2,1),""))</f>
        <v/>
      </c>
      <c r="AL139" s="79" t="str">
        <f ca="1">IFERROR(VLOOKUP((HLOOKUP((VLOOKUP($AB139,Categories!$A$2:$F$20,3,1)), $AB$3:$AJ139, (ROW()-ROW($AB$3)+1), 0)), INDIRECT(VLOOKUP($AB139,Categories!$A$2:$F$20,6,1)),2,0),AK139)</f>
        <v/>
      </c>
      <c r="AM139" s="79" t="str">
        <f ca="1">IFERROR(VLOOKUP((HLOOKUP((VLOOKUP($AB139,Categories!$A$2:$F$20,4,1)),$AB$3:$AJ139,(ROW()-ROW($AB$3)+1),0)),INDIRECT(VLOOKUP($AB139,Categories!$A$2:$H$20,7,1)),2,0),"")</f>
        <v/>
      </c>
      <c r="AN139" s="79" t="str">
        <f ca="1">IFERROR(VLOOKUP((HLOOKUP((VLOOKUP($AB139,Categories!$A$2:$F$20,5,1)), $AB$3:$AJ139, (ROW()-ROW($AB$3)+1), 0)), INDIRECT(VLOOKUP($AB139,Categories!$A$2:$H$20,8,1)),2,0),"")</f>
        <v/>
      </c>
      <c r="AO139" s="79" t="str">
        <f t="shared" ca="1" si="36"/>
        <v/>
      </c>
      <c r="AP139" s="81"/>
      <c r="AQ139" s="70" t="str">
        <f>IFERROR(VLOOKUP(VALUE(MID(AP139,1,1)),AdditionalElements!$A$2:$B$50,2,0),"")</f>
        <v/>
      </c>
      <c r="AR139" s="70" t="str">
        <f>IFERROR(VLOOKUP(VALUE(MID(AP139,2,1)),AdditionalElements!$H$2:$I$50,2,0),"")</f>
        <v/>
      </c>
      <c r="AS139" s="70" t="str">
        <f>IFERROR(VLOOKUP(VALUE(MID(AP139,3,1)),AdditionalElements!$O$2:$P$50,2,0),"")</f>
        <v/>
      </c>
      <c r="AT139" s="70" t="str">
        <f>IFERROR(VLOOKUP(VALUE(MID(AP139,4,1)),AdditionalElements!$V$2:$W$50,2,0),"")</f>
        <v/>
      </c>
      <c r="AU139" s="71"/>
      <c r="AV139" s="79" t="str">
        <f>IFERROR(IF(VALUE(MID(AU139,1,1))=1, VLOOKUP(VALUE(MID(AU139,1,1)), TxtPanelShape!$A$2:$C$50, 3, 0), (IF(VALUE(MID(AU139,1,1))&gt;=7, VLOOKUP(VALUE(MID(AU139,1,1)), TxtPanelShape!$A$2:$C$50, 3, 0),VLOOKUP(VALUE(MID(AU139,1,2)),TxtPanelShape!$A$2:$C$50,3,0)))), "")</f>
        <v/>
      </c>
      <c r="AW139" s="79" t="str">
        <f>IFERROR(IF(VALUE(MID(AU139,1,1))=1, ", "&amp;VLOOKUP(VALUE(MID(AU139,2,1)), TxtPanelShape!$H$2:$I$50, 2, 0), IF(VALUE(MID(AU139,1,1))&gt;=7, ", "&amp;VLOOKUP(VALUE(MID(AU139,2,1)), TxtPanelShape!$H$2:$I$50, 2, 0),"")), "")</f>
        <v/>
      </c>
      <c r="AX139" s="79" t="str">
        <f>IFERROR(IF(VALUE(MID(AU139,1,1))=1, ", "&amp;VLOOKUP(VALUE(MID(AU139,3,1)), TxtPanelShape!$O$2:$P$50, 2, 0), IF(VALUE(MID(AU139,1,1))&gt;=7, ", "&amp;VLOOKUP(VALUE(MID(AU139,3,1)), TxtPanelShape!$O$2:$P$50, 2, 0),"")),"")</f>
        <v/>
      </c>
      <c r="AY139" s="79" t="str">
        <f>IFERROR("; "&amp;VLOOKUP(VALUE(MID(AU139,4,1)), TxtPanelShape!$V$2:$W$50,2,0),"")</f>
        <v/>
      </c>
      <c r="AZ139" s="79" t="str">
        <f t="shared" si="37"/>
        <v/>
      </c>
      <c r="BA139" s="71"/>
      <c r="BB139" s="79" t="str">
        <f>IFERROR(IF(VALUE(MID(BA139,1,1))=1, VLOOKUP(VALUE(MID(BA139,1,1)), TxtPanelShape!$A$2:$C$50, 3, 0), (IF(VALUE(MID(BA139,1,1))&gt;=7, VLOOKUP(VALUE(MID(BA139,1,1)), TxtPanelShape!$A$2:$C$50, 3, 0),VLOOKUP(VALUE(MID(BA139,1,2)),TxtPanelShape!$A$2:$C$50,3,0)))), "")</f>
        <v/>
      </c>
      <c r="BC139" s="79" t="str">
        <f>IFERROR(IF(VALUE(MID(BA139,1,1))=1, ", "&amp;VLOOKUP(VALUE(MID(BA139,2,1)), TxtPanelShape!$H$2:$I$50, 2, 0), IF(VALUE(MID(BA139,1,1))&gt;=7, ", "&amp;VLOOKUP(VALUE(MID(BA139,2,1)), TxtPanelShape!$H$2:$I$50, 2, 0),"")), "")</f>
        <v/>
      </c>
      <c r="BD139" s="79" t="str">
        <f>IFERROR(IF(VALUE(MID(BA139,1,1))=1, ", "&amp;VLOOKUP(VALUE(MID(BA139,3,1)), TxtPanelShape!$O$2:$P$50, 2, 0), IF(VALUE(MID(BA139,1,1))&gt;=7, ", "&amp;VLOOKUP(VALUE(MID(BA139,3,1)), TxtPanelShape!$O$2:$P$50, 2, 0),"")),"")</f>
        <v/>
      </c>
      <c r="BE139" s="79" t="str">
        <f>IFERROR("; "&amp;VLOOKUP(VALUE(MID(BA139,4,1)), TxtPanelShape!$V$2:$W$50,2,0),"")</f>
        <v/>
      </c>
      <c r="BF139" s="79" t="str">
        <f t="shared" si="38"/>
        <v/>
      </c>
      <c r="BG139" s="71"/>
      <c r="BH139" s="79" t="str">
        <f>IFERROR(VLOOKUP(BG139, TxtPanelDefinition!$A$2:$B$50, 2, 0),"")</f>
        <v/>
      </c>
      <c r="BI139" s="71"/>
      <c r="BJ139" s="79" t="str">
        <f>IFERROR(VLOOKUP(BI139, TxtPanelDefinition!$A$2:$B$50, 2, 0),"")</f>
        <v/>
      </c>
      <c r="BK139" s="71"/>
      <c r="BL139" s="79" t="str">
        <f>IFERROR(VLOOKUP(BK139, InscrTechniques!$A$2:$B$50, 2, 0),"")</f>
        <v/>
      </c>
      <c r="BM139" s="71"/>
      <c r="BN139" s="79" t="str">
        <f>IFERROR(VLOOKUP(BM139, InscrTechniques!$A$2:$B$50, 2, 0),"")</f>
        <v/>
      </c>
      <c r="BO139" s="71"/>
      <c r="BP139" s="79" t="str">
        <f>IFERROR(VLOOKUP(BO139, InscrTechniques!$A$2:$B$50, 2, 0),"")</f>
        <v/>
      </c>
      <c r="BQ139" s="71"/>
      <c r="BR139" s="79" t="str">
        <f>IFERROR(VLOOKUP(BQ139, InscrTechniques!$A$2:$B$50, 2, 0),"")</f>
        <v/>
      </c>
      <c r="BS139" s="71"/>
      <c r="BT139" s="79" t="str">
        <f>IFERROR(VLOOKUP(BS139, InscrTechniques!$A$2:$B$50, 2, 0),"")</f>
        <v/>
      </c>
      <c r="BU139" s="71"/>
      <c r="BV139" s="79" t="str">
        <f>IFERROR(VLOOKUP(BU139, InscrTechniques!$A$2:$B$50, 2, 0),"")</f>
        <v/>
      </c>
      <c r="BW139" s="125"/>
      <c r="BX139" s="79" t="str">
        <f>IFERROR(VLOOKUP(BW139, InscrTechniques!$A$2:$B$50, 2, 0),"")</f>
        <v/>
      </c>
      <c r="BY139" s="125"/>
      <c r="BZ139" s="79" t="str">
        <f>IFERROR(VLOOKUP(BY139, InscrTechniques!$A$2:$B$50, 2, 0),"")</f>
        <v/>
      </c>
      <c r="CA139" s="74"/>
      <c r="CB139" s="114" t="str">
        <f>IFERROR(VLOOKUP(CA139, LetterStyle!$A$2:$B$50, 2, 0),"")</f>
        <v/>
      </c>
      <c r="CC139" s="74"/>
      <c r="CD139" s="114" t="str">
        <f>IFERROR(VLOOKUP(CC139, LetterStyle!$A$2:$B$50, 2, 0),"")</f>
        <v/>
      </c>
      <c r="CE139" s="74"/>
      <c r="CF139" s="114" t="str">
        <f>IFERROR(VLOOKUP(CE139, LetterStyle!$A$2:$B$50, 2, 0),"")</f>
        <v/>
      </c>
      <c r="CG139" s="74"/>
      <c r="CH139" s="79" t="str">
        <f>IFERROR(VLOOKUP(CG139, LetterStyle!$A$2:$B$50, 2, 0),"")</f>
        <v/>
      </c>
      <c r="CI139" s="71"/>
      <c r="CJ139" s="79" t="str">
        <f>IFERROR(VLOOKUP(CI139, DecMotifs!$A$1:$B$306, 2, 0),"")</f>
        <v/>
      </c>
      <c r="CK139" s="71"/>
      <c r="CL139" s="79" t="str">
        <f>IFERROR(VLOOKUP(CK139, DecMotifs!$A$1:$B$306, 2, 0),"")</f>
        <v/>
      </c>
      <c r="CM139" s="71"/>
      <c r="CN139" s="79" t="str">
        <f>IFERROR(VLOOKUP(CM139, DecMotifs!$A$1:$B$306, 2, 0),"")</f>
        <v/>
      </c>
      <c r="CO139" s="71"/>
      <c r="CP139" s="79" t="str">
        <f>IFERROR(VLOOKUP(CO139, MarginalDec!$A$2:$B$253, 2, 0),"")</f>
        <v/>
      </c>
      <c r="CQ139" s="71"/>
      <c r="CR139" s="79" t="str">
        <f>IFERROR(VLOOKUP(CQ139, MarginalDec!$A$2:$B$253, 2, 0),"")</f>
        <v/>
      </c>
      <c r="CS139" s="71"/>
      <c r="CT139" s="79" t="str">
        <f>IFERROR(VLOOKUP(CS139, MarginalDec!$A$2:$B$253, 2, 0),"")</f>
        <v/>
      </c>
      <c r="CU139" s="71"/>
      <c r="CV139" s="79" t="str">
        <f>IF(ISBLANK(CU139),"", IFERROR(VLOOKUP(CU139, Tooling!$A$2:$B$252, 2, 0),""))</f>
        <v/>
      </c>
      <c r="CW139" s="71"/>
      <c r="CX139" s="79" t="str">
        <f>IF(ISBLANK(CW139),"", IFERROR(VLOOKUP(CW139, Tooling!$A$2:$B$252, 2, 0),""))</f>
        <v/>
      </c>
      <c r="CY139" s="71"/>
      <c r="CZ139" s="79" t="str">
        <f>IF(ISBLANK(CY139),"", IFERROR(VLOOKUP(CY139, Repairs!$A$2:$B$252, 2, 0),""))</f>
        <v/>
      </c>
      <c r="DA139" s="77"/>
      <c r="DB139" s="71"/>
      <c r="DC139" s="79" t="str">
        <f>IFERROR(VLOOKUP(DB139, DatingReason!$A$2:$B$252, 2, 0),"")</f>
        <v/>
      </c>
      <c r="DD139" s="123" t="str">
        <f t="shared" si="39"/>
        <v/>
      </c>
      <c r="DF139" s="119" t="str">
        <f t="array" ref="DF139">IF(AND($B139&lt;&gt;"", $DE139&lt;&gt;"", $DE139&lt;&gt;"No"),MAX(IF($B139=PEOPLE!$B$4:$B$1000, PEOPLE!$Q$4:$Q$1000,""))+100,"")</f>
        <v/>
      </c>
      <c r="DG139" s="68"/>
      <c r="DH139" s="76">
        <f>COUNTIF(PEOPLE!B:B, MEMORIALS!B139)</f>
        <v>0</v>
      </c>
      <c r="DI139" s="82"/>
      <c r="DJ139" s="82"/>
      <c r="DK139" s="82"/>
      <c r="DL139" s="68"/>
      <c r="DM139" s="68"/>
      <c r="DN139" s="68"/>
      <c r="DO139" s="68"/>
      <c r="DP139" s="68"/>
    </row>
    <row r="140" spans="1:120" ht="15" customHeight="1" x14ac:dyDescent="0.25">
      <c r="A140" s="68"/>
      <c r="B140" s="69"/>
      <c r="C140" s="68"/>
      <c r="D140" s="68"/>
      <c r="E140" s="70" t="str">
        <f>IF(D140="","",VLOOKUP(D140,Denomination!$A$2:$B$50, 2, 0))</f>
        <v/>
      </c>
      <c r="F140" s="68"/>
      <c r="G140" s="71"/>
      <c r="H140" s="70" t="str">
        <f>IF(G140="","",VLOOKUP(G140,MCondition!$A$2:$B$50, 2, 0))</f>
        <v/>
      </c>
      <c r="I140" s="72"/>
      <c r="J140" s="71"/>
      <c r="K140" s="70" t="str">
        <f>IF(J140="","",VLOOKUP(J140,ICondition!$A$2:$B$50, 2, 0))</f>
        <v/>
      </c>
      <c r="L140" s="73"/>
      <c r="M140" s="73"/>
      <c r="N140" s="73"/>
      <c r="O140" s="73"/>
      <c r="P140" s="73"/>
      <c r="Q140" s="73"/>
      <c r="R140" s="78"/>
      <c r="S140" s="79" t="str">
        <f>IFERROR(VLOOKUP(R140,Material!$A$2:$B$59, 2, 0),"")</f>
        <v/>
      </c>
      <c r="T140" s="71"/>
      <c r="U140" s="79" t="str">
        <f>IFERROR(VLOOKUP(T140,Material!$A$2:$B$59, 2, 0),"")</f>
        <v/>
      </c>
      <c r="V140" s="71"/>
      <c r="W140" s="79" t="str">
        <f>IFERROR(VLOOKUP(V140,Material!$A$2:$B$59, 2, 0),"")</f>
        <v/>
      </c>
      <c r="X140" s="71"/>
      <c r="Y140" s="79" t="str">
        <f>IFERROR(VLOOKUP(X140,Material!$A$2:$B$59, 2, 0),"")</f>
        <v/>
      </c>
      <c r="Z140" s="71"/>
      <c r="AA140" s="79" t="str">
        <f>IFERROR(VLOOKUP(Z140,Material!$A$2:$B$59, 2, 0),"")</f>
        <v/>
      </c>
      <c r="AB140" s="74"/>
      <c r="AC140" s="75" t="e">
        <f t="shared" si="28"/>
        <v>#VALUE!</v>
      </c>
      <c r="AD140" s="75" t="e">
        <f t="shared" si="29"/>
        <v>#VALUE!</v>
      </c>
      <c r="AE140" s="75" t="e">
        <f t="shared" si="31"/>
        <v>#VALUE!</v>
      </c>
      <c r="AF140" s="75" t="e">
        <f t="shared" si="30"/>
        <v>#VALUE!</v>
      </c>
      <c r="AG140" s="75" t="e">
        <f t="shared" si="32"/>
        <v>#VALUE!</v>
      </c>
      <c r="AH140" s="75" t="e">
        <f t="shared" si="33"/>
        <v>#VALUE!</v>
      </c>
      <c r="AI140" s="75" t="e">
        <f t="shared" si="34"/>
        <v>#VALUE!</v>
      </c>
      <c r="AJ140" s="80" t="e">
        <f t="shared" si="35"/>
        <v>#VALUE!</v>
      </c>
      <c r="AK140" s="79" t="str">
        <f>(IFERROR(VLOOKUP(AB140,Categories!$A$2:$B$20,2,1),""))</f>
        <v/>
      </c>
      <c r="AL140" s="79" t="str">
        <f ca="1">IFERROR(VLOOKUP((HLOOKUP((VLOOKUP($AB140,Categories!$A$2:$F$20,3,1)), $AB$3:$AJ140, (ROW()-ROW($AB$3)+1), 0)), INDIRECT(VLOOKUP($AB140,Categories!$A$2:$F$20,6,1)),2,0),AK140)</f>
        <v/>
      </c>
      <c r="AM140" s="79" t="str">
        <f ca="1">IFERROR(VLOOKUP((HLOOKUP((VLOOKUP($AB140,Categories!$A$2:$F$20,4,1)),$AB$3:$AJ140,(ROW()-ROW($AB$3)+1),0)),INDIRECT(VLOOKUP($AB140,Categories!$A$2:$H$20,7,1)),2,0),"")</f>
        <v/>
      </c>
      <c r="AN140" s="79" t="str">
        <f ca="1">IFERROR(VLOOKUP((HLOOKUP((VLOOKUP($AB140,Categories!$A$2:$F$20,5,1)), $AB$3:$AJ140, (ROW()-ROW($AB$3)+1), 0)), INDIRECT(VLOOKUP($AB140,Categories!$A$2:$H$20,8,1)),2,0),"")</f>
        <v/>
      </c>
      <c r="AO140" s="79" t="str">
        <f t="shared" ca="1" si="36"/>
        <v/>
      </c>
      <c r="AP140" s="81"/>
      <c r="AQ140" s="70" t="str">
        <f>IFERROR(VLOOKUP(VALUE(MID(AP140,1,1)),AdditionalElements!$A$2:$B$50,2,0),"")</f>
        <v/>
      </c>
      <c r="AR140" s="70" t="str">
        <f>IFERROR(VLOOKUP(VALUE(MID(AP140,2,1)),AdditionalElements!$H$2:$I$50,2,0),"")</f>
        <v/>
      </c>
      <c r="AS140" s="70" t="str">
        <f>IFERROR(VLOOKUP(VALUE(MID(AP140,3,1)),AdditionalElements!$O$2:$P$50,2,0),"")</f>
        <v/>
      </c>
      <c r="AT140" s="70" t="str">
        <f>IFERROR(VLOOKUP(VALUE(MID(AP140,4,1)),AdditionalElements!$V$2:$W$50,2,0),"")</f>
        <v/>
      </c>
      <c r="AU140" s="71"/>
      <c r="AV140" s="79" t="str">
        <f>IFERROR(IF(VALUE(MID(AU140,1,1))=1, VLOOKUP(VALUE(MID(AU140,1,1)), TxtPanelShape!$A$2:$C$50, 3, 0), (IF(VALUE(MID(AU140,1,1))&gt;=7, VLOOKUP(VALUE(MID(AU140,1,1)), TxtPanelShape!$A$2:$C$50, 3, 0),VLOOKUP(VALUE(MID(AU140,1,2)),TxtPanelShape!$A$2:$C$50,3,0)))), "")</f>
        <v/>
      </c>
      <c r="AW140" s="79" t="str">
        <f>IFERROR(IF(VALUE(MID(AU140,1,1))=1, ", "&amp;VLOOKUP(VALUE(MID(AU140,2,1)), TxtPanelShape!$H$2:$I$50, 2, 0), IF(VALUE(MID(AU140,1,1))&gt;=7, ", "&amp;VLOOKUP(VALUE(MID(AU140,2,1)), TxtPanelShape!$H$2:$I$50, 2, 0),"")), "")</f>
        <v/>
      </c>
      <c r="AX140" s="79" t="str">
        <f>IFERROR(IF(VALUE(MID(AU140,1,1))=1, ", "&amp;VLOOKUP(VALUE(MID(AU140,3,1)), TxtPanelShape!$O$2:$P$50, 2, 0), IF(VALUE(MID(AU140,1,1))&gt;=7, ", "&amp;VLOOKUP(VALUE(MID(AU140,3,1)), TxtPanelShape!$O$2:$P$50, 2, 0),"")),"")</f>
        <v/>
      </c>
      <c r="AY140" s="79" t="str">
        <f>IFERROR("; "&amp;VLOOKUP(VALUE(MID(AU140,4,1)), TxtPanelShape!$V$2:$W$50,2,0),"")</f>
        <v/>
      </c>
      <c r="AZ140" s="79" t="str">
        <f t="shared" si="37"/>
        <v/>
      </c>
      <c r="BA140" s="71"/>
      <c r="BB140" s="79" t="str">
        <f>IFERROR(IF(VALUE(MID(BA140,1,1))=1, VLOOKUP(VALUE(MID(BA140,1,1)), TxtPanelShape!$A$2:$C$50, 3, 0), (IF(VALUE(MID(BA140,1,1))&gt;=7, VLOOKUP(VALUE(MID(BA140,1,1)), TxtPanelShape!$A$2:$C$50, 3, 0),VLOOKUP(VALUE(MID(BA140,1,2)),TxtPanelShape!$A$2:$C$50,3,0)))), "")</f>
        <v/>
      </c>
      <c r="BC140" s="79" t="str">
        <f>IFERROR(IF(VALUE(MID(BA140,1,1))=1, ", "&amp;VLOOKUP(VALUE(MID(BA140,2,1)), TxtPanelShape!$H$2:$I$50, 2, 0), IF(VALUE(MID(BA140,1,1))&gt;=7, ", "&amp;VLOOKUP(VALUE(MID(BA140,2,1)), TxtPanelShape!$H$2:$I$50, 2, 0),"")), "")</f>
        <v/>
      </c>
      <c r="BD140" s="79" t="str">
        <f>IFERROR(IF(VALUE(MID(BA140,1,1))=1, ", "&amp;VLOOKUP(VALUE(MID(BA140,3,1)), TxtPanelShape!$O$2:$P$50, 2, 0), IF(VALUE(MID(BA140,1,1))&gt;=7, ", "&amp;VLOOKUP(VALUE(MID(BA140,3,1)), TxtPanelShape!$O$2:$P$50, 2, 0),"")),"")</f>
        <v/>
      </c>
      <c r="BE140" s="79" t="str">
        <f>IFERROR("; "&amp;VLOOKUP(VALUE(MID(BA140,4,1)), TxtPanelShape!$V$2:$W$50,2,0),"")</f>
        <v/>
      </c>
      <c r="BF140" s="79" t="str">
        <f t="shared" si="38"/>
        <v/>
      </c>
      <c r="BG140" s="71"/>
      <c r="BH140" s="79" t="str">
        <f>IFERROR(VLOOKUP(BG140, TxtPanelDefinition!$A$2:$B$50, 2, 0),"")</f>
        <v/>
      </c>
      <c r="BI140" s="71"/>
      <c r="BJ140" s="79" t="str">
        <f>IFERROR(VLOOKUP(BI140, TxtPanelDefinition!$A$2:$B$50, 2, 0),"")</f>
        <v/>
      </c>
      <c r="BK140" s="71"/>
      <c r="BL140" s="79" t="str">
        <f>IFERROR(VLOOKUP(BK140, InscrTechniques!$A$2:$B$50, 2, 0),"")</f>
        <v/>
      </c>
      <c r="BM140" s="71"/>
      <c r="BN140" s="79" t="str">
        <f>IFERROR(VLOOKUP(BM140, InscrTechniques!$A$2:$B$50, 2, 0),"")</f>
        <v/>
      </c>
      <c r="BO140" s="71"/>
      <c r="BP140" s="79" t="str">
        <f>IFERROR(VLOOKUP(BO140, InscrTechniques!$A$2:$B$50, 2, 0),"")</f>
        <v/>
      </c>
      <c r="BQ140" s="71"/>
      <c r="BR140" s="79" t="str">
        <f>IFERROR(VLOOKUP(BQ140, InscrTechniques!$A$2:$B$50, 2, 0),"")</f>
        <v/>
      </c>
      <c r="BS140" s="71"/>
      <c r="BT140" s="79" t="str">
        <f>IFERROR(VLOOKUP(BS140, InscrTechniques!$A$2:$B$50, 2, 0),"")</f>
        <v/>
      </c>
      <c r="BU140" s="71"/>
      <c r="BV140" s="79" t="str">
        <f>IFERROR(VLOOKUP(BU140, InscrTechniques!$A$2:$B$50, 2, 0),"")</f>
        <v/>
      </c>
      <c r="BW140" s="125"/>
      <c r="BX140" s="79" t="str">
        <f>IFERROR(VLOOKUP(BW140, InscrTechniques!$A$2:$B$50, 2, 0),"")</f>
        <v/>
      </c>
      <c r="BY140" s="125"/>
      <c r="BZ140" s="79" t="str">
        <f>IFERROR(VLOOKUP(BY140, InscrTechniques!$A$2:$B$50, 2, 0),"")</f>
        <v/>
      </c>
      <c r="CA140" s="74"/>
      <c r="CB140" s="114" t="str">
        <f>IFERROR(VLOOKUP(CA140, LetterStyle!$A$2:$B$50, 2, 0),"")</f>
        <v/>
      </c>
      <c r="CC140" s="74"/>
      <c r="CD140" s="114" t="str">
        <f>IFERROR(VLOOKUP(CC140, LetterStyle!$A$2:$B$50, 2, 0),"")</f>
        <v/>
      </c>
      <c r="CE140" s="74"/>
      <c r="CF140" s="114" t="str">
        <f>IFERROR(VLOOKUP(CE140, LetterStyle!$A$2:$B$50, 2, 0),"")</f>
        <v/>
      </c>
      <c r="CG140" s="74"/>
      <c r="CH140" s="79" t="str">
        <f>IFERROR(VLOOKUP(CG140, LetterStyle!$A$2:$B$50, 2, 0),"")</f>
        <v/>
      </c>
      <c r="CI140" s="71"/>
      <c r="CJ140" s="79" t="str">
        <f>IFERROR(VLOOKUP(CI140, DecMotifs!$A$1:$B$306, 2, 0),"")</f>
        <v/>
      </c>
      <c r="CK140" s="71"/>
      <c r="CL140" s="79" t="str">
        <f>IFERROR(VLOOKUP(CK140, DecMotifs!$A$1:$B$306, 2, 0),"")</f>
        <v/>
      </c>
      <c r="CM140" s="71"/>
      <c r="CN140" s="79" t="str">
        <f>IFERROR(VLOOKUP(CM140, DecMotifs!$A$1:$B$306, 2, 0),"")</f>
        <v/>
      </c>
      <c r="CO140" s="71"/>
      <c r="CP140" s="79" t="str">
        <f>IFERROR(VLOOKUP(CO140, MarginalDec!$A$2:$B$253, 2, 0),"")</f>
        <v/>
      </c>
      <c r="CQ140" s="71"/>
      <c r="CR140" s="79" t="str">
        <f>IFERROR(VLOOKUP(CQ140, MarginalDec!$A$2:$B$253, 2, 0),"")</f>
        <v/>
      </c>
      <c r="CS140" s="71"/>
      <c r="CT140" s="79" t="str">
        <f>IFERROR(VLOOKUP(CS140, MarginalDec!$A$2:$B$253, 2, 0),"")</f>
        <v/>
      </c>
      <c r="CU140" s="71"/>
      <c r="CV140" s="79" t="str">
        <f>IF(ISBLANK(CU140),"", IFERROR(VLOOKUP(CU140, Tooling!$A$2:$B$252, 2, 0),""))</f>
        <v/>
      </c>
      <c r="CW140" s="71"/>
      <c r="CX140" s="79" t="str">
        <f>IF(ISBLANK(CW140),"", IFERROR(VLOOKUP(CW140, Tooling!$A$2:$B$252, 2, 0),""))</f>
        <v/>
      </c>
      <c r="CY140" s="71"/>
      <c r="CZ140" s="79" t="str">
        <f>IF(ISBLANK(CY140),"", IFERROR(VLOOKUP(CY140, Repairs!$A$2:$B$252, 2, 0),""))</f>
        <v/>
      </c>
      <c r="DA140" s="77"/>
      <c r="DB140" s="71"/>
      <c r="DC140" s="79" t="str">
        <f>IFERROR(VLOOKUP(DB140, DatingReason!$A$2:$B$252, 2, 0),"")</f>
        <v/>
      </c>
      <c r="DD140" s="123" t="str">
        <f t="shared" si="39"/>
        <v/>
      </c>
      <c r="DF140" s="119" t="str">
        <f t="array" ref="DF140">IF(AND($B140&lt;&gt;"", $DE140&lt;&gt;"", $DE140&lt;&gt;"No"),MAX(IF($B140=PEOPLE!$B$4:$B$1000, PEOPLE!$Q$4:$Q$1000,""))+100,"")</f>
        <v/>
      </c>
      <c r="DG140" s="68"/>
      <c r="DH140" s="76">
        <f>COUNTIF(PEOPLE!B:B, MEMORIALS!B140)</f>
        <v>0</v>
      </c>
      <c r="DI140" s="82"/>
      <c r="DJ140" s="82"/>
      <c r="DK140" s="82"/>
      <c r="DL140" s="68"/>
      <c r="DM140" s="68"/>
      <c r="DN140" s="68"/>
      <c r="DO140" s="68"/>
      <c r="DP140" s="68"/>
    </row>
    <row r="141" spans="1:120" ht="15" customHeight="1" x14ac:dyDescent="0.25">
      <c r="A141" s="68"/>
      <c r="B141" s="69"/>
      <c r="C141" s="68"/>
      <c r="D141" s="68"/>
      <c r="E141" s="70" t="str">
        <f>IF(D141="","",VLOOKUP(D141,Denomination!$A$2:$B$50, 2, 0))</f>
        <v/>
      </c>
      <c r="F141" s="68"/>
      <c r="G141" s="71"/>
      <c r="H141" s="70" t="str">
        <f>IF(G141="","",VLOOKUP(G141,MCondition!$A$2:$B$50, 2, 0))</f>
        <v/>
      </c>
      <c r="I141" s="72"/>
      <c r="J141" s="71"/>
      <c r="K141" s="70" t="str">
        <f>IF(J141="","",VLOOKUP(J141,ICondition!$A$2:$B$50, 2, 0))</f>
        <v/>
      </c>
      <c r="L141" s="73"/>
      <c r="M141" s="73"/>
      <c r="N141" s="73"/>
      <c r="O141" s="73"/>
      <c r="P141" s="73"/>
      <c r="Q141" s="73"/>
      <c r="R141" s="78"/>
      <c r="S141" s="79" t="str">
        <f>IFERROR(VLOOKUP(R141,Material!$A$2:$B$59, 2, 0),"")</f>
        <v/>
      </c>
      <c r="T141" s="71"/>
      <c r="U141" s="79" t="str">
        <f>IFERROR(VLOOKUP(T141,Material!$A$2:$B$59, 2, 0),"")</f>
        <v/>
      </c>
      <c r="V141" s="71"/>
      <c r="W141" s="79" t="str">
        <f>IFERROR(VLOOKUP(V141,Material!$A$2:$B$59, 2, 0),"")</f>
        <v/>
      </c>
      <c r="X141" s="71"/>
      <c r="Y141" s="79" t="str">
        <f>IFERROR(VLOOKUP(X141,Material!$A$2:$B$59, 2, 0),"")</f>
        <v/>
      </c>
      <c r="Z141" s="71"/>
      <c r="AA141" s="79" t="str">
        <f>IFERROR(VLOOKUP(Z141,Material!$A$2:$B$59, 2, 0),"")</f>
        <v/>
      </c>
      <c r="AB141" s="74"/>
      <c r="AC141" s="75" t="e">
        <f t="shared" si="28"/>
        <v>#VALUE!</v>
      </c>
      <c r="AD141" s="75" t="e">
        <f t="shared" si="29"/>
        <v>#VALUE!</v>
      </c>
      <c r="AE141" s="75" t="e">
        <f t="shared" si="31"/>
        <v>#VALUE!</v>
      </c>
      <c r="AF141" s="75" t="e">
        <f t="shared" si="30"/>
        <v>#VALUE!</v>
      </c>
      <c r="AG141" s="75" t="e">
        <f t="shared" si="32"/>
        <v>#VALUE!</v>
      </c>
      <c r="AH141" s="75" t="e">
        <f t="shared" si="33"/>
        <v>#VALUE!</v>
      </c>
      <c r="AI141" s="75" t="e">
        <f t="shared" si="34"/>
        <v>#VALUE!</v>
      </c>
      <c r="AJ141" s="80" t="e">
        <f t="shared" si="35"/>
        <v>#VALUE!</v>
      </c>
      <c r="AK141" s="79" t="str">
        <f>(IFERROR(VLOOKUP(AB141,Categories!$A$2:$B$20,2,1),""))</f>
        <v/>
      </c>
      <c r="AL141" s="79" t="str">
        <f ca="1">IFERROR(VLOOKUP((HLOOKUP((VLOOKUP($AB141,Categories!$A$2:$F$20,3,1)), $AB$3:$AJ141, (ROW()-ROW($AB$3)+1), 0)), INDIRECT(VLOOKUP($AB141,Categories!$A$2:$F$20,6,1)),2,0),AK141)</f>
        <v/>
      </c>
      <c r="AM141" s="79" t="str">
        <f ca="1">IFERROR(VLOOKUP((HLOOKUP((VLOOKUP($AB141,Categories!$A$2:$F$20,4,1)),$AB$3:$AJ141,(ROW()-ROW($AB$3)+1),0)),INDIRECT(VLOOKUP($AB141,Categories!$A$2:$H$20,7,1)),2,0),"")</f>
        <v/>
      </c>
      <c r="AN141" s="79" t="str">
        <f ca="1">IFERROR(VLOOKUP((HLOOKUP((VLOOKUP($AB141,Categories!$A$2:$F$20,5,1)), $AB$3:$AJ141, (ROW()-ROW($AB$3)+1), 0)), INDIRECT(VLOOKUP($AB141,Categories!$A$2:$H$20,8,1)),2,0),"")</f>
        <v/>
      </c>
      <c r="AO141" s="79" t="str">
        <f t="shared" ca="1" si="36"/>
        <v/>
      </c>
      <c r="AP141" s="81"/>
      <c r="AQ141" s="70" t="str">
        <f>IFERROR(VLOOKUP(VALUE(MID(AP141,1,1)),AdditionalElements!$A$2:$B$50,2,0),"")</f>
        <v/>
      </c>
      <c r="AR141" s="70" t="str">
        <f>IFERROR(VLOOKUP(VALUE(MID(AP141,2,1)),AdditionalElements!$H$2:$I$50,2,0),"")</f>
        <v/>
      </c>
      <c r="AS141" s="70" t="str">
        <f>IFERROR(VLOOKUP(VALUE(MID(AP141,3,1)),AdditionalElements!$O$2:$P$50,2,0),"")</f>
        <v/>
      </c>
      <c r="AT141" s="70" t="str">
        <f>IFERROR(VLOOKUP(VALUE(MID(AP141,4,1)),AdditionalElements!$V$2:$W$50,2,0),"")</f>
        <v/>
      </c>
      <c r="AU141" s="71"/>
      <c r="AV141" s="79" t="str">
        <f>IFERROR(IF(VALUE(MID(AU141,1,1))=1, VLOOKUP(VALUE(MID(AU141,1,1)), TxtPanelShape!$A$2:$C$50, 3, 0), (IF(VALUE(MID(AU141,1,1))&gt;=7, VLOOKUP(VALUE(MID(AU141,1,1)), TxtPanelShape!$A$2:$C$50, 3, 0),VLOOKUP(VALUE(MID(AU141,1,2)),TxtPanelShape!$A$2:$C$50,3,0)))), "")</f>
        <v/>
      </c>
      <c r="AW141" s="79" t="str">
        <f>IFERROR(IF(VALUE(MID(AU141,1,1))=1, ", "&amp;VLOOKUP(VALUE(MID(AU141,2,1)), TxtPanelShape!$H$2:$I$50, 2, 0), IF(VALUE(MID(AU141,1,1))&gt;=7, ", "&amp;VLOOKUP(VALUE(MID(AU141,2,1)), TxtPanelShape!$H$2:$I$50, 2, 0),"")), "")</f>
        <v/>
      </c>
      <c r="AX141" s="79" t="str">
        <f>IFERROR(IF(VALUE(MID(AU141,1,1))=1, ", "&amp;VLOOKUP(VALUE(MID(AU141,3,1)), TxtPanelShape!$O$2:$P$50, 2, 0), IF(VALUE(MID(AU141,1,1))&gt;=7, ", "&amp;VLOOKUP(VALUE(MID(AU141,3,1)), TxtPanelShape!$O$2:$P$50, 2, 0),"")),"")</f>
        <v/>
      </c>
      <c r="AY141" s="79" t="str">
        <f>IFERROR("; "&amp;VLOOKUP(VALUE(MID(AU141,4,1)), TxtPanelShape!$V$2:$W$50,2,0),"")</f>
        <v/>
      </c>
      <c r="AZ141" s="79" t="str">
        <f t="shared" si="37"/>
        <v/>
      </c>
      <c r="BA141" s="71"/>
      <c r="BB141" s="79" t="str">
        <f>IFERROR(IF(VALUE(MID(BA141,1,1))=1, VLOOKUP(VALUE(MID(BA141,1,1)), TxtPanelShape!$A$2:$C$50, 3, 0), (IF(VALUE(MID(BA141,1,1))&gt;=7, VLOOKUP(VALUE(MID(BA141,1,1)), TxtPanelShape!$A$2:$C$50, 3, 0),VLOOKUP(VALUE(MID(BA141,1,2)),TxtPanelShape!$A$2:$C$50,3,0)))), "")</f>
        <v/>
      </c>
      <c r="BC141" s="79" t="str">
        <f>IFERROR(IF(VALUE(MID(BA141,1,1))=1, ", "&amp;VLOOKUP(VALUE(MID(BA141,2,1)), TxtPanelShape!$H$2:$I$50, 2, 0), IF(VALUE(MID(BA141,1,1))&gt;=7, ", "&amp;VLOOKUP(VALUE(MID(BA141,2,1)), TxtPanelShape!$H$2:$I$50, 2, 0),"")), "")</f>
        <v/>
      </c>
      <c r="BD141" s="79" t="str">
        <f>IFERROR(IF(VALUE(MID(BA141,1,1))=1, ", "&amp;VLOOKUP(VALUE(MID(BA141,3,1)), TxtPanelShape!$O$2:$P$50, 2, 0), IF(VALUE(MID(BA141,1,1))&gt;=7, ", "&amp;VLOOKUP(VALUE(MID(BA141,3,1)), TxtPanelShape!$O$2:$P$50, 2, 0),"")),"")</f>
        <v/>
      </c>
      <c r="BE141" s="79" t="str">
        <f>IFERROR("; "&amp;VLOOKUP(VALUE(MID(BA141,4,1)), TxtPanelShape!$V$2:$W$50,2,0),"")</f>
        <v/>
      </c>
      <c r="BF141" s="79" t="str">
        <f t="shared" si="38"/>
        <v/>
      </c>
      <c r="BG141" s="71"/>
      <c r="BH141" s="79" t="str">
        <f>IFERROR(VLOOKUP(BG141, TxtPanelDefinition!$A$2:$B$50, 2, 0),"")</f>
        <v/>
      </c>
      <c r="BI141" s="71"/>
      <c r="BJ141" s="79" t="str">
        <f>IFERROR(VLOOKUP(BI141, TxtPanelDefinition!$A$2:$B$50, 2, 0),"")</f>
        <v/>
      </c>
      <c r="BK141" s="71"/>
      <c r="BL141" s="79" t="str">
        <f>IFERROR(VLOOKUP(BK141, InscrTechniques!$A$2:$B$50, 2, 0),"")</f>
        <v/>
      </c>
      <c r="BM141" s="71"/>
      <c r="BN141" s="79" t="str">
        <f>IFERROR(VLOOKUP(BM141, InscrTechniques!$A$2:$B$50, 2, 0),"")</f>
        <v/>
      </c>
      <c r="BO141" s="71"/>
      <c r="BP141" s="79" t="str">
        <f>IFERROR(VLOOKUP(BO141, InscrTechniques!$A$2:$B$50, 2, 0),"")</f>
        <v/>
      </c>
      <c r="BQ141" s="71"/>
      <c r="BR141" s="79" t="str">
        <f>IFERROR(VLOOKUP(BQ141, InscrTechniques!$A$2:$B$50, 2, 0),"")</f>
        <v/>
      </c>
      <c r="BS141" s="71"/>
      <c r="BT141" s="79" t="str">
        <f>IFERROR(VLOOKUP(BS141, InscrTechniques!$A$2:$B$50, 2, 0),"")</f>
        <v/>
      </c>
      <c r="BU141" s="71"/>
      <c r="BV141" s="79" t="str">
        <f>IFERROR(VLOOKUP(BU141, InscrTechniques!$A$2:$B$50, 2, 0),"")</f>
        <v/>
      </c>
      <c r="BW141" s="125"/>
      <c r="BX141" s="79" t="str">
        <f>IFERROR(VLOOKUP(BW141, InscrTechniques!$A$2:$B$50, 2, 0),"")</f>
        <v/>
      </c>
      <c r="BY141" s="125"/>
      <c r="BZ141" s="79" t="str">
        <f>IFERROR(VLOOKUP(BY141, InscrTechniques!$A$2:$B$50, 2, 0),"")</f>
        <v/>
      </c>
      <c r="CA141" s="74"/>
      <c r="CB141" s="114" t="str">
        <f>IFERROR(VLOOKUP(CA141, LetterStyle!$A$2:$B$50, 2, 0),"")</f>
        <v/>
      </c>
      <c r="CC141" s="74"/>
      <c r="CD141" s="114" t="str">
        <f>IFERROR(VLOOKUP(CC141, LetterStyle!$A$2:$B$50, 2, 0),"")</f>
        <v/>
      </c>
      <c r="CE141" s="74"/>
      <c r="CF141" s="114" t="str">
        <f>IFERROR(VLOOKUP(CE141, LetterStyle!$A$2:$B$50, 2, 0),"")</f>
        <v/>
      </c>
      <c r="CG141" s="74"/>
      <c r="CH141" s="79" t="str">
        <f>IFERROR(VLOOKUP(CG141, LetterStyle!$A$2:$B$50, 2, 0),"")</f>
        <v/>
      </c>
      <c r="CI141" s="71"/>
      <c r="CJ141" s="79" t="str">
        <f>IFERROR(VLOOKUP(CI141, DecMotifs!$A$1:$B$306, 2, 0),"")</f>
        <v/>
      </c>
      <c r="CK141" s="71"/>
      <c r="CL141" s="79" t="str">
        <f>IFERROR(VLOOKUP(CK141, DecMotifs!$A$1:$B$306, 2, 0),"")</f>
        <v/>
      </c>
      <c r="CM141" s="71"/>
      <c r="CN141" s="79" t="str">
        <f>IFERROR(VLOOKUP(CM141, DecMotifs!$A$1:$B$306, 2, 0),"")</f>
        <v/>
      </c>
      <c r="CO141" s="71"/>
      <c r="CP141" s="79" t="str">
        <f>IFERROR(VLOOKUP(CO141, MarginalDec!$A$2:$B$253, 2, 0),"")</f>
        <v/>
      </c>
      <c r="CQ141" s="71"/>
      <c r="CR141" s="79" t="str">
        <f>IFERROR(VLOOKUP(CQ141, MarginalDec!$A$2:$B$253, 2, 0),"")</f>
        <v/>
      </c>
      <c r="CS141" s="71"/>
      <c r="CT141" s="79" t="str">
        <f>IFERROR(VLOOKUP(CS141, MarginalDec!$A$2:$B$253, 2, 0),"")</f>
        <v/>
      </c>
      <c r="CU141" s="71"/>
      <c r="CV141" s="79" t="str">
        <f>IF(ISBLANK(CU141),"", IFERROR(VLOOKUP(CU141, Tooling!$A$2:$B$252, 2, 0),""))</f>
        <v/>
      </c>
      <c r="CW141" s="71"/>
      <c r="CX141" s="79" t="str">
        <f>IF(ISBLANK(CW141),"", IFERROR(VLOOKUP(CW141, Tooling!$A$2:$B$252, 2, 0),""))</f>
        <v/>
      </c>
      <c r="CY141" s="71"/>
      <c r="CZ141" s="79" t="str">
        <f>IF(ISBLANK(CY141),"", IFERROR(VLOOKUP(CY141, Repairs!$A$2:$B$252, 2, 0),""))</f>
        <v/>
      </c>
      <c r="DA141" s="77"/>
      <c r="DB141" s="71"/>
      <c r="DC141" s="79" t="str">
        <f>IFERROR(VLOOKUP(DB141, DatingReason!$A$2:$B$252, 2, 0),"")</f>
        <v/>
      </c>
      <c r="DD141" s="123" t="str">
        <f t="shared" si="39"/>
        <v/>
      </c>
      <c r="DF141" s="119" t="str">
        <f t="array" ref="DF141">IF(AND($B141&lt;&gt;"", $DE141&lt;&gt;"", $DE141&lt;&gt;"No"),MAX(IF($B141=PEOPLE!$B$4:$B$1000, PEOPLE!$Q$4:$Q$1000,""))+100,"")</f>
        <v/>
      </c>
      <c r="DG141" s="68"/>
      <c r="DH141" s="76">
        <f>COUNTIF(PEOPLE!B:B, MEMORIALS!B141)</f>
        <v>0</v>
      </c>
      <c r="DI141" s="82"/>
      <c r="DJ141" s="82"/>
      <c r="DK141" s="82"/>
      <c r="DL141" s="68"/>
      <c r="DM141" s="68"/>
      <c r="DN141" s="68"/>
      <c r="DO141" s="68"/>
      <c r="DP141" s="68"/>
    </row>
    <row r="142" spans="1:120" ht="15" customHeight="1" x14ac:dyDescent="0.25">
      <c r="A142" s="68"/>
      <c r="B142" s="69"/>
      <c r="C142" s="68"/>
      <c r="D142" s="68"/>
      <c r="E142" s="70" t="str">
        <f>IF(D142="","",VLOOKUP(D142,Denomination!$A$2:$B$50, 2, 0))</f>
        <v/>
      </c>
      <c r="F142" s="68"/>
      <c r="G142" s="71"/>
      <c r="H142" s="70" t="str">
        <f>IF(G142="","",VLOOKUP(G142,MCondition!$A$2:$B$50, 2, 0))</f>
        <v/>
      </c>
      <c r="I142" s="72"/>
      <c r="J142" s="71"/>
      <c r="K142" s="70" t="str">
        <f>IF(J142="","",VLOOKUP(J142,ICondition!$A$2:$B$50, 2, 0))</f>
        <v/>
      </c>
      <c r="L142" s="73"/>
      <c r="M142" s="73"/>
      <c r="N142" s="73"/>
      <c r="O142" s="73"/>
      <c r="P142" s="73"/>
      <c r="Q142" s="73"/>
      <c r="R142" s="78"/>
      <c r="S142" s="79" t="str">
        <f>IFERROR(VLOOKUP(R142,Material!$A$2:$B$59, 2, 0),"")</f>
        <v/>
      </c>
      <c r="T142" s="71"/>
      <c r="U142" s="79" t="str">
        <f>IFERROR(VLOOKUP(T142,Material!$A$2:$B$59, 2, 0),"")</f>
        <v/>
      </c>
      <c r="V142" s="71"/>
      <c r="W142" s="79" t="str">
        <f>IFERROR(VLOOKUP(V142,Material!$A$2:$B$59, 2, 0),"")</f>
        <v/>
      </c>
      <c r="X142" s="71"/>
      <c r="Y142" s="79" t="str">
        <f>IFERROR(VLOOKUP(X142,Material!$A$2:$B$59, 2, 0),"")</f>
        <v/>
      </c>
      <c r="Z142" s="71"/>
      <c r="AA142" s="79" t="str">
        <f>IFERROR(VLOOKUP(Z142,Material!$A$2:$B$59, 2, 0),"")</f>
        <v/>
      </c>
      <c r="AB142" s="74"/>
      <c r="AC142" s="75" t="e">
        <f t="shared" si="28"/>
        <v>#VALUE!</v>
      </c>
      <c r="AD142" s="75" t="e">
        <f t="shared" si="29"/>
        <v>#VALUE!</v>
      </c>
      <c r="AE142" s="75" t="e">
        <f t="shared" si="31"/>
        <v>#VALUE!</v>
      </c>
      <c r="AF142" s="75" t="e">
        <f t="shared" si="30"/>
        <v>#VALUE!</v>
      </c>
      <c r="AG142" s="75" t="e">
        <f t="shared" si="32"/>
        <v>#VALUE!</v>
      </c>
      <c r="AH142" s="75" t="e">
        <f t="shared" si="33"/>
        <v>#VALUE!</v>
      </c>
      <c r="AI142" s="75" t="e">
        <f t="shared" si="34"/>
        <v>#VALUE!</v>
      </c>
      <c r="AJ142" s="80" t="e">
        <f t="shared" si="35"/>
        <v>#VALUE!</v>
      </c>
      <c r="AK142" s="79" t="str">
        <f>(IFERROR(VLOOKUP(AB142,Categories!$A$2:$B$20,2,1),""))</f>
        <v/>
      </c>
      <c r="AL142" s="79" t="str">
        <f ca="1">IFERROR(VLOOKUP((HLOOKUP((VLOOKUP($AB142,Categories!$A$2:$F$20,3,1)), $AB$3:$AJ142, (ROW()-ROW($AB$3)+1), 0)), INDIRECT(VLOOKUP($AB142,Categories!$A$2:$F$20,6,1)),2,0),AK142)</f>
        <v/>
      </c>
      <c r="AM142" s="79" t="str">
        <f ca="1">IFERROR(VLOOKUP((HLOOKUP((VLOOKUP($AB142,Categories!$A$2:$F$20,4,1)),$AB$3:$AJ142,(ROW()-ROW($AB$3)+1),0)),INDIRECT(VLOOKUP($AB142,Categories!$A$2:$H$20,7,1)),2,0),"")</f>
        <v/>
      </c>
      <c r="AN142" s="79" t="str">
        <f ca="1">IFERROR(VLOOKUP((HLOOKUP((VLOOKUP($AB142,Categories!$A$2:$F$20,5,1)), $AB$3:$AJ142, (ROW()-ROW($AB$3)+1), 0)), INDIRECT(VLOOKUP($AB142,Categories!$A$2:$H$20,8,1)),2,0),"")</f>
        <v/>
      </c>
      <c r="AO142" s="79" t="str">
        <f t="shared" ca="1" si="36"/>
        <v/>
      </c>
      <c r="AP142" s="81"/>
      <c r="AQ142" s="70" t="str">
        <f>IFERROR(VLOOKUP(VALUE(MID(AP142,1,1)),AdditionalElements!$A$2:$B$50,2,0),"")</f>
        <v/>
      </c>
      <c r="AR142" s="70" t="str">
        <f>IFERROR(VLOOKUP(VALUE(MID(AP142,2,1)),AdditionalElements!$H$2:$I$50,2,0),"")</f>
        <v/>
      </c>
      <c r="AS142" s="70" t="str">
        <f>IFERROR(VLOOKUP(VALUE(MID(AP142,3,1)),AdditionalElements!$O$2:$P$50,2,0),"")</f>
        <v/>
      </c>
      <c r="AT142" s="70" t="str">
        <f>IFERROR(VLOOKUP(VALUE(MID(AP142,4,1)),AdditionalElements!$V$2:$W$50,2,0),"")</f>
        <v/>
      </c>
      <c r="AU142" s="71"/>
      <c r="AV142" s="79" t="str">
        <f>IFERROR(IF(VALUE(MID(AU142,1,1))=1, VLOOKUP(VALUE(MID(AU142,1,1)), TxtPanelShape!$A$2:$C$50, 3, 0), (IF(VALUE(MID(AU142,1,1))&gt;=7, VLOOKUP(VALUE(MID(AU142,1,1)), TxtPanelShape!$A$2:$C$50, 3, 0),VLOOKUP(VALUE(MID(AU142,1,2)),TxtPanelShape!$A$2:$C$50,3,0)))), "")</f>
        <v/>
      </c>
      <c r="AW142" s="79" t="str">
        <f>IFERROR(IF(VALUE(MID(AU142,1,1))=1, ", "&amp;VLOOKUP(VALUE(MID(AU142,2,1)), TxtPanelShape!$H$2:$I$50, 2, 0), IF(VALUE(MID(AU142,1,1))&gt;=7, ", "&amp;VLOOKUP(VALUE(MID(AU142,2,1)), TxtPanelShape!$H$2:$I$50, 2, 0),"")), "")</f>
        <v/>
      </c>
      <c r="AX142" s="79" t="str">
        <f>IFERROR(IF(VALUE(MID(AU142,1,1))=1, ", "&amp;VLOOKUP(VALUE(MID(AU142,3,1)), TxtPanelShape!$O$2:$P$50, 2, 0), IF(VALUE(MID(AU142,1,1))&gt;=7, ", "&amp;VLOOKUP(VALUE(MID(AU142,3,1)), TxtPanelShape!$O$2:$P$50, 2, 0),"")),"")</f>
        <v/>
      </c>
      <c r="AY142" s="79" t="str">
        <f>IFERROR("; "&amp;VLOOKUP(VALUE(MID(AU142,4,1)), TxtPanelShape!$V$2:$W$50,2,0),"")</f>
        <v/>
      </c>
      <c r="AZ142" s="79" t="str">
        <f t="shared" si="37"/>
        <v/>
      </c>
      <c r="BA142" s="71"/>
      <c r="BB142" s="79" t="str">
        <f>IFERROR(IF(VALUE(MID(BA142,1,1))=1, VLOOKUP(VALUE(MID(BA142,1,1)), TxtPanelShape!$A$2:$C$50, 3, 0), (IF(VALUE(MID(BA142,1,1))&gt;=7, VLOOKUP(VALUE(MID(BA142,1,1)), TxtPanelShape!$A$2:$C$50, 3, 0),VLOOKUP(VALUE(MID(BA142,1,2)),TxtPanelShape!$A$2:$C$50,3,0)))), "")</f>
        <v/>
      </c>
      <c r="BC142" s="79" t="str">
        <f>IFERROR(IF(VALUE(MID(BA142,1,1))=1, ", "&amp;VLOOKUP(VALUE(MID(BA142,2,1)), TxtPanelShape!$H$2:$I$50, 2, 0), IF(VALUE(MID(BA142,1,1))&gt;=7, ", "&amp;VLOOKUP(VALUE(MID(BA142,2,1)), TxtPanelShape!$H$2:$I$50, 2, 0),"")), "")</f>
        <v/>
      </c>
      <c r="BD142" s="79" t="str">
        <f>IFERROR(IF(VALUE(MID(BA142,1,1))=1, ", "&amp;VLOOKUP(VALUE(MID(BA142,3,1)), TxtPanelShape!$O$2:$P$50, 2, 0), IF(VALUE(MID(BA142,1,1))&gt;=7, ", "&amp;VLOOKUP(VALUE(MID(BA142,3,1)), TxtPanelShape!$O$2:$P$50, 2, 0),"")),"")</f>
        <v/>
      </c>
      <c r="BE142" s="79" t="str">
        <f>IFERROR("; "&amp;VLOOKUP(VALUE(MID(BA142,4,1)), TxtPanelShape!$V$2:$W$50,2,0),"")</f>
        <v/>
      </c>
      <c r="BF142" s="79" t="str">
        <f t="shared" si="38"/>
        <v/>
      </c>
      <c r="BG142" s="71"/>
      <c r="BH142" s="79" t="str">
        <f>IFERROR(VLOOKUP(BG142, TxtPanelDefinition!$A$2:$B$50, 2, 0),"")</f>
        <v/>
      </c>
      <c r="BI142" s="71"/>
      <c r="BJ142" s="79" t="str">
        <f>IFERROR(VLOOKUP(BI142, TxtPanelDefinition!$A$2:$B$50, 2, 0),"")</f>
        <v/>
      </c>
      <c r="BK142" s="71"/>
      <c r="BL142" s="79" t="str">
        <f>IFERROR(VLOOKUP(BK142, InscrTechniques!$A$2:$B$50, 2, 0),"")</f>
        <v/>
      </c>
      <c r="BM142" s="71"/>
      <c r="BN142" s="79" t="str">
        <f>IFERROR(VLOOKUP(BM142, InscrTechniques!$A$2:$B$50, 2, 0),"")</f>
        <v/>
      </c>
      <c r="BO142" s="71"/>
      <c r="BP142" s="79" t="str">
        <f>IFERROR(VLOOKUP(BO142, InscrTechniques!$A$2:$B$50, 2, 0),"")</f>
        <v/>
      </c>
      <c r="BQ142" s="71"/>
      <c r="BR142" s="79" t="str">
        <f>IFERROR(VLOOKUP(BQ142, InscrTechniques!$A$2:$B$50, 2, 0),"")</f>
        <v/>
      </c>
      <c r="BS142" s="71"/>
      <c r="BT142" s="79" t="str">
        <f>IFERROR(VLOOKUP(BS142, InscrTechniques!$A$2:$B$50, 2, 0),"")</f>
        <v/>
      </c>
      <c r="BU142" s="71"/>
      <c r="BV142" s="79" t="str">
        <f>IFERROR(VLOOKUP(BU142, InscrTechniques!$A$2:$B$50, 2, 0),"")</f>
        <v/>
      </c>
      <c r="BW142" s="125"/>
      <c r="BX142" s="79" t="str">
        <f>IFERROR(VLOOKUP(BW142, InscrTechniques!$A$2:$B$50, 2, 0),"")</f>
        <v/>
      </c>
      <c r="BY142" s="125"/>
      <c r="BZ142" s="79" t="str">
        <f>IFERROR(VLOOKUP(BY142, InscrTechniques!$A$2:$B$50, 2, 0),"")</f>
        <v/>
      </c>
      <c r="CA142" s="74"/>
      <c r="CB142" s="114" t="str">
        <f>IFERROR(VLOOKUP(CA142, LetterStyle!$A$2:$B$50, 2, 0),"")</f>
        <v/>
      </c>
      <c r="CC142" s="74"/>
      <c r="CD142" s="114" t="str">
        <f>IFERROR(VLOOKUP(CC142, LetterStyle!$A$2:$B$50, 2, 0),"")</f>
        <v/>
      </c>
      <c r="CE142" s="74"/>
      <c r="CF142" s="114" t="str">
        <f>IFERROR(VLOOKUP(CE142, LetterStyle!$A$2:$B$50, 2, 0),"")</f>
        <v/>
      </c>
      <c r="CG142" s="74"/>
      <c r="CH142" s="79" t="str">
        <f>IFERROR(VLOOKUP(CG142, LetterStyle!$A$2:$B$50, 2, 0),"")</f>
        <v/>
      </c>
      <c r="CI142" s="71"/>
      <c r="CJ142" s="79" t="str">
        <f>IFERROR(VLOOKUP(CI142, DecMotifs!$A$1:$B$306, 2, 0),"")</f>
        <v/>
      </c>
      <c r="CK142" s="71"/>
      <c r="CL142" s="79" t="str">
        <f>IFERROR(VLOOKUP(CK142, DecMotifs!$A$1:$B$306, 2, 0),"")</f>
        <v/>
      </c>
      <c r="CM142" s="71"/>
      <c r="CN142" s="79" t="str">
        <f>IFERROR(VLOOKUP(CM142, DecMotifs!$A$1:$B$306, 2, 0),"")</f>
        <v/>
      </c>
      <c r="CO142" s="71"/>
      <c r="CP142" s="79" t="str">
        <f>IFERROR(VLOOKUP(CO142, MarginalDec!$A$2:$B$253, 2, 0),"")</f>
        <v/>
      </c>
      <c r="CQ142" s="71"/>
      <c r="CR142" s="79" t="str">
        <f>IFERROR(VLOOKUP(CQ142, MarginalDec!$A$2:$B$253, 2, 0),"")</f>
        <v/>
      </c>
      <c r="CS142" s="71"/>
      <c r="CT142" s="79" t="str">
        <f>IFERROR(VLOOKUP(CS142, MarginalDec!$A$2:$B$253, 2, 0),"")</f>
        <v/>
      </c>
      <c r="CU142" s="71"/>
      <c r="CV142" s="79" t="str">
        <f>IF(ISBLANK(CU142),"", IFERROR(VLOOKUP(CU142, Tooling!$A$2:$B$252, 2, 0),""))</f>
        <v/>
      </c>
      <c r="CW142" s="71"/>
      <c r="CX142" s="79" t="str">
        <f>IF(ISBLANK(CW142),"", IFERROR(VLOOKUP(CW142, Tooling!$A$2:$B$252, 2, 0),""))</f>
        <v/>
      </c>
      <c r="CY142" s="71"/>
      <c r="CZ142" s="79" t="str">
        <f>IF(ISBLANK(CY142),"", IFERROR(VLOOKUP(CY142, Repairs!$A$2:$B$252, 2, 0),""))</f>
        <v/>
      </c>
      <c r="DA142" s="77"/>
      <c r="DB142" s="71"/>
      <c r="DC142" s="79" t="str">
        <f>IFERROR(VLOOKUP(DB142, DatingReason!$A$2:$B$252, 2, 0),"")</f>
        <v/>
      </c>
      <c r="DD142" s="123" t="str">
        <f t="shared" si="39"/>
        <v/>
      </c>
      <c r="DF142" s="119" t="str">
        <f t="array" ref="DF142">IF(AND($B142&lt;&gt;"", $DE142&lt;&gt;"", $DE142&lt;&gt;"No"),MAX(IF($B142=PEOPLE!$B$4:$B$1000, PEOPLE!$Q$4:$Q$1000,""))+100,"")</f>
        <v/>
      </c>
      <c r="DG142" s="68"/>
      <c r="DH142" s="76">
        <f>COUNTIF(PEOPLE!B:B, MEMORIALS!B142)</f>
        <v>0</v>
      </c>
      <c r="DI142" s="82"/>
      <c r="DJ142" s="82"/>
      <c r="DK142" s="82"/>
      <c r="DL142" s="68"/>
      <c r="DM142" s="68"/>
      <c r="DN142" s="68"/>
      <c r="DO142" s="68"/>
      <c r="DP142" s="68"/>
    </row>
    <row r="143" spans="1:120" ht="15" customHeight="1" x14ac:dyDescent="0.25">
      <c r="A143" s="68"/>
      <c r="B143" s="69"/>
      <c r="C143" s="68"/>
      <c r="D143" s="68"/>
      <c r="E143" s="70" t="str">
        <f>IF(D143="","",VLOOKUP(D143,Denomination!$A$2:$B$50, 2, 0))</f>
        <v/>
      </c>
      <c r="F143" s="68"/>
      <c r="G143" s="71"/>
      <c r="H143" s="70" t="str">
        <f>IF(G143="","",VLOOKUP(G143,MCondition!$A$2:$B$50, 2, 0))</f>
        <v/>
      </c>
      <c r="I143" s="72"/>
      <c r="J143" s="71"/>
      <c r="K143" s="70" t="str">
        <f>IF(J143="","",VLOOKUP(J143,ICondition!$A$2:$B$50, 2, 0))</f>
        <v/>
      </c>
      <c r="L143" s="73"/>
      <c r="M143" s="73"/>
      <c r="N143" s="73"/>
      <c r="O143" s="73"/>
      <c r="P143" s="73"/>
      <c r="Q143" s="73"/>
      <c r="R143" s="78"/>
      <c r="S143" s="79" t="str">
        <f>IFERROR(VLOOKUP(R143,Material!$A$2:$B$59, 2, 0),"")</f>
        <v/>
      </c>
      <c r="T143" s="71"/>
      <c r="U143" s="79" t="str">
        <f>IFERROR(VLOOKUP(T143,Material!$A$2:$B$59, 2, 0),"")</f>
        <v/>
      </c>
      <c r="V143" s="71"/>
      <c r="W143" s="79" t="str">
        <f>IFERROR(VLOOKUP(V143,Material!$A$2:$B$59, 2, 0),"")</f>
        <v/>
      </c>
      <c r="X143" s="71"/>
      <c r="Y143" s="79" t="str">
        <f>IFERROR(VLOOKUP(X143,Material!$A$2:$B$59, 2, 0),"")</f>
        <v/>
      </c>
      <c r="Z143" s="71"/>
      <c r="AA143" s="79" t="str">
        <f>IFERROR(VLOOKUP(Z143,Material!$A$2:$B$59, 2, 0),"")</f>
        <v/>
      </c>
      <c r="AB143" s="74"/>
      <c r="AC143" s="75" t="e">
        <f t="shared" si="28"/>
        <v>#VALUE!</v>
      </c>
      <c r="AD143" s="75" t="e">
        <f t="shared" si="29"/>
        <v>#VALUE!</v>
      </c>
      <c r="AE143" s="75" t="e">
        <f t="shared" si="31"/>
        <v>#VALUE!</v>
      </c>
      <c r="AF143" s="75" t="e">
        <f t="shared" si="30"/>
        <v>#VALUE!</v>
      </c>
      <c r="AG143" s="75" t="e">
        <f t="shared" si="32"/>
        <v>#VALUE!</v>
      </c>
      <c r="AH143" s="75" t="e">
        <f t="shared" si="33"/>
        <v>#VALUE!</v>
      </c>
      <c r="AI143" s="75" t="e">
        <f t="shared" si="34"/>
        <v>#VALUE!</v>
      </c>
      <c r="AJ143" s="80" t="e">
        <f t="shared" si="35"/>
        <v>#VALUE!</v>
      </c>
      <c r="AK143" s="79" t="str">
        <f>(IFERROR(VLOOKUP(AB143,Categories!$A$2:$B$20,2,1),""))</f>
        <v/>
      </c>
      <c r="AL143" s="79" t="str">
        <f ca="1">IFERROR(VLOOKUP((HLOOKUP((VLOOKUP($AB143,Categories!$A$2:$F$20,3,1)), $AB$3:$AJ143, (ROW()-ROW($AB$3)+1), 0)), INDIRECT(VLOOKUP($AB143,Categories!$A$2:$F$20,6,1)),2,0),AK143)</f>
        <v/>
      </c>
      <c r="AM143" s="79" t="str">
        <f ca="1">IFERROR(VLOOKUP((HLOOKUP((VLOOKUP($AB143,Categories!$A$2:$F$20,4,1)),$AB$3:$AJ143,(ROW()-ROW($AB$3)+1),0)),INDIRECT(VLOOKUP($AB143,Categories!$A$2:$H$20,7,1)),2,0),"")</f>
        <v/>
      </c>
      <c r="AN143" s="79" t="str">
        <f ca="1">IFERROR(VLOOKUP((HLOOKUP((VLOOKUP($AB143,Categories!$A$2:$F$20,5,1)), $AB$3:$AJ143, (ROW()-ROW($AB$3)+1), 0)), INDIRECT(VLOOKUP($AB143,Categories!$A$2:$H$20,8,1)),2,0),"")</f>
        <v/>
      </c>
      <c r="AO143" s="79" t="str">
        <f t="shared" ca="1" si="36"/>
        <v/>
      </c>
      <c r="AP143" s="81"/>
      <c r="AQ143" s="70" t="str">
        <f>IFERROR(VLOOKUP(VALUE(MID(AP143,1,1)),AdditionalElements!$A$2:$B$50,2,0),"")</f>
        <v/>
      </c>
      <c r="AR143" s="70" t="str">
        <f>IFERROR(VLOOKUP(VALUE(MID(AP143,2,1)),AdditionalElements!$H$2:$I$50,2,0),"")</f>
        <v/>
      </c>
      <c r="AS143" s="70" t="str">
        <f>IFERROR(VLOOKUP(VALUE(MID(AP143,3,1)),AdditionalElements!$O$2:$P$50,2,0),"")</f>
        <v/>
      </c>
      <c r="AT143" s="70" t="str">
        <f>IFERROR(VLOOKUP(VALUE(MID(AP143,4,1)),AdditionalElements!$V$2:$W$50,2,0),"")</f>
        <v/>
      </c>
      <c r="AU143" s="71"/>
      <c r="AV143" s="79" t="str">
        <f>IFERROR(IF(VALUE(MID(AU143,1,1))=1, VLOOKUP(VALUE(MID(AU143,1,1)), TxtPanelShape!$A$2:$C$50, 3, 0), (IF(VALUE(MID(AU143,1,1))&gt;=7, VLOOKUP(VALUE(MID(AU143,1,1)), TxtPanelShape!$A$2:$C$50, 3, 0),VLOOKUP(VALUE(MID(AU143,1,2)),TxtPanelShape!$A$2:$C$50,3,0)))), "")</f>
        <v/>
      </c>
      <c r="AW143" s="79" t="str">
        <f>IFERROR(IF(VALUE(MID(AU143,1,1))=1, ", "&amp;VLOOKUP(VALUE(MID(AU143,2,1)), TxtPanelShape!$H$2:$I$50, 2, 0), IF(VALUE(MID(AU143,1,1))&gt;=7, ", "&amp;VLOOKUP(VALUE(MID(AU143,2,1)), TxtPanelShape!$H$2:$I$50, 2, 0),"")), "")</f>
        <v/>
      </c>
      <c r="AX143" s="79" t="str">
        <f>IFERROR(IF(VALUE(MID(AU143,1,1))=1, ", "&amp;VLOOKUP(VALUE(MID(AU143,3,1)), TxtPanelShape!$O$2:$P$50, 2, 0), IF(VALUE(MID(AU143,1,1))&gt;=7, ", "&amp;VLOOKUP(VALUE(MID(AU143,3,1)), TxtPanelShape!$O$2:$P$50, 2, 0),"")),"")</f>
        <v/>
      </c>
      <c r="AY143" s="79" t="str">
        <f>IFERROR("; "&amp;VLOOKUP(VALUE(MID(AU143,4,1)), TxtPanelShape!$V$2:$W$50,2,0),"")</f>
        <v/>
      </c>
      <c r="AZ143" s="79" t="str">
        <f t="shared" si="37"/>
        <v/>
      </c>
      <c r="BA143" s="71"/>
      <c r="BB143" s="79" t="str">
        <f>IFERROR(IF(VALUE(MID(BA143,1,1))=1, VLOOKUP(VALUE(MID(BA143,1,1)), TxtPanelShape!$A$2:$C$50, 3, 0), (IF(VALUE(MID(BA143,1,1))&gt;=7, VLOOKUP(VALUE(MID(BA143,1,1)), TxtPanelShape!$A$2:$C$50, 3, 0),VLOOKUP(VALUE(MID(BA143,1,2)),TxtPanelShape!$A$2:$C$50,3,0)))), "")</f>
        <v/>
      </c>
      <c r="BC143" s="79" t="str">
        <f>IFERROR(IF(VALUE(MID(BA143,1,1))=1, ", "&amp;VLOOKUP(VALUE(MID(BA143,2,1)), TxtPanelShape!$H$2:$I$50, 2, 0), IF(VALUE(MID(BA143,1,1))&gt;=7, ", "&amp;VLOOKUP(VALUE(MID(BA143,2,1)), TxtPanelShape!$H$2:$I$50, 2, 0),"")), "")</f>
        <v/>
      </c>
      <c r="BD143" s="79" t="str">
        <f>IFERROR(IF(VALUE(MID(BA143,1,1))=1, ", "&amp;VLOOKUP(VALUE(MID(BA143,3,1)), TxtPanelShape!$O$2:$P$50, 2, 0), IF(VALUE(MID(BA143,1,1))&gt;=7, ", "&amp;VLOOKUP(VALUE(MID(BA143,3,1)), TxtPanelShape!$O$2:$P$50, 2, 0),"")),"")</f>
        <v/>
      </c>
      <c r="BE143" s="79" t="str">
        <f>IFERROR("; "&amp;VLOOKUP(VALUE(MID(BA143,4,1)), TxtPanelShape!$V$2:$W$50,2,0),"")</f>
        <v/>
      </c>
      <c r="BF143" s="79" t="str">
        <f t="shared" si="38"/>
        <v/>
      </c>
      <c r="BG143" s="71"/>
      <c r="BH143" s="79" t="str">
        <f>IFERROR(VLOOKUP(BG143, TxtPanelDefinition!$A$2:$B$50, 2, 0),"")</f>
        <v/>
      </c>
      <c r="BI143" s="71"/>
      <c r="BJ143" s="79" t="str">
        <f>IFERROR(VLOOKUP(BI143, TxtPanelDefinition!$A$2:$B$50, 2, 0),"")</f>
        <v/>
      </c>
      <c r="BK143" s="71"/>
      <c r="BL143" s="79" t="str">
        <f>IFERROR(VLOOKUP(BK143, InscrTechniques!$A$2:$B$50, 2, 0),"")</f>
        <v/>
      </c>
      <c r="BM143" s="71"/>
      <c r="BN143" s="79" t="str">
        <f>IFERROR(VLOOKUP(BM143, InscrTechniques!$A$2:$B$50, 2, 0),"")</f>
        <v/>
      </c>
      <c r="BO143" s="71"/>
      <c r="BP143" s="79" t="str">
        <f>IFERROR(VLOOKUP(BO143, InscrTechniques!$A$2:$B$50, 2, 0),"")</f>
        <v/>
      </c>
      <c r="BQ143" s="71"/>
      <c r="BR143" s="79" t="str">
        <f>IFERROR(VLOOKUP(BQ143, InscrTechniques!$A$2:$B$50, 2, 0),"")</f>
        <v/>
      </c>
      <c r="BS143" s="71"/>
      <c r="BT143" s="79" t="str">
        <f>IFERROR(VLOOKUP(BS143, InscrTechniques!$A$2:$B$50, 2, 0),"")</f>
        <v/>
      </c>
      <c r="BU143" s="71"/>
      <c r="BV143" s="79" t="str">
        <f>IFERROR(VLOOKUP(BU143, InscrTechniques!$A$2:$B$50, 2, 0),"")</f>
        <v/>
      </c>
      <c r="BW143" s="125"/>
      <c r="BX143" s="79" t="str">
        <f>IFERROR(VLOOKUP(BW143, InscrTechniques!$A$2:$B$50, 2, 0),"")</f>
        <v/>
      </c>
      <c r="BY143" s="125"/>
      <c r="BZ143" s="79" t="str">
        <f>IFERROR(VLOOKUP(BY143, InscrTechniques!$A$2:$B$50, 2, 0),"")</f>
        <v/>
      </c>
      <c r="CA143" s="74"/>
      <c r="CB143" s="114" t="str">
        <f>IFERROR(VLOOKUP(CA143, LetterStyle!$A$2:$B$50, 2, 0),"")</f>
        <v/>
      </c>
      <c r="CC143" s="74"/>
      <c r="CD143" s="114" t="str">
        <f>IFERROR(VLOOKUP(CC143, LetterStyle!$A$2:$B$50, 2, 0),"")</f>
        <v/>
      </c>
      <c r="CE143" s="74"/>
      <c r="CF143" s="114" t="str">
        <f>IFERROR(VLOOKUP(CE143, LetterStyle!$A$2:$B$50, 2, 0),"")</f>
        <v/>
      </c>
      <c r="CG143" s="74"/>
      <c r="CH143" s="79" t="str">
        <f>IFERROR(VLOOKUP(CG143, LetterStyle!$A$2:$B$50, 2, 0),"")</f>
        <v/>
      </c>
      <c r="CI143" s="71"/>
      <c r="CJ143" s="79" t="str">
        <f>IFERROR(VLOOKUP(CI143, DecMotifs!$A$1:$B$306, 2, 0),"")</f>
        <v/>
      </c>
      <c r="CK143" s="71"/>
      <c r="CL143" s="79" t="str">
        <f>IFERROR(VLOOKUP(CK143, DecMotifs!$A$1:$B$306, 2, 0),"")</f>
        <v/>
      </c>
      <c r="CM143" s="71"/>
      <c r="CN143" s="79" t="str">
        <f>IFERROR(VLOOKUP(CM143, DecMotifs!$A$1:$B$306, 2, 0),"")</f>
        <v/>
      </c>
      <c r="CO143" s="71"/>
      <c r="CP143" s="79" t="str">
        <f>IFERROR(VLOOKUP(CO143, MarginalDec!$A$2:$B$253, 2, 0),"")</f>
        <v/>
      </c>
      <c r="CQ143" s="71"/>
      <c r="CR143" s="79" t="str">
        <f>IFERROR(VLOOKUP(CQ143, MarginalDec!$A$2:$B$253, 2, 0),"")</f>
        <v/>
      </c>
      <c r="CS143" s="71"/>
      <c r="CT143" s="79" t="str">
        <f>IFERROR(VLOOKUP(CS143, MarginalDec!$A$2:$B$253, 2, 0),"")</f>
        <v/>
      </c>
      <c r="CU143" s="71"/>
      <c r="CV143" s="79" t="str">
        <f>IF(ISBLANK(CU143),"", IFERROR(VLOOKUP(CU143, Tooling!$A$2:$B$252, 2, 0),""))</f>
        <v/>
      </c>
      <c r="CW143" s="71"/>
      <c r="CX143" s="79" t="str">
        <f>IF(ISBLANK(CW143),"", IFERROR(VLOOKUP(CW143, Tooling!$A$2:$B$252, 2, 0),""))</f>
        <v/>
      </c>
      <c r="CY143" s="71"/>
      <c r="CZ143" s="79" t="str">
        <f>IF(ISBLANK(CY143),"", IFERROR(VLOOKUP(CY143, Repairs!$A$2:$B$252, 2, 0),""))</f>
        <v/>
      </c>
      <c r="DA143" s="77"/>
      <c r="DB143" s="71"/>
      <c r="DC143" s="79" t="str">
        <f>IFERROR(VLOOKUP(DB143, DatingReason!$A$2:$B$252, 2, 0),"")</f>
        <v/>
      </c>
      <c r="DD143" s="123" t="str">
        <f t="shared" si="39"/>
        <v/>
      </c>
      <c r="DF143" s="119" t="str">
        <f t="array" ref="DF143">IF(AND($B143&lt;&gt;"", $DE143&lt;&gt;"", $DE143&lt;&gt;"No"),MAX(IF($B143=PEOPLE!$B$4:$B$1000, PEOPLE!$Q$4:$Q$1000,""))+100,"")</f>
        <v/>
      </c>
      <c r="DG143" s="68"/>
      <c r="DH143" s="76">
        <f>COUNTIF(PEOPLE!B:B, MEMORIALS!B143)</f>
        <v>0</v>
      </c>
      <c r="DI143" s="82"/>
      <c r="DJ143" s="82"/>
      <c r="DK143" s="82"/>
      <c r="DL143" s="68"/>
      <c r="DM143" s="68"/>
      <c r="DN143" s="68"/>
      <c r="DO143" s="68"/>
      <c r="DP143" s="68"/>
    </row>
    <row r="144" spans="1:120" ht="15" customHeight="1" x14ac:dyDescent="0.25">
      <c r="A144" s="68"/>
      <c r="B144" s="69"/>
      <c r="C144" s="68"/>
      <c r="D144" s="68"/>
      <c r="E144" s="70" t="str">
        <f>IF(D144="","",VLOOKUP(D144,Denomination!$A$2:$B$50, 2, 0))</f>
        <v/>
      </c>
      <c r="F144" s="68"/>
      <c r="G144" s="71"/>
      <c r="H144" s="70" t="str">
        <f>IF(G144="","",VLOOKUP(G144,MCondition!$A$2:$B$50, 2, 0))</f>
        <v/>
      </c>
      <c r="I144" s="72"/>
      <c r="J144" s="71"/>
      <c r="K144" s="70" t="str">
        <f>IF(J144="","",VLOOKUP(J144,ICondition!$A$2:$B$50, 2, 0))</f>
        <v/>
      </c>
      <c r="L144" s="73"/>
      <c r="M144" s="73"/>
      <c r="N144" s="73"/>
      <c r="O144" s="73"/>
      <c r="P144" s="73"/>
      <c r="Q144" s="73"/>
      <c r="R144" s="78"/>
      <c r="S144" s="79" t="str">
        <f>IFERROR(VLOOKUP(R144,Material!$A$2:$B$59, 2, 0),"")</f>
        <v/>
      </c>
      <c r="T144" s="71"/>
      <c r="U144" s="79" t="str">
        <f>IFERROR(VLOOKUP(T144,Material!$A$2:$B$59, 2, 0),"")</f>
        <v/>
      </c>
      <c r="V144" s="71"/>
      <c r="W144" s="79" t="str">
        <f>IFERROR(VLOOKUP(V144,Material!$A$2:$B$59, 2, 0),"")</f>
        <v/>
      </c>
      <c r="X144" s="71"/>
      <c r="Y144" s="79" t="str">
        <f>IFERROR(VLOOKUP(X144,Material!$A$2:$B$59, 2, 0),"")</f>
        <v/>
      </c>
      <c r="Z144" s="71"/>
      <c r="AA144" s="79" t="str">
        <f>IFERROR(VLOOKUP(Z144,Material!$A$2:$B$59, 2, 0),"")</f>
        <v/>
      </c>
      <c r="AB144" s="74"/>
      <c r="AC144" s="75" t="e">
        <f t="shared" si="28"/>
        <v>#VALUE!</v>
      </c>
      <c r="AD144" s="75" t="e">
        <f t="shared" si="29"/>
        <v>#VALUE!</v>
      </c>
      <c r="AE144" s="75" t="e">
        <f t="shared" si="31"/>
        <v>#VALUE!</v>
      </c>
      <c r="AF144" s="75" t="e">
        <f t="shared" si="30"/>
        <v>#VALUE!</v>
      </c>
      <c r="AG144" s="75" t="e">
        <f t="shared" si="32"/>
        <v>#VALUE!</v>
      </c>
      <c r="AH144" s="75" t="e">
        <f t="shared" si="33"/>
        <v>#VALUE!</v>
      </c>
      <c r="AI144" s="75" t="e">
        <f t="shared" si="34"/>
        <v>#VALUE!</v>
      </c>
      <c r="AJ144" s="80" t="e">
        <f t="shared" si="35"/>
        <v>#VALUE!</v>
      </c>
      <c r="AK144" s="79" t="str">
        <f>(IFERROR(VLOOKUP(AB144,Categories!$A$2:$B$20,2,1),""))</f>
        <v/>
      </c>
      <c r="AL144" s="79" t="str">
        <f ca="1">IFERROR(VLOOKUP((HLOOKUP((VLOOKUP($AB144,Categories!$A$2:$F$20,3,1)), $AB$3:$AJ144, (ROW()-ROW($AB$3)+1), 0)), INDIRECT(VLOOKUP($AB144,Categories!$A$2:$F$20,6,1)),2,0),AK144)</f>
        <v/>
      </c>
      <c r="AM144" s="79" t="str">
        <f ca="1">IFERROR(VLOOKUP((HLOOKUP((VLOOKUP($AB144,Categories!$A$2:$F$20,4,1)),$AB$3:$AJ144,(ROW()-ROW($AB$3)+1),0)),INDIRECT(VLOOKUP($AB144,Categories!$A$2:$H$20,7,1)),2,0),"")</f>
        <v/>
      </c>
      <c r="AN144" s="79" t="str">
        <f ca="1">IFERROR(VLOOKUP((HLOOKUP((VLOOKUP($AB144,Categories!$A$2:$F$20,5,1)), $AB$3:$AJ144, (ROW()-ROW($AB$3)+1), 0)), INDIRECT(VLOOKUP($AB144,Categories!$A$2:$H$20,8,1)),2,0),"")</f>
        <v/>
      </c>
      <c r="AO144" s="79" t="str">
        <f t="shared" ca="1" si="36"/>
        <v/>
      </c>
      <c r="AP144" s="81"/>
      <c r="AQ144" s="70" t="str">
        <f>IFERROR(VLOOKUP(VALUE(MID(AP144,1,1)),AdditionalElements!$A$2:$B$50,2,0),"")</f>
        <v/>
      </c>
      <c r="AR144" s="70" t="str">
        <f>IFERROR(VLOOKUP(VALUE(MID(AP144,2,1)),AdditionalElements!$H$2:$I$50,2,0),"")</f>
        <v/>
      </c>
      <c r="AS144" s="70" t="str">
        <f>IFERROR(VLOOKUP(VALUE(MID(AP144,3,1)),AdditionalElements!$O$2:$P$50,2,0),"")</f>
        <v/>
      </c>
      <c r="AT144" s="70" t="str">
        <f>IFERROR(VLOOKUP(VALUE(MID(AP144,4,1)),AdditionalElements!$V$2:$W$50,2,0),"")</f>
        <v/>
      </c>
      <c r="AU144" s="71"/>
      <c r="AV144" s="79" t="str">
        <f>IFERROR(IF(VALUE(MID(AU144,1,1))=1, VLOOKUP(VALUE(MID(AU144,1,1)), TxtPanelShape!$A$2:$C$50, 3, 0), (IF(VALUE(MID(AU144,1,1))&gt;=7, VLOOKUP(VALUE(MID(AU144,1,1)), TxtPanelShape!$A$2:$C$50, 3, 0),VLOOKUP(VALUE(MID(AU144,1,2)),TxtPanelShape!$A$2:$C$50,3,0)))), "")</f>
        <v/>
      </c>
      <c r="AW144" s="79" t="str">
        <f>IFERROR(IF(VALUE(MID(AU144,1,1))=1, ", "&amp;VLOOKUP(VALUE(MID(AU144,2,1)), TxtPanelShape!$H$2:$I$50, 2, 0), IF(VALUE(MID(AU144,1,1))&gt;=7, ", "&amp;VLOOKUP(VALUE(MID(AU144,2,1)), TxtPanelShape!$H$2:$I$50, 2, 0),"")), "")</f>
        <v/>
      </c>
      <c r="AX144" s="79" t="str">
        <f>IFERROR(IF(VALUE(MID(AU144,1,1))=1, ", "&amp;VLOOKUP(VALUE(MID(AU144,3,1)), TxtPanelShape!$O$2:$P$50, 2, 0), IF(VALUE(MID(AU144,1,1))&gt;=7, ", "&amp;VLOOKUP(VALUE(MID(AU144,3,1)), TxtPanelShape!$O$2:$P$50, 2, 0),"")),"")</f>
        <v/>
      </c>
      <c r="AY144" s="79" t="str">
        <f>IFERROR("; "&amp;VLOOKUP(VALUE(MID(AU144,4,1)), TxtPanelShape!$V$2:$W$50,2,0),"")</f>
        <v/>
      </c>
      <c r="AZ144" s="79" t="str">
        <f t="shared" si="37"/>
        <v/>
      </c>
      <c r="BA144" s="71"/>
      <c r="BB144" s="79" t="str">
        <f>IFERROR(IF(VALUE(MID(BA144,1,1))=1, VLOOKUP(VALUE(MID(BA144,1,1)), TxtPanelShape!$A$2:$C$50, 3, 0), (IF(VALUE(MID(BA144,1,1))&gt;=7, VLOOKUP(VALUE(MID(BA144,1,1)), TxtPanelShape!$A$2:$C$50, 3, 0),VLOOKUP(VALUE(MID(BA144,1,2)),TxtPanelShape!$A$2:$C$50,3,0)))), "")</f>
        <v/>
      </c>
      <c r="BC144" s="79" t="str">
        <f>IFERROR(IF(VALUE(MID(BA144,1,1))=1, ", "&amp;VLOOKUP(VALUE(MID(BA144,2,1)), TxtPanelShape!$H$2:$I$50, 2, 0), IF(VALUE(MID(BA144,1,1))&gt;=7, ", "&amp;VLOOKUP(VALUE(MID(BA144,2,1)), TxtPanelShape!$H$2:$I$50, 2, 0),"")), "")</f>
        <v/>
      </c>
      <c r="BD144" s="79" t="str">
        <f>IFERROR(IF(VALUE(MID(BA144,1,1))=1, ", "&amp;VLOOKUP(VALUE(MID(BA144,3,1)), TxtPanelShape!$O$2:$P$50, 2, 0), IF(VALUE(MID(BA144,1,1))&gt;=7, ", "&amp;VLOOKUP(VALUE(MID(BA144,3,1)), TxtPanelShape!$O$2:$P$50, 2, 0),"")),"")</f>
        <v/>
      </c>
      <c r="BE144" s="79" t="str">
        <f>IFERROR("; "&amp;VLOOKUP(VALUE(MID(BA144,4,1)), TxtPanelShape!$V$2:$W$50,2,0),"")</f>
        <v/>
      </c>
      <c r="BF144" s="79" t="str">
        <f t="shared" si="38"/>
        <v/>
      </c>
      <c r="BG144" s="71"/>
      <c r="BH144" s="79" t="str">
        <f>IFERROR(VLOOKUP(BG144, TxtPanelDefinition!$A$2:$B$50, 2, 0),"")</f>
        <v/>
      </c>
      <c r="BI144" s="71"/>
      <c r="BJ144" s="79" t="str">
        <f>IFERROR(VLOOKUP(BI144, TxtPanelDefinition!$A$2:$B$50, 2, 0),"")</f>
        <v/>
      </c>
      <c r="BK144" s="71"/>
      <c r="BL144" s="79" t="str">
        <f>IFERROR(VLOOKUP(BK144, InscrTechniques!$A$2:$B$50, 2, 0),"")</f>
        <v/>
      </c>
      <c r="BM144" s="71"/>
      <c r="BN144" s="79" t="str">
        <f>IFERROR(VLOOKUP(BM144, InscrTechniques!$A$2:$B$50, 2, 0),"")</f>
        <v/>
      </c>
      <c r="BO144" s="71"/>
      <c r="BP144" s="79" t="str">
        <f>IFERROR(VLOOKUP(BO144, InscrTechniques!$A$2:$B$50, 2, 0),"")</f>
        <v/>
      </c>
      <c r="BQ144" s="71"/>
      <c r="BR144" s="79" t="str">
        <f>IFERROR(VLOOKUP(BQ144, InscrTechniques!$A$2:$B$50, 2, 0),"")</f>
        <v/>
      </c>
      <c r="BS144" s="71"/>
      <c r="BT144" s="79" t="str">
        <f>IFERROR(VLOOKUP(BS144, InscrTechniques!$A$2:$B$50, 2, 0),"")</f>
        <v/>
      </c>
      <c r="BU144" s="71"/>
      <c r="BV144" s="79" t="str">
        <f>IFERROR(VLOOKUP(BU144, InscrTechniques!$A$2:$B$50, 2, 0),"")</f>
        <v/>
      </c>
      <c r="BW144" s="125"/>
      <c r="BX144" s="79" t="str">
        <f>IFERROR(VLOOKUP(BW144, InscrTechniques!$A$2:$B$50, 2, 0),"")</f>
        <v/>
      </c>
      <c r="BY144" s="125"/>
      <c r="BZ144" s="79" t="str">
        <f>IFERROR(VLOOKUP(BY144, InscrTechniques!$A$2:$B$50, 2, 0),"")</f>
        <v/>
      </c>
      <c r="CA144" s="74"/>
      <c r="CB144" s="114" t="str">
        <f>IFERROR(VLOOKUP(CA144, LetterStyle!$A$2:$B$50, 2, 0),"")</f>
        <v/>
      </c>
      <c r="CC144" s="74"/>
      <c r="CD144" s="114" t="str">
        <f>IFERROR(VLOOKUP(CC144, LetterStyle!$A$2:$B$50, 2, 0),"")</f>
        <v/>
      </c>
      <c r="CE144" s="74"/>
      <c r="CF144" s="114" t="str">
        <f>IFERROR(VLOOKUP(CE144, LetterStyle!$A$2:$B$50, 2, 0),"")</f>
        <v/>
      </c>
      <c r="CG144" s="74"/>
      <c r="CH144" s="79" t="str">
        <f>IFERROR(VLOOKUP(CG144, LetterStyle!$A$2:$B$50, 2, 0),"")</f>
        <v/>
      </c>
      <c r="CI144" s="71"/>
      <c r="CJ144" s="79" t="str">
        <f>IFERROR(VLOOKUP(CI144, DecMotifs!$A$1:$B$306, 2, 0),"")</f>
        <v/>
      </c>
      <c r="CK144" s="71"/>
      <c r="CL144" s="79" t="str">
        <f>IFERROR(VLOOKUP(CK144, DecMotifs!$A$1:$B$306, 2, 0),"")</f>
        <v/>
      </c>
      <c r="CM144" s="71"/>
      <c r="CN144" s="79" t="str">
        <f>IFERROR(VLOOKUP(CM144, DecMotifs!$A$1:$B$306, 2, 0),"")</f>
        <v/>
      </c>
      <c r="CO144" s="71"/>
      <c r="CP144" s="79" t="str">
        <f>IFERROR(VLOOKUP(CO144, MarginalDec!$A$2:$B$253, 2, 0),"")</f>
        <v/>
      </c>
      <c r="CQ144" s="71"/>
      <c r="CR144" s="79" t="str">
        <f>IFERROR(VLOOKUP(CQ144, MarginalDec!$A$2:$B$253, 2, 0),"")</f>
        <v/>
      </c>
      <c r="CS144" s="71"/>
      <c r="CT144" s="79" t="str">
        <f>IFERROR(VLOOKUP(CS144, MarginalDec!$A$2:$B$253, 2, 0),"")</f>
        <v/>
      </c>
      <c r="CU144" s="71"/>
      <c r="CV144" s="79" t="str">
        <f>IF(ISBLANK(CU144),"", IFERROR(VLOOKUP(CU144, Tooling!$A$2:$B$252, 2, 0),""))</f>
        <v/>
      </c>
      <c r="CW144" s="71"/>
      <c r="CX144" s="79" t="str">
        <f>IF(ISBLANK(CW144),"", IFERROR(VLOOKUP(CW144, Tooling!$A$2:$B$252, 2, 0),""))</f>
        <v/>
      </c>
      <c r="CY144" s="71"/>
      <c r="CZ144" s="79" t="str">
        <f>IF(ISBLANK(CY144),"", IFERROR(VLOOKUP(CY144, Repairs!$A$2:$B$252, 2, 0),""))</f>
        <v/>
      </c>
      <c r="DA144" s="77"/>
      <c r="DB144" s="71"/>
      <c r="DC144" s="79" t="str">
        <f>IFERROR(VLOOKUP(DB144, DatingReason!$A$2:$B$252, 2, 0),"")</f>
        <v/>
      </c>
      <c r="DD144" s="123" t="str">
        <f t="shared" si="39"/>
        <v/>
      </c>
      <c r="DF144" s="119" t="str">
        <f t="array" ref="DF144">IF(AND($B144&lt;&gt;"", $DE144&lt;&gt;"", $DE144&lt;&gt;"No"),MAX(IF($B144=PEOPLE!$B$4:$B$1000, PEOPLE!$Q$4:$Q$1000,""))+100,"")</f>
        <v/>
      </c>
      <c r="DG144" s="68"/>
      <c r="DH144" s="76">
        <f>COUNTIF(PEOPLE!B:B, MEMORIALS!B144)</f>
        <v>0</v>
      </c>
      <c r="DI144" s="82"/>
      <c r="DJ144" s="82"/>
      <c r="DK144" s="82"/>
      <c r="DL144" s="68"/>
      <c r="DM144" s="68"/>
      <c r="DN144" s="68"/>
      <c r="DO144" s="68"/>
      <c r="DP144" s="68"/>
    </row>
    <row r="145" spans="1:120" ht="15" customHeight="1" x14ac:dyDescent="0.25">
      <c r="A145" s="68"/>
      <c r="B145" s="69"/>
      <c r="C145" s="68"/>
      <c r="D145" s="68"/>
      <c r="E145" s="70" t="str">
        <f>IF(D145="","",VLOOKUP(D145,Denomination!$A$2:$B$50, 2, 0))</f>
        <v/>
      </c>
      <c r="F145" s="68"/>
      <c r="G145" s="71"/>
      <c r="H145" s="70" t="str">
        <f>IF(G145="","",VLOOKUP(G145,MCondition!$A$2:$B$50, 2, 0))</f>
        <v/>
      </c>
      <c r="I145" s="72"/>
      <c r="J145" s="71"/>
      <c r="K145" s="70" t="str">
        <f>IF(J145="","",VLOOKUP(J145,ICondition!$A$2:$B$50, 2, 0))</f>
        <v/>
      </c>
      <c r="L145" s="73"/>
      <c r="M145" s="73"/>
      <c r="N145" s="73"/>
      <c r="O145" s="73"/>
      <c r="P145" s="73"/>
      <c r="Q145" s="73"/>
      <c r="R145" s="78"/>
      <c r="S145" s="79" t="str">
        <f>IFERROR(VLOOKUP(R145,Material!$A$2:$B$59, 2, 0),"")</f>
        <v/>
      </c>
      <c r="T145" s="71"/>
      <c r="U145" s="79" t="str">
        <f>IFERROR(VLOOKUP(T145,Material!$A$2:$B$59, 2, 0),"")</f>
        <v/>
      </c>
      <c r="V145" s="71"/>
      <c r="W145" s="79" t="str">
        <f>IFERROR(VLOOKUP(V145,Material!$A$2:$B$59, 2, 0),"")</f>
        <v/>
      </c>
      <c r="X145" s="71"/>
      <c r="Y145" s="79" t="str">
        <f>IFERROR(VLOOKUP(X145,Material!$A$2:$B$59, 2, 0),"")</f>
        <v/>
      </c>
      <c r="Z145" s="71"/>
      <c r="AA145" s="79" t="str">
        <f>IFERROR(VLOOKUP(Z145,Material!$A$2:$B$59, 2, 0),"")</f>
        <v/>
      </c>
      <c r="AB145" s="74"/>
      <c r="AC145" s="75" t="e">
        <f t="shared" si="28"/>
        <v>#VALUE!</v>
      </c>
      <c r="AD145" s="75" t="e">
        <f t="shared" si="29"/>
        <v>#VALUE!</v>
      </c>
      <c r="AE145" s="75" t="e">
        <f t="shared" si="31"/>
        <v>#VALUE!</v>
      </c>
      <c r="AF145" s="75" t="e">
        <f t="shared" si="30"/>
        <v>#VALUE!</v>
      </c>
      <c r="AG145" s="75" t="e">
        <f t="shared" si="32"/>
        <v>#VALUE!</v>
      </c>
      <c r="AH145" s="75" t="e">
        <f t="shared" si="33"/>
        <v>#VALUE!</v>
      </c>
      <c r="AI145" s="75" t="e">
        <f t="shared" si="34"/>
        <v>#VALUE!</v>
      </c>
      <c r="AJ145" s="80" t="e">
        <f t="shared" si="35"/>
        <v>#VALUE!</v>
      </c>
      <c r="AK145" s="79" t="str">
        <f>(IFERROR(VLOOKUP(AB145,Categories!$A$2:$B$20,2,1),""))</f>
        <v/>
      </c>
      <c r="AL145" s="79" t="str">
        <f ca="1">IFERROR(VLOOKUP((HLOOKUP((VLOOKUP($AB145,Categories!$A$2:$F$20,3,1)), $AB$3:$AJ145, (ROW()-ROW($AB$3)+1), 0)), INDIRECT(VLOOKUP($AB145,Categories!$A$2:$F$20,6,1)),2,0),AK145)</f>
        <v/>
      </c>
      <c r="AM145" s="79" t="str">
        <f ca="1">IFERROR(VLOOKUP((HLOOKUP((VLOOKUP($AB145,Categories!$A$2:$F$20,4,1)),$AB$3:$AJ145,(ROW()-ROW($AB$3)+1),0)),INDIRECT(VLOOKUP($AB145,Categories!$A$2:$H$20,7,1)),2,0),"")</f>
        <v/>
      </c>
      <c r="AN145" s="79" t="str">
        <f ca="1">IFERROR(VLOOKUP((HLOOKUP((VLOOKUP($AB145,Categories!$A$2:$F$20,5,1)), $AB$3:$AJ145, (ROW()-ROW($AB$3)+1), 0)), INDIRECT(VLOOKUP($AB145,Categories!$A$2:$H$20,8,1)),2,0),"")</f>
        <v/>
      </c>
      <c r="AO145" s="79" t="str">
        <f t="shared" ca="1" si="36"/>
        <v/>
      </c>
      <c r="AP145" s="81"/>
      <c r="AQ145" s="70" t="str">
        <f>IFERROR(VLOOKUP(VALUE(MID(AP145,1,1)),AdditionalElements!$A$2:$B$50,2,0),"")</f>
        <v/>
      </c>
      <c r="AR145" s="70" t="str">
        <f>IFERROR(VLOOKUP(VALUE(MID(AP145,2,1)),AdditionalElements!$H$2:$I$50,2,0),"")</f>
        <v/>
      </c>
      <c r="AS145" s="70" t="str">
        <f>IFERROR(VLOOKUP(VALUE(MID(AP145,3,1)),AdditionalElements!$O$2:$P$50,2,0),"")</f>
        <v/>
      </c>
      <c r="AT145" s="70" t="str">
        <f>IFERROR(VLOOKUP(VALUE(MID(AP145,4,1)),AdditionalElements!$V$2:$W$50,2,0),"")</f>
        <v/>
      </c>
      <c r="AU145" s="71"/>
      <c r="AV145" s="79" t="str">
        <f>IFERROR(IF(VALUE(MID(AU145,1,1))=1, VLOOKUP(VALUE(MID(AU145,1,1)), TxtPanelShape!$A$2:$C$50, 3, 0), (IF(VALUE(MID(AU145,1,1))&gt;=7, VLOOKUP(VALUE(MID(AU145,1,1)), TxtPanelShape!$A$2:$C$50, 3, 0),VLOOKUP(VALUE(MID(AU145,1,2)),TxtPanelShape!$A$2:$C$50,3,0)))), "")</f>
        <v/>
      </c>
      <c r="AW145" s="79" t="str">
        <f>IFERROR(IF(VALUE(MID(AU145,1,1))=1, ", "&amp;VLOOKUP(VALUE(MID(AU145,2,1)), TxtPanelShape!$H$2:$I$50, 2, 0), IF(VALUE(MID(AU145,1,1))&gt;=7, ", "&amp;VLOOKUP(VALUE(MID(AU145,2,1)), TxtPanelShape!$H$2:$I$50, 2, 0),"")), "")</f>
        <v/>
      </c>
      <c r="AX145" s="79" t="str">
        <f>IFERROR(IF(VALUE(MID(AU145,1,1))=1, ", "&amp;VLOOKUP(VALUE(MID(AU145,3,1)), TxtPanelShape!$O$2:$P$50, 2, 0), IF(VALUE(MID(AU145,1,1))&gt;=7, ", "&amp;VLOOKUP(VALUE(MID(AU145,3,1)), TxtPanelShape!$O$2:$P$50, 2, 0),"")),"")</f>
        <v/>
      </c>
      <c r="AY145" s="79" t="str">
        <f>IFERROR("; "&amp;VLOOKUP(VALUE(MID(AU145,4,1)), TxtPanelShape!$V$2:$W$50,2,0),"")</f>
        <v/>
      </c>
      <c r="AZ145" s="79" t="str">
        <f t="shared" si="37"/>
        <v/>
      </c>
      <c r="BA145" s="71"/>
      <c r="BB145" s="79" t="str">
        <f>IFERROR(IF(VALUE(MID(BA145,1,1))=1, VLOOKUP(VALUE(MID(BA145,1,1)), TxtPanelShape!$A$2:$C$50, 3, 0), (IF(VALUE(MID(BA145,1,1))&gt;=7, VLOOKUP(VALUE(MID(BA145,1,1)), TxtPanelShape!$A$2:$C$50, 3, 0),VLOOKUP(VALUE(MID(BA145,1,2)),TxtPanelShape!$A$2:$C$50,3,0)))), "")</f>
        <v/>
      </c>
      <c r="BC145" s="79" t="str">
        <f>IFERROR(IF(VALUE(MID(BA145,1,1))=1, ", "&amp;VLOOKUP(VALUE(MID(BA145,2,1)), TxtPanelShape!$H$2:$I$50, 2, 0), IF(VALUE(MID(BA145,1,1))&gt;=7, ", "&amp;VLOOKUP(VALUE(MID(BA145,2,1)), TxtPanelShape!$H$2:$I$50, 2, 0),"")), "")</f>
        <v/>
      </c>
      <c r="BD145" s="79" t="str">
        <f>IFERROR(IF(VALUE(MID(BA145,1,1))=1, ", "&amp;VLOOKUP(VALUE(MID(BA145,3,1)), TxtPanelShape!$O$2:$P$50, 2, 0), IF(VALUE(MID(BA145,1,1))&gt;=7, ", "&amp;VLOOKUP(VALUE(MID(BA145,3,1)), TxtPanelShape!$O$2:$P$50, 2, 0),"")),"")</f>
        <v/>
      </c>
      <c r="BE145" s="79" t="str">
        <f>IFERROR("; "&amp;VLOOKUP(VALUE(MID(BA145,4,1)), TxtPanelShape!$V$2:$W$50,2,0),"")</f>
        <v/>
      </c>
      <c r="BF145" s="79" t="str">
        <f t="shared" si="38"/>
        <v/>
      </c>
      <c r="BG145" s="71"/>
      <c r="BH145" s="79" t="str">
        <f>IFERROR(VLOOKUP(BG145, TxtPanelDefinition!$A$2:$B$50, 2, 0),"")</f>
        <v/>
      </c>
      <c r="BI145" s="71"/>
      <c r="BJ145" s="79" t="str">
        <f>IFERROR(VLOOKUP(BI145, TxtPanelDefinition!$A$2:$B$50, 2, 0),"")</f>
        <v/>
      </c>
      <c r="BK145" s="71"/>
      <c r="BL145" s="79" t="str">
        <f>IFERROR(VLOOKUP(BK145, InscrTechniques!$A$2:$B$50, 2, 0),"")</f>
        <v/>
      </c>
      <c r="BM145" s="71"/>
      <c r="BN145" s="79" t="str">
        <f>IFERROR(VLOOKUP(BM145, InscrTechniques!$A$2:$B$50, 2, 0),"")</f>
        <v/>
      </c>
      <c r="BO145" s="71"/>
      <c r="BP145" s="79" t="str">
        <f>IFERROR(VLOOKUP(BO145, InscrTechniques!$A$2:$B$50, 2, 0),"")</f>
        <v/>
      </c>
      <c r="BQ145" s="71"/>
      <c r="BR145" s="79" t="str">
        <f>IFERROR(VLOOKUP(BQ145, InscrTechniques!$A$2:$B$50, 2, 0),"")</f>
        <v/>
      </c>
      <c r="BS145" s="71"/>
      <c r="BT145" s="79" t="str">
        <f>IFERROR(VLOOKUP(BS145, InscrTechniques!$A$2:$B$50, 2, 0),"")</f>
        <v/>
      </c>
      <c r="BU145" s="71"/>
      <c r="BV145" s="79" t="str">
        <f>IFERROR(VLOOKUP(BU145, InscrTechniques!$A$2:$B$50, 2, 0),"")</f>
        <v/>
      </c>
      <c r="BW145" s="125"/>
      <c r="BX145" s="79" t="str">
        <f>IFERROR(VLOOKUP(BW145, InscrTechniques!$A$2:$B$50, 2, 0),"")</f>
        <v/>
      </c>
      <c r="BY145" s="125"/>
      <c r="BZ145" s="79" t="str">
        <f>IFERROR(VLOOKUP(BY145, InscrTechniques!$A$2:$B$50, 2, 0),"")</f>
        <v/>
      </c>
      <c r="CA145" s="74"/>
      <c r="CB145" s="114" t="str">
        <f>IFERROR(VLOOKUP(CA145, LetterStyle!$A$2:$B$50, 2, 0),"")</f>
        <v/>
      </c>
      <c r="CC145" s="74"/>
      <c r="CD145" s="114" t="str">
        <f>IFERROR(VLOOKUP(CC145, LetterStyle!$A$2:$B$50, 2, 0),"")</f>
        <v/>
      </c>
      <c r="CE145" s="74"/>
      <c r="CF145" s="114" t="str">
        <f>IFERROR(VLOOKUP(CE145, LetterStyle!$A$2:$B$50, 2, 0),"")</f>
        <v/>
      </c>
      <c r="CG145" s="74"/>
      <c r="CH145" s="79" t="str">
        <f>IFERROR(VLOOKUP(CG145, LetterStyle!$A$2:$B$50, 2, 0),"")</f>
        <v/>
      </c>
      <c r="CI145" s="71"/>
      <c r="CJ145" s="79" t="str">
        <f>IFERROR(VLOOKUP(CI145, DecMotifs!$A$1:$B$306, 2, 0),"")</f>
        <v/>
      </c>
      <c r="CK145" s="71"/>
      <c r="CL145" s="79" t="str">
        <f>IFERROR(VLOOKUP(CK145, DecMotifs!$A$1:$B$306, 2, 0),"")</f>
        <v/>
      </c>
      <c r="CM145" s="71"/>
      <c r="CN145" s="79" t="str">
        <f>IFERROR(VLOOKUP(CM145, DecMotifs!$A$1:$B$306, 2, 0),"")</f>
        <v/>
      </c>
      <c r="CO145" s="71"/>
      <c r="CP145" s="79" t="str">
        <f>IFERROR(VLOOKUP(CO145, MarginalDec!$A$2:$B$253, 2, 0),"")</f>
        <v/>
      </c>
      <c r="CQ145" s="71"/>
      <c r="CR145" s="79" t="str">
        <f>IFERROR(VLOOKUP(CQ145, MarginalDec!$A$2:$B$253, 2, 0),"")</f>
        <v/>
      </c>
      <c r="CS145" s="71"/>
      <c r="CT145" s="79" t="str">
        <f>IFERROR(VLOOKUP(CS145, MarginalDec!$A$2:$B$253, 2, 0),"")</f>
        <v/>
      </c>
      <c r="CU145" s="71"/>
      <c r="CV145" s="79" t="str">
        <f>IF(ISBLANK(CU145),"", IFERROR(VLOOKUP(CU145, Tooling!$A$2:$B$252, 2, 0),""))</f>
        <v/>
      </c>
      <c r="CW145" s="71"/>
      <c r="CX145" s="79" t="str">
        <f>IF(ISBLANK(CW145),"", IFERROR(VLOOKUP(CW145, Tooling!$A$2:$B$252, 2, 0),""))</f>
        <v/>
      </c>
      <c r="CY145" s="71"/>
      <c r="CZ145" s="79" t="str">
        <f>IF(ISBLANK(CY145),"", IFERROR(VLOOKUP(CY145, Repairs!$A$2:$B$252, 2, 0),""))</f>
        <v/>
      </c>
      <c r="DA145" s="77"/>
      <c r="DB145" s="71"/>
      <c r="DC145" s="79" t="str">
        <f>IFERROR(VLOOKUP(DB145, DatingReason!$A$2:$B$252, 2, 0),"")</f>
        <v/>
      </c>
      <c r="DD145" s="123" t="str">
        <f t="shared" si="39"/>
        <v/>
      </c>
      <c r="DF145" s="119" t="str">
        <f t="array" ref="DF145">IF(AND($B145&lt;&gt;"", $DE145&lt;&gt;"", $DE145&lt;&gt;"No"),MAX(IF($B145=PEOPLE!$B$4:$B$1000, PEOPLE!$Q$4:$Q$1000,""))+100,"")</f>
        <v/>
      </c>
      <c r="DG145" s="68"/>
      <c r="DH145" s="76">
        <f>COUNTIF(PEOPLE!B:B, MEMORIALS!B145)</f>
        <v>0</v>
      </c>
      <c r="DI145" s="82"/>
      <c r="DJ145" s="82"/>
      <c r="DK145" s="82"/>
      <c r="DL145" s="68"/>
      <c r="DM145" s="68"/>
      <c r="DN145" s="68"/>
      <c r="DO145" s="68"/>
      <c r="DP145" s="68"/>
    </row>
    <row r="146" spans="1:120" ht="15" customHeight="1" x14ac:dyDescent="0.25">
      <c r="A146" s="68"/>
      <c r="B146" s="69"/>
      <c r="C146" s="68"/>
      <c r="D146" s="68"/>
      <c r="E146" s="70" t="str">
        <f>IF(D146="","",VLOOKUP(D146,Denomination!$A$2:$B$50, 2, 0))</f>
        <v/>
      </c>
      <c r="F146" s="68"/>
      <c r="G146" s="71"/>
      <c r="H146" s="70" t="str">
        <f>IF(G146="","",VLOOKUP(G146,MCondition!$A$2:$B$50, 2, 0))</f>
        <v/>
      </c>
      <c r="I146" s="72"/>
      <c r="J146" s="71"/>
      <c r="K146" s="70" t="str">
        <f>IF(J146="","",VLOOKUP(J146,ICondition!$A$2:$B$50, 2, 0))</f>
        <v/>
      </c>
      <c r="L146" s="73"/>
      <c r="M146" s="73"/>
      <c r="N146" s="73"/>
      <c r="O146" s="73"/>
      <c r="P146" s="73"/>
      <c r="Q146" s="73"/>
      <c r="R146" s="78"/>
      <c r="S146" s="79" t="str">
        <f>IFERROR(VLOOKUP(R146,Material!$A$2:$B$59, 2, 0),"")</f>
        <v/>
      </c>
      <c r="T146" s="71"/>
      <c r="U146" s="79" t="str">
        <f>IFERROR(VLOOKUP(T146,Material!$A$2:$B$59, 2, 0),"")</f>
        <v/>
      </c>
      <c r="V146" s="71"/>
      <c r="W146" s="79" t="str">
        <f>IFERROR(VLOOKUP(V146,Material!$A$2:$B$59, 2, 0),"")</f>
        <v/>
      </c>
      <c r="X146" s="71"/>
      <c r="Y146" s="79" t="str">
        <f>IFERROR(VLOOKUP(X146,Material!$A$2:$B$59, 2, 0),"")</f>
        <v/>
      </c>
      <c r="Z146" s="71"/>
      <c r="AA146" s="79" t="str">
        <f>IFERROR(VLOOKUP(Z146,Material!$A$2:$B$59, 2, 0),"")</f>
        <v/>
      </c>
      <c r="AB146" s="74"/>
      <c r="AC146" s="75" t="e">
        <f t="shared" si="28"/>
        <v>#VALUE!</v>
      </c>
      <c r="AD146" s="75" t="e">
        <f t="shared" si="29"/>
        <v>#VALUE!</v>
      </c>
      <c r="AE146" s="75" t="e">
        <f t="shared" si="31"/>
        <v>#VALUE!</v>
      </c>
      <c r="AF146" s="75" t="e">
        <f t="shared" si="30"/>
        <v>#VALUE!</v>
      </c>
      <c r="AG146" s="75" t="e">
        <f t="shared" si="32"/>
        <v>#VALUE!</v>
      </c>
      <c r="AH146" s="75" t="e">
        <f t="shared" si="33"/>
        <v>#VALUE!</v>
      </c>
      <c r="AI146" s="75" t="e">
        <f t="shared" si="34"/>
        <v>#VALUE!</v>
      </c>
      <c r="AJ146" s="80" t="e">
        <f t="shared" si="35"/>
        <v>#VALUE!</v>
      </c>
      <c r="AK146" s="79" t="str">
        <f>(IFERROR(VLOOKUP(AB146,Categories!$A$2:$B$20,2,1),""))</f>
        <v/>
      </c>
      <c r="AL146" s="79" t="str">
        <f ca="1">IFERROR(VLOOKUP((HLOOKUP((VLOOKUP($AB146,Categories!$A$2:$F$20,3,1)), $AB$3:$AJ146, (ROW()-ROW($AB$3)+1), 0)), INDIRECT(VLOOKUP($AB146,Categories!$A$2:$F$20,6,1)),2,0),AK146)</f>
        <v/>
      </c>
      <c r="AM146" s="79" t="str">
        <f ca="1">IFERROR(VLOOKUP((HLOOKUP((VLOOKUP($AB146,Categories!$A$2:$F$20,4,1)),$AB$3:$AJ146,(ROW()-ROW($AB$3)+1),0)),INDIRECT(VLOOKUP($AB146,Categories!$A$2:$H$20,7,1)),2,0),"")</f>
        <v/>
      </c>
      <c r="AN146" s="79" t="str">
        <f ca="1">IFERROR(VLOOKUP((HLOOKUP((VLOOKUP($AB146,Categories!$A$2:$F$20,5,1)), $AB$3:$AJ146, (ROW()-ROW($AB$3)+1), 0)), INDIRECT(VLOOKUP($AB146,Categories!$A$2:$H$20,8,1)),2,0),"")</f>
        <v/>
      </c>
      <c r="AO146" s="79" t="str">
        <f t="shared" ca="1" si="36"/>
        <v/>
      </c>
      <c r="AP146" s="81"/>
      <c r="AQ146" s="70" t="str">
        <f>IFERROR(VLOOKUP(VALUE(MID(AP146,1,1)),AdditionalElements!$A$2:$B$50,2,0),"")</f>
        <v/>
      </c>
      <c r="AR146" s="70" t="str">
        <f>IFERROR(VLOOKUP(VALUE(MID(AP146,2,1)),AdditionalElements!$H$2:$I$50,2,0),"")</f>
        <v/>
      </c>
      <c r="AS146" s="70" t="str">
        <f>IFERROR(VLOOKUP(VALUE(MID(AP146,3,1)),AdditionalElements!$O$2:$P$50,2,0),"")</f>
        <v/>
      </c>
      <c r="AT146" s="70" t="str">
        <f>IFERROR(VLOOKUP(VALUE(MID(AP146,4,1)),AdditionalElements!$V$2:$W$50,2,0),"")</f>
        <v/>
      </c>
      <c r="AU146" s="71"/>
      <c r="AV146" s="79" t="str">
        <f>IFERROR(IF(VALUE(MID(AU146,1,1))=1, VLOOKUP(VALUE(MID(AU146,1,1)), TxtPanelShape!$A$2:$C$50, 3, 0), (IF(VALUE(MID(AU146,1,1))&gt;=7, VLOOKUP(VALUE(MID(AU146,1,1)), TxtPanelShape!$A$2:$C$50, 3, 0),VLOOKUP(VALUE(MID(AU146,1,2)),TxtPanelShape!$A$2:$C$50,3,0)))), "")</f>
        <v/>
      </c>
      <c r="AW146" s="79" t="str">
        <f>IFERROR(IF(VALUE(MID(AU146,1,1))=1, ", "&amp;VLOOKUP(VALUE(MID(AU146,2,1)), TxtPanelShape!$H$2:$I$50, 2, 0), IF(VALUE(MID(AU146,1,1))&gt;=7, ", "&amp;VLOOKUP(VALUE(MID(AU146,2,1)), TxtPanelShape!$H$2:$I$50, 2, 0),"")), "")</f>
        <v/>
      </c>
      <c r="AX146" s="79" t="str">
        <f>IFERROR(IF(VALUE(MID(AU146,1,1))=1, ", "&amp;VLOOKUP(VALUE(MID(AU146,3,1)), TxtPanelShape!$O$2:$P$50, 2, 0), IF(VALUE(MID(AU146,1,1))&gt;=7, ", "&amp;VLOOKUP(VALUE(MID(AU146,3,1)), TxtPanelShape!$O$2:$P$50, 2, 0),"")),"")</f>
        <v/>
      </c>
      <c r="AY146" s="79" t="str">
        <f>IFERROR("; "&amp;VLOOKUP(VALUE(MID(AU146,4,1)), TxtPanelShape!$V$2:$W$50,2,0),"")</f>
        <v/>
      </c>
      <c r="AZ146" s="79" t="str">
        <f t="shared" si="37"/>
        <v/>
      </c>
      <c r="BA146" s="71"/>
      <c r="BB146" s="79" t="str">
        <f>IFERROR(IF(VALUE(MID(BA146,1,1))=1, VLOOKUP(VALUE(MID(BA146,1,1)), TxtPanelShape!$A$2:$C$50, 3, 0), (IF(VALUE(MID(BA146,1,1))&gt;=7, VLOOKUP(VALUE(MID(BA146,1,1)), TxtPanelShape!$A$2:$C$50, 3, 0),VLOOKUP(VALUE(MID(BA146,1,2)),TxtPanelShape!$A$2:$C$50,3,0)))), "")</f>
        <v/>
      </c>
      <c r="BC146" s="79" t="str">
        <f>IFERROR(IF(VALUE(MID(BA146,1,1))=1, ", "&amp;VLOOKUP(VALUE(MID(BA146,2,1)), TxtPanelShape!$H$2:$I$50, 2, 0), IF(VALUE(MID(BA146,1,1))&gt;=7, ", "&amp;VLOOKUP(VALUE(MID(BA146,2,1)), TxtPanelShape!$H$2:$I$50, 2, 0),"")), "")</f>
        <v/>
      </c>
      <c r="BD146" s="79" t="str">
        <f>IFERROR(IF(VALUE(MID(BA146,1,1))=1, ", "&amp;VLOOKUP(VALUE(MID(BA146,3,1)), TxtPanelShape!$O$2:$P$50, 2, 0), IF(VALUE(MID(BA146,1,1))&gt;=7, ", "&amp;VLOOKUP(VALUE(MID(BA146,3,1)), TxtPanelShape!$O$2:$P$50, 2, 0),"")),"")</f>
        <v/>
      </c>
      <c r="BE146" s="79" t="str">
        <f>IFERROR("; "&amp;VLOOKUP(VALUE(MID(BA146,4,1)), TxtPanelShape!$V$2:$W$50,2,0),"")</f>
        <v/>
      </c>
      <c r="BF146" s="79" t="str">
        <f t="shared" si="38"/>
        <v/>
      </c>
      <c r="BG146" s="71"/>
      <c r="BH146" s="79" t="str">
        <f>IFERROR(VLOOKUP(BG146, TxtPanelDefinition!$A$2:$B$50, 2, 0),"")</f>
        <v/>
      </c>
      <c r="BI146" s="71"/>
      <c r="BJ146" s="79" t="str">
        <f>IFERROR(VLOOKUP(BI146, TxtPanelDefinition!$A$2:$B$50, 2, 0),"")</f>
        <v/>
      </c>
      <c r="BK146" s="71"/>
      <c r="BL146" s="79" t="str">
        <f>IFERROR(VLOOKUP(BK146, InscrTechniques!$A$2:$B$50, 2, 0),"")</f>
        <v/>
      </c>
      <c r="BM146" s="71"/>
      <c r="BN146" s="79" t="str">
        <f>IFERROR(VLOOKUP(BM146, InscrTechniques!$A$2:$B$50, 2, 0),"")</f>
        <v/>
      </c>
      <c r="BO146" s="71"/>
      <c r="BP146" s="79" t="str">
        <f>IFERROR(VLOOKUP(BO146, InscrTechniques!$A$2:$B$50, 2, 0),"")</f>
        <v/>
      </c>
      <c r="BQ146" s="71"/>
      <c r="BR146" s="79" t="str">
        <f>IFERROR(VLOOKUP(BQ146, InscrTechniques!$A$2:$B$50, 2, 0),"")</f>
        <v/>
      </c>
      <c r="BS146" s="71"/>
      <c r="BT146" s="79" t="str">
        <f>IFERROR(VLOOKUP(BS146, InscrTechniques!$A$2:$B$50, 2, 0),"")</f>
        <v/>
      </c>
      <c r="BU146" s="71"/>
      <c r="BV146" s="79" t="str">
        <f>IFERROR(VLOOKUP(BU146, InscrTechniques!$A$2:$B$50, 2, 0),"")</f>
        <v/>
      </c>
      <c r="BW146" s="125"/>
      <c r="BX146" s="79" t="str">
        <f>IFERROR(VLOOKUP(BW146, InscrTechniques!$A$2:$B$50, 2, 0),"")</f>
        <v/>
      </c>
      <c r="BY146" s="125"/>
      <c r="BZ146" s="79" t="str">
        <f>IFERROR(VLOOKUP(BY146, InscrTechniques!$A$2:$B$50, 2, 0),"")</f>
        <v/>
      </c>
      <c r="CA146" s="74"/>
      <c r="CB146" s="114" t="str">
        <f>IFERROR(VLOOKUP(CA146, LetterStyle!$A$2:$B$50, 2, 0),"")</f>
        <v/>
      </c>
      <c r="CC146" s="74"/>
      <c r="CD146" s="114" t="str">
        <f>IFERROR(VLOOKUP(CC146, LetterStyle!$A$2:$B$50, 2, 0),"")</f>
        <v/>
      </c>
      <c r="CE146" s="74"/>
      <c r="CF146" s="114" t="str">
        <f>IFERROR(VLOOKUP(CE146, LetterStyle!$A$2:$B$50, 2, 0),"")</f>
        <v/>
      </c>
      <c r="CG146" s="74"/>
      <c r="CH146" s="79" t="str">
        <f>IFERROR(VLOOKUP(CG146, LetterStyle!$A$2:$B$50, 2, 0),"")</f>
        <v/>
      </c>
      <c r="CI146" s="71"/>
      <c r="CJ146" s="79" t="str">
        <f>IFERROR(VLOOKUP(CI146, DecMotifs!$A$1:$B$306, 2, 0),"")</f>
        <v/>
      </c>
      <c r="CK146" s="71"/>
      <c r="CL146" s="79" t="str">
        <f>IFERROR(VLOOKUP(CK146, DecMotifs!$A$1:$B$306, 2, 0),"")</f>
        <v/>
      </c>
      <c r="CM146" s="71"/>
      <c r="CN146" s="79" t="str">
        <f>IFERROR(VLOOKUP(CM146, DecMotifs!$A$1:$B$306, 2, 0),"")</f>
        <v/>
      </c>
      <c r="CO146" s="71"/>
      <c r="CP146" s="79" t="str">
        <f>IFERROR(VLOOKUP(CO146, MarginalDec!$A$2:$B$253, 2, 0),"")</f>
        <v/>
      </c>
      <c r="CQ146" s="71"/>
      <c r="CR146" s="79" t="str">
        <f>IFERROR(VLOOKUP(CQ146, MarginalDec!$A$2:$B$253, 2, 0),"")</f>
        <v/>
      </c>
      <c r="CS146" s="71"/>
      <c r="CT146" s="79" t="str">
        <f>IFERROR(VLOOKUP(CS146, MarginalDec!$A$2:$B$253, 2, 0),"")</f>
        <v/>
      </c>
      <c r="CU146" s="71"/>
      <c r="CV146" s="79" t="str">
        <f>IF(ISBLANK(CU146),"", IFERROR(VLOOKUP(CU146, Tooling!$A$2:$B$252, 2, 0),""))</f>
        <v/>
      </c>
      <c r="CW146" s="71"/>
      <c r="CX146" s="79" t="str">
        <f>IF(ISBLANK(CW146),"", IFERROR(VLOOKUP(CW146, Tooling!$A$2:$B$252, 2, 0),""))</f>
        <v/>
      </c>
      <c r="CY146" s="71"/>
      <c r="CZ146" s="79" t="str">
        <f>IF(ISBLANK(CY146),"", IFERROR(VLOOKUP(CY146, Repairs!$A$2:$B$252, 2, 0),""))</f>
        <v/>
      </c>
      <c r="DA146" s="77"/>
      <c r="DB146" s="71"/>
      <c r="DC146" s="79" t="str">
        <f>IFERROR(VLOOKUP(DB146, DatingReason!$A$2:$B$252, 2, 0),"")</f>
        <v/>
      </c>
      <c r="DD146" s="123" t="str">
        <f t="shared" si="39"/>
        <v/>
      </c>
      <c r="DF146" s="119" t="str">
        <f t="array" ref="DF146">IF(AND($B146&lt;&gt;"", $DE146&lt;&gt;"", $DE146&lt;&gt;"No"),MAX(IF($B146=PEOPLE!$B$4:$B$1000, PEOPLE!$Q$4:$Q$1000,""))+100,"")</f>
        <v/>
      </c>
      <c r="DG146" s="68"/>
      <c r="DH146" s="76">
        <f>COUNTIF(PEOPLE!B:B, MEMORIALS!B146)</f>
        <v>0</v>
      </c>
      <c r="DI146" s="82"/>
      <c r="DJ146" s="82"/>
      <c r="DK146" s="82"/>
      <c r="DL146" s="68"/>
      <c r="DM146" s="68"/>
      <c r="DN146" s="68"/>
      <c r="DO146" s="68"/>
      <c r="DP146" s="68"/>
    </row>
    <row r="147" spans="1:120" ht="15" customHeight="1" x14ac:dyDescent="0.25">
      <c r="A147" s="68"/>
      <c r="B147" s="69"/>
      <c r="C147" s="68"/>
      <c r="D147" s="68"/>
      <c r="E147" s="70" t="str">
        <f>IF(D147="","",VLOOKUP(D147,Denomination!$A$2:$B$50, 2, 0))</f>
        <v/>
      </c>
      <c r="F147" s="68"/>
      <c r="G147" s="71"/>
      <c r="H147" s="70" t="str">
        <f>IF(G147="","",VLOOKUP(G147,MCondition!$A$2:$B$50, 2, 0))</f>
        <v/>
      </c>
      <c r="I147" s="72"/>
      <c r="J147" s="71"/>
      <c r="K147" s="70" t="str">
        <f>IF(J147="","",VLOOKUP(J147,ICondition!$A$2:$B$50, 2, 0))</f>
        <v/>
      </c>
      <c r="L147" s="73"/>
      <c r="M147" s="73"/>
      <c r="N147" s="73"/>
      <c r="O147" s="73"/>
      <c r="P147" s="73"/>
      <c r="Q147" s="73"/>
      <c r="R147" s="78"/>
      <c r="S147" s="79" t="str">
        <f>IFERROR(VLOOKUP(R147,Material!$A$2:$B$59, 2, 0),"")</f>
        <v/>
      </c>
      <c r="T147" s="71"/>
      <c r="U147" s="79" t="str">
        <f>IFERROR(VLOOKUP(T147,Material!$A$2:$B$59, 2, 0),"")</f>
        <v/>
      </c>
      <c r="V147" s="71"/>
      <c r="W147" s="79" t="str">
        <f>IFERROR(VLOOKUP(V147,Material!$A$2:$B$59, 2, 0),"")</f>
        <v/>
      </c>
      <c r="X147" s="71"/>
      <c r="Y147" s="79" t="str">
        <f>IFERROR(VLOOKUP(X147,Material!$A$2:$B$59, 2, 0),"")</f>
        <v/>
      </c>
      <c r="Z147" s="71"/>
      <c r="AA147" s="79" t="str">
        <f>IFERROR(VLOOKUP(Z147,Material!$A$2:$B$59, 2, 0),"")</f>
        <v/>
      </c>
      <c r="AB147" s="74"/>
      <c r="AC147" s="75" t="e">
        <f t="shared" si="28"/>
        <v>#VALUE!</v>
      </c>
      <c r="AD147" s="75" t="e">
        <f t="shared" si="29"/>
        <v>#VALUE!</v>
      </c>
      <c r="AE147" s="75" t="e">
        <f t="shared" si="31"/>
        <v>#VALUE!</v>
      </c>
      <c r="AF147" s="75" t="e">
        <f t="shared" si="30"/>
        <v>#VALUE!</v>
      </c>
      <c r="AG147" s="75" t="e">
        <f t="shared" si="32"/>
        <v>#VALUE!</v>
      </c>
      <c r="AH147" s="75" t="e">
        <f t="shared" si="33"/>
        <v>#VALUE!</v>
      </c>
      <c r="AI147" s="75" t="e">
        <f t="shared" si="34"/>
        <v>#VALUE!</v>
      </c>
      <c r="AJ147" s="80" t="e">
        <f t="shared" si="35"/>
        <v>#VALUE!</v>
      </c>
      <c r="AK147" s="79" t="str">
        <f>(IFERROR(VLOOKUP(AB147,Categories!$A$2:$B$20,2,1),""))</f>
        <v/>
      </c>
      <c r="AL147" s="79" t="str">
        <f ca="1">IFERROR(VLOOKUP((HLOOKUP((VLOOKUP($AB147,Categories!$A$2:$F$20,3,1)), $AB$3:$AJ147, (ROW()-ROW($AB$3)+1), 0)), INDIRECT(VLOOKUP($AB147,Categories!$A$2:$F$20,6,1)),2,0),AK147)</f>
        <v/>
      </c>
      <c r="AM147" s="79" t="str">
        <f ca="1">IFERROR(VLOOKUP((HLOOKUP((VLOOKUP($AB147,Categories!$A$2:$F$20,4,1)),$AB$3:$AJ147,(ROW()-ROW($AB$3)+1),0)),INDIRECT(VLOOKUP($AB147,Categories!$A$2:$H$20,7,1)),2,0),"")</f>
        <v/>
      </c>
      <c r="AN147" s="79" t="str">
        <f ca="1">IFERROR(VLOOKUP((HLOOKUP((VLOOKUP($AB147,Categories!$A$2:$F$20,5,1)), $AB$3:$AJ147, (ROW()-ROW($AB$3)+1), 0)), INDIRECT(VLOOKUP($AB147,Categories!$A$2:$H$20,8,1)),2,0),"")</f>
        <v/>
      </c>
      <c r="AO147" s="79" t="str">
        <f t="shared" ca="1" si="36"/>
        <v/>
      </c>
      <c r="AP147" s="81"/>
      <c r="AQ147" s="70" t="str">
        <f>IFERROR(VLOOKUP(VALUE(MID(AP147,1,1)),AdditionalElements!$A$2:$B$50,2,0),"")</f>
        <v/>
      </c>
      <c r="AR147" s="70" t="str">
        <f>IFERROR(VLOOKUP(VALUE(MID(AP147,2,1)),AdditionalElements!$H$2:$I$50,2,0),"")</f>
        <v/>
      </c>
      <c r="AS147" s="70" t="str">
        <f>IFERROR(VLOOKUP(VALUE(MID(AP147,3,1)),AdditionalElements!$O$2:$P$50,2,0),"")</f>
        <v/>
      </c>
      <c r="AT147" s="70" t="str">
        <f>IFERROR(VLOOKUP(VALUE(MID(AP147,4,1)),AdditionalElements!$V$2:$W$50,2,0),"")</f>
        <v/>
      </c>
      <c r="AU147" s="71"/>
      <c r="AV147" s="79" t="str">
        <f>IFERROR(IF(VALUE(MID(AU147,1,1))=1, VLOOKUP(VALUE(MID(AU147,1,1)), TxtPanelShape!$A$2:$C$50, 3, 0), (IF(VALUE(MID(AU147,1,1))&gt;=7, VLOOKUP(VALUE(MID(AU147,1,1)), TxtPanelShape!$A$2:$C$50, 3, 0),VLOOKUP(VALUE(MID(AU147,1,2)),TxtPanelShape!$A$2:$C$50,3,0)))), "")</f>
        <v/>
      </c>
      <c r="AW147" s="79" t="str">
        <f>IFERROR(IF(VALUE(MID(AU147,1,1))=1, ", "&amp;VLOOKUP(VALUE(MID(AU147,2,1)), TxtPanelShape!$H$2:$I$50, 2, 0), IF(VALUE(MID(AU147,1,1))&gt;=7, ", "&amp;VLOOKUP(VALUE(MID(AU147,2,1)), TxtPanelShape!$H$2:$I$50, 2, 0),"")), "")</f>
        <v/>
      </c>
      <c r="AX147" s="79" t="str">
        <f>IFERROR(IF(VALUE(MID(AU147,1,1))=1, ", "&amp;VLOOKUP(VALUE(MID(AU147,3,1)), TxtPanelShape!$O$2:$P$50, 2, 0), IF(VALUE(MID(AU147,1,1))&gt;=7, ", "&amp;VLOOKUP(VALUE(MID(AU147,3,1)), TxtPanelShape!$O$2:$P$50, 2, 0),"")),"")</f>
        <v/>
      </c>
      <c r="AY147" s="79" t="str">
        <f>IFERROR("; "&amp;VLOOKUP(VALUE(MID(AU147,4,1)), TxtPanelShape!$V$2:$W$50,2,0),"")</f>
        <v/>
      </c>
      <c r="AZ147" s="79" t="str">
        <f t="shared" si="37"/>
        <v/>
      </c>
      <c r="BA147" s="71"/>
      <c r="BB147" s="79" t="str">
        <f>IFERROR(IF(VALUE(MID(BA147,1,1))=1, VLOOKUP(VALUE(MID(BA147,1,1)), TxtPanelShape!$A$2:$C$50, 3, 0), (IF(VALUE(MID(BA147,1,1))&gt;=7, VLOOKUP(VALUE(MID(BA147,1,1)), TxtPanelShape!$A$2:$C$50, 3, 0),VLOOKUP(VALUE(MID(BA147,1,2)),TxtPanelShape!$A$2:$C$50,3,0)))), "")</f>
        <v/>
      </c>
      <c r="BC147" s="79" t="str">
        <f>IFERROR(IF(VALUE(MID(BA147,1,1))=1, ", "&amp;VLOOKUP(VALUE(MID(BA147,2,1)), TxtPanelShape!$H$2:$I$50, 2, 0), IF(VALUE(MID(BA147,1,1))&gt;=7, ", "&amp;VLOOKUP(VALUE(MID(BA147,2,1)), TxtPanelShape!$H$2:$I$50, 2, 0),"")), "")</f>
        <v/>
      </c>
      <c r="BD147" s="79" t="str">
        <f>IFERROR(IF(VALUE(MID(BA147,1,1))=1, ", "&amp;VLOOKUP(VALUE(MID(BA147,3,1)), TxtPanelShape!$O$2:$P$50, 2, 0), IF(VALUE(MID(BA147,1,1))&gt;=7, ", "&amp;VLOOKUP(VALUE(MID(BA147,3,1)), TxtPanelShape!$O$2:$P$50, 2, 0),"")),"")</f>
        <v/>
      </c>
      <c r="BE147" s="79" t="str">
        <f>IFERROR("; "&amp;VLOOKUP(VALUE(MID(BA147,4,1)), TxtPanelShape!$V$2:$W$50,2,0),"")</f>
        <v/>
      </c>
      <c r="BF147" s="79" t="str">
        <f t="shared" si="38"/>
        <v/>
      </c>
      <c r="BG147" s="71"/>
      <c r="BH147" s="79" t="str">
        <f>IFERROR(VLOOKUP(BG147, TxtPanelDefinition!$A$2:$B$50, 2, 0),"")</f>
        <v/>
      </c>
      <c r="BI147" s="71"/>
      <c r="BJ147" s="79" t="str">
        <f>IFERROR(VLOOKUP(BI147, TxtPanelDefinition!$A$2:$B$50, 2, 0),"")</f>
        <v/>
      </c>
      <c r="BK147" s="71"/>
      <c r="BL147" s="79" t="str">
        <f>IFERROR(VLOOKUP(BK147, InscrTechniques!$A$2:$B$50, 2, 0),"")</f>
        <v/>
      </c>
      <c r="BM147" s="71"/>
      <c r="BN147" s="79" t="str">
        <f>IFERROR(VLOOKUP(BM147, InscrTechniques!$A$2:$B$50, 2, 0),"")</f>
        <v/>
      </c>
      <c r="BO147" s="71"/>
      <c r="BP147" s="79" t="str">
        <f>IFERROR(VLOOKUP(BO147, InscrTechniques!$A$2:$B$50, 2, 0),"")</f>
        <v/>
      </c>
      <c r="BQ147" s="71"/>
      <c r="BR147" s="79" t="str">
        <f>IFERROR(VLOOKUP(BQ147, InscrTechniques!$A$2:$B$50, 2, 0),"")</f>
        <v/>
      </c>
      <c r="BS147" s="71"/>
      <c r="BT147" s="79" t="str">
        <f>IFERROR(VLOOKUP(BS147, InscrTechniques!$A$2:$B$50, 2, 0),"")</f>
        <v/>
      </c>
      <c r="BU147" s="71"/>
      <c r="BV147" s="79" t="str">
        <f>IFERROR(VLOOKUP(BU147, InscrTechniques!$A$2:$B$50, 2, 0),"")</f>
        <v/>
      </c>
      <c r="BW147" s="125"/>
      <c r="BX147" s="79" t="str">
        <f>IFERROR(VLOOKUP(BW147, InscrTechniques!$A$2:$B$50, 2, 0),"")</f>
        <v/>
      </c>
      <c r="BY147" s="125"/>
      <c r="BZ147" s="79" t="str">
        <f>IFERROR(VLOOKUP(BY147, InscrTechniques!$A$2:$B$50, 2, 0),"")</f>
        <v/>
      </c>
      <c r="CA147" s="74"/>
      <c r="CB147" s="114" t="str">
        <f>IFERROR(VLOOKUP(CA147, LetterStyle!$A$2:$B$50, 2, 0),"")</f>
        <v/>
      </c>
      <c r="CC147" s="74"/>
      <c r="CD147" s="114" t="str">
        <f>IFERROR(VLOOKUP(CC147, LetterStyle!$A$2:$B$50, 2, 0),"")</f>
        <v/>
      </c>
      <c r="CE147" s="74"/>
      <c r="CF147" s="114" t="str">
        <f>IFERROR(VLOOKUP(CE147, LetterStyle!$A$2:$B$50, 2, 0),"")</f>
        <v/>
      </c>
      <c r="CG147" s="74"/>
      <c r="CH147" s="79" t="str">
        <f>IFERROR(VLOOKUP(CG147, LetterStyle!$A$2:$B$50, 2, 0),"")</f>
        <v/>
      </c>
      <c r="CI147" s="71"/>
      <c r="CJ147" s="79" t="str">
        <f>IFERROR(VLOOKUP(CI147, DecMotifs!$A$1:$B$306, 2, 0),"")</f>
        <v/>
      </c>
      <c r="CK147" s="71"/>
      <c r="CL147" s="79" t="str">
        <f>IFERROR(VLOOKUP(CK147, DecMotifs!$A$1:$B$306, 2, 0),"")</f>
        <v/>
      </c>
      <c r="CM147" s="71"/>
      <c r="CN147" s="79" t="str">
        <f>IFERROR(VLOOKUP(CM147, DecMotifs!$A$1:$B$306, 2, 0),"")</f>
        <v/>
      </c>
      <c r="CO147" s="71"/>
      <c r="CP147" s="79" t="str">
        <f>IFERROR(VLOOKUP(CO147, MarginalDec!$A$2:$B$253, 2, 0),"")</f>
        <v/>
      </c>
      <c r="CQ147" s="71"/>
      <c r="CR147" s="79" t="str">
        <f>IFERROR(VLOOKUP(CQ147, MarginalDec!$A$2:$B$253, 2, 0),"")</f>
        <v/>
      </c>
      <c r="CS147" s="71"/>
      <c r="CT147" s="79" t="str">
        <f>IFERROR(VLOOKUP(CS147, MarginalDec!$A$2:$B$253, 2, 0),"")</f>
        <v/>
      </c>
      <c r="CU147" s="71"/>
      <c r="CV147" s="79" t="str">
        <f>IF(ISBLANK(CU147),"", IFERROR(VLOOKUP(CU147, Tooling!$A$2:$B$252, 2, 0),""))</f>
        <v/>
      </c>
      <c r="CW147" s="71"/>
      <c r="CX147" s="79" t="str">
        <f>IF(ISBLANK(CW147),"", IFERROR(VLOOKUP(CW147, Tooling!$A$2:$B$252, 2, 0),""))</f>
        <v/>
      </c>
      <c r="CY147" s="71"/>
      <c r="CZ147" s="79" t="str">
        <f>IF(ISBLANK(CY147),"", IFERROR(VLOOKUP(CY147, Repairs!$A$2:$B$252, 2, 0),""))</f>
        <v/>
      </c>
      <c r="DA147" s="77"/>
      <c r="DB147" s="71"/>
      <c r="DC147" s="79" t="str">
        <f>IFERROR(VLOOKUP(DB147, DatingReason!$A$2:$B$252, 2, 0),"")</f>
        <v/>
      </c>
      <c r="DD147" s="123" t="str">
        <f t="shared" si="39"/>
        <v/>
      </c>
      <c r="DF147" s="119" t="str">
        <f t="array" ref="DF147">IF(AND($B147&lt;&gt;"", $DE147&lt;&gt;"", $DE147&lt;&gt;"No"),MAX(IF($B147=PEOPLE!$B$4:$B$1000, PEOPLE!$Q$4:$Q$1000,""))+100,"")</f>
        <v/>
      </c>
      <c r="DG147" s="68"/>
      <c r="DH147" s="76">
        <f>COUNTIF(PEOPLE!B:B, MEMORIALS!B147)</f>
        <v>0</v>
      </c>
      <c r="DI147" s="82"/>
      <c r="DJ147" s="82"/>
      <c r="DK147" s="82"/>
      <c r="DL147" s="68"/>
      <c r="DM147" s="68"/>
      <c r="DN147" s="68"/>
      <c r="DO147" s="68"/>
      <c r="DP147" s="68"/>
    </row>
    <row r="148" spans="1:120" ht="15" customHeight="1" x14ac:dyDescent="0.25">
      <c r="A148" s="68"/>
      <c r="B148" s="69"/>
      <c r="C148" s="68"/>
      <c r="D148" s="68"/>
      <c r="E148" s="70" t="str">
        <f>IF(D148="","",VLOOKUP(D148,Denomination!$A$2:$B$50, 2, 0))</f>
        <v/>
      </c>
      <c r="F148" s="68"/>
      <c r="G148" s="71"/>
      <c r="H148" s="70" t="str">
        <f>IF(G148="","",VLOOKUP(G148,MCondition!$A$2:$B$50, 2, 0))</f>
        <v/>
      </c>
      <c r="I148" s="72"/>
      <c r="J148" s="71"/>
      <c r="K148" s="70" t="str">
        <f>IF(J148="","",VLOOKUP(J148,ICondition!$A$2:$B$50, 2, 0))</f>
        <v/>
      </c>
      <c r="L148" s="73"/>
      <c r="M148" s="73"/>
      <c r="N148" s="73"/>
      <c r="O148" s="73"/>
      <c r="P148" s="73"/>
      <c r="Q148" s="73"/>
      <c r="R148" s="78"/>
      <c r="S148" s="79" t="str">
        <f>IFERROR(VLOOKUP(R148,Material!$A$2:$B$59, 2, 0),"")</f>
        <v/>
      </c>
      <c r="T148" s="71"/>
      <c r="U148" s="79" t="str">
        <f>IFERROR(VLOOKUP(T148,Material!$A$2:$B$59, 2, 0),"")</f>
        <v/>
      </c>
      <c r="V148" s="71"/>
      <c r="W148" s="79" t="str">
        <f>IFERROR(VLOOKUP(V148,Material!$A$2:$B$59, 2, 0),"")</f>
        <v/>
      </c>
      <c r="X148" s="71"/>
      <c r="Y148" s="79" t="str">
        <f>IFERROR(VLOOKUP(X148,Material!$A$2:$B$59, 2, 0),"")</f>
        <v/>
      </c>
      <c r="Z148" s="71"/>
      <c r="AA148" s="79" t="str">
        <f>IFERROR(VLOOKUP(Z148,Material!$A$2:$B$59, 2, 0),"")</f>
        <v/>
      </c>
      <c r="AB148" s="74"/>
      <c r="AC148" s="75" t="e">
        <f t="shared" si="28"/>
        <v>#VALUE!</v>
      </c>
      <c r="AD148" s="75" t="e">
        <f t="shared" si="29"/>
        <v>#VALUE!</v>
      </c>
      <c r="AE148" s="75" t="e">
        <f t="shared" si="31"/>
        <v>#VALUE!</v>
      </c>
      <c r="AF148" s="75" t="e">
        <f t="shared" si="30"/>
        <v>#VALUE!</v>
      </c>
      <c r="AG148" s="75" t="e">
        <f t="shared" si="32"/>
        <v>#VALUE!</v>
      </c>
      <c r="AH148" s="75" t="e">
        <f t="shared" si="33"/>
        <v>#VALUE!</v>
      </c>
      <c r="AI148" s="75" t="e">
        <f t="shared" si="34"/>
        <v>#VALUE!</v>
      </c>
      <c r="AJ148" s="80" t="e">
        <f t="shared" si="35"/>
        <v>#VALUE!</v>
      </c>
      <c r="AK148" s="79" t="str">
        <f>(IFERROR(VLOOKUP(AB148,Categories!$A$2:$B$20,2,1),""))</f>
        <v/>
      </c>
      <c r="AL148" s="79" t="str">
        <f ca="1">IFERROR(VLOOKUP((HLOOKUP((VLOOKUP($AB148,Categories!$A$2:$F$20,3,1)), $AB$3:$AJ148, (ROW()-ROW($AB$3)+1), 0)), INDIRECT(VLOOKUP($AB148,Categories!$A$2:$F$20,6,1)),2,0),AK148)</f>
        <v/>
      </c>
      <c r="AM148" s="79" t="str">
        <f ca="1">IFERROR(VLOOKUP((HLOOKUP((VLOOKUP($AB148,Categories!$A$2:$F$20,4,1)),$AB$3:$AJ148,(ROW()-ROW($AB$3)+1),0)),INDIRECT(VLOOKUP($AB148,Categories!$A$2:$H$20,7,1)),2,0),"")</f>
        <v/>
      </c>
      <c r="AN148" s="79" t="str">
        <f ca="1">IFERROR(VLOOKUP((HLOOKUP((VLOOKUP($AB148,Categories!$A$2:$F$20,5,1)), $AB$3:$AJ148, (ROW()-ROW($AB$3)+1), 0)), INDIRECT(VLOOKUP($AB148,Categories!$A$2:$H$20,8,1)),2,0),"")</f>
        <v/>
      </c>
      <c r="AO148" s="79" t="str">
        <f t="shared" ca="1" si="36"/>
        <v/>
      </c>
      <c r="AP148" s="81"/>
      <c r="AQ148" s="70" t="str">
        <f>IFERROR(VLOOKUP(VALUE(MID(AP148,1,1)),AdditionalElements!$A$2:$B$50,2,0),"")</f>
        <v/>
      </c>
      <c r="AR148" s="70" t="str">
        <f>IFERROR(VLOOKUP(VALUE(MID(AP148,2,1)),AdditionalElements!$H$2:$I$50,2,0),"")</f>
        <v/>
      </c>
      <c r="AS148" s="70" t="str">
        <f>IFERROR(VLOOKUP(VALUE(MID(AP148,3,1)),AdditionalElements!$O$2:$P$50,2,0),"")</f>
        <v/>
      </c>
      <c r="AT148" s="70" t="str">
        <f>IFERROR(VLOOKUP(VALUE(MID(AP148,4,1)),AdditionalElements!$V$2:$W$50,2,0),"")</f>
        <v/>
      </c>
      <c r="AU148" s="71"/>
      <c r="AV148" s="79" t="str">
        <f>IFERROR(IF(VALUE(MID(AU148,1,1))=1, VLOOKUP(VALUE(MID(AU148,1,1)), TxtPanelShape!$A$2:$C$50, 3, 0), (IF(VALUE(MID(AU148,1,1))&gt;=7, VLOOKUP(VALUE(MID(AU148,1,1)), TxtPanelShape!$A$2:$C$50, 3, 0),VLOOKUP(VALUE(MID(AU148,1,2)),TxtPanelShape!$A$2:$C$50,3,0)))), "")</f>
        <v/>
      </c>
      <c r="AW148" s="79" t="str">
        <f>IFERROR(IF(VALUE(MID(AU148,1,1))=1, ", "&amp;VLOOKUP(VALUE(MID(AU148,2,1)), TxtPanelShape!$H$2:$I$50, 2, 0), IF(VALUE(MID(AU148,1,1))&gt;=7, ", "&amp;VLOOKUP(VALUE(MID(AU148,2,1)), TxtPanelShape!$H$2:$I$50, 2, 0),"")), "")</f>
        <v/>
      </c>
      <c r="AX148" s="79" t="str">
        <f>IFERROR(IF(VALUE(MID(AU148,1,1))=1, ", "&amp;VLOOKUP(VALUE(MID(AU148,3,1)), TxtPanelShape!$O$2:$P$50, 2, 0), IF(VALUE(MID(AU148,1,1))&gt;=7, ", "&amp;VLOOKUP(VALUE(MID(AU148,3,1)), TxtPanelShape!$O$2:$P$50, 2, 0),"")),"")</f>
        <v/>
      </c>
      <c r="AY148" s="79" t="str">
        <f>IFERROR("; "&amp;VLOOKUP(VALUE(MID(AU148,4,1)), TxtPanelShape!$V$2:$W$50,2,0),"")</f>
        <v/>
      </c>
      <c r="AZ148" s="79" t="str">
        <f t="shared" si="37"/>
        <v/>
      </c>
      <c r="BA148" s="71"/>
      <c r="BB148" s="79" t="str">
        <f>IFERROR(IF(VALUE(MID(BA148,1,1))=1, VLOOKUP(VALUE(MID(BA148,1,1)), TxtPanelShape!$A$2:$C$50, 3, 0), (IF(VALUE(MID(BA148,1,1))&gt;=7, VLOOKUP(VALUE(MID(BA148,1,1)), TxtPanelShape!$A$2:$C$50, 3, 0),VLOOKUP(VALUE(MID(BA148,1,2)),TxtPanelShape!$A$2:$C$50,3,0)))), "")</f>
        <v/>
      </c>
      <c r="BC148" s="79" t="str">
        <f>IFERROR(IF(VALUE(MID(BA148,1,1))=1, ", "&amp;VLOOKUP(VALUE(MID(BA148,2,1)), TxtPanelShape!$H$2:$I$50, 2, 0), IF(VALUE(MID(BA148,1,1))&gt;=7, ", "&amp;VLOOKUP(VALUE(MID(BA148,2,1)), TxtPanelShape!$H$2:$I$50, 2, 0),"")), "")</f>
        <v/>
      </c>
      <c r="BD148" s="79" t="str">
        <f>IFERROR(IF(VALUE(MID(BA148,1,1))=1, ", "&amp;VLOOKUP(VALUE(MID(BA148,3,1)), TxtPanelShape!$O$2:$P$50, 2, 0), IF(VALUE(MID(BA148,1,1))&gt;=7, ", "&amp;VLOOKUP(VALUE(MID(BA148,3,1)), TxtPanelShape!$O$2:$P$50, 2, 0),"")),"")</f>
        <v/>
      </c>
      <c r="BE148" s="79" t="str">
        <f>IFERROR("; "&amp;VLOOKUP(VALUE(MID(BA148,4,1)), TxtPanelShape!$V$2:$W$50,2,0),"")</f>
        <v/>
      </c>
      <c r="BF148" s="79" t="str">
        <f t="shared" si="38"/>
        <v/>
      </c>
      <c r="BG148" s="71"/>
      <c r="BH148" s="79" t="str">
        <f>IFERROR(VLOOKUP(BG148, TxtPanelDefinition!$A$2:$B$50, 2, 0),"")</f>
        <v/>
      </c>
      <c r="BI148" s="71"/>
      <c r="BJ148" s="79" t="str">
        <f>IFERROR(VLOOKUP(BI148, TxtPanelDefinition!$A$2:$B$50, 2, 0),"")</f>
        <v/>
      </c>
      <c r="BK148" s="71"/>
      <c r="BL148" s="79" t="str">
        <f>IFERROR(VLOOKUP(BK148, InscrTechniques!$A$2:$B$50, 2, 0),"")</f>
        <v/>
      </c>
      <c r="BM148" s="71"/>
      <c r="BN148" s="79" t="str">
        <f>IFERROR(VLOOKUP(BM148, InscrTechniques!$A$2:$B$50, 2, 0),"")</f>
        <v/>
      </c>
      <c r="BO148" s="71"/>
      <c r="BP148" s="79" t="str">
        <f>IFERROR(VLOOKUP(BO148, InscrTechniques!$A$2:$B$50, 2, 0),"")</f>
        <v/>
      </c>
      <c r="BQ148" s="71"/>
      <c r="BR148" s="79" t="str">
        <f>IFERROR(VLOOKUP(BQ148, InscrTechniques!$A$2:$B$50, 2, 0),"")</f>
        <v/>
      </c>
      <c r="BS148" s="71"/>
      <c r="BT148" s="79" t="str">
        <f>IFERROR(VLOOKUP(BS148, InscrTechniques!$A$2:$B$50, 2, 0),"")</f>
        <v/>
      </c>
      <c r="BU148" s="71"/>
      <c r="BV148" s="79" t="str">
        <f>IFERROR(VLOOKUP(BU148, InscrTechniques!$A$2:$B$50, 2, 0),"")</f>
        <v/>
      </c>
      <c r="BW148" s="125"/>
      <c r="BX148" s="79" t="str">
        <f>IFERROR(VLOOKUP(BW148, InscrTechniques!$A$2:$B$50, 2, 0),"")</f>
        <v/>
      </c>
      <c r="BY148" s="125"/>
      <c r="BZ148" s="79" t="str">
        <f>IFERROR(VLOOKUP(BY148, InscrTechniques!$A$2:$B$50, 2, 0),"")</f>
        <v/>
      </c>
      <c r="CA148" s="74"/>
      <c r="CB148" s="114" t="str">
        <f>IFERROR(VLOOKUP(CA148, LetterStyle!$A$2:$B$50, 2, 0),"")</f>
        <v/>
      </c>
      <c r="CC148" s="74"/>
      <c r="CD148" s="114" t="str">
        <f>IFERROR(VLOOKUP(CC148, LetterStyle!$A$2:$B$50, 2, 0),"")</f>
        <v/>
      </c>
      <c r="CE148" s="74"/>
      <c r="CF148" s="114" t="str">
        <f>IFERROR(VLOOKUP(CE148, LetterStyle!$A$2:$B$50, 2, 0),"")</f>
        <v/>
      </c>
      <c r="CG148" s="74"/>
      <c r="CH148" s="79" t="str">
        <f>IFERROR(VLOOKUP(CG148, LetterStyle!$A$2:$B$50, 2, 0),"")</f>
        <v/>
      </c>
      <c r="CI148" s="71"/>
      <c r="CJ148" s="79" t="str">
        <f>IFERROR(VLOOKUP(CI148, DecMotifs!$A$1:$B$306, 2, 0),"")</f>
        <v/>
      </c>
      <c r="CK148" s="71"/>
      <c r="CL148" s="79" t="str">
        <f>IFERROR(VLOOKUP(CK148, DecMotifs!$A$1:$B$306, 2, 0),"")</f>
        <v/>
      </c>
      <c r="CM148" s="71"/>
      <c r="CN148" s="79" t="str">
        <f>IFERROR(VLOOKUP(CM148, DecMotifs!$A$1:$B$306, 2, 0),"")</f>
        <v/>
      </c>
      <c r="CO148" s="71"/>
      <c r="CP148" s="79" t="str">
        <f>IFERROR(VLOOKUP(CO148, MarginalDec!$A$2:$B$253, 2, 0),"")</f>
        <v/>
      </c>
      <c r="CQ148" s="71"/>
      <c r="CR148" s="79" t="str">
        <f>IFERROR(VLOOKUP(CQ148, MarginalDec!$A$2:$B$253, 2, 0),"")</f>
        <v/>
      </c>
      <c r="CS148" s="71"/>
      <c r="CT148" s="79" t="str">
        <f>IFERROR(VLOOKUP(CS148, MarginalDec!$A$2:$B$253, 2, 0),"")</f>
        <v/>
      </c>
      <c r="CU148" s="71"/>
      <c r="CV148" s="79" t="str">
        <f>IF(ISBLANK(CU148),"", IFERROR(VLOOKUP(CU148, Tooling!$A$2:$B$252, 2, 0),""))</f>
        <v/>
      </c>
      <c r="CW148" s="71"/>
      <c r="CX148" s="79" t="str">
        <f>IF(ISBLANK(CW148),"", IFERROR(VLOOKUP(CW148, Tooling!$A$2:$B$252, 2, 0),""))</f>
        <v/>
      </c>
      <c r="CY148" s="71"/>
      <c r="CZ148" s="79" t="str">
        <f>IF(ISBLANK(CY148),"", IFERROR(VLOOKUP(CY148, Repairs!$A$2:$B$252, 2, 0),""))</f>
        <v/>
      </c>
      <c r="DA148" s="77"/>
      <c r="DB148" s="71"/>
      <c r="DC148" s="79" t="str">
        <f>IFERROR(VLOOKUP(DB148, DatingReason!$A$2:$B$252, 2, 0),"")</f>
        <v/>
      </c>
      <c r="DD148" s="123" t="str">
        <f t="shared" si="39"/>
        <v/>
      </c>
      <c r="DF148" s="119" t="str">
        <f t="array" ref="DF148">IF(AND($B148&lt;&gt;"", $DE148&lt;&gt;"", $DE148&lt;&gt;"No"),MAX(IF($B148=PEOPLE!$B$4:$B$1000, PEOPLE!$Q$4:$Q$1000,""))+100,"")</f>
        <v/>
      </c>
      <c r="DG148" s="68"/>
      <c r="DH148" s="76">
        <f>COUNTIF(PEOPLE!B:B, MEMORIALS!B148)</f>
        <v>0</v>
      </c>
      <c r="DI148" s="82"/>
      <c r="DJ148" s="82"/>
      <c r="DK148" s="82"/>
      <c r="DL148" s="68"/>
      <c r="DM148" s="68"/>
      <c r="DN148" s="68"/>
      <c r="DO148" s="68"/>
      <c r="DP148" s="68"/>
    </row>
    <row r="149" spans="1:120" ht="15" customHeight="1" x14ac:dyDescent="0.25">
      <c r="A149" s="68"/>
      <c r="B149" s="69"/>
      <c r="C149" s="68"/>
      <c r="D149" s="68"/>
      <c r="E149" s="70" t="str">
        <f>IF(D149="","",VLOOKUP(D149,Denomination!$A$2:$B$50, 2, 0))</f>
        <v/>
      </c>
      <c r="F149" s="68"/>
      <c r="G149" s="71"/>
      <c r="H149" s="70" t="str">
        <f>IF(G149="","",VLOOKUP(G149,MCondition!$A$2:$B$50, 2, 0))</f>
        <v/>
      </c>
      <c r="I149" s="72"/>
      <c r="J149" s="71"/>
      <c r="K149" s="70" t="str">
        <f>IF(J149="","",VLOOKUP(J149,ICondition!$A$2:$B$50, 2, 0))</f>
        <v/>
      </c>
      <c r="L149" s="73"/>
      <c r="M149" s="73"/>
      <c r="N149" s="73"/>
      <c r="O149" s="73"/>
      <c r="P149" s="73"/>
      <c r="Q149" s="73"/>
      <c r="R149" s="78"/>
      <c r="S149" s="79" t="str">
        <f>IFERROR(VLOOKUP(R149,Material!$A$2:$B$59, 2, 0),"")</f>
        <v/>
      </c>
      <c r="T149" s="71"/>
      <c r="U149" s="79" t="str">
        <f>IFERROR(VLOOKUP(T149,Material!$A$2:$B$59, 2, 0),"")</f>
        <v/>
      </c>
      <c r="V149" s="71"/>
      <c r="W149" s="79" t="str">
        <f>IFERROR(VLOOKUP(V149,Material!$A$2:$B$59, 2, 0),"")</f>
        <v/>
      </c>
      <c r="X149" s="71"/>
      <c r="Y149" s="79" t="str">
        <f>IFERROR(VLOOKUP(X149,Material!$A$2:$B$59, 2, 0),"")</f>
        <v/>
      </c>
      <c r="Z149" s="71"/>
      <c r="AA149" s="79" t="str">
        <f>IFERROR(VLOOKUP(Z149,Material!$A$2:$B$59, 2, 0),"")</f>
        <v/>
      </c>
      <c r="AB149" s="74"/>
      <c r="AC149" s="75" t="e">
        <f t="shared" si="28"/>
        <v>#VALUE!</v>
      </c>
      <c r="AD149" s="75" t="e">
        <f t="shared" si="29"/>
        <v>#VALUE!</v>
      </c>
      <c r="AE149" s="75" t="e">
        <f t="shared" si="31"/>
        <v>#VALUE!</v>
      </c>
      <c r="AF149" s="75" t="e">
        <f t="shared" si="30"/>
        <v>#VALUE!</v>
      </c>
      <c r="AG149" s="75" t="e">
        <f t="shared" si="32"/>
        <v>#VALUE!</v>
      </c>
      <c r="AH149" s="75" t="e">
        <f t="shared" si="33"/>
        <v>#VALUE!</v>
      </c>
      <c r="AI149" s="75" t="e">
        <f t="shared" si="34"/>
        <v>#VALUE!</v>
      </c>
      <c r="AJ149" s="80" t="e">
        <f t="shared" si="35"/>
        <v>#VALUE!</v>
      </c>
      <c r="AK149" s="79" t="str">
        <f>(IFERROR(VLOOKUP(AB149,Categories!$A$2:$B$20,2,1),""))</f>
        <v/>
      </c>
      <c r="AL149" s="79" t="str">
        <f ca="1">IFERROR(VLOOKUP((HLOOKUP((VLOOKUP($AB149,Categories!$A$2:$F$20,3,1)), $AB$3:$AJ149, (ROW()-ROW($AB$3)+1), 0)), INDIRECT(VLOOKUP($AB149,Categories!$A$2:$F$20,6,1)),2,0),AK149)</f>
        <v/>
      </c>
      <c r="AM149" s="79" t="str">
        <f ca="1">IFERROR(VLOOKUP((HLOOKUP((VLOOKUP($AB149,Categories!$A$2:$F$20,4,1)),$AB$3:$AJ149,(ROW()-ROW($AB$3)+1),0)),INDIRECT(VLOOKUP($AB149,Categories!$A$2:$H$20,7,1)),2,0),"")</f>
        <v/>
      </c>
      <c r="AN149" s="79" t="str">
        <f ca="1">IFERROR(VLOOKUP((HLOOKUP((VLOOKUP($AB149,Categories!$A$2:$F$20,5,1)), $AB$3:$AJ149, (ROW()-ROW($AB$3)+1), 0)), INDIRECT(VLOOKUP($AB149,Categories!$A$2:$H$20,8,1)),2,0),"")</f>
        <v/>
      </c>
      <c r="AO149" s="79" t="str">
        <f t="shared" ca="1" si="36"/>
        <v/>
      </c>
      <c r="AP149" s="81"/>
      <c r="AQ149" s="70" t="str">
        <f>IFERROR(VLOOKUP(VALUE(MID(AP149,1,1)),AdditionalElements!$A$2:$B$50,2,0),"")</f>
        <v/>
      </c>
      <c r="AR149" s="70" t="str">
        <f>IFERROR(VLOOKUP(VALUE(MID(AP149,2,1)),AdditionalElements!$H$2:$I$50,2,0),"")</f>
        <v/>
      </c>
      <c r="AS149" s="70" t="str">
        <f>IFERROR(VLOOKUP(VALUE(MID(AP149,3,1)),AdditionalElements!$O$2:$P$50,2,0),"")</f>
        <v/>
      </c>
      <c r="AT149" s="70" t="str">
        <f>IFERROR(VLOOKUP(VALUE(MID(AP149,4,1)),AdditionalElements!$V$2:$W$50,2,0),"")</f>
        <v/>
      </c>
      <c r="AU149" s="71"/>
      <c r="AV149" s="79" t="str">
        <f>IFERROR(IF(VALUE(MID(AU149,1,1))=1, VLOOKUP(VALUE(MID(AU149,1,1)), TxtPanelShape!$A$2:$C$50, 3, 0), (IF(VALUE(MID(AU149,1,1))&gt;=7, VLOOKUP(VALUE(MID(AU149,1,1)), TxtPanelShape!$A$2:$C$50, 3, 0),VLOOKUP(VALUE(MID(AU149,1,2)),TxtPanelShape!$A$2:$C$50,3,0)))), "")</f>
        <v/>
      </c>
      <c r="AW149" s="79" t="str">
        <f>IFERROR(IF(VALUE(MID(AU149,1,1))=1, ", "&amp;VLOOKUP(VALUE(MID(AU149,2,1)), TxtPanelShape!$H$2:$I$50, 2, 0), IF(VALUE(MID(AU149,1,1))&gt;=7, ", "&amp;VLOOKUP(VALUE(MID(AU149,2,1)), TxtPanelShape!$H$2:$I$50, 2, 0),"")), "")</f>
        <v/>
      </c>
      <c r="AX149" s="79" t="str">
        <f>IFERROR(IF(VALUE(MID(AU149,1,1))=1, ", "&amp;VLOOKUP(VALUE(MID(AU149,3,1)), TxtPanelShape!$O$2:$P$50, 2, 0), IF(VALUE(MID(AU149,1,1))&gt;=7, ", "&amp;VLOOKUP(VALUE(MID(AU149,3,1)), TxtPanelShape!$O$2:$P$50, 2, 0),"")),"")</f>
        <v/>
      </c>
      <c r="AY149" s="79" t="str">
        <f>IFERROR("; "&amp;VLOOKUP(VALUE(MID(AU149,4,1)), TxtPanelShape!$V$2:$W$50,2,0),"")</f>
        <v/>
      </c>
      <c r="AZ149" s="79" t="str">
        <f t="shared" si="37"/>
        <v/>
      </c>
      <c r="BA149" s="71"/>
      <c r="BB149" s="79" t="str">
        <f>IFERROR(IF(VALUE(MID(BA149,1,1))=1, VLOOKUP(VALUE(MID(BA149,1,1)), TxtPanelShape!$A$2:$C$50, 3, 0), (IF(VALUE(MID(BA149,1,1))&gt;=7, VLOOKUP(VALUE(MID(BA149,1,1)), TxtPanelShape!$A$2:$C$50, 3, 0),VLOOKUP(VALUE(MID(BA149,1,2)),TxtPanelShape!$A$2:$C$50,3,0)))), "")</f>
        <v/>
      </c>
      <c r="BC149" s="79" t="str">
        <f>IFERROR(IF(VALUE(MID(BA149,1,1))=1, ", "&amp;VLOOKUP(VALUE(MID(BA149,2,1)), TxtPanelShape!$H$2:$I$50, 2, 0), IF(VALUE(MID(BA149,1,1))&gt;=7, ", "&amp;VLOOKUP(VALUE(MID(BA149,2,1)), TxtPanelShape!$H$2:$I$50, 2, 0),"")), "")</f>
        <v/>
      </c>
      <c r="BD149" s="79" t="str">
        <f>IFERROR(IF(VALUE(MID(BA149,1,1))=1, ", "&amp;VLOOKUP(VALUE(MID(BA149,3,1)), TxtPanelShape!$O$2:$P$50, 2, 0), IF(VALUE(MID(BA149,1,1))&gt;=7, ", "&amp;VLOOKUP(VALUE(MID(BA149,3,1)), TxtPanelShape!$O$2:$P$50, 2, 0),"")),"")</f>
        <v/>
      </c>
      <c r="BE149" s="79" t="str">
        <f>IFERROR("; "&amp;VLOOKUP(VALUE(MID(BA149,4,1)), TxtPanelShape!$V$2:$W$50,2,0),"")</f>
        <v/>
      </c>
      <c r="BF149" s="79" t="str">
        <f t="shared" si="38"/>
        <v/>
      </c>
      <c r="BG149" s="71"/>
      <c r="BH149" s="79" t="str">
        <f>IFERROR(VLOOKUP(BG149, TxtPanelDefinition!$A$2:$B$50, 2, 0),"")</f>
        <v/>
      </c>
      <c r="BI149" s="71"/>
      <c r="BJ149" s="79" t="str">
        <f>IFERROR(VLOOKUP(BI149, TxtPanelDefinition!$A$2:$B$50, 2, 0),"")</f>
        <v/>
      </c>
      <c r="BK149" s="71"/>
      <c r="BL149" s="79" t="str">
        <f>IFERROR(VLOOKUP(BK149, InscrTechniques!$A$2:$B$50, 2, 0),"")</f>
        <v/>
      </c>
      <c r="BM149" s="71"/>
      <c r="BN149" s="79" t="str">
        <f>IFERROR(VLOOKUP(BM149, InscrTechniques!$A$2:$B$50, 2, 0),"")</f>
        <v/>
      </c>
      <c r="BO149" s="71"/>
      <c r="BP149" s="79" t="str">
        <f>IFERROR(VLOOKUP(BO149, InscrTechniques!$A$2:$B$50, 2, 0),"")</f>
        <v/>
      </c>
      <c r="BQ149" s="71"/>
      <c r="BR149" s="79" t="str">
        <f>IFERROR(VLOOKUP(BQ149, InscrTechniques!$A$2:$B$50, 2, 0),"")</f>
        <v/>
      </c>
      <c r="BS149" s="71"/>
      <c r="BT149" s="79" t="str">
        <f>IFERROR(VLOOKUP(BS149, InscrTechniques!$A$2:$B$50, 2, 0),"")</f>
        <v/>
      </c>
      <c r="BU149" s="71"/>
      <c r="BV149" s="79" t="str">
        <f>IFERROR(VLOOKUP(BU149, InscrTechniques!$A$2:$B$50, 2, 0),"")</f>
        <v/>
      </c>
      <c r="BW149" s="125"/>
      <c r="BX149" s="79" t="str">
        <f>IFERROR(VLOOKUP(BW149, InscrTechniques!$A$2:$B$50, 2, 0),"")</f>
        <v/>
      </c>
      <c r="BY149" s="125"/>
      <c r="BZ149" s="79" t="str">
        <f>IFERROR(VLOOKUP(BY149, InscrTechniques!$A$2:$B$50, 2, 0),"")</f>
        <v/>
      </c>
      <c r="CA149" s="74"/>
      <c r="CB149" s="114" t="str">
        <f>IFERROR(VLOOKUP(CA149, LetterStyle!$A$2:$B$50, 2, 0),"")</f>
        <v/>
      </c>
      <c r="CC149" s="74"/>
      <c r="CD149" s="114" t="str">
        <f>IFERROR(VLOOKUP(CC149, LetterStyle!$A$2:$B$50, 2, 0),"")</f>
        <v/>
      </c>
      <c r="CE149" s="74"/>
      <c r="CF149" s="114" t="str">
        <f>IFERROR(VLOOKUP(CE149, LetterStyle!$A$2:$B$50, 2, 0),"")</f>
        <v/>
      </c>
      <c r="CG149" s="74"/>
      <c r="CH149" s="79" t="str">
        <f>IFERROR(VLOOKUP(CG149, LetterStyle!$A$2:$B$50, 2, 0),"")</f>
        <v/>
      </c>
      <c r="CI149" s="71"/>
      <c r="CJ149" s="79" t="str">
        <f>IFERROR(VLOOKUP(CI149, DecMotifs!$A$1:$B$306, 2, 0),"")</f>
        <v/>
      </c>
      <c r="CK149" s="71"/>
      <c r="CL149" s="79" t="str">
        <f>IFERROR(VLOOKUP(CK149, DecMotifs!$A$1:$B$306, 2, 0),"")</f>
        <v/>
      </c>
      <c r="CM149" s="71"/>
      <c r="CN149" s="79" t="str">
        <f>IFERROR(VLOOKUP(CM149, DecMotifs!$A$1:$B$306, 2, 0),"")</f>
        <v/>
      </c>
      <c r="CO149" s="71"/>
      <c r="CP149" s="79" t="str">
        <f>IFERROR(VLOOKUP(CO149, MarginalDec!$A$2:$B$253, 2, 0),"")</f>
        <v/>
      </c>
      <c r="CQ149" s="71"/>
      <c r="CR149" s="79" t="str">
        <f>IFERROR(VLOOKUP(CQ149, MarginalDec!$A$2:$B$253, 2, 0),"")</f>
        <v/>
      </c>
      <c r="CS149" s="71"/>
      <c r="CT149" s="79" t="str">
        <f>IFERROR(VLOOKUP(CS149, MarginalDec!$A$2:$B$253, 2, 0),"")</f>
        <v/>
      </c>
      <c r="CU149" s="71"/>
      <c r="CV149" s="79" t="str">
        <f>IF(ISBLANK(CU149),"", IFERROR(VLOOKUP(CU149, Tooling!$A$2:$B$252, 2, 0),""))</f>
        <v/>
      </c>
      <c r="CW149" s="71"/>
      <c r="CX149" s="79" t="str">
        <f>IF(ISBLANK(CW149),"", IFERROR(VLOOKUP(CW149, Tooling!$A$2:$B$252, 2, 0),""))</f>
        <v/>
      </c>
      <c r="CY149" s="71"/>
      <c r="CZ149" s="79" t="str">
        <f>IF(ISBLANK(CY149),"", IFERROR(VLOOKUP(CY149, Repairs!$A$2:$B$252, 2, 0),""))</f>
        <v/>
      </c>
      <c r="DA149" s="77"/>
      <c r="DB149" s="71"/>
      <c r="DC149" s="79" t="str">
        <f>IFERROR(VLOOKUP(DB149, DatingReason!$A$2:$B$252, 2, 0),"")</f>
        <v/>
      </c>
      <c r="DD149" s="123" t="str">
        <f t="shared" si="39"/>
        <v/>
      </c>
      <c r="DF149" s="119" t="str">
        <f t="array" ref="DF149">IF(AND($B149&lt;&gt;"", $DE149&lt;&gt;"", $DE149&lt;&gt;"No"),MAX(IF($B149=PEOPLE!$B$4:$B$1000, PEOPLE!$Q$4:$Q$1000,""))+100,"")</f>
        <v/>
      </c>
      <c r="DG149" s="68"/>
      <c r="DH149" s="76">
        <f>COUNTIF(PEOPLE!B:B, MEMORIALS!B149)</f>
        <v>0</v>
      </c>
      <c r="DI149" s="82"/>
      <c r="DJ149" s="82"/>
      <c r="DK149" s="82"/>
      <c r="DL149" s="68"/>
      <c r="DM149" s="68"/>
      <c r="DN149" s="68"/>
      <c r="DO149" s="68"/>
      <c r="DP149" s="68"/>
    </row>
    <row r="150" spans="1:120" ht="15" customHeight="1" x14ac:dyDescent="0.25">
      <c r="A150" s="68"/>
      <c r="B150" s="69"/>
      <c r="C150" s="68"/>
      <c r="D150" s="68"/>
      <c r="E150" s="70" t="str">
        <f>IF(D150="","",VLOOKUP(D150,Denomination!$A$2:$B$50, 2, 0))</f>
        <v/>
      </c>
      <c r="F150" s="68"/>
      <c r="G150" s="71"/>
      <c r="H150" s="70" t="str">
        <f>IF(G150="","",VLOOKUP(G150,MCondition!$A$2:$B$50, 2, 0))</f>
        <v/>
      </c>
      <c r="I150" s="72"/>
      <c r="J150" s="71"/>
      <c r="K150" s="70" t="str">
        <f>IF(J150="","",VLOOKUP(J150,ICondition!$A$2:$B$50, 2, 0))</f>
        <v/>
      </c>
      <c r="L150" s="73"/>
      <c r="M150" s="73"/>
      <c r="N150" s="73"/>
      <c r="O150" s="73"/>
      <c r="P150" s="73"/>
      <c r="Q150" s="73"/>
      <c r="R150" s="78"/>
      <c r="S150" s="79" t="str">
        <f>IFERROR(VLOOKUP(R150,Material!$A$2:$B$59, 2, 0),"")</f>
        <v/>
      </c>
      <c r="T150" s="71"/>
      <c r="U150" s="79" t="str">
        <f>IFERROR(VLOOKUP(T150,Material!$A$2:$B$59, 2, 0),"")</f>
        <v/>
      </c>
      <c r="V150" s="71"/>
      <c r="W150" s="79" t="str">
        <f>IFERROR(VLOOKUP(V150,Material!$A$2:$B$59, 2, 0),"")</f>
        <v/>
      </c>
      <c r="X150" s="71"/>
      <c r="Y150" s="79" t="str">
        <f>IFERROR(VLOOKUP(X150,Material!$A$2:$B$59, 2, 0),"")</f>
        <v/>
      </c>
      <c r="Z150" s="71"/>
      <c r="AA150" s="79" t="str">
        <f>IFERROR(VLOOKUP(Z150,Material!$A$2:$B$59, 2, 0),"")</f>
        <v/>
      </c>
      <c r="AB150" s="74"/>
      <c r="AC150" s="75" t="e">
        <f t="shared" si="28"/>
        <v>#VALUE!</v>
      </c>
      <c r="AD150" s="75" t="e">
        <f t="shared" si="29"/>
        <v>#VALUE!</v>
      </c>
      <c r="AE150" s="75" t="e">
        <f t="shared" si="31"/>
        <v>#VALUE!</v>
      </c>
      <c r="AF150" s="75" t="e">
        <f t="shared" si="30"/>
        <v>#VALUE!</v>
      </c>
      <c r="AG150" s="75" t="e">
        <f t="shared" si="32"/>
        <v>#VALUE!</v>
      </c>
      <c r="AH150" s="75" t="e">
        <f t="shared" si="33"/>
        <v>#VALUE!</v>
      </c>
      <c r="AI150" s="75" t="e">
        <f t="shared" si="34"/>
        <v>#VALUE!</v>
      </c>
      <c r="AJ150" s="80" t="e">
        <f t="shared" si="35"/>
        <v>#VALUE!</v>
      </c>
      <c r="AK150" s="79" t="str">
        <f>(IFERROR(VLOOKUP(AB150,Categories!$A$2:$B$20,2,1),""))</f>
        <v/>
      </c>
      <c r="AL150" s="79" t="str">
        <f ca="1">IFERROR(VLOOKUP((HLOOKUP((VLOOKUP($AB150,Categories!$A$2:$F$20,3,1)), $AB$3:$AJ150, (ROW()-ROW($AB$3)+1), 0)), INDIRECT(VLOOKUP($AB150,Categories!$A$2:$F$20,6,1)),2,0),AK150)</f>
        <v/>
      </c>
      <c r="AM150" s="79" t="str">
        <f ca="1">IFERROR(VLOOKUP((HLOOKUP((VLOOKUP($AB150,Categories!$A$2:$F$20,4,1)),$AB$3:$AJ150,(ROW()-ROW($AB$3)+1),0)),INDIRECT(VLOOKUP($AB150,Categories!$A$2:$H$20,7,1)),2,0),"")</f>
        <v/>
      </c>
      <c r="AN150" s="79" t="str">
        <f ca="1">IFERROR(VLOOKUP((HLOOKUP((VLOOKUP($AB150,Categories!$A$2:$F$20,5,1)), $AB$3:$AJ150, (ROW()-ROW($AB$3)+1), 0)), INDIRECT(VLOOKUP($AB150,Categories!$A$2:$H$20,8,1)),2,0),"")</f>
        <v/>
      </c>
      <c r="AO150" s="79" t="str">
        <f t="shared" ca="1" si="36"/>
        <v/>
      </c>
      <c r="AP150" s="81"/>
      <c r="AQ150" s="70" t="str">
        <f>IFERROR(VLOOKUP(VALUE(MID(AP150,1,1)),AdditionalElements!$A$2:$B$50,2,0),"")</f>
        <v/>
      </c>
      <c r="AR150" s="70" t="str">
        <f>IFERROR(VLOOKUP(VALUE(MID(AP150,2,1)),AdditionalElements!$H$2:$I$50,2,0),"")</f>
        <v/>
      </c>
      <c r="AS150" s="70" t="str">
        <f>IFERROR(VLOOKUP(VALUE(MID(AP150,3,1)),AdditionalElements!$O$2:$P$50,2,0),"")</f>
        <v/>
      </c>
      <c r="AT150" s="70" t="str">
        <f>IFERROR(VLOOKUP(VALUE(MID(AP150,4,1)),AdditionalElements!$V$2:$W$50,2,0),"")</f>
        <v/>
      </c>
      <c r="AU150" s="71"/>
      <c r="AV150" s="79" t="str">
        <f>IFERROR(IF(VALUE(MID(AU150,1,1))=1, VLOOKUP(VALUE(MID(AU150,1,1)), TxtPanelShape!$A$2:$C$50, 3, 0), (IF(VALUE(MID(AU150,1,1))&gt;=7, VLOOKUP(VALUE(MID(AU150,1,1)), TxtPanelShape!$A$2:$C$50, 3, 0),VLOOKUP(VALUE(MID(AU150,1,2)),TxtPanelShape!$A$2:$C$50,3,0)))), "")</f>
        <v/>
      </c>
      <c r="AW150" s="79" t="str">
        <f>IFERROR(IF(VALUE(MID(AU150,1,1))=1, ", "&amp;VLOOKUP(VALUE(MID(AU150,2,1)), TxtPanelShape!$H$2:$I$50, 2, 0), IF(VALUE(MID(AU150,1,1))&gt;=7, ", "&amp;VLOOKUP(VALUE(MID(AU150,2,1)), TxtPanelShape!$H$2:$I$50, 2, 0),"")), "")</f>
        <v/>
      </c>
      <c r="AX150" s="79" t="str">
        <f>IFERROR(IF(VALUE(MID(AU150,1,1))=1, ", "&amp;VLOOKUP(VALUE(MID(AU150,3,1)), TxtPanelShape!$O$2:$P$50, 2, 0), IF(VALUE(MID(AU150,1,1))&gt;=7, ", "&amp;VLOOKUP(VALUE(MID(AU150,3,1)), TxtPanelShape!$O$2:$P$50, 2, 0),"")),"")</f>
        <v/>
      </c>
      <c r="AY150" s="79" t="str">
        <f>IFERROR("; "&amp;VLOOKUP(VALUE(MID(AU150,4,1)), TxtPanelShape!$V$2:$W$50,2,0),"")</f>
        <v/>
      </c>
      <c r="AZ150" s="79" t="str">
        <f t="shared" si="37"/>
        <v/>
      </c>
      <c r="BA150" s="71"/>
      <c r="BB150" s="79" t="str">
        <f>IFERROR(IF(VALUE(MID(BA150,1,1))=1, VLOOKUP(VALUE(MID(BA150,1,1)), TxtPanelShape!$A$2:$C$50, 3, 0), (IF(VALUE(MID(BA150,1,1))&gt;=7, VLOOKUP(VALUE(MID(BA150,1,1)), TxtPanelShape!$A$2:$C$50, 3, 0),VLOOKUP(VALUE(MID(BA150,1,2)),TxtPanelShape!$A$2:$C$50,3,0)))), "")</f>
        <v/>
      </c>
      <c r="BC150" s="79" t="str">
        <f>IFERROR(IF(VALUE(MID(BA150,1,1))=1, ", "&amp;VLOOKUP(VALUE(MID(BA150,2,1)), TxtPanelShape!$H$2:$I$50, 2, 0), IF(VALUE(MID(BA150,1,1))&gt;=7, ", "&amp;VLOOKUP(VALUE(MID(BA150,2,1)), TxtPanelShape!$H$2:$I$50, 2, 0),"")), "")</f>
        <v/>
      </c>
      <c r="BD150" s="79" t="str">
        <f>IFERROR(IF(VALUE(MID(BA150,1,1))=1, ", "&amp;VLOOKUP(VALUE(MID(BA150,3,1)), TxtPanelShape!$O$2:$P$50, 2, 0), IF(VALUE(MID(BA150,1,1))&gt;=7, ", "&amp;VLOOKUP(VALUE(MID(BA150,3,1)), TxtPanelShape!$O$2:$P$50, 2, 0),"")),"")</f>
        <v/>
      </c>
      <c r="BE150" s="79" t="str">
        <f>IFERROR("; "&amp;VLOOKUP(VALUE(MID(BA150,4,1)), TxtPanelShape!$V$2:$W$50,2,0),"")</f>
        <v/>
      </c>
      <c r="BF150" s="79" t="str">
        <f t="shared" si="38"/>
        <v/>
      </c>
      <c r="BG150" s="71"/>
      <c r="BH150" s="79" t="str">
        <f>IFERROR(VLOOKUP(BG150, TxtPanelDefinition!$A$2:$B$50, 2, 0),"")</f>
        <v/>
      </c>
      <c r="BI150" s="71"/>
      <c r="BJ150" s="79" t="str">
        <f>IFERROR(VLOOKUP(BI150, TxtPanelDefinition!$A$2:$B$50, 2, 0),"")</f>
        <v/>
      </c>
      <c r="BK150" s="71"/>
      <c r="BL150" s="79" t="str">
        <f>IFERROR(VLOOKUP(BK150, InscrTechniques!$A$2:$B$50, 2, 0),"")</f>
        <v/>
      </c>
      <c r="BM150" s="71"/>
      <c r="BN150" s="79" t="str">
        <f>IFERROR(VLOOKUP(BM150, InscrTechniques!$A$2:$B$50, 2, 0),"")</f>
        <v/>
      </c>
      <c r="BO150" s="71"/>
      <c r="BP150" s="79" t="str">
        <f>IFERROR(VLOOKUP(BO150, InscrTechniques!$A$2:$B$50, 2, 0),"")</f>
        <v/>
      </c>
      <c r="BQ150" s="71"/>
      <c r="BR150" s="79" t="str">
        <f>IFERROR(VLOOKUP(BQ150, InscrTechniques!$A$2:$B$50, 2, 0),"")</f>
        <v/>
      </c>
      <c r="BS150" s="71"/>
      <c r="BT150" s="79" t="str">
        <f>IFERROR(VLOOKUP(BS150, InscrTechniques!$A$2:$B$50, 2, 0),"")</f>
        <v/>
      </c>
      <c r="BU150" s="71"/>
      <c r="BV150" s="79" t="str">
        <f>IFERROR(VLOOKUP(BU150, InscrTechniques!$A$2:$B$50, 2, 0),"")</f>
        <v/>
      </c>
      <c r="BW150" s="125"/>
      <c r="BX150" s="79" t="str">
        <f>IFERROR(VLOOKUP(BW150, InscrTechniques!$A$2:$B$50, 2, 0),"")</f>
        <v/>
      </c>
      <c r="BY150" s="125"/>
      <c r="BZ150" s="79" t="str">
        <f>IFERROR(VLOOKUP(BY150, InscrTechniques!$A$2:$B$50, 2, 0),"")</f>
        <v/>
      </c>
      <c r="CA150" s="74"/>
      <c r="CB150" s="114" t="str">
        <f>IFERROR(VLOOKUP(CA150, LetterStyle!$A$2:$B$50, 2, 0),"")</f>
        <v/>
      </c>
      <c r="CC150" s="74"/>
      <c r="CD150" s="114" t="str">
        <f>IFERROR(VLOOKUP(CC150, LetterStyle!$A$2:$B$50, 2, 0),"")</f>
        <v/>
      </c>
      <c r="CE150" s="74"/>
      <c r="CF150" s="114" t="str">
        <f>IFERROR(VLOOKUP(CE150, LetterStyle!$A$2:$B$50, 2, 0),"")</f>
        <v/>
      </c>
      <c r="CG150" s="74"/>
      <c r="CH150" s="79" t="str">
        <f>IFERROR(VLOOKUP(CG150, LetterStyle!$A$2:$B$50, 2, 0),"")</f>
        <v/>
      </c>
      <c r="CI150" s="71"/>
      <c r="CJ150" s="79" t="str">
        <f>IFERROR(VLOOKUP(CI150, DecMotifs!$A$1:$B$306, 2, 0),"")</f>
        <v/>
      </c>
      <c r="CK150" s="71"/>
      <c r="CL150" s="79" t="str">
        <f>IFERROR(VLOOKUP(CK150, DecMotifs!$A$1:$B$306, 2, 0),"")</f>
        <v/>
      </c>
      <c r="CM150" s="71"/>
      <c r="CN150" s="79" t="str">
        <f>IFERROR(VLOOKUP(CM150, DecMotifs!$A$1:$B$306, 2, 0),"")</f>
        <v/>
      </c>
      <c r="CO150" s="71"/>
      <c r="CP150" s="79" t="str">
        <f>IFERROR(VLOOKUP(CO150, MarginalDec!$A$2:$B$253, 2, 0),"")</f>
        <v/>
      </c>
      <c r="CQ150" s="71"/>
      <c r="CR150" s="79" t="str">
        <f>IFERROR(VLOOKUP(CQ150, MarginalDec!$A$2:$B$253, 2, 0),"")</f>
        <v/>
      </c>
      <c r="CS150" s="71"/>
      <c r="CT150" s="79" t="str">
        <f>IFERROR(VLOOKUP(CS150, MarginalDec!$A$2:$B$253, 2, 0),"")</f>
        <v/>
      </c>
      <c r="CU150" s="71"/>
      <c r="CV150" s="79" t="str">
        <f>IF(ISBLANK(CU150),"", IFERROR(VLOOKUP(CU150, Tooling!$A$2:$B$252, 2, 0),""))</f>
        <v/>
      </c>
      <c r="CW150" s="71"/>
      <c r="CX150" s="79" t="str">
        <f>IF(ISBLANK(CW150),"", IFERROR(VLOOKUP(CW150, Tooling!$A$2:$B$252, 2, 0),""))</f>
        <v/>
      </c>
      <c r="CY150" s="71"/>
      <c r="CZ150" s="79" t="str">
        <f>IF(ISBLANK(CY150),"", IFERROR(VLOOKUP(CY150, Repairs!$A$2:$B$252, 2, 0),""))</f>
        <v/>
      </c>
      <c r="DA150" s="77"/>
      <c r="DB150" s="71"/>
      <c r="DC150" s="79" t="str">
        <f>IFERROR(VLOOKUP(DB150, DatingReason!$A$2:$B$252, 2, 0),"")</f>
        <v/>
      </c>
      <c r="DD150" s="123" t="str">
        <f t="shared" si="39"/>
        <v/>
      </c>
      <c r="DF150" s="119" t="str">
        <f t="array" ref="DF150">IF(AND($B150&lt;&gt;"", $DE150&lt;&gt;"", $DE150&lt;&gt;"No"),MAX(IF($B150=PEOPLE!$B$4:$B$1000, PEOPLE!$Q$4:$Q$1000,""))+100,"")</f>
        <v/>
      </c>
      <c r="DG150" s="68"/>
      <c r="DH150" s="76">
        <f>COUNTIF(PEOPLE!B:B, MEMORIALS!B150)</f>
        <v>0</v>
      </c>
      <c r="DI150" s="82"/>
      <c r="DJ150" s="82"/>
      <c r="DK150" s="82"/>
      <c r="DL150" s="68"/>
      <c r="DM150" s="68"/>
      <c r="DN150" s="68"/>
      <c r="DO150" s="68"/>
      <c r="DP150" s="68"/>
    </row>
    <row r="151" spans="1:120" ht="15" customHeight="1" x14ac:dyDescent="0.25">
      <c r="A151" s="68"/>
      <c r="B151" s="69"/>
      <c r="C151" s="68"/>
      <c r="D151" s="68"/>
      <c r="E151" s="70" t="str">
        <f>IF(D151="","",VLOOKUP(D151,Denomination!$A$2:$B$50, 2, 0))</f>
        <v/>
      </c>
      <c r="F151" s="68"/>
      <c r="G151" s="71"/>
      <c r="H151" s="70" t="str">
        <f>IF(G151="","",VLOOKUP(G151,MCondition!$A$2:$B$50, 2, 0))</f>
        <v/>
      </c>
      <c r="I151" s="72"/>
      <c r="J151" s="71"/>
      <c r="K151" s="70" t="str">
        <f>IF(J151="","",VLOOKUP(J151,ICondition!$A$2:$B$50, 2, 0))</f>
        <v/>
      </c>
      <c r="L151" s="73"/>
      <c r="M151" s="73"/>
      <c r="N151" s="73"/>
      <c r="O151" s="73"/>
      <c r="P151" s="73"/>
      <c r="Q151" s="73"/>
      <c r="R151" s="78"/>
      <c r="S151" s="79" t="str">
        <f>IFERROR(VLOOKUP(R151,Material!$A$2:$B$59, 2, 0),"")</f>
        <v/>
      </c>
      <c r="T151" s="71"/>
      <c r="U151" s="79" t="str">
        <f>IFERROR(VLOOKUP(T151,Material!$A$2:$B$59, 2, 0),"")</f>
        <v/>
      </c>
      <c r="V151" s="71"/>
      <c r="W151" s="79" t="str">
        <f>IFERROR(VLOOKUP(V151,Material!$A$2:$B$59, 2, 0),"")</f>
        <v/>
      </c>
      <c r="X151" s="71"/>
      <c r="Y151" s="79" t="str">
        <f>IFERROR(VLOOKUP(X151,Material!$A$2:$B$59, 2, 0),"")</f>
        <v/>
      </c>
      <c r="Z151" s="71"/>
      <c r="AA151" s="79" t="str">
        <f>IFERROR(VLOOKUP(Z151,Material!$A$2:$B$59, 2, 0),"")</f>
        <v/>
      </c>
      <c r="AB151" s="74"/>
      <c r="AC151" s="75" t="e">
        <f t="shared" si="28"/>
        <v>#VALUE!</v>
      </c>
      <c r="AD151" s="75" t="e">
        <f t="shared" si="29"/>
        <v>#VALUE!</v>
      </c>
      <c r="AE151" s="75" t="e">
        <f t="shared" si="31"/>
        <v>#VALUE!</v>
      </c>
      <c r="AF151" s="75" t="e">
        <f t="shared" si="30"/>
        <v>#VALUE!</v>
      </c>
      <c r="AG151" s="75" t="e">
        <f t="shared" si="32"/>
        <v>#VALUE!</v>
      </c>
      <c r="AH151" s="75" t="e">
        <f t="shared" si="33"/>
        <v>#VALUE!</v>
      </c>
      <c r="AI151" s="75" t="e">
        <f t="shared" si="34"/>
        <v>#VALUE!</v>
      </c>
      <c r="AJ151" s="80" t="e">
        <f t="shared" si="35"/>
        <v>#VALUE!</v>
      </c>
      <c r="AK151" s="79" t="str">
        <f>(IFERROR(VLOOKUP(AB151,Categories!$A$2:$B$20,2,1),""))</f>
        <v/>
      </c>
      <c r="AL151" s="79" t="str">
        <f ca="1">IFERROR(VLOOKUP((HLOOKUP((VLOOKUP($AB151,Categories!$A$2:$F$20,3,1)), $AB$3:$AJ151, (ROW()-ROW($AB$3)+1), 0)), INDIRECT(VLOOKUP($AB151,Categories!$A$2:$F$20,6,1)),2,0),AK151)</f>
        <v/>
      </c>
      <c r="AM151" s="79" t="str">
        <f ca="1">IFERROR(VLOOKUP((HLOOKUP((VLOOKUP($AB151,Categories!$A$2:$F$20,4,1)),$AB$3:$AJ151,(ROW()-ROW($AB$3)+1),0)),INDIRECT(VLOOKUP($AB151,Categories!$A$2:$H$20,7,1)),2,0),"")</f>
        <v/>
      </c>
      <c r="AN151" s="79" t="str">
        <f ca="1">IFERROR(VLOOKUP((HLOOKUP((VLOOKUP($AB151,Categories!$A$2:$F$20,5,1)), $AB$3:$AJ151, (ROW()-ROW($AB$3)+1), 0)), INDIRECT(VLOOKUP($AB151,Categories!$A$2:$H$20,8,1)),2,0),"")</f>
        <v/>
      </c>
      <c r="AO151" s="79" t="str">
        <f t="shared" ca="1" si="36"/>
        <v/>
      </c>
      <c r="AP151" s="81"/>
      <c r="AQ151" s="70" t="str">
        <f>IFERROR(VLOOKUP(VALUE(MID(AP151,1,1)),AdditionalElements!$A$2:$B$50,2,0),"")</f>
        <v/>
      </c>
      <c r="AR151" s="70" t="str">
        <f>IFERROR(VLOOKUP(VALUE(MID(AP151,2,1)),AdditionalElements!$H$2:$I$50,2,0),"")</f>
        <v/>
      </c>
      <c r="AS151" s="70" t="str">
        <f>IFERROR(VLOOKUP(VALUE(MID(AP151,3,1)),AdditionalElements!$O$2:$P$50,2,0),"")</f>
        <v/>
      </c>
      <c r="AT151" s="70" t="str">
        <f>IFERROR(VLOOKUP(VALUE(MID(AP151,4,1)),AdditionalElements!$V$2:$W$50,2,0),"")</f>
        <v/>
      </c>
      <c r="AU151" s="71"/>
      <c r="AV151" s="79" t="str">
        <f>IFERROR(IF(VALUE(MID(AU151,1,1))=1, VLOOKUP(VALUE(MID(AU151,1,1)), TxtPanelShape!$A$2:$C$50, 3, 0), (IF(VALUE(MID(AU151,1,1))&gt;=7, VLOOKUP(VALUE(MID(AU151,1,1)), TxtPanelShape!$A$2:$C$50, 3, 0),VLOOKUP(VALUE(MID(AU151,1,2)),TxtPanelShape!$A$2:$C$50,3,0)))), "")</f>
        <v/>
      </c>
      <c r="AW151" s="79" t="str">
        <f>IFERROR(IF(VALUE(MID(AU151,1,1))=1, ", "&amp;VLOOKUP(VALUE(MID(AU151,2,1)), TxtPanelShape!$H$2:$I$50, 2, 0), IF(VALUE(MID(AU151,1,1))&gt;=7, ", "&amp;VLOOKUP(VALUE(MID(AU151,2,1)), TxtPanelShape!$H$2:$I$50, 2, 0),"")), "")</f>
        <v/>
      </c>
      <c r="AX151" s="79" t="str">
        <f>IFERROR(IF(VALUE(MID(AU151,1,1))=1, ", "&amp;VLOOKUP(VALUE(MID(AU151,3,1)), TxtPanelShape!$O$2:$P$50, 2, 0), IF(VALUE(MID(AU151,1,1))&gt;=7, ", "&amp;VLOOKUP(VALUE(MID(AU151,3,1)), TxtPanelShape!$O$2:$P$50, 2, 0),"")),"")</f>
        <v/>
      </c>
      <c r="AY151" s="79" t="str">
        <f>IFERROR("; "&amp;VLOOKUP(VALUE(MID(AU151,4,1)), TxtPanelShape!$V$2:$W$50,2,0),"")</f>
        <v/>
      </c>
      <c r="AZ151" s="79" t="str">
        <f t="shared" si="37"/>
        <v/>
      </c>
      <c r="BA151" s="71"/>
      <c r="BB151" s="79" t="str">
        <f>IFERROR(IF(VALUE(MID(BA151,1,1))=1, VLOOKUP(VALUE(MID(BA151,1,1)), TxtPanelShape!$A$2:$C$50, 3, 0), (IF(VALUE(MID(BA151,1,1))&gt;=7, VLOOKUP(VALUE(MID(BA151,1,1)), TxtPanelShape!$A$2:$C$50, 3, 0),VLOOKUP(VALUE(MID(BA151,1,2)),TxtPanelShape!$A$2:$C$50,3,0)))), "")</f>
        <v/>
      </c>
      <c r="BC151" s="79" t="str">
        <f>IFERROR(IF(VALUE(MID(BA151,1,1))=1, ", "&amp;VLOOKUP(VALUE(MID(BA151,2,1)), TxtPanelShape!$H$2:$I$50, 2, 0), IF(VALUE(MID(BA151,1,1))&gt;=7, ", "&amp;VLOOKUP(VALUE(MID(BA151,2,1)), TxtPanelShape!$H$2:$I$50, 2, 0),"")), "")</f>
        <v/>
      </c>
      <c r="BD151" s="79" t="str">
        <f>IFERROR(IF(VALUE(MID(BA151,1,1))=1, ", "&amp;VLOOKUP(VALUE(MID(BA151,3,1)), TxtPanelShape!$O$2:$P$50, 2, 0), IF(VALUE(MID(BA151,1,1))&gt;=7, ", "&amp;VLOOKUP(VALUE(MID(BA151,3,1)), TxtPanelShape!$O$2:$P$50, 2, 0),"")),"")</f>
        <v/>
      </c>
      <c r="BE151" s="79" t="str">
        <f>IFERROR("; "&amp;VLOOKUP(VALUE(MID(BA151,4,1)), TxtPanelShape!$V$2:$W$50,2,0),"")</f>
        <v/>
      </c>
      <c r="BF151" s="79" t="str">
        <f t="shared" si="38"/>
        <v/>
      </c>
      <c r="BG151" s="71"/>
      <c r="BH151" s="79" t="str">
        <f>IFERROR(VLOOKUP(BG151, TxtPanelDefinition!$A$2:$B$50, 2, 0),"")</f>
        <v/>
      </c>
      <c r="BI151" s="71"/>
      <c r="BJ151" s="79" t="str">
        <f>IFERROR(VLOOKUP(BI151, TxtPanelDefinition!$A$2:$B$50, 2, 0),"")</f>
        <v/>
      </c>
      <c r="BK151" s="71"/>
      <c r="BL151" s="79" t="str">
        <f>IFERROR(VLOOKUP(BK151, InscrTechniques!$A$2:$B$50, 2, 0),"")</f>
        <v/>
      </c>
      <c r="BM151" s="71"/>
      <c r="BN151" s="79" t="str">
        <f>IFERROR(VLOOKUP(BM151, InscrTechniques!$A$2:$B$50, 2, 0),"")</f>
        <v/>
      </c>
      <c r="BO151" s="71"/>
      <c r="BP151" s="79" t="str">
        <f>IFERROR(VLOOKUP(BO151, InscrTechniques!$A$2:$B$50, 2, 0),"")</f>
        <v/>
      </c>
      <c r="BQ151" s="71"/>
      <c r="BR151" s="79" t="str">
        <f>IFERROR(VLOOKUP(BQ151, InscrTechniques!$A$2:$B$50, 2, 0),"")</f>
        <v/>
      </c>
      <c r="BS151" s="71"/>
      <c r="BT151" s="79" t="str">
        <f>IFERROR(VLOOKUP(BS151, InscrTechniques!$A$2:$B$50, 2, 0),"")</f>
        <v/>
      </c>
      <c r="BU151" s="71"/>
      <c r="BV151" s="79" t="str">
        <f>IFERROR(VLOOKUP(BU151, InscrTechniques!$A$2:$B$50, 2, 0),"")</f>
        <v/>
      </c>
      <c r="BW151" s="125"/>
      <c r="BX151" s="79" t="str">
        <f>IFERROR(VLOOKUP(BW151, InscrTechniques!$A$2:$B$50, 2, 0),"")</f>
        <v/>
      </c>
      <c r="BY151" s="125"/>
      <c r="BZ151" s="79" t="str">
        <f>IFERROR(VLOOKUP(BY151, InscrTechniques!$A$2:$B$50, 2, 0),"")</f>
        <v/>
      </c>
      <c r="CA151" s="74"/>
      <c r="CB151" s="114" t="str">
        <f>IFERROR(VLOOKUP(CA151, LetterStyle!$A$2:$B$50, 2, 0),"")</f>
        <v/>
      </c>
      <c r="CC151" s="74"/>
      <c r="CD151" s="114" t="str">
        <f>IFERROR(VLOOKUP(CC151, LetterStyle!$A$2:$B$50, 2, 0),"")</f>
        <v/>
      </c>
      <c r="CE151" s="74"/>
      <c r="CF151" s="114" t="str">
        <f>IFERROR(VLOOKUP(CE151, LetterStyle!$A$2:$B$50, 2, 0),"")</f>
        <v/>
      </c>
      <c r="CG151" s="74"/>
      <c r="CH151" s="79" t="str">
        <f>IFERROR(VLOOKUP(CG151, LetterStyle!$A$2:$B$50, 2, 0),"")</f>
        <v/>
      </c>
      <c r="CI151" s="71"/>
      <c r="CJ151" s="79" t="str">
        <f>IFERROR(VLOOKUP(CI151, DecMotifs!$A$1:$B$306, 2, 0),"")</f>
        <v/>
      </c>
      <c r="CK151" s="71"/>
      <c r="CL151" s="79" t="str">
        <f>IFERROR(VLOOKUP(CK151, DecMotifs!$A$1:$B$306, 2, 0),"")</f>
        <v/>
      </c>
      <c r="CM151" s="71"/>
      <c r="CN151" s="79" t="str">
        <f>IFERROR(VLOOKUP(CM151, DecMotifs!$A$1:$B$306, 2, 0),"")</f>
        <v/>
      </c>
      <c r="CO151" s="71"/>
      <c r="CP151" s="79" t="str">
        <f>IFERROR(VLOOKUP(CO151, MarginalDec!$A$2:$B$253, 2, 0),"")</f>
        <v/>
      </c>
      <c r="CQ151" s="71"/>
      <c r="CR151" s="79" t="str">
        <f>IFERROR(VLOOKUP(CQ151, MarginalDec!$A$2:$B$253, 2, 0),"")</f>
        <v/>
      </c>
      <c r="CS151" s="71"/>
      <c r="CT151" s="79" t="str">
        <f>IFERROR(VLOOKUP(CS151, MarginalDec!$A$2:$B$253, 2, 0),"")</f>
        <v/>
      </c>
      <c r="CU151" s="71"/>
      <c r="CV151" s="79" t="str">
        <f>IF(ISBLANK(CU151),"", IFERROR(VLOOKUP(CU151, Tooling!$A$2:$B$252, 2, 0),""))</f>
        <v/>
      </c>
      <c r="CW151" s="71"/>
      <c r="CX151" s="79" t="str">
        <f>IF(ISBLANK(CW151),"", IFERROR(VLOOKUP(CW151, Tooling!$A$2:$B$252, 2, 0),""))</f>
        <v/>
      </c>
      <c r="CY151" s="71"/>
      <c r="CZ151" s="79" t="str">
        <f>IF(ISBLANK(CY151),"", IFERROR(VLOOKUP(CY151, Repairs!$A$2:$B$252, 2, 0),""))</f>
        <v/>
      </c>
      <c r="DA151" s="77"/>
      <c r="DB151" s="71"/>
      <c r="DC151" s="79" t="str">
        <f>IFERROR(VLOOKUP(DB151, DatingReason!$A$2:$B$252, 2, 0),"")</f>
        <v/>
      </c>
      <c r="DD151" s="123" t="str">
        <f t="shared" si="39"/>
        <v/>
      </c>
      <c r="DF151" s="119" t="str">
        <f t="array" ref="DF151">IF(AND($B151&lt;&gt;"", $DE151&lt;&gt;"", $DE151&lt;&gt;"No"),MAX(IF($B151=PEOPLE!$B$4:$B$1000, PEOPLE!$Q$4:$Q$1000,""))+100,"")</f>
        <v/>
      </c>
      <c r="DG151" s="68"/>
      <c r="DH151" s="76">
        <f>COUNTIF(PEOPLE!B:B, MEMORIALS!B151)</f>
        <v>0</v>
      </c>
      <c r="DI151" s="82"/>
      <c r="DJ151" s="82"/>
      <c r="DK151" s="82"/>
      <c r="DL151" s="68"/>
      <c r="DM151" s="68"/>
      <c r="DN151" s="68"/>
      <c r="DO151" s="68"/>
      <c r="DP151" s="68"/>
    </row>
    <row r="152" spans="1:120" ht="15" customHeight="1" x14ac:dyDescent="0.25">
      <c r="A152" s="68"/>
      <c r="B152" s="69"/>
      <c r="C152" s="68"/>
      <c r="D152" s="68"/>
      <c r="E152" s="70" t="str">
        <f>IF(D152="","",VLOOKUP(D152,Denomination!$A$2:$B$50, 2, 0))</f>
        <v/>
      </c>
      <c r="F152" s="68"/>
      <c r="G152" s="71"/>
      <c r="H152" s="70" t="str">
        <f>IF(G152="","",VLOOKUP(G152,MCondition!$A$2:$B$50, 2, 0))</f>
        <v/>
      </c>
      <c r="I152" s="72"/>
      <c r="J152" s="71"/>
      <c r="K152" s="70" t="str">
        <f>IF(J152="","",VLOOKUP(J152,ICondition!$A$2:$B$50, 2, 0))</f>
        <v/>
      </c>
      <c r="L152" s="73"/>
      <c r="M152" s="73"/>
      <c r="N152" s="73"/>
      <c r="O152" s="73"/>
      <c r="P152" s="73"/>
      <c r="Q152" s="73"/>
      <c r="R152" s="78"/>
      <c r="S152" s="79" t="str">
        <f>IFERROR(VLOOKUP(R152,Material!$A$2:$B$59, 2, 0),"")</f>
        <v/>
      </c>
      <c r="T152" s="71"/>
      <c r="U152" s="79" t="str">
        <f>IFERROR(VLOOKUP(T152,Material!$A$2:$B$59, 2, 0),"")</f>
        <v/>
      </c>
      <c r="V152" s="71"/>
      <c r="W152" s="79" t="str">
        <f>IFERROR(VLOOKUP(V152,Material!$A$2:$B$59, 2, 0),"")</f>
        <v/>
      </c>
      <c r="X152" s="71"/>
      <c r="Y152" s="79" t="str">
        <f>IFERROR(VLOOKUP(X152,Material!$A$2:$B$59, 2, 0),"")</f>
        <v/>
      </c>
      <c r="Z152" s="71"/>
      <c r="AA152" s="79" t="str">
        <f>IFERROR(VLOOKUP(Z152,Material!$A$2:$B$59, 2, 0),"")</f>
        <v/>
      </c>
      <c r="AB152" s="74"/>
      <c r="AC152" s="75" t="e">
        <f t="shared" si="28"/>
        <v>#VALUE!</v>
      </c>
      <c r="AD152" s="75" t="e">
        <f t="shared" si="29"/>
        <v>#VALUE!</v>
      </c>
      <c r="AE152" s="75" t="e">
        <f t="shared" si="31"/>
        <v>#VALUE!</v>
      </c>
      <c r="AF152" s="75" t="e">
        <f t="shared" si="30"/>
        <v>#VALUE!</v>
      </c>
      <c r="AG152" s="75" t="e">
        <f t="shared" si="32"/>
        <v>#VALUE!</v>
      </c>
      <c r="AH152" s="75" t="e">
        <f t="shared" si="33"/>
        <v>#VALUE!</v>
      </c>
      <c r="AI152" s="75" t="e">
        <f t="shared" si="34"/>
        <v>#VALUE!</v>
      </c>
      <c r="AJ152" s="80" t="e">
        <f t="shared" si="35"/>
        <v>#VALUE!</v>
      </c>
      <c r="AK152" s="79" t="str">
        <f>(IFERROR(VLOOKUP(AB152,Categories!$A$2:$B$20,2,1),""))</f>
        <v/>
      </c>
      <c r="AL152" s="79" t="str">
        <f ca="1">IFERROR(VLOOKUP((HLOOKUP((VLOOKUP($AB152,Categories!$A$2:$F$20,3,1)), $AB$3:$AJ152, (ROW()-ROW($AB$3)+1), 0)), INDIRECT(VLOOKUP($AB152,Categories!$A$2:$F$20,6,1)),2,0),AK152)</f>
        <v/>
      </c>
      <c r="AM152" s="79" t="str">
        <f ca="1">IFERROR(VLOOKUP((HLOOKUP((VLOOKUP($AB152,Categories!$A$2:$F$20,4,1)),$AB$3:$AJ152,(ROW()-ROW($AB$3)+1),0)),INDIRECT(VLOOKUP($AB152,Categories!$A$2:$H$20,7,1)),2,0),"")</f>
        <v/>
      </c>
      <c r="AN152" s="79" t="str">
        <f ca="1">IFERROR(VLOOKUP((HLOOKUP((VLOOKUP($AB152,Categories!$A$2:$F$20,5,1)), $AB$3:$AJ152, (ROW()-ROW($AB$3)+1), 0)), INDIRECT(VLOOKUP($AB152,Categories!$A$2:$H$20,8,1)),2,0),"")</f>
        <v/>
      </c>
      <c r="AO152" s="79" t="str">
        <f t="shared" ca="1" si="36"/>
        <v/>
      </c>
      <c r="AP152" s="81"/>
      <c r="AQ152" s="70" t="str">
        <f>IFERROR(VLOOKUP(VALUE(MID(AP152,1,1)),AdditionalElements!$A$2:$B$50,2,0),"")</f>
        <v/>
      </c>
      <c r="AR152" s="70" t="str">
        <f>IFERROR(VLOOKUP(VALUE(MID(AP152,2,1)),AdditionalElements!$H$2:$I$50,2,0),"")</f>
        <v/>
      </c>
      <c r="AS152" s="70" t="str">
        <f>IFERROR(VLOOKUP(VALUE(MID(AP152,3,1)),AdditionalElements!$O$2:$P$50,2,0),"")</f>
        <v/>
      </c>
      <c r="AT152" s="70" t="str">
        <f>IFERROR(VLOOKUP(VALUE(MID(AP152,4,1)),AdditionalElements!$V$2:$W$50,2,0),"")</f>
        <v/>
      </c>
      <c r="AU152" s="71"/>
      <c r="AV152" s="79" t="str">
        <f>IFERROR(IF(VALUE(MID(AU152,1,1))=1, VLOOKUP(VALUE(MID(AU152,1,1)), TxtPanelShape!$A$2:$C$50, 3, 0), (IF(VALUE(MID(AU152,1,1))&gt;=7, VLOOKUP(VALUE(MID(AU152,1,1)), TxtPanelShape!$A$2:$C$50, 3, 0),VLOOKUP(VALUE(MID(AU152,1,2)),TxtPanelShape!$A$2:$C$50,3,0)))), "")</f>
        <v/>
      </c>
      <c r="AW152" s="79" t="str">
        <f>IFERROR(IF(VALUE(MID(AU152,1,1))=1, ", "&amp;VLOOKUP(VALUE(MID(AU152,2,1)), TxtPanelShape!$H$2:$I$50, 2, 0), IF(VALUE(MID(AU152,1,1))&gt;=7, ", "&amp;VLOOKUP(VALUE(MID(AU152,2,1)), TxtPanelShape!$H$2:$I$50, 2, 0),"")), "")</f>
        <v/>
      </c>
      <c r="AX152" s="79" t="str">
        <f>IFERROR(IF(VALUE(MID(AU152,1,1))=1, ", "&amp;VLOOKUP(VALUE(MID(AU152,3,1)), TxtPanelShape!$O$2:$P$50, 2, 0), IF(VALUE(MID(AU152,1,1))&gt;=7, ", "&amp;VLOOKUP(VALUE(MID(AU152,3,1)), TxtPanelShape!$O$2:$P$50, 2, 0),"")),"")</f>
        <v/>
      </c>
      <c r="AY152" s="79" t="str">
        <f>IFERROR("; "&amp;VLOOKUP(VALUE(MID(AU152,4,1)), TxtPanelShape!$V$2:$W$50,2,0),"")</f>
        <v/>
      </c>
      <c r="AZ152" s="79" t="str">
        <f t="shared" si="37"/>
        <v/>
      </c>
      <c r="BA152" s="71"/>
      <c r="BB152" s="79" t="str">
        <f>IFERROR(IF(VALUE(MID(BA152,1,1))=1, VLOOKUP(VALUE(MID(BA152,1,1)), TxtPanelShape!$A$2:$C$50, 3, 0), (IF(VALUE(MID(BA152,1,1))&gt;=7, VLOOKUP(VALUE(MID(BA152,1,1)), TxtPanelShape!$A$2:$C$50, 3, 0),VLOOKUP(VALUE(MID(BA152,1,2)),TxtPanelShape!$A$2:$C$50,3,0)))), "")</f>
        <v/>
      </c>
      <c r="BC152" s="79" t="str">
        <f>IFERROR(IF(VALUE(MID(BA152,1,1))=1, ", "&amp;VLOOKUP(VALUE(MID(BA152,2,1)), TxtPanelShape!$H$2:$I$50, 2, 0), IF(VALUE(MID(BA152,1,1))&gt;=7, ", "&amp;VLOOKUP(VALUE(MID(BA152,2,1)), TxtPanelShape!$H$2:$I$50, 2, 0),"")), "")</f>
        <v/>
      </c>
      <c r="BD152" s="79" t="str">
        <f>IFERROR(IF(VALUE(MID(BA152,1,1))=1, ", "&amp;VLOOKUP(VALUE(MID(BA152,3,1)), TxtPanelShape!$O$2:$P$50, 2, 0), IF(VALUE(MID(BA152,1,1))&gt;=7, ", "&amp;VLOOKUP(VALUE(MID(BA152,3,1)), TxtPanelShape!$O$2:$P$50, 2, 0),"")),"")</f>
        <v/>
      </c>
      <c r="BE152" s="79" t="str">
        <f>IFERROR("; "&amp;VLOOKUP(VALUE(MID(BA152,4,1)), TxtPanelShape!$V$2:$W$50,2,0),"")</f>
        <v/>
      </c>
      <c r="BF152" s="79" t="str">
        <f t="shared" si="38"/>
        <v/>
      </c>
      <c r="BG152" s="71"/>
      <c r="BH152" s="79" t="str">
        <f>IFERROR(VLOOKUP(BG152, TxtPanelDefinition!$A$2:$B$50, 2, 0),"")</f>
        <v/>
      </c>
      <c r="BI152" s="71"/>
      <c r="BJ152" s="79" t="str">
        <f>IFERROR(VLOOKUP(BI152, TxtPanelDefinition!$A$2:$B$50, 2, 0),"")</f>
        <v/>
      </c>
      <c r="BK152" s="71"/>
      <c r="BL152" s="79" t="str">
        <f>IFERROR(VLOOKUP(BK152, InscrTechniques!$A$2:$B$50, 2, 0),"")</f>
        <v/>
      </c>
      <c r="BM152" s="71"/>
      <c r="BN152" s="79" t="str">
        <f>IFERROR(VLOOKUP(BM152, InscrTechniques!$A$2:$B$50, 2, 0),"")</f>
        <v/>
      </c>
      <c r="BO152" s="71"/>
      <c r="BP152" s="79" t="str">
        <f>IFERROR(VLOOKUP(BO152, InscrTechniques!$A$2:$B$50, 2, 0),"")</f>
        <v/>
      </c>
      <c r="BQ152" s="71"/>
      <c r="BR152" s="79" t="str">
        <f>IFERROR(VLOOKUP(BQ152, InscrTechniques!$A$2:$B$50, 2, 0),"")</f>
        <v/>
      </c>
      <c r="BS152" s="71"/>
      <c r="BT152" s="79" t="str">
        <f>IFERROR(VLOOKUP(BS152, InscrTechniques!$A$2:$B$50, 2, 0),"")</f>
        <v/>
      </c>
      <c r="BU152" s="71"/>
      <c r="BV152" s="79" t="str">
        <f>IFERROR(VLOOKUP(BU152, InscrTechniques!$A$2:$B$50, 2, 0),"")</f>
        <v/>
      </c>
      <c r="BW152" s="125"/>
      <c r="BX152" s="79" t="str">
        <f>IFERROR(VLOOKUP(BW152, InscrTechniques!$A$2:$B$50, 2, 0),"")</f>
        <v/>
      </c>
      <c r="BY152" s="125"/>
      <c r="BZ152" s="79" t="str">
        <f>IFERROR(VLOOKUP(BY152, InscrTechniques!$A$2:$B$50, 2, 0),"")</f>
        <v/>
      </c>
      <c r="CA152" s="74"/>
      <c r="CB152" s="114" t="str">
        <f>IFERROR(VLOOKUP(CA152, LetterStyle!$A$2:$B$50, 2, 0),"")</f>
        <v/>
      </c>
      <c r="CC152" s="74"/>
      <c r="CD152" s="114" t="str">
        <f>IFERROR(VLOOKUP(CC152, LetterStyle!$A$2:$B$50, 2, 0),"")</f>
        <v/>
      </c>
      <c r="CE152" s="74"/>
      <c r="CF152" s="114" t="str">
        <f>IFERROR(VLOOKUP(CE152, LetterStyle!$A$2:$B$50, 2, 0),"")</f>
        <v/>
      </c>
      <c r="CG152" s="74"/>
      <c r="CH152" s="79" t="str">
        <f>IFERROR(VLOOKUP(CG152, LetterStyle!$A$2:$B$50, 2, 0),"")</f>
        <v/>
      </c>
      <c r="CI152" s="71"/>
      <c r="CJ152" s="79" t="str">
        <f>IFERROR(VLOOKUP(CI152, DecMotifs!$A$1:$B$306, 2, 0),"")</f>
        <v/>
      </c>
      <c r="CK152" s="71"/>
      <c r="CL152" s="79" t="str">
        <f>IFERROR(VLOOKUP(CK152, DecMotifs!$A$1:$B$306, 2, 0),"")</f>
        <v/>
      </c>
      <c r="CM152" s="71"/>
      <c r="CN152" s="79" t="str">
        <f>IFERROR(VLOOKUP(CM152, DecMotifs!$A$1:$B$306, 2, 0),"")</f>
        <v/>
      </c>
      <c r="CO152" s="71"/>
      <c r="CP152" s="79" t="str">
        <f>IFERROR(VLOOKUP(CO152, MarginalDec!$A$2:$B$253, 2, 0),"")</f>
        <v/>
      </c>
      <c r="CQ152" s="71"/>
      <c r="CR152" s="79" t="str">
        <f>IFERROR(VLOOKUP(CQ152, MarginalDec!$A$2:$B$253, 2, 0),"")</f>
        <v/>
      </c>
      <c r="CS152" s="71"/>
      <c r="CT152" s="79" t="str">
        <f>IFERROR(VLOOKUP(CS152, MarginalDec!$A$2:$B$253, 2, 0),"")</f>
        <v/>
      </c>
      <c r="CU152" s="71"/>
      <c r="CV152" s="79" t="str">
        <f>IF(ISBLANK(CU152),"", IFERROR(VLOOKUP(CU152, Tooling!$A$2:$B$252, 2, 0),""))</f>
        <v/>
      </c>
      <c r="CW152" s="71"/>
      <c r="CX152" s="79" t="str">
        <f>IF(ISBLANK(CW152),"", IFERROR(VLOOKUP(CW152, Tooling!$A$2:$B$252, 2, 0),""))</f>
        <v/>
      </c>
      <c r="CY152" s="71"/>
      <c r="CZ152" s="79" t="str">
        <f>IF(ISBLANK(CY152),"", IFERROR(VLOOKUP(CY152, Repairs!$A$2:$B$252, 2, 0),""))</f>
        <v/>
      </c>
      <c r="DA152" s="77"/>
      <c r="DB152" s="71"/>
      <c r="DC152" s="79" t="str">
        <f>IFERROR(VLOOKUP(DB152, DatingReason!$A$2:$B$252, 2, 0),"")</f>
        <v/>
      </c>
      <c r="DD152" s="123" t="str">
        <f t="shared" si="39"/>
        <v/>
      </c>
      <c r="DF152" s="119" t="str">
        <f t="array" ref="DF152">IF(AND($B152&lt;&gt;"", $DE152&lt;&gt;"", $DE152&lt;&gt;"No"),MAX(IF($B152=PEOPLE!$B$4:$B$1000, PEOPLE!$Q$4:$Q$1000,""))+100,"")</f>
        <v/>
      </c>
      <c r="DG152" s="68"/>
      <c r="DH152" s="76">
        <f>COUNTIF(PEOPLE!B:B, MEMORIALS!B152)</f>
        <v>0</v>
      </c>
      <c r="DI152" s="82"/>
      <c r="DJ152" s="82"/>
      <c r="DK152" s="82"/>
      <c r="DL152" s="68"/>
      <c r="DM152" s="68"/>
      <c r="DN152" s="68"/>
      <c r="DO152" s="68"/>
      <c r="DP152" s="68"/>
    </row>
    <row r="153" spans="1:120" ht="15" customHeight="1" x14ac:dyDescent="0.25">
      <c r="A153" s="68"/>
      <c r="B153" s="69"/>
      <c r="C153" s="68"/>
      <c r="D153" s="68"/>
      <c r="E153" s="70" t="str">
        <f>IF(D153="","",VLOOKUP(D153,Denomination!$A$2:$B$50, 2, 0))</f>
        <v/>
      </c>
      <c r="F153" s="68"/>
      <c r="G153" s="71"/>
      <c r="H153" s="70" t="str">
        <f>IF(G153="","",VLOOKUP(G153,MCondition!$A$2:$B$50, 2, 0))</f>
        <v/>
      </c>
      <c r="I153" s="72"/>
      <c r="J153" s="71"/>
      <c r="K153" s="70" t="str">
        <f>IF(J153="","",VLOOKUP(J153,ICondition!$A$2:$B$50, 2, 0))</f>
        <v/>
      </c>
      <c r="L153" s="73"/>
      <c r="M153" s="73"/>
      <c r="N153" s="73"/>
      <c r="O153" s="73"/>
      <c r="P153" s="73"/>
      <c r="Q153" s="73"/>
      <c r="R153" s="78"/>
      <c r="S153" s="79" t="str">
        <f>IFERROR(VLOOKUP(R153,Material!$A$2:$B$59, 2, 0),"")</f>
        <v/>
      </c>
      <c r="T153" s="71"/>
      <c r="U153" s="79" t="str">
        <f>IFERROR(VLOOKUP(T153,Material!$A$2:$B$59, 2, 0),"")</f>
        <v/>
      </c>
      <c r="V153" s="71"/>
      <c r="W153" s="79" t="str">
        <f>IFERROR(VLOOKUP(V153,Material!$A$2:$B$59, 2, 0),"")</f>
        <v/>
      </c>
      <c r="X153" s="71"/>
      <c r="Y153" s="79" t="str">
        <f>IFERROR(VLOOKUP(X153,Material!$A$2:$B$59, 2, 0),"")</f>
        <v/>
      </c>
      <c r="Z153" s="71"/>
      <c r="AA153" s="79" t="str">
        <f>IFERROR(VLOOKUP(Z153,Material!$A$2:$B$59, 2, 0),"")</f>
        <v/>
      </c>
      <c r="AB153" s="74"/>
      <c r="AC153" s="75" t="e">
        <f t="shared" si="28"/>
        <v>#VALUE!</v>
      </c>
      <c r="AD153" s="75" t="e">
        <f t="shared" si="29"/>
        <v>#VALUE!</v>
      </c>
      <c r="AE153" s="75" t="e">
        <f t="shared" si="31"/>
        <v>#VALUE!</v>
      </c>
      <c r="AF153" s="75" t="e">
        <f t="shared" si="30"/>
        <v>#VALUE!</v>
      </c>
      <c r="AG153" s="75" t="e">
        <f t="shared" si="32"/>
        <v>#VALUE!</v>
      </c>
      <c r="AH153" s="75" t="e">
        <f t="shared" si="33"/>
        <v>#VALUE!</v>
      </c>
      <c r="AI153" s="75" t="e">
        <f t="shared" si="34"/>
        <v>#VALUE!</v>
      </c>
      <c r="AJ153" s="80" t="e">
        <f t="shared" si="35"/>
        <v>#VALUE!</v>
      </c>
      <c r="AK153" s="79" t="str">
        <f>(IFERROR(VLOOKUP(AB153,Categories!$A$2:$B$20,2,1),""))</f>
        <v/>
      </c>
      <c r="AL153" s="79" t="str">
        <f ca="1">IFERROR(VLOOKUP((HLOOKUP((VLOOKUP($AB153,Categories!$A$2:$F$20,3,1)), $AB$3:$AJ153, (ROW()-ROW($AB$3)+1), 0)), INDIRECT(VLOOKUP($AB153,Categories!$A$2:$F$20,6,1)),2,0),AK153)</f>
        <v/>
      </c>
      <c r="AM153" s="79" t="str">
        <f ca="1">IFERROR(VLOOKUP((HLOOKUP((VLOOKUP($AB153,Categories!$A$2:$F$20,4,1)),$AB$3:$AJ153,(ROW()-ROW($AB$3)+1),0)),INDIRECT(VLOOKUP($AB153,Categories!$A$2:$H$20,7,1)),2,0),"")</f>
        <v/>
      </c>
      <c r="AN153" s="79" t="str">
        <f ca="1">IFERROR(VLOOKUP((HLOOKUP((VLOOKUP($AB153,Categories!$A$2:$F$20,5,1)), $AB$3:$AJ153, (ROW()-ROW($AB$3)+1), 0)), INDIRECT(VLOOKUP($AB153,Categories!$A$2:$H$20,8,1)),2,0),"")</f>
        <v/>
      </c>
      <c r="AO153" s="79" t="str">
        <f t="shared" ca="1" si="36"/>
        <v/>
      </c>
      <c r="AP153" s="81"/>
      <c r="AQ153" s="70" t="str">
        <f>IFERROR(VLOOKUP(VALUE(MID(AP153,1,1)),AdditionalElements!$A$2:$B$50,2,0),"")</f>
        <v/>
      </c>
      <c r="AR153" s="70" t="str">
        <f>IFERROR(VLOOKUP(VALUE(MID(AP153,2,1)),AdditionalElements!$H$2:$I$50,2,0),"")</f>
        <v/>
      </c>
      <c r="AS153" s="70" t="str">
        <f>IFERROR(VLOOKUP(VALUE(MID(AP153,3,1)),AdditionalElements!$O$2:$P$50,2,0),"")</f>
        <v/>
      </c>
      <c r="AT153" s="70" t="str">
        <f>IFERROR(VLOOKUP(VALUE(MID(AP153,4,1)),AdditionalElements!$V$2:$W$50,2,0),"")</f>
        <v/>
      </c>
      <c r="AU153" s="71"/>
      <c r="AV153" s="79" t="str">
        <f>IFERROR(IF(VALUE(MID(AU153,1,1))=1, VLOOKUP(VALUE(MID(AU153,1,1)), TxtPanelShape!$A$2:$C$50, 3, 0), (IF(VALUE(MID(AU153,1,1))&gt;=7, VLOOKUP(VALUE(MID(AU153,1,1)), TxtPanelShape!$A$2:$C$50, 3, 0),VLOOKUP(VALUE(MID(AU153,1,2)),TxtPanelShape!$A$2:$C$50,3,0)))), "")</f>
        <v/>
      </c>
      <c r="AW153" s="79" t="str">
        <f>IFERROR(IF(VALUE(MID(AU153,1,1))=1, ", "&amp;VLOOKUP(VALUE(MID(AU153,2,1)), TxtPanelShape!$H$2:$I$50, 2, 0), IF(VALUE(MID(AU153,1,1))&gt;=7, ", "&amp;VLOOKUP(VALUE(MID(AU153,2,1)), TxtPanelShape!$H$2:$I$50, 2, 0),"")), "")</f>
        <v/>
      </c>
      <c r="AX153" s="79" t="str">
        <f>IFERROR(IF(VALUE(MID(AU153,1,1))=1, ", "&amp;VLOOKUP(VALUE(MID(AU153,3,1)), TxtPanelShape!$O$2:$P$50, 2, 0), IF(VALUE(MID(AU153,1,1))&gt;=7, ", "&amp;VLOOKUP(VALUE(MID(AU153,3,1)), TxtPanelShape!$O$2:$P$50, 2, 0),"")),"")</f>
        <v/>
      </c>
      <c r="AY153" s="79" t="str">
        <f>IFERROR("; "&amp;VLOOKUP(VALUE(MID(AU153,4,1)), TxtPanelShape!$V$2:$W$50,2,0),"")</f>
        <v/>
      </c>
      <c r="AZ153" s="79" t="str">
        <f t="shared" si="37"/>
        <v/>
      </c>
      <c r="BA153" s="71"/>
      <c r="BB153" s="79" t="str">
        <f>IFERROR(IF(VALUE(MID(BA153,1,1))=1, VLOOKUP(VALUE(MID(BA153,1,1)), TxtPanelShape!$A$2:$C$50, 3, 0), (IF(VALUE(MID(BA153,1,1))&gt;=7, VLOOKUP(VALUE(MID(BA153,1,1)), TxtPanelShape!$A$2:$C$50, 3, 0),VLOOKUP(VALUE(MID(BA153,1,2)),TxtPanelShape!$A$2:$C$50,3,0)))), "")</f>
        <v/>
      </c>
      <c r="BC153" s="79" t="str">
        <f>IFERROR(IF(VALUE(MID(BA153,1,1))=1, ", "&amp;VLOOKUP(VALUE(MID(BA153,2,1)), TxtPanelShape!$H$2:$I$50, 2, 0), IF(VALUE(MID(BA153,1,1))&gt;=7, ", "&amp;VLOOKUP(VALUE(MID(BA153,2,1)), TxtPanelShape!$H$2:$I$50, 2, 0),"")), "")</f>
        <v/>
      </c>
      <c r="BD153" s="79" t="str">
        <f>IFERROR(IF(VALUE(MID(BA153,1,1))=1, ", "&amp;VLOOKUP(VALUE(MID(BA153,3,1)), TxtPanelShape!$O$2:$P$50, 2, 0), IF(VALUE(MID(BA153,1,1))&gt;=7, ", "&amp;VLOOKUP(VALUE(MID(BA153,3,1)), TxtPanelShape!$O$2:$P$50, 2, 0),"")),"")</f>
        <v/>
      </c>
      <c r="BE153" s="79" t="str">
        <f>IFERROR("; "&amp;VLOOKUP(VALUE(MID(BA153,4,1)), TxtPanelShape!$V$2:$W$50,2,0),"")</f>
        <v/>
      </c>
      <c r="BF153" s="79" t="str">
        <f t="shared" si="38"/>
        <v/>
      </c>
      <c r="BG153" s="71"/>
      <c r="BH153" s="79" t="str">
        <f>IFERROR(VLOOKUP(BG153, TxtPanelDefinition!$A$2:$B$50, 2, 0),"")</f>
        <v/>
      </c>
      <c r="BI153" s="71"/>
      <c r="BJ153" s="79" t="str">
        <f>IFERROR(VLOOKUP(BI153, TxtPanelDefinition!$A$2:$B$50, 2, 0),"")</f>
        <v/>
      </c>
      <c r="BK153" s="71"/>
      <c r="BL153" s="79" t="str">
        <f>IFERROR(VLOOKUP(BK153, InscrTechniques!$A$2:$B$50, 2, 0),"")</f>
        <v/>
      </c>
      <c r="BM153" s="71"/>
      <c r="BN153" s="79" t="str">
        <f>IFERROR(VLOOKUP(BM153, InscrTechniques!$A$2:$B$50, 2, 0),"")</f>
        <v/>
      </c>
      <c r="BO153" s="71"/>
      <c r="BP153" s="79" t="str">
        <f>IFERROR(VLOOKUP(BO153, InscrTechniques!$A$2:$B$50, 2, 0),"")</f>
        <v/>
      </c>
      <c r="BQ153" s="71"/>
      <c r="BR153" s="79" t="str">
        <f>IFERROR(VLOOKUP(BQ153, InscrTechniques!$A$2:$B$50, 2, 0),"")</f>
        <v/>
      </c>
      <c r="BS153" s="71"/>
      <c r="BT153" s="79" t="str">
        <f>IFERROR(VLOOKUP(BS153, InscrTechniques!$A$2:$B$50, 2, 0),"")</f>
        <v/>
      </c>
      <c r="BU153" s="71"/>
      <c r="BV153" s="79" t="str">
        <f>IFERROR(VLOOKUP(BU153, InscrTechniques!$A$2:$B$50, 2, 0),"")</f>
        <v/>
      </c>
      <c r="BW153" s="125"/>
      <c r="BX153" s="79" t="str">
        <f>IFERROR(VLOOKUP(BW153, InscrTechniques!$A$2:$B$50, 2, 0),"")</f>
        <v/>
      </c>
      <c r="BY153" s="125"/>
      <c r="BZ153" s="79" t="str">
        <f>IFERROR(VLOOKUP(BY153, InscrTechniques!$A$2:$B$50, 2, 0),"")</f>
        <v/>
      </c>
      <c r="CA153" s="74"/>
      <c r="CB153" s="114" t="str">
        <f>IFERROR(VLOOKUP(CA153, LetterStyle!$A$2:$B$50, 2, 0),"")</f>
        <v/>
      </c>
      <c r="CC153" s="74"/>
      <c r="CD153" s="114" t="str">
        <f>IFERROR(VLOOKUP(CC153, LetterStyle!$A$2:$B$50, 2, 0),"")</f>
        <v/>
      </c>
      <c r="CE153" s="74"/>
      <c r="CF153" s="114" t="str">
        <f>IFERROR(VLOOKUP(CE153, LetterStyle!$A$2:$B$50, 2, 0),"")</f>
        <v/>
      </c>
      <c r="CG153" s="74"/>
      <c r="CH153" s="79" t="str">
        <f>IFERROR(VLOOKUP(CG153, LetterStyle!$A$2:$B$50, 2, 0),"")</f>
        <v/>
      </c>
      <c r="CI153" s="71"/>
      <c r="CJ153" s="79" t="str">
        <f>IFERROR(VLOOKUP(CI153, DecMotifs!$A$1:$B$306, 2, 0),"")</f>
        <v/>
      </c>
      <c r="CK153" s="71"/>
      <c r="CL153" s="79" t="str">
        <f>IFERROR(VLOOKUP(CK153, DecMotifs!$A$1:$B$306, 2, 0),"")</f>
        <v/>
      </c>
      <c r="CM153" s="71"/>
      <c r="CN153" s="79" t="str">
        <f>IFERROR(VLOOKUP(CM153, DecMotifs!$A$1:$B$306, 2, 0),"")</f>
        <v/>
      </c>
      <c r="CO153" s="71"/>
      <c r="CP153" s="79" t="str">
        <f>IFERROR(VLOOKUP(CO153, MarginalDec!$A$2:$B$253, 2, 0),"")</f>
        <v/>
      </c>
      <c r="CQ153" s="71"/>
      <c r="CR153" s="79" t="str">
        <f>IFERROR(VLOOKUP(CQ153, MarginalDec!$A$2:$B$253, 2, 0),"")</f>
        <v/>
      </c>
      <c r="CS153" s="71"/>
      <c r="CT153" s="79" t="str">
        <f>IFERROR(VLOOKUP(CS153, MarginalDec!$A$2:$B$253, 2, 0),"")</f>
        <v/>
      </c>
      <c r="CU153" s="71"/>
      <c r="CV153" s="79" t="str">
        <f>IF(ISBLANK(CU153),"", IFERROR(VLOOKUP(CU153, Tooling!$A$2:$B$252, 2, 0),""))</f>
        <v/>
      </c>
      <c r="CW153" s="71"/>
      <c r="CX153" s="79" t="str">
        <f>IF(ISBLANK(CW153),"", IFERROR(VLOOKUP(CW153, Tooling!$A$2:$B$252, 2, 0),""))</f>
        <v/>
      </c>
      <c r="CY153" s="71"/>
      <c r="CZ153" s="79" t="str">
        <f>IF(ISBLANK(CY153),"", IFERROR(VLOOKUP(CY153, Repairs!$A$2:$B$252, 2, 0),""))</f>
        <v/>
      </c>
      <c r="DA153" s="77"/>
      <c r="DB153" s="71"/>
      <c r="DC153" s="79" t="str">
        <f>IFERROR(VLOOKUP(DB153, DatingReason!$A$2:$B$252, 2, 0),"")</f>
        <v/>
      </c>
      <c r="DD153" s="123" t="str">
        <f t="shared" si="39"/>
        <v/>
      </c>
      <c r="DF153" s="119" t="str">
        <f t="array" ref="DF153">IF(AND($B153&lt;&gt;"", $DE153&lt;&gt;"", $DE153&lt;&gt;"No"),MAX(IF($B153=PEOPLE!$B$4:$B$1000, PEOPLE!$Q$4:$Q$1000,""))+100,"")</f>
        <v/>
      </c>
      <c r="DG153" s="68"/>
      <c r="DH153" s="76">
        <f>COUNTIF(PEOPLE!B:B, MEMORIALS!B153)</f>
        <v>0</v>
      </c>
      <c r="DI153" s="82"/>
      <c r="DJ153" s="82"/>
      <c r="DK153" s="82"/>
      <c r="DL153" s="68"/>
      <c r="DM153" s="68"/>
      <c r="DN153" s="68"/>
      <c r="DO153" s="68"/>
      <c r="DP153" s="68"/>
    </row>
    <row r="154" spans="1:120" ht="15" customHeight="1" x14ac:dyDescent="0.25">
      <c r="A154" s="68"/>
      <c r="B154" s="69"/>
      <c r="C154" s="68"/>
      <c r="D154" s="68"/>
      <c r="E154" s="70" t="str">
        <f>IF(D154="","",VLOOKUP(D154,Denomination!$A$2:$B$50, 2, 0))</f>
        <v/>
      </c>
      <c r="F154" s="68"/>
      <c r="G154" s="71"/>
      <c r="H154" s="70" t="str">
        <f>IF(G154="","",VLOOKUP(G154,MCondition!$A$2:$B$50, 2, 0))</f>
        <v/>
      </c>
      <c r="I154" s="72"/>
      <c r="J154" s="71"/>
      <c r="K154" s="70" t="str">
        <f>IF(J154="","",VLOOKUP(J154,ICondition!$A$2:$B$50, 2, 0))</f>
        <v/>
      </c>
      <c r="L154" s="73"/>
      <c r="M154" s="73"/>
      <c r="N154" s="73"/>
      <c r="O154" s="73"/>
      <c r="P154" s="73"/>
      <c r="Q154" s="73"/>
      <c r="R154" s="78"/>
      <c r="S154" s="79" t="str">
        <f>IFERROR(VLOOKUP(R154,Material!$A$2:$B$59, 2, 0),"")</f>
        <v/>
      </c>
      <c r="T154" s="71"/>
      <c r="U154" s="79" t="str">
        <f>IFERROR(VLOOKUP(T154,Material!$A$2:$B$59, 2, 0),"")</f>
        <v/>
      </c>
      <c r="V154" s="71"/>
      <c r="W154" s="79" t="str">
        <f>IFERROR(VLOOKUP(V154,Material!$A$2:$B$59, 2, 0),"")</f>
        <v/>
      </c>
      <c r="X154" s="71"/>
      <c r="Y154" s="79" t="str">
        <f>IFERROR(VLOOKUP(X154,Material!$A$2:$B$59, 2, 0),"")</f>
        <v/>
      </c>
      <c r="Z154" s="71"/>
      <c r="AA154" s="79" t="str">
        <f>IFERROR(VLOOKUP(Z154,Material!$A$2:$B$59, 2, 0),"")</f>
        <v/>
      </c>
      <c r="AB154" s="74"/>
      <c r="AC154" s="75" t="e">
        <f t="shared" si="28"/>
        <v>#VALUE!</v>
      </c>
      <c r="AD154" s="75" t="e">
        <f t="shared" si="29"/>
        <v>#VALUE!</v>
      </c>
      <c r="AE154" s="75" t="e">
        <f t="shared" si="31"/>
        <v>#VALUE!</v>
      </c>
      <c r="AF154" s="75" t="e">
        <f t="shared" si="30"/>
        <v>#VALUE!</v>
      </c>
      <c r="AG154" s="75" t="e">
        <f t="shared" si="32"/>
        <v>#VALUE!</v>
      </c>
      <c r="AH154" s="75" t="e">
        <f t="shared" si="33"/>
        <v>#VALUE!</v>
      </c>
      <c r="AI154" s="75" t="e">
        <f t="shared" si="34"/>
        <v>#VALUE!</v>
      </c>
      <c r="AJ154" s="80" t="e">
        <f t="shared" si="35"/>
        <v>#VALUE!</v>
      </c>
      <c r="AK154" s="79" t="str">
        <f>(IFERROR(VLOOKUP(AB154,Categories!$A$2:$B$20,2,1),""))</f>
        <v/>
      </c>
      <c r="AL154" s="79" t="str">
        <f ca="1">IFERROR(VLOOKUP((HLOOKUP((VLOOKUP($AB154,Categories!$A$2:$F$20,3,1)), $AB$3:$AJ154, (ROW()-ROW($AB$3)+1), 0)), INDIRECT(VLOOKUP($AB154,Categories!$A$2:$F$20,6,1)),2,0),AK154)</f>
        <v/>
      </c>
      <c r="AM154" s="79" t="str">
        <f ca="1">IFERROR(VLOOKUP((HLOOKUP((VLOOKUP($AB154,Categories!$A$2:$F$20,4,1)),$AB$3:$AJ154,(ROW()-ROW($AB$3)+1),0)),INDIRECT(VLOOKUP($AB154,Categories!$A$2:$H$20,7,1)),2,0),"")</f>
        <v/>
      </c>
      <c r="AN154" s="79" t="str">
        <f ca="1">IFERROR(VLOOKUP((HLOOKUP((VLOOKUP($AB154,Categories!$A$2:$F$20,5,1)), $AB$3:$AJ154, (ROW()-ROW($AB$3)+1), 0)), INDIRECT(VLOOKUP($AB154,Categories!$A$2:$H$20,8,1)),2,0),"")</f>
        <v/>
      </c>
      <c r="AO154" s="79" t="str">
        <f t="shared" ca="1" si="36"/>
        <v/>
      </c>
      <c r="AP154" s="81"/>
      <c r="AQ154" s="70" t="str">
        <f>IFERROR(VLOOKUP(VALUE(MID(AP154,1,1)),AdditionalElements!$A$2:$B$50,2,0),"")</f>
        <v/>
      </c>
      <c r="AR154" s="70" t="str">
        <f>IFERROR(VLOOKUP(VALUE(MID(AP154,2,1)),AdditionalElements!$H$2:$I$50,2,0),"")</f>
        <v/>
      </c>
      <c r="AS154" s="70" t="str">
        <f>IFERROR(VLOOKUP(VALUE(MID(AP154,3,1)),AdditionalElements!$O$2:$P$50,2,0),"")</f>
        <v/>
      </c>
      <c r="AT154" s="70" t="str">
        <f>IFERROR(VLOOKUP(VALUE(MID(AP154,4,1)),AdditionalElements!$V$2:$W$50,2,0),"")</f>
        <v/>
      </c>
      <c r="AU154" s="71"/>
      <c r="AV154" s="79" t="str">
        <f>IFERROR(IF(VALUE(MID(AU154,1,1))=1, VLOOKUP(VALUE(MID(AU154,1,1)), TxtPanelShape!$A$2:$C$50, 3, 0), (IF(VALUE(MID(AU154,1,1))&gt;=7, VLOOKUP(VALUE(MID(AU154,1,1)), TxtPanelShape!$A$2:$C$50, 3, 0),VLOOKUP(VALUE(MID(AU154,1,2)),TxtPanelShape!$A$2:$C$50,3,0)))), "")</f>
        <v/>
      </c>
      <c r="AW154" s="79" t="str">
        <f>IFERROR(IF(VALUE(MID(AU154,1,1))=1, ", "&amp;VLOOKUP(VALUE(MID(AU154,2,1)), TxtPanelShape!$H$2:$I$50, 2, 0), IF(VALUE(MID(AU154,1,1))&gt;=7, ", "&amp;VLOOKUP(VALUE(MID(AU154,2,1)), TxtPanelShape!$H$2:$I$50, 2, 0),"")), "")</f>
        <v/>
      </c>
      <c r="AX154" s="79" t="str">
        <f>IFERROR(IF(VALUE(MID(AU154,1,1))=1, ", "&amp;VLOOKUP(VALUE(MID(AU154,3,1)), TxtPanelShape!$O$2:$P$50, 2, 0), IF(VALUE(MID(AU154,1,1))&gt;=7, ", "&amp;VLOOKUP(VALUE(MID(AU154,3,1)), TxtPanelShape!$O$2:$P$50, 2, 0),"")),"")</f>
        <v/>
      </c>
      <c r="AY154" s="79" t="str">
        <f>IFERROR("; "&amp;VLOOKUP(VALUE(MID(AU154,4,1)), TxtPanelShape!$V$2:$W$50,2,0),"")</f>
        <v/>
      </c>
      <c r="AZ154" s="79" t="str">
        <f t="shared" si="37"/>
        <v/>
      </c>
      <c r="BA154" s="71"/>
      <c r="BB154" s="79" t="str">
        <f>IFERROR(IF(VALUE(MID(BA154,1,1))=1, VLOOKUP(VALUE(MID(BA154,1,1)), TxtPanelShape!$A$2:$C$50, 3, 0), (IF(VALUE(MID(BA154,1,1))&gt;=7, VLOOKUP(VALUE(MID(BA154,1,1)), TxtPanelShape!$A$2:$C$50, 3, 0),VLOOKUP(VALUE(MID(BA154,1,2)),TxtPanelShape!$A$2:$C$50,3,0)))), "")</f>
        <v/>
      </c>
      <c r="BC154" s="79" t="str">
        <f>IFERROR(IF(VALUE(MID(BA154,1,1))=1, ", "&amp;VLOOKUP(VALUE(MID(BA154,2,1)), TxtPanelShape!$H$2:$I$50, 2, 0), IF(VALUE(MID(BA154,1,1))&gt;=7, ", "&amp;VLOOKUP(VALUE(MID(BA154,2,1)), TxtPanelShape!$H$2:$I$50, 2, 0),"")), "")</f>
        <v/>
      </c>
      <c r="BD154" s="79" t="str">
        <f>IFERROR(IF(VALUE(MID(BA154,1,1))=1, ", "&amp;VLOOKUP(VALUE(MID(BA154,3,1)), TxtPanelShape!$O$2:$P$50, 2, 0), IF(VALUE(MID(BA154,1,1))&gt;=7, ", "&amp;VLOOKUP(VALUE(MID(BA154,3,1)), TxtPanelShape!$O$2:$P$50, 2, 0),"")),"")</f>
        <v/>
      </c>
      <c r="BE154" s="79" t="str">
        <f>IFERROR("; "&amp;VLOOKUP(VALUE(MID(BA154,4,1)), TxtPanelShape!$V$2:$W$50,2,0),"")</f>
        <v/>
      </c>
      <c r="BF154" s="79" t="str">
        <f t="shared" si="38"/>
        <v/>
      </c>
      <c r="BG154" s="71"/>
      <c r="BH154" s="79" t="str">
        <f>IFERROR(VLOOKUP(BG154, TxtPanelDefinition!$A$2:$B$50, 2, 0),"")</f>
        <v/>
      </c>
      <c r="BI154" s="71"/>
      <c r="BJ154" s="79" t="str">
        <f>IFERROR(VLOOKUP(BI154, TxtPanelDefinition!$A$2:$B$50, 2, 0),"")</f>
        <v/>
      </c>
      <c r="BK154" s="71"/>
      <c r="BL154" s="79" t="str">
        <f>IFERROR(VLOOKUP(BK154, InscrTechniques!$A$2:$B$50, 2, 0),"")</f>
        <v/>
      </c>
      <c r="BM154" s="71"/>
      <c r="BN154" s="79" t="str">
        <f>IFERROR(VLOOKUP(BM154, InscrTechniques!$A$2:$B$50, 2, 0),"")</f>
        <v/>
      </c>
      <c r="BO154" s="71"/>
      <c r="BP154" s="79" t="str">
        <f>IFERROR(VLOOKUP(BO154, InscrTechniques!$A$2:$B$50, 2, 0),"")</f>
        <v/>
      </c>
      <c r="BQ154" s="71"/>
      <c r="BR154" s="79" t="str">
        <f>IFERROR(VLOOKUP(BQ154, InscrTechniques!$A$2:$B$50, 2, 0),"")</f>
        <v/>
      </c>
      <c r="BS154" s="71"/>
      <c r="BT154" s="79" t="str">
        <f>IFERROR(VLOOKUP(BS154, InscrTechniques!$A$2:$B$50, 2, 0),"")</f>
        <v/>
      </c>
      <c r="BU154" s="71"/>
      <c r="BV154" s="79" t="str">
        <f>IFERROR(VLOOKUP(BU154, InscrTechniques!$A$2:$B$50, 2, 0),"")</f>
        <v/>
      </c>
      <c r="BW154" s="125"/>
      <c r="BX154" s="79" t="str">
        <f>IFERROR(VLOOKUP(BW154, InscrTechniques!$A$2:$B$50, 2, 0),"")</f>
        <v/>
      </c>
      <c r="BY154" s="125"/>
      <c r="BZ154" s="79" t="str">
        <f>IFERROR(VLOOKUP(BY154, InscrTechniques!$A$2:$B$50, 2, 0),"")</f>
        <v/>
      </c>
      <c r="CA154" s="74"/>
      <c r="CB154" s="114" t="str">
        <f>IFERROR(VLOOKUP(CA154, LetterStyle!$A$2:$B$50, 2, 0),"")</f>
        <v/>
      </c>
      <c r="CC154" s="74"/>
      <c r="CD154" s="114" t="str">
        <f>IFERROR(VLOOKUP(CC154, LetterStyle!$A$2:$B$50, 2, 0),"")</f>
        <v/>
      </c>
      <c r="CE154" s="74"/>
      <c r="CF154" s="114" t="str">
        <f>IFERROR(VLOOKUP(CE154, LetterStyle!$A$2:$B$50, 2, 0),"")</f>
        <v/>
      </c>
      <c r="CG154" s="74"/>
      <c r="CH154" s="79" t="str">
        <f>IFERROR(VLOOKUP(CG154, LetterStyle!$A$2:$B$50, 2, 0),"")</f>
        <v/>
      </c>
      <c r="CI154" s="71"/>
      <c r="CJ154" s="79" t="str">
        <f>IFERROR(VLOOKUP(CI154, DecMotifs!$A$1:$B$306, 2, 0),"")</f>
        <v/>
      </c>
      <c r="CK154" s="71"/>
      <c r="CL154" s="79" t="str">
        <f>IFERROR(VLOOKUP(CK154, DecMotifs!$A$1:$B$306, 2, 0),"")</f>
        <v/>
      </c>
      <c r="CM154" s="71"/>
      <c r="CN154" s="79" t="str">
        <f>IFERROR(VLOOKUP(CM154, DecMotifs!$A$1:$B$306, 2, 0),"")</f>
        <v/>
      </c>
      <c r="CO154" s="71"/>
      <c r="CP154" s="79" t="str">
        <f>IFERROR(VLOOKUP(CO154, MarginalDec!$A$2:$B$253, 2, 0),"")</f>
        <v/>
      </c>
      <c r="CQ154" s="71"/>
      <c r="CR154" s="79" t="str">
        <f>IFERROR(VLOOKUP(CQ154, MarginalDec!$A$2:$B$253, 2, 0),"")</f>
        <v/>
      </c>
      <c r="CS154" s="71"/>
      <c r="CT154" s="79" t="str">
        <f>IFERROR(VLOOKUP(CS154, MarginalDec!$A$2:$B$253, 2, 0),"")</f>
        <v/>
      </c>
      <c r="CU154" s="71"/>
      <c r="CV154" s="79" t="str">
        <f>IF(ISBLANK(CU154),"", IFERROR(VLOOKUP(CU154, Tooling!$A$2:$B$252, 2, 0),""))</f>
        <v/>
      </c>
      <c r="CW154" s="71"/>
      <c r="CX154" s="79" t="str">
        <f>IF(ISBLANK(CW154),"", IFERROR(VLOOKUP(CW154, Tooling!$A$2:$B$252, 2, 0),""))</f>
        <v/>
      </c>
      <c r="CY154" s="71"/>
      <c r="CZ154" s="79" t="str">
        <f>IF(ISBLANK(CY154),"", IFERROR(VLOOKUP(CY154, Repairs!$A$2:$B$252, 2, 0),""))</f>
        <v/>
      </c>
      <c r="DA154" s="77"/>
      <c r="DB154" s="71"/>
      <c r="DC154" s="79" t="str">
        <f>IFERROR(VLOOKUP(DB154, DatingReason!$A$2:$B$252, 2, 0),"")</f>
        <v/>
      </c>
      <c r="DD154" s="123" t="str">
        <f t="shared" si="39"/>
        <v/>
      </c>
      <c r="DF154" s="119" t="str">
        <f t="array" ref="DF154">IF(AND($B154&lt;&gt;"", $DE154&lt;&gt;"", $DE154&lt;&gt;"No"),MAX(IF($B154=PEOPLE!$B$4:$B$1000, PEOPLE!$Q$4:$Q$1000,""))+100,"")</f>
        <v/>
      </c>
      <c r="DG154" s="68"/>
      <c r="DH154" s="76">
        <f>COUNTIF(PEOPLE!B:B, MEMORIALS!B154)</f>
        <v>0</v>
      </c>
      <c r="DI154" s="82"/>
      <c r="DJ154" s="82"/>
      <c r="DK154" s="82"/>
      <c r="DL154" s="68"/>
      <c r="DM154" s="68"/>
      <c r="DN154" s="68"/>
      <c r="DO154" s="68"/>
      <c r="DP154" s="68"/>
    </row>
    <row r="155" spans="1:120" ht="15" customHeight="1" x14ac:dyDescent="0.25">
      <c r="A155" s="68"/>
      <c r="B155" s="69"/>
      <c r="C155" s="68"/>
      <c r="D155" s="68"/>
      <c r="E155" s="70" t="str">
        <f>IF(D155="","",VLOOKUP(D155,Denomination!$A$2:$B$50, 2, 0))</f>
        <v/>
      </c>
      <c r="F155" s="68"/>
      <c r="G155" s="71"/>
      <c r="H155" s="70" t="str">
        <f>IF(G155="","",VLOOKUP(G155,MCondition!$A$2:$B$50, 2, 0))</f>
        <v/>
      </c>
      <c r="I155" s="72"/>
      <c r="J155" s="71"/>
      <c r="K155" s="70" t="str">
        <f>IF(J155="","",VLOOKUP(J155,ICondition!$A$2:$B$50, 2, 0))</f>
        <v/>
      </c>
      <c r="L155" s="73"/>
      <c r="M155" s="73"/>
      <c r="N155" s="73"/>
      <c r="O155" s="73"/>
      <c r="P155" s="73"/>
      <c r="Q155" s="73"/>
      <c r="R155" s="78"/>
      <c r="S155" s="79" t="str">
        <f>IFERROR(VLOOKUP(R155,Material!$A$2:$B$59, 2, 0),"")</f>
        <v/>
      </c>
      <c r="T155" s="71"/>
      <c r="U155" s="79" t="str">
        <f>IFERROR(VLOOKUP(T155,Material!$A$2:$B$59, 2, 0),"")</f>
        <v/>
      </c>
      <c r="V155" s="71"/>
      <c r="W155" s="79" t="str">
        <f>IFERROR(VLOOKUP(V155,Material!$A$2:$B$59, 2, 0),"")</f>
        <v/>
      </c>
      <c r="X155" s="71"/>
      <c r="Y155" s="79" t="str">
        <f>IFERROR(VLOOKUP(X155,Material!$A$2:$B$59, 2, 0),"")</f>
        <v/>
      </c>
      <c r="Z155" s="71"/>
      <c r="AA155" s="79" t="str">
        <f>IFERROR(VLOOKUP(Z155,Material!$A$2:$B$59, 2, 0),"")</f>
        <v/>
      </c>
      <c r="AB155" s="74"/>
      <c r="AC155" s="75" t="e">
        <f t="shared" si="28"/>
        <v>#VALUE!</v>
      </c>
      <c r="AD155" s="75" t="e">
        <f t="shared" si="29"/>
        <v>#VALUE!</v>
      </c>
      <c r="AE155" s="75" t="e">
        <f t="shared" si="31"/>
        <v>#VALUE!</v>
      </c>
      <c r="AF155" s="75" t="e">
        <f t="shared" si="30"/>
        <v>#VALUE!</v>
      </c>
      <c r="AG155" s="75" t="e">
        <f t="shared" si="32"/>
        <v>#VALUE!</v>
      </c>
      <c r="AH155" s="75" t="e">
        <f t="shared" si="33"/>
        <v>#VALUE!</v>
      </c>
      <c r="AI155" s="75" t="e">
        <f t="shared" si="34"/>
        <v>#VALUE!</v>
      </c>
      <c r="AJ155" s="80" t="e">
        <f t="shared" si="35"/>
        <v>#VALUE!</v>
      </c>
      <c r="AK155" s="79" t="str">
        <f>(IFERROR(VLOOKUP(AB155,Categories!$A$2:$B$20,2,1),""))</f>
        <v/>
      </c>
      <c r="AL155" s="79" t="str">
        <f ca="1">IFERROR(VLOOKUP((HLOOKUP((VLOOKUP($AB155,Categories!$A$2:$F$20,3,1)), $AB$3:$AJ155, (ROW()-ROW($AB$3)+1), 0)), INDIRECT(VLOOKUP($AB155,Categories!$A$2:$F$20,6,1)),2,0),AK155)</f>
        <v/>
      </c>
      <c r="AM155" s="79" t="str">
        <f ca="1">IFERROR(VLOOKUP((HLOOKUP((VLOOKUP($AB155,Categories!$A$2:$F$20,4,1)),$AB$3:$AJ155,(ROW()-ROW($AB$3)+1),0)),INDIRECT(VLOOKUP($AB155,Categories!$A$2:$H$20,7,1)),2,0),"")</f>
        <v/>
      </c>
      <c r="AN155" s="79" t="str">
        <f ca="1">IFERROR(VLOOKUP((HLOOKUP((VLOOKUP($AB155,Categories!$A$2:$F$20,5,1)), $AB$3:$AJ155, (ROW()-ROW($AB$3)+1), 0)), INDIRECT(VLOOKUP($AB155,Categories!$A$2:$H$20,8,1)),2,0),"")</f>
        <v/>
      </c>
      <c r="AO155" s="79" t="str">
        <f t="shared" ca="1" si="36"/>
        <v/>
      </c>
      <c r="AP155" s="81"/>
      <c r="AQ155" s="70" t="str">
        <f>IFERROR(VLOOKUP(VALUE(MID(AP155,1,1)),AdditionalElements!$A$2:$B$50,2,0),"")</f>
        <v/>
      </c>
      <c r="AR155" s="70" t="str">
        <f>IFERROR(VLOOKUP(VALUE(MID(AP155,2,1)),AdditionalElements!$H$2:$I$50,2,0),"")</f>
        <v/>
      </c>
      <c r="AS155" s="70" t="str">
        <f>IFERROR(VLOOKUP(VALUE(MID(AP155,3,1)),AdditionalElements!$O$2:$P$50,2,0),"")</f>
        <v/>
      </c>
      <c r="AT155" s="70" t="str">
        <f>IFERROR(VLOOKUP(VALUE(MID(AP155,4,1)),AdditionalElements!$V$2:$W$50,2,0),"")</f>
        <v/>
      </c>
      <c r="AU155" s="71"/>
      <c r="AV155" s="79" t="str">
        <f>IFERROR(IF(VALUE(MID(AU155,1,1))=1, VLOOKUP(VALUE(MID(AU155,1,1)), TxtPanelShape!$A$2:$C$50, 3, 0), (IF(VALUE(MID(AU155,1,1))&gt;=7, VLOOKUP(VALUE(MID(AU155,1,1)), TxtPanelShape!$A$2:$C$50, 3, 0),VLOOKUP(VALUE(MID(AU155,1,2)),TxtPanelShape!$A$2:$C$50,3,0)))), "")</f>
        <v/>
      </c>
      <c r="AW155" s="79" t="str">
        <f>IFERROR(IF(VALUE(MID(AU155,1,1))=1, ", "&amp;VLOOKUP(VALUE(MID(AU155,2,1)), TxtPanelShape!$H$2:$I$50, 2, 0), IF(VALUE(MID(AU155,1,1))&gt;=7, ", "&amp;VLOOKUP(VALUE(MID(AU155,2,1)), TxtPanelShape!$H$2:$I$50, 2, 0),"")), "")</f>
        <v/>
      </c>
      <c r="AX155" s="79" t="str">
        <f>IFERROR(IF(VALUE(MID(AU155,1,1))=1, ", "&amp;VLOOKUP(VALUE(MID(AU155,3,1)), TxtPanelShape!$O$2:$P$50, 2, 0), IF(VALUE(MID(AU155,1,1))&gt;=7, ", "&amp;VLOOKUP(VALUE(MID(AU155,3,1)), TxtPanelShape!$O$2:$P$50, 2, 0),"")),"")</f>
        <v/>
      </c>
      <c r="AY155" s="79" t="str">
        <f>IFERROR("; "&amp;VLOOKUP(VALUE(MID(AU155,4,1)), TxtPanelShape!$V$2:$W$50,2,0),"")</f>
        <v/>
      </c>
      <c r="AZ155" s="79" t="str">
        <f t="shared" si="37"/>
        <v/>
      </c>
      <c r="BA155" s="71"/>
      <c r="BB155" s="79" t="str">
        <f>IFERROR(IF(VALUE(MID(BA155,1,1))=1, VLOOKUP(VALUE(MID(BA155,1,1)), TxtPanelShape!$A$2:$C$50, 3, 0), (IF(VALUE(MID(BA155,1,1))&gt;=7, VLOOKUP(VALUE(MID(BA155,1,1)), TxtPanelShape!$A$2:$C$50, 3, 0),VLOOKUP(VALUE(MID(BA155,1,2)),TxtPanelShape!$A$2:$C$50,3,0)))), "")</f>
        <v/>
      </c>
      <c r="BC155" s="79" t="str">
        <f>IFERROR(IF(VALUE(MID(BA155,1,1))=1, ", "&amp;VLOOKUP(VALUE(MID(BA155,2,1)), TxtPanelShape!$H$2:$I$50, 2, 0), IF(VALUE(MID(BA155,1,1))&gt;=7, ", "&amp;VLOOKUP(VALUE(MID(BA155,2,1)), TxtPanelShape!$H$2:$I$50, 2, 0),"")), "")</f>
        <v/>
      </c>
      <c r="BD155" s="79" t="str">
        <f>IFERROR(IF(VALUE(MID(BA155,1,1))=1, ", "&amp;VLOOKUP(VALUE(MID(BA155,3,1)), TxtPanelShape!$O$2:$P$50, 2, 0), IF(VALUE(MID(BA155,1,1))&gt;=7, ", "&amp;VLOOKUP(VALUE(MID(BA155,3,1)), TxtPanelShape!$O$2:$P$50, 2, 0),"")),"")</f>
        <v/>
      </c>
      <c r="BE155" s="79" t="str">
        <f>IFERROR("; "&amp;VLOOKUP(VALUE(MID(BA155,4,1)), TxtPanelShape!$V$2:$W$50,2,0),"")</f>
        <v/>
      </c>
      <c r="BF155" s="79" t="str">
        <f t="shared" si="38"/>
        <v/>
      </c>
      <c r="BG155" s="71"/>
      <c r="BH155" s="79" t="str">
        <f>IFERROR(VLOOKUP(BG155, TxtPanelDefinition!$A$2:$B$50, 2, 0),"")</f>
        <v/>
      </c>
      <c r="BI155" s="71"/>
      <c r="BJ155" s="79" t="str">
        <f>IFERROR(VLOOKUP(BI155, TxtPanelDefinition!$A$2:$B$50, 2, 0),"")</f>
        <v/>
      </c>
      <c r="BK155" s="71"/>
      <c r="BL155" s="79" t="str">
        <f>IFERROR(VLOOKUP(BK155, InscrTechniques!$A$2:$B$50, 2, 0),"")</f>
        <v/>
      </c>
      <c r="BM155" s="71"/>
      <c r="BN155" s="79" t="str">
        <f>IFERROR(VLOOKUP(BM155, InscrTechniques!$A$2:$B$50, 2, 0),"")</f>
        <v/>
      </c>
      <c r="BO155" s="71"/>
      <c r="BP155" s="79" t="str">
        <f>IFERROR(VLOOKUP(BO155, InscrTechniques!$A$2:$B$50, 2, 0),"")</f>
        <v/>
      </c>
      <c r="BQ155" s="71"/>
      <c r="BR155" s="79" t="str">
        <f>IFERROR(VLOOKUP(BQ155, InscrTechniques!$A$2:$B$50, 2, 0),"")</f>
        <v/>
      </c>
      <c r="BS155" s="71"/>
      <c r="BT155" s="79" t="str">
        <f>IFERROR(VLOOKUP(BS155, InscrTechniques!$A$2:$B$50, 2, 0),"")</f>
        <v/>
      </c>
      <c r="BU155" s="71"/>
      <c r="BV155" s="79" t="str">
        <f>IFERROR(VLOOKUP(BU155, InscrTechniques!$A$2:$B$50, 2, 0),"")</f>
        <v/>
      </c>
      <c r="BW155" s="125"/>
      <c r="BX155" s="79" t="str">
        <f>IFERROR(VLOOKUP(BW155, InscrTechniques!$A$2:$B$50, 2, 0),"")</f>
        <v/>
      </c>
      <c r="BY155" s="125"/>
      <c r="BZ155" s="79" t="str">
        <f>IFERROR(VLOOKUP(BY155, InscrTechniques!$A$2:$B$50, 2, 0),"")</f>
        <v/>
      </c>
      <c r="CA155" s="74"/>
      <c r="CB155" s="114" t="str">
        <f>IFERROR(VLOOKUP(CA155, LetterStyle!$A$2:$B$50, 2, 0),"")</f>
        <v/>
      </c>
      <c r="CC155" s="74"/>
      <c r="CD155" s="114" t="str">
        <f>IFERROR(VLOOKUP(CC155, LetterStyle!$A$2:$B$50, 2, 0),"")</f>
        <v/>
      </c>
      <c r="CE155" s="74"/>
      <c r="CF155" s="114" t="str">
        <f>IFERROR(VLOOKUP(CE155, LetterStyle!$A$2:$B$50, 2, 0),"")</f>
        <v/>
      </c>
      <c r="CG155" s="74"/>
      <c r="CH155" s="79" t="str">
        <f>IFERROR(VLOOKUP(CG155, LetterStyle!$A$2:$B$50, 2, 0),"")</f>
        <v/>
      </c>
      <c r="CI155" s="71"/>
      <c r="CJ155" s="79" t="str">
        <f>IFERROR(VLOOKUP(CI155, DecMotifs!$A$1:$B$306, 2, 0),"")</f>
        <v/>
      </c>
      <c r="CK155" s="71"/>
      <c r="CL155" s="79" t="str">
        <f>IFERROR(VLOOKUP(CK155, DecMotifs!$A$1:$B$306, 2, 0),"")</f>
        <v/>
      </c>
      <c r="CM155" s="71"/>
      <c r="CN155" s="79" t="str">
        <f>IFERROR(VLOOKUP(CM155, DecMotifs!$A$1:$B$306, 2, 0),"")</f>
        <v/>
      </c>
      <c r="CO155" s="71"/>
      <c r="CP155" s="79" t="str">
        <f>IFERROR(VLOOKUP(CO155, MarginalDec!$A$2:$B$253, 2, 0),"")</f>
        <v/>
      </c>
      <c r="CQ155" s="71"/>
      <c r="CR155" s="79" t="str">
        <f>IFERROR(VLOOKUP(CQ155, MarginalDec!$A$2:$B$253, 2, 0),"")</f>
        <v/>
      </c>
      <c r="CS155" s="71"/>
      <c r="CT155" s="79" t="str">
        <f>IFERROR(VLOOKUP(CS155, MarginalDec!$A$2:$B$253, 2, 0),"")</f>
        <v/>
      </c>
      <c r="CU155" s="71"/>
      <c r="CV155" s="79" t="str">
        <f>IF(ISBLANK(CU155),"", IFERROR(VLOOKUP(CU155, Tooling!$A$2:$B$252, 2, 0),""))</f>
        <v/>
      </c>
      <c r="CW155" s="71"/>
      <c r="CX155" s="79" t="str">
        <f>IF(ISBLANK(CW155),"", IFERROR(VLOOKUP(CW155, Tooling!$A$2:$B$252, 2, 0),""))</f>
        <v/>
      </c>
      <c r="CY155" s="71"/>
      <c r="CZ155" s="79" t="str">
        <f>IF(ISBLANK(CY155),"", IFERROR(VLOOKUP(CY155, Repairs!$A$2:$B$252, 2, 0),""))</f>
        <v/>
      </c>
      <c r="DA155" s="77"/>
      <c r="DB155" s="71"/>
      <c r="DC155" s="79" t="str">
        <f>IFERROR(VLOOKUP(DB155, DatingReason!$A$2:$B$252, 2, 0),"")</f>
        <v/>
      </c>
      <c r="DD155" s="123" t="str">
        <f t="shared" si="39"/>
        <v/>
      </c>
      <c r="DF155" s="119" t="str">
        <f t="array" ref="DF155">IF(AND($B155&lt;&gt;"", $DE155&lt;&gt;"", $DE155&lt;&gt;"No"),MAX(IF($B155=PEOPLE!$B$4:$B$1000, PEOPLE!$Q$4:$Q$1000,""))+100,"")</f>
        <v/>
      </c>
      <c r="DG155" s="68"/>
      <c r="DH155" s="76">
        <f>COUNTIF(PEOPLE!B:B, MEMORIALS!B155)</f>
        <v>0</v>
      </c>
      <c r="DI155" s="82"/>
      <c r="DJ155" s="82"/>
      <c r="DK155" s="82"/>
      <c r="DL155" s="68"/>
      <c r="DM155" s="68"/>
      <c r="DN155" s="68"/>
      <c r="DO155" s="68"/>
      <c r="DP155" s="68"/>
    </row>
    <row r="156" spans="1:120" ht="15" customHeight="1" x14ac:dyDescent="0.25">
      <c r="A156" s="68"/>
      <c r="B156" s="69"/>
      <c r="C156" s="68"/>
      <c r="D156" s="68"/>
      <c r="E156" s="70" t="str">
        <f>IF(D156="","",VLOOKUP(D156,Denomination!$A$2:$B$50, 2, 0))</f>
        <v/>
      </c>
      <c r="F156" s="68"/>
      <c r="G156" s="71"/>
      <c r="H156" s="70" t="str">
        <f>IF(G156="","",VLOOKUP(G156,MCondition!$A$2:$B$50, 2, 0))</f>
        <v/>
      </c>
      <c r="I156" s="72"/>
      <c r="J156" s="71"/>
      <c r="K156" s="70" t="str">
        <f>IF(J156="","",VLOOKUP(J156,ICondition!$A$2:$B$50, 2, 0))</f>
        <v/>
      </c>
      <c r="L156" s="73"/>
      <c r="M156" s="73"/>
      <c r="N156" s="73"/>
      <c r="O156" s="73"/>
      <c r="P156" s="73"/>
      <c r="Q156" s="73"/>
      <c r="R156" s="78"/>
      <c r="S156" s="79" t="str">
        <f>IFERROR(VLOOKUP(R156,Material!$A$2:$B$59, 2, 0),"")</f>
        <v/>
      </c>
      <c r="T156" s="71"/>
      <c r="U156" s="79" t="str">
        <f>IFERROR(VLOOKUP(T156,Material!$A$2:$B$59, 2, 0),"")</f>
        <v/>
      </c>
      <c r="V156" s="71"/>
      <c r="W156" s="79" t="str">
        <f>IFERROR(VLOOKUP(V156,Material!$A$2:$B$59, 2, 0),"")</f>
        <v/>
      </c>
      <c r="X156" s="71"/>
      <c r="Y156" s="79" t="str">
        <f>IFERROR(VLOOKUP(X156,Material!$A$2:$B$59, 2, 0),"")</f>
        <v/>
      </c>
      <c r="Z156" s="71"/>
      <c r="AA156" s="79" t="str">
        <f>IFERROR(VLOOKUP(Z156,Material!$A$2:$B$59, 2, 0),"")</f>
        <v/>
      </c>
      <c r="AB156" s="74"/>
      <c r="AC156" s="75" t="e">
        <f t="shared" si="28"/>
        <v>#VALUE!</v>
      </c>
      <c r="AD156" s="75" t="e">
        <f t="shared" si="29"/>
        <v>#VALUE!</v>
      </c>
      <c r="AE156" s="75" t="e">
        <f t="shared" si="31"/>
        <v>#VALUE!</v>
      </c>
      <c r="AF156" s="75" t="e">
        <f t="shared" si="30"/>
        <v>#VALUE!</v>
      </c>
      <c r="AG156" s="75" t="e">
        <f t="shared" si="32"/>
        <v>#VALUE!</v>
      </c>
      <c r="AH156" s="75" t="e">
        <f t="shared" si="33"/>
        <v>#VALUE!</v>
      </c>
      <c r="AI156" s="75" t="e">
        <f t="shared" si="34"/>
        <v>#VALUE!</v>
      </c>
      <c r="AJ156" s="80" t="e">
        <f t="shared" si="35"/>
        <v>#VALUE!</v>
      </c>
      <c r="AK156" s="79" t="str">
        <f>(IFERROR(VLOOKUP(AB156,Categories!$A$2:$B$20,2,1),""))</f>
        <v/>
      </c>
      <c r="AL156" s="79" t="str">
        <f ca="1">IFERROR(VLOOKUP((HLOOKUP((VLOOKUP($AB156,Categories!$A$2:$F$20,3,1)), $AB$3:$AJ156, (ROW()-ROW($AB$3)+1), 0)), INDIRECT(VLOOKUP($AB156,Categories!$A$2:$F$20,6,1)),2,0),AK156)</f>
        <v/>
      </c>
      <c r="AM156" s="79" t="str">
        <f ca="1">IFERROR(VLOOKUP((HLOOKUP((VLOOKUP($AB156,Categories!$A$2:$F$20,4,1)),$AB$3:$AJ156,(ROW()-ROW($AB$3)+1),0)),INDIRECT(VLOOKUP($AB156,Categories!$A$2:$H$20,7,1)),2,0),"")</f>
        <v/>
      </c>
      <c r="AN156" s="79" t="str">
        <f ca="1">IFERROR(VLOOKUP((HLOOKUP((VLOOKUP($AB156,Categories!$A$2:$F$20,5,1)), $AB$3:$AJ156, (ROW()-ROW($AB$3)+1), 0)), INDIRECT(VLOOKUP($AB156,Categories!$A$2:$H$20,8,1)),2,0),"")</f>
        <v/>
      </c>
      <c r="AO156" s="79" t="str">
        <f t="shared" ca="1" si="36"/>
        <v/>
      </c>
      <c r="AP156" s="81"/>
      <c r="AQ156" s="70" t="str">
        <f>IFERROR(VLOOKUP(VALUE(MID(AP156,1,1)),AdditionalElements!$A$2:$B$50,2,0),"")</f>
        <v/>
      </c>
      <c r="AR156" s="70" t="str">
        <f>IFERROR(VLOOKUP(VALUE(MID(AP156,2,1)),AdditionalElements!$H$2:$I$50,2,0),"")</f>
        <v/>
      </c>
      <c r="AS156" s="70" t="str">
        <f>IFERROR(VLOOKUP(VALUE(MID(AP156,3,1)),AdditionalElements!$O$2:$P$50,2,0),"")</f>
        <v/>
      </c>
      <c r="AT156" s="70" t="str">
        <f>IFERROR(VLOOKUP(VALUE(MID(AP156,4,1)),AdditionalElements!$V$2:$W$50,2,0),"")</f>
        <v/>
      </c>
      <c r="AU156" s="71"/>
      <c r="AV156" s="79" t="str">
        <f>IFERROR(IF(VALUE(MID(AU156,1,1))=1, VLOOKUP(VALUE(MID(AU156,1,1)), TxtPanelShape!$A$2:$C$50, 3, 0), (IF(VALUE(MID(AU156,1,1))&gt;=7, VLOOKUP(VALUE(MID(AU156,1,1)), TxtPanelShape!$A$2:$C$50, 3, 0),VLOOKUP(VALUE(MID(AU156,1,2)),TxtPanelShape!$A$2:$C$50,3,0)))), "")</f>
        <v/>
      </c>
      <c r="AW156" s="79" t="str">
        <f>IFERROR(IF(VALUE(MID(AU156,1,1))=1, ", "&amp;VLOOKUP(VALUE(MID(AU156,2,1)), TxtPanelShape!$H$2:$I$50, 2, 0), IF(VALUE(MID(AU156,1,1))&gt;=7, ", "&amp;VLOOKUP(VALUE(MID(AU156,2,1)), TxtPanelShape!$H$2:$I$50, 2, 0),"")), "")</f>
        <v/>
      </c>
      <c r="AX156" s="79" t="str">
        <f>IFERROR(IF(VALUE(MID(AU156,1,1))=1, ", "&amp;VLOOKUP(VALUE(MID(AU156,3,1)), TxtPanelShape!$O$2:$P$50, 2, 0), IF(VALUE(MID(AU156,1,1))&gt;=7, ", "&amp;VLOOKUP(VALUE(MID(AU156,3,1)), TxtPanelShape!$O$2:$P$50, 2, 0),"")),"")</f>
        <v/>
      </c>
      <c r="AY156" s="79" t="str">
        <f>IFERROR("; "&amp;VLOOKUP(VALUE(MID(AU156,4,1)), TxtPanelShape!$V$2:$W$50,2,0),"")</f>
        <v/>
      </c>
      <c r="AZ156" s="79" t="str">
        <f t="shared" si="37"/>
        <v/>
      </c>
      <c r="BA156" s="71"/>
      <c r="BB156" s="79" t="str">
        <f>IFERROR(IF(VALUE(MID(BA156,1,1))=1, VLOOKUP(VALUE(MID(BA156,1,1)), TxtPanelShape!$A$2:$C$50, 3, 0), (IF(VALUE(MID(BA156,1,1))&gt;=7, VLOOKUP(VALUE(MID(BA156,1,1)), TxtPanelShape!$A$2:$C$50, 3, 0),VLOOKUP(VALUE(MID(BA156,1,2)),TxtPanelShape!$A$2:$C$50,3,0)))), "")</f>
        <v/>
      </c>
      <c r="BC156" s="79" t="str">
        <f>IFERROR(IF(VALUE(MID(BA156,1,1))=1, ", "&amp;VLOOKUP(VALUE(MID(BA156,2,1)), TxtPanelShape!$H$2:$I$50, 2, 0), IF(VALUE(MID(BA156,1,1))&gt;=7, ", "&amp;VLOOKUP(VALUE(MID(BA156,2,1)), TxtPanelShape!$H$2:$I$50, 2, 0),"")), "")</f>
        <v/>
      </c>
      <c r="BD156" s="79" t="str">
        <f>IFERROR(IF(VALUE(MID(BA156,1,1))=1, ", "&amp;VLOOKUP(VALUE(MID(BA156,3,1)), TxtPanelShape!$O$2:$P$50, 2, 0), IF(VALUE(MID(BA156,1,1))&gt;=7, ", "&amp;VLOOKUP(VALUE(MID(BA156,3,1)), TxtPanelShape!$O$2:$P$50, 2, 0),"")),"")</f>
        <v/>
      </c>
      <c r="BE156" s="79" t="str">
        <f>IFERROR("; "&amp;VLOOKUP(VALUE(MID(BA156,4,1)), TxtPanelShape!$V$2:$W$50,2,0),"")</f>
        <v/>
      </c>
      <c r="BF156" s="79" t="str">
        <f t="shared" si="38"/>
        <v/>
      </c>
      <c r="BG156" s="71"/>
      <c r="BH156" s="79" t="str">
        <f>IFERROR(VLOOKUP(BG156, TxtPanelDefinition!$A$2:$B$50, 2, 0),"")</f>
        <v/>
      </c>
      <c r="BI156" s="71"/>
      <c r="BJ156" s="79" t="str">
        <f>IFERROR(VLOOKUP(BI156, TxtPanelDefinition!$A$2:$B$50, 2, 0),"")</f>
        <v/>
      </c>
      <c r="BK156" s="71"/>
      <c r="BL156" s="79" t="str">
        <f>IFERROR(VLOOKUP(BK156, InscrTechniques!$A$2:$B$50, 2, 0),"")</f>
        <v/>
      </c>
      <c r="BM156" s="71"/>
      <c r="BN156" s="79" t="str">
        <f>IFERROR(VLOOKUP(BM156, InscrTechniques!$A$2:$B$50, 2, 0),"")</f>
        <v/>
      </c>
      <c r="BO156" s="71"/>
      <c r="BP156" s="79" t="str">
        <f>IFERROR(VLOOKUP(BO156, InscrTechniques!$A$2:$B$50, 2, 0),"")</f>
        <v/>
      </c>
      <c r="BQ156" s="71"/>
      <c r="BR156" s="79" t="str">
        <f>IFERROR(VLOOKUP(BQ156, InscrTechniques!$A$2:$B$50, 2, 0),"")</f>
        <v/>
      </c>
      <c r="BS156" s="71"/>
      <c r="BT156" s="79" t="str">
        <f>IFERROR(VLOOKUP(BS156, InscrTechniques!$A$2:$B$50, 2, 0),"")</f>
        <v/>
      </c>
      <c r="BU156" s="71"/>
      <c r="BV156" s="79" t="str">
        <f>IFERROR(VLOOKUP(BU156, InscrTechniques!$A$2:$B$50, 2, 0),"")</f>
        <v/>
      </c>
      <c r="BW156" s="125"/>
      <c r="BX156" s="79" t="str">
        <f>IFERROR(VLOOKUP(BW156, InscrTechniques!$A$2:$B$50, 2, 0),"")</f>
        <v/>
      </c>
      <c r="BY156" s="125"/>
      <c r="BZ156" s="79" t="str">
        <f>IFERROR(VLOOKUP(BY156, InscrTechniques!$A$2:$B$50, 2, 0),"")</f>
        <v/>
      </c>
      <c r="CA156" s="74"/>
      <c r="CB156" s="114" t="str">
        <f>IFERROR(VLOOKUP(CA156, LetterStyle!$A$2:$B$50, 2, 0),"")</f>
        <v/>
      </c>
      <c r="CC156" s="74"/>
      <c r="CD156" s="114" t="str">
        <f>IFERROR(VLOOKUP(CC156, LetterStyle!$A$2:$B$50, 2, 0),"")</f>
        <v/>
      </c>
      <c r="CE156" s="74"/>
      <c r="CF156" s="114" t="str">
        <f>IFERROR(VLOOKUP(CE156, LetterStyle!$A$2:$B$50, 2, 0),"")</f>
        <v/>
      </c>
      <c r="CG156" s="74"/>
      <c r="CH156" s="79" t="str">
        <f>IFERROR(VLOOKUP(CG156, LetterStyle!$A$2:$B$50, 2, 0),"")</f>
        <v/>
      </c>
      <c r="CI156" s="71"/>
      <c r="CJ156" s="79" t="str">
        <f>IFERROR(VLOOKUP(CI156, DecMotifs!$A$1:$B$306, 2, 0),"")</f>
        <v/>
      </c>
      <c r="CK156" s="71"/>
      <c r="CL156" s="79" t="str">
        <f>IFERROR(VLOOKUP(CK156, DecMotifs!$A$1:$B$306, 2, 0),"")</f>
        <v/>
      </c>
      <c r="CM156" s="71"/>
      <c r="CN156" s="79" t="str">
        <f>IFERROR(VLOOKUP(CM156, DecMotifs!$A$1:$B$306, 2, 0),"")</f>
        <v/>
      </c>
      <c r="CO156" s="71"/>
      <c r="CP156" s="79" t="str">
        <f>IFERROR(VLOOKUP(CO156, MarginalDec!$A$2:$B$253, 2, 0),"")</f>
        <v/>
      </c>
      <c r="CQ156" s="71"/>
      <c r="CR156" s="79" t="str">
        <f>IFERROR(VLOOKUP(CQ156, MarginalDec!$A$2:$B$253, 2, 0),"")</f>
        <v/>
      </c>
      <c r="CS156" s="71"/>
      <c r="CT156" s="79" t="str">
        <f>IFERROR(VLOOKUP(CS156, MarginalDec!$A$2:$B$253, 2, 0),"")</f>
        <v/>
      </c>
      <c r="CU156" s="71"/>
      <c r="CV156" s="79" t="str">
        <f>IF(ISBLANK(CU156),"", IFERROR(VLOOKUP(CU156, Tooling!$A$2:$B$252, 2, 0),""))</f>
        <v/>
      </c>
      <c r="CW156" s="71"/>
      <c r="CX156" s="79" t="str">
        <f>IF(ISBLANK(CW156),"", IFERROR(VLOOKUP(CW156, Tooling!$A$2:$B$252, 2, 0),""))</f>
        <v/>
      </c>
      <c r="CY156" s="71"/>
      <c r="CZ156" s="79" t="str">
        <f>IF(ISBLANK(CY156),"", IFERROR(VLOOKUP(CY156, Repairs!$A$2:$B$252, 2, 0),""))</f>
        <v/>
      </c>
      <c r="DA156" s="77"/>
      <c r="DB156" s="71"/>
      <c r="DC156" s="79" t="str">
        <f>IFERROR(VLOOKUP(DB156, DatingReason!$A$2:$B$252, 2, 0),"")</f>
        <v/>
      </c>
      <c r="DD156" s="123" t="str">
        <f t="shared" si="39"/>
        <v/>
      </c>
      <c r="DF156" s="119" t="str">
        <f t="array" ref="DF156">IF(AND($B156&lt;&gt;"", $DE156&lt;&gt;"", $DE156&lt;&gt;"No"),MAX(IF($B156=PEOPLE!$B$4:$B$1000, PEOPLE!$Q$4:$Q$1000,""))+100,"")</f>
        <v/>
      </c>
      <c r="DG156" s="68"/>
      <c r="DH156" s="76">
        <f>COUNTIF(PEOPLE!B:B, MEMORIALS!B156)</f>
        <v>0</v>
      </c>
      <c r="DI156" s="82"/>
      <c r="DJ156" s="82"/>
      <c r="DK156" s="82"/>
      <c r="DL156" s="68"/>
      <c r="DM156" s="68"/>
      <c r="DN156" s="68"/>
      <c r="DO156" s="68"/>
      <c r="DP156" s="68"/>
    </row>
    <row r="157" spans="1:120" ht="15" customHeight="1" x14ac:dyDescent="0.25">
      <c r="A157" s="68"/>
      <c r="B157" s="69"/>
      <c r="C157" s="68"/>
      <c r="D157" s="68"/>
      <c r="E157" s="70" t="str">
        <f>IF(D157="","",VLOOKUP(D157,Denomination!$A$2:$B$50, 2, 0))</f>
        <v/>
      </c>
      <c r="F157" s="68"/>
      <c r="G157" s="71"/>
      <c r="H157" s="70" t="str">
        <f>IF(G157="","",VLOOKUP(G157,MCondition!$A$2:$B$50, 2, 0))</f>
        <v/>
      </c>
      <c r="I157" s="72"/>
      <c r="J157" s="71"/>
      <c r="K157" s="70" t="str">
        <f>IF(J157="","",VLOOKUP(J157,ICondition!$A$2:$B$50, 2, 0))</f>
        <v/>
      </c>
      <c r="L157" s="73"/>
      <c r="M157" s="73"/>
      <c r="N157" s="73"/>
      <c r="O157" s="73"/>
      <c r="P157" s="73"/>
      <c r="Q157" s="73"/>
      <c r="R157" s="78"/>
      <c r="S157" s="79" t="str">
        <f>IFERROR(VLOOKUP(R157,Material!$A$2:$B$59, 2, 0),"")</f>
        <v/>
      </c>
      <c r="T157" s="71"/>
      <c r="U157" s="79" t="str">
        <f>IFERROR(VLOOKUP(T157,Material!$A$2:$B$59, 2, 0),"")</f>
        <v/>
      </c>
      <c r="V157" s="71"/>
      <c r="W157" s="79" t="str">
        <f>IFERROR(VLOOKUP(V157,Material!$A$2:$B$59, 2, 0),"")</f>
        <v/>
      </c>
      <c r="X157" s="71"/>
      <c r="Y157" s="79" t="str">
        <f>IFERROR(VLOOKUP(X157,Material!$A$2:$B$59, 2, 0),"")</f>
        <v/>
      </c>
      <c r="Z157" s="71"/>
      <c r="AA157" s="79" t="str">
        <f>IFERROR(VLOOKUP(Z157,Material!$A$2:$B$59, 2, 0),"")</f>
        <v/>
      </c>
      <c r="AB157" s="74"/>
      <c r="AC157" s="75" t="e">
        <f t="shared" si="28"/>
        <v>#VALUE!</v>
      </c>
      <c r="AD157" s="75" t="e">
        <f t="shared" si="29"/>
        <v>#VALUE!</v>
      </c>
      <c r="AE157" s="75" t="e">
        <f t="shared" si="31"/>
        <v>#VALUE!</v>
      </c>
      <c r="AF157" s="75" t="e">
        <f t="shared" si="30"/>
        <v>#VALUE!</v>
      </c>
      <c r="AG157" s="75" t="e">
        <f t="shared" si="32"/>
        <v>#VALUE!</v>
      </c>
      <c r="AH157" s="75" t="e">
        <f t="shared" si="33"/>
        <v>#VALUE!</v>
      </c>
      <c r="AI157" s="75" t="e">
        <f t="shared" si="34"/>
        <v>#VALUE!</v>
      </c>
      <c r="AJ157" s="80" t="e">
        <f t="shared" si="35"/>
        <v>#VALUE!</v>
      </c>
      <c r="AK157" s="79" t="str">
        <f>(IFERROR(VLOOKUP(AB157,Categories!$A$2:$B$20,2,1),""))</f>
        <v/>
      </c>
      <c r="AL157" s="79" t="str">
        <f ca="1">IFERROR(VLOOKUP((HLOOKUP((VLOOKUP($AB157,Categories!$A$2:$F$20,3,1)), $AB$3:$AJ157, (ROW()-ROW($AB$3)+1), 0)), INDIRECT(VLOOKUP($AB157,Categories!$A$2:$F$20,6,1)),2,0),AK157)</f>
        <v/>
      </c>
      <c r="AM157" s="79" t="str">
        <f ca="1">IFERROR(VLOOKUP((HLOOKUP((VLOOKUP($AB157,Categories!$A$2:$F$20,4,1)),$AB$3:$AJ157,(ROW()-ROW($AB$3)+1),0)),INDIRECT(VLOOKUP($AB157,Categories!$A$2:$H$20,7,1)),2,0),"")</f>
        <v/>
      </c>
      <c r="AN157" s="79" t="str">
        <f ca="1">IFERROR(VLOOKUP((HLOOKUP((VLOOKUP($AB157,Categories!$A$2:$F$20,5,1)), $AB$3:$AJ157, (ROW()-ROW($AB$3)+1), 0)), INDIRECT(VLOOKUP($AB157,Categories!$A$2:$H$20,8,1)),2,0),"")</f>
        <v/>
      </c>
      <c r="AO157" s="79" t="str">
        <f t="shared" ca="1" si="36"/>
        <v/>
      </c>
      <c r="AP157" s="81"/>
      <c r="AQ157" s="70" t="str">
        <f>IFERROR(VLOOKUP(VALUE(MID(AP157,1,1)),AdditionalElements!$A$2:$B$50,2,0),"")</f>
        <v/>
      </c>
      <c r="AR157" s="70" t="str">
        <f>IFERROR(VLOOKUP(VALUE(MID(AP157,2,1)),AdditionalElements!$H$2:$I$50,2,0),"")</f>
        <v/>
      </c>
      <c r="AS157" s="70" t="str">
        <f>IFERROR(VLOOKUP(VALUE(MID(AP157,3,1)),AdditionalElements!$O$2:$P$50,2,0),"")</f>
        <v/>
      </c>
      <c r="AT157" s="70" t="str">
        <f>IFERROR(VLOOKUP(VALUE(MID(AP157,4,1)),AdditionalElements!$V$2:$W$50,2,0),"")</f>
        <v/>
      </c>
      <c r="AU157" s="71"/>
      <c r="AV157" s="79" t="str">
        <f>IFERROR(IF(VALUE(MID(AU157,1,1))=1, VLOOKUP(VALUE(MID(AU157,1,1)), TxtPanelShape!$A$2:$C$50, 3, 0), (IF(VALUE(MID(AU157,1,1))&gt;=7, VLOOKUP(VALUE(MID(AU157,1,1)), TxtPanelShape!$A$2:$C$50, 3, 0),VLOOKUP(VALUE(MID(AU157,1,2)),TxtPanelShape!$A$2:$C$50,3,0)))), "")</f>
        <v/>
      </c>
      <c r="AW157" s="79" t="str">
        <f>IFERROR(IF(VALUE(MID(AU157,1,1))=1, ", "&amp;VLOOKUP(VALUE(MID(AU157,2,1)), TxtPanelShape!$H$2:$I$50, 2, 0), IF(VALUE(MID(AU157,1,1))&gt;=7, ", "&amp;VLOOKUP(VALUE(MID(AU157,2,1)), TxtPanelShape!$H$2:$I$50, 2, 0),"")), "")</f>
        <v/>
      </c>
      <c r="AX157" s="79" t="str">
        <f>IFERROR(IF(VALUE(MID(AU157,1,1))=1, ", "&amp;VLOOKUP(VALUE(MID(AU157,3,1)), TxtPanelShape!$O$2:$P$50, 2, 0), IF(VALUE(MID(AU157,1,1))&gt;=7, ", "&amp;VLOOKUP(VALUE(MID(AU157,3,1)), TxtPanelShape!$O$2:$P$50, 2, 0),"")),"")</f>
        <v/>
      </c>
      <c r="AY157" s="79" t="str">
        <f>IFERROR("; "&amp;VLOOKUP(VALUE(MID(AU157,4,1)), TxtPanelShape!$V$2:$W$50,2,0),"")</f>
        <v/>
      </c>
      <c r="AZ157" s="79" t="str">
        <f t="shared" si="37"/>
        <v/>
      </c>
      <c r="BA157" s="71"/>
      <c r="BB157" s="79" t="str">
        <f>IFERROR(IF(VALUE(MID(BA157,1,1))=1, VLOOKUP(VALUE(MID(BA157,1,1)), TxtPanelShape!$A$2:$C$50, 3, 0), (IF(VALUE(MID(BA157,1,1))&gt;=7, VLOOKUP(VALUE(MID(BA157,1,1)), TxtPanelShape!$A$2:$C$50, 3, 0),VLOOKUP(VALUE(MID(BA157,1,2)),TxtPanelShape!$A$2:$C$50,3,0)))), "")</f>
        <v/>
      </c>
      <c r="BC157" s="79" t="str">
        <f>IFERROR(IF(VALUE(MID(BA157,1,1))=1, ", "&amp;VLOOKUP(VALUE(MID(BA157,2,1)), TxtPanelShape!$H$2:$I$50, 2, 0), IF(VALUE(MID(BA157,1,1))&gt;=7, ", "&amp;VLOOKUP(VALUE(MID(BA157,2,1)), TxtPanelShape!$H$2:$I$50, 2, 0),"")), "")</f>
        <v/>
      </c>
      <c r="BD157" s="79" t="str">
        <f>IFERROR(IF(VALUE(MID(BA157,1,1))=1, ", "&amp;VLOOKUP(VALUE(MID(BA157,3,1)), TxtPanelShape!$O$2:$P$50, 2, 0), IF(VALUE(MID(BA157,1,1))&gt;=7, ", "&amp;VLOOKUP(VALUE(MID(BA157,3,1)), TxtPanelShape!$O$2:$P$50, 2, 0),"")),"")</f>
        <v/>
      </c>
      <c r="BE157" s="79" t="str">
        <f>IFERROR("; "&amp;VLOOKUP(VALUE(MID(BA157,4,1)), TxtPanelShape!$V$2:$W$50,2,0),"")</f>
        <v/>
      </c>
      <c r="BF157" s="79" t="str">
        <f t="shared" si="38"/>
        <v/>
      </c>
      <c r="BG157" s="71"/>
      <c r="BH157" s="79" t="str">
        <f>IFERROR(VLOOKUP(BG157, TxtPanelDefinition!$A$2:$B$50, 2, 0),"")</f>
        <v/>
      </c>
      <c r="BI157" s="71"/>
      <c r="BJ157" s="79" t="str">
        <f>IFERROR(VLOOKUP(BI157, TxtPanelDefinition!$A$2:$B$50, 2, 0),"")</f>
        <v/>
      </c>
      <c r="BK157" s="71"/>
      <c r="BL157" s="79" t="str">
        <f>IFERROR(VLOOKUP(BK157, InscrTechniques!$A$2:$B$50, 2, 0),"")</f>
        <v/>
      </c>
      <c r="BM157" s="71"/>
      <c r="BN157" s="79" t="str">
        <f>IFERROR(VLOOKUP(BM157, InscrTechniques!$A$2:$B$50, 2, 0),"")</f>
        <v/>
      </c>
      <c r="BO157" s="71"/>
      <c r="BP157" s="79" t="str">
        <f>IFERROR(VLOOKUP(BO157, InscrTechniques!$A$2:$B$50, 2, 0),"")</f>
        <v/>
      </c>
      <c r="BQ157" s="71"/>
      <c r="BR157" s="79" t="str">
        <f>IFERROR(VLOOKUP(BQ157, InscrTechniques!$A$2:$B$50, 2, 0),"")</f>
        <v/>
      </c>
      <c r="BS157" s="71"/>
      <c r="BT157" s="79" t="str">
        <f>IFERROR(VLOOKUP(BS157, InscrTechniques!$A$2:$B$50, 2, 0),"")</f>
        <v/>
      </c>
      <c r="BU157" s="71"/>
      <c r="BV157" s="79" t="str">
        <f>IFERROR(VLOOKUP(BU157, InscrTechniques!$A$2:$B$50, 2, 0),"")</f>
        <v/>
      </c>
      <c r="BW157" s="125"/>
      <c r="BX157" s="79" t="str">
        <f>IFERROR(VLOOKUP(BW157, InscrTechniques!$A$2:$B$50, 2, 0),"")</f>
        <v/>
      </c>
      <c r="BY157" s="125"/>
      <c r="BZ157" s="79" t="str">
        <f>IFERROR(VLOOKUP(BY157, InscrTechniques!$A$2:$B$50, 2, 0),"")</f>
        <v/>
      </c>
      <c r="CA157" s="74"/>
      <c r="CB157" s="114" t="str">
        <f>IFERROR(VLOOKUP(CA157, LetterStyle!$A$2:$B$50, 2, 0),"")</f>
        <v/>
      </c>
      <c r="CC157" s="74"/>
      <c r="CD157" s="114" t="str">
        <f>IFERROR(VLOOKUP(CC157, LetterStyle!$A$2:$B$50, 2, 0),"")</f>
        <v/>
      </c>
      <c r="CE157" s="74"/>
      <c r="CF157" s="114" t="str">
        <f>IFERROR(VLOOKUP(CE157, LetterStyle!$A$2:$B$50, 2, 0),"")</f>
        <v/>
      </c>
      <c r="CG157" s="74"/>
      <c r="CH157" s="79" t="str">
        <f>IFERROR(VLOOKUP(CG157, LetterStyle!$A$2:$B$50, 2, 0),"")</f>
        <v/>
      </c>
      <c r="CI157" s="71"/>
      <c r="CJ157" s="79" t="str">
        <f>IFERROR(VLOOKUP(CI157, DecMotifs!$A$1:$B$306, 2, 0),"")</f>
        <v/>
      </c>
      <c r="CK157" s="71"/>
      <c r="CL157" s="79" t="str">
        <f>IFERROR(VLOOKUP(CK157, DecMotifs!$A$1:$B$306, 2, 0),"")</f>
        <v/>
      </c>
      <c r="CM157" s="71"/>
      <c r="CN157" s="79" t="str">
        <f>IFERROR(VLOOKUP(CM157, DecMotifs!$A$1:$B$306, 2, 0),"")</f>
        <v/>
      </c>
      <c r="CO157" s="71"/>
      <c r="CP157" s="79" t="str">
        <f>IFERROR(VLOOKUP(CO157, MarginalDec!$A$2:$B$253, 2, 0),"")</f>
        <v/>
      </c>
      <c r="CQ157" s="71"/>
      <c r="CR157" s="79" t="str">
        <f>IFERROR(VLOOKUP(CQ157, MarginalDec!$A$2:$B$253, 2, 0),"")</f>
        <v/>
      </c>
      <c r="CS157" s="71"/>
      <c r="CT157" s="79" t="str">
        <f>IFERROR(VLOOKUP(CS157, MarginalDec!$A$2:$B$253, 2, 0),"")</f>
        <v/>
      </c>
      <c r="CU157" s="71"/>
      <c r="CV157" s="79" t="str">
        <f>IF(ISBLANK(CU157),"", IFERROR(VLOOKUP(CU157, Tooling!$A$2:$B$252, 2, 0),""))</f>
        <v/>
      </c>
      <c r="CW157" s="71"/>
      <c r="CX157" s="79" t="str">
        <f>IF(ISBLANK(CW157),"", IFERROR(VLOOKUP(CW157, Tooling!$A$2:$B$252, 2, 0),""))</f>
        <v/>
      </c>
      <c r="CY157" s="71"/>
      <c r="CZ157" s="79" t="str">
        <f>IF(ISBLANK(CY157),"", IFERROR(VLOOKUP(CY157, Repairs!$A$2:$B$252, 2, 0),""))</f>
        <v/>
      </c>
      <c r="DA157" s="77"/>
      <c r="DB157" s="71"/>
      <c r="DC157" s="79" t="str">
        <f>IFERROR(VLOOKUP(DB157, DatingReason!$A$2:$B$252, 2, 0),"")</f>
        <v/>
      </c>
      <c r="DD157" s="123" t="str">
        <f t="shared" si="39"/>
        <v/>
      </c>
      <c r="DF157" s="119" t="str">
        <f t="array" ref="DF157">IF(AND($B157&lt;&gt;"", $DE157&lt;&gt;"", $DE157&lt;&gt;"No"),MAX(IF($B157=PEOPLE!$B$4:$B$1000, PEOPLE!$Q$4:$Q$1000,""))+100,"")</f>
        <v/>
      </c>
      <c r="DG157" s="68"/>
      <c r="DH157" s="76">
        <f>COUNTIF(PEOPLE!B:B, MEMORIALS!B157)</f>
        <v>0</v>
      </c>
      <c r="DI157" s="82"/>
      <c r="DJ157" s="82"/>
      <c r="DK157" s="82"/>
      <c r="DL157" s="68"/>
      <c r="DM157" s="68"/>
      <c r="DN157" s="68"/>
      <c r="DO157" s="68"/>
      <c r="DP157" s="68"/>
    </row>
    <row r="158" spans="1:120" ht="15" customHeight="1" x14ac:dyDescent="0.25">
      <c r="A158" s="68"/>
      <c r="B158" s="69"/>
      <c r="C158" s="68"/>
      <c r="D158" s="68"/>
      <c r="E158" s="70" t="str">
        <f>IF(D158="","",VLOOKUP(D158,Denomination!$A$2:$B$50, 2, 0))</f>
        <v/>
      </c>
      <c r="F158" s="68"/>
      <c r="G158" s="71"/>
      <c r="H158" s="70" t="str">
        <f>IF(G158="","",VLOOKUP(G158,MCondition!$A$2:$B$50, 2, 0))</f>
        <v/>
      </c>
      <c r="I158" s="72"/>
      <c r="J158" s="71"/>
      <c r="K158" s="70" t="str">
        <f>IF(J158="","",VLOOKUP(J158,ICondition!$A$2:$B$50, 2, 0))</f>
        <v/>
      </c>
      <c r="L158" s="73"/>
      <c r="M158" s="73"/>
      <c r="N158" s="73"/>
      <c r="O158" s="73"/>
      <c r="P158" s="73"/>
      <c r="Q158" s="73"/>
      <c r="R158" s="78"/>
      <c r="S158" s="79" t="str">
        <f>IFERROR(VLOOKUP(R158,Material!$A$2:$B$59, 2, 0),"")</f>
        <v/>
      </c>
      <c r="T158" s="71"/>
      <c r="U158" s="79" t="str">
        <f>IFERROR(VLOOKUP(T158,Material!$A$2:$B$59, 2, 0),"")</f>
        <v/>
      </c>
      <c r="V158" s="71"/>
      <c r="W158" s="79" t="str">
        <f>IFERROR(VLOOKUP(V158,Material!$A$2:$B$59, 2, 0),"")</f>
        <v/>
      </c>
      <c r="X158" s="71"/>
      <c r="Y158" s="79" t="str">
        <f>IFERROR(VLOOKUP(X158,Material!$A$2:$B$59, 2, 0),"")</f>
        <v/>
      </c>
      <c r="Z158" s="71"/>
      <c r="AA158" s="79" t="str">
        <f>IFERROR(VLOOKUP(Z158,Material!$A$2:$B$59, 2, 0),"")</f>
        <v/>
      </c>
      <c r="AB158" s="74"/>
      <c r="AC158" s="75" t="e">
        <f t="shared" si="28"/>
        <v>#VALUE!</v>
      </c>
      <c r="AD158" s="75" t="e">
        <f t="shared" si="29"/>
        <v>#VALUE!</v>
      </c>
      <c r="AE158" s="75" t="e">
        <f t="shared" si="31"/>
        <v>#VALUE!</v>
      </c>
      <c r="AF158" s="75" t="e">
        <f t="shared" si="30"/>
        <v>#VALUE!</v>
      </c>
      <c r="AG158" s="75" t="e">
        <f t="shared" si="32"/>
        <v>#VALUE!</v>
      </c>
      <c r="AH158" s="75" t="e">
        <f t="shared" si="33"/>
        <v>#VALUE!</v>
      </c>
      <c r="AI158" s="75" t="e">
        <f t="shared" si="34"/>
        <v>#VALUE!</v>
      </c>
      <c r="AJ158" s="80" t="e">
        <f t="shared" si="35"/>
        <v>#VALUE!</v>
      </c>
      <c r="AK158" s="79" t="str">
        <f>(IFERROR(VLOOKUP(AB158,Categories!$A$2:$B$20,2,1),""))</f>
        <v/>
      </c>
      <c r="AL158" s="79" t="str">
        <f ca="1">IFERROR(VLOOKUP((HLOOKUP((VLOOKUP($AB158,Categories!$A$2:$F$20,3,1)), $AB$3:$AJ158, (ROW()-ROW($AB$3)+1), 0)), INDIRECT(VLOOKUP($AB158,Categories!$A$2:$F$20,6,1)),2,0),AK158)</f>
        <v/>
      </c>
      <c r="AM158" s="79" t="str">
        <f ca="1">IFERROR(VLOOKUP((HLOOKUP((VLOOKUP($AB158,Categories!$A$2:$F$20,4,1)),$AB$3:$AJ158,(ROW()-ROW($AB$3)+1),0)),INDIRECT(VLOOKUP($AB158,Categories!$A$2:$H$20,7,1)),2,0),"")</f>
        <v/>
      </c>
      <c r="AN158" s="79" t="str">
        <f ca="1">IFERROR(VLOOKUP((HLOOKUP((VLOOKUP($AB158,Categories!$A$2:$F$20,5,1)), $AB$3:$AJ158, (ROW()-ROW($AB$3)+1), 0)), INDIRECT(VLOOKUP($AB158,Categories!$A$2:$H$20,8,1)),2,0),"")</f>
        <v/>
      </c>
      <c r="AO158" s="79" t="str">
        <f t="shared" ca="1" si="36"/>
        <v/>
      </c>
      <c r="AP158" s="81"/>
      <c r="AQ158" s="70" t="str">
        <f>IFERROR(VLOOKUP(VALUE(MID(AP158,1,1)),AdditionalElements!$A$2:$B$50,2,0),"")</f>
        <v/>
      </c>
      <c r="AR158" s="70" t="str">
        <f>IFERROR(VLOOKUP(VALUE(MID(AP158,2,1)),AdditionalElements!$H$2:$I$50,2,0),"")</f>
        <v/>
      </c>
      <c r="AS158" s="70" t="str">
        <f>IFERROR(VLOOKUP(VALUE(MID(AP158,3,1)),AdditionalElements!$O$2:$P$50,2,0),"")</f>
        <v/>
      </c>
      <c r="AT158" s="70" t="str">
        <f>IFERROR(VLOOKUP(VALUE(MID(AP158,4,1)),AdditionalElements!$V$2:$W$50,2,0),"")</f>
        <v/>
      </c>
      <c r="AU158" s="71"/>
      <c r="AV158" s="79" t="str">
        <f>IFERROR(IF(VALUE(MID(AU158,1,1))=1, VLOOKUP(VALUE(MID(AU158,1,1)), TxtPanelShape!$A$2:$C$50, 3, 0), (IF(VALUE(MID(AU158,1,1))&gt;=7, VLOOKUP(VALUE(MID(AU158,1,1)), TxtPanelShape!$A$2:$C$50, 3, 0),VLOOKUP(VALUE(MID(AU158,1,2)),TxtPanelShape!$A$2:$C$50,3,0)))), "")</f>
        <v/>
      </c>
      <c r="AW158" s="79" t="str">
        <f>IFERROR(IF(VALUE(MID(AU158,1,1))=1, ", "&amp;VLOOKUP(VALUE(MID(AU158,2,1)), TxtPanelShape!$H$2:$I$50, 2, 0), IF(VALUE(MID(AU158,1,1))&gt;=7, ", "&amp;VLOOKUP(VALUE(MID(AU158,2,1)), TxtPanelShape!$H$2:$I$50, 2, 0),"")), "")</f>
        <v/>
      </c>
      <c r="AX158" s="79" t="str">
        <f>IFERROR(IF(VALUE(MID(AU158,1,1))=1, ", "&amp;VLOOKUP(VALUE(MID(AU158,3,1)), TxtPanelShape!$O$2:$P$50, 2, 0), IF(VALUE(MID(AU158,1,1))&gt;=7, ", "&amp;VLOOKUP(VALUE(MID(AU158,3,1)), TxtPanelShape!$O$2:$P$50, 2, 0),"")),"")</f>
        <v/>
      </c>
      <c r="AY158" s="79" t="str">
        <f>IFERROR("; "&amp;VLOOKUP(VALUE(MID(AU158,4,1)), TxtPanelShape!$V$2:$W$50,2,0),"")</f>
        <v/>
      </c>
      <c r="AZ158" s="79" t="str">
        <f t="shared" si="37"/>
        <v/>
      </c>
      <c r="BA158" s="71"/>
      <c r="BB158" s="79" t="str">
        <f>IFERROR(IF(VALUE(MID(BA158,1,1))=1, VLOOKUP(VALUE(MID(BA158,1,1)), TxtPanelShape!$A$2:$C$50, 3, 0), (IF(VALUE(MID(BA158,1,1))&gt;=7, VLOOKUP(VALUE(MID(BA158,1,1)), TxtPanelShape!$A$2:$C$50, 3, 0),VLOOKUP(VALUE(MID(BA158,1,2)),TxtPanelShape!$A$2:$C$50,3,0)))), "")</f>
        <v/>
      </c>
      <c r="BC158" s="79" t="str">
        <f>IFERROR(IF(VALUE(MID(BA158,1,1))=1, ", "&amp;VLOOKUP(VALUE(MID(BA158,2,1)), TxtPanelShape!$H$2:$I$50, 2, 0), IF(VALUE(MID(BA158,1,1))&gt;=7, ", "&amp;VLOOKUP(VALUE(MID(BA158,2,1)), TxtPanelShape!$H$2:$I$50, 2, 0),"")), "")</f>
        <v/>
      </c>
      <c r="BD158" s="79" t="str">
        <f>IFERROR(IF(VALUE(MID(BA158,1,1))=1, ", "&amp;VLOOKUP(VALUE(MID(BA158,3,1)), TxtPanelShape!$O$2:$P$50, 2, 0), IF(VALUE(MID(BA158,1,1))&gt;=7, ", "&amp;VLOOKUP(VALUE(MID(BA158,3,1)), TxtPanelShape!$O$2:$P$50, 2, 0),"")),"")</f>
        <v/>
      </c>
      <c r="BE158" s="79" t="str">
        <f>IFERROR("; "&amp;VLOOKUP(VALUE(MID(BA158,4,1)), TxtPanelShape!$V$2:$W$50,2,0),"")</f>
        <v/>
      </c>
      <c r="BF158" s="79" t="str">
        <f t="shared" si="38"/>
        <v/>
      </c>
      <c r="BG158" s="71"/>
      <c r="BH158" s="79" t="str">
        <f>IFERROR(VLOOKUP(BG158, TxtPanelDefinition!$A$2:$B$50, 2, 0),"")</f>
        <v/>
      </c>
      <c r="BI158" s="71"/>
      <c r="BJ158" s="79" t="str">
        <f>IFERROR(VLOOKUP(BI158, TxtPanelDefinition!$A$2:$B$50, 2, 0),"")</f>
        <v/>
      </c>
      <c r="BK158" s="71"/>
      <c r="BL158" s="79" t="str">
        <f>IFERROR(VLOOKUP(BK158, InscrTechniques!$A$2:$B$50, 2, 0),"")</f>
        <v/>
      </c>
      <c r="BM158" s="71"/>
      <c r="BN158" s="79" t="str">
        <f>IFERROR(VLOOKUP(BM158, InscrTechniques!$A$2:$B$50, 2, 0),"")</f>
        <v/>
      </c>
      <c r="BO158" s="71"/>
      <c r="BP158" s="79" t="str">
        <f>IFERROR(VLOOKUP(BO158, InscrTechniques!$A$2:$B$50, 2, 0),"")</f>
        <v/>
      </c>
      <c r="BQ158" s="71"/>
      <c r="BR158" s="79" t="str">
        <f>IFERROR(VLOOKUP(BQ158, InscrTechniques!$A$2:$B$50, 2, 0),"")</f>
        <v/>
      </c>
      <c r="BS158" s="71"/>
      <c r="BT158" s="79" t="str">
        <f>IFERROR(VLOOKUP(BS158, InscrTechniques!$A$2:$B$50, 2, 0),"")</f>
        <v/>
      </c>
      <c r="BU158" s="71"/>
      <c r="BV158" s="79" t="str">
        <f>IFERROR(VLOOKUP(BU158, InscrTechniques!$A$2:$B$50, 2, 0),"")</f>
        <v/>
      </c>
      <c r="BW158" s="125"/>
      <c r="BX158" s="79" t="str">
        <f>IFERROR(VLOOKUP(BW158, InscrTechniques!$A$2:$B$50, 2, 0),"")</f>
        <v/>
      </c>
      <c r="BY158" s="125"/>
      <c r="BZ158" s="79" t="str">
        <f>IFERROR(VLOOKUP(BY158, InscrTechniques!$A$2:$B$50, 2, 0),"")</f>
        <v/>
      </c>
      <c r="CA158" s="74"/>
      <c r="CB158" s="114" t="str">
        <f>IFERROR(VLOOKUP(CA158, LetterStyle!$A$2:$B$50, 2, 0),"")</f>
        <v/>
      </c>
      <c r="CC158" s="74"/>
      <c r="CD158" s="114" t="str">
        <f>IFERROR(VLOOKUP(CC158, LetterStyle!$A$2:$B$50, 2, 0),"")</f>
        <v/>
      </c>
      <c r="CE158" s="74"/>
      <c r="CF158" s="114" t="str">
        <f>IFERROR(VLOOKUP(CE158, LetterStyle!$A$2:$B$50, 2, 0),"")</f>
        <v/>
      </c>
      <c r="CG158" s="74"/>
      <c r="CH158" s="79" t="str">
        <f>IFERROR(VLOOKUP(CG158, LetterStyle!$A$2:$B$50, 2, 0),"")</f>
        <v/>
      </c>
      <c r="CI158" s="71"/>
      <c r="CJ158" s="79" t="str">
        <f>IFERROR(VLOOKUP(CI158, DecMotifs!$A$1:$B$306, 2, 0),"")</f>
        <v/>
      </c>
      <c r="CK158" s="71"/>
      <c r="CL158" s="79" t="str">
        <f>IFERROR(VLOOKUP(CK158, DecMotifs!$A$1:$B$306, 2, 0),"")</f>
        <v/>
      </c>
      <c r="CM158" s="71"/>
      <c r="CN158" s="79" t="str">
        <f>IFERROR(VLOOKUP(CM158, DecMotifs!$A$1:$B$306, 2, 0),"")</f>
        <v/>
      </c>
      <c r="CO158" s="71"/>
      <c r="CP158" s="79" t="str">
        <f>IFERROR(VLOOKUP(CO158, MarginalDec!$A$2:$B$253, 2, 0),"")</f>
        <v/>
      </c>
      <c r="CQ158" s="71"/>
      <c r="CR158" s="79" t="str">
        <f>IFERROR(VLOOKUP(CQ158, MarginalDec!$A$2:$B$253, 2, 0),"")</f>
        <v/>
      </c>
      <c r="CS158" s="71"/>
      <c r="CT158" s="79" t="str">
        <f>IFERROR(VLOOKUP(CS158, MarginalDec!$A$2:$B$253, 2, 0),"")</f>
        <v/>
      </c>
      <c r="CU158" s="71"/>
      <c r="CV158" s="79" t="str">
        <f>IF(ISBLANK(CU158),"", IFERROR(VLOOKUP(CU158, Tooling!$A$2:$B$252, 2, 0),""))</f>
        <v/>
      </c>
      <c r="CW158" s="71"/>
      <c r="CX158" s="79" t="str">
        <f>IF(ISBLANK(CW158),"", IFERROR(VLOOKUP(CW158, Tooling!$A$2:$B$252, 2, 0),""))</f>
        <v/>
      </c>
      <c r="CY158" s="71"/>
      <c r="CZ158" s="79" t="str">
        <f>IF(ISBLANK(CY158),"", IFERROR(VLOOKUP(CY158, Repairs!$A$2:$B$252, 2, 0),""))</f>
        <v/>
      </c>
      <c r="DA158" s="77"/>
      <c r="DB158" s="71"/>
      <c r="DC158" s="79" t="str">
        <f>IFERROR(VLOOKUP(DB158, DatingReason!$A$2:$B$252, 2, 0),"")</f>
        <v/>
      </c>
      <c r="DD158" s="123" t="str">
        <f t="shared" si="39"/>
        <v/>
      </c>
      <c r="DF158" s="119" t="str">
        <f t="array" ref="DF158">IF(AND($B158&lt;&gt;"", $DE158&lt;&gt;"", $DE158&lt;&gt;"No"),MAX(IF($B158=PEOPLE!$B$4:$B$1000, PEOPLE!$Q$4:$Q$1000,""))+100,"")</f>
        <v/>
      </c>
      <c r="DG158" s="68"/>
      <c r="DH158" s="76">
        <f>COUNTIF(PEOPLE!B:B, MEMORIALS!B158)</f>
        <v>0</v>
      </c>
      <c r="DI158" s="82"/>
      <c r="DJ158" s="82"/>
      <c r="DK158" s="82"/>
      <c r="DL158" s="68"/>
      <c r="DM158" s="68"/>
      <c r="DN158" s="68"/>
      <c r="DO158" s="68"/>
      <c r="DP158" s="68"/>
    </row>
    <row r="159" spans="1:120" ht="15" customHeight="1" x14ac:dyDescent="0.25">
      <c r="A159" s="68"/>
      <c r="B159" s="69"/>
      <c r="C159" s="68"/>
      <c r="D159" s="68"/>
      <c r="E159" s="70" t="str">
        <f>IF(D159="","",VLOOKUP(D159,Denomination!$A$2:$B$50, 2, 0))</f>
        <v/>
      </c>
      <c r="F159" s="68"/>
      <c r="G159" s="71"/>
      <c r="H159" s="70" t="str">
        <f>IF(G159="","",VLOOKUP(G159,MCondition!$A$2:$B$50, 2, 0))</f>
        <v/>
      </c>
      <c r="I159" s="72"/>
      <c r="J159" s="71"/>
      <c r="K159" s="70" t="str">
        <f>IF(J159="","",VLOOKUP(J159,ICondition!$A$2:$B$50, 2, 0))</f>
        <v/>
      </c>
      <c r="L159" s="73"/>
      <c r="M159" s="73"/>
      <c r="N159" s="73"/>
      <c r="O159" s="73"/>
      <c r="P159" s="73"/>
      <c r="Q159" s="73"/>
      <c r="R159" s="78"/>
      <c r="S159" s="79" t="str">
        <f>IFERROR(VLOOKUP(R159,Material!$A$2:$B$59, 2, 0),"")</f>
        <v/>
      </c>
      <c r="T159" s="71"/>
      <c r="U159" s="79" t="str">
        <f>IFERROR(VLOOKUP(T159,Material!$A$2:$B$59, 2, 0),"")</f>
        <v/>
      </c>
      <c r="V159" s="71"/>
      <c r="W159" s="79" t="str">
        <f>IFERROR(VLOOKUP(V159,Material!$A$2:$B$59, 2, 0),"")</f>
        <v/>
      </c>
      <c r="X159" s="71"/>
      <c r="Y159" s="79" t="str">
        <f>IFERROR(VLOOKUP(X159,Material!$A$2:$B$59, 2, 0),"")</f>
        <v/>
      </c>
      <c r="Z159" s="71"/>
      <c r="AA159" s="79" t="str">
        <f>IFERROR(VLOOKUP(Z159,Material!$A$2:$B$59, 2, 0),"")</f>
        <v/>
      </c>
      <c r="AB159" s="74"/>
      <c r="AC159" s="75" t="e">
        <f t="shared" si="28"/>
        <v>#VALUE!</v>
      </c>
      <c r="AD159" s="75" t="e">
        <f t="shared" si="29"/>
        <v>#VALUE!</v>
      </c>
      <c r="AE159" s="75" t="e">
        <f t="shared" si="31"/>
        <v>#VALUE!</v>
      </c>
      <c r="AF159" s="75" t="e">
        <f t="shared" si="30"/>
        <v>#VALUE!</v>
      </c>
      <c r="AG159" s="75" t="e">
        <f t="shared" si="32"/>
        <v>#VALUE!</v>
      </c>
      <c r="AH159" s="75" t="e">
        <f t="shared" si="33"/>
        <v>#VALUE!</v>
      </c>
      <c r="AI159" s="75" t="e">
        <f t="shared" si="34"/>
        <v>#VALUE!</v>
      </c>
      <c r="AJ159" s="80" t="e">
        <f t="shared" si="35"/>
        <v>#VALUE!</v>
      </c>
      <c r="AK159" s="79" t="str">
        <f>(IFERROR(VLOOKUP(AB159,Categories!$A$2:$B$20,2,1),""))</f>
        <v/>
      </c>
      <c r="AL159" s="79" t="str">
        <f ca="1">IFERROR(VLOOKUP((HLOOKUP((VLOOKUP($AB159,Categories!$A$2:$F$20,3,1)), $AB$3:$AJ159, (ROW()-ROW($AB$3)+1), 0)), INDIRECT(VLOOKUP($AB159,Categories!$A$2:$F$20,6,1)),2,0),AK159)</f>
        <v/>
      </c>
      <c r="AM159" s="79" t="str">
        <f ca="1">IFERROR(VLOOKUP((HLOOKUP((VLOOKUP($AB159,Categories!$A$2:$F$20,4,1)),$AB$3:$AJ159,(ROW()-ROW($AB$3)+1),0)),INDIRECT(VLOOKUP($AB159,Categories!$A$2:$H$20,7,1)),2,0),"")</f>
        <v/>
      </c>
      <c r="AN159" s="79" t="str">
        <f ca="1">IFERROR(VLOOKUP((HLOOKUP((VLOOKUP($AB159,Categories!$A$2:$F$20,5,1)), $AB$3:$AJ159, (ROW()-ROW($AB$3)+1), 0)), INDIRECT(VLOOKUP($AB159,Categories!$A$2:$H$20,8,1)),2,0),"")</f>
        <v/>
      </c>
      <c r="AO159" s="79" t="str">
        <f t="shared" ca="1" si="36"/>
        <v/>
      </c>
      <c r="AP159" s="81"/>
      <c r="AQ159" s="70" t="str">
        <f>IFERROR(VLOOKUP(VALUE(MID(AP159,1,1)),AdditionalElements!$A$2:$B$50,2,0),"")</f>
        <v/>
      </c>
      <c r="AR159" s="70" t="str">
        <f>IFERROR(VLOOKUP(VALUE(MID(AP159,2,1)),AdditionalElements!$H$2:$I$50,2,0),"")</f>
        <v/>
      </c>
      <c r="AS159" s="70" t="str">
        <f>IFERROR(VLOOKUP(VALUE(MID(AP159,3,1)),AdditionalElements!$O$2:$P$50,2,0),"")</f>
        <v/>
      </c>
      <c r="AT159" s="70" t="str">
        <f>IFERROR(VLOOKUP(VALUE(MID(AP159,4,1)),AdditionalElements!$V$2:$W$50,2,0),"")</f>
        <v/>
      </c>
      <c r="AU159" s="71"/>
      <c r="AV159" s="79" t="str">
        <f>IFERROR(IF(VALUE(MID(AU159,1,1))=1, VLOOKUP(VALUE(MID(AU159,1,1)), TxtPanelShape!$A$2:$C$50, 3, 0), (IF(VALUE(MID(AU159,1,1))&gt;=7, VLOOKUP(VALUE(MID(AU159,1,1)), TxtPanelShape!$A$2:$C$50, 3, 0),VLOOKUP(VALUE(MID(AU159,1,2)),TxtPanelShape!$A$2:$C$50,3,0)))), "")</f>
        <v/>
      </c>
      <c r="AW159" s="79" t="str">
        <f>IFERROR(IF(VALUE(MID(AU159,1,1))=1, ", "&amp;VLOOKUP(VALUE(MID(AU159,2,1)), TxtPanelShape!$H$2:$I$50, 2, 0), IF(VALUE(MID(AU159,1,1))&gt;=7, ", "&amp;VLOOKUP(VALUE(MID(AU159,2,1)), TxtPanelShape!$H$2:$I$50, 2, 0),"")), "")</f>
        <v/>
      </c>
      <c r="AX159" s="79" t="str">
        <f>IFERROR(IF(VALUE(MID(AU159,1,1))=1, ", "&amp;VLOOKUP(VALUE(MID(AU159,3,1)), TxtPanelShape!$O$2:$P$50, 2, 0), IF(VALUE(MID(AU159,1,1))&gt;=7, ", "&amp;VLOOKUP(VALUE(MID(AU159,3,1)), TxtPanelShape!$O$2:$P$50, 2, 0),"")),"")</f>
        <v/>
      </c>
      <c r="AY159" s="79" t="str">
        <f>IFERROR("; "&amp;VLOOKUP(VALUE(MID(AU159,4,1)), TxtPanelShape!$V$2:$W$50,2,0),"")</f>
        <v/>
      </c>
      <c r="AZ159" s="79" t="str">
        <f t="shared" si="37"/>
        <v/>
      </c>
      <c r="BA159" s="71"/>
      <c r="BB159" s="79" t="str">
        <f>IFERROR(IF(VALUE(MID(BA159,1,1))=1, VLOOKUP(VALUE(MID(BA159,1,1)), TxtPanelShape!$A$2:$C$50, 3, 0), (IF(VALUE(MID(BA159,1,1))&gt;=7, VLOOKUP(VALUE(MID(BA159,1,1)), TxtPanelShape!$A$2:$C$50, 3, 0),VLOOKUP(VALUE(MID(BA159,1,2)),TxtPanelShape!$A$2:$C$50,3,0)))), "")</f>
        <v/>
      </c>
      <c r="BC159" s="79" t="str">
        <f>IFERROR(IF(VALUE(MID(BA159,1,1))=1, ", "&amp;VLOOKUP(VALUE(MID(BA159,2,1)), TxtPanelShape!$H$2:$I$50, 2, 0), IF(VALUE(MID(BA159,1,1))&gt;=7, ", "&amp;VLOOKUP(VALUE(MID(BA159,2,1)), TxtPanelShape!$H$2:$I$50, 2, 0),"")), "")</f>
        <v/>
      </c>
      <c r="BD159" s="79" t="str">
        <f>IFERROR(IF(VALUE(MID(BA159,1,1))=1, ", "&amp;VLOOKUP(VALUE(MID(BA159,3,1)), TxtPanelShape!$O$2:$P$50, 2, 0), IF(VALUE(MID(BA159,1,1))&gt;=7, ", "&amp;VLOOKUP(VALUE(MID(BA159,3,1)), TxtPanelShape!$O$2:$P$50, 2, 0),"")),"")</f>
        <v/>
      </c>
      <c r="BE159" s="79" t="str">
        <f>IFERROR("; "&amp;VLOOKUP(VALUE(MID(BA159,4,1)), TxtPanelShape!$V$2:$W$50,2,0),"")</f>
        <v/>
      </c>
      <c r="BF159" s="79" t="str">
        <f t="shared" si="38"/>
        <v/>
      </c>
      <c r="BG159" s="71"/>
      <c r="BH159" s="79" t="str">
        <f>IFERROR(VLOOKUP(BG159, TxtPanelDefinition!$A$2:$B$50, 2, 0),"")</f>
        <v/>
      </c>
      <c r="BI159" s="71"/>
      <c r="BJ159" s="79" t="str">
        <f>IFERROR(VLOOKUP(BI159, TxtPanelDefinition!$A$2:$B$50, 2, 0),"")</f>
        <v/>
      </c>
      <c r="BK159" s="71"/>
      <c r="BL159" s="79" t="str">
        <f>IFERROR(VLOOKUP(BK159, InscrTechniques!$A$2:$B$50, 2, 0),"")</f>
        <v/>
      </c>
      <c r="BM159" s="71"/>
      <c r="BN159" s="79" t="str">
        <f>IFERROR(VLOOKUP(BM159, InscrTechniques!$A$2:$B$50, 2, 0),"")</f>
        <v/>
      </c>
      <c r="BO159" s="71"/>
      <c r="BP159" s="79" t="str">
        <f>IFERROR(VLOOKUP(BO159, InscrTechniques!$A$2:$B$50, 2, 0),"")</f>
        <v/>
      </c>
      <c r="BQ159" s="71"/>
      <c r="BR159" s="79" t="str">
        <f>IFERROR(VLOOKUP(BQ159, InscrTechniques!$A$2:$B$50, 2, 0),"")</f>
        <v/>
      </c>
      <c r="BS159" s="71"/>
      <c r="BT159" s="79" t="str">
        <f>IFERROR(VLOOKUP(BS159, InscrTechniques!$A$2:$B$50, 2, 0),"")</f>
        <v/>
      </c>
      <c r="BU159" s="71"/>
      <c r="BV159" s="79" t="str">
        <f>IFERROR(VLOOKUP(BU159, InscrTechniques!$A$2:$B$50, 2, 0),"")</f>
        <v/>
      </c>
      <c r="BW159" s="125"/>
      <c r="BX159" s="79" t="str">
        <f>IFERROR(VLOOKUP(BW159, InscrTechniques!$A$2:$B$50, 2, 0),"")</f>
        <v/>
      </c>
      <c r="BY159" s="125"/>
      <c r="BZ159" s="79" t="str">
        <f>IFERROR(VLOOKUP(BY159, InscrTechniques!$A$2:$B$50, 2, 0),"")</f>
        <v/>
      </c>
      <c r="CA159" s="74"/>
      <c r="CB159" s="114" t="str">
        <f>IFERROR(VLOOKUP(CA159, LetterStyle!$A$2:$B$50, 2, 0),"")</f>
        <v/>
      </c>
      <c r="CC159" s="74"/>
      <c r="CD159" s="114" t="str">
        <f>IFERROR(VLOOKUP(CC159, LetterStyle!$A$2:$B$50, 2, 0),"")</f>
        <v/>
      </c>
      <c r="CE159" s="74"/>
      <c r="CF159" s="114" t="str">
        <f>IFERROR(VLOOKUP(CE159, LetterStyle!$A$2:$B$50, 2, 0),"")</f>
        <v/>
      </c>
      <c r="CG159" s="74"/>
      <c r="CH159" s="79" t="str">
        <f>IFERROR(VLOOKUP(CG159, LetterStyle!$A$2:$B$50, 2, 0),"")</f>
        <v/>
      </c>
      <c r="CI159" s="71"/>
      <c r="CJ159" s="79" t="str">
        <f>IFERROR(VLOOKUP(CI159, DecMotifs!$A$1:$B$306, 2, 0),"")</f>
        <v/>
      </c>
      <c r="CK159" s="71"/>
      <c r="CL159" s="79" t="str">
        <f>IFERROR(VLOOKUP(CK159, DecMotifs!$A$1:$B$306, 2, 0),"")</f>
        <v/>
      </c>
      <c r="CM159" s="71"/>
      <c r="CN159" s="79" t="str">
        <f>IFERROR(VLOOKUP(CM159, DecMotifs!$A$1:$B$306, 2, 0),"")</f>
        <v/>
      </c>
      <c r="CO159" s="71"/>
      <c r="CP159" s="79" t="str">
        <f>IFERROR(VLOOKUP(CO159, MarginalDec!$A$2:$B$253, 2, 0),"")</f>
        <v/>
      </c>
      <c r="CQ159" s="71"/>
      <c r="CR159" s="79" t="str">
        <f>IFERROR(VLOOKUP(CQ159, MarginalDec!$A$2:$B$253, 2, 0),"")</f>
        <v/>
      </c>
      <c r="CS159" s="71"/>
      <c r="CT159" s="79" t="str">
        <f>IFERROR(VLOOKUP(CS159, MarginalDec!$A$2:$B$253, 2, 0),"")</f>
        <v/>
      </c>
      <c r="CU159" s="71"/>
      <c r="CV159" s="79" t="str">
        <f>IF(ISBLANK(CU159),"", IFERROR(VLOOKUP(CU159, Tooling!$A$2:$B$252, 2, 0),""))</f>
        <v/>
      </c>
      <c r="CW159" s="71"/>
      <c r="CX159" s="79" t="str">
        <f>IF(ISBLANK(CW159),"", IFERROR(VLOOKUP(CW159, Tooling!$A$2:$B$252, 2, 0),""))</f>
        <v/>
      </c>
      <c r="CY159" s="71"/>
      <c r="CZ159" s="79" t="str">
        <f>IF(ISBLANK(CY159),"", IFERROR(VLOOKUP(CY159, Repairs!$A$2:$B$252, 2, 0),""))</f>
        <v/>
      </c>
      <c r="DA159" s="77"/>
      <c r="DB159" s="71"/>
      <c r="DC159" s="79" t="str">
        <f>IFERROR(VLOOKUP(DB159, DatingReason!$A$2:$B$252, 2, 0),"")</f>
        <v/>
      </c>
      <c r="DD159" s="123" t="str">
        <f t="shared" si="39"/>
        <v/>
      </c>
      <c r="DF159" s="119" t="str">
        <f t="array" ref="DF159">IF(AND($B159&lt;&gt;"", $DE159&lt;&gt;"", $DE159&lt;&gt;"No"),MAX(IF($B159=PEOPLE!$B$4:$B$1000, PEOPLE!$Q$4:$Q$1000,""))+100,"")</f>
        <v/>
      </c>
      <c r="DG159" s="68"/>
      <c r="DH159" s="76">
        <f>COUNTIF(PEOPLE!B:B, MEMORIALS!B159)</f>
        <v>0</v>
      </c>
      <c r="DI159" s="82"/>
      <c r="DJ159" s="82"/>
      <c r="DK159" s="82"/>
      <c r="DL159" s="68"/>
      <c r="DM159" s="68"/>
      <c r="DN159" s="68"/>
      <c r="DO159" s="68"/>
      <c r="DP159" s="68"/>
    </row>
    <row r="160" spans="1:120" ht="15" customHeight="1" x14ac:dyDescent="0.25">
      <c r="A160" s="68"/>
      <c r="B160" s="69"/>
      <c r="C160" s="68"/>
      <c r="D160" s="68"/>
      <c r="E160" s="70" t="str">
        <f>IF(D160="","",VLOOKUP(D160,Denomination!$A$2:$B$50, 2, 0))</f>
        <v/>
      </c>
      <c r="F160" s="68"/>
      <c r="G160" s="71"/>
      <c r="H160" s="70" t="str">
        <f>IF(G160="","",VLOOKUP(G160,MCondition!$A$2:$B$50, 2, 0))</f>
        <v/>
      </c>
      <c r="I160" s="72"/>
      <c r="J160" s="71"/>
      <c r="K160" s="70" t="str">
        <f>IF(J160="","",VLOOKUP(J160,ICondition!$A$2:$B$50, 2, 0))</f>
        <v/>
      </c>
      <c r="L160" s="73"/>
      <c r="M160" s="73"/>
      <c r="N160" s="73"/>
      <c r="O160" s="73"/>
      <c r="P160" s="73"/>
      <c r="Q160" s="73"/>
      <c r="R160" s="78"/>
      <c r="S160" s="79" t="str">
        <f>IFERROR(VLOOKUP(R160,Material!$A$2:$B$59, 2, 0),"")</f>
        <v/>
      </c>
      <c r="T160" s="71"/>
      <c r="U160" s="79" t="str">
        <f>IFERROR(VLOOKUP(T160,Material!$A$2:$B$59, 2, 0),"")</f>
        <v/>
      </c>
      <c r="V160" s="71"/>
      <c r="W160" s="79" t="str">
        <f>IFERROR(VLOOKUP(V160,Material!$A$2:$B$59, 2, 0),"")</f>
        <v/>
      </c>
      <c r="X160" s="71"/>
      <c r="Y160" s="79" t="str">
        <f>IFERROR(VLOOKUP(X160,Material!$A$2:$B$59, 2, 0),"")</f>
        <v/>
      </c>
      <c r="Z160" s="71"/>
      <c r="AA160" s="79" t="str">
        <f>IFERROR(VLOOKUP(Z160,Material!$A$2:$B$59, 2, 0),"")</f>
        <v/>
      </c>
      <c r="AB160" s="74"/>
      <c r="AC160" s="75" t="e">
        <f t="shared" si="28"/>
        <v>#VALUE!</v>
      </c>
      <c r="AD160" s="75" t="e">
        <f t="shared" si="29"/>
        <v>#VALUE!</v>
      </c>
      <c r="AE160" s="75" t="e">
        <f t="shared" si="31"/>
        <v>#VALUE!</v>
      </c>
      <c r="AF160" s="75" t="e">
        <f t="shared" si="30"/>
        <v>#VALUE!</v>
      </c>
      <c r="AG160" s="75" t="e">
        <f t="shared" si="32"/>
        <v>#VALUE!</v>
      </c>
      <c r="AH160" s="75" t="e">
        <f t="shared" si="33"/>
        <v>#VALUE!</v>
      </c>
      <c r="AI160" s="75" t="e">
        <f t="shared" si="34"/>
        <v>#VALUE!</v>
      </c>
      <c r="AJ160" s="80" t="e">
        <f t="shared" si="35"/>
        <v>#VALUE!</v>
      </c>
      <c r="AK160" s="79" t="str">
        <f>(IFERROR(VLOOKUP(AB160,Categories!$A$2:$B$20,2,1),""))</f>
        <v/>
      </c>
      <c r="AL160" s="79" t="str">
        <f ca="1">IFERROR(VLOOKUP((HLOOKUP((VLOOKUP($AB160,Categories!$A$2:$F$20,3,1)), $AB$3:$AJ160, (ROW()-ROW($AB$3)+1), 0)), INDIRECT(VLOOKUP($AB160,Categories!$A$2:$F$20,6,1)),2,0),AK160)</f>
        <v/>
      </c>
      <c r="AM160" s="79" t="str">
        <f ca="1">IFERROR(VLOOKUP((HLOOKUP((VLOOKUP($AB160,Categories!$A$2:$F$20,4,1)),$AB$3:$AJ160,(ROW()-ROW($AB$3)+1),0)),INDIRECT(VLOOKUP($AB160,Categories!$A$2:$H$20,7,1)),2,0),"")</f>
        <v/>
      </c>
      <c r="AN160" s="79" t="str">
        <f ca="1">IFERROR(VLOOKUP((HLOOKUP((VLOOKUP($AB160,Categories!$A$2:$F$20,5,1)), $AB$3:$AJ160, (ROW()-ROW($AB$3)+1), 0)), INDIRECT(VLOOKUP($AB160,Categories!$A$2:$H$20,8,1)),2,0),"")</f>
        <v/>
      </c>
      <c r="AO160" s="79" t="str">
        <f t="shared" ca="1" si="36"/>
        <v/>
      </c>
      <c r="AP160" s="81"/>
      <c r="AQ160" s="70" t="str">
        <f>IFERROR(VLOOKUP(VALUE(MID(AP160,1,1)),AdditionalElements!$A$2:$B$50,2,0),"")</f>
        <v/>
      </c>
      <c r="AR160" s="70" t="str">
        <f>IFERROR(VLOOKUP(VALUE(MID(AP160,2,1)),AdditionalElements!$H$2:$I$50,2,0),"")</f>
        <v/>
      </c>
      <c r="AS160" s="70" t="str">
        <f>IFERROR(VLOOKUP(VALUE(MID(AP160,3,1)),AdditionalElements!$O$2:$P$50,2,0),"")</f>
        <v/>
      </c>
      <c r="AT160" s="70" t="str">
        <f>IFERROR(VLOOKUP(VALUE(MID(AP160,4,1)),AdditionalElements!$V$2:$W$50,2,0),"")</f>
        <v/>
      </c>
      <c r="AU160" s="71"/>
      <c r="AV160" s="79" t="str">
        <f>IFERROR(IF(VALUE(MID(AU160,1,1))=1, VLOOKUP(VALUE(MID(AU160,1,1)), TxtPanelShape!$A$2:$C$50, 3, 0), (IF(VALUE(MID(AU160,1,1))&gt;=7, VLOOKUP(VALUE(MID(AU160,1,1)), TxtPanelShape!$A$2:$C$50, 3, 0),VLOOKUP(VALUE(MID(AU160,1,2)),TxtPanelShape!$A$2:$C$50,3,0)))), "")</f>
        <v/>
      </c>
      <c r="AW160" s="79" t="str">
        <f>IFERROR(IF(VALUE(MID(AU160,1,1))=1, ", "&amp;VLOOKUP(VALUE(MID(AU160,2,1)), TxtPanelShape!$H$2:$I$50, 2, 0), IF(VALUE(MID(AU160,1,1))&gt;=7, ", "&amp;VLOOKUP(VALUE(MID(AU160,2,1)), TxtPanelShape!$H$2:$I$50, 2, 0),"")), "")</f>
        <v/>
      </c>
      <c r="AX160" s="79" t="str">
        <f>IFERROR(IF(VALUE(MID(AU160,1,1))=1, ", "&amp;VLOOKUP(VALUE(MID(AU160,3,1)), TxtPanelShape!$O$2:$P$50, 2, 0), IF(VALUE(MID(AU160,1,1))&gt;=7, ", "&amp;VLOOKUP(VALUE(MID(AU160,3,1)), TxtPanelShape!$O$2:$P$50, 2, 0),"")),"")</f>
        <v/>
      </c>
      <c r="AY160" s="79" t="str">
        <f>IFERROR("; "&amp;VLOOKUP(VALUE(MID(AU160,4,1)), TxtPanelShape!$V$2:$W$50,2,0),"")</f>
        <v/>
      </c>
      <c r="AZ160" s="79" t="str">
        <f t="shared" si="37"/>
        <v/>
      </c>
      <c r="BA160" s="71"/>
      <c r="BB160" s="79" t="str">
        <f>IFERROR(IF(VALUE(MID(BA160,1,1))=1, VLOOKUP(VALUE(MID(BA160,1,1)), TxtPanelShape!$A$2:$C$50, 3, 0), (IF(VALUE(MID(BA160,1,1))&gt;=7, VLOOKUP(VALUE(MID(BA160,1,1)), TxtPanelShape!$A$2:$C$50, 3, 0),VLOOKUP(VALUE(MID(BA160,1,2)),TxtPanelShape!$A$2:$C$50,3,0)))), "")</f>
        <v/>
      </c>
      <c r="BC160" s="79" t="str">
        <f>IFERROR(IF(VALUE(MID(BA160,1,1))=1, ", "&amp;VLOOKUP(VALUE(MID(BA160,2,1)), TxtPanelShape!$H$2:$I$50, 2, 0), IF(VALUE(MID(BA160,1,1))&gt;=7, ", "&amp;VLOOKUP(VALUE(MID(BA160,2,1)), TxtPanelShape!$H$2:$I$50, 2, 0),"")), "")</f>
        <v/>
      </c>
      <c r="BD160" s="79" t="str">
        <f>IFERROR(IF(VALUE(MID(BA160,1,1))=1, ", "&amp;VLOOKUP(VALUE(MID(BA160,3,1)), TxtPanelShape!$O$2:$P$50, 2, 0), IF(VALUE(MID(BA160,1,1))&gt;=7, ", "&amp;VLOOKUP(VALUE(MID(BA160,3,1)), TxtPanelShape!$O$2:$P$50, 2, 0),"")),"")</f>
        <v/>
      </c>
      <c r="BE160" s="79" t="str">
        <f>IFERROR("; "&amp;VLOOKUP(VALUE(MID(BA160,4,1)), TxtPanelShape!$V$2:$W$50,2,0),"")</f>
        <v/>
      </c>
      <c r="BF160" s="79" t="str">
        <f t="shared" si="38"/>
        <v/>
      </c>
      <c r="BG160" s="71"/>
      <c r="BH160" s="79" t="str">
        <f>IFERROR(VLOOKUP(BG160, TxtPanelDefinition!$A$2:$B$50, 2, 0),"")</f>
        <v/>
      </c>
      <c r="BI160" s="71"/>
      <c r="BJ160" s="79" t="str">
        <f>IFERROR(VLOOKUP(BI160, TxtPanelDefinition!$A$2:$B$50, 2, 0),"")</f>
        <v/>
      </c>
      <c r="BK160" s="71"/>
      <c r="BL160" s="79" t="str">
        <f>IFERROR(VLOOKUP(BK160, InscrTechniques!$A$2:$B$50, 2, 0),"")</f>
        <v/>
      </c>
      <c r="BM160" s="71"/>
      <c r="BN160" s="79" t="str">
        <f>IFERROR(VLOOKUP(BM160, InscrTechniques!$A$2:$B$50, 2, 0),"")</f>
        <v/>
      </c>
      <c r="BO160" s="71"/>
      <c r="BP160" s="79" t="str">
        <f>IFERROR(VLOOKUP(BO160, InscrTechniques!$A$2:$B$50, 2, 0),"")</f>
        <v/>
      </c>
      <c r="BQ160" s="71"/>
      <c r="BR160" s="79" t="str">
        <f>IFERROR(VLOOKUP(BQ160, InscrTechniques!$A$2:$B$50, 2, 0),"")</f>
        <v/>
      </c>
      <c r="BS160" s="71"/>
      <c r="BT160" s="79" t="str">
        <f>IFERROR(VLOOKUP(BS160, InscrTechniques!$A$2:$B$50, 2, 0),"")</f>
        <v/>
      </c>
      <c r="BU160" s="71"/>
      <c r="BV160" s="79" t="str">
        <f>IFERROR(VLOOKUP(BU160, InscrTechniques!$A$2:$B$50, 2, 0),"")</f>
        <v/>
      </c>
      <c r="BW160" s="125"/>
      <c r="BX160" s="79" t="str">
        <f>IFERROR(VLOOKUP(BW160, InscrTechniques!$A$2:$B$50, 2, 0),"")</f>
        <v/>
      </c>
      <c r="BY160" s="125"/>
      <c r="BZ160" s="79" t="str">
        <f>IFERROR(VLOOKUP(BY160, InscrTechniques!$A$2:$B$50, 2, 0),"")</f>
        <v/>
      </c>
      <c r="CA160" s="74"/>
      <c r="CB160" s="114" t="str">
        <f>IFERROR(VLOOKUP(CA160, LetterStyle!$A$2:$B$50, 2, 0),"")</f>
        <v/>
      </c>
      <c r="CC160" s="74"/>
      <c r="CD160" s="114" t="str">
        <f>IFERROR(VLOOKUP(CC160, LetterStyle!$A$2:$B$50, 2, 0),"")</f>
        <v/>
      </c>
      <c r="CE160" s="74"/>
      <c r="CF160" s="114" t="str">
        <f>IFERROR(VLOOKUP(CE160, LetterStyle!$A$2:$B$50, 2, 0),"")</f>
        <v/>
      </c>
      <c r="CG160" s="74"/>
      <c r="CH160" s="79" t="str">
        <f>IFERROR(VLOOKUP(CG160, LetterStyle!$A$2:$B$50, 2, 0),"")</f>
        <v/>
      </c>
      <c r="CI160" s="71"/>
      <c r="CJ160" s="79" t="str">
        <f>IFERROR(VLOOKUP(CI160, DecMotifs!$A$1:$B$306, 2, 0),"")</f>
        <v/>
      </c>
      <c r="CK160" s="71"/>
      <c r="CL160" s="79" t="str">
        <f>IFERROR(VLOOKUP(CK160, DecMotifs!$A$1:$B$306, 2, 0),"")</f>
        <v/>
      </c>
      <c r="CM160" s="71"/>
      <c r="CN160" s="79" t="str">
        <f>IFERROR(VLOOKUP(CM160, DecMotifs!$A$1:$B$306, 2, 0),"")</f>
        <v/>
      </c>
      <c r="CO160" s="71"/>
      <c r="CP160" s="79" t="str">
        <f>IFERROR(VLOOKUP(CO160, MarginalDec!$A$2:$B$253, 2, 0),"")</f>
        <v/>
      </c>
      <c r="CQ160" s="71"/>
      <c r="CR160" s="79" t="str">
        <f>IFERROR(VLOOKUP(CQ160, MarginalDec!$A$2:$B$253, 2, 0),"")</f>
        <v/>
      </c>
      <c r="CS160" s="71"/>
      <c r="CT160" s="79" t="str">
        <f>IFERROR(VLOOKUP(CS160, MarginalDec!$A$2:$B$253, 2, 0),"")</f>
        <v/>
      </c>
      <c r="CU160" s="71"/>
      <c r="CV160" s="79" t="str">
        <f>IF(ISBLANK(CU160),"", IFERROR(VLOOKUP(CU160, Tooling!$A$2:$B$252, 2, 0),""))</f>
        <v/>
      </c>
      <c r="CW160" s="71"/>
      <c r="CX160" s="79" t="str">
        <f>IF(ISBLANK(CW160),"", IFERROR(VLOOKUP(CW160, Tooling!$A$2:$B$252, 2, 0),""))</f>
        <v/>
      </c>
      <c r="CY160" s="71"/>
      <c r="CZ160" s="79" t="str">
        <f>IF(ISBLANK(CY160),"", IFERROR(VLOOKUP(CY160, Repairs!$A$2:$B$252, 2, 0),""))</f>
        <v/>
      </c>
      <c r="DA160" s="77"/>
      <c r="DB160" s="71"/>
      <c r="DC160" s="79" t="str">
        <f>IFERROR(VLOOKUP(DB160, DatingReason!$A$2:$B$252, 2, 0),"")</f>
        <v/>
      </c>
      <c r="DD160" s="123" t="str">
        <f t="shared" si="39"/>
        <v/>
      </c>
      <c r="DF160" s="119" t="str">
        <f t="array" ref="DF160">IF(AND($B160&lt;&gt;"", $DE160&lt;&gt;"", $DE160&lt;&gt;"No"),MAX(IF($B160=PEOPLE!$B$4:$B$1000, PEOPLE!$Q$4:$Q$1000,""))+100,"")</f>
        <v/>
      </c>
      <c r="DG160" s="68"/>
      <c r="DH160" s="76">
        <f>COUNTIF(PEOPLE!B:B, MEMORIALS!B160)</f>
        <v>0</v>
      </c>
      <c r="DI160" s="82"/>
      <c r="DJ160" s="82"/>
      <c r="DK160" s="82"/>
      <c r="DL160" s="68"/>
      <c r="DM160" s="68"/>
      <c r="DN160" s="68"/>
      <c r="DO160" s="68"/>
      <c r="DP160" s="68"/>
    </row>
    <row r="161" spans="1:120" ht="15" customHeight="1" x14ac:dyDescent="0.25">
      <c r="A161" s="68"/>
      <c r="B161" s="69"/>
      <c r="C161" s="68"/>
      <c r="D161" s="68"/>
      <c r="E161" s="70" t="str">
        <f>IF(D161="","",VLOOKUP(D161,Denomination!$A$2:$B$50, 2, 0))</f>
        <v/>
      </c>
      <c r="F161" s="68"/>
      <c r="G161" s="71"/>
      <c r="H161" s="70" t="str">
        <f>IF(G161="","",VLOOKUP(G161,MCondition!$A$2:$B$50, 2, 0))</f>
        <v/>
      </c>
      <c r="I161" s="72"/>
      <c r="J161" s="71"/>
      <c r="K161" s="70" t="str">
        <f>IF(J161="","",VLOOKUP(J161,ICondition!$A$2:$B$50, 2, 0))</f>
        <v/>
      </c>
      <c r="L161" s="73"/>
      <c r="M161" s="73"/>
      <c r="N161" s="73"/>
      <c r="O161" s="73"/>
      <c r="P161" s="73"/>
      <c r="Q161" s="73"/>
      <c r="R161" s="78"/>
      <c r="S161" s="79" t="str">
        <f>IFERROR(VLOOKUP(R161,Material!$A$2:$B$59, 2, 0),"")</f>
        <v/>
      </c>
      <c r="T161" s="71"/>
      <c r="U161" s="79" t="str">
        <f>IFERROR(VLOOKUP(T161,Material!$A$2:$B$59, 2, 0),"")</f>
        <v/>
      </c>
      <c r="V161" s="71"/>
      <c r="W161" s="79" t="str">
        <f>IFERROR(VLOOKUP(V161,Material!$A$2:$B$59, 2, 0),"")</f>
        <v/>
      </c>
      <c r="X161" s="71"/>
      <c r="Y161" s="79" t="str">
        <f>IFERROR(VLOOKUP(X161,Material!$A$2:$B$59, 2, 0),"")</f>
        <v/>
      </c>
      <c r="Z161" s="71"/>
      <c r="AA161" s="79" t="str">
        <f>IFERROR(VLOOKUP(Z161,Material!$A$2:$B$59, 2, 0),"")</f>
        <v/>
      </c>
      <c r="AB161" s="74"/>
      <c r="AC161" s="75" t="e">
        <f t="shared" si="28"/>
        <v>#VALUE!</v>
      </c>
      <c r="AD161" s="75" t="e">
        <f t="shared" si="29"/>
        <v>#VALUE!</v>
      </c>
      <c r="AE161" s="75" t="e">
        <f t="shared" si="31"/>
        <v>#VALUE!</v>
      </c>
      <c r="AF161" s="75" t="e">
        <f t="shared" si="30"/>
        <v>#VALUE!</v>
      </c>
      <c r="AG161" s="75" t="e">
        <f t="shared" si="32"/>
        <v>#VALUE!</v>
      </c>
      <c r="AH161" s="75" t="e">
        <f t="shared" si="33"/>
        <v>#VALUE!</v>
      </c>
      <c r="AI161" s="75" t="e">
        <f t="shared" si="34"/>
        <v>#VALUE!</v>
      </c>
      <c r="AJ161" s="80" t="e">
        <f t="shared" si="35"/>
        <v>#VALUE!</v>
      </c>
      <c r="AK161" s="79" t="str">
        <f>(IFERROR(VLOOKUP(AB161,Categories!$A$2:$B$20,2,1),""))</f>
        <v/>
      </c>
      <c r="AL161" s="79" t="str">
        <f ca="1">IFERROR(VLOOKUP((HLOOKUP((VLOOKUP($AB161,Categories!$A$2:$F$20,3,1)), $AB$3:$AJ161, (ROW()-ROW($AB$3)+1), 0)), INDIRECT(VLOOKUP($AB161,Categories!$A$2:$F$20,6,1)),2,0),AK161)</f>
        <v/>
      </c>
      <c r="AM161" s="79" t="str">
        <f ca="1">IFERROR(VLOOKUP((HLOOKUP((VLOOKUP($AB161,Categories!$A$2:$F$20,4,1)),$AB$3:$AJ161,(ROW()-ROW($AB$3)+1),0)),INDIRECT(VLOOKUP($AB161,Categories!$A$2:$H$20,7,1)),2,0),"")</f>
        <v/>
      </c>
      <c r="AN161" s="79" t="str">
        <f ca="1">IFERROR(VLOOKUP((HLOOKUP((VLOOKUP($AB161,Categories!$A$2:$F$20,5,1)), $AB$3:$AJ161, (ROW()-ROW($AB$3)+1), 0)), INDIRECT(VLOOKUP($AB161,Categories!$A$2:$H$20,8,1)),2,0),"")</f>
        <v/>
      </c>
      <c r="AO161" s="79" t="str">
        <f t="shared" ca="1" si="36"/>
        <v/>
      </c>
      <c r="AP161" s="81"/>
      <c r="AQ161" s="70" t="str">
        <f>IFERROR(VLOOKUP(VALUE(MID(AP161,1,1)),AdditionalElements!$A$2:$B$50,2,0),"")</f>
        <v/>
      </c>
      <c r="AR161" s="70" t="str">
        <f>IFERROR(VLOOKUP(VALUE(MID(AP161,2,1)),AdditionalElements!$H$2:$I$50,2,0),"")</f>
        <v/>
      </c>
      <c r="AS161" s="70" t="str">
        <f>IFERROR(VLOOKUP(VALUE(MID(AP161,3,1)),AdditionalElements!$O$2:$P$50,2,0),"")</f>
        <v/>
      </c>
      <c r="AT161" s="70" t="str">
        <f>IFERROR(VLOOKUP(VALUE(MID(AP161,4,1)),AdditionalElements!$V$2:$W$50,2,0),"")</f>
        <v/>
      </c>
      <c r="AU161" s="71"/>
      <c r="AV161" s="79" t="str">
        <f>IFERROR(IF(VALUE(MID(AU161,1,1))=1, VLOOKUP(VALUE(MID(AU161,1,1)), TxtPanelShape!$A$2:$C$50, 3, 0), (IF(VALUE(MID(AU161,1,1))&gt;=7, VLOOKUP(VALUE(MID(AU161,1,1)), TxtPanelShape!$A$2:$C$50, 3, 0),VLOOKUP(VALUE(MID(AU161,1,2)),TxtPanelShape!$A$2:$C$50,3,0)))), "")</f>
        <v/>
      </c>
      <c r="AW161" s="79" t="str">
        <f>IFERROR(IF(VALUE(MID(AU161,1,1))=1, ", "&amp;VLOOKUP(VALUE(MID(AU161,2,1)), TxtPanelShape!$H$2:$I$50, 2, 0), IF(VALUE(MID(AU161,1,1))&gt;=7, ", "&amp;VLOOKUP(VALUE(MID(AU161,2,1)), TxtPanelShape!$H$2:$I$50, 2, 0),"")), "")</f>
        <v/>
      </c>
      <c r="AX161" s="79" t="str">
        <f>IFERROR(IF(VALUE(MID(AU161,1,1))=1, ", "&amp;VLOOKUP(VALUE(MID(AU161,3,1)), TxtPanelShape!$O$2:$P$50, 2, 0), IF(VALUE(MID(AU161,1,1))&gt;=7, ", "&amp;VLOOKUP(VALUE(MID(AU161,3,1)), TxtPanelShape!$O$2:$P$50, 2, 0),"")),"")</f>
        <v/>
      </c>
      <c r="AY161" s="79" t="str">
        <f>IFERROR("; "&amp;VLOOKUP(VALUE(MID(AU161,4,1)), TxtPanelShape!$V$2:$W$50,2,0),"")</f>
        <v/>
      </c>
      <c r="AZ161" s="79" t="str">
        <f t="shared" si="37"/>
        <v/>
      </c>
      <c r="BA161" s="71"/>
      <c r="BB161" s="79" t="str">
        <f>IFERROR(IF(VALUE(MID(BA161,1,1))=1, VLOOKUP(VALUE(MID(BA161,1,1)), TxtPanelShape!$A$2:$C$50, 3, 0), (IF(VALUE(MID(BA161,1,1))&gt;=7, VLOOKUP(VALUE(MID(BA161,1,1)), TxtPanelShape!$A$2:$C$50, 3, 0),VLOOKUP(VALUE(MID(BA161,1,2)),TxtPanelShape!$A$2:$C$50,3,0)))), "")</f>
        <v/>
      </c>
      <c r="BC161" s="79" t="str">
        <f>IFERROR(IF(VALUE(MID(BA161,1,1))=1, ", "&amp;VLOOKUP(VALUE(MID(BA161,2,1)), TxtPanelShape!$H$2:$I$50, 2, 0), IF(VALUE(MID(BA161,1,1))&gt;=7, ", "&amp;VLOOKUP(VALUE(MID(BA161,2,1)), TxtPanelShape!$H$2:$I$50, 2, 0),"")), "")</f>
        <v/>
      </c>
      <c r="BD161" s="79" t="str">
        <f>IFERROR(IF(VALUE(MID(BA161,1,1))=1, ", "&amp;VLOOKUP(VALUE(MID(BA161,3,1)), TxtPanelShape!$O$2:$P$50, 2, 0), IF(VALUE(MID(BA161,1,1))&gt;=7, ", "&amp;VLOOKUP(VALUE(MID(BA161,3,1)), TxtPanelShape!$O$2:$P$50, 2, 0),"")),"")</f>
        <v/>
      </c>
      <c r="BE161" s="79" t="str">
        <f>IFERROR("; "&amp;VLOOKUP(VALUE(MID(BA161,4,1)), TxtPanelShape!$V$2:$W$50,2,0),"")</f>
        <v/>
      </c>
      <c r="BF161" s="79" t="str">
        <f t="shared" si="38"/>
        <v/>
      </c>
      <c r="BG161" s="71"/>
      <c r="BH161" s="79" t="str">
        <f>IFERROR(VLOOKUP(BG161, TxtPanelDefinition!$A$2:$B$50, 2, 0),"")</f>
        <v/>
      </c>
      <c r="BI161" s="71"/>
      <c r="BJ161" s="79" t="str">
        <f>IFERROR(VLOOKUP(BI161, TxtPanelDefinition!$A$2:$B$50, 2, 0),"")</f>
        <v/>
      </c>
      <c r="BK161" s="71"/>
      <c r="BL161" s="79" t="str">
        <f>IFERROR(VLOOKUP(BK161, InscrTechniques!$A$2:$B$50, 2, 0),"")</f>
        <v/>
      </c>
      <c r="BM161" s="71"/>
      <c r="BN161" s="79" t="str">
        <f>IFERROR(VLOOKUP(BM161, InscrTechniques!$A$2:$B$50, 2, 0),"")</f>
        <v/>
      </c>
      <c r="BO161" s="71"/>
      <c r="BP161" s="79" t="str">
        <f>IFERROR(VLOOKUP(BO161, InscrTechniques!$A$2:$B$50, 2, 0),"")</f>
        <v/>
      </c>
      <c r="BQ161" s="71"/>
      <c r="BR161" s="79" t="str">
        <f>IFERROR(VLOOKUP(BQ161, InscrTechniques!$A$2:$B$50, 2, 0),"")</f>
        <v/>
      </c>
      <c r="BS161" s="71"/>
      <c r="BT161" s="79" t="str">
        <f>IFERROR(VLOOKUP(BS161, InscrTechniques!$A$2:$B$50, 2, 0),"")</f>
        <v/>
      </c>
      <c r="BU161" s="71"/>
      <c r="BV161" s="79" t="str">
        <f>IFERROR(VLOOKUP(BU161, InscrTechniques!$A$2:$B$50, 2, 0),"")</f>
        <v/>
      </c>
      <c r="BW161" s="125"/>
      <c r="BX161" s="79" t="str">
        <f>IFERROR(VLOOKUP(BW161, InscrTechniques!$A$2:$B$50, 2, 0),"")</f>
        <v/>
      </c>
      <c r="BY161" s="125"/>
      <c r="BZ161" s="79" t="str">
        <f>IFERROR(VLOOKUP(BY161, InscrTechniques!$A$2:$B$50, 2, 0),"")</f>
        <v/>
      </c>
      <c r="CA161" s="74"/>
      <c r="CB161" s="114" t="str">
        <f>IFERROR(VLOOKUP(CA161, LetterStyle!$A$2:$B$50, 2, 0),"")</f>
        <v/>
      </c>
      <c r="CC161" s="74"/>
      <c r="CD161" s="114" t="str">
        <f>IFERROR(VLOOKUP(CC161, LetterStyle!$A$2:$B$50, 2, 0),"")</f>
        <v/>
      </c>
      <c r="CE161" s="74"/>
      <c r="CF161" s="114" t="str">
        <f>IFERROR(VLOOKUP(CE161, LetterStyle!$A$2:$B$50, 2, 0),"")</f>
        <v/>
      </c>
      <c r="CG161" s="74"/>
      <c r="CH161" s="79" t="str">
        <f>IFERROR(VLOOKUP(CG161, LetterStyle!$A$2:$B$50, 2, 0),"")</f>
        <v/>
      </c>
      <c r="CI161" s="71"/>
      <c r="CJ161" s="79" t="str">
        <f>IFERROR(VLOOKUP(CI161, DecMotifs!$A$1:$B$306, 2, 0),"")</f>
        <v/>
      </c>
      <c r="CK161" s="71"/>
      <c r="CL161" s="79" t="str">
        <f>IFERROR(VLOOKUP(CK161, DecMotifs!$A$1:$B$306, 2, 0),"")</f>
        <v/>
      </c>
      <c r="CM161" s="71"/>
      <c r="CN161" s="79" t="str">
        <f>IFERROR(VLOOKUP(CM161, DecMotifs!$A$1:$B$306, 2, 0),"")</f>
        <v/>
      </c>
      <c r="CO161" s="71"/>
      <c r="CP161" s="79" t="str">
        <f>IFERROR(VLOOKUP(CO161, MarginalDec!$A$2:$B$253, 2, 0),"")</f>
        <v/>
      </c>
      <c r="CQ161" s="71"/>
      <c r="CR161" s="79" t="str">
        <f>IFERROR(VLOOKUP(CQ161, MarginalDec!$A$2:$B$253, 2, 0),"")</f>
        <v/>
      </c>
      <c r="CS161" s="71"/>
      <c r="CT161" s="79" t="str">
        <f>IFERROR(VLOOKUP(CS161, MarginalDec!$A$2:$B$253, 2, 0),"")</f>
        <v/>
      </c>
      <c r="CU161" s="71"/>
      <c r="CV161" s="79" t="str">
        <f>IF(ISBLANK(CU161),"", IFERROR(VLOOKUP(CU161, Tooling!$A$2:$B$252, 2, 0),""))</f>
        <v/>
      </c>
      <c r="CW161" s="71"/>
      <c r="CX161" s="79" t="str">
        <f>IF(ISBLANK(CW161),"", IFERROR(VLOOKUP(CW161, Tooling!$A$2:$B$252, 2, 0),""))</f>
        <v/>
      </c>
      <c r="CY161" s="71"/>
      <c r="CZ161" s="79" t="str">
        <f>IF(ISBLANK(CY161),"", IFERROR(VLOOKUP(CY161, Repairs!$A$2:$B$252, 2, 0),""))</f>
        <v/>
      </c>
      <c r="DA161" s="77"/>
      <c r="DB161" s="71"/>
      <c r="DC161" s="79" t="str">
        <f>IFERROR(VLOOKUP(DB161, DatingReason!$A$2:$B$252, 2, 0),"")</f>
        <v/>
      </c>
      <c r="DD161" s="123" t="str">
        <f t="shared" si="39"/>
        <v/>
      </c>
      <c r="DF161" s="119" t="str">
        <f t="array" ref="DF161">IF(AND($B161&lt;&gt;"", $DE161&lt;&gt;"", $DE161&lt;&gt;"No"),MAX(IF($B161=PEOPLE!$B$4:$B$1000, PEOPLE!$Q$4:$Q$1000,""))+100,"")</f>
        <v/>
      </c>
      <c r="DG161" s="68"/>
      <c r="DH161" s="76">
        <f>COUNTIF(PEOPLE!B:B, MEMORIALS!B161)</f>
        <v>0</v>
      </c>
      <c r="DI161" s="82"/>
      <c r="DJ161" s="82"/>
      <c r="DK161" s="82"/>
      <c r="DL161" s="68"/>
      <c r="DM161" s="68"/>
      <c r="DN161" s="68"/>
      <c r="DO161" s="68"/>
      <c r="DP161" s="68"/>
    </row>
    <row r="162" spans="1:120" ht="15" customHeight="1" x14ac:dyDescent="0.25">
      <c r="A162" s="68"/>
      <c r="B162" s="69"/>
      <c r="C162" s="68"/>
      <c r="D162" s="68"/>
      <c r="E162" s="70" t="str">
        <f>IF(D162="","",VLOOKUP(D162,Denomination!$A$2:$B$50, 2, 0))</f>
        <v/>
      </c>
      <c r="F162" s="68"/>
      <c r="G162" s="71"/>
      <c r="H162" s="70" t="str">
        <f>IF(G162="","",VLOOKUP(G162,MCondition!$A$2:$B$50, 2, 0))</f>
        <v/>
      </c>
      <c r="I162" s="72"/>
      <c r="J162" s="71"/>
      <c r="K162" s="70" t="str">
        <f>IF(J162="","",VLOOKUP(J162,ICondition!$A$2:$B$50, 2, 0))</f>
        <v/>
      </c>
      <c r="L162" s="73"/>
      <c r="M162" s="73"/>
      <c r="N162" s="73"/>
      <c r="O162" s="73"/>
      <c r="P162" s="73"/>
      <c r="Q162" s="73"/>
      <c r="R162" s="78"/>
      <c r="S162" s="79" t="str">
        <f>IFERROR(VLOOKUP(R162,Material!$A$2:$B$59, 2, 0),"")</f>
        <v/>
      </c>
      <c r="T162" s="71"/>
      <c r="U162" s="79" t="str">
        <f>IFERROR(VLOOKUP(T162,Material!$A$2:$B$59, 2, 0),"")</f>
        <v/>
      </c>
      <c r="V162" s="71"/>
      <c r="W162" s="79" t="str">
        <f>IFERROR(VLOOKUP(V162,Material!$A$2:$B$59, 2, 0),"")</f>
        <v/>
      </c>
      <c r="X162" s="71"/>
      <c r="Y162" s="79" t="str">
        <f>IFERROR(VLOOKUP(X162,Material!$A$2:$B$59, 2, 0),"")</f>
        <v/>
      </c>
      <c r="Z162" s="71"/>
      <c r="AA162" s="79" t="str">
        <f>IFERROR(VLOOKUP(Z162,Material!$A$2:$B$59, 2, 0),"")</f>
        <v/>
      </c>
      <c r="AB162" s="74"/>
      <c r="AC162" s="75" t="e">
        <f t="shared" si="28"/>
        <v>#VALUE!</v>
      </c>
      <c r="AD162" s="75" t="e">
        <f t="shared" si="29"/>
        <v>#VALUE!</v>
      </c>
      <c r="AE162" s="75" t="e">
        <f t="shared" si="31"/>
        <v>#VALUE!</v>
      </c>
      <c r="AF162" s="75" t="e">
        <f t="shared" si="30"/>
        <v>#VALUE!</v>
      </c>
      <c r="AG162" s="75" t="e">
        <f t="shared" si="32"/>
        <v>#VALUE!</v>
      </c>
      <c r="AH162" s="75" t="e">
        <f t="shared" si="33"/>
        <v>#VALUE!</v>
      </c>
      <c r="AI162" s="75" t="e">
        <f t="shared" si="34"/>
        <v>#VALUE!</v>
      </c>
      <c r="AJ162" s="80" t="e">
        <f t="shared" si="35"/>
        <v>#VALUE!</v>
      </c>
      <c r="AK162" s="79" t="str">
        <f>(IFERROR(VLOOKUP(AB162,Categories!$A$2:$B$20,2,1),""))</f>
        <v/>
      </c>
      <c r="AL162" s="79" t="str">
        <f ca="1">IFERROR(VLOOKUP((HLOOKUP((VLOOKUP($AB162,Categories!$A$2:$F$20,3,1)), $AB$3:$AJ162, (ROW()-ROW($AB$3)+1), 0)), INDIRECT(VLOOKUP($AB162,Categories!$A$2:$F$20,6,1)),2,0),AK162)</f>
        <v/>
      </c>
      <c r="AM162" s="79" t="str">
        <f ca="1">IFERROR(VLOOKUP((HLOOKUP((VLOOKUP($AB162,Categories!$A$2:$F$20,4,1)),$AB$3:$AJ162,(ROW()-ROW($AB$3)+1),0)),INDIRECT(VLOOKUP($AB162,Categories!$A$2:$H$20,7,1)),2,0),"")</f>
        <v/>
      </c>
      <c r="AN162" s="79" t="str">
        <f ca="1">IFERROR(VLOOKUP((HLOOKUP((VLOOKUP($AB162,Categories!$A$2:$F$20,5,1)), $AB$3:$AJ162, (ROW()-ROW($AB$3)+1), 0)), INDIRECT(VLOOKUP($AB162,Categories!$A$2:$H$20,8,1)),2,0),"")</f>
        <v/>
      </c>
      <c r="AO162" s="79" t="str">
        <f t="shared" ca="1" si="36"/>
        <v/>
      </c>
      <c r="AP162" s="81"/>
      <c r="AQ162" s="70" t="str">
        <f>IFERROR(VLOOKUP(VALUE(MID(AP162,1,1)),AdditionalElements!$A$2:$B$50,2,0),"")</f>
        <v/>
      </c>
      <c r="AR162" s="70" t="str">
        <f>IFERROR(VLOOKUP(VALUE(MID(AP162,2,1)),AdditionalElements!$H$2:$I$50,2,0),"")</f>
        <v/>
      </c>
      <c r="AS162" s="70" t="str">
        <f>IFERROR(VLOOKUP(VALUE(MID(AP162,3,1)),AdditionalElements!$O$2:$P$50,2,0),"")</f>
        <v/>
      </c>
      <c r="AT162" s="70" t="str">
        <f>IFERROR(VLOOKUP(VALUE(MID(AP162,4,1)),AdditionalElements!$V$2:$W$50,2,0),"")</f>
        <v/>
      </c>
      <c r="AU162" s="71"/>
      <c r="AV162" s="79" t="str">
        <f>IFERROR(IF(VALUE(MID(AU162,1,1))=1, VLOOKUP(VALUE(MID(AU162,1,1)), TxtPanelShape!$A$2:$C$50, 3, 0), (IF(VALUE(MID(AU162,1,1))&gt;=7, VLOOKUP(VALUE(MID(AU162,1,1)), TxtPanelShape!$A$2:$C$50, 3, 0),VLOOKUP(VALUE(MID(AU162,1,2)),TxtPanelShape!$A$2:$C$50,3,0)))), "")</f>
        <v/>
      </c>
      <c r="AW162" s="79" t="str">
        <f>IFERROR(IF(VALUE(MID(AU162,1,1))=1, ", "&amp;VLOOKUP(VALUE(MID(AU162,2,1)), TxtPanelShape!$H$2:$I$50, 2, 0), IF(VALUE(MID(AU162,1,1))&gt;=7, ", "&amp;VLOOKUP(VALUE(MID(AU162,2,1)), TxtPanelShape!$H$2:$I$50, 2, 0),"")), "")</f>
        <v/>
      </c>
      <c r="AX162" s="79" t="str">
        <f>IFERROR(IF(VALUE(MID(AU162,1,1))=1, ", "&amp;VLOOKUP(VALUE(MID(AU162,3,1)), TxtPanelShape!$O$2:$P$50, 2, 0), IF(VALUE(MID(AU162,1,1))&gt;=7, ", "&amp;VLOOKUP(VALUE(MID(AU162,3,1)), TxtPanelShape!$O$2:$P$50, 2, 0),"")),"")</f>
        <v/>
      </c>
      <c r="AY162" s="79" t="str">
        <f>IFERROR("; "&amp;VLOOKUP(VALUE(MID(AU162,4,1)), TxtPanelShape!$V$2:$W$50,2,0),"")</f>
        <v/>
      </c>
      <c r="AZ162" s="79" t="str">
        <f t="shared" si="37"/>
        <v/>
      </c>
      <c r="BA162" s="71"/>
      <c r="BB162" s="79" t="str">
        <f>IFERROR(IF(VALUE(MID(BA162,1,1))=1, VLOOKUP(VALUE(MID(BA162,1,1)), TxtPanelShape!$A$2:$C$50, 3, 0), (IF(VALUE(MID(BA162,1,1))&gt;=7, VLOOKUP(VALUE(MID(BA162,1,1)), TxtPanelShape!$A$2:$C$50, 3, 0),VLOOKUP(VALUE(MID(BA162,1,2)),TxtPanelShape!$A$2:$C$50,3,0)))), "")</f>
        <v/>
      </c>
      <c r="BC162" s="79" t="str">
        <f>IFERROR(IF(VALUE(MID(BA162,1,1))=1, ", "&amp;VLOOKUP(VALUE(MID(BA162,2,1)), TxtPanelShape!$H$2:$I$50, 2, 0), IF(VALUE(MID(BA162,1,1))&gt;=7, ", "&amp;VLOOKUP(VALUE(MID(BA162,2,1)), TxtPanelShape!$H$2:$I$50, 2, 0),"")), "")</f>
        <v/>
      </c>
      <c r="BD162" s="79" t="str">
        <f>IFERROR(IF(VALUE(MID(BA162,1,1))=1, ", "&amp;VLOOKUP(VALUE(MID(BA162,3,1)), TxtPanelShape!$O$2:$P$50, 2, 0), IF(VALUE(MID(BA162,1,1))&gt;=7, ", "&amp;VLOOKUP(VALUE(MID(BA162,3,1)), TxtPanelShape!$O$2:$P$50, 2, 0),"")),"")</f>
        <v/>
      </c>
      <c r="BE162" s="79" t="str">
        <f>IFERROR("; "&amp;VLOOKUP(VALUE(MID(BA162,4,1)), TxtPanelShape!$V$2:$W$50,2,0),"")</f>
        <v/>
      </c>
      <c r="BF162" s="79" t="str">
        <f t="shared" si="38"/>
        <v/>
      </c>
      <c r="BG162" s="71"/>
      <c r="BH162" s="79" t="str">
        <f>IFERROR(VLOOKUP(BG162, TxtPanelDefinition!$A$2:$B$50, 2, 0),"")</f>
        <v/>
      </c>
      <c r="BI162" s="71"/>
      <c r="BJ162" s="79" t="str">
        <f>IFERROR(VLOOKUP(BI162, TxtPanelDefinition!$A$2:$B$50, 2, 0),"")</f>
        <v/>
      </c>
      <c r="BK162" s="71"/>
      <c r="BL162" s="79" t="str">
        <f>IFERROR(VLOOKUP(BK162, InscrTechniques!$A$2:$B$50, 2, 0),"")</f>
        <v/>
      </c>
      <c r="BM162" s="71"/>
      <c r="BN162" s="79" t="str">
        <f>IFERROR(VLOOKUP(BM162, InscrTechniques!$A$2:$B$50, 2, 0),"")</f>
        <v/>
      </c>
      <c r="BO162" s="71"/>
      <c r="BP162" s="79" t="str">
        <f>IFERROR(VLOOKUP(BO162, InscrTechniques!$A$2:$B$50, 2, 0),"")</f>
        <v/>
      </c>
      <c r="BQ162" s="71"/>
      <c r="BR162" s="79" t="str">
        <f>IFERROR(VLOOKUP(BQ162, InscrTechniques!$A$2:$B$50, 2, 0),"")</f>
        <v/>
      </c>
      <c r="BS162" s="71"/>
      <c r="BT162" s="79" t="str">
        <f>IFERROR(VLOOKUP(BS162, InscrTechniques!$A$2:$B$50, 2, 0),"")</f>
        <v/>
      </c>
      <c r="BU162" s="71"/>
      <c r="BV162" s="79" t="str">
        <f>IFERROR(VLOOKUP(BU162, InscrTechniques!$A$2:$B$50, 2, 0),"")</f>
        <v/>
      </c>
      <c r="BW162" s="125"/>
      <c r="BX162" s="79" t="str">
        <f>IFERROR(VLOOKUP(BW162, InscrTechniques!$A$2:$B$50, 2, 0),"")</f>
        <v/>
      </c>
      <c r="BY162" s="125"/>
      <c r="BZ162" s="79" t="str">
        <f>IFERROR(VLOOKUP(BY162, InscrTechniques!$A$2:$B$50, 2, 0),"")</f>
        <v/>
      </c>
      <c r="CA162" s="74"/>
      <c r="CB162" s="114" t="str">
        <f>IFERROR(VLOOKUP(CA162, LetterStyle!$A$2:$B$50, 2, 0),"")</f>
        <v/>
      </c>
      <c r="CC162" s="74"/>
      <c r="CD162" s="114" t="str">
        <f>IFERROR(VLOOKUP(CC162, LetterStyle!$A$2:$B$50, 2, 0),"")</f>
        <v/>
      </c>
      <c r="CE162" s="74"/>
      <c r="CF162" s="114" t="str">
        <f>IFERROR(VLOOKUP(CE162, LetterStyle!$A$2:$B$50, 2, 0),"")</f>
        <v/>
      </c>
      <c r="CG162" s="74"/>
      <c r="CH162" s="79" t="str">
        <f>IFERROR(VLOOKUP(CG162, LetterStyle!$A$2:$B$50, 2, 0),"")</f>
        <v/>
      </c>
      <c r="CI162" s="71"/>
      <c r="CJ162" s="79" t="str">
        <f>IFERROR(VLOOKUP(CI162, DecMotifs!$A$1:$B$306, 2, 0),"")</f>
        <v/>
      </c>
      <c r="CK162" s="71"/>
      <c r="CL162" s="79" t="str">
        <f>IFERROR(VLOOKUP(CK162, DecMotifs!$A$1:$B$306, 2, 0),"")</f>
        <v/>
      </c>
      <c r="CM162" s="71"/>
      <c r="CN162" s="79" t="str">
        <f>IFERROR(VLOOKUP(CM162, DecMotifs!$A$1:$B$306, 2, 0),"")</f>
        <v/>
      </c>
      <c r="CO162" s="71"/>
      <c r="CP162" s="79" t="str">
        <f>IFERROR(VLOOKUP(CO162, MarginalDec!$A$2:$B$253, 2, 0),"")</f>
        <v/>
      </c>
      <c r="CQ162" s="71"/>
      <c r="CR162" s="79" t="str">
        <f>IFERROR(VLOOKUP(CQ162, MarginalDec!$A$2:$B$253, 2, 0),"")</f>
        <v/>
      </c>
      <c r="CS162" s="71"/>
      <c r="CT162" s="79" t="str">
        <f>IFERROR(VLOOKUP(CS162, MarginalDec!$A$2:$B$253, 2, 0),"")</f>
        <v/>
      </c>
      <c r="CU162" s="71"/>
      <c r="CV162" s="79" t="str">
        <f>IF(ISBLANK(CU162),"", IFERROR(VLOOKUP(CU162, Tooling!$A$2:$B$252, 2, 0),""))</f>
        <v/>
      </c>
      <c r="CW162" s="71"/>
      <c r="CX162" s="79" t="str">
        <f>IF(ISBLANK(CW162),"", IFERROR(VLOOKUP(CW162, Tooling!$A$2:$B$252, 2, 0),""))</f>
        <v/>
      </c>
      <c r="CY162" s="71"/>
      <c r="CZ162" s="79" t="str">
        <f>IF(ISBLANK(CY162),"", IFERROR(VLOOKUP(CY162, Repairs!$A$2:$B$252, 2, 0),""))</f>
        <v/>
      </c>
      <c r="DA162" s="77"/>
      <c r="DB162" s="71"/>
      <c r="DC162" s="79" t="str">
        <f>IFERROR(VLOOKUP(DB162, DatingReason!$A$2:$B$252, 2, 0),"")</f>
        <v/>
      </c>
      <c r="DD162" s="123" t="str">
        <f t="shared" si="39"/>
        <v/>
      </c>
      <c r="DF162" s="119" t="str">
        <f t="array" ref="DF162">IF(AND($B162&lt;&gt;"", $DE162&lt;&gt;"", $DE162&lt;&gt;"No"),MAX(IF($B162=PEOPLE!$B$4:$B$1000, PEOPLE!$Q$4:$Q$1000,""))+100,"")</f>
        <v/>
      </c>
      <c r="DG162" s="68"/>
      <c r="DH162" s="76">
        <f>COUNTIF(PEOPLE!B:B, MEMORIALS!B162)</f>
        <v>0</v>
      </c>
      <c r="DI162" s="82"/>
      <c r="DJ162" s="82"/>
      <c r="DK162" s="82"/>
      <c r="DL162" s="68"/>
      <c r="DM162" s="68"/>
      <c r="DN162" s="68"/>
      <c r="DO162" s="68"/>
      <c r="DP162" s="68"/>
    </row>
    <row r="163" spans="1:120" ht="15" customHeight="1" x14ac:dyDescent="0.25">
      <c r="A163" s="68"/>
      <c r="B163" s="69"/>
      <c r="C163" s="68"/>
      <c r="D163" s="68"/>
      <c r="E163" s="70" t="str">
        <f>IF(D163="","",VLOOKUP(D163,Denomination!$A$2:$B$50, 2, 0))</f>
        <v/>
      </c>
      <c r="F163" s="68"/>
      <c r="G163" s="71"/>
      <c r="H163" s="70" t="str">
        <f>IF(G163="","",VLOOKUP(G163,MCondition!$A$2:$B$50, 2, 0))</f>
        <v/>
      </c>
      <c r="I163" s="72"/>
      <c r="J163" s="71"/>
      <c r="K163" s="70" t="str">
        <f>IF(J163="","",VLOOKUP(J163,ICondition!$A$2:$B$50, 2, 0))</f>
        <v/>
      </c>
      <c r="L163" s="73"/>
      <c r="M163" s="73"/>
      <c r="N163" s="73"/>
      <c r="O163" s="73"/>
      <c r="P163" s="73"/>
      <c r="Q163" s="73"/>
      <c r="R163" s="78"/>
      <c r="S163" s="79" t="str">
        <f>IFERROR(VLOOKUP(R163,Material!$A$2:$B$59, 2, 0),"")</f>
        <v/>
      </c>
      <c r="T163" s="71"/>
      <c r="U163" s="79" t="str">
        <f>IFERROR(VLOOKUP(T163,Material!$A$2:$B$59, 2, 0),"")</f>
        <v/>
      </c>
      <c r="V163" s="71"/>
      <c r="W163" s="79" t="str">
        <f>IFERROR(VLOOKUP(V163,Material!$A$2:$B$59, 2, 0),"")</f>
        <v/>
      </c>
      <c r="X163" s="71"/>
      <c r="Y163" s="79" t="str">
        <f>IFERROR(VLOOKUP(X163,Material!$A$2:$B$59, 2, 0),"")</f>
        <v/>
      </c>
      <c r="Z163" s="71"/>
      <c r="AA163" s="79" t="str">
        <f>IFERROR(VLOOKUP(Z163,Material!$A$2:$B$59, 2, 0),"")</f>
        <v/>
      </c>
      <c r="AB163" s="74"/>
      <c r="AC163" s="75" t="e">
        <f t="shared" si="28"/>
        <v>#VALUE!</v>
      </c>
      <c r="AD163" s="75" t="e">
        <f t="shared" si="29"/>
        <v>#VALUE!</v>
      </c>
      <c r="AE163" s="75" t="e">
        <f t="shared" si="31"/>
        <v>#VALUE!</v>
      </c>
      <c r="AF163" s="75" t="e">
        <f t="shared" si="30"/>
        <v>#VALUE!</v>
      </c>
      <c r="AG163" s="75" t="e">
        <f t="shared" si="32"/>
        <v>#VALUE!</v>
      </c>
      <c r="AH163" s="75" t="e">
        <f t="shared" si="33"/>
        <v>#VALUE!</v>
      </c>
      <c r="AI163" s="75" t="e">
        <f t="shared" si="34"/>
        <v>#VALUE!</v>
      </c>
      <c r="AJ163" s="80" t="e">
        <f t="shared" si="35"/>
        <v>#VALUE!</v>
      </c>
      <c r="AK163" s="79" t="str">
        <f>(IFERROR(VLOOKUP(AB163,Categories!$A$2:$B$20,2,1),""))</f>
        <v/>
      </c>
      <c r="AL163" s="79" t="str">
        <f ca="1">IFERROR(VLOOKUP((HLOOKUP((VLOOKUP($AB163,Categories!$A$2:$F$20,3,1)), $AB$3:$AJ163, (ROW()-ROW($AB$3)+1), 0)), INDIRECT(VLOOKUP($AB163,Categories!$A$2:$F$20,6,1)),2,0),AK163)</f>
        <v/>
      </c>
      <c r="AM163" s="79" t="str">
        <f ca="1">IFERROR(VLOOKUP((HLOOKUP((VLOOKUP($AB163,Categories!$A$2:$F$20,4,1)),$AB$3:$AJ163,(ROW()-ROW($AB$3)+1),0)),INDIRECT(VLOOKUP($AB163,Categories!$A$2:$H$20,7,1)),2,0),"")</f>
        <v/>
      </c>
      <c r="AN163" s="79" t="str">
        <f ca="1">IFERROR(VLOOKUP((HLOOKUP((VLOOKUP($AB163,Categories!$A$2:$F$20,5,1)), $AB$3:$AJ163, (ROW()-ROW($AB$3)+1), 0)), INDIRECT(VLOOKUP($AB163,Categories!$A$2:$H$20,8,1)),2,0),"")</f>
        <v/>
      </c>
      <c r="AO163" s="79" t="str">
        <f t="shared" ca="1" si="36"/>
        <v/>
      </c>
      <c r="AP163" s="81"/>
      <c r="AQ163" s="70" t="str">
        <f>IFERROR(VLOOKUP(VALUE(MID(AP163,1,1)),AdditionalElements!$A$2:$B$50,2,0),"")</f>
        <v/>
      </c>
      <c r="AR163" s="70" t="str">
        <f>IFERROR(VLOOKUP(VALUE(MID(AP163,2,1)),AdditionalElements!$H$2:$I$50,2,0),"")</f>
        <v/>
      </c>
      <c r="AS163" s="70" t="str">
        <f>IFERROR(VLOOKUP(VALUE(MID(AP163,3,1)),AdditionalElements!$O$2:$P$50,2,0),"")</f>
        <v/>
      </c>
      <c r="AT163" s="70" t="str">
        <f>IFERROR(VLOOKUP(VALUE(MID(AP163,4,1)),AdditionalElements!$V$2:$W$50,2,0),"")</f>
        <v/>
      </c>
      <c r="AU163" s="71"/>
      <c r="AV163" s="79" t="str">
        <f>IFERROR(IF(VALUE(MID(AU163,1,1))=1, VLOOKUP(VALUE(MID(AU163,1,1)), TxtPanelShape!$A$2:$C$50, 3, 0), (IF(VALUE(MID(AU163,1,1))&gt;=7, VLOOKUP(VALUE(MID(AU163,1,1)), TxtPanelShape!$A$2:$C$50, 3, 0),VLOOKUP(VALUE(MID(AU163,1,2)),TxtPanelShape!$A$2:$C$50,3,0)))), "")</f>
        <v/>
      </c>
      <c r="AW163" s="79" t="str">
        <f>IFERROR(IF(VALUE(MID(AU163,1,1))=1, ", "&amp;VLOOKUP(VALUE(MID(AU163,2,1)), TxtPanelShape!$H$2:$I$50, 2, 0), IF(VALUE(MID(AU163,1,1))&gt;=7, ", "&amp;VLOOKUP(VALUE(MID(AU163,2,1)), TxtPanelShape!$H$2:$I$50, 2, 0),"")), "")</f>
        <v/>
      </c>
      <c r="AX163" s="79" t="str">
        <f>IFERROR(IF(VALUE(MID(AU163,1,1))=1, ", "&amp;VLOOKUP(VALUE(MID(AU163,3,1)), TxtPanelShape!$O$2:$P$50, 2, 0), IF(VALUE(MID(AU163,1,1))&gt;=7, ", "&amp;VLOOKUP(VALUE(MID(AU163,3,1)), TxtPanelShape!$O$2:$P$50, 2, 0),"")),"")</f>
        <v/>
      </c>
      <c r="AY163" s="79" t="str">
        <f>IFERROR("; "&amp;VLOOKUP(VALUE(MID(AU163,4,1)), TxtPanelShape!$V$2:$W$50,2,0),"")</f>
        <v/>
      </c>
      <c r="AZ163" s="79" t="str">
        <f t="shared" si="37"/>
        <v/>
      </c>
      <c r="BA163" s="71"/>
      <c r="BB163" s="79" t="str">
        <f>IFERROR(IF(VALUE(MID(BA163,1,1))=1, VLOOKUP(VALUE(MID(BA163,1,1)), TxtPanelShape!$A$2:$C$50, 3, 0), (IF(VALUE(MID(BA163,1,1))&gt;=7, VLOOKUP(VALUE(MID(BA163,1,1)), TxtPanelShape!$A$2:$C$50, 3, 0),VLOOKUP(VALUE(MID(BA163,1,2)),TxtPanelShape!$A$2:$C$50,3,0)))), "")</f>
        <v/>
      </c>
      <c r="BC163" s="79" t="str">
        <f>IFERROR(IF(VALUE(MID(BA163,1,1))=1, ", "&amp;VLOOKUP(VALUE(MID(BA163,2,1)), TxtPanelShape!$H$2:$I$50, 2, 0), IF(VALUE(MID(BA163,1,1))&gt;=7, ", "&amp;VLOOKUP(VALUE(MID(BA163,2,1)), TxtPanelShape!$H$2:$I$50, 2, 0),"")), "")</f>
        <v/>
      </c>
      <c r="BD163" s="79" t="str">
        <f>IFERROR(IF(VALUE(MID(BA163,1,1))=1, ", "&amp;VLOOKUP(VALUE(MID(BA163,3,1)), TxtPanelShape!$O$2:$P$50, 2, 0), IF(VALUE(MID(BA163,1,1))&gt;=7, ", "&amp;VLOOKUP(VALUE(MID(BA163,3,1)), TxtPanelShape!$O$2:$P$50, 2, 0),"")),"")</f>
        <v/>
      </c>
      <c r="BE163" s="79" t="str">
        <f>IFERROR("; "&amp;VLOOKUP(VALUE(MID(BA163,4,1)), TxtPanelShape!$V$2:$W$50,2,0),"")</f>
        <v/>
      </c>
      <c r="BF163" s="79" t="str">
        <f t="shared" si="38"/>
        <v/>
      </c>
      <c r="BG163" s="71"/>
      <c r="BH163" s="79" t="str">
        <f>IFERROR(VLOOKUP(BG163, TxtPanelDefinition!$A$2:$B$50, 2, 0),"")</f>
        <v/>
      </c>
      <c r="BI163" s="71"/>
      <c r="BJ163" s="79" t="str">
        <f>IFERROR(VLOOKUP(BI163, TxtPanelDefinition!$A$2:$B$50, 2, 0),"")</f>
        <v/>
      </c>
      <c r="BK163" s="71"/>
      <c r="BL163" s="79" t="str">
        <f>IFERROR(VLOOKUP(BK163, InscrTechniques!$A$2:$B$50, 2, 0),"")</f>
        <v/>
      </c>
      <c r="BM163" s="71"/>
      <c r="BN163" s="79" t="str">
        <f>IFERROR(VLOOKUP(BM163, InscrTechniques!$A$2:$B$50, 2, 0),"")</f>
        <v/>
      </c>
      <c r="BO163" s="71"/>
      <c r="BP163" s="79" t="str">
        <f>IFERROR(VLOOKUP(BO163, InscrTechniques!$A$2:$B$50, 2, 0),"")</f>
        <v/>
      </c>
      <c r="BQ163" s="71"/>
      <c r="BR163" s="79" t="str">
        <f>IFERROR(VLOOKUP(BQ163, InscrTechniques!$A$2:$B$50, 2, 0),"")</f>
        <v/>
      </c>
      <c r="BS163" s="71"/>
      <c r="BT163" s="79" t="str">
        <f>IFERROR(VLOOKUP(BS163, InscrTechniques!$A$2:$B$50, 2, 0),"")</f>
        <v/>
      </c>
      <c r="BU163" s="71"/>
      <c r="BV163" s="79" t="str">
        <f>IFERROR(VLOOKUP(BU163, InscrTechniques!$A$2:$B$50, 2, 0),"")</f>
        <v/>
      </c>
      <c r="BW163" s="125"/>
      <c r="BX163" s="79" t="str">
        <f>IFERROR(VLOOKUP(BW163, InscrTechniques!$A$2:$B$50, 2, 0),"")</f>
        <v/>
      </c>
      <c r="BY163" s="125"/>
      <c r="BZ163" s="79" t="str">
        <f>IFERROR(VLOOKUP(BY163, InscrTechniques!$A$2:$B$50, 2, 0),"")</f>
        <v/>
      </c>
      <c r="CA163" s="74"/>
      <c r="CB163" s="114" t="str">
        <f>IFERROR(VLOOKUP(CA163, LetterStyle!$A$2:$B$50, 2, 0),"")</f>
        <v/>
      </c>
      <c r="CC163" s="74"/>
      <c r="CD163" s="114" t="str">
        <f>IFERROR(VLOOKUP(CC163, LetterStyle!$A$2:$B$50, 2, 0),"")</f>
        <v/>
      </c>
      <c r="CE163" s="74"/>
      <c r="CF163" s="114" t="str">
        <f>IFERROR(VLOOKUP(CE163, LetterStyle!$A$2:$B$50, 2, 0),"")</f>
        <v/>
      </c>
      <c r="CG163" s="74"/>
      <c r="CH163" s="79" t="str">
        <f>IFERROR(VLOOKUP(CG163, LetterStyle!$A$2:$B$50, 2, 0),"")</f>
        <v/>
      </c>
      <c r="CI163" s="71"/>
      <c r="CJ163" s="79" t="str">
        <f>IFERROR(VLOOKUP(CI163, DecMotifs!$A$1:$B$306, 2, 0),"")</f>
        <v/>
      </c>
      <c r="CK163" s="71"/>
      <c r="CL163" s="79" t="str">
        <f>IFERROR(VLOOKUP(CK163, DecMotifs!$A$1:$B$306, 2, 0),"")</f>
        <v/>
      </c>
      <c r="CM163" s="71"/>
      <c r="CN163" s="79" t="str">
        <f>IFERROR(VLOOKUP(CM163, DecMotifs!$A$1:$B$306, 2, 0),"")</f>
        <v/>
      </c>
      <c r="CO163" s="71"/>
      <c r="CP163" s="79" t="str">
        <f>IFERROR(VLOOKUP(CO163, MarginalDec!$A$2:$B$253, 2, 0),"")</f>
        <v/>
      </c>
      <c r="CQ163" s="71"/>
      <c r="CR163" s="79" t="str">
        <f>IFERROR(VLOOKUP(CQ163, MarginalDec!$A$2:$B$253, 2, 0),"")</f>
        <v/>
      </c>
      <c r="CS163" s="71"/>
      <c r="CT163" s="79" t="str">
        <f>IFERROR(VLOOKUP(CS163, MarginalDec!$A$2:$B$253, 2, 0),"")</f>
        <v/>
      </c>
      <c r="CU163" s="71"/>
      <c r="CV163" s="79" t="str">
        <f>IF(ISBLANK(CU163),"", IFERROR(VLOOKUP(CU163, Tooling!$A$2:$B$252, 2, 0),""))</f>
        <v/>
      </c>
      <c r="CW163" s="71"/>
      <c r="CX163" s="79" t="str">
        <f>IF(ISBLANK(CW163),"", IFERROR(VLOOKUP(CW163, Tooling!$A$2:$B$252, 2, 0),""))</f>
        <v/>
      </c>
      <c r="CY163" s="71"/>
      <c r="CZ163" s="79" t="str">
        <f>IF(ISBLANK(CY163),"", IFERROR(VLOOKUP(CY163, Repairs!$A$2:$B$252, 2, 0),""))</f>
        <v/>
      </c>
      <c r="DA163" s="77"/>
      <c r="DB163" s="71"/>
      <c r="DC163" s="79" t="str">
        <f>IFERROR(VLOOKUP(DB163, DatingReason!$A$2:$B$252, 2, 0),"")</f>
        <v/>
      </c>
      <c r="DD163" s="123" t="str">
        <f t="shared" si="39"/>
        <v/>
      </c>
      <c r="DF163" s="119" t="str">
        <f t="array" ref="DF163">IF(AND($B163&lt;&gt;"", $DE163&lt;&gt;"", $DE163&lt;&gt;"No"),MAX(IF($B163=PEOPLE!$B$4:$B$1000, PEOPLE!$Q$4:$Q$1000,""))+100,"")</f>
        <v/>
      </c>
      <c r="DG163" s="68"/>
      <c r="DH163" s="76">
        <f>COUNTIF(PEOPLE!B:B, MEMORIALS!B163)</f>
        <v>0</v>
      </c>
      <c r="DI163" s="82"/>
      <c r="DJ163" s="82"/>
      <c r="DK163" s="82"/>
      <c r="DL163" s="68"/>
      <c r="DM163" s="68"/>
      <c r="DN163" s="68"/>
      <c r="DO163" s="68"/>
      <c r="DP163" s="68"/>
    </row>
    <row r="164" spans="1:120" ht="15" customHeight="1" x14ac:dyDescent="0.25">
      <c r="A164" s="68"/>
      <c r="B164" s="69"/>
      <c r="C164" s="68"/>
      <c r="D164" s="68"/>
      <c r="E164" s="70" t="str">
        <f>IF(D164="","",VLOOKUP(D164,Denomination!$A$2:$B$50, 2, 0))</f>
        <v/>
      </c>
      <c r="F164" s="68"/>
      <c r="G164" s="71"/>
      <c r="H164" s="70" t="str">
        <f>IF(G164="","",VLOOKUP(G164,MCondition!$A$2:$B$50, 2, 0))</f>
        <v/>
      </c>
      <c r="I164" s="72"/>
      <c r="J164" s="71"/>
      <c r="K164" s="70" t="str">
        <f>IF(J164="","",VLOOKUP(J164,ICondition!$A$2:$B$50, 2, 0))</f>
        <v/>
      </c>
      <c r="L164" s="73"/>
      <c r="M164" s="73"/>
      <c r="N164" s="73"/>
      <c r="O164" s="73"/>
      <c r="P164" s="73"/>
      <c r="Q164" s="73"/>
      <c r="R164" s="78"/>
      <c r="S164" s="79" t="str">
        <f>IFERROR(VLOOKUP(R164,Material!$A$2:$B$59, 2, 0),"")</f>
        <v/>
      </c>
      <c r="T164" s="71"/>
      <c r="U164" s="79" t="str">
        <f>IFERROR(VLOOKUP(T164,Material!$A$2:$B$59, 2, 0),"")</f>
        <v/>
      </c>
      <c r="V164" s="71"/>
      <c r="W164" s="79" t="str">
        <f>IFERROR(VLOOKUP(V164,Material!$A$2:$B$59, 2, 0),"")</f>
        <v/>
      </c>
      <c r="X164" s="71"/>
      <c r="Y164" s="79" t="str">
        <f>IFERROR(VLOOKUP(X164,Material!$A$2:$B$59, 2, 0),"")</f>
        <v/>
      </c>
      <c r="Z164" s="71"/>
      <c r="AA164" s="79" t="str">
        <f>IFERROR(VLOOKUP(Z164,Material!$A$2:$B$59, 2, 0),"")</f>
        <v/>
      </c>
      <c r="AB164" s="74"/>
      <c r="AC164" s="75" t="e">
        <f t="shared" si="28"/>
        <v>#VALUE!</v>
      </c>
      <c r="AD164" s="75" t="e">
        <f t="shared" si="29"/>
        <v>#VALUE!</v>
      </c>
      <c r="AE164" s="75" t="e">
        <f t="shared" si="31"/>
        <v>#VALUE!</v>
      </c>
      <c r="AF164" s="75" t="e">
        <f t="shared" si="30"/>
        <v>#VALUE!</v>
      </c>
      <c r="AG164" s="75" t="e">
        <f t="shared" si="32"/>
        <v>#VALUE!</v>
      </c>
      <c r="AH164" s="75" t="e">
        <f t="shared" si="33"/>
        <v>#VALUE!</v>
      </c>
      <c r="AI164" s="75" t="e">
        <f t="shared" si="34"/>
        <v>#VALUE!</v>
      </c>
      <c r="AJ164" s="80" t="e">
        <f t="shared" si="35"/>
        <v>#VALUE!</v>
      </c>
      <c r="AK164" s="79" t="str">
        <f>(IFERROR(VLOOKUP(AB164,Categories!$A$2:$B$20,2,1),""))</f>
        <v/>
      </c>
      <c r="AL164" s="79" t="str">
        <f ca="1">IFERROR(VLOOKUP((HLOOKUP((VLOOKUP($AB164,Categories!$A$2:$F$20,3,1)), $AB$3:$AJ164, (ROW()-ROW($AB$3)+1), 0)), INDIRECT(VLOOKUP($AB164,Categories!$A$2:$F$20,6,1)),2,0),AK164)</f>
        <v/>
      </c>
      <c r="AM164" s="79" t="str">
        <f ca="1">IFERROR(VLOOKUP((HLOOKUP((VLOOKUP($AB164,Categories!$A$2:$F$20,4,1)),$AB$3:$AJ164,(ROW()-ROW($AB$3)+1),0)),INDIRECT(VLOOKUP($AB164,Categories!$A$2:$H$20,7,1)),2,0),"")</f>
        <v/>
      </c>
      <c r="AN164" s="79" t="str">
        <f ca="1">IFERROR(VLOOKUP((HLOOKUP((VLOOKUP($AB164,Categories!$A$2:$F$20,5,1)), $AB$3:$AJ164, (ROW()-ROW($AB$3)+1), 0)), INDIRECT(VLOOKUP($AB164,Categories!$A$2:$H$20,8,1)),2,0),"")</f>
        <v/>
      </c>
      <c r="AO164" s="79" t="str">
        <f t="shared" ca="1" si="36"/>
        <v/>
      </c>
      <c r="AP164" s="81"/>
      <c r="AQ164" s="70" t="str">
        <f>IFERROR(VLOOKUP(VALUE(MID(AP164,1,1)),AdditionalElements!$A$2:$B$50,2,0),"")</f>
        <v/>
      </c>
      <c r="AR164" s="70" t="str">
        <f>IFERROR(VLOOKUP(VALUE(MID(AP164,2,1)),AdditionalElements!$H$2:$I$50,2,0),"")</f>
        <v/>
      </c>
      <c r="AS164" s="70" t="str">
        <f>IFERROR(VLOOKUP(VALUE(MID(AP164,3,1)),AdditionalElements!$O$2:$P$50,2,0),"")</f>
        <v/>
      </c>
      <c r="AT164" s="70" t="str">
        <f>IFERROR(VLOOKUP(VALUE(MID(AP164,4,1)),AdditionalElements!$V$2:$W$50,2,0),"")</f>
        <v/>
      </c>
      <c r="AU164" s="71"/>
      <c r="AV164" s="79" t="str">
        <f>IFERROR(IF(VALUE(MID(AU164,1,1))=1, VLOOKUP(VALUE(MID(AU164,1,1)), TxtPanelShape!$A$2:$C$50, 3, 0), (IF(VALUE(MID(AU164,1,1))&gt;=7, VLOOKUP(VALUE(MID(AU164,1,1)), TxtPanelShape!$A$2:$C$50, 3, 0),VLOOKUP(VALUE(MID(AU164,1,2)),TxtPanelShape!$A$2:$C$50,3,0)))), "")</f>
        <v/>
      </c>
      <c r="AW164" s="79" t="str">
        <f>IFERROR(IF(VALUE(MID(AU164,1,1))=1, ", "&amp;VLOOKUP(VALUE(MID(AU164,2,1)), TxtPanelShape!$H$2:$I$50, 2, 0), IF(VALUE(MID(AU164,1,1))&gt;=7, ", "&amp;VLOOKUP(VALUE(MID(AU164,2,1)), TxtPanelShape!$H$2:$I$50, 2, 0),"")), "")</f>
        <v/>
      </c>
      <c r="AX164" s="79" t="str">
        <f>IFERROR(IF(VALUE(MID(AU164,1,1))=1, ", "&amp;VLOOKUP(VALUE(MID(AU164,3,1)), TxtPanelShape!$O$2:$P$50, 2, 0), IF(VALUE(MID(AU164,1,1))&gt;=7, ", "&amp;VLOOKUP(VALUE(MID(AU164,3,1)), TxtPanelShape!$O$2:$P$50, 2, 0),"")),"")</f>
        <v/>
      </c>
      <c r="AY164" s="79" t="str">
        <f>IFERROR("; "&amp;VLOOKUP(VALUE(MID(AU164,4,1)), TxtPanelShape!$V$2:$W$50,2,0),"")</f>
        <v/>
      </c>
      <c r="AZ164" s="79" t="str">
        <f t="shared" si="37"/>
        <v/>
      </c>
      <c r="BA164" s="71"/>
      <c r="BB164" s="79" t="str">
        <f>IFERROR(IF(VALUE(MID(BA164,1,1))=1, VLOOKUP(VALUE(MID(BA164,1,1)), TxtPanelShape!$A$2:$C$50, 3, 0), (IF(VALUE(MID(BA164,1,1))&gt;=7, VLOOKUP(VALUE(MID(BA164,1,1)), TxtPanelShape!$A$2:$C$50, 3, 0),VLOOKUP(VALUE(MID(BA164,1,2)),TxtPanelShape!$A$2:$C$50,3,0)))), "")</f>
        <v/>
      </c>
      <c r="BC164" s="79" t="str">
        <f>IFERROR(IF(VALUE(MID(BA164,1,1))=1, ", "&amp;VLOOKUP(VALUE(MID(BA164,2,1)), TxtPanelShape!$H$2:$I$50, 2, 0), IF(VALUE(MID(BA164,1,1))&gt;=7, ", "&amp;VLOOKUP(VALUE(MID(BA164,2,1)), TxtPanelShape!$H$2:$I$50, 2, 0),"")), "")</f>
        <v/>
      </c>
      <c r="BD164" s="79" t="str">
        <f>IFERROR(IF(VALUE(MID(BA164,1,1))=1, ", "&amp;VLOOKUP(VALUE(MID(BA164,3,1)), TxtPanelShape!$O$2:$P$50, 2, 0), IF(VALUE(MID(BA164,1,1))&gt;=7, ", "&amp;VLOOKUP(VALUE(MID(BA164,3,1)), TxtPanelShape!$O$2:$P$50, 2, 0),"")),"")</f>
        <v/>
      </c>
      <c r="BE164" s="79" t="str">
        <f>IFERROR("; "&amp;VLOOKUP(VALUE(MID(BA164,4,1)), TxtPanelShape!$V$2:$W$50,2,0),"")</f>
        <v/>
      </c>
      <c r="BF164" s="79" t="str">
        <f t="shared" si="38"/>
        <v/>
      </c>
      <c r="BG164" s="71"/>
      <c r="BH164" s="79" t="str">
        <f>IFERROR(VLOOKUP(BG164, TxtPanelDefinition!$A$2:$B$50, 2, 0),"")</f>
        <v/>
      </c>
      <c r="BI164" s="71"/>
      <c r="BJ164" s="79" t="str">
        <f>IFERROR(VLOOKUP(BI164, TxtPanelDefinition!$A$2:$B$50, 2, 0),"")</f>
        <v/>
      </c>
      <c r="BK164" s="71"/>
      <c r="BL164" s="79" t="str">
        <f>IFERROR(VLOOKUP(BK164, InscrTechniques!$A$2:$B$50, 2, 0),"")</f>
        <v/>
      </c>
      <c r="BM164" s="71"/>
      <c r="BN164" s="79" t="str">
        <f>IFERROR(VLOOKUP(BM164, InscrTechniques!$A$2:$B$50, 2, 0),"")</f>
        <v/>
      </c>
      <c r="BO164" s="71"/>
      <c r="BP164" s="79" t="str">
        <f>IFERROR(VLOOKUP(BO164, InscrTechniques!$A$2:$B$50, 2, 0),"")</f>
        <v/>
      </c>
      <c r="BQ164" s="71"/>
      <c r="BR164" s="79" t="str">
        <f>IFERROR(VLOOKUP(BQ164, InscrTechniques!$A$2:$B$50, 2, 0),"")</f>
        <v/>
      </c>
      <c r="BS164" s="71"/>
      <c r="BT164" s="79" t="str">
        <f>IFERROR(VLOOKUP(BS164, InscrTechniques!$A$2:$B$50, 2, 0),"")</f>
        <v/>
      </c>
      <c r="BU164" s="71"/>
      <c r="BV164" s="79" t="str">
        <f>IFERROR(VLOOKUP(BU164, InscrTechniques!$A$2:$B$50, 2, 0),"")</f>
        <v/>
      </c>
      <c r="BW164" s="125"/>
      <c r="BX164" s="79" t="str">
        <f>IFERROR(VLOOKUP(BW164, InscrTechniques!$A$2:$B$50, 2, 0),"")</f>
        <v/>
      </c>
      <c r="BY164" s="125"/>
      <c r="BZ164" s="79" t="str">
        <f>IFERROR(VLOOKUP(BY164, InscrTechniques!$A$2:$B$50, 2, 0),"")</f>
        <v/>
      </c>
      <c r="CA164" s="74"/>
      <c r="CB164" s="114" t="str">
        <f>IFERROR(VLOOKUP(CA164, LetterStyle!$A$2:$B$50, 2, 0),"")</f>
        <v/>
      </c>
      <c r="CC164" s="74"/>
      <c r="CD164" s="114" t="str">
        <f>IFERROR(VLOOKUP(CC164, LetterStyle!$A$2:$B$50, 2, 0),"")</f>
        <v/>
      </c>
      <c r="CE164" s="74"/>
      <c r="CF164" s="114" t="str">
        <f>IFERROR(VLOOKUP(CE164, LetterStyle!$A$2:$B$50, 2, 0),"")</f>
        <v/>
      </c>
      <c r="CG164" s="74"/>
      <c r="CH164" s="79" t="str">
        <f>IFERROR(VLOOKUP(CG164, LetterStyle!$A$2:$B$50, 2, 0),"")</f>
        <v/>
      </c>
      <c r="CI164" s="71"/>
      <c r="CJ164" s="79" t="str">
        <f>IFERROR(VLOOKUP(CI164, DecMotifs!$A$1:$B$306, 2, 0),"")</f>
        <v/>
      </c>
      <c r="CK164" s="71"/>
      <c r="CL164" s="79" t="str">
        <f>IFERROR(VLOOKUP(CK164, DecMotifs!$A$1:$B$306, 2, 0),"")</f>
        <v/>
      </c>
      <c r="CM164" s="71"/>
      <c r="CN164" s="79" t="str">
        <f>IFERROR(VLOOKUP(CM164, DecMotifs!$A$1:$B$306, 2, 0),"")</f>
        <v/>
      </c>
      <c r="CO164" s="71"/>
      <c r="CP164" s="79" t="str">
        <f>IFERROR(VLOOKUP(CO164, MarginalDec!$A$2:$B$253, 2, 0),"")</f>
        <v/>
      </c>
      <c r="CQ164" s="71"/>
      <c r="CR164" s="79" t="str">
        <f>IFERROR(VLOOKUP(CQ164, MarginalDec!$A$2:$B$253, 2, 0),"")</f>
        <v/>
      </c>
      <c r="CS164" s="71"/>
      <c r="CT164" s="79" t="str">
        <f>IFERROR(VLOOKUP(CS164, MarginalDec!$A$2:$B$253, 2, 0),"")</f>
        <v/>
      </c>
      <c r="CU164" s="71"/>
      <c r="CV164" s="79" t="str">
        <f>IF(ISBLANK(CU164),"", IFERROR(VLOOKUP(CU164, Tooling!$A$2:$B$252, 2, 0),""))</f>
        <v/>
      </c>
      <c r="CW164" s="71"/>
      <c r="CX164" s="79" t="str">
        <f>IF(ISBLANK(CW164),"", IFERROR(VLOOKUP(CW164, Tooling!$A$2:$B$252, 2, 0),""))</f>
        <v/>
      </c>
      <c r="CY164" s="71"/>
      <c r="CZ164" s="79" t="str">
        <f>IF(ISBLANK(CY164),"", IFERROR(VLOOKUP(CY164, Repairs!$A$2:$B$252, 2, 0),""))</f>
        <v/>
      </c>
      <c r="DA164" s="77"/>
      <c r="DB164" s="71"/>
      <c r="DC164" s="79" t="str">
        <f>IFERROR(VLOOKUP(DB164, DatingReason!$A$2:$B$252, 2, 0),"")</f>
        <v/>
      </c>
      <c r="DD164" s="123" t="str">
        <f t="shared" si="39"/>
        <v/>
      </c>
      <c r="DF164" s="119" t="str">
        <f t="array" ref="DF164">IF(AND($B164&lt;&gt;"", $DE164&lt;&gt;"", $DE164&lt;&gt;"No"),MAX(IF($B164=PEOPLE!$B$4:$B$1000, PEOPLE!$Q$4:$Q$1000,""))+100,"")</f>
        <v/>
      </c>
      <c r="DG164" s="68"/>
      <c r="DH164" s="76">
        <f>COUNTIF(PEOPLE!B:B, MEMORIALS!B164)</f>
        <v>0</v>
      </c>
      <c r="DI164" s="82"/>
      <c r="DJ164" s="82"/>
      <c r="DK164" s="82"/>
      <c r="DL164" s="68"/>
      <c r="DM164" s="68"/>
      <c r="DN164" s="68"/>
      <c r="DO164" s="68"/>
      <c r="DP164" s="68"/>
    </row>
    <row r="165" spans="1:120" ht="15" customHeight="1" x14ac:dyDescent="0.25">
      <c r="A165" s="68"/>
      <c r="B165" s="69"/>
      <c r="C165" s="68"/>
      <c r="D165" s="68"/>
      <c r="E165" s="70" t="str">
        <f>IF(D165="","",VLOOKUP(D165,Denomination!$A$2:$B$50, 2, 0))</f>
        <v/>
      </c>
      <c r="F165" s="68"/>
      <c r="G165" s="71"/>
      <c r="H165" s="70" t="str">
        <f>IF(G165="","",VLOOKUP(G165,MCondition!$A$2:$B$50, 2, 0))</f>
        <v/>
      </c>
      <c r="I165" s="72"/>
      <c r="J165" s="71"/>
      <c r="K165" s="70" t="str">
        <f>IF(J165="","",VLOOKUP(J165,ICondition!$A$2:$B$50, 2, 0))</f>
        <v/>
      </c>
      <c r="L165" s="73"/>
      <c r="M165" s="73"/>
      <c r="N165" s="73"/>
      <c r="O165" s="73"/>
      <c r="P165" s="73"/>
      <c r="Q165" s="73"/>
      <c r="R165" s="78"/>
      <c r="S165" s="79" t="str">
        <f>IFERROR(VLOOKUP(R165,Material!$A$2:$B$59, 2, 0),"")</f>
        <v/>
      </c>
      <c r="T165" s="71"/>
      <c r="U165" s="79" t="str">
        <f>IFERROR(VLOOKUP(T165,Material!$A$2:$B$59, 2, 0),"")</f>
        <v/>
      </c>
      <c r="V165" s="71"/>
      <c r="W165" s="79" t="str">
        <f>IFERROR(VLOOKUP(V165,Material!$A$2:$B$59, 2, 0),"")</f>
        <v/>
      </c>
      <c r="X165" s="71"/>
      <c r="Y165" s="79" t="str">
        <f>IFERROR(VLOOKUP(X165,Material!$A$2:$B$59, 2, 0),"")</f>
        <v/>
      </c>
      <c r="Z165" s="71"/>
      <c r="AA165" s="79" t="str">
        <f>IFERROR(VLOOKUP(Z165,Material!$A$2:$B$59, 2, 0),"")</f>
        <v/>
      </c>
      <c r="AB165" s="74"/>
      <c r="AC165" s="75" t="e">
        <f t="shared" si="28"/>
        <v>#VALUE!</v>
      </c>
      <c r="AD165" s="75" t="e">
        <f t="shared" si="29"/>
        <v>#VALUE!</v>
      </c>
      <c r="AE165" s="75" t="e">
        <f t="shared" si="31"/>
        <v>#VALUE!</v>
      </c>
      <c r="AF165" s="75" t="e">
        <f t="shared" si="30"/>
        <v>#VALUE!</v>
      </c>
      <c r="AG165" s="75" t="e">
        <f t="shared" si="32"/>
        <v>#VALUE!</v>
      </c>
      <c r="AH165" s="75" t="e">
        <f t="shared" si="33"/>
        <v>#VALUE!</v>
      </c>
      <c r="AI165" s="75" t="e">
        <f t="shared" si="34"/>
        <v>#VALUE!</v>
      </c>
      <c r="AJ165" s="80" t="e">
        <f t="shared" si="35"/>
        <v>#VALUE!</v>
      </c>
      <c r="AK165" s="79" t="str">
        <f>(IFERROR(VLOOKUP(AB165,Categories!$A$2:$B$20,2,1),""))</f>
        <v/>
      </c>
      <c r="AL165" s="79" t="str">
        <f ca="1">IFERROR(VLOOKUP((HLOOKUP((VLOOKUP($AB165,Categories!$A$2:$F$20,3,1)), $AB$3:$AJ165, (ROW()-ROW($AB$3)+1), 0)), INDIRECT(VLOOKUP($AB165,Categories!$A$2:$F$20,6,1)),2,0),AK165)</f>
        <v/>
      </c>
      <c r="AM165" s="79" t="str">
        <f ca="1">IFERROR(VLOOKUP((HLOOKUP((VLOOKUP($AB165,Categories!$A$2:$F$20,4,1)),$AB$3:$AJ165,(ROW()-ROW($AB$3)+1),0)),INDIRECT(VLOOKUP($AB165,Categories!$A$2:$H$20,7,1)),2,0),"")</f>
        <v/>
      </c>
      <c r="AN165" s="79" t="str">
        <f ca="1">IFERROR(VLOOKUP((HLOOKUP((VLOOKUP($AB165,Categories!$A$2:$F$20,5,1)), $AB$3:$AJ165, (ROW()-ROW($AB$3)+1), 0)), INDIRECT(VLOOKUP($AB165,Categories!$A$2:$H$20,8,1)),2,0),"")</f>
        <v/>
      </c>
      <c r="AO165" s="79" t="str">
        <f t="shared" ca="1" si="36"/>
        <v/>
      </c>
      <c r="AP165" s="81"/>
      <c r="AQ165" s="70" t="str">
        <f>IFERROR(VLOOKUP(VALUE(MID(AP165,1,1)),AdditionalElements!$A$2:$B$50,2,0),"")</f>
        <v/>
      </c>
      <c r="AR165" s="70" t="str">
        <f>IFERROR(VLOOKUP(VALUE(MID(AP165,2,1)),AdditionalElements!$H$2:$I$50,2,0),"")</f>
        <v/>
      </c>
      <c r="AS165" s="70" t="str">
        <f>IFERROR(VLOOKUP(VALUE(MID(AP165,3,1)),AdditionalElements!$O$2:$P$50,2,0),"")</f>
        <v/>
      </c>
      <c r="AT165" s="70" t="str">
        <f>IFERROR(VLOOKUP(VALUE(MID(AP165,4,1)),AdditionalElements!$V$2:$W$50,2,0),"")</f>
        <v/>
      </c>
      <c r="AU165" s="71"/>
      <c r="AV165" s="79" t="str">
        <f>IFERROR(IF(VALUE(MID(AU165,1,1))=1, VLOOKUP(VALUE(MID(AU165,1,1)), TxtPanelShape!$A$2:$C$50, 3, 0), (IF(VALUE(MID(AU165,1,1))&gt;=7, VLOOKUP(VALUE(MID(AU165,1,1)), TxtPanelShape!$A$2:$C$50, 3, 0),VLOOKUP(VALUE(MID(AU165,1,2)),TxtPanelShape!$A$2:$C$50,3,0)))), "")</f>
        <v/>
      </c>
      <c r="AW165" s="79" t="str">
        <f>IFERROR(IF(VALUE(MID(AU165,1,1))=1, ", "&amp;VLOOKUP(VALUE(MID(AU165,2,1)), TxtPanelShape!$H$2:$I$50, 2, 0), IF(VALUE(MID(AU165,1,1))&gt;=7, ", "&amp;VLOOKUP(VALUE(MID(AU165,2,1)), TxtPanelShape!$H$2:$I$50, 2, 0),"")), "")</f>
        <v/>
      </c>
      <c r="AX165" s="79" t="str">
        <f>IFERROR(IF(VALUE(MID(AU165,1,1))=1, ", "&amp;VLOOKUP(VALUE(MID(AU165,3,1)), TxtPanelShape!$O$2:$P$50, 2, 0), IF(VALUE(MID(AU165,1,1))&gt;=7, ", "&amp;VLOOKUP(VALUE(MID(AU165,3,1)), TxtPanelShape!$O$2:$P$50, 2, 0),"")),"")</f>
        <v/>
      </c>
      <c r="AY165" s="79" t="str">
        <f>IFERROR("; "&amp;VLOOKUP(VALUE(MID(AU165,4,1)), TxtPanelShape!$V$2:$W$50,2,0),"")</f>
        <v/>
      </c>
      <c r="AZ165" s="79" t="str">
        <f t="shared" si="37"/>
        <v/>
      </c>
      <c r="BA165" s="71"/>
      <c r="BB165" s="79" t="str">
        <f>IFERROR(IF(VALUE(MID(BA165,1,1))=1, VLOOKUP(VALUE(MID(BA165,1,1)), TxtPanelShape!$A$2:$C$50, 3, 0), (IF(VALUE(MID(BA165,1,1))&gt;=7, VLOOKUP(VALUE(MID(BA165,1,1)), TxtPanelShape!$A$2:$C$50, 3, 0),VLOOKUP(VALUE(MID(BA165,1,2)),TxtPanelShape!$A$2:$C$50,3,0)))), "")</f>
        <v/>
      </c>
      <c r="BC165" s="79" t="str">
        <f>IFERROR(IF(VALUE(MID(BA165,1,1))=1, ", "&amp;VLOOKUP(VALUE(MID(BA165,2,1)), TxtPanelShape!$H$2:$I$50, 2, 0), IF(VALUE(MID(BA165,1,1))&gt;=7, ", "&amp;VLOOKUP(VALUE(MID(BA165,2,1)), TxtPanelShape!$H$2:$I$50, 2, 0),"")), "")</f>
        <v/>
      </c>
      <c r="BD165" s="79" t="str">
        <f>IFERROR(IF(VALUE(MID(BA165,1,1))=1, ", "&amp;VLOOKUP(VALUE(MID(BA165,3,1)), TxtPanelShape!$O$2:$P$50, 2, 0), IF(VALUE(MID(BA165,1,1))&gt;=7, ", "&amp;VLOOKUP(VALUE(MID(BA165,3,1)), TxtPanelShape!$O$2:$P$50, 2, 0),"")),"")</f>
        <v/>
      </c>
      <c r="BE165" s="79" t="str">
        <f>IFERROR("; "&amp;VLOOKUP(VALUE(MID(BA165,4,1)), TxtPanelShape!$V$2:$W$50,2,0),"")</f>
        <v/>
      </c>
      <c r="BF165" s="79" t="str">
        <f t="shared" si="38"/>
        <v/>
      </c>
      <c r="BG165" s="71"/>
      <c r="BH165" s="79" t="str">
        <f>IFERROR(VLOOKUP(BG165, TxtPanelDefinition!$A$2:$B$50, 2, 0),"")</f>
        <v/>
      </c>
      <c r="BI165" s="71"/>
      <c r="BJ165" s="79" t="str">
        <f>IFERROR(VLOOKUP(BI165, TxtPanelDefinition!$A$2:$B$50, 2, 0),"")</f>
        <v/>
      </c>
      <c r="BK165" s="71"/>
      <c r="BL165" s="79" t="str">
        <f>IFERROR(VLOOKUP(BK165, InscrTechniques!$A$2:$B$50, 2, 0),"")</f>
        <v/>
      </c>
      <c r="BM165" s="71"/>
      <c r="BN165" s="79" t="str">
        <f>IFERROR(VLOOKUP(BM165, InscrTechniques!$A$2:$B$50, 2, 0),"")</f>
        <v/>
      </c>
      <c r="BO165" s="71"/>
      <c r="BP165" s="79" t="str">
        <f>IFERROR(VLOOKUP(BO165, InscrTechniques!$A$2:$B$50, 2, 0),"")</f>
        <v/>
      </c>
      <c r="BQ165" s="71"/>
      <c r="BR165" s="79" t="str">
        <f>IFERROR(VLOOKUP(BQ165, InscrTechniques!$A$2:$B$50, 2, 0),"")</f>
        <v/>
      </c>
      <c r="BS165" s="71"/>
      <c r="BT165" s="79" t="str">
        <f>IFERROR(VLOOKUP(BS165, InscrTechniques!$A$2:$B$50, 2, 0),"")</f>
        <v/>
      </c>
      <c r="BU165" s="71"/>
      <c r="BV165" s="79" t="str">
        <f>IFERROR(VLOOKUP(BU165, InscrTechniques!$A$2:$B$50, 2, 0),"")</f>
        <v/>
      </c>
      <c r="BW165" s="125"/>
      <c r="BX165" s="79" t="str">
        <f>IFERROR(VLOOKUP(BW165, InscrTechniques!$A$2:$B$50, 2, 0),"")</f>
        <v/>
      </c>
      <c r="BY165" s="125"/>
      <c r="BZ165" s="79" t="str">
        <f>IFERROR(VLOOKUP(BY165, InscrTechniques!$A$2:$B$50, 2, 0),"")</f>
        <v/>
      </c>
      <c r="CA165" s="74"/>
      <c r="CB165" s="114" t="str">
        <f>IFERROR(VLOOKUP(CA165, LetterStyle!$A$2:$B$50, 2, 0),"")</f>
        <v/>
      </c>
      <c r="CC165" s="74"/>
      <c r="CD165" s="114" t="str">
        <f>IFERROR(VLOOKUP(CC165, LetterStyle!$A$2:$B$50, 2, 0),"")</f>
        <v/>
      </c>
      <c r="CE165" s="74"/>
      <c r="CF165" s="114" t="str">
        <f>IFERROR(VLOOKUP(CE165, LetterStyle!$A$2:$B$50, 2, 0),"")</f>
        <v/>
      </c>
      <c r="CG165" s="74"/>
      <c r="CH165" s="79" t="str">
        <f>IFERROR(VLOOKUP(CG165, LetterStyle!$A$2:$B$50, 2, 0),"")</f>
        <v/>
      </c>
      <c r="CI165" s="71"/>
      <c r="CJ165" s="79" t="str">
        <f>IFERROR(VLOOKUP(CI165, DecMotifs!$A$1:$B$306, 2, 0),"")</f>
        <v/>
      </c>
      <c r="CK165" s="71"/>
      <c r="CL165" s="79" t="str">
        <f>IFERROR(VLOOKUP(CK165, DecMotifs!$A$1:$B$306, 2, 0),"")</f>
        <v/>
      </c>
      <c r="CM165" s="71"/>
      <c r="CN165" s="79" t="str">
        <f>IFERROR(VLOOKUP(CM165, DecMotifs!$A$1:$B$306, 2, 0),"")</f>
        <v/>
      </c>
      <c r="CO165" s="71"/>
      <c r="CP165" s="79" t="str">
        <f>IFERROR(VLOOKUP(CO165, MarginalDec!$A$2:$B$253, 2, 0),"")</f>
        <v/>
      </c>
      <c r="CQ165" s="71"/>
      <c r="CR165" s="79" t="str">
        <f>IFERROR(VLOOKUP(CQ165, MarginalDec!$A$2:$B$253, 2, 0),"")</f>
        <v/>
      </c>
      <c r="CS165" s="71"/>
      <c r="CT165" s="79" t="str">
        <f>IFERROR(VLOOKUP(CS165, MarginalDec!$A$2:$B$253, 2, 0),"")</f>
        <v/>
      </c>
      <c r="CU165" s="71"/>
      <c r="CV165" s="79" t="str">
        <f>IF(ISBLANK(CU165),"", IFERROR(VLOOKUP(CU165, Tooling!$A$2:$B$252, 2, 0),""))</f>
        <v/>
      </c>
      <c r="CW165" s="71"/>
      <c r="CX165" s="79" t="str">
        <f>IF(ISBLANK(CW165),"", IFERROR(VLOOKUP(CW165, Tooling!$A$2:$B$252, 2, 0),""))</f>
        <v/>
      </c>
      <c r="CY165" s="71"/>
      <c r="CZ165" s="79" t="str">
        <f>IF(ISBLANK(CY165),"", IFERROR(VLOOKUP(CY165, Repairs!$A$2:$B$252, 2, 0),""))</f>
        <v/>
      </c>
      <c r="DA165" s="77"/>
      <c r="DB165" s="71"/>
      <c r="DC165" s="79" t="str">
        <f>IFERROR(VLOOKUP(DB165, DatingReason!$A$2:$B$252, 2, 0),"")</f>
        <v/>
      </c>
      <c r="DD165" s="123" t="str">
        <f t="shared" si="39"/>
        <v/>
      </c>
      <c r="DF165" s="119" t="str">
        <f t="array" ref="DF165">IF(AND($B165&lt;&gt;"", $DE165&lt;&gt;"", $DE165&lt;&gt;"No"),MAX(IF($B165=PEOPLE!$B$4:$B$1000, PEOPLE!$Q$4:$Q$1000,""))+100,"")</f>
        <v/>
      </c>
      <c r="DG165" s="68"/>
      <c r="DH165" s="76">
        <f>COUNTIF(PEOPLE!B:B, MEMORIALS!B165)</f>
        <v>0</v>
      </c>
      <c r="DI165" s="82"/>
      <c r="DJ165" s="82"/>
      <c r="DK165" s="82"/>
      <c r="DL165" s="68"/>
      <c r="DM165" s="68"/>
      <c r="DN165" s="68"/>
      <c r="DO165" s="68"/>
      <c r="DP165" s="68"/>
    </row>
    <row r="166" spans="1:120" ht="15" customHeight="1" x14ac:dyDescent="0.25">
      <c r="A166" s="68"/>
      <c r="B166" s="69"/>
      <c r="C166" s="68"/>
      <c r="D166" s="68"/>
      <c r="E166" s="70" t="str">
        <f>IF(D166="","",VLOOKUP(D166,Denomination!$A$2:$B$50, 2, 0))</f>
        <v/>
      </c>
      <c r="F166" s="68"/>
      <c r="G166" s="71"/>
      <c r="H166" s="70" t="str">
        <f>IF(G166="","",VLOOKUP(G166,MCondition!$A$2:$B$50, 2, 0))</f>
        <v/>
      </c>
      <c r="I166" s="72"/>
      <c r="J166" s="71"/>
      <c r="K166" s="70" t="str">
        <f>IF(J166="","",VLOOKUP(J166,ICondition!$A$2:$B$50, 2, 0))</f>
        <v/>
      </c>
      <c r="L166" s="73"/>
      <c r="M166" s="73"/>
      <c r="N166" s="73"/>
      <c r="O166" s="73"/>
      <c r="P166" s="73"/>
      <c r="Q166" s="73"/>
      <c r="R166" s="78"/>
      <c r="S166" s="79" t="str">
        <f>IFERROR(VLOOKUP(R166,Material!$A$2:$B$59, 2, 0),"")</f>
        <v/>
      </c>
      <c r="T166" s="71"/>
      <c r="U166" s="79" t="str">
        <f>IFERROR(VLOOKUP(T166,Material!$A$2:$B$59, 2, 0),"")</f>
        <v/>
      </c>
      <c r="V166" s="71"/>
      <c r="W166" s="79" t="str">
        <f>IFERROR(VLOOKUP(V166,Material!$A$2:$B$59, 2, 0),"")</f>
        <v/>
      </c>
      <c r="X166" s="71"/>
      <c r="Y166" s="79" t="str">
        <f>IFERROR(VLOOKUP(X166,Material!$A$2:$B$59, 2, 0),"")</f>
        <v/>
      </c>
      <c r="Z166" s="71"/>
      <c r="AA166" s="79" t="str">
        <f>IFERROR(VLOOKUP(Z166,Material!$A$2:$B$59, 2, 0),"")</f>
        <v/>
      </c>
      <c r="AB166" s="74"/>
      <c r="AC166" s="75" t="e">
        <f t="shared" si="28"/>
        <v>#VALUE!</v>
      </c>
      <c r="AD166" s="75" t="e">
        <f t="shared" si="29"/>
        <v>#VALUE!</v>
      </c>
      <c r="AE166" s="75" t="e">
        <f t="shared" si="31"/>
        <v>#VALUE!</v>
      </c>
      <c r="AF166" s="75" t="e">
        <f t="shared" si="30"/>
        <v>#VALUE!</v>
      </c>
      <c r="AG166" s="75" t="e">
        <f t="shared" si="32"/>
        <v>#VALUE!</v>
      </c>
      <c r="AH166" s="75" t="e">
        <f t="shared" si="33"/>
        <v>#VALUE!</v>
      </c>
      <c r="AI166" s="75" t="e">
        <f t="shared" si="34"/>
        <v>#VALUE!</v>
      </c>
      <c r="AJ166" s="80" t="e">
        <f t="shared" si="35"/>
        <v>#VALUE!</v>
      </c>
      <c r="AK166" s="79" t="str">
        <f>(IFERROR(VLOOKUP(AB166,Categories!$A$2:$B$20,2,1),""))</f>
        <v/>
      </c>
      <c r="AL166" s="79" t="str">
        <f ca="1">IFERROR(VLOOKUP((HLOOKUP((VLOOKUP($AB166,Categories!$A$2:$F$20,3,1)), $AB$3:$AJ166, (ROW()-ROW($AB$3)+1), 0)), INDIRECT(VLOOKUP($AB166,Categories!$A$2:$F$20,6,1)),2,0),AK166)</f>
        <v/>
      </c>
      <c r="AM166" s="79" t="str">
        <f ca="1">IFERROR(VLOOKUP((HLOOKUP((VLOOKUP($AB166,Categories!$A$2:$F$20,4,1)),$AB$3:$AJ166,(ROW()-ROW($AB$3)+1),0)),INDIRECT(VLOOKUP($AB166,Categories!$A$2:$H$20,7,1)),2,0),"")</f>
        <v/>
      </c>
      <c r="AN166" s="79" t="str">
        <f ca="1">IFERROR(VLOOKUP((HLOOKUP((VLOOKUP($AB166,Categories!$A$2:$F$20,5,1)), $AB$3:$AJ166, (ROW()-ROW($AB$3)+1), 0)), INDIRECT(VLOOKUP($AB166,Categories!$A$2:$H$20,8,1)),2,0),"")</f>
        <v/>
      </c>
      <c r="AO166" s="79" t="str">
        <f t="shared" ca="1" si="36"/>
        <v/>
      </c>
      <c r="AP166" s="81"/>
      <c r="AQ166" s="70" t="str">
        <f>IFERROR(VLOOKUP(VALUE(MID(AP166,1,1)),AdditionalElements!$A$2:$B$50,2,0),"")</f>
        <v/>
      </c>
      <c r="AR166" s="70" t="str">
        <f>IFERROR(VLOOKUP(VALUE(MID(AP166,2,1)),AdditionalElements!$H$2:$I$50,2,0),"")</f>
        <v/>
      </c>
      <c r="AS166" s="70" t="str">
        <f>IFERROR(VLOOKUP(VALUE(MID(AP166,3,1)),AdditionalElements!$O$2:$P$50,2,0),"")</f>
        <v/>
      </c>
      <c r="AT166" s="70" t="str">
        <f>IFERROR(VLOOKUP(VALUE(MID(AP166,4,1)),AdditionalElements!$V$2:$W$50,2,0),"")</f>
        <v/>
      </c>
      <c r="AU166" s="71"/>
      <c r="AV166" s="79" t="str">
        <f>IFERROR(IF(VALUE(MID(AU166,1,1))=1, VLOOKUP(VALUE(MID(AU166,1,1)), TxtPanelShape!$A$2:$C$50, 3, 0), (IF(VALUE(MID(AU166,1,1))&gt;=7, VLOOKUP(VALUE(MID(AU166,1,1)), TxtPanelShape!$A$2:$C$50, 3, 0),VLOOKUP(VALUE(MID(AU166,1,2)),TxtPanelShape!$A$2:$C$50,3,0)))), "")</f>
        <v/>
      </c>
      <c r="AW166" s="79" t="str">
        <f>IFERROR(IF(VALUE(MID(AU166,1,1))=1, ", "&amp;VLOOKUP(VALUE(MID(AU166,2,1)), TxtPanelShape!$H$2:$I$50, 2, 0), IF(VALUE(MID(AU166,1,1))&gt;=7, ", "&amp;VLOOKUP(VALUE(MID(AU166,2,1)), TxtPanelShape!$H$2:$I$50, 2, 0),"")), "")</f>
        <v/>
      </c>
      <c r="AX166" s="79" t="str">
        <f>IFERROR(IF(VALUE(MID(AU166,1,1))=1, ", "&amp;VLOOKUP(VALUE(MID(AU166,3,1)), TxtPanelShape!$O$2:$P$50, 2, 0), IF(VALUE(MID(AU166,1,1))&gt;=7, ", "&amp;VLOOKUP(VALUE(MID(AU166,3,1)), TxtPanelShape!$O$2:$P$50, 2, 0),"")),"")</f>
        <v/>
      </c>
      <c r="AY166" s="79" t="str">
        <f>IFERROR("; "&amp;VLOOKUP(VALUE(MID(AU166,4,1)), TxtPanelShape!$V$2:$W$50,2,0),"")</f>
        <v/>
      </c>
      <c r="AZ166" s="79" t="str">
        <f t="shared" si="37"/>
        <v/>
      </c>
      <c r="BA166" s="71"/>
      <c r="BB166" s="79" t="str">
        <f>IFERROR(IF(VALUE(MID(BA166,1,1))=1, VLOOKUP(VALUE(MID(BA166,1,1)), TxtPanelShape!$A$2:$C$50, 3, 0), (IF(VALUE(MID(BA166,1,1))&gt;=7, VLOOKUP(VALUE(MID(BA166,1,1)), TxtPanelShape!$A$2:$C$50, 3, 0),VLOOKUP(VALUE(MID(BA166,1,2)),TxtPanelShape!$A$2:$C$50,3,0)))), "")</f>
        <v/>
      </c>
      <c r="BC166" s="79" t="str">
        <f>IFERROR(IF(VALUE(MID(BA166,1,1))=1, ", "&amp;VLOOKUP(VALUE(MID(BA166,2,1)), TxtPanelShape!$H$2:$I$50, 2, 0), IF(VALUE(MID(BA166,1,1))&gt;=7, ", "&amp;VLOOKUP(VALUE(MID(BA166,2,1)), TxtPanelShape!$H$2:$I$50, 2, 0),"")), "")</f>
        <v/>
      </c>
      <c r="BD166" s="79" t="str">
        <f>IFERROR(IF(VALUE(MID(BA166,1,1))=1, ", "&amp;VLOOKUP(VALUE(MID(BA166,3,1)), TxtPanelShape!$O$2:$P$50, 2, 0), IF(VALUE(MID(BA166,1,1))&gt;=7, ", "&amp;VLOOKUP(VALUE(MID(BA166,3,1)), TxtPanelShape!$O$2:$P$50, 2, 0),"")),"")</f>
        <v/>
      </c>
      <c r="BE166" s="79" t="str">
        <f>IFERROR("; "&amp;VLOOKUP(VALUE(MID(BA166,4,1)), TxtPanelShape!$V$2:$W$50,2,0),"")</f>
        <v/>
      </c>
      <c r="BF166" s="79" t="str">
        <f t="shared" si="38"/>
        <v/>
      </c>
      <c r="BG166" s="71"/>
      <c r="BH166" s="79" t="str">
        <f>IFERROR(VLOOKUP(BG166, TxtPanelDefinition!$A$2:$B$50, 2, 0),"")</f>
        <v/>
      </c>
      <c r="BI166" s="71"/>
      <c r="BJ166" s="79" t="str">
        <f>IFERROR(VLOOKUP(BI166, TxtPanelDefinition!$A$2:$B$50, 2, 0),"")</f>
        <v/>
      </c>
      <c r="BK166" s="71"/>
      <c r="BL166" s="79" t="str">
        <f>IFERROR(VLOOKUP(BK166, InscrTechniques!$A$2:$B$50, 2, 0),"")</f>
        <v/>
      </c>
      <c r="BM166" s="71"/>
      <c r="BN166" s="79" t="str">
        <f>IFERROR(VLOOKUP(BM166, InscrTechniques!$A$2:$B$50, 2, 0),"")</f>
        <v/>
      </c>
      <c r="BO166" s="71"/>
      <c r="BP166" s="79" t="str">
        <f>IFERROR(VLOOKUP(BO166, InscrTechniques!$A$2:$B$50, 2, 0),"")</f>
        <v/>
      </c>
      <c r="BQ166" s="71"/>
      <c r="BR166" s="79" t="str">
        <f>IFERROR(VLOOKUP(BQ166, InscrTechniques!$A$2:$B$50, 2, 0),"")</f>
        <v/>
      </c>
      <c r="BS166" s="71"/>
      <c r="BT166" s="79" t="str">
        <f>IFERROR(VLOOKUP(BS166, InscrTechniques!$A$2:$B$50, 2, 0),"")</f>
        <v/>
      </c>
      <c r="BU166" s="71"/>
      <c r="BV166" s="79" t="str">
        <f>IFERROR(VLOOKUP(BU166, InscrTechniques!$A$2:$B$50, 2, 0),"")</f>
        <v/>
      </c>
      <c r="BW166" s="125"/>
      <c r="BX166" s="79" t="str">
        <f>IFERROR(VLOOKUP(BW166, InscrTechniques!$A$2:$B$50, 2, 0),"")</f>
        <v/>
      </c>
      <c r="BY166" s="125"/>
      <c r="BZ166" s="79" t="str">
        <f>IFERROR(VLOOKUP(BY166, InscrTechniques!$A$2:$B$50, 2, 0),"")</f>
        <v/>
      </c>
      <c r="CA166" s="74"/>
      <c r="CB166" s="114" t="str">
        <f>IFERROR(VLOOKUP(CA166, LetterStyle!$A$2:$B$50, 2, 0),"")</f>
        <v/>
      </c>
      <c r="CC166" s="74"/>
      <c r="CD166" s="114" t="str">
        <f>IFERROR(VLOOKUP(CC166, LetterStyle!$A$2:$B$50, 2, 0),"")</f>
        <v/>
      </c>
      <c r="CE166" s="74"/>
      <c r="CF166" s="114" t="str">
        <f>IFERROR(VLOOKUP(CE166, LetterStyle!$A$2:$B$50, 2, 0),"")</f>
        <v/>
      </c>
      <c r="CG166" s="74"/>
      <c r="CH166" s="79" t="str">
        <f>IFERROR(VLOOKUP(CG166, LetterStyle!$A$2:$B$50, 2, 0),"")</f>
        <v/>
      </c>
      <c r="CI166" s="71"/>
      <c r="CJ166" s="79" t="str">
        <f>IFERROR(VLOOKUP(CI166, DecMotifs!$A$1:$B$306, 2, 0),"")</f>
        <v/>
      </c>
      <c r="CK166" s="71"/>
      <c r="CL166" s="79" t="str">
        <f>IFERROR(VLOOKUP(CK166, DecMotifs!$A$1:$B$306, 2, 0),"")</f>
        <v/>
      </c>
      <c r="CM166" s="71"/>
      <c r="CN166" s="79" t="str">
        <f>IFERROR(VLOOKUP(CM166, DecMotifs!$A$1:$B$306, 2, 0),"")</f>
        <v/>
      </c>
      <c r="CO166" s="71"/>
      <c r="CP166" s="79" t="str">
        <f>IFERROR(VLOOKUP(CO166, MarginalDec!$A$2:$B$253, 2, 0),"")</f>
        <v/>
      </c>
      <c r="CQ166" s="71"/>
      <c r="CR166" s="79" t="str">
        <f>IFERROR(VLOOKUP(CQ166, MarginalDec!$A$2:$B$253, 2, 0),"")</f>
        <v/>
      </c>
      <c r="CS166" s="71"/>
      <c r="CT166" s="79" t="str">
        <f>IFERROR(VLOOKUP(CS166, MarginalDec!$A$2:$B$253, 2, 0),"")</f>
        <v/>
      </c>
      <c r="CU166" s="71"/>
      <c r="CV166" s="79" t="str">
        <f>IF(ISBLANK(CU166),"", IFERROR(VLOOKUP(CU166, Tooling!$A$2:$B$252, 2, 0),""))</f>
        <v/>
      </c>
      <c r="CW166" s="71"/>
      <c r="CX166" s="79" t="str">
        <f>IF(ISBLANK(CW166),"", IFERROR(VLOOKUP(CW166, Tooling!$A$2:$B$252, 2, 0),""))</f>
        <v/>
      </c>
      <c r="CY166" s="71"/>
      <c r="CZ166" s="79" t="str">
        <f>IF(ISBLANK(CY166),"", IFERROR(VLOOKUP(CY166, Repairs!$A$2:$B$252, 2, 0),""))</f>
        <v/>
      </c>
      <c r="DA166" s="77"/>
      <c r="DB166" s="71"/>
      <c r="DC166" s="79" t="str">
        <f>IFERROR(VLOOKUP(DB166, DatingReason!$A$2:$B$252, 2, 0),"")</f>
        <v/>
      </c>
      <c r="DD166" s="123" t="str">
        <f t="shared" si="39"/>
        <v/>
      </c>
      <c r="DF166" s="119" t="str">
        <f t="array" ref="DF166">IF(AND($B166&lt;&gt;"", $DE166&lt;&gt;"", $DE166&lt;&gt;"No"),MAX(IF($B166=PEOPLE!$B$4:$B$1000, PEOPLE!$Q$4:$Q$1000,""))+100,"")</f>
        <v/>
      </c>
      <c r="DG166" s="68"/>
      <c r="DH166" s="76">
        <f>COUNTIF(PEOPLE!B:B, MEMORIALS!B166)</f>
        <v>0</v>
      </c>
      <c r="DI166" s="82"/>
      <c r="DJ166" s="82"/>
      <c r="DK166" s="82"/>
      <c r="DL166" s="68"/>
      <c r="DM166" s="68"/>
      <c r="DN166" s="68"/>
      <c r="DO166" s="68"/>
      <c r="DP166" s="68"/>
    </row>
    <row r="167" spans="1:120" ht="15" customHeight="1" x14ac:dyDescent="0.25">
      <c r="A167" s="68"/>
      <c r="B167" s="69"/>
      <c r="C167" s="68"/>
      <c r="D167" s="68"/>
      <c r="E167" s="70" t="str">
        <f>IF(D167="","",VLOOKUP(D167,Denomination!$A$2:$B$50, 2, 0))</f>
        <v/>
      </c>
      <c r="F167" s="68"/>
      <c r="G167" s="71"/>
      <c r="H167" s="70" t="str">
        <f>IF(G167="","",VLOOKUP(G167,MCondition!$A$2:$B$50, 2, 0))</f>
        <v/>
      </c>
      <c r="I167" s="72"/>
      <c r="J167" s="71"/>
      <c r="K167" s="70" t="str">
        <f>IF(J167="","",VLOOKUP(J167,ICondition!$A$2:$B$50, 2, 0))</f>
        <v/>
      </c>
      <c r="L167" s="73"/>
      <c r="M167" s="73"/>
      <c r="N167" s="73"/>
      <c r="O167" s="73"/>
      <c r="P167" s="73"/>
      <c r="Q167" s="73"/>
      <c r="R167" s="78"/>
      <c r="S167" s="79" t="str">
        <f>IFERROR(VLOOKUP(R167,Material!$A$2:$B$59, 2, 0),"")</f>
        <v/>
      </c>
      <c r="T167" s="71"/>
      <c r="U167" s="79" t="str">
        <f>IFERROR(VLOOKUP(T167,Material!$A$2:$B$59, 2, 0),"")</f>
        <v/>
      </c>
      <c r="V167" s="71"/>
      <c r="W167" s="79" t="str">
        <f>IFERROR(VLOOKUP(V167,Material!$A$2:$B$59, 2, 0),"")</f>
        <v/>
      </c>
      <c r="X167" s="71"/>
      <c r="Y167" s="79" t="str">
        <f>IFERROR(VLOOKUP(X167,Material!$A$2:$B$59, 2, 0),"")</f>
        <v/>
      </c>
      <c r="Z167" s="71"/>
      <c r="AA167" s="79" t="str">
        <f>IFERROR(VLOOKUP(Z167,Material!$A$2:$B$59, 2, 0),"")</f>
        <v/>
      </c>
      <c r="AB167" s="74"/>
      <c r="AC167" s="75" t="e">
        <f t="shared" si="28"/>
        <v>#VALUE!</v>
      </c>
      <c r="AD167" s="75" t="e">
        <f t="shared" si="29"/>
        <v>#VALUE!</v>
      </c>
      <c r="AE167" s="75" t="e">
        <f t="shared" si="31"/>
        <v>#VALUE!</v>
      </c>
      <c r="AF167" s="75" t="e">
        <f t="shared" si="30"/>
        <v>#VALUE!</v>
      </c>
      <c r="AG167" s="75" t="e">
        <f t="shared" si="32"/>
        <v>#VALUE!</v>
      </c>
      <c r="AH167" s="75" t="e">
        <f t="shared" si="33"/>
        <v>#VALUE!</v>
      </c>
      <c r="AI167" s="75" t="e">
        <f t="shared" si="34"/>
        <v>#VALUE!</v>
      </c>
      <c r="AJ167" s="80" t="e">
        <f t="shared" si="35"/>
        <v>#VALUE!</v>
      </c>
      <c r="AK167" s="79" t="str">
        <f>(IFERROR(VLOOKUP(AB167,Categories!$A$2:$B$20,2,1),""))</f>
        <v/>
      </c>
      <c r="AL167" s="79" t="str">
        <f ca="1">IFERROR(VLOOKUP((HLOOKUP((VLOOKUP($AB167,Categories!$A$2:$F$20,3,1)), $AB$3:$AJ167, (ROW()-ROW($AB$3)+1), 0)), INDIRECT(VLOOKUP($AB167,Categories!$A$2:$F$20,6,1)),2,0),AK167)</f>
        <v/>
      </c>
      <c r="AM167" s="79" t="str">
        <f ca="1">IFERROR(VLOOKUP((HLOOKUP((VLOOKUP($AB167,Categories!$A$2:$F$20,4,1)),$AB$3:$AJ167,(ROW()-ROW($AB$3)+1),0)),INDIRECT(VLOOKUP($AB167,Categories!$A$2:$H$20,7,1)),2,0),"")</f>
        <v/>
      </c>
      <c r="AN167" s="79" t="str">
        <f ca="1">IFERROR(VLOOKUP((HLOOKUP((VLOOKUP($AB167,Categories!$A$2:$F$20,5,1)), $AB$3:$AJ167, (ROW()-ROW($AB$3)+1), 0)), INDIRECT(VLOOKUP($AB167,Categories!$A$2:$H$20,8,1)),2,0),"")</f>
        <v/>
      </c>
      <c r="AO167" s="79" t="str">
        <f t="shared" ca="1" si="36"/>
        <v/>
      </c>
      <c r="AP167" s="81"/>
      <c r="AQ167" s="70" t="str">
        <f>IFERROR(VLOOKUP(VALUE(MID(AP167,1,1)),AdditionalElements!$A$2:$B$50,2,0),"")</f>
        <v/>
      </c>
      <c r="AR167" s="70" t="str">
        <f>IFERROR(VLOOKUP(VALUE(MID(AP167,2,1)),AdditionalElements!$H$2:$I$50,2,0),"")</f>
        <v/>
      </c>
      <c r="AS167" s="70" t="str">
        <f>IFERROR(VLOOKUP(VALUE(MID(AP167,3,1)),AdditionalElements!$O$2:$P$50,2,0),"")</f>
        <v/>
      </c>
      <c r="AT167" s="70" t="str">
        <f>IFERROR(VLOOKUP(VALUE(MID(AP167,4,1)),AdditionalElements!$V$2:$W$50,2,0),"")</f>
        <v/>
      </c>
      <c r="AU167" s="71"/>
      <c r="AV167" s="79" t="str">
        <f>IFERROR(IF(VALUE(MID(AU167,1,1))=1, VLOOKUP(VALUE(MID(AU167,1,1)), TxtPanelShape!$A$2:$C$50, 3, 0), (IF(VALUE(MID(AU167,1,1))&gt;=7, VLOOKUP(VALUE(MID(AU167,1,1)), TxtPanelShape!$A$2:$C$50, 3, 0),VLOOKUP(VALUE(MID(AU167,1,2)),TxtPanelShape!$A$2:$C$50,3,0)))), "")</f>
        <v/>
      </c>
      <c r="AW167" s="79" t="str">
        <f>IFERROR(IF(VALUE(MID(AU167,1,1))=1, ", "&amp;VLOOKUP(VALUE(MID(AU167,2,1)), TxtPanelShape!$H$2:$I$50, 2, 0), IF(VALUE(MID(AU167,1,1))&gt;=7, ", "&amp;VLOOKUP(VALUE(MID(AU167,2,1)), TxtPanelShape!$H$2:$I$50, 2, 0),"")), "")</f>
        <v/>
      </c>
      <c r="AX167" s="79" t="str">
        <f>IFERROR(IF(VALUE(MID(AU167,1,1))=1, ", "&amp;VLOOKUP(VALUE(MID(AU167,3,1)), TxtPanelShape!$O$2:$P$50, 2, 0), IF(VALUE(MID(AU167,1,1))&gt;=7, ", "&amp;VLOOKUP(VALUE(MID(AU167,3,1)), TxtPanelShape!$O$2:$P$50, 2, 0),"")),"")</f>
        <v/>
      </c>
      <c r="AY167" s="79" t="str">
        <f>IFERROR("; "&amp;VLOOKUP(VALUE(MID(AU167,4,1)), TxtPanelShape!$V$2:$W$50,2,0),"")</f>
        <v/>
      </c>
      <c r="AZ167" s="79" t="str">
        <f t="shared" si="37"/>
        <v/>
      </c>
      <c r="BA167" s="71"/>
      <c r="BB167" s="79" t="str">
        <f>IFERROR(IF(VALUE(MID(BA167,1,1))=1, VLOOKUP(VALUE(MID(BA167,1,1)), TxtPanelShape!$A$2:$C$50, 3, 0), (IF(VALUE(MID(BA167,1,1))&gt;=7, VLOOKUP(VALUE(MID(BA167,1,1)), TxtPanelShape!$A$2:$C$50, 3, 0),VLOOKUP(VALUE(MID(BA167,1,2)),TxtPanelShape!$A$2:$C$50,3,0)))), "")</f>
        <v/>
      </c>
      <c r="BC167" s="79" t="str">
        <f>IFERROR(IF(VALUE(MID(BA167,1,1))=1, ", "&amp;VLOOKUP(VALUE(MID(BA167,2,1)), TxtPanelShape!$H$2:$I$50, 2, 0), IF(VALUE(MID(BA167,1,1))&gt;=7, ", "&amp;VLOOKUP(VALUE(MID(BA167,2,1)), TxtPanelShape!$H$2:$I$50, 2, 0),"")), "")</f>
        <v/>
      </c>
      <c r="BD167" s="79" t="str">
        <f>IFERROR(IF(VALUE(MID(BA167,1,1))=1, ", "&amp;VLOOKUP(VALUE(MID(BA167,3,1)), TxtPanelShape!$O$2:$P$50, 2, 0), IF(VALUE(MID(BA167,1,1))&gt;=7, ", "&amp;VLOOKUP(VALUE(MID(BA167,3,1)), TxtPanelShape!$O$2:$P$50, 2, 0),"")),"")</f>
        <v/>
      </c>
      <c r="BE167" s="79" t="str">
        <f>IFERROR("; "&amp;VLOOKUP(VALUE(MID(BA167,4,1)), TxtPanelShape!$V$2:$W$50,2,0),"")</f>
        <v/>
      </c>
      <c r="BF167" s="79" t="str">
        <f t="shared" si="38"/>
        <v/>
      </c>
      <c r="BG167" s="71"/>
      <c r="BH167" s="79" t="str">
        <f>IFERROR(VLOOKUP(BG167, TxtPanelDefinition!$A$2:$B$50, 2, 0),"")</f>
        <v/>
      </c>
      <c r="BI167" s="71"/>
      <c r="BJ167" s="79" t="str">
        <f>IFERROR(VLOOKUP(BI167, TxtPanelDefinition!$A$2:$B$50, 2, 0),"")</f>
        <v/>
      </c>
      <c r="BK167" s="71"/>
      <c r="BL167" s="79" t="str">
        <f>IFERROR(VLOOKUP(BK167, InscrTechniques!$A$2:$B$50, 2, 0),"")</f>
        <v/>
      </c>
      <c r="BM167" s="71"/>
      <c r="BN167" s="79" t="str">
        <f>IFERROR(VLOOKUP(BM167, InscrTechniques!$A$2:$B$50, 2, 0),"")</f>
        <v/>
      </c>
      <c r="BO167" s="71"/>
      <c r="BP167" s="79" t="str">
        <f>IFERROR(VLOOKUP(BO167, InscrTechniques!$A$2:$B$50, 2, 0),"")</f>
        <v/>
      </c>
      <c r="BQ167" s="71"/>
      <c r="BR167" s="79" t="str">
        <f>IFERROR(VLOOKUP(BQ167, InscrTechniques!$A$2:$B$50, 2, 0),"")</f>
        <v/>
      </c>
      <c r="BS167" s="71"/>
      <c r="BT167" s="79" t="str">
        <f>IFERROR(VLOOKUP(BS167, InscrTechniques!$A$2:$B$50, 2, 0),"")</f>
        <v/>
      </c>
      <c r="BU167" s="71"/>
      <c r="BV167" s="79" t="str">
        <f>IFERROR(VLOOKUP(BU167, InscrTechniques!$A$2:$B$50, 2, 0),"")</f>
        <v/>
      </c>
      <c r="BW167" s="125"/>
      <c r="BX167" s="79" t="str">
        <f>IFERROR(VLOOKUP(BW167, InscrTechniques!$A$2:$B$50, 2, 0),"")</f>
        <v/>
      </c>
      <c r="BY167" s="125"/>
      <c r="BZ167" s="79" t="str">
        <f>IFERROR(VLOOKUP(BY167, InscrTechniques!$A$2:$B$50, 2, 0),"")</f>
        <v/>
      </c>
      <c r="CA167" s="74"/>
      <c r="CB167" s="114" t="str">
        <f>IFERROR(VLOOKUP(CA167, LetterStyle!$A$2:$B$50, 2, 0),"")</f>
        <v/>
      </c>
      <c r="CC167" s="74"/>
      <c r="CD167" s="114" t="str">
        <f>IFERROR(VLOOKUP(CC167, LetterStyle!$A$2:$B$50, 2, 0),"")</f>
        <v/>
      </c>
      <c r="CE167" s="74"/>
      <c r="CF167" s="114" t="str">
        <f>IFERROR(VLOOKUP(CE167, LetterStyle!$A$2:$B$50, 2, 0),"")</f>
        <v/>
      </c>
      <c r="CG167" s="74"/>
      <c r="CH167" s="79" t="str">
        <f>IFERROR(VLOOKUP(CG167, LetterStyle!$A$2:$B$50, 2, 0),"")</f>
        <v/>
      </c>
      <c r="CI167" s="71"/>
      <c r="CJ167" s="79" t="str">
        <f>IFERROR(VLOOKUP(CI167, DecMotifs!$A$1:$B$306, 2, 0),"")</f>
        <v/>
      </c>
      <c r="CK167" s="71"/>
      <c r="CL167" s="79" t="str">
        <f>IFERROR(VLOOKUP(CK167, DecMotifs!$A$1:$B$306, 2, 0),"")</f>
        <v/>
      </c>
      <c r="CM167" s="71"/>
      <c r="CN167" s="79" t="str">
        <f>IFERROR(VLOOKUP(CM167, DecMotifs!$A$1:$B$306, 2, 0),"")</f>
        <v/>
      </c>
      <c r="CO167" s="71"/>
      <c r="CP167" s="79" t="str">
        <f>IFERROR(VLOOKUP(CO167, MarginalDec!$A$2:$B$253, 2, 0),"")</f>
        <v/>
      </c>
      <c r="CQ167" s="71"/>
      <c r="CR167" s="79" t="str">
        <f>IFERROR(VLOOKUP(CQ167, MarginalDec!$A$2:$B$253, 2, 0),"")</f>
        <v/>
      </c>
      <c r="CS167" s="71"/>
      <c r="CT167" s="79" t="str">
        <f>IFERROR(VLOOKUP(CS167, MarginalDec!$A$2:$B$253, 2, 0),"")</f>
        <v/>
      </c>
      <c r="CU167" s="71"/>
      <c r="CV167" s="79" t="str">
        <f>IF(ISBLANK(CU167),"", IFERROR(VLOOKUP(CU167, Tooling!$A$2:$B$252, 2, 0),""))</f>
        <v/>
      </c>
      <c r="CW167" s="71"/>
      <c r="CX167" s="79" t="str">
        <f>IF(ISBLANK(CW167),"", IFERROR(VLOOKUP(CW167, Tooling!$A$2:$B$252, 2, 0),""))</f>
        <v/>
      </c>
      <c r="CY167" s="71"/>
      <c r="CZ167" s="79" t="str">
        <f>IF(ISBLANK(CY167),"", IFERROR(VLOOKUP(CY167, Repairs!$A$2:$B$252, 2, 0),""))</f>
        <v/>
      </c>
      <c r="DA167" s="77"/>
      <c r="DB167" s="71"/>
      <c r="DC167" s="79" t="str">
        <f>IFERROR(VLOOKUP(DB167, DatingReason!$A$2:$B$252, 2, 0),"")</f>
        <v/>
      </c>
      <c r="DD167" s="123" t="str">
        <f t="shared" si="39"/>
        <v/>
      </c>
      <c r="DF167" s="119" t="str">
        <f t="array" ref="DF167">IF(AND($B167&lt;&gt;"", $DE167&lt;&gt;"", $DE167&lt;&gt;"No"),MAX(IF($B167=PEOPLE!$B$4:$B$1000, PEOPLE!$Q$4:$Q$1000,""))+100,"")</f>
        <v/>
      </c>
      <c r="DG167" s="68"/>
      <c r="DH167" s="76">
        <f>COUNTIF(PEOPLE!B:B, MEMORIALS!B167)</f>
        <v>0</v>
      </c>
      <c r="DI167" s="82"/>
      <c r="DJ167" s="82"/>
      <c r="DK167" s="82"/>
      <c r="DL167" s="68"/>
      <c r="DM167" s="68"/>
      <c r="DN167" s="68"/>
      <c r="DO167" s="68"/>
      <c r="DP167" s="68"/>
    </row>
    <row r="168" spans="1:120" ht="15" customHeight="1" x14ac:dyDescent="0.25">
      <c r="A168" s="68"/>
      <c r="B168" s="69"/>
      <c r="C168" s="68"/>
      <c r="D168" s="68"/>
      <c r="E168" s="70" t="str">
        <f>IF(D168="","",VLOOKUP(D168,Denomination!$A$2:$B$50, 2, 0))</f>
        <v/>
      </c>
      <c r="F168" s="68"/>
      <c r="G168" s="71"/>
      <c r="H168" s="70" t="str">
        <f>IF(G168="","",VLOOKUP(G168,MCondition!$A$2:$B$50, 2, 0))</f>
        <v/>
      </c>
      <c r="I168" s="72"/>
      <c r="J168" s="71"/>
      <c r="K168" s="70" t="str">
        <f>IF(J168="","",VLOOKUP(J168,ICondition!$A$2:$B$50, 2, 0))</f>
        <v/>
      </c>
      <c r="L168" s="73"/>
      <c r="M168" s="73"/>
      <c r="N168" s="73"/>
      <c r="O168" s="73"/>
      <c r="P168" s="73"/>
      <c r="Q168" s="73"/>
      <c r="R168" s="78"/>
      <c r="S168" s="79" t="str">
        <f>IFERROR(VLOOKUP(R168,Material!$A$2:$B$59, 2, 0),"")</f>
        <v/>
      </c>
      <c r="T168" s="71"/>
      <c r="U168" s="79" t="str">
        <f>IFERROR(VLOOKUP(T168,Material!$A$2:$B$59, 2, 0),"")</f>
        <v/>
      </c>
      <c r="V168" s="71"/>
      <c r="W168" s="79" t="str">
        <f>IFERROR(VLOOKUP(V168,Material!$A$2:$B$59, 2, 0),"")</f>
        <v/>
      </c>
      <c r="X168" s="71"/>
      <c r="Y168" s="79" t="str">
        <f>IFERROR(VLOOKUP(X168,Material!$A$2:$B$59, 2, 0),"")</f>
        <v/>
      </c>
      <c r="Z168" s="71"/>
      <c r="AA168" s="79" t="str">
        <f>IFERROR(VLOOKUP(Z168,Material!$A$2:$B$59, 2, 0),"")</f>
        <v/>
      </c>
      <c r="AB168" s="74"/>
      <c r="AC168" s="75" t="e">
        <f t="shared" si="28"/>
        <v>#VALUE!</v>
      </c>
      <c r="AD168" s="75" t="e">
        <f t="shared" si="29"/>
        <v>#VALUE!</v>
      </c>
      <c r="AE168" s="75" t="e">
        <f t="shared" si="31"/>
        <v>#VALUE!</v>
      </c>
      <c r="AF168" s="75" t="e">
        <f t="shared" si="30"/>
        <v>#VALUE!</v>
      </c>
      <c r="AG168" s="75" t="e">
        <f t="shared" si="32"/>
        <v>#VALUE!</v>
      </c>
      <c r="AH168" s="75" t="e">
        <f t="shared" si="33"/>
        <v>#VALUE!</v>
      </c>
      <c r="AI168" s="75" t="e">
        <f t="shared" si="34"/>
        <v>#VALUE!</v>
      </c>
      <c r="AJ168" s="80" t="e">
        <f t="shared" si="35"/>
        <v>#VALUE!</v>
      </c>
      <c r="AK168" s="79" t="str">
        <f>(IFERROR(VLOOKUP(AB168,Categories!$A$2:$B$20,2,1),""))</f>
        <v/>
      </c>
      <c r="AL168" s="79" t="str">
        <f ca="1">IFERROR(VLOOKUP((HLOOKUP((VLOOKUP($AB168,Categories!$A$2:$F$20,3,1)), $AB$3:$AJ168, (ROW()-ROW($AB$3)+1), 0)), INDIRECT(VLOOKUP($AB168,Categories!$A$2:$F$20,6,1)),2,0),AK168)</f>
        <v/>
      </c>
      <c r="AM168" s="79" t="str">
        <f ca="1">IFERROR(VLOOKUP((HLOOKUP((VLOOKUP($AB168,Categories!$A$2:$F$20,4,1)),$AB$3:$AJ168,(ROW()-ROW($AB$3)+1),0)),INDIRECT(VLOOKUP($AB168,Categories!$A$2:$H$20,7,1)),2,0),"")</f>
        <v/>
      </c>
      <c r="AN168" s="79" t="str">
        <f ca="1">IFERROR(VLOOKUP((HLOOKUP((VLOOKUP($AB168,Categories!$A$2:$F$20,5,1)), $AB$3:$AJ168, (ROW()-ROW($AB$3)+1), 0)), INDIRECT(VLOOKUP($AB168,Categories!$A$2:$H$20,8,1)),2,0),"")</f>
        <v/>
      </c>
      <c r="AO168" s="79" t="str">
        <f t="shared" ca="1" si="36"/>
        <v/>
      </c>
      <c r="AP168" s="81"/>
      <c r="AQ168" s="70" t="str">
        <f>IFERROR(VLOOKUP(VALUE(MID(AP168,1,1)),AdditionalElements!$A$2:$B$50,2,0),"")</f>
        <v/>
      </c>
      <c r="AR168" s="70" t="str">
        <f>IFERROR(VLOOKUP(VALUE(MID(AP168,2,1)),AdditionalElements!$H$2:$I$50,2,0),"")</f>
        <v/>
      </c>
      <c r="AS168" s="70" t="str">
        <f>IFERROR(VLOOKUP(VALUE(MID(AP168,3,1)),AdditionalElements!$O$2:$P$50,2,0),"")</f>
        <v/>
      </c>
      <c r="AT168" s="70" t="str">
        <f>IFERROR(VLOOKUP(VALUE(MID(AP168,4,1)),AdditionalElements!$V$2:$W$50,2,0),"")</f>
        <v/>
      </c>
      <c r="AU168" s="71"/>
      <c r="AV168" s="79" t="str">
        <f>IFERROR(IF(VALUE(MID(AU168,1,1))=1, VLOOKUP(VALUE(MID(AU168,1,1)), TxtPanelShape!$A$2:$C$50, 3, 0), (IF(VALUE(MID(AU168,1,1))&gt;=7, VLOOKUP(VALUE(MID(AU168,1,1)), TxtPanelShape!$A$2:$C$50, 3, 0),VLOOKUP(VALUE(MID(AU168,1,2)),TxtPanelShape!$A$2:$C$50,3,0)))), "")</f>
        <v/>
      </c>
      <c r="AW168" s="79" t="str">
        <f>IFERROR(IF(VALUE(MID(AU168,1,1))=1, ", "&amp;VLOOKUP(VALUE(MID(AU168,2,1)), TxtPanelShape!$H$2:$I$50, 2, 0), IF(VALUE(MID(AU168,1,1))&gt;=7, ", "&amp;VLOOKUP(VALUE(MID(AU168,2,1)), TxtPanelShape!$H$2:$I$50, 2, 0),"")), "")</f>
        <v/>
      </c>
      <c r="AX168" s="79" t="str">
        <f>IFERROR(IF(VALUE(MID(AU168,1,1))=1, ", "&amp;VLOOKUP(VALUE(MID(AU168,3,1)), TxtPanelShape!$O$2:$P$50, 2, 0), IF(VALUE(MID(AU168,1,1))&gt;=7, ", "&amp;VLOOKUP(VALUE(MID(AU168,3,1)), TxtPanelShape!$O$2:$P$50, 2, 0),"")),"")</f>
        <v/>
      </c>
      <c r="AY168" s="79" t="str">
        <f>IFERROR("; "&amp;VLOOKUP(VALUE(MID(AU168,4,1)), TxtPanelShape!$V$2:$W$50,2,0),"")</f>
        <v/>
      </c>
      <c r="AZ168" s="79" t="str">
        <f t="shared" si="37"/>
        <v/>
      </c>
      <c r="BA168" s="71"/>
      <c r="BB168" s="79" t="str">
        <f>IFERROR(IF(VALUE(MID(BA168,1,1))=1, VLOOKUP(VALUE(MID(BA168,1,1)), TxtPanelShape!$A$2:$C$50, 3, 0), (IF(VALUE(MID(BA168,1,1))&gt;=7, VLOOKUP(VALUE(MID(BA168,1,1)), TxtPanelShape!$A$2:$C$50, 3, 0),VLOOKUP(VALUE(MID(BA168,1,2)),TxtPanelShape!$A$2:$C$50,3,0)))), "")</f>
        <v/>
      </c>
      <c r="BC168" s="79" t="str">
        <f>IFERROR(IF(VALUE(MID(BA168,1,1))=1, ", "&amp;VLOOKUP(VALUE(MID(BA168,2,1)), TxtPanelShape!$H$2:$I$50, 2, 0), IF(VALUE(MID(BA168,1,1))&gt;=7, ", "&amp;VLOOKUP(VALUE(MID(BA168,2,1)), TxtPanelShape!$H$2:$I$50, 2, 0),"")), "")</f>
        <v/>
      </c>
      <c r="BD168" s="79" t="str">
        <f>IFERROR(IF(VALUE(MID(BA168,1,1))=1, ", "&amp;VLOOKUP(VALUE(MID(BA168,3,1)), TxtPanelShape!$O$2:$P$50, 2, 0), IF(VALUE(MID(BA168,1,1))&gt;=7, ", "&amp;VLOOKUP(VALUE(MID(BA168,3,1)), TxtPanelShape!$O$2:$P$50, 2, 0),"")),"")</f>
        <v/>
      </c>
      <c r="BE168" s="79" t="str">
        <f>IFERROR("; "&amp;VLOOKUP(VALUE(MID(BA168,4,1)), TxtPanelShape!$V$2:$W$50,2,0),"")</f>
        <v/>
      </c>
      <c r="BF168" s="79" t="str">
        <f t="shared" si="38"/>
        <v/>
      </c>
      <c r="BG168" s="71"/>
      <c r="BH168" s="79" t="str">
        <f>IFERROR(VLOOKUP(BG168, TxtPanelDefinition!$A$2:$B$50, 2, 0),"")</f>
        <v/>
      </c>
      <c r="BI168" s="71"/>
      <c r="BJ168" s="79" t="str">
        <f>IFERROR(VLOOKUP(BI168, TxtPanelDefinition!$A$2:$B$50, 2, 0),"")</f>
        <v/>
      </c>
      <c r="BK168" s="71"/>
      <c r="BL168" s="79" t="str">
        <f>IFERROR(VLOOKUP(BK168, InscrTechniques!$A$2:$B$50, 2, 0),"")</f>
        <v/>
      </c>
      <c r="BM168" s="71"/>
      <c r="BN168" s="79" t="str">
        <f>IFERROR(VLOOKUP(BM168, InscrTechniques!$A$2:$B$50, 2, 0),"")</f>
        <v/>
      </c>
      <c r="BO168" s="71"/>
      <c r="BP168" s="79" t="str">
        <f>IFERROR(VLOOKUP(BO168, InscrTechniques!$A$2:$B$50, 2, 0),"")</f>
        <v/>
      </c>
      <c r="BQ168" s="71"/>
      <c r="BR168" s="79" t="str">
        <f>IFERROR(VLOOKUP(BQ168, InscrTechniques!$A$2:$B$50, 2, 0),"")</f>
        <v/>
      </c>
      <c r="BS168" s="71"/>
      <c r="BT168" s="79" t="str">
        <f>IFERROR(VLOOKUP(BS168, InscrTechniques!$A$2:$B$50, 2, 0),"")</f>
        <v/>
      </c>
      <c r="BU168" s="71"/>
      <c r="BV168" s="79" t="str">
        <f>IFERROR(VLOOKUP(BU168, InscrTechniques!$A$2:$B$50, 2, 0),"")</f>
        <v/>
      </c>
      <c r="BW168" s="125"/>
      <c r="BX168" s="79" t="str">
        <f>IFERROR(VLOOKUP(BW168, InscrTechniques!$A$2:$B$50, 2, 0),"")</f>
        <v/>
      </c>
      <c r="BY168" s="125"/>
      <c r="BZ168" s="79" t="str">
        <f>IFERROR(VLOOKUP(BY168, InscrTechniques!$A$2:$B$50, 2, 0),"")</f>
        <v/>
      </c>
      <c r="CA168" s="74"/>
      <c r="CB168" s="114" t="str">
        <f>IFERROR(VLOOKUP(CA168, LetterStyle!$A$2:$B$50, 2, 0),"")</f>
        <v/>
      </c>
      <c r="CC168" s="74"/>
      <c r="CD168" s="114" t="str">
        <f>IFERROR(VLOOKUP(CC168, LetterStyle!$A$2:$B$50, 2, 0),"")</f>
        <v/>
      </c>
      <c r="CE168" s="74"/>
      <c r="CF168" s="114" t="str">
        <f>IFERROR(VLOOKUP(CE168, LetterStyle!$A$2:$B$50, 2, 0),"")</f>
        <v/>
      </c>
      <c r="CG168" s="74"/>
      <c r="CH168" s="79" t="str">
        <f>IFERROR(VLOOKUP(CG168, LetterStyle!$A$2:$B$50, 2, 0),"")</f>
        <v/>
      </c>
      <c r="CI168" s="71"/>
      <c r="CJ168" s="79" t="str">
        <f>IFERROR(VLOOKUP(CI168, DecMotifs!$A$1:$B$306, 2, 0),"")</f>
        <v/>
      </c>
      <c r="CK168" s="71"/>
      <c r="CL168" s="79" t="str">
        <f>IFERROR(VLOOKUP(CK168, DecMotifs!$A$1:$B$306, 2, 0),"")</f>
        <v/>
      </c>
      <c r="CM168" s="71"/>
      <c r="CN168" s="79" t="str">
        <f>IFERROR(VLOOKUP(CM168, DecMotifs!$A$1:$B$306, 2, 0),"")</f>
        <v/>
      </c>
      <c r="CO168" s="71"/>
      <c r="CP168" s="79" t="str">
        <f>IFERROR(VLOOKUP(CO168, MarginalDec!$A$2:$B$253, 2, 0),"")</f>
        <v/>
      </c>
      <c r="CQ168" s="71"/>
      <c r="CR168" s="79" t="str">
        <f>IFERROR(VLOOKUP(CQ168, MarginalDec!$A$2:$B$253, 2, 0),"")</f>
        <v/>
      </c>
      <c r="CS168" s="71"/>
      <c r="CT168" s="79" t="str">
        <f>IFERROR(VLOOKUP(CS168, MarginalDec!$A$2:$B$253, 2, 0),"")</f>
        <v/>
      </c>
      <c r="CU168" s="71"/>
      <c r="CV168" s="79" t="str">
        <f>IF(ISBLANK(CU168),"", IFERROR(VLOOKUP(CU168, Tooling!$A$2:$B$252, 2, 0),""))</f>
        <v/>
      </c>
      <c r="CW168" s="71"/>
      <c r="CX168" s="79" t="str">
        <f>IF(ISBLANK(CW168),"", IFERROR(VLOOKUP(CW168, Tooling!$A$2:$B$252, 2, 0),""))</f>
        <v/>
      </c>
      <c r="CY168" s="71"/>
      <c r="CZ168" s="79" t="str">
        <f>IF(ISBLANK(CY168),"", IFERROR(VLOOKUP(CY168, Repairs!$A$2:$B$252, 2, 0),""))</f>
        <v/>
      </c>
      <c r="DA168" s="77"/>
      <c r="DB168" s="71"/>
      <c r="DC168" s="79" t="str">
        <f>IFERROR(VLOOKUP(DB168, DatingReason!$A$2:$B$252, 2, 0),"")</f>
        <v/>
      </c>
      <c r="DD168" s="123" t="str">
        <f t="shared" si="39"/>
        <v/>
      </c>
      <c r="DF168" s="119" t="str">
        <f t="array" ref="DF168">IF(AND($B168&lt;&gt;"", $DE168&lt;&gt;"", $DE168&lt;&gt;"No"),MAX(IF($B168=PEOPLE!$B$4:$B$1000, PEOPLE!$Q$4:$Q$1000,""))+100,"")</f>
        <v/>
      </c>
      <c r="DG168" s="68"/>
      <c r="DH168" s="76">
        <f>COUNTIF(PEOPLE!B:B, MEMORIALS!B168)</f>
        <v>0</v>
      </c>
      <c r="DI168" s="82"/>
      <c r="DJ168" s="82"/>
      <c r="DK168" s="82"/>
      <c r="DL168" s="68"/>
      <c r="DM168" s="68"/>
      <c r="DN168" s="68"/>
      <c r="DO168" s="68"/>
      <c r="DP168" s="68"/>
    </row>
    <row r="169" spans="1:120" ht="15" customHeight="1" x14ac:dyDescent="0.25">
      <c r="A169" s="68"/>
      <c r="B169" s="69"/>
      <c r="C169" s="68"/>
      <c r="D169" s="68"/>
      <c r="E169" s="70" t="str">
        <f>IF(D169="","",VLOOKUP(D169,Denomination!$A$2:$B$50, 2, 0))</f>
        <v/>
      </c>
      <c r="F169" s="68"/>
      <c r="G169" s="71"/>
      <c r="H169" s="70" t="str">
        <f>IF(G169="","",VLOOKUP(G169,MCondition!$A$2:$B$50, 2, 0))</f>
        <v/>
      </c>
      <c r="I169" s="72"/>
      <c r="J169" s="71"/>
      <c r="K169" s="70" t="str">
        <f>IF(J169="","",VLOOKUP(J169,ICondition!$A$2:$B$50, 2, 0))</f>
        <v/>
      </c>
      <c r="L169" s="73"/>
      <c r="M169" s="73"/>
      <c r="N169" s="73"/>
      <c r="O169" s="73"/>
      <c r="P169" s="73"/>
      <c r="Q169" s="73"/>
      <c r="R169" s="78"/>
      <c r="S169" s="79" t="str">
        <f>IFERROR(VLOOKUP(R169,Material!$A$2:$B$59, 2, 0),"")</f>
        <v/>
      </c>
      <c r="T169" s="71"/>
      <c r="U169" s="79" t="str">
        <f>IFERROR(VLOOKUP(T169,Material!$A$2:$B$59, 2, 0),"")</f>
        <v/>
      </c>
      <c r="V169" s="71"/>
      <c r="W169" s="79" t="str">
        <f>IFERROR(VLOOKUP(V169,Material!$A$2:$B$59, 2, 0),"")</f>
        <v/>
      </c>
      <c r="X169" s="71"/>
      <c r="Y169" s="79" t="str">
        <f>IFERROR(VLOOKUP(X169,Material!$A$2:$B$59, 2, 0),"")</f>
        <v/>
      </c>
      <c r="Z169" s="71"/>
      <c r="AA169" s="79" t="str">
        <f>IFERROR(VLOOKUP(Z169,Material!$A$2:$B$59, 2, 0),"")</f>
        <v/>
      </c>
      <c r="AB169" s="74"/>
      <c r="AC169" s="75" t="e">
        <f t="shared" si="28"/>
        <v>#VALUE!</v>
      </c>
      <c r="AD169" s="75" t="e">
        <f t="shared" si="29"/>
        <v>#VALUE!</v>
      </c>
      <c r="AE169" s="75" t="e">
        <f t="shared" si="31"/>
        <v>#VALUE!</v>
      </c>
      <c r="AF169" s="75" t="e">
        <f t="shared" si="30"/>
        <v>#VALUE!</v>
      </c>
      <c r="AG169" s="75" t="e">
        <f t="shared" si="32"/>
        <v>#VALUE!</v>
      </c>
      <c r="AH169" s="75" t="e">
        <f t="shared" si="33"/>
        <v>#VALUE!</v>
      </c>
      <c r="AI169" s="75" t="e">
        <f t="shared" si="34"/>
        <v>#VALUE!</v>
      </c>
      <c r="AJ169" s="80" t="e">
        <f t="shared" si="35"/>
        <v>#VALUE!</v>
      </c>
      <c r="AK169" s="79" t="str">
        <f>(IFERROR(VLOOKUP(AB169,Categories!$A$2:$B$20,2,1),""))</f>
        <v/>
      </c>
      <c r="AL169" s="79" t="str">
        <f ca="1">IFERROR(VLOOKUP((HLOOKUP((VLOOKUP($AB169,Categories!$A$2:$F$20,3,1)), $AB$3:$AJ169, (ROW()-ROW($AB$3)+1), 0)), INDIRECT(VLOOKUP($AB169,Categories!$A$2:$F$20,6,1)),2,0),AK169)</f>
        <v/>
      </c>
      <c r="AM169" s="79" t="str">
        <f ca="1">IFERROR(VLOOKUP((HLOOKUP((VLOOKUP($AB169,Categories!$A$2:$F$20,4,1)),$AB$3:$AJ169,(ROW()-ROW($AB$3)+1),0)),INDIRECT(VLOOKUP($AB169,Categories!$A$2:$H$20,7,1)),2,0),"")</f>
        <v/>
      </c>
      <c r="AN169" s="79" t="str">
        <f ca="1">IFERROR(VLOOKUP((HLOOKUP((VLOOKUP($AB169,Categories!$A$2:$F$20,5,1)), $AB$3:$AJ169, (ROW()-ROW($AB$3)+1), 0)), INDIRECT(VLOOKUP($AB169,Categories!$A$2:$H$20,8,1)),2,0),"")</f>
        <v/>
      </c>
      <c r="AO169" s="79" t="str">
        <f t="shared" ca="1" si="36"/>
        <v/>
      </c>
      <c r="AP169" s="81"/>
      <c r="AQ169" s="70" t="str">
        <f>IFERROR(VLOOKUP(VALUE(MID(AP169,1,1)),AdditionalElements!$A$2:$B$50,2,0),"")</f>
        <v/>
      </c>
      <c r="AR169" s="70" t="str">
        <f>IFERROR(VLOOKUP(VALUE(MID(AP169,2,1)),AdditionalElements!$H$2:$I$50,2,0),"")</f>
        <v/>
      </c>
      <c r="AS169" s="70" t="str">
        <f>IFERROR(VLOOKUP(VALUE(MID(AP169,3,1)),AdditionalElements!$O$2:$P$50,2,0),"")</f>
        <v/>
      </c>
      <c r="AT169" s="70" t="str">
        <f>IFERROR(VLOOKUP(VALUE(MID(AP169,4,1)),AdditionalElements!$V$2:$W$50,2,0),"")</f>
        <v/>
      </c>
      <c r="AU169" s="71"/>
      <c r="AV169" s="79" t="str">
        <f>IFERROR(IF(VALUE(MID(AU169,1,1))=1, VLOOKUP(VALUE(MID(AU169,1,1)), TxtPanelShape!$A$2:$C$50, 3, 0), (IF(VALUE(MID(AU169,1,1))&gt;=7, VLOOKUP(VALUE(MID(AU169,1,1)), TxtPanelShape!$A$2:$C$50, 3, 0),VLOOKUP(VALUE(MID(AU169,1,2)),TxtPanelShape!$A$2:$C$50,3,0)))), "")</f>
        <v/>
      </c>
      <c r="AW169" s="79" t="str">
        <f>IFERROR(IF(VALUE(MID(AU169,1,1))=1, ", "&amp;VLOOKUP(VALUE(MID(AU169,2,1)), TxtPanelShape!$H$2:$I$50, 2, 0), IF(VALUE(MID(AU169,1,1))&gt;=7, ", "&amp;VLOOKUP(VALUE(MID(AU169,2,1)), TxtPanelShape!$H$2:$I$50, 2, 0),"")), "")</f>
        <v/>
      </c>
      <c r="AX169" s="79" t="str">
        <f>IFERROR(IF(VALUE(MID(AU169,1,1))=1, ", "&amp;VLOOKUP(VALUE(MID(AU169,3,1)), TxtPanelShape!$O$2:$P$50, 2, 0), IF(VALUE(MID(AU169,1,1))&gt;=7, ", "&amp;VLOOKUP(VALUE(MID(AU169,3,1)), TxtPanelShape!$O$2:$P$50, 2, 0),"")),"")</f>
        <v/>
      </c>
      <c r="AY169" s="79" t="str">
        <f>IFERROR("; "&amp;VLOOKUP(VALUE(MID(AU169,4,1)), TxtPanelShape!$V$2:$W$50,2,0),"")</f>
        <v/>
      </c>
      <c r="AZ169" s="79" t="str">
        <f t="shared" si="37"/>
        <v/>
      </c>
      <c r="BA169" s="71"/>
      <c r="BB169" s="79" t="str">
        <f>IFERROR(IF(VALUE(MID(BA169,1,1))=1, VLOOKUP(VALUE(MID(BA169,1,1)), TxtPanelShape!$A$2:$C$50, 3, 0), (IF(VALUE(MID(BA169,1,1))&gt;=7, VLOOKUP(VALUE(MID(BA169,1,1)), TxtPanelShape!$A$2:$C$50, 3, 0),VLOOKUP(VALUE(MID(BA169,1,2)),TxtPanelShape!$A$2:$C$50,3,0)))), "")</f>
        <v/>
      </c>
      <c r="BC169" s="79" t="str">
        <f>IFERROR(IF(VALUE(MID(BA169,1,1))=1, ", "&amp;VLOOKUP(VALUE(MID(BA169,2,1)), TxtPanelShape!$H$2:$I$50, 2, 0), IF(VALUE(MID(BA169,1,1))&gt;=7, ", "&amp;VLOOKUP(VALUE(MID(BA169,2,1)), TxtPanelShape!$H$2:$I$50, 2, 0),"")), "")</f>
        <v/>
      </c>
      <c r="BD169" s="79" t="str">
        <f>IFERROR(IF(VALUE(MID(BA169,1,1))=1, ", "&amp;VLOOKUP(VALUE(MID(BA169,3,1)), TxtPanelShape!$O$2:$P$50, 2, 0), IF(VALUE(MID(BA169,1,1))&gt;=7, ", "&amp;VLOOKUP(VALUE(MID(BA169,3,1)), TxtPanelShape!$O$2:$P$50, 2, 0),"")),"")</f>
        <v/>
      </c>
      <c r="BE169" s="79" t="str">
        <f>IFERROR("; "&amp;VLOOKUP(VALUE(MID(BA169,4,1)), TxtPanelShape!$V$2:$W$50,2,0),"")</f>
        <v/>
      </c>
      <c r="BF169" s="79" t="str">
        <f t="shared" si="38"/>
        <v/>
      </c>
      <c r="BG169" s="71"/>
      <c r="BH169" s="79" t="str">
        <f>IFERROR(VLOOKUP(BG169, TxtPanelDefinition!$A$2:$B$50, 2, 0),"")</f>
        <v/>
      </c>
      <c r="BI169" s="71"/>
      <c r="BJ169" s="79" t="str">
        <f>IFERROR(VLOOKUP(BI169, TxtPanelDefinition!$A$2:$B$50, 2, 0),"")</f>
        <v/>
      </c>
      <c r="BK169" s="71"/>
      <c r="BL169" s="79" t="str">
        <f>IFERROR(VLOOKUP(BK169, InscrTechniques!$A$2:$B$50, 2, 0),"")</f>
        <v/>
      </c>
      <c r="BM169" s="71"/>
      <c r="BN169" s="79" t="str">
        <f>IFERROR(VLOOKUP(BM169, InscrTechniques!$A$2:$B$50, 2, 0),"")</f>
        <v/>
      </c>
      <c r="BO169" s="71"/>
      <c r="BP169" s="79" t="str">
        <f>IFERROR(VLOOKUP(BO169, InscrTechniques!$A$2:$B$50, 2, 0),"")</f>
        <v/>
      </c>
      <c r="BQ169" s="71"/>
      <c r="BR169" s="79" t="str">
        <f>IFERROR(VLOOKUP(BQ169, InscrTechniques!$A$2:$B$50, 2, 0),"")</f>
        <v/>
      </c>
      <c r="BS169" s="71"/>
      <c r="BT169" s="79" t="str">
        <f>IFERROR(VLOOKUP(BS169, InscrTechniques!$A$2:$B$50, 2, 0),"")</f>
        <v/>
      </c>
      <c r="BU169" s="71"/>
      <c r="BV169" s="79" t="str">
        <f>IFERROR(VLOOKUP(BU169, InscrTechniques!$A$2:$B$50, 2, 0),"")</f>
        <v/>
      </c>
      <c r="BW169" s="125"/>
      <c r="BX169" s="79" t="str">
        <f>IFERROR(VLOOKUP(BW169, InscrTechniques!$A$2:$B$50, 2, 0),"")</f>
        <v/>
      </c>
      <c r="BY169" s="125"/>
      <c r="BZ169" s="79" t="str">
        <f>IFERROR(VLOOKUP(BY169, InscrTechniques!$A$2:$B$50, 2, 0),"")</f>
        <v/>
      </c>
      <c r="CA169" s="74"/>
      <c r="CB169" s="114" t="str">
        <f>IFERROR(VLOOKUP(CA169, LetterStyle!$A$2:$B$50, 2, 0),"")</f>
        <v/>
      </c>
      <c r="CC169" s="74"/>
      <c r="CD169" s="114" t="str">
        <f>IFERROR(VLOOKUP(CC169, LetterStyle!$A$2:$B$50, 2, 0),"")</f>
        <v/>
      </c>
      <c r="CE169" s="74"/>
      <c r="CF169" s="114" t="str">
        <f>IFERROR(VLOOKUP(CE169, LetterStyle!$A$2:$B$50, 2, 0),"")</f>
        <v/>
      </c>
      <c r="CG169" s="74"/>
      <c r="CH169" s="79" t="str">
        <f>IFERROR(VLOOKUP(CG169, LetterStyle!$A$2:$B$50, 2, 0),"")</f>
        <v/>
      </c>
      <c r="CI169" s="71"/>
      <c r="CJ169" s="79" t="str">
        <f>IFERROR(VLOOKUP(CI169, DecMotifs!$A$1:$B$306, 2, 0),"")</f>
        <v/>
      </c>
      <c r="CK169" s="71"/>
      <c r="CL169" s="79" t="str">
        <f>IFERROR(VLOOKUP(CK169, DecMotifs!$A$1:$B$306, 2, 0),"")</f>
        <v/>
      </c>
      <c r="CM169" s="71"/>
      <c r="CN169" s="79" t="str">
        <f>IFERROR(VLOOKUP(CM169, DecMotifs!$A$1:$B$306, 2, 0),"")</f>
        <v/>
      </c>
      <c r="CO169" s="71"/>
      <c r="CP169" s="79" t="str">
        <f>IFERROR(VLOOKUP(CO169, MarginalDec!$A$2:$B$253, 2, 0),"")</f>
        <v/>
      </c>
      <c r="CQ169" s="71"/>
      <c r="CR169" s="79" t="str">
        <f>IFERROR(VLOOKUP(CQ169, MarginalDec!$A$2:$B$253, 2, 0),"")</f>
        <v/>
      </c>
      <c r="CS169" s="71"/>
      <c r="CT169" s="79" t="str">
        <f>IFERROR(VLOOKUP(CS169, MarginalDec!$A$2:$B$253, 2, 0),"")</f>
        <v/>
      </c>
      <c r="CU169" s="71"/>
      <c r="CV169" s="79" t="str">
        <f>IF(ISBLANK(CU169),"", IFERROR(VLOOKUP(CU169, Tooling!$A$2:$B$252, 2, 0),""))</f>
        <v/>
      </c>
      <c r="CW169" s="71"/>
      <c r="CX169" s="79" t="str">
        <f>IF(ISBLANK(CW169),"", IFERROR(VLOOKUP(CW169, Tooling!$A$2:$B$252, 2, 0),""))</f>
        <v/>
      </c>
      <c r="CY169" s="71"/>
      <c r="CZ169" s="79" t="str">
        <f>IF(ISBLANK(CY169),"", IFERROR(VLOOKUP(CY169, Repairs!$A$2:$B$252, 2, 0),""))</f>
        <v/>
      </c>
      <c r="DA169" s="77"/>
      <c r="DB169" s="71"/>
      <c r="DC169" s="79" t="str">
        <f>IFERROR(VLOOKUP(DB169, DatingReason!$A$2:$B$252, 2, 0),"")</f>
        <v/>
      </c>
      <c r="DD169" s="123" t="str">
        <f t="shared" si="39"/>
        <v/>
      </c>
      <c r="DF169" s="119" t="str">
        <f t="array" ref="DF169">IF(AND($B169&lt;&gt;"", $DE169&lt;&gt;"", $DE169&lt;&gt;"No"),MAX(IF($B169=PEOPLE!$B$4:$B$1000, PEOPLE!$Q$4:$Q$1000,""))+100,"")</f>
        <v/>
      </c>
      <c r="DG169" s="68"/>
      <c r="DH169" s="76">
        <f>COUNTIF(PEOPLE!B:B, MEMORIALS!B169)</f>
        <v>0</v>
      </c>
      <c r="DI169" s="82"/>
      <c r="DJ169" s="82"/>
      <c r="DK169" s="82"/>
      <c r="DL169" s="68"/>
      <c r="DM169" s="68"/>
      <c r="DN169" s="68"/>
      <c r="DO169" s="68"/>
      <c r="DP169" s="68"/>
    </row>
    <row r="170" spans="1:120" ht="15" customHeight="1" x14ac:dyDescent="0.25">
      <c r="A170" s="68"/>
      <c r="B170" s="69"/>
      <c r="C170" s="68"/>
      <c r="D170" s="68"/>
      <c r="E170" s="70" t="str">
        <f>IF(D170="","",VLOOKUP(D170,Denomination!$A$2:$B$50, 2, 0))</f>
        <v/>
      </c>
      <c r="F170" s="68"/>
      <c r="G170" s="71"/>
      <c r="H170" s="70" t="str">
        <f>IF(G170="","",VLOOKUP(G170,MCondition!$A$2:$B$50, 2, 0))</f>
        <v/>
      </c>
      <c r="I170" s="72"/>
      <c r="J170" s="71"/>
      <c r="K170" s="70" t="str">
        <f>IF(J170="","",VLOOKUP(J170,ICondition!$A$2:$B$50, 2, 0))</f>
        <v/>
      </c>
      <c r="L170" s="73"/>
      <c r="M170" s="73"/>
      <c r="N170" s="73"/>
      <c r="O170" s="73"/>
      <c r="P170" s="73"/>
      <c r="Q170" s="73"/>
      <c r="R170" s="78"/>
      <c r="S170" s="79" t="str">
        <f>IFERROR(VLOOKUP(R170,Material!$A$2:$B$59, 2, 0),"")</f>
        <v/>
      </c>
      <c r="T170" s="71"/>
      <c r="U170" s="79" t="str">
        <f>IFERROR(VLOOKUP(T170,Material!$A$2:$B$59, 2, 0),"")</f>
        <v/>
      </c>
      <c r="V170" s="71"/>
      <c r="W170" s="79" t="str">
        <f>IFERROR(VLOOKUP(V170,Material!$A$2:$B$59, 2, 0),"")</f>
        <v/>
      </c>
      <c r="X170" s="71"/>
      <c r="Y170" s="79" t="str">
        <f>IFERROR(VLOOKUP(X170,Material!$A$2:$B$59, 2, 0),"")</f>
        <v/>
      </c>
      <c r="Z170" s="71"/>
      <c r="AA170" s="79" t="str">
        <f>IFERROR(VLOOKUP(Z170,Material!$A$2:$B$59, 2, 0),"")</f>
        <v/>
      </c>
      <c r="AB170" s="74"/>
      <c r="AC170" s="75" t="e">
        <f t="shared" si="28"/>
        <v>#VALUE!</v>
      </c>
      <c r="AD170" s="75" t="e">
        <f t="shared" si="29"/>
        <v>#VALUE!</v>
      </c>
      <c r="AE170" s="75" t="e">
        <f t="shared" si="31"/>
        <v>#VALUE!</v>
      </c>
      <c r="AF170" s="75" t="e">
        <f t="shared" si="30"/>
        <v>#VALUE!</v>
      </c>
      <c r="AG170" s="75" t="e">
        <f t="shared" si="32"/>
        <v>#VALUE!</v>
      </c>
      <c r="AH170" s="75" t="e">
        <f t="shared" si="33"/>
        <v>#VALUE!</v>
      </c>
      <c r="AI170" s="75" t="e">
        <f t="shared" si="34"/>
        <v>#VALUE!</v>
      </c>
      <c r="AJ170" s="80" t="e">
        <f t="shared" si="35"/>
        <v>#VALUE!</v>
      </c>
      <c r="AK170" s="79" t="str">
        <f>(IFERROR(VLOOKUP(AB170,Categories!$A$2:$B$20,2,1),""))</f>
        <v/>
      </c>
      <c r="AL170" s="79" t="str">
        <f ca="1">IFERROR(VLOOKUP((HLOOKUP((VLOOKUP($AB170,Categories!$A$2:$F$20,3,1)), $AB$3:$AJ170, (ROW()-ROW($AB$3)+1), 0)), INDIRECT(VLOOKUP($AB170,Categories!$A$2:$F$20,6,1)),2,0),AK170)</f>
        <v/>
      </c>
      <c r="AM170" s="79" t="str">
        <f ca="1">IFERROR(VLOOKUP((HLOOKUP((VLOOKUP($AB170,Categories!$A$2:$F$20,4,1)),$AB$3:$AJ170,(ROW()-ROW($AB$3)+1),0)),INDIRECT(VLOOKUP($AB170,Categories!$A$2:$H$20,7,1)),2,0),"")</f>
        <v/>
      </c>
      <c r="AN170" s="79" t="str">
        <f ca="1">IFERROR(VLOOKUP((HLOOKUP((VLOOKUP($AB170,Categories!$A$2:$F$20,5,1)), $AB$3:$AJ170, (ROW()-ROW($AB$3)+1), 0)), INDIRECT(VLOOKUP($AB170,Categories!$A$2:$H$20,8,1)),2,0),"")</f>
        <v/>
      </c>
      <c r="AO170" s="79" t="str">
        <f t="shared" ca="1" si="36"/>
        <v/>
      </c>
      <c r="AP170" s="81"/>
      <c r="AQ170" s="70" t="str">
        <f>IFERROR(VLOOKUP(VALUE(MID(AP170,1,1)),AdditionalElements!$A$2:$B$50,2,0),"")</f>
        <v/>
      </c>
      <c r="AR170" s="70" t="str">
        <f>IFERROR(VLOOKUP(VALUE(MID(AP170,2,1)),AdditionalElements!$H$2:$I$50,2,0),"")</f>
        <v/>
      </c>
      <c r="AS170" s="70" t="str">
        <f>IFERROR(VLOOKUP(VALUE(MID(AP170,3,1)),AdditionalElements!$O$2:$P$50,2,0),"")</f>
        <v/>
      </c>
      <c r="AT170" s="70" t="str">
        <f>IFERROR(VLOOKUP(VALUE(MID(AP170,4,1)),AdditionalElements!$V$2:$W$50,2,0),"")</f>
        <v/>
      </c>
      <c r="AU170" s="71"/>
      <c r="AV170" s="79" t="str">
        <f>IFERROR(IF(VALUE(MID(AU170,1,1))=1, VLOOKUP(VALUE(MID(AU170,1,1)), TxtPanelShape!$A$2:$C$50, 3, 0), (IF(VALUE(MID(AU170,1,1))&gt;=7, VLOOKUP(VALUE(MID(AU170,1,1)), TxtPanelShape!$A$2:$C$50, 3, 0),VLOOKUP(VALUE(MID(AU170,1,2)),TxtPanelShape!$A$2:$C$50,3,0)))), "")</f>
        <v/>
      </c>
      <c r="AW170" s="79" t="str">
        <f>IFERROR(IF(VALUE(MID(AU170,1,1))=1, ", "&amp;VLOOKUP(VALUE(MID(AU170,2,1)), TxtPanelShape!$H$2:$I$50, 2, 0), IF(VALUE(MID(AU170,1,1))&gt;=7, ", "&amp;VLOOKUP(VALUE(MID(AU170,2,1)), TxtPanelShape!$H$2:$I$50, 2, 0),"")), "")</f>
        <v/>
      </c>
      <c r="AX170" s="79" t="str">
        <f>IFERROR(IF(VALUE(MID(AU170,1,1))=1, ", "&amp;VLOOKUP(VALUE(MID(AU170,3,1)), TxtPanelShape!$O$2:$P$50, 2, 0), IF(VALUE(MID(AU170,1,1))&gt;=7, ", "&amp;VLOOKUP(VALUE(MID(AU170,3,1)), TxtPanelShape!$O$2:$P$50, 2, 0),"")),"")</f>
        <v/>
      </c>
      <c r="AY170" s="79" t="str">
        <f>IFERROR("; "&amp;VLOOKUP(VALUE(MID(AU170,4,1)), TxtPanelShape!$V$2:$W$50,2,0),"")</f>
        <v/>
      </c>
      <c r="AZ170" s="79" t="str">
        <f t="shared" si="37"/>
        <v/>
      </c>
      <c r="BA170" s="71"/>
      <c r="BB170" s="79" t="str">
        <f>IFERROR(IF(VALUE(MID(BA170,1,1))=1, VLOOKUP(VALUE(MID(BA170,1,1)), TxtPanelShape!$A$2:$C$50, 3, 0), (IF(VALUE(MID(BA170,1,1))&gt;=7, VLOOKUP(VALUE(MID(BA170,1,1)), TxtPanelShape!$A$2:$C$50, 3, 0),VLOOKUP(VALUE(MID(BA170,1,2)),TxtPanelShape!$A$2:$C$50,3,0)))), "")</f>
        <v/>
      </c>
      <c r="BC170" s="79" t="str">
        <f>IFERROR(IF(VALUE(MID(BA170,1,1))=1, ", "&amp;VLOOKUP(VALUE(MID(BA170,2,1)), TxtPanelShape!$H$2:$I$50, 2, 0), IF(VALUE(MID(BA170,1,1))&gt;=7, ", "&amp;VLOOKUP(VALUE(MID(BA170,2,1)), TxtPanelShape!$H$2:$I$50, 2, 0),"")), "")</f>
        <v/>
      </c>
      <c r="BD170" s="79" t="str">
        <f>IFERROR(IF(VALUE(MID(BA170,1,1))=1, ", "&amp;VLOOKUP(VALUE(MID(BA170,3,1)), TxtPanelShape!$O$2:$P$50, 2, 0), IF(VALUE(MID(BA170,1,1))&gt;=7, ", "&amp;VLOOKUP(VALUE(MID(BA170,3,1)), TxtPanelShape!$O$2:$P$50, 2, 0),"")),"")</f>
        <v/>
      </c>
      <c r="BE170" s="79" t="str">
        <f>IFERROR("; "&amp;VLOOKUP(VALUE(MID(BA170,4,1)), TxtPanelShape!$V$2:$W$50,2,0),"")</f>
        <v/>
      </c>
      <c r="BF170" s="79" t="str">
        <f t="shared" si="38"/>
        <v/>
      </c>
      <c r="BG170" s="71"/>
      <c r="BH170" s="79" t="str">
        <f>IFERROR(VLOOKUP(BG170, TxtPanelDefinition!$A$2:$B$50, 2, 0),"")</f>
        <v/>
      </c>
      <c r="BI170" s="71"/>
      <c r="BJ170" s="79" t="str">
        <f>IFERROR(VLOOKUP(BI170, TxtPanelDefinition!$A$2:$B$50, 2, 0),"")</f>
        <v/>
      </c>
      <c r="BK170" s="71"/>
      <c r="BL170" s="79" t="str">
        <f>IFERROR(VLOOKUP(BK170, InscrTechniques!$A$2:$B$50, 2, 0),"")</f>
        <v/>
      </c>
      <c r="BM170" s="71"/>
      <c r="BN170" s="79" t="str">
        <f>IFERROR(VLOOKUP(BM170, InscrTechniques!$A$2:$B$50, 2, 0),"")</f>
        <v/>
      </c>
      <c r="BO170" s="71"/>
      <c r="BP170" s="79" t="str">
        <f>IFERROR(VLOOKUP(BO170, InscrTechniques!$A$2:$B$50, 2, 0),"")</f>
        <v/>
      </c>
      <c r="BQ170" s="71"/>
      <c r="BR170" s="79" t="str">
        <f>IFERROR(VLOOKUP(BQ170, InscrTechniques!$A$2:$B$50, 2, 0),"")</f>
        <v/>
      </c>
      <c r="BS170" s="71"/>
      <c r="BT170" s="79" t="str">
        <f>IFERROR(VLOOKUP(BS170, InscrTechniques!$A$2:$B$50, 2, 0),"")</f>
        <v/>
      </c>
      <c r="BU170" s="71"/>
      <c r="BV170" s="79" t="str">
        <f>IFERROR(VLOOKUP(BU170, InscrTechniques!$A$2:$B$50, 2, 0),"")</f>
        <v/>
      </c>
      <c r="BW170" s="125"/>
      <c r="BX170" s="79" t="str">
        <f>IFERROR(VLOOKUP(BW170, InscrTechniques!$A$2:$B$50, 2, 0),"")</f>
        <v/>
      </c>
      <c r="BY170" s="125"/>
      <c r="BZ170" s="79" t="str">
        <f>IFERROR(VLOOKUP(BY170, InscrTechniques!$A$2:$B$50, 2, 0),"")</f>
        <v/>
      </c>
      <c r="CA170" s="74"/>
      <c r="CB170" s="114" t="str">
        <f>IFERROR(VLOOKUP(CA170, LetterStyle!$A$2:$B$50, 2, 0),"")</f>
        <v/>
      </c>
      <c r="CC170" s="74"/>
      <c r="CD170" s="114" t="str">
        <f>IFERROR(VLOOKUP(CC170, LetterStyle!$A$2:$B$50, 2, 0),"")</f>
        <v/>
      </c>
      <c r="CE170" s="74"/>
      <c r="CF170" s="114" t="str">
        <f>IFERROR(VLOOKUP(CE170, LetterStyle!$A$2:$B$50, 2, 0),"")</f>
        <v/>
      </c>
      <c r="CG170" s="74"/>
      <c r="CH170" s="79" t="str">
        <f>IFERROR(VLOOKUP(CG170, LetterStyle!$A$2:$B$50, 2, 0),"")</f>
        <v/>
      </c>
      <c r="CI170" s="71"/>
      <c r="CJ170" s="79" t="str">
        <f>IFERROR(VLOOKUP(CI170, DecMotifs!$A$1:$B$306, 2, 0),"")</f>
        <v/>
      </c>
      <c r="CK170" s="71"/>
      <c r="CL170" s="79" t="str">
        <f>IFERROR(VLOOKUP(CK170, DecMotifs!$A$1:$B$306, 2, 0),"")</f>
        <v/>
      </c>
      <c r="CM170" s="71"/>
      <c r="CN170" s="79" t="str">
        <f>IFERROR(VLOOKUP(CM170, DecMotifs!$A$1:$B$306, 2, 0),"")</f>
        <v/>
      </c>
      <c r="CO170" s="71"/>
      <c r="CP170" s="79" t="str">
        <f>IFERROR(VLOOKUP(CO170, MarginalDec!$A$2:$B$253, 2, 0),"")</f>
        <v/>
      </c>
      <c r="CQ170" s="71"/>
      <c r="CR170" s="79" t="str">
        <f>IFERROR(VLOOKUP(CQ170, MarginalDec!$A$2:$B$253, 2, 0),"")</f>
        <v/>
      </c>
      <c r="CS170" s="71"/>
      <c r="CT170" s="79" t="str">
        <f>IFERROR(VLOOKUP(CS170, MarginalDec!$A$2:$B$253, 2, 0),"")</f>
        <v/>
      </c>
      <c r="CU170" s="71"/>
      <c r="CV170" s="79" t="str">
        <f>IF(ISBLANK(CU170),"", IFERROR(VLOOKUP(CU170, Tooling!$A$2:$B$252, 2, 0),""))</f>
        <v/>
      </c>
      <c r="CW170" s="71"/>
      <c r="CX170" s="79" t="str">
        <f>IF(ISBLANK(CW170),"", IFERROR(VLOOKUP(CW170, Tooling!$A$2:$B$252, 2, 0),""))</f>
        <v/>
      </c>
      <c r="CY170" s="71"/>
      <c r="CZ170" s="79" t="str">
        <f>IF(ISBLANK(CY170),"", IFERROR(VLOOKUP(CY170, Repairs!$A$2:$B$252, 2, 0),""))</f>
        <v/>
      </c>
      <c r="DA170" s="77"/>
      <c r="DB170" s="71"/>
      <c r="DC170" s="79" t="str">
        <f>IFERROR(VLOOKUP(DB170, DatingReason!$A$2:$B$252, 2, 0),"")</f>
        <v/>
      </c>
      <c r="DD170" s="123" t="str">
        <f t="shared" si="39"/>
        <v/>
      </c>
      <c r="DF170" s="119" t="str">
        <f t="array" ref="DF170">IF(AND($B170&lt;&gt;"", $DE170&lt;&gt;"", $DE170&lt;&gt;"No"),MAX(IF($B170=PEOPLE!$B$4:$B$1000, PEOPLE!$Q$4:$Q$1000,""))+100,"")</f>
        <v/>
      </c>
      <c r="DG170" s="68"/>
      <c r="DH170" s="76">
        <f>COUNTIF(PEOPLE!B:B, MEMORIALS!B170)</f>
        <v>0</v>
      </c>
      <c r="DI170" s="82"/>
      <c r="DJ170" s="82"/>
      <c r="DK170" s="82"/>
      <c r="DL170" s="68"/>
      <c r="DM170" s="68"/>
      <c r="DN170" s="68"/>
      <c r="DO170" s="68"/>
      <c r="DP170" s="68"/>
    </row>
    <row r="171" spans="1:120" ht="15" customHeight="1" x14ac:dyDescent="0.25">
      <c r="A171" s="68"/>
      <c r="B171" s="69"/>
      <c r="C171" s="68"/>
      <c r="D171" s="68"/>
      <c r="E171" s="70" t="str">
        <f>IF(D171="","",VLOOKUP(D171,Denomination!$A$2:$B$50, 2, 0))</f>
        <v/>
      </c>
      <c r="F171" s="68"/>
      <c r="G171" s="71"/>
      <c r="H171" s="70" t="str">
        <f>IF(G171="","",VLOOKUP(G171,MCondition!$A$2:$B$50, 2, 0))</f>
        <v/>
      </c>
      <c r="I171" s="72"/>
      <c r="J171" s="71"/>
      <c r="K171" s="70" t="str">
        <f>IF(J171="","",VLOOKUP(J171,ICondition!$A$2:$B$50, 2, 0))</f>
        <v/>
      </c>
      <c r="L171" s="73"/>
      <c r="M171" s="73"/>
      <c r="N171" s="73"/>
      <c r="O171" s="73"/>
      <c r="P171" s="73"/>
      <c r="Q171" s="73"/>
      <c r="R171" s="78"/>
      <c r="S171" s="79" t="str">
        <f>IFERROR(VLOOKUP(R171,Material!$A$2:$B$59, 2, 0),"")</f>
        <v/>
      </c>
      <c r="T171" s="71"/>
      <c r="U171" s="79" t="str">
        <f>IFERROR(VLOOKUP(T171,Material!$A$2:$B$59, 2, 0),"")</f>
        <v/>
      </c>
      <c r="V171" s="71"/>
      <c r="W171" s="79" t="str">
        <f>IFERROR(VLOOKUP(V171,Material!$A$2:$B$59, 2, 0),"")</f>
        <v/>
      </c>
      <c r="X171" s="71"/>
      <c r="Y171" s="79" t="str">
        <f>IFERROR(VLOOKUP(X171,Material!$A$2:$B$59, 2, 0),"")</f>
        <v/>
      </c>
      <c r="Z171" s="71"/>
      <c r="AA171" s="79" t="str">
        <f>IFERROR(VLOOKUP(Z171,Material!$A$2:$B$59, 2, 0),"")</f>
        <v/>
      </c>
      <c r="AB171" s="74"/>
      <c r="AC171" s="75" t="e">
        <f t="shared" si="28"/>
        <v>#VALUE!</v>
      </c>
      <c r="AD171" s="75" t="e">
        <f t="shared" si="29"/>
        <v>#VALUE!</v>
      </c>
      <c r="AE171" s="75" t="e">
        <f t="shared" si="31"/>
        <v>#VALUE!</v>
      </c>
      <c r="AF171" s="75" t="e">
        <f t="shared" si="30"/>
        <v>#VALUE!</v>
      </c>
      <c r="AG171" s="75" t="e">
        <f t="shared" si="32"/>
        <v>#VALUE!</v>
      </c>
      <c r="AH171" s="75" t="e">
        <f t="shared" si="33"/>
        <v>#VALUE!</v>
      </c>
      <c r="AI171" s="75" t="e">
        <f t="shared" si="34"/>
        <v>#VALUE!</v>
      </c>
      <c r="AJ171" s="80" t="e">
        <f t="shared" si="35"/>
        <v>#VALUE!</v>
      </c>
      <c r="AK171" s="79" t="str">
        <f>(IFERROR(VLOOKUP(AB171,Categories!$A$2:$B$20,2,1),""))</f>
        <v/>
      </c>
      <c r="AL171" s="79" t="str">
        <f ca="1">IFERROR(VLOOKUP((HLOOKUP((VLOOKUP($AB171,Categories!$A$2:$F$20,3,1)), $AB$3:$AJ171, (ROW()-ROW($AB$3)+1), 0)), INDIRECT(VLOOKUP($AB171,Categories!$A$2:$F$20,6,1)),2,0),AK171)</f>
        <v/>
      </c>
      <c r="AM171" s="79" t="str">
        <f ca="1">IFERROR(VLOOKUP((HLOOKUP((VLOOKUP($AB171,Categories!$A$2:$F$20,4,1)),$AB$3:$AJ171,(ROW()-ROW($AB$3)+1),0)),INDIRECT(VLOOKUP($AB171,Categories!$A$2:$H$20,7,1)),2,0),"")</f>
        <v/>
      </c>
      <c r="AN171" s="79" t="str">
        <f ca="1">IFERROR(VLOOKUP((HLOOKUP((VLOOKUP($AB171,Categories!$A$2:$F$20,5,1)), $AB$3:$AJ171, (ROW()-ROW($AB$3)+1), 0)), INDIRECT(VLOOKUP($AB171,Categories!$A$2:$H$20,8,1)),2,0),"")</f>
        <v/>
      </c>
      <c r="AO171" s="79" t="str">
        <f t="shared" ca="1" si="36"/>
        <v/>
      </c>
      <c r="AP171" s="81"/>
      <c r="AQ171" s="70" t="str">
        <f>IFERROR(VLOOKUP(VALUE(MID(AP171,1,1)),AdditionalElements!$A$2:$B$50,2,0),"")</f>
        <v/>
      </c>
      <c r="AR171" s="70" t="str">
        <f>IFERROR(VLOOKUP(VALUE(MID(AP171,2,1)),AdditionalElements!$H$2:$I$50,2,0),"")</f>
        <v/>
      </c>
      <c r="AS171" s="70" t="str">
        <f>IFERROR(VLOOKUP(VALUE(MID(AP171,3,1)),AdditionalElements!$O$2:$P$50,2,0),"")</f>
        <v/>
      </c>
      <c r="AT171" s="70" t="str">
        <f>IFERROR(VLOOKUP(VALUE(MID(AP171,4,1)),AdditionalElements!$V$2:$W$50,2,0),"")</f>
        <v/>
      </c>
      <c r="AU171" s="71"/>
      <c r="AV171" s="79" t="str">
        <f>IFERROR(IF(VALUE(MID(AU171,1,1))=1, VLOOKUP(VALUE(MID(AU171,1,1)), TxtPanelShape!$A$2:$C$50, 3, 0), (IF(VALUE(MID(AU171,1,1))&gt;=7, VLOOKUP(VALUE(MID(AU171,1,1)), TxtPanelShape!$A$2:$C$50, 3, 0),VLOOKUP(VALUE(MID(AU171,1,2)),TxtPanelShape!$A$2:$C$50,3,0)))), "")</f>
        <v/>
      </c>
      <c r="AW171" s="79" t="str">
        <f>IFERROR(IF(VALUE(MID(AU171,1,1))=1, ", "&amp;VLOOKUP(VALUE(MID(AU171,2,1)), TxtPanelShape!$H$2:$I$50, 2, 0), IF(VALUE(MID(AU171,1,1))&gt;=7, ", "&amp;VLOOKUP(VALUE(MID(AU171,2,1)), TxtPanelShape!$H$2:$I$50, 2, 0),"")), "")</f>
        <v/>
      </c>
      <c r="AX171" s="79" t="str">
        <f>IFERROR(IF(VALUE(MID(AU171,1,1))=1, ", "&amp;VLOOKUP(VALUE(MID(AU171,3,1)), TxtPanelShape!$O$2:$P$50, 2, 0), IF(VALUE(MID(AU171,1,1))&gt;=7, ", "&amp;VLOOKUP(VALUE(MID(AU171,3,1)), TxtPanelShape!$O$2:$P$50, 2, 0),"")),"")</f>
        <v/>
      </c>
      <c r="AY171" s="79" t="str">
        <f>IFERROR("; "&amp;VLOOKUP(VALUE(MID(AU171,4,1)), TxtPanelShape!$V$2:$W$50,2,0),"")</f>
        <v/>
      </c>
      <c r="AZ171" s="79" t="str">
        <f t="shared" si="37"/>
        <v/>
      </c>
      <c r="BA171" s="71"/>
      <c r="BB171" s="79" t="str">
        <f>IFERROR(IF(VALUE(MID(BA171,1,1))=1, VLOOKUP(VALUE(MID(BA171,1,1)), TxtPanelShape!$A$2:$C$50, 3, 0), (IF(VALUE(MID(BA171,1,1))&gt;=7, VLOOKUP(VALUE(MID(BA171,1,1)), TxtPanelShape!$A$2:$C$50, 3, 0),VLOOKUP(VALUE(MID(BA171,1,2)),TxtPanelShape!$A$2:$C$50,3,0)))), "")</f>
        <v/>
      </c>
      <c r="BC171" s="79" t="str">
        <f>IFERROR(IF(VALUE(MID(BA171,1,1))=1, ", "&amp;VLOOKUP(VALUE(MID(BA171,2,1)), TxtPanelShape!$H$2:$I$50, 2, 0), IF(VALUE(MID(BA171,1,1))&gt;=7, ", "&amp;VLOOKUP(VALUE(MID(BA171,2,1)), TxtPanelShape!$H$2:$I$50, 2, 0),"")), "")</f>
        <v/>
      </c>
      <c r="BD171" s="79" t="str">
        <f>IFERROR(IF(VALUE(MID(BA171,1,1))=1, ", "&amp;VLOOKUP(VALUE(MID(BA171,3,1)), TxtPanelShape!$O$2:$P$50, 2, 0), IF(VALUE(MID(BA171,1,1))&gt;=7, ", "&amp;VLOOKUP(VALUE(MID(BA171,3,1)), TxtPanelShape!$O$2:$P$50, 2, 0),"")),"")</f>
        <v/>
      </c>
      <c r="BE171" s="79" t="str">
        <f>IFERROR("; "&amp;VLOOKUP(VALUE(MID(BA171,4,1)), TxtPanelShape!$V$2:$W$50,2,0),"")</f>
        <v/>
      </c>
      <c r="BF171" s="79" t="str">
        <f t="shared" si="38"/>
        <v/>
      </c>
      <c r="BG171" s="71"/>
      <c r="BH171" s="79" t="str">
        <f>IFERROR(VLOOKUP(BG171, TxtPanelDefinition!$A$2:$B$50, 2, 0),"")</f>
        <v/>
      </c>
      <c r="BI171" s="71"/>
      <c r="BJ171" s="79" t="str">
        <f>IFERROR(VLOOKUP(BI171, TxtPanelDefinition!$A$2:$B$50, 2, 0),"")</f>
        <v/>
      </c>
      <c r="BK171" s="71"/>
      <c r="BL171" s="79" t="str">
        <f>IFERROR(VLOOKUP(BK171, InscrTechniques!$A$2:$B$50, 2, 0),"")</f>
        <v/>
      </c>
      <c r="BM171" s="71"/>
      <c r="BN171" s="79" t="str">
        <f>IFERROR(VLOOKUP(BM171, InscrTechniques!$A$2:$B$50, 2, 0),"")</f>
        <v/>
      </c>
      <c r="BO171" s="71"/>
      <c r="BP171" s="79" t="str">
        <f>IFERROR(VLOOKUP(BO171, InscrTechniques!$A$2:$B$50, 2, 0),"")</f>
        <v/>
      </c>
      <c r="BQ171" s="71"/>
      <c r="BR171" s="79" t="str">
        <f>IFERROR(VLOOKUP(BQ171, InscrTechniques!$A$2:$B$50, 2, 0),"")</f>
        <v/>
      </c>
      <c r="BS171" s="71"/>
      <c r="BT171" s="79" t="str">
        <f>IFERROR(VLOOKUP(BS171, InscrTechniques!$A$2:$B$50, 2, 0),"")</f>
        <v/>
      </c>
      <c r="BU171" s="71"/>
      <c r="BV171" s="79" t="str">
        <f>IFERROR(VLOOKUP(BU171, InscrTechniques!$A$2:$B$50, 2, 0),"")</f>
        <v/>
      </c>
      <c r="BW171" s="125"/>
      <c r="BX171" s="79" t="str">
        <f>IFERROR(VLOOKUP(BW171, InscrTechniques!$A$2:$B$50, 2, 0),"")</f>
        <v/>
      </c>
      <c r="BY171" s="125"/>
      <c r="BZ171" s="79" t="str">
        <f>IFERROR(VLOOKUP(BY171, InscrTechniques!$A$2:$B$50, 2, 0),"")</f>
        <v/>
      </c>
      <c r="CA171" s="74"/>
      <c r="CB171" s="114" t="str">
        <f>IFERROR(VLOOKUP(CA171, LetterStyle!$A$2:$B$50, 2, 0),"")</f>
        <v/>
      </c>
      <c r="CC171" s="74"/>
      <c r="CD171" s="114" t="str">
        <f>IFERROR(VLOOKUP(CC171, LetterStyle!$A$2:$B$50, 2, 0),"")</f>
        <v/>
      </c>
      <c r="CE171" s="74"/>
      <c r="CF171" s="114" t="str">
        <f>IFERROR(VLOOKUP(CE171, LetterStyle!$A$2:$B$50, 2, 0),"")</f>
        <v/>
      </c>
      <c r="CG171" s="74"/>
      <c r="CH171" s="79" t="str">
        <f>IFERROR(VLOOKUP(CG171, LetterStyle!$A$2:$B$50, 2, 0),"")</f>
        <v/>
      </c>
      <c r="CI171" s="71"/>
      <c r="CJ171" s="79" t="str">
        <f>IFERROR(VLOOKUP(CI171, DecMotifs!$A$1:$B$306, 2, 0),"")</f>
        <v/>
      </c>
      <c r="CK171" s="71"/>
      <c r="CL171" s="79" t="str">
        <f>IFERROR(VLOOKUP(CK171, DecMotifs!$A$1:$B$306, 2, 0),"")</f>
        <v/>
      </c>
      <c r="CM171" s="71"/>
      <c r="CN171" s="79" t="str">
        <f>IFERROR(VLOOKUP(CM171, DecMotifs!$A$1:$B$306, 2, 0),"")</f>
        <v/>
      </c>
      <c r="CO171" s="71"/>
      <c r="CP171" s="79" t="str">
        <f>IFERROR(VLOOKUP(CO171, MarginalDec!$A$2:$B$253, 2, 0),"")</f>
        <v/>
      </c>
      <c r="CQ171" s="71"/>
      <c r="CR171" s="79" t="str">
        <f>IFERROR(VLOOKUP(CQ171, MarginalDec!$A$2:$B$253, 2, 0),"")</f>
        <v/>
      </c>
      <c r="CS171" s="71"/>
      <c r="CT171" s="79" t="str">
        <f>IFERROR(VLOOKUP(CS171, MarginalDec!$A$2:$B$253, 2, 0),"")</f>
        <v/>
      </c>
      <c r="CU171" s="71"/>
      <c r="CV171" s="79" t="str">
        <f>IF(ISBLANK(CU171),"", IFERROR(VLOOKUP(CU171, Tooling!$A$2:$B$252, 2, 0),""))</f>
        <v/>
      </c>
      <c r="CW171" s="71"/>
      <c r="CX171" s="79" t="str">
        <f>IF(ISBLANK(CW171),"", IFERROR(VLOOKUP(CW171, Tooling!$A$2:$B$252, 2, 0),""))</f>
        <v/>
      </c>
      <c r="CY171" s="71"/>
      <c r="CZ171" s="79" t="str">
        <f>IF(ISBLANK(CY171),"", IFERROR(VLOOKUP(CY171, Repairs!$A$2:$B$252, 2, 0),""))</f>
        <v/>
      </c>
      <c r="DA171" s="77"/>
      <c r="DB171" s="71"/>
      <c r="DC171" s="79" t="str">
        <f>IFERROR(VLOOKUP(DB171, DatingReason!$A$2:$B$252, 2, 0),"")</f>
        <v/>
      </c>
      <c r="DD171" s="123" t="str">
        <f t="shared" si="39"/>
        <v/>
      </c>
      <c r="DF171" s="119" t="str">
        <f t="array" ref="DF171">IF(AND($B171&lt;&gt;"", $DE171&lt;&gt;"", $DE171&lt;&gt;"No"),MAX(IF($B171=PEOPLE!$B$4:$B$1000, PEOPLE!$Q$4:$Q$1000,""))+100,"")</f>
        <v/>
      </c>
      <c r="DG171" s="68"/>
      <c r="DH171" s="76">
        <f>COUNTIF(PEOPLE!B:B, MEMORIALS!B171)</f>
        <v>0</v>
      </c>
      <c r="DI171" s="82"/>
      <c r="DJ171" s="82"/>
      <c r="DK171" s="82"/>
      <c r="DL171" s="68"/>
      <c r="DM171" s="68"/>
      <c r="DN171" s="68"/>
      <c r="DO171" s="68"/>
      <c r="DP171" s="68"/>
    </row>
    <row r="172" spans="1:120" ht="15" customHeight="1" x14ac:dyDescent="0.25">
      <c r="A172" s="68"/>
      <c r="B172" s="69"/>
      <c r="C172" s="68"/>
      <c r="D172" s="68"/>
      <c r="E172" s="70" t="str">
        <f>IF(D172="","",VLOOKUP(D172,Denomination!$A$2:$B$50, 2, 0))</f>
        <v/>
      </c>
      <c r="F172" s="68"/>
      <c r="G172" s="71"/>
      <c r="H172" s="70" t="str">
        <f>IF(G172="","",VLOOKUP(G172,MCondition!$A$2:$B$50, 2, 0))</f>
        <v/>
      </c>
      <c r="I172" s="72"/>
      <c r="J172" s="71"/>
      <c r="K172" s="70" t="str">
        <f>IF(J172="","",VLOOKUP(J172,ICondition!$A$2:$B$50, 2, 0))</f>
        <v/>
      </c>
      <c r="L172" s="73"/>
      <c r="M172" s="73"/>
      <c r="N172" s="73"/>
      <c r="O172" s="73"/>
      <c r="P172" s="73"/>
      <c r="Q172" s="73"/>
      <c r="R172" s="78"/>
      <c r="S172" s="79" t="str">
        <f>IFERROR(VLOOKUP(R172,Material!$A$2:$B$59, 2, 0),"")</f>
        <v/>
      </c>
      <c r="T172" s="71"/>
      <c r="U172" s="79" t="str">
        <f>IFERROR(VLOOKUP(T172,Material!$A$2:$B$59, 2, 0),"")</f>
        <v/>
      </c>
      <c r="V172" s="71"/>
      <c r="W172" s="79" t="str">
        <f>IFERROR(VLOOKUP(V172,Material!$A$2:$B$59, 2, 0),"")</f>
        <v/>
      </c>
      <c r="X172" s="71"/>
      <c r="Y172" s="79" t="str">
        <f>IFERROR(VLOOKUP(X172,Material!$A$2:$B$59, 2, 0),"")</f>
        <v/>
      </c>
      <c r="Z172" s="71"/>
      <c r="AA172" s="79" t="str">
        <f>IFERROR(VLOOKUP(Z172,Material!$A$2:$B$59, 2, 0),"")</f>
        <v/>
      </c>
      <c r="AB172" s="74"/>
      <c r="AC172" s="75" t="e">
        <f t="shared" si="28"/>
        <v>#VALUE!</v>
      </c>
      <c r="AD172" s="75" t="e">
        <f t="shared" si="29"/>
        <v>#VALUE!</v>
      </c>
      <c r="AE172" s="75" t="e">
        <f t="shared" si="31"/>
        <v>#VALUE!</v>
      </c>
      <c r="AF172" s="75" t="e">
        <f t="shared" si="30"/>
        <v>#VALUE!</v>
      </c>
      <c r="AG172" s="75" t="e">
        <f t="shared" si="32"/>
        <v>#VALUE!</v>
      </c>
      <c r="AH172" s="75" t="e">
        <f t="shared" si="33"/>
        <v>#VALUE!</v>
      </c>
      <c r="AI172" s="75" t="e">
        <f t="shared" si="34"/>
        <v>#VALUE!</v>
      </c>
      <c r="AJ172" s="80" t="e">
        <f t="shared" si="35"/>
        <v>#VALUE!</v>
      </c>
      <c r="AK172" s="79" t="str">
        <f>(IFERROR(VLOOKUP(AB172,Categories!$A$2:$B$20,2,1),""))</f>
        <v/>
      </c>
      <c r="AL172" s="79" t="str">
        <f ca="1">IFERROR(VLOOKUP((HLOOKUP((VLOOKUP($AB172,Categories!$A$2:$F$20,3,1)), $AB$3:$AJ172, (ROW()-ROW($AB$3)+1), 0)), INDIRECT(VLOOKUP($AB172,Categories!$A$2:$F$20,6,1)),2,0),AK172)</f>
        <v/>
      </c>
      <c r="AM172" s="79" t="str">
        <f ca="1">IFERROR(VLOOKUP((HLOOKUP((VLOOKUP($AB172,Categories!$A$2:$F$20,4,1)),$AB$3:$AJ172,(ROW()-ROW($AB$3)+1),0)),INDIRECT(VLOOKUP($AB172,Categories!$A$2:$H$20,7,1)),2,0),"")</f>
        <v/>
      </c>
      <c r="AN172" s="79" t="str">
        <f ca="1">IFERROR(VLOOKUP((HLOOKUP((VLOOKUP($AB172,Categories!$A$2:$F$20,5,1)), $AB$3:$AJ172, (ROW()-ROW($AB$3)+1), 0)), INDIRECT(VLOOKUP($AB172,Categories!$A$2:$H$20,8,1)),2,0),"")</f>
        <v/>
      </c>
      <c r="AO172" s="79" t="str">
        <f t="shared" ca="1" si="36"/>
        <v/>
      </c>
      <c r="AP172" s="81"/>
      <c r="AQ172" s="70" t="str">
        <f>IFERROR(VLOOKUP(VALUE(MID(AP172,1,1)),AdditionalElements!$A$2:$B$50,2,0),"")</f>
        <v/>
      </c>
      <c r="AR172" s="70" t="str">
        <f>IFERROR(VLOOKUP(VALUE(MID(AP172,2,1)),AdditionalElements!$H$2:$I$50,2,0),"")</f>
        <v/>
      </c>
      <c r="AS172" s="70" t="str">
        <f>IFERROR(VLOOKUP(VALUE(MID(AP172,3,1)),AdditionalElements!$O$2:$P$50,2,0),"")</f>
        <v/>
      </c>
      <c r="AT172" s="70" t="str">
        <f>IFERROR(VLOOKUP(VALUE(MID(AP172,4,1)),AdditionalElements!$V$2:$W$50,2,0),"")</f>
        <v/>
      </c>
      <c r="AU172" s="71"/>
      <c r="AV172" s="79" t="str">
        <f>IFERROR(IF(VALUE(MID(AU172,1,1))=1, VLOOKUP(VALUE(MID(AU172,1,1)), TxtPanelShape!$A$2:$C$50, 3, 0), (IF(VALUE(MID(AU172,1,1))&gt;=7, VLOOKUP(VALUE(MID(AU172,1,1)), TxtPanelShape!$A$2:$C$50, 3, 0),VLOOKUP(VALUE(MID(AU172,1,2)),TxtPanelShape!$A$2:$C$50,3,0)))), "")</f>
        <v/>
      </c>
      <c r="AW172" s="79" t="str">
        <f>IFERROR(IF(VALUE(MID(AU172,1,1))=1, ", "&amp;VLOOKUP(VALUE(MID(AU172,2,1)), TxtPanelShape!$H$2:$I$50, 2, 0), IF(VALUE(MID(AU172,1,1))&gt;=7, ", "&amp;VLOOKUP(VALUE(MID(AU172,2,1)), TxtPanelShape!$H$2:$I$50, 2, 0),"")), "")</f>
        <v/>
      </c>
      <c r="AX172" s="79" t="str">
        <f>IFERROR(IF(VALUE(MID(AU172,1,1))=1, ", "&amp;VLOOKUP(VALUE(MID(AU172,3,1)), TxtPanelShape!$O$2:$P$50, 2, 0), IF(VALUE(MID(AU172,1,1))&gt;=7, ", "&amp;VLOOKUP(VALUE(MID(AU172,3,1)), TxtPanelShape!$O$2:$P$50, 2, 0),"")),"")</f>
        <v/>
      </c>
      <c r="AY172" s="79" t="str">
        <f>IFERROR("; "&amp;VLOOKUP(VALUE(MID(AU172,4,1)), TxtPanelShape!$V$2:$W$50,2,0),"")</f>
        <v/>
      </c>
      <c r="AZ172" s="79" t="str">
        <f t="shared" si="37"/>
        <v/>
      </c>
      <c r="BA172" s="71"/>
      <c r="BB172" s="79" t="str">
        <f>IFERROR(IF(VALUE(MID(BA172,1,1))=1, VLOOKUP(VALUE(MID(BA172,1,1)), TxtPanelShape!$A$2:$C$50, 3, 0), (IF(VALUE(MID(BA172,1,1))&gt;=7, VLOOKUP(VALUE(MID(BA172,1,1)), TxtPanelShape!$A$2:$C$50, 3, 0),VLOOKUP(VALUE(MID(BA172,1,2)),TxtPanelShape!$A$2:$C$50,3,0)))), "")</f>
        <v/>
      </c>
      <c r="BC172" s="79" t="str">
        <f>IFERROR(IF(VALUE(MID(BA172,1,1))=1, ", "&amp;VLOOKUP(VALUE(MID(BA172,2,1)), TxtPanelShape!$H$2:$I$50, 2, 0), IF(VALUE(MID(BA172,1,1))&gt;=7, ", "&amp;VLOOKUP(VALUE(MID(BA172,2,1)), TxtPanelShape!$H$2:$I$50, 2, 0),"")), "")</f>
        <v/>
      </c>
      <c r="BD172" s="79" t="str">
        <f>IFERROR(IF(VALUE(MID(BA172,1,1))=1, ", "&amp;VLOOKUP(VALUE(MID(BA172,3,1)), TxtPanelShape!$O$2:$P$50, 2, 0), IF(VALUE(MID(BA172,1,1))&gt;=7, ", "&amp;VLOOKUP(VALUE(MID(BA172,3,1)), TxtPanelShape!$O$2:$P$50, 2, 0),"")),"")</f>
        <v/>
      </c>
      <c r="BE172" s="79" t="str">
        <f>IFERROR("; "&amp;VLOOKUP(VALUE(MID(BA172,4,1)), TxtPanelShape!$V$2:$W$50,2,0),"")</f>
        <v/>
      </c>
      <c r="BF172" s="79" t="str">
        <f t="shared" si="38"/>
        <v/>
      </c>
      <c r="BG172" s="71"/>
      <c r="BH172" s="79" t="str">
        <f>IFERROR(VLOOKUP(BG172, TxtPanelDefinition!$A$2:$B$50, 2, 0),"")</f>
        <v/>
      </c>
      <c r="BI172" s="71"/>
      <c r="BJ172" s="79" t="str">
        <f>IFERROR(VLOOKUP(BI172, TxtPanelDefinition!$A$2:$B$50, 2, 0),"")</f>
        <v/>
      </c>
      <c r="BK172" s="71"/>
      <c r="BL172" s="79" t="str">
        <f>IFERROR(VLOOKUP(BK172, InscrTechniques!$A$2:$B$50, 2, 0),"")</f>
        <v/>
      </c>
      <c r="BM172" s="71"/>
      <c r="BN172" s="79" t="str">
        <f>IFERROR(VLOOKUP(BM172, InscrTechniques!$A$2:$B$50, 2, 0),"")</f>
        <v/>
      </c>
      <c r="BO172" s="71"/>
      <c r="BP172" s="79" t="str">
        <f>IFERROR(VLOOKUP(BO172, InscrTechniques!$A$2:$B$50, 2, 0),"")</f>
        <v/>
      </c>
      <c r="BQ172" s="71"/>
      <c r="BR172" s="79" t="str">
        <f>IFERROR(VLOOKUP(BQ172, InscrTechniques!$A$2:$B$50, 2, 0),"")</f>
        <v/>
      </c>
      <c r="BS172" s="71"/>
      <c r="BT172" s="79" t="str">
        <f>IFERROR(VLOOKUP(BS172, InscrTechniques!$A$2:$B$50, 2, 0),"")</f>
        <v/>
      </c>
      <c r="BU172" s="71"/>
      <c r="BV172" s="79" t="str">
        <f>IFERROR(VLOOKUP(BU172, InscrTechniques!$A$2:$B$50, 2, 0),"")</f>
        <v/>
      </c>
      <c r="BW172" s="125"/>
      <c r="BX172" s="79" t="str">
        <f>IFERROR(VLOOKUP(BW172, InscrTechniques!$A$2:$B$50, 2, 0),"")</f>
        <v/>
      </c>
      <c r="BY172" s="125"/>
      <c r="BZ172" s="79" t="str">
        <f>IFERROR(VLOOKUP(BY172, InscrTechniques!$A$2:$B$50, 2, 0),"")</f>
        <v/>
      </c>
      <c r="CA172" s="74"/>
      <c r="CB172" s="114" t="str">
        <f>IFERROR(VLOOKUP(CA172, LetterStyle!$A$2:$B$50, 2, 0),"")</f>
        <v/>
      </c>
      <c r="CC172" s="74"/>
      <c r="CD172" s="114" t="str">
        <f>IFERROR(VLOOKUP(CC172, LetterStyle!$A$2:$B$50, 2, 0),"")</f>
        <v/>
      </c>
      <c r="CE172" s="74"/>
      <c r="CF172" s="114" t="str">
        <f>IFERROR(VLOOKUP(CE172, LetterStyle!$A$2:$B$50, 2, 0),"")</f>
        <v/>
      </c>
      <c r="CG172" s="74"/>
      <c r="CH172" s="79" t="str">
        <f>IFERROR(VLOOKUP(CG172, LetterStyle!$A$2:$B$50, 2, 0),"")</f>
        <v/>
      </c>
      <c r="CI172" s="71"/>
      <c r="CJ172" s="79" t="str">
        <f>IFERROR(VLOOKUP(CI172, DecMotifs!$A$1:$B$306, 2, 0),"")</f>
        <v/>
      </c>
      <c r="CK172" s="71"/>
      <c r="CL172" s="79" t="str">
        <f>IFERROR(VLOOKUP(CK172, DecMotifs!$A$1:$B$306, 2, 0),"")</f>
        <v/>
      </c>
      <c r="CM172" s="71"/>
      <c r="CN172" s="79" t="str">
        <f>IFERROR(VLOOKUP(CM172, DecMotifs!$A$1:$B$306, 2, 0),"")</f>
        <v/>
      </c>
      <c r="CO172" s="71"/>
      <c r="CP172" s="79" t="str">
        <f>IFERROR(VLOOKUP(CO172, MarginalDec!$A$2:$B$253, 2, 0),"")</f>
        <v/>
      </c>
      <c r="CQ172" s="71"/>
      <c r="CR172" s="79" t="str">
        <f>IFERROR(VLOOKUP(CQ172, MarginalDec!$A$2:$B$253, 2, 0),"")</f>
        <v/>
      </c>
      <c r="CS172" s="71"/>
      <c r="CT172" s="79" t="str">
        <f>IFERROR(VLOOKUP(CS172, MarginalDec!$A$2:$B$253, 2, 0),"")</f>
        <v/>
      </c>
      <c r="CU172" s="71"/>
      <c r="CV172" s="79" t="str">
        <f>IF(ISBLANK(CU172),"", IFERROR(VLOOKUP(CU172, Tooling!$A$2:$B$252, 2, 0),""))</f>
        <v/>
      </c>
      <c r="CW172" s="71"/>
      <c r="CX172" s="79" t="str">
        <f>IF(ISBLANK(CW172),"", IFERROR(VLOOKUP(CW172, Tooling!$A$2:$B$252, 2, 0),""))</f>
        <v/>
      </c>
      <c r="CY172" s="71"/>
      <c r="CZ172" s="79" t="str">
        <f>IF(ISBLANK(CY172),"", IFERROR(VLOOKUP(CY172, Repairs!$A$2:$B$252, 2, 0),""))</f>
        <v/>
      </c>
      <c r="DA172" s="77"/>
      <c r="DB172" s="71"/>
      <c r="DC172" s="79" t="str">
        <f>IFERROR(VLOOKUP(DB172, DatingReason!$A$2:$B$252, 2, 0),"")</f>
        <v/>
      </c>
      <c r="DD172" s="123" t="str">
        <f t="shared" si="39"/>
        <v/>
      </c>
      <c r="DF172" s="119" t="str">
        <f t="array" ref="DF172">IF(AND($B172&lt;&gt;"", $DE172&lt;&gt;"", $DE172&lt;&gt;"No"),MAX(IF($B172=PEOPLE!$B$4:$B$1000, PEOPLE!$Q$4:$Q$1000,""))+100,"")</f>
        <v/>
      </c>
      <c r="DG172" s="68"/>
      <c r="DH172" s="76">
        <f>COUNTIF(PEOPLE!B:B, MEMORIALS!B172)</f>
        <v>0</v>
      </c>
      <c r="DI172" s="82"/>
      <c r="DJ172" s="82"/>
      <c r="DK172" s="82"/>
      <c r="DL172" s="68"/>
      <c r="DM172" s="68"/>
      <c r="DN172" s="68"/>
      <c r="DO172" s="68"/>
      <c r="DP172" s="68"/>
    </row>
    <row r="173" spans="1:120" ht="15" customHeight="1" x14ac:dyDescent="0.25">
      <c r="A173" s="68"/>
      <c r="B173" s="69"/>
      <c r="C173" s="68"/>
      <c r="D173" s="68"/>
      <c r="E173" s="70" t="str">
        <f>IF(D173="","",VLOOKUP(D173,Denomination!$A$2:$B$50, 2, 0))</f>
        <v/>
      </c>
      <c r="F173" s="68"/>
      <c r="G173" s="71"/>
      <c r="H173" s="70" t="str">
        <f>IF(G173="","",VLOOKUP(G173,MCondition!$A$2:$B$50, 2, 0))</f>
        <v/>
      </c>
      <c r="I173" s="72"/>
      <c r="J173" s="71"/>
      <c r="K173" s="70" t="str">
        <f>IF(J173="","",VLOOKUP(J173,ICondition!$A$2:$B$50, 2, 0))</f>
        <v/>
      </c>
      <c r="L173" s="73"/>
      <c r="M173" s="73"/>
      <c r="N173" s="73"/>
      <c r="O173" s="73"/>
      <c r="P173" s="73"/>
      <c r="Q173" s="73"/>
      <c r="R173" s="78"/>
      <c r="S173" s="79" t="str">
        <f>IFERROR(VLOOKUP(R173,Material!$A$2:$B$59, 2, 0),"")</f>
        <v/>
      </c>
      <c r="T173" s="71"/>
      <c r="U173" s="79" t="str">
        <f>IFERROR(VLOOKUP(T173,Material!$A$2:$B$59, 2, 0),"")</f>
        <v/>
      </c>
      <c r="V173" s="71"/>
      <c r="W173" s="79" t="str">
        <f>IFERROR(VLOOKUP(V173,Material!$A$2:$B$59, 2, 0),"")</f>
        <v/>
      </c>
      <c r="X173" s="71"/>
      <c r="Y173" s="79" t="str">
        <f>IFERROR(VLOOKUP(X173,Material!$A$2:$B$59, 2, 0),"")</f>
        <v/>
      </c>
      <c r="Z173" s="71"/>
      <c r="AA173" s="79" t="str">
        <f>IFERROR(VLOOKUP(Z173,Material!$A$2:$B$59, 2, 0),"")</f>
        <v/>
      </c>
      <c r="AB173" s="74"/>
      <c r="AC173" s="75" t="e">
        <f t="shared" si="28"/>
        <v>#VALUE!</v>
      </c>
      <c r="AD173" s="75" t="e">
        <f t="shared" si="29"/>
        <v>#VALUE!</v>
      </c>
      <c r="AE173" s="75" t="e">
        <f t="shared" si="31"/>
        <v>#VALUE!</v>
      </c>
      <c r="AF173" s="75" t="e">
        <f t="shared" si="30"/>
        <v>#VALUE!</v>
      </c>
      <c r="AG173" s="75" t="e">
        <f t="shared" si="32"/>
        <v>#VALUE!</v>
      </c>
      <c r="AH173" s="75" t="e">
        <f t="shared" si="33"/>
        <v>#VALUE!</v>
      </c>
      <c r="AI173" s="75" t="e">
        <f t="shared" si="34"/>
        <v>#VALUE!</v>
      </c>
      <c r="AJ173" s="80" t="e">
        <f t="shared" si="35"/>
        <v>#VALUE!</v>
      </c>
      <c r="AK173" s="79" t="str">
        <f>(IFERROR(VLOOKUP(AB173,Categories!$A$2:$B$20,2,1),""))</f>
        <v/>
      </c>
      <c r="AL173" s="79" t="str">
        <f ca="1">IFERROR(VLOOKUP((HLOOKUP((VLOOKUP($AB173,Categories!$A$2:$F$20,3,1)), $AB$3:$AJ173, (ROW()-ROW($AB$3)+1), 0)), INDIRECT(VLOOKUP($AB173,Categories!$A$2:$F$20,6,1)),2,0),AK173)</f>
        <v/>
      </c>
      <c r="AM173" s="79" t="str">
        <f ca="1">IFERROR(VLOOKUP((HLOOKUP((VLOOKUP($AB173,Categories!$A$2:$F$20,4,1)),$AB$3:$AJ173,(ROW()-ROW($AB$3)+1),0)),INDIRECT(VLOOKUP($AB173,Categories!$A$2:$H$20,7,1)),2,0),"")</f>
        <v/>
      </c>
      <c r="AN173" s="79" t="str">
        <f ca="1">IFERROR(VLOOKUP((HLOOKUP((VLOOKUP($AB173,Categories!$A$2:$F$20,5,1)), $AB$3:$AJ173, (ROW()-ROW($AB$3)+1), 0)), INDIRECT(VLOOKUP($AB173,Categories!$A$2:$H$20,8,1)),2,0),"")</f>
        <v/>
      </c>
      <c r="AO173" s="79" t="str">
        <f t="shared" ca="1" si="36"/>
        <v/>
      </c>
      <c r="AP173" s="81"/>
      <c r="AQ173" s="70" t="str">
        <f>IFERROR(VLOOKUP(VALUE(MID(AP173,1,1)),AdditionalElements!$A$2:$B$50,2,0),"")</f>
        <v/>
      </c>
      <c r="AR173" s="70" t="str">
        <f>IFERROR(VLOOKUP(VALUE(MID(AP173,2,1)),AdditionalElements!$H$2:$I$50,2,0),"")</f>
        <v/>
      </c>
      <c r="AS173" s="70" t="str">
        <f>IFERROR(VLOOKUP(VALUE(MID(AP173,3,1)),AdditionalElements!$O$2:$P$50,2,0),"")</f>
        <v/>
      </c>
      <c r="AT173" s="70" t="str">
        <f>IFERROR(VLOOKUP(VALUE(MID(AP173,4,1)),AdditionalElements!$V$2:$W$50,2,0),"")</f>
        <v/>
      </c>
      <c r="AU173" s="71"/>
      <c r="AV173" s="79" t="str">
        <f>IFERROR(IF(VALUE(MID(AU173,1,1))=1, VLOOKUP(VALUE(MID(AU173,1,1)), TxtPanelShape!$A$2:$C$50, 3, 0), (IF(VALUE(MID(AU173,1,1))&gt;=7, VLOOKUP(VALUE(MID(AU173,1,1)), TxtPanelShape!$A$2:$C$50, 3, 0),VLOOKUP(VALUE(MID(AU173,1,2)),TxtPanelShape!$A$2:$C$50,3,0)))), "")</f>
        <v/>
      </c>
      <c r="AW173" s="79" t="str">
        <f>IFERROR(IF(VALUE(MID(AU173,1,1))=1, ", "&amp;VLOOKUP(VALUE(MID(AU173,2,1)), TxtPanelShape!$H$2:$I$50, 2, 0), IF(VALUE(MID(AU173,1,1))&gt;=7, ", "&amp;VLOOKUP(VALUE(MID(AU173,2,1)), TxtPanelShape!$H$2:$I$50, 2, 0),"")), "")</f>
        <v/>
      </c>
      <c r="AX173" s="79" t="str">
        <f>IFERROR(IF(VALUE(MID(AU173,1,1))=1, ", "&amp;VLOOKUP(VALUE(MID(AU173,3,1)), TxtPanelShape!$O$2:$P$50, 2, 0), IF(VALUE(MID(AU173,1,1))&gt;=7, ", "&amp;VLOOKUP(VALUE(MID(AU173,3,1)), TxtPanelShape!$O$2:$P$50, 2, 0),"")),"")</f>
        <v/>
      </c>
      <c r="AY173" s="79" t="str">
        <f>IFERROR("; "&amp;VLOOKUP(VALUE(MID(AU173,4,1)), TxtPanelShape!$V$2:$W$50,2,0),"")</f>
        <v/>
      </c>
      <c r="AZ173" s="79" t="str">
        <f t="shared" si="37"/>
        <v/>
      </c>
      <c r="BA173" s="71"/>
      <c r="BB173" s="79" t="str">
        <f>IFERROR(IF(VALUE(MID(BA173,1,1))=1, VLOOKUP(VALUE(MID(BA173,1,1)), TxtPanelShape!$A$2:$C$50, 3, 0), (IF(VALUE(MID(BA173,1,1))&gt;=7, VLOOKUP(VALUE(MID(BA173,1,1)), TxtPanelShape!$A$2:$C$50, 3, 0),VLOOKUP(VALUE(MID(BA173,1,2)),TxtPanelShape!$A$2:$C$50,3,0)))), "")</f>
        <v/>
      </c>
      <c r="BC173" s="79" t="str">
        <f>IFERROR(IF(VALUE(MID(BA173,1,1))=1, ", "&amp;VLOOKUP(VALUE(MID(BA173,2,1)), TxtPanelShape!$H$2:$I$50, 2, 0), IF(VALUE(MID(BA173,1,1))&gt;=7, ", "&amp;VLOOKUP(VALUE(MID(BA173,2,1)), TxtPanelShape!$H$2:$I$50, 2, 0),"")), "")</f>
        <v/>
      </c>
      <c r="BD173" s="79" t="str">
        <f>IFERROR(IF(VALUE(MID(BA173,1,1))=1, ", "&amp;VLOOKUP(VALUE(MID(BA173,3,1)), TxtPanelShape!$O$2:$P$50, 2, 0), IF(VALUE(MID(BA173,1,1))&gt;=7, ", "&amp;VLOOKUP(VALUE(MID(BA173,3,1)), TxtPanelShape!$O$2:$P$50, 2, 0),"")),"")</f>
        <v/>
      </c>
      <c r="BE173" s="79" t="str">
        <f>IFERROR("; "&amp;VLOOKUP(VALUE(MID(BA173,4,1)), TxtPanelShape!$V$2:$W$50,2,0),"")</f>
        <v/>
      </c>
      <c r="BF173" s="79" t="str">
        <f t="shared" si="38"/>
        <v/>
      </c>
      <c r="BG173" s="71"/>
      <c r="BH173" s="79" t="str">
        <f>IFERROR(VLOOKUP(BG173, TxtPanelDefinition!$A$2:$B$50, 2, 0),"")</f>
        <v/>
      </c>
      <c r="BI173" s="71"/>
      <c r="BJ173" s="79" t="str">
        <f>IFERROR(VLOOKUP(BI173, TxtPanelDefinition!$A$2:$B$50, 2, 0),"")</f>
        <v/>
      </c>
      <c r="BK173" s="71"/>
      <c r="BL173" s="79" t="str">
        <f>IFERROR(VLOOKUP(BK173, InscrTechniques!$A$2:$B$50, 2, 0),"")</f>
        <v/>
      </c>
      <c r="BM173" s="71"/>
      <c r="BN173" s="79" t="str">
        <f>IFERROR(VLOOKUP(BM173, InscrTechniques!$A$2:$B$50, 2, 0),"")</f>
        <v/>
      </c>
      <c r="BO173" s="71"/>
      <c r="BP173" s="79" t="str">
        <f>IFERROR(VLOOKUP(BO173, InscrTechniques!$A$2:$B$50, 2, 0),"")</f>
        <v/>
      </c>
      <c r="BQ173" s="71"/>
      <c r="BR173" s="79" t="str">
        <f>IFERROR(VLOOKUP(BQ173, InscrTechniques!$A$2:$B$50, 2, 0),"")</f>
        <v/>
      </c>
      <c r="BS173" s="71"/>
      <c r="BT173" s="79" t="str">
        <f>IFERROR(VLOOKUP(BS173, InscrTechniques!$A$2:$B$50, 2, 0),"")</f>
        <v/>
      </c>
      <c r="BU173" s="71"/>
      <c r="BV173" s="79" t="str">
        <f>IFERROR(VLOOKUP(BU173, InscrTechniques!$A$2:$B$50, 2, 0),"")</f>
        <v/>
      </c>
      <c r="BW173" s="125"/>
      <c r="BX173" s="79" t="str">
        <f>IFERROR(VLOOKUP(BW173, InscrTechniques!$A$2:$B$50, 2, 0),"")</f>
        <v/>
      </c>
      <c r="BY173" s="125"/>
      <c r="BZ173" s="79" t="str">
        <f>IFERROR(VLOOKUP(BY173, InscrTechniques!$A$2:$B$50, 2, 0),"")</f>
        <v/>
      </c>
      <c r="CA173" s="74"/>
      <c r="CB173" s="114" t="str">
        <f>IFERROR(VLOOKUP(CA173, LetterStyle!$A$2:$B$50, 2, 0),"")</f>
        <v/>
      </c>
      <c r="CC173" s="74"/>
      <c r="CD173" s="114" t="str">
        <f>IFERROR(VLOOKUP(CC173, LetterStyle!$A$2:$B$50, 2, 0),"")</f>
        <v/>
      </c>
      <c r="CE173" s="74"/>
      <c r="CF173" s="114" t="str">
        <f>IFERROR(VLOOKUP(CE173, LetterStyle!$A$2:$B$50, 2, 0),"")</f>
        <v/>
      </c>
      <c r="CG173" s="74"/>
      <c r="CH173" s="79" t="str">
        <f>IFERROR(VLOOKUP(CG173, LetterStyle!$A$2:$B$50, 2, 0),"")</f>
        <v/>
      </c>
      <c r="CI173" s="71"/>
      <c r="CJ173" s="79" t="str">
        <f>IFERROR(VLOOKUP(CI173, DecMotifs!$A$1:$B$306, 2, 0),"")</f>
        <v/>
      </c>
      <c r="CK173" s="71"/>
      <c r="CL173" s="79" t="str">
        <f>IFERROR(VLOOKUP(CK173, DecMotifs!$A$1:$B$306, 2, 0),"")</f>
        <v/>
      </c>
      <c r="CM173" s="71"/>
      <c r="CN173" s="79" t="str">
        <f>IFERROR(VLOOKUP(CM173, DecMotifs!$A$1:$B$306, 2, 0),"")</f>
        <v/>
      </c>
      <c r="CO173" s="71"/>
      <c r="CP173" s="79" t="str">
        <f>IFERROR(VLOOKUP(CO173, MarginalDec!$A$2:$B$253, 2, 0),"")</f>
        <v/>
      </c>
      <c r="CQ173" s="71"/>
      <c r="CR173" s="79" t="str">
        <f>IFERROR(VLOOKUP(CQ173, MarginalDec!$A$2:$B$253, 2, 0),"")</f>
        <v/>
      </c>
      <c r="CS173" s="71"/>
      <c r="CT173" s="79" t="str">
        <f>IFERROR(VLOOKUP(CS173, MarginalDec!$A$2:$B$253, 2, 0),"")</f>
        <v/>
      </c>
      <c r="CU173" s="71"/>
      <c r="CV173" s="79" t="str">
        <f>IF(ISBLANK(CU173),"", IFERROR(VLOOKUP(CU173, Tooling!$A$2:$B$252, 2, 0),""))</f>
        <v/>
      </c>
      <c r="CW173" s="71"/>
      <c r="CX173" s="79" t="str">
        <f>IF(ISBLANK(CW173),"", IFERROR(VLOOKUP(CW173, Tooling!$A$2:$B$252, 2, 0),""))</f>
        <v/>
      </c>
      <c r="CY173" s="71"/>
      <c r="CZ173" s="79" t="str">
        <f>IF(ISBLANK(CY173),"", IFERROR(VLOOKUP(CY173, Repairs!$A$2:$B$252, 2, 0),""))</f>
        <v/>
      </c>
      <c r="DA173" s="77"/>
      <c r="DB173" s="71"/>
      <c r="DC173" s="79" t="str">
        <f>IFERROR(VLOOKUP(DB173, DatingReason!$A$2:$B$252, 2, 0),"")</f>
        <v/>
      </c>
      <c r="DD173" s="123" t="str">
        <f t="shared" si="39"/>
        <v/>
      </c>
      <c r="DF173" s="119" t="str">
        <f t="array" ref="DF173">IF(AND($B173&lt;&gt;"", $DE173&lt;&gt;"", $DE173&lt;&gt;"No"),MAX(IF($B173=PEOPLE!$B$4:$B$1000, PEOPLE!$Q$4:$Q$1000,""))+100,"")</f>
        <v/>
      </c>
      <c r="DG173" s="68"/>
      <c r="DH173" s="76">
        <f>COUNTIF(PEOPLE!B:B, MEMORIALS!B173)</f>
        <v>0</v>
      </c>
      <c r="DI173" s="82"/>
      <c r="DJ173" s="82"/>
      <c r="DK173" s="82"/>
      <c r="DL173" s="68"/>
      <c r="DM173" s="68"/>
      <c r="DN173" s="68"/>
      <c r="DO173" s="68"/>
      <c r="DP173" s="68"/>
    </row>
    <row r="174" spans="1:120" ht="15" customHeight="1" x14ac:dyDescent="0.25">
      <c r="A174" s="68"/>
      <c r="B174" s="69"/>
      <c r="C174" s="68"/>
      <c r="D174" s="68"/>
      <c r="E174" s="70" t="str">
        <f>IF(D174="","",VLOOKUP(D174,Denomination!$A$2:$B$50, 2, 0))</f>
        <v/>
      </c>
      <c r="F174" s="68"/>
      <c r="G174" s="71"/>
      <c r="H174" s="70" t="str">
        <f>IF(G174="","",VLOOKUP(G174,MCondition!$A$2:$B$50, 2, 0))</f>
        <v/>
      </c>
      <c r="I174" s="72"/>
      <c r="J174" s="71"/>
      <c r="K174" s="70" t="str">
        <f>IF(J174="","",VLOOKUP(J174,ICondition!$A$2:$B$50, 2, 0))</f>
        <v/>
      </c>
      <c r="L174" s="73"/>
      <c r="M174" s="73"/>
      <c r="N174" s="73"/>
      <c r="O174" s="73"/>
      <c r="P174" s="73"/>
      <c r="Q174" s="73"/>
      <c r="R174" s="78"/>
      <c r="S174" s="79" t="str">
        <f>IFERROR(VLOOKUP(R174,Material!$A$2:$B$59, 2, 0),"")</f>
        <v/>
      </c>
      <c r="T174" s="71"/>
      <c r="U174" s="79" t="str">
        <f>IFERROR(VLOOKUP(T174,Material!$A$2:$B$59, 2, 0),"")</f>
        <v/>
      </c>
      <c r="V174" s="71"/>
      <c r="W174" s="79" t="str">
        <f>IFERROR(VLOOKUP(V174,Material!$A$2:$B$59, 2, 0),"")</f>
        <v/>
      </c>
      <c r="X174" s="71"/>
      <c r="Y174" s="79" t="str">
        <f>IFERROR(VLOOKUP(X174,Material!$A$2:$B$59, 2, 0),"")</f>
        <v/>
      </c>
      <c r="Z174" s="71"/>
      <c r="AA174" s="79" t="str">
        <f>IFERROR(VLOOKUP(Z174,Material!$A$2:$B$59, 2, 0),"")</f>
        <v/>
      </c>
      <c r="AB174" s="74"/>
      <c r="AC174" s="75" t="e">
        <f t="shared" si="28"/>
        <v>#VALUE!</v>
      </c>
      <c r="AD174" s="75" t="e">
        <f t="shared" si="29"/>
        <v>#VALUE!</v>
      </c>
      <c r="AE174" s="75" t="e">
        <f t="shared" si="31"/>
        <v>#VALUE!</v>
      </c>
      <c r="AF174" s="75" t="e">
        <f t="shared" si="30"/>
        <v>#VALUE!</v>
      </c>
      <c r="AG174" s="75" t="e">
        <f t="shared" si="32"/>
        <v>#VALUE!</v>
      </c>
      <c r="AH174" s="75" t="e">
        <f t="shared" si="33"/>
        <v>#VALUE!</v>
      </c>
      <c r="AI174" s="75" t="e">
        <f t="shared" si="34"/>
        <v>#VALUE!</v>
      </c>
      <c r="AJ174" s="80" t="e">
        <f t="shared" si="35"/>
        <v>#VALUE!</v>
      </c>
      <c r="AK174" s="79" t="str">
        <f>(IFERROR(VLOOKUP(AB174,Categories!$A$2:$B$20,2,1),""))</f>
        <v/>
      </c>
      <c r="AL174" s="79" t="str">
        <f ca="1">IFERROR(VLOOKUP((HLOOKUP((VLOOKUP($AB174,Categories!$A$2:$F$20,3,1)), $AB$3:$AJ174, (ROW()-ROW($AB$3)+1), 0)), INDIRECT(VLOOKUP($AB174,Categories!$A$2:$F$20,6,1)),2,0),AK174)</f>
        <v/>
      </c>
      <c r="AM174" s="79" t="str">
        <f ca="1">IFERROR(VLOOKUP((HLOOKUP((VLOOKUP($AB174,Categories!$A$2:$F$20,4,1)),$AB$3:$AJ174,(ROW()-ROW($AB$3)+1),0)),INDIRECT(VLOOKUP($AB174,Categories!$A$2:$H$20,7,1)),2,0),"")</f>
        <v/>
      </c>
      <c r="AN174" s="79" t="str">
        <f ca="1">IFERROR(VLOOKUP((HLOOKUP((VLOOKUP($AB174,Categories!$A$2:$F$20,5,1)), $AB$3:$AJ174, (ROW()-ROW($AB$3)+1), 0)), INDIRECT(VLOOKUP($AB174,Categories!$A$2:$H$20,8,1)),2,0),"")</f>
        <v/>
      </c>
      <c r="AO174" s="79" t="str">
        <f t="shared" ca="1" si="36"/>
        <v/>
      </c>
      <c r="AP174" s="81"/>
      <c r="AQ174" s="70" t="str">
        <f>IFERROR(VLOOKUP(VALUE(MID(AP174,1,1)),AdditionalElements!$A$2:$B$50,2,0),"")</f>
        <v/>
      </c>
      <c r="AR174" s="70" t="str">
        <f>IFERROR(VLOOKUP(VALUE(MID(AP174,2,1)),AdditionalElements!$H$2:$I$50,2,0),"")</f>
        <v/>
      </c>
      <c r="AS174" s="70" t="str">
        <f>IFERROR(VLOOKUP(VALUE(MID(AP174,3,1)),AdditionalElements!$O$2:$P$50,2,0),"")</f>
        <v/>
      </c>
      <c r="AT174" s="70" t="str">
        <f>IFERROR(VLOOKUP(VALUE(MID(AP174,4,1)),AdditionalElements!$V$2:$W$50,2,0),"")</f>
        <v/>
      </c>
      <c r="AU174" s="71"/>
      <c r="AV174" s="79" t="str">
        <f>IFERROR(IF(VALUE(MID(AU174,1,1))=1, VLOOKUP(VALUE(MID(AU174,1,1)), TxtPanelShape!$A$2:$C$50, 3, 0), (IF(VALUE(MID(AU174,1,1))&gt;=7, VLOOKUP(VALUE(MID(AU174,1,1)), TxtPanelShape!$A$2:$C$50, 3, 0),VLOOKUP(VALUE(MID(AU174,1,2)),TxtPanelShape!$A$2:$C$50,3,0)))), "")</f>
        <v/>
      </c>
      <c r="AW174" s="79" t="str">
        <f>IFERROR(IF(VALUE(MID(AU174,1,1))=1, ", "&amp;VLOOKUP(VALUE(MID(AU174,2,1)), TxtPanelShape!$H$2:$I$50, 2, 0), IF(VALUE(MID(AU174,1,1))&gt;=7, ", "&amp;VLOOKUP(VALUE(MID(AU174,2,1)), TxtPanelShape!$H$2:$I$50, 2, 0),"")), "")</f>
        <v/>
      </c>
      <c r="AX174" s="79" t="str">
        <f>IFERROR(IF(VALUE(MID(AU174,1,1))=1, ", "&amp;VLOOKUP(VALUE(MID(AU174,3,1)), TxtPanelShape!$O$2:$P$50, 2, 0), IF(VALUE(MID(AU174,1,1))&gt;=7, ", "&amp;VLOOKUP(VALUE(MID(AU174,3,1)), TxtPanelShape!$O$2:$P$50, 2, 0),"")),"")</f>
        <v/>
      </c>
      <c r="AY174" s="79" t="str">
        <f>IFERROR("; "&amp;VLOOKUP(VALUE(MID(AU174,4,1)), TxtPanelShape!$V$2:$W$50,2,0),"")</f>
        <v/>
      </c>
      <c r="AZ174" s="79" t="str">
        <f t="shared" si="37"/>
        <v/>
      </c>
      <c r="BA174" s="71"/>
      <c r="BB174" s="79" t="str">
        <f>IFERROR(IF(VALUE(MID(BA174,1,1))=1, VLOOKUP(VALUE(MID(BA174,1,1)), TxtPanelShape!$A$2:$C$50, 3, 0), (IF(VALUE(MID(BA174,1,1))&gt;=7, VLOOKUP(VALUE(MID(BA174,1,1)), TxtPanelShape!$A$2:$C$50, 3, 0),VLOOKUP(VALUE(MID(BA174,1,2)),TxtPanelShape!$A$2:$C$50,3,0)))), "")</f>
        <v/>
      </c>
      <c r="BC174" s="79" t="str">
        <f>IFERROR(IF(VALUE(MID(BA174,1,1))=1, ", "&amp;VLOOKUP(VALUE(MID(BA174,2,1)), TxtPanelShape!$H$2:$I$50, 2, 0), IF(VALUE(MID(BA174,1,1))&gt;=7, ", "&amp;VLOOKUP(VALUE(MID(BA174,2,1)), TxtPanelShape!$H$2:$I$50, 2, 0),"")), "")</f>
        <v/>
      </c>
      <c r="BD174" s="79" t="str">
        <f>IFERROR(IF(VALUE(MID(BA174,1,1))=1, ", "&amp;VLOOKUP(VALUE(MID(BA174,3,1)), TxtPanelShape!$O$2:$P$50, 2, 0), IF(VALUE(MID(BA174,1,1))&gt;=7, ", "&amp;VLOOKUP(VALUE(MID(BA174,3,1)), TxtPanelShape!$O$2:$P$50, 2, 0),"")),"")</f>
        <v/>
      </c>
      <c r="BE174" s="79" t="str">
        <f>IFERROR("; "&amp;VLOOKUP(VALUE(MID(BA174,4,1)), TxtPanelShape!$V$2:$W$50,2,0),"")</f>
        <v/>
      </c>
      <c r="BF174" s="79" t="str">
        <f t="shared" si="38"/>
        <v/>
      </c>
      <c r="BG174" s="71"/>
      <c r="BH174" s="79" t="str">
        <f>IFERROR(VLOOKUP(BG174, TxtPanelDefinition!$A$2:$B$50, 2, 0),"")</f>
        <v/>
      </c>
      <c r="BI174" s="71"/>
      <c r="BJ174" s="79" t="str">
        <f>IFERROR(VLOOKUP(BI174, TxtPanelDefinition!$A$2:$B$50, 2, 0),"")</f>
        <v/>
      </c>
      <c r="BK174" s="71"/>
      <c r="BL174" s="79" t="str">
        <f>IFERROR(VLOOKUP(BK174, InscrTechniques!$A$2:$B$50, 2, 0),"")</f>
        <v/>
      </c>
      <c r="BM174" s="71"/>
      <c r="BN174" s="79" t="str">
        <f>IFERROR(VLOOKUP(BM174, InscrTechniques!$A$2:$B$50, 2, 0),"")</f>
        <v/>
      </c>
      <c r="BO174" s="71"/>
      <c r="BP174" s="79" t="str">
        <f>IFERROR(VLOOKUP(BO174, InscrTechniques!$A$2:$B$50, 2, 0),"")</f>
        <v/>
      </c>
      <c r="BQ174" s="71"/>
      <c r="BR174" s="79" t="str">
        <f>IFERROR(VLOOKUP(BQ174, InscrTechniques!$A$2:$B$50, 2, 0),"")</f>
        <v/>
      </c>
      <c r="BS174" s="71"/>
      <c r="BT174" s="79" t="str">
        <f>IFERROR(VLOOKUP(BS174, InscrTechniques!$A$2:$B$50, 2, 0),"")</f>
        <v/>
      </c>
      <c r="BU174" s="71"/>
      <c r="BV174" s="79" t="str">
        <f>IFERROR(VLOOKUP(BU174, InscrTechniques!$A$2:$B$50, 2, 0),"")</f>
        <v/>
      </c>
      <c r="BW174" s="125"/>
      <c r="BX174" s="79" t="str">
        <f>IFERROR(VLOOKUP(BW174, InscrTechniques!$A$2:$B$50, 2, 0),"")</f>
        <v/>
      </c>
      <c r="BY174" s="125"/>
      <c r="BZ174" s="79" t="str">
        <f>IFERROR(VLOOKUP(BY174, InscrTechniques!$A$2:$B$50, 2, 0),"")</f>
        <v/>
      </c>
      <c r="CA174" s="74"/>
      <c r="CB174" s="114" t="str">
        <f>IFERROR(VLOOKUP(CA174, LetterStyle!$A$2:$B$50, 2, 0),"")</f>
        <v/>
      </c>
      <c r="CC174" s="74"/>
      <c r="CD174" s="114" t="str">
        <f>IFERROR(VLOOKUP(CC174, LetterStyle!$A$2:$B$50, 2, 0),"")</f>
        <v/>
      </c>
      <c r="CE174" s="74"/>
      <c r="CF174" s="114" t="str">
        <f>IFERROR(VLOOKUP(CE174, LetterStyle!$A$2:$B$50, 2, 0),"")</f>
        <v/>
      </c>
      <c r="CG174" s="74"/>
      <c r="CH174" s="79" t="str">
        <f>IFERROR(VLOOKUP(CG174, LetterStyle!$A$2:$B$50, 2, 0),"")</f>
        <v/>
      </c>
      <c r="CI174" s="71"/>
      <c r="CJ174" s="79" t="str">
        <f>IFERROR(VLOOKUP(CI174, DecMotifs!$A$1:$B$306, 2, 0),"")</f>
        <v/>
      </c>
      <c r="CK174" s="71"/>
      <c r="CL174" s="79" t="str">
        <f>IFERROR(VLOOKUP(CK174, DecMotifs!$A$1:$B$306, 2, 0),"")</f>
        <v/>
      </c>
      <c r="CM174" s="71"/>
      <c r="CN174" s="79" t="str">
        <f>IFERROR(VLOOKUP(CM174, DecMotifs!$A$1:$B$306, 2, 0),"")</f>
        <v/>
      </c>
      <c r="CO174" s="71"/>
      <c r="CP174" s="79" t="str">
        <f>IFERROR(VLOOKUP(CO174, MarginalDec!$A$2:$B$253, 2, 0),"")</f>
        <v/>
      </c>
      <c r="CQ174" s="71"/>
      <c r="CR174" s="79" t="str">
        <f>IFERROR(VLOOKUP(CQ174, MarginalDec!$A$2:$B$253, 2, 0),"")</f>
        <v/>
      </c>
      <c r="CS174" s="71"/>
      <c r="CT174" s="79" t="str">
        <f>IFERROR(VLOOKUP(CS174, MarginalDec!$A$2:$B$253, 2, 0),"")</f>
        <v/>
      </c>
      <c r="CU174" s="71"/>
      <c r="CV174" s="79" t="str">
        <f>IF(ISBLANK(CU174),"", IFERROR(VLOOKUP(CU174, Tooling!$A$2:$B$252, 2, 0),""))</f>
        <v/>
      </c>
      <c r="CW174" s="71"/>
      <c r="CX174" s="79" t="str">
        <f>IF(ISBLANK(CW174),"", IFERROR(VLOOKUP(CW174, Tooling!$A$2:$B$252, 2, 0),""))</f>
        <v/>
      </c>
      <c r="CY174" s="71"/>
      <c r="CZ174" s="79" t="str">
        <f>IF(ISBLANK(CY174),"", IFERROR(VLOOKUP(CY174, Repairs!$A$2:$B$252, 2, 0),""))</f>
        <v/>
      </c>
      <c r="DA174" s="77"/>
      <c r="DB174" s="71"/>
      <c r="DC174" s="79" t="str">
        <f>IFERROR(VLOOKUP(DB174, DatingReason!$A$2:$B$252, 2, 0),"")</f>
        <v/>
      </c>
      <c r="DD174" s="123" t="str">
        <f t="shared" si="39"/>
        <v/>
      </c>
      <c r="DF174" s="119" t="str">
        <f t="array" ref="DF174">IF(AND($B174&lt;&gt;"", $DE174&lt;&gt;"", $DE174&lt;&gt;"No"),MAX(IF($B174=PEOPLE!$B$4:$B$1000, PEOPLE!$Q$4:$Q$1000,""))+100,"")</f>
        <v/>
      </c>
      <c r="DG174" s="68"/>
      <c r="DH174" s="76">
        <f>COUNTIF(PEOPLE!B:B, MEMORIALS!B174)</f>
        <v>0</v>
      </c>
      <c r="DI174" s="82"/>
      <c r="DJ174" s="82"/>
      <c r="DK174" s="82"/>
      <c r="DL174" s="68"/>
      <c r="DM174" s="68"/>
      <c r="DN174" s="68"/>
      <c r="DO174" s="68"/>
      <c r="DP174" s="68"/>
    </row>
    <row r="175" spans="1:120" ht="15" customHeight="1" x14ac:dyDescent="0.25">
      <c r="A175" s="68"/>
      <c r="B175" s="69"/>
      <c r="C175" s="68"/>
      <c r="D175" s="68"/>
      <c r="E175" s="70" t="str">
        <f>IF(D175="","",VLOOKUP(D175,Denomination!$A$2:$B$50, 2, 0))</f>
        <v/>
      </c>
      <c r="F175" s="68"/>
      <c r="G175" s="71"/>
      <c r="H175" s="70" t="str">
        <f>IF(G175="","",VLOOKUP(G175,MCondition!$A$2:$B$50, 2, 0))</f>
        <v/>
      </c>
      <c r="I175" s="72"/>
      <c r="J175" s="71"/>
      <c r="K175" s="70" t="str">
        <f>IF(J175="","",VLOOKUP(J175,ICondition!$A$2:$B$50, 2, 0))</f>
        <v/>
      </c>
      <c r="L175" s="73"/>
      <c r="M175" s="73"/>
      <c r="N175" s="73"/>
      <c r="O175" s="73"/>
      <c r="P175" s="73"/>
      <c r="Q175" s="73"/>
      <c r="R175" s="78"/>
      <c r="S175" s="79" t="str">
        <f>IFERROR(VLOOKUP(R175,Material!$A$2:$B$59, 2, 0),"")</f>
        <v/>
      </c>
      <c r="T175" s="71"/>
      <c r="U175" s="79" t="str">
        <f>IFERROR(VLOOKUP(T175,Material!$A$2:$B$59, 2, 0),"")</f>
        <v/>
      </c>
      <c r="V175" s="71"/>
      <c r="W175" s="79" t="str">
        <f>IFERROR(VLOOKUP(V175,Material!$A$2:$B$59, 2, 0),"")</f>
        <v/>
      </c>
      <c r="X175" s="71"/>
      <c r="Y175" s="79" t="str">
        <f>IFERROR(VLOOKUP(X175,Material!$A$2:$B$59, 2, 0),"")</f>
        <v/>
      </c>
      <c r="Z175" s="71"/>
      <c r="AA175" s="79" t="str">
        <f>IFERROR(VLOOKUP(Z175,Material!$A$2:$B$59, 2, 0),"")</f>
        <v/>
      </c>
      <c r="AB175" s="74"/>
      <c r="AC175" s="75" t="e">
        <f t="shared" si="28"/>
        <v>#VALUE!</v>
      </c>
      <c r="AD175" s="75" t="e">
        <f t="shared" si="29"/>
        <v>#VALUE!</v>
      </c>
      <c r="AE175" s="75" t="e">
        <f t="shared" si="31"/>
        <v>#VALUE!</v>
      </c>
      <c r="AF175" s="75" t="e">
        <f t="shared" si="30"/>
        <v>#VALUE!</v>
      </c>
      <c r="AG175" s="75" t="e">
        <f t="shared" si="32"/>
        <v>#VALUE!</v>
      </c>
      <c r="AH175" s="75" t="e">
        <f t="shared" si="33"/>
        <v>#VALUE!</v>
      </c>
      <c r="AI175" s="75" t="e">
        <f t="shared" si="34"/>
        <v>#VALUE!</v>
      </c>
      <c r="AJ175" s="80" t="e">
        <f t="shared" si="35"/>
        <v>#VALUE!</v>
      </c>
      <c r="AK175" s="79" t="str">
        <f>(IFERROR(VLOOKUP(AB175,Categories!$A$2:$B$20,2,1),""))</f>
        <v/>
      </c>
      <c r="AL175" s="79" t="str">
        <f ca="1">IFERROR(VLOOKUP((HLOOKUP((VLOOKUP($AB175,Categories!$A$2:$F$20,3,1)), $AB$3:$AJ175, (ROW()-ROW($AB$3)+1), 0)), INDIRECT(VLOOKUP($AB175,Categories!$A$2:$F$20,6,1)),2,0),AK175)</f>
        <v/>
      </c>
      <c r="AM175" s="79" t="str">
        <f ca="1">IFERROR(VLOOKUP((HLOOKUP((VLOOKUP($AB175,Categories!$A$2:$F$20,4,1)),$AB$3:$AJ175,(ROW()-ROW($AB$3)+1),0)),INDIRECT(VLOOKUP($AB175,Categories!$A$2:$H$20,7,1)),2,0),"")</f>
        <v/>
      </c>
      <c r="AN175" s="79" t="str">
        <f ca="1">IFERROR(VLOOKUP((HLOOKUP((VLOOKUP($AB175,Categories!$A$2:$F$20,5,1)), $AB$3:$AJ175, (ROW()-ROW($AB$3)+1), 0)), INDIRECT(VLOOKUP($AB175,Categories!$A$2:$H$20,8,1)),2,0),"")</f>
        <v/>
      </c>
      <c r="AO175" s="79" t="str">
        <f t="shared" ca="1" si="36"/>
        <v/>
      </c>
      <c r="AP175" s="81"/>
      <c r="AQ175" s="70" t="str">
        <f>IFERROR(VLOOKUP(VALUE(MID(AP175,1,1)),AdditionalElements!$A$2:$B$50,2,0),"")</f>
        <v/>
      </c>
      <c r="AR175" s="70" t="str">
        <f>IFERROR(VLOOKUP(VALUE(MID(AP175,2,1)),AdditionalElements!$H$2:$I$50,2,0),"")</f>
        <v/>
      </c>
      <c r="AS175" s="70" t="str">
        <f>IFERROR(VLOOKUP(VALUE(MID(AP175,3,1)),AdditionalElements!$O$2:$P$50,2,0),"")</f>
        <v/>
      </c>
      <c r="AT175" s="70" t="str">
        <f>IFERROR(VLOOKUP(VALUE(MID(AP175,4,1)),AdditionalElements!$V$2:$W$50,2,0),"")</f>
        <v/>
      </c>
      <c r="AU175" s="71"/>
      <c r="AV175" s="79" t="str">
        <f>IFERROR(IF(VALUE(MID(AU175,1,1))=1, VLOOKUP(VALUE(MID(AU175,1,1)), TxtPanelShape!$A$2:$C$50, 3, 0), (IF(VALUE(MID(AU175,1,1))&gt;=7, VLOOKUP(VALUE(MID(AU175,1,1)), TxtPanelShape!$A$2:$C$50, 3, 0),VLOOKUP(VALUE(MID(AU175,1,2)),TxtPanelShape!$A$2:$C$50,3,0)))), "")</f>
        <v/>
      </c>
      <c r="AW175" s="79" t="str">
        <f>IFERROR(IF(VALUE(MID(AU175,1,1))=1, ", "&amp;VLOOKUP(VALUE(MID(AU175,2,1)), TxtPanelShape!$H$2:$I$50, 2, 0), IF(VALUE(MID(AU175,1,1))&gt;=7, ", "&amp;VLOOKUP(VALUE(MID(AU175,2,1)), TxtPanelShape!$H$2:$I$50, 2, 0),"")), "")</f>
        <v/>
      </c>
      <c r="AX175" s="79" t="str">
        <f>IFERROR(IF(VALUE(MID(AU175,1,1))=1, ", "&amp;VLOOKUP(VALUE(MID(AU175,3,1)), TxtPanelShape!$O$2:$P$50, 2, 0), IF(VALUE(MID(AU175,1,1))&gt;=7, ", "&amp;VLOOKUP(VALUE(MID(AU175,3,1)), TxtPanelShape!$O$2:$P$50, 2, 0),"")),"")</f>
        <v/>
      </c>
      <c r="AY175" s="79" t="str">
        <f>IFERROR("; "&amp;VLOOKUP(VALUE(MID(AU175,4,1)), TxtPanelShape!$V$2:$W$50,2,0),"")</f>
        <v/>
      </c>
      <c r="AZ175" s="79" t="str">
        <f t="shared" si="37"/>
        <v/>
      </c>
      <c r="BA175" s="71"/>
      <c r="BB175" s="79" t="str">
        <f>IFERROR(IF(VALUE(MID(BA175,1,1))=1, VLOOKUP(VALUE(MID(BA175,1,1)), TxtPanelShape!$A$2:$C$50, 3, 0), (IF(VALUE(MID(BA175,1,1))&gt;=7, VLOOKUP(VALUE(MID(BA175,1,1)), TxtPanelShape!$A$2:$C$50, 3, 0),VLOOKUP(VALUE(MID(BA175,1,2)),TxtPanelShape!$A$2:$C$50,3,0)))), "")</f>
        <v/>
      </c>
      <c r="BC175" s="79" t="str">
        <f>IFERROR(IF(VALUE(MID(BA175,1,1))=1, ", "&amp;VLOOKUP(VALUE(MID(BA175,2,1)), TxtPanelShape!$H$2:$I$50, 2, 0), IF(VALUE(MID(BA175,1,1))&gt;=7, ", "&amp;VLOOKUP(VALUE(MID(BA175,2,1)), TxtPanelShape!$H$2:$I$50, 2, 0),"")), "")</f>
        <v/>
      </c>
      <c r="BD175" s="79" t="str">
        <f>IFERROR(IF(VALUE(MID(BA175,1,1))=1, ", "&amp;VLOOKUP(VALUE(MID(BA175,3,1)), TxtPanelShape!$O$2:$P$50, 2, 0), IF(VALUE(MID(BA175,1,1))&gt;=7, ", "&amp;VLOOKUP(VALUE(MID(BA175,3,1)), TxtPanelShape!$O$2:$P$50, 2, 0),"")),"")</f>
        <v/>
      </c>
      <c r="BE175" s="79" t="str">
        <f>IFERROR("; "&amp;VLOOKUP(VALUE(MID(BA175,4,1)), TxtPanelShape!$V$2:$W$50,2,0),"")</f>
        <v/>
      </c>
      <c r="BF175" s="79" t="str">
        <f t="shared" si="38"/>
        <v/>
      </c>
      <c r="BG175" s="71"/>
      <c r="BH175" s="79" t="str">
        <f>IFERROR(VLOOKUP(BG175, TxtPanelDefinition!$A$2:$B$50, 2, 0),"")</f>
        <v/>
      </c>
      <c r="BI175" s="71"/>
      <c r="BJ175" s="79" t="str">
        <f>IFERROR(VLOOKUP(BI175, TxtPanelDefinition!$A$2:$B$50, 2, 0),"")</f>
        <v/>
      </c>
      <c r="BK175" s="71"/>
      <c r="BL175" s="79" t="str">
        <f>IFERROR(VLOOKUP(BK175, InscrTechniques!$A$2:$B$50, 2, 0),"")</f>
        <v/>
      </c>
      <c r="BM175" s="71"/>
      <c r="BN175" s="79" t="str">
        <f>IFERROR(VLOOKUP(BM175, InscrTechniques!$A$2:$B$50, 2, 0),"")</f>
        <v/>
      </c>
      <c r="BO175" s="71"/>
      <c r="BP175" s="79" t="str">
        <f>IFERROR(VLOOKUP(BO175, InscrTechniques!$A$2:$B$50, 2, 0),"")</f>
        <v/>
      </c>
      <c r="BQ175" s="71"/>
      <c r="BR175" s="79" t="str">
        <f>IFERROR(VLOOKUP(BQ175, InscrTechniques!$A$2:$B$50, 2, 0),"")</f>
        <v/>
      </c>
      <c r="BS175" s="71"/>
      <c r="BT175" s="79" t="str">
        <f>IFERROR(VLOOKUP(BS175, InscrTechniques!$A$2:$B$50, 2, 0),"")</f>
        <v/>
      </c>
      <c r="BU175" s="71"/>
      <c r="BV175" s="79" t="str">
        <f>IFERROR(VLOOKUP(BU175, InscrTechniques!$A$2:$B$50, 2, 0),"")</f>
        <v/>
      </c>
      <c r="BW175" s="125"/>
      <c r="BX175" s="79" t="str">
        <f>IFERROR(VLOOKUP(BW175, InscrTechniques!$A$2:$B$50, 2, 0),"")</f>
        <v/>
      </c>
      <c r="BY175" s="125"/>
      <c r="BZ175" s="79" t="str">
        <f>IFERROR(VLOOKUP(BY175, InscrTechniques!$A$2:$B$50, 2, 0),"")</f>
        <v/>
      </c>
      <c r="CA175" s="74"/>
      <c r="CB175" s="114" t="str">
        <f>IFERROR(VLOOKUP(CA175, LetterStyle!$A$2:$B$50, 2, 0),"")</f>
        <v/>
      </c>
      <c r="CC175" s="74"/>
      <c r="CD175" s="114" t="str">
        <f>IFERROR(VLOOKUP(CC175, LetterStyle!$A$2:$B$50, 2, 0),"")</f>
        <v/>
      </c>
      <c r="CE175" s="74"/>
      <c r="CF175" s="114" t="str">
        <f>IFERROR(VLOOKUP(CE175, LetterStyle!$A$2:$B$50, 2, 0),"")</f>
        <v/>
      </c>
      <c r="CG175" s="74"/>
      <c r="CH175" s="79" t="str">
        <f>IFERROR(VLOOKUP(CG175, LetterStyle!$A$2:$B$50, 2, 0),"")</f>
        <v/>
      </c>
      <c r="CI175" s="71"/>
      <c r="CJ175" s="79" t="str">
        <f>IFERROR(VLOOKUP(CI175, DecMotifs!$A$1:$B$306, 2, 0),"")</f>
        <v/>
      </c>
      <c r="CK175" s="71"/>
      <c r="CL175" s="79" t="str">
        <f>IFERROR(VLOOKUP(CK175, DecMotifs!$A$1:$B$306, 2, 0),"")</f>
        <v/>
      </c>
      <c r="CM175" s="71"/>
      <c r="CN175" s="79" t="str">
        <f>IFERROR(VLOOKUP(CM175, DecMotifs!$A$1:$B$306, 2, 0),"")</f>
        <v/>
      </c>
      <c r="CO175" s="71"/>
      <c r="CP175" s="79" t="str">
        <f>IFERROR(VLOOKUP(CO175, MarginalDec!$A$2:$B$253, 2, 0),"")</f>
        <v/>
      </c>
      <c r="CQ175" s="71"/>
      <c r="CR175" s="79" t="str">
        <f>IFERROR(VLOOKUP(CQ175, MarginalDec!$A$2:$B$253, 2, 0),"")</f>
        <v/>
      </c>
      <c r="CS175" s="71"/>
      <c r="CT175" s="79" t="str">
        <f>IFERROR(VLOOKUP(CS175, MarginalDec!$A$2:$B$253, 2, 0),"")</f>
        <v/>
      </c>
      <c r="CU175" s="71"/>
      <c r="CV175" s="79" t="str">
        <f>IF(ISBLANK(CU175),"", IFERROR(VLOOKUP(CU175, Tooling!$A$2:$B$252, 2, 0),""))</f>
        <v/>
      </c>
      <c r="CW175" s="71"/>
      <c r="CX175" s="79" t="str">
        <f>IF(ISBLANK(CW175),"", IFERROR(VLOOKUP(CW175, Tooling!$A$2:$B$252, 2, 0),""))</f>
        <v/>
      </c>
      <c r="CY175" s="71"/>
      <c r="CZ175" s="79" t="str">
        <f>IF(ISBLANK(CY175),"", IFERROR(VLOOKUP(CY175, Repairs!$A$2:$B$252, 2, 0),""))</f>
        <v/>
      </c>
      <c r="DA175" s="77"/>
      <c r="DB175" s="71"/>
      <c r="DC175" s="79" t="str">
        <f>IFERROR(VLOOKUP(DB175, DatingReason!$A$2:$B$252, 2, 0),"")</f>
        <v/>
      </c>
      <c r="DD175" s="123" t="str">
        <f t="shared" si="39"/>
        <v/>
      </c>
      <c r="DF175" s="119" t="str">
        <f t="array" ref="DF175">IF(AND($B175&lt;&gt;"", $DE175&lt;&gt;"", $DE175&lt;&gt;"No"),MAX(IF($B175=PEOPLE!$B$4:$B$1000, PEOPLE!$Q$4:$Q$1000,""))+100,"")</f>
        <v/>
      </c>
      <c r="DG175" s="68"/>
      <c r="DH175" s="76">
        <f>COUNTIF(PEOPLE!B:B, MEMORIALS!B175)</f>
        <v>0</v>
      </c>
      <c r="DI175" s="82"/>
      <c r="DJ175" s="82"/>
      <c r="DK175" s="82"/>
      <c r="DL175" s="68"/>
      <c r="DM175" s="68"/>
      <c r="DN175" s="68"/>
      <c r="DO175" s="68"/>
      <c r="DP175" s="68"/>
    </row>
    <row r="176" spans="1:120" ht="15" customHeight="1" x14ac:dyDescent="0.25">
      <c r="A176" s="68"/>
      <c r="B176" s="69"/>
      <c r="C176" s="68"/>
      <c r="D176" s="68"/>
      <c r="E176" s="70" t="str">
        <f>IF(D176="","",VLOOKUP(D176,Denomination!$A$2:$B$50, 2, 0))</f>
        <v/>
      </c>
      <c r="F176" s="68"/>
      <c r="G176" s="71"/>
      <c r="H176" s="70" t="str">
        <f>IF(G176="","",VLOOKUP(G176,MCondition!$A$2:$B$50, 2, 0))</f>
        <v/>
      </c>
      <c r="I176" s="72"/>
      <c r="J176" s="71"/>
      <c r="K176" s="70" t="str">
        <f>IF(J176="","",VLOOKUP(J176,ICondition!$A$2:$B$50, 2, 0))</f>
        <v/>
      </c>
      <c r="L176" s="73"/>
      <c r="M176" s="73"/>
      <c r="N176" s="73"/>
      <c r="O176" s="73"/>
      <c r="P176" s="73"/>
      <c r="Q176" s="73"/>
      <c r="R176" s="78"/>
      <c r="S176" s="79" t="str">
        <f>IFERROR(VLOOKUP(R176,Material!$A$2:$B$59, 2, 0),"")</f>
        <v/>
      </c>
      <c r="T176" s="71"/>
      <c r="U176" s="79" t="str">
        <f>IFERROR(VLOOKUP(T176,Material!$A$2:$B$59, 2, 0),"")</f>
        <v/>
      </c>
      <c r="V176" s="71"/>
      <c r="W176" s="79" t="str">
        <f>IFERROR(VLOOKUP(V176,Material!$A$2:$B$59, 2, 0),"")</f>
        <v/>
      </c>
      <c r="X176" s="71"/>
      <c r="Y176" s="79" t="str">
        <f>IFERROR(VLOOKUP(X176,Material!$A$2:$B$59, 2, 0),"")</f>
        <v/>
      </c>
      <c r="Z176" s="71"/>
      <c r="AA176" s="79" t="str">
        <f>IFERROR(VLOOKUP(Z176,Material!$A$2:$B$59, 2, 0),"")</f>
        <v/>
      </c>
      <c r="AB176" s="74"/>
      <c r="AC176" s="75" t="e">
        <f t="shared" si="28"/>
        <v>#VALUE!</v>
      </c>
      <c r="AD176" s="75" t="e">
        <f t="shared" si="29"/>
        <v>#VALUE!</v>
      </c>
      <c r="AE176" s="75" t="e">
        <f t="shared" si="31"/>
        <v>#VALUE!</v>
      </c>
      <c r="AF176" s="75" t="e">
        <f t="shared" si="30"/>
        <v>#VALUE!</v>
      </c>
      <c r="AG176" s="75" t="e">
        <f t="shared" si="32"/>
        <v>#VALUE!</v>
      </c>
      <c r="AH176" s="75" t="e">
        <f t="shared" si="33"/>
        <v>#VALUE!</v>
      </c>
      <c r="AI176" s="75" t="e">
        <f t="shared" si="34"/>
        <v>#VALUE!</v>
      </c>
      <c r="AJ176" s="80" t="e">
        <f t="shared" si="35"/>
        <v>#VALUE!</v>
      </c>
      <c r="AK176" s="79" t="str">
        <f>(IFERROR(VLOOKUP(AB176,Categories!$A$2:$B$20,2,1),""))</f>
        <v/>
      </c>
      <c r="AL176" s="79" t="str">
        <f ca="1">IFERROR(VLOOKUP((HLOOKUP((VLOOKUP($AB176,Categories!$A$2:$F$20,3,1)), $AB$3:$AJ176, (ROW()-ROW($AB$3)+1), 0)), INDIRECT(VLOOKUP($AB176,Categories!$A$2:$F$20,6,1)),2,0),AK176)</f>
        <v/>
      </c>
      <c r="AM176" s="79" t="str">
        <f ca="1">IFERROR(VLOOKUP((HLOOKUP((VLOOKUP($AB176,Categories!$A$2:$F$20,4,1)),$AB$3:$AJ176,(ROW()-ROW($AB$3)+1),0)),INDIRECT(VLOOKUP($AB176,Categories!$A$2:$H$20,7,1)),2,0),"")</f>
        <v/>
      </c>
      <c r="AN176" s="79" t="str">
        <f ca="1">IFERROR(VLOOKUP((HLOOKUP((VLOOKUP($AB176,Categories!$A$2:$F$20,5,1)), $AB$3:$AJ176, (ROW()-ROW($AB$3)+1), 0)), INDIRECT(VLOOKUP($AB176,Categories!$A$2:$H$20,8,1)),2,0),"")</f>
        <v/>
      </c>
      <c r="AO176" s="79" t="str">
        <f t="shared" ca="1" si="36"/>
        <v/>
      </c>
      <c r="AP176" s="81"/>
      <c r="AQ176" s="70" t="str">
        <f>IFERROR(VLOOKUP(VALUE(MID(AP176,1,1)),AdditionalElements!$A$2:$B$50,2,0),"")</f>
        <v/>
      </c>
      <c r="AR176" s="70" t="str">
        <f>IFERROR(VLOOKUP(VALUE(MID(AP176,2,1)),AdditionalElements!$H$2:$I$50,2,0),"")</f>
        <v/>
      </c>
      <c r="AS176" s="70" t="str">
        <f>IFERROR(VLOOKUP(VALUE(MID(AP176,3,1)),AdditionalElements!$O$2:$P$50,2,0),"")</f>
        <v/>
      </c>
      <c r="AT176" s="70" t="str">
        <f>IFERROR(VLOOKUP(VALUE(MID(AP176,4,1)),AdditionalElements!$V$2:$W$50,2,0),"")</f>
        <v/>
      </c>
      <c r="AU176" s="71"/>
      <c r="AV176" s="79" t="str">
        <f>IFERROR(IF(VALUE(MID(AU176,1,1))=1, VLOOKUP(VALUE(MID(AU176,1,1)), TxtPanelShape!$A$2:$C$50, 3, 0), (IF(VALUE(MID(AU176,1,1))&gt;=7, VLOOKUP(VALUE(MID(AU176,1,1)), TxtPanelShape!$A$2:$C$50, 3, 0),VLOOKUP(VALUE(MID(AU176,1,2)),TxtPanelShape!$A$2:$C$50,3,0)))), "")</f>
        <v/>
      </c>
      <c r="AW176" s="79" t="str">
        <f>IFERROR(IF(VALUE(MID(AU176,1,1))=1, ", "&amp;VLOOKUP(VALUE(MID(AU176,2,1)), TxtPanelShape!$H$2:$I$50, 2, 0), IF(VALUE(MID(AU176,1,1))&gt;=7, ", "&amp;VLOOKUP(VALUE(MID(AU176,2,1)), TxtPanelShape!$H$2:$I$50, 2, 0),"")), "")</f>
        <v/>
      </c>
      <c r="AX176" s="79" t="str">
        <f>IFERROR(IF(VALUE(MID(AU176,1,1))=1, ", "&amp;VLOOKUP(VALUE(MID(AU176,3,1)), TxtPanelShape!$O$2:$P$50, 2, 0), IF(VALUE(MID(AU176,1,1))&gt;=7, ", "&amp;VLOOKUP(VALUE(MID(AU176,3,1)), TxtPanelShape!$O$2:$P$50, 2, 0),"")),"")</f>
        <v/>
      </c>
      <c r="AY176" s="79" t="str">
        <f>IFERROR("; "&amp;VLOOKUP(VALUE(MID(AU176,4,1)), TxtPanelShape!$V$2:$W$50,2,0),"")</f>
        <v/>
      </c>
      <c r="AZ176" s="79" t="str">
        <f t="shared" si="37"/>
        <v/>
      </c>
      <c r="BA176" s="71"/>
      <c r="BB176" s="79" t="str">
        <f>IFERROR(IF(VALUE(MID(BA176,1,1))=1, VLOOKUP(VALUE(MID(BA176,1,1)), TxtPanelShape!$A$2:$C$50, 3, 0), (IF(VALUE(MID(BA176,1,1))&gt;=7, VLOOKUP(VALUE(MID(BA176,1,1)), TxtPanelShape!$A$2:$C$50, 3, 0),VLOOKUP(VALUE(MID(BA176,1,2)),TxtPanelShape!$A$2:$C$50,3,0)))), "")</f>
        <v/>
      </c>
      <c r="BC176" s="79" t="str">
        <f>IFERROR(IF(VALUE(MID(BA176,1,1))=1, ", "&amp;VLOOKUP(VALUE(MID(BA176,2,1)), TxtPanelShape!$H$2:$I$50, 2, 0), IF(VALUE(MID(BA176,1,1))&gt;=7, ", "&amp;VLOOKUP(VALUE(MID(BA176,2,1)), TxtPanelShape!$H$2:$I$50, 2, 0),"")), "")</f>
        <v/>
      </c>
      <c r="BD176" s="79" t="str">
        <f>IFERROR(IF(VALUE(MID(BA176,1,1))=1, ", "&amp;VLOOKUP(VALUE(MID(BA176,3,1)), TxtPanelShape!$O$2:$P$50, 2, 0), IF(VALUE(MID(BA176,1,1))&gt;=7, ", "&amp;VLOOKUP(VALUE(MID(BA176,3,1)), TxtPanelShape!$O$2:$P$50, 2, 0),"")),"")</f>
        <v/>
      </c>
      <c r="BE176" s="79" t="str">
        <f>IFERROR("; "&amp;VLOOKUP(VALUE(MID(BA176,4,1)), TxtPanelShape!$V$2:$W$50,2,0),"")</f>
        <v/>
      </c>
      <c r="BF176" s="79" t="str">
        <f t="shared" si="38"/>
        <v/>
      </c>
      <c r="BG176" s="71"/>
      <c r="BH176" s="79" t="str">
        <f>IFERROR(VLOOKUP(BG176, TxtPanelDefinition!$A$2:$B$50, 2, 0),"")</f>
        <v/>
      </c>
      <c r="BI176" s="71"/>
      <c r="BJ176" s="79" t="str">
        <f>IFERROR(VLOOKUP(BI176, TxtPanelDefinition!$A$2:$B$50, 2, 0),"")</f>
        <v/>
      </c>
      <c r="BK176" s="71"/>
      <c r="BL176" s="79" t="str">
        <f>IFERROR(VLOOKUP(BK176, InscrTechniques!$A$2:$B$50, 2, 0),"")</f>
        <v/>
      </c>
      <c r="BM176" s="71"/>
      <c r="BN176" s="79" t="str">
        <f>IFERROR(VLOOKUP(BM176, InscrTechniques!$A$2:$B$50, 2, 0),"")</f>
        <v/>
      </c>
      <c r="BO176" s="71"/>
      <c r="BP176" s="79" t="str">
        <f>IFERROR(VLOOKUP(BO176, InscrTechniques!$A$2:$B$50, 2, 0),"")</f>
        <v/>
      </c>
      <c r="BQ176" s="71"/>
      <c r="BR176" s="79" t="str">
        <f>IFERROR(VLOOKUP(BQ176, InscrTechniques!$A$2:$B$50, 2, 0),"")</f>
        <v/>
      </c>
      <c r="BS176" s="71"/>
      <c r="BT176" s="79" t="str">
        <f>IFERROR(VLOOKUP(BS176, InscrTechniques!$A$2:$B$50, 2, 0),"")</f>
        <v/>
      </c>
      <c r="BU176" s="71"/>
      <c r="BV176" s="79" t="str">
        <f>IFERROR(VLOOKUP(BU176, InscrTechniques!$A$2:$B$50, 2, 0),"")</f>
        <v/>
      </c>
      <c r="BW176" s="125"/>
      <c r="BX176" s="79" t="str">
        <f>IFERROR(VLOOKUP(BW176, InscrTechniques!$A$2:$B$50, 2, 0),"")</f>
        <v/>
      </c>
      <c r="BY176" s="125"/>
      <c r="BZ176" s="79" t="str">
        <f>IFERROR(VLOOKUP(BY176, InscrTechniques!$A$2:$B$50, 2, 0),"")</f>
        <v/>
      </c>
      <c r="CA176" s="74"/>
      <c r="CB176" s="114" t="str">
        <f>IFERROR(VLOOKUP(CA176, LetterStyle!$A$2:$B$50, 2, 0),"")</f>
        <v/>
      </c>
      <c r="CC176" s="74"/>
      <c r="CD176" s="114" t="str">
        <f>IFERROR(VLOOKUP(CC176, LetterStyle!$A$2:$B$50, 2, 0),"")</f>
        <v/>
      </c>
      <c r="CE176" s="74"/>
      <c r="CF176" s="114" t="str">
        <f>IFERROR(VLOOKUP(CE176, LetterStyle!$A$2:$B$50, 2, 0),"")</f>
        <v/>
      </c>
      <c r="CG176" s="74"/>
      <c r="CH176" s="79" t="str">
        <f>IFERROR(VLOOKUP(CG176, LetterStyle!$A$2:$B$50, 2, 0),"")</f>
        <v/>
      </c>
      <c r="CI176" s="71"/>
      <c r="CJ176" s="79" t="str">
        <f>IFERROR(VLOOKUP(CI176, DecMotifs!$A$1:$B$306, 2, 0),"")</f>
        <v/>
      </c>
      <c r="CK176" s="71"/>
      <c r="CL176" s="79" t="str">
        <f>IFERROR(VLOOKUP(CK176, DecMotifs!$A$1:$B$306, 2, 0),"")</f>
        <v/>
      </c>
      <c r="CM176" s="71"/>
      <c r="CN176" s="79" t="str">
        <f>IFERROR(VLOOKUP(CM176, DecMotifs!$A$1:$B$306, 2, 0),"")</f>
        <v/>
      </c>
      <c r="CO176" s="71"/>
      <c r="CP176" s="79" t="str">
        <f>IFERROR(VLOOKUP(CO176, MarginalDec!$A$2:$B$253, 2, 0),"")</f>
        <v/>
      </c>
      <c r="CQ176" s="71"/>
      <c r="CR176" s="79" t="str">
        <f>IFERROR(VLOOKUP(CQ176, MarginalDec!$A$2:$B$253, 2, 0),"")</f>
        <v/>
      </c>
      <c r="CS176" s="71"/>
      <c r="CT176" s="79" t="str">
        <f>IFERROR(VLOOKUP(CS176, MarginalDec!$A$2:$B$253, 2, 0),"")</f>
        <v/>
      </c>
      <c r="CU176" s="71"/>
      <c r="CV176" s="79" t="str">
        <f>IF(ISBLANK(CU176),"", IFERROR(VLOOKUP(CU176, Tooling!$A$2:$B$252, 2, 0),""))</f>
        <v/>
      </c>
      <c r="CW176" s="71"/>
      <c r="CX176" s="79" t="str">
        <f>IF(ISBLANK(CW176),"", IFERROR(VLOOKUP(CW176, Tooling!$A$2:$B$252, 2, 0),""))</f>
        <v/>
      </c>
      <c r="CY176" s="71"/>
      <c r="CZ176" s="79" t="str">
        <f>IF(ISBLANK(CY176),"", IFERROR(VLOOKUP(CY176, Repairs!$A$2:$B$252, 2, 0),""))</f>
        <v/>
      </c>
      <c r="DA176" s="77"/>
      <c r="DB176" s="71"/>
      <c r="DC176" s="79" t="str">
        <f>IFERROR(VLOOKUP(DB176, DatingReason!$A$2:$B$252, 2, 0),"")</f>
        <v/>
      </c>
      <c r="DD176" s="123" t="str">
        <f t="shared" si="39"/>
        <v/>
      </c>
      <c r="DF176" s="119" t="str">
        <f t="array" ref="DF176">IF(AND($B176&lt;&gt;"", $DE176&lt;&gt;"", $DE176&lt;&gt;"No"),MAX(IF($B176=PEOPLE!$B$4:$B$1000, PEOPLE!$Q$4:$Q$1000,""))+100,"")</f>
        <v/>
      </c>
      <c r="DG176" s="68"/>
      <c r="DH176" s="76">
        <f>COUNTIF(PEOPLE!B:B, MEMORIALS!B176)</f>
        <v>0</v>
      </c>
      <c r="DI176" s="82"/>
      <c r="DJ176" s="82"/>
      <c r="DK176" s="82"/>
      <c r="DL176" s="68"/>
      <c r="DM176" s="68"/>
      <c r="DN176" s="68"/>
      <c r="DO176" s="68"/>
      <c r="DP176" s="68"/>
    </row>
    <row r="177" spans="1:120" ht="15" customHeight="1" x14ac:dyDescent="0.25">
      <c r="A177" s="68"/>
      <c r="B177" s="69"/>
      <c r="C177" s="68"/>
      <c r="D177" s="68"/>
      <c r="E177" s="70" t="str">
        <f>IF(D177="","",VLOOKUP(D177,Denomination!$A$2:$B$50, 2, 0))</f>
        <v/>
      </c>
      <c r="F177" s="68"/>
      <c r="G177" s="71"/>
      <c r="H177" s="70" t="str">
        <f>IF(G177="","",VLOOKUP(G177,MCondition!$A$2:$B$50, 2, 0))</f>
        <v/>
      </c>
      <c r="I177" s="72"/>
      <c r="J177" s="71"/>
      <c r="K177" s="70" t="str">
        <f>IF(J177="","",VLOOKUP(J177,ICondition!$A$2:$B$50, 2, 0))</f>
        <v/>
      </c>
      <c r="L177" s="73"/>
      <c r="M177" s="73"/>
      <c r="N177" s="73"/>
      <c r="O177" s="73"/>
      <c r="P177" s="73"/>
      <c r="Q177" s="73"/>
      <c r="R177" s="78"/>
      <c r="S177" s="79" t="str">
        <f>IFERROR(VLOOKUP(R177,Material!$A$2:$B$59, 2, 0),"")</f>
        <v/>
      </c>
      <c r="T177" s="71"/>
      <c r="U177" s="79" t="str">
        <f>IFERROR(VLOOKUP(T177,Material!$A$2:$B$59, 2, 0),"")</f>
        <v/>
      </c>
      <c r="V177" s="71"/>
      <c r="W177" s="79" t="str">
        <f>IFERROR(VLOOKUP(V177,Material!$A$2:$B$59, 2, 0),"")</f>
        <v/>
      </c>
      <c r="X177" s="71"/>
      <c r="Y177" s="79" t="str">
        <f>IFERROR(VLOOKUP(X177,Material!$A$2:$B$59, 2, 0),"")</f>
        <v/>
      </c>
      <c r="Z177" s="71"/>
      <c r="AA177" s="79" t="str">
        <f>IFERROR(VLOOKUP(Z177,Material!$A$2:$B$59, 2, 0),"")</f>
        <v/>
      </c>
      <c r="AB177" s="74"/>
      <c r="AC177" s="75" t="e">
        <f t="shared" si="28"/>
        <v>#VALUE!</v>
      </c>
      <c r="AD177" s="75" t="e">
        <f t="shared" si="29"/>
        <v>#VALUE!</v>
      </c>
      <c r="AE177" s="75" t="e">
        <f t="shared" si="31"/>
        <v>#VALUE!</v>
      </c>
      <c r="AF177" s="75" t="e">
        <f t="shared" si="30"/>
        <v>#VALUE!</v>
      </c>
      <c r="AG177" s="75" t="e">
        <f t="shared" si="32"/>
        <v>#VALUE!</v>
      </c>
      <c r="AH177" s="75" t="e">
        <f t="shared" si="33"/>
        <v>#VALUE!</v>
      </c>
      <c r="AI177" s="75" t="e">
        <f t="shared" si="34"/>
        <v>#VALUE!</v>
      </c>
      <c r="AJ177" s="80" t="e">
        <f t="shared" si="35"/>
        <v>#VALUE!</v>
      </c>
      <c r="AK177" s="79" t="str">
        <f>(IFERROR(VLOOKUP(AB177,Categories!$A$2:$B$20,2,1),""))</f>
        <v/>
      </c>
      <c r="AL177" s="79" t="str">
        <f ca="1">IFERROR(VLOOKUP((HLOOKUP((VLOOKUP($AB177,Categories!$A$2:$F$20,3,1)), $AB$3:$AJ177, (ROW()-ROW($AB$3)+1), 0)), INDIRECT(VLOOKUP($AB177,Categories!$A$2:$F$20,6,1)),2,0),AK177)</f>
        <v/>
      </c>
      <c r="AM177" s="79" t="str">
        <f ca="1">IFERROR(VLOOKUP((HLOOKUP((VLOOKUP($AB177,Categories!$A$2:$F$20,4,1)),$AB$3:$AJ177,(ROW()-ROW($AB$3)+1),0)),INDIRECT(VLOOKUP($AB177,Categories!$A$2:$H$20,7,1)),2,0),"")</f>
        <v/>
      </c>
      <c r="AN177" s="79" t="str">
        <f ca="1">IFERROR(VLOOKUP((HLOOKUP((VLOOKUP($AB177,Categories!$A$2:$F$20,5,1)), $AB$3:$AJ177, (ROW()-ROW($AB$3)+1), 0)), INDIRECT(VLOOKUP($AB177,Categories!$A$2:$H$20,8,1)),2,0),"")</f>
        <v/>
      </c>
      <c r="AO177" s="79" t="str">
        <f t="shared" ca="1" si="36"/>
        <v/>
      </c>
      <c r="AP177" s="81"/>
      <c r="AQ177" s="70" t="str">
        <f>IFERROR(VLOOKUP(VALUE(MID(AP177,1,1)),AdditionalElements!$A$2:$B$50,2,0),"")</f>
        <v/>
      </c>
      <c r="AR177" s="70" t="str">
        <f>IFERROR(VLOOKUP(VALUE(MID(AP177,2,1)),AdditionalElements!$H$2:$I$50,2,0),"")</f>
        <v/>
      </c>
      <c r="AS177" s="70" t="str">
        <f>IFERROR(VLOOKUP(VALUE(MID(AP177,3,1)),AdditionalElements!$O$2:$P$50,2,0),"")</f>
        <v/>
      </c>
      <c r="AT177" s="70" t="str">
        <f>IFERROR(VLOOKUP(VALUE(MID(AP177,4,1)),AdditionalElements!$V$2:$W$50,2,0),"")</f>
        <v/>
      </c>
      <c r="AU177" s="71"/>
      <c r="AV177" s="79" t="str">
        <f>IFERROR(IF(VALUE(MID(AU177,1,1))=1, VLOOKUP(VALUE(MID(AU177,1,1)), TxtPanelShape!$A$2:$C$50, 3, 0), (IF(VALUE(MID(AU177,1,1))&gt;=7, VLOOKUP(VALUE(MID(AU177,1,1)), TxtPanelShape!$A$2:$C$50, 3, 0),VLOOKUP(VALUE(MID(AU177,1,2)),TxtPanelShape!$A$2:$C$50,3,0)))), "")</f>
        <v/>
      </c>
      <c r="AW177" s="79" t="str">
        <f>IFERROR(IF(VALUE(MID(AU177,1,1))=1, ", "&amp;VLOOKUP(VALUE(MID(AU177,2,1)), TxtPanelShape!$H$2:$I$50, 2, 0), IF(VALUE(MID(AU177,1,1))&gt;=7, ", "&amp;VLOOKUP(VALUE(MID(AU177,2,1)), TxtPanelShape!$H$2:$I$50, 2, 0),"")), "")</f>
        <v/>
      </c>
      <c r="AX177" s="79" t="str">
        <f>IFERROR(IF(VALUE(MID(AU177,1,1))=1, ", "&amp;VLOOKUP(VALUE(MID(AU177,3,1)), TxtPanelShape!$O$2:$P$50, 2, 0), IF(VALUE(MID(AU177,1,1))&gt;=7, ", "&amp;VLOOKUP(VALUE(MID(AU177,3,1)), TxtPanelShape!$O$2:$P$50, 2, 0),"")),"")</f>
        <v/>
      </c>
      <c r="AY177" s="79" t="str">
        <f>IFERROR("; "&amp;VLOOKUP(VALUE(MID(AU177,4,1)), TxtPanelShape!$V$2:$W$50,2,0),"")</f>
        <v/>
      </c>
      <c r="AZ177" s="79" t="str">
        <f t="shared" si="37"/>
        <v/>
      </c>
      <c r="BA177" s="71"/>
      <c r="BB177" s="79" t="str">
        <f>IFERROR(IF(VALUE(MID(BA177,1,1))=1, VLOOKUP(VALUE(MID(BA177,1,1)), TxtPanelShape!$A$2:$C$50, 3, 0), (IF(VALUE(MID(BA177,1,1))&gt;=7, VLOOKUP(VALUE(MID(BA177,1,1)), TxtPanelShape!$A$2:$C$50, 3, 0),VLOOKUP(VALUE(MID(BA177,1,2)),TxtPanelShape!$A$2:$C$50,3,0)))), "")</f>
        <v/>
      </c>
      <c r="BC177" s="79" t="str">
        <f>IFERROR(IF(VALUE(MID(BA177,1,1))=1, ", "&amp;VLOOKUP(VALUE(MID(BA177,2,1)), TxtPanelShape!$H$2:$I$50, 2, 0), IF(VALUE(MID(BA177,1,1))&gt;=7, ", "&amp;VLOOKUP(VALUE(MID(BA177,2,1)), TxtPanelShape!$H$2:$I$50, 2, 0),"")), "")</f>
        <v/>
      </c>
      <c r="BD177" s="79" t="str">
        <f>IFERROR(IF(VALUE(MID(BA177,1,1))=1, ", "&amp;VLOOKUP(VALUE(MID(BA177,3,1)), TxtPanelShape!$O$2:$P$50, 2, 0), IF(VALUE(MID(BA177,1,1))&gt;=7, ", "&amp;VLOOKUP(VALUE(MID(BA177,3,1)), TxtPanelShape!$O$2:$P$50, 2, 0),"")),"")</f>
        <v/>
      </c>
      <c r="BE177" s="79" t="str">
        <f>IFERROR("; "&amp;VLOOKUP(VALUE(MID(BA177,4,1)), TxtPanelShape!$V$2:$W$50,2,0),"")</f>
        <v/>
      </c>
      <c r="BF177" s="79" t="str">
        <f t="shared" si="38"/>
        <v/>
      </c>
      <c r="BG177" s="71"/>
      <c r="BH177" s="79" t="str">
        <f>IFERROR(VLOOKUP(BG177, TxtPanelDefinition!$A$2:$B$50, 2, 0),"")</f>
        <v/>
      </c>
      <c r="BI177" s="71"/>
      <c r="BJ177" s="79" t="str">
        <f>IFERROR(VLOOKUP(BI177, TxtPanelDefinition!$A$2:$B$50, 2, 0),"")</f>
        <v/>
      </c>
      <c r="BK177" s="71"/>
      <c r="BL177" s="79" t="str">
        <f>IFERROR(VLOOKUP(BK177, InscrTechniques!$A$2:$B$50, 2, 0),"")</f>
        <v/>
      </c>
      <c r="BM177" s="71"/>
      <c r="BN177" s="79" t="str">
        <f>IFERROR(VLOOKUP(BM177, InscrTechniques!$A$2:$B$50, 2, 0),"")</f>
        <v/>
      </c>
      <c r="BO177" s="71"/>
      <c r="BP177" s="79" t="str">
        <f>IFERROR(VLOOKUP(BO177, InscrTechniques!$A$2:$B$50, 2, 0),"")</f>
        <v/>
      </c>
      <c r="BQ177" s="71"/>
      <c r="BR177" s="79" t="str">
        <f>IFERROR(VLOOKUP(BQ177, InscrTechniques!$A$2:$B$50, 2, 0),"")</f>
        <v/>
      </c>
      <c r="BS177" s="71"/>
      <c r="BT177" s="79" t="str">
        <f>IFERROR(VLOOKUP(BS177, InscrTechniques!$A$2:$B$50, 2, 0),"")</f>
        <v/>
      </c>
      <c r="BU177" s="71"/>
      <c r="BV177" s="79" t="str">
        <f>IFERROR(VLOOKUP(BU177, InscrTechniques!$A$2:$B$50, 2, 0),"")</f>
        <v/>
      </c>
      <c r="BW177" s="125"/>
      <c r="BX177" s="79" t="str">
        <f>IFERROR(VLOOKUP(BW177, InscrTechniques!$A$2:$B$50, 2, 0),"")</f>
        <v/>
      </c>
      <c r="BY177" s="125"/>
      <c r="BZ177" s="79" t="str">
        <f>IFERROR(VLOOKUP(BY177, InscrTechniques!$A$2:$B$50, 2, 0),"")</f>
        <v/>
      </c>
      <c r="CA177" s="74"/>
      <c r="CB177" s="114" t="str">
        <f>IFERROR(VLOOKUP(CA177, LetterStyle!$A$2:$B$50, 2, 0),"")</f>
        <v/>
      </c>
      <c r="CC177" s="74"/>
      <c r="CD177" s="114" t="str">
        <f>IFERROR(VLOOKUP(CC177, LetterStyle!$A$2:$B$50, 2, 0),"")</f>
        <v/>
      </c>
      <c r="CE177" s="74"/>
      <c r="CF177" s="114" t="str">
        <f>IFERROR(VLOOKUP(CE177, LetterStyle!$A$2:$B$50, 2, 0),"")</f>
        <v/>
      </c>
      <c r="CG177" s="74"/>
      <c r="CH177" s="79" t="str">
        <f>IFERROR(VLOOKUP(CG177, LetterStyle!$A$2:$B$50, 2, 0),"")</f>
        <v/>
      </c>
      <c r="CI177" s="71"/>
      <c r="CJ177" s="79" t="str">
        <f>IFERROR(VLOOKUP(CI177, DecMotifs!$A$1:$B$306, 2, 0),"")</f>
        <v/>
      </c>
      <c r="CK177" s="71"/>
      <c r="CL177" s="79" t="str">
        <f>IFERROR(VLOOKUP(CK177, DecMotifs!$A$1:$B$306, 2, 0),"")</f>
        <v/>
      </c>
      <c r="CM177" s="71"/>
      <c r="CN177" s="79" t="str">
        <f>IFERROR(VLOOKUP(CM177, DecMotifs!$A$1:$B$306, 2, 0),"")</f>
        <v/>
      </c>
      <c r="CO177" s="71"/>
      <c r="CP177" s="79" t="str">
        <f>IFERROR(VLOOKUP(CO177, MarginalDec!$A$2:$B$253, 2, 0),"")</f>
        <v/>
      </c>
      <c r="CQ177" s="71"/>
      <c r="CR177" s="79" t="str">
        <f>IFERROR(VLOOKUP(CQ177, MarginalDec!$A$2:$B$253, 2, 0),"")</f>
        <v/>
      </c>
      <c r="CS177" s="71"/>
      <c r="CT177" s="79" t="str">
        <f>IFERROR(VLOOKUP(CS177, MarginalDec!$A$2:$B$253, 2, 0),"")</f>
        <v/>
      </c>
      <c r="CU177" s="71"/>
      <c r="CV177" s="79" t="str">
        <f>IF(ISBLANK(CU177),"", IFERROR(VLOOKUP(CU177, Tooling!$A$2:$B$252, 2, 0),""))</f>
        <v/>
      </c>
      <c r="CW177" s="71"/>
      <c r="CX177" s="79" t="str">
        <f>IF(ISBLANK(CW177),"", IFERROR(VLOOKUP(CW177, Tooling!$A$2:$B$252, 2, 0),""))</f>
        <v/>
      </c>
      <c r="CY177" s="71"/>
      <c r="CZ177" s="79" t="str">
        <f>IF(ISBLANK(CY177),"", IFERROR(VLOOKUP(CY177, Repairs!$A$2:$B$252, 2, 0),""))</f>
        <v/>
      </c>
      <c r="DA177" s="77"/>
      <c r="DB177" s="71"/>
      <c r="DC177" s="79" t="str">
        <f>IFERROR(VLOOKUP(DB177, DatingReason!$A$2:$B$252, 2, 0),"")</f>
        <v/>
      </c>
      <c r="DD177" s="123" t="str">
        <f t="shared" si="39"/>
        <v/>
      </c>
      <c r="DF177" s="119" t="str">
        <f t="array" ref="DF177">IF(AND($B177&lt;&gt;"", $DE177&lt;&gt;"", $DE177&lt;&gt;"No"),MAX(IF($B177=PEOPLE!$B$4:$B$1000, PEOPLE!$Q$4:$Q$1000,""))+100,"")</f>
        <v/>
      </c>
      <c r="DG177" s="68"/>
      <c r="DH177" s="76">
        <f>COUNTIF(PEOPLE!B:B, MEMORIALS!B177)</f>
        <v>0</v>
      </c>
      <c r="DI177" s="82"/>
      <c r="DJ177" s="82"/>
      <c r="DK177" s="82"/>
      <c r="DL177" s="68"/>
      <c r="DM177" s="68"/>
      <c r="DN177" s="68"/>
      <c r="DO177" s="68"/>
      <c r="DP177" s="68"/>
    </row>
    <row r="178" spans="1:120" ht="15" customHeight="1" x14ac:dyDescent="0.25">
      <c r="A178" s="68"/>
      <c r="B178" s="69"/>
      <c r="C178" s="68"/>
      <c r="D178" s="68"/>
      <c r="E178" s="70" t="str">
        <f>IF(D178="","",VLOOKUP(D178,Denomination!$A$2:$B$50, 2, 0))</f>
        <v/>
      </c>
      <c r="F178" s="68"/>
      <c r="G178" s="71"/>
      <c r="H178" s="70" t="str">
        <f>IF(G178="","",VLOOKUP(G178,MCondition!$A$2:$B$50, 2, 0))</f>
        <v/>
      </c>
      <c r="I178" s="72"/>
      <c r="J178" s="71"/>
      <c r="K178" s="70" t="str">
        <f>IF(J178="","",VLOOKUP(J178,ICondition!$A$2:$B$50, 2, 0))</f>
        <v/>
      </c>
      <c r="L178" s="73"/>
      <c r="M178" s="73"/>
      <c r="N178" s="73"/>
      <c r="O178" s="73"/>
      <c r="P178" s="73"/>
      <c r="Q178" s="73"/>
      <c r="R178" s="78"/>
      <c r="S178" s="79" t="str">
        <f>IFERROR(VLOOKUP(R178,Material!$A$2:$B$59, 2, 0),"")</f>
        <v/>
      </c>
      <c r="T178" s="71"/>
      <c r="U178" s="79" t="str">
        <f>IFERROR(VLOOKUP(T178,Material!$A$2:$B$59, 2, 0),"")</f>
        <v/>
      </c>
      <c r="V178" s="71"/>
      <c r="W178" s="79" t="str">
        <f>IFERROR(VLOOKUP(V178,Material!$A$2:$B$59, 2, 0),"")</f>
        <v/>
      </c>
      <c r="X178" s="71"/>
      <c r="Y178" s="79" t="str">
        <f>IFERROR(VLOOKUP(X178,Material!$A$2:$B$59, 2, 0),"")</f>
        <v/>
      </c>
      <c r="Z178" s="71"/>
      <c r="AA178" s="79" t="str">
        <f>IFERROR(VLOOKUP(Z178,Material!$A$2:$B$59, 2, 0),"")</f>
        <v/>
      </c>
      <c r="AB178" s="74"/>
      <c r="AC178" s="75" t="e">
        <f t="shared" si="28"/>
        <v>#VALUE!</v>
      </c>
      <c r="AD178" s="75" t="e">
        <f t="shared" si="29"/>
        <v>#VALUE!</v>
      </c>
      <c r="AE178" s="75" t="e">
        <f t="shared" si="31"/>
        <v>#VALUE!</v>
      </c>
      <c r="AF178" s="75" t="e">
        <f t="shared" si="30"/>
        <v>#VALUE!</v>
      </c>
      <c r="AG178" s="75" t="e">
        <f t="shared" si="32"/>
        <v>#VALUE!</v>
      </c>
      <c r="AH178" s="75" t="e">
        <f t="shared" si="33"/>
        <v>#VALUE!</v>
      </c>
      <c r="AI178" s="75" t="e">
        <f t="shared" si="34"/>
        <v>#VALUE!</v>
      </c>
      <c r="AJ178" s="80" t="e">
        <f t="shared" si="35"/>
        <v>#VALUE!</v>
      </c>
      <c r="AK178" s="79" t="str">
        <f>(IFERROR(VLOOKUP(AB178,Categories!$A$2:$B$20,2,1),""))</f>
        <v/>
      </c>
      <c r="AL178" s="79" t="str">
        <f ca="1">IFERROR(VLOOKUP((HLOOKUP((VLOOKUP($AB178,Categories!$A$2:$F$20,3,1)), $AB$3:$AJ178, (ROW()-ROW($AB$3)+1), 0)), INDIRECT(VLOOKUP($AB178,Categories!$A$2:$F$20,6,1)),2,0),AK178)</f>
        <v/>
      </c>
      <c r="AM178" s="79" t="str">
        <f ca="1">IFERROR(VLOOKUP((HLOOKUP((VLOOKUP($AB178,Categories!$A$2:$F$20,4,1)),$AB$3:$AJ178,(ROW()-ROW($AB$3)+1),0)),INDIRECT(VLOOKUP($AB178,Categories!$A$2:$H$20,7,1)),2,0),"")</f>
        <v/>
      </c>
      <c r="AN178" s="79" t="str">
        <f ca="1">IFERROR(VLOOKUP((HLOOKUP((VLOOKUP($AB178,Categories!$A$2:$F$20,5,1)), $AB$3:$AJ178, (ROW()-ROW($AB$3)+1), 0)), INDIRECT(VLOOKUP($AB178,Categories!$A$2:$H$20,8,1)),2,0),"")</f>
        <v/>
      </c>
      <c r="AO178" s="79" t="str">
        <f t="shared" ca="1" si="36"/>
        <v/>
      </c>
      <c r="AP178" s="81"/>
      <c r="AQ178" s="70" t="str">
        <f>IFERROR(VLOOKUP(VALUE(MID(AP178,1,1)),AdditionalElements!$A$2:$B$50,2,0),"")</f>
        <v/>
      </c>
      <c r="AR178" s="70" t="str">
        <f>IFERROR(VLOOKUP(VALUE(MID(AP178,2,1)),AdditionalElements!$H$2:$I$50,2,0),"")</f>
        <v/>
      </c>
      <c r="AS178" s="70" t="str">
        <f>IFERROR(VLOOKUP(VALUE(MID(AP178,3,1)),AdditionalElements!$O$2:$P$50,2,0),"")</f>
        <v/>
      </c>
      <c r="AT178" s="70" t="str">
        <f>IFERROR(VLOOKUP(VALUE(MID(AP178,4,1)),AdditionalElements!$V$2:$W$50,2,0),"")</f>
        <v/>
      </c>
      <c r="AU178" s="71"/>
      <c r="AV178" s="79" t="str">
        <f>IFERROR(IF(VALUE(MID(AU178,1,1))=1, VLOOKUP(VALUE(MID(AU178,1,1)), TxtPanelShape!$A$2:$C$50, 3, 0), (IF(VALUE(MID(AU178,1,1))&gt;=7, VLOOKUP(VALUE(MID(AU178,1,1)), TxtPanelShape!$A$2:$C$50, 3, 0),VLOOKUP(VALUE(MID(AU178,1,2)),TxtPanelShape!$A$2:$C$50,3,0)))), "")</f>
        <v/>
      </c>
      <c r="AW178" s="79" t="str">
        <f>IFERROR(IF(VALUE(MID(AU178,1,1))=1, ", "&amp;VLOOKUP(VALUE(MID(AU178,2,1)), TxtPanelShape!$H$2:$I$50, 2, 0), IF(VALUE(MID(AU178,1,1))&gt;=7, ", "&amp;VLOOKUP(VALUE(MID(AU178,2,1)), TxtPanelShape!$H$2:$I$50, 2, 0),"")), "")</f>
        <v/>
      </c>
      <c r="AX178" s="79" t="str">
        <f>IFERROR(IF(VALUE(MID(AU178,1,1))=1, ", "&amp;VLOOKUP(VALUE(MID(AU178,3,1)), TxtPanelShape!$O$2:$P$50, 2, 0), IF(VALUE(MID(AU178,1,1))&gt;=7, ", "&amp;VLOOKUP(VALUE(MID(AU178,3,1)), TxtPanelShape!$O$2:$P$50, 2, 0),"")),"")</f>
        <v/>
      </c>
      <c r="AY178" s="79" t="str">
        <f>IFERROR("; "&amp;VLOOKUP(VALUE(MID(AU178,4,1)), TxtPanelShape!$V$2:$W$50,2,0),"")</f>
        <v/>
      </c>
      <c r="AZ178" s="79" t="str">
        <f t="shared" si="37"/>
        <v/>
      </c>
      <c r="BA178" s="71"/>
      <c r="BB178" s="79" t="str">
        <f>IFERROR(IF(VALUE(MID(BA178,1,1))=1, VLOOKUP(VALUE(MID(BA178,1,1)), TxtPanelShape!$A$2:$C$50, 3, 0), (IF(VALUE(MID(BA178,1,1))&gt;=7, VLOOKUP(VALUE(MID(BA178,1,1)), TxtPanelShape!$A$2:$C$50, 3, 0),VLOOKUP(VALUE(MID(BA178,1,2)),TxtPanelShape!$A$2:$C$50,3,0)))), "")</f>
        <v/>
      </c>
      <c r="BC178" s="79" t="str">
        <f>IFERROR(IF(VALUE(MID(BA178,1,1))=1, ", "&amp;VLOOKUP(VALUE(MID(BA178,2,1)), TxtPanelShape!$H$2:$I$50, 2, 0), IF(VALUE(MID(BA178,1,1))&gt;=7, ", "&amp;VLOOKUP(VALUE(MID(BA178,2,1)), TxtPanelShape!$H$2:$I$50, 2, 0),"")), "")</f>
        <v/>
      </c>
      <c r="BD178" s="79" t="str">
        <f>IFERROR(IF(VALUE(MID(BA178,1,1))=1, ", "&amp;VLOOKUP(VALUE(MID(BA178,3,1)), TxtPanelShape!$O$2:$P$50, 2, 0), IF(VALUE(MID(BA178,1,1))&gt;=7, ", "&amp;VLOOKUP(VALUE(MID(BA178,3,1)), TxtPanelShape!$O$2:$P$50, 2, 0),"")),"")</f>
        <v/>
      </c>
      <c r="BE178" s="79" t="str">
        <f>IFERROR("; "&amp;VLOOKUP(VALUE(MID(BA178,4,1)), TxtPanelShape!$V$2:$W$50,2,0),"")</f>
        <v/>
      </c>
      <c r="BF178" s="79" t="str">
        <f t="shared" si="38"/>
        <v/>
      </c>
      <c r="BG178" s="71"/>
      <c r="BH178" s="79" t="str">
        <f>IFERROR(VLOOKUP(BG178, TxtPanelDefinition!$A$2:$B$50, 2, 0),"")</f>
        <v/>
      </c>
      <c r="BI178" s="71"/>
      <c r="BJ178" s="79" t="str">
        <f>IFERROR(VLOOKUP(BI178, TxtPanelDefinition!$A$2:$B$50, 2, 0),"")</f>
        <v/>
      </c>
      <c r="BK178" s="71"/>
      <c r="BL178" s="79" t="str">
        <f>IFERROR(VLOOKUP(BK178, InscrTechniques!$A$2:$B$50, 2, 0),"")</f>
        <v/>
      </c>
      <c r="BM178" s="71"/>
      <c r="BN178" s="79" t="str">
        <f>IFERROR(VLOOKUP(BM178, InscrTechniques!$A$2:$B$50, 2, 0),"")</f>
        <v/>
      </c>
      <c r="BO178" s="71"/>
      <c r="BP178" s="79" t="str">
        <f>IFERROR(VLOOKUP(BO178, InscrTechniques!$A$2:$B$50, 2, 0),"")</f>
        <v/>
      </c>
      <c r="BQ178" s="71"/>
      <c r="BR178" s="79" t="str">
        <f>IFERROR(VLOOKUP(BQ178, InscrTechniques!$A$2:$B$50, 2, 0),"")</f>
        <v/>
      </c>
      <c r="BS178" s="71"/>
      <c r="BT178" s="79" t="str">
        <f>IFERROR(VLOOKUP(BS178, InscrTechniques!$A$2:$B$50, 2, 0),"")</f>
        <v/>
      </c>
      <c r="BU178" s="71"/>
      <c r="BV178" s="79" t="str">
        <f>IFERROR(VLOOKUP(BU178, InscrTechniques!$A$2:$B$50, 2, 0),"")</f>
        <v/>
      </c>
      <c r="BW178" s="125"/>
      <c r="BX178" s="79" t="str">
        <f>IFERROR(VLOOKUP(BW178, InscrTechniques!$A$2:$B$50, 2, 0),"")</f>
        <v/>
      </c>
      <c r="BY178" s="125"/>
      <c r="BZ178" s="79" t="str">
        <f>IFERROR(VLOOKUP(BY178, InscrTechniques!$A$2:$B$50, 2, 0),"")</f>
        <v/>
      </c>
      <c r="CA178" s="74"/>
      <c r="CB178" s="114" t="str">
        <f>IFERROR(VLOOKUP(CA178, LetterStyle!$A$2:$B$50, 2, 0),"")</f>
        <v/>
      </c>
      <c r="CC178" s="74"/>
      <c r="CD178" s="114" t="str">
        <f>IFERROR(VLOOKUP(CC178, LetterStyle!$A$2:$B$50, 2, 0),"")</f>
        <v/>
      </c>
      <c r="CE178" s="74"/>
      <c r="CF178" s="114" t="str">
        <f>IFERROR(VLOOKUP(CE178, LetterStyle!$A$2:$B$50, 2, 0),"")</f>
        <v/>
      </c>
      <c r="CG178" s="74"/>
      <c r="CH178" s="79" t="str">
        <f>IFERROR(VLOOKUP(CG178, LetterStyle!$A$2:$B$50, 2, 0),"")</f>
        <v/>
      </c>
      <c r="CI178" s="71"/>
      <c r="CJ178" s="79" t="str">
        <f>IFERROR(VLOOKUP(CI178, DecMotifs!$A$1:$B$306, 2, 0),"")</f>
        <v/>
      </c>
      <c r="CK178" s="71"/>
      <c r="CL178" s="79" t="str">
        <f>IFERROR(VLOOKUP(CK178, DecMotifs!$A$1:$B$306, 2, 0),"")</f>
        <v/>
      </c>
      <c r="CM178" s="71"/>
      <c r="CN178" s="79" t="str">
        <f>IFERROR(VLOOKUP(CM178, DecMotifs!$A$1:$B$306, 2, 0),"")</f>
        <v/>
      </c>
      <c r="CO178" s="71"/>
      <c r="CP178" s="79" t="str">
        <f>IFERROR(VLOOKUP(CO178, MarginalDec!$A$2:$B$253, 2, 0),"")</f>
        <v/>
      </c>
      <c r="CQ178" s="71"/>
      <c r="CR178" s="79" t="str">
        <f>IFERROR(VLOOKUP(CQ178, MarginalDec!$A$2:$B$253, 2, 0),"")</f>
        <v/>
      </c>
      <c r="CS178" s="71"/>
      <c r="CT178" s="79" t="str">
        <f>IFERROR(VLOOKUP(CS178, MarginalDec!$A$2:$B$253, 2, 0),"")</f>
        <v/>
      </c>
      <c r="CU178" s="71"/>
      <c r="CV178" s="79" t="str">
        <f>IF(ISBLANK(CU178),"", IFERROR(VLOOKUP(CU178, Tooling!$A$2:$B$252, 2, 0),""))</f>
        <v/>
      </c>
      <c r="CW178" s="71"/>
      <c r="CX178" s="79" t="str">
        <f>IF(ISBLANK(CW178),"", IFERROR(VLOOKUP(CW178, Tooling!$A$2:$B$252, 2, 0),""))</f>
        <v/>
      </c>
      <c r="CY178" s="71"/>
      <c r="CZ178" s="79" t="str">
        <f>IF(ISBLANK(CY178),"", IFERROR(VLOOKUP(CY178, Repairs!$A$2:$B$252, 2, 0),""))</f>
        <v/>
      </c>
      <c r="DA178" s="77"/>
      <c r="DB178" s="71"/>
      <c r="DC178" s="79" t="str">
        <f>IFERROR(VLOOKUP(DB178, DatingReason!$A$2:$B$252, 2, 0),"")</f>
        <v/>
      </c>
      <c r="DD178" s="123" t="str">
        <f t="shared" si="39"/>
        <v/>
      </c>
      <c r="DF178" s="119" t="str">
        <f t="array" ref="DF178">IF(AND($B178&lt;&gt;"", $DE178&lt;&gt;"", $DE178&lt;&gt;"No"),MAX(IF($B178=PEOPLE!$B$4:$B$1000, PEOPLE!$Q$4:$Q$1000,""))+100,"")</f>
        <v/>
      </c>
      <c r="DG178" s="68"/>
      <c r="DH178" s="76">
        <f>COUNTIF(PEOPLE!B:B, MEMORIALS!B178)</f>
        <v>0</v>
      </c>
      <c r="DI178" s="82"/>
      <c r="DJ178" s="82"/>
      <c r="DK178" s="82"/>
      <c r="DL178" s="68"/>
      <c r="DM178" s="68"/>
      <c r="DN178" s="68"/>
      <c r="DO178" s="68"/>
      <c r="DP178" s="68"/>
    </row>
    <row r="179" spans="1:120" ht="15" customHeight="1" x14ac:dyDescent="0.25">
      <c r="A179" s="68"/>
      <c r="B179" s="69"/>
      <c r="C179" s="68"/>
      <c r="D179" s="68"/>
      <c r="E179" s="70" t="str">
        <f>IF(D179="","",VLOOKUP(D179,Denomination!$A$2:$B$50, 2, 0))</f>
        <v/>
      </c>
      <c r="F179" s="68"/>
      <c r="G179" s="71"/>
      <c r="H179" s="70" t="str">
        <f>IF(G179="","",VLOOKUP(G179,MCondition!$A$2:$B$50, 2, 0))</f>
        <v/>
      </c>
      <c r="I179" s="72"/>
      <c r="J179" s="71"/>
      <c r="K179" s="70" t="str">
        <f>IF(J179="","",VLOOKUP(J179,ICondition!$A$2:$B$50, 2, 0))</f>
        <v/>
      </c>
      <c r="L179" s="73"/>
      <c r="M179" s="73"/>
      <c r="N179" s="73"/>
      <c r="O179" s="73"/>
      <c r="P179" s="73"/>
      <c r="Q179" s="73"/>
      <c r="R179" s="78"/>
      <c r="S179" s="79" t="str">
        <f>IFERROR(VLOOKUP(R179,Material!$A$2:$B$59, 2, 0),"")</f>
        <v/>
      </c>
      <c r="T179" s="71"/>
      <c r="U179" s="79" t="str">
        <f>IFERROR(VLOOKUP(T179,Material!$A$2:$B$59, 2, 0),"")</f>
        <v/>
      </c>
      <c r="V179" s="71"/>
      <c r="W179" s="79" t="str">
        <f>IFERROR(VLOOKUP(V179,Material!$A$2:$B$59, 2, 0),"")</f>
        <v/>
      </c>
      <c r="X179" s="71"/>
      <c r="Y179" s="79" t="str">
        <f>IFERROR(VLOOKUP(X179,Material!$A$2:$B$59, 2, 0),"")</f>
        <v/>
      </c>
      <c r="Z179" s="71"/>
      <c r="AA179" s="79" t="str">
        <f>IFERROR(VLOOKUP(Z179,Material!$A$2:$B$59, 2, 0),"")</f>
        <v/>
      </c>
      <c r="AB179" s="74"/>
      <c r="AC179" s="75" t="e">
        <f t="shared" si="28"/>
        <v>#VALUE!</v>
      </c>
      <c r="AD179" s="75" t="e">
        <f t="shared" si="29"/>
        <v>#VALUE!</v>
      </c>
      <c r="AE179" s="75" t="e">
        <f t="shared" si="31"/>
        <v>#VALUE!</v>
      </c>
      <c r="AF179" s="75" t="e">
        <f t="shared" si="30"/>
        <v>#VALUE!</v>
      </c>
      <c r="AG179" s="75" t="e">
        <f t="shared" si="32"/>
        <v>#VALUE!</v>
      </c>
      <c r="AH179" s="75" t="e">
        <f t="shared" si="33"/>
        <v>#VALUE!</v>
      </c>
      <c r="AI179" s="75" t="e">
        <f t="shared" si="34"/>
        <v>#VALUE!</v>
      </c>
      <c r="AJ179" s="80" t="e">
        <f t="shared" si="35"/>
        <v>#VALUE!</v>
      </c>
      <c r="AK179" s="79" t="str">
        <f>(IFERROR(VLOOKUP(AB179,Categories!$A$2:$B$20,2,1),""))</f>
        <v/>
      </c>
      <c r="AL179" s="79" t="str">
        <f ca="1">IFERROR(VLOOKUP((HLOOKUP((VLOOKUP($AB179,Categories!$A$2:$F$20,3,1)), $AB$3:$AJ179, (ROW()-ROW($AB$3)+1), 0)), INDIRECT(VLOOKUP($AB179,Categories!$A$2:$F$20,6,1)),2,0),AK179)</f>
        <v/>
      </c>
      <c r="AM179" s="79" t="str">
        <f ca="1">IFERROR(VLOOKUP((HLOOKUP((VLOOKUP($AB179,Categories!$A$2:$F$20,4,1)),$AB$3:$AJ179,(ROW()-ROW($AB$3)+1),0)),INDIRECT(VLOOKUP($AB179,Categories!$A$2:$H$20,7,1)),2,0),"")</f>
        <v/>
      </c>
      <c r="AN179" s="79" t="str">
        <f ca="1">IFERROR(VLOOKUP((HLOOKUP((VLOOKUP($AB179,Categories!$A$2:$F$20,5,1)), $AB$3:$AJ179, (ROW()-ROW($AB$3)+1), 0)), INDIRECT(VLOOKUP($AB179,Categories!$A$2:$H$20,8,1)),2,0),"")</f>
        <v/>
      </c>
      <c r="AO179" s="79" t="str">
        <f t="shared" ca="1" si="36"/>
        <v/>
      </c>
      <c r="AP179" s="81"/>
      <c r="AQ179" s="70" t="str">
        <f>IFERROR(VLOOKUP(VALUE(MID(AP179,1,1)),AdditionalElements!$A$2:$B$50,2,0),"")</f>
        <v/>
      </c>
      <c r="AR179" s="70" t="str">
        <f>IFERROR(VLOOKUP(VALUE(MID(AP179,2,1)),AdditionalElements!$H$2:$I$50,2,0),"")</f>
        <v/>
      </c>
      <c r="AS179" s="70" t="str">
        <f>IFERROR(VLOOKUP(VALUE(MID(AP179,3,1)),AdditionalElements!$O$2:$P$50,2,0),"")</f>
        <v/>
      </c>
      <c r="AT179" s="70" t="str">
        <f>IFERROR(VLOOKUP(VALUE(MID(AP179,4,1)),AdditionalElements!$V$2:$W$50,2,0),"")</f>
        <v/>
      </c>
      <c r="AU179" s="71"/>
      <c r="AV179" s="79" t="str">
        <f>IFERROR(IF(VALUE(MID(AU179,1,1))=1, VLOOKUP(VALUE(MID(AU179,1,1)), TxtPanelShape!$A$2:$C$50, 3, 0), (IF(VALUE(MID(AU179,1,1))&gt;=7, VLOOKUP(VALUE(MID(AU179,1,1)), TxtPanelShape!$A$2:$C$50, 3, 0),VLOOKUP(VALUE(MID(AU179,1,2)),TxtPanelShape!$A$2:$C$50,3,0)))), "")</f>
        <v/>
      </c>
      <c r="AW179" s="79" t="str">
        <f>IFERROR(IF(VALUE(MID(AU179,1,1))=1, ", "&amp;VLOOKUP(VALUE(MID(AU179,2,1)), TxtPanelShape!$H$2:$I$50, 2, 0), IF(VALUE(MID(AU179,1,1))&gt;=7, ", "&amp;VLOOKUP(VALUE(MID(AU179,2,1)), TxtPanelShape!$H$2:$I$50, 2, 0),"")), "")</f>
        <v/>
      </c>
      <c r="AX179" s="79" t="str">
        <f>IFERROR(IF(VALUE(MID(AU179,1,1))=1, ", "&amp;VLOOKUP(VALUE(MID(AU179,3,1)), TxtPanelShape!$O$2:$P$50, 2, 0), IF(VALUE(MID(AU179,1,1))&gt;=7, ", "&amp;VLOOKUP(VALUE(MID(AU179,3,1)), TxtPanelShape!$O$2:$P$50, 2, 0),"")),"")</f>
        <v/>
      </c>
      <c r="AY179" s="79" t="str">
        <f>IFERROR("; "&amp;VLOOKUP(VALUE(MID(AU179,4,1)), TxtPanelShape!$V$2:$W$50,2,0),"")</f>
        <v/>
      </c>
      <c r="AZ179" s="79" t="str">
        <f t="shared" si="37"/>
        <v/>
      </c>
      <c r="BA179" s="71"/>
      <c r="BB179" s="79" t="str">
        <f>IFERROR(IF(VALUE(MID(BA179,1,1))=1, VLOOKUP(VALUE(MID(BA179,1,1)), TxtPanelShape!$A$2:$C$50, 3, 0), (IF(VALUE(MID(BA179,1,1))&gt;=7, VLOOKUP(VALUE(MID(BA179,1,1)), TxtPanelShape!$A$2:$C$50, 3, 0),VLOOKUP(VALUE(MID(BA179,1,2)),TxtPanelShape!$A$2:$C$50,3,0)))), "")</f>
        <v/>
      </c>
      <c r="BC179" s="79" t="str">
        <f>IFERROR(IF(VALUE(MID(BA179,1,1))=1, ", "&amp;VLOOKUP(VALUE(MID(BA179,2,1)), TxtPanelShape!$H$2:$I$50, 2, 0), IF(VALUE(MID(BA179,1,1))&gt;=7, ", "&amp;VLOOKUP(VALUE(MID(BA179,2,1)), TxtPanelShape!$H$2:$I$50, 2, 0),"")), "")</f>
        <v/>
      </c>
      <c r="BD179" s="79" t="str">
        <f>IFERROR(IF(VALUE(MID(BA179,1,1))=1, ", "&amp;VLOOKUP(VALUE(MID(BA179,3,1)), TxtPanelShape!$O$2:$P$50, 2, 0), IF(VALUE(MID(BA179,1,1))&gt;=7, ", "&amp;VLOOKUP(VALUE(MID(BA179,3,1)), TxtPanelShape!$O$2:$P$50, 2, 0),"")),"")</f>
        <v/>
      </c>
      <c r="BE179" s="79" t="str">
        <f>IFERROR("; "&amp;VLOOKUP(VALUE(MID(BA179,4,1)), TxtPanelShape!$V$2:$W$50,2,0),"")</f>
        <v/>
      </c>
      <c r="BF179" s="79" t="str">
        <f t="shared" si="38"/>
        <v/>
      </c>
      <c r="BG179" s="71"/>
      <c r="BH179" s="79" t="str">
        <f>IFERROR(VLOOKUP(BG179, TxtPanelDefinition!$A$2:$B$50, 2, 0),"")</f>
        <v/>
      </c>
      <c r="BI179" s="71"/>
      <c r="BJ179" s="79" t="str">
        <f>IFERROR(VLOOKUP(BI179, TxtPanelDefinition!$A$2:$B$50, 2, 0),"")</f>
        <v/>
      </c>
      <c r="BK179" s="71"/>
      <c r="BL179" s="79" t="str">
        <f>IFERROR(VLOOKUP(BK179, InscrTechniques!$A$2:$B$50, 2, 0),"")</f>
        <v/>
      </c>
      <c r="BM179" s="71"/>
      <c r="BN179" s="79" t="str">
        <f>IFERROR(VLOOKUP(BM179, InscrTechniques!$A$2:$B$50, 2, 0),"")</f>
        <v/>
      </c>
      <c r="BO179" s="71"/>
      <c r="BP179" s="79" t="str">
        <f>IFERROR(VLOOKUP(BO179, InscrTechniques!$A$2:$B$50, 2, 0),"")</f>
        <v/>
      </c>
      <c r="BQ179" s="71"/>
      <c r="BR179" s="79" t="str">
        <f>IFERROR(VLOOKUP(BQ179, InscrTechniques!$A$2:$B$50, 2, 0),"")</f>
        <v/>
      </c>
      <c r="BS179" s="71"/>
      <c r="BT179" s="79" t="str">
        <f>IFERROR(VLOOKUP(BS179, InscrTechniques!$A$2:$B$50, 2, 0),"")</f>
        <v/>
      </c>
      <c r="BU179" s="71"/>
      <c r="BV179" s="79" t="str">
        <f>IFERROR(VLOOKUP(BU179, InscrTechniques!$A$2:$B$50, 2, 0),"")</f>
        <v/>
      </c>
      <c r="BW179" s="125"/>
      <c r="BX179" s="79" t="str">
        <f>IFERROR(VLOOKUP(BW179, InscrTechniques!$A$2:$B$50, 2, 0),"")</f>
        <v/>
      </c>
      <c r="BY179" s="125"/>
      <c r="BZ179" s="79" t="str">
        <f>IFERROR(VLOOKUP(BY179, InscrTechniques!$A$2:$B$50, 2, 0),"")</f>
        <v/>
      </c>
      <c r="CA179" s="74"/>
      <c r="CB179" s="114" t="str">
        <f>IFERROR(VLOOKUP(CA179, LetterStyle!$A$2:$B$50, 2, 0),"")</f>
        <v/>
      </c>
      <c r="CC179" s="74"/>
      <c r="CD179" s="114" t="str">
        <f>IFERROR(VLOOKUP(CC179, LetterStyle!$A$2:$B$50, 2, 0),"")</f>
        <v/>
      </c>
      <c r="CE179" s="74"/>
      <c r="CF179" s="114" t="str">
        <f>IFERROR(VLOOKUP(CE179, LetterStyle!$A$2:$B$50, 2, 0),"")</f>
        <v/>
      </c>
      <c r="CG179" s="74"/>
      <c r="CH179" s="79" t="str">
        <f>IFERROR(VLOOKUP(CG179, LetterStyle!$A$2:$B$50, 2, 0),"")</f>
        <v/>
      </c>
      <c r="CI179" s="71"/>
      <c r="CJ179" s="79" t="str">
        <f>IFERROR(VLOOKUP(CI179, DecMotifs!$A$1:$B$306, 2, 0),"")</f>
        <v/>
      </c>
      <c r="CK179" s="71"/>
      <c r="CL179" s="79" t="str">
        <f>IFERROR(VLOOKUP(CK179, DecMotifs!$A$1:$B$306, 2, 0),"")</f>
        <v/>
      </c>
      <c r="CM179" s="71"/>
      <c r="CN179" s="79" t="str">
        <f>IFERROR(VLOOKUP(CM179, DecMotifs!$A$1:$B$306, 2, 0),"")</f>
        <v/>
      </c>
      <c r="CO179" s="71"/>
      <c r="CP179" s="79" t="str">
        <f>IFERROR(VLOOKUP(CO179, MarginalDec!$A$2:$B$253, 2, 0),"")</f>
        <v/>
      </c>
      <c r="CQ179" s="71"/>
      <c r="CR179" s="79" t="str">
        <f>IFERROR(VLOOKUP(CQ179, MarginalDec!$A$2:$B$253, 2, 0),"")</f>
        <v/>
      </c>
      <c r="CS179" s="71"/>
      <c r="CT179" s="79" t="str">
        <f>IFERROR(VLOOKUP(CS179, MarginalDec!$A$2:$B$253, 2, 0),"")</f>
        <v/>
      </c>
      <c r="CU179" s="71"/>
      <c r="CV179" s="79" t="str">
        <f>IF(ISBLANK(CU179),"", IFERROR(VLOOKUP(CU179, Tooling!$A$2:$B$252, 2, 0),""))</f>
        <v/>
      </c>
      <c r="CW179" s="71"/>
      <c r="CX179" s="79" t="str">
        <f>IF(ISBLANK(CW179),"", IFERROR(VLOOKUP(CW179, Tooling!$A$2:$B$252, 2, 0),""))</f>
        <v/>
      </c>
      <c r="CY179" s="71"/>
      <c r="CZ179" s="79" t="str">
        <f>IF(ISBLANK(CY179),"", IFERROR(VLOOKUP(CY179, Repairs!$A$2:$B$252, 2, 0),""))</f>
        <v/>
      </c>
      <c r="DA179" s="77"/>
      <c r="DB179" s="71"/>
      <c r="DC179" s="79" t="str">
        <f>IFERROR(VLOOKUP(DB179, DatingReason!$A$2:$B$252, 2, 0),"")</f>
        <v/>
      </c>
      <c r="DD179" s="123" t="str">
        <f t="shared" si="39"/>
        <v/>
      </c>
      <c r="DF179" s="119" t="str">
        <f t="array" ref="DF179">IF(AND($B179&lt;&gt;"", $DE179&lt;&gt;"", $DE179&lt;&gt;"No"),MAX(IF($B179=PEOPLE!$B$4:$B$1000, PEOPLE!$Q$4:$Q$1000,""))+100,"")</f>
        <v/>
      </c>
      <c r="DG179" s="68"/>
      <c r="DH179" s="76">
        <f>COUNTIF(PEOPLE!B:B, MEMORIALS!B179)</f>
        <v>0</v>
      </c>
      <c r="DI179" s="82"/>
      <c r="DJ179" s="82"/>
      <c r="DK179" s="82"/>
      <c r="DL179" s="68"/>
      <c r="DM179" s="68"/>
      <c r="DN179" s="68"/>
      <c r="DO179" s="68"/>
      <c r="DP179" s="68"/>
    </row>
    <row r="180" spans="1:120" ht="15" customHeight="1" x14ac:dyDescent="0.25">
      <c r="A180" s="68"/>
      <c r="B180" s="69"/>
      <c r="C180" s="68"/>
      <c r="D180" s="68"/>
      <c r="E180" s="70" t="str">
        <f>IF(D180="","",VLOOKUP(D180,Denomination!$A$2:$B$50, 2, 0))</f>
        <v/>
      </c>
      <c r="F180" s="68"/>
      <c r="G180" s="71"/>
      <c r="H180" s="70" t="str">
        <f>IF(G180="","",VLOOKUP(G180,MCondition!$A$2:$B$50, 2, 0))</f>
        <v/>
      </c>
      <c r="I180" s="72"/>
      <c r="J180" s="71"/>
      <c r="K180" s="70" t="str">
        <f>IF(J180="","",VLOOKUP(J180,ICondition!$A$2:$B$50, 2, 0))</f>
        <v/>
      </c>
      <c r="L180" s="73"/>
      <c r="M180" s="73"/>
      <c r="N180" s="73"/>
      <c r="O180" s="73"/>
      <c r="P180" s="73"/>
      <c r="Q180" s="73"/>
      <c r="R180" s="78"/>
      <c r="S180" s="79" t="str">
        <f>IFERROR(VLOOKUP(R180,Material!$A$2:$B$59, 2, 0),"")</f>
        <v/>
      </c>
      <c r="T180" s="71"/>
      <c r="U180" s="79" t="str">
        <f>IFERROR(VLOOKUP(T180,Material!$A$2:$B$59, 2, 0),"")</f>
        <v/>
      </c>
      <c r="V180" s="71"/>
      <c r="W180" s="79" t="str">
        <f>IFERROR(VLOOKUP(V180,Material!$A$2:$B$59, 2, 0),"")</f>
        <v/>
      </c>
      <c r="X180" s="71"/>
      <c r="Y180" s="79" t="str">
        <f>IFERROR(VLOOKUP(X180,Material!$A$2:$B$59, 2, 0),"")</f>
        <v/>
      </c>
      <c r="Z180" s="71"/>
      <c r="AA180" s="79" t="str">
        <f>IFERROR(VLOOKUP(Z180,Material!$A$2:$B$59, 2, 0),"")</f>
        <v/>
      </c>
      <c r="AB180" s="74"/>
      <c r="AC180" s="75" t="e">
        <f t="shared" si="28"/>
        <v>#VALUE!</v>
      </c>
      <c r="AD180" s="75" t="e">
        <f t="shared" si="29"/>
        <v>#VALUE!</v>
      </c>
      <c r="AE180" s="75" t="e">
        <f t="shared" si="31"/>
        <v>#VALUE!</v>
      </c>
      <c r="AF180" s="75" t="e">
        <f t="shared" si="30"/>
        <v>#VALUE!</v>
      </c>
      <c r="AG180" s="75" t="e">
        <f t="shared" si="32"/>
        <v>#VALUE!</v>
      </c>
      <c r="AH180" s="75" t="e">
        <f t="shared" si="33"/>
        <v>#VALUE!</v>
      </c>
      <c r="AI180" s="75" t="e">
        <f t="shared" si="34"/>
        <v>#VALUE!</v>
      </c>
      <c r="AJ180" s="80" t="e">
        <f t="shared" si="35"/>
        <v>#VALUE!</v>
      </c>
      <c r="AK180" s="79" t="str">
        <f>(IFERROR(VLOOKUP(AB180,Categories!$A$2:$B$20,2,1),""))</f>
        <v/>
      </c>
      <c r="AL180" s="79" t="str">
        <f ca="1">IFERROR(VLOOKUP((HLOOKUP((VLOOKUP($AB180,Categories!$A$2:$F$20,3,1)), $AB$3:$AJ180, (ROW()-ROW($AB$3)+1), 0)), INDIRECT(VLOOKUP($AB180,Categories!$A$2:$F$20,6,1)),2,0),AK180)</f>
        <v/>
      </c>
      <c r="AM180" s="79" t="str">
        <f ca="1">IFERROR(VLOOKUP((HLOOKUP((VLOOKUP($AB180,Categories!$A$2:$F$20,4,1)),$AB$3:$AJ180,(ROW()-ROW($AB$3)+1),0)),INDIRECT(VLOOKUP($AB180,Categories!$A$2:$H$20,7,1)),2,0),"")</f>
        <v/>
      </c>
      <c r="AN180" s="79" t="str">
        <f ca="1">IFERROR(VLOOKUP((HLOOKUP((VLOOKUP($AB180,Categories!$A$2:$F$20,5,1)), $AB$3:$AJ180, (ROW()-ROW($AB$3)+1), 0)), INDIRECT(VLOOKUP($AB180,Categories!$A$2:$H$20,8,1)),2,0),"")</f>
        <v/>
      </c>
      <c r="AO180" s="79" t="str">
        <f t="shared" ca="1" si="36"/>
        <v/>
      </c>
      <c r="AP180" s="81"/>
      <c r="AQ180" s="70" t="str">
        <f>IFERROR(VLOOKUP(VALUE(MID(AP180,1,1)),AdditionalElements!$A$2:$B$50,2,0),"")</f>
        <v/>
      </c>
      <c r="AR180" s="70" t="str">
        <f>IFERROR(VLOOKUP(VALUE(MID(AP180,2,1)),AdditionalElements!$H$2:$I$50,2,0),"")</f>
        <v/>
      </c>
      <c r="AS180" s="70" t="str">
        <f>IFERROR(VLOOKUP(VALUE(MID(AP180,3,1)),AdditionalElements!$O$2:$P$50,2,0),"")</f>
        <v/>
      </c>
      <c r="AT180" s="70" t="str">
        <f>IFERROR(VLOOKUP(VALUE(MID(AP180,4,1)),AdditionalElements!$V$2:$W$50,2,0),"")</f>
        <v/>
      </c>
      <c r="AU180" s="71"/>
      <c r="AV180" s="79" t="str">
        <f>IFERROR(IF(VALUE(MID(AU180,1,1))=1, VLOOKUP(VALUE(MID(AU180,1,1)), TxtPanelShape!$A$2:$C$50, 3, 0), (IF(VALUE(MID(AU180,1,1))&gt;=7, VLOOKUP(VALUE(MID(AU180,1,1)), TxtPanelShape!$A$2:$C$50, 3, 0),VLOOKUP(VALUE(MID(AU180,1,2)),TxtPanelShape!$A$2:$C$50,3,0)))), "")</f>
        <v/>
      </c>
      <c r="AW180" s="79" t="str">
        <f>IFERROR(IF(VALUE(MID(AU180,1,1))=1, ", "&amp;VLOOKUP(VALUE(MID(AU180,2,1)), TxtPanelShape!$H$2:$I$50, 2, 0), IF(VALUE(MID(AU180,1,1))&gt;=7, ", "&amp;VLOOKUP(VALUE(MID(AU180,2,1)), TxtPanelShape!$H$2:$I$50, 2, 0),"")), "")</f>
        <v/>
      </c>
      <c r="AX180" s="79" t="str">
        <f>IFERROR(IF(VALUE(MID(AU180,1,1))=1, ", "&amp;VLOOKUP(VALUE(MID(AU180,3,1)), TxtPanelShape!$O$2:$P$50, 2, 0), IF(VALUE(MID(AU180,1,1))&gt;=7, ", "&amp;VLOOKUP(VALUE(MID(AU180,3,1)), TxtPanelShape!$O$2:$P$50, 2, 0),"")),"")</f>
        <v/>
      </c>
      <c r="AY180" s="79" t="str">
        <f>IFERROR("; "&amp;VLOOKUP(VALUE(MID(AU180,4,1)), TxtPanelShape!$V$2:$W$50,2,0),"")</f>
        <v/>
      </c>
      <c r="AZ180" s="79" t="str">
        <f t="shared" si="37"/>
        <v/>
      </c>
      <c r="BA180" s="71"/>
      <c r="BB180" s="79" t="str">
        <f>IFERROR(IF(VALUE(MID(BA180,1,1))=1, VLOOKUP(VALUE(MID(BA180,1,1)), TxtPanelShape!$A$2:$C$50, 3, 0), (IF(VALUE(MID(BA180,1,1))&gt;=7, VLOOKUP(VALUE(MID(BA180,1,1)), TxtPanelShape!$A$2:$C$50, 3, 0),VLOOKUP(VALUE(MID(BA180,1,2)),TxtPanelShape!$A$2:$C$50,3,0)))), "")</f>
        <v/>
      </c>
      <c r="BC180" s="79" t="str">
        <f>IFERROR(IF(VALUE(MID(BA180,1,1))=1, ", "&amp;VLOOKUP(VALUE(MID(BA180,2,1)), TxtPanelShape!$H$2:$I$50, 2, 0), IF(VALUE(MID(BA180,1,1))&gt;=7, ", "&amp;VLOOKUP(VALUE(MID(BA180,2,1)), TxtPanelShape!$H$2:$I$50, 2, 0),"")), "")</f>
        <v/>
      </c>
      <c r="BD180" s="79" t="str">
        <f>IFERROR(IF(VALUE(MID(BA180,1,1))=1, ", "&amp;VLOOKUP(VALUE(MID(BA180,3,1)), TxtPanelShape!$O$2:$P$50, 2, 0), IF(VALUE(MID(BA180,1,1))&gt;=7, ", "&amp;VLOOKUP(VALUE(MID(BA180,3,1)), TxtPanelShape!$O$2:$P$50, 2, 0),"")),"")</f>
        <v/>
      </c>
      <c r="BE180" s="79" t="str">
        <f>IFERROR("; "&amp;VLOOKUP(VALUE(MID(BA180,4,1)), TxtPanelShape!$V$2:$W$50,2,0),"")</f>
        <v/>
      </c>
      <c r="BF180" s="79" t="str">
        <f t="shared" si="38"/>
        <v/>
      </c>
      <c r="BG180" s="71"/>
      <c r="BH180" s="79" t="str">
        <f>IFERROR(VLOOKUP(BG180, TxtPanelDefinition!$A$2:$B$50, 2, 0),"")</f>
        <v/>
      </c>
      <c r="BI180" s="71"/>
      <c r="BJ180" s="79" t="str">
        <f>IFERROR(VLOOKUP(BI180, TxtPanelDefinition!$A$2:$B$50, 2, 0),"")</f>
        <v/>
      </c>
      <c r="BK180" s="71"/>
      <c r="BL180" s="79" t="str">
        <f>IFERROR(VLOOKUP(BK180, InscrTechniques!$A$2:$B$50, 2, 0),"")</f>
        <v/>
      </c>
      <c r="BM180" s="71"/>
      <c r="BN180" s="79" t="str">
        <f>IFERROR(VLOOKUP(BM180, InscrTechniques!$A$2:$B$50, 2, 0),"")</f>
        <v/>
      </c>
      <c r="BO180" s="71"/>
      <c r="BP180" s="79" t="str">
        <f>IFERROR(VLOOKUP(BO180, InscrTechniques!$A$2:$B$50, 2, 0),"")</f>
        <v/>
      </c>
      <c r="BQ180" s="71"/>
      <c r="BR180" s="79" t="str">
        <f>IFERROR(VLOOKUP(BQ180, InscrTechniques!$A$2:$B$50, 2, 0),"")</f>
        <v/>
      </c>
      <c r="BS180" s="71"/>
      <c r="BT180" s="79" t="str">
        <f>IFERROR(VLOOKUP(BS180, InscrTechniques!$A$2:$B$50, 2, 0),"")</f>
        <v/>
      </c>
      <c r="BU180" s="71"/>
      <c r="BV180" s="79" t="str">
        <f>IFERROR(VLOOKUP(BU180, InscrTechniques!$A$2:$B$50, 2, 0),"")</f>
        <v/>
      </c>
      <c r="BW180" s="125"/>
      <c r="BX180" s="79" t="str">
        <f>IFERROR(VLOOKUP(BW180, InscrTechniques!$A$2:$B$50, 2, 0),"")</f>
        <v/>
      </c>
      <c r="BY180" s="125"/>
      <c r="BZ180" s="79" t="str">
        <f>IFERROR(VLOOKUP(BY180, InscrTechniques!$A$2:$B$50, 2, 0),"")</f>
        <v/>
      </c>
      <c r="CA180" s="74"/>
      <c r="CB180" s="114" t="str">
        <f>IFERROR(VLOOKUP(CA180, LetterStyle!$A$2:$B$50, 2, 0),"")</f>
        <v/>
      </c>
      <c r="CC180" s="74"/>
      <c r="CD180" s="114" t="str">
        <f>IFERROR(VLOOKUP(CC180, LetterStyle!$A$2:$B$50, 2, 0),"")</f>
        <v/>
      </c>
      <c r="CE180" s="74"/>
      <c r="CF180" s="114" t="str">
        <f>IFERROR(VLOOKUP(CE180, LetterStyle!$A$2:$B$50, 2, 0),"")</f>
        <v/>
      </c>
      <c r="CG180" s="74"/>
      <c r="CH180" s="79" t="str">
        <f>IFERROR(VLOOKUP(CG180, LetterStyle!$A$2:$B$50, 2, 0),"")</f>
        <v/>
      </c>
      <c r="CI180" s="71"/>
      <c r="CJ180" s="79" t="str">
        <f>IFERROR(VLOOKUP(CI180, DecMotifs!$A$1:$B$306, 2, 0),"")</f>
        <v/>
      </c>
      <c r="CK180" s="71"/>
      <c r="CL180" s="79" t="str">
        <f>IFERROR(VLOOKUP(CK180, DecMotifs!$A$1:$B$306, 2, 0),"")</f>
        <v/>
      </c>
      <c r="CM180" s="71"/>
      <c r="CN180" s="79" t="str">
        <f>IFERROR(VLOOKUP(CM180, DecMotifs!$A$1:$B$306, 2, 0),"")</f>
        <v/>
      </c>
      <c r="CO180" s="71"/>
      <c r="CP180" s="79" t="str">
        <f>IFERROR(VLOOKUP(CO180, MarginalDec!$A$2:$B$253, 2, 0),"")</f>
        <v/>
      </c>
      <c r="CQ180" s="71"/>
      <c r="CR180" s="79" t="str">
        <f>IFERROR(VLOOKUP(CQ180, MarginalDec!$A$2:$B$253, 2, 0),"")</f>
        <v/>
      </c>
      <c r="CS180" s="71"/>
      <c r="CT180" s="79" t="str">
        <f>IFERROR(VLOOKUP(CS180, MarginalDec!$A$2:$B$253, 2, 0),"")</f>
        <v/>
      </c>
      <c r="CU180" s="71"/>
      <c r="CV180" s="79" t="str">
        <f>IF(ISBLANK(CU180),"", IFERROR(VLOOKUP(CU180, Tooling!$A$2:$B$252, 2, 0),""))</f>
        <v/>
      </c>
      <c r="CW180" s="71"/>
      <c r="CX180" s="79" t="str">
        <f>IF(ISBLANK(CW180),"", IFERROR(VLOOKUP(CW180, Tooling!$A$2:$B$252, 2, 0),""))</f>
        <v/>
      </c>
      <c r="CY180" s="71"/>
      <c r="CZ180" s="79" t="str">
        <f>IF(ISBLANK(CY180),"", IFERROR(VLOOKUP(CY180, Repairs!$A$2:$B$252, 2, 0),""))</f>
        <v/>
      </c>
      <c r="DA180" s="77"/>
      <c r="DB180" s="71"/>
      <c r="DC180" s="79" t="str">
        <f>IFERROR(VLOOKUP(DB180, DatingReason!$A$2:$B$252, 2, 0),"")</f>
        <v/>
      </c>
      <c r="DD180" s="123" t="str">
        <f t="shared" si="39"/>
        <v/>
      </c>
      <c r="DF180" s="119" t="str">
        <f t="array" ref="DF180">IF(AND($B180&lt;&gt;"", $DE180&lt;&gt;"", $DE180&lt;&gt;"No"),MAX(IF($B180=PEOPLE!$B$4:$B$1000, PEOPLE!$Q$4:$Q$1000,""))+100,"")</f>
        <v/>
      </c>
      <c r="DG180" s="68"/>
      <c r="DH180" s="76">
        <f>COUNTIF(PEOPLE!B:B, MEMORIALS!B180)</f>
        <v>0</v>
      </c>
      <c r="DI180" s="82"/>
      <c r="DJ180" s="82"/>
      <c r="DK180" s="82"/>
      <c r="DL180" s="68"/>
      <c r="DM180" s="68"/>
      <c r="DN180" s="68"/>
      <c r="DO180" s="68"/>
      <c r="DP180" s="68"/>
    </row>
    <row r="181" spans="1:120" ht="15" customHeight="1" x14ac:dyDescent="0.25">
      <c r="A181" s="68"/>
      <c r="B181" s="69"/>
      <c r="C181" s="68"/>
      <c r="D181" s="68"/>
      <c r="E181" s="70" t="str">
        <f>IF(D181="","",VLOOKUP(D181,Denomination!$A$2:$B$50, 2, 0))</f>
        <v/>
      </c>
      <c r="F181" s="68"/>
      <c r="G181" s="71"/>
      <c r="H181" s="70" t="str">
        <f>IF(G181="","",VLOOKUP(G181,MCondition!$A$2:$B$50, 2, 0))</f>
        <v/>
      </c>
      <c r="I181" s="72"/>
      <c r="J181" s="71"/>
      <c r="K181" s="70" t="str">
        <f>IF(J181="","",VLOOKUP(J181,ICondition!$A$2:$B$50, 2, 0))</f>
        <v/>
      </c>
      <c r="L181" s="73"/>
      <c r="M181" s="73"/>
      <c r="N181" s="73"/>
      <c r="O181" s="73"/>
      <c r="P181" s="73"/>
      <c r="Q181" s="73"/>
      <c r="R181" s="78"/>
      <c r="S181" s="79" t="str">
        <f>IFERROR(VLOOKUP(R181,Material!$A$2:$B$59, 2, 0),"")</f>
        <v/>
      </c>
      <c r="T181" s="71"/>
      <c r="U181" s="79" t="str">
        <f>IFERROR(VLOOKUP(T181,Material!$A$2:$B$59, 2, 0),"")</f>
        <v/>
      </c>
      <c r="V181" s="71"/>
      <c r="W181" s="79" t="str">
        <f>IFERROR(VLOOKUP(V181,Material!$A$2:$B$59, 2, 0),"")</f>
        <v/>
      </c>
      <c r="X181" s="71"/>
      <c r="Y181" s="79" t="str">
        <f>IFERROR(VLOOKUP(X181,Material!$A$2:$B$59, 2, 0),"")</f>
        <v/>
      </c>
      <c r="Z181" s="71"/>
      <c r="AA181" s="79" t="str">
        <f>IFERROR(VLOOKUP(Z181,Material!$A$2:$B$59, 2, 0),"")</f>
        <v/>
      </c>
      <c r="AB181" s="74"/>
      <c r="AC181" s="75" t="e">
        <f t="shared" si="28"/>
        <v>#VALUE!</v>
      </c>
      <c r="AD181" s="75" t="e">
        <f t="shared" si="29"/>
        <v>#VALUE!</v>
      </c>
      <c r="AE181" s="75" t="e">
        <f t="shared" si="31"/>
        <v>#VALUE!</v>
      </c>
      <c r="AF181" s="75" t="e">
        <f t="shared" si="30"/>
        <v>#VALUE!</v>
      </c>
      <c r="AG181" s="75" t="e">
        <f t="shared" si="32"/>
        <v>#VALUE!</v>
      </c>
      <c r="AH181" s="75" t="e">
        <f t="shared" si="33"/>
        <v>#VALUE!</v>
      </c>
      <c r="AI181" s="75" t="e">
        <f t="shared" si="34"/>
        <v>#VALUE!</v>
      </c>
      <c r="AJ181" s="80" t="e">
        <f t="shared" si="35"/>
        <v>#VALUE!</v>
      </c>
      <c r="AK181" s="79" t="str">
        <f>(IFERROR(VLOOKUP(AB181,Categories!$A$2:$B$20,2,1),""))</f>
        <v/>
      </c>
      <c r="AL181" s="79" t="str">
        <f ca="1">IFERROR(VLOOKUP((HLOOKUP((VLOOKUP($AB181,Categories!$A$2:$F$20,3,1)), $AB$3:$AJ181, (ROW()-ROW($AB$3)+1), 0)), INDIRECT(VLOOKUP($AB181,Categories!$A$2:$F$20,6,1)),2,0),AK181)</f>
        <v/>
      </c>
      <c r="AM181" s="79" t="str">
        <f ca="1">IFERROR(VLOOKUP((HLOOKUP((VLOOKUP($AB181,Categories!$A$2:$F$20,4,1)),$AB$3:$AJ181,(ROW()-ROW($AB$3)+1),0)),INDIRECT(VLOOKUP($AB181,Categories!$A$2:$H$20,7,1)),2,0),"")</f>
        <v/>
      </c>
      <c r="AN181" s="79" t="str">
        <f ca="1">IFERROR(VLOOKUP((HLOOKUP((VLOOKUP($AB181,Categories!$A$2:$F$20,5,1)), $AB$3:$AJ181, (ROW()-ROW($AB$3)+1), 0)), INDIRECT(VLOOKUP($AB181,Categories!$A$2:$H$20,8,1)),2,0),"")</f>
        <v/>
      </c>
      <c r="AO181" s="79" t="str">
        <f t="shared" ca="1" si="36"/>
        <v/>
      </c>
      <c r="AP181" s="81"/>
      <c r="AQ181" s="70" t="str">
        <f>IFERROR(VLOOKUP(VALUE(MID(AP181,1,1)),AdditionalElements!$A$2:$B$50,2,0),"")</f>
        <v/>
      </c>
      <c r="AR181" s="70" t="str">
        <f>IFERROR(VLOOKUP(VALUE(MID(AP181,2,1)),AdditionalElements!$H$2:$I$50,2,0),"")</f>
        <v/>
      </c>
      <c r="AS181" s="70" t="str">
        <f>IFERROR(VLOOKUP(VALUE(MID(AP181,3,1)),AdditionalElements!$O$2:$P$50,2,0),"")</f>
        <v/>
      </c>
      <c r="AT181" s="70" t="str">
        <f>IFERROR(VLOOKUP(VALUE(MID(AP181,4,1)),AdditionalElements!$V$2:$W$50,2,0),"")</f>
        <v/>
      </c>
      <c r="AU181" s="71"/>
      <c r="AV181" s="79" t="str">
        <f>IFERROR(IF(VALUE(MID(AU181,1,1))=1, VLOOKUP(VALUE(MID(AU181,1,1)), TxtPanelShape!$A$2:$C$50, 3, 0), (IF(VALUE(MID(AU181,1,1))&gt;=7, VLOOKUP(VALUE(MID(AU181,1,1)), TxtPanelShape!$A$2:$C$50, 3, 0),VLOOKUP(VALUE(MID(AU181,1,2)),TxtPanelShape!$A$2:$C$50,3,0)))), "")</f>
        <v/>
      </c>
      <c r="AW181" s="79" t="str">
        <f>IFERROR(IF(VALUE(MID(AU181,1,1))=1, ", "&amp;VLOOKUP(VALUE(MID(AU181,2,1)), TxtPanelShape!$H$2:$I$50, 2, 0), IF(VALUE(MID(AU181,1,1))&gt;=7, ", "&amp;VLOOKUP(VALUE(MID(AU181,2,1)), TxtPanelShape!$H$2:$I$50, 2, 0),"")), "")</f>
        <v/>
      </c>
      <c r="AX181" s="79" t="str">
        <f>IFERROR(IF(VALUE(MID(AU181,1,1))=1, ", "&amp;VLOOKUP(VALUE(MID(AU181,3,1)), TxtPanelShape!$O$2:$P$50, 2, 0), IF(VALUE(MID(AU181,1,1))&gt;=7, ", "&amp;VLOOKUP(VALUE(MID(AU181,3,1)), TxtPanelShape!$O$2:$P$50, 2, 0),"")),"")</f>
        <v/>
      </c>
      <c r="AY181" s="79" t="str">
        <f>IFERROR("; "&amp;VLOOKUP(VALUE(MID(AU181,4,1)), TxtPanelShape!$V$2:$W$50,2,0),"")</f>
        <v/>
      </c>
      <c r="AZ181" s="79" t="str">
        <f t="shared" si="37"/>
        <v/>
      </c>
      <c r="BA181" s="71"/>
      <c r="BB181" s="79" t="str">
        <f>IFERROR(IF(VALUE(MID(BA181,1,1))=1, VLOOKUP(VALUE(MID(BA181,1,1)), TxtPanelShape!$A$2:$C$50, 3, 0), (IF(VALUE(MID(BA181,1,1))&gt;=7, VLOOKUP(VALUE(MID(BA181,1,1)), TxtPanelShape!$A$2:$C$50, 3, 0),VLOOKUP(VALUE(MID(BA181,1,2)),TxtPanelShape!$A$2:$C$50,3,0)))), "")</f>
        <v/>
      </c>
      <c r="BC181" s="79" t="str">
        <f>IFERROR(IF(VALUE(MID(BA181,1,1))=1, ", "&amp;VLOOKUP(VALUE(MID(BA181,2,1)), TxtPanelShape!$H$2:$I$50, 2, 0), IF(VALUE(MID(BA181,1,1))&gt;=7, ", "&amp;VLOOKUP(VALUE(MID(BA181,2,1)), TxtPanelShape!$H$2:$I$50, 2, 0),"")), "")</f>
        <v/>
      </c>
      <c r="BD181" s="79" t="str">
        <f>IFERROR(IF(VALUE(MID(BA181,1,1))=1, ", "&amp;VLOOKUP(VALUE(MID(BA181,3,1)), TxtPanelShape!$O$2:$P$50, 2, 0), IF(VALUE(MID(BA181,1,1))&gt;=7, ", "&amp;VLOOKUP(VALUE(MID(BA181,3,1)), TxtPanelShape!$O$2:$P$50, 2, 0),"")),"")</f>
        <v/>
      </c>
      <c r="BE181" s="79" t="str">
        <f>IFERROR("; "&amp;VLOOKUP(VALUE(MID(BA181,4,1)), TxtPanelShape!$V$2:$W$50,2,0),"")</f>
        <v/>
      </c>
      <c r="BF181" s="79" t="str">
        <f t="shared" si="38"/>
        <v/>
      </c>
      <c r="BG181" s="71"/>
      <c r="BH181" s="79" t="str">
        <f>IFERROR(VLOOKUP(BG181, TxtPanelDefinition!$A$2:$B$50, 2, 0),"")</f>
        <v/>
      </c>
      <c r="BI181" s="71"/>
      <c r="BJ181" s="79" t="str">
        <f>IFERROR(VLOOKUP(BI181, TxtPanelDefinition!$A$2:$B$50, 2, 0),"")</f>
        <v/>
      </c>
      <c r="BK181" s="71"/>
      <c r="BL181" s="79" t="str">
        <f>IFERROR(VLOOKUP(BK181, InscrTechniques!$A$2:$B$50, 2, 0),"")</f>
        <v/>
      </c>
      <c r="BM181" s="71"/>
      <c r="BN181" s="79" t="str">
        <f>IFERROR(VLOOKUP(BM181, InscrTechniques!$A$2:$B$50, 2, 0),"")</f>
        <v/>
      </c>
      <c r="BO181" s="71"/>
      <c r="BP181" s="79" t="str">
        <f>IFERROR(VLOOKUP(BO181, InscrTechniques!$A$2:$B$50, 2, 0),"")</f>
        <v/>
      </c>
      <c r="BQ181" s="71"/>
      <c r="BR181" s="79" t="str">
        <f>IFERROR(VLOOKUP(BQ181, InscrTechniques!$A$2:$B$50, 2, 0),"")</f>
        <v/>
      </c>
      <c r="BS181" s="71"/>
      <c r="BT181" s="79" t="str">
        <f>IFERROR(VLOOKUP(BS181, InscrTechniques!$A$2:$B$50, 2, 0),"")</f>
        <v/>
      </c>
      <c r="BU181" s="71"/>
      <c r="BV181" s="79" t="str">
        <f>IFERROR(VLOOKUP(BU181, InscrTechniques!$A$2:$B$50, 2, 0),"")</f>
        <v/>
      </c>
      <c r="BW181" s="125"/>
      <c r="BX181" s="79" t="str">
        <f>IFERROR(VLOOKUP(BW181, InscrTechniques!$A$2:$B$50, 2, 0),"")</f>
        <v/>
      </c>
      <c r="BY181" s="125"/>
      <c r="BZ181" s="79" t="str">
        <f>IFERROR(VLOOKUP(BY181, InscrTechniques!$A$2:$B$50, 2, 0),"")</f>
        <v/>
      </c>
      <c r="CA181" s="74"/>
      <c r="CB181" s="114" t="str">
        <f>IFERROR(VLOOKUP(CA181, LetterStyle!$A$2:$B$50, 2, 0),"")</f>
        <v/>
      </c>
      <c r="CC181" s="74"/>
      <c r="CD181" s="114" t="str">
        <f>IFERROR(VLOOKUP(CC181, LetterStyle!$A$2:$B$50, 2, 0),"")</f>
        <v/>
      </c>
      <c r="CE181" s="74"/>
      <c r="CF181" s="114" t="str">
        <f>IFERROR(VLOOKUP(CE181, LetterStyle!$A$2:$B$50, 2, 0),"")</f>
        <v/>
      </c>
      <c r="CG181" s="74"/>
      <c r="CH181" s="79" t="str">
        <f>IFERROR(VLOOKUP(CG181, LetterStyle!$A$2:$B$50, 2, 0),"")</f>
        <v/>
      </c>
      <c r="CI181" s="71"/>
      <c r="CJ181" s="79" t="str">
        <f>IFERROR(VLOOKUP(CI181, DecMotifs!$A$1:$B$306, 2, 0),"")</f>
        <v/>
      </c>
      <c r="CK181" s="71"/>
      <c r="CL181" s="79" t="str">
        <f>IFERROR(VLOOKUP(CK181, DecMotifs!$A$1:$B$306, 2, 0),"")</f>
        <v/>
      </c>
      <c r="CM181" s="71"/>
      <c r="CN181" s="79" t="str">
        <f>IFERROR(VLOOKUP(CM181, DecMotifs!$A$1:$B$306, 2, 0),"")</f>
        <v/>
      </c>
      <c r="CO181" s="71"/>
      <c r="CP181" s="79" t="str">
        <f>IFERROR(VLOOKUP(CO181, MarginalDec!$A$2:$B$253, 2, 0),"")</f>
        <v/>
      </c>
      <c r="CQ181" s="71"/>
      <c r="CR181" s="79" t="str">
        <f>IFERROR(VLOOKUP(CQ181, MarginalDec!$A$2:$B$253, 2, 0),"")</f>
        <v/>
      </c>
      <c r="CS181" s="71"/>
      <c r="CT181" s="79" t="str">
        <f>IFERROR(VLOOKUP(CS181, MarginalDec!$A$2:$B$253, 2, 0),"")</f>
        <v/>
      </c>
      <c r="CU181" s="71"/>
      <c r="CV181" s="79" t="str">
        <f>IF(ISBLANK(CU181),"", IFERROR(VLOOKUP(CU181, Tooling!$A$2:$B$252, 2, 0),""))</f>
        <v/>
      </c>
      <c r="CW181" s="71"/>
      <c r="CX181" s="79" t="str">
        <f>IF(ISBLANK(CW181),"", IFERROR(VLOOKUP(CW181, Tooling!$A$2:$B$252, 2, 0),""))</f>
        <v/>
      </c>
      <c r="CY181" s="71"/>
      <c r="CZ181" s="79" t="str">
        <f>IF(ISBLANK(CY181),"", IFERROR(VLOOKUP(CY181, Repairs!$A$2:$B$252, 2, 0),""))</f>
        <v/>
      </c>
      <c r="DA181" s="77"/>
      <c r="DB181" s="71"/>
      <c r="DC181" s="79" t="str">
        <f>IFERROR(VLOOKUP(DB181, DatingReason!$A$2:$B$252, 2, 0),"")</f>
        <v/>
      </c>
      <c r="DD181" s="123" t="str">
        <f t="shared" si="39"/>
        <v/>
      </c>
      <c r="DF181" s="119" t="str">
        <f t="array" ref="DF181">IF(AND($B181&lt;&gt;"", $DE181&lt;&gt;"", $DE181&lt;&gt;"No"),MAX(IF($B181=PEOPLE!$B$4:$B$1000, PEOPLE!$Q$4:$Q$1000,""))+100,"")</f>
        <v/>
      </c>
      <c r="DG181" s="68"/>
      <c r="DH181" s="76">
        <f>COUNTIF(PEOPLE!B:B, MEMORIALS!B181)</f>
        <v>0</v>
      </c>
      <c r="DI181" s="82"/>
      <c r="DJ181" s="82"/>
      <c r="DK181" s="82"/>
      <c r="DL181" s="68"/>
      <c r="DM181" s="68"/>
      <c r="DN181" s="68"/>
      <c r="DO181" s="68"/>
      <c r="DP181" s="68"/>
    </row>
    <row r="182" spans="1:120" ht="15" customHeight="1" x14ac:dyDescent="0.25">
      <c r="A182" s="68"/>
      <c r="B182" s="69"/>
      <c r="C182" s="68"/>
      <c r="D182" s="68"/>
      <c r="E182" s="70" t="str">
        <f>IF(D182="","",VLOOKUP(D182,Denomination!$A$2:$B$50, 2, 0))</f>
        <v/>
      </c>
      <c r="F182" s="68"/>
      <c r="G182" s="71"/>
      <c r="H182" s="70" t="str">
        <f>IF(G182="","",VLOOKUP(G182,MCondition!$A$2:$B$50, 2, 0))</f>
        <v/>
      </c>
      <c r="I182" s="72"/>
      <c r="J182" s="71"/>
      <c r="K182" s="70" t="str">
        <f>IF(J182="","",VLOOKUP(J182,ICondition!$A$2:$B$50, 2, 0))</f>
        <v/>
      </c>
      <c r="L182" s="73"/>
      <c r="M182" s="73"/>
      <c r="N182" s="73"/>
      <c r="O182" s="73"/>
      <c r="P182" s="73"/>
      <c r="Q182" s="73"/>
      <c r="R182" s="78"/>
      <c r="S182" s="79" t="str">
        <f>IFERROR(VLOOKUP(R182,Material!$A$2:$B$59, 2, 0),"")</f>
        <v/>
      </c>
      <c r="T182" s="71"/>
      <c r="U182" s="79" t="str">
        <f>IFERROR(VLOOKUP(T182,Material!$A$2:$B$59, 2, 0),"")</f>
        <v/>
      </c>
      <c r="V182" s="71"/>
      <c r="W182" s="79" t="str">
        <f>IFERROR(VLOOKUP(V182,Material!$A$2:$B$59, 2, 0),"")</f>
        <v/>
      </c>
      <c r="X182" s="71"/>
      <c r="Y182" s="79" t="str">
        <f>IFERROR(VLOOKUP(X182,Material!$A$2:$B$59, 2, 0),"")</f>
        <v/>
      </c>
      <c r="Z182" s="71"/>
      <c r="AA182" s="79" t="str">
        <f>IFERROR(VLOOKUP(Z182,Material!$A$2:$B$59, 2, 0),"")</f>
        <v/>
      </c>
      <c r="AB182" s="74"/>
      <c r="AC182" s="75" t="e">
        <f t="shared" si="28"/>
        <v>#VALUE!</v>
      </c>
      <c r="AD182" s="75" t="e">
        <f t="shared" si="29"/>
        <v>#VALUE!</v>
      </c>
      <c r="AE182" s="75" t="e">
        <f t="shared" si="31"/>
        <v>#VALUE!</v>
      </c>
      <c r="AF182" s="75" t="e">
        <f t="shared" si="30"/>
        <v>#VALUE!</v>
      </c>
      <c r="AG182" s="75" t="e">
        <f t="shared" si="32"/>
        <v>#VALUE!</v>
      </c>
      <c r="AH182" s="75" t="e">
        <f t="shared" si="33"/>
        <v>#VALUE!</v>
      </c>
      <c r="AI182" s="75" t="e">
        <f t="shared" si="34"/>
        <v>#VALUE!</v>
      </c>
      <c r="AJ182" s="80" t="e">
        <f t="shared" si="35"/>
        <v>#VALUE!</v>
      </c>
      <c r="AK182" s="79" t="str">
        <f>(IFERROR(VLOOKUP(AB182,Categories!$A$2:$B$20,2,1),""))</f>
        <v/>
      </c>
      <c r="AL182" s="79" t="str">
        <f ca="1">IFERROR(VLOOKUP((HLOOKUP((VLOOKUP($AB182,Categories!$A$2:$F$20,3,1)), $AB$3:$AJ182, (ROW()-ROW($AB$3)+1), 0)), INDIRECT(VLOOKUP($AB182,Categories!$A$2:$F$20,6,1)),2,0),AK182)</f>
        <v/>
      </c>
      <c r="AM182" s="79" t="str">
        <f ca="1">IFERROR(VLOOKUP((HLOOKUP((VLOOKUP($AB182,Categories!$A$2:$F$20,4,1)),$AB$3:$AJ182,(ROW()-ROW($AB$3)+1),0)),INDIRECT(VLOOKUP($AB182,Categories!$A$2:$H$20,7,1)),2,0),"")</f>
        <v/>
      </c>
      <c r="AN182" s="79" t="str">
        <f ca="1">IFERROR(VLOOKUP((HLOOKUP((VLOOKUP($AB182,Categories!$A$2:$F$20,5,1)), $AB$3:$AJ182, (ROW()-ROW($AB$3)+1), 0)), INDIRECT(VLOOKUP($AB182,Categories!$A$2:$H$20,8,1)),2,0),"")</f>
        <v/>
      </c>
      <c r="AO182" s="79" t="str">
        <f t="shared" ca="1" si="36"/>
        <v/>
      </c>
      <c r="AP182" s="81"/>
      <c r="AQ182" s="70" t="str">
        <f>IFERROR(VLOOKUP(VALUE(MID(AP182,1,1)),AdditionalElements!$A$2:$B$50,2,0),"")</f>
        <v/>
      </c>
      <c r="AR182" s="70" t="str">
        <f>IFERROR(VLOOKUP(VALUE(MID(AP182,2,1)),AdditionalElements!$H$2:$I$50,2,0),"")</f>
        <v/>
      </c>
      <c r="AS182" s="70" t="str">
        <f>IFERROR(VLOOKUP(VALUE(MID(AP182,3,1)),AdditionalElements!$O$2:$P$50,2,0),"")</f>
        <v/>
      </c>
      <c r="AT182" s="70" t="str">
        <f>IFERROR(VLOOKUP(VALUE(MID(AP182,4,1)),AdditionalElements!$V$2:$W$50,2,0),"")</f>
        <v/>
      </c>
      <c r="AU182" s="71"/>
      <c r="AV182" s="79" t="str">
        <f>IFERROR(IF(VALUE(MID(AU182,1,1))=1, VLOOKUP(VALUE(MID(AU182,1,1)), TxtPanelShape!$A$2:$C$50, 3, 0), (IF(VALUE(MID(AU182,1,1))&gt;=7, VLOOKUP(VALUE(MID(AU182,1,1)), TxtPanelShape!$A$2:$C$50, 3, 0),VLOOKUP(VALUE(MID(AU182,1,2)),TxtPanelShape!$A$2:$C$50,3,0)))), "")</f>
        <v/>
      </c>
      <c r="AW182" s="79" t="str">
        <f>IFERROR(IF(VALUE(MID(AU182,1,1))=1, ", "&amp;VLOOKUP(VALUE(MID(AU182,2,1)), TxtPanelShape!$H$2:$I$50, 2, 0), IF(VALUE(MID(AU182,1,1))&gt;=7, ", "&amp;VLOOKUP(VALUE(MID(AU182,2,1)), TxtPanelShape!$H$2:$I$50, 2, 0),"")), "")</f>
        <v/>
      </c>
      <c r="AX182" s="79" t="str">
        <f>IFERROR(IF(VALUE(MID(AU182,1,1))=1, ", "&amp;VLOOKUP(VALUE(MID(AU182,3,1)), TxtPanelShape!$O$2:$P$50, 2, 0), IF(VALUE(MID(AU182,1,1))&gt;=7, ", "&amp;VLOOKUP(VALUE(MID(AU182,3,1)), TxtPanelShape!$O$2:$P$50, 2, 0),"")),"")</f>
        <v/>
      </c>
      <c r="AY182" s="79" t="str">
        <f>IFERROR("; "&amp;VLOOKUP(VALUE(MID(AU182,4,1)), TxtPanelShape!$V$2:$W$50,2,0),"")</f>
        <v/>
      </c>
      <c r="AZ182" s="79" t="str">
        <f t="shared" si="37"/>
        <v/>
      </c>
      <c r="BA182" s="71"/>
      <c r="BB182" s="79" t="str">
        <f>IFERROR(IF(VALUE(MID(BA182,1,1))=1, VLOOKUP(VALUE(MID(BA182,1,1)), TxtPanelShape!$A$2:$C$50, 3, 0), (IF(VALUE(MID(BA182,1,1))&gt;=7, VLOOKUP(VALUE(MID(BA182,1,1)), TxtPanelShape!$A$2:$C$50, 3, 0),VLOOKUP(VALUE(MID(BA182,1,2)),TxtPanelShape!$A$2:$C$50,3,0)))), "")</f>
        <v/>
      </c>
      <c r="BC182" s="79" t="str">
        <f>IFERROR(IF(VALUE(MID(BA182,1,1))=1, ", "&amp;VLOOKUP(VALUE(MID(BA182,2,1)), TxtPanelShape!$H$2:$I$50, 2, 0), IF(VALUE(MID(BA182,1,1))&gt;=7, ", "&amp;VLOOKUP(VALUE(MID(BA182,2,1)), TxtPanelShape!$H$2:$I$50, 2, 0),"")), "")</f>
        <v/>
      </c>
      <c r="BD182" s="79" t="str">
        <f>IFERROR(IF(VALUE(MID(BA182,1,1))=1, ", "&amp;VLOOKUP(VALUE(MID(BA182,3,1)), TxtPanelShape!$O$2:$P$50, 2, 0), IF(VALUE(MID(BA182,1,1))&gt;=7, ", "&amp;VLOOKUP(VALUE(MID(BA182,3,1)), TxtPanelShape!$O$2:$P$50, 2, 0),"")),"")</f>
        <v/>
      </c>
      <c r="BE182" s="79" t="str">
        <f>IFERROR("; "&amp;VLOOKUP(VALUE(MID(BA182,4,1)), TxtPanelShape!$V$2:$W$50,2,0),"")</f>
        <v/>
      </c>
      <c r="BF182" s="79" t="str">
        <f t="shared" si="38"/>
        <v/>
      </c>
      <c r="BG182" s="71"/>
      <c r="BH182" s="79" t="str">
        <f>IFERROR(VLOOKUP(BG182, TxtPanelDefinition!$A$2:$B$50, 2, 0),"")</f>
        <v/>
      </c>
      <c r="BI182" s="71"/>
      <c r="BJ182" s="79" t="str">
        <f>IFERROR(VLOOKUP(BI182, TxtPanelDefinition!$A$2:$B$50, 2, 0),"")</f>
        <v/>
      </c>
      <c r="BK182" s="71"/>
      <c r="BL182" s="79" t="str">
        <f>IFERROR(VLOOKUP(BK182, InscrTechniques!$A$2:$B$50, 2, 0),"")</f>
        <v/>
      </c>
      <c r="BM182" s="71"/>
      <c r="BN182" s="79" t="str">
        <f>IFERROR(VLOOKUP(BM182, InscrTechniques!$A$2:$B$50, 2, 0),"")</f>
        <v/>
      </c>
      <c r="BO182" s="71"/>
      <c r="BP182" s="79" t="str">
        <f>IFERROR(VLOOKUP(BO182, InscrTechniques!$A$2:$B$50, 2, 0),"")</f>
        <v/>
      </c>
      <c r="BQ182" s="71"/>
      <c r="BR182" s="79" t="str">
        <f>IFERROR(VLOOKUP(BQ182, InscrTechniques!$A$2:$B$50, 2, 0),"")</f>
        <v/>
      </c>
      <c r="BS182" s="71"/>
      <c r="BT182" s="79" t="str">
        <f>IFERROR(VLOOKUP(BS182, InscrTechniques!$A$2:$B$50, 2, 0),"")</f>
        <v/>
      </c>
      <c r="BU182" s="71"/>
      <c r="BV182" s="79" t="str">
        <f>IFERROR(VLOOKUP(BU182, InscrTechniques!$A$2:$B$50, 2, 0),"")</f>
        <v/>
      </c>
      <c r="BW182" s="125"/>
      <c r="BX182" s="79" t="str">
        <f>IFERROR(VLOOKUP(BW182, InscrTechniques!$A$2:$B$50, 2, 0),"")</f>
        <v/>
      </c>
      <c r="BY182" s="125"/>
      <c r="BZ182" s="79" t="str">
        <f>IFERROR(VLOOKUP(BY182, InscrTechniques!$A$2:$B$50, 2, 0),"")</f>
        <v/>
      </c>
      <c r="CA182" s="74"/>
      <c r="CB182" s="114" t="str">
        <f>IFERROR(VLOOKUP(CA182, LetterStyle!$A$2:$B$50, 2, 0),"")</f>
        <v/>
      </c>
      <c r="CC182" s="74"/>
      <c r="CD182" s="114" t="str">
        <f>IFERROR(VLOOKUP(CC182, LetterStyle!$A$2:$B$50, 2, 0),"")</f>
        <v/>
      </c>
      <c r="CE182" s="74"/>
      <c r="CF182" s="114" t="str">
        <f>IFERROR(VLOOKUP(CE182, LetterStyle!$A$2:$B$50, 2, 0),"")</f>
        <v/>
      </c>
      <c r="CG182" s="74"/>
      <c r="CH182" s="79" t="str">
        <f>IFERROR(VLOOKUP(CG182, LetterStyle!$A$2:$B$50, 2, 0),"")</f>
        <v/>
      </c>
      <c r="CI182" s="71"/>
      <c r="CJ182" s="79" t="str">
        <f>IFERROR(VLOOKUP(CI182, DecMotifs!$A$1:$B$306, 2, 0),"")</f>
        <v/>
      </c>
      <c r="CK182" s="71"/>
      <c r="CL182" s="79" t="str">
        <f>IFERROR(VLOOKUP(CK182, DecMotifs!$A$1:$B$306, 2, 0),"")</f>
        <v/>
      </c>
      <c r="CM182" s="71"/>
      <c r="CN182" s="79" t="str">
        <f>IFERROR(VLOOKUP(CM182, DecMotifs!$A$1:$B$306, 2, 0),"")</f>
        <v/>
      </c>
      <c r="CO182" s="71"/>
      <c r="CP182" s="79" t="str">
        <f>IFERROR(VLOOKUP(CO182, MarginalDec!$A$2:$B$253, 2, 0),"")</f>
        <v/>
      </c>
      <c r="CQ182" s="71"/>
      <c r="CR182" s="79" t="str">
        <f>IFERROR(VLOOKUP(CQ182, MarginalDec!$A$2:$B$253, 2, 0),"")</f>
        <v/>
      </c>
      <c r="CS182" s="71"/>
      <c r="CT182" s="79" t="str">
        <f>IFERROR(VLOOKUP(CS182, MarginalDec!$A$2:$B$253, 2, 0),"")</f>
        <v/>
      </c>
      <c r="CU182" s="71"/>
      <c r="CV182" s="79" t="str">
        <f>IF(ISBLANK(CU182),"", IFERROR(VLOOKUP(CU182, Tooling!$A$2:$B$252, 2, 0),""))</f>
        <v/>
      </c>
      <c r="CW182" s="71"/>
      <c r="CX182" s="79" t="str">
        <f>IF(ISBLANK(CW182),"", IFERROR(VLOOKUP(CW182, Tooling!$A$2:$B$252, 2, 0),""))</f>
        <v/>
      </c>
      <c r="CY182" s="71"/>
      <c r="CZ182" s="79" t="str">
        <f>IF(ISBLANK(CY182),"", IFERROR(VLOOKUP(CY182, Repairs!$A$2:$B$252, 2, 0),""))</f>
        <v/>
      </c>
      <c r="DA182" s="77"/>
      <c r="DB182" s="71"/>
      <c r="DC182" s="79" t="str">
        <f>IFERROR(VLOOKUP(DB182, DatingReason!$A$2:$B$252, 2, 0),"")</f>
        <v/>
      </c>
      <c r="DD182" s="123" t="str">
        <f t="shared" si="39"/>
        <v/>
      </c>
      <c r="DF182" s="119" t="str">
        <f t="array" ref="DF182">IF(AND($B182&lt;&gt;"", $DE182&lt;&gt;"", $DE182&lt;&gt;"No"),MAX(IF($B182=PEOPLE!$B$4:$B$1000, PEOPLE!$Q$4:$Q$1000,""))+100,"")</f>
        <v/>
      </c>
      <c r="DG182" s="68"/>
      <c r="DH182" s="76">
        <f>COUNTIF(PEOPLE!B:B, MEMORIALS!B182)</f>
        <v>0</v>
      </c>
      <c r="DI182" s="82"/>
      <c r="DJ182" s="82"/>
      <c r="DK182" s="82"/>
      <c r="DL182" s="68"/>
      <c r="DM182" s="68"/>
      <c r="DN182" s="68"/>
      <c r="DO182" s="68"/>
      <c r="DP182" s="68"/>
    </row>
    <row r="183" spans="1:120" ht="15" customHeight="1" x14ac:dyDescent="0.25">
      <c r="A183" s="68"/>
      <c r="B183" s="69"/>
      <c r="C183" s="68"/>
      <c r="D183" s="68"/>
      <c r="E183" s="70" t="str">
        <f>IF(D183="","",VLOOKUP(D183,Denomination!$A$2:$B$50, 2, 0))</f>
        <v/>
      </c>
      <c r="F183" s="68"/>
      <c r="G183" s="71"/>
      <c r="H183" s="70" t="str">
        <f>IF(G183="","",VLOOKUP(G183,MCondition!$A$2:$B$50, 2, 0))</f>
        <v/>
      </c>
      <c r="I183" s="72"/>
      <c r="J183" s="71"/>
      <c r="K183" s="70" t="str">
        <f>IF(J183="","",VLOOKUP(J183,ICondition!$A$2:$B$50, 2, 0))</f>
        <v/>
      </c>
      <c r="L183" s="73"/>
      <c r="M183" s="73"/>
      <c r="N183" s="73"/>
      <c r="O183" s="73"/>
      <c r="P183" s="73"/>
      <c r="Q183" s="73"/>
      <c r="R183" s="78"/>
      <c r="S183" s="79" t="str">
        <f>IFERROR(VLOOKUP(R183,Material!$A$2:$B$59, 2, 0),"")</f>
        <v/>
      </c>
      <c r="T183" s="71"/>
      <c r="U183" s="79" t="str">
        <f>IFERROR(VLOOKUP(T183,Material!$A$2:$B$59, 2, 0),"")</f>
        <v/>
      </c>
      <c r="V183" s="71"/>
      <c r="W183" s="79" t="str">
        <f>IFERROR(VLOOKUP(V183,Material!$A$2:$B$59, 2, 0),"")</f>
        <v/>
      </c>
      <c r="X183" s="71"/>
      <c r="Y183" s="79" t="str">
        <f>IFERROR(VLOOKUP(X183,Material!$A$2:$B$59, 2, 0),"")</f>
        <v/>
      </c>
      <c r="Z183" s="71"/>
      <c r="AA183" s="79" t="str">
        <f>IFERROR(VLOOKUP(Z183,Material!$A$2:$B$59, 2, 0),"")</f>
        <v/>
      </c>
      <c r="AB183" s="74"/>
      <c r="AC183" s="75" t="e">
        <f t="shared" si="28"/>
        <v>#VALUE!</v>
      </c>
      <c r="AD183" s="75" t="e">
        <f t="shared" si="29"/>
        <v>#VALUE!</v>
      </c>
      <c r="AE183" s="75" t="e">
        <f t="shared" si="31"/>
        <v>#VALUE!</v>
      </c>
      <c r="AF183" s="75" t="e">
        <f t="shared" si="30"/>
        <v>#VALUE!</v>
      </c>
      <c r="AG183" s="75" t="e">
        <f t="shared" si="32"/>
        <v>#VALUE!</v>
      </c>
      <c r="AH183" s="75" t="e">
        <f t="shared" si="33"/>
        <v>#VALUE!</v>
      </c>
      <c r="AI183" s="75" t="e">
        <f t="shared" si="34"/>
        <v>#VALUE!</v>
      </c>
      <c r="AJ183" s="80" t="e">
        <f t="shared" si="35"/>
        <v>#VALUE!</v>
      </c>
      <c r="AK183" s="79" t="str">
        <f>(IFERROR(VLOOKUP(AB183,Categories!$A$2:$B$20,2,1),""))</f>
        <v/>
      </c>
      <c r="AL183" s="79" t="str">
        <f ca="1">IFERROR(VLOOKUP((HLOOKUP((VLOOKUP($AB183,Categories!$A$2:$F$20,3,1)), $AB$3:$AJ183, (ROW()-ROW($AB$3)+1), 0)), INDIRECT(VLOOKUP($AB183,Categories!$A$2:$F$20,6,1)),2,0),AK183)</f>
        <v/>
      </c>
      <c r="AM183" s="79" t="str">
        <f ca="1">IFERROR(VLOOKUP((HLOOKUP((VLOOKUP($AB183,Categories!$A$2:$F$20,4,1)),$AB$3:$AJ183,(ROW()-ROW($AB$3)+1),0)),INDIRECT(VLOOKUP($AB183,Categories!$A$2:$H$20,7,1)),2,0),"")</f>
        <v/>
      </c>
      <c r="AN183" s="79" t="str">
        <f ca="1">IFERROR(VLOOKUP((HLOOKUP((VLOOKUP($AB183,Categories!$A$2:$F$20,5,1)), $AB$3:$AJ183, (ROW()-ROW($AB$3)+1), 0)), INDIRECT(VLOOKUP($AB183,Categories!$A$2:$H$20,8,1)),2,0),"")</f>
        <v/>
      </c>
      <c r="AO183" s="79" t="str">
        <f t="shared" ca="1" si="36"/>
        <v/>
      </c>
      <c r="AP183" s="81"/>
      <c r="AQ183" s="70" t="str">
        <f>IFERROR(VLOOKUP(VALUE(MID(AP183,1,1)),AdditionalElements!$A$2:$B$50,2,0),"")</f>
        <v/>
      </c>
      <c r="AR183" s="70" t="str">
        <f>IFERROR(VLOOKUP(VALUE(MID(AP183,2,1)),AdditionalElements!$H$2:$I$50,2,0),"")</f>
        <v/>
      </c>
      <c r="AS183" s="70" t="str">
        <f>IFERROR(VLOOKUP(VALUE(MID(AP183,3,1)),AdditionalElements!$O$2:$P$50,2,0),"")</f>
        <v/>
      </c>
      <c r="AT183" s="70" t="str">
        <f>IFERROR(VLOOKUP(VALUE(MID(AP183,4,1)),AdditionalElements!$V$2:$W$50,2,0),"")</f>
        <v/>
      </c>
      <c r="AU183" s="71"/>
      <c r="AV183" s="79" t="str">
        <f>IFERROR(IF(VALUE(MID(AU183,1,1))=1, VLOOKUP(VALUE(MID(AU183,1,1)), TxtPanelShape!$A$2:$C$50, 3, 0), (IF(VALUE(MID(AU183,1,1))&gt;=7, VLOOKUP(VALUE(MID(AU183,1,1)), TxtPanelShape!$A$2:$C$50, 3, 0),VLOOKUP(VALUE(MID(AU183,1,2)),TxtPanelShape!$A$2:$C$50,3,0)))), "")</f>
        <v/>
      </c>
      <c r="AW183" s="79" t="str">
        <f>IFERROR(IF(VALUE(MID(AU183,1,1))=1, ", "&amp;VLOOKUP(VALUE(MID(AU183,2,1)), TxtPanelShape!$H$2:$I$50, 2, 0), IF(VALUE(MID(AU183,1,1))&gt;=7, ", "&amp;VLOOKUP(VALUE(MID(AU183,2,1)), TxtPanelShape!$H$2:$I$50, 2, 0),"")), "")</f>
        <v/>
      </c>
      <c r="AX183" s="79" t="str">
        <f>IFERROR(IF(VALUE(MID(AU183,1,1))=1, ", "&amp;VLOOKUP(VALUE(MID(AU183,3,1)), TxtPanelShape!$O$2:$P$50, 2, 0), IF(VALUE(MID(AU183,1,1))&gt;=7, ", "&amp;VLOOKUP(VALUE(MID(AU183,3,1)), TxtPanelShape!$O$2:$P$50, 2, 0),"")),"")</f>
        <v/>
      </c>
      <c r="AY183" s="79" t="str">
        <f>IFERROR("; "&amp;VLOOKUP(VALUE(MID(AU183,4,1)), TxtPanelShape!$V$2:$W$50,2,0),"")</f>
        <v/>
      </c>
      <c r="AZ183" s="79" t="str">
        <f t="shared" si="37"/>
        <v/>
      </c>
      <c r="BA183" s="71"/>
      <c r="BB183" s="79" t="str">
        <f>IFERROR(IF(VALUE(MID(BA183,1,1))=1, VLOOKUP(VALUE(MID(BA183,1,1)), TxtPanelShape!$A$2:$C$50, 3, 0), (IF(VALUE(MID(BA183,1,1))&gt;=7, VLOOKUP(VALUE(MID(BA183,1,1)), TxtPanelShape!$A$2:$C$50, 3, 0),VLOOKUP(VALUE(MID(BA183,1,2)),TxtPanelShape!$A$2:$C$50,3,0)))), "")</f>
        <v/>
      </c>
      <c r="BC183" s="79" t="str">
        <f>IFERROR(IF(VALUE(MID(BA183,1,1))=1, ", "&amp;VLOOKUP(VALUE(MID(BA183,2,1)), TxtPanelShape!$H$2:$I$50, 2, 0), IF(VALUE(MID(BA183,1,1))&gt;=7, ", "&amp;VLOOKUP(VALUE(MID(BA183,2,1)), TxtPanelShape!$H$2:$I$50, 2, 0),"")), "")</f>
        <v/>
      </c>
      <c r="BD183" s="79" t="str">
        <f>IFERROR(IF(VALUE(MID(BA183,1,1))=1, ", "&amp;VLOOKUP(VALUE(MID(BA183,3,1)), TxtPanelShape!$O$2:$P$50, 2, 0), IF(VALUE(MID(BA183,1,1))&gt;=7, ", "&amp;VLOOKUP(VALUE(MID(BA183,3,1)), TxtPanelShape!$O$2:$P$50, 2, 0),"")),"")</f>
        <v/>
      </c>
      <c r="BE183" s="79" t="str">
        <f>IFERROR("; "&amp;VLOOKUP(VALUE(MID(BA183,4,1)), TxtPanelShape!$V$2:$W$50,2,0),"")</f>
        <v/>
      </c>
      <c r="BF183" s="79" t="str">
        <f t="shared" si="38"/>
        <v/>
      </c>
      <c r="BG183" s="71"/>
      <c r="BH183" s="79" t="str">
        <f>IFERROR(VLOOKUP(BG183, TxtPanelDefinition!$A$2:$B$50, 2, 0),"")</f>
        <v/>
      </c>
      <c r="BI183" s="71"/>
      <c r="BJ183" s="79" t="str">
        <f>IFERROR(VLOOKUP(BI183, TxtPanelDefinition!$A$2:$B$50, 2, 0),"")</f>
        <v/>
      </c>
      <c r="BK183" s="71"/>
      <c r="BL183" s="79" t="str">
        <f>IFERROR(VLOOKUP(BK183, InscrTechniques!$A$2:$B$50, 2, 0),"")</f>
        <v/>
      </c>
      <c r="BM183" s="71"/>
      <c r="BN183" s="79" t="str">
        <f>IFERROR(VLOOKUP(BM183, InscrTechniques!$A$2:$B$50, 2, 0),"")</f>
        <v/>
      </c>
      <c r="BO183" s="71"/>
      <c r="BP183" s="79" t="str">
        <f>IFERROR(VLOOKUP(BO183, InscrTechniques!$A$2:$B$50, 2, 0),"")</f>
        <v/>
      </c>
      <c r="BQ183" s="71"/>
      <c r="BR183" s="79" t="str">
        <f>IFERROR(VLOOKUP(BQ183, InscrTechniques!$A$2:$B$50, 2, 0),"")</f>
        <v/>
      </c>
      <c r="BS183" s="71"/>
      <c r="BT183" s="79" t="str">
        <f>IFERROR(VLOOKUP(BS183, InscrTechniques!$A$2:$B$50, 2, 0),"")</f>
        <v/>
      </c>
      <c r="BU183" s="71"/>
      <c r="BV183" s="79" t="str">
        <f>IFERROR(VLOOKUP(BU183, InscrTechniques!$A$2:$B$50, 2, 0),"")</f>
        <v/>
      </c>
      <c r="BW183" s="125"/>
      <c r="BX183" s="79" t="str">
        <f>IFERROR(VLOOKUP(BW183, InscrTechniques!$A$2:$B$50, 2, 0),"")</f>
        <v/>
      </c>
      <c r="BY183" s="125"/>
      <c r="BZ183" s="79" t="str">
        <f>IFERROR(VLOOKUP(BY183, InscrTechniques!$A$2:$B$50, 2, 0),"")</f>
        <v/>
      </c>
      <c r="CA183" s="74"/>
      <c r="CB183" s="114" t="str">
        <f>IFERROR(VLOOKUP(CA183, LetterStyle!$A$2:$B$50, 2, 0),"")</f>
        <v/>
      </c>
      <c r="CC183" s="74"/>
      <c r="CD183" s="114" t="str">
        <f>IFERROR(VLOOKUP(CC183, LetterStyle!$A$2:$B$50, 2, 0),"")</f>
        <v/>
      </c>
      <c r="CE183" s="74"/>
      <c r="CF183" s="114" t="str">
        <f>IFERROR(VLOOKUP(CE183, LetterStyle!$A$2:$B$50, 2, 0),"")</f>
        <v/>
      </c>
      <c r="CG183" s="74"/>
      <c r="CH183" s="79" t="str">
        <f>IFERROR(VLOOKUP(CG183, LetterStyle!$A$2:$B$50, 2, 0),"")</f>
        <v/>
      </c>
      <c r="CI183" s="71"/>
      <c r="CJ183" s="79" t="str">
        <f>IFERROR(VLOOKUP(CI183, DecMotifs!$A$1:$B$306, 2, 0),"")</f>
        <v/>
      </c>
      <c r="CK183" s="71"/>
      <c r="CL183" s="79" t="str">
        <f>IFERROR(VLOOKUP(CK183, DecMotifs!$A$1:$B$306, 2, 0),"")</f>
        <v/>
      </c>
      <c r="CM183" s="71"/>
      <c r="CN183" s="79" t="str">
        <f>IFERROR(VLOOKUP(CM183, DecMotifs!$A$1:$B$306, 2, 0),"")</f>
        <v/>
      </c>
      <c r="CO183" s="71"/>
      <c r="CP183" s="79" t="str">
        <f>IFERROR(VLOOKUP(CO183, MarginalDec!$A$2:$B$253, 2, 0),"")</f>
        <v/>
      </c>
      <c r="CQ183" s="71"/>
      <c r="CR183" s="79" t="str">
        <f>IFERROR(VLOOKUP(CQ183, MarginalDec!$A$2:$B$253, 2, 0),"")</f>
        <v/>
      </c>
      <c r="CS183" s="71"/>
      <c r="CT183" s="79" t="str">
        <f>IFERROR(VLOOKUP(CS183, MarginalDec!$A$2:$B$253, 2, 0),"")</f>
        <v/>
      </c>
      <c r="CU183" s="71"/>
      <c r="CV183" s="79" t="str">
        <f>IF(ISBLANK(CU183),"", IFERROR(VLOOKUP(CU183, Tooling!$A$2:$B$252, 2, 0),""))</f>
        <v/>
      </c>
      <c r="CW183" s="71"/>
      <c r="CX183" s="79" t="str">
        <f>IF(ISBLANK(CW183),"", IFERROR(VLOOKUP(CW183, Tooling!$A$2:$B$252, 2, 0),""))</f>
        <v/>
      </c>
      <c r="CY183" s="71"/>
      <c r="CZ183" s="79" t="str">
        <f>IF(ISBLANK(CY183),"", IFERROR(VLOOKUP(CY183, Repairs!$A$2:$B$252, 2, 0),""))</f>
        <v/>
      </c>
      <c r="DA183" s="77"/>
      <c r="DB183" s="71"/>
      <c r="DC183" s="79" t="str">
        <f>IFERROR(VLOOKUP(DB183, DatingReason!$A$2:$B$252, 2, 0),"")</f>
        <v/>
      </c>
      <c r="DD183" s="123" t="str">
        <f t="shared" si="39"/>
        <v/>
      </c>
      <c r="DF183" s="119" t="str">
        <f t="array" ref="DF183">IF(AND($B183&lt;&gt;"", $DE183&lt;&gt;"", $DE183&lt;&gt;"No"),MAX(IF($B183=PEOPLE!$B$4:$B$1000, PEOPLE!$Q$4:$Q$1000,""))+100,"")</f>
        <v/>
      </c>
      <c r="DG183" s="68"/>
      <c r="DH183" s="76">
        <f>COUNTIF(PEOPLE!B:B, MEMORIALS!B183)</f>
        <v>0</v>
      </c>
      <c r="DI183" s="82"/>
      <c r="DJ183" s="82"/>
      <c r="DK183" s="82"/>
      <c r="DL183" s="68"/>
      <c r="DM183" s="68"/>
      <c r="DN183" s="68"/>
      <c r="DO183" s="68"/>
      <c r="DP183" s="68"/>
    </row>
    <row r="184" spans="1:120" ht="15" customHeight="1" x14ac:dyDescent="0.25">
      <c r="A184" s="68"/>
      <c r="B184" s="69"/>
      <c r="C184" s="68"/>
      <c r="D184" s="68"/>
      <c r="E184" s="70" t="str">
        <f>IF(D184="","",VLOOKUP(D184,Denomination!$A$2:$B$50, 2, 0))</f>
        <v/>
      </c>
      <c r="F184" s="68"/>
      <c r="G184" s="71"/>
      <c r="H184" s="70" t="str">
        <f>IF(G184="","",VLOOKUP(G184,MCondition!$A$2:$B$50, 2, 0))</f>
        <v/>
      </c>
      <c r="I184" s="72"/>
      <c r="J184" s="71"/>
      <c r="K184" s="70" t="str">
        <f>IF(J184="","",VLOOKUP(J184,ICondition!$A$2:$B$50, 2, 0))</f>
        <v/>
      </c>
      <c r="L184" s="73"/>
      <c r="M184" s="73"/>
      <c r="N184" s="73"/>
      <c r="O184" s="73"/>
      <c r="P184" s="73"/>
      <c r="Q184" s="73"/>
      <c r="R184" s="78"/>
      <c r="S184" s="79" t="str">
        <f>IFERROR(VLOOKUP(R184,Material!$A$2:$B$59, 2, 0),"")</f>
        <v/>
      </c>
      <c r="T184" s="71"/>
      <c r="U184" s="79" t="str">
        <f>IFERROR(VLOOKUP(T184,Material!$A$2:$B$59, 2, 0),"")</f>
        <v/>
      </c>
      <c r="V184" s="71"/>
      <c r="W184" s="79" t="str">
        <f>IFERROR(VLOOKUP(V184,Material!$A$2:$B$59, 2, 0),"")</f>
        <v/>
      </c>
      <c r="X184" s="71"/>
      <c r="Y184" s="79" t="str">
        <f>IFERROR(VLOOKUP(X184,Material!$A$2:$B$59, 2, 0),"")</f>
        <v/>
      </c>
      <c r="Z184" s="71"/>
      <c r="AA184" s="79" t="str">
        <f>IFERROR(VLOOKUP(Z184,Material!$A$2:$B$59, 2, 0),"")</f>
        <v/>
      </c>
      <c r="AB184" s="74"/>
      <c r="AC184" s="75" t="e">
        <f t="shared" si="28"/>
        <v>#VALUE!</v>
      </c>
      <c r="AD184" s="75" t="e">
        <f t="shared" si="29"/>
        <v>#VALUE!</v>
      </c>
      <c r="AE184" s="75" t="e">
        <f t="shared" si="31"/>
        <v>#VALUE!</v>
      </c>
      <c r="AF184" s="75" t="e">
        <f t="shared" si="30"/>
        <v>#VALUE!</v>
      </c>
      <c r="AG184" s="75" t="e">
        <f t="shared" si="32"/>
        <v>#VALUE!</v>
      </c>
      <c r="AH184" s="75" t="e">
        <f t="shared" si="33"/>
        <v>#VALUE!</v>
      </c>
      <c r="AI184" s="75" t="e">
        <f t="shared" si="34"/>
        <v>#VALUE!</v>
      </c>
      <c r="AJ184" s="80" t="e">
        <f t="shared" si="35"/>
        <v>#VALUE!</v>
      </c>
      <c r="AK184" s="79" t="str">
        <f>(IFERROR(VLOOKUP(AB184,Categories!$A$2:$B$20,2,1),""))</f>
        <v/>
      </c>
      <c r="AL184" s="79" t="str">
        <f ca="1">IFERROR(VLOOKUP((HLOOKUP((VLOOKUP($AB184,Categories!$A$2:$F$20,3,1)), $AB$3:$AJ184, (ROW()-ROW($AB$3)+1), 0)), INDIRECT(VLOOKUP($AB184,Categories!$A$2:$F$20,6,1)),2,0),AK184)</f>
        <v/>
      </c>
      <c r="AM184" s="79" t="str">
        <f ca="1">IFERROR(VLOOKUP((HLOOKUP((VLOOKUP($AB184,Categories!$A$2:$F$20,4,1)),$AB$3:$AJ184,(ROW()-ROW($AB$3)+1),0)),INDIRECT(VLOOKUP($AB184,Categories!$A$2:$H$20,7,1)),2,0),"")</f>
        <v/>
      </c>
      <c r="AN184" s="79" t="str">
        <f ca="1">IFERROR(VLOOKUP((HLOOKUP((VLOOKUP($AB184,Categories!$A$2:$F$20,5,1)), $AB$3:$AJ184, (ROW()-ROW($AB$3)+1), 0)), INDIRECT(VLOOKUP($AB184,Categories!$A$2:$H$20,8,1)),2,0),"")</f>
        <v/>
      </c>
      <c r="AO184" s="79" t="str">
        <f t="shared" ca="1" si="36"/>
        <v/>
      </c>
      <c r="AP184" s="81"/>
      <c r="AQ184" s="70" t="str">
        <f>IFERROR(VLOOKUP(VALUE(MID(AP184,1,1)),AdditionalElements!$A$2:$B$50,2,0),"")</f>
        <v/>
      </c>
      <c r="AR184" s="70" t="str">
        <f>IFERROR(VLOOKUP(VALUE(MID(AP184,2,1)),AdditionalElements!$H$2:$I$50,2,0),"")</f>
        <v/>
      </c>
      <c r="AS184" s="70" t="str">
        <f>IFERROR(VLOOKUP(VALUE(MID(AP184,3,1)),AdditionalElements!$O$2:$P$50,2,0),"")</f>
        <v/>
      </c>
      <c r="AT184" s="70" t="str">
        <f>IFERROR(VLOOKUP(VALUE(MID(AP184,4,1)),AdditionalElements!$V$2:$W$50,2,0),"")</f>
        <v/>
      </c>
      <c r="AU184" s="71"/>
      <c r="AV184" s="79" t="str">
        <f>IFERROR(IF(VALUE(MID(AU184,1,1))=1, VLOOKUP(VALUE(MID(AU184,1,1)), TxtPanelShape!$A$2:$C$50, 3, 0), (IF(VALUE(MID(AU184,1,1))&gt;=7, VLOOKUP(VALUE(MID(AU184,1,1)), TxtPanelShape!$A$2:$C$50, 3, 0),VLOOKUP(VALUE(MID(AU184,1,2)),TxtPanelShape!$A$2:$C$50,3,0)))), "")</f>
        <v/>
      </c>
      <c r="AW184" s="79" t="str">
        <f>IFERROR(IF(VALUE(MID(AU184,1,1))=1, ", "&amp;VLOOKUP(VALUE(MID(AU184,2,1)), TxtPanelShape!$H$2:$I$50, 2, 0), IF(VALUE(MID(AU184,1,1))&gt;=7, ", "&amp;VLOOKUP(VALUE(MID(AU184,2,1)), TxtPanelShape!$H$2:$I$50, 2, 0),"")), "")</f>
        <v/>
      </c>
      <c r="AX184" s="79" t="str">
        <f>IFERROR(IF(VALUE(MID(AU184,1,1))=1, ", "&amp;VLOOKUP(VALUE(MID(AU184,3,1)), TxtPanelShape!$O$2:$P$50, 2, 0), IF(VALUE(MID(AU184,1,1))&gt;=7, ", "&amp;VLOOKUP(VALUE(MID(AU184,3,1)), TxtPanelShape!$O$2:$P$50, 2, 0),"")),"")</f>
        <v/>
      </c>
      <c r="AY184" s="79" t="str">
        <f>IFERROR("; "&amp;VLOOKUP(VALUE(MID(AU184,4,1)), TxtPanelShape!$V$2:$W$50,2,0),"")</f>
        <v/>
      </c>
      <c r="AZ184" s="79" t="str">
        <f t="shared" si="37"/>
        <v/>
      </c>
      <c r="BA184" s="71"/>
      <c r="BB184" s="79" t="str">
        <f>IFERROR(IF(VALUE(MID(BA184,1,1))=1, VLOOKUP(VALUE(MID(BA184,1,1)), TxtPanelShape!$A$2:$C$50, 3, 0), (IF(VALUE(MID(BA184,1,1))&gt;=7, VLOOKUP(VALUE(MID(BA184,1,1)), TxtPanelShape!$A$2:$C$50, 3, 0),VLOOKUP(VALUE(MID(BA184,1,2)),TxtPanelShape!$A$2:$C$50,3,0)))), "")</f>
        <v/>
      </c>
      <c r="BC184" s="79" t="str">
        <f>IFERROR(IF(VALUE(MID(BA184,1,1))=1, ", "&amp;VLOOKUP(VALUE(MID(BA184,2,1)), TxtPanelShape!$H$2:$I$50, 2, 0), IF(VALUE(MID(BA184,1,1))&gt;=7, ", "&amp;VLOOKUP(VALUE(MID(BA184,2,1)), TxtPanelShape!$H$2:$I$50, 2, 0),"")), "")</f>
        <v/>
      </c>
      <c r="BD184" s="79" t="str">
        <f>IFERROR(IF(VALUE(MID(BA184,1,1))=1, ", "&amp;VLOOKUP(VALUE(MID(BA184,3,1)), TxtPanelShape!$O$2:$P$50, 2, 0), IF(VALUE(MID(BA184,1,1))&gt;=7, ", "&amp;VLOOKUP(VALUE(MID(BA184,3,1)), TxtPanelShape!$O$2:$P$50, 2, 0),"")),"")</f>
        <v/>
      </c>
      <c r="BE184" s="79" t="str">
        <f>IFERROR("; "&amp;VLOOKUP(VALUE(MID(BA184,4,1)), TxtPanelShape!$V$2:$W$50,2,0),"")</f>
        <v/>
      </c>
      <c r="BF184" s="79" t="str">
        <f t="shared" si="38"/>
        <v/>
      </c>
      <c r="BG184" s="71"/>
      <c r="BH184" s="79" t="str">
        <f>IFERROR(VLOOKUP(BG184, TxtPanelDefinition!$A$2:$B$50, 2, 0),"")</f>
        <v/>
      </c>
      <c r="BI184" s="71"/>
      <c r="BJ184" s="79" t="str">
        <f>IFERROR(VLOOKUP(BI184, TxtPanelDefinition!$A$2:$B$50, 2, 0),"")</f>
        <v/>
      </c>
      <c r="BK184" s="71"/>
      <c r="BL184" s="79" t="str">
        <f>IFERROR(VLOOKUP(BK184, InscrTechniques!$A$2:$B$50, 2, 0),"")</f>
        <v/>
      </c>
      <c r="BM184" s="71"/>
      <c r="BN184" s="79" t="str">
        <f>IFERROR(VLOOKUP(BM184, InscrTechniques!$A$2:$B$50, 2, 0),"")</f>
        <v/>
      </c>
      <c r="BO184" s="71"/>
      <c r="BP184" s="79" t="str">
        <f>IFERROR(VLOOKUP(BO184, InscrTechniques!$A$2:$B$50, 2, 0),"")</f>
        <v/>
      </c>
      <c r="BQ184" s="71"/>
      <c r="BR184" s="79" t="str">
        <f>IFERROR(VLOOKUP(BQ184, InscrTechniques!$A$2:$B$50, 2, 0),"")</f>
        <v/>
      </c>
      <c r="BS184" s="71"/>
      <c r="BT184" s="79" t="str">
        <f>IFERROR(VLOOKUP(BS184, InscrTechniques!$A$2:$B$50, 2, 0),"")</f>
        <v/>
      </c>
      <c r="BU184" s="71"/>
      <c r="BV184" s="79" t="str">
        <f>IFERROR(VLOOKUP(BU184, InscrTechniques!$A$2:$B$50, 2, 0),"")</f>
        <v/>
      </c>
      <c r="BW184" s="125"/>
      <c r="BX184" s="79" t="str">
        <f>IFERROR(VLOOKUP(BW184, InscrTechniques!$A$2:$B$50, 2, 0),"")</f>
        <v/>
      </c>
      <c r="BY184" s="125"/>
      <c r="BZ184" s="79" t="str">
        <f>IFERROR(VLOOKUP(BY184, InscrTechniques!$A$2:$B$50, 2, 0),"")</f>
        <v/>
      </c>
      <c r="CA184" s="74"/>
      <c r="CB184" s="114" t="str">
        <f>IFERROR(VLOOKUP(CA184, LetterStyle!$A$2:$B$50, 2, 0),"")</f>
        <v/>
      </c>
      <c r="CC184" s="74"/>
      <c r="CD184" s="114" t="str">
        <f>IFERROR(VLOOKUP(CC184, LetterStyle!$A$2:$B$50, 2, 0),"")</f>
        <v/>
      </c>
      <c r="CE184" s="74"/>
      <c r="CF184" s="114" t="str">
        <f>IFERROR(VLOOKUP(CE184, LetterStyle!$A$2:$B$50, 2, 0),"")</f>
        <v/>
      </c>
      <c r="CG184" s="74"/>
      <c r="CH184" s="79" t="str">
        <f>IFERROR(VLOOKUP(CG184, LetterStyle!$A$2:$B$50, 2, 0),"")</f>
        <v/>
      </c>
      <c r="CI184" s="71"/>
      <c r="CJ184" s="79" t="str">
        <f>IFERROR(VLOOKUP(CI184, DecMotifs!$A$1:$B$306, 2, 0),"")</f>
        <v/>
      </c>
      <c r="CK184" s="71"/>
      <c r="CL184" s="79" t="str">
        <f>IFERROR(VLOOKUP(CK184, DecMotifs!$A$1:$B$306, 2, 0),"")</f>
        <v/>
      </c>
      <c r="CM184" s="71"/>
      <c r="CN184" s="79" t="str">
        <f>IFERROR(VLOOKUP(CM184, DecMotifs!$A$1:$B$306, 2, 0),"")</f>
        <v/>
      </c>
      <c r="CO184" s="71"/>
      <c r="CP184" s="79" t="str">
        <f>IFERROR(VLOOKUP(CO184, MarginalDec!$A$2:$B$253, 2, 0),"")</f>
        <v/>
      </c>
      <c r="CQ184" s="71"/>
      <c r="CR184" s="79" t="str">
        <f>IFERROR(VLOOKUP(CQ184, MarginalDec!$A$2:$B$253, 2, 0),"")</f>
        <v/>
      </c>
      <c r="CS184" s="71"/>
      <c r="CT184" s="79" t="str">
        <f>IFERROR(VLOOKUP(CS184, MarginalDec!$A$2:$B$253, 2, 0),"")</f>
        <v/>
      </c>
      <c r="CU184" s="71"/>
      <c r="CV184" s="79" t="str">
        <f>IF(ISBLANK(CU184),"", IFERROR(VLOOKUP(CU184, Tooling!$A$2:$B$252, 2, 0),""))</f>
        <v/>
      </c>
      <c r="CW184" s="71"/>
      <c r="CX184" s="79" t="str">
        <f>IF(ISBLANK(CW184),"", IFERROR(VLOOKUP(CW184, Tooling!$A$2:$B$252, 2, 0),""))</f>
        <v/>
      </c>
      <c r="CY184" s="71"/>
      <c r="CZ184" s="79" t="str">
        <f>IF(ISBLANK(CY184),"", IFERROR(VLOOKUP(CY184, Repairs!$A$2:$B$252, 2, 0),""))</f>
        <v/>
      </c>
      <c r="DA184" s="77"/>
      <c r="DB184" s="71"/>
      <c r="DC184" s="79" t="str">
        <f>IFERROR(VLOOKUP(DB184, DatingReason!$A$2:$B$252, 2, 0),"")</f>
        <v/>
      </c>
      <c r="DD184" s="123" t="str">
        <f t="shared" si="39"/>
        <v/>
      </c>
      <c r="DF184" s="119" t="str">
        <f t="array" ref="DF184">IF(AND($B184&lt;&gt;"", $DE184&lt;&gt;"", $DE184&lt;&gt;"No"),MAX(IF($B184=PEOPLE!$B$4:$B$1000, PEOPLE!$Q$4:$Q$1000,""))+100,"")</f>
        <v/>
      </c>
      <c r="DG184" s="68"/>
      <c r="DH184" s="76">
        <f>COUNTIF(PEOPLE!B:B, MEMORIALS!B184)</f>
        <v>0</v>
      </c>
      <c r="DI184" s="82"/>
      <c r="DJ184" s="82"/>
      <c r="DK184" s="82"/>
      <c r="DL184" s="68"/>
      <c r="DM184" s="68"/>
      <c r="DN184" s="68"/>
      <c r="DO184" s="68"/>
      <c r="DP184" s="68"/>
    </row>
    <row r="185" spans="1:120" ht="15" customHeight="1" x14ac:dyDescent="0.25">
      <c r="A185" s="68"/>
      <c r="B185" s="69"/>
      <c r="C185" s="68"/>
      <c r="D185" s="68"/>
      <c r="E185" s="70" t="str">
        <f>IF(D185="","",VLOOKUP(D185,Denomination!$A$2:$B$50, 2, 0))</f>
        <v/>
      </c>
      <c r="F185" s="68"/>
      <c r="G185" s="71"/>
      <c r="H185" s="70" t="str">
        <f>IF(G185="","",VLOOKUP(G185,MCondition!$A$2:$B$50, 2, 0))</f>
        <v/>
      </c>
      <c r="I185" s="72"/>
      <c r="J185" s="71"/>
      <c r="K185" s="70" t="str">
        <f>IF(J185="","",VLOOKUP(J185,ICondition!$A$2:$B$50, 2, 0))</f>
        <v/>
      </c>
      <c r="L185" s="73"/>
      <c r="M185" s="73"/>
      <c r="N185" s="73"/>
      <c r="O185" s="73"/>
      <c r="P185" s="73"/>
      <c r="Q185" s="73"/>
      <c r="R185" s="78"/>
      <c r="S185" s="79" t="str">
        <f>IFERROR(VLOOKUP(R185,Material!$A$2:$B$59, 2, 0),"")</f>
        <v/>
      </c>
      <c r="T185" s="71"/>
      <c r="U185" s="79" t="str">
        <f>IFERROR(VLOOKUP(T185,Material!$A$2:$B$59, 2, 0),"")</f>
        <v/>
      </c>
      <c r="V185" s="71"/>
      <c r="W185" s="79" t="str">
        <f>IFERROR(VLOOKUP(V185,Material!$A$2:$B$59, 2, 0),"")</f>
        <v/>
      </c>
      <c r="X185" s="71"/>
      <c r="Y185" s="79" t="str">
        <f>IFERROR(VLOOKUP(X185,Material!$A$2:$B$59, 2, 0),"")</f>
        <v/>
      </c>
      <c r="Z185" s="71"/>
      <c r="AA185" s="79" t="str">
        <f>IFERROR(VLOOKUP(Z185,Material!$A$2:$B$59, 2, 0),"")</f>
        <v/>
      </c>
      <c r="AB185" s="74"/>
      <c r="AC185" s="75" t="e">
        <f t="shared" si="28"/>
        <v>#VALUE!</v>
      </c>
      <c r="AD185" s="75" t="e">
        <f t="shared" si="29"/>
        <v>#VALUE!</v>
      </c>
      <c r="AE185" s="75" t="e">
        <f t="shared" si="31"/>
        <v>#VALUE!</v>
      </c>
      <c r="AF185" s="75" t="e">
        <f t="shared" si="30"/>
        <v>#VALUE!</v>
      </c>
      <c r="AG185" s="75" t="e">
        <f t="shared" si="32"/>
        <v>#VALUE!</v>
      </c>
      <c r="AH185" s="75" t="e">
        <f t="shared" si="33"/>
        <v>#VALUE!</v>
      </c>
      <c r="AI185" s="75" t="e">
        <f t="shared" si="34"/>
        <v>#VALUE!</v>
      </c>
      <c r="AJ185" s="80" t="e">
        <f t="shared" si="35"/>
        <v>#VALUE!</v>
      </c>
      <c r="AK185" s="79" t="str">
        <f>(IFERROR(VLOOKUP(AB185,Categories!$A$2:$B$20,2,1),""))</f>
        <v/>
      </c>
      <c r="AL185" s="79" t="str">
        <f ca="1">IFERROR(VLOOKUP((HLOOKUP((VLOOKUP($AB185,Categories!$A$2:$F$20,3,1)), $AB$3:$AJ185, (ROW()-ROW($AB$3)+1), 0)), INDIRECT(VLOOKUP($AB185,Categories!$A$2:$F$20,6,1)),2,0),AK185)</f>
        <v/>
      </c>
      <c r="AM185" s="79" t="str">
        <f ca="1">IFERROR(VLOOKUP((HLOOKUP((VLOOKUP($AB185,Categories!$A$2:$F$20,4,1)),$AB$3:$AJ185,(ROW()-ROW($AB$3)+1),0)),INDIRECT(VLOOKUP($AB185,Categories!$A$2:$H$20,7,1)),2,0),"")</f>
        <v/>
      </c>
      <c r="AN185" s="79" t="str">
        <f ca="1">IFERROR(VLOOKUP((HLOOKUP((VLOOKUP($AB185,Categories!$A$2:$F$20,5,1)), $AB$3:$AJ185, (ROW()-ROW($AB$3)+1), 0)), INDIRECT(VLOOKUP($AB185,Categories!$A$2:$H$20,8,1)),2,0),"")</f>
        <v/>
      </c>
      <c r="AO185" s="79" t="str">
        <f t="shared" ca="1" si="36"/>
        <v/>
      </c>
      <c r="AP185" s="81"/>
      <c r="AQ185" s="70" t="str">
        <f>IFERROR(VLOOKUP(VALUE(MID(AP185,1,1)),AdditionalElements!$A$2:$B$50,2,0),"")</f>
        <v/>
      </c>
      <c r="AR185" s="70" t="str">
        <f>IFERROR(VLOOKUP(VALUE(MID(AP185,2,1)),AdditionalElements!$H$2:$I$50,2,0),"")</f>
        <v/>
      </c>
      <c r="AS185" s="70" t="str">
        <f>IFERROR(VLOOKUP(VALUE(MID(AP185,3,1)),AdditionalElements!$O$2:$P$50,2,0),"")</f>
        <v/>
      </c>
      <c r="AT185" s="70" t="str">
        <f>IFERROR(VLOOKUP(VALUE(MID(AP185,4,1)),AdditionalElements!$V$2:$W$50,2,0),"")</f>
        <v/>
      </c>
      <c r="AU185" s="71"/>
      <c r="AV185" s="79" t="str">
        <f>IFERROR(IF(VALUE(MID(AU185,1,1))=1, VLOOKUP(VALUE(MID(AU185,1,1)), TxtPanelShape!$A$2:$C$50, 3, 0), (IF(VALUE(MID(AU185,1,1))&gt;=7, VLOOKUP(VALUE(MID(AU185,1,1)), TxtPanelShape!$A$2:$C$50, 3, 0),VLOOKUP(VALUE(MID(AU185,1,2)),TxtPanelShape!$A$2:$C$50,3,0)))), "")</f>
        <v/>
      </c>
      <c r="AW185" s="79" t="str">
        <f>IFERROR(IF(VALUE(MID(AU185,1,1))=1, ", "&amp;VLOOKUP(VALUE(MID(AU185,2,1)), TxtPanelShape!$H$2:$I$50, 2, 0), IF(VALUE(MID(AU185,1,1))&gt;=7, ", "&amp;VLOOKUP(VALUE(MID(AU185,2,1)), TxtPanelShape!$H$2:$I$50, 2, 0),"")), "")</f>
        <v/>
      </c>
      <c r="AX185" s="79" t="str">
        <f>IFERROR(IF(VALUE(MID(AU185,1,1))=1, ", "&amp;VLOOKUP(VALUE(MID(AU185,3,1)), TxtPanelShape!$O$2:$P$50, 2, 0), IF(VALUE(MID(AU185,1,1))&gt;=7, ", "&amp;VLOOKUP(VALUE(MID(AU185,3,1)), TxtPanelShape!$O$2:$P$50, 2, 0),"")),"")</f>
        <v/>
      </c>
      <c r="AY185" s="79" t="str">
        <f>IFERROR("; "&amp;VLOOKUP(VALUE(MID(AU185,4,1)), TxtPanelShape!$V$2:$W$50,2,0),"")</f>
        <v/>
      </c>
      <c r="AZ185" s="79" t="str">
        <f t="shared" si="37"/>
        <v/>
      </c>
      <c r="BA185" s="71"/>
      <c r="BB185" s="79" t="str">
        <f>IFERROR(IF(VALUE(MID(BA185,1,1))=1, VLOOKUP(VALUE(MID(BA185,1,1)), TxtPanelShape!$A$2:$C$50, 3, 0), (IF(VALUE(MID(BA185,1,1))&gt;=7, VLOOKUP(VALUE(MID(BA185,1,1)), TxtPanelShape!$A$2:$C$50, 3, 0),VLOOKUP(VALUE(MID(BA185,1,2)),TxtPanelShape!$A$2:$C$50,3,0)))), "")</f>
        <v/>
      </c>
      <c r="BC185" s="79" t="str">
        <f>IFERROR(IF(VALUE(MID(BA185,1,1))=1, ", "&amp;VLOOKUP(VALUE(MID(BA185,2,1)), TxtPanelShape!$H$2:$I$50, 2, 0), IF(VALUE(MID(BA185,1,1))&gt;=7, ", "&amp;VLOOKUP(VALUE(MID(BA185,2,1)), TxtPanelShape!$H$2:$I$50, 2, 0),"")), "")</f>
        <v/>
      </c>
      <c r="BD185" s="79" t="str">
        <f>IFERROR(IF(VALUE(MID(BA185,1,1))=1, ", "&amp;VLOOKUP(VALUE(MID(BA185,3,1)), TxtPanelShape!$O$2:$P$50, 2, 0), IF(VALUE(MID(BA185,1,1))&gt;=7, ", "&amp;VLOOKUP(VALUE(MID(BA185,3,1)), TxtPanelShape!$O$2:$P$50, 2, 0),"")),"")</f>
        <v/>
      </c>
      <c r="BE185" s="79" t="str">
        <f>IFERROR("; "&amp;VLOOKUP(VALUE(MID(BA185,4,1)), TxtPanelShape!$V$2:$W$50,2,0),"")</f>
        <v/>
      </c>
      <c r="BF185" s="79" t="str">
        <f t="shared" si="38"/>
        <v/>
      </c>
      <c r="BG185" s="71"/>
      <c r="BH185" s="79" t="str">
        <f>IFERROR(VLOOKUP(BG185, TxtPanelDefinition!$A$2:$B$50, 2, 0),"")</f>
        <v/>
      </c>
      <c r="BI185" s="71"/>
      <c r="BJ185" s="79" t="str">
        <f>IFERROR(VLOOKUP(BI185, TxtPanelDefinition!$A$2:$B$50, 2, 0),"")</f>
        <v/>
      </c>
      <c r="BK185" s="71"/>
      <c r="BL185" s="79" t="str">
        <f>IFERROR(VLOOKUP(BK185, InscrTechniques!$A$2:$B$50, 2, 0),"")</f>
        <v/>
      </c>
      <c r="BM185" s="71"/>
      <c r="BN185" s="79" t="str">
        <f>IFERROR(VLOOKUP(BM185, InscrTechniques!$A$2:$B$50, 2, 0),"")</f>
        <v/>
      </c>
      <c r="BO185" s="71"/>
      <c r="BP185" s="79" t="str">
        <f>IFERROR(VLOOKUP(BO185, InscrTechniques!$A$2:$B$50, 2, 0),"")</f>
        <v/>
      </c>
      <c r="BQ185" s="71"/>
      <c r="BR185" s="79" t="str">
        <f>IFERROR(VLOOKUP(BQ185, InscrTechniques!$A$2:$B$50, 2, 0),"")</f>
        <v/>
      </c>
      <c r="BS185" s="71"/>
      <c r="BT185" s="79" t="str">
        <f>IFERROR(VLOOKUP(BS185, InscrTechniques!$A$2:$B$50, 2, 0),"")</f>
        <v/>
      </c>
      <c r="BU185" s="71"/>
      <c r="BV185" s="79" t="str">
        <f>IFERROR(VLOOKUP(BU185, InscrTechniques!$A$2:$B$50, 2, 0),"")</f>
        <v/>
      </c>
      <c r="BW185" s="125"/>
      <c r="BX185" s="79" t="str">
        <f>IFERROR(VLOOKUP(BW185, InscrTechniques!$A$2:$B$50, 2, 0),"")</f>
        <v/>
      </c>
      <c r="BY185" s="125"/>
      <c r="BZ185" s="79" t="str">
        <f>IFERROR(VLOOKUP(BY185, InscrTechniques!$A$2:$B$50, 2, 0),"")</f>
        <v/>
      </c>
      <c r="CA185" s="74"/>
      <c r="CB185" s="114" t="str">
        <f>IFERROR(VLOOKUP(CA185, LetterStyle!$A$2:$B$50, 2, 0),"")</f>
        <v/>
      </c>
      <c r="CC185" s="74"/>
      <c r="CD185" s="114" t="str">
        <f>IFERROR(VLOOKUP(CC185, LetterStyle!$A$2:$B$50, 2, 0),"")</f>
        <v/>
      </c>
      <c r="CE185" s="74"/>
      <c r="CF185" s="114" t="str">
        <f>IFERROR(VLOOKUP(CE185, LetterStyle!$A$2:$B$50, 2, 0),"")</f>
        <v/>
      </c>
      <c r="CG185" s="74"/>
      <c r="CH185" s="79" t="str">
        <f>IFERROR(VLOOKUP(CG185, LetterStyle!$A$2:$B$50, 2, 0),"")</f>
        <v/>
      </c>
      <c r="CI185" s="71"/>
      <c r="CJ185" s="79" t="str">
        <f>IFERROR(VLOOKUP(CI185, DecMotifs!$A$1:$B$306, 2, 0),"")</f>
        <v/>
      </c>
      <c r="CK185" s="71"/>
      <c r="CL185" s="79" t="str">
        <f>IFERROR(VLOOKUP(CK185, DecMotifs!$A$1:$B$306, 2, 0),"")</f>
        <v/>
      </c>
      <c r="CM185" s="71"/>
      <c r="CN185" s="79" t="str">
        <f>IFERROR(VLOOKUP(CM185, DecMotifs!$A$1:$B$306, 2, 0),"")</f>
        <v/>
      </c>
      <c r="CO185" s="71"/>
      <c r="CP185" s="79" t="str">
        <f>IFERROR(VLOOKUP(CO185, MarginalDec!$A$2:$B$253, 2, 0),"")</f>
        <v/>
      </c>
      <c r="CQ185" s="71"/>
      <c r="CR185" s="79" t="str">
        <f>IFERROR(VLOOKUP(CQ185, MarginalDec!$A$2:$B$253, 2, 0),"")</f>
        <v/>
      </c>
      <c r="CS185" s="71"/>
      <c r="CT185" s="79" t="str">
        <f>IFERROR(VLOOKUP(CS185, MarginalDec!$A$2:$B$253, 2, 0),"")</f>
        <v/>
      </c>
      <c r="CU185" s="71"/>
      <c r="CV185" s="79" t="str">
        <f>IF(ISBLANK(CU185),"", IFERROR(VLOOKUP(CU185, Tooling!$A$2:$B$252, 2, 0),""))</f>
        <v/>
      </c>
      <c r="CW185" s="71"/>
      <c r="CX185" s="79" t="str">
        <f>IF(ISBLANK(CW185),"", IFERROR(VLOOKUP(CW185, Tooling!$A$2:$B$252, 2, 0),""))</f>
        <v/>
      </c>
      <c r="CY185" s="71"/>
      <c r="CZ185" s="79" t="str">
        <f>IF(ISBLANK(CY185),"", IFERROR(VLOOKUP(CY185, Repairs!$A$2:$B$252, 2, 0),""))</f>
        <v/>
      </c>
      <c r="DA185" s="77"/>
      <c r="DB185" s="71"/>
      <c r="DC185" s="79" t="str">
        <f>IFERROR(VLOOKUP(DB185, DatingReason!$A$2:$B$252, 2, 0),"")</f>
        <v/>
      </c>
      <c r="DD185" s="123" t="str">
        <f t="shared" si="39"/>
        <v/>
      </c>
      <c r="DF185" s="119" t="str">
        <f t="array" ref="DF185">IF(AND($B185&lt;&gt;"", $DE185&lt;&gt;"", $DE185&lt;&gt;"No"),MAX(IF($B185=PEOPLE!$B$4:$B$1000, PEOPLE!$Q$4:$Q$1000,""))+100,"")</f>
        <v/>
      </c>
      <c r="DG185" s="68"/>
      <c r="DH185" s="76">
        <f>COUNTIF(PEOPLE!B:B, MEMORIALS!B185)</f>
        <v>0</v>
      </c>
      <c r="DI185" s="82"/>
      <c r="DJ185" s="82"/>
      <c r="DK185" s="82"/>
      <c r="DL185" s="68"/>
      <c r="DM185" s="68"/>
      <c r="DN185" s="68"/>
      <c r="DO185" s="68"/>
      <c r="DP185" s="68"/>
    </row>
    <row r="186" spans="1:120" ht="15" customHeight="1" x14ac:dyDescent="0.25">
      <c r="A186" s="68"/>
      <c r="B186" s="69"/>
      <c r="C186" s="68"/>
      <c r="D186" s="68"/>
      <c r="E186" s="70" t="str">
        <f>IF(D186="","",VLOOKUP(D186,Denomination!$A$2:$B$50, 2, 0))</f>
        <v/>
      </c>
      <c r="F186" s="68"/>
      <c r="G186" s="71"/>
      <c r="H186" s="70" t="str">
        <f>IF(G186="","",VLOOKUP(G186,MCondition!$A$2:$B$50, 2, 0))</f>
        <v/>
      </c>
      <c r="I186" s="72"/>
      <c r="J186" s="71"/>
      <c r="K186" s="70" t="str">
        <f>IF(J186="","",VLOOKUP(J186,ICondition!$A$2:$B$50, 2, 0))</f>
        <v/>
      </c>
      <c r="L186" s="73"/>
      <c r="M186" s="73"/>
      <c r="N186" s="73"/>
      <c r="O186" s="73"/>
      <c r="P186" s="73"/>
      <c r="Q186" s="73"/>
      <c r="R186" s="78"/>
      <c r="S186" s="79" t="str">
        <f>IFERROR(VLOOKUP(R186,Material!$A$2:$B$59, 2, 0),"")</f>
        <v/>
      </c>
      <c r="T186" s="71"/>
      <c r="U186" s="79" t="str">
        <f>IFERROR(VLOOKUP(T186,Material!$A$2:$B$59, 2, 0),"")</f>
        <v/>
      </c>
      <c r="V186" s="71"/>
      <c r="W186" s="79" t="str">
        <f>IFERROR(VLOOKUP(V186,Material!$A$2:$B$59, 2, 0),"")</f>
        <v/>
      </c>
      <c r="X186" s="71"/>
      <c r="Y186" s="79" t="str">
        <f>IFERROR(VLOOKUP(X186,Material!$A$2:$B$59, 2, 0),"")</f>
        <v/>
      </c>
      <c r="Z186" s="71"/>
      <c r="AA186" s="79" t="str">
        <f>IFERROR(VLOOKUP(Z186,Material!$A$2:$B$59, 2, 0),"")</f>
        <v/>
      </c>
      <c r="AB186" s="74"/>
      <c r="AC186" s="75" t="e">
        <f t="shared" si="28"/>
        <v>#VALUE!</v>
      </c>
      <c r="AD186" s="75" t="e">
        <f t="shared" si="29"/>
        <v>#VALUE!</v>
      </c>
      <c r="AE186" s="75" t="e">
        <f t="shared" si="31"/>
        <v>#VALUE!</v>
      </c>
      <c r="AF186" s="75" t="e">
        <f t="shared" si="30"/>
        <v>#VALUE!</v>
      </c>
      <c r="AG186" s="75" t="e">
        <f t="shared" si="32"/>
        <v>#VALUE!</v>
      </c>
      <c r="AH186" s="75" t="e">
        <f t="shared" si="33"/>
        <v>#VALUE!</v>
      </c>
      <c r="AI186" s="75" t="e">
        <f t="shared" si="34"/>
        <v>#VALUE!</v>
      </c>
      <c r="AJ186" s="80" t="e">
        <f t="shared" si="35"/>
        <v>#VALUE!</v>
      </c>
      <c r="AK186" s="79" t="str">
        <f>(IFERROR(VLOOKUP(AB186,Categories!$A$2:$B$20,2,1),""))</f>
        <v/>
      </c>
      <c r="AL186" s="79" t="str">
        <f ca="1">IFERROR(VLOOKUP((HLOOKUP((VLOOKUP($AB186,Categories!$A$2:$F$20,3,1)), $AB$3:$AJ186, (ROW()-ROW($AB$3)+1), 0)), INDIRECT(VLOOKUP($AB186,Categories!$A$2:$F$20,6,1)),2,0),AK186)</f>
        <v/>
      </c>
      <c r="AM186" s="79" t="str">
        <f ca="1">IFERROR(VLOOKUP((HLOOKUP((VLOOKUP($AB186,Categories!$A$2:$F$20,4,1)),$AB$3:$AJ186,(ROW()-ROW($AB$3)+1),0)),INDIRECT(VLOOKUP($AB186,Categories!$A$2:$H$20,7,1)),2,0),"")</f>
        <v/>
      </c>
      <c r="AN186" s="79" t="str">
        <f ca="1">IFERROR(VLOOKUP((HLOOKUP((VLOOKUP($AB186,Categories!$A$2:$F$20,5,1)), $AB$3:$AJ186, (ROW()-ROW($AB$3)+1), 0)), INDIRECT(VLOOKUP($AB186,Categories!$A$2:$H$20,8,1)),2,0),"")</f>
        <v/>
      </c>
      <c r="AO186" s="79" t="str">
        <f t="shared" ca="1" si="36"/>
        <v/>
      </c>
      <c r="AP186" s="81"/>
      <c r="AQ186" s="70" t="str">
        <f>IFERROR(VLOOKUP(VALUE(MID(AP186,1,1)),AdditionalElements!$A$2:$B$50,2,0),"")</f>
        <v/>
      </c>
      <c r="AR186" s="70" t="str">
        <f>IFERROR(VLOOKUP(VALUE(MID(AP186,2,1)),AdditionalElements!$H$2:$I$50,2,0),"")</f>
        <v/>
      </c>
      <c r="AS186" s="70" t="str">
        <f>IFERROR(VLOOKUP(VALUE(MID(AP186,3,1)),AdditionalElements!$O$2:$P$50,2,0),"")</f>
        <v/>
      </c>
      <c r="AT186" s="70" t="str">
        <f>IFERROR(VLOOKUP(VALUE(MID(AP186,4,1)),AdditionalElements!$V$2:$W$50,2,0),"")</f>
        <v/>
      </c>
      <c r="AU186" s="71"/>
      <c r="AV186" s="79" t="str">
        <f>IFERROR(IF(VALUE(MID(AU186,1,1))=1, VLOOKUP(VALUE(MID(AU186,1,1)), TxtPanelShape!$A$2:$C$50, 3, 0), (IF(VALUE(MID(AU186,1,1))&gt;=7, VLOOKUP(VALUE(MID(AU186,1,1)), TxtPanelShape!$A$2:$C$50, 3, 0),VLOOKUP(VALUE(MID(AU186,1,2)),TxtPanelShape!$A$2:$C$50,3,0)))), "")</f>
        <v/>
      </c>
      <c r="AW186" s="79" t="str">
        <f>IFERROR(IF(VALUE(MID(AU186,1,1))=1, ", "&amp;VLOOKUP(VALUE(MID(AU186,2,1)), TxtPanelShape!$H$2:$I$50, 2, 0), IF(VALUE(MID(AU186,1,1))&gt;=7, ", "&amp;VLOOKUP(VALUE(MID(AU186,2,1)), TxtPanelShape!$H$2:$I$50, 2, 0),"")), "")</f>
        <v/>
      </c>
      <c r="AX186" s="79" t="str">
        <f>IFERROR(IF(VALUE(MID(AU186,1,1))=1, ", "&amp;VLOOKUP(VALUE(MID(AU186,3,1)), TxtPanelShape!$O$2:$P$50, 2, 0), IF(VALUE(MID(AU186,1,1))&gt;=7, ", "&amp;VLOOKUP(VALUE(MID(AU186,3,1)), TxtPanelShape!$O$2:$P$50, 2, 0),"")),"")</f>
        <v/>
      </c>
      <c r="AY186" s="79" t="str">
        <f>IFERROR("; "&amp;VLOOKUP(VALUE(MID(AU186,4,1)), TxtPanelShape!$V$2:$W$50,2,0),"")</f>
        <v/>
      </c>
      <c r="AZ186" s="79" t="str">
        <f t="shared" si="37"/>
        <v/>
      </c>
      <c r="BA186" s="71"/>
      <c r="BB186" s="79" t="str">
        <f>IFERROR(IF(VALUE(MID(BA186,1,1))=1, VLOOKUP(VALUE(MID(BA186,1,1)), TxtPanelShape!$A$2:$C$50, 3, 0), (IF(VALUE(MID(BA186,1,1))&gt;=7, VLOOKUP(VALUE(MID(BA186,1,1)), TxtPanelShape!$A$2:$C$50, 3, 0),VLOOKUP(VALUE(MID(BA186,1,2)),TxtPanelShape!$A$2:$C$50,3,0)))), "")</f>
        <v/>
      </c>
      <c r="BC186" s="79" t="str">
        <f>IFERROR(IF(VALUE(MID(BA186,1,1))=1, ", "&amp;VLOOKUP(VALUE(MID(BA186,2,1)), TxtPanelShape!$H$2:$I$50, 2, 0), IF(VALUE(MID(BA186,1,1))&gt;=7, ", "&amp;VLOOKUP(VALUE(MID(BA186,2,1)), TxtPanelShape!$H$2:$I$50, 2, 0),"")), "")</f>
        <v/>
      </c>
      <c r="BD186" s="79" t="str">
        <f>IFERROR(IF(VALUE(MID(BA186,1,1))=1, ", "&amp;VLOOKUP(VALUE(MID(BA186,3,1)), TxtPanelShape!$O$2:$P$50, 2, 0), IF(VALUE(MID(BA186,1,1))&gt;=7, ", "&amp;VLOOKUP(VALUE(MID(BA186,3,1)), TxtPanelShape!$O$2:$P$50, 2, 0),"")),"")</f>
        <v/>
      </c>
      <c r="BE186" s="79" t="str">
        <f>IFERROR("; "&amp;VLOOKUP(VALUE(MID(BA186,4,1)), TxtPanelShape!$V$2:$W$50,2,0),"")</f>
        <v/>
      </c>
      <c r="BF186" s="79" t="str">
        <f t="shared" si="38"/>
        <v/>
      </c>
      <c r="BG186" s="71"/>
      <c r="BH186" s="79" t="str">
        <f>IFERROR(VLOOKUP(BG186, TxtPanelDefinition!$A$2:$B$50, 2, 0),"")</f>
        <v/>
      </c>
      <c r="BI186" s="71"/>
      <c r="BJ186" s="79" t="str">
        <f>IFERROR(VLOOKUP(BI186, TxtPanelDefinition!$A$2:$B$50, 2, 0),"")</f>
        <v/>
      </c>
      <c r="BK186" s="71"/>
      <c r="BL186" s="79" t="str">
        <f>IFERROR(VLOOKUP(BK186, InscrTechniques!$A$2:$B$50, 2, 0),"")</f>
        <v/>
      </c>
      <c r="BM186" s="71"/>
      <c r="BN186" s="79" t="str">
        <f>IFERROR(VLOOKUP(BM186, InscrTechniques!$A$2:$B$50, 2, 0),"")</f>
        <v/>
      </c>
      <c r="BO186" s="71"/>
      <c r="BP186" s="79" t="str">
        <f>IFERROR(VLOOKUP(BO186, InscrTechniques!$A$2:$B$50, 2, 0),"")</f>
        <v/>
      </c>
      <c r="BQ186" s="71"/>
      <c r="BR186" s="79" t="str">
        <f>IFERROR(VLOOKUP(BQ186, InscrTechniques!$A$2:$B$50, 2, 0),"")</f>
        <v/>
      </c>
      <c r="BS186" s="71"/>
      <c r="BT186" s="79" t="str">
        <f>IFERROR(VLOOKUP(BS186, InscrTechniques!$A$2:$B$50, 2, 0),"")</f>
        <v/>
      </c>
      <c r="BU186" s="71"/>
      <c r="BV186" s="79" t="str">
        <f>IFERROR(VLOOKUP(BU186, InscrTechniques!$A$2:$B$50, 2, 0),"")</f>
        <v/>
      </c>
      <c r="BW186" s="125"/>
      <c r="BX186" s="79" t="str">
        <f>IFERROR(VLOOKUP(BW186, InscrTechniques!$A$2:$B$50, 2, 0),"")</f>
        <v/>
      </c>
      <c r="BY186" s="125"/>
      <c r="BZ186" s="79" t="str">
        <f>IFERROR(VLOOKUP(BY186, InscrTechniques!$A$2:$B$50, 2, 0),"")</f>
        <v/>
      </c>
      <c r="CA186" s="74"/>
      <c r="CB186" s="114" t="str">
        <f>IFERROR(VLOOKUP(CA186, LetterStyle!$A$2:$B$50, 2, 0),"")</f>
        <v/>
      </c>
      <c r="CC186" s="74"/>
      <c r="CD186" s="114" t="str">
        <f>IFERROR(VLOOKUP(CC186, LetterStyle!$A$2:$B$50, 2, 0),"")</f>
        <v/>
      </c>
      <c r="CE186" s="74"/>
      <c r="CF186" s="114" t="str">
        <f>IFERROR(VLOOKUP(CE186, LetterStyle!$A$2:$B$50, 2, 0),"")</f>
        <v/>
      </c>
      <c r="CG186" s="74"/>
      <c r="CH186" s="79" t="str">
        <f>IFERROR(VLOOKUP(CG186, LetterStyle!$A$2:$B$50, 2, 0),"")</f>
        <v/>
      </c>
      <c r="CI186" s="71"/>
      <c r="CJ186" s="79" t="str">
        <f>IFERROR(VLOOKUP(CI186, DecMotifs!$A$1:$B$306, 2, 0),"")</f>
        <v/>
      </c>
      <c r="CK186" s="71"/>
      <c r="CL186" s="79" t="str">
        <f>IFERROR(VLOOKUP(CK186, DecMotifs!$A$1:$B$306, 2, 0),"")</f>
        <v/>
      </c>
      <c r="CM186" s="71"/>
      <c r="CN186" s="79" t="str">
        <f>IFERROR(VLOOKUP(CM186, DecMotifs!$A$1:$B$306, 2, 0),"")</f>
        <v/>
      </c>
      <c r="CO186" s="71"/>
      <c r="CP186" s="79" t="str">
        <f>IFERROR(VLOOKUP(CO186, MarginalDec!$A$2:$B$253, 2, 0),"")</f>
        <v/>
      </c>
      <c r="CQ186" s="71"/>
      <c r="CR186" s="79" t="str">
        <f>IFERROR(VLOOKUP(CQ186, MarginalDec!$A$2:$B$253, 2, 0),"")</f>
        <v/>
      </c>
      <c r="CS186" s="71"/>
      <c r="CT186" s="79" t="str">
        <f>IFERROR(VLOOKUP(CS186, MarginalDec!$A$2:$B$253, 2, 0),"")</f>
        <v/>
      </c>
      <c r="CU186" s="71"/>
      <c r="CV186" s="79" t="str">
        <f>IF(ISBLANK(CU186),"", IFERROR(VLOOKUP(CU186, Tooling!$A$2:$B$252, 2, 0),""))</f>
        <v/>
      </c>
      <c r="CW186" s="71"/>
      <c r="CX186" s="79" t="str">
        <f>IF(ISBLANK(CW186),"", IFERROR(VLOOKUP(CW186, Tooling!$A$2:$B$252, 2, 0),""))</f>
        <v/>
      </c>
      <c r="CY186" s="71"/>
      <c r="CZ186" s="79" t="str">
        <f>IF(ISBLANK(CY186),"", IFERROR(VLOOKUP(CY186, Repairs!$A$2:$B$252, 2, 0),""))</f>
        <v/>
      </c>
      <c r="DA186" s="77"/>
      <c r="DB186" s="71"/>
      <c r="DC186" s="79" t="str">
        <f>IFERROR(VLOOKUP(DB186, DatingReason!$A$2:$B$252, 2, 0),"")</f>
        <v/>
      </c>
      <c r="DD186" s="123" t="str">
        <f t="shared" si="39"/>
        <v/>
      </c>
      <c r="DF186" s="119" t="str">
        <f t="array" ref="DF186">IF(AND($B186&lt;&gt;"", $DE186&lt;&gt;"", $DE186&lt;&gt;"No"),MAX(IF($B186=PEOPLE!$B$4:$B$1000, PEOPLE!$Q$4:$Q$1000,""))+100,"")</f>
        <v/>
      </c>
      <c r="DG186" s="68"/>
      <c r="DH186" s="76">
        <f>COUNTIF(PEOPLE!B:B, MEMORIALS!B186)</f>
        <v>0</v>
      </c>
      <c r="DI186" s="82"/>
      <c r="DJ186" s="82"/>
      <c r="DK186" s="82"/>
      <c r="DL186" s="68"/>
      <c r="DM186" s="68"/>
      <c r="DN186" s="68"/>
      <c r="DO186" s="68"/>
      <c r="DP186" s="68"/>
    </row>
    <row r="187" spans="1:120" ht="15" customHeight="1" x14ac:dyDescent="0.25">
      <c r="A187" s="68"/>
      <c r="B187" s="69"/>
      <c r="C187" s="68"/>
      <c r="D187" s="68"/>
      <c r="E187" s="70" t="str">
        <f>IF(D187="","",VLOOKUP(D187,Denomination!$A$2:$B$50, 2, 0))</f>
        <v/>
      </c>
      <c r="F187" s="68"/>
      <c r="G187" s="71"/>
      <c r="H187" s="70" t="str">
        <f>IF(G187="","",VLOOKUP(G187,MCondition!$A$2:$B$50, 2, 0))</f>
        <v/>
      </c>
      <c r="I187" s="72"/>
      <c r="J187" s="71"/>
      <c r="K187" s="70" t="str">
        <f>IF(J187="","",VLOOKUP(J187,ICondition!$A$2:$B$50, 2, 0))</f>
        <v/>
      </c>
      <c r="L187" s="73"/>
      <c r="M187" s="73"/>
      <c r="N187" s="73"/>
      <c r="O187" s="73"/>
      <c r="P187" s="73"/>
      <c r="Q187" s="73"/>
      <c r="R187" s="78"/>
      <c r="S187" s="79" t="str">
        <f>IFERROR(VLOOKUP(R187,Material!$A$2:$B$59, 2, 0),"")</f>
        <v/>
      </c>
      <c r="T187" s="71"/>
      <c r="U187" s="79" t="str">
        <f>IFERROR(VLOOKUP(T187,Material!$A$2:$B$59, 2, 0),"")</f>
        <v/>
      </c>
      <c r="V187" s="71"/>
      <c r="W187" s="79" t="str">
        <f>IFERROR(VLOOKUP(V187,Material!$A$2:$B$59, 2, 0),"")</f>
        <v/>
      </c>
      <c r="X187" s="71"/>
      <c r="Y187" s="79" t="str">
        <f>IFERROR(VLOOKUP(X187,Material!$A$2:$B$59, 2, 0),"")</f>
        <v/>
      </c>
      <c r="Z187" s="71"/>
      <c r="AA187" s="79" t="str">
        <f>IFERROR(VLOOKUP(Z187,Material!$A$2:$B$59, 2, 0),"")</f>
        <v/>
      </c>
      <c r="AB187" s="74"/>
      <c r="AC187" s="75" t="e">
        <f t="shared" si="28"/>
        <v>#VALUE!</v>
      </c>
      <c r="AD187" s="75" t="e">
        <f t="shared" si="29"/>
        <v>#VALUE!</v>
      </c>
      <c r="AE187" s="75" t="e">
        <f t="shared" si="31"/>
        <v>#VALUE!</v>
      </c>
      <c r="AF187" s="75" t="e">
        <f t="shared" si="30"/>
        <v>#VALUE!</v>
      </c>
      <c r="AG187" s="75" t="e">
        <f t="shared" si="32"/>
        <v>#VALUE!</v>
      </c>
      <c r="AH187" s="75" t="e">
        <f t="shared" si="33"/>
        <v>#VALUE!</v>
      </c>
      <c r="AI187" s="75" t="e">
        <f t="shared" si="34"/>
        <v>#VALUE!</v>
      </c>
      <c r="AJ187" s="80" t="e">
        <f t="shared" si="35"/>
        <v>#VALUE!</v>
      </c>
      <c r="AK187" s="79" t="str">
        <f>(IFERROR(VLOOKUP(AB187,Categories!$A$2:$B$20,2,1),""))</f>
        <v/>
      </c>
      <c r="AL187" s="79" t="str">
        <f ca="1">IFERROR(VLOOKUP((HLOOKUP((VLOOKUP($AB187,Categories!$A$2:$F$20,3,1)), $AB$3:$AJ187, (ROW()-ROW($AB$3)+1), 0)), INDIRECT(VLOOKUP($AB187,Categories!$A$2:$F$20,6,1)),2,0),AK187)</f>
        <v/>
      </c>
      <c r="AM187" s="79" t="str">
        <f ca="1">IFERROR(VLOOKUP((HLOOKUP((VLOOKUP($AB187,Categories!$A$2:$F$20,4,1)),$AB$3:$AJ187,(ROW()-ROW($AB$3)+1),0)),INDIRECT(VLOOKUP($AB187,Categories!$A$2:$H$20,7,1)),2,0),"")</f>
        <v/>
      </c>
      <c r="AN187" s="79" t="str">
        <f ca="1">IFERROR(VLOOKUP((HLOOKUP((VLOOKUP($AB187,Categories!$A$2:$F$20,5,1)), $AB$3:$AJ187, (ROW()-ROW($AB$3)+1), 0)), INDIRECT(VLOOKUP($AB187,Categories!$A$2:$H$20,8,1)),2,0),"")</f>
        <v/>
      </c>
      <c r="AO187" s="79" t="str">
        <f t="shared" ca="1" si="36"/>
        <v/>
      </c>
      <c r="AP187" s="81"/>
      <c r="AQ187" s="70" t="str">
        <f>IFERROR(VLOOKUP(VALUE(MID(AP187,1,1)),AdditionalElements!$A$2:$B$50,2,0),"")</f>
        <v/>
      </c>
      <c r="AR187" s="70" t="str">
        <f>IFERROR(VLOOKUP(VALUE(MID(AP187,2,1)),AdditionalElements!$H$2:$I$50,2,0),"")</f>
        <v/>
      </c>
      <c r="AS187" s="70" t="str">
        <f>IFERROR(VLOOKUP(VALUE(MID(AP187,3,1)),AdditionalElements!$O$2:$P$50,2,0),"")</f>
        <v/>
      </c>
      <c r="AT187" s="70" t="str">
        <f>IFERROR(VLOOKUP(VALUE(MID(AP187,4,1)),AdditionalElements!$V$2:$W$50,2,0),"")</f>
        <v/>
      </c>
      <c r="AU187" s="71"/>
      <c r="AV187" s="79" t="str">
        <f>IFERROR(IF(VALUE(MID(AU187,1,1))=1, VLOOKUP(VALUE(MID(AU187,1,1)), TxtPanelShape!$A$2:$C$50, 3, 0), (IF(VALUE(MID(AU187,1,1))&gt;=7, VLOOKUP(VALUE(MID(AU187,1,1)), TxtPanelShape!$A$2:$C$50, 3, 0),VLOOKUP(VALUE(MID(AU187,1,2)),TxtPanelShape!$A$2:$C$50,3,0)))), "")</f>
        <v/>
      </c>
      <c r="AW187" s="79" t="str">
        <f>IFERROR(IF(VALUE(MID(AU187,1,1))=1, ", "&amp;VLOOKUP(VALUE(MID(AU187,2,1)), TxtPanelShape!$H$2:$I$50, 2, 0), IF(VALUE(MID(AU187,1,1))&gt;=7, ", "&amp;VLOOKUP(VALUE(MID(AU187,2,1)), TxtPanelShape!$H$2:$I$50, 2, 0),"")), "")</f>
        <v/>
      </c>
      <c r="AX187" s="79" t="str">
        <f>IFERROR(IF(VALUE(MID(AU187,1,1))=1, ", "&amp;VLOOKUP(VALUE(MID(AU187,3,1)), TxtPanelShape!$O$2:$P$50, 2, 0), IF(VALUE(MID(AU187,1,1))&gt;=7, ", "&amp;VLOOKUP(VALUE(MID(AU187,3,1)), TxtPanelShape!$O$2:$P$50, 2, 0),"")),"")</f>
        <v/>
      </c>
      <c r="AY187" s="79" t="str">
        <f>IFERROR("; "&amp;VLOOKUP(VALUE(MID(AU187,4,1)), TxtPanelShape!$V$2:$W$50,2,0),"")</f>
        <v/>
      </c>
      <c r="AZ187" s="79" t="str">
        <f t="shared" si="37"/>
        <v/>
      </c>
      <c r="BA187" s="71"/>
      <c r="BB187" s="79" t="str">
        <f>IFERROR(IF(VALUE(MID(BA187,1,1))=1, VLOOKUP(VALUE(MID(BA187,1,1)), TxtPanelShape!$A$2:$C$50, 3, 0), (IF(VALUE(MID(BA187,1,1))&gt;=7, VLOOKUP(VALUE(MID(BA187,1,1)), TxtPanelShape!$A$2:$C$50, 3, 0),VLOOKUP(VALUE(MID(BA187,1,2)),TxtPanelShape!$A$2:$C$50,3,0)))), "")</f>
        <v/>
      </c>
      <c r="BC187" s="79" t="str">
        <f>IFERROR(IF(VALUE(MID(BA187,1,1))=1, ", "&amp;VLOOKUP(VALUE(MID(BA187,2,1)), TxtPanelShape!$H$2:$I$50, 2, 0), IF(VALUE(MID(BA187,1,1))&gt;=7, ", "&amp;VLOOKUP(VALUE(MID(BA187,2,1)), TxtPanelShape!$H$2:$I$50, 2, 0),"")), "")</f>
        <v/>
      </c>
      <c r="BD187" s="79" t="str">
        <f>IFERROR(IF(VALUE(MID(BA187,1,1))=1, ", "&amp;VLOOKUP(VALUE(MID(BA187,3,1)), TxtPanelShape!$O$2:$P$50, 2, 0), IF(VALUE(MID(BA187,1,1))&gt;=7, ", "&amp;VLOOKUP(VALUE(MID(BA187,3,1)), TxtPanelShape!$O$2:$P$50, 2, 0),"")),"")</f>
        <v/>
      </c>
      <c r="BE187" s="79" t="str">
        <f>IFERROR("; "&amp;VLOOKUP(VALUE(MID(BA187,4,1)), TxtPanelShape!$V$2:$W$50,2,0),"")</f>
        <v/>
      </c>
      <c r="BF187" s="79" t="str">
        <f t="shared" si="38"/>
        <v/>
      </c>
      <c r="BG187" s="71"/>
      <c r="BH187" s="79" t="str">
        <f>IFERROR(VLOOKUP(BG187, TxtPanelDefinition!$A$2:$B$50, 2, 0),"")</f>
        <v/>
      </c>
      <c r="BI187" s="71"/>
      <c r="BJ187" s="79" t="str">
        <f>IFERROR(VLOOKUP(BI187, TxtPanelDefinition!$A$2:$B$50, 2, 0),"")</f>
        <v/>
      </c>
      <c r="BK187" s="71"/>
      <c r="BL187" s="79" t="str">
        <f>IFERROR(VLOOKUP(BK187, InscrTechniques!$A$2:$B$50, 2, 0),"")</f>
        <v/>
      </c>
      <c r="BM187" s="71"/>
      <c r="BN187" s="79" t="str">
        <f>IFERROR(VLOOKUP(BM187, InscrTechniques!$A$2:$B$50, 2, 0),"")</f>
        <v/>
      </c>
      <c r="BO187" s="71"/>
      <c r="BP187" s="79" t="str">
        <f>IFERROR(VLOOKUP(BO187, InscrTechniques!$A$2:$B$50, 2, 0),"")</f>
        <v/>
      </c>
      <c r="BQ187" s="71"/>
      <c r="BR187" s="79" t="str">
        <f>IFERROR(VLOOKUP(BQ187, InscrTechniques!$A$2:$B$50, 2, 0),"")</f>
        <v/>
      </c>
      <c r="BS187" s="71"/>
      <c r="BT187" s="79" t="str">
        <f>IFERROR(VLOOKUP(BS187, InscrTechniques!$A$2:$B$50, 2, 0),"")</f>
        <v/>
      </c>
      <c r="BU187" s="71"/>
      <c r="BV187" s="79" t="str">
        <f>IFERROR(VLOOKUP(BU187, InscrTechniques!$A$2:$B$50, 2, 0),"")</f>
        <v/>
      </c>
      <c r="BW187" s="125"/>
      <c r="BX187" s="79" t="str">
        <f>IFERROR(VLOOKUP(BW187, InscrTechniques!$A$2:$B$50, 2, 0),"")</f>
        <v/>
      </c>
      <c r="BY187" s="125"/>
      <c r="BZ187" s="79" t="str">
        <f>IFERROR(VLOOKUP(BY187, InscrTechniques!$A$2:$B$50, 2, 0),"")</f>
        <v/>
      </c>
      <c r="CA187" s="74"/>
      <c r="CB187" s="114" t="str">
        <f>IFERROR(VLOOKUP(CA187, LetterStyle!$A$2:$B$50, 2, 0),"")</f>
        <v/>
      </c>
      <c r="CC187" s="74"/>
      <c r="CD187" s="114" t="str">
        <f>IFERROR(VLOOKUP(CC187, LetterStyle!$A$2:$B$50, 2, 0),"")</f>
        <v/>
      </c>
      <c r="CE187" s="74"/>
      <c r="CF187" s="114" t="str">
        <f>IFERROR(VLOOKUP(CE187, LetterStyle!$A$2:$B$50, 2, 0),"")</f>
        <v/>
      </c>
      <c r="CG187" s="74"/>
      <c r="CH187" s="79" t="str">
        <f>IFERROR(VLOOKUP(CG187, LetterStyle!$A$2:$B$50, 2, 0),"")</f>
        <v/>
      </c>
      <c r="CI187" s="71"/>
      <c r="CJ187" s="79" t="str">
        <f>IFERROR(VLOOKUP(CI187, DecMotifs!$A$1:$B$306, 2, 0),"")</f>
        <v/>
      </c>
      <c r="CK187" s="71"/>
      <c r="CL187" s="79" t="str">
        <f>IFERROR(VLOOKUP(CK187, DecMotifs!$A$1:$B$306, 2, 0),"")</f>
        <v/>
      </c>
      <c r="CM187" s="71"/>
      <c r="CN187" s="79" t="str">
        <f>IFERROR(VLOOKUP(CM187, DecMotifs!$A$1:$B$306, 2, 0),"")</f>
        <v/>
      </c>
      <c r="CO187" s="71"/>
      <c r="CP187" s="79" t="str">
        <f>IFERROR(VLOOKUP(CO187, MarginalDec!$A$2:$B$253, 2, 0),"")</f>
        <v/>
      </c>
      <c r="CQ187" s="71"/>
      <c r="CR187" s="79" t="str">
        <f>IFERROR(VLOOKUP(CQ187, MarginalDec!$A$2:$B$253, 2, 0),"")</f>
        <v/>
      </c>
      <c r="CS187" s="71"/>
      <c r="CT187" s="79" t="str">
        <f>IFERROR(VLOOKUP(CS187, MarginalDec!$A$2:$B$253, 2, 0),"")</f>
        <v/>
      </c>
      <c r="CU187" s="71"/>
      <c r="CV187" s="79" t="str">
        <f>IF(ISBLANK(CU187),"", IFERROR(VLOOKUP(CU187, Tooling!$A$2:$B$252, 2, 0),""))</f>
        <v/>
      </c>
      <c r="CW187" s="71"/>
      <c r="CX187" s="79" t="str">
        <f>IF(ISBLANK(CW187),"", IFERROR(VLOOKUP(CW187, Tooling!$A$2:$B$252, 2, 0),""))</f>
        <v/>
      </c>
      <c r="CY187" s="71"/>
      <c r="CZ187" s="79" t="str">
        <f>IF(ISBLANK(CY187),"", IFERROR(VLOOKUP(CY187, Repairs!$A$2:$B$252, 2, 0),""))</f>
        <v/>
      </c>
      <c r="DA187" s="77"/>
      <c r="DB187" s="71"/>
      <c r="DC187" s="79" t="str">
        <f>IFERROR(VLOOKUP(DB187, DatingReason!$A$2:$B$252, 2, 0),"")</f>
        <v/>
      </c>
      <c r="DD187" s="123" t="str">
        <f t="shared" si="39"/>
        <v/>
      </c>
      <c r="DF187" s="119" t="str">
        <f t="array" ref="DF187">IF(AND($B187&lt;&gt;"", $DE187&lt;&gt;"", $DE187&lt;&gt;"No"),MAX(IF($B187=PEOPLE!$B$4:$B$1000, PEOPLE!$Q$4:$Q$1000,""))+100,"")</f>
        <v/>
      </c>
      <c r="DG187" s="68"/>
      <c r="DH187" s="76">
        <f>COUNTIF(PEOPLE!B:B, MEMORIALS!B187)</f>
        <v>0</v>
      </c>
      <c r="DI187" s="82"/>
      <c r="DJ187" s="82"/>
      <c r="DK187" s="82"/>
      <c r="DL187" s="68"/>
      <c r="DM187" s="68"/>
      <c r="DN187" s="68"/>
      <c r="DO187" s="68"/>
      <c r="DP187" s="68"/>
    </row>
    <row r="188" spans="1:120" ht="15" customHeight="1" x14ac:dyDescent="0.25">
      <c r="A188" s="68"/>
      <c r="B188" s="69"/>
      <c r="C188" s="68"/>
      <c r="D188" s="68"/>
      <c r="E188" s="70" t="str">
        <f>IF(D188="","",VLOOKUP(D188,Denomination!$A$2:$B$50, 2, 0))</f>
        <v/>
      </c>
      <c r="F188" s="68"/>
      <c r="G188" s="71"/>
      <c r="H188" s="70" t="str">
        <f>IF(G188="","",VLOOKUP(G188,MCondition!$A$2:$B$50, 2, 0))</f>
        <v/>
      </c>
      <c r="I188" s="72"/>
      <c r="J188" s="71"/>
      <c r="K188" s="70" t="str">
        <f>IF(J188="","",VLOOKUP(J188,ICondition!$A$2:$B$50, 2, 0))</f>
        <v/>
      </c>
      <c r="L188" s="73"/>
      <c r="M188" s="73"/>
      <c r="N188" s="73"/>
      <c r="O188" s="73"/>
      <c r="P188" s="73"/>
      <c r="Q188" s="73"/>
      <c r="R188" s="78"/>
      <c r="S188" s="79" t="str">
        <f>IFERROR(VLOOKUP(R188,Material!$A$2:$B$59, 2, 0),"")</f>
        <v/>
      </c>
      <c r="T188" s="71"/>
      <c r="U188" s="79" t="str">
        <f>IFERROR(VLOOKUP(T188,Material!$A$2:$B$59, 2, 0),"")</f>
        <v/>
      </c>
      <c r="V188" s="71"/>
      <c r="W188" s="79" t="str">
        <f>IFERROR(VLOOKUP(V188,Material!$A$2:$B$59, 2, 0),"")</f>
        <v/>
      </c>
      <c r="X188" s="71"/>
      <c r="Y188" s="79" t="str">
        <f>IFERROR(VLOOKUP(X188,Material!$A$2:$B$59, 2, 0),"")</f>
        <v/>
      </c>
      <c r="Z188" s="71"/>
      <c r="AA188" s="79" t="str">
        <f>IFERROR(VLOOKUP(Z188,Material!$A$2:$B$59, 2, 0),"")</f>
        <v/>
      </c>
      <c r="AB188" s="74"/>
      <c r="AC188" s="75" t="e">
        <f t="shared" si="28"/>
        <v>#VALUE!</v>
      </c>
      <c r="AD188" s="75" t="e">
        <f t="shared" si="29"/>
        <v>#VALUE!</v>
      </c>
      <c r="AE188" s="75" t="e">
        <f t="shared" si="31"/>
        <v>#VALUE!</v>
      </c>
      <c r="AF188" s="75" t="e">
        <f t="shared" si="30"/>
        <v>#VALUE!</v>
      </c>
      <c r="AG188" s="75" t="e">
        <f t="shared" si="32"/>
        <v>#VALUE!</v>
      </c>
      <c r="AH188" s="75" t="e">
        <f t="shared" si="33"/>
        <v>#VALUE!</v>
      </c>
      <c r="AI188" s="75" t="e">
        <f t="shared" si="34"/>
        <v>#VALUE!</v>
      </c>
      <c r="AJ188" s="80" t="e">
        <f t="shared" si="35"/>
        <v>#VALUE!</v>
      </c>
      <c r="AK188" s="79" t="str">
        <f>(IFERROR(VLOOKUP(AB188,Categories!$A$2:$B$20,2,1),""))</f>
        <v/>
      </c>
      <c r="AL188" s="79" t="str">
        <f ca="1">IFERROR(VLOOKUP((HLOOKUP((VLOOKUP($AB188,Categories!$A$2:$F$20,3,1)), $AB$3:$AJ188, (ROW()-ROW($AB$3)+1), 0)), INDIRECT(VLOOKUP($AB188,Categories!$A$2:$F$20,6,1)),2,0),AK188)</f>
        <v/>
      </c>
      <c r="AM188" s="79" t="str">
        <f ca="1">IFERROR(VLOOKUP((HLOOKUP((VLOOKUP($AB188,Categories!$A$2:$F$20,4,1)),$AB$3:$AJ188,(ROW()-ROW($AB$3)+1),0)),INDIRECT(VLOOKUP($AB188,Categories!$A$2:$H$20,7,1)),2,0),"")</f>
        <v/>
      </c>
      <c r="AN188" s="79" t="str">
        <f ca="1">IFERROR(VLOOKUP((HLOOKUP((VLOOKUP($AB188,Categories!$A$2:$F$20,5,1)), $AB$3:$AJ188, (ROW()-ROW($AB$3)+1), 0)), INDIRECT(VLOOKUP($AB188,Categories!$A$2:$H$20,8,1)),2,0),"")</f>
        <v/>
      </c>
      <c r="AO188" s="79" t="str">
        <f t="shared" ca="1" si="36"/>
        <v/>
      </c>
      <c r="AP188" s="81"/>
      <c r="AQ188" s="70" t="str">
        <f>IFERROR(VLOOKUP(VALUE(MID(AP188,1,1)),AdditionalElements!$A$2:$B$50,2,0),"")</f>
        <v/>
      </c>
      <c r="AR188" s="70" t="str">
        <f>IFERROR(VLOOKUP(VALUE(MID(AP188,2,1)),AdditionalElements!$H$2:$I$50,2,0),"")</f>
        <v/>
      </c>
      <c r="AS188" s="70" t="str">
        <f>IFERROR(VLOOKUP(VALUE(MID(AP188,3,1)),AdditionalElements!$O$2:$P$50,2,0),"")</f>
        <v/>
      </c>
      <c r="AT188" s="70" t="str">
        <f>IFERROR(VLOOKUP(VALUE(MID(AP188,4,1)),AdditionalElements!$V$2:$W$50,2,0),"")</f>
        <v/>
      </c>
      <c r="AU188" s="71"/>
      <c r="AV188" s="79" t="str">
        <f>IFERROR(IF(VALUE(MID(AU188,1,1))=1, VLOOKUP(VALUE(MID(AU188,1,1)), TxtPanelShape!$A$2:$C$50, 3, 0), (IF(VALUE(MID(AU188,1,1))&gt;=7, VLOOKUP(VALUE(MID(AU188,1,1)), TxtPanelShape!$A$2:$C$50, 3, 0),VLOOKUP(VALUE(MID(AU188,1,2)),TxtPanelShape!$A$2:$C$50,3,0)))), "")</f>
        <v/>
      </c>
      <c r="AW188" s="79" t="str">
        <f>IFERROR(IF(VALUE(MID(AU188,1,1))=1, ", "&amp;VLOOKUP(VALUE(MID(AU188,2,1)), TxtPanelShape!$H$2:$I$50, 2, 0), IF(VALUE(MID(AU188,1,1))&gt;=7, ", "&amp;VLOOKUP(VALUE(MID(AU188,2,1)), TxtPanelShape!$H$2:$I$50, 2, 0),"")), "")</f>
        <v/>
      </c>
      <c r="AX188" s="79" t="str">
        <f>IFERROR(IF(VALUE(MID(AU188,1,1))=1, ", "&amp;VLOOKUP(VALUE(MID(AU188,3,1)), TxtPanelShape!$O$2:$P$50, 2, 0), IF(VALUE(MID(AU188,1,1))&gt;=7, ", "&amp;VLOOKUP(VALUE(MID(AU188,3,1)), TxtPanelShape!$O$2:$P$50, 2, 0),"")),"")</f>
        <v/>
      </c>
      <c r="AY188" s="79" t="str">
        <f>IFERROR("; "&amp;VLOOKUP(VALUE(MID(AU188,4,1)), TxtPanelShape!$V$2:$W$50,2,0),"")</f>
        <v/>
      </c>
      <c r="AZ188" s="79" t="str">
        <f t="shared" si="37"/>
        <v/>
      </c>
      <c r="BA188" s="71"/>
      <c r="BB188" s="79" t="str">
        <f>IFERROR(IF(VALUE(MID(BA188,1,1))=1, VLOOKUP(VALUE(MID(BA188,1,1)), TxtPanelShape!$A$2:$C$50, 3, 0), (IF(VALUE(MID(BA188,1,1))&gt;=7, VLOOKUP(VALUE(MID(BA188,1,1)), TxtPanelShape!$A$2:$C$50, 3, 0),VLOOKUP(VALUE(MID(BA188,1,2)),TxtPanelShape!$A$2:$C$50,3,0)))), "")</f>
        <v/>
      </c>
      <c r="BC188" s="79" t="str">
        <f>IFERROR(IF(VALUE(MID(BA188,1,1))=1, ", "&amp;VLOOKUP(VALUE(MID(BA188,2,1)), TxtPanelShape!$H$2:$I$50, 2, 0), IF(VALUE(MID(BA188,1,1))&gt;=7, ", "&amp;VLOOKUP(VALUE(MID(BA188,2,1)), TxtPanelShape!$H$2:$I$50, 2, 0),"")), "")</f>
        <v/>
      </c>
      <c r="BD188" s="79" t="str">
        <f>IFERROR(IF(VALUE(MID(BA188,1,1))=1, ", "&amp;VLOOKUP(VALUE(MID(BA188,3,1)), TxtPanelShape!$O$2:$P$50, 2, 0), IF(VALUE(MID(BA188,1,1))&gt;=7, ", "&amp;VLOOKUP(VALUE(MID(BA188,3,1)), TxtPanelShape!$O$2:$P$50, 2, 0),"")),"")</f>
        <v/>
      </c>
      <c r="BE188" s="79" t="str">
        <f>IFERROR("; "&amp;VLOOKUP(VALUE(MID(BA188,4,1)), TxtPanelShape!$V$2:$W$50,2,0),"")</f>
        <v/>
      </c>
      <c r="BF188" s="79" t="str">
        <f t="shared" si="38"/>
        <v/>
      </c>
      <c r="BG188" s="71"/>
      <c r="BH188" s="79" t="str">
        <f>IFERROR(VLOOKUP(BG188, TxtPanelDefinition!$A$2:$B$50, 2, 0),"")</f>
        <v/>
      </c>
      <c r="BI188" s="71"/>
      <c r="BJ188" s="79" t="str">
        <f>IFERROR(VLOOKUP(BI188, TxtPanelDefinition!$A$2:$B$50, 2, 0),"")</f>
        <v/>
      </c>
      <c r="BK188" s="71"/>
      <c r="BL188" s="79" t="str">
        <f>IFERROR(VLOOKUP(BK188, InscrTechniques!$A$2:$B$50, 2, 0),"")</f>
        <v/>
      </c>
      <c r="BM188" s="71"/>
      <c r="BN188" s="79" t="str">
        <f>IFERROR(VLOOKUP(BM188, InscrTechniques!$A$2:$B$50, 2, 0),"")</f>
        <v/>
      </c>
      <c r="BO188" s="71"/>
      <c r="BP188" s="79" t="str">
        <f>IFERROR(VLOOKUP(BO188, InscrTechniques!$A$2:$B$50, 2, 0),"")</f>
        <v/>
      </c>
      <c r="BQ188" s="71"/>
      <c r="BR188" s="79" t="str">
        <f>IFERROR(VLOOKUP(BQ188, InscrTechniques!$A$2:$B$50, 2, 0),"")</f>
        <v/>
      </c>
      <c r="BS188" s="71"/>
      <c r="BT188" s="79" t="str">
        <f>IFERROR(VLOOKUP(BS188, InscrTechniques!$A$2:$B$50, 2, 0),"")</f>
        <v/>
      </c>
      <c r="BU188" s="71"/>
      <c r="BV188" s="79" t="str">
        <f>IFERROR(VLOOKUP(BU188, InscrTechniques!$A$2:$B$50, 2, 0),"")</f>
        <v/>
      </c>
      <c r="BW188" s="125"/>
      <c r="BX188" s="79" t="str">
        <f>IFERROR(VLOOKUP(BW188, InscrTechniques!$A$2:$B$50, 2, 0),"")</f>
        <v/>
      </c>
      <c r="BY188" s="125"/>
      <c r="BZ188" s="79" t="str">
        <f>IFERROR(VLOOKUP(BY188, InscrTechniques!$A$2:$B$50, 2, 0),"")</f>
        <v/>
      </c>
      <c r="CA188" s="74"/>
      <c r="CB188" s="114" t="str">
        <f>IFERROR(VLOOKUP(CA188, LetterStyle!$A$2:$B$50, 2, 0),"")</f>
        <v/>
      </c>
      <c r="CC188" s="74"/>
      <c r="CD188" s="114" t="str">
        <f>IFERROR(VLOOKUP(CC188, LetterStyle!$A$2:$B$50, 2, 0),"")</f>
        <v/>
      </c>
      <c r="CE188" s="74"/>
      <c r="CF188" s="114" t="str">
        <f>IFERROR(VLOOKUP(CE188, LetterStyle!$A$2:$B$50, 2, 0),"")</f>
        <v/>
      </c>
      <c r="CG188" s="74"/>
      <c r="CH188" s="79" t="str">
        <f>IFERROR(VLOOKUP(CG188, LetterStyle!$A$2:$B$50, 2, 0),"")</f>
        <v/>
      </c>
      <c r="CI188" s="71"/>
      <c r="CJ188" s="79" t="str">
        <f>IFERROR(VLOOKUP(CI188, DecMotifs!$A$1:$B$306, 2, 0),"")</f>
        <v/>
      </c>
      <c r="CK188" s="71"/>
      <c r="CL188" s="79" t="str">
        <f>IFERROR(VLOOKUP(CK188, DecMotifs!$A$1:$B$306, 2, 0),"")</f>
        <v/>
      </c>
      <c r="CM188" s="71"/>
      <c r="CN188" s="79" t="str">
        <f>IFERROR(VLOOKUP(CM188, DecMotifs!$A$1:$B$306, 2, 0),"")</f>
        <v/>
      </c>
      <c r="CO188" s="71"/>
      <c r="CP188" s="79" t="str">
        <f>IFERROR(VLOOKUP(CO188, MarginalDec!$A$2:$B$253, 2, 0),"")</f>
        <v/>
      </c>
      <c r="CQ188" s="71"/>
      <c r="CR188" s="79" t="str">
        <f>IFERROR(VLOOKUP(CQ188, MarginalDec!$A$2:$B$253, 2, 0),"")</f>
        <v/>
      </c>
      <c r="CS188" s="71"/>
      <c r="CT188" s="79" t="str">
        <f>IFERROR(VLOOKUP(CS188, MarginalDec!$A$2:$B$253, 2, 0),"")</f>
        <v/>
      </c>
      <c r="CU188" s="71"/>
      <c r="CV188" s="79" t="str">
        <f>IF(ISBLANK(CU188),"", IFERROR(VLOOKUP(CU188, Tooling!$A$2:$B$252, 2, 0),""))</f>
        <v/>
      </c>
      <c r="CW188" s="71"/>
      <c r="CX188" s="79" t="str">
        <f>IF(ISBLANK(CW188),"", IFERROR(VLOOKUP(CW188, Tooling!$A$2:$B$252, 2, 0),""))</f>
        <v/>
      </c>
      <c r="CY188" s="71"/>
      <c r="CZ188" s="79" t="str">
        <f>IF(ISBLANK(CY188),"", IFERROR(VLOOKUP(CY188, Repairs!$A$2:$B$252, 2, 0),""))</f>
        <v/>
      </c>
      <c r="DA188" s="77"/>
      <c r="DB188" s="71"/>
      <c r="DC188" s="79" t="str">
        <f>IFERROR(VLOOKUP(DB188, DatingReason!$A$2:$B$252, 2, 0),"")</f>
        <v/>
      </c>
      <c r="DD188" s="123" t="str">
        <f t="shared" si="39"/>
        <v/>
      </c>
      <c r="DF188" s="119" t="str">
        <f t="array" ref="DF188">IF(AND($B188&lt;&gt;"", $DE188&lt;&gt;"", $DE188&lt;&gt;"No"),MAX(IF($B188=PEOPLE!$B$4:$B$1000, PEOPLE!$Q$4:$Q$1000,""))+100,"")</f>
        <v/>
      </c>
      <c r="DG188" s="68"/>
      <c r="DH188" s="76">
        <f>COUNTIF(PEOPLE!B:B, MEMORIALS!B188)</f>
        <v>0</v>
      </c>
      <c r="DI188" s="82"/>
      <c r="DJ188" s="82"/>
      <c r="DK188" s="82"/>
      <c r="DL188" s="68"/>
      <c r="DM188" s="68"/>
      <c r="DN188" s="68"/>
      <c r="DO188" s="68"/>
      <c r="DP188" s="68"/>
    </row>
    <row r="189" spans="1:120" ht="15" customHeight="1" x14ac:dyDescent="0.25">
      <c r="A189" s="68"/>
      <c r="B189" s="69"/>
      <c r="C189" s="68"/>
      <c r="D189" s="68"/>
      <c r="E189" s="70" t="str">
        <f>IF(D189="","",VLOOKUP(D189,Denomination!$A$2:$B$50, 2, 0))</f>
        <v/>
      </c>
      <c r="F189" s="68"/>
      <c r="G189" s="71"/>
      <c r="H189" s="70" t="str">
        <f>IF(G189="","",VLOOKUP(G189,MCondition!$A$2:$B$50, 2, 0))</f>
        <v/>
      </c>
      <c r="I189" s="72"/>
      <c r="J189" s="71"/>
      <c r="K189" s="70" t="str">
        <f>IF(J189="","",VLOOKUP(J189,ICondition!$A$2:$B$50, 2, 0))</f>
        <v/>
      </c>
      <c r="L189" s="73"/>
      <c r="M189" s="73"/>
      <c r="N189" s="73"/>
      <c r="O189" s="73"/>
      <c r="P189" s="73"/>
      <c r="Q189" s="73"/>
      <c r="R189" s="78"/>
      <c r="S189" s="79" t="str">
        <f>IFERROR(VLOOKUP(R189,Material!$A$2:$B$59, 2, 0),"")</f>
        <v/>
      </c>
      <c r="T189" s="71"/>
      <c r="U189" s="79" t="str">
        <f>IFERROR(VLOOKUP(T189,Material!$A$2:$B$59, 2, 0),"")</f>
        <v/>
      </c>
      <c r="V189" s="71"/>
      <c r="W189" s="79" t="str">
        <f>IFERROR(VLOOKUP(V189,Material!$A$2:$B$59, 2, 0),"")</f>
        <v/>
      </c>
      <c r="X189" s="71"/>
      <c r="Y189" s="79" t="str">
        <f>IFERROR(VLOOKUP(X189,Material!$A$2:$B$59, 2, 0),"")</f>
        <v/>
      </c>
      <c r="Z189" s="71"/>
      <c r="AA189" s="79" t="str">
        <f>IFERROR(VLOOKUP(Z189,Material!$A$2:$B$59, 2, 0),"")</f>
        <v/>
      </c>
      <c r="AB189" s="74"/>
      <c r="AC189" s="75" t="e">
        <f t="shared" si="28"/>
        <v>#VALUE!</v>
      </c>
      <c r="AD189" s="75" t="e">
        <f t="shared" si="29"/>
        <v>#VALUE!</v>
      </c>
      <c r="AE189" s="75" t="e">
        <f t="shared" si="31"/>
        <v>#VALUE!</v>
      </c>
      <c r="AF189" s="75" t="e">
        <f t="shared" si="30"/>
        <v>#VALUE!</v>
      </c>
      <c r="AG189" s="75" t="e">
        <f t="shared" si="32"/>
        <v>#VALUE!</v>
      </c>
      <c r="AH189" s="75" t="e">
        <f t="shared" si="33"/>
        <v>#VALUE!</v>
      </c>
      <c r="AI189" s="75" t="e">
        <f t="shared" si="34"/>
        <v>#VALUE!</v>
      </c>
      <c r="AJ189" s="80" t="e">
        <f t="shared" si="35"/>
        <v>#VALUE!</v>
      </c>
      <c r="AK189" s="79" t="str">
        <f>(IFERROR(VLOOKUP(AB189,Categories!$A$2:$B$20,2,1),""))</f>
        <v/>
      </c>
      <c r="AL189" s="79" t="str">
        <f ca="1">IFERROR(VLOOKUP((HLOOKUP((VLOOKUP($AB189,Categories!$A$2:$F$20,3,1)), $AB$3:$AJ189, (ROW()-ROW($AB$3)+1), 0)), INDIRECT(VLOOKUP($AB189,Categories!$A$2:$F$20,6,1)),2,0),AK189)</f>
        <v/>
      </c>
      <c r="AM189" s="79" t="str">
        <f ca="1">IFERROR(VLOOKUP((HLOOKUP((VLOOKUP($AB189,Categories!$A$2:$F$20,4,1)),$AB$3:$AJ189,(ROW()-ROW($AB$3)+1),0)),INDIRECT(VLOOKUP($AB189,Categories!$A$2:$H$20,7,1)),2,0),"")</f>
        <v/>
      </c>
      <c r="AN189" s="79" t="str">
        <f ca="1">IFERROR(VLOOKUP((HLOOKUP((VLOOKUP($AB189,Categories!$A$2:$F$20,5,1)), $AB$3:$AJ189, (ROW()-ROW($AB$3)+1), 0)), INDIRECT(VLOOKUP($AB189,Categories!$A$2:$H$20,8,1)),2,0),"")</f>
        <v/>
      </c>
      <c r="AO189" s="79" t="str">
        <f t="shared" ca="1" si="36"/>
        <v/>
      </c>
      <c r="AP189" s="81"/>
      <c r="AQ189" s="70" t="str">
        <f>IFERROR(VLOOKUP(VALUE(MID(AP189,1,1)),AdditionalElements!$A$2:$B$50,2,0),"")</f>
        <v/>
      </c>
      <c r="AR189" s="70" t="str">
        <f>IFERROR(VLOOKUP(VALUE(MID(AP189,2,1)),AdditionalElements!$H$2:$I$50,2,0),"")</f>
        <v/>
      </c>
      <c r="AS189" s="70" t="str">
        <f>IFERROR(VLOOKUP(VALUE(MID(AP189,3,1)),AdditionalElements!$O$2:$P$50,2,0),"")</f>
        <v/>
      </c>
      <c r="AT189" s="70" t="str">
        <f>IFERROR(VLOOKUP(VALUE(MID(AP189,4,1)),AdditionalElements!$V$2:$W$50,2,0),"")</f>
        <v/>
      </c>
      <c r="AU189" s="71"/>
      <c r="AV189" s="79" t="str">
        <f>IFERROR(IF(VALUE(MID(AU189,1,1))=1, VLOOKUP(VALUE(MID(AU189,1,1)), TxtPanelShape!$A$2:$C$50, 3, 0), (IF(VALUE(MID(AU189,1,1))&gt;=7, VLOOKUP(VALUE(MID(AU189,1,1)), TxtPanelShape!$A$2:$C$50, 3, 0),VLOOKUP(VALUE(MID(AU189,1,2)),TxtPanelShape!$A$2:$C$50,3,0)))), "")</f>
        <v/>
      </c>
      <c r="AW189" s="79" t="str">
        <f>IFERROR(IF(VALUE(MID(AU189,1,1))=1, ", "&amp;VLOOKUP(VALUE(MID(AU189,2,1)), TxtPanelShape!$H$2:$I$50, 2, 0), IF(VALUE(MID(AU189,1,1))&gt;=7, ", "&amp;VLOOKUP(VALUE(MID(AU189,2,1)), TxtPanelShape!$H$2:$I$50, 2, 0),"")), "")</f>
        <v/>
      </c>
      <c r="AX189" s="79" t="str">
        <f>IFERROR(IF(VALUE(MID(AU189,1,1))=1, ", "&amp;VLOOKUP(VALUE(MID(AU189,3,1)), TxtPanelShape!$O$2:$P$50, 2, 0), IF(VALUE(MID(AU189,1,1))&gt;=7, ", "&amp;VLOOKUP(VALUE(MID(AU189,3,1)), TxtPanelShape!$O$2:$P$50, 2, 0),"")),"")</f>
        <v/>
      </c>
      <c r="AY189" s="79" t="str">
        <f>IFERROR("; "&amp;VLOOKUP(VALUE(MID(AU189,4,1)), TxtPanelShape!$V$2:$W$50,2,0),"")</f>
        <v/>
      </c>
      <c r="AZ189" s="79" t="str">
        <f t="shared" si="37"/>
        <v/>
      </c>
      <c r="BA189" s="71"/>
      <c r="BB189" s="79" t="str">
        <f>IFERROR(IF(VALUE(MID(BA189,1,1))=1, VLOOKUP(VALUE(MID(BA189,1,1)), TxtPanelShape!$A$2:$C$50, 3, 0), (IF(VALUE(MID(BA189,1,1))&gt;=7, VLOOKUP(VALUE(MID(BA189,1,1)), TxtPanelShape!$A$2:$C$50, 3, 0),VLOOKUP(VALUE(MID(BA189,1,2)),TxtPanelShape!$A$2:$C$50,3,0)))), "")</f>
        <v/>
      </c>
      <c r="BC189" s="79" t="str">
        <f>IFERROR(IF(VALUE(MID(BA189,1,1))=1, ", "&amp;VLOOKUP(VALUE(MID(BA189,2,1)), TxtPanelShape!$H$2:$I$50, 2, 0), IF(VALUE(MID(BA189,1,1))&gt;=7, ", "&amp;VLOOKUP(VALUE(MID(BA189,2,1)), TxtPanelShape!$H$2:$I$50, 2, 0),"")), "")</f>
        <v/>
      </c>
      <c r="BD189" s="79" t="str">
        <f>IFERROR(IF(VALUE(MID(BA189,1,1))=1, ", "&amp;VLOOKUP(VALUE(MID(BA189,3,1)), TxtPanelShape!$O$2:$P$50, 2, 0), IF(VALUE(MID(BA189,1,1))&gt;=7, ", "&amp;VLOOKUP(VALUE(MID(BA189,3,1)), TxtPanelShape!$O$2:$P$50, 2, 0),"")),"")</f>
        <v/>
      </c>
      <c r="BE189" s="79" t="str">
        <f>IFERROR("; "&amp;VLOOKUP(VALUE(MID(BA189,4,1)), TxtPanelShape!$V$2:$W$50,2,0),"")</f>
        <v/>
      </c>
      <c r="BF189" s="79" t="str">
        <f t="shared" si="38"/>
        <v/>
      </c>
      <c r="BG189" s="71"/>
      <c r="BH189" s="79" t="str">
        <f>IFERROR(VLOOKUP(BG189, TxtPanelDefinition!$A$2:$B$50, 2, 0),"")</f>
        <v/>
      </c>
      <c r="BI189" s="71"/>
      <c r="BJ189" s="79" t="str">
        <f>IFERROR(VLOOKUP(BI189, TxtPanelDefinition!$A$2:$B$50, 2, 0),"")</f>
        <v/>
      </c>
      <c r="BK189" s="71"/>
      <c r="BL189" s="79" t="str">
        <f>IFERROR(VLOOKUP(BK189, InscrTechniques!$A$2:$B$50, 2, 0),"")</f>
        <v/>
      </c>
      <c r="BM189" s="71"/>
      <c r="BN189" s="79" t="str">
        <f>IFERROR(VLOOKUP(BM189, InscrTechniques!$A$2:$B$50, 2, 0),"")</f>
        <v/>
      </c>
      <c r="BO189" s="71"/>
      <c r="BP189" s="79" t="str">
        <f>IFERROR(VLOOKUP(BO189, InscrTechniques!$A$2:$B$50, 2, 0),"")</f>
        <v/>
      </c>
      <c r="BQ189" s="71"/>
      <c r="BR189" s="79" t="str">
        <f>IFERROR(VLOOKUP(BQ189, InscrTechniques!$A$2:$B$50, 2, 0),"")</f>
        <v/>
      </c>
      <c r="BS189" s="71"/>
      <c r="BT189" s="79" t="str">
        <f>IFERROR(VLOOKUP(BS189, InscrTechniques!$A$2:$B$50, 2, 0),"")</f>
        <v/>
      </c>
      <c r="BU189" s="71"/>
      <c r="BV189" s="79" t="str">
        <f>IFERROR(VLOOKUP(BU189, InscrTechniques!$A$2:$B$50, 2, 0),"")</f>
        <v/>
      </c>
      <c r="BW189" s="125"/>
      <c r="BX189" s="79" t="str">
        <f>IFERROR(VLOOKUP(BW189, InscrTechniques!$A$2:$B$50, 2, 0),"")</f>
        <v/>
      </c>
      <c r="BY189" s="125"/>
      <c r="BZ189" s="79" t="str">
        <f>IFERROR(VLOOKUP(BY189, InscrTechniques!$A$2:$B$50, 2, 0),"")</f>
        <v/>
      </c>
      <c r="CA189" s="74"/>
      <c r="CB189" s="114" t="str">
        <f>IFERROR(VLOOKUP(CA189, LetterStyle!$A$2:$B$50, 2, 0),"")</f>
        <v/>
      </c>
      <c r="CC189" s="74"/>
      <c r="CD189" s="114" t="str">
        <f>IFERROR(VLOOKUP(CC189, LetterStyle!$A$2:$B$50, 2, 0),"")</f>
        <v/>
      </c>
      <c r="CE189" s="74"/>
      <c r="CF189" s="114" t="str">
        <f>IFERROR(VLOOKUP(CE189, LetterStyle!$A$2:$B$50, 2, 0),"")</f>
        <v/>
      </c>
      <c r="CG189" s="74"/>
      <c r="CH189" s="79" t="str">
        <f>IFERROR(VLOOKUP(CG189, LetterStyle!$A$2:$B$50, 2, 0),"")</f>
        <v/>
      </c>
      <c r="CI189" s="71"/>
      <c r="CJ189" s="79" t="str">
        <f>IFERROR(VLOOKUP(CI189, DecMotifs!$A$1:$B$306, 2, 0),"")</f>
        <v/>
      </c>
      <c r="CK189" s="71"/>
      <c r="CL189" s="79" t="str">
        <f>IFERROR(VLOOKUP(CK189, DecMotifs!$A$1:$B$306, 2, 0),"")</f>
        <v/>
      </c>
      <c r="CM189" s="71"/>
      <c r="CN189" s="79" t="str">
        <f>IFERROR(VLOOKUP(CM189, DecMotifs!$A$1:$B$306, 2, 0),"")</f>
        <v/>
      </c>
      <c r="CO189" s="71"/>
      <c r="CP189" s="79" t="str">
        <f>IFERROR(VLOOKUP(CO189, MarginalDec!$A$2:$B$253, 2, 0),"")</f>
        <v/>
      </c>
      <c r="CQ189" s="71"/>
      <c r="CR189" s="79" t="str">
        <f>IFERROR(VLOOKUP(CQ189, MarginalDec!$A$2:$B$253, 2, 0),"")</f>
        <v/>
      </c>
      <c r="CS189" s="71"/>
      <c r="CT189" s="79" t="str">
        <f>IFERROR(VLOOKUP(CS189, MarginalDec!$A$2:$B$253, 2, 0),"")</f>
        <v/>
      </c>
      <c r="CU189" s="71"/>
      <c r="CV189" s="79" t="str">
        <f>IF(ISBLANK(CU189),"", IFERROR(VLOOKUP(CU189, Tooling!$A$2:$B$252, 2, 0),""))</f>
        <v/>
      </c>
      <c r="CW189" s="71"/>
      <c r="CX189" s="79" t="str">
        <f>IF(ISBLANK(CW189),"", IFERROR(VLOOKUP(CW189, Tooling!$A$2:$B$252, 2, 0),""))</f>
        <v/>
      </c>
      <c r="CY189" s="71"/>
      <c r="CZ189" s="79" t="str">
        <f>IF(ISBLANK(CY189),"", IFERROR(VLOOKUP(CY189, Repairs!$A$2:$B$252, 2, 0),""))</f>
        <v/>
      </c>
      <c r="DA189" s="77"/>
      <c r="DB189" s="71"/>
      <c r="DC189" s="79" t="str">
        <f>IFERROR(VLOOKUP(DB189, DatingReason!$A$2:$B$252, 2, 0),"")</f>
        <v/>
      </c>
      <c r="DD189" s="123" t="str">
        <f t="shared" si="39"/>
        <v/>
      </c>
      <c r="DF189" s="119" t="str">
        <f t="array" ref="DF189">IF(AND($B189&lt;&gt;"", $DE189&lt;&gt;"", $DE189&lt;&gt;"No"),MAX(IF($B189=PEOPLE!$B$4:$B$1000, PEOPLE!$Q$4:$Q$1000,""))+100,"")</f>
        <v/>
      </c>
      <c r="DG189" s="68"/>
      <c r="DH189" s="76">
        <f>COUNTIF(PEOPLE!B:B, MEMORIALS!B189)</f>
        <v>0</v>
      </c>
      <c r="DI189" s="82"/>
      <c r="DJ189" s="82"/>
      <c r="DK189" s="82"/>
      <c r="DL189" s="68"/>
      <c r="DM189" s="68"/>
      <c r="DN189" s="68"/>
      <c r="DO189" s="68"/>
      <c r="DP189" s="68"/>
    </row>
    <row r="190" spans="1:120" ht="15" customHeight="1" x14ac:dyDescent="0.25">
      <c r="A190" s="68"/>
      <c r="B190" s="69"/>
      <c r="C190" s="68"/>
      <c r="D190" s="68"/>
      <c r="E190" s="70" t="str">
        <f>IF(D190="","",VLOOKUP(D190,Denomination!$A$2:$B$50, 2, 0))</f>
        <v/>
      </c>
      <c r="F190" s="68"/>
      <c r="G190" s="71"/>
      <c r="H190" s="70" t="str">
        <f>IF(G190="","",VLOOKUP(G190,MCondition!$A$2:$B$50, 2, 0))</f>
        <v/>
      </c>
      <c r="I190" s="72"/>
      <c r="J190" s="71"/>
      <c r="K190" s="70" t="str">
        <f>IF(J190="","",VLOOKUP(J190,ICondition!$A$2:$B$50, 2, 0))</f>
        <v/>
      </c>
      <c r="L190" s="73"/>
      <c r="M190" s="73"/>
      <c r="N190" s="73"/>
      <c r="O190" s="73"/>
      <c r="P190" s="73"/>
      <c r="Q190" s="73"/>
      <c r="R190" s="78"/>
      <c r="S190" s="79" t="str">
        <f>IFERROR(VLOOKUP(R190,Material!$A$2:$B$59, 2, 0),"")</f>
        <v/>
      </c>
      <c r="T190" s="71"/>
      <c r="U190" s="79" t="str">
        <f>IFERROR(VLOOKUP(T190,Material!$A$2:$B$59, 2, 0),"")</f>
        <v/>
      </c>
      <c r="V190" s="71"/>
      <c r="W190" s="79" t="str">
        <f>IFERROR(VLOOKUP(V190,Material!$A$2:$B$59, 2, 0),"")</f>
        <v/>
      </c>
      <c r="X190" s="71"/>
      <c r="Y190" s="79" t="str">
        <f>IFERROR(VLOOKUP(X190,Material!$A$2:$B$59, 2, 0),"")</f>
        <v/>
      </c>
      <c r="Z190" s="71"/>
      <c r="AA190" s="79" t="str">
        <f>IFERROR(VLOOKUP(Z190,Material!$A$2:$B$59, 2, 0),"")</f>
        <v/>
      </c>
      <c r="AB190" s="74"/>
      <c r="AC190" s="75" t="e">
        <f t="shared" si="28"/>
        <v>#VALUE!</v>
      </c>
      <c r="AD190" s="75" t="e">
        <f t="shared" si="29"/>
        <v>#VALUE!</v>
      </c>
      <c r="AE190" s="75" t="e">
        <f t="shared" si="31"/>
        <v>#VALUE!</v>
      </c>
      <c r="AF190" s="75" t="e">
        <f t="shared" si="30"/>
        <v>#VALUE!</v>
      </c>
      <c r="AG190" s="75" t="e">
        <f t="shared" si="32"/>
        <v>#VALUE!</v>
      </c>
      <c r="AH190" s="75" t="e">
        <f t="shared" si="33"/>
        <v>#VALUE!</v>
      </c>
      <c r="AI190" s="75" t="e">
        <f t="shared" si="34"/>
        <v>#VALUE!</v>
      </c>
      <c r="AJ190" s="80" t="e">
        <f t="shared" si="35"/>
        <v>#VALUE!</v>
      </c>
      <c r="AK190" s="79" t="str">
        <f>(IFERROR(VLOOKUP(AB190,Categories!$A$2:$B$20,2,1),""))</f>
        <v/>
      </c>
      <c r="AL190" s="79" t="str">
        <f ca="1">IFERROR(VLOOKUP((HLOOKUP((VLOOKUP($AB190,Categories!$A$2:$F$20,3,1)), $AB$3:$AJ190, (ROW()-ROW($AB$3)+1), 0)), INDIRECT(VLOOKUP($AB190,Categories!$A$2:$F$20,6,1)),2,0),AK190)</f>
        <v/>
      </c>
      <c r="AM190" s="79" t="str">
        <f ca="1">IFERROR(VLOOKUP((HLOOKUP((VLOOKUP($AB190,Categories!$A$2:$F$20,4,1)),$AB$3:$AJ190,(ROW()-ROW($AB$3)+1),0)),INDIRECT(VLOOKUP($AB190,Categories!$A$2:$H$20,7,1)),2,0),"")</f>
        <v/>
      </c>
      <c r="AN190" s="79" t="str">
        <f ca="1">IFERROR(VLOOKUP((HLOOKUP((VLOOKUP($AB190,Categories!$A$2:$F$20,5,1)), $AB$3:$AJ190, (ROW()-ROW($AB$3)+1), 0)), INDIRECT(VLOOKUP($AB190,Categories!$A$2:$H$20,8,1)),2,0),"")</f>
        <v/>
      </c>
      <c r="AO190" s="79" t="str">
        <f t="shared" ca="1" si="36"/>
        <v/>
      </c>
      <c r="AP190" s="81"/>
      <c r="AQ190" s="70" t="str">
        <f>IFERROR(VLOOKUP(VALUE(MID(AP190,1,1)),AdditionalElements!$A$2:$B$50,2,0),"")</f>
        <v/>
      </c>
      <c r="AR190" s="70" t="str">
        <f>IFERROR(VLOOKUP(VALUE(MID(AP190,2,1)),AdditionalElements!$H$2:$I$50,2,0),"")</f>
        <v/>
      </c>
      <c r="AS190" s="70" t="str">
        <f>IFERROR(VLOOKUP(VALUE(MID(AP190,3,1)),AdditionalElements!$O$2:$P$50,2,0),"")</f>
        <v/>
      </c>
      <c r="AT190" s="70" t="str">
        <f>IFERROR(VLOOKUP(VALUE(MID(AP190,4,1)),AdditionalElements!$V$2:$W$50,2,0),"")</f>
        <v/>
      </c>
      <c r="AU190" s="71"/>
      <c r="AV190" s="79" t="str">
        <f>IFERROR(IF(VALUE(MID(AU190,1,1))=1, VLOOKUP(VALUE(MID(AU190,1,1)), TxtPanelShape!$A$2:$C$50, 3, 0), (IF(VALUE(MID(AU190,1,1))&gt;=7, VLOOKUP(VALUE(MID(AU190,1,1)), TxtPanelShape!$A$2:$C$50, 3, 0),VLOOKUP(VALUE(MID(AU190,1,2)),TxtPanelShape!$A$2:$C$50,3,0)))), "")</f>
        <v/>
      </c>
      <c r="AW190" s="79" t="str">
        <f>IFERROR(IF(VALUE(MID(AU190,1,1))=1, ", "&amp;VLOOKUP(VALUE(MID(AU190,2,1)), TxtPanelShape!$H$2:$I$50, 2, 0), IF(VALUE(MID(AU190,1,1))&gt;=7, ", "&amp;VLOOKUP(VALUE(MID(AU190,2,1)), TxtPanelShape!$H$2:$I$50, 2, 0),"")), "")</f>
        <v/>
      </c>
      <c r="AX190" s="79" t="str">
        <f>IFERROR(IF(VALUE(MID(AU190,1,1))=1, ", "&amp;VLOOKUP(VALUE(MID(AU190,3,1)), TxtPanelShape!$O$2:$P$50, 2, 0), IF(VALUE(MID(AU190,1,1))&gt;=7, ", "&amp;VLOOKUP(VALUE(MID(AU190,3,1)), TxtPanelShape!$O$2:$P$50, 2, 0),"")),"")</f>
        <v/>
      </c>
      <c r="AY190" s="79" t="str">
        <f>IFERROR("; "&amp;VLOOKUP(VALUE(MID(AU190,4,1)), TxtPanelShape!$V$2:$W$50,2,0),"")</f>
        <v/>
      </c>
      <c r="AZ190" s="79" t="str">
        <f t="shared" si="37"/>
        <v/>
      </c>
      <c r="BA190" s="71"/>
      <c r="BB190" s="79" t="str">
        <f>IFERROR(IF(VALUE(MID(BA190,1,1))=1, VLOOKUP(VALUE(MID(BA190,1,1)), TxtPanelShape!$A$2:$C$50, 3, 0), (IF(VALUE(MID(BA190,1,1))&gt;=7, VLOOKUP(VALUE(MID(BA190,1,1)), TxtPanelShape!$A$2:$C$50, 3, 0),VLOOKUP(VALUE(MID(BA190,1,2)),TxtPanelShape!$A$2:$C$50,3,0)))), "")</f>
        <v/>
      </c>
      <c r="BC190" s="79" t="str">
        <f>IFERROR(IF(VALUE(MID(BA190,1,1))=1, ", "&amp;VLOOKUP(VALUE(MID(BA190,2,1)), TxtPanelShape!$H$2:$I$50, 2, 0), IF(VALUE(MID(BA190,1,1))&gt;=7, ", "&amp;VLOOKUP(VALUE(MID(BA190,2,1)), TxtPanelShape!$H$2:$I$50, 2, 0),"")), "")</f>
        <v/>
      </c>
      <c r="BD190" s="79" t="str">
        <f>IFERROR(IF(VALUE(MID(BA190,1,1))=1, ", "&amp;VLOOKUP(VALUE(MID(BA190,3,1)), TxtPanelShape!$O$2:$P$50, 2, 0), IF(VALUE(MID(BA190,1,1))&gt;=7, ", "&amp;VLOOKUP(VALUE(MID(BA190,3,1)), TxtPanelShape!$O$2:$P$50, 2, 0),"")),"")</f>
        <v/>
      </c>
      <c r="BE190" s="79" t="str">
        <f>IFERROR("; "&amp;VLOOKUP(VALUE(MID(BA190,4,1)), TxtPanelShape!$V$2:$W$50,2,0),"")</f>
        <v/>
      </c>
      <c r="BF190" s="79" t="str">
        <f t="shared" si="38"/>
        <v/>
      </c>
      <c r="BG190" s="71"/>
      <c r="BH190" s="79" t="str">
        <f>IFERROR(VLOOKUP(BG190, TxtPanelDefinition!$A$2:$B$50, 2, 0),"")</f>
        <v/>
      </c>
      <c r="BI190" s="71"/>
      <c r="BJ190" s="79" t="str">
        <f>IFERROR(VLOOKUP(BI190, TxtPanelDefinition!$A$2:$B$50, 2, 0),"")</f>
        <v/>
      </c>
      <c r="BK190" s="71"/>
      <c r="BL190" s="79" t="str">
        <f>IFERROR(VLOOKUP(BK190, InscrTechniques!$A$2:$B$50, 2, 0),"")</f>
        <v/>
      </c>
      <c r="BM190" s="71"/>
      <c r="BN190" s="79" t="str">
        <f>IFERROR(VLOOKUP(BM190, InscrTechniques!$A$2:$B$50, 2, 0),"")</f>
        <v/>
      </c>
      <c r="BO190" s="71"/>
      <c r="BP190" s="79" t="str">
        <f>IFERROR(VLOOKUP(BO190, InscrTechniques!$A$2:$B$50, 2, 0),"")</f>
        <v/>
      </c>
      <c r="BQ190" s="71"/>
      <c r="BR190" s="79" t="str">
        <f>IFERROR(VLOOKUP(BQ190, InscrTechniques!$A$2:$B$50, 2, 0),"")</f>
        <v/>
      </c>
      <c r="BS190" s="71"/>
      <c r="BT190" s="79" t="str">
        <f>IFERROR(VLOOKUP(BS190, InscrTechniques!$A$2:$B$50, 2, 0),"")</f>
        <v/>
      </c>
      <c r="BU190" s="71"/>
      <c r="BV190" s="79" t="str">
        <f>IFERROR(VLOOKUP(BU190, InscrTechniques!$A$2:$B$50, 2, 0),"")</f>
        <v/>
      </c>
      <c r="BW190" s="125"/>
      <c r="BX190" s="79" t="str">
        <f>IFERROR(VLOOKUP(BW190, InscrTechniques!$A$2:$B$50, 2, 0),"")</f>
        <v/>
      </c>
      <c r="BY190" s="125"/>
      <c r="BZ190" s="79" t="str">
        <f>IFERROR(VLOOKUP(BY190, InscrTechniques!$A$2:$B$50, 2, 0),"")</f>
        <v/>
      </c>
      <c r="CA190" s="74"/>
      <c r="CB190" s="114" t="str">
        <f>IFERROR(VLOOKUP(CA190, LetterStyle!$A$2:$B$50, 2, 0),"")</f>
        <v/>
      </c>
      <c r="CC190" s="74"/>
      <c r="CD190" s="114" t="str">
        <f>IFERROR(VLOOKUP(CC190, LetterStyle!$A$2:$B$50, 2, 0),"")</f>
        <v/>
      </c>
      <c r="CE190" s="74"/>
      <c r="CF190" s="114" t="str">
        <f>IFERROR(VLOOKUP(CE190, LetterStyle!$A$2:$B$50, 2, 0),"")</f>
        <v/>
      </c>
      <c r="CG190" s="74"/>
      <c r="CH190" s="79" t="str">
        <f>IFERROR(VLOOKUP(CG190, LetterStyle!$A$2:$B$50, 2, 0),"")</f>
        <v/>
      </c>
      <c r="CI190" s="71"/>
      <c r="CJ190" s="79" t="str">
        <f>IFERROR(VLOOKUP(CI190, DecMotifs!$A$1:$B$306, 2, 0),"")</f>
        <v/>
      </c>
      <c r="CK190" s="71"/>
      <c r="CL190" s="79" t="str">
        <f>IFERROR(VLOOKUP(CK190, DecMotifs!$A$1:$B$306, 2, 0),"")</f>
        <v/>
      </c>
      <c r="CM190" s="71"/>
      <c r="CN190" s="79" t="str">
        <f>IFERROR(VLOOKUP(CM190, DecMotifs!$A$1:$B$306, 2, 0),"")</f>
        <v/>
      </c>
      <c r="CO190" s="71"/>
      <c r="CP190" s="79" t="str">
        <f>IFERROR(VLOOKUP(CO190, MarginalDec!$A$2:$B$253, 2, 0),"")</f>
        <v/>
      </c>
      <c r="CQ190" s="71"/>
      <c r="CR190" s="79" t="str">
        <f>IFERROR(VLOOKUP(CQ190, MarginalDec!$A$2:$B$253, 2, 0),"")</f>
        <v/>
      </c>
      <c r="CS190" s="71"/>
      <c r="CT190" s="79" t="str">
        <f>IFERROR(VLOOKUP(CS190, MarginalDec!$A$2:$B$253, 2, 0),"")</f>
        <v/>
      </c>
      <c r="CU190" s="71"/>
      <c r="CV190" s="79" t="str">
        <f>IF(ISBLANK(CU190),"", IFERROR(VLOOKUP(CU190, Tooling!$A$2:$B$252, 2, 0),""))</f>
        <v/>
      </c>
      <c r="CW190" s="71"/>
      <c r="CX190" s="79" t="str">
        <f>IF(ISBLANK(CW190),"", IFERROR(VLOOKUP(CW190, Tooling!$A$2:$B$252, 2, 0),""))</f>
        <v/>
      </c>
      <c r="CY190" s="71"/>
      <c r="CZ190" s="79" t="str">
        <f>IF(ISBLANK(CY190),"", IFERROR(VLOOKUP(CY190, Repairs!$A$2:$B$252, 2, 0),""))</f>
        <v/>
      </c>
      <c r="DA190" s="77"/>
      <c r="DB190" s="71"/>
      <c r="DC190" s="79" t="str">
        <f>IFERROR(VLOOKUP(DB190, DatingReason!$A$2:$B$252, 2, 0),"")</f>
        <v/>
      </c>
      <c r="DD190" s="123" t="str">
        <f t="shared" si="39"/>
        <v/>
      </c>
      <c r="DF190" s="119" t="str">
        <f t="array" ref="DF190">IF(AND($B190&lt;&gt;"", $DE190&lt;&gt;"", $DE190&lt;&gt;"No"),MAX(IF($B190=PEOPLE!$B$4:$B$1000, PEOPLE!$Q$4:$Q$1000,""))+100,"")</f>
        <v/>
      </c>
      <c r="DG190" s="68"/>
      <c r="DH190" s="76">
        <f>COUNTIF(PEOPLE!B:B, MEMORIALS!B190)</f>
        <v>0</v>
      </c>
      <c r="DI190" s="82"/>
      <c r="DJ190" s="82"/>
      <c r="DK190" s="82"/>
      <c r="DL190" s="68"/>
      <c r="DM190" s="68"/>
      <c r="DN190" s="68"/>
      <c r="DO190" s="68"/>
      <c r="DP190" s="68"/>
    </row>
    <row r="191" spans="1:120" ht="15" customHeight="1" x14ac:dyDescent="0.25">
      <c r="A191" s="68"/>
      <c r="B191" s="69"/>
      <c r="C191" s="68"/>
      <c r="D191" s="68"/>
      <c r="E191" s="70" t="str">
        <f>IF(D191="","",VLOOKUP(D191,Denomination!$A$2:$B$50, 2, 0))</f>
        <v/>
      </c>
      <c r="F191" s="68"/>
      <c r="G191" s="71"/>
      <c r="H191" s="70" t="str">
        <f>IF(G191="","",VLOOKUP(G191,MCondition!$A$2:$B$50, 2, 0))</f>
        <v/>
      </c>
      <c r="I191" s="72"/>
      <c r="J191" s="71"/>
      <c r="K191" s="70" t="str">
        <f>IF(J191="","",VLOOKUP(J191,ICondition!$A$2:$B$50, 2, 0))</f>
        <v/>
      </c>
      <c r="L191" s="73"/>
      <c r="M191" s="73"/>
      <c r="N191" s="73"/>
      <c r="O191" s="73"/>
      <c r="P191" s="73"/>
      <c r="Q191" s="73"/>
      <c r="R191" s="78"/>
      <c r="S191" s="79" t="str">
        <f>IFERROR(VLOOKUP(R191,Material!$A$2:$B$59, 2, 0),"")</f>
        <v/>
      </c>
      <c r="T191" s="71"/>
      <c r="U191" s="79" t="str">
        <f>IFERROR(VLOOKUP(T191,Material!$A$2:$B$59, 2, 0),"")</f>
        <v/>
      </c>
      <c r="V191" s="71"/>
      <c r="W191" s="79" t="str">
        <f>IFERROR(VLOOKUP(V191,Material!$A$2:$B$59, 2, 0),"")</f>
        <v/>
      </c>
      <c r="X191" s="71"/>
      <c r="Y191" s="79" t="str">
        <f>IFERROR(VLOOKUP(X191,Material!$A$2:$B$59, 2, 0),"")</f>
        <v/>
      </c>
      <c r="Z191" s="71"/>
      <c r="AA191" s="79" t="str">
        <f>IFERROR(VLOOKUP(Z191,Material!$A$2:$B$59, 2, 0),"")</f>
        <v/>
      </c>
      <c r="AB191" s="74"/>
      <c r="AC191" s="75" t="e">
        <f t="shared" si="28"/>
        <v>#VALUE!</v>
      </c>
      <c r="AD191" s="75" t="e">
        <f t="shared" si="29"/>
        <v>#VALUE!</v>
      </c>
      <c r="AE191" s="75" t="e">
        <f t="shared" si="31"/>
        <v>#VALUE!</v>
      </c>
      <c r="AF191" s="75" t="e">
        <f t="shared" si="30"/>
        <v>#VALUE!</v>
      </c>
      <c r="AG191" s="75" t="e">
        <f t="shared" si="32"/>
        <v>#VALUE!</v>
      </c>
      <c r="AH191" s="75" t="e">
        <f t="shared" si="33"/>
        <v>#VALUE!</v>
      </c>
      <c r="AI191" s="75" t="e">
        <f t="shared" si="34"/>
        <v>#VALUE!</v>
      </c>
      <c r="AJ191" s="80" t="e">
        <f t="shared" si="35"/>
        <v>#VALUE!</v>
      </c>
      <c r="AK191" s="79" t="str">
        <f>(IFERROR(VLOOKUP(AB191,Categories!$A$2:$B$20,2,1),""))</f>
        <v/>
      </c>
      <c r="AL191" s="79" t="str">
        <f ca="1">IFERROR(VLOOKUP((HLOOKUP((VLOOKUP($AB191,Categories!$A$2:$F$20,3,1)), $AB$3:$AJ191, (ROW()-ROW($AB$3)+1), 0)), INDIRECT(VLOOKUP($AB191,Categories!$A$2:$F$20,6,1)),2,0),AK191)</f>
        <v/>
      </c>
      <c r="AM191" s="79" t="str">
        <f ca="1">IFERROR(VLOOKUP((HLOOKUP((VLOOKUP($AB191,Categories!$A$2:$F$20,4,1)),$AB$3:$AJ191,(ROW()-ROW($AB$3)+1),0)),INDIRECT(VLOOKUP($AB191,Categories!$A$2:$H$20,7,1)),2,0),"")</f>
        <v/>
      </c>
      <c r="AN191" s="79" t="str">
        <f ca="1">IFERROR(VLOOKUP((HLOOKUP((VLOOKUP($AB191,Categories!$A$2:$F$20,5,1)), $AB$3:$AJ191, (ROW()-ROW($AB$3)+1), 0)), INDIRECT(VLOOKUP($AB191,Categories!$A$2:$H$20,8,1)),2,0),"")</f>
        <v/>
      </c>
      <c r="AO191" s="79" t="str">
        <f t="shared" ca="1" si="36"/>
        <v/>
      </c>
      <c r="AP191" s="81"/>
      <c r="AQ191" s="70" t="str">
        <f>IFERROR(VLOOKUP(VALUE(MID(AP191,1,1)),AdditionalElements!$A$2:$B$50,2,0),"")</f>
        <v/>
      </c>
      <c r="AR191" s="70" t="str">
        <f>IFERROR(VLOOKUP(VALUE(MID(AP191,2,1)),AdditionalElements!$H$2:$I$50,2,0),"")</f>
        <v/>
      </c>
      <c r="AS191" s="70" t="str">
        <f>IFERROR(VLOOKUP(VALUE(MID(AP191,3,1)),AdditionalElements!$O$2:$P$50,2,0),"")</f>
        <v/>
      </c>
      <c r="AT191" s="70" t="str">
        <f>IFERROR(VLOOKUP(VALUE(MID(AP191,4,1)),AdditionalElements!$V$2:$W$50,2,0),"")</f>
        <v/>
      </c>
      <c r="AU191" s="71"/>
      <c r="AV191" s="79" t="str">
        <f>IFERROR(IF(VALUE(MID(AU191,1,1))=1, VLOOKUP(VALUE(MID(AU191,1,1)), TxtPanelShape!$A$2:$C$50, 3, 0), (IF(VALUE(MID(AU191,1,1))&gt;=7, VLOOKUP(VALUE(MID(AU191,1,1)), TxtPanelShape!$A$2:$C$50, 3, 0),VLOOKUP(VALUE(MID(AU191,1,2)),TxtPanelShape!$A$2:$C$50,3,0)))), "")</f>
        <v/>
      </c>
      <c r="AW191" s="79" t="str">
        <f>IFERROR(IF(VALUE(MID(AU191,1,1))=1, ", "&amp;VLOOKUP(VALUE(MID(AU191,2,1)), TxtPanelShape!$H$2:$I$50, 2, 0), IF(VALUE(MID(AU191,1,1))&gt;=7, ", "&amp;VLOOKUP(VALUE(MID(AU191,2,1)), TxtPanelShape!$H$2:$I$50, 2, 0),"")), "")</f>
        <v/>
      </c>
      <c r="AX191" s="79" t="str">
        <f>IFERROR(IF(VALUE(MID(AU191,1,1))=1, ", "&amp;VLOOKUP(VALUE(MID(AU191,3,1)), TxtPanelShape!$O$2:$P$50, 2, 0), IF(VALUE(MID(AU191,1,1))&gt;=7, ", "&amp;VLOOKUP(VALUE(MID(AU191,3,1)), TxtPanelShape!$O$2:$P$50, 2, 0),"")),"")</f>
        <v/>
      </c>
      <c r="AY191" s="79" t="str">
        <f>IFERROR("; "&amp;VLOOKUP(VALUE(MID(AU191,4,1)), TxtPanelShape!$V$2:$W$50,2,0),"")</f>
        <v/>
      </c>
      <c r="AZ191" s="79" t="str">
        <f t="shared" si="37"/>
        <v/>
      </c>
      <c r="BA191" s="71"/>
      <c r="BB191" s="79" t="str">
        <f>IFERROR(IF(VALUE(MID(BA191,1,1))=1, VLOOKUP(VALUE(MID(BA191,1,1)), TxtPanelShape!$A$2:$C$50, 3, 0), (IF(VALUE(MID(BA191,1,1))&gt;=7, VLOOKUP(VALUE(MID(BA191,1,1)), TxtPanelShape!$A$2:$C$50, 3, 0),VLOOKUP(VALUE(MID(BA191,1,2)),TxtPanelShape!$A$2:$C$50,3,0)))), "")</f>
        <v/>
      </c>
      <c r="BC191" s="79" t="str">
        <f>IFERROR(IF(VALUE(MID(BA191,1,1))=1, ", "&amp;VLOOKUP(VALUE(MID(BA191,2,1)), TxtPanelShape!$H$2:$I$50, 2, 0), IF(VALUE(MID(BA191,1,1))&gt;=7, ", "&amp;VLOOKUP(VALUE(MID(BA191,2,1)), TxtPanelShape!$H$2:$I$50, 2, 0),"")), "")</f>
        <v/>
      </c>
      <c r="BD191" s="79" t="str">
        <f>IFERROR(IF(VALUE(MID(BA191,1,1))=1, ", "&amp;VLOOKUP(VALUE(MID(BA191,3,1)), TxtPanelShape!$O$2:$P$50, 2, 0), IF(VALUE(MID(BA191,1,1))&gt;=7, ", "&amp;VLOOKUP(VALUE(MID(BA191,3,1)), TxtPanelShape!$O$2:$P$50, 2, 0),"")),"")</f>
        <v/>
      </c>
      <c r="BE191" s="79" t="str">
        <f>IFERROR("; "&amp;VLOOKUP(VALUE(MID(BA191,4,1)), TxtPanelShape!$V$2:$W$50,2,0),"")</f>
        <v/>
      </c>
      <c r="BF191" s="79" t="str">
        <f t="shared" si="38"/>
        <v/>
      </c>
      <c r="BG191" s="71"/>
      <c r="BH191" s="79" t="str">
        <f>IFERROR(VLOOKUP(BG191, TxtPanelDefinition!$A$2:$B$50, 2, 0),"")</f>
        <v/>
      </c>
      <c r="BI191" s="71"/>
      <c r="BJ191" s="79" t="str">
        <f>IFERROR(VLOOKUP(BI191, TxtPanelDefinition!$A$2:$B$50, 2, 0),"")</f>
        <v/>
      </c>
      <c r="BK191" s="71"/>
      <c r="BL191" s="79" t="str">
        <f>IFERROR(VLOOKUP(BK191, InscrTechniques!$A$2:$B$50, 2, 0),"")</f>
        <v/>
      </c>
      <c r="BM191" s="71"/>
      <c r="BN191" s="79" t="str">
        <f>IFERROR(VLOOKUP(BM191, InscrTechniques!$A$2:$B$50, 2, 0),"")</f>
        <v/>
      </c>
      <c r="BO191" s="71"/>
      <c r="BP191" s="79" t="str">
        <f>IFERROR(VLOOKUP(BO191, InscrTechniques!$A$2:$B$50, 2, 0),"")</f>
        <v/>
      </c>
      <c r="BQ191" s="71"/>
      <c r="BR191" s="79" t="str">
        <f>IFERROR(VLOOKUP(BQ191, InscrTechniques!$A$2:$B$50, 2, 0),"")</f>
        <v/>
      </c>
      <c r="BS191" s="71"/>
      <c r="BT191" s="79" t="str">
        <f>IFERROR(VLOOKUP(BS191, InscrTechniques!$A$2:$B$50, 2, 0),"")</f>
        <v/>
      </c>
      <c r="BU191" s="71"/>
      <c r="BV191" s="79" t="str">
        <f>IFERROR(VLOOKUP(BU191, InscrTechniques!$A$2:$B$50, 2, 0),"")</f>
        <v/>
      </c>
      <c r="BW191" s="125"/>
      <c r="BX191" s="79" t="str">
        <f>IFERROR(VLOOKUP(BW191, InscrTechniques!$A$2:$B$50, 2, 0),"")</f>
        <v/>
      </c>
      <c r="BY191" s="125"/>
      <c r="BZ191" s="79" t="str">
        <f>IFERROR(VLOOKUP(BY191, InscrTechniques!$A$2:$B$50, 2, 0),"")</f>
        <v/>
      </c>
      <c r="CA191" s="74"/>
      <c r="CB191" s="114" t="str">
        <f>IFERROR(VLOOKUP(CA191, LetterStyle!$A$2:$B$50, 2, 0),"")</f>
        <v/>
      </c>
      <c r="CC191" s="74"/>
      <c r="CD191" s="114" t="str">
        <f>IFERROR(VLOOKUP(CC191, LetterStyle!$A$2:$B$50, 2, 0),"")</f>
        <v/>
      </c>
      <c r="CE191" s="74"/>
      <c r="CF191" s="114" t="str">
        <f>IFERROR(VLOOKUP(CE191, LetterStyle!$A$2:$B$50, 2, 0),"")</f>
        <v/>
      </c>
      <c r="CG191" s="74"/>
      <c r="CH191" s="79" t="str">
        <f>IFERROR(VLOOKUP(CG191, LetterStyle!$A$2:$B$50, 2, 0),"")</f>
        <v/>
      </c>
      <c r="CI191" s="71"/>
      <c r="CJ191" s="79" t="str">
        <f>IFERROR(VLOOKUP(CI191, DecMotifs!$A$1:$B$306, 2, 0),"")</f>
        <v/>
      </c>
      <c r="CK191" s="71"/>
      <c r="CL191" s="79" t="str">
        <f>IFERROR(VLOOKUP(CK191, DecMotifs!$A$1:$B$306, 2, 0),"")</f>
        <v/>
      </c>
      <c r="CM191" s="71"/>
      <c r="CN191" s="79" t="str">
        <f>IFERROR(VLOOKUP(CM191, DecMotifs!$A$1:$B$306, 2, 0),"")</f>
        <v/>
      </c>
      <c r="CO191" s="71"/>
      <c r="CP191" s="79" t="str">
        <f>IFERROR(VLOOKUP(CO191, MarginalDec!$A$2:$B$253, 2, 0),"")</f>
        <v/>
      </c>
      <c r="CQ191" s="71"/>
      <c r="CR191" s="79" t="str">
        <f>IFERROR(VLOOKUP(CQ191, MarginalDec!$A$2:$B$253, 2, 0),"")</f>
        <v/>
      </c>
      <c r="CS191" s="71"/>
      <c r="CT191" s="79" t="str">
        <f>IFERROR(VLOOKUP(CS191, MarginalDec!$A$2:$B$253, 2, 0),"")</f>
        <v/>
      </c>
      <c r="CU191" s="71"/>
      <c r="CV191" s="79" t="str">
        <f>IF(ISBLANK(CU191),"", IFERROR(VLOOKUP(CU191, Tooling!$A$2:$B$252, 2, 0),""))</f>
        <v/>
      </c>
      <c r="CW191" s="71"/>
      <c r="CX191" s="79" t="str">
        <f>IF(ISBLANK(CW191),"", IFERROR(VLOOKUP(CW191, Tooling!$A$2:$B$252, 2, 0),""))</f>
        <v/>
      </c>
      <c r="CY191" s="71"/>
      <c r="CZ191" s="79" t="str">
        <f>IF(ISBLANK(CY191),"", IFERROR(VLOOKUP(CY191, Repairs!$A$2:$B$252, 2, 0),""))</f>
        <v/>
      </c>
      <c r="DA191" s="77"/>
      <c r="DB191" s="71"/>
      <c r="DC191" s="79" t="str">
        <f>IFERROR(VLOOKUP(DB191, DatingReason!$A$2:$B$252, 2, 0),"")</f>
        <v/>
      </c>
      <c r="DD191" s="123" t="str">
        <f t="shared" si="39"/>
        <v/>
      </c>
      <c r="DF191" s="119" t="str">
        <f t="array" ref="DF191">IF(AND($B191&lt;&gt;"", $DE191&lt;&gt;"", $DE191&lt;&gt;"No"),MAX(IF($B191=PEOPLE!$B$4:$B$1000, PEOPLE!$Q$4:$Q$1000,""))+100,"")</f>
        <v/>
      </c>
      <c r="DG191" s="68"/>
      <c r="DH191" s="76">
        <f>COUNTIF(PEOPLE!B:B, MEMORIALS!B191)</f>
        <v>0</v>
      </c>
      <c r="DI191" s="82"/>
      <c r="DJ191" s="82"/>
      <c r="DK191" s="82"/>
      <c r="DL191" s="68"/>
      <c r="DM191" s="68"/>
      <c r="DN191" s="68"/>
      <c r="DO191" s="68"/>
      <c r="DP191" s="68"/>
    </row>
    <row r="192" spans="1:120" ht="15" customHeight="1" x14ac:dyDescent="0.25">
      <c r="A192" s="68"/>
      <c r="B192" s="69"/>
      <c r="C192" s="68"/>
      <c r="D192" s="68"/>
      <c r="E192" s="70" t="str">
        <f>IF(D192="","",VLOOKUP(D192,Denomination!$A$2:$B$50, 2, 0))</f>
        <v/>
      </c>
      <c r="F192" s="68"/>
      <c r="G192" s="71"/>
      <c r="H192" s="70" t="str">
        <f>IF(G192="","",VLOOKUP(G192,MCondition!$A$2:$B$50, 2, 0))</f>
        <v/>
      </c>
      <c r="I192" s="72"/>
      <c r="J192" s="71"/>
      <c r="K192" s="70" t="str">
        <f>IF(J192="","",VLOOKUP(J192,ICondition!$A$2:$B$50, 2, 0))</f>
        <v/>
      </c>
      <c r="L192" s="73"/>
      <c r="M192" s="73"/>
      <c r="N192" s="73"/>
      <c r="O192" s="73"/>
      <c r="P192" s="73"/>
      <c r="Q192" s="73"/>
      <c r="R192" s="78"/>
      <c r="S192" s="79" t="str">
        <f>IFERROR(VLOOKUP(R192,Material!$A$2:$B$59, 2, 0),"")</f>
        <v/>
      </c>
      <c r="T192" s="71"/>
      <c r="U192" s="79" t="str">
        <f>IFERROR(VLOOKUP(T192,Material!$A$2:$B$59, 2, 0),"")</f>
        <v/>
      </c>
      <c r="V192" s="71"/>
      <c r="W192" s="79" t="str">
        <f>IFERROR(VLOOKUP(V192,Material!$A$2:$B$59, 2, 0),"")</f>
        <v/>
      </c>
      <c r="X192" s="71"/>
      <c r="Y192" s="79" t="str">
        <f>IFERROR(VLOOKUP(X192,Material!$A$2:$B$59, 2, 0),"")</f>
        <v/>
      </c>
      <c r="Z192" s="71"/>
      <c r="AA192" s="79" t="str">
        <f>IFERROR(VLOOKUP(Z192,Material!$A$2:$B$59, 2, 0),"")</f>
        <v/>
      </c>
      <c r="AB192" s="74"/>
      <c r="AC192" s="75" t="e">
        <f t="shared" si="28"/>
        <v>#VALUE!</v>
      </c>
      <c r="AD192" s="75" t="e">
        <f t="shared" si="29"/>
        <v>#VALUE!</v>
      </c>
      <c r="AE192" s="75" t="e">
        <f t="shared" si="31"/>
        <v>#VALUE!</v>
      </c>
      <c r="AF192" s="75" t="e">
        <f t="shared" si="30"/>
        <v>#VALUE!</v>
      </c>
      <c r="AG192" s="75" t="e">
        <f t="shared" si="32"/>
        <v>#VALUE!</v>
      </c>
      <c r="AH192" s="75" t="e">
        <f t="shared" si="33"/>
        <v>#VALUE!</v>
      </c>
      <c r="AI192" s="75" t="e">
        <f t="shared" si="34"/>
        <v>#VALUE!</v>
      </c>
      <c r="AJ192" s="80" t="e">
        <f t="shared" si="35"/>
        <v>#VALUE!</v>
      </c>
      <c r="AK192" s="79" t="str">
        <f>(IFERROR(VLOOKUP(AB192,Categories!$A$2:$B$20,2,1),""))</f>
        <v/>
      </c>
      <c r="AL192" s="79" t="str">
        <f ca="1">IFERROR(VLOOKUP((HLOOKUP((VLOOKUP($AB192,Categories!$A$2:$F$20,3,1)), $AB$3:$AJ192, (ROW()-ROW($AB$3)+1), 0)), INDIRECT(VLOOKUP($AB192,Categories!$A$2:$F$20,6,1)),2,0),AK192)</f>
        <v/>
      </c>
      <c r="AM192" s="79" t="str">
        <f ca="1">IFERROR(VLOOKUP((HLOOKUP((VLOOKUP($AB192,Categories!$A$2:$F$20,4,1)),$AB$3:$AJ192,(ROW()-ROW($AB$3)+1),0)),INDIRECT(VLOOKUP($AB192,Categories!$A$2:$H$20,7,1)),2,0),"")</f>
        <v/>
      </c>
      <c r="AN192" s="79" t="str">
        <f ca="1">IFERROR(VLOOKUP((HLOOKUP((VLOOKUP($AB192,Categories!$A$2:$F$20,5,1)), $AB$3:$AJ192, (ROW()-ROW($AB$3)+1), 0)), INDIRECT(VLOOKUP($AB192,Categories!$A$2:$H$20,8,1)),2,0),"")</f>
        <v/>
      </c>
      <c r="AO192" s="79" t="str">
        <f t="shared" ca="1" si="36"/>
        <v/>
      </c>
      <c r="AP192" s="81"/>
      <c r="AQ192" s="70" t="str">
        <f>IFERROR(VLOOKUP(VALUE(MID(AP192,1,1)),AdditionalElements!$A$2:$B$50,2,0),"")</f>
        <v/>
      </c>
      <c r="AR192" s="70" t="str">
        <f>IFERROR(VLOOKUP(VALUE(MID(AP192,2,1)),AdditionalElements!$H$2:$I$50,2,0),"")</f>
        <v/>
      </c>
      <c r="AS192" s="70" t="str">
        <f>IFERROR(VLOOKUP(VALUE(MID(AP192,3,1)),AdditionalElements!$O$2:$P$50,2,0),"")</f>
        <v/>
      </c>
      <c r="AT192" s="70" t="str">
        <f>IFERROR(VLOOKUP(VALUE(MID(AP192,4,1)),AdditionalElements!$V$2:$W$50,2,0),"")</f>
        <v/>
      </c>
      <c r="AU192" s="71"/>
      <c r="AV192" s="79" t="str">
        <f>IFERROR(IF(VALUE(MID(AU192,1,1))=1, VLOOKUP(VALUE(MID(AU192,1,1)), TxtPanelShape!$A$2:$C$50, 3, 0), (IF(VALUE(MID(AU192,1,1))&gt;=7, VLOOKUP(VALUE(MID(AU192,1,1)), TxtPanelShape!$A$2:$C$50, 3, 0),VLOOKUP(VALUE(MID(AU192,1,2)),TxtPanelShape!$A$2:$C$50,3,0)))), "")</f>
        <v/>
      </c>
      <c r="AW192" s="79" t="str">
        <f>IFERROR(IF(VALUE(MID(AU192,1,1))=1, ", "&amp;VLOOKUP(VALUE(MID(AU192,2,1)), TxtPanelShape!$H$2:$I$50, 2, 0), IF(VALUE(MID(AU192,1,1))&gt;=7, ", "&amp;VLOOKUP(VALUE(MID(AU192,2,1)), TxtPanelShape!$H$2:$I$50, 2, 0),"")), "")</f>
        <v/>
      </c>
      <c r="AX192" s="79" t="str">
        <f>IFERROR(IF(VALUE(MID(AU192,1,1))=1, ", "&amp;VLOOKUP(VALUE(MID(AU192,3,1)), TxtPanelShape!$O$2:$P$50, 2, 0), IF(VALUE(MID(AU192,1,1))&gt;=7, ", "&amp;VLOOKUP(VALUE(MID(AU192,3,1)), TxtPanelShape!$O$2:$P$50, 2, 0),"")),"")</f>
        <v/>
      </c>
      <c r="AY192" s="79" t="str">
        <f>IFERROR("; "&amp;VLOOKUP(VALUE(MID(AU192,4,1)), TxtPanelShape!$V$2:$W$50,2,0),"")</f>
        <v/>
      </c>
      <c r="AZ192" s="79" t="str">
        <f t="shared" si="37"/>
        <v/>
      </c>
      <c r="BA192" s="71"/>
      <c r="BB192" s="79" t="str">
        <f>IFERROR(IF(VALUE(MID(BA192,1,1))=1, VLOOKUP(VALUE(MID(BA192,1,1)), TxtPanelShape!$A$2:$C$50, 3, 0), (IF(VALUE(MID(BA192,1,1))&gt;=7, VLOOKUP(VALUE(MID(BA192,1,1)), TxtPanelShape!$A$2:$C$50, 3, 0),VLOOKUP(VALUE(MID(BA192,1,2)),TxtPanelShape!$A$2:$C$50,3,0)))), "")</f>
        <v/>
      </c>
      <c r="BC192" s="79" t="str">
        <f>IFERROR(IF(VALUE(MID(BA192,1,1))=1, ", "&amp;VLOOKUP(VALUE(MID(BA192,2,1)), TxtPanelShape!$H$2:$I$50, 2, 0), IF(VALUE(MID(BA192,1,1))&gt;=7, ", "&amp;VLOOKUP(VALUE(MID(BA192,2,1)), TxtPanelShape!$H$2:$I$50, 2, 0),"")), "")</f>
        <v/>
      </c>
      <c r="BD192" s="79" t="str">
        <f>IFERROR(IF(VALUE(MID(BA192,1,1))=1, ", "&amp;VLOOKUP(VALUE(MID(BA192,3,1)), TxtPanelShape!$O$2:$P$50, 2, 0), IF(VALUE(MID(BA192,1,1))&gt;=7, ", "&amp;VLOOKUP(VALUE(MID(BA192,3,1)), TxtPanelShape!$O$2:$P$50, 2, 0),"")),"")</f>
        <v/>
      </c>
      <c r="BE192" s="79" t="str">
        <f>IFERROR("; "&amp;VLOOKUP(VALUE(MID(BA192,4,1)), TxtPanelShape!$V$2:$W$50,2,0),"")</f>
        <v/>
      </c>
      <c r="BF192" s="79" t="str">
        <f t="shared" si="38"/>
        <v/>
      </c>
      <c r="BG192" s="71"/>
      <c r="BH192" s="79" t="str">
        <f>IFERROR(VLOOKUP(BG192, TxtPanelDefinition!$A$2:$B$50, 2, 0),"")</f>
        <v/>
      </c>
      <c r="BI192" s="71"/>
      <c r="BJ192" s="79" t="str">
        <f>IFERROR(VLOOKUP(BI192, TxtPanelDefinition!$A$2:$B$50, 2, 0),"")</f>
        <v/>
      </c>
      <c r="BK192" s="71"/>
      <c r="BL192" s="79" t="str">
        <f>IFERROR(VLOOKUP(BK192, InscrTechniques!$A$2:$B$50, 2, 0),"")</f>
        <v/>
      </c>
      <c r="BM192" s="71"/>
      <c r="BN192" s="79" t="str">
        <f>IFERROR(VLOOKUP(BM192, InscrTechniques!$A$2:$B$50, 2, 0),"")</f>
        <v/>
      </c>
      <c r="BO192" s="71"/>
      <c r="BP192" s="79" t="str">
        <f>IFERROR(VLOOKUP(BO192, InscrTechniques!$A$2:$B$50, 2, 0),"")</f>
        <v/>
      </c>
      <c r="BQ192" s="71"/>
      <c r="BR192" s="79" t="str">
        <f>IFERROR(VLOOKUP(BQ192, InscrTechniques!$A$2:$B$50, 2, 0),"")</f>
        <v/>
      </c>
      <c r="BS192" s="71"/>
      <c r="BT192" s="79" t="str">
        <f>IFERROR(VLOOKUP(BS192, InscrTechniques!$A$2:$B$50, 2, 0),"")</f>
        <v/>
      </c>
      <c r="BU192" s="71"/>
      <c r="BV192" s="79" t="str">
        <f>IFERROR(VLOOKUP(BU192, InscrTechniques!$A$2:$B$50, 2, 0),"")</f>
        <v/>
      </c>
      <c r="BW192" s="125"/>
      <c r="BX192" s="79" t="str">
        <f>IFERROR(VLOOKUP(BW192, InscrTechniques!$A$2:$B$50, 2, 0),"")</f>
        <v/>
      </c>
      <c r="BY192" s="125"/>
      <c r="BZ192" s="79" t="str">
        <f>IFERROR(VLOOKUP(BY192, InscrTechniques!$A$2:$B$50, 2, 0),"")</f>
        <v/>
      </c>
      <c r="CA192" s="74"/>
      <c r="CB192" s="114" t="str">
        <f>IFERROR(VLOOKUP(CA192, LetterStyle!$A$2:$B$50, 2, 0),"")</f>
        <v/>
      </c>
      <c r="CC192" s="74"/>
      <c r="CD192" s="114" t="str">
        <f>IFERROR(VLOOKUP(CC192, LetterStyle!$A$2:$B$50, 2, 0),"")</f>
        <v/>
      </c>
      <c r="CE192" s="74"/>
      <c r="CF192" s="114" t="str">
        <f>IFERROR(VLOOKUP(CE192, LetterStyle!$A$2:$B$50, 2, 0),"")</f>
        <v/>
      </c>
      <c r="CG192" s="74"/>
      <c r="CH192" s="79" t="str">
        <f>IFERROR(VLOOKUP(CG192, LetterStyle!$A$2:$B$50, 2, 0),"")</f>
        <v/>
      </c>
      <c r="CI192" s="71"/>
      <c r="CJ192" s="79" t="str">
        <f>IFERROR(VLOOKUP(CI192, DecMotifs!$A$1:$B$306, 2, 0),"")</f>
        <v/>
      </c>
      <c r="CK192" s="71"/>
      <c r="CL192" s="79" t="str">
        <f>IFERROR(VLOOKUP(CK192, DecMotifs!$A$1:$B$306, 2, 0),"")</f>
        <v/>
      </c>
      <c r="CM192" s="71"/>
      <c r="CN192" s="79" t="str">
        <f>IFERROR(VLOOKUP(CM192, DecMotifs!$A$1:$B$306, 2, 0),"")</f>
        <v/>
      </c>
      <c r="CO192" s="71"/>
      <c r="CP192" s="79" t="str">
        <f>IFERROR(VLOOKUP(CO192, MarginalDec!$A$2:$B$253, 2, 0),"")</f>
        <v/>
      </c>
      <c r="CQ192" s="71"/>
      <c r="CR192" s="79" t="str">
        <f>IFERROR(VLOOKUP(CQ192, MarginalDec!$A$2:$B$253, 2, 0),"")</f>
        <v/>
      </c>
      <c r="CS192" s="71"/>
      <c r="CT192" s="79" t="str">
        <f>IFERROR(VLOOKUP(CS192, MarginalDec!$A$2:$B$253, 2, 0),"")</f>
        <v/>
      </c>
      <c r="CU192" s="71"/>
      <c r="CV192" s="79" t="str">
        <f>IF(ISBLANK(CU192),"", IFERROR(VLOOKUP(CU192, Tooling!$A$2:$B$252, 2, 0),""))</f>
        <v/>
      </c>
      <c r="CW192" s="71"/>
      <c r="CX192" s="79" t="str">
        <f>IF(ISBLANK(CW192),"", IFERROR(VLOOKUP(CW192, Tooling!$A$2:$B$252, 2, 0),""))</f>
        <v/>
      </c>
      <c r="CY192" s="71"/>
      <c r="CZ192" s="79" t="str">
        <f>IF(ISBLANK(CY192),"", IFERROR(VLOOKUP(CY192, Repairs!$A$2:$B$252, 2, 0),""))</f>
        <v/>
      </c>
      <c r="DA192" s="77"/>
      <c r="DB192" s="71"/>
      <c r="DC192" s="79" t="str">
        <f>IFERROR(VLOOKUP(DB192, DatingReason!$A$2:$B$252, 2, 0),"")</f>
        <v/>
      </c>
      <c r="DD192" s="123" t="str">
        <f t="shared" si="39"/>
        <v/>
      </c>
      <c r="DF192" s="119" t="str">
        <f t="array" ref="DF192">IF(AND($B192&lt;&gt;"", $DE192&lt;&gt;"", $DE192&lt;&gt;"No"),MAX(IF($B192=PEOPLE!$B$4:$B$1000, PEOPLE!$Q$4:$Q$1000,""))+100,"")</f>
        <v/>
      </c>
      <c r="DG192" s="68"/>
      <c r="DH192" s="76">
        <f>COUNTIF(PEOPLE!B:B, MEMORIALS!B192)</f>
        <v>0</v>
      </c>
      <c r="DI192" s="82"/>
      <c r="DJ192" s="82"/>
      <c r="DK192" s="82"/>
      <c r="DL192" s="68"/>
      <c r="DM192" s="68"/>
      <c r="DN192" s="68"/>
      <c r="DO192" s="68"/>
      <c r="DP192" s="68"/>
    </row>
    <row r="193" spans="1:120" ht="15" customHeight="1" x14ac:dyDescent="0.25">
      <c r="A193" s="68"/>
      <c r="B193" s="69"/>
      <c r="C193" s="68"/>
      <c r="D193" s="68"/>
      <c r="E193" s="70" t="str">
        <f>IF(D193="","",VLOOKUP(D193,Denomination!$A$2:$B$50, 2, 0))</f>
        <v/>
      </c>
      <c r="F193" s="68"/>
      <c r="G193" s="71"/>
      <c r="H193" s="70" t="str">
        <f>IF(G193="","",VLOOKUP(G193,MCondition!$A$2:$B$50, 2, 0))</f>
        <v/>
      </c>
      <c r="I193" s="72"/>
      <c r="J193" s="71"/>
      <c r="K193" s="70" t="str">
        <f>IF(J193="","",VLOOKUP(J193,ICondition!$A$2:$B$50, 2, 0))</f>
        <v/>
      </c>
      <c r="L193" s="73"/>
      <c r="M193" s="73"/>
      <c r="N193" s="73"/>
      <c r="O193" s="73"/>
      <c r="P193" s="73"/>
      <c r="Q193" s="73"/>
      <c r="R193" s="78"/>
      <c r="S193" s="79" t="str">
        <f>IFERROR(VLOOKUP(R193,Material!$A$2:$B$59, 2, 0),"")</f>
        <v/>
      </c>
      <c r="T193" s="71"/>
      <c r="U193" s="79" t="str">
        <f>IFERROR(VLOOKUP(T193,Material!$A$2:$B$59, 2, 0),"")</f>
        <v/>
      </c>
      <c r="V193" s="71"/>
      <c r="W193" s="79" t="str">
        <f>IFERROR(VLOOKUP(V193,Material!$A$2:$B$59, 2, 0),"")</f>
        <v/>
      </c>
      <c r="X193" s="71"/>
      <c r="Y193" s="79" t="str">
        <f>IFERROR(VLOOKUP(X193,Material!$A$2:$B$59, 2, 0),"")</f>
        <v/>
      </c>
      <c r="Z193" s="71"/>
      <c r="AA193" s="79" t="str">
        <f>IFERROR(VLOOKUP(Z193,Material!$A$2:$B$59, 2, 0),"")</f>
        <v/>
      </c>
      <c r="AB193" s="74"/>
      <c r="AC193" s="75" t="e">
        <f t="shared" si="28"/>
        <v>#VALUE!</v>
      </c>
      <c r="AD193" s="75" t="e">
        <f t="shared" si="29"/>
        <v>#VALUE!</v>
      </c>
      <c r="AE193" s="75" t="e">
        <f t="shared" si="31"/>
        <v>#VALUE!</v>
      </c>
      <c r="AF193" s="75" t="e">
        <f t="shared" si="30"/>
        <v>#VALUE!</v>
      </c>
      <c r="AG193" s="75" t="e">
        <f t="shared" si="32"/>
        <v>#VALUE!</v>
      </c>
      <c r="AH193" s="75" t="e">
        <f t="shared" si="33"/>
        <v>#VALUE!</v>
      </c>
      <c r="AI193" s="75" t="e">
        <f t="shared" si="34"/>
        <v>#VALUE!</v>
      </c>
      <c r="AJ193" s="80" t="e">
        <f t="shared" si="35"/>
        <v>#VALUE!</v>
      </c>
      <c r="AK193" s="79" t="str">
        <f>(IFERROR(VLOOKUP(AB193,Categories!$A$2:$B$20,2,1),""))</f>
        <v/>
      </c>
      <c r="AL193" s="79" t="str">
        <f ca="1">IFERROR(VLOOKUP((HLOOKUP((VLOOKUP($AB193,Categories!$A$2:$F$20,3,1)), $AB$3:$AJ193, (ROW()-ROW($AB$3)+1), 0)), INDIRECT(VLOOKUP($AB193,Categories!$A$2:$F$20,6,1)),2,0),AK193)</f>
        <v/>
      </c>
      <c r="AM193" s="79" t="str">
        <f ca="1">IFERROR(VLOOKUP((HLOOKUP((VLOOKUP($AB193,Categories!$A$2:$F$20,4,1)),$AB$3:$AJ193,(ROW()-ROW($AB$3)+1),0)),INDIRECT(VLOOKUP($AB193,Categories!$A$2:$H$20,7,1)),2,0),"")</f>
        <v/>
      </c>
      <c r="AN193" s="79" t="str">
        <f ca="1">IFERROR(VLOOKUP((HLOOKUP((VLOOKUP($AB193,Categories!$A$2:$F$20,5,1)), $AB$3:$AJ193, (ROW()-ROW($AB$3)+1), 0)), INDIRECT(VLOOKUP($AB193,Categories!$A$2:$H$20,8,1)),2,0),"")</f>
        <v/>
      </c>
      <c r="AO193" s="79" t="str">
        <f t="shared" ca="1" si="36"/>
        <v/>
      </c>
      <c r="AP193" s="81"/>
      <c r="AQ193" s="70" t="str">
        <f>IFERROR(VLOOKUP(VALUE(MID(AP193,1,1)),AdditionalElements!$A$2:$B$50,2,0),"")</f>
        <v/>
      </c>
      <c r="AR193" s="70" t="str">
        <f>IFERROR(VLOOKUP(VALUE(MID(AP193,2,1)),AdditionalElements!$H$2:$I$50,2,0),"")</f>
        <v/>
      </c>
      <c r="AS193" s="70" t="str">
        <f>IFERROR(VLOOKUP(VALUE(MID(AP193,3,1)),AdditionalElements!$O$2:$P$50,2,0),"")</f>
        <v/>
      </c>
      <c r="AT193" s="70" t="str">
        <f>IFERROR(VLOOKUP(VALUE(MID(AP193,4,1)),AdditionalElements!$V$2:$W$50,2,0),"")</f>
        <v/>
      </c>
      <c r="AU193" s="71"/>
      <c r="AV193" s="79" t="str">
        <f>IFERROR(IF(VALUE(MID(AU193,1,1))=1, VLOOKUP(VALUE(MID(AU193,1,1)), TxtPanelShape!$A$2:$C$50, 3, 0), (IF(VALUE(MID(AU193,1,1))&gt;=7, VLOOKUP(VALUE(MID(AU193,1,1)), TxtPanelShape!$A$2:$C$50, 3, 0),VLOOKUP(VALUE(MID(AU193,1,2)),TxtPanelShape!$A$2:$C$50,3,0)))), "")</f>
        <v/>
      </c>
      <c r="AW193" s="79" t="str">
        <f>IFERROR(IF(VALUE(MID(AU193,1,1))=1, ", "&amp;VLOOKUP(VALUE(MID(AU193,2,1)), TxtPanelShape!$H$2:$I$50, 2, 0), IF(VALUE(MID(AU193,1,1))&gt;=7, ", "&amp;VLOOKUP(VALUE(MID(AU193,2,1)), TxtPanelShape!$H$2:$I$50, 2, 0),"")), "")</f>
        <v/>
      </c>
      <c r="AX193" s="79" t="str">
        <f>IFERROR(IF(VALUE(MID(AU193,1,1))=1, ", "&amp;VLOOKUP(VALUE(MID(AU193,3,1)), TxtPanelShape!$O$2:$P$50, 2, 0), IF(VALUE(MID(AU193,1,1))&gt;=7, ", "&amp;VLOOKUP(VALUE(MID(AU193,3,1)), TxtPanelShape!$O$2:$P$50, 2, 0),"")),"")</f>
        <v/>
      </c>
      <c r="AY193" s="79" t="str">
        <f>IFERROR("; "&amp;VLOOKUP(VALUE(MID(AU193,4,1)), TxtPanelShape!$V$2:$W$50,2,0),"")</f>
        <v/>
      </c>
      <c r="AZ193" s="79" t="str">
        <f t="shared" si="37"/>
        <v/>
      </c>
      <c r="BA193" s="71"/>
      <c r="BB193" s="79" t="str">
        <f>IFERROR(IF(VALUE(MID(BA193,1,1))=1, VLOOKUP(VALUE(MID(BA193,1,1)), TxtPanelShape!$A$2:$C$50, 3, 0), (IF(VALUE(MID(BA193,1,1))&gt;=7, VLOOKUP(VALUE(MID(BA193,1,1)), TxtPanelShape!$A$2:$C$50, 3, 0),VLOOKUP(VALUE(MID(BA193,1,2)),TxtPanelShape!$A$2:$C$50,3,0)))), "")</f>
        <v/>
      </c>
      <c r="BC193" s="79" t="str">
        <f>IFERROR(IF(VALUE(MID(BA193,1,1))=1, ", "&amp;VLOOKUP(VALUE(MID(BA193,2,1)), TxtPanelShape!$H$2:$I$50, 2, 0), IF(VALUE(MID(BA193,1,1))&gt;=7, ", "&amp;VLOOKUP(VALUE(MID(BA193,2,1)), TxtPanelShape!$H$2:$I$50, 2, 0),"")), "")</f>
        <v/>
      </c>
      <c r="BD193" s="79" t="str">
        <f>IFERROR(IF(VALUE(MID(BA193,1,1))=1, ", "&amp;VLOOKUP(VALUE(MID(BA193,3,1)), TxtPanelShape!$O$2:$P$50, 2, 0), IF(VALUE(MID(BA193,1,1))&gt;=7, ", "&amp;VLOOKUP(VALUE(MID(BA193,3,1)), TxtPanelShape!$O$2:$P$50, 2, 0),"")),"")</f>
        <v/>
      </c>
      <c r="BE193" s="79" t="str">
        <f>IFERROR("; "&amp;VLOOKUP(VALUE(MID(BA193,4,1)), TxtPanelShape!$V$2:$W$50,2,0),"")</f>
        <v/>
      </c>
      <c r="BF193" s="79" t="str">
        <f t="shared" si="38"/>
        <v/>
      </c>
      <c r="BG193" s="71"/>
      <c r="BH193" s="79" t="str">
        <f>IFERROR(VLOOKUP(BG193, TxtPanelDefinition!$A$2:$B$50, 2, 0),"")</f>
        <v/>
      </c>
      <c r="BI193" s="71"/>
      <c r="BJ193" s="79" t="str">
        <f>IFERROR(VLOOKUP(BI193, TxtPanelDefinition!$A$2:$B$50, 2, 0),"")</f>
        <v/>
      </c>
      <c r="BK193" s="71"/>
      <c r="BL193" s="79" t="str">
        <f>IFERROR(VLOOKUP(BK193, InscrTechniques!$A$2:$B$50, 2, 0),"")</f>
        <v/>
      </c>
      <c r="BM193" s="71"/>
      <c r="BN193" s="79" t="str">
        <f>IFERROR(VLOOKUP(BM193, InscrTechniques!$A$2:$B$50, 2, 0),"")</f>
        <v/>
      </c>
      <c r="BO193" s="71"/>
      <c r="BP193" s="79" t="str">
        <f>IFERROR(VLOOKUP(BO193, InscrTechniques!$A$2:$B$50, 2, 0),"")</f>
        <v/>
      </c>
      <c r="BQ193" s="71"/>
      <c r="BR193" s="79" t="str">
        <f>IFERROR(VLOOKUP(BQ193, InscrTechniques!$A$2:$B$50, 2, 0),"")</f>
        <v/>
      </c>
      <c r="BS193" s="71"/>
      <c r="BT193" s="79" t="str">
        <f>IFERROR(VLOOKUP(BS193, InscrTechniques!$A$2:$B$50, 2, 0),"")</f>
        <v/>
      </c>
      <c r="BU193" s="71"/>
      <c r="BV193" s="79" t="str">
        <f>IFERROR(VLOOKUP(BU193, InscrTechniques!$A$2:$B$50, 2, 0),"")</f>
        <v/>
      </c>
      <c r="BW193" s="125"/>
      <c r="BX193" s="79" t="str">
        <f>IFERROR(VLOOKUP(BW193, InscrTechniques!$A$2:$B$50, 2, 0),"")</f>
        <v/>
      </c>
      <c r="BY193" s="125"/>
      <c r="BZ193" s="79" t="str">
        <f>IFERROR(VLOOKUP(BY193, InscrTechniques!$A$2:$B$50, 2, 0),"")</f>
        <v/>
      </c>
      <c r="CA193" s="74"/>
      <c r="CB193" s="114" t="str">
        <f>IFERROR(VLOOKUP(CA193, LetterStyle!$A$2:$B$50, 2, 0),"")</f>
        <v/>
      </c>
      <c r="CC193" s="74"/>
      <c r="CD193" s="114" t="str">
        <f>IFERROR(VLOOKUP(CC193, LetterStyle!$A$2:$B$50, 2, 0),"")</f>
        <v/>
      </c>
      <c r="CE193" s="74"/>
      <c r="CF193" s="114" t="str">
        <f>IFERROR(VLOOKUP(CE193, LetterStyle!$A$2:$B$50, 2, 0),"")</f>
        <v/>
      </c>
      <c r="CG193" s="74"/>
      <c r="CH193" s="79" t="str">
        <f>IFERROR(VLOOKUP(CG193, LetterStyle!$A$2:$B$50, 2, 0),"")</f>
        <v/>
      </c>
      <c r="CI193" s="71"/>
      <c r="CJ193" s="79" t="str">
        <f>IFERROR(VLOOKUP(CI193, DecMotifs!$A$1:$B$306, 2, 0),"")</f>
        <v/>
      </c>
      <c r="CK193" s="71"/>
      <c r="CL193" s="79" t="str">
        <f>IFERROR(VLOOKUP(CK193, DecMotifs!$A$1:$B$306, 2, 0),"")</f>
        <v/>
      </c>
      <c r="CM193" s="71"/>
      <c r="CN193" s="79" t="str">
        <f>IFERROR(VLOOKUP(CM193, DecMotifs!$A$1:$B$306, 2, 0),"")</f>
        <v/>
      </c>
      <c r="CO193" s="71"/>
      <c r="CP193" s="79" t="str">
        <f>IFERROR(VLOOKUP(CO193, MarginalDec!$A$2:$B$253, 2, 0),"")</f>
        <v/>
      </c>
      <c r="CQ193" s="71"/>
      <c r="CR193" s="79" t="str">
        <f>IFERROR(VLOOKUP(CQ193, MarginalDec!$A$2:$B$253, 2, 0),"")</f>
        <v/>
      </c>
      <c r="CS193" s="71"/>
      <c r="CT193" s="79" t="str">
        <f>IFERROR(VLOOKUP(CS193, MarginalDec!$A$2:$B$253, 2, 0),"")</f>
        <v/>
      </c>
      <c r="CU193" s="71"/>
      <c r="CV193" s="79" t="str">
        <f>IF(ISBLANK(CU193),"", IFERROR(VLOOKUP(CU193, Tooling!$A$2:$B$252, 2, 0),""))</f>
        <v/>
      </c>
      <c r="CW193" s="71"/>
      <c r="CX193" s="79" t="str">
        <f>IF(ISBLANK(CW193),"", IFERROR(VLOOKUP(CW193, Tooling!$A$2:$B$252, 2, 0),""))</f>
        <v/>
      </c>
      <c r="CY193" s="71"/>
      <c r="CZ193" s="79" t="str">
        <f>IF(ISBLANK(CY193),"", IFERROR(VLOOKUP(CY193, Repairs!$A$2:$B$252, 2, 0),""))</f>
        <v/>
      </c>
      <c r="DA193" s="77"/>
      <c r="DB193" s="71"/>
      <c r="DC193" s="79" t="str">
        <f>IFERROR(VLOOKUP(DB193, DatingReason!$A$2:$B$252, 2, 0),"")</f>
        <v/>
      </c>
      <c r="DD193" s="123" t="str">
        <f t="shared" si="39"/>
        <v/>
      </c>
      <c r="DF193" s="119" t="str">
        <f t="array" ref="DF193">IF(AND($B193&lt;&gt;"", $DE193&lt;&gt;"", $DE193&lt;&gt;"No"),MAX(IF($B193=PEOPLE!$B$4:$B$1000, PEOPLE!$Q$4:$Q$1000,""))+100,"")</f>
        <v/>
      </c>
      <c r="DG193" s="68"/>
      <c r="DH193" s="76">
        <f>COUNTIF(PEOPLE!B:B, MEMORIALS!B193)</f>
        <v>0</v>
      </c>
      <c r="DI193" s="82"/>
      <c r="DJ193" s="82"/>
      <c r="DK193" s="82"/>
      <c r="DL193" s="68"/>
      <c r="DM193" s="68"/>
      <c r="DN193" s="68"/>
      <c r="DO193" s="68"/>
      <c r="DP193" s="68"/>
    </row>
    <row r="194" spans="1:120" ht="15" customHeight="1" x14ac:dyDescent="0.25">
      <c r="A194" s="68"/>
      <c r="B194" s="69"/>
      <c r="C194" s="68"/>
      <c r="D194" s="68"/>
      <c r="E194" s="70" t="str">
        <f>IF(D194="","",VLOOKUP(D194,Denomination!$A$2:$B$50, 2, 0))</f>
        <v/>
      </c>
      <c r="F194" s="68"/>
      <c r="G194" s="71"/>
      <c r="H194" s="70" t="str">
        <f>IF(G194="","",VLOOKUP(G194,MCondition!$A$2:$B$50, 2, 0))</f>
        <v/>
      </c>
      <c r="I194" s="72"/>
      <c r="J194" s="71"/>
      <c r="K194" s="70" t="str">
        <f>IF(J194="","",VLOOKUP(J194,ICondition!$A$2:$B$50, 2, 0))</f>
        <v/>
      </c>
      <c r="L194" s="73"/>
      <c r="M194" s="73"/>
      <c r="N194" s="73"/>
      <c r="O194" s="73"/>
      <c r="P194" s="73"/>
      <c r="Q194" s="73"/>
      <c r="R194" s="78"/>
      <c r="S194" s="79" t="str">
        <f>IFERROR(VLOOKUP(R194,Material!$A$2:$B$59, 2, 0),"")</f>
        <v/>
      </c>
      <c r="T194" s="71"/>
      <c r="U194" s="79" t="str">
        <f>IFERROR(VLOOKUP(T194,Material!$A$2:$B$59, 2, 0),"")</f>
        <v/>
      </c>
      <c r="V194" s="71"/>
      <c r="W194" s="79" t="str">
        <f>IFERROR(VLOOKUP(V194,Material!$A$2:$B$59, 2, 0),"")</f>
        <v/>
      </c>
      <c r="X194" s="71"/>
      <c r="Y194" s="79" t="str">
        <f>IFERROR(VLOOKUP(X194,Material!$A$2:$B$59, 2, 0),"")</f>
        <v/>
      </c>
      <c r="Z194" s="71"/>
      <c r="AA194" s="79" t="str">
        <f>IFERROR(VLOOKUP(Z194,Material!$A$2:$B$59, 2, 0),"")</f>
        <v/>
      </c>
      <c r="AB194" s="74"/>
      <c r="AC194" s="75" t="e">
        <f t="shared" si="28"/>
        <v>#VALUE!</v>
      </c>
      <c r="AD194" s="75" t="e">
        <f t="shared" si="29"/>
        <v>#VALUE!</v>
      </c>
      <c r="AE194" s="75" t="e">
        <f t="shared" si="31"/>
        <v>#VALUE!</v>
      </c>
      <c r="AF194" s="75" t="e">
        <f t="shared" si="30"/>
        <v>#VALUE!</v>
      </c>
      <c r="AG194" s="75" t="e">
        <f t="shared" si="32"/>
        <v>#VALUE!</v>
      </c>
      <c r="AH194" s="75" t="e">
        <f t="shared" si="33"/>
        <v>#VALUE!</v>
      </c>
      <c r="AI194" s="75" t="e">
        <f t="shared" si="34"/>
        <v>#VALUE!</v>
      </c>
      <c r="AJ194" s="80" t="e">
        <f t="shared" si="35"/>
        <v>#VALUE!</v>
      </c>
      <c r="AK194" s="79" t="str">
        <f>(IFERROR(VLOOKUP(AB194,Categories!$A$2:$B$20,2,1),""))</f>
        <v/>
      </c>
      <c r="AL194" s="79" t="str">
        <f ca="1">IFERROR(VLOOKUP((HLOOKUP((VLOOKUP($AB194,Categories!$A$2:$F$20,3,1)), $AB$3:$AJ194, (ROW()-ROW($AB$3)+1), 0)), INDIRECT(VLOOKUP($AB194,Categories!$A$2:$F$20,6,1)),2,0),AK194)</f>
        <v/>
      </c>
      <c r="AM194" s="79" t="str">
        <f ca="1">IFERROR(VLOOKUP((HLOOKUP((VLOOKUP($AB194,Categories!$A$2:$F$20,4,1)),$AB$3:$AJ194,(ROW()-ROW($AB$3)+1),0)),INDIRECT(VLOOKUP($AB194,Categories!$A$2:$H$20,7,1)),2,0),"")</f>
        <v/>
      </c>
      <c r="AN194" s="79" t="str">
        <f ca="1">IFERROR(VLOOKUP((HLOOKUP((VLOOKUP($AB194,Categories!$A$2:$F$20,5,1)), $AB$3:$AJ194, (ROW()-ROW($AB$3)+1), 0)), INDIRECT(VLOOKUP($AB194,Categories!$A$2:$H$20,8,1)),2,0),"")</f>
        <v/>
      </c>
      <c r="AO194" s="79" t="str">
        <f t="shared" ca="1" si="36"/>
        <v/>
      </c>
      <c r="AP194" s="81"/>
      <c r="AQ194" s="70" t="str">
        <f>IFERROR(VLOOKUP(VALUE(MID(AP194,1,1)),AdditionalElements!$A$2:$B$50,2,0),"")</f>
        <v/>
      </c>
      <c r="AR194" s="70" t="str">
        <f>IFERROR(VLOOKUP(VALUE(MID(AP194,2,1)),AdditionalElements!$H$2:$I$50,2,0),"")</f>
        <v/>
      </c>
      <c r="AS194" s="70" t="str">
        <f>IFERROR(VLOOKUP(VALUE(MID(AP194,3,1)),AdditionalElements!$O$2:$P$50,2,0),"")</f>
        <v/>
      </c>
      <c r="AT194" s="70" t="str">
        <f>IFERROR(VLOOKUP(VALUE(MID(AP194,4,1)),AdditionalElements!$V$2:$W$50,2,0),"")</f>
        <v/>
      </c>
      <c r="AU194" s="71"/>
      <c r="AV194" s="79" t="str">
        <f>IFERROR(IF(VALUE(MID(AU194,1,1))=1, VLOOKUP(VALUE(MID(AU194,1,1)), TxtPanelShape!$A$2:$C$50, 3, 0), (IF(VALUE(MID(AU194,1,1))&gt;=7, VLOOKUP(VALUE(MID(AU194,1,1)), TxtPanelShape!$A$2:$C$50, 3, 0),VLOOKUP(VALUE(MID(AU194,1,2)),TxtPanelShape!$A$2:$C$50,3,0)))), "")</f>
        <v/>
      </c>
      <c r="AW194" s="79" t="str">
        <f>IFERROR(IF(VALUE(MID(AU194,1,1))=1, ", "&amp;VLOOKUP(VALUE(MID(AU194,2,1)), TxtPanelShape!$H$2:$I$50, 2, 0), IF(VALUE(MID(AU194,1,1))&gt;=7, ", "&amp;VLOOKUP(VALUE(MID(AU194,2,1)), TxtPanelShape!$H$2:$I$50, 2, 0),"")), "")</f>
        <v/>
      </c>
      <c r="AX194" s="79" t="str">
        <f>IFERROR(IF(VALUE(MID(AU194,1,1))=1, ", "&amp;VLOOKUP(VALUE(MID(AU194,3,1)), TxtPanelShape!$O$2:$P$50, 2, 0), IF(VALUE(MID(AU194,1,1))&gt;=7, ", "&amp;VLOOKUP(VALUE(MID(AU194,3,1)), TxtPanelShape!$O$2:$P$50, 2, 0),"")),"")</f>
        <v/>
      </c>
      <c r="AY194" s="79" t="str">
        <f>IFERROR("; "&amp;VLOOKUP(VALUE(MID(AU194,4,1)), TxtPanelShape!$V$2:$W$50,2,0),"")</f>
        <v/>
      </c>
      <c r="AZ194" s="79" t="str">
        <f t="shared" si="37"/>
        <v/>
      </c>
      <c r="BA194" s="71"/>
      <c r="BB194" s="79" t="str">
        <f>IFERROR(IF(VALUE(MID(BA194,1,1))=1, VLOOKUP(VALUE(MID(BA194,1,1)), TxtPanelShape!$A$2:$C$50, 3, 0), (IF(VALUE(MID(BA194,1,1))&gt;=7, VLOOKUP(VALUE(MID(BA194,1,1)), TxtPanelShape!$A$2:$C$50, 3, 0),VLOOKUP(VALUE(MID(BA194,1,2)),TxtPanelShape!$A$2:$C$50,3,0)))), "")</f>
        <v/>
      </c>
      <c r="BC194" s="79" t="str">
        <f>IFERROR(IF(VALUE(MID(BA194,1,1))=1, ", "&amp;VLOOKUP(VALUE(MID(BA194,2,1)), TxtPanelShape!$H$2:$I$50, 2, 0), IF(VALUE(MID(BA194,1,1))&gt;=7, ", "&amp;VLOOKUP(VALUE(MID(BA194,2,1)), TxtPanelShape!$H$2:$I$50, 2, 0),"")), "")</f>
        <v/>
      </c>
      <c r="BD194" s="79" t="str">
        <f>IFERROR(IF(VALUE(MID(BA194,1,1))=1, ", "&amp;VLOOKUP(VALUE(MID(BA194,3,1)), TxtPanelShape!$O$2:$P$50, 2, 0), IF(VALUE(MID(BA194,1,1))&gt;=7, ", "&amp;VLOOKUP(VALUE(MID(BA194,3,1)), TxtPanelShape!$O$2:$P$50, 2, 0),"")),"")</f>
        <v/>
      </c>
      <c r="BE194" s="79" t="str">
        <f>IFERROR("; "&amp;VLOOKUP(VALUE(MID(BA194,4,1)), TxtPanelShape!$V$2:$W$50,2,0),"")</f>
        <v/>
      </c>
      <c r="BF194" s="79" t="str">
        <f t="shared" si="38"/>
        <v/>
      </c>
      <c r="BG194" s="71"/>
      <c r="BH194" s="79" t="str">
        <f>IFERROR(VLOOKUP(BG194, TxtPanelDefinition!$A$2:$B$50, 2, 0),"")</f>
        <v/>
      </c>
      <c r="BI194" s="71"/>
      <c r="BJ194" s="79" t="str">
        <f>IFERROR(VLOOKUP(BI194, TxtPanelDefinition!$A$2:$B$50, 2, 0),"")</f>
        <v/>
      </c>
      <c r="BK194" s="71"/>
      <c r="BL194" s="79" t="str">
        <f>IFERROR(VLOOKUP(BK194, InscrTechniques!$A$2:$B$50, 2, 0),"")</f>
        <v/>
      </c>
      <c r="BM194" s="71"/>
      <c r="BN194" s="79" t="str">
        <f>IFERROR(VLOOKUP(BM194, InscrTechniques!$A$2:$B$50, 2, 0),"")</f>
        <v/>
      </c>
      <c r="BO194" s="71"/>
      <c r="BP194" s="79" t="str">
        <f>IFERROR(VLOOKUP(BO194, InscrTechniques!$A$2:$B$50, 2, 0),"")</f>
        <v/>
      </c>
      <c r="BQ194" s="71"/>
      <c r="BR194" s="79" t="str">
        <f>IFERROR(VLOOKUP(BQ194, InscrTechniques!$A$2:$B$50, 2, 0),"")</f>
        <v/>
      </c>
      <c r="BS194" s="71"/>
      <c r="BT194" s="79" t="str">
        <f>IFERROR(VLOOKUP(BS194, InscrTechniques!$A$2:$B$50, 2, 0),"")</f>
        <v/>
      </c>
      <c r="BU194" s="71"/>
      <c r="BV194" s="79" t="str">
        <f>IFERROR(VLOOKUP(BU194, InscrTechniques!$A$2:$B$50, 2, 0),"")</f>
        <v/>
      </c>
      <c r="BW194" s="125"/>
      <c r="BX194" s="79" t="str">
        <f>IFERROR(VLOOKUP(BW194, InscrTechniques!$A$2:$B$50, 2, 0),"")</f>
        <v/>
      </c>
      <c r="BY194" s="125"/>
      <c r="BZ194" s="79" t="str">
        <f>IFERROR(VLOOKUP(BY194, InscrTechniques!$A$2:$B$50, 2, 0),"")</f>
        <v/>
      </c>
      <c r="CA194" s="74"/>
      <c r="CB194" s="114" t="str">
        <f>IFERROR(VLOOKUP(CA194, LetterStyle!$A$2:$B$50, 2, 0),"")</f>
        <v/>
      </c>
      <c r="CC194" s="74"/>
      <c r="CD194" s="114" t="str">
        <f>IFERROR(VLOOKUP(CC194, LetterStyle!$A$2:$B$50, 2, 0),"")</f>
        <v/>
      </c>
      <c r="CE194" s="74"/>
      <c r="CF194" s="114" t="str">
        <f>IFERROR(VLOOKUP(CE194, LetterStyle!$A$2:$B$50, 2, 0),"")</f>
        <v/>
      </c>
      <c r="CG194" s="74"/>
      <c r="CH194" s="79" t="str">
        <f>IFERROR(VLOOKUP(CG194, LetterStyle!$A$2:$B$50, 2, 0),"")</f>
        <v/>
      </c>
      <c r="CI194" s="71"/>
      <c r="CJ194" s="79" t="str">
        <f>IFERROR(VLOOKUP(CI194, DecMotifs!$A$1:$B$306, 2, 0),"")</f>
        <v/>
      </c>
      <c r="CK194" s="71"/>
      <c r="CL194" s="79" t="str">
        <f>IFERROR(VLOOKUP(CK194, DecMotifs!$A$1:$B$306, 2, 0),"")</f>
        <v/>
      </c>
      <c r="CM194" s="71"/>
      <c r="CN194" s="79" t="str">
        <f>IFERROR(VLOOKUP(CM194, DecMotifs!$A$1:$B$306, 2, 0),"")</f>
        <v/>
      </c>
      <c r="CO194" s="71"/>
      <c r="CP194" s="79" t="str">
        <f>IFERROR(VLOOKUP(CO194, MarginalDec!$A$2:$B$253, 2, 0),"")</f>
        <v/>
      </c>
      <c r="CQ194" s="71"/>
      <c r="CR194" s="79" t="str">
        <f>IFERROR(VLOOKUP(CQ194, MarginalDec!$A$2:$B$253, 2, 0),"")</f>
        <v/>
      </c>
      <c r="CS194" s="71"/>
      <c r="CT194" s="79" t="str">
        <f>IFERROR(VLOOKUP(CS194, MarginalDec!$A$2:$B$253, 2, 0),"")</f>
        <v/>
      </c>
      <c r="CU194" s="71"/>
      <c r="CV194" s="79" t="str">
        <f>IF(ISBLANK(CU194),"", IFERROR(VLOOKUP(CU194, Tooling!$A$2:$B$252, 2, 0),""))</f>
        <v/>
      </c>
      <c r="CW194" s="71"/>
      <c r="CX194" s="79" t="str">
        <f>IF(ISBLANK(CW194),"", IFERROR(VLOOKUP(CW194, Tooling!$A$2:$B$252, 2, 0),""))</f>
        <v/>
      </c>
      <c r="CY194" s="71"/>
      <c r="CZ194" s="79" t="str">
        <f>IF(ISBLANK(CY194),"", IFERROR(VLOOKUP(CY194, Repairs!$A$2:$B$252, 2, 0),""))</f>
        <v/>
      </c>
      <c r="DA194" s="77"/>
      <c r="DB194" s="71"/>
      <c r="DC194" s="79" t="str">
        <f>IFERROR(VLOOKUP(DB194, DatingReason!$A$2:$B$252, 2, 0),"")</f>
        <v/>
      </c>
      <c r="DD194" s="123" t="str">
        <f t="shared" si="39"/>
        <v/>
      </c>
      <c r="DF194" s="119" t="str">
        <f t="array" ref="DF194">IF(AND($B194&lt;&gt;"", $DE194&lt;&gt;"", $DE194&lt;&gt;"No"),MAX(IF($B194=PEOPLE!$B$4:$B$1000, PEOPLE!$Q$4:$Q$1000,""))+100,"")</f>
        <v/>
      </c>
      <c r="DG194" s="68"/>
      <c r="DH194" s="76">
        <f>COUNTIF(PEOPLE!B:B, MEMORIALS!B194)</f>
        <v>0</v>
      </c>
      <c r="DI194" s="82"/>
      <c r="DJ194" s="82"/>
      <c r="DK194" s="82"/>
      <c r="DL194" s="68"/>
      <c r="DM194" s="68"/>
      <c r="DN194" s="68"/>
      <c r="DO194" s="68"/>
      <c r="DP194" s="68"/>
    </row>
    <row r="195" spans="1:120" ht="15" customHeight="1" x14ac:dyDescent="0.25">
      <c r="A195" s="68"/>
      <c r="B195" s="69"/>
      <c r="C195" s="68"/>
      <c r="D195" s="68"/>
      <c r="E195" s="70" t="str">
        <f>IF(D195="","",VLOOKUP(D195,Denomination!$A$2:$B$50, 2, 0))</f>
        <v/>
      </c>
      <c r="F195" s="68"/>
      <c r="G195" s="71"/>
      <c r="H195" s="70" t="str">
        <f>IF(G195="","",VLOOKUP(G195,MCondition!$A$2:$B$50, 2, 0))</f>
        <v/>
      </c>
      <c r="I195" s="72"/>
      <c r="J195" s="71"/>
      <c r="K195" s="70" t="str">
        <f>IF(J195="","",VLOOKUP(J195,ICondition!$A$2:$B$50, 2, 0))</f>
        <v/>
      </c>
      <c r="L195" s="73"/>
      <c r="M195" s="73"/>
      <c r="N195" s="73"/>
      <c r="O195" s="73"/>
      <c r="P195" s="73"/>
      <c r="Q195" s="73"/>
      <c r="R195" s="78"/>
      <c r="S195" s="79" t="str">
        <f>IFERROR(VLOOKUP(R195,Material!$A$2:$B$59, 2, 0),"")</f>
        <v/>
      </c>
      <c r="T195" s="71"/>
      <c r="U195" s="79" t="str">
        <f>IFERROR(VLOOKUP(T195,Material!$A$2:$B$59, 2, 0),"")</f>
        <v/>
      </c>
      <c r="V195" s="71"/>
      <c r="W195" s="79" t="str">
        <f>IFERROR(VLOOKUP(V195,Material!$A$2:$B$59, 2, 0),"")</f>
        <v/>
      </c>
      <c r="X195" s="71"/>
      <c r="Y195" s="79" t="str">
        <f>IFERROR(VLOOKUP(X195,Material!$A$2:$B$59, 2, 0),"")</f>
        <v/>
      </c>
      <c r="Z195" s="71"/>
      <c r="AA195" s="79" t="str">
        <f>IFERROR(VLOOKUP(Z195,Material!$A$2:$B$59, 2, 0),"")</f>
        <v/>
      </c>
      <c r="AB195" s="74"/>
      <c r="AC195" s="75" t="e">
        <f t="shared" si="28"/>
        <v>#VALUE!</v>
      </c>
      <c r="AD195" s="75" t="e">
        <f t="shared" si="29"/>
        <v>#VALUE!</v>
      </c>
      <c r="AE195" s="75" t="e">
        <f t="shared" si="31"/>
        <v>#VALUE!</v>
      </c>
      <c r="AF195" s="75" t="e">
        <f t="shared" si="30"/>
        <v>#VALUE!</v>
      </c>
      <c r="AG195" s="75" t="e">
        <f t="shared" si="32"/>
        <v>#VALUE!</v>
      </c>
      <c r="AH195" s="75" t="e">
        <f t="shared" si="33"/>
        <v>#VALUE!</v>
      </c>
      <c r="AI195" s="75" t="e">
        <f t="shared" si="34"/>
        <v>#VALUE!</v>
      </c>
      <c r="AJ195" s="80" t="e">
        <f t="shared" si="35"/>
        <v>#VALUE!</v>
      </c>
      <c r="AK195" s="79" t="str">
        <f>(IFERROR(VLOOKUP(AB195,Categories!$A$2:$B$20,2,1),""))</f>
        <v/>
      </c>
      <c r="AL195" s="79" t="str">
        <f ca="1">IFERROR(VLOOKUP((HLOOKUP((VLOOKUP($AB195,Categories!$A$2:$F$20,3,1)), $AB$3:$AJ195, (ROW()-ROW($AB$3)+1), 0)), INDIRECT(VLOOKUP($AB195,Categories!$A$2:$F$20,6,1)),2,0),AK195)</f>
        <v/>
      </c>
      <c r="AM195" s="79" t="str">
        <f ca="1">IFERROR(VLOOKUP((HLOOKUP((VLOOKUP($AB195,Categories!$A$2:$F$20,4,1)),$AB$3:$AJ195,(ROW()-ROW($AB$3)+1),0)),INDIRECT(VLOOKUP($AB195,Categories!$A$2:$H$20,7,1)),2,0),"")</f>
        <v/>
      </c>
      <c r="AN195" s="79" t="str">
        <f ca="1">IFERROR(VLOOKUP((HLOOKUP((VLOOKUP($AB195,Categories!$A$2:$F$20,5,1)), $AB$3:$AJ195, (ROW()-ROW($AB$3)+1), 0)), INDIRECT(VLOOKUP($AB195,Categories!$A$2:$H$20,8,1)),2,0),"")</f>
        <v/>
      </c>
      <c r="AO195" s="79" t="str">
        <f t="shared" ca="1" si="36"/>
        <v/>
      </c>
      <c r="AP195" s="81"/>
      <c r="AQ195" s="70" t="str">
        <f>IFERROR(VLOOKUP(VALUE(MID(AP195,1,1)),AdditionalElements!$A$2:$B$50,2,0),"")</f>
        <v/>
      </c>
      <c r="AR195" s="70" t="str">
        <f>IFERROR(VLOOKUP(VALUE(MID(AP195,2,1)),AdditionalElements!$H$2:$I$50,2,0),"")</f>
        <v/>
      </c>
      <c r="AS195" s="70" t="str">
        <f>IFERROR(VLOOKUP(VALUE(MID(AP195,3,1)),AdditionalElements!$O$2:$P$50,2,0),"")</f>
        <v/>
      </c>
      <c r="AT195" s="70" t="str">
        <f>IFERROR(VLOOKUP(VALUE(MID(AP195,4,1)),AdditionalElements!$V$2:$W$50,2,0),"")</f>
        <v/>
      </c>
      <c r="AU195" s="71"/>
      <c r="AV195" s="79" t="str">
        <f>IFERROR(IF(VALUE(MID(AU195,1,1))=1, VLOOKUP(VALUE(MID(AU195,1,1)), TxtPanelShape!$A$2:$C$50, 3, 0), (IF(VALUE(MID(AU195,1,1))&gt;=7, VLOOKUP(VALUE(MID(AU195,1,1)), TxtPanelShape!$A$2:$C$50, 3, 0),VLOOKUP(VALUE(MID(AU195,1,2)),TxtPanelShape!$A$2:$C$50,3,0)))), "")</f>
        <v/>
      </c>
      <c r="AW195" s="79" t="str">
        <f>IFERROR(IF(VALUE(MID(AU195,1,1))=1, ", "&amp;VLOOKUP(VALUE(MID(AU195,2,1)), TxtPanelShape!$H$2:$I$50, 2, 0), IF(VALUE(MID(AU195,1,1))&gt;=7, ", "&amp;VLOOKUP(VALUE(MID(AU195,2,1)), TxtPanelShape!$H$2:$I$50, 2, 0),"")), "")</f>
        <v/>
      </c>
      <c r="AX195" s="79" t="str">
        <f>IFERROR(IF(VALUE(MID(AU195,1,1))=1, ", "&amp;VLOOKUP(VALUE(MID(AU195,3,1)), TxtPanelShape!$O$2:$P$50, 2, 0), IF(VALUE(MID(AU195,1,1))&gt;=7, ", "&amp;VLOOKUP(VALUE(MID(AU195,3,1)), TxtPanelShape!$O$2:$P$50, 2, 0),"")),"")</f>
        <v/>
      </c>
      <c r="AY195" s="79" t="str">
        <f>IFERROR("; "&amp;VLOOKUP(VALUE(MID(AU195,4,1)), TxtPanelShape!$V$2:$W$50,2,0),"")</f>
        <v/>
      </c>
      <c r="AZ195" s="79" t="str">
        <f t="shared" si="37"/>
        <v/>
      </c>
      <c r="BA195" s="71"/>
      <c r="BB195" s="79" t="str">
        <f>IFERROR(IF(VALUE(MID(BA195,1,1))=1, VLOOKUP(VALUE(MID(BA195,1,1)), TxtPanelShape!$A$2:$C$50, 3, 0), (IF(VALUE(MID(BA195,1,1))&gt;=7, VLOOKUP(VALUE(MID(BA195,1,1)), TxtPanelShape!$A$2:$C$50, 3, 0),VLOOKUP(VALUE(MID(BA195,1,2)),TxtPanelShape!$A$2:$C$50,3,0)))), "")</f>
        <v/>
      </c>
      <c r="BC195" s="79" t="str">
        <f>IFERROR(IF(VALUE(MID(BA195,1,1))=1, ", "&amp;VLOOKUP(VALUE(MID(BA195,2,1)), TxtPanelShape!$H$2:$I$50, 2, 0), IF(VALUE(MID(BA195,1,1))&gt;=7, ", "&amp;VLOOKUP(VALUE(MID(BA195,2,1)), TxtPanelShape!$H$2:$I$50, 2, 0),"")), "")</f>
        <v/>
      </c>
      <c r="BD195" s="79" t="str">
        <f>IFERROR(IF(VALUE(MID(BA195,1,1))=1, ", "&amp;VLOOKUP(VALUE(MID(BA195,3,1)), TxtPanelShape!$O$2:$P$50, 2, 0), IF(VALUE(MID(BA195,1,1))&gt;=7, ", "&amp;VLOOKUP(VALUE(MID(BA195,3,1)), TxtPanelShape!$O$2:$P$50, 2, 0),"")),"")</f>
        <v/>
      </c>
      <c r="BE195" s="79" t="str">
        <f>IFERROR("; "&amp;VLOOKUP(VALUE(MID(BA195,4,1)), TxtPanelShape!$V$2:$W$50,2,0),"")</f>
        <v/>
      </c>
      <c r="BF195" s="79" t="str">
        <f t="shared" si="38"/>
        <v/>
      </c>
      <c r="BG195" s="71"/>
      <c r="BH195" s="79" t="str">
        <f>IFERROR(VLOOKUP(BG195, TxtPanelDefinition!$A$2:$B$50, 2, 0),"")</f>
        <v/>
      </c>
      <c r="BI195" s="71"/>
      <c r="BJ195" s="79" t="str">
        <f>IFERROR(VLOOKUP(BI195, TxtPanelDefinition!$A$2:$B$50, 2, 0),"")</f>
        <v/>
      </c>
      <c r="BK195" s="71"/>
      <c r="BL195" s="79" t="str">
        <f>IFERROR(VLOOKUP(BK195, InscrTechniques!$A$2:$B$50, 2, 0),"")</f>
        <v/>
      </c>
      <c r="BM195" s="71"/>
      <c r="BN195" s="79" t="str">
        <f>IFERROR(VLOOKUP(BM195, InscrTechniques!$A$2:$B$50, 2, 0),"")</f>
        <v/>
      </c>
      <c r="BO195" s="71"/>
      <c r="BP195" s="79" t="str">
        <f>IFERROR(VLOOKUP(BO195, InscrTechniques!$A$2:$B$50, 2, 0),"")</f>
        <v/>
      </c>
      <c r="BQ195" s="71"/>
      <c r="BR195" s="79" t="str">
        <f>IFERROR(VLOOKUP(BQ195, InscrTechniques!$A$2:$B$50, 2, 0),"")</f>
        <v/>
      </c>
      <c r="BS195" s="71"/>
      <c r="BT195" s="79" t="str">
        <f>IFERROR(VLOOKUP(BS195, InscrTechniques!$A$2:$B$50, 2, 0),"")</f>
        <v/>
      </c>
      <c r="BU195" s="71"/>
      <c r="BV195" s="79" t="str">
        <f>IFERROR(VLOOKUP(BU195, InscrTechniques!$A$2:$B$50, 2, 0),"")</f>
        <v/>
      </c>
      <c r="BW195" s="125"/>
      <c r="BX195" s="79" t="str">
        <f>IFERROR(VLOOKUP(BW195, InscrTechniques!$A$2:$B$50, 2, 0),"")</f>
        <v/>
      </c>
      <c r="BY195" s="125"/>
      <c r="BZ195" s="79" t="str">
        <f>IFERROR(VLOOKUP(BY195, InscrTechniques!$A$2:$B$50, 2, 0),"")</f>
        <v/>
      </c>
      <c r="CA195" s="74"/>
      <c r="CB195" s="114" t="str">
        <f>IFERROR(VLOOKUP(CA195, LetterStyle!$A$2:$B$50, 2, 0),"")</f>
        <v/>
      </c>
      <c r="CC195" s="74"/>
      <c r="CD195" s="114" t="str">
        <f>IFERROR(VLOOKUP(CC195, LetterStyle!$A$2:$B$50, 2, 0),"")</f>
        <v/>
      </c>
      <c r="CE195" s="74"/>
      <c r="CF195" s="114" t="str">
        <f>IFERROR(VLOOKUP(CE195, LetterStyle!$A$2:$B$50, 2, 0),"")</f>
        <v/>
      </c>
      <c r="CG195" s="74"/>
      <c r="CH195" s="79" t="str">
        <f>IFERROR(VLOOKUP(CG195, LetterStyle!$A$2:$B$50, 2, 0),"")</f>
        <v/>
      </c>
      <c r="CI195" s="71"/>
      <c r="CJ195" s="79" t="str">
        <f>IFERROR(VLOOKUP(CI195, DecMotifs!$A$1:$B$306, 2, 0),"")</f>
        <v/>
      </c>
      <c r="CK195" s="71"/>
      <c r="CL195" s="79" t="str">
        <f>IFERROR(VLOOKUP(CK195, DecMotifs!$A$1:$B$306, 2, 0),"")</f>
        <v/>
      </c>
      <c r="CM195" s="71"/>
      <c r="CN195" s="79" t="str">
        <f>IFERROR(VLOOKUP(CM195, DecMotifs!$A$1:$B$306, 2, 0),"")</f>
        <v/>
      </c>
      <c r="CO195" s="71"/>
      <c r="CP195" s="79" t="str">
        <f>IFERROR(VLOOKUP(CO195, MarginalDec!$A$2:$B$253, 2, 0),"")</f>
        <v/>
      </c>
      <c r="CQ195" s="71"/>
      <c r="CR195" s="79" t="str">
        <f>IFERROR(VLOOKUP(CQ195, MarginalDec!$A$2:$B$253, 2, 0),"")</f>
        <v/>
      </c>
      <c r="CS195" s="71"/>
      <c r="CT195" s="79" t="str">
        <f>IFERROR(VLOOKUP(CS195, MarginalDec!$A$2:$B$253, 2, 0),"")</f>
        <v/>
      </c>
      <c r="CU195" s="71"/>
      <c r="CV195" s="79" t="str">
        <f>IF(ISBLANK(CU195),"", IFERROR(VLOOKUP(CU195, Tooling!$A$2:$B$252, 2, 0),""))</f>
        <v/>
      </c>
      <c r="CW195" s="71"/>
      <c r="CX195" s="79" t="str">
        <f>IF(ISBLANK(CW195),"", IFERROR(VLOOKUP(CW195, Tooling!$A$2:$B$252, 2, 0),""))</f>
        <v/>
      </c>
      <c r="CY195" s="71"/>
      <c r="CZ195" s="79" t="str">
        <f>IF(ISBLANK(CY195),"", IFERROR(VLOOKUP(CY195, Repairs!$A$2:$B$252, 2, 0),""))</f>
        <v/>
      </c>
      <c r="DA195" s="77"/>
      <c r="DB195" s="71"/>
      <c r="DC195" s="79" t="str">
        <f>IFERROR(VLOOKUP(DB195, DatingReason!$A$2:$B$252, 2, 0),"")</f>
        <v/>
      </c>
      <c r="DD195" s="123" t="str">
        <f t="shared" si="39"/>
        <v/>
      </c>
      <c r="DF195" s="119" t="str">
        <f t="array" ref="DF195">IF(AND($B195&lt;&gt;"", $DE195&lt;&gt;"", $DE195&lt;&gt;"No"),MAX(IF($B195=PEOPLE!$B$4:$B$1000, PEOPLE!$Q$4:$Q$1000,""))+100,"")</f>
        <v/>
      </c>
      <c r="DG195" s="68"/>
      <c r="DH195" s="76">
        <f>COUNTIF(PEOPLE!B:B, MEMORIALS!B195)</f>
        <v>0</v>
      </c>
      <c r="DI195" s="82"/>
      <c r="DJ195" s="82"/>
      <c r="DK195" s="82"/>
      <c r="DL195" s="68"/>
      <c r="DM195" s="68"/>
      <c r="DN195" s="68"/>
      <c r="DO195" s="68"/>
      <c r="DP195" s="68"/>
    </row>
    <row r="196" spans="1:120" ht="15" customHeight="1" x14ac:dyDescent="0.25">
      <c r="A196" s="68"/>
      <c r="B196" s="69"/>
      <c r="C196" s="68"/>
      <c r="D196" s="68"/>
      <c r="E196" s="70" t="str">
        <f>IF(D196="","",VLOOKUP(D196,Denomination!$A$2:$B$50, 2, 0))</f>
        <v/>
      </c>
      <c r="F196" s="68"/>
      <c r="G196" s="71"/>
      <c r="H196" s="70" t="str">
        <f>IF(G196="","",VLOOKUP(G196,MCondition!$A$2:$B$50, 2, 0))</f>
        <v/>
      </c>
      <c r="I196" s="72"/>
      <c r="J196" s="71"/>
      <c r="K196" s="70" t="str">
        <f>IF(J196="","",VLOOKUP(J196,ICondition!$A$2:$B$50, 2, 0))</f>
        <v/>
      </c>
      <c r="L196" s="73"/>
      <c r="M196" s="73"/>
      <c r="N196" s="73"/>
      <c r="O196" s="73"/>
      <c r="P196" s="73"/>
      <c r="Q196" s="73"/>
      <c r="R196" s="78"/>
      <c r="S196" s="79" t="str">
        <f>IFERROR(VLOOKUP(R196,Material!$A$2:$B$59, 2, 0),"")</f>
        <v/>
      </c>
      <c r="T196" s="71"/>
      <c r="U196" s="79" t="str">
        <f>IFERROR(VLOOKUP(T196,Material!$A$2:$B$59, 2, 0),"")</f>
        <v/>
      </c>
      <c r="V196" s="71"/>
      <c r="W196" s="79" t="str">
        <f>IFERROR(VLOOKUP(V196,Material!$A$2:$B$59, 2, 0),"")</f>
        <v/>
      </c>
      <c r="X196" s="71"/>
      <c r="Y196" s="79" t="str">
        <f>IFERROR(VLOOKUP(X196,Material!$A$2:$B$59, 2, 0),"")</f>
        <v/>
      </c>
      <c r="Z196" s="71"/>
      <c r="AA196" s="79" t="str">
        <f>IFERROR(VLOOKUP(Z196,Material!$A$2:$B$59, 2, 0),"")</f>
        <v/>
      </c>
      <c r="AB196" s="74"/>
      <c r="AC196" s="75" t="e">
        <f t="shared" ref="AC196:AC259" si="40">VALUE(MID($AB196,COLUMN()-(COLUMN(AC196)- 1),1))</f>
        <v>#VALUE!</v>
      </c>
      <c r="AD196" s="75" t="e">
        <f t="shared" ref="AD196:AD259" si="41">VALUE(MID($AB196,COLUMN()-(COLUMN(AD196)- 2),1))</f>
        <v>#VALUE!</v>
      </c>
      <c r="AE196" s="75" t="e">
        <f t="shared" si="31"/>
        <v>#VALUE!</v>
      </c>
      <c r="AF196" s="75" t="e">
        <f t="shared" ref="AF196:AF259" si="42">VALUE(MID($AB196,COLUMN()-(COLUMN(AF196)- 4),1))</f>
        <v>#VALUE!</v>
      </c>
      <c r="AG196" s="75" t="e">
        <f t="shared" si="32"/>
        <v>#VALUE!</v>
      </c>
      <c r="AH196" s="75" t="e">
        <f t="shared" si="33"/>
        <v>#VALUE!</v>
      </c>
      <c r="AI196" s="75" t="e">
        <f t="shared" si="34"/>
        <v>#VALUE!</v>
      </c>
      <c r="AJ196" s="80" t="e">
        <f t="shared" si="35"/>
        <v>#VALUE!</v>
      </c>
      <c r="AK196" s="79" t="str">
        <f>(IFERROR(VLOOKUP(AB196,Categories!$A$2:$B$20,2,1),""))</f>
        <v/>
      </c>
      <c r="AL196" s="79" t="str">
        <f ca="1">IFERROR(VLOOKUP((HLOOKUP((VLOOKUP($AB196,Categories!$A$2:$F$20,3,1)), $AB$3:$AJ196, (ROW()-ROW($AB$3)+1), 0)), INDIRECT(VLOOKUP($AB196,Categories!$A$2:$F$20,6,1)),2,0),AK196)</f>
        <v/>
      </c>
      <c r="AM196" s="79" t="str">
        <f ca="1">IFERROR(VLOOKUP((HLOOKUP((VLOOKUP($AB196,Categories!$A$2:$F$20,4,1)),$AB$3:$AJ196,(ROW()-ROW($AB$3)+1),0)),INDIRECT(VLOOKUP($AB196,Categories!$A$2:$H$20,7,1)),2,0),"")</f>
        <v/>
      </c>
      <c r="AN196" s="79" t="str">
        <f ca="1">IFERROR(VLOOKUP((HLOOKUP((VLOOKUP($AB196,Categories!$A$2:$F$20,5,1)), $AB$3:$AJ196, (ROW()-ROW($AB$3)+1), 0)), INDIRECT(VLOOKUP($AB196,Categories!$A$2:$H$20,8,1)),2,0),"")</f>
        <v/>
      </c>
      <c r="AO196" s="79" t="str">
        <f t="shared" ca="1" si="36"/>
        <v/>
      </c>
      <c r="AP196" s="81"/>
      <c r="AQ196" s="70" t="str">
        <f>IFERROR(VLOOKUP(VALUE(MID(AP196,1,1)),AdditionalElements!$A$2:$B$50,2,0),"")</f>
        <v/>
      </c>
      <c r="AR196" s="70" t="str">
        <f>IFERROR(VLOOKUP(VALUE(MID(AP196,2,1)),AdditionalElements!$H$2:$I$50,2,0),"")</f>
        <v/>
      </c>
      <c r="AS196" s="70" t="str">
        <f>IFERROR(VLOOKUP(VALUE(MID(AP196,3,1)),AdditionalElements!$O$2:$P$50,2,0),"")</f>
        <v/>
      </c>
      <c r="AT196" s="70" t="str">
        <f>IFERROR(VLOOKUP(VALUE(MID(AP196,4,1)),AdditionalElements!$V$2:$W$50,2,0),"")</f>
        <v/>
      </c>
      <c r="AU196" s="71"/>
      <c r="AV196" s="79" t="str">
        <f>IFERROR(IF(VALUE(MID(AU196,1,1))=1, VLOOKUP(VALUE(MID(AU196,1,1)), TxtPanelShape!$A$2:$C$50, 3, 0), (IF(VALUE(MID(AU196,1,1))&gt;=7, VLOOKUP(VALUE(MID(AU196,1,1)), TxtPanelShape!$A$2:$C$50, 3, 0),VLOOKUP(VALUE(MID(AU196,1,2)),TxtPanelShape!$A$2:$C$50,3,0)))), "")</f>
        <v/>
      </c>
      <c r="AW196" s="79" t="str">
        <f>IFERROR(IF(VALUE(MID(AU196,1,1))=1, ", "&amp;VLOOKUP(VALUE(MID(AU196,2,1)), TxtPanelShape!$H$2:$I$50, 2, 0), IF(VALUE(MID(AU196,1,1))&gt;=7, ", "&amp;VLOOKUP(VALUE(MID(AU196,2,1)), TxtPanelShape!$H$2:$I$50, 2, 0),"")), "")</f>
        <v/>
      </c>
      <c r="AX196" s="79" t="str">
        <f>IFERROR(IF(VALUE(MID(AU196,1,1))=1, ", "&amp;VLOOKUP(VALUE(MID(AU196,3,1)), TxtPanelShape!$O$2:$P$50, 2, 0), IF(VALUE(MID(AU196,1,1))&gt;=7, ", "&amp;VLOOKUP(VALUE(MID(AU196,3,1)), TxtPanelShape!$O$2:$P$50, 2, 0),"")),"")</f>
        <v/>
      </c>
      <c r="AY196" s="79" t="str">
        <f>IFERROR("; "&amp;VLOOKUP(VALUE(MID(AU196,4,1)), TxtPanelShape!$V$2:$W$50,2,0),"")</f>
        <v/>
      </c>
      <c r="AZ196" s="79" t="str">
        <f t="shared" si="37"/>
        <v/>
      </c>
      <c r="BA196" s="71"/>
      <c r="BB196" s="79" t="str">
        <f>IFERROR(IF(VALUE(MID(BA196,1,1))=1, VLOOKUP(VALUE(MID(BA196,1,1)), TxtPanelShape!$A$2:$C$50, 3, 0), (IF(VALUE(MID(BA196,1,1))&gt;=7, VLOOKUP(VALUE(MID(BA196,1,1)), TxtPanelShape!$A$2:$C$50, 3, 0),VLOOKUP(VALUE(MID(BA196,1,2)),TxtPanelShape!$A$2:$C$50,3,0)))), "")</f>
        <v/>
      </c>
      <c r="BC196" s="79" t="str">
        <f>IFERROR(IF(VALUE(MID(BA196,1,1))=1, ", "&amp;VLOOKUP(VALUE(MID(BA196,2,1)), TxtPanelShape!$H$2:$I$50, 2, 0), IF(VALUE(MID(BA196,1,1))&gt;=7, ", "&amp;VLOOKUP(VALUE(MID(BA196,2,1)), TxtPanelShape!$H$2:$I$50, 2, 0),"")), "")</f>
        <v/>
      </c>
      <c r="BD196" s="79" t="str">
        <f>IFERROR(IF(VALUE(MID(BA196,1,1))=1, ", "&amp;VLOOKUP(VALUE(MID(BA196,3,1)), TxtPanelShape!$O$2:$P$50, 2, 0), IF(VALUE(MID(BA196,1,1))&gt;=7, ", "&amp;VLOOKUP(VALUE(MID(BA196,3,1)), TxtPanelShape!$O$2:$P$50, 2, 0),"")),"")</f>
        <v/>
      </c>
      <c r="BE196" s="79" t="str">
        <f>IFERROR("; "&amp;VLOOKUP(VALUE(MID(BA196,4,1)), TxtPanelShape!$V$2:$W$50,2,0),"")</f>
        <v/>
      </c>
      <c r="BF196" s="79" t="str">
        <f t="shared" si="38"/>
        <v/>
      </c>
      <c r="BG196" s="71"/>
      <c r="BH196" s="79" t="str">
        <f>IFERROR(VLOOKUP(BG196, TxtPanelDefinition!$A$2:$B$50, 2, 0),"")</f>
        <v/>
      </c>
      <c r="BI196" s="71"/>
      <c r="BJ196" s="79" t="str">
        <f>IFERROR(VLOOKUP(BI196, TxtPanelDefinition!$A$2:$B$50, 2, 0),"")</f>
        <v/>
      </c>
      <c r="BK196" s="71"/>
      <c r="BL196" s="79" t="str">
        <f>IFERROR(VLOOKUP(BK196, InscrTechniques!$A$2:$B$50, 2, 0),"")</f>
        <v/>
      </c>
      <c r="BM196" s="71"/>
      <c r="BN196" s="79" t="str">
        <f>IFERROR(VLOOKUP(BM196, InscrTechniques!$A$2:$B$50, 2, 0),"")</f>
        <v/>
      </c>
      <c r="BO196" s="71"/>
      <c r="BP196" s="79" t="str">
        <f>IFERROR(VLOOKUP(BO196, InscrTechniques!$A$2:$B$50, 2, 0),"")</f>
        <v/>
      </c>
      <c r="BQ196" s="71"/>
      <c r="BR196" s="79" t="str">
        <f>IFERROR(VLOOKUP(BQ196, InscrTechniques!$A$2:$B$50, 2, 0),"")</f>
        <v/>
      </c>
      <c r="BS196" s="71"/>
      <c r="BT196" s="79" t="str">
        <f>IFERROR(VLOOKUP(BS196, InscrTechniques!$A$2:$B$50, 2, 0),"")</f>
        <v/>
      </c>
      <c r="BU196" s="71"/>
      <c r="BV196" s="79" t="str">
        <f>IFERROR(VLOOKUP(BU196, InscrTechniques!$A$2:$B$50, 2, 0),"")</f>
        <v/>
      </c>
      <c r="BW196" s="125"/>
      <c r="BX196" s="79" t="str">
        <f>IFERROR(VLOOKUP(BW196, InscrTechniques!$A$2:$B$50, 2, 0),"")</f>
        <v/>
      </c>
      <c r="BY196" s="125"/>
      <c r="BZ196" s="79" t="str">
        <f>IFERROR(VLOOKUP(BY196, InscrTechniques!$A$2:$B$50, 2, 0),"")</f>
        <v/>
      </c>
      <c r="CA196" s="74"/>
      <c r="CB196" s="114" t="str">
        <f>IFERROR(VLOOKUP(CA196, LetterStyle!$A$2:$B$50, 2, 0),"")</f>
        <v/>
      </c>
      <c r="CC196" s="74"/>
      <c r="CD196" s="114" t="str">
        <f>IFERROR(VLOOKUP(CC196, LetterStyle!$A$2:$B$50, 2, 0),"")</f>
        <v/>
      </c>
      <c r="CE196" s="74"/>
      <c r="CF196" s="114" t="str">
        <f>IFERROR(VLOOKUP(CE196, LetterStyle!$A$2:$B$50, 2, 0),"")</f>
        <v/>
      </c>
      <c r="CG196" s="74"/>
      <c r="CH196" s="79" t="str">
        <f>IFERROR(VLOOKUP(CG196, LetterStyle!$A$2:$B$50, 2, 0),"")</f>
        <v/>
      </c>
      <c r="CI196" s="71"/>
      <c r="CJ196" s="79" t="str">
        <f>IFERROR(VLOOKUP(CI196, DecMotifs!$A$1:$B$306, 2, 0),"")</f>
        <v/>
      </c>
      <c r="CK196" s="71"/>
      <c r="CL196" s="79" t="str">
        <f>IFERROR(VLOOKUP(CK196, DecMotifs!$A$1:$B$306, 2, 0),"")</f>
        <v/>
      </c>
      <c r="CM196" s="71"/>
      <c r="CN196" s="79" t="str">
        <f>IFERROR(VLOOKUP(CM196, DecMotifs!$A$1:$B$306, 2, 0),"")</f>
        <v/>
      </c>
      <c r="CO196" s="71"/>
      <c r="CP196" s="79" t="str">
        <f>IFERROR(VLOOKUP(CO196, MarginalDec!$A$2:$B$253, 2, 0),"")</f>
        <v/>
      </c>
      <c r="CQ196" s="71"/>
      <c r="CR196" s="79" t="str">
        <f>IFERROR(VLOOKUP(CQ196, MarginalDec!$A$2:$B$253, 2, 0),"")</f>
        <v/>
      </c>
      <c r="CS196" s="71"/>
      <c r="CT196" s="79" t="str">
        <f>IFERROR(VLOOKUP(CS196, MarginalDec!$A$2:$B$253, 2, 0),"")</f>
        <v/>
      </c>
      <c r="CU196" s="71"/>
      <c r="CV196" s="79" t="str">
        <f>IF(ISBLANK(CU196),"", IFERROR(VLOOKUP(CU196, Tooling!$A$2:$B$252, 2, 0),""))</f>
        <v/>
      </c>
      <c r="CW196" s="71"/>
      <c r="CX196" s="79" t="str">
        <f>IF(ISBLANK(CW196),"", IFERROR(VLOOKUP(CW196, Tooling!$A$2:$B$252, 2, 0),""))</f>
        <v/>
      </c>
      <c r="CY196" s="71"/>
      <c r="CZ196" s="79" t="str">
        <f>IF(ISBLANK(CY196),"", IFERROR(VLOOKUP(CY196, Repairs!$A$2:$B$252, 2, 0),""))</f>
        <v/>
      </c>
      <c r="DA196" s="77"/>
      <c r="DB196" s="71"/>
      <c r="DC196" s="79" t="str">
        <f>IFERROR(VLOOKUP(DB196, DatingReason!$A$2:$B$252, 2, 0),"")</f>
        <v/>
      </c>
      <c r="DD196" s="123" t="str">
        <f t="shared" si="39"/>
        <v/>
      </c>
      <c r="DF196" s="119" t="str">
        <f t="array" ref="DF196">IF(AND($B196&lt;&gt;"", $DE196&lt;&gt;"", $DE196&lt;&gt;"No"),MAX(IF($B196=PEOPLE!$B$4:$B$1000, PEOPLE!$Q$4:$Q$1000,""))+100,"")</f>
        <v/>
      </c>
      <c r="DG196" s="68"/>
      <c r="DH196" s="76">
        <f>COUNTIF(PEOPLE!B:B, MEMORIALS!B196)</f>
        <v>0</v>
      </c>
      <c r="DI196" s="82"/>
      <c r="DJ196" s="82"/>
      <c r="DK196" s="82"/>
      <c r="DL196" s="68"/>
      <c r="DM196" s="68"/>
      <c r="DN196" s="68"/>
      <c r="DO196" s="68"/>
      <c r="DP196" s="68"/>
    </row>
    <row r="197" spans="1:120" ht="15" customHeight="1" x14ac:dyDescent="0.25">
      <c r="A197" s="68"/>
      <c r="B197" s="69"/>
      <c r="C197" s="68"/>
      <c r="D197" s="68"/>
      <c r="E197" s="70" t="str">
        <f>IF(D197="","",VLOOKUP(D197,Denomination!$A$2:$B$50, 2, 0))</f>
        <v/>
      </c>
      <c r="F197" s="68"/>
      <c r="G197" s="71"/>
      <c r="H197" s="70" t="str">
        <f>IF(G197="","",VLOOKUP(G197,MCondition!$A$2:$B$50, 2, 0))</f>
        <v/>
      </c>
      <c r="I197" s="72"/>
      <c r="J197" s="71"/>
      <c r="K197" s="70" t="str">
        <f>IF(J197="","",VLOOKUP(J197,ICondition!$A$2:$B$50, 2, 0))</f>
        <v/>
      </c>
      <c r="L197" s="73"/>
      <c r="M197" s="73"/>
      <c r="N197" s="73"/>
      <c r="O197" s="73"/>
      <c r="P197" s="73"/>
      <c r="Q197" s="73"/>
      <c r="R197" s="78"/>
      <c r="S197" s="79" t="str">
        <f>IFERROR(VLOOKUP(R197,Material!$A$2:$B$59, 2, 0),"")</f>
        <v/>
      </c>
      <c r="T197" s="71"/>
      <c r="U197" s="79" t="str">
        <f>IFERROR(VLOOKUP(T197,Material!$A$2:$B$59, 2, 0),"")</f>
        <v/>
      </c>
      <c r="V197" s="71"/>
      <c r="W197" s="79" t="str">
        <f>IFERROR(VLOOKUP(V197,Material!$A$2:$B$59, 2, 0),"")</f>
        <v/>
      </c>
      <c r="X197" s="71"/>
      <c r="Y197" s="79" t="str">
        <f>IFERROR(VLOOKUP(X197,Material!$A$2:$B$59, 2, 0),"")</f>
        <v/>
      </c>
      <c r="Z197" s="71"/>
      <c r="AA197" s="79" t="str">
        <f>IFERROR(VLOOKUP(Z197,Material!$A$2:$B$59, 2, 0),"")</f>
        <v/>
      </c>
      <c r="AB197" s="74"/>
      <c r="AC197" s="75" t="e">
        <f t="shared" si="40"/>
        <v>#VALUE!</v>
      </c>
      <c r="AD197" s="75" t="e">
        <f t="shared" si="41"/>
        <v>#VALUE!</v>
      </c>
      <c r="AE197" s="75" t="e">
        <f t="shared" si="31"/>
        <v>#VALUE!</v>
      </c>
      <c r="AF197" s="75" t="e">
        <f t="shared" si="42"/>
        <v>#VALUE!</v>
      </c>
      <c r="AG197" s="75" t="e">
        <f t="shared" si="32"/>
        <v>#VALUE!</v>
      </c>
      <c r="AH197" s="75" t="e">
        <f t="shared" si="33"/>
        <v>#VALUE!</v>
      </c>
      <c r="AI197" s="75" t="e">
        <f t="shared" si="34"/>
        <v>#VALUE!</v>
      </c>
      <c r="AJ197" s="80" t="e">
        <f t="shared" si="35"/>
        <v>#VALUE!</v>
      </c>
      <c r="AK197" s="79" t="str">
        <f>(IFERROR(VLOOKUP(AB197,Categories!$A$2:$B$20,2,1),""))</f>
        <v/>
      </c>
      <c r="AL197" s="79" t="str">
        <f ca="1">IFERROR(VLOOKUP((HLOOKUP((VLOOKUP($AB197,Categories!$A$2:$F$20,3,1)), $AB$3:$AJ197, (ROW()-ROW($AB$3)+1), 0)), INDIRECT(VLOOKUP($AB197,Categories!$A$2:$F$20,6,1)),2,0),AK197)</f>
        <v/>
      </c>
      <c r="AM197" s="79" t="str">
        <f ca="1">IFERROR(VLOOKUP((HLOOKUP((VLOOKUP($AB197,Categories!$A$2:$F$20,4,1)),$AB$3:$AJ197,(ROW()-ROW($AB$3)+1),0)),INDIRECT(VLOOKUP($AB197,Categories!$A$2:$H$20,7,1)),2,0),"")</f>
        <v/>
      </c>
      <c r="AN197" s="79" t="str">
        <f ca="1">IFERROR(VLOOKUP((HLOOKUP((VLOOKUP($AB197,Categories!$A$2:$F$20,5,1)), $AB$3:$AJ197, (ROW()-ROW($AB$3)+1), 0)), INDIRECT(VLOOKUP($AB197,Categories!$A$2:$H$20,8,1)),2,0),"")</f>
        <v/>
      </c>
      <c r="AO197" s="79" t="str">
        <f t="shared" ca="1" si="36"/>
        <v/>
      </c>
      <c r="AP197" s="81"/>
      <c r="AQ197" s="70" t="str">
        <f>IFERROR(VLOOKUP(VALUE(MID(AP197,1,1)),AdditionalElements!$A$2:$B$50,2,0),"")</f>
        <v/>
      </c>
      <c r="AR197" s="70" t="str">
        <f>IFERROR(VLOOKUP(VALUE(MID(AP197,2,1)),AdditionalElements!$H$2:$I$50,2,0),"")</f>
        <v/>
      </c>
      <c r="AS197" s="70" t="str">
        <f>IFERROR(VLOOKUP(VALUE(MID(AP197,3,1)),AdditionalElements!$O$2:$P$50,2,0),"")</f>
        <v/>
      </c>
      <c r="AT197" s="70" t="str">
        <f>IFERROR(VLOOKUP(VALUE(MID(AP197,4,1)),AdditionalElements!$V$2:$W$50,2,0),"")</f>
        <v/>
      </c>
      <c r="AU197" s="71"/>
      <c r="AV197" s="79" t="str">
        <f>IFERROR(IF(VALUE(MID(AU197,1,1))=1, VLOOKUP(VALUE(MID(AU197,1,1)), TxtPanelShape!$A$2:$C$50, 3, 0), (IF(VALUE(MID(AU197,1,1))&gt;=7, VLOOKUP(VALUE(MID(AU197,1,1)), TxtPanelShape!$A$2:$C$50, 3, 0),VLOOKUP(VALUE(MID(AU197,1,2)),TxtPanelShape!$A$2:$C$50,3,0)))), "")</f>
        <v/>
      </c>
      <c r="AW197" s="79" t="str">
        <f>IFERROR(IF(VALUE(MID(AU197,1,1))=1, ", "&amp;VLOOKUP(VALUE(MID(AU197,2,1)), TxtPanelShape!$H$2:$I$50, 2, 0), IF(VALUE(MID(AU197,1,1))&gt;=7, ", "&amp;VLOOKUP(VALUE(MID(AU197,2,1)), TxtPanelShape!$H$2:$I$50, 2, 0),"")), "")</f>
        <v/>
      </c>
      <c r="AX197" s="79" t="str">
        <f>IFERROR(IF(VALUE(MID(AU197,1,1))=1, ", "&amp;VLOOKUP(VALUE(MID(AU197,3,1)), TxtPanelShape!$O$2:$P$50, 2, 0), IF(VALUE(MID(AU197,1,1))&gt;=7, ", "&amp;VLOOKUP(VALUE(MID(AU197,3,1)), TxtPanelShape!$O$2:$P$50, 2, 0),"")),"")</f>
        <v/>
      </c>
      <c r="AY197" s="79" t="str">
        <f>IFERROR("; "&amp;VLOOKUP(VALUE(MID(AU197,4,1)), TxtPanelShape!$V$2:$W$50,2,0),"")</f>
        <v/>
      </c>
      <c r="AZ197" s="79" t="str">
        <f t="shared" si="37"/>
        <v/>
      </c>
      <c r="BA197" s="71"/>
      <c r="BB197" s="79" t="str">
        <f>IFERROR(IF(VALUE(MID(BA197,1,1))=1, VLOOKUP(VALUE(MID(BA197,1,1)), TxtPanelShape!$A$2:$C$50, 3, 0), (IF(VALUE(MID(BA197,1,1))&gt;=7, VLOOKUP(VALUE(MID(BA197,1,1)), TxtPanelShape!$A$2:$C$50, 3, 0),VLOOKUP(VALUE(MID(BA197,1,2)),TxtPanelShape!$A$2:$C$50,3,0)))), "")</f>
        <v/>
      </c>
      <c r="BC197" s="79" t="str">
        <f>IFERROR(IF(VALUE(MID(BA197,1,1))=1, ", "&amp;VLOOKUP(VALUE(MID(BA197,2,1)), TxtPanelShape!$H$2:$I$50, 2, 0), IF(VALUE(MID(BA197,1,1))&gt;=7, ", "&amp;VLOOKUP(VALUE(MID(BA197,2,1)), TxtPanelShape!$H$2:$I$50, 2, 0),"")), "")</f>
        <v/>
      </c>
      <c r="BD197" s="79" t="str">
        <f>IFERROR(IF(VALUE(MID(BA197,1,1))=1, ", "&amp;VLOOKUP(VALUE(MID(BA197,3,1)), TxtPanelShape!$O$2:$P$50, 2, 0), IF(VALUE(MID(BA197,1,1))&gt;=7, ", "&amp;VLOOKUP(VALUE(MID(BA197,3,1)), TxtPanelShape!$O$2:$P$50, 2, 0),"")),"")</f>
        <v/>
      </c>
      <c r="BE197" s="79" t="str">
        <f>IFERROR("; "&amp;VLOOKUP(VALUE(MID(BA197,4,1)), TxtPanelShape!$V$2:$W$50,2,0),"")</f>
        <v/>
      </c>
      <c r="BF197" s="79" t="str">
        <f t="shared" si="38"/>
        <v/>
      </c>
      <c r="BG197" s="71"/>
      <c r="BH197" s="79" t="str">
        <f>IFERROR(VLOOKUP(BG197, TxtPanelDefinition!$A$2:$B$50, 2, 0),"")</f>
        <v/>
      </c>
      <c r="BI197" s="71"/>
      <c r="BJ197" s="79" t="str">
        <f>IFERROR(VLOOKUP(BI197, TxtPanelDefinition!$A$2:$B$50, 2, 0),"")</f>
        <v/>
      </c>
      <c r="BK197" s="71"/>
      <c r="BL197" s="79" t="str">
        <f>IFERROR(VLOOKUP(BK197, InscrTechniques!$A$2:$B$50, 2, 0),"")</f>
        <v/>
      </c>
      <c r="BM197" s="71"/>
      <c r="BN197" s="79" t="str">
        <f>IFERROR(VLOOKUP(BM197, InscrTechniques!$A$2:$B$50, 2, 0),"")</f>
        <v/>
      </c>
      <c r="BO197" s="71"/>
      <c r="BP197" s="79" t="str">
        <f>IFERROR(VLOOKUP(BO197, InscrTechniques!$A$2:$B$50, 2, 0),"")</f>
        <v/>
      </c>
      <c r="BQ197" s="71"/>
      <c r="BR197" s="79" t="str">
        <f>IFERROR(VLOOKUP(BQ197, InscrTechniques!$A$2:$B$50, 2, 0),"")</f>
        <v/>
      </c>
      <c r="BS197" s="71"/>
      <c r="BT197" s="79" t="str">
        <f>IFERROR(VLOOKUP(BS197, InscrTechniques!$A$2:$B$50, 2, 0),"")</f>
        <v/>
      </c>
      <c r="BU197" s="71"/>
      <c r="BV197" s="79" t="str">
        <f>IFERROR(VLOOKUP(BU197, InscrTechniques!$A$2:$B$50, 2, 0),"")</f>
        <v/>
      </c>
      <c r="BW197" s="125"/>
      <c r="BX197" s="79" t="str">
        <f>IFERROR(VLOOKUP(BW197, InscrTechniques!$A$2:$B$50, 2, 0),"")</f>
        <v/>
      </c>
      <c r="BY197" s="125"/>
      <c r="BZ197" s="79" t="str">
        <f>IFERROR(VLOOKUP(BY197, InscrTechniques!$A$2:$B$50, 2, 0),"")</f>
        <v/>
      </c>
      <c r="CA197" s="74"/>
      <c r="CB197" s="114" t="str">
        <f>IFERROR(VLOOKUP(CA197, LetterStyle!$A$2:$B$50, 2, 0),"")</f>
        <v/>
      </c>
      <c r="CC197" s="74"/>
      <c r="CD197" s="114" t="str">
        <f>IFERROR(VLOOKUP(CC197, LetterStyle!$A$2:$B$50, 2, 0),"")</f>
        <v/>
      </c>
      <c r="CE197" s="74"/>
      <c r="CF197" s="114" t="str">
        <f>IFERROR(VLOOKUP(CE197, LetterStyle!$A$2:$B$50, 2, 0),"")</f>
        <v/>
      </c>
      <c r="CG197" s="74"/>
      <c r="CH197" s="79" t="str">
        <f>IFERROR(VLOOKUP(CG197, LetterStyle!$A$2:$B$50, 2, 0),"")</f>
        <v/>
      </c>
      <c r="CI197" s="71"/>
      <c r="CJ197" s="79" t="str">
        <f>IFERROR(VLOOKUP(CI197, DecMotifs!$A$1:$B$306, 2, 0),"")</f>
        <v/>
      </c>
      <c r="CK197" s="71"/>
      <c r="CL197" s="79" t="str">
        <f>IFERROR(VLOOKUP(CK197, DecMotifs!$A$1:$B$306, 2, 0),"")</f>
        <v/>
      </c>
      <c r="CM197" s="71"/>
      <c r="CN197" s="79" t="str">
        <f>IFERROR(VLOOKUP(CM197, DecMotifs!$A$1:$B$306, 2, 0),"")</f>
        <v/>
      </c>
      <c r="CO197" s="71"/>
      <c r="CP197" s="79" t="str">
        <f>IFERROR(VLOOKUP(CO197, MarginalDec!$A$2:$B$253, 2, 0),"")</f>
        <v/>
      </c>
      <c r="CQ197" s="71"/>
      <c r="CR197" s="79" t="str">
        <f>IFERROR(VLOOKUP(CQ197, MarginalDec!$A$2:$B$253, 2, 0),"")</f>
        <v/>
      </c>
      <c r="CS197" s="71"/>
      <c r="CT197" s="79" t="str">
        <f>IFERROR(VLOOKUP(CS197, MarginalDec!$A$2:$B$253, 2, 0),"")</f>
        <v/>
      </c>
      <c r="CU197" s="71"/>
      <c r="CV197" s="79" t="str">
        <f>IF(ISBLANK(CU197),"", IFERROR(VLOOKUP(CU197, Tooling!$A$2:$B$252, 2, 0),""))</f>
        <v/>
      </c>
      <c r="CW197" s="71"/>
      <c r="CX197" s="79" t="str">
        <f>IF(ISBLANK(CW197),"", IFERROR(VLOOKUP(CW197, Tooling!$A$2:$B$252, 2, 0),""))</f>
        <v/>
      </c>
      <c r="CY197" s="71"/>
      <c r="CZ197" s="79" t="str">
        <f>IF(ISBLANK(CY197),"", IFERROR(VLOOKUP(CY197, Repairs!$A$2:$B$252, 2, 0),""))</f>
        <v/>
      </c>
      <c r="DA197" s="77"/>
      <c r="DB197" s="71"/>
      <c r="DC197" s="79" t="str">
        <f>IFERROR(VLOOKUP(DB197, DatingReason!$A$2:$B$252, 2, 0),"")</f>
        <v/>
      </c>
      <c r="DD197" s="123" t="str">
        <f t="shared" si="39"/>
        <v/>
      </c>
      <c r="DF197" s="119" t="str">
        <f t="array" ref="DF197">IF(AND($B197&lt;&gt;"", $DE197&lt;&gt;"", $DE197&lt;&gt;"No"),MAX(IF($B197=PEOPLE!$B$4:$B$1000, PEOPLE!$Q$4:$Q$1000,""))+100,"")</f>
        <v/>
      </c>
      <c r="DG197" s="68"/>
      <c r="DH197" s="76">
        <f>COUNTIF(PEOPLE!B:B, MEMORIALS!B197)</f>
        <v>0</v>
      </c>
      <c r="DI197" s="82"/>
      <c r="DJ197" s="82"/>
      <c r="DK197" s="82"/>
      <c r="DL197" s="68"/>
      <c r="DM197" s="68"/>
      <c r="DN197" s="68"/>
      <c r="DO197" s="68"/>
      <c r="DP197" s="68"/>
    </row>
    <row r="198" spans="1:120" ht="15" customHeight="1" x14ac:dyDescent="0.25">
      <c r="A198" s="68"/>
      <c r="B198" s="69"/>
      <c r="C198" s="68"/>
      <c r="D198" s="68"/>
      <c r="E198" s="70" t="str">
        <f>IF(D198="","",VLOOKUP(D198,Denomination!$A$2:$B$50, 2, 0))</f>
        <v/>
      </c>
      <c r="F198" s="68"/>
      <c r="G198" s="71"/>
      <c r="H198" s="70" t="str">
        <f>IF(G198="","",VLOOKUP(G198,MCondition!$A$2:$B$50, 2, 0))</f>
        <v/>
      </c>
      <c r="I198" s="72"/>
      <c r="J198" s="71"/>
      <c r="K198" s="70" t="str">
        <f>IF(J198="","",VLOOKUP(J198,ICondition!$A$2:$B$50, 2, 0))</f>
        <v/>
      </c>
      <c r="L198" s="73"/>
      <c r="M198" s="73"/>
      <c r="N198" s="73"/>
      <c r="O198" s="73"/>
      <c r="P198" s="73"/>
      <c r="Q198" s="73"/>
      <c r="R198" s="78"/>
      <c r="S198" s="79" t="str">
        <f>IFERROR(VLOOKUP(R198,Material!$A$2:$B$59, 2, 0),"")</f>
        <v/>
      </c>
      <c r="T198" s="71"/>
      <c r="U198" s="79" t="str">
        <f>IFERROR(VLOOKUP(T198,Material!$A$2:$B$59, 2, 0),"")</f>
        <v/>
      </c>
      <c r="V198" s="71"/>
      <c r="W198" s="79" t="str">
        <f>IFERROR(VLOOKUP(V198,Material!$A$2:$B$59, 2, 0),"")</f>
        <v/>
      </c>
      <c r="X198" s="71"/>
      <c r="Y198" s="79" t="str">
        <f>IFERROR(VLOOKUP(X198,Material!$A$2:$B$59, 2, 0),"")</f>
        <v/>
      </c>
      <c r="Z198" s="71"/>
      <c r="AA198" s="79" t="str">
        <f>IFERROR(VLOOKUP(Z198,Material!$A$2:$B$59, 2, 0),"")</f>
        <v/>
      </c>
      <c r="AB198" s="74"/>
      <c r="AC198" s="75" t="e">
        <f t="shared" si="40"/>
        <v>#VALUE!</v>
      </c>
      <c r="AD198" s="75" t="e">
        <f t="shared" si="41"/>
        <v>#VALUE!</v>
      </c>
      <c r="AE198" s="75" t="e">
        <f t="shared" ref="AE198:AE261" si="43">VALUE(MID($AB198,COLUMN()-(COLUMN(AE198)- 3),1))</f>
        <v>#VALUE!</v>
      </c>
      <c r="AF198" s="75" t="e">
        <f t="shared" si="42"/>
        <v>#VALUE!</v>
      </c>
      <c r="AG198" s="75" t="e">
        <f t="shared" ref="AG198:AG261" si="44">VALUE(AC198&amp;AD198)</f>
        <v>#VALUE!</v>
      </c>
      <c r="AH198" s="75" t="e">
        <f t="shared" ref="AH198:AH261" si="45">VALUE(AD198&amp;AE198)</f>
        <v>#VALUE!</v>
      </c>
      <c r="AI198" s="75" t="e">
        <f t="shared" ref="AI198:AI261" si="46">VALUE(AC198&amp;AD198&amp;AE198)</f>
        <v>#VALUE!</v>
      </c>
      <c r="AJ198" s="80" t="e">
        <f t="shared" ref="AJ198:AJ261" si="47">VALUE(AD198&amp;AE198&amp;AF198)</f>
        <v>#VALUE!</v>
      </c>
      <c r="AK198" s="79" t="str">
        <f>(IFERROR(VLOOKUP(AB198,Categories!$A$2:$B$20,2,1),""))</f>
        <v/>
      </c>
      <c r="AL198" s="79" t="str">
        <f ca="1">IFERROR(VLOOKUP((HLOOKUP((VLOOKUP($AB198,Categories!$A$2:$F$20,3,1)), $AB$3:$AJ198, (ROW()-ROW($AB$3)+1), 0)), INDIRECT(VLOOKUP($AB198,Categories!$A$2:$F$20,6,1)),2,0),AK198)</f>
        <v/>
      </c>
      <c r="AM198" s="79" t="str">
        <f ca="1">IFERROR(VLOOKUP((HLOOKUP((VLOOKUP($AB198,Categories!$A$2:$F$20,4,1)),$AB$3:$AJ198,(ROW()-ROW($AB$3)+1),0)),INDIRECT(VLOOKUP($AB198,Categories!$A$2:$H$20,7,1)),2,0),"")</f>
        <v/>
      </c>
      <c r="AN198" s="79" t="str">
        <f ca="1">IFERROR(VLOOKUP((HLOOKUP((VLOOKUP($AB198,Categories!$A$2:$F$20,5,1)), $AB$3:$AJ198, (ROW()-ROW($AB$3)+1), 0)), INDIRECT(VLOOKUP($AB198,Categories!$A$2:$H$20,8,1)),2,0),"")</f>
        <v/>
      </c>
      <c r="AO198" s="79" t="str">
        <f t="shared" ref="AO198:AO261" ca="1" si="48">IFERROR(IF(AM198="",IF(AN198="", AL198, AL198&amp;AN198),IF(AN198="",AL198&amp;AM198,AL198&amp;AM198&amp;AN198)),"")</f>
        <v/>
      </c>
      <c r="AP198" s="81"/>
      <c r="AQ198" s="70" t="str">
        <f>IFERROR(VLOOKUP(VALUE(MID(AP198,1,1)),AdditionalElements!$A$2:$B$50,2,0),"")</f>
        <v/>
      </c>
      <c r="AR198" s="70" t="str">
        <f>IFERROR(VLOOKUP(VALUE(MID(AP198,2,1)),AdditionalElements!$H$2:$I$50,2,0),"")</f>
        <v/>
      </c>
      <c r="AS198" s="70" t="str">
        <f>IFERROR(VLOOKUP(VALUE(MID(AP198,3,1)),AdditionalElements!$O$2:$P$50,2,0),"")</f>
        <v/>
      </c>
      <c r="AT198" s="70" t="str">
        <f>IFERROR(VLOOKUP(VALUE(MID(AP198,4,1)),AdditionalElements!$V$2:$W$50,2,0),"")</f>
        <v/>
      </c>
      <c r="AU198" s="71"/>
      <c r="AV198" s="79" t="str">
        <f>IFERROR(IF(VALUE(MID(AU198,1,1))=1, VLOOKUP(VALUE(MID(AU198,1,1)), TxtPanelShape!$A$2:$C$50, 3, 0), (IF(VALUE(MID(AU198,1,1))&gt;=7, VLOOKUP(VALUE(MID(AU198,1,1)), TxtPanelShape!$A$2:$C$50, 3, 0),VLOOKUP(VALUE(MID(AU198,1,2)),TxtPanelShape!$A$2:$C$50,3,0)))), "")</f>
        <v/>
      </c>
      <c r="AW198" s="79" t="str">
        <f>IFERROR(IF(VALUE(MID(AU198,1,1))=1, ", "&amp;VLOOKUP(VALUE(MID(AU198,2,1)), TxtPanelShape!$H$2:$I$50, 2, 0), IF(VALUE(MID(AU198,1,1))&gt;=7, ", "&amp;VLOOKUP(VALUE(MID(AU198,2,1)), TxtPanelShape!$H$2:$I$50, 2, 0),"")), "")</f>
        <v/>
      </c>
      <c r="AX198" s="79" t="str">
        <f>IFERROR(IF(VALUE(MID(AU198,1,1))=1, ", "&amp;VLOOKUP(VALUE(MID(AU198,3,1)), TxtPanelShape!$O$2:$P$50, 2, 0), IF(VALUE(MID(AU198,1,1))&gt;=7, ", "&amp;VLOOKUP(VALUE(MID(AU198,3,1)), TxtPanelShape!$O$2:$P$50, 2, 0),"")),"")</f>
        <v/>
      </c>
      <c r="AY198" s="79" t="str">
        <f>IFERROR("; "&amp;VLOOKUP(VALUE(MID(AU198,4,1)), TxtPanelShape!$V$2:$W$50,2,0),"")</f>
        <v/>
      </c>
      <c r="AZ198" s="79" t="str">
        <f t="shared" ref="AZ198:AZ261" si="49">AV198&amp;AW198&amp;AX198&amp;AY198</f>
        <v/>
      </c>
      <c r="BA198" s="71"/>
      <c r="BB198" s="79" t="str">
        <f>IFERROR(IF(VALUE(MID(BA198,1,1))=1, VLOOKUP(VALUE(MID(BA198,1,1)), TxtPanelShape!$A$2:$C$50, 3, 0), (IF(VALUE(MID(BA198,1,1))&gt;=7, VLOOKUP(VALUE(MID(BA198,1,1)), TxtPanelShape!$A$2:$C$50, 3, 0),VLOOKUP(VALUE(MID(BA198,1,2)),TxtPanelShape!$A$2:$C$50,3,0)))), "")</f>
        <v/>
      </c>
      <c r="BC198" s="79" t="str">
        <f>IFERROR(IF(VALUE(MID(BA198,1,1))=1, ", "&amp;VLOOKUP(VALUE(MID(BA198,2,1)), TxtPanelShape!$H$2:$I$50, 2, 0), IF(VALUE(MID(BA198,1,1))&gt;=7, ", "&amp;VLOOKUP(VALUE(MID(BA198,2,1)), TxtPanelShape!$H$2:$I$50, 2, 0),"")), "")</f>
        <v/>
      </c>
      <c r="BD198" s="79" t="str">
        <f>IFERROR(IF(VALUE(MID(BA198,1,1))=1, ", "&amp;VLOOKUP(VALUE(MID(BA198,3,1)), TxtPanelShape!$O$2:$P$50, 2, 0), IF(VALUE(MID(BA198,1,1))&gt;=7, ", "&amp;VLOOKUP(VALUE(MID(BA198,3,1)), TxtPanelShape!$O$2:$P$50, 2, 0),"")),"")</f>
        <v/>
      </c>
      <c r="BE198" s="79" t="str">
        <f>IFERROR("; "&amp;VLOOKUP(VALUE(MID(BA198,4,1)), TxtPanelShape!$V$2:$W$50,2,0),"")</f>
        <v/>
      </c>
      <c r="BF198" s="79" t="str">
        <f t="shared" ref="BF198:BF261" si="50">BB198&amp;BC198&amp;BD198&amp;BE198</f>
        <v/>
      </c>
      <c r="BG198" s="71"/>
      <c r="BH198" s="79" t="str">
        <f>IFERROR(VLOOKUP(BG198, TxtPanelDefinition!$A$2:$B$50, 2, 0),"")</f>
        <v/>
      </c>
      <c r="BI198" s="71"/>
      <c r="BJ198" s="79" t="str">
        <f>IFERROR(VLOOKUP(BI198, TxtPanelDefinition!$A$2:$B$50, 2, 0),"")</f>
        <v/>
      </c>
      <c r="BK198" s="71"/>
      <c r="BL198" s="79" t="str">
        <f>IFERROR(VLOOKUP(BK198, InscrTechniques!$A$2:$B$50, 2, 0),"")</f>
        <v/>
      </c>
      <c r="BM198" s="71"/>
      <c r="BN198" s="79" t="str">
        <f>IFERROR(VLOOKUP(BM198, InscrTechniques!$A$2:$B$50, 2, 0),"")</f>
        <v/>
      </c>
      <c r="BO198" s="71"/>
      <c r="BP198" s="79" t="str">
        <f>IFERROR(VLOOKUP(BO198, InscrTechniques!$A$2:$B$50, 2, 0),"")</f>
        <v/>
      </c>
      <c r="BQ198" s="71"/>
      <c r="BR198" s="79" t="str">
        <f>IFERROR(VLOOKUP(BQ198, InscrTechniques!$A$2:$B$50, 2, 0),"")</f>
        <v/>
      </c>
      <c r="BS198" s="71"/>
      <c r="BT198" s="79" t="str">
        <f>IFERROR(VLOOKUP(BS198, InscrTechniques!$A$2:$B$50, 2, 0),"")</f>
        <v/>
      </c>
      <c r="BU198" s="71"/>
      <c r="BV198" s="79" t="str">
        <f>IFERROR(VLOOKUP(BU198, InscrTechniques!$A$2:$B$50, 2, 0),"")</f>
        <v/>
      </c>
      <c r="BW198" s="125"/>
      <c r="BX198" s="79" t="str">
        <f>IFERROR(VLOOKUP(BW198, InscrTechniques!$A$2:$B$50, 2, 0),"")</f>
        <v/>
      </c>
      <c r="BY198" s="125"/>
      <c r="BZ198" s="79" t="str">
        <f>IFERROR(VLOOKUP(BY198, InscrTechniques!$A$2:$B$50, 2, 0),"")</f>
        <v/>
      </c>
      <c r="CA198" s="74"/>
      <c r="CB198" s="114" t="str">
        <f>IFERROR(VLOOKUP(CA198, LetterStyle!$A$2:$B$50, 2, 0),"")</f>
        <v/>
      </c>
      <c r="CC198" s="74"/>
      <c r="CD198" s="114" t="str">
        <f>IFERROR(VLOOKUP(CC198, LetterStyle!$A$2:$B$50, 2, 0),"")</f>
        <v/>
      </c>
      <c r="CE198" s="74"/>
      <c r="CF198" s="114" t="str">
        <f>IFERROR(VLOOKUP(CE198, LetterStyle!$A$2:$B$50, 2, 0),"")</f>
        <v/>
      </c>
      <c r="CG198" s="74"/>
      <c r="CH198" s="79" t="str">
        <f>IFERROR(VLOOKUP(CG198, LetterStyle!$A$2:$B$50, 2, 0),"")</f>
        <v/>
      </c>
      <c r="CI198" s="71"/>
      <c r="CJ198" s="79" t="str">
        <f>IFERROR(VLOOKUP(CI198, DecMotifs!$A$1:$B$306, 2, 0),"")</f>
        <v/>
      </c>
      <c r="CK198" s="71"/>
      <c r="CL198" s="79" t="str">
        <f>IFERROR(VLOOKUP(CK198, DecMotifs!$A$1:$B$306, 2, 0),"")</f>
        <v/>
      </c>
      <c r="CM198" s="71"/>
      <c r="CN198" s="79" t="str">
        <f>IFERROR(VLOOKUP(CM198, DecMotifs!$A$1:$B$306, 2, 0),"")</f>
        <v/>
      </c>
      <c r="CO198" s="71"/>
      <c r="CP198" s="79" t="str">
        <f>IFERROR(VLOOKUP(CO198, MarginalDec!$A$2:$B$253, 2, 0),"")</f>
        <v/>
      </c>
      <c r="CQ198" s="71"/>
      <c r="CR198" s="79" t="str">
        <f>IFERROR(VLOOKUP(CQ198, MarginalDec!$A$2:$B$253, 2, 0),"")</f>
        <v/>
      </c>
      <c r="CS198" s="71"/>
      <c r="CT198" s="79" t="str">
        <f>IFERROR(VLOOKUP(CS198, MarginalDec!$A$2:$B$253, 2, 0),"")</f>
        <v/>
      </c>
      <c r="CU198" s="71"/>
      <c r="CV198" s="79" t="str">
        <f>IF(ISBLANK(CU198),"", IFERROR(VLOOKUP(CU198, Tooling!$A$2:$B$252, 2, 0),""))</f>
        <v/>
      </c>
      <c r="CW198" s="71"/>
      <c r="CX198" s="79" t="str">
        <f>IF(ISBLANK(CW198),"", IFERROR(VLOOKUP(CW198, Tooling!$A$2:$B$252, 2, 0),""))</f>
        <v/>
      </c>
      <c r="CY198" s="71"/>
      <c r="CZ198" s="79" t="str">
        <f>IF(ISBLANK(CY198),"", IFERROR(VLOOKUP(CY198, Repairs!$A$2:$B$252, 2, 0),""))</f>
        <v/>
      </c>
      <c r="DA198" s="77"/>
      <c r="DB198" s="71"/>
      <c r="DC198" s="79" t="str">
        <f>IFERROR(VLOOKUP(DB198, DatingReason!$A$2:$B$252, 2, 0),"")</f>
        <v/>
      </c>
      <c r="DD198" s="123" t="str">
        <f t="shared" ref="DD198:DD261" si="51">IF(DA198&lt;&gt;"",LEFT(DA198,3)&amp;"0","")</f>
        <v/>
      </c>
      <c r="DF198" s="119" t="str">
        <f t="array" ref="DF198">IF(AND($B198&lt;&gt;"", $DE198&lt;&gt;"", $DE198&lt;&gt;"No"),MAX(IF($B198=PEOPLE!$B$4:$B$1000, PEOPLE!$Q$4:$Q$1000,""))+100,"")</f>
        <v/>
      </c>
      <c r="DG198" s="68"/>
      <c r="DH198" s="76">
        <f>COUNTIF(PEOPLE!B:B, MEMORIALS!B198)</f>
        <v>0</v>
      </c>
      <c r="DI198" s="82"/>
      <c r="DJ198" s="82"/>
      <c r="DK198" s="82"/>
      <c r="DL198" s="68"/>
      <c r="DM198" s="68"/>
      <c r="DN198" s="68"/>
      <c r="DO198" s="68"/>
      <c r="DP198" s="68"/>
    </row>
    <row r="199" spans="1:120" ht="15" customHeight="1" x14ac:dyDescent="0.25">
      <c r="A199" s="68"/>
      <c r="B199" s="69"/>
      <c r="C199" s="68"/>
      <c r="D199" s="68"/>
      <c r="E199" s="70" t="str">
        <f>IF(D199="","",VLOOKUP(D199,Denomination!$A$2:$B$50, 2, 0))</f>
        <v/>
      </c>
      <c r="F199" s="68"/>
      <c r="G199" s="71"/>
      <c r="H199" s="70" t="str">
        <f>IF(G199="","",VLOOKUP(G199,MCondition!$A$2:$B$50, 2, 0))</f>
        <v/>
      </c>
      <c r="I199" s="72"/>
      <c r="J199" s="71"/>
      <c r="K199" s="70" t="str">
        <f>IF(J199="","",VLOOKUP(J199,ICondition!$A$2:$B$50, 2, 0))</f>
        <v/>
      </c>
      <c r="L199" s="73"/>
      <c r="M199" s="73"/>
      <c r="N199" s="73"/>
      <c r="O199" s="73"/>
      <c r="P199" s="73"/>
      <c r="Q199" s="73"/>
      <c r="R199" s="78"/>
      <c r="S199" s="79" t="str">
        <f>IFERROR(VLOOKUP(R199,Material!$A$2:$B$59, 2, 0),"")</f>
        <v/>
      </c>
      <c r="T199" s="71"/>
      <c r="U199" s="79" t="str">
        <f>IFERROR(VLOOKUP(T199,Material!$A$2:$B$59, 2, 0),"")</f>
        <v/>
      </c>
      <c r="V199" s="71"/>
      <c r="W199" s="79" t="str">
        <f>IFERROR(VLOOKUP(V199,Material!$A$2:$B$59, 2, 0),"")</f>
        <v/>
      </c>
      <c r="X199" s="71"/>
      <c r="Y199" s="79" t="str">
        <f>IFERROR(VLOOKUP(X199,Material!$A$2:$B$59, 2, 0),"")</f>
        <v/>
      </c>
      <c r="Z199" s="71"/>
      <c r="AA199" s="79" t="str">
        <f>IFERROR(VLOOKUP(Z199,Material!$A$2:$B$59, 2, 0),"")</f>
        <v/>
      </c>
      <c r="AB199" s="74"/>
      <c r="AC199" s="75" t="e">
        <f t="shared" si="40"/>
        <v>#VALUE!</v>
      </c>
      <c r="AD199" s="75" t="e">
        <f t="shared" si="41"/>
        <v>#VALUE!</v>
      </c>
      <c r="AE199" s="75" t="e">
        <f t="shared" si="43"/>
        <v>#VALUE!</v>
      </c>
      <c r="AF199" s="75" t="e">
        <f t="shared" si="42"/>
        <v>#VALUE!</v>
      </c>
      <c r="AG199" s="75" t="e">
        <f t="shared" si="44"/>
        <v>#VALUE!</v>
      </c>
      <c r="AH199" s="75" t="e">
        <f t="shared" si="45"/>
        <v>#VALUE!</v>
      </c>
      <c r="AI199" s="75" t="e">
        <f t="shared" si="46"/>
        <v>#VALUE!</v>
      </c>
      <c r="AJ199" s="80" t="e">
        <f t="shared" si="47"/>
        <v>#VALUE!</v>
      </c>
      <c r="AK199" s="79" t="str">
        <f>(IFERROR(VLOOKUP(AB199,Categories!$A$2:$B$20,2,1),""))</f>
        <v/>
      </c>
      <c r="AL199" s="79" t="str">
        <f ca="1">IFERROR(VLOOKUP((HLOOKUP((VLOOKUP($AB199,Categories!$A$2:$F$20,3,1)), $AB$3:$AJ199, (ROW()-ROW($AB$3)+1), 0)), INDIRECT(VLOOKUP($AB199,Categories!$A$2:$F$20,6,1)),2,0),AK199)</f>
        <v/>
      </c>
      <c r="AM199" s="79" t="str">
        <f ca="1">IFERROR(VLOOKUP((HLOOKUP((VLOOKUP($AB199,Categories!$A$2:$F$20,4,1)),$AB$3:$AJ199,(ROW()-ROW($AB$3)+1),0)),INDIRECT(VLOOKUP($AB199,Categories!$A$2:$H$20,7,1)),2,0),"")</f>
        <v/>
      </c>
      <c r="AN199" s="79" t="str">
        <f ca="1">IFERROR(VLOOKUP((HLOOKUP((VLOOKUP($AB199,Categories!$A$2:$F$20,5,1)), $AB$3:$AJ199, (ROW()-ROW($AB$3)+1), 0)), INDIRECT(VLOOKUP($AB199,Categories!$A$2:$H$20,8,1)),2,0),"")</f>
        <v/>
      </c>
      <c r="AO199" s="79" t="str">
        <f t="shared" ca="1" si="48"/>
        <v/>
      </c>
      <c r="AP199" s="81"/>
      <c r="AQ199" s="70" t="str">
        <f>IFERROR(VLOOKUP(VALUE(MID(AP199,1,1)),AdditionalElements!$A$2:$B$50,2,0),"")</f>
        <v/>
      </c>
      <c r="AR199" s="70" t="str">
        <f>IFERROR(VLOOKUP(VALUE(MID(AP199,2,1)),AdditionalElements!$H$2:$I$50,2,0),"")</f>
        <v/>
      </c>
      <c r="AS199" s="70" t="str">
        <f>IFERROR(VLOOKUP(VALUE(MID(AP199,3,1)),AdditionalElements!$O$2:$P$50,2,0),"")</f>
        <v/>
      </c>
      <c r="AT199" s="70" t="str">
        <f>IFERROR(VLOOKUP(VALUE(MID(AP199,4,1)),AdditionalElements!$V$2:$W$50,2,0),"")</f>
        <v/>
      </c>
      <c r="AU199" s="71"/>
      <c r="AV199" s="79" t="str">
        <f>IFERROR(IF(VALUE(MID(AU199,1,1))=1, VLOOKUP(VALUE(MID(AU199,1,1)), TxtPanelShape!$A$2:$C$50, 3, 0), (IF(VALUE(MID(AU199,1,1))&gt;=7, VLOOKUP(VALUE(MID(AU199,1,1)), TxtPanelShape!$A$2:$C$50, 3, 0),VLOOKUP(VALUE(MID(AU199,1,2)),TxtPanelShape!$A$2:$C$50,3,0)))), "")</f>
        <v/>
      </c>
      <c r="AW199" s="79" t="str">
        <f>IFERROR(IF(VALUE(MID(AU199,1,1))=1, ", "&amp;VLOOKUP(VALUE(MID(AU199,2,1)), TxtPanelShape!$H$2:$I$50, 2, 0), IF(VALUE(MID(AU199,1,1))&gt;=7, ", "&amp;VLOOKUP(VALUE(MID(AU199,2,1)), TxtPanelShape!$H$2:$I$50, 2, 0),"")), "")</f>
        <v/>
      </c>
      <c r="AX199" s="79" t="str">
        <f>IFERROR(IF(VALUE(MID(AU199,1,1))=1, ", "&amp;VLOOKUP(VALUE(MID(AU199,3,1)), TxtPanelShape!$O$2:$P$50, 2, 0), IF(VALUE(MID(AU199,1,1))&gt;=7, ", "&amp;VLOOKUP(VALUE(MID(AU199,3,1)), TxtPanelShape!$O$2:$P$50, 2, 0),"")),"")</f>
        <v/>
      </c>
      <c r="AY199" s="79" t="str">
        <f>IFERROR("; "&amp;VLOOKUP(VALUE(MID(AU199,4,1)), TxtPanelShape!$V$2:$W$50,2,0),"")</f>
        <v/>
      </c>
      <c r="AZ199" s="79" t="str">
        <f t="shared" si="49"/>
        <v/>
      </c>
      <c r="BA199" s="71"/>
      <c r="BB199" s="79" t="str">
        <f>IFERROR(IF(VALUE(MID(BA199,1,1))=1, VLOOKUP(VALUE(MID(BA199,1,1)), TxtPanelShape!$A$2:$C$50, 3, 0), (IF(VALUE(MID(BA199,1,1))&gt;=7, VLOOKUP(VALUE(MID(BA199,1,1)), TxtPanelShape!$A$2:$C$50, 3, 0),VLOOKUP(VALUE(MID(BA199,1,2)),TxtPanelShape!$A$2:$C$50,3,0)))), "")</f>
        <v/>
      </c>
      <c r="BC199" s="79" t="str">
        <f>IFERROR(IF(VALUE(MID(BA199,1,1))=1, ", "&amp;VLOOKUP(VALUE(MID(BA199,2,1)), TxtPanelShape!$H$2:$I$50, 2, 0), IF(VALUE(MID(BA199,1,1))&gt;=7, ", "&amp;VLOOKUP(VALUE(MID(BA199,2,1)), TxtPanelShape!$H$2:$I$50, 2, 0),"")), "")</f>
        <v/>
      </c>
      <c r="BD199" s="79" t="str">
        <f>IFERROR(IF(VALUE(MID(BA199,1,1))=1, ", "&amp;VLOOKUP(VALUE(MID(BA199,3,1)), TxtPanelShape!$O$2:$P$50, 2, 0), IF(VALUE(MID(BA199,1,1))&gt;=7, ", "&amp;VLOOKUP(VALUE(MID(BA199,3,1)), TxtPanelShape!$O$2:$P$50, 2, 0),"")),"")</f>
        <v/>
      </c>
      <c r="BE199" s="79" t="str">
        <f>IFERROR("; "&amp;VLOOKUP(VALUE(MID(BA199,4,1)), TxtPanelShape!$V$2:$W$50,2,0),"")</f>
        <v/>
      </c>
      <c r="BF199" s="79" t="str">
        <f t="shared" si="50"/>
        <v/>
      </c>
      <c r="BG199" s="71"/>
      <c r="BH199" s="79" t="str">
        <f>IFERROR(VLOOKUP(BG199, TxtPanelDefinition!$A$2:$B$50, 2, 0),"")</f>
        <v/>
      </c>
      <c r="BI199" s="71"/>
      <c r="BJ199" s="79" t="str">
        <f>IFERROR(VLOOKUP(BI199, TxtPanelDefinition!$A$2:$B$50, 2, 0),"")</f>
        <v/>
      </c>
      <c r="BK199" s="71"/>
      <c r="BL199" s="79" t="str">
        <f>IFERROR(VLOOKUP(BK199, InscrTechniques!$A$2:$B$50, 2, 0),"")</f>
        <v/>
      </c>
      <c r="BM199" s="71"/>
      <c r="BN199" s="79" t="str">
        <f>IFERROR(VLOOKUP(BM199, InscrTechniques!$A$2:$B$50, 2, 0),"")</f>
        <v/>
      </c>
      <c r="BO199" s="71"/>
      <c r="BP199" s="79" t="str">
        <f>IFERROR(VLOOKUP(BO199, InscrTechniques!$A$2:$B$50, 2, 0),"")</f>
        <v/>
      </c>
      <c r="BQ199" s="71"/>
      <c r="BR199" s="79" t="str">
        <f>IFERROR(VLOOKUP(BQ199, InscrTechniques!$A$2:$B$50, 2, 0),"")</f>
        <v/>
      </c>
      <c r="BS199" s="71"/>
      <c r="BT199" s="79" t="str">
        <f>IFERROR(VLOOKUP(BS199, InscrTechniques!$A$2:$B$50, 2, 0),"")</f>
        <v/>
      </c>
      <c r="BU199" s="71"/>
      <c r="BV199" s="79" t="str">
        <f>IFERROR(VLOOKUP(BU199, InscrTechniques!$A$2:$B$50, 2, 0),"")</f>
        <v/>
      </c>
      <c r="BW199" s="125"/>
      <c r="BX199" s="79" t="str">
        <f>IFERROR(VLOOKUP(BW199, InscrTechniques!$A$2:$B$50, 2, 0),"")</f>
        <v/>
      </c>
      <c r="BY199" s="125"/>
      <c r="BZ199" s="79" t="str">
        <f>IFERROR(VLOOKUP(BY199, InscrTechniques!$A$2:$B$50, 2, 0),"")</f>
        <v/>
      </c>
      <c r="CA199" s="74"/>
      <c r="CB199" s="114" t="str">
        <f>IFERROR(VLOOKUP(CA199, LetterStyle!$A$2:$B$50, 2, 0),"")</f>
        <v/>
      </c>
      <c r="CC199" s="74"/>
      <c r="CD199" s="114" t="str">
        <f>IFERROR(VLOOKUP(CC199, LetterStyle!$A$2:$B$50, 2, 0),"")</f>
        <v/>
      </c>
      <c r="CE199" s="74"/>
      <c r="CF199" s="114" t="str">
        <f>IFERROR(VLOOKUP(CE199, LetterStyle!$A$2:$B$50, 2, 0),"")</f>
        <v/>
      </c>
      <c r="CG199" s="74"/>
      <c r="CH199" s="79" t="str">
        <f>IFERROR(VLOOKUP(CG199, LetterStyle!$A$2:$B$50, 2, 0),"")</f>
        <v/>
      </c>
      <c r="CI199" s="71"/>
      <c r="CJ199" s="79" t="str">
        <f>IFERROR(VLOOKUP(CI199, DecMotifs!$A$1:$B$306, 2, 0),"")</f>
        <v/>
      </c>
      <c r="CK199" s="71"/>
      <c r="CL199" s="79" t="str">
        <f>IFERROR(VLOOKUP(CK199, DecMotifs!$A$1:$B$306, 2, 0),"")</f>
        <v/>
      </c>
      <c r="CM199" s="71"/>
      <c r="CN199" s="79" t="str">
        <f>IFERROR(VLOOKUP(CM199, DecMotifs!$A$1:$B$306, 2, 0),"")</f>
        <v/>
      </c>
      <c r="CO199" s="71"/>
      <c r="CP199" s="79" t="str">
        <f>IFERROR(VLOOKUP(CO199, MarginalDec!$A$2:$B$253, 2, 0),"")</f>
        <v/>
      </c>
      <c r="CQ199" s="71"/>
      <c r="CR199" s="79" t="str">
        <f>IFERROR(VLOOKUP(CQ199, MarginalDec!$A$2:$B$253, 2, 0),"")</f>
        <v/>
      </c>
      <c r="CS199" s="71"/>
      <c r="CT199" s="79" t="str">
        <f>IFERROR(VLOOKUP(CS199, MarginalDec!$A$2:$B$253, 2, 0),"")</f>
        <v/>
      </c>
      <c r="CU199" s="71"/>
      <c r="CV199" s="79" t="str">
        <f>IF(ISBLANK(CU199),"", IFERROR(VLOOKUP(CU199, Tooling!$A$2:$B$252, 2, 0),""))</f>
        <v/>
      </c>
      <c r="CW199" s="71"/>
      <c r="CX199" s="79" t="str">
        <f>IF(ISBLANK(CW199),"", IFERROR(VLOOKUP(CW199, Tooling!$A$2:$B$252, 2, 0),""))</f>
        <v/>
      </c>
      <c r="CY199" s="71"/>
      <c r="CZ199" s="79" t="str">
        <f>IF(ISBLANK(CY199),"", IFERROR(VLOOKUP(CY199, Repairs!$A$2:$B$252, 2, 0),""))</f>
        <v/>
      </c>
      <c r="DA199" s="77"/>
      <c r="DB199" s="71"/>
      <c r="DC199" s="79" t="str">
        <f>IFERROR(VLOOKUP(DB199, DatingReason!$A$2:$B$252, 2, 0),"")</f>
        <v/>
      </c>
      <c r="DD199" s="123" t="str">
        <f t="shared" si="51"/>
        <v/>
      </c>
      <c r="DF199" s="119" t="str">
        <f t="array" ref="DF199">IF(AND($B199&lt;&gt;"", $DE199&lt;&gt;"", $DE199&lt;&gt;"No"),MAX(IF($B199=PEOPLE!$B$4:$B$1000, PEOPLE!$Q$4:$Q$1000,""))+100,"")</f>
        <v/>
      </c>
      <c r="DG199" s="68"/>
      <c r="DH199" s="76">
        <f>COUNTIF(PEOPLE!B:B, MEMORIALS!B199)</f>
        <v>0</v>
      </c>
      <c r="DI199" s="82"/>
      <c r="DJ199" s="82"/>
      <c r="DK199" s="82"/>
      <c r="DL199" s="68"/>
      <c r="DM199" s="68"/>
      <c r="DN199" s="68"/>
      <c r="DO199" s="68"/>
      <c r="DP199" s="68"/>
    </row>
    <row r="200" spans="1:120" ht="15" customHeight="1" x14ac:dyDescent="0.25">
      <c r="A200" s="68"/>
      <c r="B200" s="69"/>
      <c r="C200" s="68"/>
      <c r="D200" s="68"/>
      <c r="E200" s="70" t="str">
        <f>IF(D200="","",VLOOKUP(D200,Denomination!$A$2:$B$50, 2, 0))</f>
        <v/>
      </c>
      <c r="F200" s="68"/>
      <c r="G200" s="71"/>
      <c r="H200" s="70" t="str">
        <f>IF(G200="","",VLOOKUP(G200,MCondition!$A$2:$B$50, 2, 0))</f>
        <v/>
      </c>
      <c r="I200" s="72"/>
      <c r="J200" s="71"/>
      <c r="K200" s="70" t="str">
        <f>IF(J200="","",VLOOKUP(J200,ICondition!$A$2:$B$50, 2, 0))</f>
        <v/>
      </c>
      <c r="L200" s="73"/>
      <c r="M200" s="73"/>
      <c r="N200" s="73"/>
      <c r="O200" s="73"/>
      <c r="P200" s="73"/>
      <c r="Q200" s="73"/>
      <c r="R200" s="78"/>
      <c r="S200" s="79" t="str">
        <f>IFERROR(VLOOKUP(R200,Material!$A$2:$B$59, 2, 0),"")</f>
        <v/>
      </c>
      <c r="T200" s="71"/>
      <c r="U200" s="79" t="str">
        <f>IFERROR(VLOOKUP(T200,Material!$A$2:$B$59, 2, 0),"")</f>
        <v/>
      </c>
      <c r="V200" s="71"/>
      <c r="W200" s="79" t="str">
        <f>IFERROR(VLOOKUP(V200,Material!$A$2:$B$59, 2, 0),"")</f>
        <v/>
      </c>
      <c r="X200" s="71"/>
      <c r="Y200" s="79" t="str">
        <f>IFERROR(VLOOKUP(X200,Material!$A$2:$B$59, 2, 0),"")</f>
        <v/>
      </c>
      <c r="Z200" s="71"/>
      <c r="AA200" s="79" t="str">
        <f>IFERROR(VLOOKUP(Z200,Material!$A$2:$B$59, 2, 0),"")</f>
        <v/>
      </c>
      <c r="AB200" s="74"/>
      <c r="AC200" s="75" t="e">
        <f t="shared" si="40"/>
        <v>#VALUE!</v>
      </c>
      <c r="AD200" s="75" t="e">
        <f t="shared" si="41"/>
        <v>#VALUE!</v>
      </c>
      <c r="AE200" s="75" t="e">
        <f t="shared" si="43"/>
        <v>#VALUE!</v>
      </c>
      <c r="AF200" s="75" t="e">
        <f t="shared" si="42"/>
        <v>#VALUE!</v>
      </c>
      <c r="AG200" s="75" t="e">
        <f t="shared" si="44"/>
        <v>#VALUE!</v>
      </c>
      <c r="AH200" s="75" t="e">
        <f t="shared" si="45"/>
        <v>#VALUE!</v>
      </c>
      <c r="AI200" s="75" t="e">
        <f t="shared" si="46"/>
        <v>#VALUE!</v>
      </c>
      <c r="AJ200" s="80" t="e">
        <f t="shared" si="47"/>
        <v>#VALUE!</v>
      </c>
      <c r="AK200" s="79" t="str">
        <f>(IFERROR(VLOOKUP(AB200,Categories!$A$2:$B$20,2,1),""))</f>
        <v/>
      </c>
      <c r="AL200" s="79" t="str">
        <f ca="1">IFERROR(VLOOKUP((HLOOKUP((VLOOKUP($AB200,Categories!$A$2:$F$20,3,1)), $AB$3:$AJ200, (ROW()-ROW($AB$3)+1), 0)), INDIRECT(VLOOKUP($AB200,Categories!$A$2:$F$20,6,1)),2,0),AK200)</f>
        <v/>
      </c>
      <c r="AM200" s="79" t="str">
        <f ca="1">IFERROR(VLOOKUP((HLOOKUP((VLOOKUP($AB200,Categories!$A$2:$F$20,4,1)),$AB$3:$AJ200,(ROW()-ROW($AB$3)+1),0)),INDIRECT(VLOOKUP($AB200,Categories!$A$2:$H$20,7,1)),2,0),"")</f>
        <v/>
      </c>
      <c r="AN200" s="79" t="str">
        <f ca="1">IFERROR(VLOOKUP((HLOOKUP((VLOOKUP($AB200,Categories!$A$2:$F$20,5,1)), $AB$3:$AJ200, (ROW()-ROW($AB$3)+1), 0)), INDIRECT(VLOOKUP($AB200,Categories!$A$2:$H$20,8,1)),2,0),"")</f>
        <v/>
      </c>
      <c r="AO200" s="79" t="str">
        <f t="shared" ca="1" si="48"/>
        <v/>
      </c>
      <c r="AP200" s="81"/>
      <c r="AQ200" s="70" t="str">
        <f>IFERROR(VLOOKUP(VALUE(MID(AP200,1,1)),AdditionalElements!$A$2:$B$50,2,0),"")</f>
        <v/>
      </c>
      <c r="AR200" s="70" t="str">
        <f>IFERROR(VLOOKUP(VALUE(MID(AP200,2,1)),AdditionalElements!$H$2:$I$50,2,0),"")</f>
        <v/>
      </c>
      <c r="AS200" s="70" t="str">
        <f>IFERROR(VLOOKUP(VALUE(MID(AP200,3,1)),AdditionalElements!$O$2:$P$50,2,0),"")</f>
        <v/>
      </c>
      <c r="AT200" s="70" t="str">
        <f>IFERROR(VLOOKUP(VALUE(MID(AP200,4,1)),AdditionalElements!$V$2:$W$50,2,0),"")</f>
        <v/>
      </c>
      <c r="AU200" s="71"/>
      <c r="AV200" s="79" t="str">
        <f>IFERROR(IF(VALUE(MID(AU200,1,1))=1, VLOOKUP(VALUE(MID(AU200,1,1)), TxtPanelShape!$A$2:$C$50, 3, 0), (IF(VALUE(MID(AU200,1,1))&gt;=7, VLOOKUP(VALUE(MID(AU200,1,1)), TxtPanelShape!$A$2:$C$50, 3, 0),VLOOKUP(VALUE(MID(AU200,1,2)),TxtPanelShape!$A$2:$C$50,3,0)))), "")</f>
        <v/>
      </c>
      <c r="AW200" s="79" t="str">
        <f>IFERROR(IF(VALUE(MID(AU200,1,1))=1, ", "&amp;VLOOKUP(VALUE(MID(AU200,2,1)), TxtPanelShape!$H$2:$I$50, 2, 0), IF(VALUE(MID(AU200,1,1))&gt;=7, ", "&amp;VLOOKUP(VALUE(MID(AU200,2,1)), TxtPanelShape!$H$2:$I$50, 2, 0),"")), "")</f>
        <v/>
      </c>
      <c r="AX200" s="79" t="str">
        <f>IFERROR(IF(VALUE(MID(AU200,1,1))=1, ", "&amp;VLOOKUP(VALUE(MID(AU200,3,1)), TxtPanelShape!$O$2:$P$50, 2, 0), IF(VALUE(MID(AU200,1,1))&gt;=7, ", "&amp;VLOOKUP(VALUE(MID(AU200,3,1)), TxtPanelShape!$O$2:$P$50, 2, 0),"")),"")</f>
        <v/>
      </c>
      <c r="AY200" s="79" t="str">
        <f>IFERROR("; "&amp;VLOOKUP(VALUE(MID(AU200,4,1)), TxtPanelShape!$V$2:$W$50,2,0),"")</f>
        <v/>
      </c>
      <c r="AZ200" s="79" t="str">
        <f t="shared" si="49"/>
        <v/>
      </c>
      <c r="BA200" s="71"/>
      <c r="BB200" s="79" t="str">
        <f>IFERROR(IF(VALUE(MID(BA200,1,1))=1, VLOOKUP(VALUE(MID(BA200,1,1)), TxtPanelShape!$A$2:$C$50, 3, 0), (IF(VALUE(MID(BA200,1,1))&gt;=7, VLOOKUP(VALUE(MID(BA200,1,1)), TxtPanelShape!$A$2:$C$50, 3, 0),VLOOKUP(VALUE(MID(BA200,1,2)),TxtPanelShape!$A$2:$C$50,3,0)))), "")</f>
        <v/>
      </c>
      <c r="BC200" s="79" t="str">
        <f>IFERROR(IF(VALUE(MID(BA200,1,1))=1, ", "&amp;VLOOKUP(VALUE(MID(BA200,2,1)), TxtPanelShape!$H$2:$I$50, 2, 0), IF(VALUE(MID(BA200,1,1))&gt;=7, ", "&amp;VLOOKUP(VALUE(MID(BA200,2,1)), TxtPanelShape!$H$2:$I$50, 2, 0),"")), "")</f>
        <v/>
      </c>
      <c r="BD200" s="79" t="str">
        <f>IFERROR(IF(VALUE(MID(BA200,1,1))=1, ", "&amp;VLOOKUP(VALUE(MID(BA200,3,1)), TxtPanelShape!$O$2:$P$50, 2, 0), IF(VALUE(MID(BA200,1,1))&gt;=7, ", "&amp;VLOOKUP(VALUE(MID(BA200,3,1)), TxtPanelShape!$O$2:$P$50, 2, 0),"")),"")</f>
        <v/>
      </c>
      <c r="BE200" s="79" t="str">
        <f>IFERROR("; "&amp;VLOOKUP(VALUE(MID(BA200,4,1)), TxtPanelShape!$V$2:$W$50,2,0),"")</f>
        <v/>
      </c>
      <c r="BF200" s="79" t="str">
        <f t="shared" si="50"/>
        <v/>
      </c>
      <c r="BG200" s="71"/>
      <c r="BH200" s="79" t="str">
        <f>IFERROR(VLOOKUP(BG200, TxtPanelDefinition!$A$2:$B$50, 2, 0),"")</f>
        <v/>
      </c>
      <c r="BI200" s="71"/>
      <c r="BJ200" s="79" t="str">
        <f>IFERROR(VLOOKUP(BI200, TxtPanelDefinition!$A$2:$B$50, 2, 0),"")</f>
        <v/>
      </c>
      <c r="BK200" s="71"/>
      <c r="BL200" s="79" t="str">
        <f>IFERROR(VLOOKUP(BK200, InscrTechniques!$A$2:$B$50, 2, 0),"")</f>
        <v/>
      </c>
      <c r="BM200" s="71"/>
      <c r="BN200" s="79" t="str">
        <f>IFERROR(VLOOKUP(BM200, InscrTechniques!$A$2:$B$50, 2, 0),"")</f>
        <v/>
      </c>
      <c r="BO200" s="71"/>
      <c r="BP200" s="79" t="str">
        <f>IFERROR(VLOOKUP(BO200, InscrTechniques!$A$2:$B$50, 2, 0),"")</f>
        <v/>
      </c>
      <c r="BQ200" s="71"/>
      <c r="BR200" s="79" t="str">
        <f>IFERROR(VLOOKUP(BQ200, InscrTechniques!$A$2:$B$50, 2, 0),"")</f>
        <v/>
      </c>
      <c r="BS200" s="71"/>
      <c r="BT200" s="79" t="str">
        <f>IFERROR(VLOOKUP(BS200, InscrTechniques!$A$2:$B$50, 2, 0),"")</f>
        <v/>
      </c>
      <c r="BU200" s="71"/>
      <c r="BV200" s="79" t="str">
        <f>IFERROR(VLOOKUP(BU200, InscrTechniques!$A$2:$B$50, 2, 0),"")</f>
        <v/>
      </c>
      <c r="BW200" s="125"/>
      <c r="BX200" s="79" t="str">
        <f>IFERROR(VLOOKUP(BW200, InscrTechniques!$A$2:$B$50, 2, 0),"")</f>
        <v/>
      </c>
      <c r="BY200" s="125"/>
      <c r="BZ200" s="79" t="str">
        <f>IFERROR(VLOOKUP(BY200, InscrTechniques!$A$2:$B$50, 2, 0),"")</f>
        <v/>
      </c>
      <c r="CA200" s="74"/>
      <c r="CB200" s="114" t="str">
        <f>IFERROR(VLOOKUP(CA200, LetterStyle!$A$2:$B$50, 2, 0),"")</f>
        <v/>
      </c>
      <c r="CC200" s="74"/>
      <c r="CD200" s="114" t="str">
        <f>IFERROR(VLOOKUP(CC200, LetterStyle!$A$2:$B$50, 2, 0),"")</f>
        <v/>
      </c>
      <c r="CE200" s="74"/>
      <c r="CF200" s="114" t="str">
        <f>IFERROR(VLOOKUP(CE200, LetterStyle!$A$2:$B$50, 2, 0),"")</f>
        <v/>
      </c>
      <c r="CG200" s="74"/>
      <c r="CH200" s="79" t="str">
        <f>IFERROR(VLOOKUP(CG200, LetterStyle!$A$2:$B$50, 2, 0),"")</f>
        <v/>
      </c>
      <c r="CI200" s="71"/>
      <c r="CJ200" s="79" t="str">
        <f>IFERROR(VLOOKUP(CI200, DecMotifs!$A$1:$B$306, 2, 0),"")</f>
        <v/>
      </c>
      <c r="CK200" s="71"/>
      <c r="CL200" s="79" t="str">
        <f>IFERROR(VLOOKUP(CK200, DecMotifs!$A$1:$B$306, 2, 0),"")</f>
        <v/>
      </c>
      <c r="CM200" s="71"/>
      <c r="CN200" s="79" t="str">
        <f>IFERROR(VLOOKUP(CM200, DecMotifs!$A$1:$B$306, 2, 0),"")</f>
        <v/>
      </c>
      <c r="CO200" s="71"/>
      <c r="CP200" s="79" t="str">
        <f>IFERROR(VLOOKUP(CO200, MarginalDec!$A$2:$B$253, 2, 0),"")</f>
        <v/>
      </c>
      <c r="CQ200" s="71"/>
      <c r="CR200" s="79" t="str">
        <f>IFERROR(VLOOKUP(CQ200, MarginalDec!$A$2:$B$253, 2, 0),"")</f>
        <v/>
      </c>
      <c r="CS200" s="71"/>
      <c r="CT200" s="79" t="str">
        <f>IFERROR(VLOOKUP(CS200, MarginalDec!$A$2:$B$253, 2, 0),"")</f>
        <v/>
      </c>
      <c r="CU200" s="71"/>
      <c r="CV200" s="79" t="str">
        <f>IF(ISBLANK(CU200),"", IFERROR(VLOOKUP(CU200, Tooling!$A$2:$B$252, 2, 0),""))</f>
        <v/>
      </c>
      <c r="CW200" s="71"/>
      <c r="CX200" s="79" t="str">
        <f>IF(ISBLANK(CW200),"", IFERROR(VLOOKUP(CW200, Tooling!$A$2:$B$252, 2, 0),""))</f>
        <v/>
      </c>
      <c r="CY200" s="71"/>
      <c r="CZ200" s="79" t="str">
        <f>IF(ISBLANK(CY200),"", IFERROR(VLOOKUP(CY200, Repairs!$A$2:$B$252, 2, 0),""))</f>
        <v/>
      </c>
      <c r="DA200" s="77"/>
      <c r="DB200" s="71"/>
      <c r="DC200" s="79" t="str">
        <f>IFERROR(VLOOKUP(DB200, DatingReason!$A$2:$B$252, 2, 0),"")</f>
        <v/>
      </c>
      <c r="DD200" s="123" t="str">
        <f t="shared" si="51"/>
        <v/>
      </c>
      <c r="DF200" s="119" t="str">
        <f t="array" ref="DF200">IF(AND($B200&lt;&gt;"", $DE200&lt;&gt;"", $DE200&lt;&gt;"No"),MAX(IF($B200=PEOPLE!$B$4:$B$1000, PEOPLE!$Q$4:$Q$1000,""))+100,"")</f>
        <v/>
      </c>
      <c r="DG200" s="68"/>
      <c r="DH200" s="76">
        <f>COUNTIF(PEOPLE!B:B, MEMORIALS!B200)</f>
        <v>0</v>
      </c>
      <c r="DI200" s="82"/>
      <c r="DJ200" s="82"/>
      <c r="DK200" s="82"/>
      <c r="DL200" s="68"/>
      <c r="DM200" s="68"/>
      <c r="DN200" s="68"/>
      <c r="DO200" s="68"/>
      <c r="DP200" s="68"/>
    </row>
    <row r="201" spans="1:120" ht="15" customHeight="1" x14ac:dyDescent="0.25">
      <c r="A201" s="68"/>
      <c r="B201" s="69"/>
      <c r="C201" s="68"/>
      <c r="D201" s="68"/>
      <c r="E201" s="70" t="str">
        <f>IF(D201="","",VLOOKUP(D201,Denomination!$A$2:$B$50, 2, 0))</f>
        <v/>
      </c>
      <c r="F201" s="68"/>
      <c r="G201" s="71"/>
      <c r="H201" s="70" t="str">
        <f>IF(G201="","",VLOOKUP(G201,MCondition!$A$2:$B$50, 2, 0))</f>
        <v/>
      </c>
      <c r="I201" s="72"/>
      <c r="J201" s="71"/>
      <c r="K201" s="70" t="str">
        <f>IF(J201="","",VLOOKUP(J201,ICondition!$A$2:$B$50, 2, 0))</f>
        <v/>
      </c>
      <c r="L201" s="73"/>
      <c r="M201" s="73"/>
      <c r="N201" s="73"/>
      <c r="O201" s="73"/>
      <c r="P201" s="73"/>
      <c r="Q201" s="73"/>
      <c r="R201" s="78"/>
      <c r="S201" s="79" t="str">
        <f>IFERROR(VLOOKUP(R201,Material!$A$2:$B$59, 2, 0),"")</f>
        <v/>
      </c>
      <c r="T201" s="71"/>
      <c r="U201" s="79" t="str">
        <f>IFERROR(VLOOKUP(T201,Material!$A$2:$B$59, 2, 0),"")</f>
        <v/>
      </c>
      <c r="V201" s="71"/>
      <c r="W201" s="79" t="str">
        <f>IFERROR(VLOOKUP(V201,Material!$A$2:$B$59, 2, 0),"")</f>
        <v/>
      </c>
      <c r="X201" s="71"/>
      <c r="Y201" s="79" t="str">
        <f>IFERROR(VLOOKUP(X201,Material!$A$2:$B$59, 2, 0),"")</f>
        <v/>
      </c>
      <c r="Z201" s="71"/>
      <c r="AA201" s="79" t="str">
        <f>IFERROR(VLOOKUP(Z201,Material!$A$2:$B$59, 2, 0),"")</f>
        <v/>
      </c>
      <c r="AB201" s="74"/>
      <c r="AC201" s="75" t="e">
        <f t="shared" si="40"/>
        <v>#VALUE!</v>
      </c>
      <c r="AD201" s="75" t="e">
        <f t="shared" si="41"/>
        <v>#VALUE!</v>
      </c>
      <c r="AE201" s="75" t="e">
        <f t="shared" si="43"/>
        <v>#VALUE!</v>
      </c>
      <c r="AF201" s="75" t="e">
        <f t="shared" si="42"/>
        <v>#VALUE!</v>
      </c>
      <c r="AG201" s="75" t="e">
        <f t="shared" si="44"/>
        <v>#VALUE!</v>
      </c>
      <c r="AH201" s="75" t="e">
        <f t="shared" si="45"/>
        <v>#VALUE!</v>
      </c>
      <c r="AI201" s="75" t="e">
        <f t="shared" si="46"/>
        <v>#VALUE!</v>
      </c>
      <c r="AJ201" s="80" t="e">
        <f t="shared" si="47"/>
        <v>#VALUE!</v>
      </c>
      <c r="AK201" s="79" t="str">
        <f>(IFERROR(VLOOKUP(AB201,Categories!$A$2:$B$20,2,1),""))</f>
        <v/>
      </c>
      <c r="AL201" s="79" t="str">
        <f ca="1">IFERROR(VLOOKUP((HLOOKUP((VLOOKUP($AB201,Categories!$A$2:$F$20,3,1)), $AB$3:$AJ201, (ROW()-ROW($AB$3)+1), 0)), INDIRECT(VLOOKUP($AB201,Categories!$A$2:$F$20,6,1)),2,0),AK201)</f>
        <v/>
      </c>
      <c r="AM201" s="79" t="str">
        <f ca="1">IFERROR(VLOOKUP((HLOOKUP((VLOOKUP($AB201,Categories!$A$2:$F$20,4,1)),$AB$3:$AJ201,(ROW()-ROW($AB$3)+1),0)),INDIRECT(VLOOKUP($AB201,Categories!$A$2:$H$20,7,1)),2,0),"")</f>
        <v/>
      </c>
      <c r="AN201" s="79" t="str">
        <f ca="1">IFERROR(VLOOKUP((HLOOKUP((VLOOKUP($AB201,Categories!$A$2:$F$20,5,1)), $AB$3:$AJ201, (ROW()-ROW($AB$3)+1), 0)), INDIRECT(VLOOKUP($AB201,Categories!$A$2:$H$20,8,1)),2,0),"")</f>
        <v/>
      </c>
      <c r="AO201" s="79" t="str">
        <f t="shared" ca="1" si="48"/>
        <v/>
      </c>
      <c r="AP201" s="81"/>
      <c r="AQ201" s="70" t="str">
        <f>IFERROR(VLOOKUP(VALUE(MID(AP201,1,1)),AdditionalElements!$A$2:$B$50,2,0),"")</f>
        <v/>
      </c>
      <c r="AR201" s="70" t="str">
        <f>IFERROR(VLOOKUP(VALUE(MID(AP201,2,1)),AdditionalElements!$H$2:$I$50,2,0),"")</f>
        <v/>
      </c>
      <c r="AS201" s="70" t="str">
        <f>IFERROR(VLOOKUP(VALUE(MID(AP201,3,1)),AdditionalElements!$O$2:$P$50,2,0),"")</f>
        <v/>
      </c>
      <c r="AT201" s="70" t="str">
        <f>IFERROR(VLOOKUP(VALUE(MID(AP201,4,1)),AdditionalElements!$V$2:$W$50,2,0),"")</f>
        <v/>
      </c>
      <c r="AU201" s="71"/>
      <c r="AV201" s="79" t="str">
        <f>IFERROR(IF(VALUE(MID(AU201,1,1))=1, VLOOKUP(VALUE(MID(AU201,1,1)), TxtPanelShape!$A$2:$C$50, 3, 0), (IF(VALUE(MID(AU201,1,1))&gt;=7, VLOOKUP(VALUE(MID(AU201,1,1)), TxtPanelShape!$A$2:$C$50, 3, 0),VLOOKUP(VALUE(MID(AU201,1,2)),TxtPanelShape!$A$2:$C$50,3,0)))), "")</f>
        <v/>
      </c>
      <c r="AW201" s="79" t="str">
        <f>IFERROR(IF(VALUE(MID(AU201,1,1))=1, ", "&amp;VLOOKUP(VALUE(MID(AU201,2,1)), TxtPanelShape!$H$2:$I$50, 2, 0), IF(VALUE(MID(AU201,1,1))&gt;=7, ", "&amp;VLOOKUP(VALUE(MID(AU201,2,1)), TxtPanelShape!$H$2:$I$50, 2, 0),"")), "")</f>
        <v/>
      </c>
      <c r="AX201" s="79" t="str">
        <f>IFERROR(IF(VALUE(MID(AU201,1,1))=1, ", "&amp;VLOOKUP(VALUE(MID(AU201,3,1)), TxtPanelShape!$O$2:$P$50, 2, 0), IF(VALUE(MID(AU201,1,1))&gt;=7, ", "&amp;VLOOKUP(VALUE(MID(AU201,3,1)), TxtPanelShape!$O$2:$P$50, 2, 0),"")),"")</f>
        <v/>
      </c>
      <c r="AY201" s="79" t="str">
        <f>IFERROR("; "&amp;VLOOKUP(VALUE(MID(AU201,4,1)), TxtPanelShape!$V$2:$W$50,2,0),"")</f>
        <v/>
      </c>
      <c r="AZ201" s="79" t="str">
        <f t="shared" si="49"/>
        <v/>
      </c>
      <c r="BA201" s="71"/>
      <c r="BB201" s="79" t="str">
        <f>IFERROR(IF(VALUE(MID(BA201,1,1))=1, VLOOKUP(VALUE(MID(BA201,1,1)), TxtPanelShape!$A$2:$C$50, 3, 0), (IF(VALUE(MID(BA201,1,1))&gt;=7, VLOOKUP(VALUE(MID(BA201,1,1)), TxtPanelShape!$A$2:$C$50, 3, 0),VLOOKUP(VALUE(MID(BA201,1,2)),TxtPanelShape!$A$2:$C$50,3,0)))), "")</f>
        <v/>
      </c>
      <c r="BC201" s="79" t="str">
        <f>IFERROR(IF(VALUE(MID(BA201,1,1))=1, ", "&amp;VLOOKUP(VALUE(MID(BA201,2,1)), TxtPanelShape!$H$2:$I$50, 2, 0), IF(VALUE(MID(BA201,1,1))&gt;=7, ", "&amp;VLOOKUP(VALUE(MID(BA201,2,1)), TxtPanelShape!$H$2:$I$50, 2, 0),"")), "")</f>
        <v/>
      </c>
      <c r="BD201" s="79" t="str">
        <f>IFERROR(IF(VALUE(MID(BA201,1,1))=1, ", "&amp;VLOOKUP(VALUE(MID(BA201,3,1)), TxtPanelShape!$O$2:$P$50, 2, 0), IF(VALUE(MID(BA201,1,1))&gt;=7, ", "&amp;VLOOKUP(VALUE(MID(BA201,3,1)), TxtPanelShape!$O$2:$P$50, 2, 0),"")),"")</f>
        <v/>
      </c>
      <c r="BE201" s="79" t="str">
        <f>IFERROR("; "&amp;VLOOKUP(VALUE(MID(BA201,4,1)), TxtPanelShape!$V$2:$W$50,2,0),"")</f>
        <v/>
      </c>
      <c r="BF201" s="79" t="str">
        <f t="shared" si="50"/>
        <v/>
      </c>
      <c r="BG201" s="71"/>
      <c r="BH201" s="79" t="str">
        <f>IFERROR(VLOOKUP(BG201, TxtPanelDefinition!$A$2:$B$50, 2, 0),"")</f>
        <v/>
      </c>
      <c r="BI201" s="71"/>
      <c r="BJ201" s="79" t="str">
        <f>IFERROR(VLOOKUP(BI201, TxtPanelDefinition!$A$2:$B$50, 2, 0),"")</f>
        <v/>
      </c>
      <c r="BK201" s="71"/>
      <c r="BL201" s="79" t="str">
        <f>IFERROR(VLOOKUP(BK201, InscrTechniques!$A$2:$B$50, 2, 0),"")</f>
        <v/>
      </c>
      <c r="BM201" s="71"/>
      <c r="BN201" s="79" t="str">
        <f>IFERROR(VLOOKUP(BM201, InscrTechniques!$A$2:$B$50, 2, 0),"")</f>
        <v/>
      </c>
      <c r="BO201" s="71"/>
      <c r="BP201" s="79" t="str">
        <f>IFERROR(VLOOKUP(BO201, InscrTechniques!$A$2:$B$50, 2, 0),"")</f>
        <v/>
      </c>
      <c r="BQ201" s="71"/>
      <c r="BR201" s="79" t="str">
        <f>IFERROR(VLOOKUP(BQ201, InscrTechniques!$A$2:$B$50, 2, 0),"")</f>
        <v/>
      </c>
      <c r="BS201" s="71"/>
      <c r="BT201" s="79" t="str">
        <f>IFERROR(VLOOKUP(BS201, InscrTechniques!$A$2:$B$50, 2, 0),"")</f>
        <v/>
      </c>
      <c r="BU201" s="71"/>
      <c r="BV201" s="79" t="str">
        <f>IFERROR(VLOOKUP(BU201, InscrTechniques!$A$2:$B$50, 2, 0),"")</f>
        <v/>
      </c>
      <c r="BW201" s="125"/>
      <c r="BX201" s="79" t="str">
        <f>IFERROR(VLOOKUP(BW201, InscrTechniques!$A$2:$B$50, 2, 0),"")</f>
        <v/>
      </c>
      <c r="BY201" s="125"/>
      <c r="BZ201" s="79" t="str">
        <f>IFERROR(VLOOKUP(BY201, InscrTechniques!$A$2:$B$50, 2, 0),"")</f>
        <v/>
      </c>
      <c r="CA201" s="74"/>
      <c r="CB201" s="114" t="str">
        <f>IFERROR(VLOOKUP(CA201, LetterStyle!$A$2:$B$50, 2, 0),"")</f>
        <v/>
      </c>
      <c r="CC201" s="74"/>
      <c r="CD201" s="114" t="str">
        <f>IFERROR(VLOOKUP(CC201, LetterStyle!$A$2:$B$50, 2, 0),"")</f>
        <v/>
      </c>
      <c r="CE201" s="74"/>
      <c r="CF201" s="114" t="str">
        <f>IFERROR(VLOOKUP(CE201, LetterStyle!$A$2:$B$50, 2, 0),"")</f>
        <v/>
      </c>
      <c r="CG201" s="74"/>
      <c r="CH201" s="79" t="str">
        <f>IFERROR(VLOOKUP(CG201, LetterStyle!$A$2:$B$50, 2, 0),"")</f>
        <v/>
      </c>
      <c r="CI201" s="71"/>
      <c r="CJ201" s="79" t="str">
        <f>IFERROR(VLOOKUP(CI201, DecMotifs!$A$1:$B$306, 2, 0),"")</f>
        <v/>
      </c>
      <c r="CK201" s="71"/>
      <c r="CL201" s="79" t="str">
        <f>IFERROR(VLOOKUP(CK201, DecMotifs!$A$1:$B$306, 2, 0),"")</f>
        <v/>
      </c>
      <c r="CM201" s="71"/>
      <c r="CN201" s="79" t="str">
        <f>IFERROR(VLOOKUP(CM201, DecMotifs!$A$1:$B$306, 2, 0),"")</f>
        <v/>
      </c>
      <c r="CO201" s="71"/>
      <c r="CP201" s="79" t="str">
        <f>IFERROR(VLOOKUP(CO201, MarginalDec!$A$2:$B$253, 2, 0),"")</f>
        <v/>
      </c>
      <c r="CQ201" s="71"/>
      <c r="CR201" s="79" t="str">
        <f>IFERROR(VLOOKUP(CQ201, MarginalDec!$A$2:$B$253, 2, 0),"")</f>
        <v/>
      </c>
      <c r="CS201" s="71"/>
      <c r="CT201" s="79" t="str">
        <f>IFERROR(VLOOKUP(CS201, MarginalDec!$A$2:$B$253, 2, 0),"")</f>
        <v/>
      </c>
      <c r="CU201" s="71"/>
      <c r="CV201" s="79" t="str">
        <f>IF(ISBLANK(CU201),"", IFERROR(VLOOKUP(CU201, Tooling!$A$2:$B$252, 2, 0),""))</f>
        <v/>
      </c>
      <c r="CW201" s="71"/>
      <c r="CX201" s="79" t="str">
        <f>IF(ISBLANK(CW201),"", IFERROR(VLOOKUP(CW201, Tooling!$A$2:$B$252, 2, 0),""))</f>
        <v/>
      </c>
      <c r="CY201" s="71"/>
      <c r="CZ201" s="79" t="str">
        <f>IF(ISBLANK(CY201),"", IFERROR(VLOOKUP(CY201, Repairs!$A$2:$B$252, 2, 0),""))</f>
        <v/>
      </c>
      <c r="DA201" s="77"/>
      <c r="DB201" s="71"/>
      <c r="DC201" s="79" t="str">
        <f>IFERROR(VLOOKUP(DB201, DatingReason!$A$2:$B$252, 2, 0),"")</f>
        <v/>
      </c>
      <c r="DD201" s="123" t="str">
        <f t="shared" si="51"/>
        <v/>
      </c>
      <c r="DF201" s="119" t="str">
        <f t="array" ref="DF201">IF(AND($B201&lt;&gt;"", $DE201&lt;&gt;"", $DE201&lt;&gt;"No"),MAX(IF($B201=PEOPLE!$B$4:$B$1000, PEOPLE!$Q$4:$Q$1000,""))+100,"")</f>
        <v/>
      </c>
      <c r="DG201" s="68"/>
      <c r="DH201" s="76">
        <f>COUNTIF(PEOPLE!B:B, MEMORIALS!B201)</f>
        <v>0</v>
      </c>
      <c r="DI201" s="82"/>
      <c r="DJ201" s="82"/>
      <c r="DK201" s="82"/>
      <c r="DL201" s="68"/>
      <c r="DM201" s="68"/>
      <c r="DN201" s="68"/>
      <c r="DO201" s="68"/>
      <c r="DP201" s="68"/>
    </row>
    <row r="202" spans="1:120" ht="15" customHeight="1" x14ac:dyDescent="0.25">
      <c r="A202" s="68"/>
      <c r="B202" s="69"/>
      <c r="C202" s="68"/>
      <c r="D202" s="68"/>
      <c r="E202" s="70" t="str">
        <f>IF(D202="","",VLOOKUP(D202,Denomination!$A$2:$B$50, 2, 0))</f>
        <v/>
      </c>
      <c r="F202" s="68"/>
      <c r="G202" s="71"/>
      <c r="H202" s="70" t="str">
        <f>IF(G202="","",VLOOKUP(G202,MCondition!$A$2:$B$50, 2, 0))</f>
        <v/>
      </c>
      <c r="I202" s="72"/>
      <c r="J202" s="71"/>
      <c r="K202" s="70" t="str">
        <f>IF(J202="","",VLOOKUP(J202,ICondition!$A$2:$B$50, 2, 0))</f>
        <v/>
      </c>
      <c r="L202" s="73"/>
      <c r="M202" s="73"/>
      <c r="N202" s="73"/>
      <c r="O202" s="73"/>
      <c r="P202" s="73"/>
      <c r="Q202" s="73"/>
      <c r="R202" s="78"/>
      <c r="S202" s="79" t="str">
        <f>IFERROR(VLOOKUP(R202,Material!$A$2:$B$59, 2, 0),"")</f>
        <v/>
      </c>
      <c r="T202" s="71"/>
      <c r="U202" s="79" t="str">
        <f>IFERROR(VLOOKUP(T202,Material!$A$2:$B$59, 2, 0),"")</f>
        <v/>
      </c>
      <c r="V202" s="71"/>
      <c r="W202" s="79" t="str">
        <f>IFERROR(VLOOKUP(V202,Material!$A$2:$B$59, 2, 0),"")</f>
        <v/>
      </c>
      <c r="X202" s="71"/>
      <c r="Y202" s="79" t="str">
        <f>IFERROR(VLOOKUP(X202,Material!$A$2:$B$59, 2, 0),"")</f>
        <v/>
      </c>
      <c r="Z202" s="71"/>
      <c r="AA202" s="79" t="str">
        <f>IFERROR(VLOOKUP(Z202,Material!$A$2:$B$59, 2, 0),"")</f>
        <v/>
      </c>
      <c r="AB202" s="74"/>
      <c r="AC202" s="75" t="e">
        <f t="shared" si="40"/>
        <v>#VALUE!</v>
      </c>
      <c r="AD202" s="75" t="e">
        <f t="shared" si="41"/>
        <v>#VALUE!</v>
      </c>
      <c r="AE202" s="75" t="e">
        <f t="shared" si="43"/>
        <v>#VALUE!</v>
      </c>
      <c r="AF202" s="75" t="e">
        <f t="shared" si="42"/>
        <v>#VALUE!</v>
      </c>
      <c r="AG202" s="75" t="e">
        <f t="shared" si="44"/>
        <v>#VALUE!</v>
      </c>
      <c r="AH202" s="75" t="e">
        <f t="shared" si="45"/>
        <v>#VALUE!</v>
      </c>
      <c r="AI202" s="75" t="e">
        <f t="shared" si="46"/>
        <v>#VALUE!</v>
      </c>
      <c r="AJ202" s="80" t="e">
        <f t="shared" si="47"/>
        <v>#VALUE!</v>
      </c>
      <c r="AK202" s="79" t="str">
        <f>(IFERROR(VLOOKUP(AB202,Categories!$A$2:$B$20,2,1),""))</f>
        <v/>
      </c>
      <c r="AL202" s="79" t="str">
        <f ca="1">IFERROR(VLOOKUP((HLOOKUP((VLOOKUP($AB202,Categories!$A$2:$F$20,3,1)), $AB$3:$AJ202, (ROW()-ROW($AB$3)+1), 0)), INDIRECT(VLOOKUP($AB202,Categories!$A$2:$F$20,6,1)),2,0),AK202)</f>
        <v/>
      </c>
      <c r="AM202" s="79" t="str">
        <f ca="1">IFERROR(VLOOKUP((HLOOKUP((VLOOKUP($AB202,Categories!$A$2:$F$20,4,1)),$AB$3:$AJ202,(ROW()-ROW($AB$3)+1),0)),INDIRECT(VLOOKUP($AB202,Categories!$A$2:$H$20,7,1)),2,0),"")</f>
        <v/>
      </c>
      <c r="AN202" s="79" t="str">
        <f ca="1">IFERROR(VLOOKUP((HLOOKUP((VLOOKUP($AB202,Categories!$A$2:$F$20,5,1)), $AB$3:$AJ202, (ROW()-ROW($AB$3)+1), 0)), INDIRECT(VLOOKUP($AB202,Categories!$A$2:$H$20,8,1)),2,0),"")</f>
        <v/>
      </c>
      <c r="AO202" s="79" t="str">
        <f t="shared" ca="1" si="48"/>
        <v/>
      </c>
      <c r="AP202" s="81"/>
      <c r="AQ202" s="70" t="str">
        <f>IFERROR(VLOOKUP(VALUE(MID(AP202,1,1)),AdditionalElements!$A$2:$B$50,2,0),"")</f>
        <v/>
      </c>
      <c r="AR202" s="70" t="str">
        <f>IFERROR(VLOOKUP(VALUE(MID(AP202,2,1)),AdditionalElements!$H$2:$I$50,2,0),"")</f>
        <v/>
      </c>
      <c r="AS202" s="70" t="str">
        <f>IFERROR(VLOOKUP(VALUE(MID(AP202,3,1)),AdditionalElements!$O$2:$P$50,2,0),"")</f>
        <v/>
      </c>
      <c r="AT202" s="70" t="str">
        <f>IFERROR(VLOOKUP(VALUE(MID(AP202,4,1)),AdditionalElements!$V$2:$W$50,2,0),"")</f>
        <v/>
      </c>
      <c r="AU202" s="71"/>
      <c r="AV202" s="79" t="str">
        <f>IFERROR(IF(VALUE(MID(AU202,1,1))=1, VLOOKUP(VALUE(MID(AU202,1,1)), TxtPanelShape!$A$2:$C$50, 3, 0), (IF(VALUE(MID(AU202,1,1))&gt;=7, VLOOKUP(VALUE(MID(AU202,1,1)), TxtPanelShape!$A$2:$C$50, 3, 0),VLOOKUP(VALUE(MID(AU202,1,2)),TxtPanelShape!$A$2:$C$50,3,0)))), "")</f>
        <v/>
      </c>
      <c r="AW202" s="79" t="str">
        <f>IFERROR(IF(VALUE(MID(AU202,1,1))=1, ", "&amp;VLOOKUP(VALUE(MID(AU202,2,1)), TxtPanelShape!$H$2:$I$50, 2, 0), IF(VALUE(MID(AU202,1,1))&gt;=7, ", "&amp;VLOOKUP(VALUE(MID(AU202,2,1)), TxtPanelShape!$H$2:$I$50, 2, 0),"")), "")</f>
        <v/>
      </c>
      <c r="AX202" s="79" t="str">
        <f>IFERROR(IF(VALUE(MID(AU202,1,1))=1, ", "&amp;VLOOKUP(VALUE(MID(AU202,3,1)), TxtPanelShape!$O$2:$P$50, 2, 0), IF(VALUE(MID(AU202,1,1))&gt;=7, ", "&amp;VLOOKUP(VALUE(MID(AU202,3,1)), TxtPanelShape!$O$2:$P$50, 2, 0),"")),"")</f>
        <v/>
      </c>
      <c r="AY202" s="79" t="str">
        <f>IFERROR("; "&amp;VLOOKUP(VALUE(MID(AU202,4,1)), TxtPanelShape!$V$2:$W$50,2,0),"")</f>
        <v/>
      </c>
      <c r="AZ202" s="79" t="str">
        <f t="shared" si="49"/>
        <v/>
      </c>
      <c r="BA202" s="71"/>
      <c r="BB202" s="79" t="str">
        <f>IFERROR(IF(VALUE(MID(BA202,1,1))=1, VLOOKUP(VALUE(MID(BA202,1,1)), TxtPanelShape!$A$2:$C$50, 3, 0), (IF(VALUE(MID(BA202,1,1))&gt;=7, VLOOKUP(VALUE(MID(BA202,1,1)), TxtPanelShape!$A$2:$C$50, 3, 0),VLOOKUP(VALUE(MID(BA202,1,2)),TxtPanelShape!$A$2:$C$50,3,0)))), "")</f>
        <v/>
      </c>
      <c r="BC202" s="79" t="str">
        <f>IFERROR(IF(VALUE(MID(BA202,1,1))=1, ", "&amp;VLOOKUP(VALUE(MID(BA202,2,1)), TxtPanelShape!$H$2:$I$50, 2, 0), IF(VALUE(MID(BA202,1,1))&gt;=7, ", "&amp;VLOOKUP(VALUE(MID(BA202,2,1)), TxtPanelShape!$H$2:$I$50, 2, 0),"")), "")</f>
        <v/>
      </c>
      <c r="BD202" s="79" t="str">
        <f>IFERROR(IF(VALUE(MID(BA202,1,1))=1, ", "&amp;VLOOKUP(VALUE(MID(BA202,3,1)), TxtPanelShape!$O$2:$P$50, 2, 0), IF(VALUE(MID(BA202,1,1))&gt;=7, ", "&amp;VLOOKUP(VALUE(MID(BA202,3,1)), TxtPanelShape!$O$2:$P$50, 2, 0),"")),"")</f>
        <v/>
      </c>
      <c r="BE202" s="79" t="str">
        <f>IFERROR("; "&amp;VLOOKUP(VALUE(MID(BA202,4,1)), TxtPanelShape!$V$2:$W$50,2,0),"")</f>
        <v/>
      </c>
      <c r="BF202" s="79" t="str">
        <f t="shared" si="50"/>
        <v/>
      </c>
      <c r="BG202" s="71"/>
      <c r="BH202" s="79" t="str">
        <f>IFERROR(VLOOKUP(BG202, TxtPanelDefinition!$A$2:$B$50, 2, 0),"")</f>
        <v/>
      </c>
      <c r="BI202" s="71"/>
      <c r="BJ202" s="79" t="str">
        <f>IFERROR(VLOOKUP(BI202, TxtPanelDefinition!$A$2:$B$50, 2, 0),"")</f>
        <v/>
      </c>
      <c r="BK202" s="71"/>
      <c r="BL202" s="79" t="str">
        <f>IFERROR(VLOOKUP(BK202, InscrTechniques!$A$2:$B$50, 2, 0),"")</f>
        <v/>
      </c>
      <c r="BM202" s="71"/>
      <c r="BN202" s="79" t="str">
        <f>IFERROR(VLOOKUP(BM202, InscrTechniques!$A$2:$B$50, 2, 0),"")</f>
        <v/>
      </c>
      <c r="BO202" s="71"/>
      <c r="BP202" s="79" t="str">
        <f>IFERROR(VLOOKUP(BO202, InscrTechniques!$A$2:$B$50, 2, 0),"")</f>
        <v/>
      </c>
      <c r="BQ202" s="71"/>
      <c r="BR202" s="79" t="str">
        <f>IFERROR(VLOOKUP(BQ202, InscrTechniques!$A$2:$B$50, 2, 0),"")</f>
        <v/>
      </c>
      <c r="BS202" s="71"/>
      <c r="BT202" s="79" t="str">
        <f>IFERROR(VLOOKUP(BS202, InscrTechniques!$A$2:$B$50, 2, 0),"")</f>
        <v/>
      </c>
      <c r="BU202" s="71"/>
      <c r="BV202" s="79" t="str">
        <f>IFERROR(VLOOKUP(BU202, InscrTechniques!$A$2:$B$50, 2, 0),"")</f>
        <v/>
      </c>
      <c r="BW202" s="125"/>
      <c r="BX202" s="79" t="str">
        <f>IFERROR(VLOOKUP(BW202, InscrTechniques!$A$2:$B$50, 2, 0),"")</f>
        <v/>
      </c>
      <c r="BY202" s="125"/>
      <c r="BZ202" s="79" t="str">
        <f>IFERROR(VLOOKUP(BY202, InscrTechniques!$A$2:$B$50, 2, 0),"")</f>
        <v/>
      </c>
      <c r="CA202" s="74"/>
      <c r="CB202" s="114" t="str">
        <f>IFERROR(VLOOKUP(CA202, LetterStyle!$A$2:$B$50, 2, 0),"")</f>
        <v/>
      </c>
      <c r="CC202" s="74"/>
      <c r="CD202" s="114" t="str">
        <f>IFERROR(VLOOKUP(CC202, LetterStyle!$A$2:$B$50, 2, 0),"")</f>
        <v/>
      </c>
      <c r="CE202" s="74"/>
      <c r="CF202" s="114" t="str">
        <f>IFERROR(VLOOKUP(CE202, LetterStyle!$A$2:$B$50, 2, 0),"")</f>
        <v/>
      </c>
      <c r="CG202" s="74"/>
      <c r="CH202" s="79" t="str">
        <f>IFERROR(VLOOKUP(CG202, LetterStyle!$A$2:$B$50, 2, 0),"")</f>
        <v/>
      </c>
      <c r="CI202" s="71"/>
      <c r="CJ202" s="79" t="str">
        <f>IFERROR(VLOOKUP(CI202, DecMotifs!$A$1:$B$306, 2, 0),"")</f>
        <v/>
      </c>
      <c r="CK202" s="71"/>
      <c r="CL202" s="79" t="str">
        <f>IFERROR(VLOOKUP(CK202, DecMotifs!$A$1:$B$306, 2, 0),"")</f>
        <v/>
      </c>
      <c r="CM202" s="71"/>
      <c r="CN202" s="79" t="str">
        <f>IFERROR(VLOOKUP(CM202, DecMotifs!$A$1:$B$306, 2, 0),"")</f>
        <v/>
      </c>
      <c r="CO202" s="71"/>
      <c r="CP202" s="79" t="str">
        <f>IFERROR(VLOOKUP(CO202, MarginalDec!$A$2:$B$253, 2, 0),"")</f>
        <v/>
      </c>
      <c r="CQ202" s="71"/>
      <c r="CR202" s="79" t="str">
        <f>IFERROR(VLOOKUP(CQ202, MarginalDec!$A$2:$B$253, 2, 0),"")</f>
        <v/>
      </c>
      <c r="CS202" s="71"/>
      <c r="CT202" s="79" t="str">
        <f>IFERROR(VLOOKUP(CS202, MarginalDec!$A$2:$B$253, 2, 0),"")</f>
        <v/>
      </c>
      <c r="CU202" s="71"/>
      <c r="CV202" s="79" t="str">
        <f>IF(ISBLANK(CU202),"", IFERROR(VLOOKUP(CU202, Tooling!$A$2:$B$252, 2, 0),""))</f>
        <v/>
      </c>
      <c r="CW202" s="71"/>
      <c r="CX202" s="79" t="str">
        <f>IF(ISBLANK(CW202),"", IFERROR(VLOOKUP(CW202, Tooling!$A$2:$B$252, 2, 0),""))</f>
        <v/>
      </c>
      <c r="CY202" s="71"/>
      <c r="CZ202" s="79" t="str">
        <f>IF(ISBLANK(CY202),"", IFERROR(VLOOKUP(CY202, Repairs!$A$2:$B$252, 2, 0),""))</f>
        <v/>
      </c>
      <c r="DA202" s="77"/>
      <c r="DB202" s="71"/>
      <c r="DC202" s="79" t="str">
        <f>IFERROR(VLOOKUP(DB202, DatingReason!$A$2:$B$252, 2, 0),"")</f>
        <v/>
      </c>
      <c r="DD202" s="123" t="str">
        <f t="shared" si="51"/>
        <v/>
      </c>
      <c r="DF202" s="119" t="str">
        <f t="array" ref="DF202">IF(AND($B202&lt;&gt;"", $DE202&lt;&gt;"", $DE202&lt;&gt;"No"),MAX(IF($B202=PEOPLE!$B$4:$B$1000, PEOPLE!$Q$4:$Q$1000,""))+100,"")</f>
        <v/>
      </c>
      <c r="DG202" s="68"/>
      <c r="DH202" s="76">
        <f>COUNTIF(PEOPLE!B:B, MEMORIALS!B202)</f>
        <v>0</v>
      </c>
      <c r="DI202" s="82"/>
      <c r="DJ202" s="82"/>
      <c r="DK202" s="82"/>
      <c r="DL202" s="68"/>
      <c r="DM202" s="68"/>
      <c r="DN202" s="68"/>
      <c r="DO202" s="68"/>
      <c r="DP202" s="68"/>
    </row>
    <row r="203" spans="1:120" ht="15" customHeight="1" x14ac:dyDescent="0.25">
      <c r="A203" s="68"/>
      <c r="B203" s="69"/>
      <c r="C203" s="68"/>
      <c r="D203" s="68"/>
      <c r="E203" s="70" t="str">
        <f>IF(D203="","",VLOOKUP(D203,Denomination!$A$2:$B$50, 2, 0))</f>
        <v/>
      </c>
      <c r="F203" s="68"/>
      <c r="G203" s="71"/>
      <c r="H203" s="70" t="str">
        <f>IF(G203="","",VLOOKUP(G203,MCondition!$A$2:$B$50, 2, 0))</f>
        <v/>
      </c>
      <c r="I203" s="72"/>
      <c r="J203" s="71"/>
      <c r="K203" s="70" t="str">
        <f>IF(J203="","",VLOOKUP(J203,ICondition!$A$2:$B$50, 2, 0))</f>
        <v/>
      </c>
      <c r="L203" s="73"/>
      <c r="M203" s="73"/>
      <c r="N203" s="73"/>
      <c r="O203" s="73"/>
      <c r="P203" s="73"/>
      <c r="Q203" s="73"/>
      <c r="R203" s="78"/>
      <c r="S203" s="79" t="str">
        <f>IFERROR(VLOOKUP(R203,Material!$A$2:$B$59, 2, 0),"")</f>
        <v/>
      </c>
      <c r="T203" s="71"/>
      <c r="U203" s="79" t="str">
        <f>IFERROR(VLOOKUP(T203,Material!$A$2:$B$59, 2, 0),"")</f>
        <v/>
      </c>
      <c r="V203" s="71"/>
      <c r="W203" s="79" t="str">
        <f>IFERROR(VLOOKUP(V203,Material!$A$2:$B$59, 2, 0),"")</f>
        <v/>
      </c>
      <c r="X203" s="71"/>
      <c r="Y203" s="79" t="str">
        <f>IFERROR(VLOOKUP(X203,Material!$A$2:$B$59, 2, 0),"")</f>
        <v/>
      </c>
      <c r="Z203" s="71"/>
      <c r="AA203" s="79" t="str">
        <f>IFERROR(VLOOKUP(Z203,Material!$A$2:$B$59, 2, 0),"")</f>
        <v/>
      </c>
      <c r="AB203" s="74"/>
      <c r="AC203" s="75" t="e">
        <f t="shared" si="40"/>
        <v>#VALUE!</v>
      </c>
      <c r="AD203" s="75" t="e">
        <f t="shared" si="41"/>
        <v>#VALUE!</v>
      </c>
      <c r="AE203" s="75" t="e">
        <f t="shared" si="43"/>
        <v>#VALUE!</v>
      </c>
      <c r="AF203" s="75" t="e">
        <f t="shared" si="42"/>
        <v>#VALUE!</v>
      </c>
      <c r="AG203" s="75" t="e">
        <f t="shared" si="44"/>
        <v>#VALUE!</v>
      </c>
      <c r="AH203" s="75" t="e">
        <f t="shared" si="45"/>
        <v>#VALUE!</v>
      </c>
      <c r="AI203" s="75" t="e">
        <f t="shared" si="46"/>
        <v>#VALUE!</v>
      </c>
      <c r="AJ203" s="80" t="e">
        <f t="shared" si="47"/>
        <v>#VALUE!</v>
      </c>
      <c r="AK203" s="79" t="str">
        <f>(IFERROR(VLOOKUP(AB203,Categories!$A$2:$B$20,2,1),""))</f>
        <v/>
      </c>
      <c r="AL203" s="79" t="str">
        <f ca="1">IFERROR(VLOOKUP((HLOOKUP((VLOOKUP($AB203,Categories!$A$2:$F$20,3,1)), $AB$3:$AJ203, (ROW()-ROW($AB$3)+1), 0)), INDIRECT(VLOOKUP($AB203,Categories!$A$2:$F$20,6,1)),2,0),AK203)</f>
        <v/>
      </c>
      <c r="AM203" s="79" t="str">
        <f ca="1">IFERROR(VLOOKUP((HLOOKUP((VLOOKUP($AB203,Categories!$A$2:$F$20,4,1)),$AB$3:$AJ203,(ROW()-ROW($AB$3)+1),0)),INDIRECT(VLOOKUP($AB203,Categories!$A$2:$H$20,7,1)),2,0),"")</f>
        <v/>
      </c>
      <c r="AN203" s="79" t="str">
        <f ca="1">IFERROR(VLOOKUP((HLOOKUP((VLOOKUP($AB203,Categories!$A$2:$F$20,5,1)), $AB$3:$AJ203, (ROW()-ROW($AB$3)+1), 0)), INDIRECT(VLOOKUP($AB203,Categories!$A$2:$H$20,8,1)),2,0),"")</f>
        <v/>
      </c>
      <c r="AO203" s="79" t="str">
        <f t="shared" ca="1" si="48"/>
        <v/>
      </c>
      <c r="AP203" s="81"/>
      <c r="AQ203" s="70" t="str">
        <f>IFERROR(VLOOKUP(VALUE(MID(AP203,1,1)),AdditionalElements!$A$2:$B$50,2,0),"")</f>
        <v/>
      </c>
      <c r="AR203" s="70" t="str">
        <f>IFERROR(VLOOKUP(VALUE(MID(AP203,2,1)),AdditionalElements!$H$2:$I$50,2,0),"")</f>
        <v/>
      </c>
      <c r="AS203" s="70" t="str">
        <f>IFERROR(VLOOKUP(VALUE(MID(AP203,3,1)),AdditionalElements!$O$2:$P$50,2,0),"")</f>
        <v/>
      </c>
      <c r="AT203" s="70" t="str">
        <f>IFERROR(VLOOKUP(VALUE(MID(AP203,4,1)),AdditionalElements!$V$2:$W$50,2,0),"")</f>
        <v/>
      </c>
      <c r="AU203" s="71"/>
      <c r="AV203" s="79" t="str">
        <f>IFERROR(IF(VALUE(MID(AU203,1,1))=1, VLOOKUP(VALUE(MID(AU203,1,1)), TxtPanelShape!$A$2:$C$50, 3, 0), (IF(VALUE(MID(AU203,1,1))&gt;=7, VLOOKUP(VALUE(MID(AU203,1,1)), TxtPanelShape!$A$2:$C$50, 3, 0),VLOOKUP(VALUE(MID(AU203,1,2)),TxtPanelShape!$A$2:$C$50,3,0)))), "")</f>
        <v/>
      </c>
      <c r="AW203" s="79" t="str">
        <f>IFERROR(IF(VALUE(MID(AU203,1,1))=1, ", "&amp;VLOOKUP(VALUE(MID(AU203,2,1)), TxtPanelShape!$H$2:$I$50, 2, 0), IF(VALUE(MID(AU203,1,1))&gt;=7, ", "&amp;VLOOKUP(VALUE(MID(AU203,2,1)), TxtPanelShape!$H$2:$I$50, 2, 0),"")), "")</f>
        <v/>
      </c>
      <c r="AX203" s="79" t="str">
        <f>IFERROR(IF(VALUE(MID(AU203,1,1))=1, ", "&amp;VLOOKUP(VALUE(MID(AU203,3,1)), TxtPanelShape!$O$2:$P$50, 2, 0), IF(VALUE(MID(AU203,1,1))&gt;=7, ", "&amp;VLOOKUP(VALUE(MID(AU203,3,1)), TxtPanelShape!$O$2:$P$50, 2, 0),"")),"")</f>
        <v/>
      </c>
      <c r="AY203" s="79" t="str">
        <f>IFERROR("; "&amp;VLOOKUP(VALUE(MID(AU203,4,1)), TxtPanelShape!$V$2:$W$50,2,0),"")</f>
        <v/>
      </c>
      <c r="AZ203" s="79" t="str">
        <f t="shared" si="49"/>
        <v/>
      </c>
      <c r="BA203" s="71"/>
      <c r="BB203" s="79" t="str">
        <f>IFERROR(IF(VALUE(MID(BA203,1,1))=1, VLOOKUP(VALUE(MID(BA203,1,1)), TxtPanelShape!$A$2:$C$50, 3, 0), (IF(VALUE(MID(BA203,1,1))&gt;=7, VLOOKUP(VALUE(MID(BA203,1,1)), TxtPanelShape!$A$2:$C$50, 3, 0),VLOOKUP(VALUE(MID(BA203,1,2)),TxtPanelShape!$A$2:$C$50,3,0)))), "")</f>
        <v/>
      </c>
      <c r="BC203" s="79" t="str">
        <f>IFERROR(IF(VALUE(MID(BA203,1,1))=1, ", "&amp;VLOOKUP(VALUE(MID(BA203,2,1)), TxtPanelShape!$H$2:$I$50, 2, 0), IF(VALUE(MID(BA203,1,1))&gt;=7, ", "&amp;VLOOKUP(VALUE(MID(BA203,2,1)), TxtPanelShape!$H$2:$I$50, 2, 0),"")), "")</f>
        <v/>
      </c>
      <c r="BD203" s="79" t="str">
        <f>IFERROR(IF(VALUE(MID(BA203,1,1))=1, ", "&amp;VLOOKUP(VALUE(MID(BA203,3,1)), TxtPanelShape!$O$2:$P$50, 2, 0), IF(VALUE(MID(BA203,1,1))&gt;=7, ", "&amp;VLOOKUP(VALUE(MID(BA203,3,1)), TxtPanelShape!$O$2:$P$50, 2, 0),"")),"")</f>
        <v/>
      </c>
      <c r="BE203" s="79" t="str">
        <f>IFERROR("; "&amp;VLOOKUP(VALUE(MID(BA203,4,1)), TxtPanelShape!$V$2:$W$50,2,0),"")</f>
        <v/>
      </c>
      <c r="BF203" s="79" t="str">
        <f t="shared" si="50"/>
        <v/>
      </c>
      <c r="BG203" s="71"/>
      <c r="BH203" s="79" t="str">
        <f>IFERROR(VLOOKUP(BG203, TxtPanelDefinition!$A$2:$B$50, 2, 0),"")</f>
        <v/>
      </c>
      <c r="BI203" s="71"/>
      <c r="BJ203" s="79" t="str">
        <f>IFERROR(VLOOKUP(BI203, TxtPanelDefinition!$A$2:$B$50, 2, 0),"")</f>
        <v/>
      </c>
      <c r="BK203" s="71"/>
      <c r="BL203" s="79" t="str">
        <f>IFERROR(VLOOKUP(BK203, InscrTechniques!$A$2:$B$50, 2, 0),"")</f>
        <v/>
      </c>
      <c r="BM203" s="71"/>
      <c r="BN203" s="79" t="str">
        <f>IFERROR(VLOOKUP(BM203, InscrTechniques!$A$2:$B$50, 2, 0),"")</f>
        <v/>
      </c>
      <c r="BO203" s="71"/>
      <c r="BP203" s="79" t="str">
        <f>IFERROR(VLOOKUP(BO203, InscrTechniques!$A$2:$B$50, 2, 0),"")</f>
        <v/>
      </c>
      <c r="BQ203" s="71"/>
      <c r="BR203" s="79" t="str">
        <f>IFERROR(VLOOKUP(BQ203, InscrTechniques!$A$2:$B$50, 2, 0),"")</f>
        <v/>
      </c>
      <c r="BS203" s="71"/>
      <c r="BT203" s="79" t="str">
        <f>IFERROR(VLOOKUP(BS203, InscrTechniques!$A$2:$B$50, 2, 0),"")</f>
        <v/>
      </c>
      <c r="BU203" s="71"/>
      <c r="BV203" s="79" t="str">
        <f>IFERROR(VLOOKUP(BU203, InscrTechniques!$A$2:$B$50, 2, 0),"")</f>
        <v/>
      </c>
      <c r="BW203" s="125"/>
      <c r="BX203" s="79" t="str">
        <f>IFERROR(VLOOKUP(BW203, InscrTechniques!$A$2:$B$50, 2, 0),"")</f>
        <v/>
      </c>
      <c r="BY203" s="125"/>
      <c r="BZ203" s="79" t="str">
        <f>IFERROR(VLOOKUP(BY203, InscrTechniques!$A$2:$B$50, 2, 0),"")</f>
        <v/>
      </c>
      <c r="CA203" s="74"/>
      <c r="CB203" s="114" t="str">
        <f>IFERROR(VLOOKUP(CA203, LetterStyle!$A$2:$B$50, 2, 0),"")</f>
        <v/>
      </c>
      <c r="CC203" s="74"/>
      <c r="CD203" s="114" t="str">
        <f>IFERROR(VLOOKUP(CC203, LetterStyle!$A$2:$B$50, 2, 0),"")</f>
        <v/>
      </c>
      <c r="CE203" s="74"/>
      <c r="CF203" s="114" t="str">
        <f>IFERROR(VLOOKUP(CE203, LetterStyle!$A$2:$B$50, 2, 0),"")</f>
        <v/>
      </c>
      <c r="CG203" s="74"/>
      <c r="CH203" s="79" t="str">
        <f>IFERROR(VLOOKUP(CG203, LetterStyle!$A$2:$B$50, 2, 0),"")</f>
        <v/>
      </c>
      <c r="CI203" s="71"/>
      <c r="CJ203" s="79" t="str">
        <f>IFERROR(VLOOKUP(CI203, DecMotifs!$A$1:$B$306, 2, 0),"")</f>
        <v/>
      </c>
      <c r="CK203" s="71"/>
      <c r="CL203" s="79" t="str">
        <f>IFERROR(VLOOKUP(CK203, DecMotifs!$A$1:$B$306, 2, 0),"")</f>
        <v/>
      </c>
      <c r="CM203" s="71"/>
      <c r="CN203" s="79" t="str">
        <f>IFERROR(VLOOKUP(CM203, DecMotifs!$A$1:$B$306, 2, 0),"")</f>
        <v/>
      </c>
      <c r="CO203" s="71"/>
      <c r="CP203" s="79" t="str">
        <f>IFERROR(VLOOKUP(CO203, MarginalDec!$A$2:$B$253, 2, 0),"")</f>
        <v/>
      </c>
      <c r="CQ203" s="71"/>
      <c r="CR203" s="79" t="str">
        <f>IFERROR(VLOOKUP(CQ203, MarginalDec!$A$2:$B$253, 2, 0),"")</f>
        <v/>
      </c>
      <c r="CS203" s="71"/>
      <c r="CT203" s="79" t="str">
        <f>IFERROR(VLOOKUP(CS203, MarginalDec!$A$2:$B$253, 2, 0),"")</f>
        <v/>
      </c>
      <c r="CU203" s="71"/>
      <c r="CV203" s="79" t="str">
        <f>IF(ISBLANK(CU203),"", IFERROR(VLOOKUP(CU203, Tooling!$A$2:$B$252, 2, 0),""))</f>
        <v/>
      </c>
      <c r="CW203" s="71"/>
      <c r="CX203" s="79" t="str">
        <f>IF(ISBLANK(CW203),"", IFERROR(VLOOKUP(CW203, Tooling!$A$2:$B$252, 2, 0),""))</f>
        <v/>
      </c>
      <c r="CY203" s="71"/>
      <c r="CZ203" s="79" t="str">
        <f>IF(ISBLANK(CY203),"", IFERROR(VLOOKUP(CY203, Repairs!$A$2:$B$252, 2, 0),""))</f>
        <v/>
      </c>
      <c r="DA203" s="77"/>
      <c r="DB203" s="71"/>
      <c r="DC203" s="79" t="str">
        <f>IFERROR(VLOOKUP(DB203, DatingReason!$A$2:$B$252, 2, 0),"")</f>
        <v/>
      </c>
      <c r="DD203" s="123" t="str">
        <f t="shared" si="51"/>
        <v/>
      </c>
      <c r="DF203" s="119" t="str">
        <f t="array" ref="DF203">IF(AND($B203&lt;&gt;"", $DE203&lt;&gt;"", $DE203&lt;&gt;"No"),MAX(IF($B203=PEOPLE!$B$4:$B$1000, PEOPLE!$Q$4:$Q$1000,""))+100,"")</f>
        <v/>
      </c>
      <c r="DG203" s="68"/>
      <c r="DH203" s="76">
        <f>COUNTIF(PEOPLE!B:B, MEMORIALS!B203)</f>
        <v>0</v>
      </c>
      <c r="DI203" s="82"/>
      <c r="DJ203" s="82"/>
      <c r="DK203" s="82"/>
      <c r="DL203" s="68"/>
      <c r="DM203" s="68"/>
      <c r="DN203" s="68"/>
      <c r="DO203" s="68"/>
      <c r="DP203" s="68"/>
    </row>
    <row r="204" spans="1:120" ht="15" customHeight="1" x14ac:dyDescent="0.25">
      <c r="A204" s="68"/>
      <c r="B204" s="69"/>
      <c r="C204" s="68"/>
      <c r="D204" s="68"/>
      <c r="E204" s="70" t="str">
        <f>IF(D204="","",VLOOKUP(D204,Denomination!$A$2:$B$50, 2, 0))</f>
        <v/>
      </c>
      <c r="F204" s="68"/>
      <c r="G204" s="71"/>
      <c r="H204" s="70" t="str">
        <f>IF(G204="","",VLOOKUP(G204,MCondition!$A$2:$B$50, 2, 0))</f>
        <v/>
      </c>
      <c r="I204" s="72"/>
      <c r="J204" s="71"/>
      <c r="K204" s="70" t="str">
        <f>IF(J204="","",VLOOKUP(J204,ICondition!$A$2:$B$50, 2, 0))</f>
        <v/>
      </c>
      <c r="L204" s="73"/>
      <c r="M204" s="73"/>
      <c r="N204" s="73"/>
      <c r="O204" s="73"/>
      <c r="P204" s="73"/>
      <c r="Q204" s="73"/>
      <c r="R204" s="78"/>
      <c r="S204" s="79" t="str">
        <f>IFERROR(VLOOKUP(R204,Material!$A$2:$B$59, 2, 0),"")</f>
        <v/>
      </c>
      <c r="T204" s="71"/>
      <c r="U204" s="79" t="str">
        <f>IFERROR(VLOOKUP(T204,Material!$A$2:$B$59, 2, 0),"")</f>
        <v/>
      </c>
      <c r="V204" s="71"/>
      <c r="W204" s="79" t="str">
        <f>IFERROR(VLOOKUP(V204,Material!$A$2:$B$59, 2, 0),"")</f>
        <v/>
      </c>
      <c r="X204" s="71"/>
      <c r="Y204" s="79" t="str">
        <f>IFERROR(VLOOKUP(X204,Material!$A$2:$B$59, 2, 0),"")</f>
        <v/>
      </c>
      <c r="Z204" s="71"/>
      <c r="AA204" s="79" t="str">
        <f>IFERROR(VLOOKUP(Z204,Material!$A$2:$B$59, 2, 0),"")</f>
        <v/>
      </c>
      <c r="AB204" s="74"/>
      <c r="AC204" s="75" t="e">
        <f t="shared" si="40"/>
        <v>#VALUE!</v>
      </c>
      <c r="AD204" s="75" t="e">
        <f t="shared" si="41"/>
        <v>#VALUE!</v>
      </c>
      <c r="AE204" s="75" t="e">
        <f t="shared" si="43"/>
        <v>#VALUE!</v>
      </c>
      <c r="AF204" s="75" t="e">
        <f t="shared" si="42"/>
        <v>#VALUE!</v>
      </c>
      <c r="AG204" s="75" t="e">
        <f t="shared" si="44"/>
        <v>#VALUE!</v>
      </c>
      <c r="AH204" s="75" t="e">
        <f t="shared" si="45"/>
        <v>#VALUE!</v>
      </c>
      <c r="AI204" s="75" t="e">
        <f t="shared" si="46"/>
        <v>#VALUE!</v>
      </c>
      <c r="AJ204" s="80" t="e">
        <f t="shared" si="47"/>
        <v>#VALUE!</v>
      </c>
      <c r="AK204" s="79" t="str">
        <f>(IFERROR(VLOOKUP(AB204,Categories!$A$2:$B$20,2,1),""))</f>
        <v/>
      </c>
      <c r="AL204" s="79" t="str">
        <f ca="1">IFERROR(VLOOKUP((HLOOKUP((VLOOKUP($AB204,Categories!$A$2:$F$20,3,1)), $AB$3:$AJ204, (ROW()-ROW($AB$3)+1), 0)), INDIRECT(VLOOKUP($AB204,Categories!$A$2:$F$20,6,1)),2,0),AK204)</f>
        <v/>
      </c>
      <c r="AM204" s="79" t="str">
        <f ca="1">IFERROR(VLOOKUP((HLOOKUP((VLOOKUP($AB204,Categories!$A$2:$F$20,4,1)),$AB$3:$AJ204,(ROW()-ROW($AB$3)+1),0)),INDIRECT(VLOOKUP($AB204,Categories!$A$2:$H$20,7,1)),2,0),"")</f>
        <v/>
      </c>
      <c r="AN204" s="79" t="str">
        <f ca="1">IFERROR(VLOOKUP((HLOOKUP((VLOOKUP($AB204,Categories!$A$2:$F$20,5,1)), $AB$3:$AJ204, (ROW()-ROW($AB$3)+1), 0)), INDIRECT(VLOOKUP($AB204,Categories!$A$2:$H$20,8,1)),2,0),"")</f>
        <v/>
      </c>
      <c r="AO204" s="79" t="str">
        <f t="shared" ca="1" si="48"/>
        <v/>
      </c>
      <c r="AP204" s="81"/>
      <c r="AQ204" s="70" t="str">
        <f>IFERROR(VLOOKUP(VALUE(MID(AP204,1,1)),AdditionalElements!$A$2:$B$50,2,0),"")</f>
        <v/>
      </c>
      <c r="AR204" s="70" t="str">
        <f>IFERROR(VLOOKUP(VALUE(MID(AP204,2,1)),AdditionalElements!$H$2:$I$50,2,0),"")</f>
        <v/>
      </c>
      <c r="AS204" s="70" t="str">
        <f>IFERROR(VLOOKUP(VALUE(MID(AP204,3,1)),AdditionalElements!$O$2:$P$50,2,0),"")</f>
        <v/>
      </c>
      <c r="AT204" s="70" t="str">
        <f>IFERROR(VLOOKUP(VALUE(MID(AP204,4,1)),AdditionalElements!$V$2:$W$50,2,0),"")</f>
        <v/>
      </c>
      <c r="AU204" s="71"/>
      <c r="AV204" s="79" t="str">
        <f>IFERROR(IF(VALUE(MID(AU204,1,1))=1, VLOOKUP(VALUE(MID(AU204,1,1)), TxtPanelShape!$A$2:$C$50, 3, 0), (IF(VALUE(MID(AU204,1,1))&gt;=7, VLOOKUP(VALUE(MID(AU204,1,1)), TxtPanelShape!$A$2:$C$50, 3, 0),VLOOKUP(VALUE(MID(AU204,1,2)),TxtPanelShape!$A$2:$C$50,3,0)))), "")</f>
        <v/>
      </c>
      <c r="AW204" s="79" t="str">
        <f>IFERROR(IF(VALUE(MID(AU204,1,1))=1, ", "&amp;VLOOKUP(VALUE(MID(AU204,2,1)), TxtPanelShape!$H$2:$I$50, 2, 0), IF(VALUE(MID(AU204,1,1))&gt;=7, ", "&amp;VLOOKUP(VALUE(MID(AU204,2,1)), TxtPanelShape!$H$2:$I$50, 2, 0),"")), "")</f>
        <v/>
      </c>
      <c r="AX204" s="79" t="str">
        <f>IFERROR(IF(VALUE(MID(AU204,1,1))=1, ", "&amp;VLOOKUP(VALUE(MID(AU204,3,1)), TxtPanelShape!$O$2:$P$50, 2, 0), IF(VALUE(MID(AU204,1,1))&gt;=7, ", "&amp;VLOOKUP(VALUE(MID(AU204,3,1)), TxtPanelShape!$O$2:$P$50, 2, 0),"")),"")</f>
        <v/>
      </c>
      <c r="AY204" s="79" t="str">
        <f>IFERROR("; "&amp;VLOOKUP(VALUE(MID(AU204,4,1)), TxtPanelShape!$V$2:$W$50,2,0),"")</f>
        <v/>
      </c>
      <c r="AZ204" s="79" t="str">
        <f t="shared" si="49"/>
        <v/>
      </c>
      <c r="BA204" s="71"/>
      <c r="BB204" s="79" t="str">
        <f>IFERROR(IF(VALUE(MID(BA204,1,1))=1, VLOOKUP(VALUE(MID(BA204,1,1)), TxtPanelShape!$A$2:$C$50, 3, 0), (IF(VALUE(MID(BA204,1,1))&gt;=7, VLOOKUP(VALUE(MID(BA204,1,1)), TxtPanelShape!$A$2:$C$50, 3, 0),VLOOKUP(VALUE(MID(BA204,1,2)),TxtPanelShape!$A$2:$C$50,3,0)))), "")</f>
        <v/>
      </c>
      <c r="BC204" s="79" t="str">
        <f>IFERROR(IF(VALUE(MID(BA204,1,1))=1, ", "&amp;VLOOKUP(VALUE(MID(BA204,2,1)), TxtPanelShape!$H$2:$I$50, 2, 0), IF(VALUE(MID(BA204,1,1))&gt;=7, ", "&amp;VLOOKUP(VALUE(MID(BA204,2,1)), TxtPanelShape!$H$2:$I$50, 2, 0),"")), "")</f>
        <v/>
      </c>
      <c r="BD204" s="79" t="str">
        <f>IFERROR(IF(VALUE(MID(BA204,1,1))=1, ", "&amp;VLOOKUP(VALUE(MID(BA204,3,1)), TxtPanelShape!$O$2:$P$50, 2, 0), IF(VALUE(MID(BA204,1,1))&gt;=7, ", "&amp;VLOOKUP(VALUE(MID(BA204,3,1)), TxtPanelShape!$O$2:$P$50, 2, 0),"")),"")</f>
        <v/>
      </c>
      <c r="BE204" s="79" t="str">
        <f>IFERROR("; "&amp;VLOOKUP(VALUE(MID(BA204,4,1)), TxtPanelShape!$V$2:$W$50,2,0),"")</f>
        <v/>
      </c>
      <c r="BF204" s="79" t="str">
        <f t="shared" si="50"/>
        <v/>
      </c>
      <c r="BG204" s="71"/>
      <c r="BH204" s="79" t="str">
        <f>IFERROR(VLOOKUP(BG204, TxtPanelDefinition!$A$2:$B$50, 2, 0),"")</f>
        <v/>
      </c>
      <c r="BI204" s="71"/>
      <c r="BJ204" s="79" t="str">
        <f>IFERROR(VLOOKUP(BI204, TxtPanelDefinition!$A$2:$B$50, 2, 0),"")</f>
        <v/>
      </c>
      <c r="BK204" s="71"/>
      <c r="BL204" s="79" t="str">
        <f>IFERROR(VLOOKUP(BK204, InscrTechniques!$A$2:$B$50, 2, 0),"")</f>
        <v/>
      </c>
      <c r="BM204" s="71"/>
      <c r="BN204" s="79" t="str">
        <f>IFERROR(VLOOKUP(BM204, InscrTechniques!$A$2:$B$50, 2, 0),"")</f>
        <v/>
      </c>
      <c r="BO204" s="71"/>
      <c r="BP204" s="79" t="str">
        <f>IFERROR(VLOOKUP(BO204, InscrTechniques!$A$2:$B$50, 2, 0),"")</f>
        <v/>
      </c>
      <c r="BQ204" s="71"/>
      <c r="BR204" s="79" t="str">
        <f>IFERROR(VLOOKUP(BQ204, InscrTechniques!$A$2:$B$50, 2, 0),"")</f>
        <v/>
      </c>
      <c r="BS204" s="71"/>
      <c r="BT204" s="79" t="str">
        <f>IFERROR(VLOOKUP(BS204, InscrTechniques!$A$2:$B$50, 2, 0),"")</f>
        <v/>
      </c>
      <c r="BU204" s="71"/>
      <c r="BV204" s="79" t="str">
        <f>IFERROR(VLOOKUP(BU204, InscrTechniques!$A$2:$B$50, 2, 0),"")</f>
        <v/>
      </c>
      <c r="BW204" s="125"/>
      <c r="BX204" s="79" t="str">
        <f>IFERROR(VLOOKUP(BW204, InscrTechniques!$A$2:$B$50, 2, 0),"")</f>
        <v/>
      </c>
      <c r="BY204" s="125"/>
      <c r="BZ204" s="79" t="str">
        <f>IFERROR(VLOOKUP(BY204, InscrTechniques!$A$2:$B$50, 2, 0),"")</f>
        <v/>
      </c>
      <c r="CA204" s="74"/>
      <c r="CB204" s="114" t="str">
        <f>IFERROR(VLOOKUP(CA204, LetterStyle!$A$2:$B$50, 2, 0),"")</f>
        <v/>
      </c>
      <c r="CC204" s="74"/>
      <c r="CD204" s="114" t="str">
        <f>IFERROR(VLOOKUP(CC204, LetterStyle!$A$2:$B$50, 2, 0),"")</f>
        <v/>
      </c>
      <c r="CE204" s="74"/>
      <c r="CF204" s="114" t="str">
        <f>IFERROR(VLOOKUP(CE204, LetterStyle!$A$2:$B$50, 2, 0),"")</f>
        <v/>
      </c>
      <c r="CG204" s="74"/>
      <c r="CH204" s="79" t="str">
        <f>IFERROR(VLOOKUP(CG204, LetterStyle!$A$2:$B$50, 2, 0),"")</f>
        <v/>
      </c>
      <c r="CI204" s="71"/>
      <c r="CJ204" s="79" t="str">
        <f>IFERROR(VLOOKUP(CI204, DecMotifs!$A$1:$B$306, 2, 0),"")</f>
        <v/>
      </c>
      <c r="CK204" s="71"/>
      <c r="CL204" s="79" t="str">
        <f>IFERROR(VLOOKUP(CK204, DecMotifs!$A$1:$B$306, 2, 0),"")</f>
        <v/>
      </c>
      <c r="CM204" s="71"/>
      <c r="CN204" s="79" t="str">
        <f>IFERROR(VLOOKUP(CM204, DecMotifs!$A$1:$B$306, 2, 0),"")</f>
        <v/>
      </c>
      <c r="CO204" s="71"/>
      <c r="CP204" s="79" t="str">
        <f>IFERROR(VLOOKUP(CO204, MarginalDec!$A$2:$B$253, 2, 0),"")</f>
        <v/>
      </c>
      <c r="CQ204" s="71"/>
      <c r="CR204" s="79" t="str">
        <f>IFERROR(VLOOKUP(CQ204, MarginalDec!$A$2:$B$253, 2, 0),"")</f>
        <v/>
      </c>
      <c r="CS204" s="71"/>
      <c r="CT204" s="79" t="str">
        <f>IFERROR(VLOOKUP(CS204, MarginalDec!$A$2:$B$253, 2, 0),"")</f>
        <v/>
      </c>
      <c r="CU204" s="71"/>
      <c r="CV204" s="79" t="str">
        <f>IF(ISBLANK(CU204),"", IFERROR(VLOOKUP(CU204, Tooling!$A$2:$B$252, 2, 0),""))</f>
        <v/>
      </c>
      <c r="CW204" s="71"/>
      <c r="CX204" s="79" t="str">
        <f>IF(ISBLANK(CW204),"", IFERROR(VLOOKUP(CW204, Tooling!$A$2:$B$252, 2, 0),""))</f>
        <v/>
      </c>
      <c r="CY204" s="71"/>
      <c r="CZ204" s="79" t="str">
        <f>IF(ISBLANK(CY204),"", IFERROR(VLOOKUP(CY204, Repairs!$A$2:$B$252, 2, 0),""))</f>
        <v/>
      </c>
      <c r="DA204" s="77"/>
      <c r="DB204" s="71"/>
      <c r="DC204" s="79" t="str">
        <f>IFERROR(VLOOKUP(DB204, DatingReason!$A$2:$B$252, 2, 0),"")</f>
        <v/>
      </c>
      <c r="DD204" s="123" t="str">
        <f t="shared" si="51"/>
        <v/>
      </c>
      <c r="DF204" s="119" t="str">
        <f t="array" ref="DF204">IF(AND($B204&lt;&gt;"", $DE204&lt;&gt;"", $DE204&lt;&gt;"No"),MAX(IF($B204=PEOPLE!$B$4:$B$1000, PEOPLE!$Q$4:$Q$1000,""))+100,"")</f>
        <v/>
      </c>
      <c r="DG204" s="68"/>
      <c r="DH204" s="76">
        <f>COUNTIF(PEOPLE!B:B, MEMORIALS!B204)</f>
        <v>0</v>
      </c>
      <c r="DI204" s="82"/>
      <c r="DJ204" s="82"/>
      <c r="DK204" s="82"/>
      <c r="DL204" s="68"/>
      <c r="DM204" s="68"/>
      <c r="DN204" s="68"/>
      <c r="DO204" s="68"/>
      <c r="DP204" s="68"/>
    </row>
    <row r="205" spans="1:120" ht="15" customHeight="1" x14ac:dyDescent="0.25">
      <c r="A205" s="68"/>
      <c r="B205" s="69"/>
      <c r="C205" s="68"/>
      <c r="D205" s="68"/>
      <c r="E205" s="70" t="str">
        <f>IF(D205="","",VLOOKUP(D205,Denomination!$A$2:$B$50, 2, 0))</f>
        <v/>
      </c>
      <c r="F205" s="68"/>
      <c r="G205" s="71"/>
      <c r="H205" s="70" t="str">
        <f>IF(G205="","",VLOOKUP(G205,MCondition!$A$2:$B$50, 2, 0))</f>
        <v/>
      </c>
      <c r="I205" s="72"/>
      <c r="J205" s="71"/>
      <c r="K205" s="70" t="str">
        <f>IF(J205="","",VLOOKUP(J205,ICondition!$A$2:$B$50, 2, 0))</f>
        <v/>
      </c>
      <c r="L205" s="73"/>
      <c r="M205" s="73"/>
      <c r="N205" s="73"/>
      <c r="O205" s="73"/>
      <c r="P205" s="73"/>
      <c r="Q205" s="73"/>
      <c r="R205" s="78"/>
      <c r="S205" s="79" t="str">
        <f>IFERROR(VLOOKUP(R205,Material!$A$2:$B$59, 2, 0),"")</f>
        <v/>
      </c>
      <c r="T205" s="71"/>
      <c r="U205" s="79" t="str">
        <f>IFERROR(VLOOKUP(T205,Material!$A$2:$B$59, 2, 0),"")</f>
        <v/>
      </c>
      <c r="V205" s="71"/>
      <c r="W205" s="79" t="str">
        <f>IFERROR(VLOOKUP(V205,Material!$A$2:$B$59, 2, 0),"")</f>
        <v/>
      </c>
      <c r="X205" s="71"/>
      <c r="Y205" s="79" t="str">
        <f>IFERROR(VLOOKUP(X205,Material!$A$2:$B$59, 2, 0),"")</f>
        <v/>
      </c>
      <c r="Z205" s="71"/>
      <c r="AA205" s="79" t="str">
        <f>IFERROR(VLOOKUP(Z205,Material!$A$2:$B$59, 2, 0),"")</f>
        <v/>
      </c>
      <c r="AB205" s="74"/>
      <c r="AC205" s="75" t="e">
        <f t="shared" si="40"/>
        <v>#VALUE!</v>
      </c>
      <c r="AD205" s="75" t="e">
        <f t="shared" si="41"/>
        <v>#VALUE!</v>
      </c>
      <c r="AE205" s="75" t="e">
        <f t="shared" si="43"/>
        <v>#VALUE!</v>
      </c>
      <c r="AF205" s="75" t="e">
        <f t="shared" si="42"/>
        <v>#VALUE!</v>
      </c>
      <c r="AG205" s="75" t="e">
        <f t="shared" si="44"/>
        <v>#VALUE!</v>
      </c>
      <c r="AH205" s="75" t="e">
        <f t="shared" si="45"/>
        <v>#VALUE!</v>
      </c>
      <c r="AI205" s="75" t="e">
        <f t="shared" si="46"/>
        <v>#VALUE!</v>
      </c>
      <c r="AJ205" s="80" t="e">
        <f t="shared" si="47"/>
        <v>#VALUE!</v>
      </c>
      <c r="AK205" s="79" t="str">
        <f>(IFERROR(VLOOKUP(AB205,Categories!$A$2:$B$20,2,1),""))</f>
        <v/>
      </c>
      <c r="AL205" s="79" t="str">
        <f ca="1">IFERROR(VLOOKUP((HLOOKUP((VLOOKUP($AB205,Categories!$A$2:$F$20,3,1)), $AB$3:$AJ205, (ROW()-ROW($AB$3)+1), 0)), INDIRECT(VLOOKUP($AB205,Categories!$A$2:$F$20,6,1)),2,0),AK205)</f>
        <v/>
      </c>
      <c r="AM205" s="79" t="str">
        <f ca="1">IFERROR(VLOOKUP((HLOOKUP((VLOOKUP($AB205,Categories!$A$2:$F$20,4,1)),$AB$3:$AJ205,(ROW()-ROW($AB$3)+1),0)),INDIRECT(VLOOKUP($AB205,Categories!$A$2:$H$20,7,1)),2,0),"")</f>
        <v/>
      </c>
      <c r="AN205" s="79" t="str">
        <f ca="1">IFERROR(VLOOKUP((HLOOKUP((VLOOKUP($AB205,Categories!$A$2:$F$20,5,1)), $AB$3:$AJ205, (ROW()-ROW($AB$3)+1), 0)), INDIRECT(VLOOKUP($AB205,Categories!$A$2:$H$20,8,1)),2,0),"")</f>
        <v/>
      </c>
      <c r="AO205" s="79" t="str">
        <f t="shared" ca="1" si="48"/>
        <v/>
      </c>
      <c r="AP205" s="81"/>
      <c r="AQ205" s="70" t="str">
        <f>IFERROR(VLOOKUP(VALUE(MID(AP205,1,1)),AdditionalElements!$A$2:$B$50,2,0),"")</f>
        <v/>
      </c>
      <c r="AR205" s="70" t="str">
        <f>IFERROR(VLOOKUP(VALUE(MID(AP205,2,1)),AdditionalElements!$H$2:$I$50,2,0),"")</f>
        <v/>
      </c>
      <c r="AS205" s="70" t="str">
        <f>IFERROR(VLOOKUP(VALUE(MID(AP205,3,1)),AdditionalElements!$O$2:$P$50,2,0),"")</f>
        <v/>
      </c>
      <c r="AT205" s="70" t="str">
        <f>IFERROR(VLOOKUP(VALUE(MID(AP205,4,1)),AdditionalElements!$V$2:$W$50,2,0),"")</f>
        <v/>
      </c>
      <c r="AU205" s="71"/>
      <c r="AV205" s="79" t="str">
        <f>IFERROR(IF(VALUE(MID(AU205,1,1))=1, VLOOKUP(VALUE(MID(AU205,1,1)), TxtPanelShape!$A$2:$C$50, 3, 0), (IF(VALUE(MID(AU205,1,1))&gt;=7, VLOOKUP(VALUE(MID(AU205,1,1)), TxtPanelShape!$A$2:$C$50, 3, 0),VLOOKUP(VALUE(MID(AU205,1,2)),TxtPanelShape!$A$2:$C$50,3,0)))), "")</f>
        <v/>
      </c>
      <c r="AW205" s="79" t="str">
        <f>IFERROR(IF(VALUE(MID(AU205,1,1))=1, ", "&amp;VLOOKUP(VALUE(MID(AU205,2,1)), TxtPanelShape!$H$2:$I$50, 2, 0), IF(VALUE(MID(AU205,1,1))&gt;=7, ", "&amp;VLOOKUP(VALUE(MID(AU205,2,1)), TxtPanelShape!$H$2:$I$50, 2, 0),"")), "")</f>
        <v/>
      </c>
      <c r="AX205" s="79" t="str">
        <f>IFERROR(IF(VALUE(MID(AU205,1,1))=1, ", "&amp;VLOOKUP(VALUE(MID(AU205,3,1)), TxtPanelShape!$O$2:$P$50, 2, 0), IF(VALUE(MID(AU205,1,1))&gt;=7, ", "&amp;VLOOKUP(VALUE(MID(AU205,3,1)), TxtPanelShape!$O$2:$P$50, 2, 0),"")),"")</f>
        <v/>
      </c>
      <c r="AY205" s="79" t="str">
        <f>IFERROR("; "&amp;VLOOKUP(VALUE(MID(AU205,4,1)), TxtPanelShape!$V$2:$W$50,2,0),"")</f>
        <v/>
      </c>
      <c r="AZ205" s="79" t="str">
        <f t="shared" si="49"/>
        <v/>
      </c>
      <c r="BA205" s="71"/>
      <c r="BB205" s="79" t="str">
        <f>IFERROR(IF(VALUE(MID(BA205,1,1))=1, VLOOKUP(VALUE(MID(BA205,1,1)), TxtPanelShape!$A$2:$C$50, 3, 0), (IF(VALUE(MID(BA205,1,1))&gt;=7, VLOOKUP(VALUE(MID(BA205,1,1)), TxtPanelShape!$A$2:$C$50, 3, 0),VLOOKUP(VALUE(MID(BA205,1,2)),TxtPanelShape!$A$2:$C$50,3,0)))), "")</f>
        <v/>
      </c>
      <c r="BC205" s="79" t="str">
        <f>IFERROR(IF(VALUE(MID(BA205,1,1))=1, ", "&amp;VLOOKUP(VALUE(MID(BA205,2,1)), TxtPanelShape!$H$2:$I$50, 2, 0), IF(VALUE(MID(BA205,1,1))&gt;=7, ", "&amp;VLOOKUP(VALUE(MID(BA205,2,1)), TxtPanelShape!$H$2:$I$50, 2, 0),"")), "")</f>
        <v/>
      </c>
      <c r="BD205" s="79" t="str">
        <f>IFERROR(IF(VALUE(MID(BA205,1,1))=1, ", "&amp;VLOOKUP(VALUE(MID(BA205,3,1)), TxtPanelShape!$O$2:$P$50, 2, 0), IF(VALUE(MID(BA205,1,1))&gt;=7, ", "&amp;VLOOKUP(VALUE(MID(BA205,3,1)), TxtPanelShape!$O$2:$P$50, 2, 0),"")),"")</f>
        <v/>
      </c>
      <c r="BE205" s="79" t="str">
        <f>IFERROR("; "&amp;VLOOKUP(VALUE(MID(BA205,4,1)), TxtPanelShape!$V$2:$W$50,2,0),"")</f>
        <v/>
      </c>
      <c r="BF205" s="79" t="str">
        <f t="shared" si="50"/>
        <v/>
      </c>
      <c r="BG205" s="71"/>
      <c r="BH205" s="79" t="str">
        <f>IFERROR(VLOOKUP(BG205, TxtPanelDefinition!$A$2:$B$50, 2, 0),"")</f>
        <v/>
      </c>
      <c r="BI205" s="71"/>
      <c r="BJ205" s="79" t="str">
        <f>IFERROR(VLOOKUP(BI205, TxtPanelDefinition!$A$2:$B$50, 2, 0),"")</f>
        <v/>
      </c>
      <c r="BK205" s="71"/>
      <c r="BL205" s="79" t="str">
        <f>IFERROR(VLOOKUP(BK205, InscrTechniques!$A$2:$B$50, 2, 0),"")</f>
        <v/>
      </c>
      <c r="BM205" s="71"/>
      <c r="BN205" s="79" t="str">
        <f>IFERROR(VLOOKUP(BM205, InscrTechniques!$A$2:$B$50, 2, 0),"")</f>
        <v/>
      </c>
      <c r="BO205" s="71"/>
      <c r="BP205" s="79" t="str">
        <f>IFERROR(VLOOKUP(BO205, InscrTechniques!$A$2:$B$50, 2, 0),"")</f>
        <v/>
      </c>
      <c r="BQ205" s="71"/>
      <c r="BR205" s="79" t="str">
        <f>IFERROR(VLOOKUP(BQ205, InscrTechniques!$A$2:$B$50, 2, 0),"")</f>
        <v/>
      </c>
      <c r="BS205" s="71"/>
      <c r="BT205" s="79" t="str">
        <f>IFERROR(VLOOKUP(BS205, InscrTechniques!$A$2:$B$50, 2, 0),"")</f>
        <v/>
      </c>
      <c r="BU205" s="71"/>
      <c r="BV205" s="79" t="str">
        <f>IFERROR(VLOOKUP(BU205, InscrTechniques!$A$2:$B$50, 2, 0),"")</f>
        <v/>
      </c>
      <c r="BW205" s="125"/>
      <c r="BX205" s="79" t="str">
        <f>IFERROR(VLOOKUP(BW205, InscrTechniques!$A$2:$B$50, 2, 0),"")</f>
        <v/>
      </c>
      <c r="BY205" s="125"/>
      <c r="BZ205" s="79" t="str">
        <f>IFERROR(VLOOKUP(BY205, InscrTechniques!$A$2:$B$50, 2, 0),"")</f>
        <v/>
      </c>
      <c r="CA205" s="74"/>
      <c r="CB205" s="114" t="str">
        <f>IFERROR(VLOOKUP(CA205, LetterStyle!$A$2:$B$50, 2, 0),"")</f>
        <v/>
      </c>
      <c r="CC205" s="74"/>
      <c r="CD205" s="114" t="str">
        <f>IFERROR(VLOOKUP(CC205, LetterStyle!$A$2:$B$50, 2, 0),"")</f>
        <v/>
      </c>
      <c r="CE205" s="74"/>
      <c r="CF205" s="114" t="str">
        <f>IFERROR(VLOOKUP(CE205, LetterStyle!$A$2:$B$50, 2, 0),"")</f>
        <v/>
      </c>
      <c r="CG205" s="74"/>
      <c r="CH205" s="79" t="str">
        <f>IFERROR(VLOOKUP(CG205, LetterStyle!$A$2:$B$50, 2, 0),"")</f>
        <v/>
      </c>
      <c r="CI205" s="71"/>
      <c r="CJ205" s="79" t="str">
        <f>IFERROR(VLOOKUP(CI205, DecMotifs!$A$1:$B$306, 2, 0),"")</f>
        <v/>
      </c>
      <c r="CK205" s="71"/>
      <c r="CL205" s="79" t="str">
        <f>IFERROR(VLOOKUP(CK205, DecMotifs!$A$1:$B$306, 2, 0),"")</f>
        <v/>
      </c>
      <c r="CM205" s="71"/>
      <c r="CN205" s="79" t="str">
        <f>IFERROR(VLOOKUP(CM205, DecMotifs!$A$1:$B$306, 2, 0),"")</f>
        <v/>
      </c>
      <c r="CO205" s="71"/>
      <c r="CP205" s="79" t="str">
        <f>IFERROR(VLOOKUP(CO205, MarginalDec!$A$2:$B$253, 2, 0),"")</f>
        <v/>
      </c>
      <c r="CQ205" s="71"/>
      <c r="CR205" s="79" t="str">
        <f>IFERROR(VLOOKUP(CQ205, MarginalDec!$A$2:$B$253, 2, 0),"")</f>
        <v/>
      </c>
      <c r="CS205" s="71"/>
      <c r="CT205" s="79" t="str">
        <f>IFERROR(VLOOKUP(CS205, MarginalDec!$A$2:$B$253, 2, 0),"")</f>
        <v/>
      </c>
      <c r="CU205" s="71"/>
      <c r="CV205" s="79" t="str">
        <f>IF(ISBLANK(CU205),"", IFERROR(VLOOKUP(CU205, Tooling!$A$2:$B$252, 2, 0),""))</f>
        <v/>
      </c>
      <c r="CW205" s="71"/>
      <c r="CX205" s="79" t="str">
        <f>IF(ISBLANK(CW205),"", IFERROR(VLOOKUP(CW205, Tooling!$A$2:$B$252, 2, 0),""))</f>
        <v/>
      </c>
      <c r="CY205" s="71"/>
      <c r="CZ205" s="79" t="str">
        <f>IF(ISBLANK(CY205),"", IFERROR(VLOOKUP(CY205, Repairs!$A$2:$B$252, 2, 0),""))</f>
        <v/>
      </c>
      <c r="DA205" s="77"/>
      <c r="DB205" s="71"/>
      <c r="DC205" s="79" t="str">
        <f>IFERROR(VLOOKUP(DB205, DatingReason!$A$2:$B$252, 2, 0),"")</f>
        <v/>
      </c>
      <c r="DD205" s="123" t="str">
        <f t="shared" si="51"/>
        <v/>
      </c>
      <c r="DF205" s="119" t="str">
        <f t="array" ref="DF205">IF(AND($B205&lt;&gt;"", $DE205&lt;&gt;"", $DE205&lt;&gt;"No"),MAX(IF($B205=PEOPLE!$B$4:$B$1000, PEOPLE!$Q$4:$Q$1000,""))+100,"")</f>
        <v/>
      </c>
      <c r="DG205" s="68"/>
      <c r="DH205" s="76">
        <f>COUNTIF(PEOPLE!B:B, MEMORIALS!B205)</f>
        <v>0</v>
      </c>
      <c r="DI205" s="82"/>
      <c r="DJ205" s="82"/>
      <c r="DK205" s="82"/>
      <c r="DL205" s="68"/>
      <c r="DM205" s="68"/>
      <c r="DN205" s="68"/>
      <c r="DO205" s="68"/>
      <c r="DP205" s="68"/>
    </row>
    <row r="206" spans="1:120" ht="15" customHeight="1" x14ac:dyDescent="0.25">
      <c r="A206" s="68"/>
      <c r="B206" s="69"/>
      <c r="C206" s="68"/>
      <c r="D206" s="68"/>
      <c r="E206" s="70" t="str">
        <f>IF(D206="","",VLOOKUP(D206,Denomination!$A$2:$B$50, 2, 0))</f>
        <v/>
      </c>
      <c r="F206" s="68"/>
      <c r="G206" s="71"/>
      <c r="H206" s="70" t="str">
        <f>IF(G206="","",VLOOKUP(G206,MCondition!$A$2:$B$50, 2, 0))</f>
        <v/>
      </c>
      <c r="I206" s="72"/>
      <c r="J206" s="71"/>
      <c r="K206" s="70" t="str">
        <f>IF(J206="","",VLOOKUP(J206,ICondition!$A$2:$B$50, 2, 0))</f>
        <v/>
      </c>
      <c r="L206" s="73"/>
      <c r="M206" s="73"/>
      <c r="N206" s="73"/>
      <c r="O206" s="73"/>
      <c r="P206" s="73"/>
      <c r="Q206" s="73"/>
      <c r="R206" s="78"/>
      <c r="S206" s="79" t="str">
        <f>IFERROR(VLOOKUP(R206,Material!$A$2:$B$59, 2, 0),"")</f>
        <v/>
      </c>
      <c r="T206" s="71"/>
      <c r="U206" s="79" t="str">
        <f>IFERROR(VLOOKUP(T206,Material!$A$2:$B$59, 2, 0),"")</f>
        <v/>
      </c>
      <c r="V206" s="71"/>
      <c r="W206" s="79" t="str">
        <f>IFERROR(VLOOKUP(V206,Material!$A$2:$B$59, 2, 0),"")</f>
        <v/>
      </c>
      <c r="X206" s="71"/>
      <c r="Y206" s="79" t="str">
        <f>IFERROR(VLOOKUP(X206,Material!$A$2:$B$59, 2, 0),"")</f>
        <v/>
      </c>
      <c r="Z206" s="71"/>
      <c r="AA206" s="79" t="str">
        <f>IFERROR(VLOOKUP(Z206,Material!$A$2:$B$59, 2, 0),"")</f>
        <v/>
      </c>
      <c r="AB206" s="74"/>
      <c r="AC206" s="75" t="e">
        <f t="shared" si="40"/>
        <v>#VALUE!</v>
      </c>
      <c r="AD206" s="75" t="e">
        <f t="shared" si="41"/>
        <v>#VALUE!</v>
      </c>
      <c r="AE206" s="75" t="e">
        <f t="shared" si="43"/>
        <v>#VALUE!</v>
      </c>
      <c r="AF206" s="75" t="e">
        <f t="shared" si="42"/>
        <v>#VALUE!</v>
      </c>
      <c r="AG206" s="75" t="e">
        <f t="shared" si="44"/>
        <v>#VALUE!</v>
      </c>
      <c r="AH206" s="75" t="e">
        <f t="shared" si="45"/>
        <v>#VALUE!</v>
      </c>
      <c r="AI206" s="75" t="e">
        <f t="shared" si="46"/>
        <v>#VALUE!</v>
      </c>
      <c r="AJ206" s="80" t="e">
        <f t="shared" si="47"/>
        <v>#VALUE!</v>
      </c>
      <c r="AK206" s="79" t="str">
        <f>(IFERROR(VLOOKUP(AB206,Categories!$A$2:$B$20,2,1),""))</f>
        <v/>
      </c>
      <c r="AL206" s="79" t="str">
        <f ca="1">IFERROR(VLOOKUP((HLOOKUP((VLOOKUP($AB206,Categories!$A$2:$F$20,3,1)), $AB$3:$AJ206, (ROW()-ROW($AB$3)+1), 0)), INDIRECT(VLOOKUP($AB206,Categories!$A$2:$F$20,6,1)),2,0),AK206)</f>
        <v/>
      </c>
      <c r="AM206" s="79" t="str">
        <f ca="1">IFERROR(VLOOKUP((HLOOKUP((VLOOKUP($AB206,Categories!$A$2:$F$20,4,1)),$AB$3:$AJ206,(ROW()-ROW($AB$3)+1),0)),INDIRECT(VLOOKUP($AB206,Categories!$A$2:$H$20,7,1)),2,0),"")</f>
        <v/>
      </c>
      <c r="AN206" s="79" t="str">
        <f ca="1">IFERROR(VLOOKUP((HLOOKUP((VLOOKUP($AB206,Categories!$A$2:$F$20,5,1)), $AB$3:$AJ206, (ROW()-ROW($AB$3)+1), 0)), INDIRECT(VLOOKUP($AB206,Categories!$A$2:$H$20,8,1)),2,0),"")</f>
        <v/>
      </c>
      <c r="AO206" s="79" t="str">
        <f t="shared" ca="1" si="48"/>
        <v/>
      </c>
      <c r="AP206" s="81"/>
      <c r="AQ206" s="70" t="str">
        <f>IFERROR(VLOOKUP(VALUE(MID(AP206,1,1)),AdditionalElements!$A$2:$B$50,2,0),"")</f>
        <v/>
      </c>
      <c r="AR206" s="70" t="str">
        <f>IFERROR(VLOOKUP(VALUE(MID(AP206,2,1)),AdditionalElements!$H$2:$I$50,2,0),"")</f>
        <v/>
      </c>
      <c r="AS206" s="70" t="str">
        <f>IFERROR(VLOOKUP(VALUE(MID(AP206,3,1)),AdditionalElements!$O$2:$P$50,2,0),"")</f>
        <v/>
      </c>
      <c r="AT206" s="70" t="str">
        <f>IFERROR(VLOOKUP(VALUE(MID(AP206,4,1)),AdditionalElements!$V$2:$W$50,2,0),"")</f>
        <v/>
      </c>
      <c r="AU206" s="71"/>
      <c r="AV206" s="79" t="str">
        <f>IFERROR(IF(VALUE(MID(AU206,1,1))=1, VLOOKUP(VALUE(MID(AU206,1,1)), TxtPanelShape!$A$2:$C$50, 3, 0), (IF(VALUE(MID(AU206,1,1))&gt;=7, VLOOKUP(VALUE(MID(AU206,1,1)), TxtPanelShape!$A$2:$C$50, 3, 0),VLOOKUP(VALUE(MID(AU206,1,2)),TxtPanelShape!$A$2:$C$50,3,0)))), "")</f>
        <v/>
      </c>
      <c r="AW206" s="79" t="str">
        <f>IFERROR(IF(VALUE(MID(AU206,1,1))=1, ", "&amp;VLOOKUP(VALUE(MID(AU206,2,1)), TxtPanelShape!$H$2:$I$50, 2, 0), IF(VALUE(MID(AU206,1,1))&gt;=7, ", "&amp;VLOOKUP(VALUE(MID(AU206,2,1)), TxtPanelShape!$H$2:$I$50, 2, 0),"")), "")</f>
        <v/>
      </c>
      <c r="AX206" s="79" t="str">
        <f>IFERROR(IF(VALUE(MID(AU206,1,1))=1, ", "&amp;VLOOKUP(VALUE(MID(AU206,3,1)), TxtPanelShape!$O$2:$P$50, 2, 0), IF(VALUE(MID(AU206,1,1))&gt;=7, ", "&amp;VLOOKUP(VALUE(MID(AU206,3,1)), TxtPanelShape!$O$2:$P$50, 2, 0),"")),"")</f>
        <v/>
      </c>
      <c r="AY206" s="79" t="str">
        <f>IFERROR("; "&amp;VLOOKUP(VALUE(MID(AU206,4,1)), TxtPanelShape!$V$2:$W$50,2,0),"")</f>
        <v/>
      </c>
      <c r="AZ206" s="79" t="str">
        <f t="shared" si="49"/>
        <v/>
      </c>
      <c r="BA206" s="71"/>
      <c r="BB206" s="79" t="str">
        <f>IFERROR(IF(VALUE(MID(BA206,1,1))=1, VLOOKUP(VALUE(MID(BA206,1,1)), TxtPanelShape!$A$2:$C$50, 3, 0), (IF(VALUE(MID(BA206,1,1))&gt;=7, VLOOKUP(VALUE(MID(BA206,1,1)), TxtPanelShape!$A$2:$C$50, 3, 0),VLOOKUP(VALUE(MID(BA206,1,2)),TxtPanelShape!$A$2:$C$50,3,0)))), "")</f>
        <v/>
      </c>
      <c r="BC206" s="79" t="str">
        <f>IFERROR(IF(VALUE(MID(BA206,1,1))=1, ", "&amp;VLOOKUP(VALUE(MID(BA206,2,1)), TxtPanelShape!$H$2:$I$50, 2, 0), IF(VALUE(MID(BA206,1,1))&gt;=7, ", "&amp;VLOOKUP(VALUE(MID(BA206,2,1)), TxtPanelShape!$H$2:$I$50, 2, 0),"")), "")</f>
        <v/>
      </c>
      <c r="BD206" s="79" t="str">
        <f>IFERROR(IF(VALUE(MID(BA206,1,1))=1, ", "&amp;VLOOKUP(VALUE(MID(BA206,3,1)), TxtPanelShape!$O$2:$P$50, 2, 0), IF(VALUE(MID(BA206,1,1))&gt;=7, ", "&amp;VLOOKUP(VALUE(MID(BA206,3,1)), TxtPanelShape!$O$2:$P$50, 2, 0),"")),"")</f>
        <v/>
      </c>
      <c r="BE206" s="79" t="str">
        <f>IFERROR("; "&amp;VLOOKUP(VALUE(MID(BA206,4,1)), TxtPanelShape!$V$2:$W$50,2,0),"")</f>
        <v/>
      </c>
      <c r="BF206" s="79" t="str">
        <f t="shared" si="50"/>
        <v/>
      </c>
      <c r="BG206" s="71"/>
      <c r="BH206" s="79" t="str">
        <f>IFERROR(VLOOKUP(BG206, TxtPanelDefinition!$A$2:$B$50, 2, 0),"")</f>
        <v/>
      </c>
      <c r="BI206" s="71"/>
      <c r="BJ206" s="79" t="str">
        <f>IFERROR(VLOOKUP(BI206, TxtPanelDefinition!$A$2:$B$50, 2, 0),"")</f>
        <v/>
      </c>
      <c r="BK206" s="71"/>
      <c r="BL206" s="79" t="str">
        <f>IFERROR(VLOOKUP(BK206, InscrTechniques!$A$2:$B$50, 2, 0),"")</f>
        <v/>
      </c>
      <c r="BM206" s="71"/>
      <c r="BN206" s="79" t="str">
        <f>IFERROR(VLOOKUP(BM206, InscrTechniques!$A$2:$B$50, 2, 0),"")</f>
        <v/>
      </c>
      <c r="BO206" s="71"/>
      <c r="BP206" s="79" t="str">
        <f>IFERROR(VLOOKUP(BO206, InscrTechniques!$A$2:$B$50, 2, 0),"")</f>
        <v/>
      </c>
      <c r="BQ206" s="71"/>
      <c r="BR206" s="79" t="str">
        <f>IFERROR(VLOOKUP(BQ206, InscrTechniques!$A$2:$B$50, 2, 0),"")</f>
        <v/>
      </c>
      <c r="BS206" s="71"/>
      <c r="BT206" s="79" t="str">
        <f>IFERROR(VLOOKUP(BS206, InscrTechniques!$A$2:$B$50, 2, 0),"")</f>
        <v/>
      </c>
      <c r="BU206" s="71"/>
      <c r="BV206" s="79" t="str">
        <f>IFERROR(VLOOKUP(BU206, InscrTechniques!$A$2:$B$50, 2, 0),"")</f>
        <v/>
      </c>
      <c r="BW206" s="125"/>
      <c r="BX206" s="79" t="str">
        <f>IFERROR(VLOOKUP(BW206, InscrTechniques!$A$2:$B$50, 2, 0),"")</f>
        <v/>
      </c>
      <c r="BY206" s="125"/>
      <c r="BZ206" s="79" t="str">
        <f>IFERROR(VLOOKUP(BY206, InscrTechniques!$A$2:$B$50, 2, 0),"")</f>
        <v/>
      </c>
      <c r="CA206" s="74"/>
      <c r="CB206" s="114" t="str">
        <f>IFERROR(VLOOKUP(CA206, LetterStyle!$A$2:$B$50, 2, 0),"")</f>
        <v/>
      </c>
      <c r="CC206" s="74"/>
      <c r="CD206" s="114" t="str">
        <f>IFERROR(VLOOKUP(CC206, LetterStyle!$A$2:$B$50, 2, 0),"")</f>
        <v/>
      </c>
      <c r="CE206" s="74"/>
      <c r="CF206" s="114" t="str">
        <f>IFERROR(VLOOKUP(CE206, LetterStyle!$A$2:$B$50, 2, 0),"")</f>
        <v/>
      </c>
      <c r="CG206" s="74"/>
      <c r="CH206" s="79" t="str">
        <f>IFERROR(VLOOKUP(CG206, LetterStyle!$A$2:$B$50, 2, 0),"")</f>
        <v/>
      </c>
      <c r="CI206" s="71"/>
      <c r="CJ206" s="79" t="str">
        <f>IFERROR(VLOOKUP(CI206, DecMotifs!$A$1:$B$306, 2, 0),"")</f>
        <v/>
      </c>
      <c r="CK206" s="71"/>
      <c r="CL206" s="79" t="str">
        <f>IFERROR(VLOOKUP(CK206, DecMotifs!$A$1:$B$306, 2, 0),"")</f>
        <v/>
      </c>
      <c r="CM206" s="71"/>
      <c r="CN206" s="79" t="str">
        <f>IFERROR(VLOOKUP(CM206, DecMotifs!$A$1:$B$306, 2, 0),"")</f>
        <v/>
      </c>
      <c r="CO206" s="71"/>
      <c r="CP206" s="79" t="str">
        <f>IFERROR(VLOOKUP(CO206, MarginalDec!$A$2:$B$253, 2, 0),"")</f>
        <v/>
      </c>
      <c r="CQ206" s="71"/>
      <c r="CR206" s="79" t="str">
        <f>IFERROR(VLOOKUP(CQ206, MarginalDec!$A$2:$B$253, 2, 0),"")</f>
        <v/>
      </c>
      <c r="CS206" s="71"/>
      <c r="CT206" s="79" t="str">
        <f>IFERROR(VLOOKUP(CS206, MarginalDec!$A$2:$B$253, 2, 0),"")</f>
        <v/>
      </c>
      <c r="CU206" s="71"/>
      <c r="CV206" s="79" t="str">
        <f>IF(ISBLANK(CU206),"", IFERROR(VLOOKUP(CU206, Tooling!$A$2:$B$252, 2, 0),""))</f>
        <v/>
      </c>
      <c r="CW206" s="71"/>
      <c r="CX206" s="79" t="str">
        <f>IF(ISBLANK(CW206),"", IFERROR(VLOOKUP(CW206, Tooling!$A$2:$B$252, 2, 0),""))</f>
        <v/>
      </c>
      <c r="CY206" s="71"/>
      <c r="CZ206" s="79" t="str">
        <f>IF(ISBLANK(CY206),"", IFERROR(VLOOKUP(CY206, Repairs!$A$2:$B$252, 2, 0),""))</f>
        <v/>
      </c>
      <c r="DA206" s="77"/>
      <c r="DB206" s="71"/>
      <c r="DC206" s="79" t="str">
        <f>IFERROR(VLOOKUP(DB206, DatingReason!$A$2:$B$252, 2, 0),"")</f>
        <v/>
      </c>
      <c r="DD206" s="123" t="str">
        <f t="shared" si="51"/>
        <v/>
      </c>
      <c r="DF206" s="119" t="str">
        <f t="array" ref="DF206">IF(AND($B206&lt;&gt;"", $DE206&lt;&gt;"", $DE206&lt;&gt;"No"),MAX(IF($B206=PEOPLE!$B$4:$B$1000, PEOPLE!$Q$4:$Q$1000,""))+100,"")</f>
        <v/>
      </c>
      <c r="DG206" s="68"/>
      <c r="DH206" s="76">
        <f>COUNTIF(PEOPLE!B:B, MEMORIALS!B206)</f>
        <v>0</v>
      </c>
      <c r="DI206" s="82"/>
      <c r="DJ206" s="82"/>
      <c r="DK206" s="82"/>
      <c r="DL206" s="68"/>
      <c r="DM206" s="68"/>
      <c r="DN206" s="68"/>
      <c r="DO206" s="68"/>
      <c r="DP206" s="68"/>
    </row>
    <row r="207" spans="1:120" ht="15" customHeight="1" x14ac:dyDescent="0.25">
      <c r="A207" s="68"/>
      <c r="B207" s="69"/>
      <c r="C207" s="68"/>
      <c r="D207" s="68"/>
      <c r="E207" s="70" t="str">
        <f>IF(D207="","",VLOOKUP(D207,Denomination!$A$2:$B$50, 2, 0))</f>
        <v/>
      </c>
      <c r="F207" s="68"/>
      <c r="G207" s="71"/>
      <c r="H207" s="70" t="str">
        <f>IF(G207="","",VLOOKUP(G207,MCondition!$A$2:$B$50, 2, 0))</f>
        <v/>
      </c>
      <c r="I207" s="72"/>
      <c r="J207" s="71"/>
      <c r="K207" s="70" t="str">
        <f>IF(J207="","",VLOOKUP(J207,ICondition!$A$2:$B$50, 2, 0))</f>
        <v/>
      </c>
      <c r="L207" s="73"/>
      <c r="M207" s="73"/>
      <c r="N207" s="73"/>
      <c r="O207" s="73"/>
      <c r="P207" s="73"/>
      <c r="Q207" s="73"/>
      <c r="R207" s="78"/>
      <c r="S207" s="79" t="str">
        <f>IFERROR(VLOOKUP(R207,Material!$A$2:$B$59, 2, 0),"")</f>
        <v/>
      </c>
      <c r="T207" s="71"/>
      <c r="U207" s="79" t="str">
        <f>IFERROR(VLOOKUP(T207,Material!$A$2:$B$59, 2, 0),"")</f>
        <v/>
      </c>
      <c r="V207" s="71"/>
      <c r="W207" s="79" t="str">
        <f>IFERROR(VLOOKUP(V207,Material!$A$2:$B$59, 2, 0),"")</f>
        <v/>
      </c>
      <c r="X207" s="71"/>
      <c r="Y207" s="79" t="str">
        <f>IFERROR(VLOOKUP(X207,Material!$A$2:$B$59, 2, 0),"")</f>
        <v/>
      </c>
      <c r="Z207" s="71"/>
      <c r="AA207" s="79" t="str">
        <f>IFERROR(VLOOKUP(Z207,Material!$A$2:$B$59, 2, 0),"")</f>
        <v/>
      </c>
      <c r="AB207" s="74"/>
      <c r="AC207" s="75" t="e">
        <f t="shared" si="40"/>
        <v>#VALUE!</v>
      </c>
      <c r="AD207" s="75" t="e">
        <f t="shared" si="41"/>
        <v>#VALUE!</v>
      </c>
      <c r="AE207" s="75" t="e">
        <f t="shared" si="43"/>
        <v>#VALUE!</v>
      </c>
      <c r="AF207" s="75" t="e">
        <f t="shared" si="42"/>
        <v>#VALUE!</v>
      </c>
      <c r="AG207" s="75" t="e">
        <f t="shared" si="44"/>
        <v>#VALUE!</v>
      </c>
      <c r="AH207" s="75" t="e">
        <f t="shared" si="45"/>
        <v>#VALUE!</v>
      </c>
      <c r="AI207" s="75" t="e">
        <f t="shared" si="46"/>
        <v>#VALUE!</v>
      </c>
      <c r="AJ207" s="80" t="e">
        <f t="shared" si="47"/>
        <v>#VALUE!</v>
      </c>
      <c r="AK207" s="79" t="str">
        <f>(IFERROR(VLOOKUP(AB207,Categories!$A$2:$B$20,2,1),""))</f>
        <v/>
      </c>
      <c r="AL207" s="79" t="str">
        <f ca="1">IFERROR(VLOOKUP((HLOOKUP((VLOOKUP($AB207,Categories!$A$2:$F$20,3,1)), $AB$3:$AJ207, (ROW()-ROW($AB$3)+1), 0)), INDIRECT(VLOOKUP($AB207,Categories!$A$2:$F$20,6,1)),2,0),AK207)</f>
        <v/>
      </c>
      <c r="AM207" s="79" t="str">
        <f ca="1">IFERROR(VLOOKUP((HLOOKUP((VLOOKUP($AB207,Categories!$A$2:$F$20,4,1)),$AB$3:$AJ207,(ROW()-ROW($AB$3)+1),0)),INDIRECT(VLOOKUP($AB207,Categories!$A$2:$H$20,7,1)),2,0),"")</f>
        <v/>
      </c>
      <c r="AN207" s="79" t="str">
        <f ca="1">IFERROR(VLOOKUP((HLOOKUP((VLOOKUP($AB207,Categories!$A$2:$F$20,5,1)), $AB$3:$AJ207, (ROW()-ROW($AB$3)+1), 0)), INDIRECT(VLOOKUP($AB207,Categories!$A$2:$H$20,8,1)),2,0),"")</f>
        <v/>
      </c>
      <c r="AO207" s="79" t="str">
        <f t="shared" ca="1" si="48"/>
        <v/>
      </c>
      <c r="AP207" s="81"/>
      <c r="AQ207" s="70" t="str">
        <f>IFERROR(VLOOKUP(VALUE(MID(AP207,1,1)),AdditionalElements!$A$2:$B$50,2,0),"")</f>
        <v/>
      </c>
      <c r="AR207" s="70" t="str">
        <f>IFERROR(VLOOKUP(VALUE(MID(AP207,2,1)),AdditionalElements!$H$2:$I$50,2,0),"")</f>
        <v/>
      </c>
      <c r="AS207" s="70" t="str">
        <f>IFERROR(VLOOKUP(VALUE(MID(AP207,3,1)),AdditionalElements!$O$2:$P$50,2,0),"")</f>
        <v/>
      </c>
      <c r="AT207" s="70" t="str">
        <f>IFERROR(VLOOKUP(VALUE(MID(AP207,4,1)),AdditionalElements!$V$2:$W$50,2,0),"")</f>
        <v/>
      </c>
      <c r="AU207" s="71"/>
      <c r="AV207" s="79" t="str">
        <f>IFERROR(IF(VALUE(MID(AU207,1,1))=1, VLOOKUP(VALUE(MID(AU207,1,1)), TxtPanelShape!$A$2:$C$50, 3, 0), (IF(VALUE(MID(AU207,1,1))&gt;=7, VLOOKUP(VALUE(MID(AU207,1,1)), TxtPanelShape!$A$2:$C$50, 3, 0),VLOOKUP(VALUE(MID(AU207,1,2)),TxtPanelShape!$A$2:$C$50,3,0)))), "")</f>
        <v/>
      </c>
      <c r="AW207" s="79" t="str">
        <f>IFERROR(IF(VALUE(MID(AU207,1,1))=1, ", "&amp;VLOOKUP(VALUE(MID(AU207,2,1)), TxtPanelShape!$H$2:$I$50, 2, 0), IF(VALUE(MID(AU207,1,1))&gt;=7, ", "&amp;VLOOKUP(VALUE(MID(AU207,2,1)), TxtPanelShape!$H$2:$I$50, 2, 0),"")), "")</f>
        <v/>
      </c>
      <c r="AX207" s="79" t="str">
        <f>IFERROR(IF(VALUE(MID(AU207,1,1))=1, ", "&amp;VLOOKUP(VALUE(MID(AU207,3,1)), TxtPanelShape!$O$2:$P$50, 2, 0), IF(VALUE(MID(AU207,1,1))&gt;=7, ", "&amp;VLOOKUP(VALUE(MID(AU207,3,1)), TxtPanelShape!$O$2:$P$50, 2, 0),"")),"")</f>
        <v/>
      </c>
      <c r="AY207" s="79" t="str">
        <f>IFERROR("; "&amp;VLOOKUP(VALUE(MID(AU207,4,1)), TxtPanelShape!$V$2:$W$50,2,0),"")</f>
        <v/>
      </c>
      <c r="AZ207" s="79" t="str">
        <f t="shared" si="49"/>
        <v/>
      </c>
      <c r="BA207" s="71"/>
      <c r="BB207" s="79" t="str">
        <f>IFERROR(IF(VALUE(MID(BA207,1,1))=1, VLOOKUP(VALUE(MID(BA207,1,1)), TxtPanelShape!$A$2:$C$50, 3, 0), (IF(VALUE(MID(BA207,1,1))&gt;=7, VLOOKUP(VALUE(MID(BA207,1,1)), TxtPanelShape!$A$2:$C$50, 3, 0),VLOOKUP(VALUE(MID(BA207,1,2)),TxtPanelShape!$A$2:$C$50,3,0)))), "")</f>
        <v/>
      </c>
      <c r="BC207" s="79" t="str">
        <f>IFERROR(IF(VALUE(MID(BA207,1,1))=1, ", "&amp;VLOOKUP(VALUE(MID(BA207,2,1)), TxtPanelShape!$H$2:$I$50, 2, 0), IF(VALUE(MID(BA207,1,1))&gt;=7, ", "&amp;VLOOKUP(VALUE(MID(BA207,2,1)), TxtPanelShape!$H$2:$I$50, 2, 0),"")), "")</f>
        <v/>
      </c>
      <c r="BD207" s="79" t="str">
        <f>IFERROR(IF(VALUE(MID(BA207,1,1))=1, ", "&amp;VLOOKUP(VALUE(MID(BA207,3,1)), TxtPanelShape!$O$2:$P$50, 2, 0), IF(VALUE(MID(BA207,1,1))&gt;=7, ", "&amp;VLOOKUP(VALUE(MID(BA207,3,1)), TxtPanelShape!$O$2:$P$50, 2, 0),"")),"")</f>
        <v/>
      </c>
      <c r="BE207" s="79" t="str">
        <f>IFERROR("; "&amp;VLOOKUP(VALUE(MID(BA207,4,1)), TxtPanelShape!$V$2:$W$50,2,0),"")</f>
        <v/>
      </c>
      <c r="BF207" s="79" t="str">
        <f t="shared" si="50"/>
        <v/>
      </c>
      <c r="BG207" s="71"/>
      <c r="BH207" s="79" t="str">
        <f>IFERROR(VLOOKUP(BG207, TxtPanelDefinition!$A$2:$B$50, 2, 0),"")</f>
        <v/>
      </c>
      <c r="BI207" s="71"/>
      <c r="BJ207" s="79" t="str">
        <f>IFERROR(VLOOKUP(BI207, TxtPanelDefinition!$A$2:$B$50, 2, 0),"")</f>
        <v/>
      </c>
      <c r="BK207" s="71"/>
      <c r="BL207" s="79" t="str">
        <f>IFERROR(VLOOKUP(BK207, InscrTechniques!$A$2:$B$50, 2, 0),"")</f>
        <v/>
      </c>
      <c r="BM207" s="71"/>
      <c r="BN207" s="79" t="str">
        <f>IFERROR(VLOOKUP(BM207, InscrTechniques!$A$2:$B$50, 2, 0),"")</f>
        <v/>
      </c>
      <c r="BO207" s="71"/>
      <c r="BP207" s="79" t="str">
        <f>IFERROR(VLOOKUP(BO207, InscrTechniques!$A$2:$B$50, 2, 0),"")</f>
        <v/>
      </c>
      <c r="BQ207" s="71"/>
      <c r="BR207" s="79" t="str">
        <f>IFERROR(VLOOKUP(BQ207, InscrTechniques!$A$2:$B$50, 2, 0),"")</f>
        <v/>
      </c>
      <c r="BS207" s="71"/>
      <c r="BT207" s="79" t="str">
        <f>IFERROR(VLOOKUP(BS207, InscrTechniques!$A$2:$B$50, 2, 0),"")</f>
        <v/>
      </c>
      <c r="BU207" s="71"/>
      <c r="BV207" s="79" t="str">
        <f>IFERROR(VLOOKUP(BU207, InscrTechniques!$A$2:$B$50, 2, 0),"")</f>
        <v/>
      </c>
      <c r="BW207" s="125"/>
      <c r="BX207" s="79" t="str">
        <f>IFERROR(VLOOKUP(BW207, InscrTechniques!$A$2:$B$50, 2, 0),"")</f>
        <v/>
      </c>
      <c r="BY207" s="125"/>
      <c r="BZ207" s="79" t="str">
        <f>IFERROR(VLOOKUP(BY207, InscrTechniques!$A$2:$B$50, 2, 0),"")</f>
        <v/>
      </c>
      <c r="CA207" s="74"/>
      <c r="CB207" s="114" t="str">
        <f>IFERROR(VLOOKUP(CA207, LetterStyle!$A$2:$B$50, 2, 0),"")</f>
        <v/>
      </c>
      <c r="CC207" s="74"/>
      <c r="CD207" s="114" t="str">
        <f>IFERROR(VLOOKUP(CC207, LetterStyle!$A$2:$B$50, 2, 0),"")</f>
        <v/>
      </c>
      <c r="CE207" s="74"/>
      <c r="CF207" s="114" t="str">
        <f>IFERROR(VLOOKUP(CE207, LetterStyle!$A$2:$B$50, 2, 0),"")</f>
        <v/>
      </c>
      <c r="CG207" s="74"/>
      <c r="CH207" s="79" t="str">
        <f>IFERROR(VLOOKUP(CG207, LetterStyle!$A$2:$B$50, 2, 0),"")</f>
        <v/>
      </c>
      <c r="CI207" s="71"/>
      <c r="CJ207" s="79" t="str">
        <f>IFERROR(VLOOKUP(CI207, DecMotifs!$A$1:$B$306, 2, 0),"")</f>
        <v/>
      </c>
      <c r="CK207" s="71"/>
      <c r="CL207" s="79" t="str">
        <f>IFERROR(VLOOKUP(CK207, DecMotifs!$A$1:$B$306, 2, 0),"")</f>
        <v/>
      </c>
      <c r="CM207" s="71"/>
      <c r="CN207" s="79" t="str">
        <f>IFERROR(VLOOKUP(CM207, DecMotifs!$A$1:$B$306, 2, 0),"")</f>
        <v/>
      </c>
      <c r="CO207" s="71"/>
      <c r="CP207" s="79" t="str">
        <f>IFERROR(VLOOKUP(CO207, MarginalDec!$A$2:$B$253, 2, 0),"")</f>
        <v/>
      </c>
      <c r="CQ207" s="71"/>
      <c r="CR207" s="79" t="str">
        <f>IFERROR(VLOOKUP(CQ207, MarginalDec!$A$2:$B$253, 2, 0),"")</f>
        <v/>
      </c>
      <c r="CS207" s="71"/>
      <c r="CT207" s="79" t="str">
        <f>IFERROR(VLOOKUP(CS207, MarginalDec!$A$2:$B$253, 2, 0),"")</f>
        <v/>
      </c>
      <c r="CU207" s="71"/>
      <c r="CV207" s="79" t="str">
        <f>IF(ISBLANK(CU207),"", IFERROR(VLOOKUP(CU207, Tooling!$A$2:$B$252, 2, 0),""))</f>
        <v/>
      </c>
      <c r="CW207" s="71"/>
      <c r="CX207" s="79" t="str">
        <f>IF(ISBLANK(CW207),"", IFERROR(VLOOKUP(CW207, Tooling!$A$2:$B$252, 2, 0),""))</f>
        <v/>
      </c>
      <c r="CY207" s="71"/>
      <c r="CZ207" s="79" t="str">
        <f>IF(ISBLANK(CY207),"", IFERROR(VLOOKUP(CY207, Repairs!$A$2:$B$252, 2, 0),""))</f>
        <v/>
      </c>
      <c r="DA207" s="77"/>
      <c r="DB207" s="71"/>
      <c r="DC207" s="79" t="str">
        <f>IFERROR(VLOOKUP(DB207, DatingReason!$A$2:$B$252, 2, 0),"")</f>
        <v/>
      </c>
      <c r="DD207" s="123" t="str">
        <f t="shared" si="51"/>
        <v/>
      </c>
      <c r="DF207" s="119" t="str">
        <f t="array" ref="DF207">IF(AND($B207&lt;&gt;"", $DE207&lt;&gt;"", $DE207&lt;&gt;"No"),MAX(IF($B207=PEOPLE!$B$4:$B$1000, PEOPLE!$Q$4:$Q$1000,""))+100,"")</f>
        <v/>
      </c>
      <c r="DG207" s="68"/>
      <c r="DH207" s="76">
        <f>COUNTIF(PEOPLE!B:B, MEMORIALS!B207)</f>
        <v>0</v>
      </c>
      <c r="DI207" s="82"/>
      <c r="DJ207" s="82"/>
      <c r="DK207" s="82"/>
      <c r="DL207" s="68"/>
      <c r="DM207" s="68"/>
      <c r="DN207" s="68"/>
      <c r="DO207" s="68"/>
      <c r="DP207" s="68"/>
    </row>
    <row r="208" spans="1:120" ht="15" customHeight="1" x14ac:dyDescent="0.25">
      <c r="A208" s="68"/>
      <c r="B208" s="69"/>
      <c r="C208" s="68"/>
      <c r="D208" s="68"/>
      <c r="E208" s="70" t="str">
        <f>IF(D208="","",VLOOKUP(D208,Denomination!$A$2:$B$50, 2, 0))</f>
        <v/>
      </c>
      <c r="F208" s="68"/>
      <c r="G208" s="71"/>
      <c r="H208" s="70" t="str">
        <f>IF(G208="","",VLOOKUP(G208,MCondition!$A$2:$B$50, 2, 0))</f>
        <v/>
      </c>
      <c r="I208" s="72"/>
      <c r="J208" s="71"/>
      <c r="K208" s="70" t="str">
        <f>IF(J208="","",VLOOKUP(J208,ICondition!$A$2:$B$50, 2, 0))</f>
        <v/>
      </c>
      <c r="L208" s="73"/>
      <c r="M208" s="73"/>
      <c r="N208" s="73"/>
      <c r="O208" s="73"/>
      <c r="P208" s="73"/>
      <c r="Q208" s="73"/>
      <c r="R208" s="78"/>
      <c r="S208" s="79" t="str">
        <f>IFERROR(VLOOKUP(R208,Material!$A$2:$B$59, 2, 0),"")</f>
        <v/>
      </c>
      <c r="T208" s="71"/>
      <c r="U208" s="79" t="str">
        <f>IFERROR(VLOOKUP(T208,Material!$A$2:$B$59, 2, 0),"")</f>
        <v/>
      </c>
      <c r="V208" s="71"/>
      <c r="W208" s="79" t="str">
        <f>IFERROR(VLOOKUP(V208,Material!$A$2:$B$59, 2, 0),"")</f>
        <v/>
      </c>
      <c r="X208" s="71"/>
      <c r="Y208" s="79" t="str">
        <f>IFERROR(VLOOKUP(X208,Material!$A$2:$B$59, 2, 0),"")</f>
        <v/>
      </c>
      <c r="Z208" s="71"/>
      <c r="AA208" s="79" t="str">
        <f>IFERROR(VLOOKUP(Z208,Material!$A$2:$B$59, 2, 0),"")</f>
        <v/>
      </c>
      <c r="AB208" s="74"/>
      <c r="AC208" s="75" t="e">
        <f t="shared" si="40"/>
        <v>#VALUE!</v>
      </c>
      <c r="AD208" s="75" t="e">
        <f t="shared" si="41"/>
        <v>#VALUE!</v>
      </c>
      <c r="AE208" s="75" t="e">
        <f t="shared" si="43"/>
        <v>#VALUE!</v>
      </c>
      <c r="AF208" s="75" t="e">
        <f t="shared" si="42"/>
        <v>#VALUE!</v>
      </c>
      <c r="AG208" s="75" t="e">
        <f t="shared" si="44"/>
        <v>#VALUE!</v>
      </c>
      <c r="AH208" s="75" t="e">
        <f t="shared" si="45"/>
        <v>#VALUE!</v>
      </c>
      <c r="AI208" s="75" t="e">
        <f t="shared" si="46"/>
        <v>#VALUE!</v>
      </c>
      <c r="AJ208" s="80" t="e">
        <f t="shared" si="47"/>
        <v>#VALUE!</v>
      </c>
      <c r="AK208" s="79" t="str">
        <f>(IFERROR(VLOOKUP(AB208,Categories!$A$2:$B$20,2,1),""))</f>
        <v/>
      </c>
      <c r="AL208" s="79" t="str">
        <f ca="1">IFERROR(VLOOKUP((HLOOKUP((VLOOKUP($AB208,Categories!$A$2:$F$20,3,1)), $AB$3:$AJ208, (ROW()-ROW($AB$3)+1), 0)), INDIRECT(VLOOKUP($AB208,Categories!$A$2:$F$20,6,1)),2,0),AK208)</f>
        <v/>
      </c>
      <c r="AM208" s="79" t="str">
        <f ca="1">IFERROR(VLOOKUP((HLOOKUP((VLOOKUP($AB208,Categories!$A$2:$F$20,4,1)),$AB$3:$AJ208,(ROW()-ROW($AB$3)+1),0)),INDIRECT(VLOOKUP($AB208,Categories!$A$2:$H$20,7,1)),2,0),"")</f>
        <v/>
      </c>
      <c r="AN208" s="79" t="str">
        <f ca="1">IFERROR(VLOOKUP((HLOOKUP((VLOOKUP($AB208,Categories!$A$2:$F$20,5,1)), $AB$3:$AJ208, (ROW()-ROW($AB$3)+1), 0)), INDIRECT(VLOOKUP($AB208,Categories!$A$2:$H$20,8,1)),2,0),"")</f>
        <v/>
      </c>
      <c r="AO208" s="79" t="str">
        <f t="shared" ca="1" si="48"/>
        <v/>
      </c>
      <c r="AP208" s="81"/>
      <c r="AQ208" s="70" t="str">
        <f>IFERROR(VLOOKUP(VALUE(MID(AP208,1,1)),AdditionalElements!$A$2:$B$50,2,0),"")</f>
        <v/>
      </c>
      <c r="AR208" s="70" t="str">
        <f>IFERROR(VLOOKUP(VALUE(MID(AP208,2,1)),AdditionalElements!$H$2:$I$50,2,0),"")</f>
        <v/>
      </c>
      <c r="AS208" s="70" t="str">
        <f>IFERROR(VLOOKUP(VALUE(MID(AP208,3,1)),AdditionalElements!$O$2:$P$50,2,0),"")</f>
        <v/>
      </c>
      <c r="AT208" s="70" t="str">
        <f>IFERROR(VLOOKUP(VALUE(MID(AP208,4,1)),AdditionalElements!$V$2:$W$50,2,0),"")</f>
        <v/>
      </c>
      <c r="AU208" s="71"/>
      <c r="AV208" s="79" t="str">
        <f>IFERROR(IF(VALUE(MID(AU208,1,1))=1, VLOOKUP(VALUE(MID(AU208,1,1)), TxtPanelShape!$A$2:$C$50, 3, 0), (IF(VALUE(MID(AU208,1,1))&gt;=7, VLOOKUP(VALUE(MID(AU208,1,1)), TxtPanelShape!$A$2:$C$50, 3, 0),VLOOKUP(VALUE(MID(AU208,1,2)),TxtPanelShape!$A$2:$C$50,3,0)))), "")</f>
        <v/>
      </c>
      <c r="AW208" s="79" t="str">
        <f>IFERROR(IF(VALUE(MID(AU208,1,1))=1, ", "&amp;VLOOKUP(VALUE(MID(AU208,2,1)), TxtPanelShape!$H$2:$I$50, 2, 0), IF(VALUE(MID(AU208,1,1))&gt;=7, ", "&amp;VLOOKUP(VALUE(MID(AU208,2,1)), TxtPanelShape!$H$2:$I$50, 2, 0),"")), "")</f>
        <v/>
      </c>
      <c r="AX208" s="79" t="str">
        <f>IFERROR(IF(VALUE(MID(AU208,1,1))=1, ", "&amp;VLOOKUP(VALUE(MID(AU208,3,1)), TxtPanelShape!$O$2:$P$50, 2, 0), IF(VALUE(MID(AU208,1,1))&gt;=7, ", "&amp;VLOOKUP(VALUE(MID(AU208,3,1)), TxtPanelShape!$O$2:$P$50, 2, 0),"")),"")</f>
        <v/>
      </c>
      <c r="AY208" s="79" t="str">
        <f>IFERROR("; "&amp;VLOOKUP(VALUE(MID(AU208,4,1)), TxtPanelShape!$V$2:$W$50,2,0),"")</f>
        <v/>
      </c>
      <c r="AZ208" s="79" t="str">
        <f t="shared" si="49"/>
        <v/>
      </c>
      <c r="BA208" s="71"/>
      <c r="BB208" s="79" t="str">
        <f>IFERROR(IF(VALUE(MID(BA208,1,1))=1, VLOOKUP(VALUE(MID(BA208,1,1)), TxtPanelShape!$A$2:$C$50, 3, 0), (IF(VALUE(MID(BA208,1,1))&gt;=7, VLOOKUP(VALUE(MID(BA208,1,1)), TxtPanelShape!$A$2:$C$50, 3, 0),VLOOKUP(VALUE(MID(BA208,1,2)),TxtPanelShape!$A$2:$C$50,3,0)))), "")</f>
        <v/>
      </c>
      <c r="BC208" s="79" t="str">
        <f>IFERROR(IF(VALUE(MID(BA208,1,1))=1, ", "&amp;VLOOKUP(VALUE(MID(BA208,2,1)), TxtPanelShape!$H$2:$I$50, 2, 0), IF(VALUE(MID(BA208,1,1))&gt;=7, ", "&amp;VLOOKUP(VALUE(MID(BA208,2,1)), TxtPanelShape!$H$2:$I$50, 2, 0),"")), "")</f>
        <v/>
      </c>
      <c r="BD208" s="79" t="str">
        <f>IFERROR(IF(VALUE(MID(BA208,1,1))=1, ", "&amp;VLOOKUP(VALUE(MID(BA208,3,1)), TxtPanelShape!$O$2:$P$50, 2, 0), IF(VALUE(MID(BA208,1,1))&gt;=7, ", "&amp;VLOOKUP(VALUE(MID(BA208,3,1)), TxtPanelShape!$O$2:$P$50, 2, 0),"")),"")</f>
        <v/>
      </c>
      <c r="BE208" s="79" t="str">
        <f>IFERROR("; "&amp;VLOOKUP(VALUE(MID(BA208,4,1)), TxtPanelShape!$V$2:$W$50,2,0),"")</f>
        <v/>
      </c>
      <c r="BF208" s="79" t="str">
        <f t="shared" si="50"/>
        <v/>
      </c>
      <c r="BG208" s="71"/>
      <c r="BH208" s="79" t="str">
        <f>IFERROR(VLOOKUP(BG208, TxtPanelDefinition!$A$2:$B$50, 2, 0),"")</f>
        <v/>
      </c>
      <c r="BI208" s="71"/>
      <c r="BJ208" s="79" t="str">
        <f>IFERROR(VLOOKUP(BI208, TxtPanelDefinition!$A$2:$B$50, 2, 0),"")</f>
        <v/>
      </c>
      <c r="BK208" s="71"/>
      <c r="BL208" s="79" t="str">
        <f>IFERROR(VLOOKUP(BK208, InscrTechniques!$A$2:$B$50, 2, 0),"")</f>
        <v/>
      </c>
      <c r="BM208" s="71"/>
      <c r="BN208" s="79" t="str">
        <f>IFERROR(VLOOKUP(BM208, InscrTechniques!$A$2:$B$50, 2, 0),"")</f>
        <v/>
      </c>
      <c r="BO208" s="71"/>
      <c r="BP208" s="79" t="str">
        <f>IFERROR(VLOOKUP(BO208, InscrTechniques!$A$2:$B$50, 2, 0),"")</f>
        <v/>
      </c>
      <c r="BQ208" s="71"/>
      <c r="BR208" s="79" t="str">
        <f>IFERROR(VLOOKUP(BQ208, InscrTechniques!$A$2:$B$50, 2, 0),"")</f>
        <v/>
      </c>
      <c r="BS208" s="71"/>
      <c r="BT208" s="79" t="str">
        <f>IFERROR(VLOOKUP(BS208, InscrTechniques!$A$2:$B$50, 2, 0),"")</f>
        <v/>
      </c>
      <c r="BU208" s="71"/>
      <c r="BV208" s="79" t="str">
        <f>IFERROR(VLOOKUP(BU208, InscrTechniques!$A$2:$B$50, 2, 0),"")</f>
        <v/>
      </c>
      <c r="BW208" s="125"/>
      <c r="BX208" s="79" t="str">
        <f>IFERROR(VLOOKUP(BW208, InscrTechniques!$A$2:$B$50, 2, 0),"")</f>
        <v/>
      </c>
      <c r="BY208" s="125"/>
      <c r="BZ208" s="79" t="str">
        <f>IFERROR(VLOOKUP(BY208, InscrTechniques!$A$2:$B$50, 2, 0),"")</f>
        <v/>
      </c>
      <c r="CA208" s="74"/>
      <c r="CB208" s="114" t="str">
        <f>IFERROR(VLOOKUP(CA208, LetterStyle!$A$2:$B$50, 2, 0),"")</f>
        <v/>
      </c>
      <c r="CC208" s="74"/>
      <c r="CD208" s="114" t="str">
        <f>IFERROR(VLOOKUP(CC208, LetterStyle!$A$2:$B$50, 2, 0),"")</f>
        <v/>
      </c>
      <c r="CE208" s="74"/>
      <c r="CF208" s="114" t="str">
        <f>IFERROR(VLOOKUP(CE208, LetterStyle!$A$2:$B$50, 2, 0),"")</f>
        <v/>
      </c>
      <c r="CG208" s="74"/>
      <c r="CH208" s="79" t="str">
        <f>IFERROR(VLOOKUP(CG208, LetterStyle!$A$2:$B$50, 2, 0),"")</f>
        <v/>
      </c>
      <c r="CI208" s="71"/>
      <c r="CJ208" s="79" t="str">
        <f>IFERROR(VLOOKUP(CI208, DecMotifs!$A$1:$B$306, 2, 0),"")</f>
        <v/>
      </c>
      <c r="CK208" s="71"/>
      <c r="CL208" s="79" t="str">
        <f>IFERROR(VLOOKUP(CK208, DecMotifs!$A$1:$B$306, 2, 0),"")</f>
        <v/>
      </c>
      <c r="CM208" s="71"/>
      <c r="CN208" s="79" t="str">
        <f>IFERROR(VLOOKUP(CM208, DecMotifs!$A$1:$B$306, 2, 0),"")</f>
        <v/>
      </c>
      <c r="CO208" s="71"/>
      <c r="CP208" s="79" t="str">
        <f>IFERROR(VLOOKUP(CO208, MarginalDec!$A$2:$B$253, 2, 0),"")</f>
        <v/>
      </c>
      <c r="CQ208" s="71"/>
      <c r="CR208" s="79" t="str">
        <f>IFERROR(VLOOKUP(CQ208, MarginalDec!$A$2:$B$253, 2, 0),"")</f>
        <v/>
      </c>
      <c r="CS208" s="71"/>
      <c r="CT208" s="79" t="str">
        <f>IFERROR(VLOOKUP(CS208, MarginalDec!$A$2:$B$253, 2, 0),"")</f>
        <v/>
      </c>
      <c r="CU208" s="71"/>
      <c r="CV208" s="79" t="str">
        <f>IF(ISBLANK(CU208),"", IFERROR(VLOOKUP(CU208, Tooling!$A$2:$B$252, 2, 0),""))</f>
        <v/>
      </c>
      <c r="CW208" s="71"/>
      <c r="CX208" s="79" t="str">
        <f>IF(ISBLANK(CW208),"", IFERROR(VLOOKUP(CW208, Tooling!$A$2:$B$252, 2, 0),""))</f>
        <v/>
      </c>
      <c r="CY208" s="71"/>
      <c r="CZ208" s="79" t="str">
        <f>IF(ISBLANK(CY208),"", IFERROR(VLOOKUP(CY208, Repairs!$A$2:$B$252, 2, 0),""))</f>
        <v/>
      </c>
      <c r="DA208" s="77"/>
      <c r="DB208" s="71"/>
      <c r="DC208" s="79" t="str">
        <f>IFERROR(VLOOKUP(DB208, DatingReason!$A$2:$B$252, 2, 0),"")</f>
        <v/>
      </c>
      <c r="DD208" s="123" t="str">
        <f t="shared" si="51"/>
        <v/>
      </c>
      <c r="DF208" s="119" t="str">
        <f t="array" ref="DF208">IF(AND($B208&lt;&gt;"", $DE208&lt;&gt;"", $DE208&lt;&gt;"No"),MAX(IF($B208=PEOPLE!$B$4:$B$1000, PEOPLE!$Q$4:$Q$1000,""))+100,"")</f>
        <v/>
      </c>
      <c r="DG208" s="68"/>
      <c r="DH208" s="76">
        <f>COUNTIF(PEOPLE!B:B, MEMORIALS!B208)</f>
        <v>0</v>
      </c>
      <c r="DI208" s="82"/>
      <c r="DJ208" s="82"/>
      <c r="DK208" s="82"/>
      <c r="DL208" s="68"/>
      <c r="DM208" s="68"/>
      <c r="DN208" s="68"/>
      <c r="DO208" s="68"/>
      <c r="DP208" s="68"/>
    </row>
    <row r="209" spans="1:120" ht="15" customHeight="1" x14ac:dyDescent="0.25">
      <c r="A209" s="68"/>
      <c r="B209" s="69"/>
      <c r="C209" s="68"/>
      <c r="D209" s="68"/>
      <c r="E209" s="70" t="str">
        <f>IF(D209="","",VLOOKUP(D209,Denomination!$A$2:$B$50, 2, 0))</f>
        <v/>
      </c>
      <c r="F209" s="68"/>
      <c r="G209" s="71"/>
      <c r="H209" s="70" t="str">
        <f>IF(G209="","",VLOOKUP(G209,MCondition!$A$2:$B$50, 2, 0))</f>
        <v/>
      </c>
      <c r="I209" s="72"/>
      <c r="J209" s="71"/>
      <c r="K209" s="70" t="str">
        <f>IF(J209="","",VLOOKUP(J209,ICondition!$A$2:$B$50, 2, 0))</f>
        <v/>
      </c>
      <c r="L209" s="73"/>
      <c r="M209" s="73"/>
      <c r="N209" s="73"/>
      <c r="O209" s="73"/>
      <c r="P209" s="73"/>
      <c r="Q209" s="73"/>
      <c r="R209" s="78"/>
      <c r="S209" s="79" t="str">
        <f>IFERROR(VLOOKUP(R209,Material!$A$2:$B$59, 2, 0),"")</f>
        <v/>
      </c>
      <c r="T209" s="71"/>
      <c r="U209" s="79" t="str">
        <f>IFERROR(VLOOKUP(T209,Material!$A$2:$B$59, 2, 0),"")</f>
        <v/>
      </c>
      <c r="V209" s="71"/>
      <c r="W209" s="79" t="str">
        <f>IFERROR(VLOOKUP(V209,Material!$A$2:$B$59, 2, 0),"")</f>
        <v/>
      </c>
      <c r="X209" s="71"/>
      <c r="Y209" s="79" t="str">
        <f>IFERROR(VLOOKUP(X209,Material!$A$2:$B$59, 2, 0),"")</f>
        <v/>
      </c>
      <c r="Z209" s="71"/>
      <c r="AA209" s="79" t="str">
        <f>IFERROR(VLOOKUP(Z209,Material!$A$2:$B$59, 2, 0),"")</f>
        <v/>
      </c>
      <c r="AB209" s="74"/>
      <c r="AC209" s="75" t="e">
        <f t="shared" si="40"/>
        <v>#VALUE!</v>
      </c>
      <c r="AD209" s="75" t="e">
        <f t="shared" si="41"/>
        <v>#VALUE!</v>
      </c>
      <c r="AE209" s="75" t="e">
        <f t="shared" si="43"/>
        <v>#VALUE!</v>
      </c>
      <c r="AF209" s="75" t="e">
        <f t="shared" si="42"/>
        <v>#VALUE!</v>
      </c>
      <c r="AG209" s="75" t="e">
        <f t="shared" si="44"/>
        <v>#VALUE!</v>
      </c>
      <c r="AH209" s="75" t="e">
        <f t="shared" si="45"/>
        <v>#VALUE!</v>
      </c>
      <c r="AI209" s="75" t="e">
        <f t="shared" si="46"/>
        <v>#VALUE!</v>
      </c>
      <c r="AJ209" s="80" t="e">
        <f t="shared" si="47"/>
        <v>#VALUE!</v>
      </c>
      <c r="AK209" s="79" t="str">
        <f>(IFERROR(VLOOKUP(AB209,Categories!$A$2:$B$20,2,1),""))</f>
        <v/>
      </c>
      <c r="AL209" s="79" t="str">
        <f ca="1">IFERROR(VLOOKUP((HLOOKUP((VLOOKUP($AB209,Categories!$A$2:$F$20,3,1)), $AB$3:$AJ209, (ROW()-ROW($AB$3)+1), 0)), INDIRECT(VLOOKUP($AB209,Categories!$A$2:$F$20,6,1)),2,0),AK209)</f>
        <v/>
      </c>
      <c r="AM209" s="79" t="str">
        <f ca="1">IFERROR(VLOOKUP((HLOOKUP((VLOOKUP($AB209,Categories!$A$2:$F$20,4,1)),$AB$3:$AJ209,(ROW()-ROW($AB$3)+1),0)),INDIRECT(VLOOKUP($AB209,Categories!$A$2:$H$20,7,1)),2,0),"")</f>
        <v/>
      </c>
      <c r="AN209" s="79" t="str">
        <f ca="1">IFERROR(VLOOKUP((HLOOKUP((VLOOKUP($AB209,Categories!$A$2:$F$20,5,1)), $AB$3:$AJ209, (ROW()-ROW($AB$3)+1), 0)), INDIRECT(VLOOKUP($AB209,Categories!$A$2:$H$20,8,1)),2,0),"")</f>
        <v/>
      </c>
      <c r="AO209" s="79" t="str">
        <f t="shared" ca="1" si="48"/>
        <v/>
      </c>
      <c r="AP209" s="81"/>
      <c r="AQ209" s="70" t="str">
        <f>IFERROR(VLOOKUP(VALUE(MID(AP209,1,1)),AdditionalElements!$A$2:$B$50,2,0),"")</f>
        <v/>
      </c>
      <c r="AR209" s="70" t="str">
        <f>IFERROR(VLOOKUP(VALUE(MID(AP209,2,1)),AdditionalElements!$H$2:$I$50,2,0),"")</f>
        <v/>
      </c>
      <c r="AS209" s="70" t="str">
        <f>IFERROR(VLOOKUP(VALUE(MID(AP209,3,1)),AdditionalElements!$O$2:$P$50,2,0),"")</f>
        <v/>
      </c>
      <c r="AT209" s="70" t="str">
        <f>IFERROR(VLOOKUP(VALUE(MID(AP209,4,1)),AdditionalElements!$V$2:$W$50,2,0),"")</f>
        <v/>
      </c>
      <c r="AU209" s="71"/>
      <c r="AV209" s="79" t="str">
        <f>IFERROR(IF(VALUE(MID(AU209,1,1))=1, VLOOKUP(VALUE(MID(AU209,1,1)), TxtPanelShape!$A$2:$C$50, 3, 0), (IF(VALUE(MID(AU209,1,1))&gt;=7, VLOOKUP(VALUE(MID(AU209,1,1)), TxtPanelShape!$A$2:$C$50, 3, 0),VLOOKUP(VALUE(MID(AU209,1,2)),TxtPanelShape!$A$2:$C$50,3,0)))), "")</f>
        <v/>
      </c>
      <c r="AW209" s="79" t="str">
        <f>IFERROR(IF(VALUE(MID(AU209,1,1))=1, ", "&amp;VLOOKUP(VALUE(MID(AU209,2,1)), TxtPanelShape!$H$2:$I$50, 2, 0), IF(VALUE(MID(AU209,1,1))&gt;=7, ", "&amp;VLOOKUP(VALUE(MID(AU209,2,1)), TxtPanelShape!$H$2:$I$50, 2, 0),"")), "")</f>
        <v/>
      </c>
      <c r="AX209" s="79" t="str">
        <f>IFERROR(IF(VALUE(MID(AU209,1,1))=1, ", "&amp;VLOOKUP(VALUE(MID(AU209,3,1)), TxtPanelShape!$O$2:$P$50, 2, 0), IF(VALUE(MID(AU209,1,1))&gt;=7, ", "&amp;VLOOKUP(VALUE(MID(AU209,3,1)), TxtPanelShape!$O$2:$P$50, 2, 0),"")),"")</f>
        <v/>
      </c>
      <c r="AY209" s="79" t="str">
        <f>IFERROR("; "&amp;VLOOKUP(VALUE(MID(AU209,4,1)), TxtPanelShape!$V$2:$W$50,2,0),"")</f>
        <v/>
      </c>
      <c r="AZ209" s="79" t="str">
        <f t="shared" si="49"/>
        <v/>
      </c>
      <c r="BA209" s="71"/>
      <c r="BB209" s="79" t="str">
        <f>IFERROR(IF(VALUE(MID(BA209,1,1))=1, VLOOKUP(VALUE(MID(BA209,1,1)), TxtPanelShape!$A$2:$C$50, 3, 0), (IF(VALUE(MID(BA209,1,1))&gt;=7, VLOOKUP(VALUE(MID(BA209,1,1)), TxtPanelShape!$A$2:$C$50, 3, 0),VLOOKUP(VALUE(MID(BA209,1,2)),TxtPanelShape!$A$2:$C$50,3,0)))), "")</f>
        <v/>
      </c>
      <c r="BC209" s="79" t="str">
        <f>IFERROR(IF(VALUE(MID(BA209,1,1))=1, ", "&amp;VLOOKUP(VALUE(MID(BA209,2,1)), TxtPanelShape!$H$2:$I$50, 2, 0), IF(VALUE(MID(BA209,1,1))&gt;=7, ", "&amp;VLOOKUP(VALUE(MID(BA209,2,1)), TxtPanelShape!$H$2:$I$50, 2, 0),"")), "")</f>
        <v/>
      </c>
      <c r="BD209" s="79" t="str">
        <f>IFERROR(IF(VALUE(MID(BA209,1,1))=1, ", "&amp;VLOOKUP(VALUE(MID(BA209,3,1)), TxtPanelShape!$O$2:$P$50, 2, 0), IF(VALUE(MID(BA209,1,1))&gt;=7, ", "&amp;VLOOKUP(VALUE(MID(BA209,3,1)), TxtPanelShape!$O$2:$P$50, 2, 0),"")),"")</f>
        <v/>
      </c>
      <c r="BE209" s="79" t="str">
        <f>IFERROR("; "&amp;VLOOKUP(VALUE(MID(BA209,4,1)), TxtPanelShape!$V$2:$W$50,2,0),"")</f>
        <v/>
      </c>
      <c r="BF209" s="79" t="str">
        <f t="shared" si="50"/>
        <v/>
      </c>
      <c r="BG209" s="71"/>
      <c r="BH209" s="79" t="str">
        <f>IFERROR(VLOOKUP(BG209, TxtPanelDefinition!$A$2:$B$50, 2, 0),"")</f>
        <v/>
      </c>
      <c r="BI209" s="71"/>
      <c r="BJ209" s="79" t="str">
        <f>IFERROR(VLOOKUP(BI209, TxtPanelDefinition!$A$2:$B$50, 2, 0),"")</f>
        <v/>
      </c>
      <c r="BK209" s="71"/>
      <c r="BL209" s="79" t="str">
        <f>IFERROR(VLOOKUP(BK209, InscrTechniques!$A$2:$B$50, 2, 0),"")</f>
        <v/>
      </c>
      <c r="BM209" s="71"/>
      <c r="BN209" s="79" t="str">
        <f>IFERROR(VLOOKUP(BM209, InscrTechniques!$A$2:$B$50, 2, 0),"")</f>
        <v/>
      </c>
      <c r="BO209" s="71"/>
      <c r="BP209" s="79" t="str">
        <f>IFERROR(VLOOKUP(BO209, InscrTechniques!$A$2:$B$50, 2, 0),"")</f>
        <v/>
      </c>
      <c r="BQ209" s="71"/>
      <c r="BR209" s="79" t="str">
        <f>IFERROR(VLOOKUP(BQ209, InscrTechniques!$A$2:$B$50, 2, 0),"")</f>
        <v/>
      </c>
      <c r="BS209" s="71"/>
      <c r="BT209" s="79" t="str">
        <f>IFERROR(VLOOKUP(BS209, InscrTechniques!$A$2:$B$50, 2, 0),"")</f>
        <v/>
      </c>
      <c r="BU209" s="71"/>
      <c r="BV209" s="79" t="str">
        <f>IFERROR(VLOOKUP(BU209, InscrTechniques!$A$2:$B$50, 2, 0),"")</f>
        <v/>
      </c>
      <c r="BW209" s="125"/>
      <c r="BX209" s="79" t="str">
        <f>IFERROR(VLOOKUP(BW209, InscrTechniques!$A$2:$B$50, 2, 0),"")</f>
        <v/>
      </c>
      <c r="BY209" s="125"/>
      <c r="BZ209" s="79" t="str">
        <f>IFERROR(VLOOKUP(BY209, InscrTechniques!$A$2:$B$50, 2, 0),"")</f>
        <v/>
      </c>
      <c r="CA209" s="74"/>
      <c r="CB209" s="114" t="str">
        <f>IFERROR(VLOOKUP(CA209, LetterStyle!$A$2:$B$50, 2, 0),"")</f>
        <v/>
      </c>
      <c r="CC209" s="74"/>
      <c r="CD209" s="114" t="str">
        <f>IFERROR(VLOOKUP(CC209, LetterStyle!$A$2:$B$50, 2, 0),"")</f>
        <v/>
      </c>
      <c r="CE209" s="74"/>
      <c r="CF209" s="114" t="str">
        <f>IFERROR(VLOOKUP(CE209, LetterStyle!$A$2:$B$50, 2, 0),"")</f>
        <v/>
      </c>
      <c r="CG209" s="74"/>
      <c r="CH209" s="79" t="str">
        <f>IFERROR(VLOOKUP(CG209, LetterStyle!$A$2:$B$50, 2, 0),"")</f>
        <v/>
      </c>
      <c r="CI209" s="71"/>
      <c r="CJ209" s="79" t="str">
        <f>IFERROR(VLOOKUP(CI209, DecMotifs!$A$1:$B$306, 2, 0),"")</f>
        <v/>
      </c>
      <c r="CK209" s="71"/>
      <c r="CL209" s="79" t="str">
        <f>IFERROR(VLOOKUP(CK209, DecMotifs!$A$1:$B$306, 2, 0),"")</f>
        <v/>
      </c>
      <c r="CM209" s="71"/>
      <c r="CN209" s="79" t="str">
        <f>IFERROR(VLOOKUP(CM209, DecMotifs!$A$1:$B$306, 2, 0),"")</f>
        <v/>
      </c>
      <c r="CO209" s="71"/>
      <c r="CP209" s="79" t="str">
        <f>IFERROR(VLOOKUP(CO209, MarginalDec!$A$2:$B$253, 2, 0),"")</f>
        <v/>
      </c>
      <c r="CQ209" s="71"/>
      <c r="CR209" s="79" t="str">
        <f>IFERROR(VLOOKUP(CQ209, MarginalDec!$A$2:$B$253, 2, 0),"")</f>
        <v/>
      </c>
      <c r="CS209" s="71"/>
      <c r="CT209" s="79" t="str">
        <f>IFERROR(VLOOKUP(CS209, MarginalDec!$A$2:$B$253, 2, 0),"")</f>
        <v/>
      </c>
      <c r="CU209" s="71"/>
      <c r="CV209" s="79" t="str">
        <f>IF(ISBLANK(CU209),"", IFERROR(VLOOKUP(CU209, Tooling!$A$2:$B$252, 2, 0),""))</f>
        <v/>
      </c>
      <c r="CW209" s="71"/>
      <c r="CX209" s="79" t="str">
        <f>IF(ISBLANK(CW209),"", IFERROR(VLOOKUP(CW209, Tooling!$A$2:$B$252, 2, 0),""))</f>
        <v/>
      </c>
      <c r="CY209" s="71"/>
      <c r="CZ209" s="79" t="str">
        <f>IF(ISBLANK(CY209),"", IFERROR(VLOOKUP(CY209, Repairs!$A$2:$B$252, 2, 0),""))</f>
        <v/>
      </c>
      <c r="DA209" s="77"/>
      <c r="DB209" s="71"/>
      <c r="DC209" s="79" t="str">
        <f>IFERROR(VLOOKUP(DB209, DatingReason!$A$2:$B$252, 2, 0),"")</f>
        <v/>
      </c>
      <c r="DD209" s="123" t="str">
        <f t="shared" si="51"/>
        <v/>
      </c>
      <c r="DF209" s="119" t="str">
        <f t="array" ref="DF209">IF(AND($B209&lt;&gt;"", $DE209&lt;&gt;"", $DE209&lt;&gt;"No"),MAX(IF($B209=PEOPLE!$B$4:$B$1000, PEOPLE!$Q$4:$Q$1000,""))+100,"")</f>
        <v/>
      </c>
      <c r="DG209" s="68"/>
      <c r="DH209" s="76">
        <f>COUNTIF(PEOPLE!B:B, MEMORIALS!B209)</f>
        <v>0</v>
      </c>
      <c r="DI209" s="82"/>
      <c r="DJ209" s="82"/>
      <c r="DK209" s="82"/>
      <c r="DL209" s="68"/>
      <c r="DM209" s="68"/>
      <c r="DN209" s="68"/>
      <c r="DO209" s="68"/>
      <c r="DP209" s="68"/>
    </row>
    <row r="210" spans="1:120" ht="15" customHeight="1" x14ac:dyDescent="0.25">
      <c r="A210" s="68"/>
      <c r="B210" s="69"/>
      <c r="C210" s="68"/>
      <c r="D210" s="68"/>
      <c r="E210" s="70" t="str">
        <f>IF(D210="","",VLOOKUP(D210,Denomination!$A$2:$B$50, 2, 0))</f>
        <v/>
      </c>
      <c r="F210" s="68"/>
      <c r="G210" s="71"/>
      <c r="H210" s="70" t="str">
        <f>IF(G210="","",VLOOKUP(G210,MCondition!$A$2:$B$50, 2, 0))</f>
        <v/>
      </c>
      <c r="I210" s="72"/>
      <c r="J210" s="71"/>
      <c r="K210" s="70" t="str">
        <f>IF(J210="","",VLOOKUP(J210,ICondition!$A$2:$B$50, 2, 0))</f>
        <v/>
      </c>
      <c r="L210" s="73"/>
      <c r="M210" s="73"/>
      <c r="N210" s="73"/>
      <c r="O210" s="73"/>
      <c r="P210" s="73"/>
      <c r="Q210" s="73"/>
      <c r="R210" s="78"/>
      <c r="S210" s="79" t="str">
        <f>IFERROR(VLOOKUP(R210,Material!$A$2:$B$59, 2, 0),"")</f>
        <v/>
      </c>
      <c r="T210" s="71"/>
      <c r="U210" s="79" t="str">
        <f>IFERROR(VLOOKUP(T210,Material!$A$2:$B$59, 2, 0),"")</f>
        <v/>
      </c>
      <c r="V210" s="71"/>
      <c r="W210" s="79" t="str">
        <f>IFERROR(VLOOKUP(V210,Material!$A$2:$B$59, 2, 0),"")</f>
        <v/>
      </c>
      <c r="X210" s="71"/>
      <c r="Y210" s="79" t="str">
        <f>IFERROR(VLOOKUP(X210,Material!$A$2:$B$59, 2, 0),"")</f>
        <v/>
      </c>
      <c r="Z210" s="71"/>
      <c r="AA210" s="79" t="str">
        <f>IFERROR(VLOOKUP(Z210,Material!$A$2:$B$59, 2, 0),"")</f>
        <v/>
      </c>
      <c r="AB210" s="74"/>
      <c r="AC210" s="75" t="e">
        <f t="shared" si="40"/>
        <v>#VALUE!</v>
      </c>
      <c r="AD210" s="75" t="e">
        <f t="shared" si="41"/>
        <v>#VALUE!</v>
      </c>
      <c r="AE210" s="75" t="e">
        <f t="shared" si="43"/>
        <v>#VALUE!</v>
      </c>
      <c r="AF210" s="75" t="e">
        <f t="shared" si="42"/>
        <v>#VALUE!</v>
      </c>
      <c r="AG210" s="75" t="e">
        <f t="shared" si="44"/>
        <v>#VALUE!</v>
      </c>
      <c r="AH210" s="75" t="e">
        <f t="shared" si="45"/>
        <v>#VALUE!</v>
      </c>
      <c r="AI210" s="75" t="e">
        <f t="shared" si="46"/>
        <v>#VALUE!</v>
      </c>
      <c r="AJ210" s="80" t="e">
        <f t="shared" si="47"/>
        <v>#VALUE!</v>
      </c>
      <c r="AK210" s="79" t="str">
        <f>(IFERROR(VLOOKUP(AB210,Categories!$A$2:$B$20,2,1),""))</f>
        <v/>
      </c>
      <c r="AL210" s="79" t="str">
        <f ca="1">IFERROR(VLOOKUP((HLOOKUP((VLOOKUP($AB210,Categories!$A$2:$F$20,3,1)), $AB$3:$AJ210, (ROW()-ROW($AB$3)+1), 0)), INDIRECT(VLOOKUP($AB210,Categories!$A$2:$F$20,6,1)),2,0),AK210)</f>
        <v/>
      </c>
      <c r="AM210" s="79" t="str">
        <f ca="1">IFERROR(VLOOKUP((HLOOKUP((VLOOKUP($AB210,Categories!$A$2:$F$20,4,1)),$AB$3:$AJ210,(ROW()-ROW($AB$3)+1),0)),INDIRECT(VLOOKUP($AB210,Categories!$A$2:$H$20,7,1)),2,0),"")</f>
        <v/>
      </c>
      <c r="AN210" s="79" t="str">
        <f ca="1">IFERROR(VLOOKUP((HLOOKUP((VLOOKUP($AB210,Categories!$A$2:$F$20,5,1)), $AB$3:$AJ210, (ROW()-ROW($AB$3)+1), 0)), INDIRECT(VLOOKUP($AB210,Categories!$A$2:$H$20,8,1)),2,0),"")</f>
        <v/>
      </c>
      <c r="AO210" s="79" t="str">
        <f t="shared" ca="1" si="48"/>
        <v/>
      </c>
      <c r="AP210" s="81"/>
      <c r="AQ210" s="70" t="str">
        <f>IFERROR(VLOOKUP(VALUE(MID(AP210,1,1)),AdditionalElements!$A$2:$B$50,2,0),"")</f>
        <v/>
      </c>
      <c r="AR210" s="70" t="str">
        <f>IFERROR(VLOOKUP(VALUE(MID(AP210,2,1)),AdditionalElements!$H$2:$I$50,2,0),"")</f>
        <v/>
      </c>
      <c r="AS210" s="70" t="str">
        <f>IFERROR(VLOOKUP(VALUE(MID(AP210,3,1)),AdditionalElements!$O$2:$P$50,2,0),"")</f>
        <v/>
      </c>
      <c r="AT210" s="70" t="str">
        <f>IFERROR(VLOOKUP(VALUE(MID(AP210,4,1)),AdditionalElements!$V$2:$W$50,2,0),"")</f>
        <v/>
      </c>
      <c r="AU210" s="71"/>
      <c r="AV210" s="79" t="str">
        <f>IFERROR(IF(VALUE(MID(AU210,1,1))=1, VLOOKUP(VALUE(MID(AU210,1,1)), TxtPanelShape!$A$2:$C$50, 3, 0), (IF(VALUE(MID(AU210,1,1))&gt;=7, VLOOKUP(VALUE(MID(AU210,1,1)), TxtPanelShape!$A$2:$C$50, 3, 0),VLOOKUP(VALUE(MID(AU210,1,2)),TxtPanelShape!$A$2:$C$50,3,0)))), "")</f>
        <v/>
      </c>
      <c r="AW210" s="79" t="str">
        <f>IFERROR(IF(VALUE(MID(AU210,1,1))=1, ", "&amp;VLOOKUP(VALUE(MID(AU210,2,1)), TxtPanelShape!$H$2:$I$50, 2, 0), IF(VALUE(MID(AU210,1,1))&gt;=7, ", "&amp;VLOOKUP(VALUE(MID(AU210,2,1)), TxtPanelShape!$H$2:$I$50, 2, 0),"")), "")</f>
        <v/>
      </c>
      <c r="AX210" s="79" t="str">
        <f>IFERROR(IF(VALUE(MID(AU210,1,1))=1, ", "&amp;VLOOKUP(VALUE(MID(AU210,3,1)), TxtPanelShape!$O$2:$P$50, 2, 0), IF(VALUE(MID(AU210,1,1))&gt;=7, ", "&amp;VLOOKUP(VALUE(MID(AU210,3,1)), TxtPanelShape!$O$2:$P$50, 2, 0),"")),"")</f>
        <v/>
      </c>
      <c r="AY210" s="79" t="str">
        <f>IFERROR("; "&amp;VLOOKUP(VALUE(MID(AU210,4,1)), TxtPanelShape!$V$2:$W$50,2,0),"")</f>
        <v/>
      </c>
      <c r="AZ210" s="79" t="str">
        <f t="shared" si="49"/>
        <v/>
      </c>
      <c r="BA210" s="71"/>
      <c r="BB210" s="79" t="str">
        <f>IFERROR(IF(VALUE(MID(BA210,1,1))=1, VLOOKUP(VALUE(MID(BA210,1,1)), TxtPanelShape!$A$2:$C$50, 3, 0), (IF(VALUE(MID(BA210,1,1))&gt;=7, VLOOKUP(VALUE(MID(BA210,1,1)), TxtPanelShape!$A$2:$C$50, 3, 0),VLOOKUP(VALUE(MID(BA210,1,2)),TxtPanelShape!$A$2:$C$50,3,0)))), "")</f>
        <v/>
      </c>
      <c r="BC210" s="79" t="str">
        <f>IFERROR(IF(VALUE(MID(BA210,1,1))=1, ", "&amp;VLOOKUP(VALUE(MID(BA210,2,1)), TxtPanelShape!$H$2:$I$50, 2, 0), IF(VALUE(MID(BA210,1,1))&gt;=7, ", "&amp;VLOOKUP(VALUE(MID(BA210,2,1)), TxtPanelShape!$H$2:$I$50, 2, 0),"")), "")</f>
        <v/>
      </c>
      <c r="BD210" s="79" t="str">
        <f>IFERROR(IF(VALUE(MID(BA210,1,1))=1, ", "&amp;VLOOKUP(VALUE(MID(BA210,3,1)), TxtPanelShape!$O$2:$P$50, 2, 0), IF(VALUE(MID(BA210,1,1))&gt;=7, ", "&amp;VLOOKUP(VALUE(MID(BA210,3,1)), TxtPanelShape!$O$2:$P$50, 2, 0),"")),"")</f>
        <v/>
      </c>
      <c r="BE210" s="79" t="str">
        <f>IFERROR("; "&amp;VLOOKUP(VALUE(MID(BA210,4,1)), TxtPanelShape!$V$2:$W$50,2,0),"")</f>
        <v/>
      </c>
      <c r="BF210" s="79" t="str">
        <f t="shared" si="50"/>
        <v/>
      </c>
      <c r="BG210" s="71"/>
      <c r="BH210" s="79" t="str">
        <f>IFERROR(VLOOKUP(BG210, TxtPanelDefinition!$A$2:$B$50, 2, 0),"")</f>
        <v/>
      </c>
      <c r="BI210" s="71"/>
      <c r="BJ210" s="79" t="str">
        <f>IFERROR(VLOOKUP(BI210, TxtPanelDefinition!$A$2:$B$50, 2, 0),"")</f>
        <v/>
      </c>
      <c r="BK210" s="71"/>
      <c r="BL210" s="79" t="str">
        <f>IFERROR(VLOOKUP(BK210, InscrTechniques!$A$2:$B$50, 2, 0),"")</f>
        <v/>
      </c>
      <c r="BM210" s="71"/>
      <c r="BN210" s="79" t="str">
        <f>IFERROR(VLOOKUP(BM210, InscrTechniques!$A$2:$B$50, 2, 0),"")</f>
        <v/>
      </c>
      <c r="BO210" s="71"/>
      <c r="BP210" s="79" t="str">
        <f>IFERROR(VLOOKUP(BO210, InscrTechniques!$A$2:$B$50, 2, 0),"")</f>
        <v/>
      </c>
      <c r="BQ210" s="71"/>
      <c r="BR210" s="79" t="str">
        <f>IFERROR(VLOOKUP(BQ210, InscrTechniques!$A$2:$B$50, 2, 0),"")</f>
        <v/>
      </c>
      <c r="BS210" s="71"/>
      <c r="BT210" s="79" t="str">
        <f>IFERROR(VLOOKUP(BS210, InscrTechniques!$A$2:$B$50, 2, 0),"")</f>
        <v/>
      </c>
      <c r="BU210" s="71"/>
      <c r="BV210" s="79" t="str">
        <f>IFERROR(VLOOKUP(BU210, InscrTechniques!$A$2:$B$50, 2, 0),"")</f>
        <v/>
      </c>
      <c r="BW210" s="125"/>
      <c r="BX210" s="79" t="str">
        <f>IFERROR(VLOOKUP(BW210, InscrTechniques!$A$2:$B$50, 2, 0),"")</f>
        <v/>
      </c>
      <c r="BY210" s="125"/>
      <c r="BZ210" s="79" t="str">
        <f>IFERROR(VLOOKUP(BY210, InscrTechniques!$A$2:$B$50, 2, 0),"")</f>
        <v/>
      </c>
      <c r="CA210" s="74"/>
      <c r="CB210" s="114" t="str">
        <f>IFERROR(VLOOKUP(CA210, LetterStyle!$A$2:$B$50, 2, 0),"")</f>
        <v/>
      </c>
      <c r="CC210" s="74"/>
      <c r="CD210" s="114" t="str">
        <f>IFERROR(VLOOKUP(CC210, LetterStyle!$A$2:$B$50, 2, 0),"")</f>
        <v/>
      </c>
      <c r="CE210" s="74"/>
      <c r="CF210" s="114" t="str">
        <f>IFERROR(VLOOKUP(CE210, LetterStyle!$A$2:$B$50, 2, 0),"")</f>
        <v/>
      </c>
      <c r="CG210" s="74"/>
      <c r="CH210" s="79" t="str">
        <f>IFERROR(VLOOKUP(CG210, LetterStyle!$A$2:$B$50, 2, 0),"")</f>
        <v/>
      </c>
      <c r="CI210" s="71"/>
      <c r="CJ210" s="79" t="str">
        <f>IFERROR(VLOOKUP(CI210, DecMotifs!$A$1:$B$306, 2, 0),"")</f>
        <v/>
      </c>
      <c r="CK210" s="71"/>
      <c r="CL210" s="79" t="str">
        <f>IFERROR(VLOOKUP(CK210, DecMotifs!$A$1:$B$306, 2, 0),"")</f>
        <v/>
      </c>
      <c r="CM210" s="71"/>
      <c r="CN210" s="79" t="str">
        <f>IFERROR(VLOOKUP(CM210, DecMotifs!$A$1:$B$306, 2, 0),"")</f>
        <v/>
      </c>
      <c r="CO210" s="71"/>
      <c r="CP210" s="79" t="str">
        <f>IFERROR(VLOOKUP(CO210, MarginalDec!$A$2:$B$253, 2, 0),"")</f>
        <v/>
      </c>
      <c r="CQ210" s="71"/>
      <c r="CR210" s="79" t="str">
        <f>IFERROR(VLOOKUP(CQ210, MarginalDec!$A$2:$B$253, 2, 0),"")</f>
        <v/>
      </c>
      <c r="CS210" s="71"/>
      <c r="CT210" s="79" t="str">
        <f>IFERROR(VLOOKUP(CS210, MarginalDec!$A$2:$B$253, 2, 0),"")</f>
        <v/>
      </c>
      <c r="CU210" s="71"/>
      <c r="CV210" s="79" t="str">
        <f>IF(ISBLANK(CU210),"", IFERROR(VLOOKUP(CU210, Tooling!$A$2:$B$252, 2, 0),""))</f>
        <v/>
      </c>
      <c r="CW210" s="71"/>
      <c r="CX210" s="79" t="str">
        <f>IF(ISBLANK(CW210),"", IFERROR(VLOOKUP(CW210, Tooling!$A$2:$B$252, 2, 0),""))</f>
        <v/>
      </c>
      <c r="CY210" s="71"/>
      <c r="CZ210" s="79" t="str">
        <f>IF(ISBLANK(CY210),"", IFERROR(VLOOKUP(CY210, Repairs!$A$2:$B$252, 2, 0),""))</f>
        <v/>
      </c>
      <c r="DA210" s="77"/>
      <c r="DB210" s="71"/>
      <c r="DC210" s="79" t="str">
        <f>IFERROR(VLOOKUP(DB210, DatingReason!$A$2:$B$252, 2, 0),"")</f>
        <v/>
      </c>
      <c r="DD210" s="123" t="str">
        <f t="shared" si="51"/>
        <v/>
      </c>
      <c r="DF210" s="119" t="str">
        <f t="array" ref="DF210">IF(AND($B210&lt;&gt;"", $DE210&lt;&gt;"", $DE210&lt;&gt;"No"),MAX(IF($B210=PEOPLE!$B$4:$B$1000, PEOPLE!$Q$4:$Q$1000,""))+100,"")</f>
        <v/>
      </c>
      <c r="DG210" s="68"/>
      <c r="DH210" s="76">
        <f>COUNTIF(PEOPLE!B:B, MEMORIALS!B210)</f>
        <v>0</v>
      </c>
      <c r="DI210" s="82"/>
      <c r="DJ210" s="82"/>
      <c r="DK210" s="82"/>
      <c r="DL210" s="68"/>
      <c r="DM210" s="68"/>
      <c r="DN210" s="68"/>
      <c r="DO210" s="68"/>
      <c r="DP210" s="68"/>
    </row>
    <row r="211" spans="1:120" ht="15" customHeight="1" x14ac:dyDescent="0.25">
      <c r="A211" s="68"/>
      <c r="B211" s="69"/>
      <c r="C211" s="68"/>
      <c r="D211" s="68"/>
      <c r="E211" s="70" t="str">
        <f>IF(D211="","",VLOOKUP(D211,Denomination!$A$2:$B$50, 2, 0))</f>
        <v/>
      </c>
      <c r="F211" s="68"/>
      <c r="G211" s="71"/>
      <c r="H211" s="70" t="str">
        <f>IF(G211="","",VLOOKUP(G211,MCondition!$A$2:$B$50, 2, 0))</f>
        <v/>
      </c>
      <c r="I211" s="72"/>
      <c r="J211" s="71"/>
      <c r="K211" s="70" t="str">
        <f>IF(J211="","",VLOOKUP(J211,ICondition!$A$2:$B$50, 2, 0))</f>
        <v/>
      </c>
      <c r="L211" s="73"/>
      <c r="M211" s="73"/>
      <c r="N211" s="73"/>
      <c r="O211" s="73"/>
      <c r="P211" s="73"/>
      <c r="Q211" s="73"/>
      <c r="R211" s="78"/>
      <c r="S211" s="79" t="str">
        <f>IFERROR(VLOOKUP(R211,Material!$A$2:$B$59, 2, 0),"")</f>
        <v/>
      </c>
      <c r="T211" s="71"/>
      <c r="U211" s="79" t="str">
        <f>IFERROR(VLOOKUP(T211,Material!$A$2:$B$59, 2, 0),"")</f>
        <v/>
      </c>
      <c r="V211" s="71"/>
      <c r="W211" s="79" t="str">
        <f>IFERROR(VLOOKUP(V211,Material!$A$2:$B$59, 2, 0),"")</f>
        <v/>
      </c>
      <c r="X211" s="71"/>
      <c r="Y211" s="79" t="str">
        <f>IFERROR(VLOOKUP(X211,Material!$A$2:$B$59, 2, 0),"")</f>
        <v/>
      </c>
      <c r="Z211" s="71"/>
      <c r="AA211" s="79" t="str">
        <f>IFERROR(VLOOKUP(Z211,Material!$A$2:$B$59, 2, 0),"")</f>
        <v/>
      </c>
      <c r="AB211" s="74"/>
      <c r="AC211" s="75" t="e">
        <f t="shared" si="40"/>
        <v>#VALUE!</v>
      </c>
      <c r="AD211" s="75" t="e">
        <f t="shared" si="41"/>
        <v>#VALUE!</v>
      </c>
      <c r="AE211" s="75" t="e">
        <f t="shared" si="43"/>
        <v>#VALUE!</v>
      </c>
      <c r="AF211" s="75" t="e">
        <f t="shared" si="42"/>
        <v>#VALUE!</v>
      </c>
      <c r="AG211" s="75" t="e">
        <f t="shared" si="44"/>
        <v>#VALUE!</v>
      </c>
      <c r="AH211" s="75" t="e">
        <f t="shared" si="45"/>
        <v>#VALUE!</v>
      </c>
      <c r="AI211" s="75" t="e">
        <f t="shared" si="46"/>
        <v>#VALUE!</v>
      </c>
      <c r="AJ211" s="80" t="e">
        <f t="shared" si="47"/>
        <v>#VALUE!</v>
      </c>
      <c r="AK211" s="79" t="str">
        <f>(IFERROR(VLOOKUP(AB211,Categories!$A$2:$B$20,2,1),""))</f>
        <v/>
      </c>
      <c r="AL211" s="79" t="str">
        <f ca="1">IFERROR(VLOOKUP((HLOOKUP((VLOOKUP($AB211,Categories!$A$2:$F$20,3,1)), $AB$3:$AJ211, (ROW()-ROW($AB$3)+1), 0)), INDIRECT(VLOOKUP($AB211,Categories!$A$2:$F$20,6,1)),2,0),AK211)</f>
        <v/>
      </c>
      <c r="AM211" s="79" t="str">
        <f ca="1">IFERROR(VLOOKUP((HLOOKUP((VLOOKUP($AB211,Categories!$A$2:$F$20,4,1)),$AB$3:$AJ211,(ROW()-ROW($AB$3)+1),0)),INDIRECT(VLOOKUP($AB211,Categories!$A$2:$H$20,7,1)),2,0),"")</f>
        <v/>
      </c>
      <c r="AN211" s="79" t="str">
        <f ca="1">IFERROR(VLOOKUP((HLOOKUP((VLOOKUP($AB211,Categories!$A$2:$F$20,5,1)), $AB$3:$AJ211, (ROW()-ROW($AB$3)+1), 0)), INDIRECT(VLOOKUP($AB211,Categories!$A$2:$H$20,8,1)),2,0),"")</f>
        <v/>
      </c>
      <c r="AO211" s="79" t="str">
        <f t="shared" ca="1" si="48"/>
        <v/>
      </c>
      <c r="AP211" s="81"/>
      <c r="AQ211" s="70" t="str">
        <f>IFERROR(VLOOKUP(VALUE(MID(AP211,1,1)),AdditionalElements!$A$2:$B$50,2,0),"")</f>
        <v/>
      </c>
      <c r="AR211" s="70" t="str">
        <f>IFERROR(VLOOKUP(VALUE(MID(AP211,2,1)),AdditionalElements!$H$2:$I$50,2,0),"")</f>
        <v/>
      </c>
      <c r="AS211" s="70" t="str">
        <f>IFERROR(VLOOKUP(VALUE(MID(AP211,3,1)),AdditionalElements!$O$2:$P$50,2,0),"")</f>
        <v/>
      </c>
      <c r="AT211" s="70" t="str">
        <f>IFERROR(VLOOKUP(VALUE(MID(AP211,4,1)),AdditionalElements!$V$2:$W$50,2,0),"")</f>
        <v/>
      </c>
      <c r="AU211" s="71"/>
      <c r="AV211" s="79" t="str">
        <f>IFERROR(IF(VALUE(MID(AU211,1,1))=1, VLOOKUP(VALUE(MID(AU211,1,1)), TxtPanelShape!$A$2:$C$50, 3, 0), (IF(VALUE(MID(AU211,1,1))&gt;=7, VLOOKUP(VALUE(MID(AU211,1,1)), TxtPanelShape!$A$2:$C$50, 3, 0),VLOOKUP(VALUE(MID(AU211,1,2)),TxtPanelShape!$A$2:$C$50,3,0)))), "")</f>
        <v/>
      </c>
      <c r="AW211" s="79" t="str">
        <f>IFERROR(IF(VALUE(MID(AU211,1,1))=1, ", "&amp;VLOOKUP(VALUE(MID(AU211,2,1)), TxtPanelShape!$H$2:$I$50, 2, 0), IF(VALUE(MID(AU211,1,1))&gt;=7, ", "&amp;VLOOKUP(VALUE(MID(AU211,2,1)), TxtPanelShape!$H$2:$I$50, 2, 0),"")), "")</f>
        <v/>
      </c>
      <c r="AX211" s="79" t="str">
        <f>IFERROR(IF(VALUE(MID(AU211,1,1))=1, ", "&amp;VLOOKUP(VALUE(MID(AU211,3,1)), TxtPanelShape!$O$2:$P$50, 2, 0), IF(VALUE(MID(AU211,1,1))&gt;=7, ", "&amp;VLOOKUP(VALUE(MID(AU211,3,1)), TxtPanelShape!$O$2:$P$50, 2, 0),"")),"")</f>
        <v/>
      </c>
      <c r="AY211" s="79" t="str">
        <f>IFERROR("; "&amp;VLOOKUP(VALUE(MID(AU211,4,1)), TxtPanelShape!$V$2:$W$50,2,0),"")</f>
        <v/>
      </c>
      <c r="AZ211" s="79" t="str">
        <f t="shared" si="49"/>
        <v/>
      </c>
      <c r="BA211" s="71"/>
      <c r="BB211" s="79" t="str">
        <f>IFERROR(IF(VALUE(MID(BA211,1,1))=1, VLOOKUP(VALUE(MID(BA211,1,1)), TxtPanelShape!$A$2:$C$50, 3, 0), (IF(VALUE(MID(BA211,1,1))&gt;=7, VLOOKUP(VALUE(MID(BA211,1,1)), TxtPanelShape!$A$2:$C$50, 3, 0),VLOOKUP(VALUE(MID(BA211,1,2)),TxtPanelShape!$A$2:$C$50,3,0)))), "")</f>
        <v/>
      </c>
      <c r="BC211" s="79" t="str">
        <f>IFERROR(IF(VALUE(MID(BA211,1,1))=1, ", "&amp;VLOOKUP(VALUE(MID(BA211,2,1)), TxtPanelShape!$H$2:$I$50, 2, 0), IF(VALUE(MID(BA211,1,1))&gt;=7, ", "&amp;VLOOKUP(VALUE(MID(BA211,2,1)), TxtPanelShape!$H$2:$I$50, 2, 0),"")), "")</f>
        <v/>
      </c>
      <c r="BD211" s="79" t="str">
        <f>IFERROR(IF(VALUE(MID(BA211,1,1))=1, ", "&amp;VLOOKUP(VALUE(MID(BA211,3,1)), TxtPanelShape!$O$2:$P$50, 2, 0), IF(VALUE(MID(BA211,1,1))&gt;=7, ", "&amp;VLOOKUP(VALUE(MID(BA211,3,1)), TxtPanelShape!$O$2:$P$50, 2, 0),"")),"")</f>
        <v/>
      </c>
      <c r="BE211" s="79" t="str">
        <f>IFERROR("; "&amp;VLOOKUP(VALUE(MID(BA211,4,1)), TxtPanelShape!$V$2:$W$50,2,0),"")</f>
        <v/>
      </c>
      <c r="BF211" s="79" t="str">
        <f t="shared" si="50"/>
        <v/>
      </c>
      <c r="BG211" s="71"/>
      <c r="BH211" s="79" t="str">
        <f>IFERROR(VLOOKUP(BG211, TxtPanelDefinition!$A$2:$B$50, 2, 0),"")</f>
        <v/>
      </c>
      <c r="BI211" s="71"/>
      <c r="BJ211" s="79" t="str">
        <f>IFERROR(VLOOKUP(BI211, TxtPanelDefinition!$A$2:$B$50, 2, 0),"")</f>
        <v/>
      </c>
      <c r="BK211" s="71"/>
      <c r="BL211" s="79" t="str">
        <f>IFERROR(VLOOKUP(BK211, InscrTechniques!$A$2:$B$50, 2, 0),"")</f>
        <v/>
      </c>
      <c r="BM211" s="71"/>
      <c r="BN211" s="79" t="str">
        <f>IFERROR(VLOOKUP(BM211, InscrTechniques!$A$2:$B$50, 2, 0),"")</f>
        <v/>
      </c>
      <c r="BO211" s="71"/>
      <c r="BP211" s="79" t="str">
        <f>IFERROR(VLOOKUP(BO211, InscrTechniques!$A$2:$B$50, 2, 0),"")</f>
        <v/>
      </c>
      <c r="BQ211" s="71"/>
      <c r="BR211" s="79" t="str">
        <f>IFERROR(VLOOKUP(BQ211, InscrTechniques!$A$2:$B$50, 2, 0),"")</f>
        <v/>
      </c>
      <c r="BS211" s="71"/>
      <c r="BT211" s="79" t="str">
        <f>IFERROR(VLOOKUP(BS211, InscrTechniques!$A$2:$B$50, 2, 0),"")</f>
        <v/>
      </c>
      <c r="BU211" s="71"/>
      <c r="BV211" s="79" t="str">
        <f>IFERROR(VLOOKUP(BU211, InscrTechniques!$A$2:$B$50, 2, 0),"")</f>
        <v/>
      </c>
      <c r="BW211" s="125"/>
      <c r="BX211" s="79" t="str">
        <f>IFERROR(VLOOKUP(BW211, InscrTechniques!$A$2:$B$50, 2, 0),"")</f>
        <v/>
      </c>
      <c r="BY211" s="125"/>
      <c r="BZ211" s="79" t="str">
        <f>IFERROR(VLOOKUP(BY211, InscrTechniques!$A$2:$B$50, 2, 0),"")</f>
        <v/>
      </c>
      <c r="CA211" s="74"/>
      <c r="CB211" s="114" t="str">
        <f>IFERROR(VLOOKUP(CA211, LetterStyle!$A$2:$B$50, 2, 0),"")</f>
        <v/>
      </c>
      <c r="CC211" s="74"/>
      <c r="CD211" s="114" t="str">
        <f>IFERROR(VLOOKUP(CC211, LetterStyle!$A$2:$B$50, 2, 0),"")</f>
        <v/>
      </c>
      <c r="CE211" s="74"/>
      <c r="CF211" s="114" t="str">
        <f>IFERROR(VLOOKUP(CE211, LetterStyle!$A$2:$B$50, 2, 0),"")</f>
        <v/>
      </c>
      <c r="CG211" s="74"/>
      <c r="CH211" s="79" t="str">
        <f>IFERROR(VLOOKUP(CG211, LetterStyle!$A$2:$B$50, 2, 0),"")</f>
        <v/>
      </c>
      <c r="CI211" s="71"/>
      <c r="CJ211" s="79" t="str">
        <f>IFERROR(VLOOKUP(CI211, DecMotifs!$A$1:$B$306, 2, 0),"")</f>
        <v/>
      </c>
      <c r="CK211" s="71"/>
      <c r="CL211" s="79" t="str">
        <f>IFERROR(VLOOKUP(CK211, DecMotifs!$A$1:$B$306, 2, 0),"")</f>
        <v/>
      </c>
      <c r="CM211" s="71"/>
      <c r="CN211" s="79" t="str">
        <f>IFERROR(VLOOKUP(CM211, DecMotifs!$A$1:$B$306, 2, 0),"")</f>
        <v/>
      </c>
      <c r="CO211" s="71"/>
      <c r="CP211" s="79" t="str">
        <f>IFERROR(VLOOKUP(CO211, MarginalDec!$A$2:$B$253, 2, 0),"")</f>
        <v/>
      </c>
      <c r="CQ211" s="71"/>
      <c r="CR211" s="79" t="str">
        <f>IFERROR(VLOOKUP(CQ211, MarginalDec!$A$2:$B$253, 2, 0),"")</f>
        <v/>
      </c>
      <c r="CS211" s="71"/>
      <c r="CT211" s="79" t="str">
        <f>IFERROR(VLOOKUP(CS211, MarginalDec!$A$2:$B$253, 2, 0),"")</f>
        <v/>
      </c>
      <c r="CU211" s="71"/>
      <c r="CV211" s="79" t="str">
        <f>IF(ISBLANK(CU211),"", IFERROR(VLOOKUP(CU211, Tooling!$A$2:$B$252, 2, 0),""))</f>
        <v/>
      </c>
      <c r="CW211" s="71"/>
      <c r="CX211" s="79" t="str">
        <f>IF(ISBLANK(CW211),"", IFERROR(VLOOKUP(CW211, Tooling!$A$2:$B$252, 2, 0),""))</f>
        <v/>
      </c>
      <c r="CY211" s="71"/>
      <c r="CZ211" s="79" t="str">
        <f>IF(ISBLANK(CY211),"", IFERROR(VLOOKUP(CY211, Repairs!$A$2:$B$252, 2, 0),""))</f>
        <v/>
      </c>
      <c r="DA211" s="77"/>
      <c r="DB211" s="71"/>
      <c r="DC211" s="79" t="str">
        <f>IFERROR(VLOOKUP(DB211, DatingReason!$A$2:$B$252, 2, 0),"")</f>
        <v/>
      </c>
      <c r="DD211" s="123" t="str">
        <f t="shared" si="51"/>
        <v/>
      </c>
      <c r="DF211" s="119" t="str">
        <f t="array" ref="DF211">IF(AND($B211&lt;&gt;"", $DE211&lt;&gt;"", $DE211&lt;&gt;"No"),MAX(IF($B211=PEOPLE!$B$4:$B$1000, PEOPLE!$Q$4:$Q$1000,""))+100,"")</f>
        <v/>
      </c>
      <c r="DG211" s="68"/>
      <c r="DH211" s="76">
        <f>COUNTIF(PEOPLE!B:B, MEMORIALS!B211)</f>
        <v>0</v>
      </c>
      <c r="DI211" s="82"/>
      <c r="DJ211" s="82"/>
      <c r="DK211" s="82"/>
      <c r="DL211" s="68"/>
      <c r="DM211" s="68"/>
      <c r="DN211" s="68"/>
      <c r="DO211" s="68"/>
      <c r="DP211" s="68"/>
    </row>
    <row r="212" spans="1:120" ht="15" customHeight="1" x14ac:dyDescent="0.25">
      <c r="A212" s="68"/>
      <c r="B212" s="69"/>
      <c r="C212" s="68"/>
      <c r="D212" s="68"/>
      <c r="E212" s="70" t="str">
        <f>IF(D212="","",VLOOKUP(D212,Denomination!$A$2:$B$50, 2, 0))</f>
        <v/>
      </c>
      <c r="F212" s="68"/>
      <c r="G212" s="71"/>
      <c r="H212" s="70" t="str">
        <f>IF(G212="","",VLOOKUP(G212,MCondition!$A$2:$B$50, 2, 0))</f>
        <v/>
      </c>
      <c r="I212" s="72"/>
      <c r="J212" s="71"/>
      <c r="K212" s="70" t="str">
        <f>IF(J212="","",VLOOKUP(J212,ICondition!$A$2:$B$50, 2, 0))</f>
        <v/>
      </c>
      <c r="L212" s="73"/>
      <c r="M212" s="73"/>
      <c r="N212" s="73"/>
      <c r="O212" s="73"/>
      <c r="P212" s="73"/>
      <c r="Q212" s="73"/>
      <c r="R212" s="78"/>
      <c r="S212" s="79" t="str">
        <f>IFERROR(VLOOKUP(R212,Material!$A$2:$B$59, 2, 0),"")</f>
        <v/>
      </c>
      <c r="T212" s="71"/>
      <c r="U212" s="79" t="str">
        <f>IFERROR(VLOOKUP(T212,Material!$A$2:$B$59, 2, 0),"")</f>
        <v/>
      </c>
      <c r="V212" s="71"/>
      <c r="W212" s="79" t="str">
        <f>IFERROR(VLOOKUP(V212,Material!$A$2:$B$59, 2, 0),"")</f>
        <v/>
      </c>
      <c r="X212" s="71"/>
      <c r="Y212" s="79" t="str">
        <f>IFERROR(VLOOKUP(X212,Material!$A$2:$B$59, 2, 0),"")</f>
        <v/>
      </c>
      <c r="Z212" s="71"/>
      <c r="AA212" s="79" t="str">
        <f>IFERROR(VLOOKUP(Z212,Material!$A$2:$B$59, 2, 0),"")</f>
        <v/>
      </c>
      <c r="AB212" s="74"/>
      <c r="AC212" s="75" t="e">
        <f t="shared" si="40"/>
        <v>#VALUE!</v>
      </c>
      <c r="AD212" s="75" t="e">
        <f t="shared" si="41"/>
        <v>#VALUE!</v>
      </c>
      <c r="AE212" s="75" t="e">
        <f t="shared" si="43"/>
        <v>#VALUE!</v>
      </c>
      <c r="AF212" s="75" t="e">
        <f t="shared" si="42"/>
        <v>#VALUE!</v>
      </c>
      <c r="AG212" s="75" t="e">
        <f t="shared" si="44"/>
        <v>#VALUE!</v>
      </c>
      <c r="AH212" s="75" t="e">
        <f t="shared" si="45"/>
        <v>#VALUE!</v>
      </c>
      <c r="AI212" s="75" t="e">
        <f t="shared" si="46"/>
        <v>#VALUE!</v>
      </c>
      <c r="AJ212" s="80" t="e">
        <f t="shared" si="47"/>
        <v>#VALUE!</v>
      </c>
      <c r="AK212" s="79" t="str">
        <f>(IFERROR(VLOOKUP(AB212,Categories!$A$2:$B$20,2,1),""))</f>
        <v/>
      </c>
      <c r="AL212" s="79" t="str">
        <f ca="1">IFERROR(VLOOKUP((HLOOKUP((VLOOKUP($AB212,Categories!$A$2:$F$20,3,1)), $AB$3:$AJ212, (ROW()-ROW($AB$3)+1), 0)), INDIRECT(VLOOKUP($AB212,Categories!$A$2:$F$20,6,1)),2,0),AK212)</f>
        <v/>
      </c>
      <c r="AM212" s="79" t="str">
        <f ca="1">IFERROR(VLOOKUP((HLOOKUP((VLOOKUP($AB212,Categories!$A$2:$F$20,4,1)),$AB$3:$AJ212,(ROW()-ROW($AB$3)+1),0)),INDIRECT(VLOOKUP($AB212,Categories!$A$2:$H$20,7,1)),2,0),"")</f>
        <v/>
      </c>
      <c r="AN212" s="79" t="str">
        <f ca="1">IFERROR(VLOOKUP((HLOOKUP((VLOOKUP($AB212,Categories!$A$2:$F$20,5,1)), $AB$3:$AJ212, (ROW()-ROW($AB$3)+1), 0)), INDIRECT(VLOOKUP($AB212,Categories!$A$2:$H$20,8,1)),2,0),"")</f>
        <v/>
      </c>
      <c r="AO212" s="79" t="str">
        <f t="shared" ca="1" si="48"/>
        <v/>
      </c>
      <c r="AP212" s="81"/>
      <c r="AQ212" s="70" t="str">
        <f>IFERROR(VLOOKUP(VALUE(MID(AP212,1,1)),AdditionalElements!$A$2:$B$50,2,0),"")</f>
        <v/>
      </c>
      <c r="AR212" s="70" t="str">
        <f>IFERROR(VLOOKUP(VALUE(MID(AP212,2,1)),AdditionalElements!$H$2:$I$50,2,0),"")</f>
        <v/>
      </c>
      <c r="AS212" s="70" t="str">
        <f>IFERROR(VLOOKUP(VALUE(MID(AP212,3,1)),AdditionalElements!$O$2:$P$50,2,0),"")</f>
        <v/>
      </c>
      <c r="AT212" s="70" t="str">
        <f>IFERROR(VLOOKUP(VALUE(MID(AP212,4,1)),AdditionalElements!$V$2:$W$50,2,0),"")</f>
        <v/>
      </c>
      <c r="AU212" s="71"/>
      <c r="AV212" s="79" t="str">
        <f>IFERROR(IF(VALUE(MID(AU212,1,1))=1, VLOOKUP(VALUE(MID(AU212,1,1)), TxtPanelShape!$A$2:$C$50, 3, 0), (IF(VALUE(MID(AU212,1,1))&gt;=7, VLOOKUP(VALUE(MID(AU212,1,1)), TxtPanelShape!$A$2:$C$50, 3, 0),VLOOKUP(VALUE(MID(AU212,1,2)),TxtPanelShape!$A$2:$C$50,3,0)))), "")</f>
        <v/>
      </c>
      <c r="AW212" s="79" t="str">
        <f>IFERROR(IF(VALUE(MID(AU212,1,1))=1, ", "&amp;VLOOKUP(VALUE(MID(AU212,2,1)), TxtPanelShape!$H$2:$I$50, 2, 0), IF(VALUE(MID(AU212,1,1))&gt;=7, ", "&amp;VLOOKUP(VALUE(MID(AU212,2,1)), TxtPanelShape!$H$2:$I$50, 2, 0),"")), "")</f>
        <v/>
      </c>
      <c r="AX212" s="79" t="str">
        <f>IFERROR(IF(VALUE(MID(AU212,1,1))=1, ", "&amp;VLOOKUP(VALUE(MID(AU212,3,1)), TxtPanelShape!$O$2:$P$50, 2, 0), IF(VALUE(MID(AU212,1,1))&gt;=7, ", "&amp;VLOOKUP(VALUE(MID(AU212,3,1)), TxtPanelShape!$O$2:$P$50, 2, 0),"")),"")</f>
        <v/>
      </c>
      <c r="AY212" s="79" t="str">
        <f>IFERROR("; "&amp;VLOOKUP(VALUE(MID(AU212,4,1)), TxtPanelShape!$V$2:$W$50,2,0),"")</f>
        <v/>
      </c>
      <c r="AZ212" s="79" t="str">
        <f t="shared" si="49"/>
        <v/>
      </c>
      <c r="BA212" s="71"/>
      <c r="BB212" s="79" t="str">
        <f>IFERROR(IF(VALUE(MID(BA212,1,1))=1, VLOOKUP(VALUE(MID(BA212,1,1)), TxtPanelShape!$A$2:$C$50, 3, 0), (IF(VALUE(MID(BA212,1,1))&gt;=7, VLOOKUP(VALUE(MID(BA212,1,1)), TxtPanelShape!$A$2:$C$50, 3, 0),VLOOKUP(VALUE(MID(BA212,1,2)),TxtPanelShape!$A$2:$C$50,3,0)))), "")</f>
        <v/>
      </c>
      <c r="BC212" s="79" t="str">
        <f>IFERROR(IF(VALUE(MID(BA212,1,1))=1, ", "&amp;VLOOKUP(VALUE(MID(BA212,2,1)), TxtPanelShape!$H$2:$I$50, 2, 0), IF(VALUE(MID(BA212,1,1))&gt;=7, ", "&amp;VLOOKUP(VALUE(MID(BA212,2,1)), TxtPanelShape!$H$2:$I$50, 2, 0),"")), "")</f>
        <v/>
      </c>
      <c r="BD212" s="79" t="str">
        <f>IFERROR(IF(VALUE(MID(BA212,1,1))=1, ", "&amp;VLOOKUP(VALUE(MID(BA212,3,1)), TxtPanelShape!$O$2:$P$50, 2, 0), IF(VALUE(MID(BA212,1,1))&gt;=7, ", "&amp;VLOOKUP(VALUE(MID(BA212,3,1)), TxtPanelShape!$O$2:$P$50, 2, 0),"")),"")</f>
        <v/>
      </c>
      <c r="BE212" s="79" t="str">
        <f>IFERROR("; "&amp;VLOOKUP(VALUE(MID(BA212,4,1)), TxtPanelShape!$V$2:$W$50,2,0),"")</f>
        <v/>
      </c>
      <c r="BF212" s="79" t="str">
        <f t="shared" si="50"/>
        <v/>
      </c>
      <c r="BG212" s="71"/>
      <c r="BH212" s="79" t="str">
        <f>IFERROR(VLOOKUP(BG212, TxtPanelDefinition!$A$2:$B$50, 2, 0),"")</f>
        <v/>
      </c>
      <c r="BI212" s="71"/>
      <c r="BJ212" s="79" t="str">
        <f>IFERROR(VLOOKUP(BI212, TxtPanelDefinition!$A$2:$B$50, 2, 0),"")</f>
        <v/>
      </c>
      <c r="BK212" s="71"/>
      <c r="BL212" s="79" t="str">
        <f>IFERROR(VLOOKUP(BK212, InscrTechniques!$A$2:$B$50, 2, 0),"")</f>
        <v/>
      </c>
      <c r="BM212" s="71"/>
      <c r="BN212" s="79" t="str">
        <f>IFERROR(VLOOKUP(BM212, InscrTechniques!$A$2:$B$50, 2, 0),"")</f>
        <v/>
      </c>
      <c r="BO212" s="71"/>
      <c r="BP212" s="79" t="str">
        <f>IFERROR(VLOOKUP(BO212, InscrTechniques!$A$2:$B$50, 2, 0),"")</f>
        <v/>
      </c>
      <c r="BQ212" s="71"/>
      <c r="BR212" s="79" t="str">
        <f>IFERROR(VLOOKUP(BQ212, InscrTechniques!$A$2:$B$50, 2, 0),"")</f>
        <v/>
      </c>
      <c r="BS212" s="71"/>
      <c r="BT212" s="79" t="str">
        <f>IFERROR(VLOOKUP(BS212, InscrTechniques!$A$2:$B$50, 2, 0),"")</f>
        <v/>
      </c>
      <c r="BU212" s="71"/>
      <c r="BV212" s="79" t="str">
        <f>IFERROR(VLOOKUP(BU212, InscrTechniques!$A$2:$B$50, 2, 0),"")</f>
        <v/>
      </c>
      <c r="BW212" s="125"/>
      <c r="BX212" s="79" t="str">
        <f>IFERROR(VLOOKUP(BW212, InscrTechniques!$A$2:$B$50, 2, 0),"")</f>
        <v/>
      </c>
      <c r="BY212" s="125"/>
      <c r="BZ212" s="79" t="str">
        <f>IFERROR(VLOOKUP(BY212, InscrTechniques!$A$2:$B$50, 2, 0),"")</f>
        <v/>
      </c>
      <c r="CA212" s="74"/>
      <c r="CB212" s="114" t="str">
        <f>IFERROR(VLOOKUP(CA212, LetterStyle!$A$2:$B$50, 2, 0),"")</f>
        <v/>
      </c>
      <c r="CC212" s="74"/>
      <c r="CD212" s="114" t="str">
        <f>IFERROR(VLOOKUP(CC212, LetterStyle!$A$2:$B$50, 2, 0),"")</f>
        <v/>
      </c>
      <c r="CE212" s="74"/>
      <c r="CF212" s="114" t="str">
        <f>IFERROR(VLOOKUP(CE212, LetterStyle!$A$2:$B$50, 2, 0),"")</f>
        <v/>
      </c>
      <c r="CG212" s="74"/>
      <c r="CH212" s="79" t="str">
        <f>IFERROR(VLOOKUP(CG212, LetterStyle!$A$2:$B$50, 2, 0),"")</f>
        <v/>
      </c>
      <c r="CI212" s="71"/>
      <c r="CJ212" s="79" t="str">
        <f>IFERROR(VLOOKUP(CI212, DecMotifs!$A$1:$B$306, 2, 0),"")</f>
        <v/>
      </c>
      <c r="CK212" s="71"/>
      <c r="CL212" s="79" t="str">
        <f>IFERROR(VLOOKUP(CK212, DecMotifs!$A$1:$B$306, 2, 0),"")</f>
        <v/>
      </c>
      <c r="CM212" s="71"/>
      <c r="CN212" s="79" t="str">
        <f>IFERROR(VLOOKUP(CM212, DecMotifs!$A$1:$B$306, 2, 0),"")</f>
        <v/>
      </c>
      <c r="CO212" s="71"/>
      <c r="CP212" s="79" t="str">
        <f>IFERROR(VLOOKUP(CO212, MarginalDec!$A$2:$B$253, 2, 0),"")</f>
        <v/>
      </c>
      <c r="CQ212" s="71"/>
      <c r="CR212" s="79" t="str">
        <f>IFERROR(VLOOKUP(CQ212, MarginalDec!$A$2:$B$253, 2, 0),"")</f>
        <v/>
      </c>
      <c r="CS212" s="71"/>
      <c r="CT212" s="79" t="str">
        <f>IFERROR(VLOOKUP(CS212, MarginalDec!$A$2:$B$253, 2, 0),"")</f>
        <v/>
      </c>
      <c r="CU212" s="71"/>
      <c r="CV212" s="79" t="str">
        <f>IF(ISBLANK(CU212),"", IFERROR(VLOOKUP(CU212, Tooling!$A$2:$B$252, 2, 0),""))</f>
        <v/>
      </c>
      <c r="CW212" s="71"/>
      <c r="CX212" s="79" t="str">
        <f>IF(ISBLANK(CW212),"", IFERROR(VLOOKUP(CW212, Tooling!$A$2:$B$252, 2, 0),""))</f>
        <v/>
      </c>
      <c r="CY212" s="71"/>
      <c r="CZ212" s="79" t="str">
        <f>IF(ISBLANK(CY212),"", IFERROR(VLOOKUP(CY212, Repairs!$A$2:$B$252, 2, 0),""))</f>
        <v/>
      </c>
      <c r="DA212" s="77"/>
      <c r="DB212" s="71"/>
      <c r="DC212" s="79" t="str">
        <f>IFERROR(VLOOKUP(DB212, DatingReason!$A$2:$B$252, 2, 0),"")</f>
        <v/>
      </c>
      <c r="DD212" s="123" t="str">
        <f t="shared" si="51"/>
        <v/>
      </c>
      <c r="DF212" s="119" t="str">
        <f t="array" ref="DF212">IF(AND($B212&lt;&gt;"", $DE212&lt;&gt;"", $DE212&lt;&gt;"No"),MAX(IF($B212=PEOPLE!$B$4:$B$1000, PEOPLE!$Q$4:$Q$1000,""))+100,"")</f>
        <v/>
      </c>
      <c r="DG212" s="68"/>
      <c r="DH212" s="76">
        <f>COUNTIF(PEOPLE!B:B, MEMORIALS!B212)</f>
        <v>0</v>
      </c>
      <c r="DI212" s="82"/>
      <c r="DJ212" s="82"/>
      <c r="DK212" s="82"/>
      <c r="DL212" s="68"/>
      <c r="DM212" s="68"/>
      <c r="DN212" s="68"/>
      <c r="DO212" s="68"/>
      <c r="DP212" s="68"/>
    </row>
    <row r="213" spans="1:120" ht="15" customHeight="1" x14ac:dyDescent="0.25">
      <c r="A213" s="68"/>
      <c r="B213" s="69"/>
      <c r="C213" s="68"/>
      <c r="D213" s="68"/>
      <c r="E213" s="70" t="str">
        <f>IF(D213="","",VLOOKUP(D213,Denomination!$A$2:$B$50, 2, 0))</f>
        <v/>
      </c>
      <c r="F213" s="68"/>
      <c r="G213" s="71"/>
      <c r="H213" s="70" t="str">
        <f>IF(G213="","",VLOOKUP(G213,MCondition!$A$2:$B$50, 2, 0))</f>
        <v/>
      </c>
      <c r="I213" s="72"/>
      <c r="J213" s="71"/>
      <c r="K213" s="70" t="str">
        <f>IF(J213="","",VLOOKUP(J213,ICondition!$A$2:$B$50, 2, 0))</f>
        <v/>
      </c>
      <c r="L213" s="73"/>
      <c r="M213" s="73"/>
      <c r="N213" s="73"/>
      <c r="O213" s="73"/>
      <c r="P213" s="73"/>
      <c r="Q213" s="73"/>
      <c r="R213" s="78"/>
      <c r="S213" s="79" t="str">
        <f>IFERROR(VLOOKUP(R213,Material!$A$2:$B$59, 2, 0),"")</f>
        <v/>
      </c>
      <c r="T213" s="71"/>
      <c r="U213" s="79" t="str">
        <f>IFERROR(VLOOKUP(T213,Material!$A$2:$B$59, 2, 0),"")</f>
        <v/>
      </c>
      <c r="V213" s="71"/>
      <c r="W213" s="79" t="str">
        <f>IFERROR(VLOOKUP(V213,Material!$A$2:$B$59, 2, 0),"")</f>
        <v/>
      </c>
      <c r="X213" s="71"/>
      <c r="Y213" s="79" t="str">
        <f>IFERROR(VLOOKUP(X213,Material!$A$2:$B$59, 2, 0),"")</f>
        <v/>
      </c>
      <c r="Z213" s="71"/>
      <c r="AA213" s="79" t="str">
        <f>IFERROR(VLOOKUP(Z213,Material!$A$2:$B$59, 2, 0),"")</f>
        <v/>
      </c>
      <c r="AB213" s="74"/>
      <c r="AC213" s="75" t="e">
        <f t="shared" si="40"/>
        <v>#VALUE!</v>
      </c>
      <c r="AD213" s="75" t="e">
        <f t="shared" si="41"/>
        <v>#VALUE!</v>
      </c>
      <c r="AE213" s="75" t="e">
        <f t="shared" si="43"/>
        <v>#VALUE!</v>
      </c>
      <c r="AF213" s="75" t="e">
        <f t="shared" si="42"/>
        <v>#VALUE!</v>
      </c>
      <c r="AG213" s="75" t="e">
        <f t="shared" si="44"/>
        <v>#VALUE!</v>
      </c>
      <c r="AH213" s="75" t="e">
        <f t="shared" si="45"/>
        <v>#VALUE!</v>
      </c>
      <c r="AI213" s="75" t="e">
        <f t="shared" si="46"/>
        <v>#VALUE!</v>
      </c>
      <c r="AJ213" s="80" t="e">
        <f t="shared" si="47"/>
        <v>#VALUE!</v>
      </c>
      <c r="AK213" s="79" t="str">
        <f>(IFERROR(VLOOKUP(AB213,Categories!$A$2:$B$20,2,1),""))</f>
        <v/>
      </c>
      <c r="AL213" s="79" t="str">
        <f ca="1">IFERROR(VLOOKUP((HLOOKUP((VLOOKUP($AB213,Categories!$A$2:$F$20,3,1)), $AB$3:$AJ213, (ROW()-ROW($AB$3)+1), 0)), INDIRECT(VLOOKUP($AB213,Categories!$A$2:$F$20,6,1)),2,0),AK213)</f>
        <v/>
      </c>
      <c r="AM213" s="79" t="str">
        <f ca="1">IFERROR(VLOOKUP((HLOOKUP((VLOOKUP($AB213,Categories!$A$2:$F$20,4,1)),$AB$3:$AJ213,(ROW()-ROW($AB$3)+1),0)),INDIRECT(VLOOKUP($AB213,Categories!$A$2:$H$20,7,1)),2,0),"")</f>
        <v/>
      </c>
      <c r="AN213" s="79" t="str">
        <f ca="1">IFERROR(VLOOKUP((HLOOKUP((VLOOKUP($AB213,Categories!$A$2:$F$20,5,1)), $AB$3:$AJ213, (ROW()-ROW($AB$3)+1), 0)), INDIRECT(VLOOKUP($AB213,Categories!$A$2:$H$20,8,1)),2,0),"")</f>
        <v/>
      </c>
      <c r="AO213" s="79" t="str">
        <f t="shared" ca="1" si="48"/>
        <v/>
      </c>
      <c r="AP213" s="81"/>
      <c r="AQ213" s="70" t="str">
        <f>IFERROR(VLOOKUP(VALUE(MID(AP213,1,1)),AdditionalElements!$A$2:$B$50,2,0),"")</f>
        <v/>
      </c>
      <c r="AR213" s="70" t="str">
        <f>IFERROR(VLOOKUP(VALUE(MID(AP213,2,1)),AdditionalElements!$H$2:$I$50,2,0),"")</f>
        <v/>
      </c>
      <c r="AS213" s="70" t="str">
        <f>IFERROR(VLOOKUP(VALUE(MID(AP213,3,1)),AdditionalElements!$O$2:$P$50,2,0),"")</f>
        <v/>
      </c>
      <c r="AT213" s="70" t="str">
        <f>IFERROR(VLOOKUP(VALUE(MID(AP213,4,1)),AdditionalElements!$V$2:$W$50,2,0),"")</f>
        <v/>
      </c>
      <c r="AU213" s="71"/>
      <c r="AV213" s="79" t="str">
        <f>IFERROR(IF(VALUE(MID(AU213,1,1))=1, VLOOKUP(VALUE(MID(AU213,1,1)), TxtPanelShape!$A$2:$C$50, 3, 0), (IF(VALUE(MID(AU213,1,1))&gt;=7, VLOOKUP(VALUE(MID(AU213,1,1)), TxtPanelShape!$A$2:$C$50, 3, 0),VLOOKUP(VALUE(MID(AU213,1,2)),TxtPanelShape!$A$2:$C$50,3,0)))), "")</f>
        <v/>
      </c>
      <c r="AW213" s="79" t="str">
        <f>IFERROR(IF(VALUE(MID(AU213,1,1))=1, ", "&amp;VLOOKUP(VALUE(MID(AU213,2,1)), TxtPanelShape!$H$2:$I$50, 2, 0), IF(VALUE(MID(AU213,1,1))&gt;=7, ", "&amp;VLOOKUP(VALUE(MID(AU213,2,1)), TxtPanelShape!$H$2:$I$50, 2, 0),"")), "")</f>
        <v/>
      </c>
      <c r="AX213" s="79" t="str">
        <f>IFERROR(IF(VALUE(MID(AU213,1,1))=1, ", "&amp;VLOOKUP(VALUE(MID(AU213,3,1)), TxtPanelShape!$O$2:$P$50, 2, 0), IF(VALUE(MID(AU213,1,1))&gt;=7, ", "&amp;VLOOKUP(VALUE(MID(AU213,3,1)), TxtPanelShape!$O$2:$P$50, 2, 0),"")),"")</f>
        <v/>
      </c>
      <c r="AY213" s="79" t="str">
        <f>IFERROR("; "&amp;VLOOKUP(VALUE(MID(AU213,4,1)), TxtPanelShape!$V$2:$W$50,2,0),"")</f>
        <v/>
      </c>
      <c r="AZ213" s="79" t="str">
        <f t="shared" si="49"/>
        <v/>
      </c>
      <c r="BA213" s="71"/>
      <c r="BB213" s="79" t="str">
        <f>IFERROR(IF(VALUE(MID(BA213,1,1))=1, VLOOKUP(VALUE(MID(BA213,1,1)), TxtPanelShape!$A$2:$C$50, 3, 0), (IF(VALUE(MID(BA213,1,1))&gt;=7, VLOOKUP(VALUE(MID(BA213,1,1)), TxtPanelShape!$A$2:$C$50, 3, 0),VLOOKUP(VALUE(MID(BA213,1,2)),TxtPanelShape!$A$2:$C$50,3,0)))), "")</f>
        <v/>
      </c>
      <c r="BC213" s="79" t="str">
        <f>IFERROR(IF(VALUE(MID(BA213,1,1))=1, ", "&amp;VLOOKUP(VALUE(MID(BA213,2,1)), TxtPanelShape!$H$2:$I$50, 2, 0), IF(VALUE(MID(BA213,1,1))&gt;=7, ", "&amp;VLOOKUP(VALUE(MID(BA213,2,1)), TxtPanelShape!$H$2:$I$50, 2, 0),"")), "")</f>
        <v/>
      </c>
      <c r="BD213" s="79" t="str">
        <f>IFERROR(IF(VALUE(MID(BA213,1,1))=1, ", "&amp;VLOOKUP(VALUE(MID(BA213,3,1)), TxtPanelShape!$O$2:$P$50, 2, 0), IF(VALUE(MID(BA213,1,1))&gt;=7, ", "&amp;VLOOKUP(VALUE(MID(BA213,3,1)), TxtPanelShape!$O$2:$P$50, 2, 0),"")),"")</f>
        <v/>
      </c>
      <c r="BE213" s="79" t="str">
        <f>IFERROR("; "&amp;VLOOKUP(VALUE(MID(BA213,4,1)), TxtPanelShape!$V$2:$W$50,2,0),"")</f>
        <v/>
      </c>
      <c r="BF213" s="79" t="str">
        <f t="shared" si="50"/>
        <v/>
      </c>
      <c r="BG213" s="71"/>
      <c r="BH213" s="79" t="str">
        <f>IFERROR(VLOOKUP(BG213, TxtPanelDefinition!$A$2:$B$50, 2, 0),"")</f>
        <v/>
      </c>
      <c r="BI213" s="71"/>
      <c r="BJ213" s="79" t="str">
        <f>IFERROR(VLOOKUP(BI213, TxtPanelDefinition!$A$2:$B$50, 2, 0),"")</f>
        <v/>
      </c>
      <c r="BK213" s="71"/>
      <c r="BL213" s="79" t="str">
        <f>IFERROR(VLOOKUP(BK213, InscrTechniques!$A$2:$B$50, 2, 0),"")</f>
        <v/>
      </c>
      <c r="BM213" s="71"/>
      <c r="BN213" s="79" t="str">
        <f>IFERROR(VLOOKUP(BM213, InscrTechniques!$A$2:$B$50, 2, 0),"")</f>
        <v/>
      </c>
      <c r="BO213" s="71"/>
      <c r="BP213" s="79" t="str">
        <f>IFERROR(VLOOKUP(BO213, InscrTechniques!$A$2:$B$50, 2, 0),"")</f>
        <v/>
      </c>
      <c r="BQ213" s="71"/>
      <c r="BR213" s="79" t="str">
        <f>IFERROR(VLOOKUP(BQ213, InscrTechniques!$A$2:$B$50, 2, 0),"")</f>
        <v/>
      </c>
      <c r="BS213" s="71"/>
      <c r="BT213" s="79" t="str">
        <f>IFERROR(VLOOKUP(BS213, InscrTechniques!$A$2:$B$50, 2, 0),"")</f>
        <v/>
      </c>
      <c r="BU213" s="71"/>
      <c r="BV213" s="79" t="str">
        <f>IFERROR(VLOOKUP(BU213, InscrTechniques!$A$2:$B$50, 2, 0),"")</f>
        <v/>
      </c>
      <c r="BW213" s="125"/>
      <c r="BX213" s="79" t="str">
        <f>IFERROR(VLOOKUP(BW213, InscrTechniques!$A$2:$B$50, 2, 0),"")</f>
        <v/>
      </c>
      <c r="BY213" s="125"/>
      <c r="BZ213" s="79" t="str">
        <f>IFERROR(VLOOKUP(BY213, InscrTechniques!$A$2:$B$50, 2, 0),"")</f>
        <v/>
      </c>
      <c r="CA213" s="74"/>
      <c r="CB213" s="114" t="str">
        <f>IFERROR(VLOOKUP(CA213, LetterStyle!$A$2:$B$50, 2, 0),"")</f>
        <v/>
      </c>
      <c r="CC213" s="74"/>
      <c r="CD213" s="114" t="str">
        <f>IFERROR(VLOOKUP(CC213, LetterStyle!$A$2:$B$50, 2, 0),"")</f>
        <v/>
      </c>
      <c r="CE213" s="74"/>
      <c r="CF213" s="114" t="str">
        <f>IFERROR(VLOOKUP(CE213, LetterStyle!$A$2:$B$50, 2, 0),"")</f>
        <v/>
      </c>
      <c r="CG213" s="74"/>
      <c r="CH213" s="79" t="str">
        <f>IFERROR(VLOOKUP(CG213, LetterStyle!$A$2:$B$50, 2, 0),"")</f>
        <v/>
      </c>
      <c r="CI213" s="71"/>
      <c r="CJ213" s="79" t="str">
        <f>IFERROR(VLOOKUP(CI213, DecMotifs!$A$1:$B$306, 2, 0),"")</f>
        <v/>
      </c>
      <c r="CK213" s="71"/>
      <c r="CL213" s="79" t="str">
        <f>IFERROR(VLOOKUP(CK213, DecMotifs!$A$1:$B$306, 2, 0),"")</f>
        <v/>
      </c>
      <c r="CM213" s="71"/>
      <c r="CN213" s="79" t="str">
        <f>IFERROR(VLOOKUP(CM213, DecMotifs!$A$1:$B$306, 2, 0),"")</f>
        <v/>
      </c>
      <c r="CO213" s="71"/>
      <c r="CP213" s="79" t="str">
        <f>IFERROR(VLOOKUP(CO213, MarginalDec!$A$2:$B$253, 2, 0),"")</f>
        <v/>
      </c>
      <c r="CQ213" s="71"/>
      <c r="CR213" s="79" t="str">
        <f>IFERROR(VLOOKUP(CQ213, MarginalDec!$A$2:$B$253, 2, 0),"")</f>
        <v/>
      </c>
      <c r="CS213" s="71"/>
      <c r="CT213" s="79" t="str">
        <f>IFERROR(VLOOKUP(CS213, MarginalDec!$A$2:$B$253, 2, 0),"")</f>
        <v/>
      </c>
      <c r="CU213" s="71"/>
      <c r="CV213" s="79" t="str">
        <f>IF(ISBLANK(CU213),"", IFERROR(VLOOKUP(CU213, Tooling!$A$2:$B$252, 2, 0),""))</f>
        <v/>
      </c>
      <c r="CW213" s="71"/>
      <c r="CX213" s="79" t="str">
        <f>IF(ISBLANK(CW213),"", IFERROR(VLOOKUP(CW213, Tooling!$A$2:$B$252, 2, 0),""))</f>
        <v/>
      </c>
      <c r="CY213" s="71"/>
      <c r="CZ213" s="79" t="str">
        <f>IF(ISBLANK(CY213),"", IFERROR(VLOOKUP(CY213, Repairs!$A$2:$B$252, 2, 0),""))</f>
        <v/>
      </c>
      <c r="DA213" s="77"/>
      <c r="DB213" s="71"/>
      <c r="DC213" s="79" t="str">
        <f>IFERROR(VLOOKUP(DB213, DatingReason!$A$2:$B$252, 2, 0),"")</f>
        <v/>
      </c>
      <c r="DD213" s="123" t="str">
        <f t="shared" si="51"/>
        <v/>
      </c>
      <c r="DF213" s="119" t="str">
        <f t="array" ref="DF213">IF(AND($B213&lt;&gt;"", $DE213&lt;&gt;"", $DE213&lt;&gt;"No"),MAX(IF($B213=PEOPLE!$B$4:$B$1000, PEOPLE!$Q$4:$Q$1000,""))+100,"")</f>
        <v/>
      </c>
      <c r="DG213" s="68"/>
      <c r="DH213" s="76">
        <f>COUNTIF(PEOPLE!B:B, MEMORIALS!B213)</f>
        <v>0</v>
      </c>
      <c r="DI213" s="82"/>
      <c r="DJ213" s="82"/>
      <c r="DK213" s="82"/>
      <c r="DL213" s="68"/>
      <c r="DM213" s="68"/>
      <c r="DN213" s="68"/>
      <c r="DO213" s="68"/>
      <c r="DP213" s="68"/>
    </row>
    <row r="214" spans="1:120" ht="15" customHeight="1" x14ac:dyDescent="0.25">
      <c r="A214" s="68"/>
      <c r="B214" s="69"/>
      <c r="C214" s="68"/>
      <c r="D214" s="68"/>
      <c r="E214" s="70" t="str">
        <f>IF(D214="","",VLOOKUP(D214,Denomination!$A$2:$B$50, 2, 0))</f>
        <v/>
      </c>
      <c r="F214" s="68"/>
      <c r="G214" s="71"/>
      <c r="H214" s="70" t="str">
        <f>IF(G214="","",VLOOKUP(G214,MCondition!$A$2:$B$50, 2, 0))</f>
        <v/>
      </c>
      <c r="I214" s="72"/>
      <c r="J214" s="71"/>
      <c r="K214" s="70" t="str">
        <f>IF(J214="","",VLOOKUP(J214,ICondition!$A$2:$B$50, 2, 0))</f>
        <v/>
      </c>
      <c r="L214" s="73"/>
      <c r="M214" s="73"/>
      <c r="N214" s="73"/>
      <c r="O214" s="73"/>
      <c r="P214" s="73"/>
      <c r="Q214" s="73"/>
      <c r="R214" s="78"/>
      <c r="S214" s="79" t="str">
        <f>IFERROR(VLOOKUP(R214,Material!$A$2:$B$59, 2, 0),"")</f>
        <v/>
      </c>
      <c r="T214" s="71"/>
      <c r="U214" s="79" t="str">
        <f>IFERROR(VLOOKUP(T214,Material!$A$2:$B$59, 2, 0),"")</f>
        <v/>
      </c>
      <c r="V214" s="71"/>
      <c r="W214" s="79" t="str">
        <f>IFERROR(VLOOKUP(V214,Material!$A$2:$B$59, 2, 0),"")</f>
        <v/>
      </c>
      <c r="X214" s="71"/>
      <c r="Y214" s="79" t="str">
        <f>IFERROR(VLOOKUP(X214,Material!$A$2:$B$59, 2, 0),"")</f>
        <v/>
      </c>
      <c r="Z214" s="71"/>
      <c r="AA214" s="79" t="str">
        <f>IFERROR(VLOOKUP(Z214,Material!$A$2:$B$59, 2, 0),"")</f>
        <v/>
      </c>
      <c r="AB214" s="74"/>
      <c r="AC214" s="75" t="e">
        <f t="shared" si="40"/>
        <v>#VALUE!</v>
      </c>
      <c r="AD214" s="75" t="e">
        <f t="shared" si="41"/>
        <v>#VALUE!</v>
      </c>
      <c r="AE214" s="75" t="e">
        <f t="shared" si="43"/>
        <v>#VALUE!</v>
      </c>
      <c r="AF214" s="75" t="e">
        <f t="shared" si="42"/>
        <v>#VALUE!</v>
      </c>
      <c r="AG214" s="75" t="e">
        <f t="shared" si="44"/>
        <v>#VALUE!</v>
      </c>
      <c r="AH214" s="75" t="e">
        <f t="shared" si="45"/>
        <v>#VALUE!</v>
      </c>
      <c r="AI214" s="75" t="e">
        <f t="shared" si="46"/>
        <v>#VALUE!</v>
      </c>
      <c r="AJ214" s="80" t="e">
        <f t="shared" si="47"/>
        <v>#VALUE!</v>
      </c>
      <c r="AK214" s="79" t="str">
        <f>(IFERROR(VLOOKUP(AB214,Categories!$A$2:$B$20,2,1),""))</f>
        <v/>
      </c>
      <c r="AL214" s="79" t="str">
        <f ca="1">IFERROR(VLOOKUP((HLOOKUP((VLOOKUP($AB214,Categories!$A$2:$F$20,3,1)), $AB$3:$AJ214, (ROW()-ROW($AB$3)+1), 0)), INDIRECT(VLOOKUP($AB214,Categories!$A$2:$F$20,6,1)),2,0),AK214)</f>
        <v/>
      </c>
      <c r="AM214" s="79" t="str">
        <f ca="1">IFERROR(VLOOKUP((HLOOKUP((VLOOKUP($AB214,Categories!$A$2:$F$20,4,1)),$AB$3:$AJ214,(ROW()-ROW($AB$3)+1),0)),INDIRECT(VLOOKUP($AB214,Categories!$A$2:$H$20,7,1)),2,0),"")</f>
        <v/>
      </c>
      <c r="AN214" s="79" t="str">
        <f ca="1">IFERROR(VLOOKUP((HLOOKUP((VLOOKUP($AB214,Categories!$A$2:$F$20,5,1)), $AB$3:$AJ214, (ROW()-ROW($AB$3)+1), 0)), INDIRECT(VLOOKUP($AB214,Categories!$A$2:$H$20,8,1)),2,0),"")</f>
        <v/>
      </c>
      <c r="AO214" s="79" t="str">
        <f t="shared" ca="1" si="48"/>
        <v/>
      </c>
      <c r="AP214" s="81"/>
      <c r="AQ214" s="70" t="str">
        <f>IFERROR(VLOOKUP(VALUE(MID(AP214,1,1)),AdditionalElements!$A$2:$B$50,2,0),"")</f>
        <v/>
      </c>
      <c r="AR214" s="70" t="str">
        <f>IFERROR(VLOOKUP(VALUE(MID(AP214,2,1)),AdditionalElements!$H$2:$I$50,2,0),"")</f>
        <v/>
      </c>
      <c r="AS214" s="70" t="str">
        <f>IFERROR(VLOOKUP(VALUE(MID(AP214,3,1)),AdditionalElements!$O$2:$P$50,2,0),"")</f>
        <v/>
      </c>
      <c r="AT214" s="70" t="str">
        <f>IFERROR(VLOOKUP(VALUE(MID(AP214,4,1)),AdditionalElements!$V$2:$W$50,2,0),"")</f>
        <v/>
      </c>
      <c r="AU214" s="71"/>
      <c r="AV214" s="79" t="str">
        <f>IFERROR(IF(VALUE(MID(AU214,1,1))=1, VLOOKUP(VALUE(MID(AU214,1,1)), TxtPanelShape!$A$2:$C$50, 3, 0), (IF(VALUE(MID(AU214,1,1))&gt;=7, VLOOKUP(VALUE(MID(AU214,1,1)), TxtPanelShape!$A$2:$C$50, 3, 0),VLOOKUP(VALUE(MID(AU214,1,2)),TxtPanelShape!$A$2:$C$50,3,0)))), "")</f>
        <v/>
      </c>
      <c r="AW214" s="79" t="str">
        <f>IFERROR(IF(VALUE(MID(AU214,1,1))=1, ", "&amp;VLOOKUP(VALUE(MID(AU214,2,1)), TxtPanelShape!$H$2:$I$50, 2, 0), IF(VALUE(MID(AU214,1,1))&gt;=7, ", "&amp;VLOOKUP(VALUE(MID(AU214,2,1)), TxtPanelShape!$H$2:$I$50, 2, 0),"")), "")</f>
        <v/>
      </c>
      <c r="AX214" s="79" t="str">
        <f>IFERROR(IF(VALUE(MID(AU214,1,1))=1, ", "&amp;VLOOKUP(VALUE(MID(AU214,3,1)), TxtPanelShape!$O$2:$P$50, 2, 0), IF(VALUE(MID(AU214,1,1))&gt;=7, ", "&amp;VLOOKUP(VALUE(MID(AU214,3,1)), TxtPanelShape!$O$2:$P$50, 2, 0),"")),"")</f>
        <v/>
      </c>
      <c r="AY214" s="79" t="str">
        <f>IFERROR("; "&amp;VLOOKUP(VALUE(MID(AU214,4,1)), TxtPanelShape!$V$2:$W$50,2,0),"")</f>
        <v/>
      </c>
      <c r="AZ214" s="79" t="str">
        <f t="shared" si="49"/>
        <v/>
      </c>
      <c r="BA214" s="71"/>
      <c r="BB214" s="79" t="str">
        <f>IFERROR(IF(VALUE(MID(BA214,1,1))=1, VLOOKUP(VALUE(MID(BA214,1,1)), TxtPanelShape!$A$2:$C$50, 3, 0), (IF(VALUE(MID(BA214,1,1))&gt;=7, VLOOKUP(VALUE(MID(BA214,1,1)), TxtPanelShape!$A$2:$C$50, 3, 0),VLOOKUP(VALUE(MID(BA214,1,2)),TxtPanelShape!$A$2:$C$50,3,0)))), "")</f>
        <v/>
      </c>
      <c r="BC214" s="79" t="str">
        <f>IFERROR(IF(VALUE(MID(BA214,1,1))=1, ", "&amp;VLOOKUP(VALUE(MID(BA214,2,1)), TxtPanelShape!$H$2:$I$50, 2, 0), IF(VALUE(MID(BA214,1,1))&gt;=7, ", "&amp;VLOOKUP(VALUE(MID(BA214,2,1)), TxtPanelShape!$H$2:$I$50, 2, 0),"")), "")</f>
        <v/>
      </c>
      <c r="BD214" s="79" t="str">
        <f>IFERROR(IF(VALUE(MID(BA214,1,1))=1, ", "&amp;VLOOKUP(VALUE(MID(BA214,3,1)), TxtPanelShape!$O$2:$P$50, 2, 0), IF(VALUE(MID(BA214,1,1))&gt;=7, ", "&amp;VLOOKUP(VALUE(MID(BA214,3,1)), TxtPanelShape!$O$2:$P$50, 2, 0),"")),"")</f>
        <v/>
      </c>
      <c r="BE214" s="79" t="str">
        <f>IFERROR("; "&amp;VLOOKUP(VALUE(MID(BA214,4,1)), TxtPanelShape!$V$2:$W$50,2,0),"")</f>
        <v/>
      </c>
      <c r="BF214" s="79" t="str">
        <f t="shared" si="50"/>
        <v/>
      </c>
      <c r="BG214" s="71"/>
      <c r="BH214" s="79" t="str">
        <f>IFERROR(VLOOKUP(BG214, TxtPanelDefinition!$A$2:$B$50, 2, 0),"")</f>
        <v/>
      </c>
      <c r="BI214" s="71"/>
      <c r="BJ214" s="79" t="str">
        <f>IFERROR(VLOOKUP(BI214, TxtPanelDefinition!$A$2:$B$50, 2, 0),"")</f>
        <v/>
      </c>
      <c r="BK214" s="71"/>
      <c r="BL214" s="79" t="str">
        <f>IFERROR(VLOOKUP(BK214, InscrTechniques!$A$2:$B$50, 2, 0),"")</f>
        <v/>
      </c>
      <c r="BM214" s="71"/>
      <c r="BN214" s="79" t="str">
        <f>IFERROR(VLOOKUP(BM214, InscrTechniques!$A$2:$B$50, 2, 0),"")</f>
        <v/>
      </c>
      <c r="BO214" s="71"/>
      <c r="BP214" s="79" t="str">
        <f>IFERROR(VLOOKUP(BO214, InscrTechniques!$A$2:$B$50, 2, 0),"")</f>
        <v/>
      </c>
      <c r="BQ214" s="71"/>
      <c r="BR214" s="79" t="str">
        <f>IFERROR(VLOOKUP(BQ214, InscrTechniques!$A$2:$B$50, 2, 0),"")</f>
        <v/>
      </c>
      <c r="BS214" s="71"/>
      <c r="BT214" s="79" t="str">
        <f>IFERROR(VLOOKUP(BS214, InscrTechniques!$A$2:$B$50, 2, 0),"")</f>
        <v/>
      </c>
      <c r="BU214" s="71"/>
      <c r="BV214" s="79" t="str">
        <f>IFERROR(VLOOKUP(BU214, InscrTechniques!$A$2:$B$50, 2, 0),"")</f>
        <v/>
      </c>
      <c r="BW214" s="125"/>
      <c r="BX214" s="79" t="str">
        <f>IFERROR(VLOOKUP(BW214, InscrTechniques!$A$2:$B$50, 2, 0),"")</f>
        <v/>
      </c>
      <c r="BY214" s="125"/>
      <c r="BZ214" s="79" t="str">
        <f>IFERROR(VLOOKUP(BY214, InscrTechniques!$A$2:$B$50, 2, 0),"")</f>
        <v/>
      </c>
      <c r="CA214" s="74"/>
      <c r="CB214" s="114" t="str">
        <f>IFERROR(VLOOKUP(CA214, LetterStyle!$A$2:$B$50, 2, 0),"")</f>
        <v/>
      </c>
      <c r="CC214" s="74"/>
      <c r="CD214" s="114" t="str">
        <f>IFERROR(VLOOKUP(CC214, LetterStyle!$A$2:$B$50, 2, 0),"")</f>
        <v/>
      </c>
      <c r="CE214" s="74"/>
      <c r="CF214" s="114" t="str">
        <f>IFERROR(VLOOKUP(CE214, LetterStyle!$A$2:$B$50, 2, 0),"")</f>
        <v/>
      </c>
      <c r="CG214" s="74"/>
      <c r="CH214" s="79" t="str">
        <f>IFERROR(VLOOKUP(CG214, LetterStyle!$A$2:$B$50, 2, 0),"")</f>
        <v/>
      </c>
      <c r="CI214" s="71"/>
      <c r="CJ214" s="79" t="str">
        <f>IFERROR(VLOOKUP(CI214, DecMotifs!$A$1:$B$306, 2, 0),"")</f>
        <v/>
      </c>
      <c r="CK214" s="71"/>
      <c r="CL214" s="79" t="str">
        <f>IFERROR(VLOOKUP(CK214, DecMotifs!$A$1:$B$306, 2, 0),"")</f>
        <v/>
      </c>
      <c r="CM214" s="71"/>
      <c r="CN214" s="79" t="str">
        <f>IFERROR(VLOOKUP(CM214, DecMotifs!$A$1:$B$306, 2, 0),"")</f>
        <v/>
      </c>
      <c r="CO214" s="71"/>
      <c r="CP214" s="79" t="str">
        <f>IFERROR(VLOOKUP(CO214, MarginalDec!$A$2:$B$253, 2, 0),"")</f>
        <v/>
      </c>
      <c r="CQ214" s="71"/>
      <c r="CR214" s="79" t="str">
        <f>IFERROR(VLOOKUP(CQ214, MarginalDec!$A$2:$B$253, 2, 0),"")</f>
        <v/>
      </c>
      <c r="CS214" s="71"/>
      <c r="CT214" s="79" t="str">
        <f>IFERROR(VLOOKUP(CS214, MarginalDec!$A$2:$B$253, 2, 0),"")</f>
        <v/>
      </c>
      <c r="CU214" s="71"/>
      <c r="CV214" s="79" t="str">
        <f>IF(ISBLANK(CU214),"", IFERROR(VLOOKUP(CU214, Tooling!$A$2:$B$252, 2, 0),""))</f>
        <v/>
      </c>
      <c r="CW214" s="71"/>
      <c r="CX214" s="79" t="str">
        <f>IF(ISBLANK(CW214),"", IFERROR(VLOOKUP(CW214, Tooling!$A$2:$B$252, 2, 0),""))</f>
        <v/>
      </c>
      <c r="CY214" s="71"/>
      <c r="CZ214" s="79" t="str">
        <f>IF(ISBLANK(CY214),"", IFERROR(VLOOKUP(CY214, Repairs!$A$2:$B$252, 2, 0),""))</f>
        <v/>
      </c>
      <c r="DA214" s="77"/>
      <c r="DB214" s="71"/>
      <c r="DC214" s="79" t="str">
        <f>IFERROR(VLOOKUP(DB214, DatingReason!$A$2:$B$252, 2, 0),"")</f>
        <v/>
      </c>
      <c r="DD214" s="123" t="str">
        <f t="shared" si="51"/>
        <v/>
      </c>
      <c r="DF214" s="119" t="str">
        <f t="array" ref="DF214">IF(AND($B214&lt;&gt;"", $DE214&lt;&gt;"", $DE214&lt;&gt;"No"),MAX(IF($B214=PEOPLE!$B$4:$B$1000, PEOPLE!$Q$4:$Q$1000,""))+100,"")</f>
        <v/>
      </c>
      <c r="DG214" s="68"/>
      <c r="DH214" s="76">
        <f>COUNTIF(PEOPLE!B:B, MEMORIALS!B214)</f>
        <v>0</v>
      </c>
      <c r="DI214" s="82"/>
      <c r="DJ214" s="82"/>
      <c r="DK214" s="82"/>
      <c r="DL214" s="68"/>
      <c r="DM214" s="68"/>
      <c r="DN214" s="68"/>
      <c r="DO214" s="68"/>
      <c r="DP214" s="68"/>
    </row>
    <row r="215" spans="1:120" ht="15" customHeight="1" x14ac:dyDescent="0.25">
      <c r="A215" s="68"/>
      <c r="B215" s="69"/>
      <c r="C215" s="68"/>
      <c r="D215" s="68"/>
      <c r="E215" s="70" t="str">
        <f>IF(D215="","",VLOOKUP(D215,Denomination!$A$2:$B$50, 2, 0))</f>
        <v/>
      </c>
      <c r="F215" s="68"/>
      <c r="G215" s="71"/>
      <c r="H215" s="70" t="str">
        <f>IF(G215="","",VLOOKUP(G215,MCondition!$A$2:$B$50, 2, 0))</f>
        <v/>
      </c>
      <c r="I215" s="72"/>
      <c r="J215" s="71"/>
      <c r="K215" s="70" t="str">
        <f>IF(J215="","",VLOOKUP(J215,ICondition!$A$2:$B$50, 2, 0))</f>
        <v/>
      </c>
      <c r="L215" s="73"/>
      <c r="M215" s="73"/>
      <c r="N215" s="73"/>
      <c r="O215" s="73"/>
      <c r="P215" s="73"/>
      <c r="Q215" s="73"/>
      <c r="R215" s="78"/>
      <c r="S215" s="79" t="str">
        <f>IFERROR(VLOOKUP(R215,Material!$A$2:$B$59, 2, 0),"")</f>
        <v/>
      </c>
      <c r="T215" s="71"/>
      <c r="U215" s="79" t="str">
        <f>IFERROR(VLOOKUP(T215,Material!$A$2:$B$59, 2, 0),"")</f>
        <v/>
      </c>
      <c r="V215" s="71"/>
      <c r="W215" s="79" t="str">
        <f>IFERROR(VLOOKUP(V215,Material!$A$2:$B$59, 2, 0),"")</f>
        <v/>
      </c>
      <c r="X215" s="71"/>
      <c r="Y215" s="79" t="str">
        <f>IFERROR(VLOOKUP(X215,Material!$A$2:$B$59, 2, 0),"")</f>
        <v/>
      </c>
      <c r="Z215" s="71"/>
      <c r="AA215" s="79" t="str">
        <f>IFERROR(VLOOKUP(Z215,Material!$A$2:$B$59, 2, 0),"")</f>
        <v/>
      </c>
      <c r="AB215" s="74"/>
      <c r="AC215" s="75" t="e">
        <f t="shared" si="40"/>
        <v>#VALUE!</v>
      </c>
      <c r="AD215" s="75" t="e">
        <f t="shared" si="41"/>
        <v>#VALUE!</v>
      </c>
      <c r="AE215" s="75" t="e">
        <f t="shared" si="43"/>
        <v>#VALUE!</v>
      </c>
      <c r="AF215" s="75" t="e">
        <f t="shared" si="42"/>
        <v>#VALUE!</v>
      </c>
      <c r="AG215" s="75" t="e">
        <f t="shared" si="44"/>
        <v>#VALUE!</v>
      </c>
      <c r="AH215" s="75" t="e">
        <f t="shared" si="45"/>
        <v>#VALUE!</v>
      </c>
      <c r="AI215" s="75" t="e">
        <f t="shared" si="46"/>
        <v>#VALUE!</v>
      </c>
      <c r="AJ215" s="80" t="e">
        <f t="shared" si="47"/>
        <v>#VALUE!</v>
      </c>
      <c r="AK215" s="79" t="str">
        <f>(IFERROR(VLOOKUP(AB215,Categories!$A$2:$B$20,2,1),""))</f>
        <v/>
      </c>
      <c r="AL215" s="79" t="str">
        <f ca="1">IFERROR(VLOOKUP((HLOOKUP((VLOOKUP($AB215,Categories!$A$2:$F$20,3,1)), $AB$3:$AJ215, (ROW()-ROW($AB$3)+1), 0)), INDIRECT(VLOOKUP($AB215,Categories!$A$2:$F$20,6,1)),2,0),AK215)</f>
        <v/>
      </c>
      <c r="AM215" s="79" t="str">
        <f ca="1">IFERROR(VLOOKUP((HLOOKUP((VLOOKUP($AB215,Categories!$A$2:$F$20,4,1)),$AB$3:$AJ215,(ROW()-ROW($AB$3)+1),0)),INDIRECT(VLOOKUP($AB215,Categories!$A$2:$H$20,7,1)),2,0),"")</f>
        <v/>
      </c>
      <c r="AN215" s="79" t="str">
        <f ca="1">IFERROR(VLOOKUP((HLOOKUP((VLOOKUP($AB215,Categories!$A$2:$F$20,5,1)), $AB$3:$AJ215, (ROW()-ROW($AB$3)+1), 0)), INDIRECT(VLOOKUP($AB215,Categories!$A$2:$H$20,8,1)),2,0),"")</f>
        <v/>
      </c>
      <c r="AO215" s="79" t="str">
        <f t="shared" ca="1" si="48"/>
        <v/>
      </c>
      <c r="AP215" s="81"/>
      <c r="AQ215" s="70" t="str">
        <f>IFERROR(VLOOKUP(VALUE(MID(AP215,1,1)),AdditionalElements!$A$2:$B$50,2,0),"")</f>
        <v/>
      </c>
      <c r="AR215" s="70" t="str">
        <f>IFERROR(VLOOKUP(VALUE(MID(AP215,2,1)),AdditionalElements!$H$2:$I$50,2,0),"")</f>
        <v/>
      </c>
      <c r="AS215" s="70" t="str">
        <f>IFERROR(VLOOKUP(VALUE(MID(AP215,3,1)),AdditionalElements!$O$2:$P$50,2,0),"")</f>
        <v/>
      </c>
      <c r="AT215" s="70" t="str">
        <f>IFERROR(VLOOKUP(VALUE(MID(AP215,4,1)),AdditionalElements!$V$2:$W$50,2,0),"")</f>
        <v/>
      </c>
      <c r="AU215" s="71"/>
      <c r="AV215" s="79" t="str">
        <f>IFERROR(IF(VALUE(MID(AU215,1,1))=1, VLOOKUP(VALUE(MID(AU215,1,1)), TxtPanelShape!$A$2:$C$50, 3, 0), (IF(VALUE(MID(AU215,1,1))&gt;=7, VLOOKUP(VALUE(MID(AU215,1,1)), TxtPanelShape!$A$2:$C$50, 3, 0),VLOOKUP(VALUE(MID(AU215,1,2)),TxtPanelShape!$A$2:$C$50,3,0)))), "")</f>
        <v/>
      </c>
      <c r="AW215" s="79" t="str">
        <f>IFERROR(IF(VALUE(MID(AU215,1,1))=1, ", "&amp;VLOOKUP(VALUE(MID(AU215,2,1)), TxtPanelShape!$H$2:$I$50, 2, 0), IF(VALUE(MID(AU215,1,1))&gt;=7, ", "&amp;VLOOKUP(VALUE(MID(AU215,2,1)), TxtPanelShape!$H$2:$I$50, 2, 0),"")), "")</f>
        <v/>
      </c>
      <c r="AX215" s="79" t="str">
        <f>IFERROR(IF(VALUE(MID(AU215,1,1))=1, ", "&amp;VLOOKUP(VALUE(MID(AU215,3,1)), TxtPanelShape!$O$2:$P$50, 2, 0), IF(VALUE(MID(AU215,1,1))&gt;=7, ", "&amp;VLOOKUP(VALUE(MID(AU215,3,1)), TxtPanelShape!$O$2:$P$50, 2, 0),"")),"")</f>
        <v/>
      </c>
      <c r="AY215" s="79" t="str">
        <f>IFERROR("; "&amp;VLOOKUP(VALUE(MID(AU215,4,1)), TxtPanelShape!$V$2:$W$50,2,0),"")</f>
        <v/>
      </c>
      <c r="AZ215" s="79" t="str">
        <f t="shared" si="49"/>
        <v/>
      </c>
      <c r="BA215" s="71"/>
      <c r="BB215" s="79" t="str">
        <f>IFERROR(IF(VALUE(MID(BA215,1,1))=1, VLOOKUP(VALUE(MID(BA215,1,1)), TxtPanelShape!$A$2:$C$50, 3, 0), (IF(VALUE(MID(BA215,1,1))&gt;=7, VLOOKUP(VALUE(MID(BA215,1,1)), TxtPanelShape!$A$2:$C$50, 3, 0),VLOOKUP(VALUE(MID(BA215,1,2)),TxtPanelShape!$A$2:$C$50,3,0)))), "")</f>
        <v/>
      </c>
      <c r="BC215" s="79" t="str">
        <f>IFERROR(IF(VALUE(MID(BA215,1,1))=1, ", "&amp;VLOOKUP(VALUE(MID(BA215,2,1)), TxtPanelShape!$H$2:$I$50, 2, 0), IF(VALUE(MID(BA215,1,1))&gt;=7, ", "&amp;VLOOKUP(VALUE(MID(BA215,2,1)), TxtPanelShape!$H$2:$I$50, 2, 0),"")), "")</f>
        <v/>
      </c>
      <c r="BD215" s="79" t="str">
        <f>IFERROR(IF(VALUE(MID(BA215,1,1))=1, ", "&amp;VLOOKUP(VALUE(MID(BA215,3,1)), TxtPanelShape!$O$2:$P$50, 2, 0), IF(VALUE(MID(BA215,1,1))&gt;=7, ", "&amp;VLOOKUP(VALUE(MID(BA215,3,1)), TxtPanelShape!$O$2:$P$50, 2, 0),"")),"")</f>
        <v/>
      </c>
      <c r="BE215" s="79" t="str">
        <f>IFERROR("; "&amp;VLOOKUP(VALUE(MID(BA215,4,1)), TxtPanelShape!$V$2:$W$50,2,0),"")</f>
        <v/>
      </c>
      <c r="BF215" s="79" t="str">
        <f t="shared" si="50"/>
        <v/>
      </c>
      <c r="BG215" s="71"/>
      <c r="BH215" s="79" t="str">
        <f>IFERROR(VLOOKUP(BG215, TxtPanelDefinition!$A$2:$B$50, 2, 0),"")</f>
        <v/>
      </c>
      <c r="BI215" s="71"/>
      <c r="BJ215" s="79" t="str">
        <f>IFERROR(VLOOKUP(BI215, TxtPanelDefinition!$A$2:$B$50, 2, 0),"")</f>
        <v/>
      </c>
      <c r="BK215" s="71"/>
      <c r="BL215" s="79" t="str">
        <f>IFERROR(VLOOKUP(BK215, InscrTechniques!$A$2:$B$50, 2, 0),"")</f>
        <v/>
      </c>
      <c r="BM215" s="71"/>
      <c r="BN215" s="79" t="str">
        <f>IFERROR(VLOOKUP(BM215, InscrTechniques!$A$2:$B$50, 2, 0),"")</f>
        <v/>
      </c>
      <c r="BO215" s="71"/>
      <c r="BP215" s="79" t="str">
        <f>IFERROR(VLOOKUP(BO215, InscrTechniques!$A$2:$B$50, 2, 0),"")</f>
        <v/>
      </c>
      <c r="BQ215" s="71"/>
      <c r="BR215" s="79" t="str">
        <f>IFERROR(VLOOKUP(BQ215, InscrTechniques!$A$2:$B$50, 2, 0),"")</f>
        <v/>
      </c>
      <c r="BS215" s="71"/>
      <c r="BT215" s="79" t="str">
        <f>IFERROR(VLOOKUP(BS215, InscrTechniques!$A$2:$B$50, 2, 0),"")</f>
        <v/>
      </c>
      <c r="BU215" s="71"/>
      <c r="BV215" s="79" t="str">
        <f>IFERROR(VLOOKUP(BU215, InscrTechniques!$A$2:$B$50, 2, 0),"")</f>
        <v/>
      </c>
      <c r="BW215" s="125"/>
      <c r="BX215" s="79" t="str">
        <f>IFERROR(VLOOKUP(BW215, InscrTechniques!$A$2:$B$50, 2, 0),"")</f>
        <v/>
      </c>
      <c r="BY215" s="125"/>
      <c r="BZ215" s="79" t="str">
        <f>IFERROR(VLOOKUP(BY215, InscrTechniques!$A$2:$B$50, 2, 0),"")</f>
        <v/>
      </c>
      <c r="CA215" s="74"/>
      <c r="CB215" s="114" t="str">
        <f>IFERROR(VLOOKUP(CA215, LetterStyle!$A$2:$B$50, 2, 0),"")</f>
        <v/>
      </c>
      <c r="CC215" s="74"/>
      <c r="CD215" s="114" t="str">
        <f>IFERROR(VLOOKUP(CC215, LetterStyle!$A$2:$B$50, 2, 0),"")</f>
        <v/>
      </c>
      <c r="CE215" s="74"/>
      <c r="CF215" s="114" t="str">
        <f>IFERROR(VLOOKUP(CE215, LetterStyle!$A$2:$B$50, 2, 0),"")</f>
        <v/>
      </c>
      <c r="CG215" s="74"/>
      <c r="CH215" s="79" t="str">
        <f>IFERROR(VLOOKUP(CG215, LetterStyle!$A$2:$B$50, 2, 0),"")</f>
        <v/>
      </c>
      <c r="CI215" s="71"/>
      <c r="CJ215" s="79" t="str">
        <f>IFERROR(VLOOKUP(CI215, DecMotifs!$A$1:$B$306, 2, 0),"")</f>
        <v/>
      </c>
      <c r="CK215" s="71"/>
      <c r="CL215" s="79" t="str">
        <f>IFERROR(VLOOKUP(CK215, DecMotifs!$A$1:$B$306, 2, 0),"")</f>
        <v/>
      </c>
      <c r="CM215" s="71"/>
      <c r="CN215" s="79" t="str">
        <f>IFERROR(VLOOKUP(CM215, DecMotifs!$A$1:$B$306, 2, 0),"")</f>
        <v/>
      </c>
      <c r="CO215" s="71"/>
      <c r="CP215" s="79" t="str">
        <f>IFERROR(VLOOKUP(CO215, MarginalDec!$A$2:$B$253, 2, 0),"")</f>
        <v/>
      </c>
      <c r="CQ215" s="71"/>
      <c r="CR215" s="79" t="str">
        <f>IFERROR(VLOOKUP(CQ215, MarginalDec!$A$2:$B$253, 2, 0),"")</f>
        <v/>
      </c>
      <c r="CS215" s="71"/>
      <c r="CT215" s="79" t="str">
        <f>IFERROR(VLOOKUP(CS215, MarginalDec!$A$2:$B$253, 2, 0),"")</f>
        <v/>
      </c>
      <c r="CU215" s="71"/>
      <c r="CV215" s="79" t="str">
        <f>IF(ISBLANK(CU215),"", IFERROR(VLOOKUP(CU215, Tooling!$A$2:$B$252, 2, 0),""))</f>
        <v/>
      </c>
      <c r="CW215" s="71"/>
      <c r="CX215" s="79" t="str">
        <f>IF(ISBLANK(CW215),"", IFERROR(VLOOKUP(CW215, Tooling!$A$2:$B$252, 2, 0),""))</f>
        <v/>
      </c>
      <c r="CY215" s="71"/>
      <c r="CZ215" s="79" t="str">
        <f>IF(ISBLANK(CY215),"", IFERROR(VLOOKUP(CY215, Repairs!$A$2:$B$252, 2, 0),""))</f>
        <v/>
      </c>
      <c r="DA215" s="77"/>
      <c r="DB215" s="71"/>
      <c r="DC215" s="79" t="str">
        <f>IFERROR(VLOOKUP(DB215, DatingReason!$A$2:$B$252, 2, 0),"")</f>
        <v/>
      </c>
      <c r="DD215" s="123" t="str">
        <f t="shared" si="51"/>
        <v/>
      </c>
      <c r="DF215" s="119" t="str">
        <f t="array" ref="DF215">IF(AND($B215&lt;&gt;"", $DE215&lt;&gt;"", $DE215&lt;&gt;"No"),MAX(IF($B215=PEOPLE!$B$4:$B$1000, PEOPLE!$Q$4:$Q$1000,""))+100,"")</f>
        <v/>
      </c>
      <c r="DG215" s="68"/>
      <c r="DH215" s="76">
        <f>COUNTIF(PEOPLE!B:B, MEMORIALS!B215)</f>
        <v>0</v>
      </c>
      <c r="DI215" s="82"/>
      <c r="DJ215" s="82"/>
      <c r="DK215" s="82"/>
      <c r="DL215" s="68"/>
      <c r="DM215" s="68"/>
      <c r="DN215" s="68"/>
      <c r="DO215" s="68"/>
      <c r="DP215" s="68"/>
    </row>
    <row r="216" spans="1:120" ht="15" customHeight="1" x14ac:dyDescent="0.25">
      <c r="A216" s="68"/>
      <c r="B216" s="69"/>
      <c r="C216" s="68"/>
      <c r="D216" s="68"/>
      <c r="E216" s="70" t="str">
        <f>IF(D216="","",VLOOKUP(D216,Denomination!$A$2:$B$50, 2, 0))</f>
        <v/>
      </c>
      <c r="F216" s="68"/>
      <c r="G216" s="71"/>
      <c r="H216" s="70" t="str">
        <f>IF(G216="","",VLOOKUP(G216,MCondition!$A$2:$B$50, 2, 0))</f>
        <v/>
      </c>
      <c r="I216" s="72"/>
      <c r="J216" s="71"/>
      <c r="K216" s="70" t="str">
        <f>IF(J216="","",VLOOKUP(J216,ICondition!$A$2:$B$50, 2, 0))</f>
        <v/>
      </c>
      <c r="L216" s="73"/>
      <c r="M216" s="73"/>
      <c r="N216" s="73"/>
      <c r="O216" s="73"/>
      <c r="P216" s="73"/>
      <c r="Q216" s="73"/>
      <c r="R216" s="78"/>
      <c r="S216" s="79" t="str">
        <f>IFERROR(VLOOKUP(R216,Material!$A$2:$B$59, 2, 0),"")</f>
        <v/>
      </c>
      <c r="T216" s="71"/>
      <c r="U216" s="79" t="str">
        <f>IFERROR(VLOOKUP(T216,Material!$A$2:$B$59, 2, 0),"")</f>
        <v/>
      </c>
      <c r="V216" s="71"/>
      <c r="W216" s="79" t="str">
        <f>IFERROR(VLOOKUP(V216,Material!$A$2:$B$59, 2, 0),"")</f>
        <v/>
      </c>
      <c r="X216" s="71"/>
      <c r="Y216" s="79" t="str">
        <f>IFERROR(VLOOKUP(X216,Material!$A$2:$B$59, 2, 0),"")</f>
        <v/>
      </c>
      <c r="Z216" s="71"/>
      <c r="AA216" s="79" t="str">
        <f>IFERROR(VLOOKUP(Z216,Material!$A$2:$B$59, 2, 0),"")</f>
        <v/>
      </c>
      <c r="AB216" s="74"/>
      <c r="AC216" s="75" t="e">
        <f t="shared" si="40"/>
        <v>#VALUE!</v>
      </c>
      <c r="AD216" s="75" t="e">
        <f t="shared" si="41"/>
        <v>#VALUE!</v>
      </c>
      <c r="AE216" s="75" t="e">
        <f t="shared" si="43"/>
        <v>#VALUE!</v>
      </c>
      <c r="AF216" s="75" t="e">
        <f t="shared" si="42"/>
        <v>#VALUE!</v>
      </c>
      <c r="AG216" s="75" t="e">
        <f t="shared" si="44"/>
        <v>#VALUE!</v>
      </c>
      <c r="AH216" s="75" t="e">
        <f t="shared" si="45"/>
        <v>#VALUE!</v>
      </c>
      <c r="AI216" s="75" t="e">
        <f t="shared" si="46"/>
        <v>#VALUE!</v>
      </c>
      <c r="AJ216" s="80" t="e">
        <f t="shared" si="47"/>
        <v>#VALUE!</v>
      </c>
      <c r="AK216" s="79" t="str">
        <f>(IFERROR(VLOOKUP(AB216,Categories!$A$2:$B$20,2,1),""))</f>
        <v/>
      </c>
      <c r="AL216" s="79" t="str">
        <f ca="1">IFERROR(VLOOKUP((HLOOKUP((VLOOKUP($AB216,Categories!$A$2:$F$20,3,1)), $AB$3:$AJ216, (ROW()-ROW($AB$3)+1), 0)), INDIRECT(VLOOKUP($AB216,Categories!$A$2:$F$20,6,1)),2,0),AK216)</f>
        <v/>
      </c>
      <c r="AM216" s="79" t="str">
        <f ca="1">IFERROR(VLOOKUP((HLOOKUP((VLOOKUP($AB216,Categories!$A$2:$F$20,4,1)),$AB$3:$AJ216,(ROW()-ROW($AB$3)+1),0)),INDIRECT(VLOOKUP($AB216,Categories!$A$2:$H$20,7,1)),2,0),"")</f>
        <v/>
      </c>
      <c r="AN216" s="79" t="str">
        <f ca="1">IFERROR(VLOOKUP((HLOOKUP((VLOOKUP($AB216,Categories!$A$2:$F$20,5,1)), $AB$3:$AJ216, (ROW()-ROW($AB$3)+1), 0)), INDIRECT(VLOOKUP($AB216,Categories!$A$2:$H$20,8,1)),2,0),"")</f>
        <v/>
      </c>
      <c r="AO216" s="79" t="str">
        <f t="shared" ca="1" si="48"/>
        <v/>
      </c>
      <c r="AP216" s="81"/>
      <c r="AQ216" s="70" t="str">
        <f>IFERROR(VLOOKUP(VALUE(MID(AP216,1,1)),AdditionalElements!$A$2:$B$50,2,0),"")</f>
        <v/>
      </c>
      <c r="AR216" s="70" t="str">
        <f>IFERROR(VLOOKUP(VALUE(MID(AP216,2,1)),AdditionalElements!$H$2:$I$50,2,0),"")</f>
        <v/>
      </c>
      <c r="AS216" s="70" t="str">
        <f>IFERROR(VLOOKUP(VALUE(MID(AP216,3,1)),AdditionalElements!$O$2:$P$50,2,0),"")</f>
        <v/>
      </c>
      <c r="AT216" s="70" t="str">
        <f>IFERROR(VLOOKUP(VALUE(MID(AP216,4,1)),AdditionalElements!$V$2:$W$50,2,0),"")</f>
        <v/>
      </c>
      <c r="AU216" s="71"/>
      <c r="AV216" s="79" t="str">
        <f>IFERROR(IF(VALUE(MID(AU216,1,1))=1, VLOOKUP(VALUE(MID(AU216,1,1)), TxtPanelShape!$A$2:$C$50, 3, 0), (IF(VALUE(MID(AU216,1,1))&gt;=7, VLOOKUP(VALUE(MID(AU216,1,1)), TxtPanelShape!$A$2:$C$50, 3, 0),VLOOKUP(VALUE(MID(AU216,1,2)),TxtPanelShape!$A$2:$C$50,3,0)))), "")</f>
        <v/>
      </c>
      <c r="AW216" s="79" t="str">
        <f>IFERROR(IF(VALUE(MID(AU216,1,1))=1, ", "&amp;VLOOKUP(VALUE(MID(AU216,2,1)), TxtPanelShape!$H$2:$I$50, 2, 0), IF(VALUE(MID(AU216,1,1))&gt;=7, ", "&amp;VLOOKUP(VALUE(MID(AU216,2,1)), TxtPanelShape!$H$2:$I$50, 2, 0),"")), "")</f>
        <v/>
      </c>
      <c r="AX216" s="79" t="str">
        <f>IFERROR(IF(VALUE(MID(AU216,1,1))=1, ", "&amp;VLOOKUP(VALUE(MID(AU216,3,1)), TxtPanelShape!$O$2:$P$50, 2, 0), IF(VALUE(MID(AU216,1,1))&gt;=7, ", "&amp;VLOOKUP(VALUE(MID(AU216,3,1)), TxtPanelShape!$O$2:$P$50, 2, 0),"")),"")</f>
        <v/>
      </c>
      <c r="AY216" s="79" t="str">
        <f>IFERROR("; "&amp;VLOOKUP(VALUE(MID(AU216,4,1)), TxtPanelShape!$V$2:$W$50,2,0),"")</f>
        <v/>
      </c>
      <c r="AZ216" s="79" t="str">
        <f t="shared" si="49"/>
        <v/>
      </c>
      <c r="BA216" s="71"/>
      <c r="BB216" s="79" t="str">
        <f>IFERROR(IF(VALUE(MID(BA216,1,1))=1, VLOOKUP(VALUE(MID(BA216,1,1)), TxtPanelShape!$A$2:$C$50, 3, 0), (IF(VALUE(MID(BA216,1,1))&gt;=7, VLOOKUP(VALUE(MID(BA216,1,1)), TxtPanelShape!$A$2:$C$50, 3, 0),VLOOKUP(VALUE(MID(BA216,1,2)),TxtPanelShape!$A$2:$C$50,3,0)))), "")</f>
        <v/>
      </c>
      <c r="BC216" s="79" t="str">
        <f>IFERROR(IF(VALUE(MID(BA216,1,1))=1, ", "&amp;VLOOKUP(VALUE(MID(BA216,2,1)), TxtPanelShape!$H$2:$I$50, 2, 0), IF(VALUE(MID(BA216,1,1))&gt;=7, ", "&amp;VLOOKUP(VALUE(MID(BA216,2,1)), TxtPanelShape!$H$2:$I$50, 2, 0),"")), "")</f>
        <v/>
      </c>
      <c r="BD216" s="79" t="str">
        <f>IFERROR(IF(VALUE(MID(BA216,1,1))=1, ", "&amp;VLOOKUP(VALUE(MID(BA216,3,1)), TxtPanelShape!$O$2:$P$50, 2, 0), IF(VALUE(MID(BA216,1,1))&gt;=7, ", "&amp;VLOOKUP(VALUE(MID(BA216,3,1)), TxtPanelShape!$O$2:$P$50, 2, 0),"")),"")</f>
        <v/>
      </c>
      <c r="BE216" s="79" t="str">
        <f>IFERROR("; "&amp;VLOOKUP(VALUE(MID(BA216,4,1)), TxtPanelShape!$V$2:$W$50,2,0),"")</f>
        <v/>
      </c>
      <c r="BF216" s="79" t="str">
        <f t="shared" si="50"/>
        <v/>
      </c>
      <c r="BG216" s="71"/>
      <c r="BH216" s="79" t="str">
        <f>IFERROR(VLOOKUP(BG216, TxtPanelDefinition!$A$2:$B$50, 2, 0),"")</f>
        <v/>
      </c>
      <c r="BI216" s="71"/>
      <c r="BJ216" s="79" t="str">
        <f>IFERROR(VLOOKUP(BI216, TxtPanelDefinition!$A$2:$B$50, 2, 0),"")</f>
        <v/>
      </c>
      <c r="BK216" s="71"/>
      <c r="BL216" s="79" t="str">
        <f>IFERROR(VLOOKUP(BK216, InscrTechniques!$A$2:$B$50, 2, 0),"")</f>
        <v/>
      </c>
      <c r="BM216" s="71"/>
      <c r="BN216" s="79" t="str">
        <f>IFERROR(VLOOKUP(BM216, InscrTechniques!$A$2:$B$50, 2, 0),"")</f>
        <v/>
      </c>
      <c r="BO216" s="71"/>
      <c r="BP216" s="79" t="str">
        <f>IFERROR(VLOOKUP(BO216, InscrTechniques!$A$2:$B$50, 2, 0),"")</f>
        <v/>
      </c>
      <c r="BQ216" s="71"/>
      <c r="BR216" s="79" t="str">
        <f>IFERROR(VLOOKUP(BQ216, InscrTechniques!$A$2:$B$50, 2, 0),"")</f>
        <v/>
      </c>
      <c r="BS216" s="71"/>
      <c r="BT216" s="79" t="str">
        <f>IFERROR(VLOOKUP(BS216, InscrTechniques!$A$2:$B$50, 2, 0),"")</f>
        <v/>
      </c>
      <c r="BU216" s="71"/>
      <c r="BV216" s="79" t="str">
        <f>IFERROR(VLOOKUP(BU216, InscrTechniques!$A$2:$B$50, 2, 0),"")</f>
        <v/>
      </c>
      <c r="BW216" s="125"/>
      <c r="BX216" s="79" t="str">
        <f>IFERROR(VLOOKUP(BW216, InscrTechniques!$A$2:$B$50, 2, 0),"")</f>
        <v/>
      </c>
      <c r="BY216" s="125"/>
      <c r="BZ216" s="79" t="str">
        <f>IFERROR(VLOOKUP(BY216, InscrTechniques!$A$2:$B$50, 2, 0),"")</f>
        <v/>
      </c>
      <c r="CA216" s="74"/>
      <c r="CB216" s="114" t="str">
        <f>IFERROR(VLOOKUP(CA216, LetterStyle!$A$2:$B$50, 2, 0),"")</f>
        <v/>
      </c>
      <c r="CC216" s="74"/>
      <c r="CD216" s="114" t="str">
        <f>IFERROR(VLOOKUP(CC216, LetterStyle!$A$2:$B$50, 2, 0),"")</f>
        <v/>
      </c>
      <c r="CE216" s="74"/>
      <c r="CF216" s="114" t="str">
        <f>IFERROR(VLOOKUP(CE216, LetterStyle!$A$2:$B$50, 2, 0),"")</f>
        <v/>
      </c>
      <c r="CG216" s="74"/>
      <c r="CH216" s="79" t="str">
        <f>IFERROR(VLOOKUP(CG216, LetterStyle!$A$2:$B$50, 2, 0),"")</f>
        <v/>
      </c>
      <c r="CI216" s="71"/>
      <c r="CJ216" s="79" t="str">
        <f>IFERROR(VLOOKUP(CI216, DecMotifs!$A$1:$B$306, 2, 0),"")</f>
        <v/>
      </c>
      <c r="CK216" s="71"/>
      <c r="CL216" s="79" t="str">
        <f>IFERROR(VLOOKUP(CK216, DecMotifs!$A$1:$B$306, 2, 0),"")</f>
        <v/>
      </c>
      <c r="CM216" s="71"/>
      <c r="CN216" s="79" t="str">
        <f>IFERROR(VLOOKUP(CM216, DecMotifs!$A$1:$B$306, 2, 0),"")</f>
        <v/>
      </c>
      <c r="CO216" s="71"/>
      <c r="CP216" s="79" t="str">
        <f>IFERROR(VLOOKUP(CO216, MarginalDec!$A$2:$B$253, 2, 0),"")</f>
        <v/>
      </c>
      <c r="CQ216" s="71"/>
      <c r="CR216" s="79" t="str">
        <f>IFERROR(VLOOKUP(CQ216, MarginalDec!$A$2:$B$253, 2, 0),"")</f>
        <v/>
      </c>
      <c r="CS216" s="71"/>
      <c r="CT216" s="79" t="str">
        <f>IFERROR(VLOOKUP(CS216, MarginalDec!$A$2:$B$253, 2, 0),"")</f>
        <v/>
      </c>
      <c r="CU216" s="71"/>
      <c r="CV216" s="79" t="str">
        <f>IF(ISBLANK(CU216),"", IFERROR(VLOOKUP(CU216, Tooling!$A$2:$B$252, 2, 0),""))</f>
        <v/>
      </c>
      <c r="CW216" s="71"/>
      <c r="CX216" s="79" t="str">
        <f>IF(ISBLANK(CW216),"", IFERROR(VLOOKUP(CW216, Tooling!$A$2:$B$252, 2, 0),""))</f>
        <v/>
      </c>
      <c r="CY216" s="71"/>
      <c r="CZ216" s="79" t="str">
        <f>IF(ISBLANK(CY216),"", IFERROR(VLOOKUP(CY216, Repairs!$A$2:$B$252, 2, 0),""))</f>
        <v/>
      </c>
      <c r="DA216" s="77"/>
      <c r="DB216" s="71"/>
      <c r="DC216" s="79" t="str">
        <f>IFERROR(VLOOKUP(DB216, DatingReason!$A$2:$B$252, 2, 0),"")</f>
        <v/>
      </c>
      <c r="DD216" s="123" t="str">
        <f t="shared" si="51"/>
        <v/>
      </c>
      <c r="DF216" s="119" t="str">
        <f t="array" ref="DF216">IF(AND($B216&lt;&gt;"", $DE216&lt;&gt;"", $DE216&lt;&gt;"No"),MAX(IF($B216=PEOPLE!$B$4:$B$1000, PEOPLE!$Q$4:$Q$1000,""))+100,"")</f>
        <v/>
      </c>
      <c r="DG216" s="68"/>
      <c r="DH216" s="76">
        <f>COUNTIF(PEOPLE!B:B, MEMORIALS!B216)</f>
        <v>0</v>
      </c>
      <c r="DI216" s="82"/>
      <c r="DJ216" s="82"/>
      <c r="DK216" s="82"/>
      <c r="DL216" s="68"/>
      <c r="DM216" s="68"/>
      <c r="DN216" s="68"/>
      <c r="DO216" s="68"/>
      <c r="DP216" s="68"/>
    </row>
    <row r="217" spans="1:120" ht="15" customHeight="1" x14ac:dyDescent="0.25">
      <c r="A217" s="68"/>
      <c r="B217" s="69"/>
      <c r="C217" s="68"/>
      <c r="D217" s="68"/>
      <c r="E217" s="70" t="str">
        <f>IF(D217="","",VLOOKUP(D217,Denomination!$A$2:$B$50, 2, 0))</f>
        <v/>
      </c>
      <c r="F217" s="68"/>
      <c r="G217" s="71"/>
      <c r="H217" s="70" t="str">
        <f>IF(G217="","",VLOOKUP(G217,MCondition!$A$2:$B$50, 2, 0))</f>
        <v/>
      </c>
      <c r="I217" s="72"/>
      <c r="J217" s="71"/>
      <c r="K217" s="70" t="str">
        <f>IF(J217="","",VLOOKUP(J217,ICondition!$A$2:$B$50, 2, 0))</f>
        <v/>
      </c>
      <c r="L217" s="73"/>
      <c r="M217" s="73"/>
      <c r="N217" s="73"/>
      <c r="O217" s="73"/>
      <c r="P217" s="73"/>
      <c r="Q217" s="73"/>
      <c r="R217" s="78"/>
      <c r="S217" s="79" t="str">
        <f>IFERROR(VLOOKUP(R217,Material!$A$2:$B$59, 2, 0),"")</f>
        <v/>
      </c>
      <c r="T217" s="71"/>
      <c r="U217" s="79" t="str">
        <f>IFERROR(VLOOKUP(T217,Material!$A$2:$B$59, 2, 0),"")</f>
        <v/>
      </c>
      <c r="V217" s="71"/>
      <c r="W217" s="79" t="str">
        <f>IFERROR(VLOOKUP(V217,Material!$A$2:$B$59, 2, 0),"")</f>
        <v/>
      </c>
      <c r="X217" s="71"/>
      <c r="Y217" s="79" t="str">
        <f>IFERROR(VLOOKUP(X217,Material!$A$2:$B$59, 2, 0),"")</f>
        <v/>
      </c>
      <c r="Z217" s="71"/>
      <c r="AA217" s="79" t="str">
        <f>IFERROR(VLOOKUP(Z217,Material!$A$2:$B$59, 2, 0),"")</f>
        <v/>
      </c>
      <c r="AB217" s="74"/>
      <c r="AC217" s="75" t="e">
        <f t="shared" si="40"/>
        <v>#VALUE!</v>
      </c>
      <c r="AD217" s="75" t="e">
        <f t="shared" si="41"/>
        <v>#VALUE!</v>
      </c>
      <c r="AE217" s="75" t="e">
        <f t="shared" si="43"/>
        <v>#VALUE!</v>
      </c>
      <c r="AF217" s="75" t="e">
        <f t="shared" si="42"/>
        <v>#VALUE!</v>
      </c>
      <c r="AG217" s="75" t="e">
        <f t="shared" si="44"/>
        <v>#VALUE!</v>
      </c>
      <c r="AH217" s="75" t="e">
        <f t="shared" si="45"/>
        <v>#VALUE!</v>
      </c>
      <c r="AI217" s="75" t="e">
        <f t="shared" si="46"/>
        <v>#VALUE!</v>
      </c>
      <c r="AJ217" s="80" t="e">
        <f t="shared" si="47"/>
        <v>#VALUE!</v>
      </c>
      <c r="AK217" s="79" t="str">
        <f>(IFERROR(VLOOKUP(AB217,Categories!$A$2:$B$20,2,1),""))</f>
        <v/>
      </c>
      <c r="AL217" s="79" t="str">
        <f ca="1">IFERROR(VLOOKUP((HLOOKUP((VLOOKUP($AB217,Categories!$A$2:$F$20,3,1)), $AB$3:$AJ217, (ROW()-ROW($AB$3)+1), 0)), INDIRECT(VLOOKUP($AB217,Categories!$A$2:$F$20,6,1)),2,0),AK217)</f>
        <v/>
      </c>
      <c r="AM217" s="79" t="str">
        <f ca="1">IFERROR(VLOOKUP((HLOOKUP((VLOOKUP($AB217,Categories!$A$2:$F$20,4,1)),$AB$3:$AJ217,(ROW()-ROW($AB$3)+1),0)),INDIRECT(VLOOKUP($AB217,Categories!$A$2:$H$20,7,1)),2,0),"")</f>
        <v/>
      </c>
      <c r="AN217" s="79" t="str">
        <f ca="1">IFERROR(VLOOKUP((HLOOKUP((VLOOKUP($AB217,Categories!$A$2:$F$20,5,1)), $AB$3:$AJ217, (ROW()-ROW($AB$3)+1), 0)), INDIRECT(VLOOKUP($AB217,Categories!$A$2:$H$20,8,1)),2,0),"")</f>
        <v/>
      </c>
      <c r="AO217" s="79" t="str">
        <f t="shared" ca="1" si="48"/>
        <v/>
      </c>
      <c r="AP217" s="81"/>
      <c r="AQ217" s="70" t="str">
        <f>IFERROR(VLOOKUP(VALUE(MID(AP217,1,1)),AdditionalElements!$A$2:$B$50,2,0),"")</f>
        <v/>
      </c>
      <c r="AR217" s="70" t="str">
        <f>IFERROR(VLOOKUP(VALUE(MID(AP217,2,1)),AdditionalElements!$H$2:$I$50,2,0),"")</f>
        <v/>
      </c>
      <c r="AS217" s="70" t="str">
        <f>IFERROR(VLOOKUP(VALUE(MID(AP217,3,1)),AdditionalElements!$O$2:$P$50,2,0),"")</f>
        <v/>
      </c>
      <c r="AT217" s="70" t="str">
        <f>IFERROR(VLOOKUP(VALUE(MID(AP217,4,1)),AdditionalElements!$V$2:$W$50,2,0),"")</f>
        <v/>
      </c>
      <c r="AU217" s="71"/>
      <c r="AV217" s="79" t="str">
        <f>IFERROR(IF(VALUE(MID(AU217,1,1))=1, VLOOKUP(VALUE(MID(AU217,1,1)), TxtPanelShape!$A$2:$C$50, 3, 0), (IF(VALUE(MID(AU217,1,1))&gt;=7, VLOOKUP(VALUE(MID(AU217,1,1)), TxtPanelShape!$A$2:$C$50, 3, 0),VLOOKUP(VALUE(MID(AU217,1,2)),TxtPanelShape!$A$2:$C$50,3,0)))), "")</f>
        <v/>
      </c>
      <c r="AW217" s="79" t="str">
        <f>IFERROR(IF(VALUE(MID(AU217,1,1))=1, ", "&amp;VLOOKUP(VALUE(MID(AU217,2,1)), TxtPanelShape!$H$2:$I$50, 2, 0), IF(VALUE(MID(AU217,1,1))&gt;=7, ", "&amp;VLOOKUP(VALUE(MID(AU217,2,1)), TxtPanelShape!$H$2:$I$50, 2, 0),"")), "")</f>
        <v/>
      </c>
      <c r="AX217" s="79" t="str">
        <f>IFERROR(IF(VALUE(MID(AU217,1,1))=1, ", "&amp;VLOOKUP(VALUE(MID(AU217,3,1)), TxtPanelShape!$O$2:$P$50, 2, 0), IF(VALUE(MID(AU217,1,1))&gt;=7, ", "&amp;VLOOKUP(VALUE(MID(AU217,3,1)), TxtPanelShape!$O$2:$P$50, 2, 0),"")),"")</f>
        <v/>
      </c>
      <c r="AY217" s="79" t="str">
        <f>IFERROR("; "&amp;VLOOKUP(VALUE(MID(AU217,4,1)), TxtPanelShape!$V$2:$W$50,2,0),"")</f>
        <v/>
      </c>
      <c r="AZ217" s="79" t="str">
        <f t="shared" si="49"/>
        <v/>
      </c>
      <c r="BA217" s="71"/>
      <c r="BB217" s="79" t="str">
        <f>IFERROR(IF(VALUE(MID(BA217,1,1))=1, VLOOKUP(VALUE(MID(BA217,1,1)), TxtPanelShape!$A$2:$C$50, 3, 0), (IF(VALUE(MID(BA217,1,1))&gt;=7, VLOOKUP(VALUE(MID(BA217,1,1)), TxtPanelShape!$A$2:$C$50, 3, 0),VLOOKUP(VALUE(MID(BA217,1,2)),TxtPanelShape!$A$2:$C$50,3,0)))), "")</f>
        <v/>
      </c>
      <c r="BC217" s="79" t="str">
        <f>IFERROR(IF(VALUE(MID(BA217,1,1))=1, ", "&amp;VLOOKUP(VALUE(MID(BA217,2,1)), TxtPanelShape!$H$2:$I$50, 2, 0), IF(VALUE(MID(BA217,1,1))&gt;=7, ", "&amp;VLOOKUP(VALUE(MID(BA217,2,1)), TxtPanelShape!$H$2:$I$50, 2, 0),"")), "")</f>
        <v/>
      </c>
      <c r="BD217" s="79" t="str">
        <f>IFERROR(IF(VALUE(MID(BA217,1,1))=1, ", "&amp;VLOOKUP(VALUE(MID(BA217,3,1)), TxtPanelShape!$O$2:$P$50, 2, 0), IF(VALUE(MID(BA217,1,1))&gt;=7, ", "&amp;VLOOKUP(VALUE(MID(BA217,3,1)), TxtPanelShape!$O$2:$P$50, 2, 0),"")),"")</f>
        <v/>
      </c>
      <c r="BE217" s="79" t="str">
        <f>IFERROR("; "&amp;VLOOKUP(VALUE(MID(BA217,4,1)), TxtPanelShape!$V$2:$W$50,2,0),"")</f>
        <v/>
      </c>
      <c r="BF217" s="79" t="str">
        <f t="shared" si="50"/>
        <v/>
      </c>
      <c r="BG217" s="71"/>
      <c r="BH217" s="79" t="str">
        <f>IFERROR(VLOOKUP(BG217, TxtPanelDefinition!$A$2:$B$50, 2, 0),"")</f>
        <v/>
      </c>
      <c r="BI217" s="71"/>
      <c r="BJ217" s="79" t="str">
        <f>IFERROR(VLOOKUP(BI217, TxtPanelDefinition!$A$2:$B$50, 2, 0),"")</f>
        <v/>
      </c>
      <c r="BK217" s="71"/>
      <c r="BL217" s="79" t="str">
        <f>IFERROR(VLOOKUP(BK217, InscrTechniques!$A$2:$B$50, 2, 0),"")</f>
        <v/>
      </c>
      <c r="BM217" s="71"/>
      <c r="BN217" s="79" t="str">
        <f>IFERROR(VLOOKUP(BM217, InscrTechniques!$A$2:$B$50, 2, 0),"")</f>
        <v/>
      </c>
      <c r="BO217" s="71"/>
      <c r="BP217" s="79" t="str">
        <f>IFERROR(VLOOKUP(BO217, InscrTechniques!$A$2:$B$50, 2, 0),"")</f>
        <v/>
      </c>
      <c r="BQ217" s="71"/>
      <c r="BR217" s="79" t="str">
        <f>IFERROR(VLOOKUP(BQ217, InscrTechniques!$A$2:$B$50, 2, 0),"")</f>
        <v/>
      </c>
      <c r="BS217" s="71"/>
      <c r="BT217" s="79" t="str">
        <f>IFERROR(VLOOKUP(BS217, InscrTechniques!$A$2:$B$50, 2, 0),"")</f>
        <v/>
      </c>
      <c r="BU217" s="71"/>
      <c r="BV217" s="79" t="str">
        <f>IFERROR(VLOOKUP(BU217, InscrTechniques!$A$2:$B$50, 2, 0),"")</f>
        <v/>
      </c>
      <c r="BW217" s="125"/>
      <c r="BX217" s="79" t="str">
        <f>IFERROR(VLOOKUP(BW217, InscrTechniques!$A$2:$B$50, 2, 0),"")</f>
        <v/>
      </c>
      <c r="BY217" s="125"/>
      <c r="BZ217" s="79" t="str">
        <f>IFERROR(VLOOKUP(BY217, InscrTechniques!$A$2:$B$50, 2, 0),"")</f>
        <v/>
      </c>
      <c r="CA217" s="74"/>
      <c r="CB217" s="114" t="str">
        <f>IFERROR(VLOOKUP(CA217, LetterStyle!$A$2:$B$50, 2, 0),"")</f>
        <v/>
      </c>
      <c r="CC217" s="74"/>
      <c r="CD217" s="114" t="str">
        <f>IFERROR(VLOOKUP(CC217, LetterStyle!$A$2:$B$50, 2, 0),"")</f>
        <v/>
      </c>
      <c r="CE217" s="74"/>
      <c r="CF217" s="114" t="str">
        <f>IFERROR(VLOOKUP(CE217, LetterStyle!$A$2:$B$50, 2, 0),"")</f>
        <v/>
      </c>
      <c r="CG217" s="74"/>
      <c r="CH217" s="79" t="str">
        <f>IFERROR(VLOOKUP(CG217, LetterStyle!$A$2:$B$50, 2, 0),"")</f>
        <v/>
      </c>
      <c r="CI217" s="71"/>
      <c r="CJ217" s="79" t="str">
        <f>IFERROR(VLOOKUP(CI217, DecMotifs!$A$1:$B$306, 2, 0),"")</f>
        <v/>
      </c>
      <c r="CK217" s="71"/>
      <c r="CL217" s="79" t="str">
        <f>IFERROR(VLOOKUP(CK217, DecMotifs!$A$1:$B$306, 2, 0),"")</f>
        <v/>
      </c>
      <c r="CM217" s="71"/>
      <c r="CN217" s="79" t="str">
        <f>IFERROR(VLOOKUP(CM217, DecMotifs!$A$1:$B$306, 2, 0),"")</f>
        <v/>
      </c>
      <c r="CO217" s="71"/>
      <c r="CP217" s="79" t="str">
        <f>IFERROR(VLOOKUP(CO217, MarginalDec!$A$2:$B$253, 2, 0),"")</f>
        <v/>
      </c>
      <c r="CQ217" s="71"/>
      <c r="CR217" s="79" t="str">
        <f>IFERROR(VLOOKUP(CQ217, MarginalDec!$A$2:$B$253, 2, 0),"")</f>
        <v/>
      </c>
      <c r="CS217" s="71"/>
      <c r="CT217" s="79" t="str">
        <f>IFERROR(VLOOKUP(CS217, MarginalDec!$A$2:$B$253, 2, 0),"")</f>
        <v/>
      </c>
      <c r="CU217" s="71"/>
      <c r="CV217" s="79" t="str">
        <f>IF(ISBLANK(CU217),"", IFERROR(VLOOKUP(CU217, Tooling!$A$2:$B$252, 2, 0),""))</f>
        <v/>
      </c>
      <c r="CW217" s="71"/>
      <c r="CX217" s="79" t="str">
        <f>IF(ISBLANK(CW217),"", IFERROR(VLOOKUP(CW217, Tooling!$A$2:$B$252, 2, 0),""))</f>
        <v/>
      </c>
      <c r="CY217" s="71"/>
      <c r="CZ217" s="79" t="str">
        <f>IF(ISBLANK(CY217),"", IFERROR(VLOOKUP(CY217, Repairs!$A$2:$B$252, 2, 0),""))</f>
        <v/>
      </c>
      <c r="DA217" s="77"/>
      <c r="DB217" s="71"/>
      <c r="DC217" s="79" t="str">
        <f>IFERROR(VLOOKUP(DB217, DatingReason!$A$2:$B$252, 2, 0),"")</f>
        <v/>
      </c>
      <c r="DD217" s="123" t="str">
        <f t="shared" si="51"/>
        <v/>
      </c>
      <c r="DF217" s="119" t="str">
        <f t="array" ref="DF217">IF(AND($B217&lt;&gt;"", $DE217&lt;&gt;"", $DE217&lt;&gt;"No"),MAX(IF($B217=PEOPLE!$B$4:$B$1000, PEOPLE!$Q$4:$Q$1000,""))+100,"")</f>
        <v/>
      </c>
      <c r="DG217" s="68"/>
      <c r="DH217" s="76">
        <f>COUNTIF(PEOPLE!B:B, MEMORIALS!B217)</f>
        <v>0</v>
      </c>
      <c r="DI217" s="82"/>
      <c r="DJ217" s="82"/>
      <c r="DK217" s="82"/>
      <c r="DL217" s="68"/>
      <c r="DM217" s="68"/>
      <c r="DN217" s="68"/>
      <c r="DO217" s="68"/>
      <c r="DP217" s="68"/>
    </row>
    <row r="218" spans="1:120" ht="15" customHeight="1" x14ac:dyDescent="0.25">
      <c r="A218" s="68"/>
      <c r="B218" s="69"/>
      <c r="C218" s="68"/>
      <c r="D218" s="68"/>
      <c r="E218" s="70" t="str">
        <f>IF(D218="","",VLOOKUP(D218,Denomination!$A$2:$B$50, 2, 0))</f>
        <v/>
      </c>
      <c r="F218" s="68"/>
      <c r="G218" s="71"/>
      <c r="H218" s="70" t="str">
        <f>IF(G218="","",VLOOKUP(G218,MCondition!$A$2:$B$50, 2, 0))</f>
        <v/>
      </c>
      <c r="I218" s="72"/>
      <c r="J218" s="71"/>
      <c r="K218" s="70" t="str">
        <f>IF(J218="","",VLOOKUP(J218,ICondition!$A$2:$B$50, 2, 0))</f>
        <v/>
      </c>
      <c r="L218" s="73"/>
      <c r="M218" s="73"/>
      <c r="N218" s="73"/>
      <c r="O218" s="73"/>
      <c r="P218" s="73"/>
      <c r="Q218" s="73"/>
      <c r="R218" s="78"/>
      <c r="S218" s="79" t="str">
        <f>IFERROR(VLOOKUP(R218,Material!$A$2:$B$59, 2, 0),"")</f>
        <v/>
      </c>
      <c r="T218" s="71"/>
      <c r="U218" s="79" t="str">
        <f>IFERROR(VLOOKUP(T218,Material!$A$2:$B$59, 2, 0),"")</f>
        <v/>
      </c>
      <c r="V218" s="71"/>
      <c r="W218" s="79" t="str">
        <f>IFERROR(VLOOKUP(V218,Material!$A$2:$B$59, 2, 0),"")</f>
        <v/>
      </c>
      <c r="X218" s="71"/>
      <c r="Y218" s="79" t="str">
        <f>IFERROR(VLOOKUP(X218,Material!$A$2:$B$59, 2, 0),"")</f>
        <v/>
      </c>
      <c r="Z218" s="71"/>
      <c r="AA218" s="79" t="str">
        <f>IFERROR(VLOOKUP(Z218,Material!$A$2:$B$59, 2, 0),"")</f>
        <v/>
      </c>
      <c r="AB218" s="74"/>
      <c r="AC218" s="75" t="e">
        <f t="shared" si="40"/>
        <v>#VALUE!</v>
      </c>
      <c r="AD218" s="75" t="e">
        <f t="shared" si="41"/>
        <v>#VALUE!</v>
      </c>
      <c r="AE218" s="75" t="e">
        <f t="shared" si="43"/>
        <v>#VALUE!</v>
      </c>
      <c r="AF218" s="75" t="e">
        <f t="shared" si="42"/>
        <v>#VALUE!</v>
      </c>
      <c r="AG218" s="75" t="e">
        <f t="shared" si="44"/>
        <v>#VALUE!</v>
      </c>
      <c r="AH218" s="75" t="e">
        <f t="shared" si="45"/>
        <v>#VALUE!</v>
      </c>
      <c r="AI218" s="75" t="e">
        <f t="shared" si="46"/>
        <v>#VALUE!</v>
      </c>
      <c r="AJ218" s="80" t="e">
        <f t="shared" si="47"/>
        <v>#VALUE!</v>
      </c>
      <c r="AK218" s="79" t="str">
        <f>(IFERROR(VLOOKUP(AB218,Categories!$A$2:$B$20,2,1),""))</f>
        <v/>
      </c>
      <c r="AL218" s="79" t="str">
        <f ca="1">IFERROR(VLOOKUP((HLOOKUP((VLOOKUP($AB218,Categories!$A$2:$F$20,3,1)), $AB$3:$AJ218, (ROW()-ROW($AB$3)+1), 0)), INDIRECT(VLOOKUP($AB218,Categories!$A$2:$F$20,6,1)),2,0),AK218)</f>
        <v/>
      </c>
      <c r="AM218" s="79" t="str">
        <f ca="1">IFERROR(VLOOKUP((HLOOKUP((VLOOKUP($AB218,Categories!$A$2:$F$20,4,1)),$AB$3:$AJ218,(ROW()-ROW($AB$3)+1),0)),INDIRECT(VLOOKUP($AB218,Categories!$A$2:$H$20,7,1)),2,0),"")</f>
        <v/>
      </c>
      <c r="AN218" s="79" t="str">
        <f ca="1">IFERROR(VLOOKUP((HLOOKUP((VLOOKUP($AB218,Categories!$A$2:$F$20,5,1)), $AB$3:$AJ218, (ROW()-ROW($AB$3)+1), 0)), INDIRECT(VLOOKUP($AB218,Categories!$A$2:$H$20,8,1)),2,0),"")</f>
        <v/>
      </c>
      <c r="AO218" s="79" t="str">
        <f t="shared" ca="1" si="48"/>
        <v/>
      </c>
      <c r="AP218" s="81"/>
      <c r="AQ218" s="70" t="str">
        <f>IFERROR(VLOOKUP(VALUE(MID(AP218,1,1)),AdditionalElements!$A$2:$B$50,2,0),"")</f>
        <v/>
      </c>
      <c r="AR218" s="70" t="str">
        <f>IFERROR(VLOOKUP(VALUE(MID(AP218,2,1)),AdditionalElements!$H$2:$I$50,2,0),"")</f>
        <v/>
      </c>
      <c r="AS218" s="70" t="str">
        <f>IFERROR(VLOOKUP(VALUE(MID(AP218,3,1)),AdditionalElements!$O$2:$P$50,2,0),"")</f>
        <v/>
      </c>
      <c r="AT218" s="70" t="str">
        <f>IFERROR(VLOOKUP(VALUE(MID(AP218,4,1)),AdditionalElements!$V$2:$W$50,2,0),"")</f>
        <v/>
      </c>
      <c r="AU218" s="71"/>
      <c r="AV218" s="79" t="str">
        <f>IFERROR(IF(VALUE(MID(AU218,1,1))=1, VLOOKUP(VALUE(MID(AU218,1,1)), TxtPanelShape!$A$2:$C$50, 3, 0), (IF(VALUE(MID(AU218,1,1))&gt;=7, VLOOKUP(VALUE(MID(AU218,1,1)), TxtPanelShape!$A$2:$C$50, 3, 0),VLOOKUP(VALUE(MID(AU218,1,2)),TxtPanelShape!$A$2:$C$50,3,0)))), "")</f>
        <v/>
      </c>
      <c r="AW218" s="79" t="str">
        <f>IFERROR(IF(VALUE(MID(AU218,1,1))=1, ", "&amp;VLOOKUP(VALUE(MID(AU218,2,1)), TxtPanelShape!$H$2:$I$50, 2, 0), IF(VALUE(MID(AU218,1,1))&gt;=7, ", "&amp;VLOOKUP(VALUE(MID(AU218,2,1)), TxtPanelShape!$H$2:$I$50, 2, 0),"")), "")</f>
        <v/>
      </c>
      <c r="AX218" s="79" t="str">
        <f>IFERROR(IF(VALUE(MID(AU218,1,1))=1, ", "&amp;VLOOKUP(VALUE(MID(AU218,3,1)), TxtPanelShape!$O$2:$P$50, 2, 0), IF(VALUE(MID(AU218,1,1))&gt;=7, ", "&amp;VLOOKUP(VALUE(MID(AU218,3,1)), TxtPanelShape!$O$2:$P$50, 2, 0),"")),"")</f>
        <v/>
      </c>
      <c r="AY218" s="79" t="str">
        <f>IFERROR("; "&amp;VLOOKUP(VALUE(MID(AU218,4,1)), TxtPanelShape!$V$2:$W$50,2,0),"")</f>
        <v/>
      </c>
      <c r="AZ218" s="79" t="str">
        <f t="shared" si="49"/>
        <v/>
      </c>
      <c r="BA218" s="71"/>
      <c r="BB218" s="79" t="str">
        <f>IFERROR(IF(VALUE(MID(BA218,1,1))=1, VLOOKUP(VALUE(MID(BA218,1,1)), TxtPanelShape!$A$2:$C$50, 3, 0), (IF(VALUE(MID(BA218,1,1))&gt;=7, VLOOKUP(VALUE(MID(BA218,1,1)), TxtPanelShape!$A$2:$C$50, 3, 0),VLOOKUP(VALUE(MID(BA218,1,2)),TxtPanelShape!$A$2:$C$50,3,0)))), "")</f>
        <v/>
      </c>
      <c r="BC218" s="79" t="str">
        <f>IFERROR(IF(VALUE(MID(BA218,1,1))=1, ", "&amp;VLOOKUP(VALUE(MID(BA218,2,1)), TxtPanelShape!$H$2:$I$50, 2, 0), IF(VALUE(MID(BA218,1,1))&gt;=7, ", "&amp;VLOOKUP(VALUE(MID(BA218,2,1)), TxtPanelShape!$H$2:$I$50, 2, 0),"")), "")</f>
        <v/>
      </c>
      <c r="BD218" s="79" t="str">
        <f>IFERROR(IF(VALUE(MID(BA218,1,1))=1, ", "&amp;VLOOKUP(VALUE(MID(BA218,3,1)), TxtPanelShape!$O$2:$P$50, 2, 0), IF(VALUE(MID(BA218,1,1))&gt;=7, ", "&amp;VLOOKUP(VALUE(MID(BA218,3,1)), TxtPanelShape!$O$2:$P$50, 2, 0),"")),"")</f>
        <v/>
      </c>
      <c r="BE218" s="79" t="str">
        <f>IFERROR("; "&amp;VLOOKUP(VALUE(MID(BA218,4,1)), TxtPanelShape!$V$2:$W$50,2,0),"")</f>
        <v/>
      </c>
      <c r="BF218" s="79" t="str">
        <f t="shared" si="50"/>
        <v/>
      </c>
      <c r="BG218" s="71"/>
      <c r="BH218" s="79" t="str">
        <f>IFERROR(VLOOKUP(BG218, TxtPanelDefinition!$A$2:$B$50, 2, 0),"")</f>
        <v/>
      </c>
      <c r="BI218" s="71"/>
      <c r="BJ218" s="79" t="str">
        <f>IFERROR(VLOOKUP(BI218, TxtPanelDefinition!$A$2:$B$50, 2, 0),"")</f>
        <v/>
      </c>
      <c r="BK218" s="71"/>
      <c r="BL218" s="79" t="str">
        <f>IFERROR(VLOOKUP(BK218, InscrTechniques!$A$2:$B$50, 2, 0),"")</f>
        <v/>
      </c>
      <c r="BM218" s="71"/>
      <c r="BN218" s="79" t="str">
        <f>IFERROR(VLOOKUP(BM218, InscrTechniques!$A$2:$B$50, 2, 0),"")</f>
        <v/>
      </c>
      <c r="BO218" s="71"/>
      <c r="BP218" s="79" t="str">
        <f>IFERROR(VLOOKUP(BO218, InscrTechniques!$A$2:$B$50, 2, 0),"")</f>
        <v/>
      </c>
      <c r="BQ218" s="71"/>
      <c r="BR218" s="79" t="str">
        <f>IFERROR(VLOOKUP(BQ218, InscrTechniques!$A$2:$B$50, 2, 0),"")</f>
        <v/>
      </c>
      <c r="BS218" s="71"/>
      <c r="BT218" s="79" t="str">
        <f>IFERROR(VLOOKUP(BS218, InscrTechniques!$A$2:$B$50, 2, 0),"")</f>
        <v/>
      </c>
      <c r="BU218" s="71"/>
      <c r="BV218" s="79" t="str">
        <f>IFERROR(VLOOKUP(BU218, InscrTechniques!$A$2:$B$50, 2, 0),"")</f>
        <v/>
      </c>
      <c r="BW218" s="125"/>
      <c r="BX218" s="79" t="str">
        <f>IFERROR(VLOOKUP(BW218, InscrTechniques!$A$2:$B$50, 2, 0),"")</f>
        <v/>
      </c>
      <c r="BY218" s="125"/>
      <c r="BZ218" s="79" t="str">
        <f>IFERROR(VLOOKUP(BY218, InscrTechniques!$A$2:$B$50, 2, 0),"")</f>
        <v/>
      </c>
      <c r="CA218" s="74"/>
      <c r="CB218" s="114" t="str">
        <f>IFERROR(VLOOKUP(CA218, LetterStyle!$A$2:$B$50, 2, 0),"")</f>
        <v/>
      </c>
      <c r="CC218" s="74"/>
      <c r="CD218" s="114" t="str">
        <f>IFERROR(VLOOKUP(CC218, LetterStyle!$A$2:$B$50, 2, 0),"")</f>
        <v/>
      </c>
      <c r="CE218" s="74"/>
      <c r="CF218" s="114" t="str">
        <f>IFERROR(VLOOKUP(CE218, LetterStyle!$A$2:$B$50, 2, 0),"")</f>
        <v/>
      </c>
      <c r="CG218" s="74"/>
      <c r="CH218" s="79" t="str">
        <f>IFERROR(VLOOKUP(CG218, LetterStyle!$A$2:$B$50, 2, 0),"")</f>
        <v/>
      </c>
      <c r="CI218" s="71"/>
      <c r="CJ218" s="79" t="str">
        <f>IFERROR(VLOOKUP(CI218, DecMotifs!$A$1:$B$306, 2, 0),"")</f>
        <v/>
      </c>
      <c r="CK218" s="71"/>
      <c r="CL218" s="79" t="str">
        <f>IFERROR(VLOOKUP(CK218, DecMotifs!$A$1:$B$306, 2, 0),"")</f>
        <v/>
      </c>
      <c r="CM218" s="71"/>
      <c r="CN218" s="79" t="str">
        <f>IFERROR(VLOOKUP(CM218, DecMotifs!$A$1:$B$306, 2, 0),"")</f>
        <v/>
      </c>
      <c r="CO218" s="71"/>
      <c r="CP218" s="79" t="str">
        <f>IFERROR(VLOOKUP(CO218, MarginalDec!$A$2:$B$253, 2, 0),"")</f>
        <v/>
      </c>
      <c r="CQ218" s="71"/>
      <c r="CR218" s="79" t="str">
        <f>IFERROR(VLOOKUP(CQ218, MarginalDec!$A$2:$B$253, 2, 0),"")</f>
        <v/>
      </c>
      <c r="CS218" s="71"/>
      <c r="CT218" s="79" t="str">
        <f>IFERROR(VLOOKUP(CS218, MarginalDec!$A$2:$B$253, 2, 0),"")</f>
        <v/>
      </c>
      <c r="CU218" s="71"/>
      <c r="CV218" s="79" t="str">
        <f>IF(ISBLANK(CU218),"", IFERROR(VLOOKUP(CU218, Tooling!$A$2:$B$252, 2, 0),""))</f>
        <v/>
      </c>
      <c r="CW218" s="71"/>
      <c r="CX218" s="79" t="str">
        <f>IF(ISBLANK(CW218),"", IFERROR(VLOOKUP(CW218, Tooling!$A$2:$B$252, 2, 0),""))</f>
        <v/>
      </c>
      <c r="CY218" s="71"/>
      <c r="CZ218" s="79" t="str">
        <f>IF(ISBLANK(CY218),"", IFERROR(VLOOKUP(CY218, Repairs!$A$2:$B$252, 2, 0),""))</f>
        <v/>
      </c>
      <c r="DA218" s="77"/>
      <c r="DB218" s="71"/>
      <c r="DC218" s="79" t="str">
        <f>IFERROR(VLOOKUP(DB218, DatingReason!$A$2:$B$252, 2, 0),"")</f>
        <v/>
      </c>
      <c r="DD218" s="123" t="str">
        <f t="shared" si="51"/>
        <v/>
      </c>
      <c r="DF218" s="119" t="str">
        <f t="array" ref="DF218">IF(AND($B218&lt;&gt;"", $DE218&lt;&gt;"", $DE218&lt;&gt;"No"),MAX(IF($B218=PEOPLE!$B$4:$B$1000, PEOPLE!$Q$4:$Q$1000,""))+100,"")</f>
        <v/>
      </c>
      <c r="DG218" s="68"/>
      <c r="DH218" s="76">
        <f>COUNTIF(PEOPLE!B:B, MEMORIALS!B218)</f>
        <v>0</v>
      </c>
      <c r="DI218" s="82"/>
      <c r="DJ218" s="82"/>
      <c r="DK218" s="82"/>
      <c r="DL218" s="68"/>
      <c r="DM218" s="68"/>
      <c r="DN218" s="68"/>
      <c r="DO218" s="68"/>
      <c r="DP218" s="68"/>
    </row>
    <row r="219" spans="1:120" ht="15" customHeight="1" x14ac:dyDescent="0.25">
      <c r="A219" s="68"/>
      <c r="B219" s="69"/>
      <c r="C219" s="68"/>
      <c r="D219" s="68"/>
      <c r="E219" s="70" t="str">
        <f>IF(D219="","",VLOOKUP(D219,Denomination!$A$2:$B$50, 2, 0))</f>
        <v/>
      </c>
      <c r="F219" s="68"/>
      <c r="G219" s="71"/>
      <c r="H219" s="70" t="str">
        <f>IF(G219="","",VLOOKUP(G219,MCondition!$A$2:$B$50, 2, 0))</f>
        <v/>
      </c>
      <c r="I219" s="72"/>
      <c r="J219" s="71"/>
      <c r="K219" s="70" t="str">
        <f>IF(J219="","",VLOOKUP(J219,ICondition!$A$2:$B$50, 2, 0))</f>
        <v/>
      </c>
      <c r="L219" s="73"/>
      <c r="M219" s="73"/>
      <c r="N219" s="73"/>
      <c r="O219" s="73"/>
      <c r="P219" s="73"/>
      <c r="Q219" s="73"/>
      <c r="R219" s="78"/>
      <c r="S219" s="79" t="str">
        <f>IFERROR(VLOOKUP(R219,Material!$A$2:$B$59, 2, 0),"")</f>
        <v/>
      </c>
      <c r="T219" s="71"/>
      <c r="U219" s="79" t="str">
        <f>IFERROR(VLOOKUP(T219,Material!$A$2:$B$59, 2, 0),"")</f>
        <v/>
      </c>
      <c r="V219" s="71"/>
      <c r="W219" s="79" t="str">
        <f>IFERROR(VLOOKUP(V219,Material!$A$2:$B$59, 2, 0),"")</f>
        <v/>
      </c>
      <c r="X219" s="71"/>
      <c r="Y219" s="79" t="str">
        <f>IFERROR(VLOOKUP(X219,Material!$A$2:$B$59, 2, 0),"")</f>
        <v/>
      </c>
      <c r="Z219" s="71"/>
      <c r="AA219" s="79" t="str">
        <f>IFERROR(VLOOKUP(Z219,Material!$A$2:$B$59, 2, 0),"")</f>
        <v/>
      </c>
      <c r="AB219" s="74"/>
      <c r="AC219" s="75" t="e">
        <f t="shared" si="40"/>
        <v>#VALUE!</v>
      </c>
      <c r="AD219" s="75" t="e">
        <f t="shared" si="41"/>
        <v>#VALUE!</v>
      </c>
      <c r="AE219" s="75" t="e">
        <f t="shared" si="43"/>
        <v>#VALUE!</v>
      </c>
      <c r="AF219" s="75" t="e">
        <f t="shared" si="42"/>
        <v>#VALUE!</v>
      </c>
      <c r="AG219" s="75" t="e">
        <f t="shared" si="44"/>
        <v>#VALUE!</v>
      </c>
      <c r="AH219" s="75" t="e">
        <f t="shared" si="45"/>
        <v>#VALUE!</v>
      </c>
      <c r="AI219" s="75" t="e">
        <f t="shared" si="46"/>
        <v>#VALUE!</v>
      </c>
      <c r="AJ219" s="80" t="e">
        <f t="shared" si="47"/>
        <v>#VALUE!</v>
      </c>
      <c r="AK219" s="79" t="str">
        <f>(IFERROR(VLOOKUP(AB219,Categories!$A$2:$B$20,2,1),""))</f>
        <v/>
      </c>
      <c r="AL219" s="79" t="str">
        <f ca="1">IFERROR(VLOOKUP((HLOOKUP((VLOOKUP($AB219,Categories!$A$2:$F$20,3,1)), $AB$3:$AJ219, (ROW()-ROW($AB$3)+1), 0)), INDIRECT(VLOOKUP($AB219,Categories!$A$2:$F$20,6,1)),2,0),AK219)</f>
        <v/>
      </c>
      <c r="AM219" s="79" t="str">
        <f ca="1">IFERROR(VLOOKUP((HLOOKUP((VLOOKUP($AB219,Categories!$A$2:$F$20,4,1)),$AB$3:$AJ219,(ROW()-ROW($AB$3)+1),0)),INDIRECT(VLOOKUP($AB219,Categories!$A$2:$H$20,7,1)),2,0),"")</f>
        <v/>
      </c>
      <c r="AN219" s="79" t="str">
        <f ca="1">IFERROR(VLOOKUP((HLOOKUP((VLOOKUP($AB219,Categories!$A$2:$F$20,5,1)), $AB$3:$AJ219, (ROW()-ROW($AB$3)+1), 0)), INDIRECT(VLOOKUP($AB219,Categories!$A$2:$H$20,8,1)),2,0),"")</f>
        <v/>
      </c>
      <c r="AO219" s="79" t="str">
        <f t="shared" ca="1" si="48"/>
        <v/>
      </c>
      <c r="AP219" s="81"/>
      <c r="AQ219" s="70" t="str">
        <f>IFERROR(VLOOKUP(VALUE(MID(AP219,1,1)),AdditionalElements!$A$2:$B$50,2,0),"")</f>
        <v/>
      </c>
      <c r="AR219" s="70" t="str">
        <f>IFERROR(VLOOKUP(VALUE(MID(AP219,2,1)),AdditionalElements!$H$2:$I$50,2,0),"")</f>
        <v/>
      </c>
      <c r="AS219" s="70" t="str">
        <f>IFERROR(VLOOKUP(VALUE(MID(AP219,3,1)),AdditionalElements!$O$2:$P$50,2,0),"")</f>
        <v/>
      </c>
      <c r="AT219" s="70" t="str">
        <f>IFERROR(VLOOKUP(VALUE(MID(AP219,4,1)),AdditionalElements!$V$2:$W$50,2,0),"")</f>
        <v/>
      </c>
      <c r="AU219" s="71"/>
      <c r="AV219" s="79" t="str">
        <f>IFERROR(IF(VALUE(MID(AU219,1,1))=1, VLOOKUP(VALUE(MID(AU219,1,1)), TxtPanelShape!$A$2:$C$50, 3, 0), (IF(VALUE(MID(AU219,1,1))&gt;=7, VLOOKUP(VALUE(MID(AU219,1,1)), TxtPanelShape!$A$2:$C$50, 3, 0),VLOOKUP(VALUE(MID(AU219,1,2)),TxtPanelShape!$A$2:$C$50,3,0)))), "")</f>
        <v/>
      </c>
      <c r="AW219" s="79" t="str">
        <f>IFERROR(IF(VALUE(MID(AU219,1,1))=1, ", "&amp;VLOOKUP(VALUE(MID(AU219,2,1)), TxtPanelShape!$H$2:$I$50, 2, 0), IF(VALUE(MID(AU219,1,1))&gt;=7, ", "&amp;VLOOKUP(VALUE(MID(AU219,2,1)), TxtPanelShape!$H$2:$I$50, 2, 0),"")), "")</f>
        <v/>
      </c>
      <c r="AX219" s="79" t="str">
        <f>IFERROR(IF(VALUE(MID(AU219,1,1))=1, ", "&amp;VLOOKUP(VALUE(MID(AU219,3,1)), TxtPanelShape!$O$2:$P$50, 2, 0), IF(VALUE(MID(AU219,1,1))&gt;=7, ", "&amp;VLOOKUP(VALUE(MID(AU219,3,1)), TxtPanelShape!$O$2:$P$50, 2, 0),"")),"")</f>
        <v/>
      </c>
      <c r="AY219" s="79" t="str">
        <f>IFERROR("; "&amp;VLOOKUP(VALUE(MID(AU219,4,1)), TxtPanelShape!$V$2:$W$50,2,0),"")</f>
        <v/>
      </c>
      <c r="AZ219" s="79" t="str">
        <f t="shared" si="49"/>
        <v/>
      </c>
      <c r="BA219" s="71"/>
      <c r="BB219" s="79" t="str">
        <f>IFERROR(IF(VALUE(MID(BA219,1,1))=1, VLOOKUP(VALUE(MID(BA219,1,1)), TxtPanelShape!$A$2:$C$50, 3, 0), (IF(VALUE(MID(BA219,1,1))&gt;=7, VLOOKUP(VALUE(MID(BA219,1,1)), TxtPanelShape!$A$2:$C$50, 3, 0),VLOOKUP(VALUE(MID(BA219,1,2)),TxtPanelShape!$A$2:$C$50,3,0)))), "")</f>
        <v/>
      </c>
      <c r="BC219" s="79" t="str">
        <f>IFERROR(IF(VALUE(MID(BA219,1,1))=1, ", "&amp;VLOOKUP(VALUE(MID(BA219,2,1)), TxtPanelShape!$H$2:$I$50, 2, 0), IF(VALUE(MID(BA219,1,1))&gt;=7, ", "&amp;VLOOKUP(VALUE(MID(BA219,2,1)), TxtPanelShape!$H$2:$I$50, 2, 0),"")), "")</f>
        <v/>
      </c>
      <c r="BD219" s="79" t="str">
        <f>IFERROR(IF(VALUE(MID(BA219,1,1))=1, ", "&amp;VLOOKUP(VALUE(MID(BA219,3,1)), TxtPanelShape!$O$2:$P$50, 2, 0), IF(VALUE(MID(BA219,1,1))&gt;=7, ", "&amp;VLOOKUP(VALUE(MID(BA219,3,1)), TxtPanelShape!$O$2:$P$50, 2, 0),"")),"")</f>
        <v/>
      </c>
      <c r="BE219" s="79" t="str">
        <f>IFERROR("; "&amp;VLOOKUP(VALUE(MID(BA219,4,1)), TxtPanelShape!$V$2:$W$50,2,0),"")</f>
        <v/>
      </c>
      <c r="BF219" s="79" t="str">
        <f t="shared" si="50"/>
        <v/>
      </c>
      <c r="BG219" s="71"/>
      <c r="BH219" s="79" t="str">
        <f>IFERROR(VLOOKUP(BG219, TxtPanelDefinition!$A$2:$B$50, 2, 0),"")</f>
        <v/>
      </c>
      <c r="BI219" s="71"/>
      <c r="BJ219" s="79" t="str">
        <f>IFERROR(VLOOKUP(BI219, TxtPanelDefinition!$A$2:$B$50, 2, 0),"")</f>
        <v/>
      </c>
      <c r="BK219" s="71"/>
      <c r="BL219" s="79" t="str">
        <f>IFERROR(VLOOKUP(BK219, InscrTechniques!$A$2:$B$50, 2, 0),"")</f>
        <v/>
      </c>
      <c r="BM219" s="71"/>
      <c r="BN219" s="79" t="str">
        <f>IFERROR(VLOOKUP(BM219, InscrTechniques!$A$2:$B$50, 2, 0),"")</f>
        <v/>
      </c>
      <c r="BO219" s="71"/>
      <c r="BP219" s="79" t="str">
        <f>IFERROR(VLOOKUP(BO219, InscrTechniques!$A$2:$B$50, 2, 0),"")</f>
        <v/>
      </c>
      <c r="BQ219" s="71"/>
      <c r="BR219" s="79" t="str">
        <f>IFERROR(VLOOKUP(BQ219, InscrTechniques!$A$2:$B$50, 2, 0),"")</f>
        <v/>
      </c>
      <c r="BS219" s="71"/>
      <c r="BT219" s="79" t="str">
        <f>IFERROR(VLOOKUP(BS219, InscrTechniques!$A$2:$B$50, 2, 0),"")</f>
        <v/>
      </c>
      <c r="BU219" s="71"/>
      <c r="BV219" s="79" t="str">
        <f>IFERROR(VLOOKUP(BU219, InscrTechniques!$A$2:$B$50, 2, 0),"")</f>
        <v/>
      </c>
      <c r="BW219" s="125"/>
      <c r="BX219" s="79" t="str">
        <f>IFERROR(VLOOKUP(BW219, InscrTechniques!$A$2:$B$50, 2, 0),"")</f>
        <v/>
      </c>
      <c r="BY219" s="125"/>
      <c r="BZ219" s="79" t="str">
        <f>IFERROR(VLOOKUP(BY219, InscrTechniques!$A$2:$B$50, 2, 0),"")</f>
        <v/>
      </c>
      <c r="CA219" s="74"/>
      <c r="CB219" s="114" t="str">
        <f>IFERROR(VLOOKUP(CA219, LetterStyle!$A$2:$B$50, 2, 0),"")</f>
        <v/>
      </c>
      <c r="CC219" s="74"/>
      <c r="CD219" s="114" t="str">
        <f>IFERROR(VLOOKUP(CC219, LetterStyle!$A$2:$B$50, 2, 0),"")</f>
        <v/>
      </c>
      <c r="CE219" s="74"/>
      <c r="CF219" s="114" t="str">
        <f>IFERROR(VLOOKUP(CE219, LetterStyle!$A$2:$B$50, 2, 0),"")</f>
        <v/>
      </c>
      <c r="CG219" s="74"/>
      <c r="CH219" s="79" t="str">
        <f>IFERROR(VLOOKUP(CG219, LetterStyle!$A$2:$B$50, 2, 0),"")</f>
        <v/>
      </c>
      <c r="CI219" s="71"/>
      <c r="CJ219" s="79" t="str">
        <f>IFERROR(VLOOKUP(CI219, DecMotifs!$A$1:$B$306, 2, 0),"")</f>
        <v/>
      </c>
      <c r="CK219" s="71"/>
      <c r="CL219" s="79" t="str">
        <f>IFERROR(VLOOKUP(CK219, DecMotifs!$A$1:$B$306, 2, 0),"")</f>
        <v/>
      </c>
      <c r="CM219" s="71"/>
      <c r="CN219" s="79" t="str">
        <f>IFERROR(VLOOKUP(CM219, DecMotifs!$A$1:$B$306, 2, 0),"")</f>
        <v/>
      </c>
      <c r="CO219" s="71"/>
      <c r="CP219" s="79" t="str">
        <f>IFERROR(VLOOKUP(CO219, MarginalDec!$A$2:$B$253, 2, 0),"")</f>
        <v/>
      </c>
      <c r="CQ219" s="71"/>
      <c r="CR219" s="79" t="str">
        <f>IFERROR(VLOOKUP(CQ219, MarginalDec!$A$2:$B$253, 2, 0),"")</f>
        <v/>
      </c>
      <c r="CS219" s="71"/>
      <c r="CT219" s="79" t="str">
        <f>IFERROR(VLOOKUP(CS219, MarginalDec!$A$2:$B$253, 2, 0),"")</f>
        <v/>
      </c>
      <c r="CU219" s="71"/>
      <c r="CV219" s="79" t="str">
        <f>IF(ISBLANK(CU219),"", IFERROR(VLOOKUP(CU219, Tooling!$A$2:$B$252, 2, 0),""))</f>
        <v/>
      </c>
      <c r="CW219" s="71"/>
      <c r="CX219" s="79" t="str">
        <f>IF(ISBLANK(CW219),"", IFERROR(VLOOKUP(CW219, Tooling!$A$2:$B$252, 2, 0),""))</f>
        <v/>
      </c>
      <c r="CY219" s="71"/>
      <c r="CZ219" s="79" t="str">
        <f>IF(ISBLANK(CY219),"", IFERROR(VLOOKUP(CY219, Repairs!$A$2:$B$252, 2, 0),""))</f>
        <v/>
      </c>
      <c r="DA219" s="77"/>
      <c r="DB219" s="71"/>
      <c r="DC219" s="79" t="str">
        <f>IFERROR(VLOOKUP(DB219, DatingReason!$A$2:$B$252, 2, 0),"")</f>
        <v/>
      </c>
      <c r="DD219" s="123" t="str">
        <f t="shared" si="51"/>
        <v/>
      </c>
      <c r="DF219" s="119" t="str">
        <f t="array" ref="DF219">IF(AND($B219&lt;&gt;"", $DE219&lt;&gt;"", $DE219&lt;&gt;"No"),MAX(IF($B219=PEOPLE!$B$4:$B$1000, PEOPLE!$Q$4:$Q$1000,""))+100,"")</f>
        <v/>
      </c>
      <c r="DG219" s="68"/>
      <c r="DH219" s="76">
        <f>COUNTIF(PEOPLE!B:B, MEMORIALS!B219)</f>
        <v>0</v>
      </c>
      <c r="DI219" s="82"/>
      <c r="DJ219" s="82"/>
      <c r="DK219" s="82"/>
      <c r="DL219" s="68"/>
      <c r="DM219" s="68"/>
      <c r="DN219" s="68"/>
      <c r="DO219" s="68"/>
      <c r="DP219" s="68"/>
    </row>
    <row r="220" spans="1:120" ht="15" customHeight="1" x14ac:dyDescent="0.25">
      <c r="A220" s="68"/>
      <c r="B220" s="69"/>
      <c r="C220" s="68"/>
      <c r="D220" s="68"/>
      <c r="E220" s="70" t="str">
        <f>IF(D220="","",VLOOKUP(D220,Denomination!$A$2:$B$50, 2, 0))</f>
        <v/>
      </c>
      <c r="F220" s="68"/>
      <c r="G220" s="71"/>
      <c r="H220" s="70" t="str">
        <f>IF(G220="","",VLOOKUP(G220,MCondition!$A$2:$B$50, 2, 0))</f>
        <v/>
      </c>
      <c r="I220" s="72"/>
      <c r="J220" s="71"/>
      <c r="K220" s="70" t="str">
        <f>IF(J220="","",VLOOKUP(J220,ICondition!$A$2:$B$50, 2, 0))</f>
        <v/>
      </c>
      <c r="L220" s="73"/>
      <c r="M220" s="73"/>
      <c r="N220" s="73"/>
      <c r="O220" s="73"/>
      <c r="P220" s="73"/>
      <c r="Q220" s="73"/>
      <c r="R220" s="78"/>
      <c r="S220" s="79" t="str">
        <f>IFERROR(VLOOKUP(R220,Material!$A$2:$B$59, 2, 0),"")</f>
        <v/>
      </c>
      <c r="T220" s="71"/>
      <c r="U220" s="79" t="str">
        <f>IFERROR(VLOOKUP(T220,Material!$A$2:$B$59, 2, 0),"")</f>
        <v/>
      </c>
      <c r="V220" s="71"/>
      <c r="W220" s="79" t="str">
        <f>IFERROR(VLOOKUP(V220,Material!$A$2:$B$59, 2, 0),"")</f>
        <v/>
      </c>
      <c r="X220" s="71"/>
      <c r="Y220" s="79" t="str">
        <f>IFERROR(VLOOKUP(X220,Material!$A$2:$B$59, 2, 0),"")</f>
        <v/>
      </c>
      <c r="Z220" s="71"/>
      <c r="AA220" s="79" t="str">
        <f>IFERROR(VLOOKUP(Z220,Material!$A$2:$B$59, 2, 0),"")</f>
        <v/>
      </c>
      <c r="AB220" s="74"/>
      <c r="AC220" s="75" t="e">
        <f t="shared" si="40"/>
        <v>#VALUE!</v>
      </c>
      <c r="AD220" s="75" t="e">
        <f t="shared" si="41"/>
        <v>#VALUE!</v>
      </c>
      <c r="AE220" s="75" t="e">
        <f t="shared" si="43"/>
        <v>#VALUE!</v>
      </c>
      <c r="AF220" s="75" t="e">
        <f t="shared" si="42"/>
        <v>#VALUE!</v>
      </c>
      <c r="AG220" s="75" t="e">
        <f t="shared" si="44"/>
        <v>#VALUE!</v>
      </c>
      <c r="AH220" s="75" t="e">
        <f t="shared" si="45"/>
        <v>#VALUE!</v>
      </c>
      <c r="AI220" s="75" t="e">
        <f t="shared" si="46"/>
        <v>#VALUE!</v>
      </c>
      <c r="AJ220" s="80" t="e">
        <f t="shared" si="47"/>
        <v>#VALUE!</v>
      </c>
      <c r="AK220" s="79" t="str">
        <f>(IFERROR(VLOOKUP(AB220,Categories!$A$2:$B$20,2,1),""))</f>
        <v/>
      </c>
      <c r="AL220" s="79" t="str">
        <f ca="1">IFERROR(VLOOKUP((HLOOKUP((VLOOKUP($AB220,Categories!$A$2:$F$20,3,1)), $AB$3:$AJ220, (ROW()-ROW($AB$3)+1), 0)), INDIRECT(VLOOKUP($AB220,Categories!$A$2:$F$20,6,1)),2,0),AK220)</f>
        <v/>
      </c>
      <c r="AM220" s="79" t="str">
        <f ca="1">IFERROR(VLOOKUP((HLOOKUP((VLOOKUP($AB220,Categories!$A$2:$F$20,4,1)),$AB$3:$AJ220,(ROW()-ROW($AB$3)+1),0)),INDIRECT(VLOOKUP($AB220,Categories!$A$2:$H$20,7,1)),2,0),"")</f>
        <v/>
      </c>
      <c r="AN220" s="79" t="str">
        <f ca="1">IFERROR(VLOOKUP((HLOOKUP((VLOOKUP($AB220,Categories!$A$2:$F$20,5,1)), $AB$3:$AJ220, (ROW()-ROW($AB$3)+1), 0)), INDIRECT(VLOOKUP($AB220,Categories!$A$2:$H$20,8,1)),2,0),"")</f>
        <v/>
      </c>
      <c r="AO220" s="79" t="str">
        <f t="shared" ca="1" si="48"/>
        <v/>
      </c>
      <c r="AP220" s="81"/>
      <c r="AQ220" s="70" t="str">
        <f>IFERROR(VLOOKUP(VALUE(MID(AP220,1,1)),AdditionalElements!$A$2:$B$50,2,0),"")</f>
        <v/>
      </c>
      <c r="AR220" s="70" t="str">
        <f>IFERROR(VLOOKUP(VALUE(MID(AP220,2,1)),AdditionalElements!$H$2:$I$50,2,0),"")</f>
        <v/>
      </c>
      <c r="AS220" s="70" t="str">
        <f>IFERROR(VLOOKUP(VALUE(MID(AP220,3,1)),AdditionalElements!$O$2:$P$50,2,0),"")</f>
        <v/>
      </c>
      <c r="AT220" s="70" t="str">
        <f>IFERROR(VLOOKUP(VALUE(MID(AP220,4,1)),AdditionalElements!$V$2:$W$50,2,0),"")</f>
        <v/>
      </c>
      <c r="AU220" s="71"/>
      <c r="AV220" s="79" t="str">
        <f>IFERROR(IF(VALUE(MID(AU220,1,1))=1, VLOOKUP(VALUE(MID(AU220,1,1)), TxtPanelShape!$A$2:$C$50, 3, 0), (IF(VALUE(MID(AU220,1,1))&gt;=7, VLOOKUP(VALUE(MID(AU220,1,1)), TxtPanelShape!$A$2:$C$50, 3, 0),VLOOKUP(VALUE(MID(AU220,1,2)),TxtPanelShape!$A$2:$C$50,3,0)))), "")</f>
        <v/>
      </c>
      <c r="AW220" s="79" t="str">
        <f>IFERROR(IF(VALUE(MID(AU220,1,1))=1, ", "&amp;VLOOKUP(VALUE(MID(AU220,2,1)), TxtPanelShape!$H$2:$I$50, 2, 0), IF(VALUE(MID(AU220,1,1))&gt;=7, ", "&amp;VLOOKUP(VALUE(MID(AU220,2,1)), TxtPanelShape!$H$2:$I$50, 2, 0),"")), "")</f>
        <v/>
      </c>
      <c r="AX220" s="79" t="str">
        <f>IFERROR(IF(VALUE(MID(AU220,1,1))=1, ", "&amp;VLOOKUP(VALUE(MID(AU220,3,1)), TxtPanelShape!$O$2:$P$50, 2, 0), IF(VALUE(MID(AU220,1,1))&gt;=7, ", "&amp;VLOOKUP(VALUE(MID(AU220,3,1)), TxtPanelShape!$O$2:$P$50, 2, 0),"")),"")</f>
        <v/>
      </c>
      <c r="AY220" s="79" t="str">
        <f>IFERROR("; "&amp;VLOOKUP(VALUE(MID(AU220,4,1)), TxtPanelShape!$V$2:$W$50,2,0),"")</f>
        <v/>
      </c>
      <c r="AZ220" s="79" t="str">
        <f t="shared" si="49"/>
        <v/>
      </c>
      <c r="BA220" s="71"/>
      <c r="BB220" s="79" t="str">
        <f>IFERROR(IF(VALUE(MID(BA220,1,1))=1, VLOOKUP(VALUE(MID(BA220,1,1)), TxtPanelShape!$A$2:$C$50, 3, 0), (IF(VALUE(MID(BA220,1,1))&gt;=7, VLOOKUP(VALUE(MID(BA220,1,1)), TxtPanelShape!$A$2:$C$50, 3, 0),VLOOKUP(VALUE(MID(BA220,1,2)),TxtPanelShape!$A$2:$C$50,3,0)))), "")</f>
        <v/>
      </c>
      <c r="BC220" s="79" t="str">
        <f>IFERROR(IF(VALUE(MID(BA220,1,1))=1, ", "&amp;VLOOKUP(VALUE(MID(BA220,2,1)), TxtPanelShape!$H$2:$I$50, 2, 0), IF(VALUE(MID(BA220,1,1))&gt;=7, ", "&amp;VLOOKUP(VALUE(MID(BA220,2,1)), TxtPanelShape!$H$2:$I$50, 2, 0),"")), "")</f>
        <v/>
      </c>
      <c r="BD220" s="79" t="str">
        <f>IFERROR(IF(VALUE(MID(BA220,1,1))=1, ", "&amp;VLOOKUP(VALUE(MID(BA220,3,1)), TxtPanelShape!$O$2:$P$50, 2, 0), IF(VALUE(MID(BA220,1,1))&gt;=7, ", "&amp;VLOOKUP(VALUE(MID(BA220,3,1)), TxtPanelShape!$O$2:$P$50, 2, 0),"")),"")</f>
        <v/>
      </c>
      <c r="BE220" s="79" t="str">
        <f>IFERROR("; "&amp;VLOOKUP(VALUE(MID(BA220,4,1)), TxtPanelShape!$V$2:$W$50,2,0),"")</f>
        <v/>
      </c>
      <c r="BF220" s="79" t="str">
        <f t="shared" si="50"/>
        <v/>
      </c>
      <c r="BG220" s="71"/>
      <c r="BH220" s="79" t="str">
        <f>IFERROR(VLOOKUP(BG220, TxtPanelDefinition!$A$2:$B$50, 2, 0),"")</f>
        <v/>
      </c>
      <c r="BI220" s="71"/>
      <c r="BJ220" s="79" t="str">
        <f>IFERROR(VLOOKUP(BI220, TxtPanelDefinition!$A$2:$B$50, 2, 0),"")</f>
        <v/>
      </c>
      <c r="BK220" s="71"/>
      <c r="BL220" s="79" t="str">
        <f>IFERROR(VLOOKUP(BK220, InscrTechniques!$A$2:$B$50, 2, 0),"")</f>
        <v/>
      </c>
      <c r="BM220" s="71"/>
      <c r="BN220" s="79" t="str">
        <f>IFERROR(VLOOKUP(BM220, InscrTechniques!$A$2:$B$50, 2, 0),"")</f>
        <v/>
      </c>
      <c r="BO220" s="71"/>
      <c r="BP220" s="79" t="str">
        <f>IFERROR(VLOOKUP(BO220, InscrTechniques!$A$2:$B$50, 2, 0),"")</f>
        <v/>
      </c>
      <c r="BQ220" s="71"/>
      <c r="BR220" s="79" t="str">
        <f>IFERROR(VLOOKUP(BQ220, InscrTechniques!$A$2:$B$50, 2, 0),"")</f>
        <v/>
      </c>
      <c r="BS220" s="71"/>
      <c r="BT220" s="79" t="str">
        <f>IFERROR(VLOOKUP(BS220, InscrTechniques!$A$2:$B$50, 2, 0),"")</f>
        <v/>
      </c>
      <c r="BU220" s="71"/>
      <c r="BV220" s="79" t="str">
        <f>IFERROR(VLOOKUP(BU220, InscrTechniques!$A$2:$B$50, 2, 0),"")</f>
        <v/>
      </c>
      <c r="BW220" s="125"/>
      <c r="BX220" s="79" t="str">
        <f>IFERROR(VLOOKUP(BW220, InscrTechniques!$A$2:$B$50, 2, 0),"")</f>
        <v/>
      </c>
      <c r="BY220" s="125"/>
      <c r="BZ220" s="79" t="str">
        <f>IFERROR(VLOOKUP(BY220, InscrTechniques!$A$2:$B$50, 2, 0),"")</f>
        <v/>
      </c>
      <c r="CA220" s="74"/>
      <c r="CB220" s="114" t="str">
        <f>IFERROR(VLOOKUP(CA220, LetterStyle!$A$2:$B$50, 2, 0),"")</f>
        <v/>
      </c>
      <c r="CC220" s="74"/>
      <c r="CD220" s="114" t="str">
        <f>IFERROR(VLOOKUP(CC220, LetterStyle!$A$2:$B$50, 2, 0),"")</f>
        <v/>
      </c>
      <c r="CE220" s="74"/>
      <c r="CF220" s="114" t="str">
        <f>IFERROR(VLOOKUP(CE220, LetterStyle!$A$2:$B$50, 2, 0),"")</f>
        <v/>
      </c>
      <c r="CG220" s="74"/>
      <c r="CH220" s="79" t="str">
        <f>IFERROR(VLOOKUP(CG220, LetterStyle!$A$2:$B$50, 2, 0),"")</f>
        <v/>
      </c>
      <c r="CI220" s="71"/>
      <c r="CJ220" s="79" t="str">
        <f>IFERROR(VLOOKUP(CI220, DecMotifs!$A$1:$B$306, 2, 0),"")</f>
        <v/>
      </c>
      <c r="CK220" s="71"/>
      <c r="CL220" s="79" t="str">
        <f>IFERROR(VLOOKUP(CK220, DecMotifs!$A$1:$B$306, 2, 0),"")</f>
        <v/>
      </c>
      <c r="CM220" s="71"/>
      <c r="CN220" s="79" t="str">
        <f>IFERROR(VLOOKUP(CM220, DecMotifs!$A$1:$B$306, 2, 0),"")</f>
        <v/>
      </c>
      <c r="CO220" s="71"/>
      <c r="CP220" s="79" t="str">
        <f>IFERROR(VLOOKUP(CO220, MarginalDec!$A$2:$B$253, 2, 0),"")</f>
        <v/>
      </c>
      <c r="CQ220" s="71"/>
      <c r="CR220" s="79" t="str">
        <f>IFERROR(VLOOKUP(CQ220, MarginalDec!$A$2:$B$253, 2, 0),"")</f>
        <v/>
      </c>
      <c r="CS220" s="71"/>
      <c r="CT220" s="79" t="str">
        <f>IFERROR(VLOOKUP(CS220, MarginalDec!$A$2:$B$253, 2, 0),"")</f>
        <v/>
      </c>
      <c r="CU220" s="71"/>
      <c r="CV220" s="79" t="str">
        <f>IF(ISBLANK(CU220),"", IFERROR(VLOOKUP(CU220, Tooling!$A$2:$B$252, 2, 0),""))</f>
        <v/>
      </c>
      <c r="CW220" s="71"/>
      <c r="CX220" s="79" t="str">
        <f>IF(ISBLANK(CW220),"", IFERROR(VLOOKUP(CW220, Tooling!$A$2:$B$252, 2, 0),""))</f>
        <v/>
      </c>
      <c r="CY220" s="71"/>
      <c r="CZ220" s="79" t="str">
        <f>IF(ISBLANK(CY220),"", IFERROR(VLOOKUP(CY220, Repairs!$A$2:$B$252, 2, 0),""))</f>
        <v/>
      </c>
      <c r="DA220" s="77"/>
      <c r="DB220" s="71"/>
      <c r="DC220" s="79" t="str">
        <f>IFERROR(VLOOKUP(DB220, DatingReason!$A$2:$B$252, 2, 0),"")</f>
        <v/>
      </c>
      <c r="DD220" s="123" t="str">
        <f t="shared" si="51"/>
        <v/>
      </c>
      <c r="DF220" s="119" t="str">
        <f t="array" ref="DF220">IF(AND($B220&lt;&gt;"", $DE220&lt;&gt;"", $DE220&lt;&gt;"No"),MAX(IF($B220=PEOPLE!$B$4:$B$1000, PEOPLE!$Q$4:$Q$1000,""))+100,"")</f>
        <v/>
      </c>
      <c r="DG220" s="68"/>
      <c r="DH220" s="76">
        <f>COUNTIF(PEOPLE!B:B, MEMORIALS!B220)</f>
        <v>0</v>
      </c>
      <c r="DI220" s="82"/>
      <c r="DJ220" s="82"/>
      <c r="DK220" s="82"/>
      <c r="DL220" s="68"/>
      <c r="DM220" s="68"/>
      <c r="DN220" s="68"/>
      <c r="DO220" s="68"/>
      <c r="DP220" s="68"/>
    </row>
    <row r="221" spans="1:120" ht="15" customHeight="1" x14ac:dyDescent="0.25">
      <c r="A221" s="68"/>
      <c r="B221" s="69"/>
      <c r="C221" s="68"/>
      <c r="D221" s="68"/>
      <c r="E221" s="70" t="str">
        <f>IF(D221="","",VLOOKUP(D221,Denomination!$A$2:$B$50, 2, 0))</f>
        <v/>
      </c>
      <c r="F221" s="68"/>
      <c r="G221" s="71"/>
      <c r="H221" s="70" t="str">
        <f>IF(G221="","",VLOOKUP(G221,MCondition!$A$2:$B$50, 2, 0))</f>
        <v/>
      </c>
      <c r="I221" s="72"/>
      <c r="J221" s="71"/>
      <c r="K221" s="70" t="str">
        <f>IF(J221="","",VLOOKUP(J221,ICondition!$A$2:$B$50, 2, 0))</f>
        <v/>
      </c>
      <c r="L221" s="73"/>
      <c r="M221" s="73"/>
      <c r="N221" s="73"/>
      <c r="O221" s="73"/>
      <c r="P221" s="73"/>
      <c r="Q221" s="73"/>
      <c r="R221" s="78"/>
      <c r="S221" s="79" t="str">
        <f>IFERROR(VLOOKUP(R221,Material!$A$2:$B$59, 2, 0),"")</f>
        <v/>
      </c>
      <c r="T221" s="71"/>
      <c r="U221" s="79" t="str">
        <f>IFERROR(VLOOKUP(T221,Material!$A$2:$B$59, 2, 0),"")</f>
        <v/>
      </c>
      <c r="V221" s="71"/>
      <c r="W221" s="79" t="str">
        <f>IFERROR(VLOOKUP(V221,Material!$A$2:$B$59, 2, 0),"")</f>
        <v/>
      </c>
      <c r="X221" s="71"/>
      <c r="Y221" s="79" t="str">
        <f>IFERROR(VLOOKUP(X221,Material!$A$2:$B$59, 2, 0),"")</f>
        <v/>
      </c>
      <c r="Z221" s="71"/>
      <c r="AA221" s="79" t="str">
        <f>IFERROR(VLOOKUP(Z221,Material!$A$2:$B$59, 2, 0),"")</f>
        <v/>
      </c>
      <c r="AB221" s="74"/>
      <c r="AC221" s="75" t="e">
        <f t="shared" si="40"/>
        <v>#VALUE!</v>
      </c>
      <c r="AD221" s="75" t="e">
        <f t="shared" si="41"/>
        <v>#VALUE!</v>
      </c>
      <c r="AE221" s="75" t="e">
        <f t="shared" si="43"/>
        <v>#VALUE!</v>
      </c>
      <c r="AF221" s="75" t="e">
        <f t="shared" si="42"/>
        <v>#VALUE!</v>
      </c>
      <c r="AG221" s="75" t="e">
        <f t="shared" si="44"/>
        <v>#VALUE!</v>
      </c>
      <c r="AH221" s="75" t="e">
        <f t="shared" si="45"/>
        <v>#VALUE!</v>
      </c>
      <c r="AI221" s="75" t="e">
        <f t="shared" si="46"/>
        <v>#VALUE!</v>
      </c>
      <c r="AJ221" s="80" t="e">
        <f t="shared" si="47"/>
        <v>#VALUE!</v>
      </c>
      <c r="AK221" s="79" t="str">
        <f>(IFERROR(VLOOKUP(AB221,Categories!$A$2:$B$20,2,1),""))</f>
        <v/>
      </c>
      <c r="AL221" s="79" t="str">
        <f ca="1">IFERROR(VLOOKUP((HLOOKUP((VLOOKUP($AB221,Categories!$A$2:$F$20,3,1)), $AB$3:$AJ221, (ROW()-ROW($AB$3)+1), 0)), INDIRECT(VLOOKUP($AB221,Categories!$A$2:$F$20,6,1)),2,0),AK221)</f>
        <v/>
      </c>
      <c r="AM221" s="79" t="str">
        <f ca="1">IFERROR(VLOOKUP((HLOOKUP((VLOOKUP($AB221,Categories!$A$2:$F$20,4,1)),$AB$3:$AJ221,(ROW()-ROW($AB$3)+1),0)),INDIRECT(VLOOKUP($AB221,Categories!$A$2:$H$20,7,1)),2,0),"")</f>
        <v/>
      </c>
      <c r="AN221" s="79" t="str">
        <f ca="1">IFERROR(VLOOKUP((HLOOKUP((VLOOKUP($AB221,Categories!$A$2:$F$20,5,1)), $AB$3:$AJ221, (ROW()-ROW($AB$3)+1), 0)), INDIRECT(VLOOKUP($AB221,Categories!$A$2:$H$20,8,1)),2,0),"")</f>
        <v/>
      </c>
      <c r="AO221" s="79" t="str">
        <f t="shared" ca="1" si="48"/>
        <v/>
      </c>
      <c r="AP221" s="81"/>
      <c r="AQ221" s="70" t="str">
        <f>IFERROR(VLOOKUP(VALUE(MID(AP221,1,1)),AdditionalElements!$A$2:$B$50,2,0),"")</f>
        <v/>
      </c>
      <c r="AR221" s="70" t="str">
        <f>IFERROR(VLOOKUP(VALUE(MID(AP221,2,1)),AdditionalElements!$H$2:$I$50,2,0),"")</f>
        <v/>
      </c>
      <c r="AS221" s="70" t="str">
        <f>IFERROR(VLOOKUP(VALUE(MID(AP221,3,1)),AdditionalElements!$O$2:$P$50,2,0),"")</f>
        <v/>
      </c>
      <c r="AT221" s="70" t="str">
        <f>IFERROR(VLOOKUP(VALUE(MID(AP221,4,1)),AdditionalElements!$V$2:$W$50,2,0),"")</f>
        <v/>
      </c>
      <c r="AU221" s="71"/>
      <c r="AV221" s="79" t="str">
        <f>IFERROR(IF(VALUE(MID(AU221,1,1))=1, VLOOKUP(VALUE(MID(AU221,1,1)), TxtPanelShape!$A$2:$C$50, 3, 0), (IF(VALUE(MID(AU221,1,1))&gt;=7, VLOOKUP(VALUE(MID(AU221,1,1)), TxtPanelShape!$A$2:$C$50, 3, 0),VLOOKUP(VALUE(MID(AU221,1,2)),TxtPanelShape!$A$2:$C$50,3,0)))), "")</f>
        <v/>
      </c>
      <c r="AW221" s="79" t="str">
        <f>IFERROR(IF(VALUE(MID(AU221,1,1))=1, ", "&amp;VLOOKUP(VALUE(MID(AU221,2,1)), TxtPanelShape!$H$2:$I$50, 2, 0), IF(VALUE(MID(AU221,1,1))&gt;=7, ", "&amp;VLOOKUP(VALUE(MID(AU221,2,1)), TxtPanelShape!$H$2:$I$50, 2, 0),"")), "")</f>
        <v/>
      </c>
      <c r="AX221" s="79" t="str">
        <f>IFERROR(IF(VALUE(MID(AU221,1,1))=1, ", "&amp;VLOOKUP(VALUE(MID(AU221,3,1)), TxtPanelShape!$O$2:$P$50, 2, 0), IF(VALUE(MID(AU221,1,1))&gt;=7, ", "&amp;VLOOKUP(VALUE(MID(AU221,3,1)), TxtPanelShape!$O$2:$P$50, 2, 0),"")),"")</f>
        <v/>
      </c>
      <c r="AY221" s="79" t="str">
        <f>IFERROR("; "&amp;VLOOKUP(VALUE(MID(AU221,4,1)), TxtPanelShape!$V$2:$W$50,2,0),"")</f>
        <v/>
      </c>
      <c r="AZ221" s="79" t="str">
        <f t="shared" si="49"/>
        <v/>
      </c>
      <c r="BA221" s="71"/>
      <c r="BB221" s="79" t="str">
        <f>IFERROR(IF(VALUE(MID(BA221,1,1))=1, VLOOKUP(VALUE(MID(BA221,1,1)), TxtPanelShape!$A$2:$C$50, 3, 0), (IF(VALUE(MID(BA221,1,1))&gt;=7, VLOOKUP(VALUE(MID(BA221,1,1)), TxtPanelShape!$A$2:$C$50, 3, 0),VLOOKUP(VALUE(MID(BA221,1,2)),TxtPanelShape!$A$2:$C$50,3,0)))), "")</f>
        <v/>
      </c>
      <c r="BC221" s="79" t="str">
        <f>IFERROR(IF(VALUE(MID(BA221,1,1))=1, ", "&amp;VLOOKUP(VALUE(MID(BA221,2,1)), TxtPanelShape!$H$2:$I$50, 2, 0), IF(VALUE(MID(BA221,1,1))&gt;=7, ", "&amp;VLOOKUP(VALUE(MID(BA221,2,1)), TxtPanelShape!$H$2:$I$50, 2, 0),"")), "")</f>
        <v/>
      </c>
      <c r="BD221" s="79" t="str">
        <f>IFERROR(IF(VALUE(MID(BA221,1,1))=1, ", "&amp;VLOOKUP(VALUE(MID(BA221,3,1)), TxtPanelShape!$O$2:$P$50, 2, 0), IF(VALUE(MID(BA221,1,1))&gt;=7, ", "&amp;VLOOKUP(VALUE(MID(BA221,3,1)), TxtPanelShape!$O$2:$P$50, 2, 0),"")),"")</f>
        <v/>
      </c>
      <c r="BE221" s="79" t="str">
        <f>IFERROR("; "&amp;VLOOKUP(VALUE(MID(BA221,4,1)), TxtPanelShape!$V$2:$W$50,2,0),"")</f>
        <v/>
      </c>
      <c r="BF221" s="79" t="str">
        <f t="shared" si="50"/>
        <v/>
      </c>
      <c r="BG221" s="71"/>
      <c r="BH221" s="79" t="str">
        <f>IFERROR(VLOOKUP(BG221, TxtPanelDefinition!$A$2:$B$50, 2, 0),"")</f>
        <v/>
      </c>
      <c r="BI221" s="71"/>
      <c r="BJ221" s="79" t="str">
        <f>IFERROR(VLOOKUP(BI221, TxtPanelDefinition!$A$2:$B$50, 2, 0),"")</f>
        <v/>
      </c>
      <c r="BK221" s="71"/>
      <c r="BL221" s="79" t="str">
        <f>IFERROR(VLOOKUP(BK221, InscrTechniques!$A$2:$B$50, 2, 0),"")</f>
        <v/>
      </c>
      <c r="BM221" s="71"/>
      <c r="BN221" s="79" t="str">
        <f>IFERROR(VLOOKUP(BM221, InscrTechniques!$A$2:$B$50, 2, 0),"")</f>
        <v/>
      </c>
      <c r="BO221" s="71"/>
      <c r="BP221" s="79" t="str">
        <f>IFERROR(VLOOKUP(BO221, InscrTechniques!$A$2:$B$50, 2, 0),"")</f>
        <v/>
      </c>
      <c r="BQ221" s="71"/>
      <c r="BR221" s="79" t="str">
        <f>IFERROR(VLOOKUP(BQ221, InscrTechniques!$A$2:$B$50, 2, 0),"")</f>
        <v/>
      </c>
      <c r="BS221" s="71"/>
      <c r="BT221" s="79" t="str">
        <f>IFERROR(VLOOKUP(BS221, InscrTechniques!$A$2:$B$50, 2, 0),"")</f>
        <v/>
      </c>
      <c r="BU221" s="71"/>
      <c r="BV221" s="79" t="str">
        <f>IFERROR(VLOOKUP(BU221, InscrTechniques!$A$2:$B$50, 2, 0),"")</f>
        <v/>
      </c>
      <c r="BW221" s="125"/>
      <c r="BX221" s="79" t="str">
        <f>IFERROR(VLOOKUP(BW221, InscrTechniques!$A$2:$B$50, 2, 0),"")</f>
        <v/>
      </c>
      <c r="BY221" s="125"/>
      <c r="BZ221" s="79" t="str">
        <f>IFERROR(VLOOKUP(BY221, InscrTechniques!$A$2:$B$50, 2, 0),"")</f>
        <v/>
      </c>
      <c r="CA221" s="74"/>
      <c r="CB221" s="114" t="str">
        <f>IFERROR(VLOOKUP(CA221, LetterStyle!$A$2:$B$50, 2, 0),"")</f>
        <v/>
      </c>
      <c r="CC221" s="74"/>
      <c r="CD221" s="114" t="str">
        <f>IFERROR(VLOOKUP(CC221, LetterStyle!$A$2:$B$50, 2, 0),"")</f>
        <v/>
      </c>
      <c r="CE221" s="74"/>
      <c r="CF221" s="114" t="str">
        <f>IFERROR(VLOOKUP(CE221, LetterStyle!$A$2:$B$50, 2, 0),"")</f>
        <v/>
      </c>
      <c r="CG221" s="74"/>
      <c r="CH221" s="79" t="str">
        <f>IFERROR(VLOOKUP(CG221, LetterStyle!$A$2:$B$50, 2, 0),"")</f>
        <v/>
      </c>
      <c r="CI221" s="71"/>
      <c r="CJ221" s="79" t="str">
        <f>IFERROR(VLOOKUP(CI221, DecMotifs!$A$1:$B$306, 2, 0),"")</f>
        <v/>
      </c>
      <c r="CK221" s="71"/>
      <c r="CL221" s="79" t="str">
        <f>IFERROR(VLOOKUP(CK221, DecMotifs!$A$1:$B$306, 2, 0),"")</f>
        <v/>
      </c>
      <c r="CM221" s="71"/>
      <c r="CN221" s="79" t="str">
        <f>IFERROR(VLOOKUP(CM221, DecMotifs!$A$1:$B$306, 2, 0),"")</f>
        <v/>
      </c>
      <c r="CO221" s="71"/>
      <c r="CP221" s="79" t="str">
        <f>IFERROR(VLOOKUP(CO221, MarginalDec!$A$2:$B$253, 2, 0),"")</f>
        <v/>
      </c>
      <c r="CQ221" s="71"/>
      <c r="CR221" s="79" t="str">
        <f>IFERROR(VLOOKUP(CQ221, MarginalDec!$A$2:$B$253, 2, 0),"")</f>
        <v/>
      </c>
      <c r="CS221" s="71"/>
      <c r="CT221" s="79" t="str">
        <f>IFERROR(VLOOKUP(CS221, MarginalDec!$A$2:$B$253, 2, 0),"")</f>
        <v/>
      </c>
      <c r="CU221" s="71"/>
      <c r="CV221" s="79" t="str">
        <f>IF(ISBLANK(CU221),"", IFERROR(VLOOKUP(CU221, Tooling!$A$2:$B$252, 2, 0),""))</f>
        <v/>
      </c>
      <c r="CW221" s="71"/>
      <c r="CX221" s="79" t="str">
        <f>IF(ISBLANK(CW221),"", IFERROR(VLOOKUP(CW221, Tooling!$A$2:$B$252, 2, 0),""))</f>
        <v/>
      </c>
      <c r="CY221" s="71"/>
      <c r="CZ221" s="79" t="str">
        <f>IF(ISBLANK(CY221),"", IFERROR(VLOOKUP(CY221, Repairs!$A$2:$B$252, 2, 0),""))</f>
        <v/>
      </c>
      <c r="DA221" s="77"/>
      <c r="DB221" s="71"/>
      <c r="DC221" s="79" t="str">
        <f>IFERROR(VLOOKUP(DB221, DatingReason!$A$2:$B$252, 2, 0),"")</f>
        <v/>
      </c>
      <c r="DD221" s="123" t="str">
        <f t="shared" si="51"/>
        <v/>
      </c>
      <c r="DF221" s="119" t="str">
        <f t="array" ref="DF221">IF(AND($B221&lt;&gt;"", $DE221&lt;&gt;"", $DE221&lt;&gt;"No"),MAX(IF($B221=PEOPLE!$B$4:$B$1000, PEOPLE!$Q$4:$Q$1000,""))+100,"")</f>
        <v/>
      </c>
      <c r="DG221" s="68"/>
      <c r="DH221" s="76">
        <f>COUNTIF(PEOPLE!B:B, MEMORIALS!B221)</f>
        <v>0</v>
      </c>
      <c r="DI221" s="82"/>
      <c r="DJ221" s="82"/>
      <c r="DK221" s="82"/>
      <c r="DL221" s="68"/>
      <c r="DM221" s="68"/>
      <c r="DN221" s="68"/>
      <c r="DO221" s="68"/>
      <c r="DP221" s="68"/>
    </row>
    <row r="222" spans="1:120" ht="15" customHeight="1" x14ac:dyDescent="0.25">
      <c r="A222" s="68"/>
      <c r="B222" s="69"/>
      <c r="C222" s="68"/>
      <c r="D222" s="68"/>
      <c r="E222" s="70" t="str">
        <f>IF(D222="","",VLOOKUP(D222,Denomination!$A$2:$B$50, 2, 0))</f>
        <v/>
      </c>
      <c r="F222" s="68"/>
      <c r="G222" s="71"/>
      <c r="H222" s="70" t="str">
        <f>IF(G222="","",VLOOKUP(G222,MCondition!$A$2:$B$50, 2, 0))</f>
        <v/>
      </c>
      <c r="I222" s="72"/>
      <c r="J222" s="71"/>
      <c r="K222" s="70" t="str">
        <f>IF(J222="","",VLOOKUP(J222,ICondition!$A$2:$B$50, 2, 0))</f>
        <v/>
      </c>
      <c r="L222" s="73"/>
      <c r="M222" s="73"/>
      <c r="N222" s="73"/>
      <c r="O222" s="73"/>
      <c r="P222" s="73"/>
      <c r="Q222" s="73"/>
      <c r="R222" s="78"/>
      <c r="S222" s="79" t="str">
        <f>IFERROR(VLOOKUP(R222,Material!$A$2:$B$59, 2, 0),"")</f>
        <v/>
      </c>
      <c r="T222" s="71"/>
      <c r="U222" s="79" t="str">
        <f>IFERROR(VLOOKUP(T222,Material!$A$2:$B$59, 2, 0),"")</f>
        <v/>
      </c>
      <c r="V222" s="71"/>
      <c r="W222" s="79" t="str">
        <f>IFERROR(VLOOKUP(V222,Material!$A$2:$B$59, 2, 0),"")</f>
        <v/>
      </c>
      <c r="X222" s="71"/>
      <c r="Y222" s="79" t="str">
        <f>IFERROR(VLOOKUP(X222,Material!$A$2:$B$59, 2, 0),"")</f>
        <v/>
      </c>
      <c r="Z222" s="71"/>
      <c r="AA222" s="79" t="str">
        <f>IFERROR(VLOOKUP(Z222,Material!$A$2:$B$59, 2, 0),"")</f>
        <v/>
      </c>
      <c r="AB222" s="74"/>
      <c r="AC222" s="75" t="e">
        <f t="shared" si="40"/>
        <v>#VALUE!</v>
      </c>
      <c r="AD222" s="75" t="e">
        <f t="shared" si="41"/>
        <v>#VALUE!</v>
      </c>
      <c r="AE222" s="75" t="e">
        <f t="shared" si="43"/>
        <v>#VALUE!</v>
      </c>
      <c r="AF222" s="75" t="e">
        <f t="shared" si="42"/>
        <v>#VALUE!</v>
      </c>
      <c r="AG222" s="75" t="e">
        <f t="shared" si="44"/>
        <v>#VALUE!</v>
      </c>
      <c r="AH222" s="75" t="e">
        <f t="shared" si="45"/>
        <v>#VALUE!</v>
      </c>
      <c r="AI222" s="75" t="e">
        <f t="shared" si="46"/>
        <v>#VALUE!</v>
      </c>
      <c r="AJ222" s="80" t="e">
        <f t="shared" si="47"/>
        <v>#VALUE!</v>
      </c>
      <c r="AK222" s="79" t="str">
        <f>(IFERROR(VLOOKUP(AB222,Categories!$A$2:$B$20,2,1),""))</f>
        <v/>
      </c>
      <c r="AL222" s="79" t="str">
        <f ca="1">IFERROR(VLOOKUP((HLOOKUP((VLOOKUP($AB222,Categories!$A$2:$F$20,3,1)), $AB$3:$AJ222, (ROW()-ROW($AB$3)+1), 0)), INDIRECT(VLOOKUP($AB222,Categories!$A$2:$F$20,6,1)),2,0),AK222)</f>
        <v/>
      </c>
      <c r="AM222" s="79" t="str">
        <f ca="1">IFERROR(VLOOKUP((HLOOKUP((VLOOKUP($AB222,Categories!$A$2:$F$20,4,1)),$AB$3:$AJ222,(ROW()-ROW($AB$3)+1),0)),INDIRECT(VLOOKUP($AB222,Categories!$A$2:$H$20,7,1)),2,0),"")</f>
        <v/>
      </c>
      <c r="AN222" s="79" t="str">
        <f ca="1">IFERROR(VLOOKUP((HLOOKUP((VLOOKUP($AB222,Categories!$A$2:$F$20,5,1)), $AB$3:$AJ222, (ROW()-ROW($AB$3)+1), 0)), INDIRECT(VLOOKUP($AB222,Categories!$A$2:$H$20,8,1)),2,0),"")</f>
        <v/>
      </c>
      <c r="AO222" s="79" t="str">
        <f t="shared" ca="1" si="48"/>
        <v/>
      </c>
      <c r="AP222" s="81"/>
      <c r="AQ222" s="70" t="str">
        <f>IFERROR(VLOOKUP(VALUE(MID(AP222,1,1)),AdditionalElements!$A$2:$B$50,2,0),"")</f>
        <v/>
      </c>
      <c r="AR222" s="70" t="str">
        <f>IFERROR(VLOOKUP(VALUE(MID(AP222,2,1)),AdditionalElements!$H$2:$I$50,2,0),"")</f>
        <v/>
      </c>
      <c r="AS222" s="70" t="str">
        <f>IFERROR(VLOOKUP(VALUE(MID(AP222,3,1)),AdditionalElements!$O$2:$P$50,2,0),"")</f>
        <v/>
      </c>
      <c r="AT222" s="70" t="str">
        <f>IFERROR(VLOOKUP(VALUE(MID(AP222,4,1)),AdditionalElements!$V$2:$W$50,2,0),"")</f>
        <v/>
      </c>
      <c r="AU222" s="71"/>
      <c r="AV222" s="79" t="str">
        <f>IFERROR(IF(VALUE(MID(AU222,1,1))=1, VLOOKUP(VALUE(MID(AU222,1,1)), TxtPanelShape!$A$2:$C$50, 3, 0), (IF(VALUE(MID(AU222,1,1))&gt;=7, VLOOKUP(VALUE(MID(AU222,1,1)), TxtPanelShape!$A$2:$C$50, 3, 0),VLOOKUP(VALUE(MID(AU222,1,2)),TxtPanelShape!$A$2:$C$50,3,0)))), "")</f>
        <v/>
      </c>
      <c r="AW222" s="79" t="str">
        <f>IFERROR(IF(VALUE(MID(AU222,1,1))=1, ", "&amp;VLOOKUP(VALUE(MID(AU222,2,1)), TxtPanelShape!$H$2:$I$50, 2, 0), IF(VALUE(MID(AU222,1,1))&gt;=7, ", "&amp;VLOOKUP(VALUE(MID(AU222,2,1)), TxtPanelShape!$H$2:$I$50, 2, 0),"")), "")</f>
        <v/>
      </c>
      <c r="AX222" s="79" t="str">
        <f>IFERROR(IF(VALUE(MID(AU222,1,1))=1, ", "&amp;VLOOKUP(VALUE(MID(AU222,3,1)), TxtPanelShape!$O$2:$P$50, 2, 0), IF(VALUE(MID(AU222,1,1))&gt;=7, ", "&amp;VLOOKUP(VALUE(MID(AU222,3,1)), TxtPanelShape!$O$2:$P$50, 2, 0),"")),"")</f>
        <v/>
      </c>
      <c r="AY222" s="79" t="str">
        <f>IFERROR("; "&amp;VLOOKUP(VALUE(MID(AU222,4,1)), TxtPanelShape!$V$2:$W$50,2,0),"")</f>
        <v/>
      </c>
      <c r="AZ222" s="79" t="str">
        <f t="shared" si="49"/>
        <v/>
      </c>
      <c r="BA222" s="71"/>
      <c r="BB222" s="79" t="str">
        <f>IFERROR(IF(VALUE(MID(BA222,1,1))=1, VLOOKUP(VALUE(MID(BA222,1,1)), TxtPanelShape!$A$2:$C$50, 3, 0), (IF(VALUE(MID(BA222,1,1))&gt;=7, VLOOKUP(VALUE(MID(BA222,1,1)), TxtPanelShape!$A$2:$C$50, 3, 0),VLOOKUP(VALUE(MID(BA222,1,2)),TxtPanelShape!$A$2:$C$50,3,0)))), "")</f>
        <v/>
      </c>
      <c r="BC222" s="79" t="str">
        <f>IFERROR(IF(VALUE(MID(BA222,1,1))=1, ", "&amp;VLOOKUP(VALUE(MID(BA222,2,1)), TxtPanelShape!$H$2:$I$50, 2, 0), IF(VALUE(MID(BA222,1,1))&gt;=7, ", "&amp;VLOOKUP(VALUE(MID(BA222,2,1)), TxtPanelShape!$H$2:$I$50, 2, 0),"")), "")</f>
        <v/>
      </c>
      <c r="BD222" s="79" t="str">
        <f>IFERROR(IF(VALUE(MID(BA222,1,1))=1, ", "&amp;VLOOKUP(VALUE(MID(BA222,3,1)), TxtPanelShape!$O$2:$P$50, 2, 0), IF(VALUE(MID(BA222,1,1))&gt;=7, ", "&amp;VLOOKUP(VALUE(MID(BA222,3,1)), TxtPanelShape!$O$2:$P$50, 2, 0),"")),"")</f>
        <v/>
      </c>
      <c r="BE222" s="79" t="str">
        <f>IFERROR("; "&amp;VLOOKUP(VALUE(MID(BA222,4,1)), TxtPanelShape!$V$2:$W$50,2,0),"")</f>
        <v/>
      </c>
      <c r="BF222" s="79" t="str">
        <f t="shared" si="50"/>
        <v/>
      </c>
      <c r="BG222" s="71"/>
      <c r="BH222" s="79" t="str">
        <f>IFERROR(VLOOKUP(BG222, TxtPanelDefinition!$A$2:$B$50, 2, 0),"")</f>
        <v/>
      </c>
      <c r="BI222" s="71"/>
      <c r="BJ222" s="79" t="str">
        <f>IFERROR(VLOOKUP(BI222, TxtPanelDefinition!$A$2:$B$50, 2, 0),"")</f>
        <v/>
      </c>
      <c r="BK222" s="71"/>
      <c r="BL222" s="79" t="str">
        <f>IFERROR(VLOOKUP(BK222, InscrTechniques!$A$2:$B$50, 2, 0),"")</f>
        <v/>
      </c>
      <c r="BM222" s="71"/>
      <c r="BN222" s="79" t="str">
        <f>IFERROR(VLOOKUP(BM222, InscrTechniques!$A$2:$B$50, 2, 0),"")</f>
        <v/>
      </c>
      <c r="BO222" s="71"/>
      <c r="BP222" s="79" t="str">
        <f>IFERROR(VLOOKUP(BO222, InscrTechniques!$A$2:$B$50, 2, 0),"")</f>
        <v/>
      </c>
      <c r="BQ222" s="71"/>
      <c r="BR222" s="79" t="str">
        <f>IFERROR(VLOOKUP(BQ222, InscrTechniques!$A$2:$B$50, 2, 0),"")</f>
        <v/>
      </c>
      <c r="BS222" s="71"/>
      <c r="BT222" s="79" t="str">
        <f>IFERROR(VLOOKUP(BS222, InscrTechniques!$A$2:$B$50, 2, 0),"")</f>
        <v/>
      </c>
      <c r="BU222" s="71"/>
      <c r="BV222" s="79" t="str">
        <f>IFERROR(VLOOKUP(BU222, InscrTechniques!$A$2:$B$50, 2, 0),"")</f>
        <v/>
      </c>
      <c r="BW222" s="125"/>
      <c r="BX222" s="79" t="str">
        <f>IFERROR(VLOOKUP(BW222, InscrTechniques!$A$2:$B$50, 2, 0),"")</f>
        <v/>
      </c>
      <c r="BY222" s="125"/>
      <c r="BZ222" s="79" t="str">
        <f>IFERROR(VLOOKUP(BY222, InscrTechniques!$A$2:$B$50, 2, 0),"")</f>
        <v/>
      </c>
      <c r="CA222" s="74"/>
      <c r="CB222" s="114" t="str">
        <f>IFERROR(VLOOKUP(CA222, LetterStyle!$A$2:$B$50, 2, 0),"")</f>
        <v/>
      </c>
      <c r="CC222" s="74"/>
      <c r="CD222" s="114" t="str">
        <f>IFERROR(VLOOKUP(CC222, LetterStyle!$A$2:$B$50, 2, 0),"")</f>
        <v/>
      </c>
      <c r="CE222" s="74"/>
      <c r="CF222" s="114" t="str">
        <f>IFERROR(VLOOKUP(CE222, LetterStyle!$A$2:$B$50, 2, 0),"")</f>
        <v/>
      </c>
      <c r="CG222" s="74"/>
      <c r="CH222" s="79" t="str">
        <f>IFERROR(VLOOKUP(CG222, LetterStyle!$A$2:$B$50, 2, 0),"")</f>
        <v/>
      </c>
      <c r="CI222" s="71"/>
      <c r="CJ222" s="79" t="str">
        <f>IFERROR(VLOOKUP(CI222, DecMotifs!$A$1:$B$306, 2, 0),"")</f>
        <v/>
      </c>
      <c r="CK222" s="71"/>
      <c r="CL222" s="79" t="str">
        <f>IFERROR(VLOOKUP(CK222, DecMotifs!$A$1:$B$306, 2, 0),"")</f>
        <v/>
      </c>
      <c r="CM222" s="71"/>
      <c r="CN222" s="79" t="str">
        <f>IFERROR(VLOOKUP(CM222, DecMotifs!$A$1:$B$306, 2, 0),"")</f>
        <v/>
      </c>
      <c r="CO222" s="71"/>
      <c r="CP222" s="79" t="str">
        <f>IFERROR(VLOOKUP(CO222, MarginalDec!$A$2:$B$253, 2, 0),"")</f>
        <v/>
      </c>
      <c r="CQ222" s="71"/>
      <c r="CR222" s="79" t="str">
        <f>IFERROR(VLOOKUP(CQ222, MarginalDec!$A$2:$B$253, 2, 0),"")</f>
        <v/>
      </c>
      <c r="CS222" s="71"/>
      <c r="CT222" s="79" t="str">
        <f>IFERROR(VLOOKUP(CS222, MarginalDec!$A$2:$B$253, 2, 0),"")</f>
        <v/>
      </c>
      <c r="CU222" s="71"/>
      <c r="CV222" s="79" t="str">
        <f>IF(ISBLANK(CU222),"", IFERROR(VLOOKUP(CU222, Tooling!$A$2:$B$252, 2, 0),""))</f>
        <v/>
      </c>
      <c r="CW222" s="71"/>
      <c r="CX222" s="79" t="str">
        <f>IF(ISBLANK(CW222),"", IFERROR(VLOOKUP(CW222, Tooling!$A$2:$B$252, 2, 0),""))</f>
        <v/>
      </c>
      <c r="CY222" s="71"/>
      <c r="CZ222" s="79" t="str">
        <f>IF(ISBLANK(CY222),"", IFERROR(VLOOKUP(CY222, Repairs!$A$2:$B$252, 2, 0),""))</f>
        <v/>
      </c>
      <c r="DA222" s="77"/>
      <c r="DB222" s="71"/>
      <c r="DC222" s="79" t="str">
        <f>IFERROR(VLOOKUP(DB222, DatingReason!$A$2:$B$252, 2, 0),"")</f>
        <v/>
      </c>
      <c r="DD222" s="123" t="str">
        <f t="shared" si="51"/>
        <v/>
      </c>
      <c r="DF222" s="119" t="str">
        <f t="array" ref="DF222">IF(AND($B222&lt;&gt;"", $DE222&lt;&gt;"", $DE222&lt;&gt;"No"),MAX(IF($B222=PEOPLE!$B$4:$B$1000, PEOPLE!$Q$4:$Q$1000,""))+100,"")</f>
        <v/>
      </c>
      <c r="DG222" s="68"/>
      <c r="DH222" s="76">
        <f>COUNTIF(PEOPLE!B:B, MEMORIALS!B222)</f>
        <v>0</v>
      </c>
      <c r="DI222" s="82"/>
      <c r="DJ222" s="82"/>
      <c r="DK222" s="82"/>
      <c r="DL222" s="68"/>
      <c r="DM222" s="68"/>
      <c r="DN222" s="68"/>
      <c r="DO222" s="68"/>
      <c r="DP222" s="68"/>
    </row>
    <row r="223" spans="1:120" ht="15" customHeight="1" x14ac:dyDescent="0.25">
      <c r="A223" s="68"/>
      <c r="B223" s="69"/>
      <c r="C223" s="68"/>
      <c r="D223" s="68"/>
      <c r="E223" s="70" t="str">
        <f>IF(D223="","",VLOOKUP(D223,Denomination!$A$2:$B$50, 2, 0))</f>
        <v/>
      </c>
      <c r="F223" s="68"/>
      <c r="G223" s="71"/>
      <c r="H223" s="70" t="str">
        <f>IF(G223="","",VLOOKUP(G223,MCondition!$A$2:$B$50, 2, 0))</f>
        <v/>
      </c>
      <c r="I223" s="72"/>
      <c r="J223" s="71"/>
      <c r="K223" s="70" t="str">
        <f>IF(J223="","",VLOOKUP(J223,ICondition!$A$2:$B$50, 2, 0))</f>
        <v/>
      </c>
      <c r="L223" s="73"/>
      <c r="M223" s="73"/>
      <c r="N223" s="73"/>
      <c r="O223" s="73"/>
      <c r="P223" s="73"/>
      <c r="Q223" s="73"/>
      <c r="R223" s="78"/>
      <c r="S223" s="79" t="str">
        <f>IFERROR(VLOOKUP(R223,Material!$A$2:$B$59, 2, 0),"")</f>
        <v/>
      </c>
      <c r="T223" s="71"/>
      <c r="U223" s="79" t="str">
        <f>IFERROR(VLOOKUP(T223,Material!$A$2:$B$59, 2, 0),"")</f>
        <v/>
      </c>
      <c r="V223" s="71"/>
      <c r="W223" s="79" t="str">
        <f>IFERROR(VLOOKUP(V223,Material!$A$2:$B$59, 2, 0),"")</f>
        <v/>
      </c>
      <c r="X223" s="71"/>
      <c r="Y223" s="79" t="str">
        <f>IFERROR(VLOOKUP(X223,Material!$A$2:$B$59, 2, 0),"")</f>
        <v/>
      </c>
      <c r="Z223" s="71"/>
      <c r="AA223" s="79" t="str">
        <f>IFERROR(VLOOKUP(Z223,Material!$A$2:$B$59, 2, 0),"")</f>
        <v/>
      </c>
      <c r="AB223" s="74"/>
      <c r="AC223" s="75" t="e">
        <f t="shared" si="40"/>
        <v>#VALUE!</v>
      </c>
      <c r="AD223" s="75" t="e">
        <f t="shared" si="41"/>
        <v>#VALUE!</v>
      </c>
      <c r="AE223" s="75" t="e">
        <f t="shared" si="43"/>
        <v>#VALUE!</v>
      </c>
      <c r="AF223" s="75" t="e">
        <f t="shared" si="42"/>
        <v>#VALUE!</v>
      </c>
      <c r="AG223" s="75" t="e">
        <f t="shared" si="44"/>
        <v>#VALUE!</v>
      </c>
      <c r="AH223" s="75" t="e">
        <f t="shared" si="45"/>
        <v>#VALUE!</v>
      </c>
      <c r="AI223" s="75" t="e">
        <f t="shared" si="46"/>
        <v>#VALUE!</v>
      </c>
      <c r="AJ223" s="80" t="e">
        <f t="shared" si="47"/>
        <v>#VALUE!</v>
      </c>
      <c r="AK223" s="79" t="str">
        <f>(IFERROR(VLOOKUP(AB223,Categories!$A$2:$B$20,2,1),""))</f>
        <v/>
      </c>
      <c r="AL223" s="79" t="str">
        <f ca="1">IFERROR(VLOOKUP((HLOOKUP((VLOOKUP($AB223,Categories!$A$2:$F$20,3,1)), $AB$3:$AJ223, (ROW()-ROW($AB$3)+1), 0)), INDIRECT(VLOOKUP($AB223,Categories!$A$2:$F$20,6,1)),2,0),AK223)</f>
        <v/>
      </c>
      <c r="AM223" s="79" t="str">
        <f ca="1">IFERROR(VLOOKUP((HLOOKUP((VLOOKUP($AB223,Categories!$A$2:$F$20,4,1)),$AB$3:$AJ223,(ROW()-ROW($AB$3)+1),0)),INDIRECT(VLOOKUP($AB223,Categories!$A$2:$H$20,7,1)),2,0),"")</f>
        <v/>
      </c>
      <c r="AN223" s="79" t="str">
        <f ca="1">IFERROR(VLOOKUP((HLOOKUP((VLOOKUP($AB223,Categories!$A$2:$F$20,5,1)), $AB$3:$AJ223, (ROW()-ROW($AB$3)+1), 0)), INDIRECT(VLOOKUP($AB223,Categories!$A$2:$H$20,8,1)),2,0),"")</f>
        <v/>
      </c>
      <c r="AO223" s="79" t="str">
        <f t="shared" ca="1" si="48"/>
        <v/>
      </c>
      <c r="AP223" s="81"/>
      <c r="AQ223" s="70" t="str">
        <f>IFERROR(VLOOKUP(VALUE(MID(AP223,1,1)),AdditionalElements!$A$2:$B$50,2,0),"")</f>
        <v/>
      </c>
      <c r="AR223" s="70" t="str">
        <f>IFERROR(VLOOKUP(VALUE(MID(AP223,2,1)),AdditionalElements!$H$2:$I$50,2,0),"")</f>
        <v/>
      </c>
      <c r="AS223" s="70" t="str">
        <f>IFERROR(VLOOKUP(VALUE(MID(AP223,3,1)),AdditionalElements!$O$2:$P$50,2,0),"")</f>
        <v/>
      </c>
      <c r="AT223" s="70" t="str">
        <f>IFERROR(VLOOKUP(VALUE(MID(AP223,4,1)),AdditionalElements!$V$2:$W$50,2,0),"")</f>
        <v/>
      </c>
      <c r="AU223" s="71"/>
      <c r="AV223" s="79" t="str">
        <f>IFERROR(IF(VALUE(MID(AU223,1,1))=1, VLOOKUP(VALUE(MID(AU223,1,1)), TxtPanelShape!$A$2:$C$50, 3, 0), (IF(VALUE(MID(AU223,1,1))&gt;=7, VLOOKUP(VALUE(MID(AU223,1,1)), TxtPanelShape!$A$2:$C$50, 3, 0),VLOOKUP(VALUE(MID(AU223,1,2)),TxtPanelShape!$A$2:$C$50,3,0)))), "")</f>
        <v/>
      </c>
      <c r="AW223" s="79" t="str">
        <f>IFERROR(IF(VALUE(MID(AU223,1,1))=1, ", "&amp;VLOOKUP(VALUE(MID(AU223,2,1)), TxtPanelShape!$H$2:$I$50, 2, 0), IF(VALUE(MID(AU223,1,1))&gt;=7, ", "&amp;VLOOKUP(VALUE(MID(AU223,2,1)), TxtPanelShape!$H$2:$I$50, 2, 0),"")), "")</f>
        <v/>
      </c>
      <c r="AX223" s="79" t="str">
        <f>IFERROR(IF(VALUE(MID(AU223,1,1))=1, ", "&amp;VLOOKUP(VALUE(MID(AU223,3,1)), TxtPanelShape!$O$2:$P$50, 2, 0), IF(VALUE(MID(AU223,1,1))&gt;=7, ", "&amp;VLOOKUP(VALUE(MID(AU223,3,1)), TxtPanelShape!$O$2:$P$50, 2, 0),"")),"")</f>
        <v/>
      </c>
      <c r="AY223" s="79" t="str">
        <f>IFERROR("; "&amp;VLOOKUP(VALUE(MID(AU223,4,1)), TxtPanelShape!$V$2:$W$50,2,0),"")</f>
        <v/>
      </c>
      <c r="AZ223" s="79" t="str">
        <f t="shared" si="49"/>
        <v/>
      </c>
      <c r="BA223" s="71"/>
      <c r="BB223" s="79" t="str">
        <f>IFERROR(IF(VALUE(MID(BA223,1,1))=1, VLOOKUP(VALUE(MID(BA223,1,1)), TxtPanelShape!$A$2:$C$50, 3, 0), (IF(VALUE(MID(BA223,1,1))&gt;=7, VLOOKUP(VALUE(MID(BA223,1,1)), TxtPanelShape!$A$2:$C$50, 3, 0),VLOOKUP(VALUE(MID(BA223,1,2)),TxtPanelShape!$A$2:$C$50,3,0)))), "")</f>
        <v/>
      </c>
      <c r="BC223" s="79" t="str">
        <f>IFERROR(IF(VALUE(MID(BA223,1,1))=1, ", "&amp;VLOOKUP(VALUE(MID(BA223,2,1)), TxtPanelShape!$H$2:$I$50, 2, 0), IF(VALUE(MID(BA223,1,1))&gt;=7, ", "&amp;VLOOKUP(VALUE(MID(BA223,2,1)), TxtPanelShape!$H$2:$I$50, 2, 0),"")), "")</f>
        <v/>
      </c>
      <c r="BD223" s="79" t="str">
        <f>IFERROR(IF(VALUE(MID(BA223,1,1))=1, ", "&amp;VLOOKUP(VALUE(MID(BA223,3,1)), TxtPanelShape!$O$2:$P$50, 2, 0), IF(VALUE(MID(BA223,1,1))&gt;=7, ", "&amp;VLOOKUP(VALUE(MID(BA223,3,1)), TxtPanelShape!$O$2:$P$50, 2, 0),"")),"")</f>
        <v/>
      </c>
      <c r="BE223" s="79" t="str">
        <f>IFERROR("; "&amp;VLOOKUP(VALUE(MID(BA223,4,1)), TxtPanelShape!$V$2:$W$50,2,0),"")</f>
        <v/>
      </c>
      <c r="BF223" s="79" t="str">
        <f t="shared" si="50"/>
        <v/>
      </c>
      <c r="BG223" s="71"/>
      <c r="BH223" s="79" t="str">
        <f>IFERROR(VLOOKUP(BG223, TxtPanelDefinition!$A$2:$B$50, 2, 0),"")</f>
        <v/>
      </c>
      <c r="BI223" s="71"/>
      <c r="BJ223" s="79" t="str">
        <f>IFERROR(VLOOKUP(BI223, TxtPanelDefinition!$A$2:$B$50, 2, 0),"")</f>
        <v/>
      </c>
      <c r="BK223" s="71"/>
      <c r="BL223" s="79" t="str">
        <f>IFERROR(VLOOKUP(BK223, InscrTechniques!$A$2:$B$50, 2, 0),"")</f>
        <v/>
      </c>
      <c r="BM223" s="71"/>
      <c r="BN223" s="79" t="str">
        <f>IFERROR(VLOOKUP(BM223, InscrTechniques!$A$2:$B$50, 2, 0),"")</f>
        <v/>
      </c>
      <c r="BO223" s="71"/>
      <c r="BP223" s="79" t="str">
        <f>IFERROR(VLOOKUP(BO223, InscrTechniques!$A$2:$B$50, 2, 0),"")</f>
        <v/>
      </c>
      <c r="BQ223" s="71"/>
      <c r="BR223" s="79" t="str">
        <f>IFERROR(VLOOKUP(BQ223, InscrTechniques!$A$2:$B$50, 2, 0),"")</f>
        <v/>
      </c>
      <c r="BS223" s="71"/>
      <c r="BT223" s="79" t="str">
        <f>IFERROR(VLOOKUP(BS223, InscrTechniques!$A$2:$B$50, 2, 0),"")</f>
        <v/>
      </c>
      <c r="BU223" s="71"/>
      <c r="BV223" s="79" t="str">
        <f>IFERROR(VLOOKUP(BU223, InscrTechniques!$A$2:$B$50, 2, 0),"")</f>
        <v/>
      </c>
      <c r="BW223" s="125"/>
      <c r="BX223" s="79" t="str">
        <f>IFERROR(VLOOKUP(BW223, InscrTechniques!$A$2:$B$50, 2, 0),"")</f>
        <v/>
      </c>
      <c r="BY223" s="125"/>
      <c r="BZ223" s="79" t="str">
        <f>IFERROR(VLOOKUP(BY223, InscrTechniques!$A$2:$B$50, 2, 0),"")</f>
        <v/>
      </c>
      <c r="CA223" s="74"/>
      <c r="CB223" s="114" t="str">
        <f>IFERROR(VLOOKUP(CA223, LetterStyle!$A$2:$B$50, 2, 0),"")</f>
        <v/>
      </c>
      <c r="CC223" s="74"/>
      <c r="CD223" s="114" t="str">
        <f>IFERROR(VLOOKUP(CC223, LetterStyle!$A$2:$B$50, 2, 0),"")</f>
        <v/>
      </c>
      <c r="CE223" s="74"/>
      <c r="CF223" s="114" t="str">
        <f>IFERROR(VLOOKUP(CE223, LetterStyle!$A$2:$B$50, 2, 0),"")</f>
        <v/>
      </c>
      <c r="CG223" s="74"/>
      <c r="CH223" s="79" t="str">
        <f>IFERROR(VLOOKUP(CG223, LetterStyle!$A$2:$B$50, 2, 0),"")</f>
        <v/>
      </c>
      <c r="CI223" s="71"/>
      <c r="CJ223" s="79" t="str">
        <f>IFERROR(VLOOKUP(CI223, DecMotifs!$A$1:$B$306, 2, 0),"")</f>
        <v/>
      </c>
      <c r="CK223" s="71"/>
      <c r="CL223" s="79" t="str">
        <f>IFERROR(VLOOKUP(CK223, DecMotifs!$A$1:$B$306, 2, 0),"")</f>
        <v/>
      </c>
      <c r="CM223" s="71"/>
      <c r="CN223" s="79" t="str">
        <f>IFERROR(VLOOKUP(CM223, DecMotifs!$A$1:$B$306, 2, 0),"")</f>
        <v/>
      </c>
      <c r="CO223" s="71"/>
      <c r="CP223" s="79" t="str">
        <f>IFERROR(VLOOKUP(CO223, MarginalDec!$A$2:$B$253, 2, 0),"")</f>
        <v/>
      </c>
      <c r="CQ223" s="71"/>
      <c r="CR223" s="79" t="str">
        <f>IFERROR(VLOOKUP(CQ223, MarginalDec!$A$2:$B$253, 2, 0),"")</f>
        <v/>
      </c>
      <c r="CS223" s="71"/>
      <c r="CT223" s="79" t="str">
        <f>IFERROR(VLOOKUP(CS223, MarginalDec!$A$2:$B$253, 2, 0),"")</f>
        <v/>
      </c>
      <c r="CU223" s="71"/>
      <c r="CV223" s="79" t="str">
        <f>IF(ISBLANK(CU223),"", IFERROR(VLOOKUP(CU223, Tooling!$A$2:$B$252, 2, 0),""))</f>
        <v/>
      </c>
      <c r="CW223" s="71"/>
      <c r="CX223" s="79" t="str">
        <f>IF(ISBLANK(CW223),"", IFERROR(VLOOKUP(CW223, Tooling!$A$2:$B$252, 2, 0),""))</f>
        <v/>
      </c>
      <c r="CY223" s="71"/>
      <c r="CZ223" s="79" t="str">
        <f>IF(ISBLANK(CY223),"", IFERROR(VLOOKUP(CY223, Repairs!$A$2:$B$252, 2, 0),""))</f>
        <v/>
      </c>
      <c r="DA223" s="77"/>
      <c r="DB223" s="71"/>
      <c r="DC223" s="79" t="str">
        <f>IFERROR(VLOOKUP(DB223, DatingReason!$A$2:$B$252, 2, 0),"")</f>
        <v/>
      </c>
      <c r="DD223" s="123" t="str">
        <f t="shared" si="51"/>
        <v/>
      </c>
      <c r="DF223" s="119" t="str">
        <f t="array" ref="DF223">IF(AND($B223&lt;&gt;"", $DE223&lt;&gt;"", $DE223&lt;&gt;"No"),MAX(IF($B223=PEOPLE!$B$4:$B$1000, PEOPLE!$Q$4:$Q$1000,""))+100,"")</f>
        <v/>
      </c>
      <c r="DG223" s="68"/>
      <c r="DH223" s="76">
        <f>COUNTIF(PEOPLE!B:B, MEMORIALS!B223)</f>
        <v>0</v>
      </c>
      <c r="DI223" s="82"/>
      <c r="DJ223" s="82"/>
      <c r="DK223" s="82"/>
      <c r="DL223" s="68"/>
      <c r="DM223" s="68"/>
      <c r="DN223" s="68"/>
      <c r="DO223" s="68"/>
      <c r="DP223" s="68"/>
    </row>
    <row r="224" spans="1:120" ht="15" customHeight="1" x14ac:dyDescent="0.25">
      <c r="A224" s="68"/>
      <c r="B224" s="69"/>
      <c r="C224" s="68"/>
      <c r="D224" s="68"/>
      <c r="E224" s="70" t="str">
        <f>IF(D224="","",VLOOKUP(D224,Denomination!$A$2:$B$50, 2, 0))</f>
        <v/>
      </c>
      <c r="F224" s="68"/>
      <c r="G224" s="71"/>
      <c r="H224" s="70" t="str">
        <f>IF(G224="","",VLOOKUP(G224,MCondition!$A$2:$B$50, 2, 0))</f>
        <v/>
      </c>
      <c r="I224" s="72"/>
      <c r="J224" s="71"/>
      <c r="K224" s="70" t="str">
        <f>IF(J224="","",VLOOKUP(J224,ICondition!$A$2:$B$50, 2, 0))</f>
        <v/>
      </c>
      <c r="L224" s="73"/>
      <c r="M224" s="73"/>
      <c r="N224" s="73"/>
      <c r="O224" s="73"/>
      <c r="P224" s="73"/>
      <c r="Q224" s="73"/>
      <c r="R224" s="78"/>
      <c r="S224" s="79" t="str">
        <f>IFERROR(VLOOKUP(R224,Material!$A$2:$B$59, 2, 0),"")</f>
        <v/>
      </c>
      <c r="T224" s="71"/>
      <c r="U224" s="79" t="str">
        <f>IFERROR(VLOOKUP(T224,Material!$A$2:$B$59, 2, 0),"")</f>
        <v/>
      </c>
      <c r="V224" s="71"/>
      <c r="W224" s="79" t="str">
        <f>IFERROR(VLOOKUP(V224,Material!$A$2:$B$59, 2, 0),"")</f>
        <v/>
      </c>
      <c r="X224" s="71"/>
      <c r="Y224" s="79" t="str">
        <f>IFERROR(VLOOKUP(X224,Material!$A$2:$B$59, 2, 0),"")</f>
        <v/>
      </c>
      <c r="Z224" s="71"/>
      <c r="AA224" s="79" t="str">
        <f>IFERROR(VLOOKUP(Z224,Material!$A$2:$B$59, 2, 0),"")</f>
        <v/>
      </c>
      <c r="AB224" s="74"/>
      <c r="AC224" s="75" t="e">
        <f t="shared" si="40"/>
        <v>#VALUE!</v>
      </c>
      <c r="AD224" s="75" t="e">
        <f t="shared" si="41"/>
        <v>#VALUE!</v>
      </c>
      <c r="AE224" s="75" t="e">
        <f t="shared" si="43"/>
        <v>#VALUE!</v>
      </c>
      <c r="AF224" s="75" t="e">
        <f t="shared" si="42"/>
        <v>#VALUE!</v>
      </c>
      <c r="AG224" s="75" t="e">
        <f t="shared" si="44"/>
        <v>#VALUE!</v>
      </c>
      <c r="AH224" s="75" t="e">
        <f t="shared" si="45"/>
        <v>#VALUE!</v>
      </c>
      <c r="AI224" s="75" t="e">
        <f t="shared" si="46"/>
        <v>#VALUE!</v>
      </c>
      <c r="AJ224" s="80" t="e">
        <f t="shared" si="47"/>
        <v>#VALUE!</v>
      </c>
      <c r="AK224" s="79" t="str">
        <f>(IFERROR(VLOOKUP(AB224,Categories!$A$2:$B$20,2,1),""))</f>
        <v/>
      </c>
      <c r="AL224" s="79" t="str">
        <f ca="1">IFERROR(VLOOKUP((HLOOKUP((VLOOKUP($AB224,Categories!$A$2:$F$20,3,1)), $AB$3:$AJ224, (ROW()-ROW($AB$3)+1), 0)), INDIRECT(VLOOKUP($AB224,Categories!$A$2:$F$20,6,1)),2,0),AK224)</f>
        <v/>
      </c>
      <c r="AM224" s="79" t="str">
        <f ca="1">IFERROR(VLOOKUP((HLOOKUP((VLOOKUP($AB224,Categories!$A$2:$F$20,4,1)),$AB$3:$AJ224,(ROW()-ROW($AB$3)+1),0)),INDIRECT(VLOOKUP($AB224,Categories!$A$2:$H$20,7,1)),2,0),"")</f>
        <v/>
      </c>
      <c r="AN224" s="79" t="str">
        <f ca="1">IFERROR(VLOOKUP((HLOOKUP((VLOOKUP($AB224,Categories!$A$2:$F$20,5,1)), $AB$3:$AJ224, (ROW()-ROW($AB$3)+1), 0)), INDIRECT(VLOOKUP($AB224,Categories!$A$2:$H$20,8,1)),2,0),"")</f>
        <v/>
      </c>
      <c r="AO224" s="79" t="str">
        <f t="shared" ca="1" si="48"/>
        <v/>
      </c>
      <c r="AP224" s="81"/>
      <c r="AQ224" s="70" t="str">
        <f>IFERROR(VLOOKUP(VALUE(MID(AP224,1,1)),AdditionalElements!$A$2:$B$50,2,0),"")</f>
        <v/>
      </c>
      <c r="AR224" s="70" t="str">
        <f>IFERROR(VLOOKUP(VALUE(MID(AP224,2,1)),AdditionalElements!$H$2:$I$50,2,0),"")</f>
        <v/>
      </c>
      <c r="AS224" s="70" t="str">
        <f>IFERROR(VLOOKUP(VALUE(MID(AP224,3,1)),AdditionalElements!$O$2:$P$50,2,0),"")</f>
        <v/>
      </c>
      <c r="AT224" s="70" t="str">
        <f>IFERROR(VLOOKUP(VALUE(MID(AP224,4,1)),AdditionalElements!$V$2:$W$50,2,0),"")</f>
        <v/>
      </c>
      <c r="AU224" s="71"/>
      <c r="AV224" s="79" t="str">
        <f>IFERROR(IF(VALUE(MID(AU224,1,1))=1, VLOOKUP(VALUE(MID(AU224,1,1)), TxtPanelShape!$A$2:$C$50, 3, 0), (IF(VALUE(MID(AU224,1,1))&gt;=7, VLOOKUP(VALUE(MID(AU224,1,1)), TxtPanelShape!$A$2:$C$50, 3, 0),VLOOKUP(VALUE(MID(AU224,1,2)),TxtPanelShape!$A$2:$C$50,3,0)))), "")</f>
        <v/>
      </c>
      <c r="AW224" s="79" t="str">
        <f>IFERROR(IF(VALUE(MID(AU224,1,1))=1, ", "&amp;VLOOKUP(VALUE(MID(AU224,2,1)), TxtPanelShape!$H$2:$I$50, 2, 0), IF(VALUE(MID(AU224,1,1))&gt;=7, ", "&amp;VLOOKUP(VALUE(MID(AU224,2,1)), TxtPanelShape!$H$2:$I$50, 2, 0),"")), "")</f>
        <v/>
      </c>
      <c r="AX224" s="79" t="str">
        <f>IFERROR(IF(VALUE(MID(AU224,1,1))=1, ", "&amp;VLOOKUP(VALUE(MID(AU224,3,1)), TxtPanelShape!$O$2:$P$50, 2, 0), IF(VALUE(MID(AU224,1,1))&gt;=7, ", "&amp;VLOOKUP(VALUE(MID(AU224,3,1)), TxtPanelShape!$O$2:$P$50, 2, 0),"")),"")</f>
        <v/>
      </c>
      <c r="AY224" s="79" t="str">
        <f>IFERROR("; "&amp;VLOOKUP(VALUE(MID(AU224,4,1)), TxtPanelShape!$V$2:$W$50,2,0),"")</f>
        <v/>
      </c>
      <c r="AZ224" s="79" t="str">
        <f t="shared" si="49"/>
        <v/>
      </c>
      <c r="BA224" s="71"/>
      <c r="BB224" s="79" t="str">
        <f>IFERROR(IF(VALUE(MID(BA224,1,1))=1, VLOOKUP(VALUE(MID(BA224,1,1)), TxtPanelShape!$A$2:$C$50, 3, 0), (IF(VALUE(MID(BA224,1,1))&gt;=7, VLOOKUP(VALUE(MID(BA224,1,1)), TxtPanelShape!$A$2:$C$50, 3, 0),VLOOKUP(VALUE(MID(BA224,1,2)),TxtPanelShape!$A$2:$C$50,3,0)))), "")</f>
        <v/>
      </c>
      <c r="BC224" s="79" t="str">
        <f>IFERROR(IF(VALUE(MID(BA224,1,1))=1, ", "&amp;VLOOKUP(VALUE(MID(BA224,2,1)), TxtPanelShape!$H$2:$I$50, 2, 0), IF(VALUE(MID(BA224,1,1))&gt;=7, ", "&amp;VLOOKUP(VALUE(MID(BA224,2,1)), TxtPanelShape!$H$2:$I$50, 2, 0),"")), "")</f>
        <v/>
      </c>
      <c r="BD224" s="79" t="str">
        <f>IFERROR(IF(VALUE(MID(BA224,1,1))=1, ", "&amp;VLOOKUP(VALUE(MID(BA224,3,1)), TxtPanelShape!$O$2:$P$50, 2, 0), IF(VALUE(MID(BA224,1,1))&gt;=7, ", "&amp;VLOOKUP(VALUE(MID(BA224,3,1)), TxtPanelShape!$O$2:$P$50, 2, 0),"")),"")</f>
        <v/>
      </c>
      <c r="BE224" s="79" t="str">
        <f>IFERROR("; "&amp;VLOOKUP(VALUE(MID(BA224,4,1)), TxtPanelShape!$V$2:$W$50,2,0),"")</f>
        <v/>
      </c>
      <c r="BF224" s="79" t="str">
        <f t="shared" si="50"/>
        <v/>
      </c>
      <c r="BG224" s="71"/>
      <c r="BH224" s="79" t="str">
        <f>IFERROR(VLOOKUP(BG224, TxtPanelDefinition!$A$2:$B$50, 2, 0),"")</f>
        <v/>
      </c>
      <c r="BI224" s="71"/>
      <c r="BJ224" s="79" t="str">
        <f>IFERROR(VLOOKUP(BI224, TxtPanelDefinition!$A$2:$B$50, 2, 0),"")</f>
        <v/>
      </c>
      <c r="BK224" s="71"/>
      <c r="BL224" s="79" t="str">
        <f>IFERROR(VLOOKUP(BK224, InscrTechniques!$A$2:$B$50, 2, 0),"")</f>
        <v/>
      </c>
      <c r="BM224" s="71"/>
      <c r="BN224" s="79" t="str">
        <f>IFERROR(VLOOKUP(BM224, InscrTechniques!$A$2:$B$50, 2, 0),"")</f>
        <v/>
      </c>
      <c r="BO224" s="71"/>
      <c r="BP224" s="79" t="str">
        <f>IFERROR(VLOOKUP(BO224, InscrTechniques!$A$2:$B$50, 2, 0),"")</f>
        <v/>
      </c>
      <c r="BQ224" s="71"/>
      <c r="BR224" s="79" t="str">
        <f>IFERROR(VLOOKUP(BQ224, InscrTechniques!$A$2:$B$50, 2, 0),"")</f>
        <v/>
      </c>
      <c r="BS224" s="71"/>
      <c r="BT224" s="79" t="str">
        <f>IFERROR(VLOOKUP(BS224, InscrTechniques!$A$2:$B$50, 2, 0),"")</f>
        <v/>
      </c>
      <c r="BU224" s="71"/>
      <c r="BV224" s="79" t="str">
        <f>IFERROR(VLOOKUP(BU224, InscrTechniques!$A$2:$B$50, 2, 0),"")</f>
        <v/>
      </c>
      <c r="BW224" s="125"/>
      <c r="BX224" s="79" t="str">
        <f>IFERROR(VLOOKUP(BW224, InscrTechniques!$A$2:$B$50, 2, 0),"")</f>
        <v/>
      </c>
      <c r="BY224" s="125"/>
      <c r="BZ224" s="79" t="str">
        <f>IFERROR(VLOOKUP(BY224, InscrTechniques!$A$2:$B$50, 2, 0),"")</f>
        <v/>
      </c>
      <c r="CA224" s="74"/>
      <c r="CB224" s="114" t="str">
        <f>IFERROR(VLOOKUP(CA224, LetterStyle!$A$2:$B$50, 2, 0),"")</f>
        <v/>
      </c>
      <c r="CC224" s="74"/>
      <c r="CD224" s="114" t="str">
        <f>IFERROR(VLOOKUP(CC224, LetterStyle!$A$2:$B$50, 2, 0),"")</f>
        <v/>
      </c>
      <c r="CE224" s="74"/>
      <c r="CF224" s="114" t="str">
        <f>IFERROR(VLOOKUP(CE224, LetterStyle!$A$2:$B$50, 2, 0),"")</f>
        <v/>
      </c>
      <c r="CG224" s="74"/>
      <c r="CH224" s="79" t="str">
        <f>IFERROR(VLOOKUP(CG224, LetterStyle!$A$2:$B$50, 2, 0),"")</f>
        <v/>
      </c>
      <c r="CI224" s="71"/>
      <c r="CJ224" s="79" t="str">
        <f>IFERROR(VLOOKUP(CI224, DecMotifs!$A$1:$B$306, 2, 0),"")</f>
        <v/>
      </c>
      <c r="CK224" s="71"/>
      <c r="CL224" s="79" t="str">
        <f>IFERROR(VLOOKUP(CK224, DecMotifs!$A$1:$B$306, 2, 0),"")</f>
        <v/>
      </c>
      <c r="CM224" s="71"/>
      <c r="CN224" s="79" t="str">
        <f>IFERROR(VLOOKUP(CM224, DecMotifs!$A$1:$B$306, 2, 0),"")</f>
        <v/>
      </c>
      <c r="CO224" s="71"/>
      <c r="CP224" s="79" t="str">
        <f>IFERROR(VLOOKUP(CO224, MarginalDec!$A$2:$B$253, 2, 0),"")</f>
        <v/>
      </c>
      <c r="CQ224" s="71"/>
      <c r="CR224" s="79" t="str">
        <f>IFERROR(VLOOKUP(CQ224, MarginalDec!$A$2:$B$253, 2, 0),"")</f>
        <v/>
      </c>
      <c r="CS224" s="71"/>
      <c r="CT224" s="79" t="str">
        <f>IFERROR(VLOOKUP(CS224, MarginalDec!$A$2:$B$253, 2, 0),"")</f>
        <v/>
      </c>
      <c r="CU224" s="71"/>
      <c r="CV224" s="79" t="str">
        <f>IF(ISBLANK(CU224),"", IFERROR(VLOOKUP(CU224, Tooling!$A$2:$B$252, 2, 0),""))</f>
        <v/>
      </c>
      <c r="CW224" s="71"/>
      <c r="CX224" s="79" t="str">
        <f>IF(ISBLANK(CW224),"", IFERROR(VLOOKUP(CW224, Tooling!$A$2:$B$252, 2, 0),""))</f>
        <v/>
      </c>
      <c r="CY224" s="71"/>
      <c r="CZ224" s="79" t="str">
        <f>IF(ISBLANK(CY224),"", IFERROR(VLOOKUP(CY224, Repairs!$A$2:$B$252, 2, 0),""))</f>
        <v/>
      </c>
      <c r="DA224" s="77"/>
      <c r="DB224" s="71"/>
      <c r="DC224" s="79" t="str">
        <f>IFERROR(VLOOKUP(DB224, DatingReason!$A$2:$B$252, 2, 0),"")</f>
        <v/>
      </c>
      <c r="DD224" s="123" t="str">
        <f t="shared" si="51"/>
        <v/>
      </c>
      <c r="DF224" s="119" t="str">
        <f t="array" ref="DF224">IF(AND($B224&lt;&gt;"", $DE224&lt;&gt;"", $DE224&lt;&gt;"No"),MAX(IF($B224=PEOPLE!$B$4:$B$1000, PEOPLE!$Q$4:$Q$1000,""))+100,"")</f>
        <v/>
      </c>
      <c r="DG224" s="68"/>
      <c r="DH224" s="76">
        <f>COUNTIF(PEOPLE!B:B, MEMORIALS!B224)</f>
        <v>0</v>
      </c>
      <c r="DI224" s="82"/>
      <c r="DJ224" s="82"/>
      <c r="DK224" s="82"/>
      <c r="DL224" s="68"/>
      <c r="DM224" s="68"/>
      <c r="DN224" s="68"/>
      <c r="DO224" s="68"/>
      <c r="DP224" s="68"/>
    </row>
    <row r="225" spans="1:120" ht="15" customHeight="1" x14ac:dyDescent="0.25">
      <c r="A225" s="68"/>
      <c r="B225" s="69"/>
      <c r="C225" s="68"/>
      <c r="D225" s="68"/>
      <c r="E225" s="70" t="str">
        <f>IF(D225="","",VLOOKUP(D225,Denomination!$A$2:$B$50, 2, 0))</f>
        <v/>
      </c>
      <c r="F225" s="68"/>
      <c r="G225" s="71"/>
      <c r="H225" s="70" t="str">
        <f>IF(G225="","",VLOOKUP(G225,MCondition!$A$2:$B$50, 2, 0))</f>
        <v/>
      </c>
      <c r="I225" s="72"/>
      <c r="J225" s="71"/>
      <c r="K225" s="70" t="str">
        <f>IF(J225="","",VLOOKUP(J225,ICondition!$A$2:$B$50, 2, 0))</f>
        <v/>
      </c>
      <c r="L225" s="73"/>
      <c r="M225" s="73"/>
      <c r="N225" s="73"/>
      <c r="O225" s="73"/>
      <c r="P225" s="73"/>
      <c r="Q225" s="73"/>
      <c r="R225" s="78"/>
      <c r="S225" s="79" t="str">
        <f>IFERROR(VLOOKUP(R225,Material!$A$2:$B$59, 2, 0),"")</f>
        <v/>
      </c>
      <c r="T225" s="71"/>
      <c r="U225" s="79" t="str">
        <f>IFERROR(VLOOKUP(T225,Material!$A$2:$B$59, 2, 0),"")</f>
        <v/>
      </c>
      <c r="V225" s="71"/>
      <c r="W225" s="79" t="str">
        <f>IFERROR(VLOOKUP(V225,Material!$A$2:$B$59, 2, 0),"")</f>
        <v/>
      </c>
      <c r="X225" s="71"/>
      <c r="Y225" s="79" t="str">
        <f>IFERROR(VLOOKUP(X225,Material!$A$2:$B$59, 2, 0),"")</f>
        <v/>
      </c>
      <c r="Z225" s="71"/>
      <c r="AA225" s="79" t="str">
        <f>IFERROR(VLOOKUP(Z225,Material!$A$2:$B$59, 2, 0),"")</f>
        <v/>
      </c>
      <c r="AB225" s="74"/>
      <c r="AC225" s="75" t="e">
        <f t="shared" si="40"/>
        <v>#VALUE!</v>
      </c>
      <c r="AD225" s="75" t="e">
        <f t="shared" si="41"/>
        <v>#VALUE!</v>
      </c>
      <c r="AE225" s="75" t="e">
        <f t="shared" si="43"/>
        <v>#VALUE!</v>
      </c>
      <c r="AF225" s="75" t="e">
        <f t="shared" si="42"/>
        <v>#VALUE!</v>
      </c>
      <c r="AG225" s="75" t="e">
        <f t="shared" si="44"/>
        <v>#VALUE!</v>
      </c>
      <c r="AH225" s="75" t="e">
        <f t="shared" si="45"/>
        <v>#VALUE!</v>
      </c>
      <c r="AI225" s="75" t="e">
        <f t="shared" si="46"/>
        <v>#VALUE!</v>
      </c>
      <c r="AJ225" s="80" t="e">
        <f t="shared" si="47"/>
        <v>#VALUE!</v>
      </c>
      <c r="AK225" s="79" t="str">
        <f>(IFERROR(VLOOKUP(AB225,Categories!$A$2:$B$20,2,1),""))</f>
        <v/>
      </c>
      <c r="AL225" s="79" t="str">
        <f ca="1">IFERROR(VLOOKUP((HLOOKUP((VLOOKUP($AB225,Categories!$A$2:$F$20,3,1)), $AB$3:$AJ225, (ROW()-ROW($AB$3)+1), 0)), INDIRECT(VLOOKUP($AB225,Categories!$A$2:$F$20,6,1)),2,0),AK225)</f>
        <v/>
      </c>
      <c r="AM225" s="79" t="str">
        <f ca="1">IFERROR(VLOOKUP((HLOOKUP((VLOOKUP($AB225,Categories!$A$2:$F$20,4,1)),$AB$3:$AJ225,(ROW()-ROW($AB$3)+1),0)),INDIRECT(VLOOKUP($AB225,Categories!$A$2:$H$20,7,1)),2,0),"")</f>
        <v/>
      </c>
      <c r="AN225" s="79" t="str">
        <f ca="1">IFERROR(VLOOKUP((HLOOKUP((VLOOKUP($AB225,Categories!$A$2:$F$20,5,1)), $AB$3:$AJ225, (ROW()-ROW($AB$3)+1), 0)), INDIRECT(VLOOKUP($AB225,Categories!$A$2:$H$20,8,1)),2,0),"")</f>
        <v/>
      </c>
      <c r="AO225" s="79" t="str">
        <f t="shared" ca="1" si="48"/>
        <v/>
      </c>
      <c r="AP225" s="81"/>
      <c r="AQ225" s="70" t="str">
        <f>IFERROR(VLOOKUP(VALUE(MID(AP225,1,1)),AdditionalElements!$A$2:$B$50,2,0),"")</f>
        <v/>
      </c>
      <c r="AR225" s="70" t="str">
        <f>IFERROR(VLOOKUP(VALUE(MID(AP225,2,1)),AdditionalElements!$H$2:$I$50,2,0),"")</f>
        <v/>
      </c>
      <c r="AS225" s="70" t="str">
        <f>IFERROR(VLOOKUP(VALUE(MID(AP225,3,1)),AdditionalElements!$O$2:$P$50,2,0),"")</f>
        <v/>
      </c>
      <c r="AT225" s="70" t="str">
        <f>IFERROR(VLOOKUP(VALUE(MID(AP225,4,1)),AdditionalElements!$V$2:$W$50,2,0),"")</f>
        <v/>
      </c>
      <c r="AU225" s="71"/>
      <c r="AV225" s="79" t="str">
        <f>IFERROR(IF(VALUE(MID(AU225,1,1))=1, VLOOKUP(VALUE(MID(AU225,1,1)), TxtPanelShape!$A$2:$C$50, 3, 0), (IF(VALUE(MID(AU225,1,1))&gt;=7, VLOOKUP(VALUE(MID(AU225,1,1)), TxtPanelShape!$A$2:$C$50, 3, 0),VLOOKUP(VALUE(MID(AU225,1,2)),TxtPanelShape!$A$2:$C$50,3,0)))), "")</f>
        <v/>
      </c>
      <c r="AW225" s="79" t="str">
        <f>IFERROR(IF(VALUE(MID(AU225,1,1))=1, ", "&amp;VLOOKUP(VALUE(MID(AU225,2,1)), TxtPanelShape!$H$2:$I$50, 2, 0), IF(VALUE(MID(AU225,1,1))&gt;=7, ", "&amp;VLOOKUP(VALUE(MID(AU225,2,1)), TxtPanelShape!$H$2:$I$50, 2, 0),"")), "")</f>
        <v/>
      </c>
      <c r="AX225" s="79" t="str">
        <f>IFERROR(IF(VALUE(MID(AU225,1,1))=1, ", "&amp;VLOOKUP(VALUE(MID(AU225,3,1)), TxtPanelShape!$O$2:$P$50, 2, 0), IF(VALUE(MID(AU225,1,1))&gt;=7, ", "&amp;VLOOKUP(VALUE(MID(AU225,3,1)), TxtPanelShape!$O$2:$P$50, 2, 0),"")),"")</f>
        <v/>
      </c>
      <c r="AY225" s="79" t="str">
        <f>IFERROR("; "&amp;VLOOKUP(VALUE(MID(AU225,4,1)), TxtPanelShape!$V$2:$W$50,2,0),"")</f>
        <v/>
      </c>
      <c r="AZ225" s="79" t="str">
        <f t="shared" si="49"/>
        <v/>
      </c>
      <c r="BA225" s="71"/>
      <c r="BB225" s="79" t="str">
        <f>IFERROR(IF(VALUE(MID(BA225,1,1))=1, VLOOKUP(VALUE(MID(BA225,1,1)), TxtPanelShape!$A$2:$C$50, 3, 0), (IF(VALUE(MID(BA225,1,1))&gt;=7, VLOOKUP(VALUE(MID(BA225,1,1)), TxtPanelShape!$A$2:$C$50, 3, 0),VLOOKUP(VALUE(MID(BA225,1,2)),TxtPanelShape!$A$2:$C$50,3,0)))), "")</f>
        <v/>
      </c>
      <c r="BC225" s="79" t="str">
        <f>IFERROR(IF(VALUE(MID(BA225,1,1))=1, ", "&amp;VLOOKUP(VALUE(MID(BA225,2,1)), TxtPanelShape!$H$2:$I$50, 2, 0), IF(VALUE(MID(BA225,1,1))&gt;=7, ", "&amp;VLOOKUP(VALUE(MID(BA225,2,1)), TxtPanelShape!$H$2:$I$50, 2, 0),"")), "")</f>
        <v/>
      </c>
      <c r="BD225" s="79" t="str">
        <f>IFERROR(IF(VALUE(MID(BA225,1,1))=1, ", "&amp;VLOOKUP(VALUE(MID(BA225,3,1)), TxtPanelShape!$O$2:$P$50, 2, 0), IF(VALUE(MID(BA225,1,1))&gt;=7, ", "&amp;VLOOKUP(VALUE(MID(BA225,3,1)), TxtPanelShape!$O$2:$P$50, 2, 0),"")),"")</f>
        <v/>
      </c>
      <c r="BE225" s="79" t="str">
        <f>IFERROR("; "&amp;VLOOKUP(VALUE(MID(BA225,4,1)), TxtPanelShape!$V$2:$W$50,2,0),"")</f>
        <v/>
      </c>
      <c r="BF225" s="79" t="str">
        <f t="shared" si="50"/>
        <v/>
      </c>
      <c r="BG225" s="71"/>
      <c r="BH225" s="79" t="str">
        <f>IFERROR(VLOOKUP(BG225, TxtPanelDefinition!$A$2:$B$50, 2, 0),"")</f>
        <v/>
      </c>
      <c r="BI225" s="71"/>
      <c r="BJ225" s="79" t="str">
        <f>IFERROR(VLOOKUP(BI225, TxtPanelDefinition!$A$2:$B$50, 2, 0),"")</f>
        <v/>
      </c>
      <c r="BK225" s="71"/>
      <c r="BL225" s="79" t="str">
        <f>IFERROR(VLOOKUP(BK225, InscrTechniques!$A$2:$B$50, 2, 0),"")</f>
        <v/>
      </c>
      <c r="BM225" s="71"/>
      <c r="BN225" s="79" t="str">
        <f>IFERROR(VLOOKUP(BM225, InscrTechniques!$A$2:$B$50, 2, 0),"")</f>
        <v/>
      </c>
      <c r="BO225" s="71"/>
      <c r="BP225" s="79" t="str">
        <f>IFERROR(VLOOKUP(BO225, InscrTechniques!$A$2:$B$50, 2, 0),"")</f>
        <v/>
      </c>
      <c r="BQ225" s="71"/>
      <c r="BR225" s="79" t="str">
        <f>IFERROR(VLOOKUP(BQ225, InscrTechniques!$A$2:$B$50, 2, 0),"")</f>
        <v/>
      </c>
      <c r="BS225" s="71"/>
      <c r="BT225" s="79" t="str">
        <f>IFERROR(VLOOKUP(BS225, InscrTechniques!$A$2:$B$50, 2, 0),"")</f>
        <v/>
      </c>
      <c r="BU225" s="71"/>
      <c r="BV225" s="79" t="str">
        <f>IFERROR(VLOOKUP(BU225, InscrTechniques!$A$2:$B$50, 2, 0),"")</f>
        <v/>
      </c>
      <c r="BW225" s="125"/>
      <c r="BX225" s="79" t="str">
        <f>IFERROR(VLOOKUP(BW225, InscrTechniques!$A$2:$B$50, 2, 0),"")</f>
        <v/>
      </c>
      <c r="BY225" s="125"/>
      <c r="BZ225" s="79" t="str">
        <f>IFERROR(VLOOKUP(BY225, InscrTechniques!$A$2:$B$50, 2, 0),"")</f>
        <v/>
      </c>
      <c r="CA225" s="74"/>
      <c r="CB225" s="114" t="str">
        <f>IFERROR(VLOOKUP(CA225, LetterStyle!$A$2:$B$50, 2, 0),"")</f>
        <v/>
      </c>
      <c r="CC225" s="74"/>
      <c r="CD225" s="114" t="str">
        <f>IFERROR(VLOOKUP(CC225, LetterStyle!$A$2:$B$50, 2, 0),"")</f>
        <v/>
      </c>
      <c r="CE225" s="74"/>
      <c r="CF225" s="114" t="str">
        <f>IFERROR(VLOOKUP(CE225, LetterStyle!$A$2:$B$50, 2, 0),"")</f>
        <v/>
      </c>
      <c r="CG225" s="74"/>
      <c r="CH225" s="79" t="str">
        <f>IFERROR(VLOOKUP(CG225, LetterStyle!$A$2:$B$50, 2, 0),"")</f>
        <v/>
      </c>
      <c r="CI225" s="71"/>
      <c r="CJ225" s="79" t="str">
        <f>IFERROR(VLOOKUP(CI225, DecMotifs!$A$1:$B$306, 2, 0),"")</f>
        <v/>
      </c>
      <c r="CK225" s="71"/>
      <c r="CL225" s="79" t="str">
        <f>IFERROR(VLOOKUP(CK225, DecMotifs!$A$1:$B$306, 2, 0),"")</f>
        <v/>
      </c>
      <c r="CM225" s="71"/>
      <c r="CN225" s="79" t="str">
        <f>IFERROR(VLOOKUP(CM225, DecMotifs!$A$1:$B$306, 2, 0),"")</f>
        <v/>
      </c>
      <c r="CO225" s="71"/>
      <c r="CP225" s="79" t="str">
        <f>IFERROR(VLOOKUP(CO225, MarginalDec!$A$2:$B$253, 2, 0),"")</f>
        <v/>
      </c>
      <c r="CQ225" s="71"/>
      <c r="CR225" s="79" t="str">
        <f>IFERROR(VLOOKUP(CQ225, MarginalDec!$A$2:$B$253, 2, 0),"")</f>
        <v/>
      </c>
      <c r="CS225" s="71"/>
      <c r="CT225" s="79" t="str">
        <f>IFERROR(VLOOKUP(CS225, MarginalDec!$A$2:$B$253, 2, 0),"")</f>
        <v/>
      </c>
      <c r="CU225" s="71"/>
      <c r="CV225" s="79" t="str">
        <f>IF(ISBLANK(CU225),"", IFERROR(VLOOKUP(CU225, Tooling!$A$2:$B$252, 2, 0),""))</f>
        <v/>
      </c>
      <c r="CW225" s="71"/>
      <c r="CX225" s="79" t="str">
        <f>IF(ISBLANK(CW225),"", IFERROR(VLOOKUP(CW225, Tooling!$A$2:$B$252, 2, 0),""))</f>
        <v/>
      </c>
      <c r="CY225" s="71"/>
      <c r="CZ225" s="79" t="str">
        <f>IF(ISBLANK(CY225),"", IFERROR(VLOOKUP(CY225, Repairs!$A$2:$B$252, 2, 0),""))</f>
        <v/>
      </c>
      <c r="DA225" s="77"/>
      <c r="DB225" s="71"/>
      <c r="DC225" s="79" t="str">
        <f>IFERROR(VLOOKUP(DB225, DatingReason!$A$2:$B$252, 2, 0),"")</f>
        <v/>
      </c>
      <c r="DD225" s="123" t="str">
        <f t="shared" si="51"/>
        <v/>
      </c>
      <c r="DF225" s="119" t="str">
        <f t="array" ref="DF225">IF(AND($B225&lt;&gt;"", $DE225&lt;&gt;"", $DE225&lt;&gt;"No"),MAX(IF($B225=PEOPLE!$B$4:$B$1000, PEOPLE!$Q$4:$Q$1000,""))+100,"")</f>
        <v/>
      </c>
      <c r="DG225" s="68"/>
      <c r="DH225" s="76">
        <f>COUNTIF(PEOPLE!B:B, MEMORIALS!B225)</f>
        <v>0</v>
      </c>
      <c r="DI225" s="82"/>
      <c r="DJ225" s="82"/>
      <c r="DK225" s="82"/>
      <c r="DL225" s="68"/>
      <c r="DM225" s="68"/>
      <c r="DN225" s="68"/>
      <c r="DO225" s="68"/>
      <c r="DP225" s="68"/>
    </row>
    <row r="226" spans="1:120" ht="15" customHeight="1" x14ac:dyDescent="0.25">
      <c r="A226" s="68"/>
      <c r="B226" s="69"/>
      <c r="C226" s="68"/>
      <c r="D226" s="68"/>
      <c r="E226" s="70" t="str">
        <f>IF(D226="","",VLOOKUP(D226,Denomination!$A$2:$B$50, 2, 0))</f>
        <v/>
      </c>
      <c r="F226" s="68"/>
      <c r="G226" s="71"/>
      <c r="H226" s="70" t="str">
        <f>IF(G226="","",VLOOKUP(G226,MCondition!$A$2:$B$50, 2, 0))</f>
        <v/>
      </c>
      <c r="I226" s="72"/>
      <c r="J226" s="71"/>
      <c r="K226" s="70" t="str">
        <f>IF(J226="","",VLOOKUP(J226,ICondition!$A$2:$B$50, 2, 0))</f>
        <v/>
      </c>
      <c r="L226" s="73"/>
      <c r="M226" s="73"/>
      <c r="N226" s="73"/>
      <c r="O226" s="73"/>
      <c r="P226" s="73"/>
      <c r="Q226" s="73"/>
      <c r="R226" s="78"/>
      <c r="S226" s="79" t="str">
        <f>IFERROR(VLOOKUP(R226,Material!$A$2:$B$59, 2, 0),"")</f>
        <v/>
      </c>
      <c r="T226" s="71"/>
      <c r="U226" s="79" t="str">
        <f>IFERROR(VLOOKUP(T226,Material!$A$2:$B$59, 2, 0),"")</f>
        <v/>
      </c>
      <c r="V226" s="71"/>
      <c r="W226" s="79" t="str">
        <f>IFERROR(VLOOKUP(V226,Material!$A$2:$B$59, 2, 0),"")</f>
        <v/>
      </c>
      <c r="X226" s="71"/>
      <c r="Y226" s="79" t="str">
        <f>IFERROR(VLOOKUP(X226,Material!$A$2:$B$59, 2, 0),"")</f>
        <v/>
      </c>
      <c r="Z226" s="71"/>
      <c r="AA226" s="79" t="str">
        <f>IFERROR(VLOOKUP(Z226,Material!$A$2:$B$59, 2, 0),"")</f>
        <v/>
      </c>
      <c r="AB226" s="74"/>
      <c r="AC226" s="75" t="e">
        <f t="shared" si="40"/>
        <v>#VALUE!</v>
      </c>
      <c r="AD226" s="75" t="e">
        <f t="shared" si="41"/>
        <v>#VALUE!</v>
      </c>
      <c r="AE226" s="75" t="e">
        <f t="shared" si="43"/>
        <v>#VALUE!</v>
      </c>
      <c r="AF226" s="75" t="e">
        <f t="shared" si="42"/>
        <v>#VALUE!</v>
      </c>
      <c r="AG226" s="75" t="e">
        <f t="shared" si="44"/>
        <v>#VALUE!</v>
      </c>
      <c r="AH226" s="75" t="e">
        <f t="shared" si="45"/>
        <v>#VALUE!</v>
      </c>
      <c r="AI226" s="75" t="e">
        <f t="shared" si="46"/>
        <v>#VALUE!</v>
      </c>
      <c r="AJ226" s="80" t="e">
        <f t="shared" si="47"/>
        <v>#VALUE!</v>
      </c>
      <c r="AK226" s="79" t="str">
        <f>(IFERROR(VLOOKUP(AB226,Categories!$A$2:$B$20,2,1),""))</f>
        <v/>
      </c>
      <c r="AL226" s="79" t="str">
        <f ca="1">IFERROR(VLOOKUP((HLOOKUP((VLOOKUP($AB226,Categories!$A$2:$F$20,3,1)), $AB$3:$AJ226, (ROW()-ROW($AB$3)+1), 0)), INDIRECT(VLOOKUP($AB226,Categories!$A$2:$F$20,6,1)),2,0),AK226)</f>
        <v/>
      </c>
      <c r="AM226" s="79" t="str">
        <f ca="1">IFERROR(VLOOKUP((HLOOKUP((VLOOKUP($AB226,Categories!$A$2:$F$20,4,1)),$AB$3:$AJ226,(ROW()-ROW($AB$3)+1),0)),INDIRECT(VLOOKUP($AB226,Categories!$A$2:$H$20,7,1)),2,0),"")</f>
        <v/>
      </c>
      <c r="AN226" s="79" t="str">
        <f ca="1">IFERROR(VLOOKUP((HLOOKUP((VLOOKUP($AB226,Categories!$A$2:$F$20,5,1)), $AB$3:$AJ226, (ROW()-ROW($AB$3)+1), 0)), INDIRECT(VLOOKUP($AB226,Categories!$A$2:$H$20,8,1)),2,0),"")</f>
        <v/>
      </c>
      <c r="AO226" s="79" t="str">
        <f t="shared" ca="1" si="48"/>
        <v/>
      </c>
      <c r="AP226" s="81"/>
      <c r="AQ226" s="70" t="str">
        <f>IFERROR(VLOOKUP(VALUE(MID(AP226,1,1)),AdditionalElements!$A$2:$B$50,2,0),"")</f>
        <v/>
      </c>
      <c r="AR226" s="70" t="str">
        <f>IFERROR(VLOOKUP(VALUE(MID(AP226,2,1)),AdditionalElements!$H$2:$I$50,2,0),"")</f>
        <v/>
      </c>
      <c r="AS226" s="70" t="str">
        <f>IFERROR(VLOOKUP(VALUE(MID(AP226,3,1)),AdditionalElements!$O$2:$P$50,2,0),"")</f>
        <v/>
      </c>
      <c r="AT226" s="70" t="str">
        <f>IFERROR(VLOOKUP(VALUE(MID(AP226,4,1)),AdditionalElements!$V$2:$W$50,2,0),"")</f>
        <v/>
      </c>
      <c r="AU226" s="71"/>
      <c r="AV226" s="79" t="str">
        <f>IFERROR(IF(VALUE(MID(AU226,1,1))=1, VLOOKUP(VALUE(MID(AU226,1,1)), TxtPanelShape!$A$2:$C$50, 3, 0), (IF(VALUE(MID(AU226,1,1))&gt;=7, VLOOKUP(VALUE(MID(AU226,1,1)), TxtPanelShape!$A$2:$C$50, 3, 0),VLOOKUP(VALUE(MID(AU226,1,2)),TxtPanelShape!$A$2:$C$50,3,0)))), "")</f>
        <v/>
      </c>
      <c r="AW226" s="79" t="str">
        <f>IFERROR(IF(VALUE(MID(AU226,1,1))=1, ", "&amp;VLOOKUP(VALUE(MID(AU226,2,1)), TxtPanelShape!$H$2:$I$50, 2, 0), IF(VALUE(MID(AU226,1,1))&gt;=7, ", "&amp;VLOOKUP(VALUE(MID(AU226,2,1)), TxtPanelShape!$H$2:$I$50, 2, 0),"")), "")</f>
        <v/>
      </c>
      <c r="AX226" s="79" t="str">
        <f>IFERROR(IF(VALUE(MID(AU226,1,1))=1, ", "&amp;VLOOKUP(VALUE(MID(AU226,3,1)), TxtPanelShape!$O$2:$P$50, 2, 0), IF(VALUE(MID(AU226,1,1))&gt;=7, ", "&amp;VLOOKUP(VALUE(MID(AU226,3,1)), TxtPanelShape!$O$2:$P$50, 2, 0),"")),"")</f>
        <v/>
      </c>
      <c r="AY226" s="79" t="str">
        <f>IFERROR("; "&amp;VLOOKUP(VALUE(MID(AU226,4,1)), TxtPanelShape!$V$2:$W$50,2,0),"")</f>
        <v/>
      </c>
      <c r="AZ226" s="79" t="str">
        <f t="shared" si="49"/>
        <v/>
      </c>
      <c r="BA226" s="71"/>
      <c r="BB226" s="79" t="str">
        <f>IFERROR(IF(VALUE(MID(BA226,1,1))=1, VLOOKUP(VALUE(MID(BA226,1,1)), TxtPanelShape!$A$2:$C$50, 3, 0), (IF(VALUE(MID(BA226,1,1))&gt;=7, VLOOKUP(VALUE(MID(BA226,1,1)), TxtPanelShape!$A$2:$C$50, 3, 0),VLOOKUP(VALUE(MID(BA226,1,2)),TxtPanelShape!$A$2:$C$50,3,0)))), "")</f>
        <v/>
      </c>
      <c r="BC226" s="79" t="str">
        <f>IFERROR(IF(VALUE(MID(BA226,1,1))=1, ", "&amp;VLOOKUP(VALUE(MID(BA226,2,1)), TxtPanelShape!$H$2:$I$50, 2, 0), IF(VALUE(MID(BA226,1,1))&gt;=7, ", "&amp;VLOOKUP(VALUE(MID(BA226,2,1)), TxtPanelShape!$H$2:$I$50, 2, 0),"")), "")</f>
        <v/>
      </c>
      <c r="BD226" s="79" t="str">
        <f>IFERROR(IF(VALUE(MID(BA226,1,1))=1, ", "&amp;VLOOKUP(VALUE(MID(BA226,3,1)), TxtPanelShape!$O$2:$P$50, 2, 0), IF(VALUE(MID(BA226,1,1))&gt;=7, ", "&amp;VLOOKUP(VALUE(MID(BA226,3,1)), TxtPanelShape!$O$2:$P$50, 2, 0),"")),"")</f>
        <v/>
      </c>
      <c r="BE226" s="79" t="str">
        <f>IFERROR("; "&amp;VLOOKUP(VALUE(MID(BA226,4,1)), TxtPanelShape!$V$2:$W$50,2,0),"")</f>
        <v/>
      </c>
      <c r="BF226" s="79" t="str">
        <f t="shared" si="50"/>
        <v/>
      </c>
      <c r="BG226" s="71"/>
      <c r="BH226" s="79" t="str">
        <f>IFERROR(VLOOKUP(BG226, TxtPanelDefinition!$A$2:$B$50, 2, 0),"")</f>
        <v/>
      </c>
      <c r="BI226" s="71"/>
      <c r="BJ226" s="79" t="str">
        <f>IFERROR(VLOOKUP(BI226, TxtPanelDefinition!$A$2:$B$50, 2, 0),"")</f>
        <v/>
      </c>
      <c r="BK226" s="71"/>
      <c r="BL226" s="79" t="str">
        <f>IFERROR(VLOOKUP(BK226, InscrTechniques!$A$2:$B$50, 2, 0),"")</f>
        <v/>
      </c>
      <c r="BM226" s="71"/>
      <c r="BN226" s="79" t="str">
        <f>IFERROR(VLOOKUP(BM226, InscrTechniques!$A$2:$B$50, 2, 0),"")</f>
        <v/>
      </c>
      <c r="BO226" s="71"/>
      <c r="BP226" s="79" t="str">
        <f>IFERROR(VLOOKUP(BO226, InscrTechniques!$A$2:$B$50, 2, 0),"")</f>
        <v/>
      </c>
      <c r="BQ226" s="71"/>
      <c r="BR226" s="79" t="str">
        <f>IFERROR(VLOOKUP(BQ226, InscrTechniques!$A$2:$B$50, 2, 0),"")</f>
        <v/>
      </c>
      <c r="BS226" s="71"/>
      <c r="BT226" s="79" t="str">
        <f>IFERROR(VLOOKUP(BS226, InscrTechniques!$A$2:$B$50, 2, 0),"")</f>
        <v/>
      </c>
      <c r="BU226" s="71"/>
      <c r="BV226" s="79" t="str">
        <f>IFERROR(VLOOKUP(BU226, InscrTechniques!$A$2:$B$50, 2, 0),"")</f>
        <v/>
      </c>
      <c r="BW226" s="125"/>
      <c r="BX226" s="79" t="str">
        <f>IFERROR(VLOOKUP(BW226, InscrTechniques!$A$2:$B$50, 2, 0),"")</f>
        <v/>
      </c>
      <c r="BY226" s="125"/>
      <c r="BZ226" s="79" t="str">
        <f>IFERROR(VLOOKUP(BY226, InscrTechniques!$A$2:$B$50, 2, 0),"")</f>
        <v/>
      </c>
      <c r="CA226" s="74"/>
      <c r="CB226" s="114" t="str">
        <f>IFERROR(VLOOKUP(CA226, LetterStyle!$A$2:$B$50, 2, 0),"")</f>
        <v/>
      </c>
      <c r="CC226" s="74"/>
      <c r="CD226" s="114" t="str">
        <f>IFERROR(VLOOKUP(CC226, LetterStyle!$A$2:$B$50, 2, 0),"")</f>
        <v/>
      </c>
      <c r="CE226" s="74"/>
      <c r="CF226" s="114" t="str">
        <f>IFERROR(VLOOKUP(CE226, LetterStyle!$A$2:$B$50, 2, 0),"")</f>
        <v/>
      </c>
      <c r="CG226" s="74"/>
      <c r="CH226" s="79" t="str">
        <f>IFERROR(VLOOKUP(CG226, LetterStyle!$A$2:$B$50, 2, 0),"")</f>
        <v/>
      </c>
      <c r="CI226" s="71"/>
      <c r="CJ226" s="79" t="str">
        <f>IFERROR(VLOOKUP(CI226, DecMotifs!$A$1:$B$306, 2, 0),"")</f>
        <v/>
      </c>
      <c r="CK226" s="71"/>
      <c r="CL226" s="79" t="str">
        <f>IFERROR(VLOOKUP(CK226, DecMotifs!$A$1:$B$306, 2, 0),"")</f>
        <v/>
      </c>
      <c r="CM226" s="71"/>
      <c r="CN226" s="79" t="str">
        <f>IFERROR(VLOOKUP(CM226, DecMotifs!$A$1:$B$306, 2, 0),"")</f>
        <v/>
      </c>
      <c r="CO226" s="71"/>
      <c r="CP226" s="79" t="str">
        <f>IFERROR(VLOOKUP(CO226, MarginalDec!$A$2:$B$253, 2, 0),"")</f>
        <v/>
      </c>
      <c r="CQ226" s="71"/>
      <c r="CR226" s="79" t="str">
        <f>IFERROR(VLOOKUP(CQ226, MarginalDec!$A$2:$B$253, 2, 0),"")</f>
        <v/>
      </c>
      <c r="CS226" s="71"/>
      <c r="CT226" s="79" t="str">
        <f>IFERROR(VLOOKUP(CS226, MarginalDec!$A$2:$B$253, 2, 0),"")</f>
        <v/>
      </c>
      <c r="CU226" s="71"/>
      <c r="CV226" s="79" t="str">
        <f>IF(ISBLANK(CU226),"", IFERROR(VLOOKUP(CU226, Tooling!$A$2:$B$252, 2, 0),""))</f>
        <v/>
      </c>
      <c r="CW226" s="71"/>
      <c r="CX226" s="79" t="str">
        <f>IF(ISBLANK(CW226),"", IFERROR(VLOOKUP(CW226, Tooling!$A$2:$B$252, 2, 0),""))</f>
        <v/>
      </c>
      <c r="CY226" s="71"/>
      <c r="CZ226" s="79" t="str">
        <f>IF(ISBLANK(CY226),"", IFERROR(VLOOKUP(CY226, Repairs!$A$2:$B$252, 2, 0),""))</f>
        <v/>
      </c>
      <c r="DA226" s="77"/>
      <c r="DB226" s="71"/>
      <c r="DC226" s="79" t="str">
        <f>IFERROR(VLOOKUP(DB226, DatingReason!$A$2:$B$252, 2, 0),"")</f>
        <v/>
      </c>
      <c r="DD226" s="123" t="str">
        <f t="shared" si="51"/>
        <v/>
      </c>
      <c r="DF226" s="119" t="str">
        <f t="array" ref="DF226">IF(AND($B226&lt;&gt;"", $DE226&lt;&gt;"", $DE226&lt;&gt;"No"),MAX(IF($B226=PEOPLE!$B$4:$B$1000, PEOPLE!$Q$4:$Q$1000,""))+100,"")</f>
        <v/>
      </c>
      <c r="DG226" s="68"/>
      <c r="DH226" s="76">
        <f>COUNTIF(PEOPLE!B:B, MEMORIALS!B226)</f>
        <v>0</v>
      </c>
      <c r="DI226" s="82"/>
      <c r="DJ226" s="82"/>
      <c r="DK226" s="82"/>
      <c r="DL226" s="68"/>
      <c r="DM226" s="68"/>
      <c r="DN226" s="68"/>
      <c r="DO226" s="68"/>
      <c r="DP226" s="68"/>
    </row>
    <row r="227" spans="1:120" ht="15" customHeight="1" x14ac:dyDescent="0.25">
      <c r="A227" s="68"/>
      <c r="B227" s="69"/>
      <c r="C227" s="68"/>
      <c r="D227" s="68"/>
      <c r="E227" s="70" t="str">
        <f>IF(D227="","",VLOOKUP(D227,Denomination!$A$2:$B$50, 2, 0))</f>
        <v/>
      </c>
      <c r="F227" s="68"/>
      <c r="G227" s="71"/>
      <c r="H227" s="70" t="str">
        <f>IF(G227="","",VLOOKUP(G227,MCondition!$A$2:$B$50, 2, 0))</f>
        <v/>
      </c>
      <c r="I227" s="72"/>
      <c r="J227" s="71"/>
      <c r="K227" s="70" t="str">
        <f>IF(J227="","",VLOOKUP(J227,ICondition!$A$2:$B$50, 2, 0))</f>
        <v/>
      </c>
      <c r="L227" s="73"/>
      <c r="M227" s="73"/>
      <c r="N227" s="73"/>
      <c r="O227" s="73"/>
      <c r="P227" s="73"/>
      <c r="Q227" s="73"/>
      <c r="R227" s="78"/>
      <c r="S227" s="79" t="str">
        <f>IFERROR(VLOOKUP(R227,Material!$A$2:$B$59, 2, 0),"")</f>
        <v/>
      </c>
      <c r="T227" s="71"/>
      <c r="U227" s="79" t="str">
        <f>IFERROR(VLOOKUP(T227,Material!$A$2:$B$59, 2, 0),"")</f>
        <v/>
      </c>
      <c r="V227" s="71"/>
      <c r="W227" s="79" t="str">
        <f>IFERROR(VLOOKUP(V227,Material!$A$2:$B$59, 2, 0),"")</f>
        <v/>
      </c>
      <c r="X227" s="71"/>
      <c r="Y227" s="79" t="str">
        <f>IFERROR(VLOOKUP(X227,Material!$A$2:$B$59, 2, 0),"")</f>
        <v/>
      </c>
      <c r="Z227" s="71"/>
      <c r="AA227" s="79" t="str">
        <f>IFERROR(VLOOKUP(Z227,Material!$A$2:$B$59, 2, 0),"")</f>
        <v/>
      </c>
      <c r="AB227" s="74"/>
      <c r="AC227" s="75" t="e">
        <f t="shared" si="40"/>
        <v>#VALUE!</v>
      </c>
      <c r="AD227" s="75" t="e">
        <f t="shared" si="41"/>
        <v>#VALUE!</v>
      </c>
      <c r="AE227" s="75" t="e">
        <f t="shared" si="43"/>
        <v>#VALUE!</v>
      </c>
      <c r="AF227" s="75" t="e">
        <f t="shared" si="42"/>
        <v>#VALUE!</v>
      </c>
      <c r="AG227" s="75" t="e">
        <f t="shared" si="44"/>
        <v>#VALUE!</v>
      </c>
      <c r="AH227" s="75" t="e">
        <f t="shared" si="45"/>
        <v>#VALUE!</v>
      </c>
      <c r="AI227" s="75" t="e">
        <f t="shared" si="46"/>
        <v>#VALUE!</v>
      </c>
      <c r="AJ227" s="80" t="e">
        <f t="shared" si="47"/>
        <v>#VALUE!</v>
      </c>
      <c r="AK227" s="79" t="str">
        <f>(IFERROR(VLOOKUP(AB227,Categories!$A$2:$B$20,2,1),""))</f>
        <v/>
      </c>
      <c r="AL227" s="79" t="str">
        <f ca="1">IFERROR(VLOOKUP((HLOOKUP((VLOOKUP($AB227,Categories!$A$2:$F$20,3,1)), $AB$3:$AJ227, (ROW()-ROW($AB$3)+1), 0)), INDIRECT(VLOOKUP($AB227,Categories!$A$2:$F$20,6,1)),2,0),AK227)</f>
        <v/>
      </c>
      <c r="AM227" s="79" t="str">
        <f ca="1">IFERROR(VLOOKUP((HLOOKUP((VLOOKUP($AB227,Categories!$A$2:$F$20,4,1)),$AB$3:$AJ227,(ROW()-ROW($AB$3)+1),0)),INDIRECT(VLOOKUP($AB227,Categories!$A$2:$H$20,7,1)),2,0),"")</f>
        <v/>
      </c>
      <c r="AN227" s="79" t="str">
        <f ca="1">IFERROR(VLOOKUP((HLOOKUP((VLOOKUP($AB227,Categories!$A$2:$F$20,5,1)), $AB$3:$AJ227, (ROW()-ROW($AB$3)+1), 0)), INDIRECT(VLOOKUP($AB227,Categories!$A$2:$H$20,8,1)),2,0),"")</f>
        <v/>
      </c>
      <c r="AO227" s="79" t="str">
        <f t="shared" ca="1" si="48"/>
        <v/>
      </c>
      <c r="AP227" s="81"/>
      <c r="AQ227" s="70" t="str">
        <f>IFERROR(VLOOKUP(VALUE(MID(AP227,1,1)),AdditionalElements!$A$2:$B$50,2,0),"")</f>
        <v/>
      </c>
      <c r="AR227" s="70" t="str">
        <f>IFERROR(VLOOKUP(VALUE(MID(AP227,2,1)),AdditionalElements!$H$2:$I$50,2,0),"")</f>
        <v/>
      </c>
      <c r="AS227" s="70" t="str">
        <f>IFERROR(VLOOKUP(VALUE(MID(AP227,3,1)),AdditionalElements!$O$2:$P$50,2,0),"")</f>
        <v/>
      </c>
      <c r="AT227" s="70" t="str">
        <f>IFERROR(VLOOKUP(VALUE(MID(AP227,4,1)),AdditionalElements!$V$2:$W$50,2,0),"")</f>
        <v/>
      </c>
      <c r="AU227" s="71"/>
      <c r="AV227" s="79" t="str">
        <f>IFERROR(IF(VALUE(MID(AU227,1,1))=1, VLOOKUP(VALUE(MID(AU227,1,1)), TxtPanelShape!$A$2:$C$50, 3, 0), (IF(VALUE(MID(AU227,1,1))&gt;=7, VLOOKUP(VALUE(MID(AU227,1,1)), TxtPanelShape!$A$2:$C$50, 3, 0),VLOOKUP(VALUE(MID(AU227,1,2)),TxtPanelShape!$A$2:$C$50,3,0)))), "")</f>
        <v/>
      </c>
      <c r="AW227" s="79" t="str">
        <f>IFERROR(IF(VALUE(MID(AU227,1,1))=1, ", "&amp;VLOOKUP(VALUE(MID(AU227,2,1)), TxtPanelShape!$H$2:$I$50, 2, 0), IF(VALUE(MID(AU227,1,1))&gt;=7, ", "&amp;VLOOKUP(VALUE(MID(AU227,2,1)), TxtPanelShape!$H$2:$I$50, 2, 0),"")), "")</f>
        <v/>
      </c>
      <c r="AX227" s="79" t="str">
        <f>IFERROR(IF(VALUE(MID(AU227,1,1))=1, ", "&amp;VLOOKUP(VALUE(MID(AU227,3,1)), TxtPanelShape!$O$2:$P$50, 2, 0), IF(VALUE(MID(AU227,1,1))&gt;=7, ", "&amp;VLOOKUP(VALUE(MID(AU227,3,1)), TxtPanelShape!$O$2:$P$50, 2, 0),"")),"")</f>
        <v/>
      </c>
      <c r="AY227" s="79" t="str">
        <f>IFERROR("; "&amp;VLOOKUP(VALUE(MID(AU227,4,1)), TxtPanelShape!$V$2:$W$50,2,0),"")</f>
        <v/>
      </c>
      <c r="AZ227" s="79" t="str">
        <f t="shared" si="49"/>
        <v/>
      </c>
      <c r="BA227" s="71"/>
      <c r="BB227" s="79" t="str">
        <f>IFERROR(IF(VALUE(MID(BA227,1,1))=1, VLOOKUP(VALUE(MID(BA227,1,1)), TxtPanelShape!$A$2:$C$50, 3, 0), (IF(VALUE(MID(BA227,1,1))&gt;=7, VLOOKUP(VALUE(MID(BA227,1,1)), TxtPanelShape!$A$2:$C$50, 3, 0),VLOOKUP(VALUE(MID(BA227,1,2)),TxtPanelShape!$A$2:$C$50,3,0)))), "")</f>
        <v/>
      </c>
      <c r="BC227" s="79" t="str">
        <f>IFERROR(IF(VALUE(MID(BA227,1,1))=1, ", "&amp;VLOOKUP(VALUE(MID(BA227,2,1)), TxtPanelShape!$H$2:$I$50, 2, 0), IF(VALUE(MID(BA227,1,1))&gt;=7, ", "&amp;VLOOKUP(VALUE(MID(BA227,2,1)), TxtPanelShape!$H$2:$I$50, 2, 0),"")), "")</f>
        <v/>
      </c>
      <c r="BD227" s="79" t="str">
        <f>IFERROR(IF(VALUE(MID(BA227,1,1))=1, ", "&amp;VLOOKUP(VALUE(MID(BA227,3,1)), TxtPanelShape!$O$2:$P$50, 2, 0), IF(VALUE(MID(BA227,1,1))&gt;=7, ", "&amp;VLOOKUP(VALUE(MID(BA227,3,1)), TxtPanelShape!$O$2:$P$50, 2, 0),"")),"")</f>
        <v/>
      </c>
      <c r="BE227" s="79" t="str">
        <f>IFERROR("; "&amp;VLOOKUP(VALUE(MID(BA227,4,1)), TxtPanelShape!$V$2:$W$50,2,0),"")</f>
        <v/>
      </c>
      <c r="BF227" s="79" t="str">
        <f t="shared" si="50"/>
        <v/>
      </c>
      <c r="BG227" s="71"/>
      <c r="BH227" s="79" t="str">
        <f>IFERROR(VLOOKUP(BG227, TxtPanelDefinition!$A$2:$B$50, 2, 0),"")</f>
        <v/>
      </c>
      <c r="BI227" s="71"/>
      <c r="BJ227" s="79" t="str">
        <f>IFERROR(VLOOKUP(BI227, TxtPanelDefinition!$A$2:$B$50, 2, 0),"")</f>
        <v/>
      </c>
      <c r="BK227" s="71"/>
      <c r="BL227" s="79" t="str">
        <f>IFERROR(VLOOKUP(BK227, InscrTechniques!$A$2:$B$50, 2, 0),"")</f>
        <v/>
      </c>
      <c r="BM227" s="71"/>
      <c r="BN227" s="79" t="str">
        <f>IFERROR(VLOOKUP(BM227, InscrTechniques!$A$2:$B$50, 2, 0),"")</f>
        <v/>
      </c>
      <c r="BO227" s="71"/>
      <c r="BP227" s="79" t="str">
        <f>IFERROR(VLOOKUP(BO227, InscrTechniques!$A$2:$B$50, 2, 0),"")</f>
        <v/>
      </c>
      <c r="BQ227" s="71"/>
      <c r="BR227" s="79" t="str">
        <f>IFERROR(VLOOKUP(BQ227, InscrTechniques!$A$2:$B$50, 2, 0),"")</f>
        <v/>
      </c>
      <c r="BS227" s="71"/>
      <c r="BT227" s="79" t="str">
        <f>IFERROR(VLOOKUP(BS227, InscrTechniques!$A$2:$B$50, 2, 0),"")</f>
        <v/>
      </c>
      <c r="BU227" s="71"/>
      <c r="BV227" s="79" t="str">
        <f>IFERROR(VLOOKUP(BU227, InscrTechniques!$A$2:$B$50, 2, 0),"")</f>
        <v/>
      </c>
      <c r="BW227" s="125"/>
      <c r="BX227" s="79" t="str">
        <f>IFERROR(VLOOKUP(BW227, InscrTechniques!$A$2:$B$50, 2, 0),"")</f>
        <v/>
      </c>
      <c r="BY227" s="125"/>
      <c r="BZ227" s="79" t="str">
        <f>IFERROR(VLOOKUP(BY227, InscrTechniques!$A$2:$B$50, 2, 0),"")</f>
        <v/>
      </c>
      <c r="CA227" s="74"/>
      <c r="CB227" s="114" t="str">
        <f>IFERROR(VLOOKUP(CA227, LetterStyle!$A$2:$B$50, 2, 0),"")</f>
        <v/>
      </c>
      <c r="CC227" s="74"/>
      <c r="CD227" s="114" t="str">
        <f>IFERROR(VLOOKUP(CC227, LetterStyle!$A$2:$B$50, 2, 0),"")</f>
        <v/>
      </c>
      <c r="CE227" s="74"/>
      <c r="CF227" s="114" t="str">
        <f>IFERROR(VLOOKUP(CE227, LetterStyle!$A$2:$B$50, 2, 0),"")</f>
        <v/>
      </c>
      <c r="CG227" s="74"/>
      <c r="CH227" s="79" t="str">
        <f>IFERROR(VLOOKUP(CG227, LetterStyle!$A$2:$B$50, 2, 0),"")</f>
        <v/>
      </c>
      <c r="CI227" s="71"/>
      <c r="CJ227" s="79" t="str">
        <f>IFERROR(VLOOKUP(CI227, DecMotifs!$A$1:$B$306, 2, 0),"")</f>
        <v/>
      </c>
      <c r="CK227" s="71"/>
      <c r="CL227" s="79" t="str">
        <f>IFERROR(VLOOKUP(CK227, DecMotifs!$A$1:$B$306, 2, 0),"")</f>
        <v/>
      </c>
      <c r="CM227" s="71"/>
      <c r="CN227" s="79" t="str">
        <f>IFERROR(VLOOKUP(CM227, DecMotifs!$A$1:$B$306, 2, 0),"")</f>
        <v/>
      </c>
      <c r="CO227" s="71"/>
      <c r="CP227" s="79" t="str">
        <f>IFERROR(VLOOKUP(CO227, MarginalDec!$A$2:$B$253, 2, 0),"")</f>
        <v/>
      </c>
      <c r="CQ227" s="71"/>
      <c r="CR227" s="79" t="str">
        <f>IFERROR(VLOOKUP(CQ227, MarginalDec!$A$2:$B$253, 2, 0),"")</f>
        <v/>
      </c>
      <c r="CS227" s="71"/>
      <c r="CT227" s="79" t="str">
        <f>IFERROR(VLOOKUP(CS227, MarginalDec!$A$2:$B$253, 2, 0),"")</f>
        <v/>
      </c>
      <c r="CU227" s="71"/>
      <c r="CV227" s="79" t="str">
        <f>IF(ISBLANK(CU227),"", IFERROR(VLOOKUP(CU227, Tooling!$A$2:$B$252, 2, 0),""))</f>
        <v/>
      </c>
      <c r="CW227" s="71"/>
      <c r="CX227" s="79" t="str">
        <f>IF(ISBLANK(CW227),"", IFERROR(VLOOKUP(CW227, Tooling!$A$2:$B$252, 2, 0),""))</f>
        <v/>
      </c>
      <c r="CY227" s="71"/>
      <c r="CZ227" s="79" t="str">
        <f>IF(ISBLANK(CY227),"", IFERROR(VLOOKUP(CY227, Repairs!$A$2:$B$252, 2, 0),""))</f>
        <v/>
      </c>
      <c r="DA227" s="77"/>
      <c r="DB227" s="71"/>
      <c r="DC227" s="79" t="str">
        <f>IFERROR(VLOOKUP(DB227, DatingReason!$A$2:$B$252, 2, 0),"")</f>
        <v/>
      </c>
      <c r="DD227" s="123" t="str">
        <f t="shared" si="51"/>
        <v/>
      </c>
      <c r="DF227" s="119" t="str">
        <f t="array" ref="DF227">IF(AND($B227&lt;&gt;"", $DE227&lt;&gt;"", $DE227&lt;&gt;"No"),MAX(IF($B227=PEOPLE!$B$4:$B$1000, PEOPLE!$Q$4:$Q$1000,""))+100,"")</f>
        <v/>
      </c>
      <c r="DG227" s="68"/>
      <c r="DH227" s="76">
        <f>COUNTIF(PEOPLE!B:B, MEMORIALS!B227)</f>
        <v>0</v>
      </c>
      <c r="DI227" s="82"/>
      <c r="DJ227" s="82"/>
      <c r="DK227" s="82"/>
      <c r="DL227" s="68"/>
      <c r="DM227" s="68"/>
      <c r="DN227" s="68"/>
      <c r="DO227" s="68"/>
      <c r="DP227" s="68"/>
    </row>
    <row r="228" spans="1:120" ht="15" customHeight="1" x14ac:dyDescent="0.25">
      <c r="A228" s="68"/>
      <c r="B228" s="69"/>
      <c r="C228" s="68"/>
      <c r="D228" s="68"/>
      <c r="E228" s="70" t="str">
        <f>IF(D228="","",VLOOKUP(D228,Denomination!$A$2:$B$50, 2, 0))</f>
        <v/>
      </c>
      <c r="F228" s="68"/>
      <c r="G228" s="71"/>
      <c r="H228" s="70" t="str">
        <f>IF(G228="","",VLOOKUP(G228,MCondition!$A$2:$B$50, 2, 0))</f>
        <v/>
      </c>
      <c r="I228" s="72"/>
      <c r="J228" s="71"/>
      <c r="K228" s="70" t="str">
        <f>IF(J228="","",VLOOKUP(J228,ICondition!$A$2:$B$50, 2, 0))</f>
        <v/>
      </c>
      <c r="L228" s="73"/>
      <c r="M228" s="73"/>
      <c r="N228" s="73"/>
      <c r="O228" s="73"/>
      <c r="P228" s="73"/>
      <c r="Q228" s="73"/>
      <c r="R228" s="78"/>
      <c r="S228" s="79" t="str">
        <f>IFERROR(VLOOKUP(R228,Material!$A$2:$B$59, 2, 0),"")</f>
        <v/>
      </c>
      <c r="T228" s="71"/>
      <c r="U228" s="79" t="str">
        <f>IFERROR(VLOOKUP(T228,Material!$A$2:$B$59, 2, 0),"")</f>
        <v/>
      </c>
      <c r="V228" s="71"/>
      <c r="W228" s="79" t="str">
        <f>IFERROR(VLOOKUP(V228,Material!$A$2:$B$59, 2, 0),"")</f>
        <v/>
      </c>
      <c r="X228" s="71"/>
      <c r="Y228" s="79" t="str">
        <f>IFERROR(VLOOKUP(X228,Material!$A$2:$B$59, 2, 0),"")</f>
        <v/>
      </c>
      <c r="Z228" s="71"/>
      <c r="AA228" s="79" t="str">
        <f>IFERROR(VLOOKUP(Z228,Material!$A$2:$B$59, 2, 0),"")</f>
        <v/>
      </c>
      <c r="AB228" s="74"/>
      <c r="AC228" s="75" t="e">
        <f t="shared" si="40"/>
        <v>#VALUE!</v>
      </c>
      <c r="AD228" s="75" t="e">
        <f t="shared" si="41"/>
        <v>#VALUE!</v>
      </c>
      <c r="AE228" s="75" t="e">
        <f t="shared" si="43"/>
        <v>#VALUE!</v>
      </c>
      <c r="AF228" s="75" t="e">
        <f t="shared" si="42"/>
        <v>#VALUE!</v>
      </c>
      <c r="AG228" s="75" t="e">
        <f t="shared" si="44"/>
        <v>#VALUE!</v>
      </c>
      <c r="AH228" s="75" t="e">
        <f t="shared" si="45"/>
        <v>#VALUE!</v>
      </c>
      <c r="AI228" s="75" t="e">
        <f t="shared" si="46"/>
        <v>#VALUE!</v>
      </c>
      <c r="AJ228" s="80" t="e">
        <f t="shared" si="47"/>
        <v>#VALUE!</v>
      </c>
      <c r="AK228" s="79" t="str">
        <f>(IFERROR(VLOOKUP(AB228,Categories!$A$2:$B$20,2,1),""))</f>
        <v/>
      </c>
      <c r="AL228" s="79" t="str">
        <f ca="1">IFERROR(VLOOKUP((HLOOKUP((VLOOKUP($AB228,Categories!$A$2:$F$20,3,1)), $AB$3:$AJ228, (ROW()-ROW($AB$3)+1), 0)), INDIRECT(VLOOKUP($AB228,Categories!$A$2:$F$20,6,1)),2,0),AK228)</f>
        <v/>
      </c>
      <c r="AM228" s="79" t="str">
        <f ca="1">IFERROR(VLOOKUP((HLOOKUP((VLOOKUP($AB228,Categories!$A$2:$F$20,4,1)),$AB$3:$AJ228,(ROW()-ROW($AB$3)+1),0)),INDIRECT(VLOOKUP($AB228,Categories!$A$2:$H$20,7,1)),2,0),"")</f>
        <v/>
      </c>
      <c r="AN228" s="79" t="str">
        <f ca="1">IFERROR(VLOOKUP((HLOOKUP((VLOOKUP($AB228,Categories!$A$2:$F$20,5,1)), $AB$3:$AJ228, (ROW()-ROW($AB$3)+1), 0)), INDIRECT(VLOOKUP($AB228,Categories!$A$2:$H$20,8,1)),2,0),"")</f>
        <v/>
      </c>
      <c r="AO228" s="79" t="str">
        <f t="shared" ca="1" si="48"/>
        <v/>
      </c>
      <c r="AP228" s="81"/>
      <c r="AQ228" s="70" t="str">
        <f>IFERROR(VLOOKUP(VALUE(MID(AP228,1,1)),AdditionalElements!$A$2:$B$50,2,0),"")</f>
        <v/>
      </c>
      <c r="AR228" s="70" t="str">
        <f>IFERROR(VLOOKUP(VALUE(MID(AP228,2,1)),AdditionalElements!$H$2:$I$50,2,0),"")</f>
        <v/>
      </c>
      <c r="AS228" s="70" t="str">
        <f>IFERROR(VLOOKUP(VALUE(MID(AP228,3,1)),AdditionalElements!$O$2:$P$50,2,0),"")</f>
        <v/>
      </c>
      <c r="AT228" s="70" t="str">
        <f>IFERROR(VLOOKUP(VALUE(MID(AP228,4,1)),AdditionalElements!$V$2:$W$50,2,0),"")</f>
        <v/>
      </c>
      <c r="AU228" s="71"/>
      <c r="AV228" s="79" t="str">
        <f>IFERROR(IF(VALUE(MID(AU228,1,1))=1, VLOOKUP(VALUE(MID(AU228,1,1)), TxtPanelShape!$A$2:$C$50, 3, 0), (IF(VALUE(MID(AU228,1,1))&gt;=7, VLOOKUP(VALUE(MID(AU228,1,1)), TxtPanelShape!$A$2:$C$50, 3, 0),VLOOKUP(VALUE(MID(AU228,1,2)),TxtPanelShape!$A$2:$C$50,3,0)))), "")</f>
        <v/>
      </c>
      <c r="AW228" s="79" t="str">
        <f>IFERROR(IF(VALUE(MID(AU228,1,1))=1, ", "&amp;VLOOKUP(VALUE(MID(AU228,2,1)), TxtPanelShape!$H$2:$I$50, 2, 0), IF(VALUE(MID(AU228,1,1))&gt;=7, ", "&amp;VLOOKUP(VALUE(MID(AU228,2,1)), TxtPanelShape!$H$2:$I$50, 2, 0),"")), "")</f>
        <v/>
      </c>
      <c r="AX228" s="79" t="str">
        <f>IFERROR(IF(VALUE(MID(AU228,1,1))=1, ", "&amp;VLOOKUP(VALUE(MID(AU228,3,1)), TxtPanelShape!$O$2:$P$50, 2, 0), IF(VALUE(MID(AU228,1,1))&gt;=7, ", "&amp;VLOOKUP(VALUE(MID(AU228,3,1)), TxtPanelShape!$O$2:$P$50, 2, 0),"")),"")</f>
        <v/>
      </c>
      <c r="AY228" s="79" t="str">
        <f>IFERROR("; "&amp;VLOOKUP(VALUE(MID(AU228,4,1)), TxtPanelShape!$V$2:$W$50,2,0),"")</f>
        <v/>
      </c>
      <c r="AZ228" s="79" t="str">
        <f t="shared" si="49"/>
        <v/>
      </c>
      <c r="BA228" s="71"/>
      <c r="BB228" s="79" t="str">
        <f>IFERROR(IF(VALUE(MID(BA228,1,1))=1, VLOOKUP(VALUE(MID(BA228,1,1)), TxtPanelShape!$A$2:$C$50, 3, 0), (IF(VALUE(MID(BA228,1,1))&gt;=7, VLOOKUP(VALUE(MID(BA228,1,1)), TxtPanelShape!$A$2:$C$50, 3, 0),VLOOKUP(VALUE(MID(BA228,1,2)),TxtPanelShape!$A$2:$C$50,3,0)))), "")</f>
        <v/>
      </c>
      <c r="BC228" s="79" t="str">
        <f>IFERROR(IF(VALUE(MID(BA228,1,1))=1, ", "&amp;VLOOKUP(VALUE(MID(BA228,2,1)), TxtPanelShape!$H$2:$I$50, 2, 0), IF(VALUE(MID(BA228,1,1))&gt;=7, ", "&amp;VLOOKUP(VALUE(MID(BA228,2,1)), TxtPanelShape!$H$2:$I$50, 2, 0),"")), "")</f>
        <v/>
      </c>
      <c r="BD228" s="79" t="str">
        <f>IFERROR(IF(VALUE(MID(BA228,1,1))=1, ", "&amp;VLOOKUP(VALUE(MID(BA228,3,1)), TxtPanelShape!$O$2:$P$50, 2, 0), IF(VALUE(MID(BA228,1,1))&gt;=7, ", "&amp;VLOOKUP(VALUE(MID(BA228,3,1)), TxtPanelShape!$O$2:$P$50, 2, 0),"")),"")</f>
        <v/>
      </c>
      <c r="BE228" s="79" t="str">
        <f>IFERROR("; "&amp;VLOOKUP(VALUE(MID(BA228,4,1)), TxtPanelShape!$V$2:$W$50,2,0),"")</f>
        <v/>
      </c>
      <c r="BF228" s="79" t="str">
        <f t="shared" si="50"/>
        <v/>
      </c>
      <c r="BG228" s="71"/>
      <c r="BH228" s="79" t="str">
        <f>IFERROR(VLOOKUP(BG228, TxtPanelDefinition!$A$2:$B$50, 2, 0),"")</f>
        <v/>
      </c>
      <c r="BI228" s="71"/>
      <c r="BJ228" s="79" t="str">
        <f>IFERROR(VLOOKUP(BI228, TxtPanelDefinition!$A$2:$B$50, 2, 0),"")</f>
        <v/>
      </c>
      <c r="BK228" s="71"/>
      <c r="BL228" s="79" t="str">
        <f>IFERROR(VLOOKUP(BK228, InscrTechniques!$A$2:$B$50, 2, 0),"")</f>
        <v/>
      </c>
      <c r="BM228" s="71"/>
      <c r="BN228" s="79" t="str">
        <f>IFERROR(VLOOKUP(BM228, InscrTechniques!$A$2:$B$50, 2, 0),"")</f>
        <v/>
      </c>
      <c r="BO228" s="71"/>
      <c r="BP228" s="79" t="str">
        <f>IFERROR(VLOOKUP(BO228, InscrTechniques!$A$2:$B$50, 2, 0),"")</f>
        <v/>
      </c>
      <c r="BQ228" s="71"/>
      <c r="BR228" s="79" t="str">
        <f>IFERROR(VLOOKUP(BQ228, InscrTechniques!$A$2:$B$50, 2, 0),"")</f>
        <v/>
      </c>
      <c r="BS228" s="71"/>
      <c r="BT228" s="79" t="str">
        <f>IFERROR(VLOOKUP(BS228, InscrTechniques!$A$2:$B$50, 2, 0),"")</f>
        <v/>
      </c>
      <c r="BU228" s="71"/>
      <c r="BV228" s="79" t="str">
        <f>IFERROR(VLOOKUP(BU228, InscrTechniques!$A$2:$B$50, 2, 0),"")</f>
        <v/>
      </c>
      <c r="BW228" s="125"/>
      <c r="BX228" s="79" t="str">
        <f>IFERROR(VLOOKUP(BW228, InscrTechniques!$A$2:$B$50, 2, 0),"")</f>
        <v/>
      </c>
      <c r="BY228" s="125"/>
      <c r="BZ228" s="79" t="str">
        <f>IFERROR(VLOOKUP(BY228, InscrTechniques!$A$2:$B$50, 2, 0),"")</f>
        <v/>
      </c>
      <c r="CA228" s="74"/>
      <c r="CB228" s="114" t="str">
        <f>IFERROR(VLOOKUP(CA228, LetterStyle!$A$2:$B$50, 2, 0),"")</f>
        <v/>
      </c>
      <c r="CC228" s="74"/>
      <c r="CD228" s="114" t="str">
        <f>IFERROR(VLOOKUP(CC228, LetterStyle!$A$2:$B$50, 2, 0),"")</f>
        <v/>
      </c>
      <c r="CE228" s="74"/>
      <c r="CF228" s="114" t="str">
        <f>IFERROR(VLOOKUP(CE228, LetterStyle!$A$2:$B$50, 2, 0),"")</f>
        <v/>
      </c>
      <c r="CG228" s="74"/>
      <c r="CH228" s="79" t="str">
        <f>IFERROR(VLOOKUP(CG228, LetterStyle!$A$2:$B$50, 2, 0),"")</f>
        <v/>
      </c>
      <c r="CI228" s="71"/>
      <c r="CJ228" s="79" t="str">
        <f>IFERROR(VLOOKUP(CI228, DecMotifs!$A$1:$B$306, 2, 0),"")</f>
        <v/>
      </c>
      <c r="CK228" s="71"/>
      <c r="CL228" s="79" t="str">
        <f>IFERROR(VLOOKUP(CK228, DecMotifs!$A$1:$B$306, 2, 0),"")</f>
        <v/>
      </c>
      <c r="CM228" s="71"/>
      <c r="CN228" s="79" t="str">
        <f>IFERROR(VLOOKUP(CM228, DecMotifs!$A$1:$B$306, 2, 0),"")</f>
        <v/>
      </c>
      <c r="CO228" s="71"/>
      <c r="CP228" s="79" t="str">
        <f>IFERROR(VLOOKUP(CO228, MarginalDec!$A$2:$B$253, 2, 0),"")</f>
        <v/>
      </c>
      <c r="CQ228" s="71"/>
      <c r="CR228" s="79" t="str">
        <f>IFERROR(VLOOKUP(CQ228, MarginalDec!$A$2:$B$253, 2, 0),"")</f>
        <v/>
      </c>
      <c r="CS228" s="71"/>
      <c r="CT228" s="79" t="str">
        <f>IFERROR(VLOOKUP(CS228, MarginalDec!$A$2:$B$253, 2, 0),"")</f>
        <v/>
      </c>
      <c r="CU228" s="71"/>
      <c r="CV228" s="79" t="str">
        <f>IF(ISBLANK(CU228),"", IFERROR(VLOOKUP(CU228, Tooling!$A$2:$B$252, 2, 0),""))</f>
        <v/>
      </c>
      <c r="CW228" s="71"/>
      <c r="CX228" s="79" t="str">
        <f>IF(ISBLANK(CW228),"", IFERROR(VLOOKUP(CW228, Tooling!$A$2:$B$252, 2, 0),""))</f>
        <v/>
      </c>
      <c r="CY228" s="71"/>
      <c r="CZ228" s="79" t="str">
        <f>IF(ISBLANK(CY228),"", IFERROR(VLOOKUP(CY228, Repairs!$A$2:$B$252, 2, 0),""))</f>
        <v/>
      </c>
      <c r="DA228" s="77"/>
      <c r="DB228" s="71"/>
      <c r="DC228" s="79" t="str">
        <f>IFERROR(VLOOKUP(DB228, DatingReason!$A$2:$B$252, 2, 0),"")</f>
        <v/>
      </c>
      <c r="DD228" s="123" t="str">
        <f t="shared" si="51"/>
        <v/>
      </c>
      <c r="DF228" s="119" t="str">
        <f t="array" ref="DF228">IF(AND($B228&lt;&gt;"", $DE228&lt;&gt;"", $DE228&lt;&gt;"No"),MAX(IF($B228=PEOPLE!$B$4:$B$1000, PEOPLE!$Q$4:$Q$1000,""))+100,"")</f>
        <v/>
      </c>
      <c r="DG228" s="68"/>
      <c r="DH228" s="76">
        <f>COUNTIF(PEOPLE!B:B, MEMORIALS!B228)</f>
        <v>0</v>
      </c>
      <c r="DI228" s="82"/>
      <c r="DJ228" s="82"/>
      <c r="DK228" s="82"/>
      <c r="DL228" s="68"/>
      <c r="DM228" s="68"/>
      <c r="DN228" s="68"/>
      <c r="DO228" s="68"/>
      <c r="DP228" s="68"/>
    </row>
    <row r="229" spans="1:120" ht="15" customHeight="1" x14ac:dyDescent="0.25">
      <c r="A229" s="68"/>
      <c r="B229" s="69"/>
      <c r="C229" s="68"/>
      <c r="D229" s="68"/>
      <c r="E229" s="70" t="str">
        <f>IF(D229="","",VLOOKUP(D229,Denomination!$A$2:$B$50, 2, 0))</f>
        <v/>
      </c>
      <c r="F229" s="68"/>
      <c r="G229" s="71"/>
      <c r="H229" s="70" t="str">
        <f>IF(G229="","",VLOOKUP(G229,MCondition!$A$2:$B$50, 2, 0))</f>
        <v/>
      </c>
      <c r="I229" s="72"/>
      <c r="J229" s="71"/>
      <c r="K229" s="70" t="str">
        <f>IF(J229="","",VLOOKUP(J229,ICondition!$A$2:$B$50, 2, 0))</f>
        <v/>
      </c>
      <c r="L229" s="73"/>
      <c r="M229" s="73"/>
      <c r="N229" s="73"/>
      <c r="O229" s="73"/>
      <c r="P229" s="73"/>
      <c r="Q229" s="73"/>
      <c r="R229" s="78"/>
      <c r="S229" s="79" t="str">
        <f>IFERROR(VLOOKUP(R229,Material!$A$2:$B$59, 2, 0),"")</f>
        <v/>
      </c>
      <c r="T229" s="71"/>
      <c r="U229" s="79" t="str">
        <f>IFERROR(VLOOKUP(T229,Material!$A$2:$B$59, 2, 0),"")</f>
        <v/>
      </c>
      <c r="V229" s="71"/>
      <c r="W229" s="79" t="str">
        <f>IFERROR(VLOOKUP(V229,Material!$A$2:$B$59, 2, 0),"")</f>
        <v/>
      </c>
      <c r="X229" s="71"/>
      <c r="Y229" s="79" t="str">
        <f>IFERROR(VLOOKUP(X229,Material!$A$2:$B$59, 2, 0),"")</f>
        <v/>
      </c>
      <c r="Z229" s="71"/>
      <c r="AA229" s="79" t="str">
        <f>IFERROR(VLOOKUP(Z229,Material!$A$2:$B$59, 2, 0),"")</f>
        <v/>
      </c>
      <c r="AB229" s="74"/>
      <c r="AC229" s="75" t="e">
        <f t="shared" si="40"/>
        <v>#VALUE!</v>
      </c>
      <c r="AD229" s="75" t="e">
        <f t="shared" si="41"/>
        <v>#VALUE!</v>
      </c>
      <c r="AE229" s="75" t="e">
        <f t="shared" si="43"/>
        <v>#VALUE!</v>
      </c>
      <c r="AF229" s="75" t="e">
        <f t="shared" si="42"/>
        <v>#VALUE!</v>
      </c>
      <c r="AG229" s="75" t="e">
        <f t="shared" si="44"/>
        <v>#VALUE!</v>
      </c>
      <c r="AH229" s="75" t="e">
        <f t="shared" si="45"/>
        <v>#VALUE!</v>
      </c>
      <c r="AI229" s="75" t="e">
        <f t="shared" si="46"/>
        <v>#VALUE!</v>
      </c>
      <c r="AJ229" s="80" t="e">
        <f t="shared" si="47"/>
        <v>#VALUE!</v>
      </c>
      <c r="AK229" s="79" t="str">
        <f>(IFERROR(VLOOKUP(AB229,Categories!$A$2:$B$20,2,1),""))</f>
        <v/>
      </c>
      <c r="AL229" s="79" t="str">
        <f ca="1">IFERROR(VLOOKUP((HLOOKUP((VLOOKUP($AB229,Categories!$A$2:$F$20,3,1)), $AB$3:$AJ229, (ROW()-ROW($AB$3)+1), 0)), INDIRECT(VLOOKUP($AB229,Categories!$A$2:$F$20,6,1)),2,0),AK229)</f>
        <v/>
      </c>
      <c r="AM229" s="79" t="str">
        <f ca="1">IFERROR(VLOOKUP((HLOOKUP((VLOOKUP($AB229,Categories!$A$2:$F$20,4,1)),$AB$3:$AJ229,(ROW()-ROW($AB$3)+1),0)),INDIRECT(VLOOKUP($AB229,Categories!$A$2:$H$20,7,1)),2,0),"")</f>
        <v/>
      </c>
      <c r="AN229" s="79" t="str">
        <f ca="1">IFERROR(VLOOKUP((HLOOKUP((VLOOKUP($AB229,Categories!$A$2:$F$20,5,1)), $AB$3:$AJ229, (ROW()-ROW($AB$3)+1), 0)), INDIRECT(VLOOKUP($AB229,Categories!$A$2:$H$20,8,1)),2,0),"")</f>
        <v/>
      </c>
      <c r="AO229" s="79" t="str">
        <f t="shared" ca="1" si="48"/>
        <v/>
      </c>
      <c r="AP229" s="81"/>
      <c r="AQ229" s="70" t="str">
        <f>IFERROR(VLOOKUP(VALUE(MID(AP229,1,1)),AdditionalElements!$A$2:$B$50,2,0),"")</f>
        <v/>
      </c>
      <c r="AR229" s="70" t="str">
        <f>IFERROR(VLOOKUP(VALUE(MID(AP229,2,1)),AdditionalElements!$H$2:$I$50,2,0),"")</f>
        <v/>
      </c>
      <c r="AS229" s="70" t="str">
        <f>IFERROR(VLOOKUP(VALUE(MID(AP229,3,1)),AdditionalElements!$O$2:$P$50,2,0),"")</f>
        <v/>
      </c>
      <c r="AT229" s="70" t="str">
        <f>IFERROR(VLOOKUP(VALUE(MID(AP229,4,1)),AdditionalElements!$V$2:$W$50,2,0),"")</f>
        <v/>
      </c>
      <c r="AU229" s="71"/>
      <c r="AV229" s="79" t="str">
        <f>IFERROR(IF(VALUE(MID(AU229,1,1))=1, VLOOKUP(VALUE(MID(AU229,1,1)), TxtPanelShape!$A$2:$C$50, 3, 0), (IF(VALUE(MID(AU229,1,1))&gt;=7, VLOOKUP(VALUE(MID(AU229,1,1)), TxtPanelShape!$A$2:$C$50, 3, 0),VLOOKUP(VALUE(MID(AU229,1,2)),TxtPanelShape!$A$2:$C$50,3,0)))), "")</f>
        <v/>
      </c>
      <c r="AW229" s="79" t="str">
        <f>IFERROR(IF(VALUE(MID(AU229,1,1))=1, ", "&amp;VLOOKUP(VALUE(MID(AU229,2,1)), TxtPanelShape!$H$2:$I$50, 2, 0), IF(VALUE(MID(AU229,1,1))&gt;=7, ", "&amp;VLOOKUP(VALUE(MID(AU229,2,1)), TxtPanelShape!$H$2:$I$50, 2, 0),"")), "")</f>
        <v/>
      </c>
      <c r="AX229" s="79" t="str">
        <f>IFERROR(IF(VALUE(MID(AU229,1,1))=1, ", "&amp;VLOOKUP(VALUE(MID(AU229,3,1)), TxtPanelShape!$O$2:$P$50, 2, 0), IF(VALUE(MID(AU229,1,1))&gt;=7, ", "&amp;VLOOKUP(VALUE(MID(AU229,3,1)), TxtPanelShape!$O$2:$P$50, 2, 0),"")),"")</f>
        <v/>
      </c>
      <c r="AY229" s="79" t="str">
        <f>IFERROR("; "&amp;VLOOKUP(VALUE(MID(AU229,4,1)), TxtPanelShape!$V$2:$W$50,2,0),"")</f>
        <v/>
      </c>
      <c r="AZ229" s="79" t="str">
        <f t="shared" si="49"/>
        <v/>
      </c>
      <c r="BA229" s="71"/>
      <c r="BB229" s="79" t="str">
        <f>IFERROR(IF(VALUE(MID(BA229,1,1))=1, VLOOKUP(VALUE(MID(BA229,1,1)), TxtPanelShape!$A$2:$C$50, 3, 0), (IF(VALUE(MID(BA229,1,1))&gt;=7, VLOOKUP(VALUE(MID(BA229,1,1)), TxtPanelShape!$A$2:$C$50, 3, 0),VLOOKUP(VALUE(MID(BA229,1,2)),TxtPanelShape!$A$2:$C$50,3,0)))), "")</f>
        <v/>
      </c>
      <c r="BC229" s="79" t="str">
        <f>IFERROR(IF(VALUE(MID(BA229,1,1))=1, ", "&amp;VLOOKUP(VALUE(MID(BA229,2,1)), TxtPanelShape!$H$2:$I$50, 2, 0), IF(VALUE(MID(BA229,1,1))&gt;=7, ", "&amp;VLOOKUP(VALUE(MID(BA229,2,1)), TxtPanelShape!$H$2:$I$50, 2, 0),"")), "")</f>
        <v/>
      </c>
      <c r="BD229" s="79" t="str">
        <f>IFERROR(IF(VALUE(MID(BA229,1,1))=1, ", "&amp;VLOOKUP(VALUE(MID(BA229,3,1)), TxtPanelShape!$O$2:$P$50, 2, 0), IF(VALUE(MID(BA229,1,1))&gt;=7, ", "&amp;VLOOKUP(VALUE(MID(BA229,3,1)), TxtPanelShape!$O$2:$P$50, 2, 0),"")),"")</f>
        <v/>
      </c>
      <c r="BE229" s="79" t="str">
        <f>IFERROR("; "&amp;VLOOKUP(VALUE(MID(BA229,4,1)), TxtPanelShape!$V$2:$W$50,2,0),"")</f>
        <v/>
      </c>
      <c r="BF229" s="79" t="str">
        <f t="shared" si="50"/>
        <v/>
      </c>
      <c r="BG229" s="71"/>
      <c r="BH229" s="79" t="str">
        <f>IFERROR(VLOOKUP(BG229, TxtPanelDefinition!$A$2:$B$50, 2, 0),"")</f>
        <v/>
      </c>
      <c r="BI229" s="71"/>
      <c r="BJ229" s="79" t="str">
        <f>IFERROR(VLOOKUP(BI229, TxtPanelDefinition!$A$2:$B$50, 2, 0),"")</f>
        <v/>
      </c>
      <c r="BK229" s="71"/>
      <c r="BL229" s="79" t="str">
        <f>IFERROR(VLOOKUP(BK229, InscrTechniques!$A$2:$B$50, 2, 0),"")</f>
        <v/>
      </c>
      <c r="BM229" s="71"/>
      <c r="BN229" s="79" t="str">
        <f>IFERROR(VLOOKUP(BM229, InscrTechniques!$A$2:$B$50, 2, 0),"")</f>
        <v/>
      </c>
      <c r="BO229" s="71"/>
      <c r="BP229" s="79" t="str">
        <f>IFERROR(VLOOKUP(BO229, InscrTechniques!$A$2:$B$50, 2, 0),"")</f>
        <v/>
      </c>
      <c r="BQ229" s="71"/>
      <c r="BR229" s="79" t="str">
        <f>IFERROR(VLOOKUP(BQ229, InscrTechniques!$A$2:$B$50, 2, 0),"")</f>
        <v/>
      </c>
      <c r="BS229" s="71"/>
      <c r="BT229" s="79" t="str">
        <f>IFERROR(VLOOKUP(BS229, InscrTechniques!$A$2:$B$50, 2, 0),"")</f>
        <v/>
      </c>
      <c r="BU229" s="71"/>
      <c r="BV229" s="79" t="str">
        <f>IFERROR(VLOOKUP(BU229, InscrTechniques!$A$2:$B$50, 2, 0),"")</f>
        <v/>
      </c>
      <c r="BW229" s="125"/>
      <c r="BX229" s="79" t="str">
        <f>IFERROR(VLOOKUP(BW229, InscrTechniques!$A$2:$B$50, 2, 0),"")</f>
        <v/>
      </c>
      <c r="BY229" s="125"/>
      <c r="BZ229" s="79" t="str">
        <f>IFERROR(VLOOKUP(BY229, InscrTechniques!$A$2:$B$50, 2, 0),"")</f>
        <v/>
      </c>
      <c r="CA229" s="74"/>
      <c r="CB229" s="114" t="str">
        <f>IFERROR(VLOOKUP(CA229, LetterStyle!$A$2:$B$50, 2, 0),"")</f>
        <v/>
      </c>
      <c r="CC229" s="74"/>
      <c r="CD229" s="114" t="str">
        <f>IFERROR(VLOOKUP(CC229, LetterStyle!$A$2:$B$50, 2, 0),"")</f>
        <v/>
      </c>
      <c r="CE229" s="74"/>
      <c r="CF229" s="114" t="str">
        <f>IFERROR(VLOOKUP(CE229, LetterStyle!$A$2:$B$50, 2, 0),"")</f>
        <v/>
      </c>
      <c r="CG229" s="74"/>
      <c r="CH229" s="79" t="str">
        <f>IFERROR(VLOOKUP(CG229, LetterStyle!$A$2:$B$50, 2, 0),"")</f>
        <v/>
      </c>
      <c r="CI229" s="71"/>
      <c r="CJ229" s="79" t="str">
        <f>IFERROR(VLOOKUP(CI229, DecMotifs!$A$1:$B$306, 2, 0),"")</f>
        <v/>
      </c>
      <c r="CK229" s="71"/>
      <c r="CL229" s="79" t="str">
        <f>IFERROR(VLOOKUP(CK229, DecMotifs!$A$1:$B$306, 2, 0),"")</f>
        <v/>
      </c>
      <c r="CM229" s="71"/>
      <c r="CN229" s="79" t="str">
        <f>IFERROR(VLOOKUP(CM229, DecMotifs!$A$1:$B$306, 2, 0),"")</f>
        <v/>
      </c>
      <c r="CO229" s="71"/>
      <c r="CP229" s="79" t="str">
        <f>IFERROR(VLOOKUP(CO229, MarginalDec!$A$2:$B$253, 2, 0),"")</f>
        <v/>
      </c>
      <c r="CQ229" s="71"/>
      <c r="CR229" s="79" t="str">
        <f>IFERROR(VLOOKUP(CQ229, MarginalDec!$A$2:$B$253, 2, 0),"")</f>
        <v/>
      </c>
      <c r="CS229" s="71"/>
      <c r="CT229" s="79" t="str">
        <f>IFERROR(VLOOKUP(CS229, MarginalDec!$A$2:$B$253, 2, 0),"")</f>
        <v/>
      </c>
      <c r="CU229" s="71"/>
      <c r="CV229" s="79" t="str">
        <f>IF(ISBLANK(CU229),"", IFERROR(VLOOKUP(CU229, Tooling!$A$2:$B$252, 2, 0),""))</f>
        <v/>
      </c>
      <c r="CW229" s="71"/>
      <c r="CX229" s="79" t="str">
        <f>IF(ISBLANK(CW229),"", IFERROR(VLOOKUP(CW229, Tooling!$A$2:$B$252, 2, 0),""))</f>
        <v/>
      </c>
      <c r="CY229" s="71"/>
      <c r="CZ229" s="79" t="str">
        <f>IF(ISBLANK(CY229),"", IFERROR(VLOOKUP(CY229, Repairs!$A$2:$B$252, 2, 0),""))</f>
        <v/>
      </c>
      <c r="DA229" s="77"/>
      <c r="DB229" s="71"/>
      <c r="DC229" s="79" t="str">
        <f>IFERROR(VLOOKUP(DB229, DatingReason!$A$2:$B$252, 2, 0),"")</f>
        <v/>
      </c>
      <c r="DD229" s="123" t="str">
        <f t="shared" si="51"/>
        <v/>
      </c>
      <c r="DF229" s="119" t="str">
        <f t="array" ref="DF229">IF(AND($B229&lt;&gt;"", $DE229&lt;&gt;"", $DE229&lt;&gt;"No"),MAX(IF($B229=PEOPLE!$B$4:$B$1000, PEOPLE!$Q$4:$Q$1000,""))+100,"")</f>
        <v/>
      </c>
      <c r="DG229" s="68"/>
      <c r="DH229" s="76">
        <f>COUNTIF(PEOPLE!B:B, MEMORIALS!B229)</f>
        <v>0</v>
      </c>
      <c r="DI229" s="82"/>
      <c r="DJ229" s="82"/>
      <c r="DK229" s="82"/>
      <c r="DL229" s="68"/>
      <c r="DM229" s="68"/>
      <c r="DN229" s="68"/>
      <c r="DO229" s="68"/>
      <c r="DP229" s="68"/>
    </row>
    <row r="230" spans="1:120" ht="15" customHeight="1" x14ac:dyDescent="0.25">
      <c r="A230" s="68"/>
      <c r="B230" s="69"/>
      <c r="C230" s="68"/>
      <c r="D230" s="68"/>
      <c r="E230" s="70" t="str">
        <f>IF(D230="","",VLOOKUP(D230,Denomination!$A$2:$B$50, 2, 0))</f>
        <v/>
      </c>
      <c r="F230" s="68"/>
      <c r="G230" s="71"/>
      <c r="H230" s="70" t="str">
        <f>IF(G230="","",VLOOKUP(G230,MCondition!$A$2:$B$50, 2, 0))</f>
        <v/>
      </c>
      <c r="I230" s="72"/>
      <c r="J230" s="71"/>
      <c r="K230" s="70" t="str">
        <f>IF(J230="","",VLOOKUP(J230,ICondition!$A$2:$B$50, 2, 0))</f>
        <v/>
      </c>
      <c r="L230" s="73"/>
      <c r="M230" s="73"/>
      <c r="N230" s="73"/>
      <c r="O230" s="73"/>
      <c r="P230" s="73"/>
      <c r="Q230" s="73"/>
      <c r="R230" s="78"/>
      <c r="S230" s="79" t="str">
        <f>IFERROR(VLOOKUP(R230,Material!$A$2:$B$59, 2, 0),"")</f>
        <v/>
      </c>
      <c r="T230" s="71"/>
      <c r="U230" s="79" t="str">
        <f>IFERROR(VLOOKUP(T230,Material!$A$2:$B$59, 2, 0),"")</f>
        <v/>
      </c>
      <c r="V230" s="71"/>
      <c r="W230" s="79" t="str">
        <f>IFERROR(VLOOKUP(V230,Material!$A$2:$B$59, 2, 0),"")</f>
        <v/>
      </c>
      <c r="X230" s="71"/>
      <c r="Y230" s="79" t="str">
        <f>IFERROR(VLOOKUP(X230,Material!$A$2:$B$59, 2, 0),"")</f>
        <v/>
      </c>
      <c r="Z230" s="71"/>
      <c r="AA230" s="79" t="str">
        <f>IFERROR(VLOOKUP(Z230,Material!$A$2:$B$59, 2, 0),"")</f>
        <v/>
      </c>
      <c r="AB230" s="74"/>
      <c r="AC230" s="75" t="e">
        <f t="shared" si="40"/>
        <v>#VALUE!</v>
      </c>
      <c r="AD230" s="75" t="e">
        <f t="shared" si="41"/>
        <v>#VALUE!</v>
      </c>
      <c r="AE230" s="75" t="e">
        <f t="shared" si="43"/>
        <v>#VALUE!</v>
      </c>
      <c r="AF230" s="75" t="e">
        <f t="shared" si="42"/>
        <v>#VALUE!</v>
      </c>
      <c r="AG230" s="75" t="e">
        <f t="shared" si="44"/>
        <v>#VALUE!</v>
      </c>
      <c r="AH230" s="75" t="e">
        <f t="shared" si="45"/>
        <v>#VALUE!</v>
      </c>
      <c r="AI230" s="75" t="e">
        <f t="shared" si="46"/>
        <v>#VALUE!</v>
      </c>
      <c r="AJ230" s="80" t="e">
        <f t="shared" si="47"/>
        <v>#VALUE!</v>
      </c>
      <c r="AK230" s="79" t="str">
        <f>(IFERROR(VLOOKUP(AB230,Categories!$A$2:$B$20,2,1),""))</f>
        <v/>
      </c>
      <c r="AL230" s="79" t="str">
        <f ca="1">IFERROR(VLOOKUP((HLOOKUP((VLOOKUP($AB230,Categories!$A$2:$F$20,3,1)), $AB$3:$AJ230, (ROW()-ROW($AB$3)+1), 0)), INDIRECT(VLOOKUP($AB230,Categories!$A$2:$F$20,6,1)),2,0),AK230)</f>
        <v/>
      </c>
      <c r="AM230" s="79" t="str">
        <f ca="1">IFERROR(VLOOKUP((HLOOKUP((VLOOKUP($AB230,Categories!$A$2:$F$20,4,1)),$AB$3:$AJ230,(ROW()-ROW($AB$3)+1),0)),INDIRECT(VLOOKUP($AB230,Categories!$A$2:$H$20,7,1)),2,0),"")</f>
        <v/>
      </c>
      <c r="AN230" s="79" t="str">
        <f ca="1">IFERROR(VLOOKUP((HLOOKUP((VLOOKUP($AB230,Categories!$A$2:$F$20,5,1)), $AB$3:$AJ230, (ROW()-ROW($AB$3)+1), 0)), INDIRECT(VLOOKUP($AB230,Categories!$A$2:$H$20,8,1)),2,0),"")</f>
        <v/>
      </c>
      <c r="AO230" s="79" t="str">
        <f t="shared" ca="1" si="48"/>
        <v/>
      </c>
      <c r="AP230" s="81"/>
      <c r="AQ230" s="70" t="str">
        <f>IFERROR(VLOOKUP(VALUE(MID(AP230,1,1)),AdditionalElements!$A$2:$B$50,2,0),"")</f>
        <v/>
      </c>
      <c r="AR230" s="70" t="str">
        <f>IFERROR(VLOOKUP(VALUE(MID(AP230,2,1)),AdditionalElements!$H$2:$I$50,2,0),"")</f>
        <v/>
      </c>
      <c r="AS230" s="70" t="str">
        <f>IFERROR(VLOOKUP(VALUE(MID(AP230,3,1)),AdditionalElements!$O$2:$P$50,2,0),"")</f>
        <v/>
      </c>
      <c r="AT230" s="70" t="str">
        <f>IFERROR(VLOOKUP(VALUE(MID(AP230,4,1)),AdditionalElements!$V$2:$W$50,2,0),"")</f>
        <v/>
      </c>
      <c r="AU230" s="71"/>
      <c r="AV230" s="79" t="str">
        <f>IFERROR(IF(VALUE(MID(AU230,1,1))=1, VLOOKUP(VALUE(MID(AU230,1,1)), TxtPanelShape!$A$2:$C$50, 3, 0), (IF(VALUE(MID(AU230,1,1))&gt;=7, VLOOKUP(VALUE(MID(AU230,1,1)), TxtPanelShape!$A$2:$C$50, 3, 0),VLOOKUP(VALUE(MID(AU230,1,2)),TxtPanelShape!$A$2:$C$50,3,0)))), "")</f>
        <v/>
      </c>
      <c r="AW230" s="79" t="str">
        <f>IFERROR(IF(VALUE(MID(AU230,1,1))=1, ", "&amp;VLOOKUP(VALUE(MID(AU230,2,1)), TxtPanelShape!$H$2:$I$50, 2, 0), IF(VALUE(MID(AU230,1,1))&gt;=7, ", "&amp;VLOOKUP(VALUE(MID(AU230,2,1)), TxtPanelShape!$H$2:$I$50, 2, 0),"")), "")</f>
        <v/>
      </c>
      <c r="AX230" s="79" t="str">
        <f>IFERROR(IF(VALUE(MID(AU230,1,1))=1, ", "&amp;VLOOKUP(VALUE(MID(AU230,3,1)), TxtPanelShape!$O$2:$P$50, 2, 0), IF(VALUE(MID(AU230,1,1))&gt;=7, ", "&amp;VLOOKUP(VALUE(MID(AU230,3,1)), TxtPanelShape!$O$2:$P$50, 2, 0),"")),"")</f>
        <v/>
      </c>
      <c r="AY230" s="79" t="str">
        <f>IFERROR("; "&amp;VLOOKUP(VALUE(MID(AU230,4,1)), TxtPanelShape!$V$2:$W$50,2,0),"")</f>
        <v/>
      </c>
      <c r="AZ230" s="79" t="str">
        <f t="shared" si="49"/>
        <v/>
      </c>
      <c r="BA230" s="71"/>
      <c r="BB230" s="79" t="str">
        <f>IFERROR(IF(VALUE(MID(BA230,1,1))=1, VLOOKUP(VALUE(MID(BA230,1,1)), TxtPanelShape!$A$2:$C$50, 3, 0), (IF(VALUE(MID(BA230,1,1))&gt;=7, VLOOKUP(VALUE(MID(BA230,1,1)), TxtPanelShape!$A$2:$C$50, 3, 0),VLOOKUP(VALUE(MID(BA230,1,2)),TxtPanelShape!$A$2:$C$50,3,0)))), "")</f>
        <v/>
      </c>
      <c r="BC230" s="79" t="str">
        <f>IFERROR(IF(VALUE(MID(BA230,1,1))=1, ", "&amp;VLOOKUP(VALUE(MID(BA230,2,1)), TxtPanelShape!$H$2:$I$50, 2, 0), IF(VALUE(MID(BA230,1,1))&gt;=7, ", "&amp;VLOOKUP(VALUE(MID(BA230,2,1)), TxtPanelShape!$H$2:$I$50, 2, 0),"")), "")</f>
        <v/>
      </c>
      <c r="BD230" s="79" t="str">
        <f>IFERROR(IF(VALUE(MID(BA230,1,1))=1, ", "&amp;VLOOKUP(VALUE(MID(BA230,3,1)), TxtPanelShape!$O$2:$P$50, 2, 0), IF(VALUE(MID(BA230,1,1))&gt;=7, ", "&amp;VLOOKUP(VALUE(MID(BA230,3,1)), TxtPanelShape!$O$2:$P$50, 2, 0),"")),"")</f>
        <v/>
      </c>
      <c r="BE230" s="79" t="str">
        <f>IFERROR("; "&amp;VLOOKUP(VALUE(MID(BA230,4,1)), TxtPanelShape!$V$2:$W$50,2,0),"")</f>
        <v/>
      </c>
      <c r="BF230" s="79" t="str">
        <f t="shared" si="50"/>
        <v/>
      </c>
      <c r="BG230" s="71"/>
      <c r="BH230" s="79" t="str">
        <f>IFERROR(VLOOKUP(BG230, TxtPanelDefinition!$A$2:$B$50, 2, 0),"")</f>
        <v/>
      </c>
      <c r="BI230" s="71"/>
      <c r="BJ230" s="79" t="str">
        <f>IFERROR(VLOOKUP(BI230, TxtPanelDefinition!$A$2:$B$50, 2, 0),"")</f>
        <v/>
      </c>
      <c r="BK230" s="71"/>
      <c r="BL230" s="79" t="str">
        <f>IFERROR(VLOOKUP(BK230, InscrTechniques!$A$2:$B$50, 2, 0),"")</f>
        <v/>
      </c>
      <c r="BM230" s="71"/>
      <c r="BN230" s="79" t="str">
        <f>IFERROR(VLOOKUP(BM230, InscrTechniques!$A$2:$B$50, 2, 0),"")</f>
        <v/>
      </c>
      <c r="BO230" s="71"/>
      <c r="BP230" s="79" t="str">
        <f>IFERROR(VLOOKUP(BO230, InscrTechniques!$A$2:$B$50, 2, 0),"")</f>
        <v/>
      </c>
      <c r="BQ230" s="71"/>
      <c r="BR230" s="79" t="str">
        <f>IFERROR(VLOOKUP(BQ230, InscrTechniques!$A$2:$B$50, 2, 0),"")</f>
        <v/>
      </c>
      <c r="BS230" s="71"/>
      <c r="BT230" s="79" t="str">
        <f>IFERROR(VLOOKUP(BS230, InscrTechniques!$A$2:$B$50, 2, 0),"")</f>
        <v/>
      </c>
      <c r="BU230" s="71"/>
      <c r="BV230" s="79" t="str">
        <f>IFERROR(VLOOKUP(BU230, InscrTechniques!$A$2:$B$50, 2, 0),"")</f>
        <v/>
      </c>
      <c r="BW230" s="125"/>
      <c r="BX230" s="79" t="str">
        <f>IFERROR(VLOOKUP(BW230, InscrTechniques!$A$2:$B$50, 2, 0),"")</f>
        <v/>
      </c>
      <c r="BY230" s="125"/>
      <c r="BZ230" s="79" t="str">
        <f>IFERROR(VLOOKUP(BY230, InscrTechniques!$A$2:$B$50, 2, 0),"")</f>
        <v/>
      </c>
      <c r="CA230" s="74"/>
      <c r="CB230" s="114" t="str">
        <f>IFERROR(VLOOKUP(CA230, LetterStyle!$A$2:$B$50, 2, 0),"")</f>
        <v/>
      </c>
      <c r="CC230" s="74"/>
      <c r="CD230" s="114" t="str">
        <f>IFERROR(VLOOKUP(CC230, LetterStyle!$A$2:$B$50, 2, 0),"")</f>
        <v/>
      </c>
      <c r="CE230" s="74"/>
      <c r="CF230" s="114" t="str">
        <f>IFERROR(VLOOKUP(CE230, LetterStyle!$A$2:$B$50, 2, 0),"")</f>
        <v/>
      </c>
      <c r="CG230" s="74"/>
      <c r="CH230" s="79" t="str">
        <f>IFERROR(VLOOKUP(CG230, LetterStyle!$A$2:$B$50, 2, 0),"")</f>
        <v/>
      </c>
      <c r="CI230" s="71"/>
      <c r="CJ230" s="79" t="str">
        <f>IFERROR(VLOOKUP(CI230, DecMotifs!$A$1:$B$306, 2, 0),"")</f>
        <v/>
      </c>
      <c r="CK230" s="71"/>
      <c r="CL230" s="79" t="str">
        <f>IFERROR(VLOOKUP(CK230, DecMotifs!$A$1:$B$306, 2, 0),"")</f>
        <v/>
      </c>
      <c r="CM230" s="71"/>
      <c r="CN230" s="79" t="str">
        <f>IFERROR(VLOOKUP(CM230, DecMotifs!$A$1:$B$306, 2, 0),"")</f>
        <v/>
      </c>
      <c r="CO230" s="71"/>
      <c r="CP230" s="79" t="str">
        <f>IFERROR(VLOOKUP(CO230, MarginalDec!$A$2:$B$253, 2, 0),"")</f>
        <v/>
      </c>
      <c r="CQ230" s="71"/>
      <c r="CR230" s="79" t="str">
        <f>IFERROR(VLOOKUP(CQ230, MarginalDec!$A$2:$B$253, 2, 0),"")</f>
        <v/>
      </c>
      <c r="CS230" s="71"/>
      <c r="CT230" s="79" t="str">
        <f>IFERROR(VLOOKUP(CS230, MarginalDec!$A$2:$B$253, 2, 0),"")</f>
        <v/>
      </c>
      <c r="CU230" s="71"/>
      <c r="CV230" s="79" t="str">
        <f>IF(ISBLANK(CU230),"", IFERROR(VLOOKUP(CU230, Tooling!$A$2:$B$252, 2, 0),""))</f>
        <v/>
      </c>
      <c r="CW230" s="71"/>
      <c r="CX230" s="79" t="str">
        <f>IF(ISBLANK(CW230),"", IFERROR(VLOOKUP(CW230, Tooling!$A$2:$B$252, 2, 0),""))</f>
        <v/>
      </c>
      <c r="CY230" s="71"/>
      <c r="CZ230" s="79" t="str">
        <f>IF(ISBLANK(CY230),"", IFERROR(VLOOKUP(CY230, Repairs!$A$2:$B$252, 2, 0),""))</f>
        <v/>
      </c>
      <c r="DA230" s="77"/>
      <c r="DB230" s="71"/>
      <c r="DC230" s="79" t="str">
        <f>IFERROR(VLOOKUP(DB230, DatingReason!$A$2:$B$252, 2, 0),"")</f>
        <v/>
      </c>
      <c r="DD230" s="123" t="str">
        <f t="shared" si="51"/>
        <v/>
      </c>
      <c r="DF230" s="119" t="str">
        <f t="array" ref="DF230">IF(AND($B230&lt;&gt;"", $DE230&lt;&gt;"", $DE230&lt;&gt;"No"),MAX(IF($B230=PEOPLE!$B$4:$B$1000, PEOPLE!$Q$4:$Q$1000,""))+100,"")</f>
        <v/>
      </c>
      <c r="DG230" s="68"/>
      <c r="DH230" s="76">
        <f>COUNTIF(PEOPLE!B:B, MEMORIALS!B230)</f>
        <v>0</v>
      </c>
      <c r="DI230" s="82"/>
      <c r="DJ230" s="82"/>
      <c r="DK230" s="82"/>
      <c r="DL230" s="68"/>
      <c r="DM230" s="68"/>
      <c r="DN230" s="68"/>
      <c r="DO230" s="68"/>
      <c r="DP230" s="68"/>
    </row>
    <row r="231" spans="1:120" ht="15" customHeight="1" x14ac:dyDescent="0.25">
      <c r="A231" s="68"/>
      <c r="B231" s="69"/>
      <c r="C231" s="68"/>
      <c r="D231" s="68"/>
      <c r="E231" s="70" t="str">
        <f>IF(D231="","",VLOOKUP(D231,Denomination!$A$2:$B$50, 2, 0))</f>
        <v/>
      </c>
      <c r="F231" s="68"/>
      <c r="G231" s="71"/>
      <c r="H231" s="70" t="str">
        <f>IF(G231="","",VLOOKUP(G231,MCondition!$A$2:$B$50, 2, 0))</f>
        <v/>
      </c>
      <c r="I231" s="72"/>
      <c r="J231" s="71"/>
      <c r="K231" s="70" t="str">
        <f>IF(J231="","",VLOOKUP(J231,ICondition!$A$2:$B$50, 2, 0))</f>
        <v/>
      </c>
      <c r="L231" s="73"/>
      <c r="M231" s="73"/>
      <c r="N231" s="73"/>
      <c r="O231" s="73"/>
      <c r="P231" s="73"/>
      <c r="Q231" s="73"/>
      <c r="R231" s="78"/>
      <c r="S231" s="79" t="str">
        <f>IFERROR(VLOOKUP(R231,Material!$A$2:$B$59, 2, 0),"")</f>
        <v/>
      </c>
      <c r="T231" s="71"/>
      <c r="U231" s="79" t="str">
        <f>IFERROR(VLOOKUP(T231,Material!$A$2:$B$59, 2, 0),"")</f>
        <v/>
      </c>
      <c r="V231" s="71"/>
      <c r="W231" s="79" t="str">
        <f>IFERROR(VLOOKUP(V231,Material!$A$2:$B$59, 2, 0),"")</f>
        <v/>
      </c>
      <c r="X231" s="71"/>
      <c r="Y231" s="79" t="str">
        <f>IFERROR(VLOOKUP(X231,Material!$A$2:$B$59, 2, 0),"")</f>
        <v/>
      </c>
      <c r="Z231" s="71"/>
      <c r="AA231" s="79" t="str">
        <f>IFERROR(VLOOKUP(Z231,Material!$A$2:$B$59, 2, 0),"")</f>
        <v/>
      </c>
      <c r="AB231" s="74"/>
      <c r="AC231" s="75" t="e">
        <f t="shared" si="40"/>
        <v>#VALUE!</v>
      </c>
      <c r="AD231" s="75" t="e">
        <f t="shared" si="41"/>
        <v>#VALUE!</v>
      </c>
      <c r="AE231" s="75" t="e">
        <f t="shared" si="43"/>
        <v>#VALUE!</v>
      </c>
      <c r="AF231" s="75" t="e">
        <f t="shared" si="42"/>
        <v>#VALUE!</v>
      </c>
      <c r="AG231" s="75" t="e">
        <f t="shared" si="44"/>
        <v>#VALUE!</v>
      </c>
      <c r="AH231" s="75" t="e">
        <f t="shared" si="45"/>
        <v>#VALUE!</v>
      </c>
      <c r="AI231" s="75" t="e">
        <f t="shared" si="46"/>
        <v>#VALUE!</v>
      </c>
      <c r="AJ231" s="80" t="e">
        <f t="shared" si="47"/>
        <v>#VALUE!</v>
      </c>
      <c r="AK231" s="79" t="str">
        <f>(IFERROR(VLOOKUP(AB231,Categories!$A$2:$B$20,2,1),""))</f>
        <v/>
      </c>
      <c r="AL231" s="79" t="str">
        <f ca="1">IFERROR(VLOOKUP((HLOOKUP((VLOOKUP($AB231,Categories!$A$2:$F$20,3,1)), $AB$3:$AJ231, (ROW()-ROW($AB$3)+1), 0)), INDIRECT(VLOOKUP($AB231,Categories!$A$2:$F$20,6,1)),2,0),AK231)</f>
        <v/>
      </c>
      <c r="AM231" s="79" t="str">
        <f ca="1">IFERROR(VLOOKUP((HLOOKUP((VLOOKUP($AB231,Categories!$A$2:$F$20,4,1)),$AB$3:$AJ231,(ROW()-ROW($AB$3)+1),0)),INDIRECT(VLOOKUP($AB231,Categories!$A$2:$H$20,7,1)),2,0),"")</f>
        <v/>
      </c>
      <c r="AN231" s="79" t="str">
        <f ca="1">IFERROR(VLOOKUP((HLOOKUP((VLOOKUP($AB231,Categories!$A$2:$F$20,5,1)), $AB$3:$AJ231, (ROW()-ROW($AB$3)+1), 0)), INDIRECT(VLOOKUP($AB231,Categories!$A$2:$H$20,8,1)),2,0),"")</f>
        <v/>
      </c>
      <c r="AO231" s="79" t="str">
        <f t="shared" ca="1" si="48"/>
        <v/>
      </c>
      <c r="AP231" s="81"/>
      <c r="AQ231" s="70" t="str">
        <f>IFERROR(VLOOKUP(VALUE(MID(AP231,1,1)),AdditionalElements!$A$2:$B$50,2,0),"")</f>
        <v/>
      </c>
      <c r="AR231" s="70" t="str">
        <f>IFERROR(VLOOKUP(VALUE(MID(AP231,2,1)),AdditionalElements!$H$2:$I$50,2,0),"")</f>
        <v/>
      </c>
      <c r="AS231" s="70" t="str">
        <f>IFERROR(VLOOKUP(VALUE(MID(AP231,3,1)),AdditionalElements!$O$2:$P$50,2,0),"")</f>
        <v/>
      </c>
      <c r="AT231" s="70" t="str">
        <f>IFERROR(VLOOKUP(VALUE(MID(AP231,4,1)),AdditionalElements!$V$2:$W$50,2,0),"")</f>
        <v/>
      </c>
      <c r="AU231" s="71"/>
      <c r="AV231" s="79" t="str">
        <f>IFERROR(IF(VALUE(MID(AU231,1,1))=1, VLOOKUP(VALUE(MID(AU231,1,1)), TxtPanelShape!$A$2:$C$50, 3, 0), (IF(VALUE(MID(AU231,1,1))&gt;=7, VLOOKUP(VALUE(MID(AU231,1,1)), TxtPanelShape!$A$2:$C$50, 3, 0),VLOOKUP(VALUE(MID(AU231,1,2)),TxtPanelShape!$A$2:$C$50,3,0)))), "")</f>
        <v/>
      </c>
      <c r="AW231" s="79" t="str">
        <f>IFERROR(IF(VALUE(MID(AU231,1,1))=1, ", "&amp;VLOOKUP(VALUE(MID(AU231,2,1)), TxtPanelShape!$H$2:$I$50, 2, 0), IF(VALUE(MID(AU231,1,1))&gt;=7, ", "&amp;VLOOKUP(VALUE(MID(AU231,2,1)), TxtPanelShape!$H$2:$I$50, 2, 0),"")), "")</f>
        <v/>
      </c>
      <c r="AX231" s="79" t="str">
        <f>IFERROR(IF(VALUE(MID(AU231,1,1))=1, ", "&amp;VLOOKUP(VALUE(MID(AU231,3,1)), TxtPanelShape!$O$2:$P$50, 2, 0), IF(VALUE(MID(AU231,1,1))&gt;=7, ", "&amp;VLOOKUP(VALUE(MID(AU231,3,1)), TxtPanelShape!$O$2:$P$50, 2, 0),"")),"")</f>
        <v/>
      </c>
      <c r="AY231" s="79" t="str">
        <f>IFERROR("; "&amp;VLOOKUP(VALUE(MID(AU231,4,1)), TxtPanelShape!$V$2:$W$50,2,0),"")</f>
        <v/>
      </c>
      <c r="AZ231" s="79" t="str">
        <f t="shared" si="49"/>
        <v/>
      </c>
      <c r="BA231" s="71"/>
      <c r="BB231" s="79" t="str">
        <f>IFERROR(IF(VALUE(MID(BA231,1,1))=1, VLOOKUP(VALUE(MID(BA231,1,1)), TxtPanelShape!$A$2:$C$50, 3, 0), (IF(VALUE(MID(BA231,1,1))&gt;=7, VLOOKUP(VALUE(MID(BA231,1,1)), TxtPanelShape!$A$2:$C$50, 3, 0),VLOOKUP(VALUE(MID(BA231,1,2)),TxtPanelShape!$A$2:$C$50,3,0)))), "")</f>
        <v/>
      </c>
      <c r="BC231" s="79" t="str">
        <f>IFERROR(IF(VALUE(MID(BA231,1,1))=1, ", "&amp;VLOOKUP(VALUE(MID(BA231,2,1)), TxtPanelShape!$H$2:$I$50, 2, 0), IF(VALUE(MID(BA231,1,1))&gt;=7, ", "&amp;VLOOKUP(VALUE(MID(BA231,2,1)), TxtPanelShape!$H$2:$I$50, 2, 0),"")), "")</f>
        <v/>
      </c>
      <c r="BD231" s="79" t="str">
        <f>IFERROR(IF(VALUE(MID(BA231,1,1))=1, ", "&amp;VLOOKUP(VALUE(MID(BA231,3,1)), TxtPanelShape!$O$2:$P$50, 2, 0), IF(VALUE(MID(BA231,1,1))&gt;=7, ", "&amp;VLOOKUP(VALUE(MID(BA231,3,1)), TxtPanelShape!$O$2:$P$50, 2, 0),"")),"")</f>
        <v/>
      </c>
      <c r="BE231" s="79" t="str">
        <f>IFERROR("; "&amp;VLOOKUP(VALUE(MID(BA231,4,1)), TxtPanelShape!$V$2:$W$50,2,0),"")</f>
        <v/>
      </c>
      <c r="BF231" s="79" t="str">
        <f t="shared" si="50"/>
        <v/>
      </c>
      <c r="BG231" s="71"/>
      <c r="BH231" s="79" t="str">
        <f>IFERROR(VLOOKUP(BG231, TxtPanelDefinition!$A$2:$B$50, 2, 0),"")</f>
        <v/>
      </c>
      <c r="BI231" s="71"/>
      <c r="BJ231" s="79" t="str">
        <f>IFERROR(VLOOKUP(BI231, TxtPanelDefinition!$A$2:$B$50, 2, 0),"")</f>
        <v/>
      </c>
      <c r="BK231" s="71"/>
      <c r="BL231" s="79" t="str">
        <f>IFERROR(VLOOKUP(BK231, InscrTechniques!$A$2:$B$50, 2, 0),"")</f>
        <v/>
      </c>
      <c r="BM231" s="71"/>
      <c r="BN231" s="79" t="str">
        <f>IFERROR(VLOOKUP(BM231, InscrTechniques!$A$2:$B$50, 2, 0),"")</f>
        <v/>
      </c>
      <c r="BO231" s="71"/>
      <c r="BP231" s="79" t="str">
        <f>IFERROR(VLOOKUP(BO231, InscrTechniques!$A$2:$B$50, 2, 0),"")</f>
        <v/>
      </c>
      <c r="BQ231" s="71"/>
      <c r="BR231" s="79" t="str">
        <f>IFERROR(VLOOKUP(BQ231, InscrTechniques!$A$2:$B$50, 2, 0),"")</f>
        <v/>
      </c>
      <c r="BS231" s="71"/>
      <c r="BT231" s="79" t="str">
        <f>IFERROR(VLOOKUP(BS231, InscrTechniques!$A$2:$B$50, 2, 0),"")</f>
        <v/>
      </c>
      <c r="BU231" s="71"/>
      <c r="BV231" s="79" t="str">
        <f>IFERROR(VLOOKUP(BU231, InscrTechniques!$A$2:$B$50, 2, 0),"")</f>
        <v/>
      </c>
      <c r="BW231" s="125"/>
      <c r="BX231" s="79" t="str">
        <f>IFERROR(VLOOKUP(BW231, InscrTechniques!$A$2:$B$50, 2, 0),"")</f>
        <v/>
      </c>
      <c r="BY231" s="125"/>
      <c r="BZ231" s="79" t="str">
        <f>IFERROR(VLOOKUP(BY231, InscrTechniques!$A$2:$B$50, 2, 0),"")</f>
        <v/>
      </c>
      <c r="CA231" s="74"/>
      <c r="CB231" s="114" t="str">
        <f>IFERROR(VLOOKUP(CA231, LetterStyle!$A$2:$B$50, 2, 0),"")</f>
        <v/>
      </c>
      <c r="CC231" s="74"/>
      <c r="CD231" s="114" t="str">
        <f>IFERROR(VLOOKUP(CC231, LetterStyle!$A$2:$B$50, 2, 0),"")</f>
        <v/>
      </c>
      <c r="CE231" s="74"/>
      <c r="CF231" s="114" t="str">
        <f>IFERROR(VLOOKUP(CE231, LetterStyle!$A$2:$B$50, 2, 0),"")</f>
        <v/>
      </c>
      <c r="CG231" s="74"/>
      <c r="CH231" s="79" t="str">
        <f>IFERROR(VLOOKUP(CG231, LetterStyle!$A$2:$B$50, 2, 0),"")</f>
        <v/>
      </c>
      <c r="CI231" s="71"/>
      <c r="CJ231" s="79" t="str">
        <f>IFERROR(VLOOKUP(CI231, DecMotifs!$A$1:$B$306, 2, 0),"")</f>
        <v/>
      </c>
      <c r="CK231" s="71"/>
      <c r="CL231" s="79" t="str">
        <f>IFERROR(VLOOKUP(CK231, DecMotifs!$A$1:$B$306, 2, 0),"")</f>
        <v/>
      </c>
      <c r="CM231" s="71"/>
      <c r="CN231" s="79" t="str">
        <f>IFERROR(VLOOKUP(CM231, DecMotifs!$A$1:$B$306, 2, 0),"")</f>
        <v/>
      </c>
      <c r="CO231" s="71"/>
      <c r="CP231" s="79" t="str">
        <f>IFERROR(VLOOKUP(CO231, MarginalDec!$A$2:$B$253, 2, 0),"")</f>
        <v/>
      </c>
      <c r="CQ231" s="71"/>
      <c r="CR231" s="79" t="str">
        <f>IFERROR(VLOOKUP(CQ231, MarginalDec!$A$2:$B$253, 2, 0),"")</f>
        <v/>
      </c>
      <c r="CS231" s="71"/>
      <c r="CT231" s="79" t="str">
        <f>IFERROR(VLOOKUP(CS231, MarginalDec!$A$2:$B$253, 2, 0),"")</f>
        <v/>
      </c>
      <c r="CU231" s="71"/>
      <c r="CV231" s="79" t="str">
        <f>IF(ISBLANK(CU231),"", IFERROR(VLOOKUP(CU231, Tooling!$A$2:$B$252, 2, 0),""))</f>
        <v/>
      </c>
      <c r="CW231" s="71"/>
      <c r="CX231" s="79" t="str">
        <f>IF(ISBLANK(CW231),"", IFERROR(VLOOKUP(CW231, Tooling!$A$2:$B$252, 2, 0),""))</f>
        <v/>
      </c>
      <c r="CY231" s="71"/>
      <c r="CZ231" s="79" t="str">
        <f>IF(ISBLANK(CY231),"", IFERROR(VLOOKUP(CY231, Repairs!$A$2:$B$252, 2, 0),""))</f>
        <v/>
      </c>
      <c r="DA231" s="77"/>
      <c r="DB231" s="71"/>
      <c r="DC231" s="79" t="str">
        <f>IFERROR(VLOOKUP(DB231, DatingReason!$A$2:$B$252, 2, 0),"")</f>
        <v/>
      </c>
      <c r="DD231" s="123" t="str">
        <f t="shared" si="51"/>
        <v/>
      </c>
      <c r="DF231" s="119" t="str">
        <f t="array" ref="DF231">IF(AND($B231&lt;&gt;"", $DE231&lt;&gt;"", $DE231&lt;&gt;"No"),MAX(IF($B231=PEOPLE!$B$4:$B$1000, PEOPLE!$Q$4:$Q$1000,""))+100,"")</f>
        <v/>
      </c>
      <c r="DG231" s="68"/>
      <c r="DH231" s="76">
        <f>COUNTIF(PEOPLE!B:B, MEMORIALS!B231)</f>
        <v>0</v>
      </c>
      <c r="DI231" s="82"/>
      <c r="DJ231" s="82"/>
      <c r="DK231" s="82"/>
      <c r="DL231" s="68"/>
      <c r="DM231" s="68"/>
      <c r="DN231" s="68"/>
      <c r="DO231" s="68"/>
      <c r="DP231" s="68"/>
    </row>
    <row r="232" spans="1:120" ht="15" customHeight="1" x14ac:dyDescent="0.25">
      <c r="A232" s="68"/>
      <c r="B232" s="69"/>
      <c r="C232" s="68"/>
      <c r="D232" s="68"/>
      <c r="E232" s="70" t="str">
        <f>IF(D232="","",VLOOKUP(D232,Denomination!$A$2:$B$50, 2, 0))</f>
        <v/>
      </c>
      <c r="F232" s="68"/>
      <c r="G232" s="71"/>
      <c r="H232" s="70" t="str">
        <f>IF(G232="","",VLOOKUP(G232,MCondition!$A$2:$B$50, 2, 0))</f>
        <v/>
      </c>
      <c r="I232" s="72"/>
      <c r="J232" s="71"/>
      <c r="K232" s="70" t="str">
        <f>IF(J232="","",VLOOKUP(J232,ICondition!$A$2:$B$50, 2, 0))</f>
        <v/>
      </c>
      <c r="L232" s="73"/>
      <c r="M232" s="73"/>
      <c r="N232" s="73"/>
      <c r="O232" s="73"/>
      <c r="P232" s="73"/>
      <c r="Q232" s="73"/>
      <c r="R232" s="78"/>
      <c r="S232" s="79" t="str">
        <f>IFERROR(VLOOKUP(R232,Material!$A$2:$B$59, 2, 0),"")</f>
        <v/>
      </c>
      <c r="T232" s="71"/>
      <c r="U232" s="79" t="str">
        <f>IFERROR(VLOOKUP(T232,Material!$A$2:$B$59, 2, 0),"")</f>
        <v/>
      </c>
      <c r="V232" s="71"/>
      <c r="W232" s="79" t="str">
        <f>IFERROR(VLOOKUP(V232,Material!$A$2:$B$59, 2, 0),"")</f>
        <v/>
      </c>
      <c r="X232" s="71"/>
      <c r="Y232" s="79" t="str">
        <f>IFERROR(VLOOKUP(X232,Material!$A$2:$B$59, 2, 0),"")</f>
        <v/>
      </c>
      <c r="Z232" s="71"/>
      <c r="AA232" s="79" t="str">
        <f>IFERROR(VLOOKUP(Z232,Material!$A$2:$B$59, 2, 0),"")</f>
        <v/>
      </c>
      <c r="AB232" s="74"/>
      <c r="AC232" s="75" t="e">
        <f t="shared" si="40"/>
        <v>#VALUE!</v>
      </c>
      <c r="AD232" s="75" t="e">
        <f t="shared" si="41"/>
        <v>#VALUE!</v>
      </c>
      <c r="AE232" s="75" t="e">
        <f t="shared" si="43"/>
        <v>#VALUE!</v>
      </c>
      <c r="AF232" s="75" t="e">
        <f t="shared" si="42"/>
        <v>#VALUE!</v>
      </c>
      <c r="AG232" s="75" t="e">
        <f t="shared" si="44"/>
        <v>#VALUE!</v>
      </c>
      <c r="AH232" s="75" t="e">
        <f t="shared" si="45"/>
        <v>#VALUE!</v>
      </c>
      <c r="AI232" s="75" t="e">
        <f t="shared" si="46"/>
        <v>#VALUE!</v>
      </c>
      <c r="AJ232" s="80" t="e">
        <f t="shared" si="47"/>
        <v>#VALUE!</v>
      </c>
      <c r="AK232" s="79" t="str">
        <f>(IFERROR(VLOOKUP(AB232,Categories!$A$2:$B$20,2,1),""))</f>
        <v/>
      </c>
      <c r="AL232" s="79" t="str">
        <f ca="1">IFERROR(VLOOKUP((HLOOKUP((VLOOKUP($AB232,Categories!$A$2:$F$20,3,1)), $AB$3:$AJ232, (ROW()-ROW($AB$3)+1), 0)), INDIRECT(VLOOKUP($AB232,Categories!$A$2:$F$20,6,1)),2,0),AK232)</f>
        <v/>
      </c>
      <c r="AM232" s="79" t="str">
        <f ca="1">IFERROR(VLOOKUP((HLOOKUP((VLOOKUP($AB232,Categories!$A$2:$F$20,4,1)),$AB$3:$AJ232,(ROW()-ROW($AB$3)+1),0)),INDIRECT(VLOOKUP($AB232,Categories!$A$2:$H$20,7,1)),2,0),"")</f>
        <v/>
      </c>
      <c r="AN232" s="79" t="str">
        <f ca="1">IFERROR(VLOOKUP((HLOOKUP((VLOOKUP($AB232,Categories!$A$2:$F$20,5,1)), $AB$3:$AJ232, (ROW()-ROW($AB$3)+1), 0)), INDIRECT(VLOOKUP($AB232,Categories!$A$2:$H$20,8,1)),2,0),"")</f>
        <v/>
      </c>
      <c r="AO232" s="79" t="str">
        <f t="shared" ca="1" si="48"/>
        <v/>
      </c>
      <c r="AP232" s="81"/>
      <c r="AQ232" s="70" t="str">
        <f>IFERROR(VLOOKUP(VALUE(MID(AP232,1,1)),AdditionalElements!$A$2:$B$50,2,0),"")</f>
        <v/>
      </c>
      <c r="AR232" s="70" t="str">
        <f>IFERROR(VLOOKUP(VALUE(MID(AP232,2,1)),AdditionalElements!$H$2:$I$50,2,0),"")</f>
        <v/>
      </c>
      <c r="AS232" s="70" t="str">
        <f>IFERROR(VLOOKUP(VALUE(MID(AP232,3,1)),AdditionalElements!$O$2:$P$50,2,0),"")</f>
        <v/>
      </c>
      <c r="AT232" s="70" t="str">
        <f>IFERROR(VLOOKUP(VALUE(MID(AP232,4,1)),AdditionalElements!$V$2:$W$50,2,0),"")</f>
        <v/>
      </c>
      <c r="AU232" s="71"/>
      <c r="AV232" s="79" t="str">
        <f>IFERROR(IF(VALUE(MID(AU232,1,1))=1, VLOOKUP(VALUE(MID(AU232,1,1)), TxtPanelShape!$A$2:$C$50, 3, 0), (IF(VALUE(MID(AU232,1,1))&gt;=7, VLOOKUP(VALUE(MID(AU232,1,1)), TxtPanelShape!$A$2:$C$50, 3, 0),VLOOKUP(VALUE(MID(AU232,1,2)),TxtPanelShape!$A$2:$C$50,3,0)))), "")</f>
        <v/>
      </c>
      <c r="AW232" s="79" t="str">
        <f>IFERROR(IF(VALUE(MID(AU232,1,1))=1, ", "&amp;VLOOKUP(VALUE(MID(AU232,2,1)), TxtPanelShape!$H$2:$I$50, 2, 0), IF(VALUE(MID(AU232,1,1))&gt;=7, ", "&amp;VLOOKUP(VALUE(MID(AU232,2,1)), TxtPanelShape!$H$2:$I$50, 2, 0),"")), "")</f>
        <v/>
      </c>
      <c r="AX232" s="79" t="str">
        <f>IFERROR(IF(VALUE(MID(AU232,1,1))=1, ", "&amp;VLOOKUP(VALUE(MID(AU232,3,1)), TxtPanelShape!$O$2:$P$50, 2, 0), IF(VALUE(MID(AU232,1,1))&gt;=7, ", "&amp;VLOOKUP(VALUE(MID(AU232,3,1)), TxtPanelShape!$O$2:$P$50, 2, 0),"")),"")</f>
        <v/>
      </c>
      <c r="AY232" s="79" t="str">
        <f>IFERROR("; "&amp;VLOOKUP(VALUE(MID(AU232,4,1)), TxtPanelShape!$V$2:$W$50,2,0),"")</f>
        <v/>
      </c>
      <c r="AZ232" s="79" t="str">
        <f t="shared" si="49"/>
        <v/>
      </c>
      <c r="BA232" s="71"/>
      <c r="BB232" s="79" t="str">
        <f>IFERROR(IF(VALUE(MID(BA232,1,1))=1, VLOOKUP(VALUE(MID(BA232,1,1)), TxtPanelShape!$A$2:$C$50, 3, 0), (IF(VALUE(MID(BA232,1,1))&gt;=7, VLOOKUP(VALUE(MID(BA232,1,1)), TxtPanelShape!$A$2:$C$50, 3, 0),VLOOKUP(VALUE(MID(BA232,1,2)),TxtPanelShape!$A$2:$C$50,3,0)))), "")</f>
        <v/>
      </c>
      <c r="BC232" s="79" t="str">
        <f>IFERROR(IF(VALUE(MID(BA232,1,1))=1, ", "&amp;VLOOKUP(VALUE(MID(BA232,2,1)), TxtPanelShape!$H$2:$I$50, 2, 0), IF(VALUE(MID(BA232,1,1))&gt;=7, ", "&amp;VLOOKUP(VALUE(MID(BA232,2,1)), TxtPanelShape!$H$2:$I$50, 2, 0),"")), "")</f>
        <v/>
      </c>
      <c r="BD232" s="79" t="str">
        <f>IFERROR(IF(VALUE(MID(BA232,1,1))=1, ", "&amp;VLOOKUP(VALUE(MID(BA232,3,1)), TxtPanelShape!$O$2:$P$50, 2, 0), IF(VALUE(MID(BA232,1,1))&gt;=7, ", "&amp;VLOOKUP(VALUE(MID(BA232,3,1)), TxtPanelShape!$O$2:$P$50, 2, 0),"")),"")</f>
        <v/>
      </c>
      <c r="BE232" s="79" t="str">
        <f>IFERROR("; "&amp;VLOOKUP(VALUE(MID(BA232,4,1)), TxtPanelShape!$V$2:$W$50,2,0),"")</f>
        <v/>
      </c>
      <c r="BF232" s="79" t="str">
        <f t="shared" si="50"/>
        <v/>
      </c>
      <c r="BG232" s="71"/>
      <c r="BH232" s="79" t="str">
        <f>IFERROR(VLOOKUP(BG232, TxtPanelDefinition!$A$2:$B$50, 2, 0),"")</f>
        <v/>
      </c>
      <c r="BI232" s="71"/>
      <c r="BJ232" s="79" t="str">
        <f>IFERROR(VLOOKUP(BI232, TxtPanelDefinition!$A$2:$B$50, 2, 0),"")</f>
        <v/>
      </c>
      <c r="BK232" s="71"/>
      <c r="BL232" s="79" t="str">
        <f>IFERROR(VLOOKUP(BK232, InscrTechniques!$A$2:$B$50, 2, 0),"")</f>
        <v/>
      </c>
      <c r="BM232" s="71"/>
      <c r="BN232" s="79" t="str">
        <f>IFERROR(VLOOKUP(BM232, InscrTechniques!$A$2:$B$50, 2, 0),"")</f>
        <v/>
      </c>
      <c r="BO232" s="71"/>
      <c r="BP232" s="79" t="str">
        <f>IFERROR(VLOOKUP(BO232, InscrTechniques!$A$2:$B$50, 2, 0),"")</f>
        <v/>
      </c>
      <c r="BQ232" s="71"/>
      <c r="BR232" s="79" t="str">
        <f>IFERROR(VLOOKUP(BQ232, InscrTechniques!$A$2:$B$50, 2, 0),"")</f>
        <v/>
      </c>
      <c r="BS232" s="71"/>
      <c r="BT232" s="79" t="str">
        <f>IFERROR(VLOOKUP(BS232, InscrTechniques!$A$2:$B$50, 2, 0),"")</f>
        <v/>
      </c>
      <c r="BU232" s="71"/>
      <c r="BV232" s="79" t="str">
        <f>IFERROR(VLOOKUP(BU232, InscrTechniques!$A$2:$B$50, 2, 0),"")</f>
        <v/>
      </c>
      <c r="BW232" s="125"/>
      <c r="BX232" s="79" t="str">
        <f>IFERROR(VLOOKUP(BW232, InscrTechniques!$A$2:$B$50, 2, 0),"")</f>
        <v/>
      </c>
      <c r="BY232" s="125"/>
      <c r="BZ232" s="79" t="str">
        <f>IFERROR(VLOOKUP(BY232, InscrTechniques!$A$2:$B$50, 2, 0),"")</f>
        <v/>
      </c>
      <c r="CA232" s="74"/>
      <c r="CB232" s="114" t="str">
        <f>IFERROR(VLOOKUP(CA232, LetterStyle!$A$2:$B$50, 2, 0),"")</f>
        <v/>
      </c>
      <c r="CC232" s="74"/>
      <c r="CD232" s="114" t="str">
        <f>IFERROR(VLOOKUP(CC232, LetterStyle!$A$2:$B$50, 2, 0),"")</f>
        <v/>
      </c>
      <c r="CE232" s="74"/>
      <c r="CF232" s="114" t="str">
        <f>IFERROR(VLOOKUP(CE232, LetterStyle!$A$2:$B$50, 2, 0),"")</f>
        <v/>
      </c>
      <c r="CG232" s="74"/>
      <c r="CH232" s="79" t="str">
        <f>IFERROR(VLOOKUP(CG232, LetterStyle!$A$2:$B$50, 2, 0),"")</f>
        <v/>
      </c>
      <c r="CI232" s="71"/>
      <c r="CJ232" s="79" t="str">
        <f>IFERROR(VLOOKUP(CI232, DecMotifs!$A$1:$B$306, 2, 0),"")</f>
        <v/>
      </c>
      <c r="CK232" s="71"/>
      <c r="CL232" s="79" t="str">
        <f>IFERROR(VLOOKUP(CK232, DecMotifs!$A$1:$B$306, 2, 0),"")</f>
        <v/>
      </c>
      <c r="CM232" s="71"/>
      <c r="CN232" s="79" t="str">
        <f>IFERROR(VLOOKUP(CM232, DecMotifs!$A$1:$B$306, 2, 0),"")</f>
        <v/>
      </c>
      <c r="CO232" s="71"/>
      <c r="CP232" s="79" t="str">
        <f>IFERROR(VLOOKUP(CO232, MarginalDec!$A$2:$B$253, 2, 0),"")</f>
        <v/>
      </c>
      <c r="CQ232" s="71"/>
      <c r="CR232" s="79" t="str">
        <f>IFERROR(VLOOKUP(CQ232, MarginalDec!$A$2:$B$253, 2, 0),"")</f>
        <v/>
      </c>
      <c r="CS232" s="71"/>
      <c r="CT232" s="79" t="str">
        <f>IFERROR(VLOOKUP(CS232, MarginalDec!$A$2:$B$253, 2, 0),"")</f>
        <v/>
      </c>
      <c r="CU232" s="71"/>
      <c r="CV232" s="79" t="str">
        <f>IF(ISBLANK(CU232),"", IFERROR(VLOOKUP(CU232, Tooling!$A$2:$B$252, 2, 0),""))</f>
        <v/>
      </c>
      <c r="CW232" s="71"/>
      <c r="CX232" s="79" t="str">
        <f>IF(ISBLANK(CW232),"", IFERROR(VLOOKUP(CW232, Tooling!$A$2:$B$252, 2, 0),""))</f>
        <v/>
      </c>
      <c r="CY232" s="71"/>
      <c r="CZ232" s="79" t="str">
        <f>IF(ISBLANK(CY232),"", IFERROR(VLOOKUP(CY232, Repairs!$A$2:$B$252, 2, 0),""))</f>
        <v/>
      </c>
      <c r="DA232" s="77"/>
      <c r="DB232" s="71"/>
      <c r="DC232" s="79" t="str">
        <f>IFERROR(VLOOKUP(DB232, DatingReason!$A$2:$B$252, 2, 0),"")</f>
        <v/>
      </c>
      <c r="DD232" s="123" t="str">
        <f t="shared" si="51"/>
        <v/>
      </c>
      <c r="DF232" s="119" t="str">
        <f t="array" ref="DF232">IF(AND($B232&lt;&gt;"", $DE232&lt;&gt;"", $DE232&lt;&gt;"No"),MAX(IF($B232=PEOPLE!$B$4:$B$1000, PEOPLE!$Q$4:$Q$1000,""))+100,"")</f>
        <v/>
      </c>
      <c r="DG232" s="68"/>
      <c r="DH232" s="76">
        <f>COUNTIF(PEOPLE!B:B, MEMORIALS!B232)</f>
        <v>0</v>
      </c>
      <c r="DI232" s="82"/>
      <c r="DJ232" s="82"/>
      <c r="DK232" s="82"/>
      <c r="DL232" s="68"/>
      <c r="DM232" s="68"/>
      <c r="DN232" s="68"/>
      <c r="DO232" s="68"/>
      <c r="DP232" s="68"/>
    </row>
    <row r="233" spans="1:120" ht="15" customHeight="1" x14ac:dyDescent="0.25">
      <c r="A233" s="68"/>
      <c r="B233" s="69"/>
      <c r="C233" s="68"/>
      <c r="D233" s="68"/>
      <c r="E233" s="70" t="str">
        <f>IF(D233="","",VLOOKUP(D233,Denomination!$A$2:$B$50, 2, 0))</f>
        <v/>
      </c>
      <c r="F233" s="68"/>
      <c r="G233" s="71"/>
      <c r="H233" s="70" t="str">
        <f>IF(G233="","",VLOOKUP(G233,MCondition!$A$2:$B$50, 2, 0))</f>
        <v/>
      </c>
      <c r="I233" s="72"/>
      <c r="J233" s="71"/>
      <c r="K233" s="70" t="str">
        <f>IF(J233="","",VLOOKUP(J233,ICondition!$A$2:$B$50, 2, 0))</f>
        <v/>
      </c>
      <c r="L233" s="73"/>
      <c r="M233" s="73"/>
      <c r="N233" s="73"/>
      <c r="O233" s="73"/>
      <c r="P233" s="73"/>
      <c r="Q233" s="73"/>
      <c r="R233" s="78"/>
      <c r="S233" s="79" t="str">
        <f>IFERROR(VLOOKUP(R233,Material!$A$2:$B$59, 2, 0),"")</f>
        <v/>
      </c>
      <c r="T233" s="71"/>
      <c r="U233" s="79" t="str">
        <f>IFERROR(VLOOKUP(T233,Material!$A$2:$B$59, 2, 0),"")</f>
        <v/>
      </c>
      <c r="V233" s="71"/>
      <c r="W233" s="79" t="str">
        <f>IFERROR(VLOOKUP(V233,Material!$A$2:$B$59, 2, 0),"")</f>
        <v/>
      </c>
      <c r="X233" s="71"/>
      <c r="Y233" s="79" t="str">
        <f>IFERROR(VLOOKUP(X233,Material!$A$2:$B$59, 2, 0),"")</f>
        <v/>
      </c>
      <c r="Z233" s="71"/>
      <c r="AA233" s="79" t="str">
        <f>IFERROR(VLOOKUP(Z233,Material!$A$2:$B$59, 2, 0),"")</f>
        <v/>
      </c>
      <c r="AB233" s="74"/>
      <c r="AC233" s="75" t="e">
        <f t="shared" si="40"/>
        <v>#VALUE!</v>
      </c>
      <c r="AD233" s="75" t="e">
        <f t="shared" si="41"/>
        <v>#VALUE!</v>
      </c>
      <c r="AE233" s="75" t="e">
        <f t="shared" si="43"/>
        <v>#VALUE!</v>
      </c>
      <c r="AF233" s="75" t="e">
        <f t="shared" si="42"/>
        <v>#VALUE!</v>
      </c>
      <c r="AG233" s="75" t="e">
        <f t="shared" si="44"/>
        <v>#VALUE!</v>
      </c>
      <c r="AH233" s="75" t="e">
        <f t="shared" si="45"/>
        <v>#VALUE!</v>
      </c>
      <c r="AI233" s="75" t="e">
        <f t="shared" si="46"/>
        <v>#VALUE!</v>
      </c>
      <c r="AJ233" s="80" t="e">
        <f t="shared" si="47"/>
        <v>#VALUE!</v>
      </c>
      <c r="AK233" s="79" t="str">
        <f>(IFERROR(VLOOKUP(AB233,Categories!$A$2:$B$20,2,1),""))</f>
        <v/>
      </c>
      <c r="AL233" s="79" t="str">
        <f ca="1">IFERROR(VLOOKUP((HLOOKUP((VLOOKUP($AB233,Categories!$A$2:$F$20,3,1)), $AB$3:$AJ233, (ROW()-ROW($AB$3)+1), 0)), INDIRECT(VLOOKUP($AB233,Categories!$A$2:$F$20,6,1)),2,0),AK233)</f>
        <v/>
      </c>
      <c r="AM233" s="79" t="str">
        <f ca="1">IFERROR(VLOOKUP((HLOOKUP((VLOOKUP($AB233,Categories!$A$2:$F$20,4,1)),$AB$3:$AJ233,(ROW()-ROW($AB$3)+1),0)),INDIRECT(VLOOKUP($AB233,Categories!$A$2:$H$20,7,1)),2,0),"")</f>
        <v/>
      </c>
      <c r="AN233" s="79" t="str">
        <f ca="1">IFERROR(VLOOKUP((HLOOKUP((VLOOKUP($AB233,Categories!$A$2:$F$20,5,1)), $AB$3:$AJ233, (ROW()-ROW($AB$3)+1), 0)), INDIRECT(VLOOKUP($AB233,Categories!$A$2:$H$20,8,1)),2,0),"")</f>
        <v/>
      </c>
      <c r="AO233" s="79" t="str">
        <f t="shared" ca="1" si="48"/>
        <v/>
      </c>
      <c r="AP233" s="81"/>
      <c r="AQ233" s="70" t="str">
        <f>IFERROR(VLOOKUP(VALUE(MID(AP233,1,1)),AdditionalElements!$A$2:$B$50,2,0),"")</f>
        <v/>
      </c>
      <c r="AR233" s="70" t="str">
        <f>IFERROR(VLOOKUP(VALUE(MID(AP233,2,1)),AdditionalElements!$H$2:$I$50,2,0),"")</f>
        <v/>
      </c>
      <c r="AS233" s="70" t="str">
        <f>IFERROR(VLOOKUP(VALUE(MID(AP233,3,1)),AdditionalElements!$O$2:$P$50,2,0),"")</f>
        <v/>
      </c>
      <c r="AT233" s="70" t="str">
        <f>IFERROR(VLOOKUP(VALUE(MID(AP233,4,1)),AdditionalElements!$V$2:$W$50,2,0),"")</f>
        <v/>
      </c>
      <c r="AU233" s="71"/>
      <c r="AV233" s="79" t="str">
        <f>IFERROR(IF(VALUE(MID(AU233,1,1))=1, VLOOKUP(VALUE(MID(AU233,1,1)), TxtPanelShape!$A$2:$C$50, 3, 0), (IF(VALUE(MID(AU233,1,1))&gt;=7, VLOOKUP(VALUE(MID(AU233,1,1)), TxtPanelShape!$A$2:$C$50, 3, 0),VLOOKUP(VALUE(MID(AU233,1,2)),TxtPanelShape!$A$2:$C$50,3,0)))), "")</f>
        <v/>
      </c>
      <c r="AW233" s="79" t="str">
        <f>IFERROR(IF(VALUE(MID(AU233,1,1))=1, ", "&amp;VLOOKUP(VALUE(MID(AU233,2,1)), TxtPanelShape!$H$2:$I$50, 2, 0), IF(VALUE(MID(AU233,1,1))&gt;=7, ", "&amp;VLOOKUP(VALUE(MID(AU233,2,1)), TxtPanelShape!$H$2:$I$50, 2, 0),"")), "")</f>
        <v/>
      </c>
      <c r="AX233" s="79" t="str">
        <f>IFERROR(IF(VALUE(MID(AU233,1,1))=1, ", "&amp;VLOOKUP(VALUE(MID(AU233,3,1)), TxtPanelShape!$O$2:$P$50, 2, 0), IF(VALUE(MID(AU233,1,1))&gt;=7, ", "&amp;VLOOKUP(VALUE(MID(AU233,3,1)), TxtPanelShape!$O$2:$P$50, 2, 0),"")),"")</f>
        <v/>
      </c>
      <c r="AY233" s="79" t="str">
        <f>IFERROR("; "&amp;VLOOKUP(VALUE(MID(AU233,4,1)), TxtPanelShape!$V$2:$W$50,2,0),"")</f>
        <v/>
      </c>
      <c r="AZ233" s="79" t="str">
        <f t="shared" si="49"/>
        <v/>
      </c>
      <c r="BA233" s="71"/>
      <c r="BB233" s="79" t="str">
        <f>IFERROR(IF(VALUE(MID(BA233,1,1))=1, VLOOKUP(VALUE(MID(BA233,1,1)), TxtPanelShape!$A$2:$C$50, 3, 0), (IF(VALUE(MID(BA233,1,1))&gt;=7, VLOOKUP(VALUE(MID(BA233,1,1)), TxtPanelShape!$A$2:$C$50, 3, 0),VLOOKUP(VALUE(MID(BA233,1,2)),TxtPanelShape!$A$2:$C$50,3,0)))), "")</f>
        <v/>
      </c>
      <c r="BC233" s="79" t="str">
        <f>IFERROR(IF(VALUE(MID(BA233,1,1))=1, ", "&amp;VLOOKUP(VALUE(MID(BA233,2,1)), TxtPanelShape!$H$2:$I$50, 2, 0), IF(VALUE(MID(BA233,1,1))&gt;=7, ", "&amp;VLOOKUP(VALUE(MID(BA233,2,1)), TxtPanelShape!$H$2:$I$50, 2, 0),"")), "")</f>
        <v/>
      </c>
      <c r="BD233" s="79" t="str">
        <f>IFERROR(IF(VALUE(MID(BA233,1,1))=1, ", "&amp;VLOOKUP(VALUE(MID(BA233,3,1)), TxtPanelShape!$O$2:$P$50, 2, 0), IF(VALUE(MID(BA233,1,1))&gt;=7, ", "&amp;VLOOKUP(VALUE(MID(BA233,3,1)), TxtPanelShape!$O$2:$P$50, 2, 0),"")),"")</f>
        <v/>
      </c>
      <c r="BE233" s="79" t="str">
        <f>IFERROR("; "&amp;VLOOKUP(VALUE(MID(BA233,4,1)), TxtPanelShape!$V$2:$W$50,2,0),"")</f>
        <v/>
      </c>
      <c r="BF233" s="79" t="str">
        <f t="shared" si="50"/>
        <v/>
      </c>
      <c r="BG233" s="71"/>
      <c r="BH233" s="79" t="str">
        <f>IFERROR(VLOOKUP(BG233, TxtPanelDefinition!$A$2:$B$50, 2, 0),"")</f>
        <v/>
      </c>
      <c r="BI233" s="71"/>
      <c r="BJ233" s="79" t="str">
        <f>IFERROR(VLOOKUP(BI233, TxtPanelDefinition!$A$2:$B$50, 2, 0),"")</f>
        <v/>
      </c>
      <c r="BK233" s="71"/>
      <c r="BL233" s="79" t="str">
        <f>IFERROR(VLOOKUP(BK233, InscrTechniques!$A$2:$B$50, 2, 0),"")</f>
        <v/>
      </c>
      <c r="BM233" s="71"/>
      <c r="BN233" s="79" t="str">
        <f>IFERROR(VLOOKUP(BM233, InscrTechniques!$A$2:$B$50, 2, 0),"")</f>
        <v/>
      </c>
      <c r="BO233" s="71"/>
      <c r="BP233" s="79" t="str">
        <f>IFERROR(VLOOKUP(BO233, InscrTechniques!$A$2:$B$50, 2, 0),"")</f>
        <v/>
      </c>
      <c r="BQ233" s="71"/>
      <c r="BR233" s="79" t="str">
        <f>IFERROR(VLOOKUP(BQ233, InscrTechniques!$A$2:$B$50, 2, 0),"")</f>
        <v/>
      </c>
      <c r="BS233" s="71"/>
      <c r="BT233" s="79" t="str">
        <f>IFERROR(VLOOKUP(BS233, InscrTechniques!$A$2:$B$50, 2, 0),"")</f>
        <v/>
      </c>
      <c r="BU233" s="71"/>
      <c r="BV233" s="79" t="str">
        <f>IFERROR(VLOOKUP(BU233, InscrTechniques!$A$2:$B$50, 2, 0),"")</f>
        <v/>
      </c>
      <c r="BW233" s="125"/>
      <c r="BX233" s="79" t="str">
        <f>IFERROR(VLOOKUP(BW233, InscrTechniques!$A$2:$B$50, 2, 0),"")</f>
        <v/>
      </c>
      <c r="BY233" s="125"/>
      <c r="BZ233" s="79" t="str">
        <f>IFERROR(VLOOKUP(BY233, InscrTechniques!$A$2:$B$50, 2, 0),"")</f>
        <v/>
      </c>
      <c r="CA233" s="74"/>
      <c r="CB233" s="114" t="str">
        <f>IFERROR(VLOOKUP(CA233, LetterStyle!$A$2:$B$50, 2, 0),"")</f>
        <v/>
      </c>
      <c r="CC233" s="74"/>
      <c r="CD233" s="114" t="str">
        <f>IFERROR(VLOOKUP(CC233, LetterStyle!$A$2:$B$50, 2, 0),"")</f>
        <v/>
      </c>
      <c r="CE233" s="74"/>
      <c r="CF233" s="114" t="str">
        <f>IFERROR(VLOOKUP(CE233, LetterStyle!$A$2:$B$50, 2, 0),"")</f>
        <v/>
      </c>
      <c r="CG233" s="74"/>
      <c r="CH233" s="79" t="str">
        <f>IFERROR(VLOOKUP(CG233, LetterStyle!$A$2:$B$50, 2, 0),"")</f>
        <v/>
      </c>
      <c r="CI233" s="71"/>
      <c r="CJ233" s="79" t="str">
        <f>IFERROR(VLOOKUP(CI233, DecMotifs!$A$1:$B$306, 2, 0),"")</f>
        <v/>
      </c>
      <c r="CK233" s="71"/>
      <c r="CL233" s="79" t="str">
        <f>IFERROR(VLOOKUP(CK233, DecMotifs!$A$1:$B$306, 2, 0),"")</f>
        <v/>
      </c>
      <c r="CM233" s="71"/>
      <c r="CN233" s="79" t="str">
        <f>IFERROR(VLOOKUP(CM233, DecMotifs!$A$1:$B$306, 2, 0),"")</f>
        <v/>
      </c>
      <c r="CO233" s="71"/>
      <c r="CP233" s="79" t="str">
        <f>IFERROR(VLOOKUP(CO233, MarginalDec!$A$2:$B$253, 2, 0),"")</f>
        <v/>
      </c>
      <c r="CQ233" s="71"/>
      <c r="CR233" s="79" t="str">
        <f>IFERROR(VLOOKUP(CQ233, MarginalDec!$A$2:$B$253, 2, 0),"")</f>
        <v/>
      </c>
      <c r="CS233" s="71"/>
      <c r="CT233" s="79" t="str">
        <f>IFERROR(VLOOKUP(CS233, MarginalDec!$A$2:$B$253, 2, 0),"")</f>
        <v/>
      </c>
      <c r="CU233" s="71"/>
      <c r="CV233" s="79" t="str">
        <f>IF(ISBLANK(CU233),"", IFERROR(VLOOKUP(CU233, Tooling!$A$2:$B$252, 2, 0),""))</f>
        <v/>
      </c>
      <c r="CW233" s="71"/>
      <c r="CX233" s="79" t="str">
        <f>IF(ISBLANK(CW233),"", IFERROR(VLOOKUP(CW233, Tooling!$A$2:$B$252, 2, 0),""))</f>
        <v/>
      </c>
      <c r="CY233" s="71"/>
      <c r="CZ233" s="79" t="str">
        <f>IF(ISBLANK(CY233),"", IFERROR(VLOOKUP(CY233, Repairs!$A$2:$B$252, 2, 0),""))</f>
        <v/>
      </c>
      <c r="DA233" s="77"/>
      <c r="DB233" s="71"/>
      <c r="DC233" s="79" t="str">
        <f>IFERROR(VLOOKUP(DB233, DatingReason!$A$2:$B$252, 2, 0),"")</f>
        <v/>
      </c>
      <c r="DD233" s="123" t="str">
        <f t="shared" si="51"/>
        <v/>
      </c>
      <c r="DF233" s="119" t="str">
        <f t="array" ref="DF233">IF(AND($B233&lt;&gt;"", $DE233&lt;&gt;"", $DE233&lt;&gt;"No"),MAX(IF($B233=PEOPLE!$B$4:$B$1000, PEOPLE!$Q$4:$Q$1000,""))+100,"")</f>
        <v/>
      </c>
      <c r="DG233" s="68"/>
      <c r="DH233" s="76">
        <f>COUNTIF(PEOPLE!B:B, MEMORIALS!B233)</f>
        <v>0</v>
      </c>
      <c r="DI233" s="82"/>
      <c r="DJ233" s="82"/>
      <c r="DK233" s="82"/>
      <c r="DL233" s="68"/>
      <c r="DM233" s="68"/>
      <c r="DN233" s="68"/>
      <c r="DO233" s="68"/>
      <c r="DP233" s="68"/>
    </row>
    <row r="234" spans="1:120" ht="15" customHeight="1" x14ac:dyDescent="0.25">
      <c r="A234" s="68"/>
      <c r="B234" s="69"/>
      <c r="C234" s="68"/>
      <c r="D234" s="68"/>
      <c r="E234" s="70" t="str">
        <f>IF(D234="","",VLOOKUP(D234,Denomination!$A$2:$B$50, 2, 0))</f>
        <v/>
      </c>
      <c r="F234" s="68"/>
      <c r="G234" s="71"/>
      <c r="H234" s="70" t="str">
        <f>IF(G234="","",VLOOKUP(G234,MCondition!$A$2:$B$50, 2, 0))</f>
        <v/>
      </c>
      <c r="I234" s="72"/>
      <c r="J234" s="71"/>
      <c r="K234" s="70" t="str">
        <f>IF(J234="","",VLOOKUP(J234,ICondition!$A$2:$B$50, 2, 0))</f>
        <v/>
      </c>
      <c r="L234" s="73"/>
      <c r="M234" s="73"/>
      <c r="N234" s="73"/>
      <c r="O234" s="73"/>
      <c r="P234" s="73"/>
      <c r="Q234" s="73"/>
      <c r="R234" s="78"/>
      <c r="S234" s="79" t="str">
        <f>IFERROR(VLOOKUP(R234,Material!$A$2:$B$59, 2, 0),"")</f>
        <v/>
      </c>
      <c r="T234" s="71"/>
      <c r="U234" s="79" t="str">
        <f>IFERROR(VLOOKUP(T234,Material!$A$2:$B$59, 2, 0),"")</f>
        <v/>
      </c>
      <c r="V234" s="71"/>
      <c r="W234" s="79" t="str">
        <f>IFERROR(VLOOKUP(V234,Material!$A$2:$B$59, 2, 0),"")</f>
        <v/>
      </c>
      <c r="X234" s="71"/>
      <c r="Y234" s="79" t="str">
        <f>IFERROR(VLOOKUP(X234,Material!$A$2:$B$59, 2, 0),"")</f>
        <v/>
      </c>
      <c r="Z234" s="71"/>
      <c r="AA234" s="79" t="str">
        <f>IFERROR(VLOOKUP(Z234,Material!$A$2:$B$59, 2, 0),"")</f>
        <v/>
      </c>
      <c r="AB234" s="74"/>
      <c r="AC234" s="75" t="e">
        <f t="shared" si="40"/>
        <v>#VALUE!</v>
      </c>
      <c r="AD234" s="75" t="e">
        <f t="shared" si="41"/>
        <v>#VALUE!</v>
      </c>
      <c r="AE234" s="75" t="e">
        <f t="shared" si="43"/>
        <v>#VALUE!</v>
      </c>
      <c r="AF234" s="75" t="e">
        <f t="shared" si="42"/>
        <v>#VALUE!</v>
      </c>
      <c r="AG234" s="75" t="e">
        <f t="shared" si="44"/>
        <v>#VALUE!</v>
      </c>
      <c r="AH234" s="75" t="e">
        <f t="shared" si="45"/>
        <v>#VALUE!</v>
      </c>
      <c r="AI234" s="75" t="e">
        <f t="shared" si="46"/>
        <v>#VALUE!</v>
      </c>
      <c r="AJ234" s="80" t="e">
        <f t="shared" si="47"/>
        <v>#VALUE!</v>
      </c>
      <c r="AK234" s="79" t="str">
        <f>(IFERROR(VLOOKUP(AB234,Categories!$A$2:$B$20,2,1),""))</f>
        <v/>
      </c>
      <c r="AL234" s="79" t="str">
        <f ca="1">IFERROR(VLOOKUP((HLOOKUP((VLOOKUP($AB234,Categories!$A$2:$F$20,3,1)), $AB$3:$AJ234, (ROW()-ROW($AB$3)+1), 0)), INDIRECT(VLOOKUP($AB234,Categories!$A$2:$F$20,6,1)),2,0),AK234)</f>
        <v/>
      </c>
      <c r="AM234" s="79" t="str">
        <f ca="1">IFERROR(VLOOKUP((HLOOKUP((VLOOKUP($AB234,Categories!$A$2:$F$20,4,1)),$AB$3:$AJ234,(ROW()-ROW($AB$3)+1),0)),INDIRECT(VLOOKUP($AB234,Categories!$A$2:$H$20,7,1)),2,0),"")</f>
        <v/>
      </c>
      <c r="AN234" s="79" t="str">
        <f ca="1">IFERROR(VLOOKUP((HLOOKUP((VLOOKUP($AB234,Categories!$A$2:$F$20,5,1)), $AB$3:$AJ234, (ROW()-ROW($AB$3)+1), 0)), INDIRECT(VLOOKUP($AB234,Categories!$A$2:$H$20,8,1)),2,0),"")</f>
        <v/>
      </c>
      <c r="AO234" s="79" t="str">
        <f t="shared" ca="1" si="48"/>
        <v/>
      </c>
      <c r="AP234" s="81"/>
      <c r="AQ234" s="70" t="str">
        <f>IFERROR(VLOOKUP(VALUE(MID(AP234,1,1)),AdditionalElements!$A$2:$B$50,2,0),"")</f>
        <v/>
      </c>
      <c r="AR234" s="70" t="str">
        <f>IFERROR(VLOOKUP(VALUE(MID(AP234,2,1)),AdditionalElements!$H$2:$I$50,2,0),"")</f>
        <v/>
      </c>
      <c r="AS234" s="70" t="str">
        <f>IFERROR(VLOOKUP(VALUE(MID(AP234,3,1)),AdditionalElements!$O$2:$P$50,2,0),"")</f>
        <v/>
      </c>
      <c r="AT234" s="70" t="str">
        <f>IFERROR(VLOOKUP(VALUE(MID(AP234,4,1)),AdditionalElements!$V$2:$W$50,2,0),"")</f>
        <v/>
      </c>
      <c r="AU234" s="71"/>
      <c r="AV234" s="79" t="str">
        <f>IFERROR(IF(VALUE(MID(AU234,1,1))=1, VLOOKUP(VALUE(MID(AU234,1,1)), TxtPanelShape!$A$2:$C$50, 3, 0), (IF(VALUE(MID(AU234,1,1))&gt;=7, VLOOKUP(VALUE(MID(AU234,1,1)), TxtPanelShape!$A$2:$C$50, 3, 0),VLOOKUP(VALUE(MID(AU234,1,2)),TxtPanelShape!$A$2:$C$50,3,0)))), "")</f>
        <v/>
      </c>
      <c r="AW234" s="79" t="str">
        <f>IFERROR(IF(VALUE(MID(AU234,1,1))=1, ", "&amp;VLOOKUP(VALUE(MID(AU234,2,1)), TxtPanelShape!$H$2:$I$50, 2, 0), IF(VALUE(MID(AU234,1,1))&gt;=7, ", "&amp;VLOOKUP(VALUE(MID(AU234,2,1)), TxtPanelShape!$H$2:$I$50, 2, 0),"")), "")</f>
        <v/>
      </c>
      <c r="AX234" s="79" t="str">
        <f>IFERROR(IF(VALUE(MID(AU234,1,1))=1, ", "&amp;VLOOKUP(VALUE(MID(AU234,3,1)), TxtPanelShape!$O$2:$P$50, 2, 0), IF(VALUE(MID(AU234,1,1))&gt;=7, ", "&amp;VLOOKUP(VALUE(MID(AU234,3,1)), TxtPanelShape!$O$2:$P$50, 2, 0),"")),"")</f>
        <v/>
      </c>
      <c r="AY234" s="79" t="str">
        <f>IFERROR("; "&amp;VLOOKUP(VALUE(MID(AU234,4,1)), TxtPanelShape!$V$2:$W$50,2,0),"")</f>
        <v/>
      </c>
      <c r="AZ234" s="79" t="str">
        <f t="shared" si="49"/>
        <v/>
      </c>
      <c r="BA234" s="71"/>
      <c r="BB234" s="79" t="str">
        <f>IFERROR(IF(VALUE(MID(BA234,1,1))=1, VLOOKUP(VALUE(MID(BA234,1,1)), TxtPanelShape!$A$2:$C$50, 3, 0), (IF(VALUE(MID(BA234,1,1))&gt;=7, VLOOKUP(VALUE(MID(BA234,1,1)), TxtPanelShape!$A$2:$C$50, 3, 0),VLOOKUP(VALUE(MID(BA234,1,2)),TxtPanelShape!$A$2:$C$50,3,0)))), "")</f>
        <v/>
      </c>
      <c r="BC234" s="79" t="str">
        <f>IFERROR(IF(VALUE(MID(BA234,1,1))=1, ", "&amp;VLOOKUP(VALUE(MID(BA234,2,1)), TxtPanelShape!$H$2:$I$50, 2, 0), IF(VALUE(MID(BA234,1,1))&gt;=7, ", "&amp;VLOOKUP(VALUE(MID(BA234,2,1)), TxtPanelShape!$H$2:$I$50, 2, 0),"")), "")</f>
        <v/>
      </c>
      <c r="BD234" s="79" t="str">
        <f>IFERROR(IF(VALUE(MID(BA234,1,1))=1, ", "&amp;VLOOKUP(VALUE(MID(BA234,3,1)), TxtPanelShape!$O$2:$P$50, 2, 0), IF(VALUE(MID(BA234,1,1))&gt;=7, ", "&amp;VLOOKUP(VALUE(MID(BA234,3,1)), TxtPanelShape!$O$2:$P$50, 2, 0),"")),"")</f>
        <v/>
      </c>
      <c r="BE234" s="79" t="str">
        <f>IFERROR("; "&amp;VLOOKUP(VALUE(MID(BA234,4,1)), TxtPanelShape!$V$2:$W$50,2,0),"")</f>
        <v/>
      </c>
      <c r="BF234" s="79" t="str">
        <f t="shared" si="50"/>
        <v/>
      </c>
      <c r="BG234" s="71"/>
      <c r="BH234" s="79" t="str">
        <f>IFERROR(VLOOKUP(BG234, TxtPanelDefinition!$A$2:$B$50, 2, 0),"")</f>
        <v/>
      </c>
      <c r="BI234" s="71"/>
      <c r="BJ234" s="79" t="str">
        <f>IFERROR(VLOOKUP(BI234, TxtPanelDefinition!$A$2:$B$50, 2, 0),"")</f>
        <v/>
      </c>
      <c r="BK234" s="71"/>
      <c r="BL234" s="79" t="str">
        <f>IFERROR(VLOOKUP(BK234, InscrTechniques!$A$2:$B$50, 2, 0),"")</f>
        <v/>
      </c>
      <c r="BM234" s="71"/>
      <c r="BN234" s="79" t="str">
        <f>IFERROR(VLOOKUP(BM234, InscrTechniques!$A$2:$B$50, 2, 0),"")</f>
        <v/>
      </c>
      <c r="BO234" s="71"/>
      <c r="BP234" s="79" t="str">
        <f>IFERROR(VLOOKUP(BO234, InscrTechniques!$A$2:$B$50, 2, 0),"")</f>
        <v/>
      </c>
      <c r="BQ234" s="71"/>
      <c r="BR234" s="79" t="str">
        <f>IFERROR(VLOOKUP(BQ234, InscrTechniques!$A$2:$B$50, 2, 0),"")</f>
        <v/>
      </c>
      <c r="BS234" s="71"/>
      <c r="BT234" s="79" t="str">
        <f>IFERROR(VLOOKUP(BS234, InscrTechniques!$A$2:$B$50, 2, 0),"")</f>
        <v/>
      </c>
      <c r="BU234" s="71"/>
      <c r="BV234" s="79" t="str">
        <f>IFERROR(VLOOKUP(BU234, InscrTechniques!$A$2:$B$50, 2, 0),"")</f>
        <v/>
      </c>
      <c r="BW234" s="125"/>
      <c r="BX234" s="79" t="str">
        <f>IFERROR(VLOOKUP(BW234, InscrTechniques!$A$2:$B$50, 2, 0),"")</f>
        <v/>
      </c>
      <c r="BY234" s="125"/>
      <c r="BZ234" s="79" t="str">
        <f>IFERROR(VLOOKUP(BY234, InscrTechniques!$A$2:$B$50, 2, 0),"")</f>
        <v/>
      </c>
      <c r="CA234" s="74"/>
      <c r="CB234" s="114" t="str">
        <f>IFERROR(VLOOKUP(CA234, LetterStyle!$A$2:$B$50, 2, 0),"")</f>
        <v/>
      </c>
      <c r="CC234" s="74"/>
      <c r="CD234" s="114" t="str">
        <f>IFERROR(VLOOKUP(CC234, LetterStyle!$A$2:$B$50, 2, 0),"")</f>
        <v/>
      </c>
      <c r="CE234" s="74"/>
      <c r="CF234" s="114" t="str">
        <f>IFERROR(VLOOKUP(CE234, LetterStyle!$A$2:$B$50, 2, 0),"")</f>
        <v/>
      </c>
      <c r="CG234" s="74"/>
      <c r="CH234" s="79" t="str">
        <f>IFERROR(VLOOKUP(CG234, LetterStyle!$A$2:$B$50, 2, 0),"")</f>
        <v/>
      </c>
      <c r="CI234" s="71"/>
      <c r="CJ234" s="79" t="str">
        <f>IFERROR(VLOOKUP(CI234, DecMotifs!$A$1:$B$306, 2, 0),"")</f>
        <v/>
      </c>
      <c r="CK234" s="71"/>
      <c r="CL234" s="79" t="str">
        <f>IFERROR(VLOOKUP(CK234, DecMotifs!$A$1:$B$306, 2, 0),"")</f>
        <v/>
      </c>
      <c r="CM234" s="71"/>
      <c r="CN234" s="79" t="str">
        <f>IFERROR(VLOOKUP(CM234, DecMotifs!$A$1:$B$306, 2, 0),"")</f>
        <v/>
      </c>
      <c r="CO234" s="71"/>
      <c r="CP234" s="79" t="str">
        <f>IFERROR(VLOOKUP(CO234, MarginalDec!$A$2:$B$253, 2, 0),"")</f>
        <v/>
      </c>
      <c r="CQ234" s="71"/>
      <c r="CR234" s="79" t="str">
        <f>IFERROR(VLOOKUP(CQ234, MarginalDec!$A$2:$B$253, 2, 0),"")</f>
        <v/>
      </c>
      <c r="CS234" s="71"/>
      <c r="CT234" s="79" t="str">
        <f>IFERROR(VLOOKUP(CS234, MarginalDec!$A$2:$B$253, 2, 0),"")</f>
        <v/>
      </c>
      <c r="CU234" s="71"/>
      <c r="CV234" s="79" t="str">
        <f>IF(ISBLANK(CU234),"", IFERROR(VLOOKUP(CU234, Tooling!$A$2:$B$252, 2, 0),""))</f>
        <v/>
      </c>
      <c r="CW234" s="71"/>
      <c r="CX234" s="79" t="str">
        <f>IF(ISBLANK(CW234),"", IFERROR(VLOOKUP(CW234, Tooling!$A$2:$B$252, 2, 0),""))</f>
        <v/>
      </c>
      <c r="CY234" s="71"/>
      <c r="CZ234" s="79" t="str">
        <f>IF(ISBLANK(CY234),"", IFERROR(VLOOKUP(CY234, Repairs!$A$2:$B$252, 2, 0),""))</f>
        <v/>
      </c>
      <c r="DA234" s="77"/>
      <c r="DB234" s="71"/>
      <c r="DC234" s="79" t="str">
        <f>IFERROR(VLOOKUP(DB234, DatingReason!$A$2:$B$252, 2, 0),"")</f>
        <v/>
      </c>
      <c r="DD234" s="123" t="str">
        <f t="shared" si="51"/>
        <v/>
      </c>
      <c r="DF234" s="119" t="str">
        <f t="array" ref="DF234">IF(AND($B234&lt;&gt;"", $DE234&lt;&gt;"", $DE234&lt;&gt;"No"),MAX(IF($B234=PEOPLE!$B$4:$B$1000, PEOPLE!$Q$4:$Q$1000,""))+100,"")</f>
        <v/>
      </c>
      <c r="DG234" s="68"/>
      <c r="DH234" s="76">
        <f>COUNTIF(PEOPLE!B:B, MEMORIALS!B234)</f>
        <v>0</v>
      </c>
      <c r="DI234" s="82"/>
      <c r="DJ234" s="82"/>
      <c r="DK234" s="82"/>
      <c r="DL234" s="68"/>
      <c r="DM234" s="68"/>
      <c r="DN234" s="68"/>
      <c r="DO234" s="68"/>
      <c r="DP234" s="68"/>
    </row>
    <row r="235" spans="1:120" ht="15" customHeight="1" x14ac:dyDescent="0.25">
      <c r="A235" s="68"/>
      <c r="B235" s="69"/>
      <c r="C235" s="68"/>
      <c r="D235" s="68"/>
      <c r="E235" s="70" t="str">
        <f>IF(D235="","",VLOOKUP(D235,Denomination!$A$2:$B$50, 2, 0))</f>
        <v/>
      </c>
      <c r="F235" s="68"/>
      <c r="G235" s="71"/>
      <c r="H235" s="70" t="str">
        <f>IF(G235="","",VLOOKUP(G235,MCondition!$A$2:$B$50, 2, 0))</f>
        <v/>
      </c>
      <c r="I235" s="72"/>
      <c r="J235" s="71"/>
      <c r="K235" s="70" t="str">
        <f>IF(J235="","",VLOOKUP(J235,ICondition!$A$2:$B$50, 2, 0))</f>
        <v/>
      </c>
      <c r="L235" s="73"/>
      <c r="M235" s="73"/>
      <c r="N235" s="73"/>
      <c r="O235" s="73"/>
      <c r="P235" s="73"/>
      <c r="Q235" s="73"/>
      <c r="R235" s="78"/>
      <c r="S235" s="79" t="str">
        <f>IFERROR(VLOOKUP(R235,Material!$A$2:$B$59, 2, 0),"")</f>
        <v/>
      </c>
      <c r="T235" s="71"/>
      <c r="U235" s="79" t="str">
        <f>IFERROR(VLOOKUP(T235,Material!$A$2:$B$59, 2, 0),"")</f>
        <v/>
      </c>
      <c r="V235" s="71"/>
      <c r="W235" s="79" t="str">
        <f>IFERROR(VLOOKUP(V235,Material!$A$2:$B$59, 2, 0),"")</f>
        <v/>
      </c>
      <c r="X235" s="71"/>
      <c r="Y235" s="79" t="str">
        <f>IFERROR(VLOOKUP(X235,Material!$A$2:$B$59, 2, 0),"")</f>
        <v/>
      </c>
      <c r="Z235" s="71"/>
      <c r="AA235" s="79" t="str">
        <f>IFERROR(VLOOKUP(Z235,Material!$A$2:$B$59, 2, 0),"")</f>
        <v/>
      </c>
      <c r="AB235" s="74"/>
      <c r="AC235" s="75" t="e">
        <f t="shared" si="40"/>
        <v>#VALUE!</v>
      </c>
      <c r="AD235" s="75" t="e">
        <f t="shared" si="41"/>
        <v>#VALUE!</v>
      </c>
      <c r="AE235" s="75" t="e">
        <f t="shared" si="43"/>
        <v>#VALUE!</v>
      </c>
      <c r="AF235" s="75" t="e">
        <f t="shared" si="42"/>
        <v>#VALUE!</v>
      </c>
      <c r="AG235" s="75" t="e">
        <f t="shared" si="44"/>
        <v>#VALUE!</v>
      </c>
      <c r="AH235" s="75" t="e">
        <f t="shared" si="45"/>
        <v>#VALUE!</v>
      </c>
      <c r="AI235" s="75" t="e">
        <f t="shared" si="46"/>
        <v>#VALUE!</v>
      </c>
      <c r="AJ235" s="80" t="e">
        <f t="shared" si="47"/>
        <v>#VALUE!</v>
      </c>
      <c r="AK235" s="79" t="str">
        <f>(IFERROR(VLOOKUP(AB235,Categories!$A$2:$B$20,2,1),""))</f>
        <v/>
      </c>
      <c r="AL235" s="79" t="str">
        <f ca="1">IFERROR(VLOOKUP((HLOOKUP((VLOOKUP($AB235,Categories!$A$2:$F$20,3,1)), $AB$3:$AJ235, (ROW()-ROW($AB$3)+1), 0)), INDIRECT(VLOOKUP($AB235,Categories!$A$2:$F$20,6,1)),2,0),AK235)</f>
        <v/>
      </c>
      <c r="AM235" s="79" t="str">
        <f ca="1">IFERROR(VLOOKUP((HLOOKUP((VLOOKUP($AB235,Categories!$A$2:$F$20,4,1)),$AB$3:$AJ235,(ROW()-ROW($AB$3)+1),0)),INDIRECT(VLOOKUP($AB235,Categories!$A$2:$H$20,7,1)),2,0),"")</f>
        <v/>
      </c>
      <c r="AN235" s="79" t="str">
        <f ca="1">IFERROR(VLOOKUP((HLOOKUP((VLOOKUP($AB235,Categories!$A$2:$F$20,5,1)), $AB$3:$AJ235, (ROW()-ROW($AB$3)+1), 0)), INDIRECT(VLOOKUP($AB235,Categories!$A$2:$H$20,8,1)),2,0),"")</f>
        <v/>
      </c>
      <c r="AO235" s="79" t="str">
        <f t="shared" ca="1" si="48"/>
        <v/>
      </c>
      <c r="AP235" s="81"/>
      <c r="AQ235" s="70" t="str">
        <f>IFERROR(VLOOKUP(VALUE(MID(AP235,1,1)),AdditionalElements!$A$2:$B$50,2,0),"")</f>
        <v/>
      </c>
      <c r="AR235" s="70" t="str">
        <f>IFERROR(VLOOKUP(VALUE(MID(AP235,2,1)),AdditionalElements!$H$2:$I$50,2,0),"")</f>
        <v/>
      </c>
      <c r="AS235" s="70" t="str">
        <f>IFERROR(VLOOKUP(VALUE(MID(AP235,3,1)),AdditionalElements!$O$2:$P$50,2,0),"")</f>
        <v/>
      </c>
      <c r="AT235" s="70" t="str">
        <f>IFERROR(VLOOKUP(VALUE(MID(AP235,4,1)),AdditionalElements!$V$2:$W$50,2,0),"")</f>
        <v/>
      </c>
      <c r="AU235" s="71"/>
      <c r="AV235" s="79" t="str">
        <f>IFERROR(IF(VALUE(MID(AU235,1,1))=1, VLOOKUP(VALUE(MID(AU235,1,1)), TxtPanelShape!$A$2:$C$50, 3, 0), (IF(VALUE(MID(AU235,1,1))&gt;=7, VLOOKUP(VALUE(MID(AU235,1,1)), TxtPanelShape!$A$2:$C$50, 3, 0),VLOOKUP(VALUE(MID(AU235,1,2)),TxtPanelShape!$A$2:$C$50,3,0)))), "")</f>
        <v/>
      </c>
      <c r="AW235" s="79" t="str">
        <f>IFERROR(IF(VALUE(MID(AU235,1,1))=1, ", "&amp;VLOOKUP(VALUE(MID(AU235,2,1)), TxtPanelShape!$H$2:$I$50, 2, 0), IF(VALUE(MID(AU235,1,1))&gt;=7, ", "&amp;VLOOKUP(VALUE(MID(AU235,2,1)), TxtPanelShape!$H$2:$I$50, 2, 0),"")), "")</f>
        <v/>
      </c>
      <c r="AX235" s="79" t="str">
        <f>IFERROR(IF(VALUE(MID(AU235,1,1))=1, ", "&amp;VLOOKUP(VALUE(MID(AU235,3,1)), TxtPanelShape!$O$2:$P$50, 2, 0), IF(VALUE(MID(AU235,1,1))&gt;=7, ", "&amp;VLOOKUP(VALUE(MID(AU235,3,1)), TxtPanelShape!$O$2:$P$50, 2, 0),"")),"")</f>
        <v/>
      </c>
      <c r="AY235" s="79" t="str">
        <f>IFERROR("; "&amp;VLOOKUP(VALUE(MID(AU235,4,1)), TxtPanelShape!$V$2:$W$50,2,0),"")</f>
        <v/>
      </c>
      <c r="AZ235" s="79" t="str">
        <f t="shared" si="49"/>
        <v/>
      </c>
      <c r="BA235" s="71"/>
      <c r="BB235" s="79" t="str">
        <f>IFERROR(IF(VALUE(MID(BA235,1,1))=1, VLOOKUP(VALUE(MID(BA235,1,1)), TxtPanelShape!$A$2:$C$50, 3, 0), (IF(VALUE(MID(BA235,1,1))&gt;=7, VLOOKUP(VALUE(MID(BA235,1,1)), TxtPanelShape!$A$2:$C$50, 3, 0),VLOOKUP(VALUE(MID(BA235,1,2)),TxtPanelShape!$A$2:$C$50,3,0)))), "")</f>
        <v/>
      </c>
      <c r="BC235" s="79" t="str">
        <f>IFERROR(IF(VALUE(MID(BA235,1,1))=1, ", "&amp;VLOOKUP(VALUE(MID(BA235,2,1)), TxtPanelShape!$H$2:$I$50, 2, 0), IF(VALUE(MID(BA235,1,1))&gt;=7, ", "&amp;VLOOKUP(VALUE(MID(BA235,2,1)), TxtPanelShape!$H$2:$I$50, 2, 0),"")), "")</f>
        <v/>
      </c>
      <c r="BD235" s="79" t="str">
        <f>IFERROR(IF(VALUE(MID(BA235,1,1))=1, ", "&amp;VLOOKUP(VALUE(MID(BA235,3,1)), TxtPanelShape!$O$2:$P$50, 2, 0), IF(VALUE(MID(BA235,1,1))&gt;=7, ", "&amp;VLOOKUP(VALUE(MID(BA235,3,1)), TxtPanelShape!$O$2:$P$50, 2, 0),"")),"")</f>
        <v/>
      </c>
      <c r="BE235" s="79" t="str">
        <f>IFERROR("; "&amp;VLOOKUP(VALUE(MID(BA235,4,1)), TxtPanelShape!$V$2:$W$50,2,0),"")</f>
        <v/>
      </c>
      <c r="BF235" s="79" t="str">
        <f t="shared" si="50"/>
        <v/>
      </c>
      <c r="BG235" s="71"/>
      <c r="BH235" s="79" t="str">
        <f>IFERROR(VLOOKUP(BG235, TxtPanelDefinition!$A$2:$B$50, 2, 0),"")</f>
        <v/>
      </c>
      <c r="BI235" s="71"/>
      <c r="BJ235" s="79" t="str">
        <f>IFERROR(VLOOKUP(BI235, TxtPanelDefinition!$A$2:$B$50, 2, 0),"")</f>
        <v/>
      </c>
      <c r="BK235" s="71"/>
      <c r="BL235" s="79" t="str">
        <f>IFERROR(VLOOKUP(BK235, InscrTechniques!$A$2:$B$50, 2, 0),"")</f>
        <v/>
      </c>
      <c r="BM235" s="71"/>
      <c r="BN235" s="79" t="str">
        <f>IFERROR(VLOOKUP(BM235, InscrTechniques!$A$2:$B$50, 2, 0),"")</f>
        <v/>
      </c>
      <c r="BO235" s="71"/>
      <c r="BP235" s="79" t="str">
        <f>IFERROR(VLOOKUP(BO235, InscrTechniques!$A$2:$B$50, 2, 0),"")</f>
        <v/>
      </c>
      <c r="BQ235" s="71"/>
      <c r="BR235" s="79" t="str">
        <f>IFERROR(VLOOKUP(BQ235, InscrTechniques!$A$2:$B$50, 2, 0),"")</f>
        <v/>
      </c>
      <c r="BS235" s="71"/>
      <c r="BT235" s="79" t="str">
        <f>IFERROR(VLOOKUP(BS235, InscrTechniques!$A$2:$B$50, 2, 0),"")</f>
        <v/>
      </c>
      <c r="BU235" s="71"/>
      <c r="BV235" s="79" t="str">
        <f>IFERROR(VLOOKUP(BU235, InscrTechniques!$A$2:$B$50, 2, 0),"")</f>
        <v/>
      </c>
      <c r="BW235" s="125"/>
      <c r="BX235" s="79" t="str">
        <f>IFERROR(VLOOKUP(BW235, InscrTechniques!$A$2:$B$50, 2, 0),"")</f>
        <v/>
      </c>
      <c r="BY235" s="125"/>
      <c r="BZ235" s="79" t="str">
        <f>IFERROR(VLOOKUP(BY235, InscrTechniques!$A$2:$B$50, 2, 0),"")</f>
        <v/>
      </c>
      <c r="CA235" s="74"/>
      <c r="CB235" s="114" t="str">
        <f>IFERROR(VLOOKUP(CA235, LetterStyle!$A$2:$B$50, 2, 0),"")</f>
        <v/>
      </c>
      <c r="CC235" s="74"/>
      <c r="CD235" s="114" t="str">
        <f>IFERROR(VLOOKUP(CC235, LetterStyle!$A$2:$B$50, 2, 0),"")</f>
        <v/>
      </c>
      <c r="CE235" s="74"/>
      <c r="CF235" s="114" t="str">
        <f>IFERROR(VLOOKUP(CE235, LetterStyle!$A$2:$B$50, 2, 0),"")</f>
        <v/>
      </c>
      <c r="CG235" s="74"/>
      <c r="CH235" s="79" t="str">
        <f>IFERROR(VLOOKUP(CG235, LetterStyle!$A$2:$B$50, 2, 0),"")</f>
        <v/>
      </c>
      <c r="CI235" s="71"/>
      <c r="CJ235" s="79" t="str">
        <f>IFERROR(VLOOKUP(CI235, DecMotifs!$A$1:$B$306, 2, 0),"")</f>
        <v/>
      </c>
      <c r="CK235" s="71"/>
      <c r="CL235" s="79" t="str">
        <f>IFERROR(VLOOKUP(CK235, DecMotifs!$A$1:$B$306, 2, 0),"")</f>
        <v/>
      </c>
      <c r="CM235" s="71"/>
      <c r="CN235" s="79" t="str">
        <f>IFERROR(VLOOKUP(CM235, DecMotifs!$A$1:$B$306, 2, 0),"")</f>
        <v/>
      </c>
      <c r="CO235" s="71"/>
      <c r="CP235" s="79" t="str">
        <f>IFERROR(VLOOKUP(CO235, MarginalDec!$A$2:$B$253, 2, 0),"")</f>
        <v/>
      </c>
      <c r="CQ235" s="71"/>
      <c r="CR235" s="79" t="str">
        <f>IFERROR(VLOOKUP(CQ235, MarginalDec!$A$2:$B$253, 2, 0),"")</f>
        <v/>
      </c>
      <c r="CS235" s="71"/>
      <c r="CT235" s="79" t="str">
        <f>IFERROR(VLOOKUP(CS235, MarginalDec!$A$2:$B$253, 2, 0),"")</f>
        <v/>
      </c>
      <c r="CU235" s="71"/>
      <c r="CV235" s="79" t="str">
        <f>IF(ISBLANK(CU235),"", IFERROR(VLOOKUP(CU235, Tooling!$A$2:$B$252, 2, 0),""))</f>
        <v/>
      </c>
      <c r="CW235" s="71"/>
      <c r="CX235" s="79" t="str">
        <f>IF(ISBLANK(CW235),"", IFERROR(VLOOKUP(CW235, Tooling!$A$2:$B$252, 2, 0),""))</f>
        <v/>
      </c>
      <c r="CY235" s="71"/>
      <c r="CZ235" s="79" t="str">
        <f>IF(ISBLANK(CY235),"", IFERROR(VLOOKUP(CY235, Repairs!$A$2:$B$252, 2, 0),""))</f>
        <v/>
      </c>
      <c r="DA235" s="77"/>
      <c r="DB235" s="71"/>
      <c r="DC235" s="79" t="str">
        <f>IFERROR(VLOOKUP(DB235, DatingReason!$A$2:$B$252, 2, 0),"")</f>
        <v/>
      </c>
      <c r="DD235" s="123" t="str">
        <f t="shared" si="51"/>
        <v/>
      </c>
      <c r="DF235" s="119" t="str">
        <f t="array" ref="DF235">IF(AND($B235&lt;&gt;"", $DE235&lt;&gt;"", $DE235&lt;&gt;"No"),MAX(IF($B235=PEOPLE!$B$4:$B$1000, PEOPLE!$Q$4:$Q$1000,""))+100,"")</f>
        <v/>
      </c>
      <c r="DG235" s="68"/>
      <c r="DH235" s="76">
        <f>COUNTIF(PEOPLE!B:B, MEMORIALS!B235)</f>
        <v>0</v>
      </c>
      <c r="DI235" s="82"/>
      <c r="DJ235" s="82"/>
      <c r="DK235" s="82"/>
      <c r="DL235" s="68"/>
      <c r="DM235" s="68"/>
      <c r="DN235" s="68"/>
      <c r="DO235" s="68"/>
      <c r="DP235" s="68"/>
    </row>
    <row r="236" spans="1:120" ht="15" customHeight="1" x14ac:dyDescent="0.25">
      <c r="A236" s="68"/>
      <c r="B236" s="69"/>
      <c r="C236" s="68"/>
      <c r="D236" s="68"/>
      <c r="E236" s="70" t="str">
        <f>IF(D236="","",VLOOKUP(D236,Denomination!$A$2:$B$50, 2, 0))</f>
        <v/>
      </c>
      <c r="F236" s="68"/>
      <c r="G236" s="71"/>
      <c r="H236" s="70" t="str">
        <f>IF(G236="","",VLOOKUP(G236,MCondition!$A$2:$B$50, 2, 0))</f>
        <v/>
      </c>
      <c r="I236" s="72"/>
      <c r="J236" s="71"/>
      <c r="K236" s="70" t="str">
        <f>IF(J236="","",VLOOKUP(J236,ICondition!$A$2:$B$50, 2, 0))</f>
        <v/>
      </c>
      <c r="L236" s="73"/>
      <c r="M236" s="73"/>
      <c r="N236" s="73"/>
      <c r="O236" s="73"/>
      <c r="P236" s="73"/>
      <c r="Q236" s="73"/>
      <c r="R236" s="78"/>
      <c r="S236" s="79" t="str">
        <f>IFERROR(VLOOKUP(R236,Material!$A$2:$B$59, 2, 0),"")</f>
        <v/>
      </c>
      <c r="T236" s="71"/>
      <c r="U236" s="79" t="str">
        <f>IFERROR(VLOOKUP(T236,Material!$A$2:$B$59, 2, 0),"")</f>
        <v/>
      </c>
      <c r="V236" s="71"/>
      <c r="W236" s="79" t="str">
        <f>IFERROR(VLOOKUP(V236,Material!$A$2:$B$59, 2, 0),"")</f>
        <v/>
      </c>
      <c r="X236" s="71"/>
      <c r="Y236" s="79" t="str">
        <f>IFERROR(VLOOKUP(X236,Material!$A$2:$B$59, 2, 0),"")</f>
        <v/>
      </c>
      <c r="Z236" s="71"/>
      <c r="AA236" s="79" t="str">
        <f>IFERROR(VLOOKUP(Z236,Material!$A$2:$B$59, 2, 0),"")</f>
        <v/>
      </c>
      <c r="AB236" s="74"/>
      <c r="AC236" s="75" t="e">
        <f t="shared" si="40"/>
        <v>#VALUE!</v>
      </c>
      <c r="AD236" s="75" t="e">
        <f t="shared" si="41"/>
        <v>#VALUE!</v>
      </c>
      <c r="AE236" s="75" t="e">
        <f t="shared" si="43"/>
        <v>#VALUE!</v>
      </c>
      <c r="AF236" s="75" t="e">
        <f t="shared" si="42"/>
        <v>#VALUE!</v>
      </c>
      <c r="AG236" s="75" t="e">
        <f t="shared" si="44"/>
        <v>#VALUE!</v>
      </c>
      <c r="AH236" s="75" t="e">
        <f t="shared" si="45"/>
        <v>#VALUE!</v>
      </c>
      <c r="AI236" s="75" t="e">
        <f t="shared" si="46"/>
        <v>#VALUE!</v>
      </c>
      <c r="AJ236" s="80" t="e">
        <f t="shared" si="47"/>
        <v>#VALUE!</v>
      </c>
      <c r="AK236" s="79" t="str">
        <f>(IFERROR(VLOOKUP(AB236,Categories!$A$2:$B$20,2,1),""))</f>
        <v/>
      </c>
      <c r="AL236" s="79" t="str">
        <f ca="1">IFERROR(VLOOKUP((HLOOKUP((VLOOKUP($AB236,Categories!$A$2:$F$20,3,1)), $AB$3:$AJ236, (ROW()-ROW($AB$3)+1), 0)), INDIRECT(VLOOKUP($AB236,Categories!$A$2:$F$20,6,1)),2,0),AK236)</f>
        <v/>
      </c>
      <c r="AM236" s="79" t="str">
        <f ca="1">IFERROR(VLOOKUP((HLOOKUP((VLOOKUP($AB236,Categories!$A$2:$F$20,4,1)),$AB$3:$AJ236,(ROW()-ROW($AB$3)+1),0)),INDIRECT(VLOOKUP($AB236,Categories!$A$2:$H$20,7,1)),2,0),"")</f>
        <v/>
      </c>
      <c r="AN236" s="79" t="str">
        <f ca="1">IFERROR(VLOOKUP((HLOOKUP((VLOOKUP($AB236,Categories!$A$2:$F$20,5,1)), $AB$3:$AJ236, (ROW()-ROW($AB$3)+1), 0)), INDIRECT(VLOOKUP($AB236,Categories!$A$2:$H$20,8,1)),2,0),"")</f>
        <v/>
      </c>
      <c r="AO236" s="79" t="str">
        <f t="shared" ca="1" si="48"/>
        <v/>
      </c>
      <c r="AP236" s="81"/>
      <c r="AQ236" s="70" t="str">
        <f>IFERROR(VLOOKUP(VALUE(MID(AP236,1,1)),AdditionalElements!$A$2:$B$50,2,0),"")</f>
        <v/>
      </c>
      <c r="AR236" s="70" t="str">
        <f>IFERROR(VLOOKUP(VALUE(MID(AP236,2,1)),AdditionalElements!$H$2:$I$50,2,0),"")</f>
        <v/>
      </c>
      <c r="AS236" s="70" t="str">
        <f>IFERROR(VLOOKUP(VALUE(MID(AP236,3,1)),AdditionalElements!$O$2:$P$50,2,0),"")</f>
        <v/>
      </c>
      <c r="AT236" s="70" t="str">
        <f>IFERROR(VLOOKUP(VALUE(MID(AP236,4,1)),AdditionalElements!$V$2:$W$50,2,0),"")</f>
        <v/>
      </c>
      <c r="AU236" s="71"/>
      <c r="AV236" s="79" t="str">
        <f>IFERROR(IF(VALUE(MID(AU236,1,1))=1, VLOOKUP(VALUE(MID(AU236,1,1)), TxtPanelShape!$A$2:$C$50, 3, 0), (IF(VALUE(MID(AU236,1,1))&gt;=7, VLOOKUP(VALUE(MID(AU236,1,1)), TxtPanelShape!$A$2:$C$50, 3, 0),VLOOKUP(VALUE(MID(AU236,1,2)),TxtPanelShape!$A$2:$C$50,3,0)))), "")</f>
        <v/>
      </c>
      <c r="AW236" s="79" t="str">
        <f>IFERROR(IF(VALUE(MID(AU236,1,1))=1, ", "&amp;VLOOKUP(VALUE(MID(AU236,2,1)), TxtPanelShape!$H$2:$I$50, 2, 0), IF(VALUE(MID(AU236,1,1))&gt;=7, ", "&amp;VLOOKUP(VALUE(MID(AU236,2,1)), TxtPanelShape!$H$2:$I$50, 2, 0),"")), "")</f>
        <v/>
      </c>
      <c r="AX236" s="79" t="str">
        <f>IFERROR(IF(VALUE(MID(AU236,1,1))=1, ", "&amp;VLOOKUP(VALUE(MID(AU236,3,1)), TxtPanelShape!$O$2:$P$50, 2, 0), IF(VALUE(MID(AU236,1,1))&gt;=7, ", "&amp;VLOOKUP(VALUE(MID(AU236,3,1)), TxtPanelShape!$O$2:$P$50, 2, 0),"")),"")</f>
        <v/>
      </c>
      <c r="AY236" s="79" t="str">
        <f>IFERROR("; "&amp;VLOOKUP(VALUE(MID(AU236,4,1)), TxtPanelShape!$V$2:$W$50,2,0),"")</f>
        <v/>
      </c>
      <c r="AZ236" s="79" t="str">
        <f t="shared" si="49"/>
        <v/>
      </c>
      <c r="BA236" s="71"/>
      <c r="BB236" s="79" t="str">
        <f>IFERROR(IF(VALUE(MID(BA236,1,1))=1, VLOOKUP(VALUE(MID(BA236,1,1)), TxtPanelShape!$A$2:$C$50, 3, 0), (IF(VALUE(MID(BA236,1,1))&gt;=7, VLOOKUP(VALUE(MID(BA236,1,1)), TxtPanelShape!$A$2:$C$50, 3, 0),VLOOKUP(VALUE(MID(BA236,1,2)),TxtPanelShape!$A$2:$C$50,3,0)))), "")</f>
        <v/>
      </c>
      <c r="BC236" s="79" t="str">
        <f>IFERROR(IF(VALUE(MID(BA236,1,1))=1, ", "&amp;VLOOKUP(VALUE(MID(BA236,2,1)), TxtPanelShape!$H$2:$I$50, 2, 0), IF(VALUE(MID(BA236,1,1))&gt;=7, ", "&amp;VLOOKUP(VALUE(MID(BA236,2,1)), TxtPanelShape!$H$2:$I$50, 2, 0),"")), "")</f>
        <v/>
      </c>
      <c r="BD236" s="79" t="str">
        <f>IFERROR(IF(VALUE(MID(BA236,1,1))=1, ", "&amp;VLOOKUP(VALUE(MID(BA236,3,1)), TxtPanelShape!$O$2:$P$50, 2, 0), IF(VALUE(MID(BA236,1,1))&gt;=7, ", "&amp;VLOOKUP(VALUE(MID(BA236,3,1)), TxtPanelShape!$O$2:$P$50, 2, 0),"")),"")</f>
        <v/>
      </c>
      <c r="BE236" s="79" t="str">
        <f>IFERROR("; "&amp;VLOOKUP(VALUE(MID(BA236,4,1)), TxtPanelShape!$V$2:$W$50,2,0),"")</f>
        <v/>
      </c>
      <c r="BF236" s="79" t="str">
        <f t="shared" si="50"/>
        <v/>
      </c>
      <c r="BG236" s="71"/>
      <c r="BH236" s="79" t="str">
        <f>IFERROR(VLOOKUP(BG236, TxtPanelDefinition!$A$2:$B$50, 2, 0),"")</f>
        <v/>
      </c>
      <c r="BI236" s="71"/>
      <c r="BJ236" s="79" t="str">
        <f>IFERROR(VLOOKUP(BI236, TxtPanelDefinition!$A$2:$B$50, 2, 0),"")</f>
        <v/>
      </c>
      <c r="BK236" s="71"/>
      <c r="BL236" s="79" t="str">
        <f>IFERROR(VLOOKUP(BK236, InscrTechniques!$A$2:$B$50, 2, 0),"")</f>
        <v/>
      </c>
      <c r="BM236" s="71"/>
      <c r="BN236" s="79" t="str">
        <f>IFERROR(VLOOKUP(BM236, InscrTechniques!$A$2:$B$50, 2, 0),"")</f>
        <v/>
      </c>
      <c r="BO236" s="71"/>
      <c r="BP236" s="79" t="str">
        <f>IFERROR(VLOOKUP(BO236, InscrTechniques!$A$2:$B$50, 2, 0),"")</f>
        <v/>
      </c>
      <c r="BQ236" s="71"/>
      <c r="BR236" s="79" t="str">
        <f>IFERROR(VLOOKUP(BQ236, InscrTechniques!$A$2:$B$50, 2, 0),"")</f>
        <v/>
      </c>
      <c r="BS236" s="71"/>
      <c r="BT236" s="79" t="str">
        <f>IFERROR(VLOOKUP(BS236, InscrTechniques!$A$2:$B$50, 2, 0),"")</f>
        <v/>
      </c>
      <c r="BU236" s="71"/>
      <c r="BV236" s="79" t="str">
        <f>IFERROR(VLOOKUP(BU236, InscrTechniques!$A$2:$B$50, 2, 0),"")</f>
        <v/>
      </c>
      <c r="BW236" s="125"/>
      <c r="BX236" s="79" t="str">
        <f>IFERROR(VLOOKUP(BW236, InscrTechniques!$A$2:$B$50, 2, 0),"")</f>
        <v/>
      </c>
      <c r="BY236" s="125"/>
      <c r="BZ236" s="79" t="str">
        <f>IFERROR(VLOOKUP(BY236, InscrTechniques!$A$2:$B$50, 2, 0),"")</f>
        <v/>
      </c>
      <c r="CA236" s="74"/>
      <c r="CB236" s="114" t="str">
        <f>IFERROR(VLOOKUP(CA236, LetterStyle!$A$2:$B$50, 2, 0),"")</f>
        <v/>
      </c>
      <c r="CC236" s="74"/>
      <c r="CD236" s="114" t="str">
        <f>IFERROR(VLOOKUP(CC236, LetterStyle!$A$2:$B$50, 2, 0),"")</f>
        <v/>
      </c>
      <c r="CE236" s="74"/>
      <c r="CF236" s="114" t="str">
        <f>IFERROR(VLOOKUP(CE236, LetterStyle!$A$2:$B$50, 2, 0),"")</f>
        <v/>
      </c>
      <c r="CG236" s="74"/>
      <c r="CH236" s="79" t="str">
        <f>IFERROR(VLOOKUP(CG236, LetterStyle!$A$2:$B$50, 2, 0),"")</f>
        <v/>
      </c>
      <c r="CI236" s="71"/>
      <c r="CJ236" s="79" t="str">
        <f>IFERROR(VLOOKUP(CI236, DecMotifs!$A$1:$B$306, 2, 0),"")</f>
        <v/>
      </c>
      <c r="CK236" s="71"/>
      <c r="CL236" s="79" t="str">
        <f>IFERROR(VLOOKUP(CK236, DecMotifs!$A$1:$B$306, 2, 0),"")</f>
        <v/>
      </c>
      <c r="CM236" s="71"/>
      <c r="CN236" s="79" t="str">
        <f>IFERROR(VLOOKUP(CM236, DecMotifs!$A$1:$B$306, 2, 0),"")</f>
        <v/>
      </c>
      <c r="CO236" s="71"/>
      <c r="CP236" s="79" t="str">
        <f>IFERROR(VLOOKUP(CO236, MarginalDec!$A$2:$B$253, 2, 0),"")</f>
        <v/>
      </c>
      <c r="CQ236" s="71"/>
      <c r="CR236" s="79" t="str">
        <f>IFERROR(VLOOKUP(CQ236, MarginalDec!$A$2:$B$253, 2, 0),"")</f>
        <v/>
      </c>
      <c r="CS236" s="71"/>
      <c r="CT236" s="79" t="str">
        <f>IFERROR(VLOOKUP(CS236, MarginalDec!$A$2:$B$253, 2, 0),"")</f>
        <v/>
      </c>
      <c r="CU236" s="71"/>
      <c r="CV236" s="79" t="str">
        <f>IF(ISBLANK(CU236),"", IFERROR(VLOOKUP(CU236, Tooling!$A$2:$B$252, 2, 0),""))</f>
        <v/>
      </c>
      <c r="CW236" s="71"/>
      <c r="CX236" s="79" t="str">
        <f>IF(ISBLANK(CW236),"", IFERROR(VLOOKUP(CW236, Tooling!$A$2:$B$252, 2, 0),""))</f>
        <v/>
      </c>
      <c r="CY236" s="71"/>
      <c r="CZ236" s="79" t="str">
        <f>IF(ISBLANK(CY236),"", IFERROR(VLOOKUP(CY236, Repairs!$A$2:$B$252, 2, 0),""))</f>
        <v/>
      </c>
      <c r="DA236" s="77"/>
      <c r="DB236" s="71"/>
      <c r="DC236" s="79" t="str">
        <f>IFERROR(VLOOKUP(DB236, DatingReason!$A$2:$B$252, 2, 0),"")</f>
        <v/>
      </c>
      <c r="DD236" s="123" t="str">
        <f t="shared" si="51"/>
        <v/>
      </c>
      <c r="DF236" s="119" t="str">
        <f t="array" ref="DF236">IF(AND($B236&lt;&gt;"", $DE236&lt;&gt;"", $DE236&lt;&gt;"No"),MAX(IF($B236=PEOPLE!$B$4:$B$1000, PEOPLE!$Q$4:$Q$1000,""))+100,"")</f>
        <v/>
      </c>
      <c r="DG236" s="68"/>
      <c r="DH236" s="76">
        <f>COUNTIF(PEOPLE!B:B, MEMORIALS!B236)</f>
        <v>0</v>
      </c>
      <c r="DI236" s="82"/>
      <c r="DJ236" s="82"/>
      <c r="DK236" s="82"/>
      <c r="DL236" s="68"/>
      <c r="DM236" s="68"/>
      <c r="DN236" s="68"/>
      <c r="DO236" s="68"/>
      <c r="DP236" s="68"/>
    </row>
    <row r="237" spans="1:120" ht="15" customHeight="1" x14ac:dyDescent="0.25">
      <c r="A237" s="68"/>
      <c r="B237" s="69"/>
      <c r="C237" s="68"/>
      <c r="D237" s="68"/>
      <c r="E237" s="70" t="str">
        <f>IF(D237="","",VLOOKUP(D237,Denomination!$A$2:$B$50, 2, 0))</f>
        <v/>
      </c>
      <c r="F237" s="68"/>
      <c r="G237" s="71"/>
      <c r="H237" s="70" t="str">
        <f>IF(G237="","",VLOOKUP(G237,MCondition!$A$2:$B$50, 2, 0))</f>
        <v/>
      </c>
      <c r="I237" s="72"/>
      <c r="J237" s="71"/>
      <c r="K237" s="70" t="str">
        <f>IF(J237="","",VLOOKUP(J237,ICondition!$A$2:$B$50, 2, 0))</f>
        <v/>
      </c>
      <c r="L237" s="73"/>
      <c r="M237" s="73"/>
      <c r="N237" s="73"/>
      <c r="O237" s="73"/>
      <c r="P237" s="73"/>
      <c r="Q237" s="73"/>
      <c r="R237" s="78"/>
      <c r="S237" s="79" t="str">
        <f>IFERROR(VLOOKUP(R237,Material!$A$2:$B$59, 2, 0),"")</f>
        <v/>
      </c>
      <c r="T237" s="71"/>
      <c r="U237" s="79" t="str">
        <f>IFERROR(VLOOKUP(T237,Material!$A$2:$B$59, 2, 0),"")</f>
        <v/>
      </c>
      <c r="V237" s="71"/>
      <c r="W237" s="79" t="str">
        <f>IFERROR(VLOOKUP(V237,Material!$A$2:$B$59, 2, 0),"")</f>
        <v/>
      </c>
      <c r="X237" s="71"/>
      <c r="Y237" s="79" t="str">
        <f>IFERROR(VLOOKUP(X237,Material!$A$2:$B$59, 2, 0),"")</f>
        <v/>
      </c>
      <c r="Z237" s="71"/>
      <c r="AA237" s="79" t="str">
        <f>IFERROR(VLOOKUP(Z237,Material!$A$2:$B$59, 2, 0),"")</f>
        <v/>
      </c>
      <c r="AB237" s="74"/>
      <c r="AC237" s="75" t="e">
        <f t="shared" si="40"/>
        <v>#VALUE!</v>
      </c>
      <c r="AD237" s="75" t="e">
        <f t="shared" si="41"/>
        <v>#VALUE!</v>
      </c>
      <c r="AE237" s="75" t="e">
        <f t="shared" si="43"/>
        <v>#VALUE!</v>
      </c>
      <c r="AF237" s="75" t="e">
        <f t="shared" si="42"/>
        <v>#VALUE!</v>
      </c>
      <c r="AG237" s="75" t="e">
        <f t="shared" si="44"/>
        <v>#VALUE!</v>
      </c>
      <c r="AH237" s="75" t="e">
        <f t="shared" si="45"/>
        <v>#VALUE!</v>
      </c>
      <c r="AI237" s="75" t="e">
        <f t="shared" si="46"/>
        <v>#VALUE!</v>
      </c>
      <c r="AJ237" s="80" t="e">
        <f t="shared" si="47"/>
        <v>#VALUE!</v>
      </c>
      <c r="AK237" s="79" t="str">
        <f>(IFERROR(VLOOKUP(AB237,Categories!$A$2:$B$20,2,1),""))</f>
        <v/>
      </c>
      <c r="AL237" s="79" t="str">
        <f ca="1">IFERROR(VLOOKUP((HLOOKUP((VLOOKUP($AB237,Categories!$A$2:$F$20,3,1)), $AB$3:$AJ237, (ROW()-ROW($AB$3)+1), 0)), INDIRECT(VLOOKUP($AB237,Categories!$A$2:$F$20,6,1)),2,0),AK237)</f>
        <v/>
      </c>
      <c r="AM237" s="79" t="str">
        <f ca="1">IFERROR(VLOOKUP((HLOOKUP((VLOOKUP($AB237,Categories!$A$2:$F$20,4,1)),$AB$3:$AJ237,(ROW()-ROW($AB$3)+1),0)),INDIRECT(VLOOKUP($AB237,Categories!$A$2:$H$20,7,1)),2,0),"")</f>
        <v/>
      </c>
      <c r="AN237" s="79" t="str">
        <f ca="1">IFERROR(VLOOKUP((HLOOKUP((VLOOKUP($AB237,Categories!$A$2:$F$20,5,1)), $AB$3:$AJ237, (ROW()-ROW($AB$3)+1), 0)), INDIRECT(VLOOKUP($AB237,Categories!$A$2:$H$20,8,1)),2,0),"")</f>
        <v/>
      </c>
      <c r="AO237" s="79" t="str">
        <f t="shared" ca="1" si="48"/>
        <v/>
      </c>
      <c r="AP237" s="81"/>
      <c r="AQ237" s="70" t="str">
        <f>IFERROR(VLOOKUP(VALUE(MID(AP237,1,1)),AdditionalElements!$A$2:$B$50,2,0),"")</f>
        <v/>
      </c>
      <c r="AR237" s="70" t="str">
        <f>IFERROR(VLOOKUP(VALUE(MID(AP237,2,1)),AdditionalElements!$H$2:$I$50,2,0),"")</f>
        <v/>
      </c>
      <c r="AS237" s="70" t="str">
        <f>IFERROR(VLOOKUP(VALUE(MID(AP237,3,1)),AdditionalElements!$O$2:$P$50,2,0),"")</f>
        <v/>
      </c>
      <c r="AT237" s="70" t="str">
        <f>IFERROR(VLOOKUP(VALUE(MID(AP237,4,1)),AdditionalElements!$V$2:$W$50,2,0),"")</f>
        <v/>
      </c>
      <c r="AU237" s="71"/>
      <c r="AV237" s="79" t="str">
        <f>IFERROR(IF(VALUE(MID(AU237,1,1))=1, VLOOKUP(VALUE(MID(AU237,1,1)), TxtPanelShape!$A$2:$C$50, 3, 0), (IF(VALUE(MID(AU237,1,1))&gt;=7, VLOOKUP(VALUE(MID(AU237,1,1)), TxtPanelShape!$A$2:$C$50, 3, 0),VLOOKUP(VALUE(MID(AU237,1,2)),TxtPanelShape!$A$2:$C$50,3,0)))), "")</f>
        <v/>
      </c>
      <c r="AW237" s="79" t="str">
        <f>IFERROR(IF(VALUE(MID(AU237,1,1))=1, ", "&amp;VLOOKUP(VALUE(MID(AU237,2,1)), TxtPanelShape!$H$2:$I$50, 2, 0), IF(VALUE(MID(AU237,1,1))&gt;=7, ", "&amp;VLOOKUP(VALUE(MID(AU237,2,1)), TxtPanelShape!$H$2:$I$50, 2, 0),"")), "")</f>
        <v/>
      </c>
      <c r="AX237" s="79" t="str">
        <f>IFERROR(IF(VALUE(MID(AU237,1,1))=1, ", "&amp;VLOOKUP(VALUE(MID(AU237,3,1)), TxtPanelShape!$O$2:$P$50, 2, 0), IF(VALUE(MID(AU237,1,1))&gt;=7, ", "&amp;VLOOKUP(VALUE(MID(AU237,3,1)), TxtPanelShape!$O$2:$P$50, 2, 0),"")),"")</f>
        <v/>
      </c>
      <c r="AY237" s="79" t="str">
        <f>IFERROR("; "&amp;VLOOKUP(VALUE(MID(AU237,4,1)), TxtPanelShape!$V$2:$W$50,2,0),"")</f>
        <v/>
      </c>
      <c r="AZ237" s="79" t="str">
        <f t="shared" si="49"/>
        <v/>
      </c>
      <c r="BA237" s="71"/>
      <c r="BB237" s="79" t="str">
        <f>IFERROR(IF(VALUE(MID(BA237,1,1))=1, VLOOKUP(VALUE(MID(BA237,1,1)), TxtPanelShape!$A$2:$C$50, 3, 0), (IF(VALUE(MID(BA237,1,1))&gt;=7, VLOOKUP(VALUE(MID(BA237,1,1)), TxtPanelShape!$A$2:$C$50, 3, 0),VLOOKUP(VALUE(MID(BA237,1,2)),TxtPanelShape!$A$2:$C$50,3,0)))), "")</f>
        <v/>
      </c>
      <c r="BC237" s="79" t="str">
        <f>IFERROR(IF(VALUE(MID(BA237,1,1))=1, ", "&amp;VLOOKUP(VALUE(MID(BA237,2,1)), TxtPanelShape!$H$2:$I$50, 2, 0), IF(VALUE(MID(BA237,1,1))&gt;=7, ", "&amp;VLOOKUP(VALUE(MID(BA237,2,1)), TxtPanelShape!$H$2:$I$50, 2, 0),"")), "")</f>
        <v/>
      </c>
      <c r="BD237" s="79" t="str">
        <f>IFERROR(IF(VALUE(MID(BA237,1,1))=1, ", "&amp;VLOOKUP(VALUE(MID(BA237,3,1)), TxtPanelShape!$O$2:$P$50, 2, 0), IF(VALUE(MID(BA237,1,1))&gt;=7, ", "&amp;VLOOKUP(VALUE(MID(BA237,3,1)), TxtPanelShape!$O$2:$P$50, 2, 0),"")),"")</f>
        <v/>
      </c>
      <c r="BE237" s="79" t="str">
        <f>IFERROR("; "&amp;VLOOKUP(VALUE(MID(BA237,4,1)), TxtPanelShape!$V$2:$W$50,2,0),"")</f>
        <v/>
      </c>
      <c r="BF237" s="79" t="str">
        <f t="shared" si="50"/>
        <v/>
      </c>
      <c r="BG237" s="71"/>
      <c r="BH237" s="79" t="str">
        <f>IFERROR(VLOOKUP(BG237, TxtPanelDefinition!$A$2:$B$50, 2, 0),"")</f>
        <v/>
      </c>
      <c r="BI237" s="71"/>
      <c r="BJ237" s="79" t="str">
        <f>IFERROR(VLOOKUP(BI237, TxtPanelDefinition!$A$2:$B$50, 2, 0),"")</f>
        <v/>
      </c>
      <c r="BK237" s="71"/>
      <c r="BL237" s="79" t="str">
        <f>IFERROR(VLOOKUP(BK237, InscrTechniques!$A$2:$B$50, 2, 0),"")</f>
        <v/>
      </c>
      <c r="BM237" s="71"/>
      <c r="BN237" s="79" t="str">
        <f>IFERROR(VLOOKUP(BM237, InscrTechniques!$A$2:$B$50, 2, 0),"")</f>
        <v/>
      </c>
      <c r="BO237" s="71"/>
      <c r="BP237" s="79" t="str">
        <f>IFERROR(VLOOKUP(BO237, InscrTechniques!$A$2:$B$50, 2, 0),"")</f>
        <v/>
      </c>
      <c r="BQ237" s="71"/>
      <c r="BR237" s="79" t="str">
        <f>IFERROR(VLOOKUP(BQ237, InscrTechniques!$A$2:$B$50, 2, 0),"")</f>
        <v/>
      </c>
      <c r="BS237" s="71"/>
      <c r="BT237" s="79" t="str">
        <f>IFERROR(VLOOKUP(BS237, InscrTechniques!$A$2:$B$50, 2, 0),"")</f>
        <v/>
      </c>
      <c r="BU237" s="71"/>
      <c r="BV237" s="79" t="str">
        <f>IFERROR(VLOOKUP(BU237, InscrTechniques!$A$2:$B$50, 2, 0),"")</f>
        <v/>
      </c>
      <c r="BW237" s="125"/>
      <c r="BX237" s="79" t="str">
        <f>IFERROR(VLOOKUP(BW237, InscrTechniques!$A$2:$B$50, 2, 0),"")</f>
        <v/>
      </c>
      <c r="BY237" s="125"/>
      <c r="BZ237" s="79" t="str">
        <f>IFERROR(VLOOKUP(BY237, InscrTechniques!$A$2:$B$50, 2, 0),"")</f>
        <v/>
      </c>
      <c r="CA237" s="74"/>
      <c r="CB237" s="114" t="str">
        <f>IFERROR(VLOOKUP(CA237, LetterStyle!$A$2:$B$50, 2, 0),"")</f>
        <v/>
      </c>
      <c r="CC237" s="74"/>
      <c r="CD237" s="114" t="str">
        <f>IFERROR(VLOOKUP(CC237, LetterStyle!$A$2:$B$50, 2, 0),"")</f>
        <v/>
      </c>
      <c r="CE237" s="74"/>
      <c r="CF237" s="114" t="str">
        <f>IFERROR(VLOOKUP(CE237, LetterStyle!$A$2:$B$50, 2, 0),"")</f>
        <v/>
      </c>
      <c r="CG237" s="74"/>
      <c r="CH237" s="79" t="str">
        <f>IFERROR(VLOOKUP(CG237, LetterStyle!$A$2:$B$50, 2, 0),"")</f>
        <v/>
      </c>
      <c r="CI237" s="71"/>
      <c r="CJ237" s="79" t="str">
        <f>IFERROR(VLOOKUP(CI237, DecMotifs!$A$1:$B$306, 2, 0),"")</f>
        <v/>
      </c>
      <c r="CK237" s="71"/>
      <c r="CL237" s="79" t="str">
        <f>IFERROR(VLOOKUP(CK237, DecMotifs!$A$1:$B$306, 2, 0),"")</f>
        <v/>
      </c>
      <c r="CM237" s="71"/>
      <c r="CN237" s="79" t="str">
        <f>IFERROR(VLOOKUP(CM237, DecMotifs!$A$1:$B$306, 2, 0),"")</f>
        <v/>
      </c>
      <c r="CO237" s="71"/>
      <c r="CP237" s="79" t="str">
        <f>IFERROR(VLOOKUP(CO237, MarginalDec!$A$2:$B$253, 2, 0),"")</f>
        <v/>
      </c>
      <c r="CQ237" s="71"/>
      <c r="CR237" s="79" t="str">
        <f>IFERROR(VLOOKUP(CQ237, MarginalDec!$A$2:$B$253, 2, 0),"")</f>
        <v/>
      </c>
      <c r="CS237" s="71"/>
      <c r="CT237" s="79" t="str">
        <f>IFERROR(VLOOKUP(CS237, MarginalDec!$A$2:$B$253, 2, 0),"")</f>
        <v/>
      </c>
      <c r="CU237" s="71"/>
      <c r="CV237" s="79" t="str">
        <f>IF(ISBLANK(CU237),"", IFERROR(VLOOKUP(CU237, Tooling!$A$2:$B$252, 2, 0),""))</f>
        <v/>
      </c>
      <c r="CW237" s="71"/>
      <c r="CX237" s="79" t="str">
        <f>IF(ISBLANK(CW237),"", IFERROR(VLOOKUP(CW237, Tooling!$A$2:$B$252, 2, 0),""))</f>
        <v/>
      </c>
      <c r="CY237" s="71"/>
      <c r="CZ237" s="79" t="str">
        <f>IF(ISBLANK(CY237),"", IFERROR(VLOOKUP(CY237, Repairs!$A$2:$B$252, 2, 0),""))</f>
        <v/>
      </c>
      <c r="DA237" s="77"/>
      <c r="DB237" s="71"/>
      <c r="DC237" s="79" t="str">
        <f>IFERROR(VLOOKUP(DB237, DatingReason!$A$2:$B$252, 2, 0),"")</f>
        <v/>
      </c>
      <c r="DD237" s="123" t="str">
        <f t="shared" si="51"/>
        <v/>
      </c>
      <c r="DF237" s="119" t="str">
        <f t="array" ref="DF237">IF(AND($B237&lt;&gt;"", $DE237&lt;&gt;"", $DE237&lt;&gt;"No"),MAX(IF($B237=PEOPLE!$B$4:$B$1000, PEOPLE!$Q$4:$Q$1000,""))+100,"")</f>
        <v/>
      </c>
      <c r="DG237" s="68"/>
      <c r="DH237" s="76">
        <f>COUNTIF(PEOPLE!B:B, MEMORIALS!B237)</f>
        <v>0</v>
      </c>
      <c r="DI237" s="82"/>
      <c r="DJ237" s="82"/>
      <c r="DK237" s="82"/>
      <c r="DL237" s="68"/>
      <c r="DM237" s="68"/>
      <c r="DN237" s="68"/>
      <c r="DO237" s="68"/>
      <c r="DP237" s="68"/>
    </row>
    <row r="238" spans="1:120" ht="15" customHeight="1" x14ac:dyDescent="0.25">
      <c r="A238" s="68"/>
      <c r="B238" s="69"/>
      <c r="C238" s="68"/>
      <c r="D238" s="68"/>
      <c r="E238" s="70" t="str">
        <f>IF(D238="","",VLOOKUP(D238,Denomination!$A$2:$B$50, 2, 0))</f>
        <v/>
      </c>
      <c r="F238" s="68"/>
      <c r="G238" s="71"/>
      <c r="H238" s="70" t="str">
        <f>IF(G238="","",VLOOKUP(G238,MCondition!$A$2:$B$50, 2, 0))</f>
        <v/>
      </c>
      <c r="I238" s="72"/>
      <c r="J238" s="71"/>
      <c r="K238" s="70" t="str">
        <f>IF(J238="","",VLOOKUP(J238,ICondition!$A$2:$B$50, 2, 0))</f>
        <v/>
      </c>
      <c r="L238" s="73"/>
      <c r="M238" s="73"/>
      <c r="N238" s="73"/>
      <c r="O238" s="73"/>
      <c r="P238" s="73"/>
      <c r="Q238" s="73"/>
      <c r="R238" s="78"/>
      <c r="S238" s="79" t="str">
        <f>IFERROR(VLOOKUP(R238,Material!$A$2:$B$59, 2, 0),"")</f>
        <v/>
      </c>
      <c r="T238" s="71"/>
      <c r="U238" s="79" t="str">
        <f>IFERROR(VLOOKUP(T238,Material!$A$2:$B$59, 2, 0),"")</f>
        <v/>
      </c>
      <c r="V238" s="71"/>
      <c r="W238" s="79" t="str">
        <f>IFERROR(VLOOKUP(V238,Material!$A$2:$B$59, 2, 0),"")</f>
        <v/>
      </c>
      <c r="X238" s="71"/>
      <c r="Y238" s="79" t="str">
        <f>IFERROR(VLOOKUP(X238,Material!$A$2:$B$59, 2, 0),"")</f>
        <v/>
      </c>
      <c r="Z238" s="71"/>
      <c r="AA238" s="79" t="str">
        <f>IFERROR(VLOOKUP(Z238,Material!$A$2:$B$59, 2, 0),"")</f>
        <v/>
      </c>
      <c r="AB238" s="74"/>
      <c r="AC238" s="75" t="e">
        <f t="shared" si="40"/>
        <v>#VALUE!</v>
      </c>
      <c r="AD238" s="75" t="e">
        <f t="shared" si="41"/>
        <v>#VALUE!</v>
      </c>
      <c r="AE238" s="75" t="e">
        <f t="shared" si="43"/>
        <v>#VALUE!</v>
      </c>
      <c r="AF238" s="75" t="e">
        <f t="shared" si="42"/>
        <v>#VALUE!</v>
      </c>
      <c r="AG238" s="75" t="e">
        <f t="shared" si="44"/>
        <v>#VALUE!</v>
      </c>
      <c r="AH238" s="75" t="e">
        <f t="shared" si="45"/>
        <v>#VALUE!</v>
      </c>
      <c r="AI238" s="75" t="e">
        <f t="shared" si="46"/>
        <v>#VALUE!</v>
      </c>
      <c r="AJ238" s="80" t="e">
        <f t="shared" si="47"/>
        <v>#VALUE!</v>
      </c>
      <c r="AK238" s="79" t="str">
        <f>(IFERROR(VLOOKUP(AB238,Categories!$A$2:$B$20,2,1),""))</f>
        <v/>
      </c>
      <c r="AL238" s="79" t="str">
        <f ca="1">IFERROR(VLOOKUP((HLOOKUP((VLOOKUP($AB238,Categories!$A$2:$F$20,3,1)), $AB$3:$AJ238, (ROW()-ROW($AB$3)+1), 0)), INDIRECT(VLOOKUP($AB238,Categories!$A$2:$F$20,6,1)),2,0),AK238)</f>
        <v/>
      </c>
      <c r="AM238" s="79" t="str">
        <f ca="1">IFERROR(VLOOKUP((HLOOKUP((VLOOKUP($AB238,Categories!$A$2:$F$20,4,1)),$AB$3:$AJ238,(ROW()-ROW($AB$3)+1),0)),INDIRECT(VLOOKUP($AB238,Categories!$A$2:$H$20,7,1)),2,0),"")</f>
        <v/>
      </c>
      <c r="AN238" s="79" t="str">
        <f ca="1">IFERROR(VLOOKUP((HLOOKUP((VLOOKUP($AB238,Categories!$A$2:$F$20,5,1)), $AB$3:$AJ238, (ROW()-ROW($AB$3)+1), 0)), INDIRECT(VLOOKUP($AB238,Categories!$A$2:$H$20,8,1)),2,0),"")</f>
        <v/>
      </c>
      <c r="AO238" s="79" t="str">
        <f t="shared" ca="1" si="48"/>
        <v/>
      </c>
      <c r="AP238" s="81"/>
      <c r="AQ238" s="70" t="str">
        <f>IFERROR(VLOOKUP(VALUE(MID(AP238,1,1)),AdditionalElements!$A$2:$B$50,2,0),"")</f>
        <v/>
      </c>
      <c r="AR238" s="70" t="str">
        <f>IFERROR(VLOOKUP(VALUE(MID(AP238,2,1)),AdditionalElements!$H$2:$I$50,2,0),"")</f>
        <v/>
      </c>
      <c r="AS238" s="70" t="str">
        <f>IFERROR(VLOOKUP(VALUE(MID(AP238,3,1)),AdditionalElements!$O$2:$P$50,2,0),"")</f>
        <v/>
      </c>
      <c r="AT238" s="70" t="str">
        <f>IFERROR(VLOOKUP(VALUE(MID(AP238,4,1)),AdditionalElements!$V$2:$W$50,2,0),"")</f>
        <v/>
      </c>
      <c r="AU238" s="71"/>
      <c r="AV238" s="79" t="str">
        <f>IFERROR(IF(VALUE(MID(AU238,1,1))=1, VLOOKUP(VALUE(MID(AU238,1,1)), TxtPanelShape!$A$2:$C$50, 3, 0), (IF(VALUE(MID(AU238,1,1))&gt;=7, VLOOKUP(VALUE(MID(AU238,1,1)), TxtPanelShape!$A$2:$C$50, 3, 0),VLOOKUP(VALUE(MID(AU238,1,2)),TxtPanelShape!$A$2:$C$50,3,0)))), "")</f>
        <v/>
      </c>
      <c r="AW238" s="79" t="str">
        <f>IFERROR(IF(VALUE(MID(AU238,1,1))=1, ", "&amp;VLOOKUP(VALUE(MID(AU238,2,1)), TxtPanelShape!$H$2:$I$50, 2, 0), IF(VALUE(MID(AU238,1,1))&gt;=7, ", "&amp;VLOOKUP(VALUE(MID(AU238,2,1)), TxtPanelShape!$H$2:$I$50, 2, 0),"")), "")</f>
        <v/>
      </c>
      <c r="AX238" s="79" t="str">
        <f>IFERROR(IF(VALUE(MID(AU238,1,1))=1, ", "&amp;VLOOKUP(VALUE(MID(AU238,3,1)), TxtPanelShape!$O$2:$P$50, 2, 0), IF(VALUE(MID(AU238,1,1))&gt;=7, ", "&amp;VLOOKUP(VALUE(MID(AU238,3,1)), TxtPanelShape!$O$2:$P$50, 2, 0),"")),"")</f>
        <v/>
      </c>
      <c r="AY238" s="79" t="str">
        <f>IFERROR("; "&amp;VLOOKUP(VALUE(MID(AU238,4,1)), TxtPanelShape!$V$2:$W$50,2,0),"")</f>
        <v/>
      </c>
      <c r="AZ238" s="79" t="str">
        <f t="shared" si="49"/>
        <v/>
      </c>
      <c r="BA238" s="71"/>
      <c r="BB238" s="79" t="str">
        <f>IFERROR(IF(VALUE(MID(BA238,1,1))=1, VLOOKUP(VALUE(MID(BA238,1,1)), TxtPanelShape!$A$2:$C$50, 3, 0), (IF(VALUE(MID(BA238,1,1))&gt;=7, VLOOKUP(VALUE(MID(BA238,1,1)), TxtPanelShape!$A$2:$C$50, 3, 0),VLOOKUP(VALUE(MID(BA238,1,2)),TxtPanelShape!$A$2:$C$50,3,0)))), "")</f>
        <v/>
      </c>
      <c r="BC238" s="79" t="str">
        <f>IFERROR(IF(VALUE(MID(BA238,1,1))=1, ", "&amp;VLOOKUP(VALUE(MID(BA238,2,1)), TxtPanelShape!$H$2:$I$50, 2, 0), IF(VALUE(MID(BA238,1,1))&gt;=7, ", "&amp;VLOOKUP(VALUE(MID(BA238,2,1)), TxtPanelShape!$H$2:$I$50, 2, 0),"")), "")</f>
        <v/>
      </c>
      <c r="BD238" s="79" t="str">
        <f>IFERROR(IF(VALUE(MID(BA238,1,1))=1, ", "&amp;VLOOKUP(VALUE(MID(BA238,3,1)), TxtPanelShape!$O$2:$P$50, 2, 0), IF(VALUE(MID(BA238,1,1))&gt;=7, ", "&amp;VLOOKUP(VALUE(MID(BA238,3,1)), TxtPanelShape!$O$2:$P$50, 2, 0),"")),"")</f>
        <v/>
      </c>
      <c r="BE238" s="79" t="str">
        <f>IFERROR("; "&amp;VLOOKUP(VALUE(MID(BA238,4,1)), TxtPanelShape!$V$2:$W$50,2,0),"")</f>
        <v/>
      </c>
      <c r="BF238" s="79" t="str">
        <f t="shared" si="50"/>
        <v/>
      </c>
      <c r="BG238" s="71"/>
      <c r="BH238" s="79" t="str">
        <f>IFERROR(VLOOKUP(BG238, TxtPanelDefinition!$A$2:$B$50, 2, 0),"")</f>
        <v/>
      </c>
      <c r="BI238" s="71"/>
      <c r="BJ238" s="79" t="str">
        <f>IFERROR(VLOOKUP(BI238, TxtPanelDefinition!$A$2:$B$50, 2, 0),"")</f>
        <v/>
      </c>
      <c r="BK238" s="71"/>
      <c r="BL238" s="79" t="str">
        <f>IFERROR(VLOOKUP(BK238, InscrTechniques!$A$2:$B$50, 2, 0),"")</f>
        <v/>
      </c>
      <c r="BM238" s="71"/>
      <c r="BN238" s="79" t="str">
        <f>IFERROR(VLOOKUP(BM238, InscrTechniques!$A$2:$B$50, 2, 0),"")</f>
        <v/>
      </c>
      <c r="BO238" s="71"/>
      <c r="BP238" s="79" t="str">
        <f>IFERROR(VLOOKUP(BO238, InscrTechniques!$A$2:$B$50, 2, 0),"")</f>
        <v/>
      </c>
      <c r="BQ238" s="71"/>
      <c r="BR238" s="79" t="str">
        <f>IFERROR(VLOOKUP(BQ238, InscrTechniques!$A$2:$B$50, 2, 0),"")</f>
        <v/>
      </c>
      <c r="BS238" s="71"/>
      <c r="BT238" s="79" t="str">
        <f>IFERROR(VLOOKUP(BS238, InscrTechniques!$A$2:$B$50, 2, 0),"")</f>
        <v/>
      </c>
      <c r="BU238" s="71"/>
      <c r="BV238" s="79" t="str">
        <f>IFERROR(VLOOKUP(BU238, InscrTechniques!$A$2:$B$50, 2, 0),"")</f>
        <v/>
      </c>
      <c r="BW238" s="125"/>
      <c r="BX238" s="79" t="str">
        <f>IFERROR(VLOOKUP(BW238, InscrTechniques!$A$2:$B$50, 2, 0),"")</f>
        <v/>
      </c>
      <c r="BY238" s="125"/>
      <c r="BZ238" s="79" t="str">
        <f>IFERROR(VLOOKUP(BY238, InscrTechniques!$A$2:$B$50, 2, 0),"")</f>
        <v/>
      </c>
      <c r="CA238" s="74"/>
      <c r="CB238" s="114" t="str">
        <f>IFERROR(VLOOKUP(CA238, LetterStyle!$A$2:$B$50, 2, 0),"")</f>
        <v/>
      </c>
      <c r="CC238" s="74"/>
      <c r="CD238" s="114" t="str">
        <f>IFERROR(VLOOKUP(CC238, LetterStyle!$A$2:$B$50, 2, 0),"")</f>
        <v/>
      </c>
      <c r="CE238" s="74"/>
      <c r="CF238" s="114" t="str">
        <f>IFERROR(VLOOKUP(CE238, LetterStyle!$A$2:$B$50, 2, 0),"")</f>
        <v/>
      </c>
      <c r="CG238" s="74"/>
      <c r="CH238" s="79" t="str">
        <f>IFERROR(VLOOKUP(CG238, LetterStyle!$A$2:$B$50, 2, 0),"")</f>
        <v/>
      </c>
      <c r="CI238" s="71"/>
      <c r="CJ238" s="79" t="str">
        <f>IFERROR(VLOOKUP(CI238, DecMotifs!$A$1:$B$306, 2, 0),"")</f>
        <v/>
      </c>
      <c r="CK238" s="71"/>
      <c r="CL238" s="79" t="str">
        <f>IFERROR(VLOOKUP(CK238, DecMotifs!$A$1:$B$306, 2, 0),"")</f>
        <v/>
      </c>
      <c r="CM238" s="71"/>
      <c r="CN238" s="79" t="str">
        <f>IFERROR(VLOOKUP(CM238, DecMotifs!$A$1:$B$306, 2, 0),"")</f>
        <v/>
      </c>
      <c r="CO238" s="71"/>
      <c r="CP238" s="79" t="str">
        <f>IFERROR(VLOOKUP(CO238, MarginalDec!$A$2:$B$253, 2, 0),"")</f>
        <v/>
      </c>
      <c r="CQ238" s="71"/>
      <c r="CR238" s="79" t="str">
        <f>IFERROR(VLOOKUP(CQ238, MarginalDec!$A$2:$B$253, 2, 0),"")</f>
        <v/>
      </c>
      <c r="CS238" s="71"/>
      <c r="CT238" s="79" t="str">
        <f>IFERROR(VLOOKUP(CS238, MarginalDec!$A$2:$B$253, 2, 0),"")</f>
        <v/>
      </c>
      <c r="CU238" s="71"/>
      <c r="CV238" s="79" t="str">
        <f>IF(ISBLANK(CU238),"", IFERROR(VLOOKUP(CU238, Tooling!$A$2:$B$252, 2, 0),""))</f>
        <v/>
      </c>
      <c r="CW238" s="71"/>
      <c r="CX238" s="79" t="str">
        <f>IF(ISBLANK(CW238),"", IFERROR(VLOOKUP(CW238, Tooling!$A$2:$B$252, 2, 0),""))</f>
        <v/>
      </c>
      <c r="CY238" s="71"/>
      <c r="CZ238" s="79" t="str">
        <f>IF(ISBLANK(CY238),"", IFERROR(VLOOKUP(CY238, Repairs!$A$2:$B$252, 2, 0),""))</f>
        <v/>
      </c>
      <c r="DA238" s="77"/>
      <c r="DB238" s="71"/>
      <c r="DC238" s="79" t="str">
        <f>IFERROR(VLOOKUP(DB238, DatingReason!$A$2:$B$252, 2, 0),"")</f>
        <v/>
      </c>
      <c r="DD238" s="123" t="str">
        <f t="shared" si="51"/>
        <v/>
      </c>
      <c r="DF238" s="119" t="str">
        <f t="array" ref="DF238">IF(AND($B238&lt;&gt;"", $DE238&lt;&gt;"", $DE238&lt;&gt;"No"),MAX(IF($B238=PEOPLE!$B$4:$B$1000, PEOPLE!$Q$4:$Q$1000,""))+100,"")</f>
        <v/>
      </c>
      <c r="DG238" s="68"/>
      <c r="DH238" s="76">
        <f>COUNTIF(PEOPLE!B:B, MEMORIALS!B238)</f>
        <v>0</v>
      </c>
      <c r="DI238" s="82"/>
      <c r="DJ238" s="82"/>
      <c r="DK238" s="82"/>
      <c r="DL238" s="68"/>
      <c r="DM238" s="68"/>
      <c r="DN238" s="68"/>
      <c r="DO238" s="68"/>
      <c r="DP238" s="68"/>
    </row>
    <row r="239" spans="1:120" ht="15" customHeight="1" x14ac:dyDescent="0.25">
      <c r="A239" s="68"/>
      <c r="B239" s="69"/>
      <c r="C239" s="68"/>
      <c r="D239" s="68"/>
      <c r="E239" s="70" t="str">
        <f>IF(D239="","",VLOOKUP(D239,Denomination!$A$2:$B$50, 2, 0))</f>
        <v/>
      </c>
      <c r="F239" s="68"/>
      <c r="G239" s="71"/>
      <c r="H239" s="70" t="str">
        <f>IF(G239="","",VLOOKUP(G239,MCondition!$A$2:$B$50, 2, 0))</f>
        <v/>
      </c>
      <c r="I239" s="72"/>
      <c r="J239" s="71"/>
      <c r="K239" s="70" t="str">
        <f>IF(J239="","",VLOOKUP(J239,ICondition!$A$2:$B$50, 2, 0))</f>
        <v/>
      </c>
      <c r="L239" s="73"/>
      <c r="M239" s="73"/>
      <c r="N239" s="73"/>
      <c r="O239" s="73"/>
      <c r="P239" s="73"/>
      <c r="Q239" s="73"/>
      <c r="R239" s="78"/>
      <c r="S239" s="79" t="str">
        <f>IFERROR(VLOOKUP(R239,Material!$A$2:$B$59, 2, 0),"")</f>
        <v/>
      </c>
      <c r="T239" s="71"/>
      <c r="U239" s="79" t="str">
        <f>IFERROR(VLOOKUP(T239,Material!$A$2:$B$59, 2, 0),"")</f>
        <v/>
      </c>
      <c r="V239" s="71"/>
      <c r="W239" s="79" t="str">
        <f>IFERROR(VLOOKUP(V239,Material!$A$2:$B$59, 2, 0),"")</f>
        <v/>
      </c>
      <c r="X239" s="71"/>
      <c r="Y239" s="79" t="str">
        <f>IFERROR(VLOOKUP(X239,Material!$A$2:$B$59, 2, 0),"")</f>
        <v/>
      </c>
      <c r="Z239" s="71"/>
      <c r="AA239" s="79" t="str">
        <f>IFERROR(VLOOKUP(Z239,Material!$A$2:$B$59, 2, 0),"")</f>
        <v/>
      </c>
      <c r="AB239" s="74"/>
      <c r="AC239" s="75" t="e">
        <f t="shared" si="40"/>
        <v>#VALUE!</v>
      </c>
      <c r="AD239" s="75" t="e">
        <f t="shared" si="41"/>
        <v>#VALUE!</v>
      </c>
      <c r="AE239" s="75" t="e">
        <f t="shared" si="43"/>
        <v>#VALUE!</v>
      </c>
      <c r="AF239" s="75" t="e">
        <f t="shared" si="42"/>
        <v>#VALUE!</v>
      </c>
      <c r="AG239" s="75" t="e">
        <f t="shared" si="44"/>
        <v>#VALUE!</v>
      </c>
      <c r="AH239" s="75" t="e">
        <f t="shared" si="45"/>
        <v>#VALUE!</v>
      </c>
      <c r="AI239" s="75" t="e">
        <f t="shared" si="46"/>
        <v>#VALUE!</v>
      </c>
      <c r="AJ239" s="80" t="e">
        <f t="shared" si="47"/>
        <v>#VALUE!</v>
      </c>
      <c r="AK239" s="79" t="str">
        <f>(IFERROR(VLOOKUP(AB239,Categories!$A$2:$B$20,2,1),""))</f>
        <v/>
      </c>
      <c r="AL239" s="79" t="str">
        <f ca="1">IFERROR(VLOOKUP((HLOOKUP((VLOOKUP($AB239,Categories!$A$2:$F$20,3,1)), $AB$3:$AJ239, (ROW()-ROW($AB$3)+1), 0)), INDIRECT(VLOOKUP($AB239,Categories!$A$2:$F$20,6,1)),2,0),AK239)</f>
        <v/>
      </c>
      <c r="AM239" s="79" t="str">
        <f ca="1">IFERROR(VLOOKUP((HLOOKUP((VLOOKUP($AB239,Categories!$A$2:$F$20,4,1)),$AB$3:$AJ239,(ROW()-ROW($AB$3)+1),0)),INDIRECT(VLOOKUP($AB239,Categories!$A$2:$H$20,7,1)),2,0),"")</f>
        <v/>
      </c>
      <c r="AN239" s="79" t="str">
        <f ca="1">IFERROR(VLOOKUP((HLOOKUP((VLOOKUP($AB239,Categories!$A$2:$F$20,5,1)), $AB$3:$AJ239, (ROW()-ROW($AB$3)+1), 0)), INDIRECT(VLOOKUP($AB239,Categories!$A$2:$H$20,8,1)),2,0),"")</f>
        <v/>
      </c>
      <c r="AO239" s="79" t="str">
        <f t="shared" ca="1" si="48"/>
        <v/>
      </c>
      <c r="AP239" s="81"/>
      <c r="AQ239" s="70" t="str">
        <f>IFERROR(VLOOKUP(VALUE(MID(AP239,1,1)),AdditionalElements!$A$2:$B$50,2,0),"")</f>
        <v/>
      </c>
      <c r="AR239" s="70" t="str">
        <f>IFERROR(VLOOKUP(VALUE(MID(AP239,2,1)),AdditionalElements!$H$2:$I$50,2,0),"")</f>
        <v/>
      </c>
      <c r="AS239" s="70" t="str">
        <f>IFERROR(VLOOKUP(VALUE(MID(AP239,3,1)),AdditionalElements!$O$2:$P$50,2,0),"")</f>
        <v/>
      </c>
      <c r="AT239" s="70" t="str">
        <f>IFERROR(VLOOKUP(VALUE(MID(AP239,4,1)),AdditionalElements!$V$2:$W$50,2,0),"")</f>
        <v/>
      </c>
      <c r="AU239" s="71"/>
      <c r="AV239" s="79" t="str">
        <f>IFERROR(IF(VALUE(MID(AU239,1,1))=1, VLOOKUP(VALUE(MID(AU239,1,1)), TxtPanelShape!$A$2:$C$50, 3, 0), (IF(VALUE(MID(AU239,1,1))&gt;=7, VLOOKUP(VALUE(MID(AU239,1,1)), TxtPanelShape!$A$2:$C$50, 3, 0),VLOOKUP(VALUE(MID(AU239,1,2)),TxtPanelShape!$A$2:$C$50,3,0)))), "")</f>
        <v/>
      </c>
      <c r="AW239" s="79" t="str">
        <f>IFERROR(IF(VALUE(MID(AU239,1,1))=1, ", "&amp;VLOOKUP(VALUE(MID(AU239,2,1)), TxtPanelShape!$H$2:$I$50, 2, 0), IF(VALUE(MID(AU239,1,1))&gt;=7, ", "&amp;VLOOKUP(VALUE(MID(AU239,2,1)), TxtPanelShape!$H$2:$I$50, 2, 0),"")), "")</f>
        <v/>
      </c>
      <c r="AX239" s="79" t="str">
        <f>IFERROR(IF(VALUE(MID(AU239,1,1))=1, ", "&amp;VLOOKUP(VALUE(MID(AU239,3,1)), TxtPanelShape!$O$2:$P$50, 2, 0), IF(VALUE(MID(AU239,1,1))&gt;=7, ", "&amp;VLOOKUP(VALUE(MID(AU239,3,1)), TxtPanelShape!$O$2:$P$50, 2, 0),"")),"")</f>
        <v/>
      </c>
      <c r="AY239" s="79" t="str">
        <f>IFERROR("; "&amp;VLOOKUP(VALUE(MID(AU239,4,1)), TxtPanelShape!$V$2:$W$50,2,0),"")</f>
        <v/>
      </c>
      <c r="AZ239" s="79" t="str">
        <f t="shared" si="49"/>
        <v/>
      </c>
      <c r="BA239" s="71"/>
      <c r="BB239" s="79" t="str">
        <f>IFERROR(IF(VALUE(MID(BA239,1,1))=1, VLOOKUP(VALUE(MID(BA239,1,1)), TxtPanelShape!$A$2:$C$50, 3, 0), (IF(VALUE(MID(BA239,1,1))&gt;=7, VLOOKUP(VALUE(MID(BA239,1,1)), TxtPanelShape!$A$2:$C$50, 3, 0),VLOOKUP(VALUE(MID(BA239,1,2)),TxtPanelShape!$A$2:$C$50,3,0)))), "")</f>
        <v/>
      </c>
      <c r="BC239" s="79" t="str">
        <f>IFERROR(IF(VALUE(MID(BA239,1,1))=1, ", "&amp;VLOOKUP(VALUE(MID(BA239,2,1)), TxtPanelShape!$H$2:$I$50, 2, 0), IF(VALUE(MID(BA239,1,1))&gt;=7, ", "&amp;VLOOKUP(VALUE(MID(BA239,2,1)), TxtPanelShape!$H$2:$I$50, 2, 0),"")), "")</f>
        <v/>
      </c>
      <c r="BD239" s="79" t="str">
        <f>IFERROR(IF(VALUE(MID(BA239,1,1))=1, ", "&amp;VLOOKUP(VALUE(MID(BA239,3,1)), TxtPanelShape!$O$2:$P$50, 2, 0), IF(VALUE(MID(BA239,1,1))&gt;=7, ", "&amp;VLOOKUP(VALUE(MID(BA239,3,1)), TxtPanelShape!$O$2:$P$50, 2, 0),"")),"")</f>
        <v/>
      </c>
      <c r="BE239" s="79" t="str">
        <f>IFERROR("; "&amp;VLOOKUP(VALUE(MID(BA239,4,1)), TxtPanelShape!$V$2:$W$50,2,0),"")</f>
        <v/>
      </c>
      <c r="BF239" s="79" t="str">
        <f t="shared" si="50"/>
        <v/>
      </c>
      <c r="BG239" s="71"/>
      <c r="BH239" s="79" t="str">
        <f>IFERROR(VLOOKUP(BG239, TxtPanelDefinition!$A$2:$B$50, 2, 0),"")</f>
        <v/>
      </c>
      <c r="BI239" s="71"/>
      <c r="BJ239" s="79" t="str">
        <f>IFERROR(VLOOKUP(BI239, TxtPanelDefinition!$A$2:$B$50, 2, 0),"")</f>
        <v/>
      </c>
      <c r="BK239" s="71"/>
      <c r="BL239" s="79" t="str">
        <f>IFERROR(VLOOKUP(BK239, InscrTechniques!$A$2:$B$50, 2, 0),"")</f>
        <v/>
      </c>
      <c r="BM239" s="71"/>
      <c r="BN239" s="79" t="str">
        <f>IFERROR(VLOOKUP(BM239, InscrTechniques!$A$2:$B$50, 2, 0),"")</f>
        <v/>
      </c>
      <c r="BO239" s="71"/>
      <c r="BP239" s="79" t="str">
        <f>IFERROR(VLOOKUP(BO239, InscrTechniques!$A$2:$B$50, 2, 0),"")</f>
        <v/>
      </c>
      <c r="BQ239" s="71"/>
      <c r="BR239" s="79" t="str">
        <f>IFERROR(VLOOKUP(BQ239, InscrTechniques!$A$2:$B$50, 2, 0),"")</f>
        <v/>
      </c>
      <c r="BS239" s="71"/>
      <c r="BT239" s="79" t="str">
        <f>IFERROR(VLOOKUP(BS239, InscrTechniques!$A$2:$B$50, 2, 0),"")</f>
        <v/>
      </c>
      <c r="BU239" s="71"/>
      <c r="BV239" s="79" t="str">
        <f>IFERROR(VLOOKUP(BU239, InscrTechniques!$A$2:$B$50, 2, 0),"")</f>
        <v/>
      </c>
      <c r="BW239" s="125"/>
      <c r="BX239" s="79" t="str">
        <f>IFERROR(VLOOKUP(BW239, InscrTechniques!$A$2:$B$50, 2, 0),"")</f>
        <v/>
      </c>
      <c r="BY239" s="125"/>
      <c r="BZ239" s="79" t="str">
        <f>IFERROR(VLOOKUP(BY239, InscrTechniques!$A$2:$B$50, 2, 0),"")</f>
        <v/>
      </c>
      <c r="CA239" s="74"/>
      <c r="CB239" s="114" t="str">
        <f>IFERROR(VLOOKUP(CA239, LetterStyle!$A$2:$B$50, 2, 0),"")</f>
        <v/>
      </c>
      <c r="CC239" s="74"/>
      <c r="CD239" s="114" t="str">
        <f>IFERROR(VLOOKUP(CC239, LetterStyle!$A$2:$B$50, 2, 0),"")</f>
        <v/>
      </c>
      <c r="CE239" s="74"/>
      <c r="CF239" s="114" t="str">
        <f>IFERROR(VLOOKUP(CE239, LetterStyle!$A$2:$B$50, 2, 0),"")</f>
        <v/>
      </c>
      <c r="CG239" s="74"/>
      <c r="CH239" s="79" t="str">
        <f>IFERROR(VLOOKUP(CG239, LetterStyle!$A$2:$B$50, 2, 0),"")</f>
        <v/>
      </c>
      <c r="CI239" s="71"/>
      <c r="CJ239" s="79" t="str">
        <f>IFERROR(VLOOKUP(CI239, DecMotifs!$A$1:$B$306, 2, 0),"")</f>
        <v/>
      </c>
      <c r="CK239" s="71"/>
      <c r="CL239" s="79" t="str">
        <f>IFERROR(VLOOKUP(CK239, DecMotifs!$A$1:$B$306, 2, 0),"")</f>
        <v/>
      </c>
      <c r="CM239" s="71"/>
      <c r="CN239" s="79" t="str">
        <f>IFERROR(VLOOKUP(CM239, DecMotifs!$A$1:$B$306, 2, 0),"")</f>
        <v/>
      </c>
      <c r="CO239" s="71"/>
      <c r="CP239" s="79" t="str">
        <f>IFERROR(VLOOKUP(CO239, MarginalDec!$A$2:$B$253, 2, 0),"")</f>
        <v/>
      </c>
      <c r="CQ239" s="71"/>
      <c r="CR239" s="79" t="str">
        <f>IFERROR(VLOOKUP(CQ239, MarginalDec!$A$2:$B$253, 2, 0),"")</f>
        <v/>
      </c>
      <c r="CS239" s="71"/>
      <c r="CT239" s="79" t="str">
        <f>IFERROR(VLOOKUP(CS239, MarginalDec!$A$2:$B$253, 2, 0),"")</f>
        <v/>
      </c>
      <c r="CU239" s="71"/>
      <c r="CV239" s="79" t="str">
        <f>IF(ISBLANK(CU239),"", IFERROR(VLOOKUP(CU239, Tooling!$A$2:$B$252, 2, 0),""))</f>
        <v/>
      </c>
      <c r="CW239" s="71"/>
      <c r="CX239" s="79" t="str">
        <f>IF(ISBLANK(CW239),"", IFERROR(VLOOKUP(CW239, Tooling!$A$2:$B$252, 2, 0),""))</f>
        <v/>
      </c>
      <c r="CY239" s="71"/>
      <c r="CZ239" s="79" t="str">
        <f>IF(ISBLANK(CY239),"", IFERROR(VLOOKUP(CY239, Repairs!$A$2:$B$252, 2, 0),""))</f>
        <v/>
      </c>
      <c r="DA239" s="77"/>
      <c r="DB239" s="71"/>
      <c r="DC239" s="79" t="str">
        <f>IFERROR(VLOOKUP(DB239, DatingReason!$A$2:$B$252, 2, 0),"")</f>
        <v/>
      </c>
      <c r="DD239" s="123" t="str">
        <f t="shared" si="51"/>
        <v/>
      </c>
      <c r="DF239" s="119" t="str">
        <f t="array" ref="DF239">IF(AND($B239&lt;&gt;"", $DE239&lt;&gt;"", $DE239&lt;&gt;"No"),MAX(IF($B239=PEOPLE!$B$4:$B$1000, PEOPLE!$Q$4:$Q$1000,""))+100,"")</f>
        <v/>
      </c>
      <c r="DG239" s="68"/>
      <c r="DH239" s="76">
        <f>COUNTIF(PEOPLE!B:B, MEMORIALS!B239)</f>
        <v>0</v>
      </c>
      <c r="DI239" s="82"/>
      <c r="DJ239" s="82"/>
      <c r="DK239" s="82"/>
      <c r="DL239" s="68"/>
      <c r="DM239" s="68"/>
      <c r="DN239" s="68"/>
      <c r="DO239" s="68"/>
      <c r="DP239" s="68"/>
    </row>
    <row r="240" spans="1:120" ht="15" customHeight="1" x14ac:dyDescent="0.25">
      <c r="A240" s="68"/>
      <c r="B240" s="69"/>
      <c r="C240" s="68"/>
      <c r="D240" s="68"/>
      <c r="E240" s="70" t="str">
        <f>IF(D240="","",VLOOKUP(D240,Denomination!$A$2:$B$50, 2, 0))</f>
        <v/>
      </c>
      <c r="F240" s="68"/>
      <c r="G240" s="71"/>
      <c r="H240" s="70" t="str">
        <f>IF(G240="","",VLOOKUP(G240,MCondition!$A$2:$B$50, 2, 0))</f>
        <v/>
      </c>
      <c r="I240" s="72"/>
      <c r="J240" s="71"/>
      <c r="K240" s="70" t="str">
        <f>IF(J240="","",VLOOKUP(J240,ICondition!$A$2:$B$50, 2, 0))</f>
        <v/>
      </c>
      <c r="L240" s="73"/>
      <c r="M240" s="73"/>
      <c r="N240" s="73"/>
      <c r="O240" s="73"/>
      <c r="P240" s="73"/>
      <c r="Q240" s="73"/>
      <c r="R240" s="78"/>
      <c r="S240" s="79" t="str">
        <f>IFERROR(VLOOKUP(R240,Material!$A$2:$B$59, 2, 0),"")</f>
        <v/>
      </c>
      <c r="T240" s="71"/>
      <c r="U240" s="79" t="str">
        <f>IFERROR(VLOOKUP(T240,Material!$A$2:$B$59, 2, 0),"")</f>
        <v/>
      </c>
      <c r="V240" s="71"/>
      <c r="W240" s="79" t="str">
        <f>IFERROR(VLOOKUP(V240,Material!$A$2:$B$59, 2, 0),"")</f>
        <v/>
      </c>
      <c r="X240" s="71"/>
      <c r="Y240" s="79" t="str">
        <f>IFERROR(VLOOKUP(X240,Material!$A$2:$B$59, 2, 0),"")</f>
        <v/>
      </c>
      <c r="Z240" s="71"/>
      <c r="AA240" s="79" t="str">
        <f>IFERROR(VLOOKUP(Z240,Material!$A$2:$B$59, 2, 0),"")</f>
        <v/>
      </c>
      <c r="AB240" s="74"/>
      <c r="AC240" s="75" t="e">
        <f t="shared" si="40"/>
        <v>#VALUE!</v>
      </c>
      <c r="AD240" s="75" t="e">
        <f t="shared" si="41"/>
        <v>#VALUE!</v>
      </c>
      <c r="AE240" s="75" t="e">
        <f t="shared" si="43"/>
        <v>#VALUE!</v>
      </c>
      <c r="AF240" s="75" t="e">
        <f t="shared" si="42"/>
        <v>#VALUE!</v>
      </c>
      <c r="AG240" s="75" t="e">
        <f t="shared" si="44"/>
        <v>#VALUE!</v>
      </c>
      <c r="AH240" s="75" t="e">
        <f t="shared" si="45"/>
        <v>#VALUE!</v>
      </c>
      <c r="AI240" s="75" t="e">
        <f t="shared" si="46"/>
        <v>#VALUE!</v>
      </c>
      <c r="AJ240" s="80" t="e">
        <f t="shared" si="47"/>
        <v>#VALUE!</v>
      </c>
      <c r="AK240" s="79" t="str">
        <f>(IFERROR(VLOOKUP(AB240,Categories!$A$2:$B$20,2,1),""))</f>
        <v/>
      </c>
      <c r="AL240" s="79" t="str">
        <f ca="1">IFERROR(VLOOKUP((HLOOKUP((VLOOKUP($AB240,Categories!$A$2:$F$20,3,1)), $AB$3:$AJ240, (ROW()-ROW($AB$3)+1), 0)), INDIRECT(VLOOKUP($AB240,Categories!$A$2:$F$20,6,1)),2,0),AK240)</f>
        <v/>
      </c>
      <c r="AM240" s="79" t="str">
        <f ca="1">IFERROR(VLOOKUP((HLOOKUP((VLOOKUP($AB240,Categories!$A$2:$F$20,4,1)),$AB$3:$AJ240,(ROW()-ROW($AB$3)+1),0)),INDIRECT(VLOOKUP($AB240,Categories!$A$2:$H$20,7,1)),2,0),"")</f>
        <v/>
      </c>
      <c r="AN240" s="79" t="str">
        <f ca="1">IFERROR(VLOOKUP((HLOOKUP((VLOOKUP($AB240,Categories!$A$2:$F$20,5,1)), $AB$3:$AJ240, (ROW()-ROW($AB$3)+1), 0)), INDIRECT(VLOOKUP($AB240,Categories!$A$2:$H$20,8,1)),2,0),"")</f>
        <v/>
      </c>
      <c r="AO240" s="79" t="str">
        <f t="shared" ca="1" si="48"/>
        <v/>
      </c>
      <c r="AP240" s="81"/>
      <c r="AQ240" s="70" t="str">
        <f>IFERROR(VLOOKUP(VALUE(MID(AP240,1,1)),AdditionalElements!$A$2:$B$50,2,0),"")</f>
        <v/>
      </c>
      <c r="AR240" s="70" t="str">
        <f>IFERROR(VLOOKUP(VALUE(MID(AP240,2,1)),AdditionalElements!$H$2:$I$50,2,0),"")</f>
        <v/>
      </c>
      <c r="AS240" s="70" t="str">
        <f>IFERROR(VLOOKUP(VALUE(MID(AP240,3,1)),AdditionalElements!$O$2:$P$50,2,0),"")</f>
        <v/>
      </c>
      <c r="AT240" s="70" t="str">
        <f>IFERROR(VLOOKUP(VALUE(MID(AP240,4,1)),AdditionalElements!$V$2:$W$50,2,0),"")</f>
        <v/>
      </c>
      <c r="AU240" s="71"/>
      <c r="AV240" s="79" t="str">
        <f>IFERROR(IF(VALUE(MID(AU240,1,1))=1, VLOOKUP(VALUE(MID(AU240,1,1)), TxtPanelShape!$A$2:$C$50, 3, 0), (IF(VALUE(MID(AU240,1,1))&gt;=7, VLOOKUP(VALUE(MID(AU240,1,1)), TxtPanelShape!$A$2:$C$50, 3, 0),VLOOKUP(VALUE(MID(AU240,1,2)),TxtPanelShape!$A$2:$C$50,3,0)))), "")</f>
        <v/>
      </c>
      <c r="AW240" s="79" t="str">
        <f>IFERROR(IF(VALUE(MID(AU240,1,1))=1, ", "&amp;VLOOKUP(VALUE(MID(AU240,2,1)), TxtPanelShape!$H$2:$I$50, 2, 0), IF(VALUE(MID(AU240,1,1))&gt;=7, ", "&amp;VLOOKUP(VALUE(MID(AU240,2,1)), TxtPanelShape!$H$2:$I$50, 2, 0),"")), "")</f>
        <v/>
      </c>
      <c r="AX240" s="79" t="str">
        <f>IFERROR(IF(VALUE(MID(AU240,1,1))=1, ", "&amp;VLOOKUP(VALUE(MID(AU240,3,1)), TxtPanelShape!$O$2:$P$50, 2, 0), IF(VALUE(MID(AU240,1,1))&gt;=7, ", "&amp;VLOOKUP(VALUE(MID(AU240,3,1)), TxtPanelShape!$O$2:$P$50, 2, 0),"")),"")</f>
        <v/>
      </c>
      <c r="AY240" s="79" t="str">
        <f>IFERROR("; "&amp;VLOOKUP(VALUE(MID(AU240,4,1)), TxtPanelShape!$V$2:$W$50,2,0),"")</f>
        <v/>
      </c>
      <c r="AZ240" s="79" t="str">
        <f t="shared" si="49"/>
        <v/>
      </c>
      <c r="BA240" s="71"/>
      <c r="BB240" s="79" t="str">
        <f>IFERROR(IF(VALUE(MID(BA240,1,1))=1, VLOOKUP(VALUE(MID(BA240,1,1)), TxtPanelShape!$A$2:$C$50, 3, 0), (IF(VALUE(MID(BA240,1,1))&gt;=7, VLOOKUP(VALUE(MID(BA240,1,1)), TxtPanelShape!$A$2:$C$50, 3, 0),VLOOKUP(VALUE(MID(BA240,1,2)),TxtPanelShape!$A$2:$C$50,3,0)))), "")</f>
        <v/>
      </c>
      <c r="BC240" s="79" t="str">
        <f>IFERROR(IF(VALUE(MID(BA240,1,1))=1, ", "&amp;VLOOKUP(VALUE(MID(BA240,2,1)), TxtPanelShape!$H$2:$I$50, 2, 0), IF(VALUE(MID(BA240,1,1))&gt;=7, ", "&amp;VLOOKUP(VALUE(MID(BA240,2,1)), TxtPanelShape!$H$2:$I$50, 2, 0),"")), "")</f>
        <v/>
      </c>
      <c r="BD240" s="79" t="str">
        <f>IFERROR(IF(VALUE(MID(BA240,1,1))=1, ", "&amp;VLOOKUP(VALUE(MID(BA240,3,1)), TxtPanelShape!$O$2:$P$50, 2, 0), IF(VALUE(MID(BA240,1,1))&gt;=7, ", "&amp;VLOOKUP(VALUE(MID(BA240,3,1)), TxtPanelShape!$O$2:$P$50, 2, 0),"")),"")</f>
        <v/>
      </c>
      <c r="BE240" s="79" t="str">
        <f>IFERROR("; "&amp;VLOOKUP(VALUE(MID(BA240,4,1)), TxtPanelShape!$V$2:$W$50,2,0),"")</f>
        <v/>
      </c>
      <c r="BF240" s="79" t="str">
        <f t="shared" si="50"/>
        <v/>
      </c>
      <c r="BG240" s="71"/>
      <c r="BH240" s="79" t="str">
        <f>IFERROR(VLOOKUP(BG240, TxtPanelDefinition!$A$2:$B$50, 2, 0),"")</f>
        <v/>
      </c>
      <c r="BI240" s="71"/>
      <c r="BJ240" s="79" t="str">
        <f>IFERROR(VLOOKUP(BI240, TxtPanelDefinition!$A$2:$B$50, 2, 0),"")</f>
        <v/>
      </c>
      <c r="BK240" s="71"/>
      <c r="BL240" s="79" t="str">
        <f>IFERROR(VLOOKUP(BK240, InscrTechniques!$A$2:$B$50, 2, 0),"")</f>
        <v/>
      </c>
      <c r="BM240" s="71"/>
      <c r="BN240" s="79" t="str">
        <f>IFERROR(VLOOKUP(BM240, InscrTechniques!$A$2:$B$50, 2, 0),"")</f>
        <v/>
      </c>
      <c r="BO240" s="71"/>
      <c r="BP240" s="79" t="str">
        <f>IFERROR(VLOOKUP(BO240, InscrTechniques!$A$2:$B$50, 2, 0),"")</f>
        <v/>
      </c>
      <c r="BQ240" s="71"/>
      <c r="BR240" s="79" t="str">
        <f>IFERROR(VLOOKUP(BQ240, InscrTechniques!$A$2:$B$50, 2, 0),"")</f>
        <v/>
      </c>
      <c r="BS240" s="71"/>
      <c r="BT240" s="79" t="str">
        <f>IFERROR(VLOOKUP(BS240, InscrTechniques!$A$2:$B$50, 2, 0),"")</f>
        <v/>
      </c>
      <c r="BU240" s="71"/>
      <c r="BV240" s="79" t="str">
        <f>IFERROR(VLOOKUP(BU240, InscrTechniques!$A$2:$B$50, 2, 0),"")</f>
        <v/>
      </c>
      <c r="BW240" s="125"/>
      <c r="BX240" s="79" t="str">
        <f>IFERROR(VLOOKUP(BW240, InscrTechniques!$A$2:$B$50, 2, 0),"")</f>
        <v/>
      </c>
      <c r="BY240" s="125"/>
      <c r="BZ240" s="79" t="str">
        <f>IFERROR(VLOOKUP(BY240, InscrTechniques!$A$2:$B$50, 2, 0),"")</f>
        <v/>
      </c>
      <c r="CA240" s="74"/>
      <c r="CB240" s="114" t="str">
        <f>IFERROR(VLOOKUP(CA240, LetterStyle!$A$2:$B$50, 2, 0),"")</f>
        <v/>
      </c>
      <c r="CC240" s="74"/>
      <c r="CD240" s="114" t="str">
        <f>IFERROR(VLOOKUP(CC240, LetterStyle!$A$2:$B$50, 2, 0),"")</f>
        <v/>
      </c>
      <c r="CE240" s="74"/>
      <c r="CF240" s="114" t="str">
        <f>IFERROR(VLOOKUP(CE240, LetterStyle!$A$2:$B$50, 2, 0),"")</f>
        <v/>
      </c>
      <c r="CG240" s="74"/>
      <c r="CH240" s="79" t="str">
        <f>IFERROR(VLOOKUP(CG240, LetterStyle!$A$2:$B$50, 2, 0),"")</f>
        <v/>
      </c>
      <c r="CI240" s="71"/>
      <c r="CJ240" s="79" t="str">
        <f>IFERROR(VLOOKUP(CI240, DecMotifs!$A$1:$B$306, 2, 0),"")</f>
        <v/>
      </c>
      <c r="CK240" s="71"/>
      <c r="CL240" s="79" t="str">
        <f>IFERROR(VLOOKUP(CK240, DecMotifs!$A$1:$B$306, 2, 0),"")</f>
        <v/>
      </c>
      <c r="CM240" s="71"/>
      <c r="CN240" s="79" t="str">
        <f>IFERROR(VLOOKUP(CM240, DecMotifs!$A$1:$B$306, 2, 0),"")</f>
        <v/>
      </c>
      <c r="CO240" s="71"/>
      <c r="CP240" s="79" t="str">
        <f>IFERROR(VLOOKUP(CO240, MarginalDec!$A$2:$B$253, 2, 0),"")</f>
        <v/>
      </c>
      <c r="CQ240" s="71"/>
      <c r="CR240" s="79" t="str">
        <f>IFERROR(VLOOKUP(CQ240, MarginalDec!$A$2:$B$253, 2, 0),"")</f>
        <v/>
      </c>
      <c r="CS240" s="71"/>
      <c r="CT240" s="79" t="str">
        <f>IFERROR(VLOOKUP(CS240, MarginalDec!$A$2:$B$253, 2, 0),"")</f>
        <v/>
      </c>
      <c r="CU240" s="71"/>
      <c r="CV240" s="79" t="str">
        <f>IF(ISBLANK(CU240),"", IFERROR(VLOOKUP(CU240, Tooling!$A$2:$B$252, 2, 0),""))</f>
        <v/>
      </c>
      <c r="CW240" s="71"/>
      <c r="CX240" s="79" t="str">
        <f>IF(ISBLANK(CW240),"", IFERROR(VLOOKUP(CW240, Tooling!$A$2:$B$252, 2, 0),""))</f>
        <v/>
      </c>
      <c r="CY240" s="71"/>
      <c r="CZ240" s="79" t="str">
        <f>IF(ISBLANK(CY240),"", IFERROR(VLOOKUP(CY240, Repairs!$A$2:$B$252, 2, 0),""))</f>
        <v/>
      </c>
      <c r="DA240" s="77"/>
      <c r="DB240" s="71"/>
      <c r="DC240" s="79" t="str">
        <f>IFERROR(VLOOKUP(DB240, DatingReason!$A$2:$B$252, 2, 0),"")</f>
        <v/>
      </c>
      <c r="DD240" s="123" t="str">
        <f t="shared" si="51"/>
        <v/>
      </c>
      <c r="DF240" s="119" t="str">
        <f t="array" ref="DF240">IF(AND($B240&lt;&gt;"", $DE240&lt;&gt;"", $DE240&lt;&gt;"No"),MAX(IF($B240=PEOPLE!$B$4:$B$1000, PEOPLE!$Q$4:$Q$1000,""))+100,"")</f>
        <v/>
      </c>
      <c r="DG240" s="68"/>
      <c r="DH240" s="76">
        <f>COUNTIF(PEOPLE!B:B, MEMORIALS!B240)</f>
        <v>0</v>
      </c>
      <c r="DI240" s="82"/>
      <c r="DJ240" s="82"/>
      <c r="DK240" s="82"/>
      <c r="DL240" s="68"/>
      <c r="DM240" s="68"/>
      <c r="DN240" s="68"/>
      <c r="DO240" s="68"/>
      <c r="DP240" s="68"/>
    </row>
    <row r="241" spans="1:120" ht="15" customHeight="1" x14ac:dyDescent="0.25">
      <c r="A241" s="68"/>
      <c r="B241" s="69"/>
      <c r="C241" s="68"/>
      <c r="D241" s="68"/>
      <c r="E241" s="70" t="str">
        <f>IF(D241="","",VLOOKUP(D241,Denomination!$A$2:$B$50, 2, 0))</f>
        <v/>
      </c>
      <c r="F241" s="68"/>
      <c r="G241" s="71"/>
      <c r="H241" s="70" t="str">
        <f>IF(G241="","",VLOOKUP(G241,MCondition!$A$2:$B$50, 2, 0))</f>
        <v/>
      </c>
      <c r="I241" s="72"/>
      <c r="J241" s="71"/>
      <c r="K241" s="70" t="str">
        <f>IF(J241="","",VLOOKUP(J241,ICondition!$A$2:$B$50, 2, 0))</f>
        <v/>
      </c>
      <c r="L241" s="73"/>
      <c r="M241" s="73"/>
      <c r="N241" s="73"/>
      <c r="O241" s="73"/>
      <c r="P241" s="73"/>
      <c r="Q241" s="73"/>
      <c r="R241" s="78"/>
      <c r="S241" s="79" t="str">
        <f>IFERROR(VLOOKUP(R241,Material!$A$2:$B$59, 2, 0),"")</f>
        <v/>
      </c>
      <c r="T241" s="71"/>
      <c r="U241" s="79" t="str">
        <f>IFERROR(VLOOKUP(T241,Material!$A$2:$B$59, 2, 0),"")</f>
        <v/>
      </c>
      <c r="V241" s="71"/>
      <c r="W241" s="79" t="str">
        <f>IFERROR(VLOOKUP(V241,Material!$A$2:$B$59, 2, 0),"")</f>
        <v/>
      </c>
      <c r="X241" s="71"/>
      <c r="Y241" s="79" t="str">
        <f>IFERROR(VLOOKUP(X241,Material!$A$2:$B$59, 2, 0),"")</f>
        <v/>
      </c>
      <c r="Z241" s="71"/>
      <c r="AA241" s="79" t="str">
        <f>IFERROR(VLOOKUP(Z241,Material!$A$2:$B$59, 2, 0),"")</f>
        <v/>
      </c>
      <c r="AB241" s="74"/>
      <c r="AC241" s="75" t="e">
        <f t="shared" si="40"/>
        <v>#VALUE!</v>
      </c>
      <c r="AD241" s="75" t="e">
        <f t="shared" si="41"/>
        <v>#VALUE!</v>
      </c>
      <c r="AE241" s="75" t="e">
        <f t="shared" si="43"/>
        <v>#VALUE!</v>
      </c>
      <c r="AF241" s="75" t="e">
        <f t="shared" si="42"/>
        <v>#VALUE!</v>
      </c>
      <c r="AG241" s="75" t="e">
        <f t="shared" si="44"/>
        <v>#VALUE!</v>
      </c>
      <c r="AH241" s="75" t="e">
        <f t="shared" si="45"/>
        <v>#VALUE!</v>
      </c>
      <c r="AI241" s="75" t="e">
        <f t="shared" si="46"/>
        <v>#VALUE!</v>
      </c>
      <c r="AJ241" s="80" t="e">
        <f t="shared" si="47"/>
        <v>#VALUE!</v>
      </c>
      <c r="AK241" s="79" t="str">
        <f>(IFERROR(VLOOKUP(AB241,Categories!$A$2:$B$20,2,1),""))</f>
        <v/>
      </c>
      <c r="AL241" s="79" t="str">
        <f ca="1">IFERROR(VLOOKUP((HLOOKUP((VLOOKUP($AB241,Categories!$A$2:$F$20,3,1)), $AB$3:$AJ241, (ROW()-ROW($AB$3)+1), 0)), INDIRECT(VLOOKUP($AB241,Categories!$A$2:$F$20,6,1)),2,0),AK241)</f>
        <v/>
      </c>
      <c r="AM241" s="79" t="str">
        <f ca="1">IFERROR(VLOOKUP((HLOOKUP((VLOOKUP($AB241,Categories!$A$2:$F$20,4,1)),$AB$3:$AJ241,(ROW()-ROW($AB$3)+1),0)),INDIRECT(VLOOKUP($AB241,Categories!$A$2:$H$20,7,1)),2,0),"")</f>
        <v/>
      </c>
      <c r="AN241" s="79" t="str">
        <f ca="1">IFERROR(VLOOKUP((HLOOKUP((VLOOKUP($AB241,Categories!$A$2:$F$20,5,1)), $AB$3:$AJ241, (ROW()-ROW($AB$3)+1), 0)), INDIRECT(VLOOKUP($AB241,Categories!$A$2:$H$20,8,1)),2,0),"")</f>
        <v/>
      </c>
      <c r="AO241" s="79" t="str">
        <f t="shared" ca="1" si="48"/>
        <v/>
      </c>
      <c r="AP241" s="81"/>
      <c r="AQ241" s="70" t="str">
        <f>IFERROR(VLOOKUP(VALUE(MID(AP241,1,1)),AdditionalElements!$A$2:$B$50,2,0),"")</f>
        <v/>
      </c>
      <c r="AR241" s="70" t="str">
        <f>IFERROR(VLOOKUP(VALUE(MID(AP241,2,1)),AdditionalElements!$H$2:$I$50,2,0),"")</f>
        <v/>
      </c>
      <c r="AS241" s="70" t="str">
        <f>IFERROR(VLOOKUP(VALUE(MID(AP241,3,1)),AdditionalElements!$O$2:$P$50,2,0),"")</f>
        <v/>
      </c>
      <c r="AT241" s="70" t="str">
        <f>IFERROR(VLOOKUP(VALUE(MID(AP241,4,1)),AdditionalElements!$V$2:$W$50,2,0),"")</f>
        <v/>
      </c>
      <c r="AU241" s="71"/>
      <c r="AV241" s="79" t="str">
        <f>IFERROR(IF(VALUE(MID(AU241,1,1))=1, VLOOKUP(VALUE(MID(AU241,1,1)), TxtPanelShape!$A$2:$C$50, 3, 0), (IF(VALUE(MID(AU241,1,1))&gt;=7, VLOOKUP(VALUE(MID(AU241,1,1)), TxtPanelShape!$A$2:$C$50, 3, 0),VLOOKUP(VALUE(MID(AU241,1,2)),TxtPanelShape!$A$2:$C$50,3,0)))), "")</f>
        <v/>
      </c>
      <c r="AW241" s="79" t="str">
        <f>IFERROR(IF(VALUE(MID(AU241,1,1))=1, ", "&amp;VLOOKUP(VALUE(MID(AU241,2,1)), TxtPanelShape!$H$2:$I$50, 2, 0), IF(VALUE(MID(AU241,1,1))&gt;=7, ", "&amp;VLOOKUP(VALUE(MID(AU241,2,1)), TxtPanelShape!$H$2:$I$50, 2, 0),"")), "")</f>
        <v/>
      </c>
      <c r="AX241" s="79" t="str">
        <f>IFERROR(IF(VALUE(MID(AU241,1,1))=1, ", "&amp;VLOOKUP(VALUE(MID(AU241,3,1)), TxtPanelShape!$O$2:$P$50, 2, 0), IF(VALUE(MID(AU241,1,1))&gt;=7, ", "&amp;VLOOKUP(VALUE(MID(AU241,3,1)), TxtPanelShape!$O$2:$P$50, 2, 0),"")),"")</f>
        <v/>
      </c>
      <c r="AY241" s="79" t="str">
        <f>IFERROR("; "&amp;VLOOKUP(VALUE(MID(AU241,4,1)), TxtPanelShape!$V$2:$W$50,2,0),"")</f>
        <v/>
      </c>
      <c r="AZ241" s="79" t="str">
        <f t="shared" si="49"/>
        <v/>
      </c>
      <c r="BA241" s="71"/>
      <c r="BB241" s="79" t="str">
        <f>IFERROR(IF(VALUE(MID(BA241,1,1))=1, VLOOKUP(VALUE(MID(BA241,1,1)), TxtPanelShape!$A$2:$C$50, 3, 0), (IF(VALUE(MID(BA241,1,1))&gt;=7, VLOOKUP(VALUE(MID(BA241,1,1)), TxtPanelShape!$A$2:$C$50, 3, 0),VLOOKUP(VALUE(MID(BA241,1,2)),TxtPanelShape!$A$2:$C$50,3,0)))), "")</f>
        <v/>
      </c>
      <c r="BC241" s="79" t="str">
        <f>IFERROR(IF(VALUE(MID(BA241,1,1))=1, ", "&amp;VLOOKUP(VALUE(MID(BA241,2,1)), TxtPanelShape!$H$2:$I$50, 2, 0), IF(VALUE(MID(BA241,1,1))&gt;=7, ", "&amp;VLOOKUP(VALUE(MID(BA241,2,1)), TxtPanelShape!$H$2:$I$50, 2, 0),"")), "")</f>
        <v/>
      </c>
      <c r="BD241" s="79" t="str">
        <f>IFERROR(IF(VALUE(MID(BA241,1,1))=1, ", "&amp;VLOOKUP(VALUE(MID(BA241,3,1)), TxtPanelShape!$O$2:$P$50, 2, 0), IF(VALUE(MID(BA241,1,1))&gt;=7, ", "&amp;VLOOKUP(VALUE(MID(BA241,3,1)), TxtPanelShape!$O$2:$P$50, 2, 0),"")),"")</f>
        <v/>
      </c>
      <c r="BE241" s="79" t="str">
        <f>IFERROR("; "&amp;VLOOKUP(VALUE(MID(BA241,4,1)), TxtPanelShape!$V$2:$W$50,2,0),"")</f>
        <v/>
      </c>
      <c r="BF241" s="79" t="str">
        <f t="shared" si="50"/>
        <v/>
      </c>
      <c r="BG241" s="71"/>
      <c r="BH241" s="79" t="str">
        <f>IFERROR(VLOOKUP(BG241, TxtPanelDefinition!$A$2:$B$50, 2, 0),"")</f>
        <v/>
      </c>
      <c r="BI241" s="71"/>
      <c r="BJ241" s="79" t="str">
        <f>IFERROR(VLOOKUP(BI241, TxtPanelDefinition!$A$2:$B$50, 2, 0),"")</f>
        <v/>
      </c>
      <c r="BK241" s="71"/>
      <c r="BL241" s="79" t="str">
        <f>IFERROR(VLOOKUP(BK241, InscrTechniques!$A$2:$B$50, 2, 0),"")</f>
        <v/>
      </c>
      <c r="BM241" s="71"/>
      <c r="BN241" s="79" t="str">
        <f>IFERROR(VLOOKUP(BM241, InscrTechniques!$A$2:$B$50, 2, 0),"")</f>
        <v/>
      </c>
      <c r="BO241" s="71"/>
      <c r="BP241" s="79" t="str">
        <f>IFERROR(VLOOKUP(BO241, InscrTechniques!$A$2:$B$50, 2, 0),"")</f>
        <v/>
      </c>
      <c r="BQ241" s="71"/>
      <c r="BR241" s="79" t="str">
        <f>IFERROR(VLOOKUP(BQ241, InscrTechniques!$A$2:$B$50, 2, 0),"")</f>
        <v/>
      </c>
      <c r="BS241" s="71"/>
      <c r="BT241" s="79" t="str">
        <f>IFERROR(VLOOKUP(BS241, InscrTechniques!$A$2:$B$50, 2, 0),"")</f>
        <v/>
      </c>
      <c r="BU241" s="71"/>
      <c r="BV241" s="79" t="str">
        <f>IFERROR(VLOOKUP(BU241, InscrTechniques!$A$2:$B$50, 2, 0),"")</f>
        <v/>
      </c>
      <c r="BW241" s="125"/>
      <c r="BX241" s="79" t="str">
        <f>IFERROR(VLOOKUP(BW241, InscrTechniques!$A$2:$B$50, 2, 0),"")</f>
        <v/>
      </c>
      <c r="BY241" s="125"/>
      <c r="BZ241" s="79" t="str">
        <f>IFERROR(VLOOKUP(BY241, InscrTechniques!$A$2:$B$50, 2, 0),"")</f>
        <v/>
      </c>
      <c r="CA241" s="74"/>
      <c r="CB241" s="114" t="str">
        <f>IFERROR(VLOOKUP(CA241, LetterStyle!$A$2:$B$50, 2, 0),"")</f>
        <v/>
      </c>
      <c r="CC241" s="74"/>
      <c r="CD241" s="114" t="str">
        <f>IFERROR(VLOOKUP(CC241, LetterStyle!$A$2:$B$50, 2, 0),"")</f>
        <v/>
      </c>
      <c r="CE241" s="74"/>
      <c r="CF241" s="114" t="str">
        <f>IFERROR(VLOOKUP(CE241, LetterStyle!$A$2:$B$50, 2, 0),"")</f>
        <v/>
      </c>
      <c r="CG241" s="74"/>
      <c r="CH241" s="79" t="str">
        <f>IFERROR(VLOOKUP(CG241, LetterStyle!$A$2:$B$50, 2, 0),"")</f>
        <v/>
      </c>
      <c r="CI241" s="71"/>
      <c r="CJ241" s="79" t="str">
        <f>IFERROR(VLOOKUP(CI241, DecMotifs!$A$1:$B$306, 2, 0),"")</f>
        <v/>
      </c>
      <c r="CK241" s="71"/>
      <c r="CL241" s="79" t="str">
        <f>IFERROR(VLOOKUP(CK241, DecMotifs!$A$1:$B$306, 2, 0),"")</f>
        <v/>
      </c>
      <c r="CM241" s="71"/>
      <c r="CN241" s="79" t="str">
        <f>IFERROR(VLOOKUP(CM241, DecMotifs!$A$1:$B$306, 2, 0),"")</f>
        <v/>
      </c>
      <c r="CO241" s="71"/>
      <c r="CP241" s="79" t="str">
        <f>IFERROR(VLOOKUP(CO241, MarginalDec!$A$2:$B$253, 2, 0),"")</f>
        <v/>
      </c>
      <c r="CQ241" s="71"/>
      <c r="CR241" s="79" t="str">
        <f>IFERROR(VLOOKUP(CQ241, MarginalDec!$A$2:$B$253, 2, 0),"")</f>
        <v/>
      </c>
      <c r="CS241" s="71"/>
      <c r="CT241" s="79" t="str">
        <f>IFERROR(VLOOKUP(CS241, MarginalDec!$A$2:$B$253, 2, 0),"")</f>
        <v/>
      </c>
      <c r="CU241" s="71"/>
      <c r="CV241" s="79" t="str">
        <f>IF(ISBLANK(CU241),"", IFERROR(VLOOKUP(CU241, Tooling!$A$2:$B$252, 2, 0),""))</f>
        <v/>
      </c>
      <c r="CW241" s="71"/>
      <c r="CX241" s="79" t="str">
        <f>IF(ISBLANK(CW241),"", IFERROR(VLOOKUP(CW241, Tooling!$A$2:$B$252, 2, 0),""))</f>
        <v/>
      </c>
      <c r="CY241" s="71"/>
      <c r="CZ241" s="79" t="str">
        <f>IF(ISBLANK(CY241),"", IFERROR(VLOOKUP(CY241, Repairs!$A$2:$B$252, 2, 0),""))</f>
        <v/>
      </c>
      <c r="DA241" s="77"/>
      <c r="DB241" s="71"/>
      <c r="DC241" s="79" t="str">
        <f>IFERROR(VLOOKUP(DB241, DatingReason!$A$2:$B$252, 2, 0),"")</f>
        <v/>
      </c>
      <c r="DD241" s="123" t="str">
        <f t="shared" si="51"/>
        <v/>
      </c>
      <c r="DF241" s="119" t="str">
        <f t="array" ref="DF241">IF(AND($B241&lt;&gt;"", $DE241&lt;&gt;"", $DE241&lt;&gt;"No"),MAX(IF($B241=PEOPLE!$B$4:$B$1000, PEOPLE!$Q$4:$Q$1000,""))+100,"")</f>
        <v/>
      </c>
      <c r="DG241" s="68"/>
      <c r="DH241" s="76">
        <f>COUNTIF(PEOPLE!B:B, MEMORIALS!B241)</f>
        <v>0</v>
      </c>
      <c r="DI241" s="82"/>
      <c r="DJ241" s="82"/>
      <c r="DK241" s="82"/>
      <c r="DL241" s="68"/>
      <c r="DM241" s="68"/>
      <c r="DN241" s="68"/>
      <c r="DO241" s="68"/>
      <c r="DP241" s="68"/>
    </row>
    <row r="242" spans="1:120" ht="15" customHeight="1" x14ac:dyDescent="0.25">
      <c r="A242" s="68"/>
      <c r="B242" s="69"/>
      <c r="C242" s="68"/>
      <c r="D242" s="68"/>
      <c r="E242" s="70" t="str">
        <f>IF(D242="","",VLOOKUP(D242,Denomination!$A$2:$B$50, 2, 0))</f>
        <v/>
      </c>
      <c r="F242" s="68"/>
      <c r="G242" s="71"/>
      <c r="H242" s="70" t="str">
        <f>IF(G242="","",VLOOKUP(G242,MCondition!$A$2:$B$50, 2, 0))</f>
        <v/>
      </c>
      <c r="I242" s="72"/>
      <c r="J242" s="71"/>
      <c r="K242" s="70" t="str">
        <f>IF(J242="","",VLOOKUP(J242,ICondition!$A$2:$B$50, 2, 0))</f>
        <v/>
      </c>
      <c r="L242" s="73"/>
      <c r="M242" s="73"/>
      <c r="N242" s="73"/>
      <c r="O242" s="73"/>
      <c r="P242" s="73"/>
      <c r="Q242" s="73"/>
      <c r="R242" s="78"/>
      <c r="S242" s="79" t="str">
        <f>IFERROR(VLOOKUP(R242,Material!$A$2:$B$59, 2, 0),"")</f>
        <v/>
      </c>
      <c r="T242" s="71"/>
      <c r="U242" s="79" t="str">
        <f>IFERROR(VLOOKUP(T242,Material!$A$2:$B$59, 2, 0),"")</f>
        <v/>
      </c>
      <c r="V242" s="71"/>
      <c r="W242" s="79" t="str">
        <f>IFERROR(VLOOKUP(V242,Material!$A$2:$B$59, 2, 0),"")</f>
        <v/>
      </c>
      <c r="X242" s="71"/>
      <c r="Y242" s="79" t="str">
        <f>IFERROR(VLOOKUP(X242,Material!$A$2:$B$59, 2, 0),"")</f>
        <v/>
      </c>
      <c r="Z242" s="71"/>
      <c r="AA242" s="79" t="str">
        <f>IFERROR(VLOOKUP(Z242,Material!$A$2:$B$59, 2, 0),"")</f>
        <v/>
      </c>
      <c r="AB242" s="74"/>
      <c r="AC242" s="75" t="e">
        <f t="shared" si="40"/>
        <v>#VALUE!</v>
      </c>
      <c r="AD242" s="75" t="e">
        <f t="shared" si="41"/>
        <v>#VALUE!</v>
      </c>
      <c r="AE242" s="75" t="e">
        <f t="shared" si="43"/>
        <v>#VALUE!</v>
      </c>
      <c r="AF242" s="75" t="e">
        <f t="shared" si="42"/>
        <v>#VALUE!</v>
      </c>
      <c r="AG242" s="75" t="e">
        <f t="shared" si="44"/>
        <v>#VALUE!</v>
      </c>
      <c r="AH242" s="75" t="e">
        <f t="shared" si="45"/>
        <v>#VALUE!</v>
      </c>
      <c r="AI242" s="75" t="e">
        <f t="shared" si="46"/>
        <v>#VALUE!</v>
      </c>
      <c r="AJ242" s="80" t="e">
        <f t="shared" si="47"/>
        <v>#VALUE!</v>
      </c>
      <c r="AK242" s="79" t="str">
        <f>(IFERROR(VLOOKUP(AB242,Categories!$A$2:$B$20,2,1),""))</f>
        <v/>
      </c>
      <c r="AL242" s="79" t="str">
        <f ca="1">IFERROR(VLOOKUP((HLOOKUP((VLOOKUP($AB242,Categories!$A$2:$F$20,3,1)), $AB$3:$AJ242, (ROW()-ROW($AB$3)+1), 0)), INDIRECT(VLOOKUP($AB242,Categories!$A$2:$F$20,6,1)),2,0),AK242)</f>
        <v/>
      </c>
      <c r="AM242" s="79" t="str">
        <f ca="1">IFERROR(VLOOKUP((HLOOKUP((VLOOKUP($AB242,Categories!$A$2:$F$20,4,1)),$AB$3:$AJ242,(ROW()-ROW($AB$3)+1),0)),INDIRECT(VLOOKUP($AB242,Categories!$A$2:$H$20,7,1)),2,0),"")</f>
        <v/>
      </c>
      <c r="AN242" s="79" t="str">
        <f ca="1">IFERROR(VLOOKUP((HLOOKUP((VLOOKUP($AB242,Categories!$A$2:$F$20,5,1)), $AB$3:$AJ242, (ROW()-ROW($AB$3)+1), 0)), INDIRECT(VLOOKUP($AB242,Categories!$A$2:$H$20,8,1)),2,0),"")</f>
        <v/>
      </c>
      <c r="AO242" s="79" t="str">
        <f t="shared" ca="1" si="48"/>
        <v/>
      </c>
      <c r="AP242" s="81"/>
      <c r="AQ242" s="70" t="str">
        <f>IFERROR(VLOOKUP(VALUE(MID(AP242,1,1)),AdditionalElements!$A$2:$B$50,2,0),"")</f>
        <v/>
      </c>
      <c r="AR242" s="70" t="str">
        <f>IFERROR(VLOOKUP(VALUE(MID(AP242,2,1)),AdditionalElements!$H$2:$I$50,2,0),"")</f>
        <v/>
      </c>
      <c r="AS242" s="70" t="str">
        <f>IFERROR(VLOOKUP(VALUE(MID(AP242,3,1)),AdditionalElements!$O$2:$P$50,2,0),"")</f>
        <v/>
      </c>
      <c r="AT242" s="70" t="str">
        <f>IFERROR(VLOOKUP(VALUE(MID(AP242,4,1)),AdditionalElements!$V$2:$W$50,2,0),"")</f>
        <v/>
      </c>
      <c r="AU242" s="71"/>
      <c r="AV242" s="79" t="str">
        <f>IFERROR(IF(VALUE(MID(AU242,1,1))=1, VLOOKUP(VALUE(MID(AU242,1,1)), TxtPanelShape!$A$2:$C$50, 3, 0), (IF(VALUE(MID(AU242,1,1))&gt;=7, VLOOKUP(VALUE(MID(AU242,1,1)), TxtPanelShape!$A$2:$C$50, 3, 0),VLOOKUP(VALUE(MID(AU242,1,2)),TxtPanelShape!$A$2:$C$50,3,0)))), "")</f>
        <v/>
      </c>
      <c r="AW242" s="79" t="str">
        <f>IFERROR(IF(VALUE(MID(AU242,1,1))=1, ", "&amp;VLOOKUP(VALUE(MID(AU242,2,1)), TxtPanelShape!$H$2:$I$50, 2, 0), IF(VALUE(MID(AU242,1,1))&gt;=7, ", "&amp;VLOOKUP(VALUE(MID(AU242,2,1)), TxtPanelShape!$H$2:$I$50, 2, 0),"")), "")</f>
        <v/>
      </c>
      <c r="AX242" s="79" t="str">
        <f>IFERROR(IF(VALUE(MID(AU242,1,1))=1, ", "&amp;VLOOKUP(VALUE(MID(AU242,3,1)), TxtPanelShape!$O$2:$P$50, 2, 0), IF(VALUE(MID(AU242,1,1))&gt;=7, ", "&amp;VLOOKUP(VALUE(MID(AU242,3,1)), TxtPanelShape!$O$2:$P$50, 2, 0),"")),"")</f>
        <v/>
      </c>
      <c r="AY242" s="79" t="str">
        <f>IFERROR("; "&amp;VLOOKUP(VALUE(MID(AU242,4,1)), TxtPanelShape!$V$2:$W$50,2,0),"")</f>
        <v/>
      </c>
      <c r="AZ242" s="79" t="str">
        <f t="shared" si="49"/>
        <v/>
      </c>
      <c r="BA242" s="71"/>
      <c r="BB242" s="79" t="str">
        <f>IFERROR(IF(VALUE(MID(BA242,1,1))=1, VLOOKUP(VALUE(MID(BA242,1,1)), TxtPanelShape!$A$2:$C$50, 3, 0), (IF(VALUE(MID(BA242,1,1))&gt;=7, VLOOKUP(VALUE(MID(BA242,1,1)), TxtPanelShape!$A$2:$C$50, 3, 0),VLOOKUP(VALUE(MID(BA242,1,2)),TxtPanelShape!$A$2:$C$50,3,0)))), "")</f>
        <v/>
      </c>
      <c r="BC242" s="79" t="str">
        <f>IFERROR(IF(VALUE(MID(BA242,1,1))=1, ", "&amp;VLOOKUP(VALUE(MID(BA242,2,1)), TxtPanelShape!$H$2:$I$50, 2, 0), IF(VALUE(MID(BA242,1,1))&gt;=7, ", "&amp;VLOOKUP(VALUE(MID(BA242,2,1)), TxtPanelShape!$H$2:$I$50, 2, 0),"")), "")</f>
        <v/>
      </c>
      <c r="BD242" s="79" t="str">
        <f>IFERROR(IF(VALUE(MID(BA242,1,1))=1, ", "&amp;VLOOKUP(VALUE(MID(BA242,3,1)), TxtPanelShape!$O$2:$P$50, 2, 0), IF(VALUE(MID(BA242,1,1))&gt;=7, ", "&amp;VLOOKUP(VALUE(MID(BA242,3,1)), TxtPanelShape!$O$2:$P$50, 2, 0),"")),"")</f>
        <v/>
      </c>
      <c r="BE242" s="79" t="str">
        <f>IFERROR("; "&amp;VLOOKUP(VALUE(MID(BA242,4,1)), TxtPanelShape!$V$2:$W$50,2,0),"")</f>
        <v/>
      </c>
      <c r="BF242" s="79" t="str">
        <f t="shared" si="50"/>
        <v/>
      </c>
      <c r="BG242" s="71"/>
      <c r="BH242" s="79" t="str">
        <f>IFERROR(VLOOKUP(BG242, TxtPanelDefinition!$A$2:$B$50, 2, 0),"")</f>
        <v/>
      </c>
      <c r="BI242" s="71"/>
      <c r="BJ242" s="79" t="str">
        <f>IFERROR(VLOOKUP(BI242, TxtPanelDefinition!$A$2:$B$50, 2, 0),"")</f>
        <v/>
      </c>
      <c r="BK242" s="71"/>
      <c r="BL242" s="79" t="str">
        <f>IFERROR(VLOOKUP(BK242, InscrTechniques!$A$2:$B$50, 2, 0),"")</f>
        <v/>
      </c>
      <c r="BM242" s="71"/>
      <c r="BN242" s="79" t="str">
        <f>IFERROR(VLOOKUP(BM242, InscrTechniques!$A$2:$B$50, 2, 0),"")</f>
        <v/>
      </c>
      <c r="BO242" s="71"/>
      <c r="BP242" s="79" t="str">
        <f>IFERROR(VLOOKUP(BO242, InscrTechniques!$A$2:$B$50, 2, 0),"")</f>
        <v/>
      </c>
      <c r="BQ242" s="71"/>
      <c r="BR242" s="79" t="str">
        <f>IFERROR(VLOOKUP(BQ242, InscrTechniques!$A$2:$B$50, 2, 0),"")</f>
        <v/>
      </c>
      <c r="BS242" s="71"/>
      <c r="BT242" s="79" t="str">
        <f>IFERROR(VLOOKUP(BS242, InscrTechniques!$A$2:$B$50, 2, 0),"")</f>
        <v/>
      </c>
      <c r="BU242" s="71"/>
      <c r="BV242" s="79" t="str">
        <f>IFERROR(VLOOKUP(BU242, InscrTechniques!$A$2:$B$50, 2, 0),"")</f>
        <v/>
      </c>
      <c r="BW242" s="125"/>
      <c r="BX242" s="79" t="str">
        <f>IFERROR(VLOOKUP(BW242, InscrTechniques!$A$2:$B$50, 2, 0),"")</f>
        <v/>
      </c>
      <c r="BY242" s="125"/>
      <c r="BZ242" s="79" t="str">
        <f>IFERROR(VLOOKUP(BY242, InscrTechniques!$A$2:$B$50, 2, 0),"")</f>
        <v/>
      </c>
      <c r="CA242" s="74"/>
      <c r="CB242" s="114" t="str">
        <f>IFERROR(VLOOKUP(CA242, LetterStyle!$A$2:$B$50, 2, 0),"")</f>
        <v/>
      </c>
      <c r="CC242" s="74"/>
      <c r="CD242" s="114" t="str">
        <f>IFERROR(VLOOKUP(CC242, LetterStyle!$A$2:$B$50, 2, 0),"")</f>
        <v/>
      </c>
      <c r="CE242" s="74"/>
      <c r="CF242" s="114" t="str">
        <f>IFERROR(VLOOKUP(CE242, LetterStyle!$A$2:$B$50, 2, 0),"")</f>
        <v/>
      </c>
      <c r="CG242" s="74"/>
      <c r="CH242" s="79" t="str">
        <f>IFERROR(VLOOKUP(CG242, LetterStyle!$A$2:$B$50, 2, 0),"")</f>
        <v/>
      </c>
      <c r="CI242" s="71"/>
      <c r="CJ242" s="79" t="str">
        <f>IFERROR(VLOOKUP(CI242, DecMotifs!$A$1:$B$306, 2, 0),"")</f>
        <v/>
      </c>
      <c r="CK242" s="71"/>
      <c r="CL242" s="79" t="str">
        <f>IFERROR(VLOOKUP(CK242, DecMotifs!$A$1:$B$306, 2, 0),"")</f>
        <v/>
      </c>
      <c r="CM242" s="71"/>
      <c r="CN242" s="79" t="str">
        <f>IFERROR(VLOOKUP(CM242, DecMotifs!$A$1:$B$306, 2, 0),"")</f>
        <v/>
      </c>
      <c r="CO242" s="71"/>
      <c r="CP242" s="79" t="str">
        <f>IFERROR(VLOOKUP(CO242, MarginalDec!$A$2:$B$253, 2, 0),"")</f>
        <v/>
      </c>
      <c r="CQ242" s="71"/>
      <c r="CR242" s="79" t="str">
        <f>IFERROR(VLOOKUP(CQ242, MarginalDec!$A$2:$B$253, 2, 0),"")</f>
        <v/>
      </c>
      <c r="CS242" s="71"/>
      <c r="CT242" s="79" t="str">
        <f>IFERROR(VLOOKUP(CS242, MarginalDec!$A$2:$B$253, 2, 0),"")</f>
        <v/>
      </c>
      <c r="CU242" s="71"/>
      <c r="CV242" s="79" t="str">
        <f>IF(ISBLANK(CU242),"", IFERROR(VLOOKUP(CU242, Tooling!$A$2:$B$252, 2, 0),""))</f>
        <v/>
      </c>
      <c r="CW242" s="71"/>
      <c r="CX242" s="79" t="str">
        <f>IF(ISBLANK(CW242),"", IFERROR(VLOOKUP(CW242, Tooling!$A$2:$B$252, 2, 0),""))</f>
        <v/>
      </c>
      <c r="CY242" s="71"/>
      <c r="CZ242" s="79" t="str">
        <f>IF(ISBLANK(CY242),"", IFERROR(VLOOKUP(CY242, Repairs!$A$2:$B$252, 2, 0),""))</f>
        <v/>
      </c>
      <c r="DA242" s="77"/>
      <c r="DB242" s="71"/>
      <c r="DC242" s="79" t="str">
        <f>IFERROR(VLOOKUP(DB242, DatingReason!$A$2:$B$252, 2, 0),"")</f>
        <v/>
      </c>
      <c r="DD242" s="123" t="str">
        <f t="shared" si="51"/>
        <v/>
      </c>
      <c r="DF242" s="119" t="str">
        <f t="array" ref="DF242">IF(AND($B242&lt;&gt;"", $DE242&lt;&gt;"", $DE242&lt;&gt;"No"),MAX(IF($B242=PEOPLE!$B$4:$B$1000, PEOPLE!$Q$4:$Q$1000,""))+100,"")</f>
        <v/>
      </c>
      <c r="DG242" s="68"/>
      <c r="DH242" s="76">
        <f>COUNTIF(PEOPLE!B:B, MEMORIALS!B242)</f>
        <v>0</v>
      </c>
      <c r="DI242" s="82"/>
      <c r="DJ242" s="82"/>
      <c r="DK242" s="82"/>
      <c r="DL242" s="68"/>
      <c r="DM242" s="68"/>
      <c r="DN242" s="68"/>
      <c r="DO242" s="68"/>
      <c r="DP242" s="68"/>
    </row>
    <row r="243" spans="1:120" ht="15" customHeight="1" x14ac:dyDescent="0.25">
      <c r="A243" s="68"/>
      <c r="B243" s="69"/>
      <c r="C243" s="68"/>
      <c r="D243" s="68"/>
      <c r="E243" s="70" t="str">
        <f>IF(D243="","",VLOOKUP(D243,Denomination!$A$2:$B$50, 2, 0))</f>
        <v/>
      </c>
      <c r="F243" s="68"/>
      <c r="G243" s="71"/>
      <c r="H243" s="70" t="str">
        <f>IF(G243="","",VLOOKUP(G243,MCondition!$A$2:$B$50, 2, 0))</f>
        <v/>
      </c>
      <c r="I243" s="72"/>
      <c r="J243" s="71"/>
      <c r="K243" s="70" t="str">
        <f>IF(J243="","",VLOOKUP(J243,ICondition!$A$2:$B$50, 2, 0))</f>
        <v/>
      </c>
      <c r="L243" s="73"/>
      <c r="M243" s="73"/>
      <c r="N243" s="73"/>
      <c r="O243" s="73"/>
      <c r="P243" s="73"/>
      <c r="Q243" s="73"/>
      <c r="R243" s="78"/>
      <c r="S243" s="79" t="str">
        <f>IFERROR(VLOOKUP(R243,Material!$A$2:$B$59, 2, 0),"")</f>
        <v/>
      </c>
      <c r="T243" s="71"/>
      <c r="U243" s="79" t="str">
        <f>IFERROR(VLOOKUP(T243,Material!$A$2:$B$59, 2, 0),"")</f>
        <v/>
      </c>
      <c r="V243" s="71"/>
      <c r="W243" s="79" t="str">
        <f>IFERROR(VLOOKUP(V243,Material!$A$2:$B$59, 2, 0),"")</f>
        <v/>
      </c>
      <c r="X243" s="71"/>
      <c r="Y243" s="79" t="str">
        <f>IFERROR(VLOOKUP(X243,Material!$A$2:$B$59, 2, 0),"")</f>
        <v/>
      </c>
      <c r="Z243" s="71"/>
      <c r="AA243" s="79" t="str">
        <f>IFERROR(VLOOKUP(Z243,Material!$A$2:$B$59, 2, 0),"")</f>
        <v/>
      </c>
      <c r="AB243" s="74"/>
      <c r="AC243" s="75" t="e">
        <f t="shared" si="40"/>
        <v>#VALUE!</v>
      </c>
      <c r="AD243" s="75" t="e">
        <f t="shared" si="41"/>
        <v>#VALUE!</v>
      </c>
      <c r="AE243" s="75" t="e">
        <f t="shared" si="43"/>
        <v>#VALUE!</v>
      </c>
      <c r="AF243" s="75" t="e">
        <f t="shared" si="42"/>
        <v>#VALUE!</v>
      </c>
      <c r="AG243" s="75" t="e">
        <f t="shared" si="44"/>
        <v>#VALUE!</v>
      </c>
      <c r="AH243" s="75" t="e">
        <f t="shared" si="45"/>
        <v>#VALUE!</v>
      </c>
      <c r="AI243" s="75" t="e">
        <f t="shared" si="46"/>
        <v>#VALUE!</v>
      </c>
      <c r="AJ243" s="80" t="e">
        <f t="shared" si="47"/>
        <v>#VALUE!</v>
      </c>
      <c r="AK243" s="79" t="str">
        <f>(IFERROR(VLOOKUP(AB243,Categories!$A$2:$B$20,2,1),""))</f>
        <v/>
      </c>
      <c r="AL243" s="79" t="str">
        <f ca="1">IFERROR(VLOOKUP((HLOOKUP((VLOOKUP($AB243,Categories!$A$2:$F$20,3,1)), $AB$3:$AJ243, (ROW()-ROW($AB$3)+1), 0)), INDIRECT(VLOOKUP($AB243,Categories!$A$2:$F$20,6,1)),2,0),AK243)</f>
        <v/>
      </c>
      <c r="AM243" s="79" t="str">
        <f ca="1">IFERROR(VLOOKUP((HLOOKUP((VLOOKUP($AB243,Categories!$A$2:$F$20,4,1)),$AB$3:$AJ243,(ROW()-ROW($AB$3)+1),0)),INDIRECT(VLOOKUP($AB243,Categories!$A$2:$H$20,7,1)),2,0),"")</f>
        <v/>
      </c>
      <c r="AN243" s="79" t="str">
        <f ca="1">IFERROR(VLOOKUP((HLOOKUP((VLOOKUP($AB243,Categories!$A$2:$F$20,5,1)), $AB$3:$AJ243, (ROW()-ROW($AB$3)+1), 0)), INDIRECT(VLOOKUP($AB243,Categories!$A$2:$H$20,8,1)),2,0),"")</f>
        <v/>
      </c>
      <c r="AO243" s="79" t="str">
        <f t="shared" ca="1" si="48"/>
        <v/>
      </c>
      <c r="AP243" s="81"/>
      <c r="AQ243" s="70" t="str">
        <f>IFERROR(VLOOKUP(VALUE(MID(AP243,1,1)),AdditionalElements!$A$2:$B$50,2,0),"")</f>
        <v/>
      </c>
      <c r="AR243" s="70" t="str">
        <f>IFERROR(VLOOKUP(VALUE(MID(AP243,2,1)),AdditionalElements!$H$2:$I$50,2,0),"")</f>
        <v/>
      </c>
      <c r="AS243" s="70" t="str">
        <f>IFERROR(VLOOKUP(VALUE(MID(AP243,3,1)),AdditionalElements!$O$2:$P$50,2,0),"")</f>
        <v/>
      </c>
      <c r="AT243" s="70" t="str">
        <f>IFERROR(VLOOKUP(VALUE(MID(AP243,4,1)),AdditionalElements!$V$2:$W$50,2,0),"")</f>
        <v/>
      </c>
      <c r="AU243" s="71"/>
      <c r="AV243" s="79" t="str">
        <f>IFERROR(IF(VALUE(MID(AU243,1,1))=1, VLOOKUP(VALUE(MID(AU243,1,1)), TxtPanelShape!$A$2:$C$50, 3, 0), (IF(VALUE(MID(AU243,1,1))&gt;=7, VLOOKUP(VALUE(MID(AU243,1,1)), TxtPanelShape!$A$2:$C$50, 3, 0),VLOOKUP(VALUE(MID(AU243,1,2)),TxtPanelShape!$A$2:$C$50,3,0)))), "")</f>
        <v/>
      </c>
      <c r="AW243" s="79" t="str">
        <f>IFERROR(IF(VALUE(MID(AU243,1,1))=1, ", "&amp;VLOOKUP(VALUE(MID(AU243,2,1)), TxtPanelShape!$H$2:$I$50, 2, 0), IF(VALUE(MID(AU243,1,1))&gt;=7, ", "&amp;VLOOKUP(VALUE(MID(AU243,2,1)), TxtPanelShape!$H$2:$I$50, 2, 0),"")), "")</f>
        <v/>
      </c>
      <c r="AX243" s="79" t="str">
        <f>IFERROR(IF(VALUE(MID(AU243,1,1))=1, ", "&amp;VLOOKUP(VALUE(MID(AU243,3,1)), TxtPanelShape!$O$2:$P$50, 2, 0), IF(VALUE(MID(AU243,1,1))&gt;=7, ", "&amp;VLOOKUP(VALUE(MID(AU243,3,1)), TxtPanelShape!$O$2:$P$50, 2, 0),"")),"")</f>
        <v/>
      </c>
      <c r="AY243" s="79" t="str">
        <f>IFERROR("; "&amp;VLOOKUP(VALUE(MID(AU243,4,1)), TxtPanelShape!$V$2:$W$50,2,0),"")</f>
        <v/>
      </c>
      <c r="AZ243" s="79" t="str">
        <f t="shared" si="49"/>
        <v/>
      </c>
      <c r="BA243" s="71"/>
      <c r="BB243" s="79" t="str">
        <f>IFERROR(IF(VALUE(MID(BA243,1,1))=1, VLOOKUP(VALUE(MID(BA243,1,1)), TxtPanelShape!$A$2:$C$50, 3, 0), (IF(VALUE(MID(BA243,1,1))&gt;=7, VLOOKUP(VALUE(MID(BA243,1,1)), TxtPanelShape!$A$2:$C$50, 3, 0),VLOOKUP(VALUE(MID(BA243,1,2)),TxtPanelShape!$A$2:$C$50,3,0)))), "")</f>
        <v/>
      </c>
      <c r="BC243" s="79" t="str">
        <f>IFERROR(IF(VALUE(MID(BA243,1,1))=1, ", "&amp;VLOOKUP(VALUE(MID(BA243,2,1)), TxtPanelShape!$H$2:$I$50, 2, 0), IF(VALUE(MID(BA243,1,1))&gt;=7, ", "&amp;VLOOKUP(VALUE(MID(BA243,2,1)), TxtPanelShape!$H$2:$I$50, 2, 0),"")), "")</f>
        <v/>
      </c>
      <c r="BD243" s="79" t="str">
        <f>IFERROR(IF(VALUE(MID(BA243,1,1))=1, ", "&amp;VLOOKUP(VALUE(MID(BA243,3,1)), TxtPanelShape!$O$2:$P$50, 2, 0), IF(VALUE(MID(BA243,1,1))&gt;=7, ", "&amp;VLOOKUP(VALUE(MID(BA243,3,1)), TxtPanelShape!$O$2:$P$50, 2, 0),"")),"")</f>
        <v/>
      </c>
      <c r="BE243" s="79" t="str">
        <f>IFERROR("; "&amp;VLOOKUP(VALUE(MID(BA243,4,1)), TxtPanelShape!$V$2:$W$50,2,0),"")</f>
        <v/>
      </c>
      <c r="BF243" s="79" t="str">
        <f t="shared" si="50"/>
        <v/>
      </c>
      <c r="BG243" s="71"/>
      <c r="BH243" s="79" t="str">
        <f>IFERROR(VLOOKUP(BG243, TxtPanelDefinition!$A$2:$B$50, 2, 0),"")</f>
        <v/>
      </c>
      <c r="BI243" s="71"/>
      <c r="BJ243" s="79" t="str">
        <f>IFERROR(VLOOKUP(BI243, TxtPanelDefinition!$A$2:$B$50, 2, 0),"")</f>
        <v/>
      </c>
      <c r="BK243" s="71"/>
      <c r="BL243" s="79" t="str">
        <f>IFERROR(VLOOKUP(BK243, InscrTechniques!$A$2:$B$50, 2, 0),"")</f>
        <v/>
      </c>
      <c r="BM243" s="71"/>
      <c r="BN243" s="79" t="str">
        <f>IFERROR(VLOOKUP(BM243, InscrTechniques!$A$2:$B$50, 2, 0),"")</f>
        <v/>
      </c>
      <c r="BO243" s="71"/>
      <c r="BP243" s="79" t="str">
        <f>IFERROR(VLOOKUP(BO243, InscrTechniques!$A$2:$B$50, 2, 0),"")</f>
        <v/>
      </c>
      <c r="BQ243" s="71"/>
      <c r="BR243" s="79" t="str">
        <f>IFERROR(VLOOKUP(BQ243, InscrTechniques!$A$2:$B$50, 2, 0),"")</f>
        <v/>
      </c>
      <c r="BS243" s="71"/>
      <c r="BT243" s="79" t="str">
        <f>IFERROR(VLOOKUP(BS243, InscrTechniques!$A$2:$B$50, 2, 0),"")</f>
        <v/>
      </c>
      <c r="BU243" s="71"/>
      <c r="BV243" s="79" t="str">
        <f>IFERROR(VLOOKUP(BU243, InscrTechniques!$A$2:$B$50, 2, 0),"")</f>
        <v/>
      </c>
      <c r="BW243" s="125"/>
      <c r="BX243" s="79" t="str">
        <f>IFERROR(VLOOKUP(BW243, InscrTechniques!$A$2:$B$50, 2, 0),"")</f>
        <v/>
      </c>
      <c r="BY243" s="125"/>
      <c r="BZ243" s="79" t="str">
        <f>IFERROR(VLOOKUP(BY243, InscrTechniques!$A$2:$B$50, 2, 0),"")</f>
        <v/>
      </c>
      <c r="CA243" s="74"/>
      <c r="CB243" s="114" t="str">
        <f>IFERROR(VLOOKUP(CA243, LetterStyle!$A$2:$B$50, 2, 0),"")</f>
        <v/>
      </c>
      <c r="CC243" s="74"/>
      <c r="CD243" s="114" t="str">
        <f>IFERROR(VLOOKUP(CC243, LetterStyle!$A$2:$B$50, 2, 0),"")</f>
        <v/>
      </c>
      <c r="CE243" s="74"/>
      <c r="CF243" s="114" t="str">
        <f>IFERROR(VLOOKUP(CE243, LetterStyle!$A$2:$B$50, 2, 0),"")</f>
        <v/>
      </c>
      <c r="CG243" s="74"/>
      <c r="CH243" s="79" t="str">
        <f>IFERROR(VLOOKUP(CG243, LetterStyle!$A$2:$B$50, 2, 0),"")</f>
        <v/>
      </c>
      <c r="CI243" s="71"/>
      <c r="CJ243" s="79" t="str">
        <f>IFERROR(VLOOKUP(CI243, DecMotifs!$A$1:$B$306, 2, 0),"")</f>
        <v/>
      </c>
      <c r="CK243" s="71"/>
      <c r="CL243" s="79" t="str">
        <f>IFERROR(VLOOKUP(CK243, DecMotifs!$A$1:$B$306, 2, 0),"")</f>
        <v/>
      </c>
      <c r="CM243" s="71"/>
      <c r="CN243" s="79" t="str">
        <f>IFERROR(VLOOKUP(CM243, DecMotifs!$A$1:$B$306, 2, 0),"")</f>
        <v/>
      </c>
      <c r="CO243" s="71"/>
      <c r="CP243" s="79" t="str">
        <f>IFERROR(VLOOKUP(CO243, MarginalDec!$A$2:$B$253, 2, 0),"")</f>
        <v/>
      </c>
      <c r="CQ243" s="71"/>
      <c r="CR243" s="79" t="str">
        <f>IFERROR(VLOOKUP(CQ243, MarginalDec!$A$2:$B$253, 2, 0),"")</f>
        <v/>
      </c>
      <c r="CS243" s="71"/>
      <c r="CT243" s="79" t="str">
        <f>IFERROR(VLOOKUP(CS243, MarginalDec!$A$2:$B$253, 2, 0),"")</f>
        <v/>
      </c>
      <c r="CU243" s="71"/>
      <c r="CV243" s="79" t="str">
        <f>IF(ISBLANK(CU243),"", IFERROR(VLOOKUP(CU243, Tooling!$A$2:$B$252, 2, 0),""))</f>
        <v/>
      </c>
      <c r="CW243" s="71"/>
      <c r="CX243" s="79" t="str">
        <f>IF(ISBLANK(CW243),"", IFERROR(VLOOKUP(CW243, Tooling!$A$2:$B$252, 2, 0),""))</f>
        <v/>
      </c>
      <c r="CY243" s="71"/>
      <c r="CZ243" s="79" t="str">
        <f>IF(ISBLANK(CY243),"", IFERROR(VLOOKUP(CY243, Repairs!$A$2:$B$252, 2, 0),""))</f>
        <v/>
      </c>
      <c r="DA243" s="77"/>
      <c r="DB243" s="71"/>
      <c r="DC243" s="79" t="str">
        <f>IFERROR(VLOOKUP(DB243, DatingReason!$A$2:$B$252, 2, 0),"")</f>
        <v/>
      </c>
      <c r="DD243" s="123" t="str">
        <f t="shared" si="51"/>
        <v/>
      </c>
      <c r="DF243" s="119" t="str">
        <f t="array" ref="DF243">IF(AND($B243&lt;&gt;"", $DE243&lt;&gt;"", $DE243&lt;&gt;"No"),MAX(IF($B243=PEOPLE!$B$4:$B$1000, PEOPLE!$Q$4:$Q$1000,""))+100,"")</f>
        <v/>
      </c>
      <c r="DG243" s="68"/>
      <c r="DH243" s="76">
        <f>COUNTIF(PEOPLE!B:B, MEMORIALS!B243)</f>
        <v>0</v>
      </c>
      <c r="DI243" s="82"/>
      <c r="DJ243" s="82"/>
      <c r="DK243" s="82"/>
      <c r="DL243" s="68"/>
      <c r="DM243" s="68"/>
      <c r="DN243" s="68"/>
      <c r="DO243" s="68"/>
      <c r="DP243" s="68"/>
    </row>
    <row r="244" spans="1:120" ht="15" customHeight="1" x14ac:dyDescent="0.25">
      <c r="A244" s="68"/>
      <c r="B244" s="69"/>
      <c r="C244" s="68"/>
      <c r="D244" s="68"/>
      <c r="E244" s="70" t="str">
        <f>IF(D244="","",VLOOKUP(D244,Denomination!$A$2:$B$50, 2, 0))</f>
        <v/>
      </c>
      <c r="F244" s="68"/>
      <c r="G244" s="71"/>
      <c r="H244" s="70" t="str">
        <f>IF(G244="","",VLOOKUP(G244,MCondition!$A$2:$B$50, 2, 0))</f>
        <v/>
      </c>
      <c r="I244" s="72"/>
      <c r="J244" s="71"/>
      <c r="K244" s="70" t="str">
        <f>IF(J244="","",VLOOKUP(J244,ICondition!$A$2:$B$50, 2, 0))</f>
        <v/>
      </c>
      <c r="L244" s="73"/>
      <c r="M244" s="73"/>
      <c r="N244" s="73"/>
      <c r="O244" s="73"/>
      <c r="P244" s="73"/>
      <c r="Q244" s="73"/>
      <c r="R244" s="78"/>
      <c r="S244" s="79" t="str">
        <f>IFERROR(VLOOKUP(R244,Material!$A$2:$B$59, 2, 0),"")</f>
        <v/>
      </c>
      <c r="T244" s="71"/>
      <c r="U244" s="79" t="str">
        <f>IFERROR(VLOOKUP(T244,Material!$A$2:$B$59, 2, 0),"")</f>
        <v/>
      </c>
      <c r="V244" s="71"/>
      <c r="W244" s="79" t="str">
        <f>IFERROR(VLOOKUP(V244,Material!$A$2:$B$59, 2, 0),"")</f>
        <v/>
      </c>
      <c r="X244" s="71"/>
      <c r="Y244" s="79" t="str">
        <f>IFERROR(VLOOKUP(X244,Material!$A$2:$B$59, 2, 0),"")</f>
        <v/>
      </c>
      <c r="Z244" s="71"/>
      <c r="AA244" s="79" t="str">
        <f>IFERROR(VLOOKUP(Z244,Material!$A$2:$B$59, 2, 0),"")</f>
        <v/>
      </c>
      <c r="AB244" s="74"/>
      <c r="AC244" s="75" t="e">
        <f t="shared" si="40"/>
        <v>#VALUE!</v>
      </c>
      <c r="AD244" s="75" t="e">
        <f t="shared" si="41"/>
        <v>#VALUE!</v>
      </c>
      <c r="AE244" s="75" t="e">
        <f t="shared" si="43"/>
        <v>#VALUE!</v>
      </c>
      <c r="AF244" s="75" t="e">
        <f t="shared" si="42"/>
        <v>#VALUE!</v>
      </c>
      <c r="AG244" s="75" t="e">
        <f t="shared" si="44"/>
        <v>#VALUE!</v>
      </c>
      <c r="AH244" s="75" t="e">
        <f t="shared" si="45"/>
        <v>#VALUE!</v>
      </c>
      <c r="AI244" s="75" t="e">
        <f t="shared" si="46"/>
        <v>#VALUE!</v>
      </c>
      <c r="AJ244" s="80" t="e">
        <f t="shared" si="47"/>
        <v>#VALUE!</v>
      </c>
      <c r="AK244" s="79" t="str">
        <f>(IFERROR(VLOOKUP(AB244,Categories!$A$2:$B$20,2,1),""))</f>
        <v/>
      </c>
      <c r="AL244" s="79" t="str">
        <f ca="1">IFERROR(VLOOKUP((HLOOKUP((VLOOKUP($AB244,Categories!$A$2:$F$20,3,1)), $AB$3:$AJ244, (ROW()-ROW($AB$3)+1), 0)), INDIRECT(VLOOKUP($AB244,Categories!$A$2:$F$20,6,1)),2,0),AK244)</f>
        <v/>
      </c>
      <c r="AM244" s="79" t="str">
        <f ca="1">IFERROR(VLOOKUP((HLOOKUP((VLOOKUP($AB244,Categories!$A$2:$F$20,4,1)),$AB$3:$AJ244,(ROW()-ROW($AB$3)+1),0)),INDIRECT(VLOOKUP($AB244,Categories!$A$2:$H$20,7,1)),2,0),"")</f>
        <v/>
      </c>
      <c r="AN244" s="79" t="str">
        <f ca="1">IFERROR(VLOOKUP((HLOOKUP((VLOOKUP($AB244,Categories!$A$2:$F$20,5,1)), $AB$3:$AJ244, (ROW()-ROW($AB$3)+1), 0)), INDIRECT(VLOOKUP($AB244,Categories!$A$2:$H$20,8,1)),2,0),"")</f>
        <v/>
      </c>
      <c r="AO244" s="79" t="str">
        <f t="shared" ca="1" si="48"/>
        <v/>
      </c>
      <c r="AP244" s="81"/>
      <c r="AQ244" s="70" t="str">
        <f>IFERROR(VLOOKUP(VALUE(MID(AP244,1,1)),AdditionalElements!$A$2:$B$50,2,0),"")</f>
        <v/>
      </c>
      <c r="AR244" s="70" t="str">
        <f>IFERROR(VLOOKUP(VALUE(MID(AP244,2,1)),AdditionalElements!$H$2:$I$50,2,0),"")</f>
        <v/>
      </c>
      <c r="AS244" s="70" t="str">
        <f>IFERROR(VLOOKUP(VALUE(MID(AP244,3,1)),AdditionalElements!$O$2:$P$50,2,0),"")</f>
        <v/>
      </c>
      <c r="AT244" s="70" t="str">
        <f>IFERROR(VLOOKUP(VALUE(MID(AP244,4,1)),AdditionalElements!$V$2:$W$50,2,0),"")</f>
        <v/>
      </c>
      <c r="AU244" s="71"/>
      <c r="AV244" s="79" t="str">
        <f>IFERROR(IF(VALUE(MID(AU244,1,1))=1, VLOOKUP(VALUE(MID(AU244,1,1)), TxtPanelShape!$A$2:$C$50, 3, 0), (IF(VALUE(MID(AU244,1,1))&gt;=7, VLOOKUP(VALUE(MID(AU244,1,1)), TxtPanelShape!$A$2:$C$50, 3, 0),VLOOKUP(VALUE(MID(AU244,1,2)),TxtPanelShape!$A$2:$C$50,3,0)))), "")</f>
        <v/>
      </c>
      <c r="AW244" s="79" t="str">
        <f>IFERROR(IF(VALUE(MID(AU244,1,1))=1, ", "&amp;VLOOKUP(VALUE(MID(AU244,2,1)), TxtPanelShape!$H$2:$I$50, 2, 0), IF(VALUE(MID(AU244,1,1))&gt;=7, ", "&amp;VLOOKUP(VALUE(MID(AU244,2,1)), TxtPanelShape!$H$2:$I$50, 2, 0),"")), "")</f>
        <v/>
      </c>
      <c r="AX244" s="79" t="str">
        <f>IFERROR(IF(VALUE(MID(AU244,1,1))=1, ", "&amp;VLOOKUP(VALUE(MID(AU244,3,1)), TxtPanelShape!$O$2:$P$50, 2, 0), IF(VALUE(MID(AU244,1,1))&gt;=7, ", "&amp;VLOOKUP(VALUE(MID(AU244,3,1)), TxtPanelShape!$O$2:$P$50, 2, 0),"")),"")</f>
        <v/>
      </c>
      <c r="AY244" s="79" t="str">
        <f>IFERROR("; "&amp;VLOOKUP(VALUE(MID(AU244,4,1)), TxtPanelShape!$V$2:$W$50,2,0),"")</f>
        <v/>
      </c>
      <c r="AZ244" s="79" t="str">
        <f t="shared" si="49"/>
        <v/>
      </c>
      <c r="BA244" s="71"/>
      <c r="BB244" s="79" t="str">
        <f>IFERROR(IF(VALUE(MID(BA244,1,1))=1, VLOOKUP(VALUE(MID(BA244,1,1)), TxtPanelShape!$A$2:$C$50, 3, 0), (IF(VALUE(MID(BA244,1,1))&gt;=7, VLOOKUP(VALUE(MID(BA244,1,1)), TxtPanelShape!$A$2:$C$50, 3, 0),VLOOKUP(VALUE(MID(BA244,1,2)),TxtPanelShape!$A$2:$C$50,3,0)))), "")</f>
        <v/>
      </c>
      <c r="BC244" s="79" t="str">
        <f>IFERROR(IF(VALUE(MID(BA244,1,1))=1, ", "&amp;VLOOKUP(VALUE(MID(BA244,2,1)), TxtPanelShape!$H$2:$I$50, 2, 0), IF(VALUE(MID(BA244,1,1))&gt;=7, ", "&amp;VLOOKUP(VALUE(MID(BA244,2,1)), TxtPanelShape!$H$2:$I$50, 2, 0),"")), "")</f>
        <v/>
      </c>
      <c r="BD244" s="79" t="str">
        <f>IFERROR(IF(VALUE(MID(BA244,1,1))=1, ", "&amp;VLOOKUP(VALUE(MID(BA244,3,1)), TxtPanelShape!$O$2:$P$50, 2, 0), IF(VALUE(MID(BA244,1,1))&gt;=7, ", "&amp;VLOOKUP(VALUE(MID(BA244,3,1)), TxtPanelShape!$O$2:$P$50, 2, 0),"")),"")</f>
        <v/>
      </c>
      <c r="BE244" s="79" t="str">
        <f>IFERROR("; "&amp;VLOOKUP(VALUE(MID(BA244,4,1)), TxtPanelShape!$V$2:$W$50,2,0),"")</f>
        <v/>
      </c>
      <c r="BF244" s="79" t="str">
        <f t="shared" si="50"/>
        <v/>
      </c>
      <c r="BG244" s="71"/>
      <c r="BH244" s="79" t="str">
        <f>IFERROR(VLOOKUP(BG244, TxtPanelDefinition!$A$2:$B$50, 2, 0),"")</f>
        <v/>
      </c>
      <c r="BI244" s="71"/>
      <c r="BJ244" s="79" t="str">
        <f>IFERROR(VLOOKUP(BI244, TxtPanelDefinition!$A$2:$B$50, 2, 0),"")</f>
        <v/>
      </c>
      <c r="BK244" s="71"/>
      <c r="BL244" s="79" t="str">
        <f>IFERROR(VLOOKUP(BK244, InscrTechniques!$A$2:$B$50, 2, 0),"")</f>
        <v/>
      </c>
      <c r="BM244" s="71"/>
      <c r="BN244" s="79" t="str">
        <f>IFERROR(VLOOKUP(BM244, InscrTechniques!$A$2:$B$50, 2, 0),"")</f>
        <v/>
      </c>
      <c r="BO244" s="71"/>
      <c r="BP244" s="79" t="str">
        <f>IFERROR(VLOOKUP(BO244, InscrTechniques!$A$2:$B$50, 2, 0),"")</f>
        <v/>
      </c>
      <c r="BQ244" s="71"/>
      <c r="BR244" s="79" t="str">
        <f>IFERROR(VLOOKUP(BQ244, InscrTechniques!$A$2:$B$50, 2, 0),"")</f>
        <v/>
      </c>
      <c r="BS244" s="71"/>
      <c r="BT244" s="79" t="str">
        <f>IFERROR(VLOOKUP(BS244, InscrTechniques!$A$2:$B$50, 2, 0),"")</f>
        <v/>
      </c>
      <c r="BU244" s="71"/>
      <c r="BV244" s="79" t="str">
        <f>IFERROR(VLOOKUP(BU244, InscrTechniques!$A$2:$B$50, 2, 0),"")</f>
        <v/>
      </c>
      <c r="BW244" s="125"/>
      <c r="BX244" s="79" t="str">
        <f>IFERROR(VLOOKUP(BW244, InscrTechniques!$A$2:$B$50, 2, 0),"")</f>
        <v/>
      </c>
      <c r="BY244" s="125"/>
      <c r="BZ244" s="79" t="str">
        <f>IFERROR(VLOOKUP(BY244, InscrTechniques!$A$2:$B$50, 2, 0),"")</f>
        <v/>
      </c>
      <c r="CA244" s="74"/>
      <c r="CB244" s="114" t="str">
        <f>IFERROR(VLOOKUP(CA244, LetterStyle!$A$2:$B$50, 2, 0),"")</f>
        <v/>
      </c>
      <c r="CC244" s="74"/>
      <c r="CD244" s="114" t="str">
        <f>IFERROR(VLOOKUP(CC244, LetterStyle!$A$2:$B$50, 2, 0),"")</f>
        <v/>
      </c>
      <c r="CE244" s="74"/>
      <c r="CF244" s="114" t="str">
        <f>IFERROR(VLOOKUP(CE244, LetterStyle!$A$2:$B$50, 2, 0),"")</f>
        <v/>
      </c>
      <c r="CG244" s="74"/>
      <c r="CH244" s="79" t="str">
        <f>IFERROR(VLOOKUP(CG244, LetterStyle!$A$2:$B$50, 2, 0),"")</f>
        <v/>
      </c>
      <c r="CI244" s="71"/>
      <c r="CJ244" s="79" t="str">
        <f>IFERROR(VLOOKUP(CI244, DecMotifs!$A$1:$B$306, 2, 0),"")</f>
        <v/>
      </c>
      <c r="CK244" s="71"/>
      <c r="CL244" s="79" t="str">
        <f>IFERROR(VLOOKUP(CK244, DecMotifs!$A$1:$B$306, 2, 0),"")</f>
        <v/>
      </c>
      <c r="CM244" s="71"/>
      <c r="CN244" s="79" t="str">
        <f>IFERROR(VLOOKUP(CM244, DecMotifs!$A$1:$B$306, 2, 0),"")</f>
        <v/>
      </c>
      <c r="CO244" s="71"/>
      <c r="CP244" s="79" t="str">
        <f>IFERROR(VLOOKUP(CO244, MarginalDec!$A$2:$B$253, 2, 0),"")</f>
        <v/>
      </c>
      <c r="CQ244" s="71"/>
      <c r="CR244" s="79" t="str">
        <f>IFERROR(VLOOKUP(CQ244, MarginalDec!$A$2:$B$253, 2, 0),"")</f>
        <v/>
      </c>
      <c r="CS244" s="71"/>
      <c r="CT244" s="79" t="str">
        <f>IFERROR(VLOOKUP(CS244, MarginalDec!$A$2:$B$253, 2, 0),"")</f>
        <v/>
      </c>
      <c r="CU244" s="71"/>
      <c r="CV244" s="79" t="str">
        <f>IF(ISBLANK(CU244),"", IFERROR(VLOOKUP(CU244, Tooling!$A$2:$B$252, 2, 0),""))</f>
        <v/>
      </c>
      <c r="CW244" s="71"/>
      <c r="CX244" s="79" t="str">
        <f>IF(ISBLANK(CW244),"", IFERROR(VLOOKUP(CW244, Tooling!$A$2:$B$252, 2, 0),""))</f>
        <v/>
      </c>
      <c r="CY244" s="71"/>
      <c r="CZ244" s="79" t="str">
        <f>IF(ISBLANK(CY244),"", IFERROR(VLOOKUP(CY244, Repairs!$A$2:$B$252, 2, 0),""))</f>
        <v/>
      </c>
      <c r="DA244" s="77"/>
      <c r="DB244" s="71"/>
      <c r="DC244" s="79" t="str">
        <f>IFERROR(VLOOKUP(DB244, DatingReason!$A$2:$B$252, 2, 0),"")</f>
        <v/>
      </c>
      <c r="DD244" s="123" t="str">
        <f t="shared" si="51"/>
        <v/>
      </c>
      <c r="DF244" s="119" t="str">
        <f t="array" ref="DF244">IF(AND($B244&lt;&gt;"", $DE244&lt;&gt;"", $DE244&lt;&gt;"No"),MAX(IF($B244=PEOPLE!$B$4:$B$1000, PEOPLE!$Q$4:$Q$1000,""))+100,"")</f>
        <v/>
      </c>
      <c r="DG244" s="68"/>
      <c r="DH244" s="76">
        <f>COUNTIF(PEOPLE!B:B, MEMORIALS!B244)</f>
        <v>0</v>
      </c>
      <c r="DI244" s="82"/>
      <c r="DJ244" s="82"/>
      <c r="DK244" s="82"/>
      <c r="DL244" s="68"/>
      <c r="DM244" s="68"/>
      <c r="DN244" s="68"/>
      <c r="DO244" s="68"/>
      <c r="DP244" s="68"/>
    </row>
    <row r="245" spans="1:120" ht="15" customHeight="1" x14ac:dyDescent="0.25">
      <c r="A245" s="68"/>
      <c r="B245" s="69"/>
      <c r="C245" s="68"/>
      <c r="D245" s="68"/>
      <c r="E245" s="70" t="str">
        <f>IF(D245="","",VLOOKUP(D245,Denomination!$A$2:$B$50, 2, 0))</f>
        <v/>
      </c>
      <c r="F245" s="68"/>
      <c r="G245" s="71"/>
      <c r="H245" s="70" t="str">
        <f>IF(G245="","",VLOOKUP(G245,MCondition!$A$2:$B$50, 2, 0))</f>
        <v/>
      </c>
      <c r="I245" s="72"/>
      <c r="J245" s="71"/>
      <c r="K245" s="70" t="str">
        <f>IF(J245="","",VLOOKUP(J245,ICondition!$A$2:$B$50, 2, 0))</f>
        <v/>
      </c>
      <c r="L245" s="73"/>
      <c r="M245" s="73"/>
      <c r="N245" s="73"/>
      <c r="O245" s="73"/>
      <c r="P245" s="73"/>
      <c r="Q245" s="73"/>
      <c r="R245" s="78"/>
      <c r="S245" s="79" t="str">
        <f>IFERROR(VLOOKUP(R245,Material!$A$2:$B$59, 2, 0),"")</f>
        <v/>
      </c>
      <c r="T245" s="71"/>
      <c r="U245" s="79" t="str">
        <f>IFERROR(VLOOKUP(T245,Material!$A$2:$B$59, 2, 0),"")</f>
        <v/>
      </c>
      <c r="V245" s="71"/>
      <c r="W245" s="79" t="str">
        <f>IFERROR(VLOOKUP(V245,Material!$A$2:$B$59, 2, 0),"")</f>
        <v/>
      </c>
      <c r="X245" s="71"/>
      <c r="Y245" s="79" t="str">
        <f>IFERROR(VLOOKUP(X245,Material!$A$2:$B$59, 2, 0),"")</f>
        <v/>
      </c>
      <c r="Z245" s="71"/>
      <c r="AA245" s="79" t="str">
        <f>IFERROR(VLOOKUP(Z245,Material!$A$2:$B$59, 2, 0),"")</f>
        <v/>
      </c>
      <c r="AB245" s="74"/>
      <c r="AC245" s="75" t="e">
        <f t="shared" si="40"/>
        <v>#VALUE!</v>
      </c>
      <c r="AD245" s="75" t="e">
        <f t="shared" si="41"/>
        <v>#VALUE!</v>
      </c>
      <c r="AE245" s="75" t="e">
        <f t="shared" si="43"/>
        <v>#VALUE!</v>
      </c>
      <c r="AF245" s="75" t="e">
        <f t="shared" si="42"/>
        <v>#VALUE!</v>
      </c>
      <c r="AG245" s="75" t="e">
        <f t="shared" si="44"/>
        <v>#VALUE!</v>
      </c>
      <c r="AH245" s="75" t="e">
        <f t="shared" si="45"/>
        <v>#VALUE!</v>
      </c>
      <c r="AI245" s="75" t="e">
        <f t="shared" si="46"/>
        <v>#VALUE!</v>
      </c>
      <c r="AJ245" s="80" t="e">
        <f t="shared" si="47"/>
        <v>#VALUE!</v>
      </c>
      <c r="AK245" s="79" t="str">
        <f>(IFERROR(VLOOKUP(AB245,Categories!$A$2:$B$20,2,1),""))</f>
        <v/>
      </c>
      <c r="AL245" s="79" t="str">
        <f ca="1">IFERROR(VLOOKUP((HLOOKUP((VLOOKUP($AB245,Categories!$A$2:$F$20,3,1)), $AB$3:$AJ245, (ROW()-ROW($AB$3)+1), 0)), INDIRECT(VLOOKUP($AB245,Categories!$A$2:$F$20,6,1)),2,0),AK245)</f>
        <v/>
      </c>
      <c r="AM245" s="79" t="str">
        <f ca="1">IFERROR(VLOOKUP((HLOOKUP((VLOOKUP($AB245,Categories!$A$2:$F$20,4,1)),$AB$3:$AJ245,(ROW()-ROW($AB$3)+1),0)),INDIRECT(VLOOKUP($AB245,Categories!$A$2:$H$20,7,1)),2,0),"")</f>
        <v/>
      </c>
      <c r="AN245" s="79" t="str">
        <f ca="1">IFERROR(VLOOKUP((HLOOKUP((VLOOKUP($AB245,Categories!$A$2:$F$20,5,1)), $AB$3:$AJ245, (ROW()-ROW($AB$3)+1), 0)), INDIRECT(VLOOKUP($AB245,Categories!$A$2:$H$20,8,1)),2,0),"")</f>
        <v/>
      </c>
      <c r="AO245" s="79" t="str">
        <f t="shared" ca="1" si="48"/>
        <v/>
      </c>
      <c r="AP245" s="81"/>
      <c r="AQ245" s="70" t="str">
        <f>IFERROR(VLOOKUP(VALUE(MID(AP245,1,1)),AdditionalElements!$A$2:$B$50,2,0),"")</f>
        <v/>
      </c>
      <c r="AR245" s="70" t="str">
        <f>IFERROR(VLOOKUP(VALUE(MID(AP245,2,1)),AdditionalElements!$H$2:$I$50,2,0),"")</f>
        <v/>
      </c>
      <c r="AS245" s="70" t="str">
        <f>IFERROR(VLOOKUP(VALUE(MID(AP245,3,1)),AdditionalElements!$O$2:$P$50,2,0),"")</f>
        <v/>
      </c>
      <c r="AT245" s="70" t="str">
        <f>IFERROR(VLOOKUP(VALUE(MID(AP245,4,1)),AdditionalElements!$V$2:$W$50,2,0),"")</f>
        <v/>
      </c>
      <c r="AU245" s="71"/>
      <c r="AV245" s="79" t="str">
        <f>IFERROR(IF(VALUE(MID(AU245,1,1))=1, VLOOKUP(VALUE(MID(AU245,1,1)), TxtPanelShape!$A$2:$C$50, 3, 0), (IF(VALUE(MID(AU245,1,1))&gt;=7, VLOOKUP(VALUE(MID(AU245,1,1)), TxtPanelShape!$A$2:$C$50, 3, 0),VLOOKUP(VALUE(MID(AU245,1,2)),TxtPanelShape!$A$2:$C$50,3,0)))), "")</f>
        <v/>
      </c>
      <c r="AW245" s="79" t="str">
        <f>IFERROR(IF(VALUE(MID(AU245,1,1))=1, ", "&amp;VLOOKUP(VALUE(MID(AU245,2,1)), TxtPanelShape!$H$2:$I$50, 2, 0), IF(VALUE(MID(AU245,1,1))&gt;=7, ", "&amp;VLOOKUP(VALUE(MID(AU245,2,1)), TxtPanelShape!$H$2:$I$50, 2, 0),"")), "")</f>
        <v/>
      </c>
      <c r="AX245" s="79" t="str">
        <f>IFERROR(IF(VALUE(MID(AU245,1,1))=1, ", "&amp;VLOOKUP(VALUE(MID(AU245,3,1)), TxtPanelShape!$O$2:$P$50, 2, 0), IF(VALUE(MID(AU245,1,1))&gt;=7, ", "&amp;VLOOKUP(VALUE(MID(AU245,3,1)), TxtPanelShape!$O$2:$P$50, 2, 0),"")),"")</f>
        <v/>
      </c>
      <c r="AY245" s="79" t="str">
        <f>IFERROR("; "&amp;VLOOKUP(VALUE(MID(AU245,4,1)), TxtPanelShape!$V$2:$W$50,2,0),"")</f>
        <v/>
      </c>
      <c r="AZ245" s="79" t="str">
        <f t="shared" si="49"/>
        <v/>
      </c>
      <c r="BA245" s="71"/>
      <c r="BB245" s="79" t="str">
        <f>IFERROR(IF(VALUE(MID(BA245,1,1))=1, VLOOKUP(VALUE(MID(BA245,1,1)), TxtPanelShape!$A$2:$C$50, 3, 0), (IF(VALUE(MID(BA245,1,1))&gt;=7, VLOOKUP(VALUE(MID(BA245,1,1)), TxtPanelShape!$A$2:$C$50, 3, 0),VLOOKUP(VALUE(MID(BA245,1,2)),TxtPanelShape!$A$2:$C$50,3,0)))), "")</f>
        <v/>
      </c>
      <c r="BC245" s="79" t="str">
        <f>IFERROR(IF(VALUE(MID(BA245,1,1))=1, ", "&amp;VLOOKUP(VALUE(MID(BA245,2,1)), TxtPanelShape!$H$2:$I$50, 2, 0), IF(VALUE(MID(BA245,1,1))&gt;=7, ", "&amp;VLOOKUP(VALUE(MID(BA245,2,1)), TxtPanelShape!$H$2:$I$50, 2, 0),"")), "")</f>
        <v/>
      </c>
      <c r="BD245" s="79" t="str">
        <f>IFERROR(IF(VALUE(MID(BA245,1,1))=1, ", "&amp;VLOOKUP(VALUE(MID(BA245,3,1)), TxtPanelShape!$O$2:$P$50, 2, 0), IF(VALUE(MID(BA245,1,1))&gt;=7, ", "&amp;VLOOKUP(VALUE(MID(BA245,3,1)), TxtPanelShape!$O$2:$P$50, 2, 0),"")),"")</f>
        <v/>
      </c>
      <c r="BE245" s="79" t="str">
        <f>IFERROR("; "&amp;VLOOKUP(VALUE(MID(BA245,4,1)), TxtPanelShape!$V$2:$W$50,2,0),"")</f>
        <v/>
      </c>
      <c r="BF245" s="79" t="str">
        <f t="shared" si="50"/>
        <v/>
      </c>
      <c r="BG245" s="71"/>
      <c r="BH245" s="79" t="str">
        <f>IFERROR(VLOOKUP(BG245, TxtPanelDefinition!$A$2:$B$50, 2, 0),"")</f>
        <v/>
      </c>
      <c r="BI245" s="71"/>
      <c r="BJ245" s="79" t="str">
        <f>IFERROR(VLOOKUP(BI245, TxtPanelDefinition!$A$2:$B$50, 2, 0),"")</f>
        <v/>
      </c>
      <c r="BK245" s="71"/>
      <c r="BL245" s="79" t="str">
        <f>IFERROR(VLOOKUP(BK245, InscrTechniques!$A$2:$B$50, 2, 0),"")</f>
        <v/>
      </c>
      <c r="BM245" s="71"/>
      <c r="BN245" s="79" t="str">
        <f>IFERROR(VLOOKUP(BM245, InscrTechniques!$A$2:$B$50, 2, 0),"")</f>
        <v/>
      </c>
      <c r="BO245" s="71"/>
      <c r="BP245" s="79" t="str">
        <f>IFERROR(VLOOKUP(BO245, InscrTechniques!$A$2:$B$50, 2, 0),"")</f>
        <v/>
      </c>
      <c r="BQ245" s="71"/>
      <c r="BR245" s="79" t="str">
        <f>IFERROR(VLOOKUP(BQ245, InscrTechniques!$A$2:$B$50, 2, 0),"")</f>
        <v/>
      </c>
      <c r="BS245" s="71"/>
      <c r="BT245" s="79" t="str">
        <f>IFERROR(VLOOKUP(BS245, InscrTechniques!$A$2:$B$50, 2, 0),"")</f>
        <v/>
      </c>
      <c r="BU245" s="71"/>
      <c r="BV245" s="79" t="str">
        <f>IFERROR(VLOOKUP(BU245, InscrTechniques!$A$2:$B$50, 2, 0),"")</f>
        <v/>
      </c>
      <c r="BW245" s="125"/>
      <c r="BX245" s="79" t="str">
        <f>IFERROR(VLOOKUP(BW245, InscrTechniques!$A$2:$B$50, 2, 0),"")</f>
        <v/>
      </c>
      <c r="BY245" s="125"/>
      <c r="BZ245" s="79" t="str">
        <f>IFERROR(VLOOKUP(BY245, InscrTechniques!$A$2:$B$50, 2, 0),"")</f>
        <v/>
      </c>
      <c r="CA245" s="74"/>
      <c r="CB245" s="114" t="str">
        <f>IFERROR(VLOOKUP(CA245, LetterStyle!$A$2:$B$50, 2, 0),"")</f>
        <v/>
      </c>
      <c r="CC245" s="74"/>
      <c r="CD245" s="114" t="str">
        <f>IFERROR(VLOOKUP(CC245, LetterStyle!$A$2:$B$50, 2, 0),"")</f>
        <v/>
      </c>
      <c r="CE245" s="74"/>
      <c r="CF245" s="114" t="str">
        <f>IFERROR(VLOOKUP(CE245, LetterStyle!$A$2:$B$50, 2, 0),"")</f>
        <v/>
      </c>
      <c r="CG245" s="74"/>
      <c r="CH245" s="79" t="str">
        <f>IFERROR(VLOOKUP(CG245, LetterStyle!$A$2:$B$50, 2, 0),"")</f>
        <v/>
      </c>
      <c r="CI245" s="71"/>
      <c r="CJ245" s="79" t="str">
        <f>IFERROR(VLOOKUP(CI245, DecMotifs!$A$1:$B$306, 2, 0),"")</f>
        <v/>
      </c>
      <c r="CK245" s="71"/>
      <c r="CL245" s="79" t="str">
        <f>IFERROR(VLOOKUP(CK245, DecMotifs!$A$1:$B$306, 2, 0),"")</f>
        <v/>
      </c>
      <c r="CM245" s="71"/>
      <c r="CN245" s="79" t="str">
        <f>IFERROR(VLOOKUP(CM245, DecMotifs!$A$1:$B$306, 2, 0),"")</f>
        <v/>
      </c>
      <c r="CO245" s="71"/>
      <c r="CP245" s="79" t="str">
        <f>IFERROR(VLOOKUP(CO245, MarginalDec!$A$2:$B$253, 2, 0),"")</f>
        <v/>
      </c>
      <c r="CQ245" s="71"/>
      <c r="CR245" s="79" t="str">
        <f>IFERROR(VLOOKUP(CQ245, MarginalDec!$A$2:$B$253, 2, 0),"")</f>
        <v/>
      </c>
      <c r="CS245" s="71"/>
      <c r="CT245" s="79" t="str">
        <f>IFERROR(VLOOKUP(CS245, MarginalDec!$A$2:$B$253, 2, 0),"")</f>
        <v/>
      </c>
      <c r="CU245" s="71"/>
      <c r="CV245" s="79" t="str">
        <f>IF(ISBLANK(CU245),"", IFERROR(VLOOKUP(CU245, Tooling!$A$2:$B$252, 2, 0),""))</f>
        <v/>
      </c>
      <c r="CW245" s="71"/>
      <c r="CX245" s="79" t="str">
        <f>IF(ISBLANK(CW245),"", IFERROR(VLOOKUP(CW245, Tooling!$A$2:$B$252, 2, 0),""))</f>
        <v/>
      </c>
      <c r="CY245" s="71"/>
      <c r="CZ245" s="79" t="str">
        <f>IF(ISBLANK(CY245),"", IFERROR(VLOOKUP(CY245, Repairs!$A$2:$B$252, 2, 0),""))</f>
        <v/>
      </c>
      <c r="DA245" s="77"/>
      <c r="DB245" s="71"/>
      <c r="DC245" s="79" t="str">
        <f>IFERROR(VLOOKUP(DB245, DatingReason!$A$2:$B$252, 2, 0),"")</f>
        <v/>
      </c>
      <c r="DD245" s="123" t="str">
        <f t="shared" si="51"/>
        <v/>
      </c>
      <c r="DF245" s="119" t="str">
        <f t="array" ref="DF245">IF(AND($B245&lt;&gt;"", $DE245&lt;&gt;"", $DE245&lt;&gt;"No"),MAX(IF($B245=PEOPLE!$B$4:$B$1000, PEOPLE!$Q$4:$Q$1000,""))+100,"")</f>
        <v/>
      </c>
      <c r="DG245" s="68"/>
      <c r="DH245" s="76">
        <f>COUNTIF(PEOPLE!B:B, MEMORIALS!B245)</f>
        <v>0</v>
      </c>
      <c r="DI245" s="82"/>
      <c r="DJ245" s="82"/>
      <c r="DK245" s="82"/>
      <c r="DL245" s="68"/>
      <c r="DM245" s="68"/>
      <c r="DN245" s="68"/>
      <c r="DO245" s="68"/>
      <c r="DP245" s="68"/>
    </row>
    <row r="246" spans="1:120" ht="15" customHeight="1" x14ac:dyDescent="0.25">
      <c r="A246" s="68"/>
      <c r="B246" s="69"/>
      <c r="C246" s="68"/>
      <c r="D246" s="68"/>
      <c r="E246" s="70" t="str">
        <f>IF(D246="","",VLOOKUP(D246,Denomination!$A$2:$B$50, 2, 0))</f>
        <v/>
      </c>
      <c r="F246" s="68"/>
      <c r="G246" s="71"/>
      <c r="H246" s="70" t="str">
        <f>IF(G246="","",VLOOKUP(G246,MCondition!$A$2:$B$50, 2, 0))</f>
        <v/>
      </c>
      <c r="I246" s="72"/>
      <c r="J246" s="71"/>
      <c r="K246" s="70" t="str">
        <f>IF(J246="","",VLOOKUP(J246,ICondition!$A$2:$B$50, 2, 0))</f>
        <v/>
      </c>
      <c r="L246" s="73"/>
      <c r="M246" s="73"/>
      <c r="N246" s="73"/>
      <c r="O246" s="73"/>
      <c r="P246" s="73"/>
      <c r="Q246" s="73"/>
      <c r="R246" s="78"/>
      <c r="S246" s="79" t="str">
        <f>IFERROR(VLOOKUP(R246,Material!$A$2:$B$59, 2, 0),"")</f>
        <v/>
      </c>
      <c r="T246" s="71"/>
      <c r="U246" s="79" t="str">
        <f>IFERROR(VLOOKUP(T246,Material!$A$2:$B$59, 2, 0),"")</f>
        <v/>
      </c>
      <c r="V246" s="71"/>
      <c r="W246" s="79" t="str">
        <f>IFERROR(VLOOKUP(V246,Material!$A$2:$B$59, 2, 0),"")</f>
        <v/>
      </c>
      <c r="X246" s="71"/>
      <c r="Y246" s="79" t="str">
        <f>IFERROR(VLOOKUP(X246,Material!$A$2:$B$59, 2, 0),"")</f>
        <v/>
      </c>
      <c r="Z246" s="71"/>
      <c r="AA246" s="79" t="str">
        <f>IFERROR(VLOOKUP(Z246,Material!$A$2:$B$59, 2, 0),"")</f>
        <v/>
      </c>
      <c r="AB246" s="74"/>
      <c r="AC246" s="75" t="e">
        <f t="shared" si="40"/>
        <v>#VALUE!</v>
      </c>
      <c r="AD246" s="75" t="e">
        <f t="shared" si="41"/>
        <v>#VALUE!</v>
      </c>
      <c r="AE246" s="75" t="e">
        <f t="shared" si="43"/>
        <v>#VALUE!</v>
      </c>
      <c r="AF246" s="75" t="e">
        <f t="shared" si="42"/>
        <v>#VALUE!</v>
      </c>
      <c r="AG246" s="75" t="e">
        <f t="shared" si="44"/>
        <v>#VALUE!</v>
      </c>
      <c r="AH246" s="75" t="e">
        <f t="shared" si="45"/>
        <v>#VALUE!</v>
      </c>
      <c r="AI246" s="75" t="e">
        <f t="shared" si="46"/>
        <v>#VALUE!</v>
      </c>
      <c r="AJ246" s="80" t="e">
        <f t="shared" si="47"/>
        <v>#VALUE!</v>
      </c>
      <c r="AK246" s="79" t="str">
        <f>(IFERROR(VLOOKUP(AB246,Categories!$A$2:$B$20,2,1),""))</f>
        <v/>
      </c>
      <c r="AL246" s="79" t="str">
        <f ca="1">IFERROR(VLOOKUP((HLOOKUP((VLOOKUP($AB246,Categories!$A$2:$F$20,3,1)), $AB$3:$AJ246, (ROW()-ROW($AB$3)+1), 0)), INDIRECT(VLOOKUP($AB246,Categories!$A$2:$F$20,6,1)),2,0),AK246)</f>
        <v/>
      </c>
      <c r="AM246" s="79" t="str">
        <f ca="1">IFERROR(VLOOKUP((HLOOKUP((VLOOKUP($AB246,Categories!$A$2:$F$20,4,1)),$AB$3:$AJ246,(ROW()-ROW($AB$3)+1),0)),INDIRECT(VLOOKUP($AB246,Categories!$A$2:$H$20,7,1)),2,0),"")</f>
        <v/>
      </c>
      <c r="AN246" s="79" t="str">
        <f ca="1">IFERROR(VLOOKUP((HLOOKUP((VLOOKUP($AB246,Categories!$A$2:$F$20,5,1)), $AB$3:$AJ246, (ROW()-ROW($AB$3)+1), 0)), INDIRECT(VLOOKUP($AB246,Categories!$A$2:$H$20,8,1)),2,0),"")</f>
        <v/>
      </c>
      <c r="AO246" s="79" t="str">
        <f t="shared" ca="1" si="48"/>
        <v/>
      </c>
      <c r="AP246" s="81"/>
      <c r="AQ246" s="70" t="str">
        <f>IFERROR(VLOOKUP(VALUE(MID(AP246,1,1)),AdditionalElements!$A$2:$B$50,2,0),"")</f>
        <v/>
      </c>
      <c r="AR246" s="70" t="str">
        <f>IFERROR(VLOOKUP(VALUE(MID(AP246,2,1)),AdditionalElements!$H$2:$I$50,2,0),"")</f>
        <v/>
      </c>
      <c r="AS246" s="70" t="str">
        <f>IFERROR(VLOOKUP(VALUE(MID(AP246,3,1)),AdditionalElements!$O$2:$P$50,2,0),"")</f>
        <v/>
      </c>
      <c r="AT246" s="70" t="str">
        <f>IFERROR(VLOOKUP(VALUE(MID(AP246,4,1)),AdditionalElements!$V$2:$W$50,2,0),"")</f>
        <v/>
      </c>
      <c r="AU246" s="71"/>
      <c r="AV246" s="79" t="str">
        <f>IFERROR(IF(VALUE(MID(AU246,1,1))=1, VLOOKUP(VALUE(MID(AU246,1,1)), TxtPanelShape!$A$2:$C$50, 3, 0), (IF(VALUE(MID(AU246,1,1))&gt;=7, VLOOKUP(VALUE(MID(AU246,1,1)), TxtPanelShape!$A$2:$C$50, 3, 0),VLOOKUP(VALUE(MID(AU246,1,2)),TxtPanelShape!$A$2:$C$50,3,0)))), "")</f>
        <v/>
      </c>
      <c r="AW246" s="79" t="str">
        <f>IFERROR(IF(VALUE(MID(AU246,1,1))=1, ", "&amp;VLOOKUP(VALUE(MID(AU246,2,1)), TxtPanelShape!$H$2:$I$50, 2, 0), IF(VALUE(MID(AU246,1,1))&gt;=7, ", "&amp;VLOOKUP(VALUE(MID(AU246,2,1)), TxtPanelShape!$H$2:$I$50, 2, 0),"")), "")</f>
        <v/>
      </c>
      <c r="AX246" s="79" t="str">
        <f>IFERROR(IF(VALUE(MID(AU246,1,1))=1, ", "&amp;VLOOKUP(VALUE(MID(AU246,3,1)), TxtPanelShape!$O$2:$P$50, 2, 0), IF(VALUE(MID(AU246,1,1))&gt;=7, ", "&amp;VLOOKUP(VALUE(MID(AU246,3,1)), TxtPanelShape!$O$2:$P$50, 2, 0),"")),"")</f>
        <v/>
      </c>
      <c r="AY246" s="79" t="str">
        <f>IFERROR("; "&amp;VLOOKUP(VALUE(MID(AU246,4,1)), TxtPanelShape!$V$2:$W$50,2,0),"")</f>
        <v/>
      </c>
      <c r="AZ246" s="79" t="str">
        <f t="shared" si="49"/>
        <v/>
      </c>
      <c r="BA246" s="71"/>
      <c r="BB246" s="79" t="str">
        <f>IFERROR(IF(VALUE(MID(BA246,1,1))=1, VLOOKUP(VALUE(MID(BA246,1,1)), TxtPanelShape!$A$2:$C$50, 3, 0), (IF(VALUE(MID(BA246,1,1))&gt;=7, VLOOKUP(VALUE(MID(BA246,1,1)), TxtPanelShape!$A$2:$C$50, 3, 0),VLOOKUP(VALUE(MID(BA246,1,2)),TxtPanelShape!$A$2:$C$50,3,0)))), "")</f>
        <v/>
      </c>
      <c r="BC246" s="79" t="str">
        <f>IFERROR(IF(VALUE(MID(BA246,1,1))=1, ", "&amp;VLOOKUP(VALUE(MID(BA246,2,1)), TxtPanelShape!$H$2:$I$50, 2, 0), IF(VALUE(MID(BA246,1,1))&gt;=7, ", "&amp;VLOOKUP(VALUE(MID(BA246,2,1)), TxtPanelShape!$H$2:$I$50, 2, 0),"")), "")</f>
        <v/>
      </c>
      <c r="BD246" s="79" t="str">
        <f>IFERROR(IF(VALUE(MID(BA246,1,1))=1, ", "&amp;VLOOKUP(VALUE(MID(BA246,3,1)), TxtPanelShape!$O$2:$P$50, 2, 0), IF(VALUE(MID(BA246,1,1))&gt;=7, ", "&amp;VLOOKUP(VALUE(MID(BA246,3,1)), TxtPanelShape!$O$2:$P$50, 2, 0),"")),"")</f>
        <v/>
      </c>
      <c r="BE246" s="79" t="str">
        <f>IFERROR("; "&amp;VLOOKUP(VALUE(MID(BA246,4,1)), TxtPanelShape!$V$2:$W$50,2,0),"")</f>
        <v/>
      </c>
      <c r="BF246" s="79" t="str">
        <f t="shared" si="50"/>
        <v/>
      </c>
      <c r="BG246" s="71"/>
      <c r="BH246" s="79" t="str">
        <f>IFERROR(VLOOKUP(BG246, TxtPanelDefinition!$A$2:$B$50, 2, 0),"")</f>
        <v/>
      </c>
      <c r="BI246" s="71"/>
      <c r="BJ246" s="79" t="str">
        <f>IFERROR(VLOOKUP(BI246, TxtPanelDefinition!$A$2:$B$50, 2, 0),"")</f>
        <v/>
      </c>
      <c r="BK246" s="71"/>
      <c r="BL246" s="79" t="str">
        <f>IFERROR(VLOOKUP(BK246, InscrTechniques!$A$2:$B$50, 2, 0),"")</f>
        <v/>
      </c>
      <c r="BM246" s="71"/>
      <c r="BN246" s="79" t="str">
        <f>IFERROR(VLOOKUP(BM246, InscrTechniques!$A$2:$B$50, 2, 0),"")</f>
        <v/>
      </c>
      <c r="BO246" s="71"/>
      <c r="BP246" s="79" t="str">
        <f>IFERROR(VLOOKUP(BO246, InscrTechniques!$A$2:$B$50, 2, 0),"")</f>
        <v/>
      </c>
      <c r="BQ246" s="71"/>
      <c r="BR246" s="79" t="str">
        <f>IFERROR(VLOOKUP(BQ246, InscrTechniques!$A$2:$B$50, 2, 0),"")</f>
        <v/>
      </c>
      <c r="BS246" s="71"/>
      <c r="BT246" s="79" t="str">
        <f>IFERROR(VLOOKUP(BS246, InscrTechniques!$A$2:$B$50, 2, 0),"")</f>
        <v/>
      </c>
      <c r="BU246" s="71"/>
      <c r="BV246" s="79" t="str">
        <f>IFERROR(VLOOKUP(BU246, InscrTechniques!$A$2:$B$50, 2, 0),"")</f>
        <v/>
      </c>
      <c r="BW246" s="125"/>
      <c r="BX246" s="79" t="str">
        <f>IFERROR(VLOOKUP(BW246, InscrTechniques!$A$2:$B$50, 2, 0),"")</f>
        <v/>
      </c>
      <c r="BY246" s="125"/>
      <c r="BZ246" s="79" t="str">
        <f>IFERROR(VLOOKUP(BY246, InscrTechniques!$A$2:$B$50, 2, 0),"")</f>
        <v/>
      </c>
      <c r="CA246" s="74"/>
      <c r="CB246" s="114" t="str">
        <f>IFERROR(VLOOKUP(CA246, LetterStyle!$A$2:$B$50, 2, 0),"")</f>
        <v/>
      </c>
      <c r="CC246" s="74"/>
      <c r="CD246" s="114" t="str">
        <f>IFERROR(VLOOKUP(CC246, LetterStyle!$A$2:$B$50, 2, 0),"")</f>
        <v/>
      </c>
      <c r="CE246" s="74"/>
      <c r="CF246" s="114" t="str">
        <f>IFERROR(VLOOKUP(CE246, LetterStyle!$A$2:$B$50, 2, 0),"")</f>
        <v/>
      </c>
      <c r="CG246" s="74"/>
      <c r="CH246" s="79" t="str">
        <f>IFERROR(VLOOKUP(CG246, LetterStyle!$A$2:$B$50, 2, 0),"")</f>
        <v/>
      </c>
      <c r="CI246" s="71"/>
      <c r="CJ246" s="79" t="str">
        <f>IFERROR(VLOOKUP(CI246, DecMotifs!$A$1:$B$306, 2, 0),"")</f>
        <v/>
      </c>
      <c r="CK246" s="71"/>
      <c r="CL246" s="79" t="str">
        <f>IFERROR(VLOOKUP(CK246, DecMotifs!$A$1:$B$306, 2, 0),"")</f>
        <v/>
      </c>
      <c r="CM246" s="71"/>
      <c r="CN246" s="79" t="str">
        <f>IFERROR(VLOOKUP(CM246, DecMotifs!$A$1:$B$306, 2, 0),"")</f>
        <v/>
      </c>
      <c r="CO246" s="71"/>
      <c r="CP246" s="79" t="str">
        <f>IFERROR(VLOOKUP(CO246, MarginalDec!$A$2:$B$253, 2, 0),"")</f>
        <v/>
      </c>
      <c r="CQ246" s="71"/>
      <c r="CR246" s="79" t="str">
        <f>IFERROR(VLOOKUP(CQ246, MarginalDec!$A$2:$B$253, 2, 0),"")</f>
        <v/>
      </c>
      <c r="CS246" s="71"/>
      <c r="CT246" s="79" t="str">
        <f>IFERROR(VLOOKUP(CS246, MarginalDec!$A$2:$B$253, 2, 0),"")</f>
        <v/>
      </c>
      <c r="CU246" s="71"/>
      <c r="CV246" s="79" t="str">
        <f>IF(ISBLANK(CU246),"", IFERROR(VLOOKUP(CU246, Tooling!$A$2:$B$252, 2, 0),""))</f>
        <v/>
      </c>
      <c r="CW246" s="71"/>
      <c r="CX246" s="79" t="str">
        <f>IF(ISBLANK(CW246),"", IFERROR(VLOOKUP(CW246, Tooling!$A$2:$B$252, 2, 0),""))</f>
        <v/>
      </c>
      <c r="CY246" s="71"/>
      <c r="CZ246" s="79" t="str">
        <f>IF(ISBLANK(CY246),"", IFERROR(VLOOKUP(CY246, Repairs!$A$2:$B$252, 2, 0),""))</f>
        <v/>
      </c>
      <c r="DA246" s="77"/>
      <c r="DB246" s="71"/>
      <c r="DC246" s="79" t="str">
        <f>IFERROR(VLOOKUP(DB246, DatingReason!$A$2:$B$252, 2, 0),"")</f>
        <v/>
      </c>
      <c r="DD246" s="123" t="str">
        <f t="shared" si="51"/>
        <v/>
      </c>
      <c r="DF246" s="119" t="str">
        <f t="array" ref="DF246">IF(AND($B246&lt;&gt;"", $DE246&lt;&gt;"", $DE246&lt;&gt;"No"),MAX(IF($B246=PEOPLE!$B$4:$B$1000, PEOPLE!$Q$4:$Q$1000,""))+100,"")</f>
        <v/>
      </c>
      <c r="DG246" s="68"/>
      <c r="DH246" s="76">
        <f>COUNTIF(PEOPLE!B:B, MEMORIALS!B246)</f>
        <v>0</v>
      </c>
      <c r="DI246" s="82"/>
      <c r="DJ246" s="82"/>
      <c r="DK246" s="82"/>
      <c r="DL246" s="68"/>
      <c r="DM246" s="68"/>
      <c r="DN246" s="68"/>
      <c r="DO246" s="68"/>
      <c r="DP246" s="68"/>
    </row>
    <row r="247" spans="1:120" ht="15" customHeight="1" x14ac:dyDescent="0.25">
      <c r="A247" s="68"/>
      <c r="B247" s="69"/>
      <c r="C247" s="68"/>
      <c r="D247" s="68"/>
      <c r="E247" s="70" t="str">
        <f>IF(D247="","",VLOOKUP(D247,Denomination!$A$2:$B$50, 2, 0))</f>
        <v/>
      </c>
      <c r="F247" s="68"/>
      <c r="G247" s="71"/>
      <c r="H247" s="70" t="str">
        <f>IF(G247="","",VLOOKUP(G247,MCondition!$A$2:$B$50, 2, 0))</f>
        <v/>
      </c>
      <c r="I247" s="72"/>
      <c r="J247" s="71"/>
      <c r="K247" s="70" t="str">
        <f>IF(J247="","",VLOOKUP(J247,ICondition!$A$2:$B$50, 2, 0))</f>
        <v/>
      </c>
      <c r="L247" s="73"/>
      <c r="M247" s="73"/>
      <c r="N247" s="73"/>
      <c r="O247" s="73"/>
      <c r="P247" s="73"/>
      <c r="Q247" s="73"/>
      <c r="R247" s="78"/>
      <c r="S247" s="79" t="str">
        <f>IFERROR(VLOOKUP(R247,Material!$A$2:$B$59, 2, 0),"")</f>
        <v/>
      </c>
      <c r="T247" s="71"/>
      <c r="U247" s="79" t="str">
        <f>IFERROR(VLOOKUP(T247,Material!$A$2:$B$59, 2, 0),"")</f>
        <v/>
      </c>
      <c r="V247" s="71"/>
      <c r="W247" s="79" t="str">
        <f>IFERROR(VLOOKUP(V247,Material!$A$2:$B$59, 2, 0),"")</f>
        <v/>
      </c>
      <c r="X247" s="71"/>
      <c r="Y247" s="79" t="str">
        <f>IFERROR(VLOOKUP(X247,Material!$A$2:$B$59, 2, 0),"")</f>
        <v/>
      </c>
      <c r="Z247" s="71"/>
      <c r="AA247" s="79" t="str">
        <f>IFERROR(VLOOKUP(Z247,Material!$A$2:$B$59, 2, 0),"")</f>
        <v/>
      </c>
      <c r="AB247" s="74"/>
      <c r="AC247" s="75" t="e">
        <f t="shared" si="40"/>
        <v>#VALUE!</v>
      </c>
      <c r="AD247" s="75" t="e">
        <f t="shared" si="41"/>
        <v>#VALUE!</v>
      </c>
      <c r="AE247" s="75" t="e">
        <f t="shared" si="43"/>
        <v>#VALUE!</v>
      </c>
      <c r="AF247" s="75" t="e">
        <f t="shared" si="42"/>
        <v>#VALUE!</v>
      </c>
      <c r="AG247" s="75" t="e">
        <f t="shared" si="44"/>
        <v>#VALUE!</v>
      </c>
      <c r="AH247" s="75" t="e">
        <f t="shared" si="45"/>
        <v>#VALUE!</v>
      </c>
      <c r="AI247" s="75" t="e">
        <f t="shared" si="46"/>
        <v>#VALUE!</v>
      </c>
      <c r="AJ247" s="80" t="e">
        <f t="shared" si="47"/>
        <v>#VALUE!</v>
      </c>
      <c r="AK247" s="79" t="str">
        <f>(IFERROR(VLOOKUP(AB247,Categories!$A$2:$B$20,2,1),""))</f>
        <v/>
      </c>
      <c r="AL247" s="79" t="str">
        <f ca="1">IFERROR(VLOOKUP((HLOOKUP((VLOOKUP($AB247,Categories!$A$2:$F$20,3,1)), $AB$3:$AJ247, (ROW()-ROW($AB$3)+1), 0)), INDIRECT(VLOOKUP($AB247,Categories!$A$2:$F$20,6,1)),2,0),AK247)</f>
        <v/>
      </c>
      <c r="AM247" s="79" t="str">
        <f ca="1">IFERROR(VLOOKUP((HLOOKUP((VLOOKUP($AB247,Categories!$A$2:$F$20,4,1)),$AB$3:$AJ247,(ROW()-ROW($AB$3)+1),0)),INDIRECT(VLOOKUP($AB247,Categories!$A$2:$H$20,7,1)),2,0),"")</f>
        <v/>
      </c>
      <c r="AN247" s="79" t="str">
        <f ca="1">IFERROR(VLOOKUP((HLOOKUP((VLOOKUP($AB247,Categories!$A$2:$F$20,5,1)), $AB$3:$AJ247, (ROW()-ROW($AB$3)+1), 0)), INDIRECT(VLOOKUP($AB247,Categories!$A$2:$H$20,8,1)),2,0),"")</f>
        <v/>
      </c>
      <c r="AO247" s="79" t="str">
        <f t="shared" ca="1" si="48"/>
        <v/>
      </c>
      <c r="AP247" s="81"/>
      <c r="AQ247" s="70" t="str">
        <f>IFERROR(VLOOKUP(VALUE(MID(AP247,1,1)),AdditionalElements!$A$2:$B$50,2,0),"")</f>
        <v/>
      </c>
      <c r="AR247" s="70" t="str">
        <f>IFERROR(VLOOKUP(VALUE(MID(AP247,2,1)),AdditionalElements!$H$2:$I$50,2,0),"")</f>
        <v/>
      </c>
      <c r="AS247" s="70" t="str">
        <f>IFERROR(VLOOKUP(VALUE(MID(AP247,3,1)),AdditionalElements!$O$2:$P$50,2,0),"")</f>
        <v/>
      </c>
      <c r="AT247" s="70" t="str">
        <f>IFERROR(VLOOKUP(VALUE(MID(AP247,4,1)),AdditionalElements!$V$2:$W$50,2,0),"")</f>
        <v/>
      </c>
      <c r="AU247" s="71"/>
      <c r="AV247" s="79" t="str">
        <f>IFERROR(IF(VALUE(MID(AU247,1,1))=1, VLOOKUP(VALUE(MID(AU247,1,1)), TxtPanelShape!$A$2:$C$50, 3, 0), (IF(VALUE(MID(AU247,1,1))&gt;=7, VLOOKUP(VALUE(MID(AU247,1,1)), TxtPanelShape!$A$2:$C$50, 3, 0),VLOOKUP(VALUE(MID(AU247,1,2)),TxtPanelShape!$A$2:$C$50,3,0)))), "")</f>
        <v/>
      </c>
      <c r="AW247" s="79" t="str">
        <f>IFERROR(IF(VALUE(MID(AU247,1,1))=1, ", "&amp;VLOOKUP(VALUE(MID(AU247,2,1)), TxtPanelShape!$H$2:$I$50, 2, 0), IF(VALUE(MID(AU247,1,1))&gt;=7, ", "&amp;VLOOKUP(VALUE(MID(AU247,2,1)), TxtPanelShape!$H$2:$I$50, 2, 0),"")), "")</f>
        <v/>
      </c>
      <c r="AX247" s="79" t="str">
        <f>IFERROR(IF(VALUE(MID(AU247,1,1))=1, ", "&amp;VLOOKUP(VALUE(MID(AU247,3,1)), TxtPanelShape!$O$2:$P$50, 2, 0), IF(VALUE(MID(AU247,1,1))&gt;=7, ", "&amp;VLOOKUP(VALUE(MID(AU247,3,1)), TxtPanelShape!$O$2:$P$50, 2, 0),"")),"")</f>
        <v/>
      </c>
      <c r="AY247" s="79" t="str">
        <f>IFERROR("; "&amp;VLOOKUP(VALUE(MID(AU247,4,1)), TxtPanelShape!$V$2:$W$50,2,0),"")</f>
        <v/>
      </c>
      <c r="AZ247" s="79" t="str">
        <f t="shared" si="49"/>
        <v/>
      </c>
      <c r="BA247" s="71"/>
      <c r="BB247" s="79" t="str">
        <f>IFERROR(IF(VALUE(MID(BA247,1,1))=1, VLOOKUP(VALUE(MID(BA247,1,1)), TxtPanelShape!$A$2:$C$50, 3, 0), (IF(VALUE(MID(BA247,1,1))&gt;=7, VLOOKUP(VALUE(MID(BA247,1,1)), TxtPanelShape!$A$2:$C$50, 3, 0),VLOOKUP(VALUE(MID(BA247,1,2)),TxtPanelShape!$A$2:$C$50,3,0)))), "")</f>
        <v/>
      </c>
      <c r="BC247" s="79" t="str">
        <f>IFERROR(IF(VALUE(MID(BA247,1,1))=1, ", "&amp;VLOOKUP(VALUE(MID(BA247,2,1)), TxtPanelShape!$H$2:$I$50, 2, 0), IF(VALUE(MID(BA247,1,1))&gt;=7, ", "&amp;VLOOKUP(VALUE(MID(BA247,2,1)), TxtPanelShape!$H$2:$I$50, 2, 0),"")), "")</f>
        <v/>
      </c>
      <c r="BD247" s="79" t="str">
        <f>IFERROR(IF(VALUE(MID(BA247,1,1))=1, ", "&amp;VLOOKUP(VALUE(MID(BA247,3,1)), TxtPanelShape!$O$2:$P$50, 2, 0), IF(VALUE(MID(BA247,1,1))&gt;=7, ", "&amp;VLOOKUP(VALUE(MID(BA247,3,1)), TxtPanelShape!$O$2:$P$50, 2, 0),"")),"")</f>
        <v/>
      </c>
      <c r="BE247" s="79" t="str">
        <f>IFERROR("; "&amp;VLOOKUP(VALUE(MID(BA247,4,1)), TxtPanelShape!$V$2:$W$50,2,0),"")</f>
        <v/>
      </c>
      <c r="BF247" s="79" t="str">
        <f t="shared" si="50"/>
        <v/>
      </c>
      <c r="BG247" s="71"/>
      <c r="BH247" s="79" t="str">
        <f>IFERROR(VLOOKUP(BG247, TxtPanelDefinition!$A$2:$B$50, 2, 0),"")</f>
        <v/>
      </c>
      <c r="BI247" s="71"/>
      <c r="BJ247" s="79" t="str">
        <f>IFERROR(VLOOKUP(BI247, TxtPanelDefinition!$A$2:$B$50, 2, 0),"")</f>
        <v/>
      </c>
      <c r="BK247" s="71"/>
      <c r="BL247" s="79" t="str">
        <f>IFERROR(VLOOKUP(BK247, InscrTechniques!$A$2:$B$50, 2, 0),"")</f>
        <v/>
      </c>
      <c r="BM247" s="71"/>
      <c r="BN247" s="79" t="str">
        <f>IFERROR(VLOOKUP(BM247, InscrTechniques!$A$2:$B$50, 2, 0),"")</f>
        <v/>
      </c>
      <c r="BO247" s="71"/>
      <c r="BP247" s="79" t="str">
        <f>IFERROR(VLOOKUP(BO247, InscrTechniques!$A$2:$B$50, 2, 0),"")</f>
        <v/>
      </c>
      <c r="BQ247" s="71"/>
      <c r="BR247" s="79" t="str">
        <f>IFERROR(VLOOKUP(BQ247, InscrTechniques!$A$2:$B$50, 2, 0),"")</f>
        <v/>
      </c>
      <c r="BS247" s="71"/>
      <c r="BT247" s="79" t="str">
        <f>IFERROR(VLOOKUP(BS247, InscrTechniques!$A$2:$B$50, 2, 0),"")</f>
        <v/>
      </c>
      <c r="BU247" s="71"/>
      <c r="BV247" s="79" t="str">
        <f>IFERROR(VLOOKUP(BU247, InscrTechniques!$A$2:$B$50, 2, 0),"")</f>
        <v/>
      </c>
      <c r="BW247" s="125"/>
      <c r="BX247" s="79" t="str">
        <f>IFERROR(VLOOKUP(BW247, InscrTechniques!$A$2:$B$50, 2, 0),"")</f>
        <v/>
      </c>
      <c r="BY247" s="125"/>
      <c r="BZ247" s="79" t="str">
        <f>IFERROR(VLOOKUP(BY247, InscrTechniques!$A$2:$B$50, 2, 0),"")</f>
        <v/>
      </c>
      <c r="CA247" s="74"/>
      <c r="CB247" s="114" t="str">
        <f>IFERROR(VLOOKUP(CA247, LetterStyle!$A$2:$B$50, 2, 0),"")</f>
        <v/>
      </c>
      <c r="CC247" s="74"/>
      <c r="CD247" s="114" t="str">
        <f>IFERROR(VLOOKUP(CC247, LetterStyle!$A$2:$B$50, 2, 0),"")</f>
        <v/>
      </c>
      <c r="CE247" s="74"/>
      <c r="CF247" s="114" t="str">
        <f>IFERROR(VLOOKUP(CE247, LetterStyle!$A$2:$B$50, 2, 0),"")</f>
        <v/>
      </c>
      <c r="CG247" s="74"/>
      <c r="CH247" s="79" t="str">
        <f>IFERROR(VLOOKUP(CG247, LetterStyle!$A$2:$B$50, 2, 0),"")</f>
        <v/>
      </c>
      <c r="CI247" s="71"/>
      <c r="CJ247" s="79" t="str">
        <f>IFERROR(VLOOKUP(CI247, DecMotifs!$A$1:$B$306, 2, 0),"")</f>
        <v/>
      </c>
      <c r="CK247" s="71"/>
      <c r="CL247" s="79" t="str">
        <f>IFERROR(VLOOKUP(CK247, DecMotifs!$A$1:$B$306, 2, 0),"")</f>
        <v/>
      </c>
      <c r="CM247" s="71"/>
      <c r="CN247" s="79" t="str">
        <f>IFERROR(VLOOKUP(CM247, DecMotifs!$A$1:$B$306, 2, 0),"")</f>
        <v/>
      </c>
      <c r="CO247" s="71"/>
      <c r="CP247" s="79" t="str">
        <f>IFERROR(VLOOKUP(CO247, MarginalDec!$A$2:$B$253, 2, 0),"")</f>
        <v/>
      </c>
      <c r="CQ247" s="71"/>
      <c r="CR247" s="79" t="str">
        <f>IFERROR(VLOOKUP(CQ247, MarginalDec!$A$2:$B$253, 2, 0),"")</f>
        <v/>
      </c>
      <c r="CS247" s="71"/>
      <c r="CT247" s="79" t="str">
        <f>IFERROR(VLOOKUP(CS247, MarginalDec!$A$2:$B$253, 2, 0),"")</f>
        <v/>
      </c>
      <c r="CU247" s="71"/>
      <c r="CV247" s="79" t="str">
        <f>IF(ISBLANK(CU247),"", IFERROR(VLOOKUP(CU247, Tooling!$A$2:$B$252, 2, 0),""))</f>
        <v/>
      </c>
      <c r="CW247" s="71"/>
      <c r="CX247" s="79" t="str">
        <f>IF(ISBLANK(CW247),"", IFERROR(VLOOKUP(CW247, Tooling!$A$2:$B$252, 2, 0),""))</f>
        <v/>
      </c>
      <c r="CY247" s="71"/>
      <c r="CZ247" s="79" t="str">
        <f>IF(ISBLANK(CY247),"", IFERROR(VLOOKUP(CY247, Repairs!$A$2:$B$252, 2, 0),""))</f>
        <v/>
      </c>
      <c r="DA247" s="77"/>
      <c r="DB247" s="71"/>
      <c r="DC247" s="79" t="str">
        <f>IFERROR(VLOOKUP(DB247, DatingReason!$A$2:$B$252, 2, 0),"")</f>
        <v/>
      </c>
      <c r="DD247" s="123" t="str">
        <f t="shared" si="51"/>
        <v/>
      </c>
      <c r="DF247" s="119" t="str">
        <f t="array" ref="DF247">IF(AND($B247&lt;&gt;"", $DE247&lt;&gt;"", $DE247&lt;&gt;"No"),MAX(IF($B247=PEOPLE!$B$4:$B$1000, PEOPLE!$Q$4:$Q$1000,""))+100,"")</f>
        <v/>
      </c>
      <c r="DG247" s="68"/>
      <c r="DH247" s="76">
        <f>COUNTIF(PEOPLE!B:B, MEMORIALS!B247)</f>
        <v>0</v>
      </c>
      <c r="DI247" s="82"/>
      <c r="DJ247" s="82"/>
      <c r="DK247" s="82"/>
      <c r="DL247" s="68"/>
      <c r="DM247" s="68"/>
      <c r="DN247" s="68"/>
      <c r="DO247" s="68"/>
      <c r="DP247" s="68"/>
    </row>
    <row r="248" spans="1:120" ht="15" customHeight="1" x14ac:dyDescent="0.25">
      <c r="A248" s="68"/>
      <c r="B248" s="69"/>
      <c r="C248" s="68"/>
      <c r="D248" s="68"/>
      <c r="E248" s="70" t="str">
        <f>IF(D248="","",VLOOKUP(D248,Denomination!$A$2:$B$50, 2, 0))</f>
        <v/>
      </c>
      <c r="F248" s="68"/>
      <c r="G248" s="71"/>
      <c r="H248" s="70" t="str">
        <f>IF(G248="","",VLOOKUP(G248,MCondition!$A$2:$B$50, 2, 0))</f>
        <v/>
      </c>
      <c r="I248" s="72"/>
      <c r="J248" s="71"/>
      <c r="K248" s="70" t="str">
        <f>IF(J248="","",VLOOKUP(J248,ICondition!$A$2:$B$50, 2, 0))</f>
        <v/>
      </c>
      <c r="L248" s="73"/>
      <c r="M248" s="73"/>
      <c r="N248" s="73"/>
      <c r="O248" s="73"/>
      <c r="P248" s="73"/>
      <c r="Q248" s="73"/>
      <c r="R248" s="78"/>
      <c r="S248" s="79" t="str">
        <f>IFERROR(VLOOKUP(R248,Material!$A$2:$B$59, 2, 0),"")</f>
        <v/>
      </c>
      <c r="T248" s="71"/>
      <c r="U248" s="79" t="str">
        <f>IFERROR(VLOOKUP(T248,Material!$A$2:$B$59, 2, 0),"")</f>
        <v/>
      </c>
      <c r="V248" s="71"/>
      <c r="W248" s="79" t="str">
        <f>IFERROR(VLOOKUP(V248,Material!$A$2:$B$59, 2, 0),"")</f>
        <v/>
      </c>
      <c r="X248" s="71"/>
      <c r="Y248" s="79" t="str">
        <f>IFERROR(VLOOKUP(X248,Material!$A$2:$B$59, 2, 0),"")</f>
        <v/>
      </c>
      <c r="Z248" s="71"/>
      <c r="AA248" s="79" t="str">
        <f>IFERROR(VLOOKUP(Z248,Material!$A$2:$B$59, 2, 0),"")</f>
        <v/>
      </c>
      <c r="AB248" s="74"/>
      <c r="AC248" s="75" t="e">
        <f t="shared" si="40"/>
        <v>#VALUE!</v>
      </c>
      <c r="AD248" s="75" t="e">
        <f t="shared" si="41"/>
        <v>#VALUE!</v>
      </c>
      <c r="AE248" s="75" t="e">
        <f t="shared" si="43"/>
        <v>#VALUE!</v>
      </c>
      <c r="AF248" s="75" t="e">
        <f t="shared" si="42"/>
        <v>#VALUE!</v>
      </c>
      <c r="AG248" s="75" t="e">
        <f t="shared" si="44"/>
        <v>#VALUE!</v>
      </c>
      <c r="AH248" s="75" t="e">
        <f t="shared" si="45"/>
        <v>#VALUE!</v>
      </c>
      <c r="AI248" s="75" t="e">
        <f t="shared" si="46"/>
        <v>#VALUE!</v>
      </c>
      <c r="AJ248" s="80" t="e">
        <f t="shared" si="47"/>
        <v>#VALUE!</v>
      </c>
      <c r="AK248" s="79" t="str">
        <f>(IFERROR(VLOOKUP(AB248,Categories!$A$2:$B$20,2,1),""))</f>
        <v/>
      </c>
      <c r="AL248" s="79" t="str">
        <f ca="1">IFERROR(VLOOKUP((HLOOKUP((VLOOKUP($AB248,Categories!$A$2:$F$20,3,1)), $AB$3:$AJ248, (ROW()-ROW($AB$3)+1), 0)), INDIRECT(VLOOKUP($AB248,Categories!$A$2:$F$20,6,1)),2,0),AK248)</f>
        <v/>
      </c>
      <c r="AM248" s="79" t="str">
        <f ca="1">IFERROR(VLOOKUP((HLOOKUP((VLOOKUP($AB248,Categories!$A$2:$F$20,4,1)),$AB$3:$AJ248,(ROW()-ROW($AB$3)+1),0)),INDIRECT(VLOOKUP($AB248,Categories!$A$2:$H$20,7,1)),2,0),"")</f>
        <v/>
      </c>
      <c r="AN248" s="79" t="str">
        <f ca="1">IFERROR(VLOOKUP((HLOOKUP((VLOOKUP($AB248,Categories!$A$2:$F$20,5,1)), $AB$3:$AJ248, (ROW()-ROW($AB$3)+1), 0)), INDIRECT(VLOOKUP($AB248,Categories!$A$2:$H$20,8,1)),2,0),"")</f>
        <v/>
      </c>
      <c r="AO248" s="79" t="str">
        <f t="shared" ca="1" si="48"/>
        <v/>
      </c>
      <c r="AP248" s="81"/>
      <c r="AQ248" s="70" t="str">
        <f>IFERROR(VLOOKUP(VALUE(MID(AP248,1,1)),AdditionalElements!$A$2:$B$50,2,0),"")</f>
        <v/>
      </c>
      <c r="AR248" s="70" t="str">
        <f>IFERROR(VLOOKUP(VALUE(MID(AP248,2,1)),AdditionalElements!$H$2:$I$50,2,0),"")</f>
        <v/>
      </c>
      <c r="AS248" s="70" t="str">
        <f>IFERROR(VLOOKUP(VALUE(MID(AP248,3,1)),AdditionalElements!$O$2:$P$50,2,0),"")</f>
        <v/>
      </c>
      <c r="AT248" s="70" t="str">
        <f>IFERROR(VLOOKUP(VALUE(MID(AP248,4,1)),AdditionalElements!$V$2:$W$50,2,0),"")</f>
        <v/>
      </c>
      <c r="AU248" s="71"/>
      <c r="AV248" s="79" t="str">
        <f>IFERROR(IF(VALUE(MID(AU248,1,1))=1, VLOOKUP(VALUE(MID(AU248,1,1)), TxtPanelShape!$A$2:$C$50, 3, 0), (IF(VALUE(MID(AU248,1,1))&gt;=7, VLOOKUP(VALUE(MID(AU248,1,1)), TxtPanelShape!$A$2:$C$50, 3, 0),VLOOKUP(VALUE(MID(AU248,1,2)),TxtPanelShape!$A$2:$C$50,3,0)))), "")</f>
        <v/>
      </c>
      <c r="AW248" s="79" t="str">
        <f>IFERROR(IF(VALUE(MID(AU248,1,1))=1, ", "&amp;VLOOKUP(VALUE(MID(AU248,2,1)), TxtPanelShape!$H$2:$I$50, 2, 0), IF(VALUE(MID(AU248,1,1))&gt;=7, ", "&amp;VLOOKUP(VALUE(MID(AU248,2,1)), TxtPanelShape!$H$2:$I$50, 2, 0),"")), "")</f>
        <v/>
      </c>
      <c r="AX248" s="79" t="str">
        <f>IFERROR(IF(VALUE(MID(AU248,1,1))=1, ", "&amp;VLOOKUP(VALUE(MID(AU248,3,1)), TxtPanelShape!$O$2:$P$50, 2, 0), IF(VALUE(MID(AU248,1,1))&gt;=7, ", "&amp;VLOOKUP(VALUE(MID(AU248,3,1)), TxtPanelShape!$O$2:$P$50, 2, 0),"")),"")</f>
        <v/>
      </c>
      <c r="AY248" s="79" t="str">
        <f>IFERROR("; "&amp;VLOOKUP(VALUE(MID(AU248,4,1)), TxtPanelShape!$V$2:$W$50,2,0),"")</f>
        <v/>
      </c>
      <c r="AZ248" s="79" t="str">
        <f t="shared" si="49"/>
        <v/>
      </c>
      <c r="BA248" s="71"/>
      <c r="BB248" s="79" t="str">
        <f>IFERROR(IF(VALUE(MID(BA248,1,1))=1, VLOOKUP(VALUE(MID(BA248,1,1)), TxtPanelShape!$A$2:$C$50, 3, 0), (IF(VALUE(MID(BA248,1,1))&gt;=7, VLOOKUP(VALUE(MID(BA248,1,1)), TxtPanelShape!$A$2:$C$50, 3, 0),VLOOKUP(VALUE(MID(BA248,1,2)),TxtPanelShape!$A$2:$C$50,3,0)))), "")</f>
        <v/>
      </c>
      <c r="BC248" s="79" t="str">
        <f>IFERROR(IF(VALUE(MID(BA248,1,1))=1, ", "&amp;VLOOKUP(VALUE(MID(BA248,2,1)), TxtPanelShape!$H$2:$I$50, 2, 0), IF(VALUE(MID(BA248,1,1))&gt;=7, ", "&amp;VLOOKUP(VALUE(MID(BA248,2,1)), TxtPanelShape!$H$2:$I$50, 2, 0),"")), "")</f>
        <v/>
      </c>
      <c r="BD248" s="79" t="str">
        <f>IFERROR(IF(VALUE(MID(BA248,1,1))=1, ", "&amp;VLOOKUP(VALUE(MID(BA248,3,1)), TxtPanelShape!$O$2:$P$50, 2, 0), IF(VALUE(MID(BA248,1,1))&gt;=7, ", "&amp;VLOOKUP(VALUE(MID(BA248,3,1)), TxtPanelShape!$O$2:$P$50, 2, 0),"")),"")</f>
        <v/>
      </c>
      <c r="BE248" s="79" t="str">
        <f>IFERROR("; "&amp;VLOOKUP(VALUE(MID(BA248,4,1)), TxtPanelShape!$V$2:$W$50,2,0),"")</f>
        <v/>
      </c>
      <c r="BF248" s="79" t="str">
        <f t="shared" si="50"/>
        <v/>
      </c>
      <c r="BG248" s="71"/>
      <c r="BH248" s="79" t="str">
        <f>IFERROR(VLOOKUP(BG248, TxtPanelDefinition!$A$2:$B$50, 2, 0),"")</f>
        <v/>
      </c>
      <c r="BI248" s="71"/>
      <c r="BJ248" s="79" t="str">
        <f>IFERROR(VLOOKUP(BI248, TxtPanelDefinition!$A$2:$B$50, 2, 0),"")</f>
        <v/>
      </c>
      <c r="BK248" s="71"/>
      <c r="BL248" s="79" t="str">
        <f>IFERROR(VLOOKUP(BK248, InscrTechniques!$A$2:$B$50, 2, 0),"")</f>
        <v/>
      </c>
      <c r="BM248" s="71"/>
      <c r="BN248" s="79" t="str">
        <f>IFERROR(VLOOKUP(BM248, InscrTechniques!$A$2:$B$50, 2, 0),"")</f>
        <v/>
      </c>
      <c r="BO248" s="71"/>
      <c r="BP248" s="79" t="str">
        <f>IFERROR(VLOOKUP(BO248, InscrTechniques!$A$2:$B$50, 2, 0),"")</f>
        <v/>
      </c>
      <c r="BQ248" s="71"/>
      <c r="BR248" s="79" t="str">
        <f>IFERROR(VLOOKUP(BQ248, InscrTechniques!$A$2:$B$50, 2, 0),"")</f>
        <v/>
      </c>
      <c r="BS248" s="71"/>
      <c r="BT248" s="79" t="str">
        <f>IFERROR(VLOOKUP(BS248, InscrTechniques!$A$2:$B$50, 2, 0),"")</f>
        <v/>
      </c>
      <c r="BU248" s="71"/>
      <c r="BV248" s="79" t="str">
        <f>IFERROR(VLOOKUP(BU248, InscrTechniques!$A$2:$B$50, 2, 0),"")</f>
        <v/>
      </c>
      <c r="BW248" s="125"/>
      <c r="BX248" s="79" t="str">
        <f>IFERROR(VLOOKUP(BW248, InscrTechniques!$A$2:$B$50, 2, 0),"")</f>
        <v/>
      </c>
      <c r="BY248" s="125"/>
      <c r="BZ248" s="79" t="str">
        <f>IFERROR(VLOOKUP(BY248, InscrTechniques!$A$2:$B$50, 2, 0),"")</f>
        <v/>
      </c>
      <c r="CA248" s="74"/>
      <c r="CB248" s="114" t="str">
        <f>IFERROR(VLOOKUP(CA248, LetterStyle!$A$2:$B$50, 2, 0),"")</f>
        <v/>
      </c>
      <c r="CC248" s="74"/>
      <c r="CD248" s="114" t="str">
        <f>IFERROR(VLOOKUP(CC248, LetterStyle!$A$2:$B$50, 2, 0),"")</f>
        <v/>
      </c>
      <c r="CE248" s="74"/>
      <c r="CF248" s="114" t="str">
        <f>IFERROR(VLOOKUP(CE248, LetterStyle!$A$2:$B$50, 2, 0),"")</f>
        <v/>
      </c>
      <c r="CG248" s="74"/>
      <c r="CH248" s="79" t="str">
        <f>IFERROR(VLOOKUP(CG248, LetterStyle!$A$2:$B$50, 2, 0),"")</f>
        <v/>
      </c>
      <c r="CI248" s="71"/>
      <c r="CJ248" s="79" t="str">
        <f>IFERROR(VLOOKUP(CI248, DecMotifs!$A$1:$B$306, 2, 0),"")</f>
        <v/>
      </c>
      <c r="CK248" s="71"/>
      <c r="CL248" s="79" t="str">
        <f>IFERROR(VLOOKUP(CK248, DecMotifs!$A$1:$B$306, 2, 0),"")</f>
        <v/>
      </c>
      <c r="CM248" s="71"/>
      <c r="CN248" s="79" t="str">
        <f>IFERROR(VLOOKUP(CM248, DecMotifs!$A$1:$B$306, 2, 0),"")</f>
        <v/>
      </c>
      <c r="CO248" s="71"/>
      <c r="CP248" s="79" t="str">
        <f>IFERROR(VLOOKUP(CO248, MarginalDec!$A$2:$B$253, 2, 0),"")</f>
        <v/>
      </c>
      <c r="CQ248" s="71"/>
      <c r="CR248" s="79" t="str">
        <f>IFERROR(VLOOKUP(CQ248, MarginalDec!$A$2:$B$253, 2, 0),"")</f>
        <v/>
      </c>
      <c r="CS248" s="71"/>
      <c r="CT248" s="79" t="str">
        <f>IFERROR(VLOOKUP(CS248, MarginalDec!$A$2:$B$253, 2, 0),"")</f>
        <v/>
      </c>
      <c r="CU248" s="71"/>
      <c r="CV248" s="79" t="str">
        <f>IF(ISBLANK(CU248),"", IFERROR(VLOOKUP(CU248, Tooling!$A$2:$B$252, 2, 0),""))</f>
        <v/>
      </c>
      <c r="CW248" s="71"/>
      <c r="CX248" s="79" t="str">
        <f>IF(ISBLANK(CW248),"", IFERROR(VLOOKUP(CW248, Tooling!$A$2:$B$252, 2, 0),""))</f>
        <v/>
      </c>
      <c r="CY248" s="71"/>
      <c r="CZ248" s="79" t="str">
        <f>IF(ISBLANK(CY248),"", IFERROR(VLOOKUP(CY248, Repairs!$A$2:$B$252, 2, 0),""))</f>
        <v/>
      </c>
      <c r="DA248" s="77"/>
      <c r="DB248" s="71"/>
      <c r="DC248" s="79" t="str">
        <f>IFERROR(VLOOKUP(DB248, DatingReason!$A$2:$B$252, 2, 0),"")</f>
        <v/>
      </c>
      <c r="DD248" s="123" t="str">
        <f t="shared" si="51"/>
        <v/>
      </c>
      <c r="DF248" s="119" t="str">
        <f t="array" ref="DF248">IF(AND($B248&lt;&gt;"", $DE248&lt;&gt;"", $DE248&lt;&gt;"No"),MAX(IF($B248=PEOPLE!$B$4:$B$1000, PEOPLE!$Q$4:$Q$1000,""))+100,"")</f>
        <v/>
      </c>
      <c r="DG248" s="68"/>
      <c r="DH248" s="76">
        <f>COUNTIF(PEOPLE!B:B, MEMORIALS!B248)</f>
        <v>0</v>
      </c>
      <c r="DI248" s="82"/>
      <c r="DJ248" s="82"/>
      <c r="DK248" s="82"/>
      <c r="DL248" s="68"/>
      <c r="DM248" s="68"/>
      <c r="DN248" s="68"/>
      <c r="DO248" s="68"/>
      <c r="DP248" s="68"/>
    </row>
    <row r="249" spans="1:120" ht="15" customHeight="1" x14ac:dyDescent="0.25">
      <c r="A249" s="68"/>
      <c r="B249" s="69"/>
      <c r="C249" s="68"/>
      <c r="D249" s="68"/>
      <c r="E249" s="70" t="str">
        <f>IF(D249="","",VLOOKUP(D249,Denomination!$A$2:$B$50, 2, 0))</f>
        <v/>
      </c>
      <c r="F249" s="68"/>
      <c r="G249" s="71"/>
      <c r="H249" s="70" t="str">
        <f>IF(G249="","",VLOOKUP(G249,MCondition!$A$2:$B$50, 2, 0))</f>
        <v/>
      </c>
      <c r="I249" s="72"/>
      <c r="J249" s="71"/>
      <c r="K249" s="70" t="str">
        <f>IF(J249="","",VLOOKUP(J249,ICondition!$A$2:$B$50, 2, 0))</f>
        <v/>
      </c>
      <c r="L249" s="73"/>
      <c r="M249" s="73"/>
      <c r="N249" s="73"/>
      <c r="O249" s="73"/>
      <c r="P249" s="73"/>
      <c r="Q249" s="73"/>
      <c r="R249" s="78"/>
      <c r="S249" s="79" t="str">
        <f>IFERROR(VLOOKUP(R249,Material!$A$2:$B$59, 2, 0),"")</f>
        <v/>
      </c>
      <c r="T249" s="71"/>
      <c r="U249" s="79" t="str">
        <f>IFERROR(VLOOKUP(T249,Material!$A$2:$B$59, 2, 0),"")</f>
        <v/>
      </c>
      <c r="V249" s="71"/>
      <c r="W249" s="79" t="str">
        <f>IFERROR(VLOOKUP(V249,Material!$A$2:$B$59, 2, 0),"")</f>
        <v/>
      </c>
      <c r="X249" s="71"/>
      <c r="Y249" s="79" t="str">
        <f>IFERROR(VLOOKUP(X249,Material!$A$2:$B$59, 2, 0),"")</f>
        <v/>
      </c>
      <c r="Z249" s="71"/>
      <c r="AA249" s="79" t="str">
        <f>IFERROR(VLOOKUP(Z249,Material!$A$2:$B$59, 2, 0),"")</f>
        <v/>
      </c>
      <c r="AB249" s="74"/>
      <c r="AC249" s="75" t="e">
        <f t="shared" si="40"/>
        <v>#VALUE!</v>
      </c>
      <c r="AD249" s="75" t="e">
        <f t="shared" si="41"/>
        <v>#VALUE!</v>
      </c>
      <c r="AE249" s="75" t="e">
        <f t="shared" si="43"/>
        <v>#VALUE!</v>
      </c>
      <c r="AF249" s="75" t="e">
        <f t="shared" si="42"/>
        <v>#VALUE!</v>
      </c>
      <c r="AG249" s="75" t="e">
        <f t="shared" si="44"/>
        <v>#VALUE!</v>
      </c>
      <c r="AH249" s="75" t="e">
        <f t="shared" si="45"/>
        <v>#VALUE!</v>
      </c>
      <c r="AI249" s="75" t="e">
        <f t="shared" si="46"/>
        <v>#VALUE!</v>
      </c>
      <c r="AJ249" s="80" t="e">
        <f t="shared" si="47"/>
        <v>#VALUE!</v>
      </c>
      <c r="AK249" s="79" t="str">
        <f>(IFERROR(VLOOKUP(AB249,Categories!$A$2:$B$20,2,1),""))</f>
        <v/>
      </c>
      <c r="AL249" s="79" t="str">
        <f ca="1">IFERROR(VLOOKUP((HLOOKUP((VLOOKUP($AB249,Categories!$A$2:$F$20,3,1)), $AB$3:$AJ249, (ROW()-ROW($AB$3)+1), 0)), INDIRECT(VLOOKUP($AB249,Categories!$A$2:$F$20,6,1)),2,0),AK249)</f>
        <v/>
      </c>
      <c r="AM249" s="79" t="str">
        <f ca="1">IFERROR(VLOOKUP((HLOOKUP((VLOOKUP($AB249,Categories!$A$2:$F$20,4,1)),$AB$3:$AJ249,(ROW()-ROW($AB$3)+1),0)),INDIRECT(VLOOKUP($AB249,Categories!$A$2:$H$20,7,1)),2,0),"")</f>
        <v/>
      </c>
      <c r="AN249" s="79" t="str">
        <f ca="1">IFERROR(VLOOKUP((HLOOKUP((VLOOKUP($AB249,Categories!$A$2:$F$20,5,1)), $AB$3:$AJ249, (ROW()-ROW($AB$3)+1), 0)), INDIRECT(VLOOKUP($AB249,Categories!$A$2:$H$20,8,1)),2,0),"")</f>
        <v/>
      </c>
      <c r="AO249" s="79" t="str">
        <f t="shared" ca="1" si="48"/>
        <v/>
      </c>
      <c r="AP249" s="81"/>
      <c r="AQ249" s="70" t="str">
        <f>IFERROR(VLOOKUP(VALUE(MID(AP249,1,1)),AdditionalElements!$A$2:$B$50,2,0),"")</f>
        <v/>
      </c>
      <c r="AR249" s="70" t="str">
        <f>IFERROR(VLOOKUP(VALUE(MID(AP249,2,1)),AdditionalElements!$H$2:$I$50,2,0),"")</f>
        <v/>
      </c>
      <c r="AS249" s="70" t="str">
        <f>IFERROR(VLOOKUP(VALUE(MID(AP249,3,1)),AdditionalElements!$O$2:$P$50,2,0),"")</f>
        <v/>
      </c>
      <c r="AT249" s="70" t="str">
        <f>IFERROR(VLOOKUP(VALUE(MID(AP249,4,1)),AdditionalElements!$V$2:$W$50,2,0),"")</f>
        <v/>
      </c>
      <c r="AU249" s="71"/>
      <c r="AV249" s="79" t="str">
        <f>IFERROR(IF(VALUE(MID(AU249,1,1))=1, VLOOKUP(VALUE(MID(AU249,1,1)), TxtPanelShape!$A$2:$C$50, 3, 0), (IF(VALUE(MID(AU249,1,1))&gt;=7, VLOOKUP(VALUE(MID(AU249,1,1)), TxtPanelShape!$A$2:$C$50, 3, 0),VLOOKUP(VALUE(MID(AU249,1,2)),TxtPanelShape!$A$2:$C$50,3,0)))), "")</f>
        <v/>
      </c>
      <c r="AW249" s="79" t="str">
        <f>IFERROR(IF(VALUE(MID(AU249,1,1))=1, ", "&amp;VLOOKUP(VALUE(MID(AU249,2,1)), TxtPanelShape!$H$2:$I$50, 2, 0), IF(VALUE(MID(AU249,1,1))&gt;=7, ", "&amp;VLOOKUP(VALUE(MID(AU249,2,1)), TxtPanelShape!$H$2:$I$50, 2, 0),"")), "")</f>
        <v/>
      </c>
      <c r="AX249" s="79" t="str">
        <f>IFERROR(IF(VALUE(MID(AU249,1,1))=1, ", "&amp;VLOOKUP(VALUE(MID(AU249,3,1)), TxtPanelShape!$O$2:$P$50, 2, 0), IF(VALUE(MID(AU249,1,1))&gt;=7, ", "&amp;VLOOKUP(VALUE(MID(AU249,3,1)), TxtPanelShape!$O$2:$P$50, 2, 0),"")),"")</f>
        <v/>
      </c>
      <c r="AY249" s="79" t="str">
        <f>IFERROR("; "&amp;VLOOKUP(VALUE(MID(AU249,4,1)), TxtPanelShape!$V$2:$W$50,2,0),"")</f>
        <v/>
      </c>
      <c r="AZ249" s="79" t="str">
        <f t="shared" si="49"/>
        <v/>
      </c>
      <c r="BA249" s="71"/>
      <c r="BB249" s="79" t="str">
        <f>IFERROR(IF(VALUE(MID(BA249,1,1))=1, VLOOKUP(VALUE(MID(BA249,1,1)), TxtPanelShape!$A$2:$C$50, 3, 0), (IF(VALUE(MID(BA249,1,1))&gt;=7, VLOOKUP(VALUE(MID(BA249,1,1)), TxtPanelShape!$A$2:$C$50, 3, 0),VLOOKUP(VALUE(MID(BA249,1,2)),TxtPanelShape!$A$2:$C$50,3,0)))), "")</f>
        <v/>
      </c>
      <c r="BC249" s="79" t="str">
        <f>IFERROR(IF(VALUE(MID(BA249,1,1))=1, ", "&amp;VLOOKUP(VALUE(MID(BA249,2,1)), TxtPanelShape!$H$2:$I$50, 2, 0), IF(VALUE(MID(BA249,1,1))&gt;=7, ", "&amp;VLOOKUP(VALUE(MID(BA249,2,1)), TxtPanelShape!$H$2:$I$50, 2, 0),"")), "")</f>
        <v/>
      </c>
      <c r="BD249" s="79" t="str">
        <f>IFERROR(IF(VALUE(MID(BA249,1,1))=1, ", "&amp;VLOOKUP(VALUE(MID(BA249,3,1)), TxtPanelShape!$O$2:$P$50, 2, 0), IF(VALUE(MID(BA249,1,1))&gt;=7, ", "&amp;VLOOKUP(VALUE(MID(BA249,3,1)), TxtPanelShape!$O$2:$P$50, 2, 0),"")),"")</f>
        <v/>
      </c>
      <c r="BE249" s="79" t="str">
        <f>IFERROR("; "&amp;VLOOKUP(VALUE(MID(BA249,4,1)), TxtPanelShape!$V$2:$W$50,2,0),"")</f>
        <v/>
      </c>
      <c r="BF249" s="79" t="str">
        <f t="shared" si="50"/>
        <v/>
      </c>
      <c r="BG249" s="71"/>
      <c r="BH249" s="79" t="str">
        <f>IFERROR(VLOOKUP(BG249, TxtPanelDefinition!$A$2:$B$50, 2, 0),"")</f>
        <v/>
      </c>
      <c r="BI249" s="71"/>
      <c r="BJ249" s="79" t="str">
        <f>IFERROR(VLOOKUP(BI249, TxtPanelDefinition!$A$2:$B$50, 2, 0),"")</f>
        <v/>
      </c>
      <c r="BK249" s="71"/>
      <c r="BL249" s="79" t="str">
        <f>IFERROR(VLOOKUP(BK249, InscrTechniques!$A$2:$B$50, 2, 0),"")</f>
        <v/>
      </c>
      <c r="BM249" s="71"/>
      <c r="BN249" s="79" t="str">
        <f>IFERROR(VLOOKUP(BM249, InscrTechniques!$A$2:$B$50, 2, 0),"")</f>
        <v/>
      </c>
      <c r="BO249" s="71"/>
      <c r="BP249" s="79" t="str">
        <f>IFERROR(VLOOKUP(BO249, InscrTechniques!$A$2:$B$50, 2, 0),"")</f>
        <v/>
      </c>
      <c r="BQ249" s="71"/>
      <c r="BR249" s="79" t="str">
        <f>IFERROR(VLOOKUP(BQ249, InscrTechniques!$A$2:$B$50, 2, 0),"")</f>
        <v/>
      </c>
      <c r="BS249" s="71"/>
      <c r="BT249" s="79" t="str">
        <f>IFERROR(VLOOKUP(BS249, InscrTechniques!$A$2:$B$50, 2, 0),"")</f>
        <v/>
      </c>
      <c r="BU249" s="71"/>
      <c r="BV249" s="79" t="str">
        <f>IFERROR(VLOOKUP(BU249, InscrTechniques!$A$2:$B$50, 2, 0),"")</f>
        <v/>
      </c>
      <c r="BW249" s="125"/>
      <c r="BX249" s="79" t="str">
        <f>IFERROR(VLOOKUP(BW249, InscrTechniques!$A$2:$B$50, 2, 0),"")</f>
        <v/>
      </c>
      <c r="BY249" s="125"/>
      <c r="BZ249" s="79" t="str">
        <f>IFERROR(VLOOKUP(BY249, InscrTechniques!$A$2:$B$50, 2, 0),"")</f>
        <v/>
      </c>
      <c r="CA249" s="74"/>
      <c r="CB249" s="114" t="str">
        <f>IFERROR(VLOOKUP(CA249, LetterStyle!$A$2:$B$50, 2, 0),"")</f>
        <v/>
      </c>
      <c r="CC249" s="74"/>
      <c r="CD249" s="114" t="str">
        <f>IFERROR(VLOOKUP(CC249, LetterStyle!$A$2:$B$50, 2, 0),"")</f>
        <v/>
      </c>
      <c r="CE249" s="74"/>
      <c r="CF249" s="114" t="str">
        <f>IFERROR(VLOOKUP(CE249, LetterStyle!$A$2:$B$50, 2, 0),"")</f>
        <v/>
      </c>
      <c r="CG249" s="74"/>
      <c r="CH249" s="79" t="str">
        <f>IFERROR(VLOOKUP(CG249, LetterStyle!$A$2:$B$50, 2, 0),"")</f>
        <v/>
      </c>
      <c r="CI249" s="71"/>
      <c r="CJ249" s="79" t="str">
        <f>IFERROR(VLOOKUP(CI249, DecMotifs!$A$1:$B$306, 2, 0),"")</f>
        <v/>
      </c>
      <c r="CK249" s="71"/>
      <c r="CL249" s="79" t="str">
        <f>IFERROR(VLOOKUP(CK249, DecMotifs!$A$1:$B$306, 2, 0),"")</f>
        <v/>
      </c>
      <c r="CM249" s="71"/>
      <c r="CN249" s="79" t="str">
        <f>IFERROR(VLOOKUP(CM249, DecMotifs!$A$1:$B$306, 2, 0),"")</f>
        <v/>
      </c>
      <c r="CO249" s="71"/>
      <c r="CP249" s="79" t="str">
        <f>IFERROR(VLOOKUP(CO249, MarginalDec!$A$2:$B$253, 2, 0),"")</f>
        <v/>
      </c>
      <c r="CQ249" s="71"/>
      <c r="CR249" s="79" t="str">
        <f>IFERROR(VLOOKUP(CQ249, MarginalDec!$A$2:$B$253, 2, 0),"")</f>
        <v/>
      </c>
      <c r="CS249" s="71"/>
      <c r="CT249" s="79" t="str">
        <f>IFERROR(VLOOKUP(CS249, MarginalDec!$A$2:$B$253, 2, 0),"")</f>
        <v/>
      </c>
      <c r="CU249" s="71"/>
      <c r="CV249" s="79" t="str">
        <f>IF(ISBLANK(CU249),"", IFERROR(VLOOKUP(CU249, Tooling!$A$2:$B$252, 2, 0),""))</f>
        <v/>
      </c>
      <c r="CW249" s="71"/>
      <c r="CX249" s="79" t="str">
        <f>IF(ISBLANK(CW249),"", IFERROR(VLOOKUP(CW249, Tooling!$A$2:$B$252, 2, 0),""))</f>
        <v/>
      </c>
      <c r="CY249" s="71"/>
      <c r="CZ249" s="79" t="str">
        <f>IF(ISBLANK(CY249),"", IFERROR(VLOOKUP(CY249, Repairs!$A$2:$B$252, 2, 0),""))</f>
        <v/>
      </c>
      <c r="DA249" s="77"/>
      <c r="DB249" s="71"/>
      <c r="DC249" s="79" t="str">
        <f>IFERROR(VLOOKUP(DB249, DatingReason!$A$2:$B$252, 2, 0),"")</f>
        <v/>
      </c>
      <c r="DD249" s="123" t="str">
        <f t="shared" si="51"/>
        <v/>
      </c>
      <c r="DF249" s="119" t="str">
        <f t="array" ref="DF249">IF(AND($B249&lt;&gt;"", $DE249&lt;&gt;"", $DE249&lt;&gt;"No"),MAX(IF($B249=PEOPLE!$B$4:$B$1000, PEOPLE!$Q$4:$Q$1000,""))+100,"")</f>
        <v/>
      </c>
      <c r="DG249" s="68"/>
      <c r="DH249" s="76">
        <f>COUNTIF(PEOPLE!B:B, MEMORIALS!B249)</f>
        <v>0</v>
      </c>
      <c r="DI249" s="82"/>
      <c r="DJ249" s="82"/>
      <c r="DK249" s="82"/>
      <c r="DL249" s="68"/>
      <c r="DM249" s="68"/>
      <c r="DN249" s="68"/>
      <c r="DO249" s="68"/>
      <c r="DP249" s="68"/>
    </row>
    <row r="250" spans="1:120" ht="15" customHeight="1" x14ac:dyDescent="0.25">
      <c r="A250" s="68"/>
      <c r="B250" s="69"/>
      <c r="C250" s="68"/>
      <c r="D250" s="68"/>
      <c r="E250" s="70" t="str">
        <f>IF(D250="","",VLOOKUP(D250,Denomination!$A$2:$B$50, 2, 0))</f>
        <v/>
      </c>
      <c r="F250" s="68"/>
      <c r="G250" s="71"/>
      <c r="H250" s="70" t="str">
        <f>IF(G250="","",VLOOKUP(G250,MCondition!$A$2:$B$50, 2, 0))</f>
        <v/>
      </c>
      <c r="I250" s="72"/>
      <c r="J250" s="71"/>
      <c r="K250" s="70" t="str">
        <f>IF(J250="","",VLOOKUP(J250,ICondition!$A$2:$B$50, 2, 0))</f>
        <v/>
      </c>
      <c r="L250" s="73"/>
      <c r="M250" s="73"/>
      <c r="N250" s="73"/>
      <c r="O250" s="73"/>
      <c r="P250" s="73"/>
      <c r="Q250" s="73"/>
      <c r="R250" s="78"/>
      <c r="S250" s="79" t="str">
        <f>IFERROR(VLOOKUP(R250,Material!$A$2:$B$59, 2, 0),"")</f>
        <v/>
      </c>
      <c r="T250" s="71"/>
      <c r="U250" s="79" t="str">
        <f>IFERROR(VLOOKUP(T250,Material!$A$2:$B$59, 2, 0),"")</f>
        <v/>
      </c>
      <c r="V250" s="71"/>
      <c r="W250" s="79" t="str">
        <f>IFERROR(VLOOKUP(V250,Material!$A$2:$B$59, 2, 0),"")</f>
        <v/>
      </c>
      <c r="X250" s="71"/>
      <c r="Y250" s="79" t="str">
        <f>IFERROR(VLOOKUP(X250,Material!$A$2:$B$59, 2, 0),"")</f>
        <v/>
      </c>
      <c r="Z250" s="71"/>
      <c r="AA250" s="79" t="str">
        <f>IFERROR(VLOOKUP(Z250,Material!$A$2:$B$59, 2, 0),"")</f>
        <v/>
      </c>
      <c r="AB250" s="74"/>
      <c r="AC250" s="75" t="e">
        <f t="shared" si="40"/>
        <v>#VALUE!</v>
      </c>
      <c r="AD250" s="75" t="e">
        <f t="shared" si="41"/>
        <v>#VALUE!</v>
      </c>
      <c r="AE250" s="75" t="e">
        <f t="shared" si="43"/>
        <v>#VALUE!</v>
      </c>
      <c r="AF250" s="75" t="e">
        <f t="shared" si="42"/>
        <v>#VALUE!</v>
      </c>
      <c r="AG250" s="75" t="e">
        <f t="shared" si="44"/>
        <v>#VALUE!</v>
      </c>
      <c r="AH250" s="75" t="e">
        <f t="shared" si="45"/>
        <v>#VALUE!</v>
      </c>
      <c r="AI250" s="75" t="e">
        <f t="shared" si="46"/>
        <v>#VALUE!</v>
      </c>
      <c r="AJ250" s="80" t="e">
        <f t="shared" si="47"/>
        <v>#VALUE!</v>
      </c>
      <c r="AK250" s="79" t="str">
        <f>(IFERROR(VLOOKUP(AB250,Categories!$A$2:$B$20,2,1),""))</f>
        <v/>
      </c>
      <c r="AL250" s="79" t="str">
        <f ca="1">IFERROR(VLOOKUP((HLOOKUP((VLOOKUP($AB250,Categories!$A$2:$F$20,3,1)), $AB$3:$AJ250, (ROW()-ROW($AB$3)+1), 0)), INDIRECT(VLOOKUP($AB250,Categories!$A$2:$F$20,6,1)),2,0),AK250)</f>
        <v/>
      </c>
      <c r="AM250" s="79" t="str">
        <f ca="1">IFERROR(VLOOKUP((HLOOKUP((VLOOKUP($AB250,Categories!$A$2:$F$20,4,1)),$AB$3:$AJ250,(ROW()-ROW($AB$3)+1),0)),INDIRECT(VLOOKUP($AB250,Categories!$A$2:$H$20,7,1)),2,0),"")</f>
        <v/>
      </c>
      <c r="AN250" s="79" t="str">
        <f ca="1">IFERROR(VLOOKUP((HLOOKUP((VLOOKUP($AB250,Categories!$A$2:$F$20,5,1)), $AB$3:$AJ250, (ROW()-ROW($AB$3)+1), 0)), INDIRECT(VLOOKUP($AB250,Categories!$A$2:$H$20,8,1)),2,0),"")</f>
        <v/>
      </c>
      <c r="AO250" s="79" t="str">
        <f t="shared" ca="1" si="48"/>
        <v/>
      </c>
      <c r="AP250" s="81"/>
      <c r="AQ250" s="70" t="str">
        <f>IFERROR(VLOOKUP(VALUE(MID(AP250,1,1)),AdditionalElements!$A$2:$B$50,2,0),"")</f>
        <v/>
      </c>
      <c r="AR250" s="70" t="str">
        <f>IFERROR(VLOOKUP(VALUE(MID(AP250,2,1)),AdditionalElements!$H$2:$I$50,2,0),"")</f>
        <v/>
      </c>
      <c r="AS250" s="70" t="str">
        <f>IFERROR(VLOOKUP(VALUE(MID(AP250,3,1)),AdditionalElements!$O$2:$P$50,2,0),"")</f>
        <v/>
      </c>
      <c r="AT250" s="70" t="str">
        <f>IFERROR(VLOOKUP(VALUE(MID(AP250,4,1)),AdditionalElements!$V$2:$W$50,2,0),"")</f>
        <v/>
      </c>
      <c r="AU250" s="71"/>
      <c r="AV250" s="79" t="str">
        <f>IFERROR(IF(VALUE(MID(AU250,1,1))=1, VLOOKUP(VALUE(MID(AU250,1,1)), TxtPanelShape!$A$2:$C$50, 3, 0), (IF(VALUE(MID(AU250,1,1))&gt;=7, VLOOKUP(VALUE(MID(AU250,1,1)), TxtPanelShape!$A$2:$C$50, 3, 0),VLOOKUP(VALUE(MID(AU250,1,2)),TxtPanelShape!$A$2:$C$50,3,0)))), "")</f>
        <v/>
      </c>
      <c r="AW250" s="79" t="str">
        <f>IFERROR(IF(VALUE(MID(AU250,1,1))=1, ", "&amp;VLOOKUP(VALUE(MID(AU250,2,1)), TxtPanelShape!$H$2:$I$50, 2, 0), IF(VALUE(MID(AU250,1,1))&gt;=7, ", "&amp;VLOOKUP(VALUE(MID(AU250,2,1)), TxtPanelShape!$H$2:$I$50, 2, 0),"")), "")</f>
        <v/>
      </c>
      <c r="AX250" s="79" t="str">
        <f>IFERROR(IF(VALUE(MID(AU250,1,1))=1, ", "&amp;VLOOKUP(VALUE(MID(AU250,3,1)), TxtPanelShape!$O$2:$P$50, 2, 0), IF(VALUE(MID(AU250,1,1))&gt;=7, ", "&amp;VLOOKUP(VALUE(MID(AU250,3,1)), TxtPanelShape!$O$2:$P$50, 2, 0),"")),"")</f>
        <v/>
      </c>
      <c r="AY250" s="79" t="str">
        <f>IFERROR("; "&amp;VLOOKUP(VALUE(MID(AU250,4,1)), TxtPanelShape!$V$2:$W$50,2,0),"")</f>
        <v/>
      </c>
      <c r="AZ250" s="79" t="str">
        <f t="shared" si="49"/>
        <v/>
      </c>
      <c r="BA250" s="71"/>
      <c r="BB250" s="79" t="str">
        <f>IFERROR(IF(VALUE(MID(BA250,1,1))=1, VLOOKUP(VALUE(MID(BA250,1,1)), TxtPanelShape!$A$2:$C$50, 3, 0), (IF(VALUE(MID(BA250,1,1))&gt;=7, VLOOKUP(VALUE(MID(BA250,1,1)), TxtPanelShape!$A$2:$C$50, 3, 0),VLOOKUP(VALUE(MID(BA250,1,2)),TxtPanelShape!$A$2:$C$50,3,0)))), "")</f>
        <v/>
      </c>
      <c r="BC250" s="79" t="str">
        <f>IFERROR(IF(VALUE(MID(BA250,1,1))=1, ", "&amp;VLOOKUP(VALUE(MID(BA250,2,1)), TxtPanelShape!$H$2:$I$50, 2, 0), IF(VALUE(MID(BA250,1,1))&gt;=7, ", "&amp;VLOOKUP(VALUE(MID(BA250,2,1)), TxtPanelShape!$H$2:$I$50, 2, 0),"")), "")</f>
        <v/>
      </c>
      <c r="BD250" s="79" t="str">
        <f>IFERROR(IF(VALUE(MID(BA250,1,1))=1, ", "&amp;VLOOKUP(VALUE(MID(BA250,3,1)), TxtPanelShape!$O$2:$P$50, 2, 0), IF(VALUE(MID(BA250,1,1))&gt;=7, ", "&amp;VLOOKUP(VALUE(MID(BA250,3,1)), TxtPanelShape!$O$2:$P$50, 2, 0),"")),"")</f>
        <v/>
      </c>
      <c r="BE250" s="79" t="str">
        <f>IFERROR("; "&amp;VLOOKUP(VALUE(MID(BA250,4,1)), TxtPanelShape!$V$2:$W$50,2,0),"")</f>
        <v/>
      </c>
      <c r="BF250" s="79" t="str">
        <f t="shared" si="50"/>
        <v/>
      </c>
      <c r="BG250" s="71"/>
      <c r="BH250" s="79" t="str">
        <f>IFERROR(VLOOKUP(BG250, TxtPanelDefinition!$A$2:$B$50, 2, 0),"")</f>
        <v/>
      </c>
      <c r="BI250" s="71"/>
      <c r="BJ250" s="79" t="str">
        <f>IFERROR(VLOOKUP(BI250, TxtPanelDefinition!$A$2:$B$50, 2, 0),"")</f>
        <v/>
      </c>
      <c r="BK250" s="71"/>
      <c r="BL250" s="79" t="str">
        <f>IFERROR(VLOOKUP(BK250, InscrTechniques!$A$2:$B$50, 2, 0),"")</f>
        <v/>
      </c>
      <c r="BM250" s="71"/>
      <c r="BN250" s="79" t="str">
        <f>IFERROR(VLOOKUP(BM250, InscrTechniques!$A$2:$B$50, 2, 0),"")</f>
        <v/>
      </c>
      <c r="BO250" s="71"/>
      <c r="BP250" s="79" t="str">
        <f>IFERROR(VLOOKUP(BO250, InscrTechniques!$A$2:$B$50, 2, 0),"")</f>
        <v/>
      </c>
      <c r="BQ250" s="71"/>
      <c r="BR250" s="79" t="str">
        <f>IFERROR(VLOOKUP(BQ250, InscrTechniques!$A$2:$B$50, 2, 0),"")</f>
        <v/>
      </c>
      <c r="BS250" s="71"/>
      <c r="BT250" s="79" t="str">
        <f>IFERROR(VLOOKUP(BS250, InscrTechniques!$A$2:$B$50, 2, 0),"")</f>
        <v/>
      </c>
      <c r="BU250" s="71"/>
      <c r="BV250" s="79" t="str">
        <f>IFERROR(VLOOKUP(BU250, InscrTechniques!$A$2:$B$50, 2, 0),"")</f>
        <v/>
      </c>
      <c r="BW250" s="125"/>
      <c r="BX250" s="79" t="str">
        <f>IFERROR(VLOOKUP(BW250, InscrTechniques!$A$2:$B$50, 2, 0),"")</f>
        <v/>
      </c>
      <c r="BY250" s="125"/>
      <c r="BZ250" s="79" t="str">
        <f>IFERROR(VLOOKUP(BY250, InscrTechniques!$A$2:$B$50, 2, 0),"")</f>
        <v/>
      </c>
      <c r="CA250" s="74"/>
      <c r="CB250" s="114" t="str">
        <f>IFERROR(VLOOKUP(CA250, LetterStyle!$A$2:$B$50, 2, 0),"")</f>
        <v/>
      </c>
      <c r="CC250" s="74"/>
      <c r="CD250" s="114" t="str">
        <f>IFERROR(VLOOKUP(CC250, LetterStyle!$A$2:$B$50, 2, 0),"")</f>
        <v/>
      </c>
      <c r="CE250" s="74"/>
      <c r="CF250" s="114" t="str">
        <f>IFERROR(VLOOKUP(CE250, LetterStyle!$A$2:$B$50, 2, 0),"")</f>
        <v/>
      </c>
      <c r="CG250" s="74"/>
      <c r="CH250" s="79" t="str">
        <f>IFERROR(VLOOKUP(CG250, LetterStyle!$A$2:$B$50, 2, 0),"")</f>
        <v/>
      </c>
      <c r="CI250" s="71"/>
      <c r="CJ250" s="79" t="str">
        <f>IFERROR(VLOOKUP(CI250, DecMotifs!$A$1:$B$306, 2, 0),"")</f>
        <v/>
      </c>
      <c r="CK250" s="71"/>
      <c r="CL250" s="79" t="str">
        <f>IFERROR(VLOOKUP(CK250, DecMotifs!$A$1:$B$306, 2, 0),"")</f>
        <v/>
      </c>
      <c r="CM250" s="71"/>
      <c r="CN250" s="79" t="str">
        <f>IFERROR(VLOOKUP(CM250, DecMotifs!$A$1:$B$306, 2, 0),"")</f>
        <v/>
      </c>
      <c r="CO250" s="71"/>
      <c r="CP250" s="79" t="str">
        <f>IFERROR(VLOOKUP(CO250, MarginalDec!$A$2:$B$253, 2, 0),"")</f>
        <v/>
      </c>
      <c r="CQ250" s="71"/>
      <c r="CR250" s="79" t="str">
        <f>IFERROR(VLOOKUP(CQ250, MarginalDec!$A$2:$B$253, 2, 0),"")</f>
        <v/>
      </c>
      <c r="CS250" s="71"/>
      <c r="CT250" s="79" t="str">
        <f>IFERROR(VLOOKUP(CS250, MarginalDec!$A$2:$B$253, 2, 0),"")</f>
        <v/>
      </c>
      <c r="CU250" s="71"/>
      <c r="CV250" s="79" t="str">
        <f>IF(ISBLANK(CU250),"", IFERROR(VLOOKUP(CU250, Tooling!$A$2:$B$252, 2, 0),""))</f>
        <v/>
      </c>
      <c r="CW250" s="71"/>
      <c r="CX250" s="79" t="str">
        <f>IF(ISBLANK(CW250),"", IFERROR(VLOOKUP(CW250, Tooling!$A$2:$B$252, 2, 0),""))</f>
        <v/>
      </c>
      <c r="CY250" s="71"/>
      <c r="CZ250" s="79" t="str">
        <f>IF(ISBLANK(CY250),"", IFERROR(VLOOKUP(CY250, Repairs!$A$2:$B$252, 2, 0),""))</f>
        <v/>
      </c>
      <c r="DA250" s="77"/>
      <c r="DB250" s="71"/>
      <c r="DC250" s="79" t="str">
        <f>IFERROR(VLOOKUP(DB250, DatingReason!$A$2:$B$252, 2, 0),"")</f>
        <v/>
      </c>
      <c r="DD250" s="123" t="str">
        <f t="shared" si="51"/>
        <v/>
      </c>
      <c r="DF250" s="119" t="str">
        <f t="array" ref="DF250">IF(AND($B250&lt;&gt;"", $DE250&lt;&gt;"", $DE250&lt;&gt;"No"),MAX(IF($B250=PEOPLE!$B$4:$B$1000, PEOPLE!$Q$4:$Q$1000,""))+100,"")</f>
        <v/>
      </c>
      <c r="DG250" s="68"/>
      <c r="DH250" s="76">
        <f>COUNTIF(PEOPLE!B:B, MEMORIALS!B250)</f>
        <v>0</v>
      </c>
      <c r="DI250" s="82"/>
      <c r="DJ250" s="82"/>
      <c r="DK250" s="82"/>
      <c r="DL250" s="68"/>
      <c r="DM250" s="68"/>
      <c r="DN250" s="68"/>
      <c r="DO250" s="68"/>
      <c r="DP250" s="68"/>
    </row>
    <row r="251" spans="1:120" ht="15" customHeight="1" x14ac:dyDescent="0.25">
      <c r="A251" s="68"/>
      <c r="B251" s="69"/>
      <c r="C251" s="68"/>
      <c r="D251" s="68"/>
      <c r="E251" s="70" t="str">
        <f>IF(D251="","",VLOOKUP(D251,Denomination!$A$2:$B$50, 2, 0))</f>
        <v/>
      </c>
      <c r="F251" s="68"/>
      <c r="G251" s="71"/>
      <c r="H251" s="70" t="str">
        <f>IF(G251="","",VLOOKUP(G251,MCondition!$A$2:$B$50, 2, 0))</f>
        <v/>
      </c>
      <c r="I251" s="72"/>
      <c r="J251" s="71"/>
      <c r="K251" s="70" t="str">
        <f>IF(J251="","",VLOOKUP(J251,ICondition!$A$2:$B$50, 2, 0))</f>
        <v/>
      </c>
      <c r="L251" s="73"/>
      <c r="M251" s="73"/>
      <c r="N251" s="73"/>
      <c r="O251" s="73"/>
      <c r="P251" s="73"/>
      <c r="Q251" s="73"/>
      <c r="R251" s="78"/>
      <c r="S251" s="79" t="str">
        <f>IFERROR(VLOOKUP(R251,Material!$A$2:$B$59, 2, 0),"")</f>
        <v/>
      </c>
      <c r="T251" s="71"/>
      <c r="U251" s="79" t="str">
        <f>IFERROR(VLOOKUP(T251,Material!$A$2:$B$59, 2, 0),"")</f>
        <v/>
      </c>
      <c r="V251" s="71"/>
      <c r="W251" s="79" t="str">
        <f>IFERROR(VLOOKUP(V251,Material!$A$2:$B$59, 2, 0),"")</f>
        <v/>
      </c>
      <c r="X251" s="71"/>
      <c r="Y251" s="79" t="str">
        <f>IFERROR(VLOOKUP(X251,Material!$A$2:$B$59, 2, 0),"")</f>
        <v/>
      </c>
      <c r="Z251" s="71"/>
      <c r="AA251" s="79" t="str">
        <f>IFERROR(VLOOKUP(Z251,Material!$A$2:$B$59, 2, 0),"")</f>
        <v/>
      </c>
      <c r="AB251" s="74"/>
      <c r="AC251" s="75" t="e">
        <f t="shared" si="40"/>
        <v>#VALUE!</v>
      </c>
      <c r="AD251" s="75" t="e">
        <f t="shared" si="41"/>
        <v>#VALUE!</v>
      </c>
      <c r="AE251" s="75" t="e">
        <f t="shared" si="43"/>
        <v>#VALUE!</v>
      </c>
      <c r="AF251" s="75" t="e">
        <f t="shared" si="42"/>
        <v>#VALUE!</v>
      </c>
      <c r="AG251" s="75" t="e">
        <f t="shared" si="44"/>
        <v>#VALUE!</v>
      </c>
      <c r="AH251" s="75" t="e">
        <f t="shared" si="45"/>
        <v>#VALUE!</v>
      </c>
      <c r="AI251" s="75" t="e">
        <f t="shared" si="46"/>
        <v>#VALUE!</v>
      </c>
      <c r="AJ251" s="80" t="e">
        <f t="shared" si="47"/>
        <v>#VALUE!</v>
      </c>
      <c r="AK251" s="79" t="str">
        <f>(IFERROR(VLOOKUP(AB251,Categories!$A$2:$B$20,2,1),""))</f>
        <v/>
      </c>
      <c r="AL251" s="79" t="str">
        <f ca="1">IFERROR(VLOOKUP((HLOOKUP((VLOOKUP($AB251,Categories!$A$2:$F$20,3,1)), $AB$3:$AJ251, (ROW()-ROW($AB$3)+1), 0)), INDIRECT(VLOOKUP($AB251,Categories!$A$2:$F$20,6,1)),2,0),AK251)</f>
        <v/>
      </c>
      <c r="AM251" s="79" t="str">
        <f ca="1">IFERROR(VLOOKUP((HLOOKUP((VLOOKUP($AB251,Categories!$A$2:$F$20,4,1)),$AB$3:$AJ251,(ROW()-ROW($AB$3)+1),0)),INDIRECT(VLOOKUP($AB251,Categories!$A$2:$H$20,7,1)),2,0),"")</f>
        <v/>
      </c>
      <c r="AN251" s="79" t="str">
        <f ca="1">IFERROR(VLOOKUP((HLOOKUP((VLOOKUP($AB251,Categories!$A$2:$F$20,5,1)), $AB$3:$AJ251, (ROW()-ROW($AB$3)+1), 0)), INDIRECT(VLOOKUP($AB251,Categories!$A$2:$H$20,8,1)),2,0),"")</f>
        <v/>
      </c>
      <c r="AO251" s="79" t="str">
        <f t="shared" ca="1" si="48"/>
        <v/>
      </c>
      <c r="AP251" s="81"/>
      <c r="AQ251" s="70" t="str">
        <f>IFERROR(VLOOKUP(VALUE(MID(AP251,1,1)),AdditionalElements!$A$2:$B$50,2,0),"")</f>
        <v/>
      </c>
      <c r="AR251" s="70" t="str">
        <f>IFERROR(VLOOKUP(VALUE(MID(AP251,2,1)),AdditionalElements!$H$2:$I$50,2,0),"")</f>
        <v/>
      </c>
      <c r="AS251" s="70" t="str">
        <f>IFERROR(VLOOKUP(VALUE(MID(AP251,3,1)),AdditionalElements!$O$2:$P$50,2,0),"")</f>
        <v/>
      </c>
      <c r="AT251" s="70" t="str">
        <f>IFERROR(VLOOKUP(VALUE(MID(AP251,4,1)),AdditionalElements!$V$2:$W$50,2,0),"")</f>
        <v/>
      </c>
      <c r="AU251" s="71"/>
      <c r="AV251" s="79" t="str">
        <f>IFERROR(IF(VALUE(MID(AU251,1,1))=1, VLOOKUP(VALUE(MID(AU251,1,1)), TxtPanelShape!$A$2:$C$50, 3, 0), (IF(VALUE(MID(AU251,1,1))&gt;=7, VLOOKUP(VALUE(MID(AU251,1,1)), TxtPanelShape!$A$2:$C$50, 3, 0),VLOOKUP(VALUE(MID(AU251,1,2)),TxtPanelShape!$A$2:$C$50,3,0)))), "")</f>
        <v/>
      </c>
      <c r="AW251" s="79" t="str">
        <f>IFERROR(IF(VALUE(MID(AU251,1,1))=1, ", "&amp;VLOOKUP(VALUE(MID(AU251,2,1)), TxtPanelShape!$H$2:$I$50, 2, 0), IF(VALUE(MID(AU251,1,1))&gt;=7, ", "&amp;VLOOKUP(VALUE(MID(AU251,2,1)), TxtPanelShape!$H$2:$I$50, 2, 0),"")), "")</f>
        <v/>
      </c>
      <c r="AX251" s="79" t="str">
        <f>IFERROR(IF(VALUE(MID(AU251,1,1))=1, ", "&amp;VLOOKUP(VALUE(MID(AU251,3,1)), TxtPanelShape!$O$2:$P$50, 2, 0), IF(VALUE(MID(AU251,1,1))&gt;=7, ", "&amp;VLOOKUP(VALUE(MID(AU251,3,1)), TxtPanelShape!$O$2:$P$50, 2, 0),"")),"")</f>
        <v/>
      </c>
      <c r="AY251" s="79" t="str">
        <f>IFERROR("; "&amp;VLOOKUP(VALUE(MID(AU251,4,1)), TxtPanelShape!$V$2:$W$50,2,0),"")</f>
        <v/>
      </c>
      <c r="AZ251" s="79" t="str">
        <f t="shared" si="49"/>
        <v/>
      </c>
      <c r="BA251" s="71"/>
      <c r="BB251" s="79" t="str">
        <f>IFERROR(IF(VALUE(MID(BA251,1,1))=1, VLOOKUP(VALUE(MID(BA251,1,1)), TxtPanelShape!$A$2:$C$50, 3, 0), (IF(VALUE(MID(BA251,1,1))&gt;=7, VLOOKUP(VALUE(MID(BA251,1,1)), TxtPanelShape!$A$2:$C$50, 3, 0),VLOOKUP(VALUE(MID(BA251,1,2)),TxtPanelShape!$A$2:$C$50,3,0)))), "")</f>
        <v/>
      </c>
      <c r="BC251" s="79" t="str">
        <f>IFERROR(IF(VALUE(MID(BA251,1,1))=1, ", "&amp;VLOOKUP(VALUE(MID(BA251,2,1)), TxtPanelShape!$H$2:$I$50, 2, 0), IF(VALUE(MID(BA251,1,1))&gt;=7, ", "&amp;VLOOKUP(VALUE(MID(BA251,2,1)), TxtPanelShape!$H$2:$I$50, 2, 0),"")), "")</f>
        <v/>
      </c>
      <c r="BD251" s="79" t="str">
        <f>IFERROR(IF(VALUE(MID(BA251,1,1))=1, ", "&amp;VLOOKUP(VALUE(MID(BA251,3,1)), TxtPanelShape!$O$2:$P$50, 2, 0), IF(VALUE(MID(BA251,1,1))&gt;=7, ", "&amp;VLOOKUP(VALUE(MID(BA251,3,1)), TxtPanelShape!$O$2:$P$50, 2, 0),"")),"")</f>
        <v/>
      </c>
      <c r="BE251" s="79" t="str">
        <f>IFERROR("; "&amp;VLOOKUP(VALUE(MID(BA251,4,1)), TxtPanelShape!$V$2:$W$50,2,0),"")</f>
        <v/>
      </c>
      <c r="BF251" s="79" t="str">
        <f t="shared" si="50"/>
        <v/>
      </c>
      <c r="BG251" s="71"/>
      <c r="BH251" s="79" t="str">
        <f>IFERROR(VLOOKUP(BG251, TxtPanelDefinition!$A$2:$B$50, 2, 0),"")</f>
        <v/>
      </c>
      <c r="BI251" s="71"/>
      <c r="BJ251" s="79" t="str">
        <f>IFERROR(VLOOKUP(BI251, TxtPanelDefinition!$A$2:$B$50, 2, 0),"")</f>
        <v/>
      </c>
      <c r="BK251" s="71"/>
      <c r="BL251" s="79" t="str">
        <f>IFERROR(VLOOKUP(BK251, InscrTechniques!$A$2:$B$50, 2, 0),"")</f>
        <v/>
      </c>
      <c r="BM251" s="71"/>
      <c r="BN251" s="79" t="str">
        <f>IFERROR(VLOOKUP(BM251, InscrTechniques!$A$2:$B$50, 2, 0),"")</f>
        <v/>
      </c>
      <c r="BO251" s="71"/>
      <c r="BP251" s="79" t="str">
        <f>IFERROR(VLOOKUP(BO251, InscrTechniques!$A$2:$B$50, 2, 0),"")</f>
        <v/>
      </c>
      <c r="BQ251" s="71"/>
      <c r="BR251" s="79" t="str">
        <f>IFERROR(VLOOKUP(BQ251, InscrTechniques!$A$2:$B$50, 2, 0),"")</f>
        <v/>
      </c>
      <c r="BS251" s="71"/>
      <c r="BT251" s="79" t="str">
        <f>IFERROR(VLOOKUP(BS251, InscrTechniques!$A$2:$B$50, 2, 0),"")</f>
        <v/>
      </c>
      <c r="BU251" s="71"/>
      <c r="BV251" s="79" t="str">
        <f>IFERROR(VLOOKUP(BU251, InscrTechniques!$A$2:$B$50, 2, 0),"")</f>
        <v/>
      </c>
      <c r="BW251" s="125"/>
      <c r="BX251" s="79" t="str">
        <f>IFERROR(VLOOKUP(BW251, InscrTechniques!$A$2:$B$50, 2, 0),"")</f>
        <v/>
      </c>
      <c r="BY251" s="125"/>
      <c r="BZ251" s="79" t="str">
        <f>IFERROR(VLOOKUP(BY251, InscrTechniques!$A$2:$B$50, 2, 0),"")</f>
        <v/>
      </c>
      <c r="CA251" s="74"/>
      <c r="CB251" s="114" t="str">
        <f>IFERROR(VLOOKUP(CA251, LetterStyle!$A$2:$B$50, 2, 0),"")</f>
        <v/>
      </c>
      <c r="CC251" s="74"/>
      <c r="CD251" s="114" t="str">
        <f>IFERROR(VLOOKUP(CC251, LetterStyle!$A$2:$B$50, 2, 0),"")</f>
        <v/>
      </c>
      <c r="CE251" s="74"/>
      <c r="CF251" s="114" t="str">
        <f>IFERROR(VLOOKUP(CE251, LetterStyle!$A$2:$B$50, 2, 0),"")</f>
        <v/>
      </c>
      <c r="CG251" s="74"/>
      <c r="CH251" s="79" t="str">
        <f>IFERROR(VLOOKUP(CG251, LetterStyle!$A$2:$B$50, 2, 0),"")</f>
        <v/>
      </c>
      <c r="CI251" s="71"/>
      <c r="CJ251" s="79" t="str">
        <f>IFERROR(VLOOKUP(CI251, DecMotifs!$A$1:$B$306, 2, 0),"")</f>
        <v/>
      </c>
      <c r="CK251" s="71"/>
      <c r="CL251" s="79" t="str">
        <f>IFERROR(VLOOKUP(CK251, DecMotifs!$A$1:$B$306, 2, 0),"")</f>
        <v/>
      </c>
      <c r="CM251" s="71"/>
      <c r="CN251" s="79" t="str">
        <f>IFERROR(VLOOKUP(CM251, DecMotifs!$A$1:$B$306, 2, 0),"")</f>
        <v/>
      </c>
      <c r="CO251" s="71"/>
      <c r="CP251" s="79" t="str">
        <f>IFERROR(VLOOKUP(CO251, MarginalDec!$A$2:$B$253, 2, 0),"")</f>
        <v/>
      </c>
      <c r="CQ251" s="71"/>
      <c r="CR251" s="79" t="str">
        <f>IFERROR(VLOOKUP(CQ251, MarginalDec!$A$2:$B$253, 2, 0),"")</f>
        <v/>
      </c>
      <c r="CS251" s="71"/>
      <c r="CT251" s="79" t="str">
        <f>IFERROR(VLOOKUP(CS251, MarginalDec!$A$2:$B$253, 2, 0),"")</f>
        <v/>
      </c>
      <c r="CU251" s="71"/>
      <c r="CV251" s="79" t="str">
        <f>IF(ISBLANK(CU251),"", IFERROR(VLOOKUP(CU251, Tooling!$A$2:$B$252, 2, 0),""))</f>
        <v/>
      </c>
      <c r="CW251" s="71"/>
      <c r="CX251" s="79" t="str">
        <f>IF(ISBLANK(CW251),"", IFERROR(VLOOKUP(CW251, Tooling!$A$2:$B$252, 2, 0),""))</f>
        <v/>
      </c>
      <c r="CY251" s="71"/>
      <c r="CZ251" s="79" t="str">
        <f>IF(ISBLANK(CY251),"", IFERROR(VLOOKUP(CY251, Repairs!$A$2:$B$252, 2, 0),""))</f>
        <v/>
      </c>
      <c r="DA251" s="77"/>
      <c r="DB251" s="71"/>
      <c r="DC251" s="79" t="str">
        <f>IFERROR(VLOOKUP(DB251, DatingReason!$A$2:$B$252, 2, 0),"")</f>
        <v/>
      </c>
      <c r="DD251" s="123" t="str">
        <f t="shared" si="51"/>
        <v/>
      </c>
      <c r="DF251" s="119" t="str">
        <f t="array" ref="DF251">IF(AND($B251&lt;&gt;"", $DE251&lt;&gt;"", $DE251&lt;&gt;"No"),MAX(IF($B251=PEOPLE!$B$4:$B$1000, PEOPLE!$Q$4:$Q$1000,""))+100,"")</f>
        <v/>
      </c>
      <c r="DG251" s="68"/>
      <c r="DH251" s="76">
        <f>COUNTIF(PEOPLE!B:B, MEMORIALS!B251)</f>
        <v>0</v>
      </c>
      <c r="DI251" s="82"/>
      <c r="DJ251" s="82"/>
      <c r="DK251" s="82"/>
      <c r="DL251" s="68"/>
      <c r="DM251" s="68"/>
      <c r="DN251" s="68"/>
      <c r="DO251" s="68"/>
      <c r="DP251" s="68"/>
    </row>
    <row r="252" spans="1:120" ht="15" customHeight="1" x14ac:dyDescent="0.25">
      <c r="A252" s="68"/>
      <c r="B252" s="69"/>
      <c r="C252" s="68"/>
      <c r="D252" s="68"/>
      <c r="E252" s="70" t="str">
        <f>IF(D252="","",VLOOKUP(D252,Denomination!$A$2:$B$50, 2, 0))</f>
        <v/>
      </c>
      <c r="F252" s="68"/>
      <c r="G252" s="71"/>
      <c r="H252" s="70" t="str">
        <f>IF(G252="","",VLOOKUP(G252,MCondition!$A$2:$B$50, 2, 0))</f>
        <v/>
      </c>
      <c r="I252" s="72"/>
      <c r="J252" s="71"/>
      <c r="K252" s="70" t="str">
        <f>IF(J252="","",VLOOKUP(J252,ICondition!$A$2:$B$50, 2, 0))</f>
        <v/>
      </c>
      <c r="L252" s="73"/>
      <c r="M252" s="73"/>
      <c r="N252" s="73"/>
      <c r="O252" s="73"/>
      <c r="P252" s="73"/>
      <c r="Q252" s="73"/>
      <c r="R252" s="78"/>
      <c r="S252" s="79" t="str">
        <f>IFERROR(VLOOKUP(R252,Material!$A$2:$B$59, 2, 0),"")</f>
        <v/>
      </c>
      <c r="T252" s="71"/>
      <c r="U252" s="79" t="str">
        <f>IFERROR(VLOOKUP(T252,Material!$A$2:$B$59, 2, 0),"")</f>
        <v/>
      </c>
      <c r="V252" s="71"/>
      <c r="W252" s="79" t="str">
        <f>IFERROR(VLOOKUP(V252,Material!$A$2:$B$59, 2, 0),"")</f>
        <v/>
      </c>
      <c r="X252" s="71"/>
      <c r="Y252" s="79" t="str">
        <f>IFERROR(VLOOKUP(X252,Material!$A$2:$B$59, 2, 0),"")</f>
        <v/>
      </c>
      <c r="Z252" s="71"/>
      <c r="AA252" s="79" t="str">
        <f>IFERROR(VLOOKUP(Z252,Material!$A$2:$B$59, 2, 0),"")</f>
        <v/>
      </c>
      <c r="AB252" s="74"/>
      <c r="AC252" s="75" t="e">
        <f t="shared" si="40"/>
        <v>#VALUE!</v>
      </c>
      <c r="AD252" s="75" t="e">
        <f t="shared" si="41"/>
        <v>#VALUE!</v>
      </c>
      <c r="AE252" s="75" t="e">
        <f t="shared" si="43"/>
        <v>#VALUE!</v>
      </c>
      <c r="AF252" s="75" t="e">
        <f t="shared" si="42"/>
        <v>#VALUE!</v>
      </c>
      <c r="AG252" s="75" t="e">
        <f t="shared" si="44"/>
        <v>#VALUE!</v>
      </c>
      <c r="AH252" s="75" t="e">
        <f t="shared" si="45"/>
        <v>#VALUE!</v>
      </c>
      <c r="AI252" s="75" t="e">
        <f t="shared" si="46"/>
        <v>#VALUE!</v>
      </c>
      <c r="AJ252" s="80" t="e">
        <f t="shared" si="47"/>
        <v>#VALUE!</v>
      </c>
      <c r="AK252" s="79" t="str">
        <f>(IFERROR(VLOOKUP(AB252,Categories!$A$2:$B$20,2,1),""))</f>
        <v/>
      </c>
      <c r="AL252" s="79" t="str">
        <f ca="1">IFERROR(VLOOKUP((HLOOKUP((VLOOKUP($AB252,Categories!$A$2:$F$20,3,1)), $AB$3:$AJ252, (ROW()-ROW($AB$3)+1), 0)), INDIRECT(VLOOKUP($AB252,Categories!$A$2:$F$20,6,1)),2,0),AK252)</f>
        <v/>
      </c>
      <c r="AM252" s="79" t="str">
        <f ca="1">IFERROR(VLOOKUP((HLOOKUP((VLOOKUP($AB252,Categories!$A$2:$F$20,4,1)),$AB$3:$AJ252,(ROW()-ROW($AB$3)+1),0)),INDIRECT(VLOOKUP($AB252,Categories!$A$2:$H$20,7,1)),2,0),"")</f>
        <v/>
      </c>
      <c r="AN252" s="79" t="str">
        <f ca="1">IFERROR(VLOOKUP((HLOOKUP((VLOOKUP($AB252,Categories!$A$2:$F$20,5,1)), $AB$3:$AJ252, (ROW()-ROW($AB$3)+1), 0)), INDIRECT(VLOOKUP($AB252,Categories!$A$2:$H$20,8,1)),2,0),"")</f>
        <v/>
      </c>
      <c r="AO252" s="79" t="str">
        <f t="shared" ca="1" si="48"/>
        <v/>
      </c>
      <c r="AP252" s="81"/>
      <c r="AQ252" s="70" t="str">
        <f>IFERROR(VLOOKUP(VALUE(MID(AP252,1,1)),AdditionalElements!$A$2:$B$50,2,0),"")</f>
        <v/>
      </c>
      <c r="AR252" s="70" t="str">
        <f>IFERROR(VLOOKUP(VALUE(MID(AP252,2,1)),AdditionalElements!$H$2:$I$50,2,0),"")</f>
        <v/>
      </c>
      <c r="AS252" s="70" t="str">
        <f>IFERROR(VLOOKUP(VALUE(MID(AP252,3,1)),AdditionalElements!$O$2:$P$50,2,0),"")</f>
        <v/>
      </c>
      <c r="AT252" s="70" t="str">
        <f>IFERROR(VLOOKUP(VALUE(MID(AP252,4,1)),AdditionalElements!$V$2:$W$50,2,0),"")</f>
        <v/>
      </c>
      <c r="AU252" s="71"/>
      <c r="AV252" s="79" t="str">
        <f>IFERROR(IF(VALUE(MID(AU252,1,1))=1, VLOOKUP(VALUE(MID(AU252,1,1)), TxtPanelShape!$A$2:$C$50, 3, 0), (IF(VALUE(MID(AU252,1,1))&gt;=7, VLOOKUP(VALUE(MID(AU252,1,1)), TxtPanelShape!$A$2:$C$50, 3, 0),VLOOKUP(VALUE(MID(AU252,1,2)),TxtPanelShape!$A$2:$C$50,3,0)))), "")</f>
        <v/>
      </c>
      <c r="AW252" s="79" t="str">
        <f>IFERROR(IF(VALUE(MID(AU252,1,1))=1, ", "&amp;VLOOKUP(VALUE(MID(AU252,2,1)), TxtPanelShape!$H$2:$I$50, 2, 0), IF(VALUE(MID(AU252,1,1))&gt;=7, ", "&amp;VLOOKUP(VALUE(MID(AU252,2,1)), TxtPanelShape!$H$2:$I$50, 2, 0),"")), "")</f>
        <v/>
      </c>
      <c r="AX252" s="79" t="str">
        <f>IFERROR(IF(VALUE(MID(AU252,1,1))=1, ", "&amp;VLOOKUP(VALUE(MID(AU252,3,1)), TxtPanelShape!$O$2:$P$50, 2, 0), IF(VALUE(MID(AU252,1,1))&gt;=7, ", "&amp;VLOOKUP(VALUE(MID(AU252,3,1)), TxtPanelShape!$O$2:$P$50, 2, 0),"")),"")</f>
        <v/>
      </c>
      <c r="AY252" s="79" t="str">
        <f>IFERROR("; "&amp;VLOOKUP(VALUE(MID(AU252,4,1)), TxtPanelShape!$V$2:$W$50,2,0),"")</f>
        <v/>
      </c>
      <c r="AZ252" s="79" t="str">
        <f t="shared" si="49"/>
        <v/>
      </c>
      <c r="BA252" s="71"/>
      <c r="BB252" s="79" t="str">
        <f>IFERROR(IF(VALUE(MID(BA252,1,1))=1, VLOOKUP(VALUE(MID(BA252,1,1)), TxtPanelShape!$A$2:$C$50, 3, 0), (IF(VALUE(MID(BA252,1,1))&gt;=7, VLOOKUP(VALUE(MID(BA252,1,1)), TxtPanelShape!$A$2:$C$50, 3, 0),VLOOKUP(VALUE(MID(BA252,1,2)),TxtPanelShape!$A$2:$C$50,3,0)))), "")</f>
        <v/>
      </c>
      <c r="BC252" s="79" t="str">
        <f>IFERROR(IF(VALUE(MID(BA252,1,1))=1, ", "&amp;VLOOKUP(VALUE(MID(BA252,2,1)), TxtPanelShape!$H$2:$I$50, 2, 0), IF(VALUE(MID(BA252,1,1))&gt;=7, ", "&amp;VLOOKUP(VALUE(MID(BA252,2,1)), TxtPanelShape!$H$2:$I$50, 2, 0),"")), "")</f>
        <v/>
      </c>
      <c r="BD252" s="79" t="str">
        <f>IFERROR(IF(VALUE(MID(BA252,1,1))=1, ", "&amp;VLOOKUP(VALUE(MID(BA252,3,1)), TxtPanelShape!$O$2:$P$50, 2, 0), IF(VALUE(MID(BA252,1,1))&gt;=7, ", "&amp;VLOOKUP(VALUE(MID(BA252,3,1)), TxtPanelShape!$O$2:$P$50, 2, 0),"")),"")</f>
        <v/>
      </c>
      <c r="BE252" s="79" t="str">
        <f>IFERROR("; "&amp;VLOOKUP(VALUE(MID(BA252,4,1)), TxtPanelShape!$V$2:$W$50,2,0),"")</f>
        <v/>
      </c>
      <c r="BF252" s="79" t="str">
        <f t="shared" si="50"/>
        <v/>
      </c>
      <c r="BG252" s="71"/>
      <c r="BH252" s="79" t="str">
        <f>IFERROR(VLOOKUP(BG252, TxtPanelDefinition!$A$2:$B$50, 2, 0),"")</f>
        <v/>
      </c>
      <c r="BI252" s="71"/>
      <c r="BJ252" s="79" t="str">
        <f>IFERROR(VLOOKUP(BI252, TxtPanelDefinition!$A$2:$B$50, 2, 0),"")</f>
        <v/>
      </c>
      <c r="BK252" s="71"/>
      <c r="BL252" s="79" t="str">
        <f>IFERROR(VLOOKUP(BK252, InscrTechniques!$A$2:$B$50, 2, 0),"")</f>
        <v/>
      </c>
      <c r="BM252" s="71"/>
      <c r="BN252" s="79" t="str">
        <f>IFERROR(VLOOKUP(BM252, InscrTechniques!$A$2:$B$50, 2, 0),"")</f>
        <v/>
      </c>
      <c r="BO252" s="71"/>
      <c r="BP252" s="79" t="str">
        <f>IFERROR(VLOOKUP(BO252, InscrTechniques!$A$2:$B$50, 2, 0),"")</f>
        <v/>
      </c>
      <c r="BQ252" s="71"/>
      <c r="BR252" s="79" t="str">
        <f>IFERROR(VLOOKUP(BQ252, InscrTechniques!$A$2:$B$50, 2, 0),"")</f>
        <v/>
      </c>
      <c r="BS252" s="71"/>
      <c r="BT252" s="79" t="str">
        <f>IFERROR(VLOOKUP(BS252, InscrTechniques!$A$2:$B$50, 2, 0),"")</f>
        <v/>
      </c>
      <c r="BU252" s="71"/>
      <c r="BV252" s="79" t="str">
        <f>IFERROR(VLOOKUP(BU252, InscrTechniques!$A$2:$B$50, 2, 0),"")</f>
        <v/>
      </c>
      <c r="BW252" s="125"/>
      <c r="BX252" s="79" t="str">
        <f>IFERROR(VLOOKUP(BW252, InscrTechniques!$A$2:$B$50, 2, 0),"")</f>
        <v/>
      </c>
      <c r="BY252" s="125"/>
      <c r="BZ252" s="79" t="str">
        <f>IFERROR(VLOOKUP(BY252, InscrTechniques!$A$2:$B$50, 2, 0),"")</f>
        <v/>
      </c>
      <c r="CA252" s="74"/>
      <c r="CB252" s="114" t="str">
        <f>IFERROR(VLOOKUP(CA252, LetterStyle!$A$2:$B$50, 2, 0),"")</f>
        <v/>
      </c>
      <c r="CC252" s="74"/>
      <c r="CD252" s="114" t="str">
        <f>IFERROR(VLOOKUP(CC252, LetterStyle!$A$2:$B$50, 2, 0),"")</f>
        <v/>
      </c>
      <c r="CE252" s="74"/>
      <c r="CF252" s="114" t="str">
        <f>IFERROR(VLOOKUP(CE252, LetterStyle!$A$2:$B$50, 2, 0),"")</f>
        <v/>
      </c>
      <c r="CG252" s="74"/>
      <c r="CH252" s="79" t="str">
        <f>IFERROR(VLOOKUP(CG252, LetterStyle!$A$2:$B$50, 2, 0),"")</f>
        <v/>
      </c>
      <c r="CI252" s="71"/>
      <c r="CJ252" s="79" t="str">
        <f>IFERROR(VLOOKUP(CI252, DecMotifs!$A$1:$B$306, 2, 0),"")</f>
        <v/>
      </c>
      <c r="CK252" s="71"/>
      <c r="CL252" s="79" t="str">
        <f>IFERROR(VLOOKUP(CK252, DecMotifs!$A$1:$B$306, 2, 0),"")</f>
        <v/>
      </c>
      <c r="CM252" s="71"/>
      <c r="CN252" s="79" t="str">
        <f>IFERROR(VLOOKUP(CM252, DecMotifs!$A$1:$B$306, 2, 0),"")</f>
        <v/>
      </c>
      <c r="CO252" s="71"/>
      <c r="CP252" s="79" t="str">
        <f>IFERROR(VLOOKUP(CO252, MarginalDec!$A$2:$B$253, 2, 0),"")</f>
        <v/>
      </c>
      <c r="CQ252" s="71"/>
      <c r="CR252" s="79" t="str">
        <f>IFERROR(VLOOKUP(CQ252, MarginalDec!$A$2:$B$253, 2, 0),"")</f>
        <v/>
      </c>
      <c r="CS252" s="71"/>
      <c r="CT252" s="79" t="str">
        <f>IFERROR(VLOOKUP(CS252, MarginalDec!$A$2:$B$253, 2, 0),"")</f>
        <v/>
      </c>
      <c r="CU252" s="71"/>
      <c r="CV252" s="79" t="str">
        <f>IF(ISBLANK(CU252),"", IFERROR(VLOOKUP(CU252, Tooling!$A$2:$B$252, 2, 0),""))</f>
        <v/>
      </c>
      <c r="CW252" s="71"/>
      <c r="CX252" s="79" t="str">
        <f>IF(ISBLANK(CW252),"", IFERROR(VLOOKUP(CW252, Tooling!$A$2:$B$252, 2, 0),""))</f>
        <v/>
      </c>
      <c r="CY252" s="71"/>
      <c r="CZ252" s="79" t="str">
        <f>IF(ISBLANK(CY252),"", IFERROR(VLOOKUP(CY252, Repairs!$A$2:$B$252, 2, 0),""))</f>
        <v/>
      </c>
      <c r="DA252" s="77"/>
      <c r="DB252" s="71"/>
      <c r="DC252" s="79" t="str">
        <f>IFERROR(VLOOKUP(DB252, DatingReason!$A$2:$B$252, 2, 0),"")</f>
        <v/>
      </c>
      <c r="DD252" s="123" t="str">
        <f t="shared" si="51"/>
        <v/>
      </c>
      <c r="DF252" s="119" t="str">
        <f t="array" ref="DF252">IF(AND($B252&lt;&gt;"", $DE252&lt;&gt;"", $DE252&lt;&gt;"No"),MAX(IF($B252=PEOPLE!$B$4:$B$1000, PEOPLE!$Q$4:$Q$1000,""))+100,"")</f>
        <v/>
      </c>
      <c r="DG252" s="68"/>
      <c r="DH252" s="76">
        <f>COUNTIF(PEOPLE!B:B, MEMORIALS!B252)</f>
        <v>0</v>
      </c>
      <c r="DI252" s="82"/>
      <c r="DJ252" s="82"/>
      <c r="DK252" s="82"/>
      <c r="DL252" s="68"/>
      <c r="DM252" s="68"/>
      <c r="DN252" s="68"/>
      <c r="DO252" s="68"/>
      <c r="DP252" s="68"/>
    </row>
    <row r="253" spans="1:120" ht="15" customHeight="1" x14ac:dyDescent="0.25">
      <c r="A253" s="68"/>
      <c r="B253" s="69"/>
      <c r="C253" s="68"/>
      <c r="D253" s="68"/>
      <c r="E253" s="70" t="str">
        <f>IF(D253="","",VLOOKUP(D253,Denomination!$A$2:$B$50, 2, 0))</f>
        <v/>
      </c>
      <c r="F253" s="68"/>
      <c r="G253" s="71"/>
      <c r="H253" s="70" t="str">
        <f>IF(G253="","",VLOOKUP(G253,MCondition!$A$2:$B$50, 2, 0))</f>
        <v/>
      </c>
      <c r="I253" s="72"/>
      <c r="J253" s="71"/>
      <c r="K253" s="70" t="str">
        <f>IF(J253="","",VLOOKUP(J253,ICondition!$A$2:$B$50, 2, 0))</f>
        <v/>
      </c>
      <c r="L253" s="73"/>
      <c r="M253" s="73"/>
      <c r="N253" s="73"/>
      <c r="O253" s="73"/>
      <c r="P253" s="73"/>
      <c r="Q253" s="73"/>
      <c r="R253" s="78"/>
      <c r="S253" s="79" t="str">
        <f>IFERROR(VLOOKUP(R253,Material!$A$2:$B$59, 2, 0),"")</f>
        <v/>
      </c>
      <c r="T253" s="71"/>
      <c r="U253" s="79" t="str">
        <f>IFERROR(VLOOKUP(T253,Material!$A$2:$B$59, 2, 0),"")</f>
        <v/>
      </c>
      <c r="V253" s="71"/>
      <c r="W253" s="79" t="str">
        <f>IFERROR(VLOOKUP(V253,Material!$A$2:$B$59, 2, 0),"")</f>
        <v/>
      </c>
      <c r="X253" s="71"/>
      <c r="Y253" s="79" t="str">
        <f>IFERROR(VLOOKUP(X253,Material!$A$2:$B$59, 2, 0),"")</f>
        <v/>
      </c>
      <c r="Z253" s="71"/>
      <c r="AA253" s="79" t="str">
        <f>IFERROR(VLOOKUP(Z253,Material!$A$2:$B$59, 2, 0),"")</f>
        <v/>
      </c>
      <c r="AB253" s="74"/>
      <c r="AC253" s="75" t="e">
        <f t="shared" si="40"/>
        <v>#VALUE!</v>
      </c>
      <c r="AD253" s="75" t="e">
        <f t="shared" si="41"/>
        <v>#VALUE!</v>
      </c>
      <c r="AE253" s="75" t="e">
        <f t="shared" si="43"/>
        <v>#VALUE!</v>
      </c>
      <c r="AF253" s="75" t="e">
        <f t="shared" si="42"/>
        <v>#VALUE!</v>
      </c>
      <c r="AG253" s="75" t="e">
        <f t="shared" si="44"/>
        <v>#VALUE!</v>
      </c>
      <c r="AH253" s="75" t="e">
        <f t="shared" si="45"/>
        <v>#VALUE!</v>
      </c>
      <c r="AI253" s="75" t="e">
        <f t="shared" si="46"/>
        <v>#VALUE!</v>
      </c>
      <c r="AJ253" s="80" t="e">
        <f t="shared" si="47"/>
        <v>#VALUE!</v>
      </c>
      <c r="AK253" s="79" t="str">
        <f>(IFERROR(VLOOKUP(AB253,Categories!$A$2:$B$20,2,1),""))</f>
        <v/>
      </c>
      <c r="AL253" s="79" t="str">
        <f ca="1">IFERROR(VLOOKUP((HLOOKUP((VLOOKUP($AB253,Categories!$A$2:$F$20,3,1)), $AB$3:$AJ253, (ROW()-ROW($AB$3)+1), 0)), INDIRECT(VLOOKUP($AB253,Categories!$A$2:$F$20,6,1)),2,0),AK253)</f>
        <v/>
      </c>
      <c r="AM253" s="79" t="str">
        <f ca="1">IFERROR(VLOOKUP((HLOOKUP((VLOOKUP($AB253,Categories!$A$2:$F$20,4,1)),$AB$3:$AJ253,(ROW()-ROW($AB$3)+1),0)),INDIRECT(VLOOKUP($AB253,Categories!$A$2:$H$20,7,1)),2,0),"")</f>
        <v/>
      </c>
      <c r="AN253" s="79" t="str">
        <f ca="1">IFERROR(VLOOKUP((HLOOKUP((VLOOKUP($AB253,Categories!$A$2:$F$20,5,1)), $AB$3:$AJ253, (ROW()-ROW($AB$3)+1), 0)), INDIRECT(VLOOKUP($AB253,Categories!$A$2:$H$20,8,1)),2,0),"")</f>
        <v/>
      </c>
      <c r="AO253" s="79" t="str">
        <f t="shared" ca="1" si="48"/>
        <v/>
      </c>
      <c r="AP253" s="81"/>
      <c r="AQ253" s="70" t="str">
        <f>IFERROR(VLOOKUP(VALUE(MID(AP253,1,1)),AdditionalElements!$A$2:$B$50,2,0),"")</f>
        <v/>
      </c>
      <c r="AR253" s="70" t="str">
        <f>IFERROR(VLOOKUP(VALUE(MID(AP253,2,1)),AdditionalElements!$H$2:$I$50,2,0),"")</f>
        <v/>
      </c>
      <c r="AS253" s="70" t="str">
        <f>IFERROR(VLOOKUP(VALUE(MID(AP253,3,1)),AdditionalElements!$O$2:$P$50,2,0),"")</f>
        <v/>
      </c>
      <c r="AT253" s="70" t="str">
        <f>IFERROR(VLOOKUP(VALUE(MID(AP253,4,1)),AdditionalElements!$V$2:$W$50,2,0),"")</f>
        <v/>
      </c>
      <c r="AU253" s="71"/>
      <c r="AV253" s="79" t="str">
        <f>IFERROR(IF(VALUE(MID(AU253,1,1))=1, VLOOKUP(VALUE(MID(AU253,1,1)), TxtPanelShape!$A$2:$C$50, 3, 0), (IF(VALUE(MID(AU253,1,1))&gt;=7, VLOOKUP(VALUE(MID(AU253,1,1)), TxtPanelShape!$A$2:$C$50, 3, 0),VLOOKUP(VALUE(MID(AU253,1,2)),TxtPanelShape!$A$2:$C$50,3,0)))), "")</f>
        <v/>
      </c>
      <c r="AW253" s="79" t="str">
        <f>IFERROR(IF(VALUE(MID(AU253,1,1))=1, ", "&amp;VLOOKUP(VALUE(MID(AU253,2,1)), TxtPanelShape!$H$2:$I$50, 2, 0), IF(VALUE(MID(AU253,1,1))&gt;=7, ", "&amp;VLOOKUP(VALUE(MID(AU253,2,1)), TxtPanelShape!$H$2:$I$50, 2, 0),"")), "")</f>
        <v/>
      </c>
      <c r="AX253" s="79" t="str">
        <f>IFERROR(IF(VALUE(MID(AU253,1,1))=1, ", "&amp;VLOOKUP(VALUE(MID(AU253,3,1)), TxtPanelShape!$O$2:$P$50, 2, 0), IF(VALUE(MID(AU253,1,1))&gt;=7, ", "&amp;VLOOKUP(VALUE(MID(AU253,3,1)), TxtPanelShape!$O$2:$P$50, 2, 0),"")),"")</f>
        <v/>
      </c>
      <c r="AY253" s="79" t="str">
        <f>IFERROR("; "&amp;VLOOKUP(VALUE(MID(AU253,4,1)), TxtPanelShape!$V$2:$W$50,2,0),"")</f>
        <v/>
      </c>
      <c r="AZ253" s="79" t="str">
        <f t="shared" si="49"/>
        <v/>
      </c>
      <c r="BA253" s="71"/>
      <c r="BB253" s="79" t="str">
        <f>IFERROR(IF(VALUE(MID(BA253,1,1))=1, VLOOKUP(VALUE(MID(BA253,1,1)), TxtPanelShape!$A$2:$C$50, 3, 0), (IF(VALUE(MID(BA253,1,1))&gt;=7, VLOOKUP(VALUE(MID(BA253,1,1)), TxtPanelShape!$A$2:$C$50, 3, 0),VLOOKUP(VALUE(MID(BA253,1,2)),TxtPanelShape!$A$2:$C$50,3,0)))), "")</f>
        <v/>
      </c>
      <c r="BC253" s="79" t="str">
        <f>IFERROR(IF(VALUE(MID(BA253,1,1))=1, ", "&amp;VLOOKUP(VALUE(MID(BA253,2,1)), TxtPanelShape!$H$2:$I$50, 2, 0), IF(VALUE(MID(BA253,1,1))&gt;=7, ", "&amp;VLOOKUP(VALUE(MID(BA253,2,1)), TxtPanelShape!$H$2:$I$50, 2, 0),"")), "")</f>
        <v/>
      </c>
      <c r="BD253" s="79" t="str">
        <f>IFERROR(IF(VALUE(MID(BA253,1,1))=1, ", "&amp;VLOOKUP(VALUE(MID(BA253,3,1)), TxtPanelShape!$O$2:$P$50, 2, 0), IF(VALUE(MID(BA253,1,1))&gt;=7, ", "&amp;VLOOKUP(VALUE(MID(BA253,3,1)), TxtPanelShape!$O$2:$P$50, 2, 0),"")),"")</f>
        <v/>
      </c>
      <c r="BE253" s="79" t="str">
        <f>IFERROR("; "&amp;VLOOKUP(VALUE(MID(BA253,4,1)), TxtPanelShape!$V$2:$W$50,2,0),"")</f>
        <v/>
      </c>
      <c r="BF253" s="79" t="str">
        <f t="shared" si="50"/>
        <v/>
      </c>
      <c r="BG253" s="71"/>
      <c r="BH253" s="79" t="str">
        <f>IFERROR(VLOOKUP(BG253, TxtPanelDefinition!$A$2:$B$50, 2, 0),"")</f>
        <v/>
      </c>
      <c r="BI253" s="71"/>
      <c r="BJ253" s="79" t="str">
        <f>IFERROR(VLOOKUP(BI253, TxtPanelDefinition!$A$2:$B$50, 2, 0),"")</f>
        <v/>
      </c>
      <c r="BK253" s="71"/>
      <c r="BL253" s="79" t="str">
        <f>IFERROR(VLOOKUP(BK253, InscrTechniques!$A$2:$B$50, 2, 0),"")</f>
        <v/>
      </c>
      <c r="BM253" s="71"/>
      <c r="BN253" s="79" t="str">
        <f>IFERROR(VLOOKUP(BM253, InscrTechniques!$A$2:$B$50, 2, 0),"")</f>
        <v/>
      </c>
      <c r="BO253" s="71"/>
      <c r="BP253" s="79" t="str">
        <f>IFERROR(VLOOKUP(BO253, InscrTechniques!$A$2:$B$50, 2, 0),"")</f>
        <v/>
      </c>
      <c r="BQ253" s="71"/>
      <c r="BR253" s="79" t="str">
        <f>IFERROR(VLOOKUP(BQ253, InscrTechniques!$A$2:$B$50, 2, 0),"")</f>
        <v/>
      </c>
      <c r="BS253" s="71"/>
      <c r="BT253" s="79" t="str">
        <f>IFERROR(VLOOKUP(BS253, InscrTechniques!$A$2:$B$50, 2, 0),"")</f>
        <v/>
      </c>
      <c r="BU253" s="71"/>
      <c r="BV253" s="79" t="str">
        <f>IFERROR(VLOOKUP(BU253, InscrTechniques!$A$2:$B$50, 2, 0),"")</f>
        <v/>
      </c>
      <c r="BW253" s="125"/>
      <c r="BX253" s="79" t="str">
        <f>IFERROR(VLOOKUP(BW253, InscrTechniques!$A$2:$B$50, 2, 0),"")</f>
        <v/>
      </c>
      <c r="BY253" s="125"/>
      <c r="BZ253" s="79" t="str">
        <f>IFERROR(VLOOKUP(BY253, InscrTechniques!$A$2:$B$50, 2, 0),"")</f>
        <v/>
      </c>
      <c r="CA253" s="74"/>
      <c r="CB253" s="114" t="str">
        <f>IFERROR(VLOOKUP(CA253, LetterStyle!$A$2:$B$50, 2, 0),"")</f>
        <v/>
      </c>
      <c r="CC253" s="74"/>
      <c r="CD253" s="114" t="str">
        <f>IFERROR(VLOOKUP(CC253, LetterStyle!$A$2:$B$50, 2, 0),"")</f>
        <v/>
      </c>
      <c r="CE253" s="74"/>
      <c r="CF253" s="114" t="str">
        <f>IFERROR(VLOOKUP(CE253, LetterStyle!$A$2:$B$50, 2, 0),"")</f>
        <v/>
      </c>
      <c r="CG253" s="74"/>
      <c r="CH253" s="79" t="str">
        <f>IFERROR(VLOOKUP(CG253, LetterStyle!$A$2:$B$50, 2, 0),"")</f>
        <v/>
      </c>
      <c r="CI253" s="71"/>
      <c r="CJ253" s="79" t="str">
        <f>IFERROR(VLOOKUP(CI253, DecMotifs!$A$1:$B$306, 2, 0),"")</f>
        <v/>
      </c>
      <c r="CK253" s="71"/>
      <c r="CL253" s="79" t="str">
        <f>IFERROR(VLOOKUP(CK253, DecMotifs!$A$1:$B$306, 2, 0),"")</f>
        <v/>
      </c>
      <c r="CM253" s="71"/>
      <c r="CN253" s="79" t="str">
        <f>IFERROR(VLOOKUP(CM253, DecMotifs!$A$1:$B$306, 2, 0),"")</f>
        <v/>
      </c>
      <c r="CO253" s="71"/>
      <c r="CP253" s="79" t="str">
        <f>IFERROR(VLOOKUP(CO253, MarginalDec!$A$2:$B$253, 2, 0),"")</f>
        <v/>
      </c>
      <c r="CQ253" s="71"/>
      <c r="CR253" s="79" t="str">
        <f>IFERROR(VLOOKUP(CQ253, MarginalDec!$A$2:$B$253, 2, 0),"")</f>
        <v/>
      </c>
      <c r="CS253" s="71"/>
      <c r="CT253" s="79" t="str">
        <f>IFERROR(VLOOKUP(CS253, MarginalDec!$A$2:$B$253, 2, 0),"")</f>
        <v/>
      </c>
      <c r="CU253" s="71"/>
      <c r="CV253" s="79" t="str">
        <f>IF(ISBLANK(CU253),"", IFERROR(VLOOKUP(CU253, Tooling!$A$2:$B$252, 2, 0),""))</f>
        <v/>
      </c>
      <c r="CW253" s="71"/>
      <c r="CX253" s="79" t="str">
        <f>IF(ISBLANK(CW253),"", IFERROR(VLOOKUP(CW253, Tooling!$A$2:$B$252, 2, 0),""))</f>
        <v/>
      </c>
      <c r="CY253" s="71"/>
      <c r="CZ253" s="79" t="str">
        <f>IF(ISBLANK(CY253),"", IFERROR(VLOOKUP(CY253, Repairs!$A$2:$B$252, 2, 0),""))</f>
        <v/>
      </c>
      <c r="DA253" s="77"/>
      <c r="DB253" s="71"/>
      <c r="DC253" s="79" t="str">
        <f>IFERROR(VLOOKUP(DB253, DatingReason!$A$2:$B$252, 2, 0),"")</f>
        <v/>
      </c>
      <c r="DD253" s="123" t="str">
        <f t="shared" si="51"/>
        <v/>
      </c>
      <c r="DF253" s="119" t="str">
        <f t="array" ref="DF253">IF(AND($B253&lt;&gt;"", $DE253&lt;&gt;"", $DE253&lt;&gt;"No"),MAX(IF($B253=PEOPLE!$B$4:$B$1000, PEOPLE!$Q$4:$Q$1000,""))+100,"")</f>
        <v/>
      </c>
      <c r="DG253" s="68"/>
      <c r="DH253" s="76">
        <f>COUNTIF(PEOPLE!B:B, MEMORIALS!B253)</f>
        <v>0</v>
      </c>
      <c r="DI253" s="82"/>
      <c r="DJ253" s="82"/>
      <c r="DK253" s="82"/>
      <c r="DL253" s="68"/>
      <c r="DM253" s="68"/>
      <c r="DN253" s="68"/>
      <c r="DO253" s="68"/>
      <c r="DP253" s="68"/>
    </row>
    <row r="254" spans="1:120" ht="15" customHeight="1" x14ac:dyDescent="0.25">
      <c r="A254" s="68"/>
      <c r="B254" s="69"/>
      <c r="C254" s="68"/>
      <c r="D254" s="68"/>
      <c r="E254" s="70" t="str">
        <f>IF(D254="","",VLOOKUP(D254,Denomination!$A$2:$B$50, 2, 0))</f>
        <v/>
      </c>
      <c r="F254" s="68"/>
      <c r="G254" s="71"/>
      <c r="H254" s="70" t="str">
        <f>IF(G254="","",VLOOKUP(G254,MCondition!$A$2:$B$50, 2, 0))</f>
        <v/>
      </c>
      <c r="I254" s="72"/>
      <c r="J254" s="71"/>
      <c r="K254" s="70" t="str">
        <f>IF(J254="","",VLOOKUP(J254,ICondition!$A$2:$B$50, 2, 0))</f>
        <v/>
      </c>
      <c r="L254" s="73"/>
      <c r="M254" s="73"/>
      <c r="N254" s="73"/>
      <c r="O254" s="73"/>
      <c r="P254" s="73"/>
      <c r="Q254" s="73"/>
      <c r="R254" s="78"/>
      <c r="S254" s="79" t="str">
        <f>IFERROR(VLOOKUP(R254,Material!$A$2:$B$59, 2, 0),"")</f>
        <v/>
      </c>
      <c r="T254" s="71"/>
      <c r="U254" s="79" t="str">
        <f>IFERROR(VLOOKUP(T254,Material!$A$2:$B$59, 2, 0),"")</f>
        <v/>
      </c>
      <c r="V254" s="71"/>
      <c r="W254" s="79" t="str">
        <f>IFERROR(VLOOKUP(V254,Material!$A$2:$B$59, 2, 0),"")</f>
        <v/>
      </c>
      <c r="X254" s="71"/>
      <c r="Y254" s="79" t="str">
        <f>IFERROR(VLOOKUP(X254,Material!$A$2:$B$59, 2, 0),"")</f>
        <v/>
      </c>
      <c r="Z254" s="71"/>
      <c r="AA254" s="79" t="str">
        <f>IFERROR(VLOOKUP(Z254,Material!$A$2:$B$59, 2, 0),"")</f>
        <v/>
      </c>
      <c r="AB254" s="74"/>
      <c r="AC254" s="75" t="e">
        <f t="shared" si="40"/>
        <v>#VALUE!</v>
      </c>
      <c r="AD254" s="75" t="e">
        <f t="shared" si="41"/>
        <v>#VALUE!</v>
      </c>
      <c r="AE254" s="75" t="e">
        <f t="shared" si="43"/>
        <v>#VALUE!</v>
      </c>
      <c r="AF254" s="75" t="e">
        <f t="shared" si="42"/>
        <v>#VALUE!</v>
      </c>
      <c r="AG254" s="75" t="e">
        <f t="shared" si="44"/>
        <v>#VALUE!</v>
      </c>
      <c r="AH254" s="75" t="e">
        <f t="shared" si="45"/>
        <v>#VALUE!</v>
      </c>
      <c r="AI254" s="75" t="e">
        <f t="shared" si="46"/>
        <v>#VALUE!</v>
      </c>
      <c r="AJ254" s="80" t="e">
        <f t="shared" si="47"/>
        <v>#VALUE!</v>
      </c>
      <c r="AK254" s="79" t="str">
        <f>(IFERROR(VLOOKUP(AB254,Categories!$A$2:$B$20,2,1),""))</f>
        <v/>
      </c>
      <c r="AL254" s="79" t="str">
        <f ca="1">IFERROR(VLOOKUP((HLOOKUP((VLOOKUP($AB254,Categories!$A$2:$F$20,3,1)), $AB$3:$AJ254, (ROW()-ROW($AB$3)+1), 0)), INDIRECT(VLOOKUP($AB254,Categories!$A$2:$F$20,6,1)),2,0),AK254)</f>
        <v/>
      </c>
      <c r="AM254" s="79" t="str">
        <f ca="1">IFERROR(VLOOKUP((HLOOKUP((VLOOKUP($AB254,Categories!$A$2:$F$20,4,1)),$AB$3:$AJ254,(ROW()-ROW($AB$3)+1),0)),INDIRECT(VLOOKUP($AB254,Categories!$A$2:$H$20,7,1)),2,0),"")</f>
        <v/>
      </c>
      <c r="AN254" s="79" t="str">
        <f ca="1">IFERROR(VLOOKUP((HLOOKUP((VLOOKUP($AB254,Categories!$A$2:$F$20,5,1)), $AB$3:$AJ254, (ROW()-ROW($AB$3)+1), 0)), INDIRECT(VLOOKUP($AB254,Categories!$A$2:$H$20,8,1)),2,0),"")</f>
        <v/>
      </c>
      <c r="AO254" s="79" t="str">
        <f t="shared" ca="1" si="48"/>
        <v/>
      </c>
      <c r="AP254" s="81"/>
      <c r="AQ254" s="70" t="str">
        <f>IFERROR(VLOOKUP(VALUE(MID(AP254,1,1)),AdditionalElements!$A$2:$B$50,2,0),"")</f>
        <v/>
      </c>
      <c r="AR254" s="70" t="str">
        <f>IFERROR(VLOOKUP(VALUE(MID(AP254,2,1)),AdditionalElements!$H$2:$I$50,2,0),"")</f>
        <v/>
      </c>
      <c r="AS254" s="70" t="str">
        <f>IFERROR(VLOOKUP(VALUE(MID(AP254,3,1)),AdditionalElements!$O$2:$P$50,2,0),"")</f>
        <v/>
      </c>
      <c r="AT254" s="70" t="str">
        <f>IFERROR(VLOOKUP(VALUE(MID(AP254,4,1)),AdditionalElements!$V$2:$W$50,2,0),"")</f>
        <v/>
      </c>
      <c r="AU254" s="71"/>
      <c r="AV254" s="79" t="str">
        <f>IFERROR(IF(VALUE(MID(AU254,1,1))=1, VLOOKUP(VALUE(MID(AU254,1,1)), TxtPanelShape!$A$2:$C$50, 3, 0), (IF(VALUE(MID(AU254,1,1))&gt;=7, VLOOKUP(VALUE(MID(AU254,1,1)), TxtPanelShape!$A$2:$C$50, 3, 0),VLOOKUP(VALUE(MID(AU254,1,2)),TxtPanelShape!$A$2:$C$50,3,0)))), "")</f>
        <v/>
      </c>
      <c r="AW254" s="79" t="str">
        <f>IFERROR(IF(VALUE(MID(AU254,1,1))=1, ", "&amp;VLOOKUP(VALUE(MID(AU254,2,1)), TxtPanelShape!$H$2:$I$50, 2, 0), IF(VALUE(MID(AU254,1,1))&gt;=7, ", "&amp;VLOOKUP(VALUE(MID(AU254,2,1)), TxtPanelShape!$H$2:$I$50, 2, 0),"")), "")</f>
        <v/>
      </c>
      <c r="AX254" s="79" t="str">
        <f>IFERROR(IF(VALUE(MID(AU254,1,1))=1, ", "&amp;VLOOKUP(VALUE(MID(AU254,3,1)), TxtPanelShape!$O$2:$P$50, 2, 0), IF(VALUE(MID(AU254,1,1))&gt;=7, ", "&amp;VLOOKUP(VALUE(MID(AU254,3,1)), TxtPanelShape!$O$2:$P$50, 2, 0),"")),"")</f>
        <v/>
      </c>
      <c r="AY254" s="79" t="str">
        <f>IFERROR("; "&amp;VLOOKUP(VALUE(MID(AU254,4,1)), TxtPanelShape!$V$2:$W$50,2,0),"")</f>
        <v/>
      </c>
      <c r="AZ254" s="79" t="str">
        <f t="shared" si="49"/>
        <v/>
      </c>
      <c r="BA254" s="71"/>
      <c r="BB254" s="79" t="str">
        <f>IFERROR(IF(VALUE(MID(BA254,1,1))=1, VLOOKUP(VALUE(MID(BA254,1,1)), TxtPanelShape!$A$2:$C$50, 3, 0), (IF(VALUE(MID(BA254,1,1))&gt;=7, VLOOKUP(VALUE(MID(BA254,1,1)), TxtPanelShape!$A$2:$C$50, 3, 0),VLOOKUP(VALUE(MID(BA254,1,2)),TxtPanelShape!$A$2:$C$50,3,0)))), "")</f>
        <v/>
      </c>
      <c r="BC254" s="79" t="str">
        <f>IFERROR(IF(VALUE(MID(BA254,1,1))=1, ", "&amp;VLOOKUP(VALUE(MID(BA254,2,1)), TxtPanelShape!$H$2:$I$50, 2, 0), IF(VALUE(MID(BA254,1,1))&gt;=7, ", "&amp;VLOOKUP(VALUE(MID(BA254,2,1)), TxtPanelShape!$H$2:$I$50, 2, 0),"")), "")</f>
        <v/>
      </c>
      <c r="BD254" s="79" t="str">
        <f>IFERROR(IF(VALUE(MID(BA254,1,1))=1, ", "&amp;VLOOKUP(VALUE(MID(BA254,3,1)), TxtPanelShape!$O$2:$P$50, 2, 0), IF(VALUE(MID(BA254,1,1))&gt;=7, ", "&amp;VLOOKUP(VALUE(MID(BA254,3,1)), TxtPanelShape!$O$2:$P$50, 2, 0),"")),"")</f>
        <v/>
      </c>
      <c r="BE254" s="79" t="str">
        <f>IFERROR("; "&amp;VLOOKUP(VALUE(MID(BA254,4,1)), TxtPanelShape!$V$2:$W$50,2,0),"")</f>
        <v/>
      </c>
      <c r="BF254" s="79" t="str">
        <f t="shared" si="50"/>
        <v/>
      </c>
      <c r="BG254" s="71"/>
      <c r="BH254" s="79" t="str">
        <f>IFERROR(VLOOKUP(BG254, TxtPanelDefinition!$A$2:$B$50, 2, 0),"")</f>
        <v/>
      </c>
      <c r="BI254" s="71"/>
      <c r="BJ254" s="79" t="str">
        <f>IFERROR(VLOOKUP(BI254, TxtPanelDefinition!$A$2:$B$50, 2, 0),"")</f>
        <v/>
      </c>
      <c r="BK254" s="71"/>
      <c r="BL254" s="79" t="str">
        <f>IFERROR(VLOOKUP(BK254, InscrTechniques!$A$2:$B$50, 2, 0),"")</f>
        <v/>
      </c>
      <c r="BM254" s="71"/>
      <c r="BN254" s="79" t="str">
        <f>IFERROR(VLOOKUP(BM254, InscrTechniques!$A$2:$B$50, 2, 0),"")</f>
        <v/>
      </c>
      <c r="BO254" s="71"/>
      <c r="BP254" s="79" t="str">
        <f>IFERROR(VLOOKUP(BO254, InscrTechniques!$A$2:$B$50, 2, 0),"")</f>
        <v/>
      </c>
      <c r="BQ254" s="71"/>
      <c r="BR254" s="79" t="str">
        <f>IFERROR(VLOOKUP(BQ254, InscrTechniques!$A$2:$B$50, 2, 0),"")</f>
        <v/>
      </c>
      <c r="BS254" s="71"/>
      <c r="BT254" s="79" t="str">
        <f>IFERROR(VLOOKUP(BS254, InscrTechniques!$A$2:$B$50, 2, 0),"")</f>
        <v/>
      </c>
      <c r="BU254" s="71"/>
      <c r="BV254" s="79" t="str">
        <f>IFERROR(VLOOKUP(BU254, InscrTechniques!$A$2:$B$50, 2, 0),"")</f>
        <v/>
      </c>
      <c r="BW254" s="125"/>
      <c r="BX254" s="79" t="str">
        <f>IFERROR(VLOOKUP(BW254, InscrTechniques!$A$2:$B$50, 2, 0),"")</f>
        <v/>
      </c>
      <c r="BY254" s="125"/>
      <c r="BZ254" s="79" t="str">
        <f>IFERROR(VLOOKUP(BY254, InscrTechniques!$A$2:$B$50, 2, 0),"")</f>
        <v/>
      </c>
      <c r="CA254" s="74"/>
      <c r="CB254" s="114" t="str">
        <f>IFERROR(VLOOKUP(CA254, LetterStyle!$A$2:$B$50, 2, 0),"")</f>
        <v/>
      </c>
      <c r="CC254" s="74"/>
      <c r="CD254" s="114" t="str">
        <f>IFERROR(VLOOKUP(CC254, LetterStyle!$A$2:$B$50, 2, 0),"")</f>
        <v/>
      </c>
      <c r="CE254" s="74"/>
      <c r="CF254" s="114" t="str">
        <f>IFERROR(VLOOKUP(CE254, LetterStyle!$A$2:$B$50, 2, 0),"")</f>
        <v/>
      </c>
      <c r="CG254" s="74"/>
      <c r="CH254" s="79" t="str">
        <f>IFERROR(VLOOKUP(CG254, LetterStyle!$A$2:$B$50, 2, 0),"")</f>
        <v/>
      </c>
      <c r="CI254" s="71"/>
      <c r="CJ254" s="79" t="str">
        <f>IFERROR(VLOOKUP(CI254, DecMotifs!$A$1:$B$306, 2, 0),"")</f>
        <v/>
      </c>
      <c r="CK254" s="71"/>
      <c r="CL254" s="79" t="str">
        <f>IFERROR(VLOOKUP(CK254, DecMotifs!$A$1:$B$306, 2, 0),"")</f>
        <v/>
      </c>
      <c r="CM254" s="71"/>
      <c r="CN254" s="79" t="str">
        <f>IFERROR(VLOOKUP(CM254, DecMotifs!$A$1:$B$306, 2, 0),"")</f>
        <v/>
      </c>
      <c r="CO254" s="71"/>
      <c r="CP254" s="79" t="str">
        <f>IFERROR(VLOOKUP(CO254, MarginalDec!$A$2:$B$253, 2, 0),"")</f>
        <v/>
      </c>
      <c r="CQ254" s="71"/>
      <c r="CR254" s="79" t="str">
        <f>IFERROR(VLOOKUP(CQ254, MarginalDec!$A$2:$B$253, 2, 0),"")</f>
        <v/>
      </c>
      <c r="CS254" s="71"/>
      <c r="CT254" s="79" t="str">
        <f>IFERROR(VLOOKUP(CS254, MarginalDec!$A$2:$B$253, 2, 0),"")</f>
        <v/>
      </c>
      <c r="CU254" s="71"/>
      <c r="CV254" s="79" t="str">
        <f>IF(ISBLANK(CU254),"", IFERROR(VLOOKUP(CU254, Tooling!$A$2:$B$252, 2, 0),""))</f>
        <v/>
      </c>
      <c r="CW254" s="71"/>
      <c r="CX254" s="79" t="str">
        <f>IF(ISBLANK(CW254),"", IFERROR(VLOOKUP(CW254, Tooling!$A$2:$B$252, 2, 0),""))</f>
        <v/>
      </c>
      <c r="CY254" s="71"/>
      <c r="CZ254" s="79" t="str">
        <f>IF(ISBLANK(CY254),"", IFERROR(VLOOKUP(CY254, Repairs!$A$2:$B$252, 2, 0),""))</f>
        <v/>
      </c>
      <c r="DA254" s="77"/>
      <c r="DB254" s="71"/>
      <c r="DC254" s="79" t="str">
        <f>IFERROR(VLOOKUP(DB254, DatingReason!$A$2:$B$252, 2, 0),"")</f>
        <v/>
      </c>
      <c r="DD254" s="123" t="str">
        <f t="shared" si="51"/>
        <v/>
      </c>
      <c r="DF254" s="119" t="str">
        <f t="array" ref="DF254">IF(AND($B254&lt;&gt;"", $DE254&lt;&gt;"", $DE254&lt;&gt;"No"),MAX(IF($B254=PEOPLE!$B$4:$B$1000, PEOPLE!$Q$4:$Q$1000,""))+100,"")</f>
        <v/>
      </c>
      <c r="DG254" s="68"/>
      <c r="DH254" s="76">
        <f>COUNTIF(PEOPLE!B:B, MEMORIALS!B254)</f>
        <v>0</v>
      </c>
      <c r="DI254" s="82"/>
      <c r="DJ254" s="82"/>
      <c r="DK254" s="82"/>
      <c r="DL254" s="68"/>
      <c r="DM254" s="68"/>
      <c r="DN254" s="68"/>
      <c r="DO254" s="68"/>
      <c r="DP254" s="68"/>
    </row>
    <row r="255" spans="1:120" ht="15" customHeight="1" x14ac:dyDescent="0.25">
      <c r="A255" s="68"/>
      <c r="B255" s="69"/>
      <c r="C255" s="68"/>
      <c r="D255" s="68"/>
      <c r="E255" s="70" t="str">
        <f>IF(D255="","",VLOOKUP(D255,Denomination!$A$2:$B$50, 2, 0))</f>
        <v/>
      </c>
      <c r="F255" s="68"/>
      <c r="G255" s="71"/>
      <c r="H255" s="70" t="str">
        <f>IF(G255="","",VLOOKUP(G255,MCondition!$A$2:$B$50, 2, 0))</f>
        <v/>
      </c>
      <c r="I255" s="72"/>
      <c r="J255" s="71"/>
      <c r="K255" s="70" t="str">
        <f>IF(J255="","",VLOOKUP(J255,ICondition!$A$2:$B$50, 2, 0))</f>
        <v/>
      </c>
      <c r="L255" s="73"/>
      <c r="M255" s="73"/>
      <c r="N255" s="73"/>
      <c r="O255" s="73"/>
      <c r="P255" s="73"/>
      <c r="Q255" s="73"/>
      <c r="R255" s="78"/>
      <c r="S255" s="79" t="str">
        <f>IFERROR(VLOOKUP(R255,Material!$A$2:$B$59, 2, 0),"")</f>
        <v/>
      </c>
      <c r="T255" s="71"/>
      <c r="U255" s="79" t="str">
        <f>IFERROR(VLOOKUP(T255,Material!$A$2:$B$59, 2, 0),"")</f>
        <v/>
      </c>
      <c r="V255" s="71"/>
      <c r="W255" s="79" t="str">
        <f>IFERROR(VLOOKUP(V255,Material!$A$2:$B$59, 2, 0),"")</f>
        <v/>
      </c>
      <c r="X255" s="71"/>
      <c r="Y255" s="79" t="str">
        <f>IFERROR(VLOOKUP(X255,Material!$A$2:$B$59, 2, 0),"")</f>
        <v/>
      </c>
      <c r="Z255" s="71"/>
      <c r="AA255" s="79" t="str">
        <f>IFERROR(VLOOKUP(Z255,Material!$A$2:$B$59, 2, 0),"")</f>
        <v/>
      </c>
      <c r="AB255" s="74"/>
      <c r="AC255" s="75" t="e">
        <f t="shared" si="40"/>
        <v>#VALUE!</v>
      </c>
      <c r="AD255" s="75" t="e">
        <f t="shared" si="41"/>
        <v>#VALUE!</v>
      </c>
      <c r="AE255" s="75" t="e">
        <f t="shared" si="43"/>
        <v>#VALUE!</v>
      </c>
      <c r="AF255" s="75" t="e">
        <f t="shared" si="42"/>
        <v>#VALUE!</v>
      </c>
      <c r="AG255" s="75" t="e">
        <f t="shared" si="44"/>
        <v>#VALUE!</v>
      </c>
      <c r="AH255" s="75" t="e">
        <f t="shared" si="45"/>
        <v>#VALUE!</v>
      </c>
      <c r="AI255" s="75" t="e">
        <f t="shared" si="46"/>
        <v>#VALUE!</v>
      </c>
      <c r="AJ255" s="80" t="e">
        <f t="shared" si="47"/>
        <v>#VALUE!</v>
      </c>
      <c r="AK255" s="79" t="str">
        <f>(IFERROR(VLOOKUP(AB255,Categories!$A$2:$B$20,2,1),""))</f>
        <v/>
      </c>
      <c r="AL255" s="79" t="str">
        <f ca="1">IFERROR(VLOOKUP((HLOOKUP((VLOOKUP($AB255,Categories!$A$2:$F$20,3,1)), $AB$3:$AJ255, (ROW()-ROW($AB$3)+1), 0)), INDIRECT(VLOOKUP($AB255,Categories!$A$2:$F$20,6,1)),2,0),AK255)</f>
        <v/>
      </c>
      <c r="AM255" s="79" t="str">
        <f ca="1">IFERROR(VLOOKUP((HLOOKUP((VLOOKUP($AB255,Categories!$A$2:$F$20,4,1)),$AB$3:$AJ255,(ROW()-ROW($AB$3)+1),0)),INDIRECT(VLOOKUP($AB255,Categories!$A$2:$H$20,7,1)),2,0),"")</f>
        <v/>
      </c>
      <c r="AN255" s="79" t="str">
        <f ca="1">IFERROR(VLOOKUP((HLOOKUP((VLOOKUP($AB255,Categories!$A$2:$F$20,5,1)), $AB$3:$AJ255, (ROW()-ROW($AB$3)+1), 0)), INDIRECT(VLOOKUP($AB255,Categories!$A$2:$H$20,8,1)),2,0),"")</f>
        <v/>
      </c>
      <c r="AO255" s="79" t="str">
        <f t="shared" ca="1" si="48"/>
        <v/>
      </c>
      <c r="AP255" s="81"/>
      <c r="AQ255" s="70" t="str">
        <f>IFERROR(VLOOKUP(VALUE(MID(AP255,1,1)),AdditionalElements!$A$2:$B$50,2,0),"")</f>
        <v/>
      </c>
      <c r="AR255" s="70" t="str">
        <f>IFERROR(VLOOKUP(VALUE(MID(AP255,2,1)),AdditionalElements!$H$2:$I$50,2,0),"")</f>
        <v/>
      </c>
      <c r="AS255" s="70" t="str">
        <f>IFERROR(VLOOKUP(VALUE(MID(AP255,3,1)),AdditionalElements!$O$2:$P$50,2,0),"")</f>
        <v/>
      </c>
      <c r="AT255" s="70" t="str">
        <f>IFERROR(VLOOKUP(VALUE(MID(AP255,4,1)),AdditionalElements!$V$2:$W$50,2,0),"")</f>
        <v/>
      </c>
      <c r="AU255" s="71"/>
      <c r="AV255" s="79" t="str">
        <f>IFERROR(IF(VALUE(MID(AU255,1,1))=1, VLOOKUP(VALUE(MID(AU255,1,1)), TxtPanelShape!$A$2:$C$50, 3, 0), (IF(VALUE(MID(AU255,1,1))&gt;=7, VLOOKUP(VALUE(MID(AU255,1,1)), TxtPanelShape!$A$2:$C$50, 3, 0),VLOOKUP(VALUE(MID(AU255,1,2)),TxtPanelShape!$A$2:$C$50,3,0)))), "")</f>
        <v/>
      </c>
      <c r="AW255" s="79" t="str">
        <f>IFERROR(IF(VALUE(MID(AU255,1,1))=1, ", "&amp;VLOOKUP(VALUE(MID(AU255,2,1)), TxtPanelShape!$H$2:$I$50, 2, 0), IF(VALUE(MID(AU255,1,1))&gt;=7, ", "&amp;VLOOKUP(VALUE(MID(AU255,2,1)), TxtPanelShape!$H$2:$I$50, 2, 0),"")), "")</f>
        <v/>
      </c>
      <c r="AX255" s="79" t="str">
        <f>IFERROR(IF(VALUE(MID(AU255,1,1))=1, ", "&amp;VLOOKUP(VALUE(MID(AU255,3,1)), TxtPanelShape!$O$2:$P$50, 2, 0), IF(VALUE(MID(AU255,1,1))&gt;=7, ", "&amp;VLOOKUP(VALUE(MID(AU255,3,1)), TxtPanelShape!$O$2:$P$50, 2, 0),"")),"")</f>
        <v/>
      </c>
      <c r="AY255" s="79" t="str">
        <f>IFERROR("; "&amp;VLOOKUP(VALUE(MID(AU255,4,1)), TxtPanelShape!$V$2:$W$50,2,0),"")</f>
        <v/>
      </c>
      <c r="AZ255" s="79" t="str">
        <f t="shared" si="49"/>
        <v/>
      </c>
      <c r="BA255" s="71"/>
      <c r="BB255" s="79" t="str">
        <f>IFERROR(IF(VALUE(MID(BA255,1,1))=1, VLOOKUP(VALUE(MID(BA255,1,1)), TxtPanelShape!$A$2:$C$50, 3, 0), (IF(VALUE(MID(BA255,1,1))&gt;=7, VLOOKUP(VALUE(MID(BA255,1,1)), TxtPanelShape!$A$2:$C$50, 3, 0),VLOOKUP(VALUE(MID(BA255,1,2)),TxtPanelShape!$A$2:$C$50,3,0)))), "")</f>
        <v/>
      </c>
      <c r="BC255" s="79" t="str">
        <f>IFERROR(IF(VALUE(MID(BA255,1,1))=1, ", "&amp;VLOOKUP(VALUE(MID(BA255,2,1)), TxtPanelShape!$H$2:$I$50, 2, 0), IF(VALUE(MID(BA255,1,1))&gt;=7, ", "&amp;VLOOKUP(VALUE(MID(BA255,2,1)), TxtPanelShape!$H$2:$I$50, 2, 0),"")), "")</f>
        <v/>
      </c>
      <c r="BD255" s="79" t="str">
        <f>IFERROR(IF(VALUE(MID(BA255,1,1))=1, ", "&amp;VLOOKUP(VALUE(MID(BA255,3,1)), TxtPanelShape!$O$2:$P$50, 2, 0), IF(VALUE(MID(BA255,1,1))&gt;=7, ", "&amp;VLOOKUP(VALUE(MID(BA255,3,1)), TxtPanelShape!$O$2:$P$50, 2, 0),"")),"")</f>
        <v/>
      </c>
      <c r="BE255" s="79" t="str">
        <f>IFERROR("; "&amp;VLOOKUP(VALUE(MID(BA255,4,1)), TxtPanelShape!$V$2:$W$50,2,0),"")</f>
        <v/>
      </c>
      <c r="BF255" s="79" t="str">
        <f t="shared" si="50"/>
        <v/>
      </c>
      <c r="BG255" s="71"/>
      <c r="BH255" s="79" t="str">
        <f>IFERROR(VLOOKUP(BG255, TxtPanelDefinition!$A$2:$B$50, 2, 0),"")</f>
        <v/>
      </c>
      <c r="BI255" s="71"/>
      <c r="BJ255" s="79" t="str">
        <f>IFERROR(VLOOKUP(BI255, TxtPanelDefinition!$A$2:$B$50, 2, 0),"")</f>
        <v/>
      </c>
      <c r="BK255" s="71"/>
      <c r="BL255" s="79" t="str">
        <f>IFERROR(VLOOKUP(BK255, InscrTechniques!$A$2:$B$50, 2, 0),"")</f>
        <v/>
      </c>
      <c r="BM255" s="71"/>
      <c r="BN255" s="79" t="str">
        <f>IFERROR(VLOOKUP(BM255, InscrTechniques!$A$2:$B$50, 2, 0),"")</f>
        <v/>
      </c>
      <c r="BO255" s="71"/>
      <c r="BP255" s="79" t="str">
        <f>IFERROR(VLOOKUP(BO255, InscrTechniques!$A$2:$B$50, 2, 0),"")</f>
        <v/>
      </c>
      <c r="BQ255" s="71"/>
      <c r="BR255" s="79" t="str">
        <f>IFERROR(VLOOKUP(BQ255, InscrTechniques!$A$2:$B$50, 2, 0),"")</f>
        <v/>
      </c>
      <c r="BS255" s="71"/>
      <c r="BT255" s="79" t="str">
        <f>IFERROR(VLOOKUP(BS255, InscrTechniques!$A$2:$B$50, 2, 0),"")</f>
        <v/>
      </c>
      <c r="BU255" s="71"/>
      <c r="BV255" s="79" t="str">
        <f>IFERROR(VLOOKUP(BU255, InscrTechniques!$A$2:$B$50, 2, 0),"")</f>
        <v/>
      </c>
      <c r="BW255" s="125"/>
      <c r="BX255" s="79" t="str">
        <f>IFERROR(VLOOKUP(BW255, InscrTechniques!$A$2:$B$50, 2, 0),"")</f>
        <v/>
      </c>
      <c r="BY255" s="125"/>
      <c r="BZ255" s="79" t="str">
        <f>IFERROR(VLOOKUP(BY255, InscrTechniques!$A$2:$B$50, 2, 0),"")</f>
        <v/>
      </c>
      <c r="CA255" s="74"/>
      <c r="CB255" s="114" t="str">
        <f>IFERROR(VLOOKUP(CA255, LetterStyle!$A$2:$B$50, 2, 0),"")</f>
        <v/>
      </c>
      <c r="CC255" s="74"/>
      <c r="CD255" s="114" t="str">
        <f>IFERROR(VLOOKUP(CC255, LetterStyle!$A$2:$B$50, 2, 0),"")</f>
        <v/>
      </c>
      <c r="CE255" s="74"/>
      <c r="CF255" s="114" t="str">
        <f>IFERROR(VLOOKUP(CE255, LetterStyle!$A$2:$B$50, 2, 0),"")</f>
        <v/>
      </c>
      <c r="CG255" s="74"/>
      <c r="CH255" s="79" t="str">
        <f>IFERROR(VLOOKUP(CG255, LetterStyle!$A$2:$B$50, 2, 0),"")</f>
        <v/>
      </c>
      <c r="CI255" s="71"/>
      <c r="CJ255" s="79" t="str">
        <f>IFERROR(VLOOKUP(CI255, DecMotifs!$A$1:$B$306, 2, 0),"")</f>
        <v/>
      </c>
      <c r="CK255" s="71"/>
      <c r="CL255" s="79" t="str">
        <f>IFERROR(VLOOKUP(CK255, DecMotifs!$A$1:$B$306, 2, 0),"")</f>
        <v/>
      </c>
      <c r="CM255" s="71"/>
      <c r="CN255" s="79" t="str">
        <f>IFERROR(VLOOKUP(CM255, DecMotifs!$A$1:$B$306, 2, 0),"")</f>
        <v/>
      </c>
      <c r="CO255" s="71"/>
      <c r="CP255" s="79" t="str">
        <f>IFERROR(VLOOKUP(CO255, MarginalDec!$A$2:$B$253, 2, 0),"")</f>
        <v/>
      </c>
      <c r="CQ255" s="71"/>
      <c r="CR255" s="79" t="str">
        <f>IFERROR(VLOOKUP(CQ255, MarginalDec!$A$2:$B$253, 2, 0),"")</f>
        <v/>
      </c>
      <c r="CS255" s="71"/>
      <c r="CT255" s="79" t="str">
        <f>IFERROR(VLOOKUP(CS255, MarginalDec!$A$2:$B$253, 2, 0),"")</f>
        <v/>
      </c>
      <c r="CU255" s="71"/>
      <c r="CV255" s="79" t="str">
        <f>IF(ISBLANK(CU255),"", IFERROR(VLOOKUP(CU255, Tooling!$A$2:$B$252, 2, 0),""))</f>
        <v/>
      </c>
      <c r="CW255" s="71"/>
      <c r="CX255" s="79" t="str">
        <f>IF(ISBLANK(CW255),"", IFERROR(VLOOKUP(CW255, Tooling!$A$2:$B$252, 2, 0),""))</f>
        <v/>
      </c>
      <c r="CY255" s="71"/>
      <c r="CZ255" s="79" t="str">
        <f>IF(ISBLANK(CY255),"", IFERROR(VLOOKUP(CY255, Repairs!$A$2:$B$252, 2, 0),""))</f>
        <v/>
      </c>
      <c r="DA255" s="77"/>
      <c r="DB255" s="71"/>
      <c r="DC255" s="79" t="str">
        <f>IFERROR(VLOOKUP(DB255, DatingReason!$A$2:$B$252, 2, 0),"")</f>
        <v/>
      </c>
      <c r="DD255" s="123" t="str">
        <f t="shared" si="51"/>
        <v/>
      </c>
      <c r="DF255" s="119" t="str">
        <f t="array" ref="DF255">IF(AND($B255&lt;&gt;"", $DE255&lt;&gt;"", $DE255&lt;&gt;"No"),MAX(IF($B255=PEOPLE!$B$4:$B$1000, PEOPLE!$Q$4:$Q$1000,""))+100,"")</f>
        <v/>
      </c>
      <c r="DG255" s="68"/>
      <c r="DH255" s="76">
        <f>COUNTIF(PEOPLE!B:B, MEMORIALS!B255)</f>
        <v>0</v>
      </c>
      <c r="DI255" s="82"/>
      <c r="DJ255" s="82"/>
      <c r="DK255" s="82"/>
      <c r="DL255" s="68"/>
      <c r="DM255" s="68"/>
      <c r="DN255" s="68"/>
      <c r="DO255" s="68"/>
      <c r="DP255" s="68"/>
    </row>
    <row r="256" spans="1:120" ht="15" customHeight="1" x14ac:dyDescent="0.25">
      <c r="A256" s="68"/>
      <c r="B256" s="69"/>
      <c r="C256" s="68"/>
      <c r="D256" s="68"/>
      <c r="E256" s="70" t="str">
        <f>IF(D256="","",VLOOKUP(D256,Denomination!$A$2:$B$50, 2, 0))</f>
        <v/>
      </c>
      <c r="F256" s="68"/>
      <c r="G256" s="71"/>
      <c r="H256" s="70" t="str">
        <f>IF(G256="","",VLOOKUP(G256,MCondition!$A$2:$B$50, 2, 0))</f>
        <v/>
      </c>
      <c r="I256" s="72"/>
      <c r="J256" s="71"/>
      <c r="K256" s="70" t="str">
        <f>IF(J256="","",VLOOKUP(J256,ICondition!$A$2:$B$50, 2, 0))</f>
        <v/>
      </c>
      <c r="L256" s="73"/>
      <c r="M256" s="73"/>
      <c r="N256" s="73"/>
      <c r="O256" s="73"/>
      <c r="P256" s="73"/>
      <c r="Q256" s="73"/>
      <c r="R256" s="78"/>
      <c r="S256" s="79" t="str">
        <f>IFERROR(VLOOKUP(R256,Material!$A$2:$B$59, 2, 0),"")</f>
        <v/>
      </c>
      <c r="T256" s="71"/>
      <c r="U256" s="79" t="str">
        <f>IFERROR(VLOOKUP(T256,Material!$A$2:$B$59, 2, 0),"")</f>
        <v/>
      </c>
      <c r="V256" s="71"/>
      <c r="W256" s="79" t="str">
        <f>IFERROR(VLOOKUP(V256,Material!$A$2:$B$59, 2, 0),"")</f>
        <v/>
      </c>
      <c r="X256" s="71"/>
      <c r="Y256" s="79" t="str">
        <f>IFERROR(VLOOKUP(X256,Material!$A$2:$B$59, 2, 0),"")</f>
        <v/>
      </c>
      <c r="Z256" s="71"/>
      <c r="AA256" s="79" t="str">
        <f>IFERROR(VLOOKUP(Z256,Material!$A$2:$B$59, 2, 0),"")</f>
        <v/>
      </c>
      <c r="AB256" s="74"/>
      <c r="AC256" s="75" t="e">
        <f t="shared" si="40"/>
        <v>#VALUE!</v>
      </c>
      <c r="AD256" s="75" t="e">
        <f t="shared" si="41"/>
        <v>#VALUE!</v>
      </c>
      <c r="AE256" s="75" t="e">
        <f t="shared" si="43"/>
        <v>#VALUE!</v>
      </c>
      <c r="AF256" s="75" t="e">
        <f t="shared" si="42"/>
        <v>#VALUE!</v>
      </c>
      <c r="AG256" s="75" t="e">
        <f t="shared" si="44"/>
        <v>#VALUE!</v>
      </c>
      <c r="AH256" s="75" t="e">
        <f t="shared" si="45"/>
        <v>#VALUE!</v>
      </c>
      <c r="AI256" s="75" t="e">
        <f t="shared" si="46"/>
        <v>#VALUE!</v>
      </c>
      <c r="AJ256" s="80" t="e">
        <f t="shared" si="47"/>
        <v>#VALUE!</v>
      </c>
      <c r="AK256" s="79" t="str">
        <f>(IFERROR(VLOOKUP(AB256,Categories!$A$2:$B$20,2,1),""))</f>
        <v/>
      </c>
      <c r="AL256" s="79" t="str">
        <f ca="1">IFERROR(VLOOKUP((HLOOKUP((VLOOKUP($AB256,Categories!$A$2:$F$20,3,1)), $AB$3:$AJ256, (ROW()-ROW($AB$3)+1), 0)), INDIRECT(VLOOKUP($AB256,Categories!$A$2:$F$20,6,1)),2,0),AK256)</f>
        <v/>
      </c>
      <c r="AM256" s="79" t="str">
        <f ca="1">IFERROR(VLOOKUP((HLOOKUP((VLOOKUP($AB256,Categories!$A$2:$F$20,4,1)),$AB$3:$AJ256,(ROW()-ROW($AB$3)+1),0)),INDIRECT(VLOOKUP($AB256,Categories!$A$2:$H$20,7,1)),2,0),"")</f>
        <v/>
      </c>
      <c r="AN256" s="79" t="str">
        <f ca="1">IFERROR(VLOOKUP((HLOOKUP((VLOOKUP($AB256,Categories!$A$2:$F$20,5,1)), $AB$3:$AJ256, (ROW()-ROW($AB$3)+1), 0)), INDIRECT(VLOOKUP($AB256,Categories!$A$2:$H$20,8,1)),2,0),"")</f>
        <v/>
      </c>
      <c r="AO256" s="79" t="str">
        <f t="shared" ca="1" si="48"/>
        <v/>
      </c>
      <c r="AP256" s="81"/>
      <c r="AQ256" s="70" t="str">
        <f>IFERROR(VLOOKUP(VALUE(MID(AP256,1,1)),AdditionalElements!$A$2:$B$50,2,0),"")</f>
        <v/>
      </c>
      <c r="AR256" s="70" t="str">
        <f>IFERROR(VLOOKUP(VALUE(MID(AP256,2,1)),AdditionalElements!$H$2:$I$50,2,0),"")</f>
        <v/>
      </c>
      <c r="AS256" s="70" t="str">
        <f>IFERROR(VLOOKUP(VALUE(MID(AP256,3,1)),AdditionalElements!$O$2:$P$50,2,0),"")</f>
        <v/>
      </c>
      <c r="AT256" s="70" t="str">
        <f>IFERROR(VLOOKUP(VALUE(MID(AP256,4,1)),AdditionalElements!$V$2:$W$50,2,0),"")</f>
        <v/>
      </c>
      <c r="AU256" s="71"/>
      <c r="AV256" s="79" t="str">
        <f>IFERROR(IF(VALUE(MID(AU256,1,1))=1, VLOOKUP(VALUE(MID(AU256,1,1)), TxtPanelShape!$A$2:$C$50, 3, 0), (IF(VALUE(MID(AU256,1,1))&gt;=7, VLOOKUP(VALUE(MID(AU256,1,1)), TxtPanelShape!$A$2:$C$50, 3, 0),VLOOKUP(VALUE(MID(AU256,1,2)),TxtPanelShape!$A$2:$C$50,3,0)))), "")</f>
        <v/>
      </c>
      <c r="AW256" s="79" t="str">
        <f>IFERROR(IF(VALUE(MID(AU256,1,1))=1, ", "&amp;VLOOKUP(VALUE(MID(AU256,2,1)), TxtPanelShape!$H$2:$I$50, 2, 0), IF(VALUE(MID(AU256,1,1))&gt;=7, ", "&amp;VLOOKUP(VALUE(MID(AU256,2,1)), TxtPanelShape!$H$2:$I$50, 2, 0),"")), "")</f>
        <v/>
      </c>
      <c r="AX256" s="79" t="str">
        <f>IFERROR(IF(VALUE(MID(AU256,1,1))=1, ", "&amp;VLOOKUP(VALUE(MID(AU256,3,1)), TxtPanelShape!$O$2:$P$50, 2, 0), IF(VALUE(MID(AU256,1,1))&gt;=7, ", "&amp;VLOOKUP(VALUE(MID(AU256,3,1)), TxtPanelShape!$O$2:$P$50, 2, 0),"")),"")</f>
        <v/>
      </c>
      <c r="AY256" s="79" t="str">
        <f>IFERROR("; "&amp;VLOOKUP(VALUE(MID(AU256,4,1)), TxtPanelShape!$V$2:$W$50,2,0),"")</f>
        <v/>
      </c>
      <c r="AZ256" s="79" t="str">
        <f t="shared" si="49"/>
        <v/>
      </c>
      <c r="BA256" s="71"/>
      <c r="BB256" s="79" t="str">
        <f>IFERROR(IF(VALUE(MID(BA256,1,1))=1, VLOOKUP(VALUE(MID(BA256,1,1)), TxtPanelShape!$A$2:$C$50, 3, 0), (IF(VALUE(MID(BA256,1,1))&gt;=7, VLOOKUP(VALUE(MID(BA256,1,1)), TxtPanelShape!$A$2:$C$50, 3, 0),VLOOKUP(VALUE(MID(BA256,1,2)),TxtPanelShape!$A$2:$C$50,3,0)))), "")</f>
        <v/>
      </c>
      <c r="BC256" s="79" t="str">
        <f>IFERROR(IF(VALUE(MID(BA256,1,1))=1, ", "&amp;VLOOKUP(VALUE(MID(BA256,2,1)), TxtPanelShape!$H$2:$I$50, 2, 0), IF(VALUE(MID(BA256,1,1))&gt;=7, ", "&amp;VLOOKUP(VALUE(MID(BA256,2,1)), TxtPanelShape!$H$2:$I$50, 2, 0),"")), "")</f>
        <v/>
      </c>
      <c r="BD256" s="79" t="str">
        <f>IFERROR(IF(VALUE(MID(BA256,1,1))=1, ", "&amp;VLOOKUP(VALUE(MID(BA256,3,1)), TxtPanelShape!$O$2:$P$50, 2, 0), IF(VALUE(MID(BA256,1,1))&gt;=7, ", "&amp;VLOOKUP(VALUE(MID(BA256,3,1)), TxtPanelShape!$O$2:$P$50, 2, 0),"")),"")</f>
        <v/>
      </c>
      <c r="BE256" s="79" t="str">
        <f>IFERROR("; "&amp;VLOOKUP(VALUE(MID(BA256,4,1)), TxtPanelShape!$V$2:$W$50,2,0),"")</f>
        <v/>
      </c>
      <c r="BF256" s="79" t="str">
        <f t="shared" si="50"/>
        <v/>
      </c>
      <c r="BG256" s="71"/>
      <c r="BH256" s="79" t="str">
        <f>IFERROR(VLOOKUP(BG256, TxtPanelDefinition!$A$2:$B$50, 2, 0),"")</f>
        <v/>
      </c>
      <c r="BI256" s="71"/>
      <c r="BJ256" s="79" t="str">
        <f>IFERROR(VLOOKUP(BI256, TxtPanelDefinition!$A$2:$B$50, 2, 0),"")</f>
        <v/>
      </c>
      <c r="BK256" s="71"/>
      <c r="BL256" s="79" t="str">
        <f>IFERROR(VLOOKUP(BK256, InscrTechniques!$A$2:$B$50, 2, 0),"")</f>
        <v/>
      </c>
      <c r="BM256" s="71"/>
      <c r="BN256" s="79" t="str">
        <f>IFERROR(VLOOKUP(BM256, InscrTechniques!$A$2:$B$50, 2, 0),"")</f>
        <v/>
      </c>
      <c r="BO256" s="71"/>
      <c r="BP256" s="79" t="str">
        <f>IFERROR(VLOOKUP(BO256, InscrTechniques!$A$2:$B$50, 2, 0),"")</f>
        <v/>
      </c>
      <c r="BQ256" s="71"/>
      <c r="BR256" s="79" t="str">
        <f>IFERROR(VLOOKUP(BQ256, InscrTechniques!$A$2:$B$50, 2, 0),"")</f>
        <v/>
      </c>
      <c r="BS256" s="71"/>
      <c r="BT256" s="79" t="str">
        <f>IFERROR(VLOOKUP(BS256, InscrTechniques!$A$2:$B$50, 2, 0),"")</f>
        <v/>
      </c>
      <c r="BU256" s="71"/>
      <c r="BV256" s="79" t="str">
        <f>IFERROR(VLOOKUP(BU256, InscrTechniques!$A$2:$B$50, 2, 0),"")</f>
        <v/>
      </c>
      <c r="BW256" s="125"/>
      <c r="BX256" s="79" t="str">
        <f>IFERROR(VLOOKUP(BW256, InscrTechniques!$A$2:$B$50, 2, 0),"")</f>
        <v/>
      </c>
      <c r="BY256" s="125"/>
      <c r="BZ256" s="79" t="str">
        <f>IFERROR(VLOOKUP(BY256, InscrTechniques!$A$2:$B$50, 2, 0),"")</f>
        <v/>
      </c>
      <c r="CA256" s="74"/>
      <c r="CB256" s="114" t="str">
        <f>IFERROR(VLOOKUP(CA256, LetterStyle!$A$2:$B$50, 2, 0),"")</f>
        <v/>
      </c>
      <c r="CC256" s="74"/>
      <c r="CD256" s="114" t="str">
        <f>IFERROR(VLOOKUP(CC256, LetterStyle!$A$2:$B$50, 2, 0),"")</f>
        <v/>
      </c>
      <c r="CE256" s="74"/>
      <c r="CF256" s="114" t="str">
        <f>IFERROR(VLOOKUP(CE256, LetterStyle!$A$2:$B$50, 2, 0),"")</f>
        <v/>
      </c>
      <c r="CG256" s="74"/>
      <c r="CH256" s="79" t="str">
        <f>IFERROR(VLOOKUP(CG256, LetterStyle!$A$2:$B$50, 2, 0),"")</f>
        <v/>
      </c>
      <c r="CI256" s="71"/>
      <c r="CJ256" s="79" t="str">
        <f>IFERROR(VLOOKUP(CI256, DecMotifs!$A$1:$B$306, 2, 0),"")</f>
        <v/>
      </c>
      <c r="CK256" s="71"/>
      <c r="CL256" s="79" t="str">
        <f>IFERROR(VLOOKUP(CK256, DecMotifs!$A$1:$B$306, 2, 0),"")</f>
        <v/>
      </c>
      <c r="CM256" s="71"/>
      <c r="CN256" s="79" t="str">
        <f>IFERROR(VLOOKUP(CM256, DecMotifs!$A$1:$B$306, 2, 0),"")</f>
        <v/>
      </c>
      <c r="CO256" s="71"/>
      <c r="CP256" s="79" t="str">
        <f>IFERROR(VLOOKUP(CO256, MarginalDec!$A$2:$B$253, 2, 0),"")</f>
        <v/>
      </c>
      <c r="CQ256" s="71"/>
      <c r="CR256" s="79" t="str">
        <f>IFERROR(VLOOKUP(CQ256, MarginalDec!$A$2:$B$253, 2, 0),"")</f>
        <v/>
      </c>
      <c r="CS256" s="71"/>
      <c r="CT256" s="79" t="str">
        <f>IFERROR(VLOOKUP(CS256, MarginalDec!$A$2:$B$253, 2, 0),"")</f>
        <v/>
      </c>
      <c r="CU256" s="71"/>
      <c r="CV256" s="79" t="str">
        <f>IF(ISBLANK(CU256),"", IFERROR(VLOOKUP(CU256, Tooling!$A$2:$B$252, 2, 0),""))</f>
        <v/>
      </c>
      <c r="CW256" s="71"/>
      <c r="CX256" s="79" t="str">
        <f>IF(ISBLANK(CW256),"", IFERROR(VLOOKUP(CW256, Tooling!$A$2:$B$252, 2, 0),""))</f>
        <v/>
      </c>
      <c r="CY256" s="71"/>
      <c r="CZ256" s="79" t="str">
        <f>IF(ISBLANK(CY256),"", IFERROR(VLOOKUP(CY256, Repairs!$A$2:$B$252, 2, 0),""))</f>
        <v/>
      </c>
      <c r="DA256" s="77"/>
      <c r="DB256" s="71"/>
      <c r="DC256" s="79" t="str">
        <f>IFERROR(VLOOKUP(DB256, DatingReason!$A$2:$B$252, 2, 0),"")</f>
        <v/>
      </c>
      <c r="DD256" s="123" t="str">
        <f t="shared" si="51"/>
        <v/>
      </c>
      <c r="DF256" s="119" t="str">
        <f t="array" ref="DF256">IF(AND($B256&lt;&gt;"", $DE256&lt;&gt;"", $DE256&lt;&gt;"No"),MAX(IF($B256=PEOPLE!$B$4:$B$1000, PEOPLE!$Q$4:$Q$1000,""))+100,"")</f>
        <v/>
      </c>
      <c r="DG256" s="68"/>
      <c r="DH256" s="76">
        <f>COUNTIF(PEOPLE!B:B, MEMORIALS!B256)</f>
        <v>0</v>
      </c>
      <c r="DI256" s="82"/>
      <c r="DJ256" s="82"/>
      <c r="DK256" s="82"/>
      <c r="DL256" s="68"/>
      <c r="DM256" s="68"/>
      <c r="DN256" s="68"/>
      <c r="DO256" s="68"/>
      <c r="DP256" s="68"/>
    </row>
    <row r="257" spans="1:120" ht="15" customHeight="1" x14ac:dyDescent="0.25">
      <c r="A257" s="68"/>
      <c r="B257" s="69"/>
      <c r="C257" s="68"/>
      <c r="D257" s="68"/>
      <c r="E257" s="70" t="str">
        <f>IF(D257="","",VLOOKUP(D257,Denomination!$A$2:$B$50, 2, 0))</f>
        <v/>
      </c>
      <c r="F257" s="68"/>
      <c r="G257" s="71"/>
      <c r="H257" s="70" t="str">
        <f>IF(G257="","",VLOOKUP(G257,MCondition!$A$2:$B$50, 2, 0))</f>
        <v/>
      </c>
      <c r="I257" s="72"/>
      <c r="J257" s="71"/>
      <c r="K257" s="70" t="str">
        <f>IF(J257="","",VLOOKUP(J257,ICondition!$A$2:$B$50, 2, 0))</f>
        <v/>
      </c>
      <c r="L257" s="73"/>
      <c r="M257" s="73"/>
      <c r="N257" s="73"/>
      <c r="O257" s="73"/>
      <c r="P257" s="73"/>
      <c r="Q257" s="73"/>
      <c r="R257" s="78"/>
      <c r="S257" s="79" t="str">
        <f>IFERROR(VLOOKUP(R257,Material!$A$2:$B$59, 2, 0),"")</f>
        <v/>
      </c>
      <c r="T257" s="71"/>
      <c r="U257" s="79" t="str">
        <f>IFERROR(VLOOKUP(T257,Material!$A$2:$B$59, 2, 0),"")</f>
        <v/>
      </c>
      <c r="V257" s="71"/>
      <c r="W257" s="79" t="str">
        <f>IFERROR(VLOOKUP(V257,Material!$A$2:$B$59, 2, 0),"")</f>
        <v/>
      </c>
      <c r="X257" s="71"/>
      <c r="Y257" s="79" t="str">
        <f>IFERROR(VLOOKUP(X257,Material!$A$2:$B$59, 2, 0),"")</f>
        <v/>
      </c>
      <c r="Z257" s="71"/>
      <c r="AA257" s="79" t="str">
        <f>IFERROR(VLOOKUP(Z257,Material!$A$2:$B$59, 2, 0),"")</f>
        <v/>
      </c>
      <c r="AB257" s="74"/>
      <c r="AC257" s="75" t="e">
        <f t="shared" si="40"/>
        <v>#VALUE!</v>
      </c>
      <c r="AD257" s="75" t="e">
        <f t="shared" si="41"/>
        <v>#VALUE!</v>
      </c>
      <c r="AE257" s="75" t="e">
        <f t="shared" si="43"/>
        <v>#VALUE!</v>
      </c>
      <c r="AF257" s="75" t="e">
        <f t="shared" si="42"/>
        <v>#VALUE!</v>
      </c>
      <c r="AG257" s="75" t="e">
        <f t="shared" si="44"/>
        <v>#VALUE!</v>
      </c>
      <c r="AH257" s="75" t="e">
        <f t="shared" si="45"/>
        <v>#VALUE!</v>
      </c>
      <c r="AI257" s="75" t="e">
        <f t="shared" si="46"/>
        <v>#VALUE!</v>
      </c>
      <c r="AJ257" s="80" t="e">
        <f t="shared" si="47"/>
        <v>#VALUE!</v>
      </c>
      <c r="AK257" s="79" t="str">
        <f>(IFERROR(VLOOKUP(AB257,Categories!$A$2:$B$20,2,1),""))</f>
        <v/>
      </c>
      <c r="AL257" s="79" t="str">
        <f ca="1">IFERROR(VLOOKUP((HLOOKUP((VLOOKUP($AB257,Categories!$A$2:$F$20,3,1)), $AB$3:$AJ257, (ROW()-ROW($AB$3)+1), 0)), INDIRECT(VLOOKUP($AB257,Categories!$A$2:$F$20,6,1)),2,0),AK257)</f>
        <v/>
      </c>
      <c r="AM257" s="79" t="str">
        <f ca="1">IFERROR(VLOOKUP((HLOOKUP((VLOOKUP($AB257,Categories!$A$2:$F$20,4,1)),$AB$3:$AJ257,(ROW()-ROW($AB$3)+1),0)),INDIRECT(VLOOKUP($AB257,Categories!$A$2:$H$20,7,1)),2,0),"")</f>
        <v/>
      </c>
      <c r="AN257" s="79" t="str">
        <f ca="1">IFERROR(VLOOKUP((HLOOKUP((VLOOKUP($AB257,Categories!$A$2:$F$20,5,1)), $AB$3:$AJ257, (ROW()-ROW($AB$3)+1), 0)), INDIRECT(VLOOKUP($AB257,Categories!$A$2:$H$20,8,1)),2,0),"")</f>
        <v/>
      </c>
      <c r="AO257" s="79" t="str">
        <f t="shared" ca="1" si="48"/>
        <v/>
      </c>
      <c r="AP257" s="81"/>
      <c r="AQ257" s="70" t="str">
        <f>IFERROR(VLOOKUP(VALUE(MID(AP257,1,1)),AdditionalElements!$A$2:$B$50,2,0),"")</f>
        <v/>
      </c>
      <c r="AR257" s="70" t="str">
        <f>IFERROR(VLOOKUP(VALUE(MID(AP257,2,1)),AdditionalElements!$H$2:$I$50,2,0),"")</f>
        <v/>
      </c>
      <c r="AS257" s="70" t="str">
        <f>IFERROR(VLOOKUP(VALUE(MID(AP257,3,1)),AdditionalElements!$O$2:$P$50,2,0),"")</f>
        <v/>
      </c>
      <c r="AT257" s="70" t="str">
        <f>IFERROR(VLOOKUP(VALUE(MID(AP257,4,1)),AdditionalElements!$V$2:$W$50,2,0),"")</f>
        <v/>
      </c>
      <c r="AU257" s="71"/>
      <c r="AV257" s="79" t="str">
        <f>IFERROR(IF(VALUE(MID(AU257,1,1))=1, VLOOKUP(VALUE(MID(AU257,1,1)), TxtPanelShape!$A$2:$C$50, 3, 0), (IF(VALUE(MID(AU257,1,1))&gt;=7, VLOOKUP(VALUE(MID(AU257,1,1)), TxtPanelShape!$A$2:$C$50, 3, 0),VLOOKUP(VALUE(MID(AU257,1,2)),TxtPanelShape!$A$2:$C$50,3,0)))), "")</f>
        <v/>
      </c>
      <c r="AW257" s="79" t="str">
        <f>IFERROR(IF(VALUE(MID(AU257,1,1))=1, ", "&amp;VLOOKUP(VALUE(MID(AU257,2,1)), TxtPanelShape!$H$2:$I$50, 2, 0), IF(VALUE(MID(AU257,1,1))&gt;=7, ", "&amp;VLOOKUP(VALUE(MID(AU257,2,1)), TxtPanelShape!$H$2:$I$50, 2, 0),"")), "")</f>
        <v/>
      </c>
      <c r="AX257" s="79" t="str">
        <f>IFERROR(IF(VALUE(MID(AU257,1,1))=1, ", "&amp;VLOOKUP(VALUE(MID(AU257,3,1)), TxtPanelShape!$O$2:$P$50, 2, 0), IF(VALUE(MID(AU257,1,1))&gt;=7, ", "&amp;VLOOKUP(VALUE(MID(AU257,3,1)), TxtPanelShape!$O$2:$P$50, 2, 0),"")),"")</f>
        <v/>
      </c>
      <c r="AY257" s="79" t="str">
        <f>IFERROR("; "&amp;VLOOKUP(VALUE(MID(AU257,4,1)), TxtPanelShape!$V$2:$W$50,2,0),"")</f>
        <v/>
      </c>
      <c r="AZ257" s="79" t="str">
        <f t="shared" si="49"/>
        <v/>
      </c>
      <c r="BA257" s="71"/>
      <c r="BB257" s="79" t="str">
        <f>IFERROR(IF(VALUE(MID(BA257,1,1))=1, VLOOKUP(VALUE(MID(BA257,1,1)), TxtPanelShape!$A$2:$C$50, 3, 0), (IF(VALUE(MID(BA257,1,1))&gt;=7, VLOOKUP(VALUE(MID(BA257,1,1)), TxtPanelShape!$A$2:$C$50, 3, 0),VLOOKUP(VALUE(MID(BA257,1,2)),TxtPanelShape!$A$2:$C$50,3,0)))), "")</f>
        <v/>
      </c>
      <c r="BC257" s="79" t="str">
        <f>IFERROR(IF(VALUE(MID(BA257,1,1))=1, ", "&amp;VLOOKUP(VALUE(MID(BA257,2,1)), TxtPanelShape!$H$2:$I$50, 2, 0), IF(VALUE(MID(BA257,1,1))&gt;=7, ", "&amp;VLOOKUP(VALUE(MID(BA257,2,1)), TxtPanelShape!$H$2:$I$50, 2, 0),"")), "")</f>
        <v/>
      </c>
      <c r="BD257" s="79" t="str">
        <f>IFERROR(IF(VALUE(MID(BA257,1,1))=1, ", "&amp;VLOOKUP(VALUE(MID(BA257,3,1)), TxtPanelShape!$O$2:$P$50, 2, 0), IF(VALUE(MID(BA257,1,1))&gt;=7, ", "&amp;VLOOKUP(VALUE(MID(BA257,3,1)), TxtPanelShape!$O$2:$P$50, 2, 0),"")),"")</f>
        <v/>
      </c>
      <c r="BE257" s="79" t="str">
        <f>IFERROR("; "&amp;VLOOKUP(VALUE(MID(BA257,4,1)), TxtPanelShape!$V$2:$W$50,2,0),"")</f>
        <v/>
      </c>
      <c r="BF257" s="79" t="str">
        <f t="shared" si="50"/>
        <v/>
      </c>
      <c r="BG257" s="71"/>
      <c r="BH257" s="79" t="str">
        <f>IFERROR(VLOOKUP(BG257, TxtPanelDefinition!$A$2:$B$50, 2, 0),"")</f>
        <v/>
      </c>
      <c r="BI257" s="71"/>
      <c r="BJ257" s="79" t="str">
        <f>IFERROR(VLOOKUP(BI257, TxtPanelDefinition!$A$2:$B$50, 2, 0),"")</f>
        <v/>
      </c>
      <c r="BK257" s="71"/>
      <c r="BL257" s="79" t="str">
        <f>IFERROR(VLOOKUP(BK257, InscrTechniques!$A$2:$B$50, 2, 0),"")</f>
        <v/>
      </c>
      <c r="BM257" s="71"/>
      <c r="BN257" s="79" t="str">
        <f>IFERROR(VLOOKUP(BM257, InscrTechniques!$A$2:$B$50, 2, 0),"")</f>
        <v/>
      </c>
      <c r="BO257" s="71"/>
      <c r="BP257" s="79" t="str">
        <f>IFERROR(VLOOKUP(BO257, InscrTechniques!$A$2:$B$50, 2, 0),"")</f>
        <v/>
      </c>
      <c r="BQ257" s="71"/>
      <c r="BR257" s="79" t="str">
        <f>IFERROR(VLOOKUP(BQ257, InscrTechniques!$A$2:$B$50, 2, 0),"")</f>
        <v/>
      </c>
      <c r="BS257" s="71"/>
      <c r="BT257" s="79" t="str">
        <f>IFERROR(VLOOKUP(BS257, InscrTechniques!$A$2:$B$50, 2, 0),"")</f>
        <v/>
      </c>
      <c r="BU257" s="71"/>
      <c r="BV257" s="79" t="str">
        <f>IFERROR(VLOOKUP(BU257, InscrTechniques!$A$2:$B$50, 2, 0),"")</f>
        <v/>
      </c>
      <c r="BW257" s="125"/>
      <c r="BX257" s="79" t="str">
        <f>IFERROR(VLOOKUP(BW257, InscrTechniques!$A$2:$B$50, 2, 0),"")</f>
        <v/>
      </c>
      <c r="BY257" s="125"/>
      <c r="BZ257" s="79" t="str">
        <f>IFERROR(VLOOKUP(BY257, InscrTechniques!$A$2:$B$50, 2, 0),"")</f>
        <v/>
      </c>
      <c r="CA257" s="74"/>
      <c r="CB257" s="114" t="str">
        <f>IFERROR(VLOOKUP(CA257, LetterStyle!$A$2:$B$50, 2, 0),"")</f>
        <v/>
      </c>
      <c r="CC257" s="74"/>
      <c r="CD257" s="114" t="str">
        <f>IFERROR(VLOOKUP(CC257, LetterStyle!$A$2:$B$50, 2, 0),"")</f>
        <v/>
      </c>
      <c r="CE257" s="74"/>
      <c r="CF257" s="114" t="str">
        <f>IFERROR(VLOOKUP(CE257, LetterStyle!$A$2:$B$50, 2, 0),"")</f>
        <v/>
      </c>
      <c r="CG257" s="74"/>
      <c r="CH257" s="79" t="str">
        <f>IFERROR(VLOOKUP(CG257, LetterStyle!$A$2:$B$50, 2, 0),"")</f>
        <v/>
      </c>
      <c r="CI257" s="71"/>
      <c r="CJ257" s="79" t="str">
        <f>IFERROR(VLOOKUP(CI257, DecMotifs!$A$1:$B$306, 2, 0),"")</f>
        <v/>
      </c>
      <c r="CK257" s="71"/>
      <c r="CL257" s="79" t="str">
        <f>IFERROR(VLOOKUP(CK257, DecMotifs!$A$1:$B$306, 2, 0),"")</f>
        <v/>
      </c>
      <c r="CM257" s="71"/>
      <c r="CN257" s="79" t="str">
        <f>IFERROR(VLOOKUP(CM257, DecMotifs!$A$1:$B$306, 2, 0),"")</f>
        <v/>
      </c>
      <c r="CO257" s="71"/>
      <c r="CP257" s="79" t="str">
        <f>IFERROR(VLOOKUP(CO257, MarginalDec!$A$2:$B$253, 2, 0),"")</f>
        <v/>
      </c>
      <c r="CQ257" s="71"/>
      <c r="CR257" s="79" t="str">
        <f>IFERROR(VLOOKUP(CQ257, MarginalDec!$A$2:$B$253, 2, 0),"")</f>
        <v/>
      </c>
      <c r="CS257" s="71"/>
      <c r="CT257" s="79" t="str">
        <f>IFERROR(VLOOKUP(CS257, MarginalDec!$A$2:$B$253, 2, 0),"")</f>
        <v/>
      </c>
      <c r="CU257" s="71"/>
      <c r="CV257" s="79" t="str">
        <f>IF(ISBLANK(CU257),"", IFERROR(VLOOKUP(CU257, Tooling!$A$2:$B$252, 2, 0),""))</f>
        <v/>
      </c>
      <c r="CW257" s="71"/>
      <c r="CX257" s="79" t="str">
        <f>IF(ISBLANK(CW257),"", IFERROR(VLOOKUP(CW257, Tooling!$A$2:$B$252, 2, 0),""))</f>
        <v/>
      </c>
      <c r="CY257" s="71"/>
      <c r="CZ257" s="79" t="str">
        <f>IF(ISBLANK(CY257),"", IFERROR(VLOOKUP(CY257, Repairs!$A$2:$B$252, 2, 0),""))</f>
        <v/>
      </c>
      <c r="DA257" s="77"/>
      <c r="DB257" s="71"/>
      <c r="DC257" s="79" t="str">
        <f>IFERROR(VLOOKUP(DB257, DatingReason!$A$2:$B$252, 2, 0),"")</f>
        <v/>
      </c>
      <c r="DD257" s="123" t="str">
        <f t="shared" si="51"/>
        <v/>
      </c>
      <c r="DF257" s="119" t="str">
        <f t="array" ref="DF257">IF(AND($B257&lt;&gt;"", $DE257&lt;&gt;"", $DE257&lt;&gt;"No"),MAX(IF($B257=PEOPLE!$B$4:$B$1000, PEOPLE!$Q$4:$Q$1000,""))+100,"")</f>
        <v/>
      </c>
      <c r="DG257" s="68"/>
      <c r="DH257" s="76">
        <f>COUNTIF(PEOPLE!B:B, MEMORIALS!B257)</f>
        <v>0</v>
      </c>
      <c r="DI257" s="82"/>
      <c r="DJ257" s="82"/>
      <c r="DK257" s="82"/>
      <c r="DL257" s="68"/>
      <c r="DM257" s="68"/>
      <c r="DN257" s="68"/>
      <c r="DO257" s="68"/>
      <c r="DP257" s="68"/>
    </row>
    <row r="258" spans="1:120" ht="15" customHeight="1" x14ac:dyDescent="0.25">
      <c r="A258" s="68"/>
      <c r="B258" s="69"/>
      <c r="C258" s="68"/>
      <c r="D258" s="68"/>
      <c r="E258" s="70" t="str">
        <f>IF(D258="","",VLOOKUP(D258,Denomination!$A$2:$B$50, 2, 0))</f>
        <v/>
      </c>
      <c r="F258" s="68"/>
      <c r="G258" s="71"/>
      <c r="H258" s="70" t="str">
        <f>IF(G258="","",VLOOKUP(G258,MCondition!$A$2:$B$50, 2, 0))</f>
        <v/>
      </c>
      <c r="I258" s="72"/>
      <c r="J258" s="71"/>
      <c r="K258" s="70" t="str">
        <f>IF(J258="","",VLOOKUP(J258,ICondition!$A$2:$B$50, 2, 0))</f>
        <v/>
      </c>
      <c r="L258" s="73"/>
      <c r="M258" s="73"/>
      <c r="N258" s="73"/>
      <c r="O258" s="73"/>
      <c r="P258" s="73"/>
      <c r="Q258" s="73"/>
      <c r="R258" s="78"/>
      <c r="S258" s="79" t="str">
        <f>IFERROR(VLOOKUP(R258,Material!$A$2:$B$59, 2, 0),"")</f>
        <v/>
      </c>
      <c r="T258" s="71"/>
      <c r="U258" s="79" t="str">
        <f>IFERROR(VLOOKUP(T258,Material!$A$2:$B$59, 2, 0),"")</f>
        <v/>
      </c>
      <c r="V258" s="71"/>
      <c r="W258" s="79" t="str">
        <f>IFERROR(VLOOKUP(V258,Material!$A$2:$B$59, 2, 0),"")</f>
        <v/>
      </c>
      <c r="X258" s="71"/>
      <c r="Y258" s="79" t="str">
        <f>IFERROR(VLOOKUP(X258,Material!$A$2:$B$59, 2, 0),"")</f>
        <v/>
      </c>
      <c r="Z258" s="71"/>
      <c r="AA258" s="79" t="str">
        <f>IFERROR(VLOOKUP(Z258,Material!$A$2:$B$59, 2, 0),"")</f>
        <v/>
      </c>
      <c r="AB258" s="74"/>
      <c r="AC258" s="75" t="e">
        <f t="shared" si="40"/>
        <v>#VALUE!</v>
      </c>
      <c r="AD258" s="75" t="e">
        <f t="shared" si="41"/>
        <v>#VALUE!</v>
      </c>
      <c r="AE258" s="75" t="e">
        <f t="shared" si="43"/>
        <v>#VALUE!</v>
      </c>
      <c r="AF258" s="75" t="e">
        <f t="shared" si="42"/>
        <v>#VALUE!</v>
      </c>
      <c r="AG258" s="75" t="e">
        <f t="shared" si="44"/>
        <v>#VALUE!</v>
      </c>
      <c r="AH258" s="75" t="e">
        <f t="shared" si="45"/>
        <v>#VALUE!</v>
      </c>
      <c r="AI258" s="75" t="e">
        <f t="shared" si="46"/>
        <v>#VALUE!</v>
      </c>
      <c r="AJ258" s="80" t="e">
        <f t="shared" si="47"/>
        <v>#VALUE!</v>
      </c>
      <c r="AK258" s="79" t="str">
        <f>(IFERROR(VLOOKUP(AB258,Categories!$A$2:$B$20,2,1),""))</f>
        <v/>
      </c>
      <c r="AL258" s="79" t="str">
        <f ca="1">IFERROR(VLOOKUP((HLOOKUP((VLOOKUP($AB258,Categories!$A$2:$F$20,3,1)), $AB$3:$AJ258, (ROW()-ROW($AB$3)+1), 0)), INDIRECT(VLOOKUP($AB258,Categories!$A$2:$F$20,6,1)),2,0),AK258)</f>
        <v/>
      </c>
      <c r="AM258" s="79" t="str">
        <f ca="1">IFERROR(VLOOKUP((HLOOKUP((VLOOKUP($AB258,Categories!$A$2:$F$20,4,1)),$AB$3:$AJ258,(ROW()-ROW($AB$3)+1),0)),INDIRECT(VLOOKUP($AB258,Categories!$A$2:$H$20,7,1)),2,0),"")</f>
        <v/>
      </c>
      <c r="AN258" s="79" t="str">
        <f ca="1">IFERROR(VLOOKUP((HLOOKUP((VLOOKUP($AB258,Categories!$A$2:$F$20,5,1)), $AB$3:$AJ258, (ROW()-ROW($AB$3)+1), 0)), INDIRECT(VLOOKUP($AB258,Categories!$A$2:$H$20,8,1)),2,0),"")</f>
        <v/>
      </c>
      <c r="AO258" s="79" t="str">
        <f t="shared" ca="1" si="48"/>
        <v/>
      </c>
      <c r="AP258" s="81"/>
      <c r="AQ258" s="70" t="str">
        <f>IFERROR(VLOOKUP(VALUE(MID(AP258,1,1)),AdditionalElements!$A$2:$B$50,2,0),"")</f>
        <v/>
      </c>
      <c r="AR258" s="70" t="str">
        <f>IFERROR(VLOOKUP(VALUE(MID(AP258,2,1)),AdditionalElements!$H$2:$I$50,2,0),"")</f>
        <v/>
      </c>
      <c r="AS258" s="70" t="str">
        <f>IFERROR(VLOOKUP(VALUE(MID(AP258,3,1)),AdditionalElements!$O$2:$P$50,2,0),"")</f>
        <v/>
      </c>
      <c r="AT258" s="70" t="str">
        <f>IFERROR(VLOOKUP(VALUE(MID(AP258,4,1)),AdditionalElements!$V$2:$W$50,2,0),"")</f>
        <v/>
      </c>
      <c r="AU258" s="71"/>
      <c r="AV258" s="79" t="str">
        <f>IFERROR(IF(VALUE(MID(AU258,1,1))=1, VLOOKUP(VALUE(MID(AU258,1,1)), TxtPanelShape!$A$2:$C$50, 3, 0), (IF(VALUE(MID(AU258,1,1))&gt;=7, VLOOKUP(VALUE(MID(AU258,1,1)), TxtPanelShape!$A$2:$C$50, 3, 0),VLOOKUP(VALUE(MID(AU258,1,2)),TxtPanelShape!$A$2:$C$50,3,0)))), "")</f>
        <v/>
      </c>
      <c r="AW258" s="79" t="str">
        <f>IFERROR(IF(VALUE(MID(AU258,1,1))=1, ", "&amp;VLOOKUP(VALUE(MID(AU258,2,1)), TxtPanelShape!$H$2:$I$50, 2, 0), IF(VALUE(MID(AU258,1,1))&gt;=7, ", "&amp;VLOOKUP(VALUE(MID(AU258,2,1)), TxtPanelShape!$H$2:$I$50, 2, 0),"")), "")</f>
        <v/>
      </c>
      <c r="AX258" s="79" t="str">
        <f>IFERROR(IF(VALUE(MID(AU258,1,1))=1, ", "&amp;VLOOKUP(VALUE(MID(AU258,3,1)), TxtPanelShape!$O$2:$P$50, 2, 0), IF(VALUE(MID(AU258,1,1))&gt;=7, ", "&amp;VLOOKUP(VALUE(MID(AU258,3,1)), TxtPanelShape!$O$2:$P$50, 2, 0),"")),"")</f>
        <v/>
      </c>
      <c r="AY258" s="79" t="str">
        <f>IFERROR("; "&amp;VLOOKUP(VALUE(MID(AU258,4,1)), TxtPanelShape!$V$2:$W$50,2,0),"")</f>
        <v/>
      </c>
      <c r="AZ258" s="79" t="str">
        <f t="shared" si="49"/>
        <v/>
      </c>
      <c r="BA258" s="71"/>
      <c r="BB258" s="79" t="str">
        <f>IFERROR(IF(VALUE(MID(BA258,1,1))=1, VLOOKUP(VALUE(MID(BA258,1,1)), TxtPanelShape!$A$2:$C$50, 3, 0), (IF(VALUE(MID(BA258,1,1))&gt;=7, VLOOKUP(VALUE(MID(BA258,1,1)), TxtPanelShape!$A$2:$C$50, 3, 0),VLOOKUP(VALUE(MID(BA258,1,2)),TxtPanelShape!$A$2:$C$50,3,0)))), "")</f>
        <v/>
      </c>
      <c r="BC258" s="79" t="str">
        <f>IFERROR(IF(VALUE(MID(BA258,1,1))=1, ", "&amp;VLOOKUP(VALUE(MID(BA258,2,1)), TxtPanelShape!$H$2:$I$50, 2, 0), IF(VALUE(MID(BA258,1,1))&gt;=7, ", "&amp;VLOOKUP(VALUE(MID(BA258,2,1)), TxtPanelShape!$H$2:$I$50, 2, 0),"")), "")</f>
        <v/>
      </c>
      <c r="BD258" s="79" t="str">
        <f>IFERROR(IF(VALUE(MID(BA258,1,1))=1, ", "&amp;VLOOKUP(VALUE(MID(BA258,3,1)), TxtPanelShape!$O$2:$P$50, 2, 0), IF(VALUE(MID(BA258,1,1))&gt;=7, ", "&amp;VLOOKUP(VALUE(MID(BA258,3,1)), TxtPanelShape!$O$2:$P$50, 2, 0),"")),"")</f>
        <v/>
      </c>
      <c r="BE258" s="79" t="str">
        <f>IFERROR("; "&amp;VLOOKUP(VALUE(MID(BA258,4,1)), TxtPanelShape!$V$2:$W$50,2,0),"")</f>
        <v/>
      </c>
      <c r="BF258" s="79" t="str">
        <f t="shared" si="50"/>
        <v/>
      </c>
      <c r="BG258" s="71"/>
      <c r="BH258" s="79" t="str">
        <f>IFERROR(VLOOKUP(BG258, TxtPanelDefinition!$A$2:$B$50, 2, 0),"")</f>
        <v/>
      </c>
      <c r="BI258" s="71"/>
      <c r="BJ258" s="79" t="str">
        <f>IFERROR(VLOOKUP(BI258, TxtPanelDefinition!$A$2:$B$50, 2, 0),"")</f>
        <v/>
      </c>
      <c r="BK258" s="71"/>
      <c r="BL258" s="79" t="str">
        <f>IFERROR(VLOOKUP(BK258, InscrTechniques!$A$2:$B$50, 2, 0),"")</f>
        <v/>
      </c>
      <c r="BM258" s="71"/>
      <c r="BN258" s="79" t="str">
        <f>IFERROR(VLOOKUP(BM258, InscrTechniques!$A$2:$B$50, 2, 0),"")</f>
        <v/>
      </c>
      <c r="BO258" s="71"/>
      <c r="BP258" s="79" t="str">
        <f>IFERROR(VLOOKUP(BO258, InscrTechniques!$A$2:$B$50, 2, 0),"")</f>
        <v/>
      </c>
      <c r="BQ258" s="71"/>
      <c r="BR258" s="79" t="str">
        <f>IFERROR(VLOOKUP(BQ258, InscrTechniques!$A$2:$B$50, 2, 0),"")</f>
        <v/>
      </c>
      <c r="BS258" s="71"/>
      <c r="BT258" s="79" t="str">
        <f>IFERROR(VLOOKUP(BS258, InscrTechniques!$A$2:$B$50, 2, 0),"")</f>
        <v/>
      </c>
      <c r="BU258" s="71"/>
      <c r="BV258" s="79" t="str">
        <f>IFERROR(VLOOKUP(BU258, InscrTechniques!$A$2:$B$50, 2, 0),"")</f>
        <v/>
      </c>
      <c r="BW258" s="125"/>
      <c r="BX258" s="79" t="str">
        <f>IFERROR(VLOOKUP(BW258, InscrTechniques!$A$2:$B$50, 2, 0),"")</f>
        <v/>
      </c>
      <c r="BY258" s="125"/>
      <c r="BZ258" s="79" t="str">
        <f>IFERROR(VLOOKUP(BY258, InscrTechniques!$A$2:$B$50, 2, 0),"")</f>
        <v/>
      </c>
      <c r="CA258" s="74"/>
      <c r="CB258" s="114" t="str">
        <f>IFERROR(VLOOKUP(CA258, LetterStyle!$A$2:$B$50, 2, 0),"")</f>
        <v/>
      </c>
      <c r="CC258" s="74"/>
      <c r="CD258" s="114" t="str">
        <f>IFERROR(VLOOKUP(CC258, LetterStyle!$A$2:$B$50, 2, 0),"")</f>
        <v/>
      </c>
      <c r="CE258" s="74"/>
      <c r="CF258" s="114" t="str">
        <f>IFERROR(VLOOKUP(CE258, LetterStyle!$A$2:$B$50, 2, 0),"")</f>
        <v/>
      </c>
      <c r="CG258" s="74"/>
      <c r="CH258" s="79" t="str">
        <f>IFERROR(VLOOKUP(CG258, LetterStyle!$A$2:$B$50, 2, 0),"")</f>
        <v/>
      </c>
      <c r="CI258" s="71"/>
      <c r="CJ258" s="79" t="str">
        <f>IFERROR(VLOOKUP(CI258, DecMotifs!$A$1:$B$306, 2, 0),"")</f>
        <v/>
      </c>
      <c r="CK258" s="71"/>
      <c r="CL258" s="79" t="str">
        <f>IFERROR(VLOOKUP(CK258, DecMotifs!$A$1:$B$306, 2, 0),"")</f>
        <v/>
      </c>
      <c r="CM258" s="71"/>
      <c r="CN258" s="79" t="str">
        <f>IFERROR(VLOOKUP(CM258, DecMotifs!$A$1:$B$306, 2, 0),"")</f>
        <v/>
      </c>
      <c r="CO258" s="71"/>
      <c r="CP258" s="79" t="str">
        <f>IFERROR(VLOOKUP(CO258, MarginalDec!$A$2:$B$253, 2, 0),"")</f>
        <v/>
      </c>
      <c r="CQ258" s="71"/>
      <c r="CR258" s="79" t="str">
        <f>IFERROR(VLOOKUP(CQ258, MarginalDec!$A$2:$B$253, 2, 0),"")</f>
        <v/>
      </c>
      <c r="CS258" s="71"/>
      <c r="CT258" s="79" t="str">
        <f>IFERROR(VLOOKUP(CS258, MarginalDec!$A$2:$B$253, 2, 0),"")</f>
        <v/>
      </c>
      <c r="CU258" s="71"/>
      <c r="CV258" s="79" t="str">
        <f>IF(ISBLANK(CU258),"", IFERROR(VLOOKUP(CU258, Tooling!$A$2:$B$252, 2, 0),""))</f>
        <v/>
      </c>
      <c r="CW258" s="71"/>
      <c r="CX258" s="79" t="str">
        <f>IF(ISBLANK(CW258),"", IFERROR(VLOOKUP(CW258, Tooling!$A$2:$B$252, 2, 0),""))</f>
        <v/>
      </c>
      <c r="CY258" s="71"/>
      <c r="CZ258" s="79" t="str">
        <f>IF(ISBLANK(CY258),"", IFERROR(VLOOKUP(CY258, Repairs!$A$2:$B$252, 2, 0),""))</f>
        <v/>
      </c>
      <c r="DA258" s="77"/>
      <c r="DB258" s="71"/>
      <c r="DC258" s="79" t="str">
        <f>IFERROR(VLOOKUP(DB258, DatingReason!$A$2:$B$252, 2, 0),"")</f>
        <v/>
      </c>
      <c r="DD258" s="123" t="str">
        <f t="shared" si="51"/>
        <v/>
      </c>
      <c r="DF258" s="119" t="str">
        <f t="array" ref="DF258">IF(AND($B258&lt;&gt;"", $DE258&lt;&gt;"", $DE258&lt;&gt;"No"),MAX(IF($B258=PEOPLE!$B$4:$B$1000, PEOPLE!$Q$4:$Q$1000,""))+100,"")</f>
        <v/>
      </c>
      <c r="DG258" s="68"/>
      <c r="DH258" s="76">
        <f>COUNTIF(PEOPLE!B:B, MEMORIALS!B258)</f>
        <v>0</v>
      </c>
      <c r="DI258" s="82"/>
      <c r="DJ258" s="82"/>
      <c r="DK258" s="82"/>
      <c r="DL258" s="68"/>
      <c r="DM258" s="68"/>
      <c r="DN258" s="68"/>
      <c r="DO258" s="68"/>
      <c r="DP258" s="68"/>
    </row>
    <row r="259" spans="1:120" ht="15" customHeight="1" x14ac:dyDescent="0.25">
      <c r="A259" s="68"/>
      <c r="B259" s="69"/>
      <c r="C259" s="68"/>
      <c r="D259" s="68"/>
      <c r="E259" s="70" t="str">
        <f>IF(D259="","",VLOOKUP(D259,Denomination!$A$2:$B$50, 2, 0))</f>
        <v/>
      </c>
      <c r="F259" s="68"/>
      <c r="G259" s="71"/>
      <c r="H259" s="70" t="str">
        <f>IF(G259="","",VLOOKUP(G259,MCondition!$A$2:$B$50, 2, 0))</f>
        <v/>
      </c>
      <c r="I259" s="72"/>
      <c r="J259" s="71"/>
      <c r="K259" s="70" t="str">
        <f>IF(J259="","",VLOOKUP(J259,ICondition!$A$2:$B$50, 2, 0))</f>
        <v/>
      </c>
      <c r="L259" s="73"/>
      <c r="M259" s="73"/>
      <c r="N259" s="73"/>
      <c r="O259" s="73"/>
      <c r="P259" s="73"/>
      <c r="Q259" s="73"/>
      <c r="R259" s="78"/>
      <c r="S259" s="79" t="str">
        <f>IFERROR(VLOOKUP(R259,Material!$A$2:$B$59, 2, 0),"")</f>
        <v/>
      </c>
      <c r="T259" s="71"/>
      <c r="U259" s="79" t="str">
        <f>IFERROR(VLOOKUP(T259,Material!$A$2:$B$59, 2, 0),"")</f>
        <v/>
      </c>
      <c r="V259" s="71"/>
      <c r="W259" s="79" t="str">
        <f>IFERROR(VLOOKUP(V259,Material!$A$2:$B$59, 2, 0),"")</f>
        <v/>
      </c>
      <c r="X259" s="71"/>
      <c r="Y259" s="79" t="str">
        <f>IFERROR(VLOOKUP(X259,Material!$A$2:$B$59, 2, 0),"")</f>
        <v/>
      </c>
      <c r="Z259" s="71"/>
      <c r="AA259" s="79" t="str">
        <f>IFERROR(VLOOKUP(Z259,Material!$A$2:$B$59, 2, 0),"")</f>
        <v/>
      </c>
      <c r="AB259" s="74"/>
      <c r="AC259" s="75" t="e">
        <f t="shared" si="40"/>
        <v>#VALUE!</v>
      </c>
      <c r="AD259" s="75" t="e">
        <f t="shared" si="41"/>
        <v>#VALUE!</v>
      </c>
      <c r="AE259" s="75" t="e">
        <f t="shared" si="43"/>
        <v>#VALUE!</v>
      </c>
      <c r="AF259" s="75" t="e">
        <f t="shared" si="42"/>
        <v>#VALUE!</v>
      </c>
      <c r="AG259" s="75" t="e">
        <f t="shared" si="44"/>
        <v>#VALUE!</v>
      </c>
      <c r="AH259" s="75" t="e">
        <f t="shared" si="45"/>
        <v>#VALUE!</v>
      </c>
      <c r="AI259" s="75" t="e">
        <f t="shared" si="46"/>
        <v>#VALUE!</v>
      </c>
      <c r="AJ259" s="80" t="e">
        <f t="shared" si="47"/>
        <v>#VALUE!</v>
      </c>
      <c r="AK259" s="79" t="str">
        <f>(IFERROR(VLOOKUP(AB259,Categories!$A$2:$B$20,2,1),""))</f>
        <v/>
      </c>
      <c r="AL259" s="79" t="str">
        <f ca="1">IFERROR(VLOOKUP((HLOOKUP((VLOOKUP($AB259,Categories!$A$2:$F$20,3,1)), $AB$3:$AJ259, (ROW()-ROW($AB$3)+1), 0)), INDIRECT(VLOOKUP($AB259,Categories!$A$2:$F$20,6,1)),2,0),AK259)</f>
        <v/>
      </c>
      <c r="AM259" s="79" t="str">
        <f ca="1">IFERROR(VLOOKUP((HLOOKUP((VLOOKUP($AB259,Categories!$A$2:$F$20,4,1)),$AB$3:$AJ259,(ROW()-ROW($AB$3)+1),0)),INDIRECT(VLOOKUP($AB259,Categories!$A$2:$H$20,7,1)),2,0),"")</f>
        <v/>
      </c>
      <c r="AN259" s="79" t="str">
        <f ca="1">IFERROR(VLOOKUP((HLOOKUP((VLOOKUP($AB259,Categories!$A$2:$F$20,5,1)), $AB$3:$AJ259, (ROW()-ROW($AB$3)+1), 0)), INDIRECT(VLOOKUP($AB259,Categories!$A$2:$H$20,8,1)),2,0),"")</f>
        <v/>
      </c>
      <c r="AO259" s="79" t="str">
        <f t="shared" ca="1" si="48"/>
        <v/>
      </c>
      <c r="AP259" s="81"/>
      <c r="AQ259" s="70" t="str">
        <f>IFERROR(VLOOKUP(VALUE(MID(AP259,1,1)),AdditionalElements!$A$2:$B$50,2,0),"")</f>
        <v/>
      </c>
      <c r="AR259" s="70" t="str">
        <f>IFERROR(VLOOKUP(VALUE(MID(AP259,2,1)),AdditionalElements!$H$2:$I$50,2,0),"")</f>
        <v/>
      </c>
      <c r="AS259" s="70" t="str">
        <f>IFERROR(VLOOKUP(VALUE(MID(AP259,3,1)),AdditionalElements!$O$2:$P$50,2,0),"")</f>
        <v/>
      </c>
      <c r="AT259" s="70" t="str">
        <f>IFERROR(VLOOKUP(VALUE(MID(AP259,4,1)),AdditionalElements!$V$2:$W$50,2,0),"")</f>
        <v/>
      </c>
      <c r="AU259" s="71"/>
      <c r="AV259" s="79" t="str">
        <f>IFERROR(IF(VALUE(MID(AU259,1,1))=1, VLOOKUP(VALUE(MID(AU259,1,1)), TxtPanelShape!$A$2:$C$50, 3, 0), (IF(VALUE(MID(AU259,1,1))&gt;=7, VLOOKUP(VALUE(MID(AU259,1,1)), TxtPanelShape!$A$2:$C$50, 3, 0),VLOOKUP(VALUE(MID(AU259,1,2)),TxtPanelShape!$A$2:$C$50,3,0)))), "")</f>
        <v/>
      </c>
      <c r="AW259" s="79" t="str">
        <f>IFERROR(IF(VALUE(MID(AU259,1,1))=1, ", "&amp;VLOOKUP(VALUE(MID(AU259,2,1)), TxtPanelShape!$H$2:$I$50, 2, 0), IF(VALUE(MID(AU259,1,1))&gt;=7, ", "&amp;VLOOKUP(VALUE(MID(AU259,2,1)), TxtPanelShape!$H$2:$I$50, 2, 0),"")), "")</f>
        <v/>
      </c>
      <c r="AX259" s="79" t="str">
        <f>IFERROR(IF(VALUE(MID(AU259,1,1))=1, ", "&amp;VLOOKUP(VALUE(MID(AU259,3,1)), TxtPanelShape!$O$2:$P$50, 2, 0), IF(VALUE(MID(AU259,1,1))&gt;=7, ", "&amp;VLOOKUP(VALUE(MID(AU259,3,1)), TxtPanelShape!$O$2:$P$50, 2, 0),"")),"")</f>
        <v/>
      </c>
      <c r="AY259" s="79" t="str">
        <f>IFERROR("; "&amp;VLOOKUP(VALUE(MID(AU259,4,1)), TxtPanelShape!$V$2:$W$50,2,0),"")</f>
        <v/>
      </c>
      <c r="AZ259" s="79" t="str">
        <f t="shared" si="49"/>
        <v/>
      </c>
      <c r="BA259" s="71"/>
      <c r="BB259" s="79" t="str">
        <f>IFERROR(IF(VALUE(MID(BA259,1,1))=1, VLOOKUP(VALUE(MID(BA259,1,1)), TxtPanelShape!$A$2:$C$50, 3, 0), (IF(VALUE(MID(BA259,1,1))&gt;=7, VLOOKUP(VALUE(MID(BA259,1,1)), TxtPanelShape!$A$2:$C$50, 3, 0),VLOOKUP(VALUE(MID(BA259,1,2)),TxtPanelShape!$A$2:$C$50,3,0)))), "")</f>
        <v/>
      </c>
      <c r="BC259" s="79" t="str">
        <f>IFERROR(IF(VALUE(MID(BA259,1,1))=1, ", "&amp;VLOOKUP(VALUE(MID(BA259,2,1)), TxtPanelShape!$H$2:$I$50, 2, 0), IF(VALUE(MID(BA259,1,1))&gt;=7, ", "&amp;VLOOKUP(VALUE(MID(BA259,2,1)), TxtPanelShape!$H$2:$I$50, 2, 0),"")), "")</f>
        <v/>
      </c>
      <c r="BD259" s="79" t="str">
        <f>IFERROR(IF(VALUE(MID(BA259,1,1))=1, ", "&amp;VLOOKUP(VALUE(MID(BA259,3,1)), TxtPanelShape!$O$2:$P$50, 2, 0), IF(VALUE(MID(BA259,1,1))&gt;=7, ", "&amp;VLOOKUP(VALUE(MID(BA259,3,1)), TxtPanelShape!$O$2:$P$50, 2, 0),"")),"")</f>
        <v/>
      </c>
      <c r="BE259" s="79" t="str">
        <f>IFERROR("; "&amp;VLOOKUP(VALUE(MID(BA259,4,1)), TxtPanelShape!$V$2:$W$50,2,0),"")</f>
        <v/>
      </c>
      <c r="BF259" s="79" t="str">
        <f t="shared" si="50"/>
        <v/>
      </c>
      <c r="BG259" s="71"/>
      <c r="BH259" s="79" t="str">
        <f>IFERROR(VLOOKUP(BG259, TxtPanelDefinition!$A$2:$B$50, 2, 0),"")</f>
        <v/>
      </c>
      <c r="BI259" s="71"/>
      <c r="BJ259" s="79" t="str">
        <f>IFERROR(VLOOKUP(BI259, TxtPanelDefinition!$A$2:$B$50, 2, 0),"")</f>
        <v/>
      </c>
      <c r="BK259" s="71"/>
      <c r="BL259" s="79" t="str">
        <f>IFERROR(VLOOKUP(BK259, InscrTechniques!$A$2:$B$50, 2, 0),"")</f>
        <v/>
      </c>
      <c r="BM259" s="71"/>
      <c r="BN259" s="79" t="str">
        <f>IFERROR(VLOOKUP(BM259, InscrTechniques!$A$2:$B$50, 2, 0),"")</f>
        <v/>
      </c>
      <c r="BO259" s="71"/>
      <c r="BP259" s="79" t="str">
        <f>IFERROR(VLOOKUP(BO259, InscrTechniques!$A$2:$B$50, 2, 0),"")</f>
        <v/>
      </c>
      <c r="BQ259" s="71"/>
      <c r="BR259" s="79" t="str">
        <f>IFERROR(VLOOKUP(BQ259, InscrTechniques!$A$2:$B$50, 2, 0),"")</f>
        <v/>
      </c>
      <c r="BS259" s="71"/>
      <c r="BT259" s="79" t="str">
        <f>IFERROR(VLOOKUP(BS259, InscrTechniques!$A$2:$B$50, 2, 0),"")</f>
        <v/>
      </c>
      <c r="BU259" s="71"/>
      <c r="BV259" s="79" t="str">
        <f>IFERROR(VLOOKUP(BU259, InscrTechniques!$A$2:$B$50, 2, 0),"")</f>
        <v/>
      </c>
      <c r="BW259" s="125"/>
      <c r="BX259" s="79" t="str">
        <f>IFERROR(VLOOKUP(BW259, InscrTechniques!$A$2:$B$50, 2, 0),"")</f>
        <v/>
      </c>
      <c r="BY259" s="125"/>
      <c r="BZ259" s="79" t="str">
        <f>IFERROR(VLOOKUP(BY259, InscrTechniques!$A$2:$B$50, 2, 0),"")</f>
        <v/>
      </c>
      <c r="CA259" s="74"/>
      <c r="CB259" s="114" t="str">
        <f>IFERROR(VLOOKUP(CA259, LetterStyle!$A$2:$B$50, 2, 0),"")</f>
        <v/>
      </c>
      <c r="CC259" s="74"/>
      <c r="CD259" s="114" t="str">
        <f>IFERROR(VLOOKUP(CC259, LetterStyle!$A$2:$B$50, 2, 0),"")</f>
        <v/>
      </c>
      <c r="CE259" s="74"/>
      <c r="CF259" s="114" t="str">
        <f>IFERROR(VLOOKUP(CE259, LetterStyle!$A$2:$B$50, 2, 0),"")</f>
        <v/>
      </c>
      <c r="CG259" s="74"/>
      <c r="CH259" s="79" t="str">
        <f>IFERROR(VLOOKUP(CG259, LetterStyle!$A$2:$B$50, 2, 0),"")</f>
        <v/>
      </c>
      <c r="CI259" s="71"/>
      <c r="CJ259" s="79" t="str">
        <f>IFERROR(VLOOKUP(CI259, DecMotifs!$A$1:$B$306, 2, 0),"")</f>
        <v/>
      </c>
      <c r="CK259" s="71"/>
      <c r="CL259" s="79" t="str">
        <f>IFERROR(VLOOKUP(CK259, DecMotifs!$A$1:$B$306, 2, 0),"")</f>
        <v/>
      </c>
      <c r="CM259" s="71"/>
      <c r="CN259" s="79" t="str">
        <f>IFERROR(VLOOKUP(CM259, DecMotifs!$A$1:$B$306, 2, 0),"")</f>
        <v/>
      </c>
      <c r="CO259" s="71"/>
      <c r="CP259" s="79" t="str">
        <f>IFERROR(VLOOKUP(CO259, MarginalDec!$A$2:$B$253, 2, 0),"")</f>
        <v/>
      </c>
      <c r="CQ259" s="71"/>
      <c r="CR259" s="79" t="str">
        <f>IFERROR(VLOOKUP(CQ259, MarginalDec!$A$2:$B$253, 2, 0),"")</f>
        <v/>
      </c>
      <c r="CS259" s="71"/>
      <c r="CT259" s="79" t="str">
        <f>IFERROR(VLOOKUP(CS259, MarginalDec!$A$2:$B$253, 2, 0),"")</f>
        <v/>
      </c>
      <c r="CU259" s="71"/>
      <c r="CV259" s="79" t="str">
        <f>IF(ISBLANK(CU259),"", IFERROR(VLOOKUP(CU259, Tooling!$A$2:$B$252, 2, 0),""))</f>
        <v/>
      </c>
      <c r="CW259" s="71"/>
      <c r="CX259" s="79" t="str">
        <f>IF(ISBLANK(CW259),"", IFERROR(VLOOKUP(CW259, Tooling!$A$2:$B$252, 2, 0),""))</f>
        <v/>
      </c>
      <c r="CY259" s="71"/>
      <c r="CZ259" s="79" t="str">
        <f>IF(ISBLANK(CY259),"", IFERROR(VLOOKUP(CY259, Repairs!$A$2:$B$252, 2, 0),""))</f>
        <v/>
      </c>
      <c r="DA259" s="77"/>
      <c r="DB259" s="71"/>
      <c r="DC259" s="79" t="str">
        <f>IFERROR(VLOOKUP(DB259, DatingReason!$A$2:$B$252, 2, 0),"")</f>
        <v/>
      </c>
      <c r="DD259" s="123" t="str">
        <f t="shared" si="51"/>
        <v/>
      </c>
      <c r="DF259" s="119" t="str">
        <f t="array" ref="DF259">IF(AND($B259&lt;&gt;"", $DE259&lt;&gt;"", $DE259&lt;&gt;"No"),MAX(IF($B259=PEOPLE!$B$4:$B$1000, PEOPLE!$Q$4:$Q$1000,""))+100,"")</f>
        <v/>
      </c>
      <c r="DG259" s="68"/>
      <c r="DH259" s="76">
        <f>COUNTIF(PEOPLE!B:B, MEMORIALS!B259)</f>
        <v>0</v>
      </c>
      <c r="DI259" s="82"/>
      <c r="DJ259" s="82"/>
      <c r="DK259" s="82"/>
      <c r="DL259" s="68"/>
      <c r="DM259" s="68"/>
      <c r="DN259" s="68"/>
      <c r="DO259" s="68"/>
      <c r="DP259" s="68"/>
    </row>
    <row r="260" spans="1:120" ht="15" customHeight="1" x14ac:dyDescent="0.25">
      <c r="A260" s="68"/>
      <c r="B260" s="69"/>
      <c r="C260" s="68"/>
      <c r="D260" s="68"/>
      <c r="E260" s="70" t="str">
        <f>IF(D260="","",VLOOKUP(D260,Denomination!$A$2:$B$50, 2, 0))</f>
        <v/>
      </c>
      <c r="F260" s="68"/>
      <c r="G260" s="71"/>
      <c r="H260" s="70" t="str">
        <f>IF(G260="","",VLOOKUP(G260,MCondition!$A$2:$B$50, 2, 0))</f>
        <v/>
      </c>
      <c r="I260" s="72"/>
      <c r="J260" s="71"/>
      <c r="K260" s="70" t="str">
        <f>IF(J260="","",VLOOKUP(J260,ICondition!$A$2:$B$50, 2, 0))</f>
        <v/>
      </c>
      <c r="L260" s="73"/>
      <c r="M260" s="73"/>
      <c r="N260" s="73"/>
      <c r="O260" s="73"/>
      <c r="P260" s="73"/>
      <c r="Q260" s="73"/>
      <c r="R260" s="78"/>
      <c r="S260" s="79" t="str">
        <f>IFERROR(VLOOKUP(R260,Material!$A$2:$B$59, 2, 0),"")</f>
        <v/>
      </c>
      <c r="T260" s="71"/>
      <c r="U260" s="79" t="str">
        <f>IFERROR(VLOOKUP(T260,Material!$A$2:$B$59, 2, 0),"")</f>
        <v/>
      </c>
      <c r="V260" s="71"/>
      <c r="W260" s="79" t="str">
        <f>IFERROR(VLOOKUP(V260,Material!$A$2:$B$59, 2, 0),"")</f>
        <v/>
      </c>
      <c r="X260" s="71"/>
      <c r="Y260" s="79" t="str">
        <f>IFERROR(VLOOKUP(X260,Material!$A$2:$B$59, 2, 0),"")</f>
        <v/>
      </c>
      <c r="Z260" s="71"/>
      <c r="AA260" s="79" t="str">
        <f>IFERROR(VLOOKUP(Z260,Material!$A$2:$B$59, 2, 0),"")</f>
        <v/>
      </c>
      <c r="AB260" s="74"/>
      <c r="AC260" s="75" t="e">
        <f t="shared" ref="AC260:AC323" si="52">VALUE(MID($AB260,COLUMN()-(COLUMN(AC260)- 1),1))</f>
        <v>#VALUE!</v>
      </c>
      <c r="AD260" s="75" t="e">
        <f t="shared" ref="AD260:AD323" si="53">VALUE(MID($AB260,COLUMN()-(COLUMN(AD260)- 2),1))</f>
        <v>#VALUE!</v>
      </c>
      <c r="AE260" s="75" t="e">
        <f t="shared" si="43"/>
        <v>#VALUE!</v>
      </c>
      <c r="AF260" s="75" t="e">
        <f t="shared" ref="AF260:AF323" si="54">VALUE(MID($AB260,COLUMN()-(COLUMN(AF260)- 4),1))</f>
        <v>#VALUE!</v>
      </c>
      <c r="AG260" s="75" t="e">
        <f t="shared" si="44"/>
        <v>#VALUE!</v>
      </c>
      <c r="AH260" s="75" t="e">
        <f t="shared" si="45"/>
        <v>#VALUE!</v>
      </c>
      <c r="AI260" s="75" t="e">
        <f t="shared" si="46"/>
        <v>#VALUE!</v>
      </c>
      <c r="AJ260" s="80" t="e">
        <f t="shared" si="47"/>
        <v>#VALUE!</v>
      </c>
      <c r="AK260" s="79" t="str">
        <f>(IFERROR(VLOOKUP(AB260,Categories!$A$2:$B$20,2,1),""))</f>
        <v/>
      </c>
      <c r="AL260" s="79" t="str">
        <f ca="1">IFERROR(VLOOKUP((HLOOKUP((VLOOKUP($AB260,Categories!$A$2:$F$20,3,1)), $AB$3:$AJ260, (ROW()-ROW($AB$3)+1), 0)), INDIRECT(VLOOKUP($AB260,Categories!$A$2:$F$20,6,1)),2,0),AK260)</f>
        <v/>
      </c>
      <c r="AM260" s="79" t="str">
        <f ca="1">IFERROR(VLOOKUP((HLOOKUP((VLOOKUP($AB260,Categories!$A$2:$F$20,4,1)),$AB$3:$AJ260,(ROW()-ROW($AB$3)+1),0)),INDIRECT(VLOOKUP($AB260,Categories!$A$2:$H$20,7,1)),2,0),"")</f>
        <v/>
      </c>
      <c r="AN260" s="79" t="str">
        <f ca="1">IFERROR(VLOOKUP((HLOOKUP((VLOOKUP($AB260,Categories!$A$2:$F$20,5,1)), $AB$3:$AJ260, (ROW()-ROW($AB$3)+1), 0)), INDIRECT(VLOOKUP($AB260,Categories!$A$2:$H$20,8,1)),2,0),"")</f>
        <v/>
      </c>
      <c r="AO260" s="79" t="str">
        <f t="shared" ca="1" si="48"/>
        <v/>
      </c>
      <c r="AP260" s="81"/>
      <c r="AQ260" s="70" t="str">
        <f>IFERROR(VLOOKUP(VALUE(MID(AP260,1,1)),AdditionalElements!$A$2:$B$50,2,0),"")</f>
        <v/>
      </c>
      <c r="AR260" s="70" t="str">
        <f>IFERROR(VLOOKUP(VALUE(MID(AP260,2,1)),AdditionalElements!$H$2:$I$50,2,0),"")</f>
        <v/>
      </c>
      <c r="AS260" s="70" t="str">
        <f>IFERROR(VLOOKUP(VALUE(MID(AP260,3,1)),AdditionalElements!$O$2:$P$50,2,0),"")</f>
        <v/>
      </c>
      <c r="AT260" s="70" t="str">
        <f>IFERROR(VLOOKUP(VALUE(MID(AP260,4,1)),AdditionalElements!$V$2:$W$50,2,0),"")</f>
        <v/>
      </c>
      <c r="AU260" s="71"/>
      <c r="AV260" s="79" t="str">
        <f>IFERROR(IF(VALUE(MID(AU260,1,1))=1, VLOOKUP(VALUE(MID(AU260,1,1)), TxtPanelShape!$A$2:$C$50, 3, 0), (IF(VALUE(MID(AU260,1,1))&gt;=7, VLOOKUP(VALUE(MID(AU260,1,1)), TxtPanelShape!$A$2:$C$50, 3, 0),VLOOKUP(VALUE(MID(AU260,1,2)),TxtPanelShape!$A$2:$C$50,3,0)))), "")</f>
        <v/>
      </c>
      <c r="AW260" s="79" t="str">
        <f>IFERROR(IF(VALUE(MID(AU260,1,1))=1, ", "&amp;VLOOKUP(VALUE(MID(AU260,2,1)), TxtPanelShape!$H$2:$I$50, 2, 0), IF(VALUE(MID(AU260,1,1))&gt;=7, ", "&amp;VLOOKUP(VALUE(MID(AU260,2,1)), TxtPanelShape!$H$2:$I$50, 2, 0),"")), "")</f>
        <v/>
      </c>
      <c r="AX260" s="79" t="str">
        <f>IFERROR(IF(VALUE(MID(AU260,1,1))=1, ", "&amp;VLOOKUP(VALUE(MID(AU260,3,1)), TxtPanelShape!$O$2:$P$50, 2, 0), IF(VALUE(MID(AU260,1,1))&gt;=7, ", "&amp;VLOOKUP(VALUE(MID(AU260,3,1)), TxtPanelShape!$O$2:$P$50, 2, 0),"")),"")</f>
        <v/>
      </c>
      <c r="AY260" s="79" t="str">
        <f>IFERROR("; "&amp;VLOOKUP(VALUE(MID(AU260,4,1)), TxtPanelShape!$V$2:$W$50,2,0),"")</f>
        <v/>
      </c>
      <c r="AZ260" s="79" t="str">
        <f t="shared" si="49"/>
        <v/>
      </c>
      <c r="BA260" s="71"/>
      <c r="BB260" s="79" t="str">
        <f>IFERROR(IF(VALUE(MID(BA260,1,1))=1, VLOOKUP(VALUE(MID(BA260,1,1)), TxtPanelShape!$A$2:$C$50, 3, 0), (IF(VALUE(MID(BA260,1,1))&gt;=7, VLOOKUP(VALUE(MID(BA260,1,1)), TxtPanelShape!$A$2:$C$50, 3, 0),VLOOKUP(VALUE(MID(BA260,1,2)),TxtPanelShape!$A$2:$C$50,3,0)))), "")</f>
        <v/>
      </c>
      <c r="BC260" s="79" t="str">
        <f>IFERROR(IF(VALUE(MID(BA260,1,1))=1, ", "&amp;VLOOKUP(VALUE(MID(BA260,2,1)), TxtPanelShape!$H$2:$I$50, 2, 0), IF(VALUE(MID(BA260,1,1))&gt;=7, ", "&amp;VLOOKUP(VALUE(MID(BA260,2,1)), TxtPanelShape!$H$2:$I$50, 2, 0),"")), "")</f>
        <v/>
      </c>
      <c r="BD260" s="79" t="str">
        <f>IFERROR(IF(VALUE(MID(BA260,1,1))=1, ", "&amp;VLOOKUP(VALUE(MID(BA260,3,1)), TxtPanelShape!$O$2:$P$50, 2, 0), IF(VALUE(MID(BA260,1,1))&gt;=7, ", "&amp;VLOOKUP(VALUE(MID(BA260,3,1)), TxtPanelShape!$O$2:$P$50, 2, 0),"")),"")</f>
        <v/>
      </c>
      <c r="BE260" s="79" t="str">
        <f>IFERROR("; "&amp;VLOOKUP(VALUE(MID(BA260,4,1)), TxtPanelShape!$V$2:$W$50,2,0),"")</f>
        <v/>
      </c>
      <c r="BF260" s="79" t="str">
        <f t="shared" si="50"/>
        <v/>
      </c>
      <c r="BG260" s="71"/>
      <c r="BH260" s="79" t="str">
        <f>IFERROR(VLOOKUP(BG260, TxtPanelDefinition!$A$2:$B$50, 2, 0),"")</f>
        <v/>
      </c>
      <c r="BI260" s="71"/>
      <c r="BJ260" s="79" t="str">
        <f>IFERROR(VLOOKUP(BI260, TxtPanelDefinition!$A$2:$B$50, 2, 0),"")</f>
        <v/>
      </c>
      <c r="BK260" s="71"/>
      <c r="BL260" s="79" t="str">
        <f>IFERROR(VLOOKUP(BK260, InscrTechniques!$A$2:$B$50, 2, 0),"")</f>
        <v/>
      </c>
      <c r="BM260" s="71"/>
      <c r="BN260" s="79" t="str">
        <f>IFERROR(VLOOKUP(BM260, InscrTechniques!$A$2:$B$50, 2, 0),"")</f>
        <v/>
      </c>
      <c r="BO260" s="71"/>
      <c r="BP260" s="79" t="str">
        <f>IFERROR(VLOOKUP(BO260, InscrTechniques!$A$2:$B$50, 2, 0),"")</f>
        <v/>
      </c>
      <c r="BQ260" s="71"/>
      <c r="BR260" s="79" t="str">
        <f>IFERROR(VLOOKUP(BQ260, InscrTechniques!$A$2:$B$50, 2, 0),"")</f>
        <v/>
      </c>
      <c r="BS260" s="71"/>
      <c r="BT260" s="79" t="str">
        <f>IFERROR(VLOOKUP(BS260, InscrTechniques!$A$2:$B$50, 2, 0),"")</f>
        <v/>
      </c>
      <c r="BU260" s="71"/>
      <c r="BV260" s="79" t="str">
        <f>IFERROR(VLOOKUP(BU260, InscrTechniques!$A$2:$B$50, 2, 0),"")</f>
        <v/>
      </c>
      <c r="BW260" s="125"/>
      <c r="BX260" s="79" t="str">
        <f>IFERROR(VLOOKUP(BW260, InscrTechniques!$A$2:$B$50, 2, 0),"")</f>
        <v/>
      </c>
      <c r="BY260" s="125"/>
      <c r="BZ260" s="79" t="str">
        <f>IFERROR(VLOOKUP(BY260, InscrTechniques!$A$2:$B$50, 2, 0),"")</f>
        <v/>
      </c>
      <c r="CA260" s="74"/>
      <c r="CB260" s="114" t="str">
        <f>IFERROR(VLOOKUP(CA260, LetterStyle!$A$2:$B$50, 2, 0),"")</f>
        <v/>
      </c>
      <c r="CC260" s="74"/>
      <c r="CD260" s="114" t="str">
        <f>IFERROR(VLOOKUP(CC260, LetterStyle!$A$2:$B$50, 2, 0),"")</f>
        <v/>
      </c>
      <c r="CE260" s="74"/>
      <c r="CF260" s="114" t="str">
        <f>IFERROR(VLOOKUP(CE260, LetterStyle!$A$2:$B$50, 2, 0),"")</f>
        <v/>
      </c>
      <c r="CG260" s="74"/>
      <c r="CH260" s="79" t="str">
        <f>IFERROR(VLOOKUP(CG260, LetterStyle!$A$2:$B$50, 2, 0),"")</f>
        <v/>
      </c>
      <c r="CI260" s="71"/>
      <c r="CJ260" s="79" t="str">
        <f>IFERROR(VLOOKUP(CI260, DecMotifs!$A$1:$B$306, 2, 0),"")</f>
        <v/>
      </c>
      <c r="CK260" s="71"/>
      <c r="CL260" s="79" t="str">
        <f>IFERROR(VLOOKUP(CK260, DecMotifs!$A$1:$B$306, 2, 0),"")</f>
        <v/>
      </c>
      <c r="CM260" s="71"/>
      <c r="CN260" s="79" t="str">
        <f>IFERROR(VLOOKUP(CM260, DecMotifs!$A$1:$B$306, 2, 0),"")</f>
        <v/>
      </c>
      <c r="CO260" s="71"/>
      <c r="CP260" s="79" t="str">
        <f>IFERROR(VLOOKUP(CO260, MarginalDec!$A$2:$B$253, 2, 0),"")</f>
        <v/>
      </c>
      <c r="CQ260" s="71"/>
      <c r="CR260" s="79" t="str">
        <f>IFERROR(VLOOKUP(CQ260, MarginalDec!$A$2:$B$253, 2, 0),"")</f>
        <v/>
      </c>
      <c r="CS260" s="71"/>
      <c r="CT260" s="79" t="str">
        <f>IFERROR(VLOOKUP(CS260, MarginalDec!$A$2:$B$253, 2, 0),"")</f>
        <v/>
      </c>
      <c r="CU260" s="71"/>
      <c r="CV260" s="79" t="str">
        <f>IF(ISBLANK(CU260),"", IFERROR(VLOOKUP(CU260, Tooling!$A$2:$B$252, 2, 0),""))</f>
        <v/>
      </c>
      <c r="CW260" s="71"/>
      <c r="CX260" s="79" t="str">
        <f>IF(ISBLANK(CW260),"", IFERROR(VLOOKUP(CW260, Tooling!$A$2:$B$252, 2, 0),""))</f>
        <v/>
      </c>
      <c r="CY260" s="71"/>
      <c r="CZ260" s="79" t="str">
        <f>IF(ISBLANK(CY260),"", IFERROR(VLOOKUP(CY260, Repairs!$A$2:$B$252, 2, 0),""))</f>
        <v/>
      </c>
      <c r="DA260" s="77"/>
      <c r="DB260" s="71"/>
      <c r="DC260" s="79" t="str">
        <f>IFERROR(VLOOKUP(DB260, DatingReason!$A$2:$B$252, 2, 0),"")</f>
        <v/>
      </c>
      <c r="DD260" s="123" t="str">
        <f t="shared" si="51"/>
        <v/>
      </c>
      <c r="DF260" s="119" t="str">
        <f t="array" ref="DF260">IF(AND($B260&lt;&gt;"", $DE260&lt;&gt;"", $DE260&lt;&gt;"No"),MAX(IF($B260=PEOPLE!$B$4:$B$1000, PEOPLE!$Q$4:$Q$1000,""))+100,"")</f>
        <v/>
      </c>
      <c r="DG260" s="68"/>
      <c r="DH260" s="76">
        <f>COUNTIF(PEOPLE!B:B, MEMORIALS!B260)</f>
        <v>0</v>
      </c>
      <c r="DI260" s="82"/>
      <c r="DJ260" s="82"/>
      <c r="DK260" s="82"/>
      <c r="DL260" s="68"/>
      <c r="DM260" s="68"/>
      <c r="DN260" s="68"/>
      <c r="DO260" s="68"/>
      <c r="DP260" s="68"/>
    </row>
    <row r="261" spans="1:120" ht="15" customHeight="1" x14ac:dyDescent="0.25">
      <c r="A261" s="68"/>
      <c r="B261" s="69"/>
      <c r="C261" s="68"/>
      <c r="D261" s="68"/>
      <c r="E261" s="70" t="str">
        <f>IF(D261="","",VLOOKUP(D261,Denomination!$A$2:$B$50, 2, 0))</f>
        <v/>
      </c>
      <c r="F261" s="68"/>
      <c r="G261" s="71"/>
      <c r="H261" s="70" t="str">
        <f>IF(G261="","",VLOOKUP(G261,MCondition!$A$2:$B$50, 2, 0))</f>
        <v/>
      </c>
      <c r="I261" s="72"/>
      <c r="J261" s="71"/>
      <c r="K261" s="70" t="str">
        <f>IF(J261="","",VLOOKUP(J261,ICondition!$A$2:$B$50, 2, 0))</f>
        <v/>
      </c>
      <c r="L261" s="73"/>
      <c r="M261" s="73"/>
      <c r="N261" s="73"/>
      <c r="O261" s="73"/>
      <c r="P261" s="73"/>
      <c r="Q261" s="73"/>
      <c r="R261" s="78"/>
      <c r="S261" s="79" t="str">
        <f>IFERROR(VLOOKUP(R261,Material!$A$2:$B$59, 2, 0),"")</f>
        <v/>
      </c>
      <c r="T261" s="71"/>
      <c r="U261" s="79" t="str">
        <f>IFERROR(VLOOKUP(T261,Material!$A$2:$B$59, 2, 0),"")</f>
        <v/>
      </c>
      <c r="V261" s="71"/>
      <c r="W261" s="79" t="str">
        <f>IFERROR(VLOOKUP(V261,Material!$A$2:$B$59, 2, 0),"")</f>
        <v/>
      </c>
      <c r="X261" s="71"/>
      <c r="Y261" s="79" t="str">
        <f>IFERROR(VLOOKUP(X261,Material!$A$2:$B$59, 2, 0),"")</f>
        <v/>
      </c>
      <c r="Z261" s="71"/>
      <c r="AA261" s="79" t="str">
        <f>IFERROR(VLOOKUP(Z261,Material!$A$2:$B$59, 2, 0),"")</f>
        <v/>
      </c>
      <c r="AB261" s="74"/>
      <c r="AC261" s="75" t="e">
        <f t="shared" si="52"/>
        <v>#VALUE!</v>
      </c>
      <c r="AD261" s="75" t="e">
        <f t="shared" si="53"/>
        <v>#VALUE!</v>
      </c>
      <c r="AE261" s="75" t="e">
        <f t="shared" si="43"/>
        <v>#VALUE!</v>
      </c>
      <c r="AF261" s="75" t="e">
        <f t="shared" si="54"/>
        <v>#VALUE!</v>
      </c>
      <c r="AG261" s="75" t="e">
        <f t="shared" si="44"/>
        <v>#VALUE!</v>
      </c>
      <c r="AH261" s="75" t="e">
        <f t="shared" si="45"/>
        <v>#VALUE!</v>
      </c>
      <c r="AI261" s="75" t="e">
        <f t="shared" si="46"/>
        <v>#VALUE!</v>
      </c>
      <c r="AJ261" s="80" t="e">
        <f t="shared" si="47"/>
        <v>#VALUE!</v>
      </c>
      <c r="AK261" s="79" t="str">
        <f>(IFERROR(VLOOKUP(AB261,Categories!$A$2:$B$20,2,1),""))</f>
        <v/>
      </c>
      <c r="AL261" s="79" t="str">
        <f ca="1">IFERROR(VLOOKUP((HLOOKUP((VLOOKUP($AB261,Categories!$A$2:$F$20,3,1)), $AB$3:$AJ261, (ROW()-ROW($AB$3)+1), 0)), INDIRECT(VLOOKUP($AB261,Categories!$A$2:$F$20,6,1)),2,0),AK261)</f>
        <v/>
      </c>
      <c r="AM261" s="79" t="str">
        <f ca="1">IFERROR(VLOOKUP((HLOOKUP((VLOOKUP($AB261,Categories!$A$2:$F$20,4,1)),$AB$3:$AJ261,(ROW()-ROW($AB$3)+1),0)),INDIRECT(VLOOKUP($AB261,Categories!$A$2:$H$20,7,1)),2,0),"")</f>
        <v/>
      </c>
      <c r="AN261" s="79" t="str">
        <f ca="1">IFERROR(VLOOKUP((HLOOKUP((VLOOKUP($AB261,Categories!$A$2:$F$20,5,1)), $AB$3:$AJ261, (ROW()-ROW($AB$3)+1), 0)), INDIRECT(VLOOKUP($AB261,Categories!$A$2:$H$20,8,1)),2,0),"")</f>
        <v/>
      </c>
      <c r="AO261" s="79" t="str">
        <f t="shared" ca="1" si="48"/>
        <v/>
      </c>
      <c r="AP261" s="81"/>
      <c r="AQ261" s="70" t="str">
        <f>IFERROR(VLOOKUP(VALUE(MID(AP261,1,1)),AdditionalElements!$A$2:$B$50,2,0),"")</f>
        <v/>
      </c>
      <c r="AR261" s="70" t="str">
        <f>IFERROR(VLOOKUP(VALUE(MID(AP261,2,1)),AdditionalElements!$H$2:$I$50,2,0),"")</f>
        <v/>
      </c>
      <c r="AS261" s="70" t="str">
        <f>IFERROR(VLOOKUP(VALUE(MID(AP261,3,1)),AdditionalElements!$O$2:$P$50,2,0),"")</f>
        <v/>
      </c>
      <c r="AT261" s="70" t="str">
        <f>IFERROR(VLOOKUP(VALUE(MID(AP261,4,1)),AdditionalElements!$V$2:$W$50,2,0),"")</f>
        <v/>
      </c>
      <c r="AU261" s="71"/>
      <c r="AV261" s="79" t="str">
        <f>IFERROR(IF(VALUE(MID(AU261,1,1))=1, VLOOKUP(VALUE(MID(AU261,1,1)), TxtPanelShape!$A$2:$C$50, 3, 0), (IF(VALUE(MID(AU261,1,1))&gt;=7, VLOOKUP(VALUE(MID(AU261,1,1)), TxtPanelShape!$A$2:$C$50, 3, 0),VLOOKUP(VALUE(MID(AU261,1,2)),TxtPanelShape!$A$2:$C$50,3,0)))), "")</f>
        <v/>
      </c>
      <c r="AW261" s="79" t="str">
        <f>IFERROR(IF(VALUE(MID(AU261,1,1))=1, ", "&amp;VLOOKUP(VALUE(MID(AU261,2,1)), TxtPanelShape!$H$2:$I$50, 2, 0), IF(VALUE(MID(AU261,1,1))&gt;=7, ", "&amp;VLOOKUP(VALUE(MID(AU261,2,1)), TxtPanelShape!$H$2:$I$50, 2, 0),"")), "")</f>
        <v/>
      </c>
      <c r="AX261" s="79" t="str">
        <f>IFERROR(IF(VALUE(MID(AU261,1,1))=1, ", "&amp;VLOOKUP(VALUE(MID(AU261,3,1)), TxtPanelShape!$O$2:$P$50, 2, 0), IF(VALUE(MID(AU261,1,1))&gt;=7, ", "&amp;VLOOKUP(VALUE(MID(AU261,3,1)), TxtPanelShape!$O$2:$P$50, 2, 0),"")),"")</f>
        <v/>
      </c>
      <c r="AY261" s="79" t="str">
        <f>IFERROR("; "&amp;VLOOKUP(VALUE(MID(AU261,4,1)), TxtPanelShape!$V$2:$W$50,2,0),"")</f>
        <v/>
      </c>
      <c r="AZ261" s="79" t="str">
        <f t="shared" si="49"/>
        <v/>
      </c>
      <c r="BA261" s="71"/>
      <c r="BB261" s="79" t="str">
        <f>IFERROR(IF(VALUE(MID(BA261,1,1))=1, VLOOKUP(VALUE(MID(BA261,1,1)), TxtPanelShape!$A$2:$C$50, 3, 0), (IF(VALUE(MID(BA261,1,1))&gt;=7, VLOOKUP(VALUE(MID(BA261,1,1)), TxtPanelShape!$A$2:$C$50, 3, 0),VLOOKUP(VALUE(MID(BA261,1,2)),TxtPanelShape!$A$2:$C$50,3,0)))), "")</f>
        <v/>
      </c>
      <c r="BC261" s="79" t="str">
        <f>IFERROR(IF(VALUE(MID(BA261,1,1))=1, ", "&amp;VLOOKUP(VALUE(MID(BA261,2,1)), TxtPanelShape!$H$2:$I$50, 2, 0), IF(VALUE(MID(BA261,1,1))&gt;=7, ", "&amp;VLOOKUP(VALUE(MID(BA261,2,1)), TxtPanelShape!$H$2:$I$50, 2, 0),"")), "")</f>
        <v/>
      </c>
      <c r="BD261" s="79" t="str">
        <f>IFERROR(IF(VALUE(MID(BA261,1,1))=1, ", "&amp;VLOOKUP(VALUE(MID(BA261,3,1)), TxtPanelShape!$O$2:$P$50, 2, 0), IF(VALUE(MID(BA261,1,1))&gt;=7, ", "&amp;VLOOKUP(VALUE(MID(BA261,3,1)), TxtPanelShape!$O$2:$P$50, 2, 0),"")),"")</f>
        <v/>
      </c>
      <c r="BE261" s="79" t="str">
        <f>IFERROR("; "&amp;VLOOKUP(VALUE(MID(BA261,4,1)), TxtPanelShape!$V$2:$W$50,2,0),"")</f>
        <v/>
      </c>
      <c r="BF261" s="79" t="str">
        <f t="shared" si="50"/>
        <v/>
      </c>
      <c r="BG261" s="71"/>
      <c r="BH261" s="79" t="str">
        <f>IFERROR(VLOOKUP(BG261, TxtPanelDefinition!$A$2:$B$50, 2, 0),"")</f>
        <v/>
      </c>
      <c r="BI261" s="71"/>
      <c r="BJ261" s="79" t="str">
        <f>IFERROR(VLOOKUP(BI261, TxtPanelDefinition!$A$2:$B$50, 2, 0),"")</f>
        <v/>
      </c>
      <c r="BK261" s="71"/>
      <c r="BL261" s="79" t="str">
        <f>IFERROR(VLOOKUP(BK261, InscrTechniques!$A$2:$B$50, 2, 0),"")</f>
        <v/>
      </c>
      <c r="BM261" s="71"/>
      <c r="BN261" s="79" t="str">
        <f>IFERROR(VLOOKUP(BM261, InscrTechniques!$A$2:$B$50, 2, 0),"")</f>
        <v/>
      </c>
      <c r="BO261" s="71"/>
      <c r="BP261" s="79" t="str">
        <f>IFERROR(VLOOKUP(BO261, InscrTechniques!$A$2:$B$50, 2, 0),"")</f>
        <v/>
      </c>
      <c r="BQ261" s="71"/>
      <c r="BR261" s="79" t="str">
        <f>IFERROR(VLOOKUP(BQ261, InscrTechniques!$A$2:$B$50, 2, 0),"")</f>
        <v/>
      </c>
      <c r="BS261" s="71"/>
      <c r="BT261" s="79" t="str">
        <f>IFERROR(VLOOKUP(BS261, InscrTechniques!$A$2:$B$50, 2, 0),"")</f>
        <v/>
      </c>
      <c r="BU261" s="71"/>
      <c r="BV261" s="79" t="str">
        <f>IFERROR(VLOOKUP(BU261, InscrTechniques!$A$2:$B$50, 2, 0),"")</f>
        <v/>
      </c>
      <c r="BW261" s="125"/>
      <c r="BX261" s="79" t="str">
        <f>IFERROR(VLOOKUP(BW261, InscrTechniques!$A$2:$B$50, 2, 0),"")</f>
        <v/>
      </c>
      <c r="BY261" s="125"/>
      <c r="BZ261" s="79" t="str">
        <f>IFERROR(VLOOKUP(BY261, InscrTechniques!$A$2:$B$50, 2, 0),"")</f>
        <v/>
      </c>
      <c r="CA261" s="74"/>
      <c r="CB261" s="114" t="str">
        <f>IFERROR(VLOOKUP(CA261, LetterStyle!$A$2:$B$50, 2, 0),"")</f>
        <v/>
      </c>
      <c r="CC261" s="74"/>
      <c r="CD261" s="114" t="str">
        <f>IFERROR(VLOOKUP(CC261, LetterStyle!$A$2:$B$50, 2, 0),"")</f>
        <v/>
      </c>
      <c r="CE261" s="74"/>
      <c r="CF261" s="114" t="str">
        <f>IFERROR(VLOOKUP(CE261, LetterStyle!$A$2:$B$50, 2, 0),"")</f>
        <v/>
      </c>
      <c r="CG261" s="74"/>
      <c r="CH261" s="79" t="str">
        <f>IFERROR(VLOOKUP(CG261, LetterStyle!$A$2:$B$50, 2, 0),"")</f>
        <v/>
      </c>
      <c r="CI261" s="71"/>
      <c r="CJ261" s="79" t="str">
        <f>IFERROR(VLOOKUP(CI261, DecMotifs!$A$1:$B$306, 2, 0),"")</f>
        <v/>
      </c>
      <c r="CK261" s="71"/>
      <c r="CL261" s="79" t="str">
        <f>IFERROR(VLOOKUP(CK261, DecMotifs!$A$1:$B$306, 2, 0),"")</f>
        <v/>
      </c>
      <c r="CM261" s="71"/>
      <c r="CN261" s="79" t="str">
        <f>IFERROR(VLOOKUP(CM261, DecMotifs!$A$1:$B$306, 2, 0),"")</f>
        <v/>
      </c>
      <c r="CO261" s="71"/>
      <c r="CP261" s="79" t="str">
        <f>IFERROR(VLOOKUP(CO261, MarginalDec!$A$2:$B$253, 2, 0),"")</f>
        <v/>
      </c>
      <c r="CQ261" s="71"/>
      <c r="CR261" s="79" t="str">
        <f>IFERROR(VLOOKUP(CQ261, MarginalDec!$A$2:$B$253, 2, 0),"")</f>
        <v/>
      </c>
      <c r="CS261" s="71"/>
      <c r="CT261" s="79" t="str">
        <f>IFERROR(VLOOKUP(CS261, MarginalDec!$A$2:$B$253, 2, 0),"")</f>
        <v/>
      </c>
      <c r="CU261" s="71"/>
      <c r="CV261" s="79" t="str">
        <f>IF(ISBLANK(CU261),"", IFERROR(VLOOKUP(CU261, Tooling!$A$2:$B$252, 2, 0),""))</f>
        <v/>
      </c>
      <c r="CW261" s="71"/>
      <c r="CX261" s="79" t="str">
        <f>IF(ISBLANK(CW261),"", IFERROR(VLOOKUP(CW261, Tooling!$A$2:$B$252, 2, 0),""))</f>
        <v/>
      </c>
      <c r="CY261" s="71"/>
      <c r="CZ261" s="79" t="str">
        <f>IF(ISBLANK(CY261),"", IFERROR(VLOOKUP(CY261, Repairs!$A$2:$B$252, 2, 0),""))</f>
        <v/>
      </c>
      <c r="DA261" s="77"/>
      <c r="DB261" s="71"/>
      <c r="DC261" s="79" t="str">
        <f>IFERROR(VLOOKUP(DB261, DatingReason!$A$2:$B$252, 2, 0),"")</f>
        <v/>
      </c>
      <c r="DD261" s="123" t="str">
        <f t="shared" si="51"/>
        <v/>
      </c>
      <c r="DF261" s="119" t="str">
        <f t="array" ref="DF261">IF(AND($B261&lt;&gt;"", $DE261&lt;&gt;"", $DE261&lt;&gt;"No"),MAX(IF($B261=PEOPLE!$B$4:$B$1000, PEOPLE!$Q$4:$Q$1000,""))+100,"")</f>
        <v/>
      </c>
      <c r="DG261" s="68"/>
      <c r="DH261" s="76">
        <f>COUNTIF(PEOPLE!B:B, MEMORIALS!B261)</f>
        <v>0</v>
      </c>
      <c r="DI261" s="82"/>
      <c r="DJ261" s="82"/>
      <c r="DK261" s="82"/>
      <c r="DL261" s="68"/>
      <c r="DM261" s="68"/>
      <c r="DN261" s="68"/>
      <c r="DO261" s="68"/>
      <c r="DP261" s="68"/>
    </row>
    <row r="262" spans="1:120" ht="15" customHeight="1" x14ac:dyDescent="0.25">
      <c r="A262" s="68"/>
      <c r="B262" s="69"/>
      <c r="C262" s="68"/>
      <c r="D262" s="68"/>
      <c r="E262" s="70" t="str">
        <f>IF(D262="","",VLOOKUP(D262,Denomination!$A$2:$B$50, 2, 0))</f>
        <v/>
      </c>
      <c r="F262" s="68"/>
      <c r="G262" s="71"/>
      <c r="H262" s="70" t="str">
        <f>IF(G262="","",VLOOKUP(G262,MCondition!$A$2:$B$50, 2, 0))</f>
        <v/>
      </c>
      <c r="I262" s="72"/>
      <c r="J262" s="71"/>
      <c r="K262" s="70" t="str">
        <f>IF(J262="","",VLOOKUP(J262,ICondition!$A$2:$B$50, 2, 0))</f>
        <v/>
      </c>
      <c r="L262" s="73"/>
      <c r="M262" s="73"/>
      <c r="N262" s="73"/>
      <c r="O262" s="73"/>
      <c r="P262" s="73"/>
      <c r="Q262" s="73"/>
      <c r="R262" s="78"/>
      <c r="S262" s="79" t="str">
        <f>IFERROR(VLOOKUP(R262,Material!$A$2:$B$59, 2, 0),"")</f>
        <v/>
      </c>
      <c r="T262" s="71"/>
      <c r="U262" s="79" t="str">
        <f>IFERROR(VLOOKUP(T262,Material!$A$2:$B$59, 2, 0),"")</f>
        <v/>
      </c>
      <c r="V262" s="71"/>
      <c r="W262" s="79" t="str">
        <f>IFERROR(VLOOKUP(V262,Material!$A$2:$B$59, 2, 0),"")</f>
        <v/>
      </c>
      <c r="X262" s="71"/>
      <c r="Y262" s="79" t="str">
        <f>IFERROR(VLOOKUP(X262,Material!$A$2:$B$59, 2, 0),"")</f>
        <v/>
      </c>
      <c r="Z262" s="71"/>
      <c r="AA262" s="79" t="str">
        <f>IFERROR(VLOOKUP(Z262,Material!$A$2:$B$59, 2, 0),"")</f>
        <v/>
      </c>
      <c r="AB262" s="74"/>
      <c r="AC262" s="75" t="e">
        <f t="shared" si="52"/>
        <v>#VALUE!</v>
      </c>
      <c r="AD262" s="75" t="e">
        <f t="shared" si="53"/>
        <v>#VALUE!</v>
      </c>
      <c r="AE262" s="75" t="e">
        <f t="shared" ref="AE262:AE325" si="55">VALUE(MID($AB262,COLUMN()-(COLUMN(AE262)- 3),1))</f>
        <v>#VALUE!</v>
      </c>
      <c r="AF262" s="75" t="e">
        <f t="shared" si="54"/>
        <v>#VALUE!</v>
      </c>
      <c r="AG262" s="75" t="e">
        <f t="shared" ref="AG262:AG325" si="56">VALUE(AC262&amp;AD262)</f>
        <v>#VALUE!</v>
      </c>
      <c r="AH262" s="75" t="e">
        <f t="shared" ref="AH262:AH325" si="57">VALUE(AD262&amp;AE262)</f>
        <v>#VALUE!</v>
      </c>
      <c r="AI262" s="75" t="e">
        <f t="shared" ref="AI262:AI325" si="58">VALUE(AC262&amp;AD262&amp;AE262)</f>
        <v>#VALUE!</v>
      </c>
      <c r="AJ262" s="80" t="e">
        <f t="shared" ref="AJ262:AJ325" si="59">VALUE(AD262&amp;AE262&amp;AF262)</f>
        <v>#VALUE!</v>
      </c>
      <c r="AK262" s="79" t="str">
        <f>(IFERROR(VLOOKUP(AB262,Categories!$A$2:$B$20,2,1),""))</f>
        <v/>
      </c>
      <c r="AL262" s="79" t="str">
        <f ca="1">IFERROR(VLOOKUP((HLOOKUP((VLOOKUP($AB262,Categories!$A$2:$F$20,3,1)), $AB$3:$AJ262, (ROW()-ROW($AB$3)+1), 0)), INDIRECT(VLOOKUP($AB262,Categories!$A$2:$F$20,6,1)),2,0),AK262)</f>
        <v/>
      </c>
      <c r="AM262" s="79" t="str">
        <f ca="1">IFERROR(VLOOKUP((HLOOKUP((VLOOKUP($AB262,Categories!$A$2:$F$20,4,1)),$AB$3:$AJ262,(ROW()-ROW($AB$3)+1),0)),INDIRECT(VLOOKUP($AB262,Categories!$A$2:$H$20,7,1)),2,0),"")</f>
        <v/>
      </c>
      <c r="AN262" s="79" t="str">
        <f ca="1">IFERROR(VLOOKUP((HLOOKUP((VLOOKUP($AB262,Categories!$A$2:$F$20,5,1)), $AB$3:$AJ262, (ROW()-ROW($AB$3)+1), 0)), INDIRECT(VLOOKUP($AB262,Categories!$A$2:$H$20,8,1)),2,0),"")</f>
        <v/>
      </c>
      <c r="AO262" s="79" t="str">
        <f t="shared" ref="AO262:AO325" ca="1" si="60">IFERROR(IF(AM262="",IF(AN262="", AL262, AL262&amp;AN262),IF(AN262="",AL262&amp;AM262,AL262&amp;AM262&amp;AN262)),"")</f>
        <v/>
      </c>
      <c r="AP262" s="81"/>
      <c r="AQ262" s="70" t="str">
        <f>IFERROR(VLOOKUP(VALUE(MID(AP262,1,1)),AdditionalElements!$A$2:$B$50,2,0),"")</f>
        <v/>
      </c>
      <c r="AR262" s="70" t="str">
        <f>IFERROR(VLOOKUP(VALUE(MID(AP262,2,1)),AdditionalElements!$H$2:$I$50,2,0),"")</f>
        <v/>
      </c>
      <c r="AS262" s="70" t="str">
        <f>IFERROR(VLOOKUP(VALUE(MID(AP262,3,1)),AdditionalElements!$O$2:$P$50,2,0),"")</f>
        <v/>
      </c>
      <c r="AT262" s="70" t="str">
        <f>IFERROR(VLOOKUP(VALUE(MID(AP262,4,1)),AdditionalElements!$V$2:$W$50,2,0),"")</f>
        <v/>
      </c>
      <c r="AU262" s="71"/>
      <c r="AV262" s="79" t="str">
        <f>IFERROR(IF(VALUE(MID(AU262,1,1))=1, VLOOKUP(VALUE(MID(AU262,1,1)), TxtPanelShape!$A$2:$C$50, 3, 0), (IF(VALUE(MID(AU262,1,1))&gt;=7, VLOOKUP(VALUE(MID(AU262,1,1)), TxtPanelShape!$A$2:$C$50, 3, 0),VLOOKUP(VALUE(MID(AU262,1,2)),TxtPanelShape!$A$2:$C$50,3,0)))), "")</f>
        <v/>
      </c>
      <c r="AW262" s="79" t="str">
        <f>IFERROR(IF(VALUE(MID(AU262,1,1))=1, ", "&amp;VLOOKUP(VALUE(MID(AU262,2,1)), TxtPanelShape!$H$2:$I$50, 2, 0), IF(VALUE(MID(AU262,1,1))&gt;=7, ", "&amp;VLOOKUP(VALUE(MID(AU262,2,1)), TxtPanelShape!$H$2:$I$50, 2, 0),"")), "")</f>
        <v/>
      </c>
      <c r="AX262" s="79" t="str">
        <f>IFERROR(IF(VALUE(MID(AU262,1,1))=1, ", "&amp;VLOOKUP(VALUE(MID(AU262,3,1)), TxtPanelShape!$O$2:$P$50, 2, 0), IF(VALUE(MID(AU262,1,1))&gt;=7, ", "&amp;VLOOKUP(VALUE(MID(AU262,3,1)), TxtPanelShape!$O$2:$P$50, 2, 0),"")),"")</f>
        <v/>
      </c>
      <c r="AY262" s="79" t="str">
        <f>IFERROR("; "&amp;VLOOKUP(VALUE(MID(AU262,4,1)), TxtPanelShape!$V$2:$W$50,2,0),"")</f>
        <v/>
      </c>
      <c r="AZ262" s="79" t="str">
        <f t="shared" ref="AZ262:AZ325" si="61">AV262&amp;AW262&amp;AX262&amp;AY262</f>
        <v/>
      </c>
      <c r="BA262" s="71"/>
      <c r="BB262" s="79" t="str">
        <f>IFERROR(IF(VALUE(MID(BA262,1,1))=1, VLOOKUP(VALUE(MID(BA262,1,1)), TxtPanelShape!$A$2:$C$50, 3, 0), (IF(VALUE(MID(BA262,1,1))&gt;=7, VLOOKUP(VALUE(MID(BA262,1,1)), TxtPanelShape!$A$2:$C$50, 3, 0),VLOOKUP(VALUE(MID(BA262,1,2)),TxtPanelShape!$A$2:$C$50,3,0)))), "")</f>
        <v/>
      </c>
      <c r="BC262" s="79" t="str">
        <f>IFERROR(IF(VALUE(MID(BA262,1,1))=1, ", "&amp;VLOOKUP(VALUE(MID(BA262,2,1)), TxtPanelShape!$H$2:$I$50, 2, 0), IF(VALUE(MID(BA262,1,1))&gt;=7, ", "&amp;VLOOKUP(VALUE(MID(BA262,2,1)), TxtPanelShape!$H$2:$I$50, 2, 0),"")), "")</f>
        <v/>
      </c>
      <c r="BD262" s="79" t="str">
        <f>IFERROR(IF(VALUE(MID(BA262,1,1))=1, ", "&amp;VLOOKUP(VALUE(MID(BA262,3,1)), TxtPanelShape!$O$2:$P$50, 2, 0), IF(VALUE(MID(BA262,1,1))&gt;=7, ", "&amp;VLOOKUP(VALUE(MID(BA262,3,1)), TxtPanelShape!$O$2:$P$50, 2, 0),"")),"")</f>
        <v/>
      </c>
      <c r="BE262" s="79" t="str">
        <f>IFERROR("; "&amp;VLOOKUP(VALUE(MID(BA262,4,1)), TxtPanelShape!$V$2:$W$50,2,0),"")</f>
        <v/>
      </c>
      <c r="BF262" s="79" t="str">
        <f t="shared" ref="BF262:BF325" si="62">BB262&amp;BC262&amp;BD262&amp;BE262</f>
        <v/>
      </c>
      <c r="BG262" s="71"/>
      <c r="BH262" s="79" t="str">
        <f>IFERROR(VLOOKUP(BG262, TxtPanelDefinition!$A$2:$B$50, 2, 0),"")</f>
        <v/>
      </c>
      <c r="BI262" s="71"/>
      <c r="BJ262" s="79" t="str">
        <f>IFERROR(VLOOKUP(BI262, TxtPanelDefinition!$A$2:$B$50, 2, 0),"")</f>
        <v/>
      </c>
      <c r="BK262" s="71"/>
      <c r="BL262" s="79" t="str">
        <f>IFERROR(VLOOKUP(BK262, InscrTechniques!$A$2:$B$50, 2, 0),"")</f>
        <v/>
      </c>
      <c r="BM262" s="71"/>
      <c r="BN262" s="79" t="str">
        <f>IFERROR(VLOOKUP(BM262, InscrTechniques!$A$2:$B$50, 2, 0),"")</f>
        <v/>
      </c>
      <c r="BO262" s="71"/>
      <c r="BP262" s="79" t="str">
        <f>IFERROR(VLOOKUP(BO262, InscrTechniques!$A$2:$B$50, 2, 0),"")</f>
        <v/>
      </c>
      <c r="BQ262" s="71"/>
      <c r="BR262" s="79" t="str">
        <f>IFERROR(VLOOKUP(BQ262, InscrTechniques!$A$2:$B$50, 2, 0),"")</f>
        <v/>
      </c>
      <c r="BS262" s="71"/>
      <c r="BT262" s="79" t="str">
        <f>IFERROR(VLOOKUP(BS262, InscrTechniques!$A$2:$B$50, 2, 0),"")</f>
        <v/>
      </c>
      <c r="BU262" s="71"/>
      <c r="BV262" s="79" t="str">
        <f>IFERROR(VLOOKUP(BU262, InscrTechniques!$A$2:$B$50, 2, 0),"")</f>
        <v/>
      </c>
      <c r="BW262" s="125"/>
      <c r="BX262" s="79" t="str">
        <f>IFERROR(VLOOKUP(BW262, InscrTechniques!$A$2:$B$50, 2, 0),"")</f>
        <v/>
      </c>
      <c r="BY262" s="125"/>
      <c r="BZ262" s="79" t="str">
        <f>IFERROR(VLOOKUP(BY262, InscrTechniques!$A$2:$B$50, 2, 0),"")</f>
        <v/>
      </c>
      <c r="CA262" s="74"/>
      <c r="CB262" s="114" t="str">
        <f>IFERROR(VLOOKUP(CA262, LetterStyle!$A$2:$B$50, 2, 0),"")</f>
        <v/>
      </c>
      <c r="CC262" s="74"/>
      <c r="CD262" s="114" t="str">
        <f>IFERROR(VLOOKUP(CC262, LetterStyle!$A$2:$B$50, 2, 0),"")</f>
        <v/>
      </c>
      <c r="CE262" s="74"/>
      <c r="CF262" s="114" t="str">
        <f>IFERROR(VLOOKUP(CE262, LetterStyle!$A$2:$B$50, 2, 0),"")</f>
        <v/>
      </c>
      <c r="CG262" s="74"/>
      <c r="CH262" s="79" t="str">
        <f>IFERROR(VLOOKUP(CG262, LetterStyle!$A$2:$B$50, 2, 0),"")</f>
        <v/>
      </c>
      <c r="CI262" s="71"/>
      <c r="CJ262" s="79" t="str">
        <f>IFERROR(VLOOKUP(CI262, DecMotifs!$A$1:$B$306, 2, 0),"")</f>
        <v/>
      </c>
      <c r="CK262" s="71"/>
      <c r="CL262" s="79" t="str">
        <f>IFERROR(VLOOKUP(CK262, DecMotifs!$A$1:$B$306, 2, 0),"")</f>
        <v/>
      </c>
      <c r="CM262" s="71"/>
      <c r="CN262" s="79" t="str">
        <f>IFERROR(VLOOKUP(CM262, DecMotifs!$A$1:$B$306, 2, 0),"")</f>
        <v/>
      </c>
      <c r="CO262" s="71"/>
      <c r="CP262" s="79" t="str">
        <f>IFERROR(VLOOKUP(CO262, MarginalDec!$A$2:$B$253, 2, 0),"")</f>
        <v/>
      </c>
      <c r="CQ262" s="71"/>
      <c r="CR262" s="79" t="str">
        <f>IFERROR(VLOOKUP(CQ262, MarginalDec!$A$2:$B$253, 2, 0),"")</f>
        <v/>
      </c>
      <c r="CS262" s="71"/>
      <c r="CT262" s="79" t="str">
        <f>IFERROR(VLOOKUP(CS262, MarginalDec!$A$2:$B$253, 2, 0),"")</f>
        <v/>
      </c>
      <c r="CU262" s="71"/>
      <c r="CV262" s="79" t="str">
        <f>IF(ISBLANK(CU262),"", IFERROR(VLOOKUP(CU262, Tooling!$A$2:$B$252, 2, 0),""))</f>
        <v/>
      </c>
      <c r="CW262" s="71"/>
      <c r="CX262" s="79" t="str">
        <f>IF(ISBLANK(CW262),"", IFERROR(VLOOKUP(CW262, Tooling!$A$2:$B$252, 2, 0),""))</f>
        <v/>
      </c>
      <c r="CY262" s="71"/>
      <c r="CZ262" s="79" t="str">
        <f>IF(ISBLANK(CY262),"", IFERROR(VLOOKUP(CY262, Repairs!$A$2:$B$252, 2, 0),""))</f>
        <v/>
      </c>
      <c r="DA262" s="77"/>
      <c r="DB262" s="71"/>
      <c r="DC262" s="79" t="str">
        <f>IFERROR(VLOOKUP(DB262, DatingReason!$A$2:$B$252, 2, 0),"")</f>
        <v/>
      </c>
      <c r="DD262" s="123" t="str">
        <f t="shared" ref="DD262:DD325" si="63">IF(DA262&lt;&gt;"",LEFT(DA262,3)&amp;"0","")</f>
        <v/>
      </c>
      <c r="DF262" s="119" t="str">
        <f t="array" ref="DF262">IF(AND($B262&lt;&gt;"", $DE262&lt;&gt;"", $DE262&lt;&gt;"No"),MAX(IF($B262=PEOPLE!$B$4:$B$1000, PEOPLE!$Q$4:$Q$1000,""))+100,"")</f>
        <v/>
      </c>
      <c r="DG262" s="68"/>
      <c r="DH262" s="76">
        <f>COUNTIF(PEOPLE!B:B, MEMORIALS!B262)</f>
        <v>0</v>
      </c>
      <c r="DI262" s="82"/>
      <c r="DJ262" s="82"/>
      <c r="DK262" s="82"/>
      <c r="DL262" s="68"/>
      <c r="DM262" s="68"/>
      <c r="DN262" s="68"/>
      <c r="DO262" s="68"/>
      <c r="DP262" s="68"/>
    </row>
    <row r="263" spans="1:120" ht="15" customHeight="1" x14ac:dyDescent="0.25">
      <c r="A263" s="68"/>
      <c r="B263" s="69"/>
      <c r="C263" s="68"/>
      <c r="D263" s="68"/>
      <c r="E263" s="70" t="str">
        <f>IF(D263="","",VLOOKUP(D263,Denomination!$A$2:$B$50, 2, 0))</f>
        <v/>
      </c>
      <c r="F263" s="68"/>
      <c r="G263" s="71"/>
      <c r="H263" s="70" t="str">
        <f>IF(G263="","",VLOOKUP(G263,MCondition!$A$2:$B$50, 2, 0))</f>
        <v/>
      </c>
      <c r="I263" s="72"/>
      <c r="J263" s="71"/>
      <c r="K263" s="70" t="str">
        <f>IF(J263="","",VLOOKUP(J263,ICondition!$A$2:$B$50, 2, 0))</f>
        <v/>
      </c>
      <c r="L263" s="73"/>
      <c r="M263" s="73"/>
      <c r="N263" s="73"/>
      <c r="O263" s="73"/>
      <c r="P263" s="73"/>
      <c r="Q263" s="73"/>
      <c r="R263" s="78"/>
      <c r="S263" s="79" t="str">
        <f>IFERROR(VLOOKUP(R263,Material!$A$2:$B$59, 2, 0),"")</f>
        <v/>
      </c>
      <c r="T263" s="71"/>
      <c r="U263" s="79" t="str">
        <f>IFERROR(VLOOKUP(T263,Material!$A$2:$B$59, 2, 0),"")</f>
        <v/>
      </c>
      <c r="V263" s="71"/>
      <c r="W263" s="79" t="str">
        <f>IFERROR(VLOOKUP(V263,Material!$A$2:$B$59, 2, 0),"")</f>
        <v/>
      </c>
      <c r="X263" s="71"/>
      <c r="Y263" s="79" t="str">
        <f>IFERROR(VLOOKUP(X263,Material!$A$2:$B$59, 2, 0),"")</f>
        <v/>
      </c>
      <c r="Z263" s="71"/>
      <c r="AA263" s="79" t="str">
        <f>IFERROR(VLOOKUP(Z263,Material!$A$2:$B$59, 2, 0),"")</f>
        <v/>
      </c>
      <c r="AB263" s="74"/>
      <c r="AC263" s="75" t="e">
        <f t="shared" si="52"/>
        <v>#VALUE!</v>
      </c>
      <c r="AD263" s="75" t="e">
        <f t="shared" si="53"/>
        <v>#VALUE!</v>
      </c>
      <c r="AE263" s="75" t="e">
        <f t="shared" si="55"/>
        <v>#VALUE!</v>
      </c>
      <c r="AF263" s="75" t="e">
        <f t="shared" si="54"/>
        <v>#VALUE!</v>
      </c>
      <c r="AG263" s="75" t="e">
        <f t="shared" si="56"/>
        <v>#VALUE!</v>
      </c>
      <c r="AH263" s="75" t="e">
        <f t="shared" si="57"/>
        <v>#VALUE!</v>
      </c>
      <c r="AI263" s="75" t="e">
        <f t="shared" si="58"/>
        <v>#VALUE!</v>
      </c>
      <c r="AJ263" s="80" t="e">
        <f t="shared" si="59"/>
        <v>#VALUE!</v>
      </c>
      <c r="AK263" s="79" t="str">
        <f>(IFERROR(VLOOKUP(AB263,Categories!$A$2:$B$20,2,1),""))</f>
        <v/>
      </c>
      <c r="AL263" s="79" t="str">
        <f ca="1">IFERROR(VLOOKUP((HLOOKUP((VLOOKUP($AB263,Categories!$A$2:$F$20,3,1)), $AB$3:$AJ263, (ROW()-ROW($AB$3)+1), 0)), INDIRECT(VLOOKUP($AB263,Categories!$A$2:$F$20,6,1)),2,0),AK263)</f>
        <v/>
      </c>
      <c r="AM263" s="79" t="str">
        <f ca="1">IFERROR(VLOOKUP((HLOOKUP((VLOOKUP($AB263,Categories!$A$2:$F$20,4,1)),$AB$3:$AJ263,(ROW()-ROW($AB$3)+1),0)),INDIRECT(VLOOKUP($AB263,Categories!$A$2:$H$20,7,1)),2,0),"")</f>
        <v/>
      </c>
      <c r="AN263" s="79" t="str">
        <f ca="1">IFERROR(VLOOKUP((HLOOKUP((VLOOKUP($AB263,Categories!$A$2:$F$20,5,1)), $AB$3:$AJ263, (ROW()-ROW($AB$3)+1), 0)), INDIRECT(VLOOKUP($AB263,Categories!$A$2:$H$20,8,1)),2,0),"")</f>
        <v/>
      </c>
      <c r="AO263" s="79" t="str">
        <f t="shared" ca="1" si="60"/>
        <v/>
      </c>
      <c r="AP263" s="81"/>
      <c r="AQ263" s="70" t="str">
        <f>IFERROR(VLOOKUP(VALUE(MID(AP263,1,1)),AdditionalElements!$A$2:$B$50,2,0),"")</f>
        <v/>
      </c>
      <c r="AR263" s="70" t="str">
        <f>IFERROR(VLOOKUP(VALUE(MID(AP263,2,1)),AdditionalElements!$H$2:$I$50,2,0),"")</f>
        <v/>
      </c>
      <c r="AS263" s="70" t="str">
        <f>IFERROR(VLOOKUP(VALUE(MID(AP263,3,1)),AdditionalElements!$O$2:$P$50,2,0),"")</f>
        <v/>
      </c>
      <c r="AT263" s="70" t="str">
        <f>IFERROR(VLOOKUP(VALUE(MID(AP263,4,1)),AdditionalElements!$V$2:$W$50,2,0),"")</f>
        <v/>
      </c>
      <c r="AU263" s="71"/>
      <c r="AV263" s="79" t="str">
        <f>IFERROR(IF(VALUE(MID(AU263,1,1))=1, VLOOKUP(VALUE(MID(AU263,1,1)), TxtPanelShape!$A$2:$C$50, 3, 0), (IF(VALUE(MID(AU263,1,1))&gt;=7, VLOOKUP(VALUE(MID(AU263,1,1)), TxtPanelShape!$A$2:$C$50, 3, 0),VLOOKUP(VALUE(MID(AU263,1,2)),TxtPanelShape!$A$2:$C$50,3,0)))), "")</f>
        <v/>
      </c>
      <c r="AW263" s="79" t="str">
        <f>IFERROR(IF(VALUE(MID(AU263,1,1))=1, ", "&amp;VLOOKUP(VALUE(MID(AU263,2,1)), TxtPanelShape!$H$2:$I$50, 2, 0), IF(VALUE(MID(AU263,1,1))&gt;=7, ", "&amp;VLOOKUP(VALUE(MID(AU263,2,1)), TxtPanelShape!$H$2:$I$50, 2, 0),"")), "")</f>
        <v/>
      </c>
      <c r="AX263" s="79" t="str">
        <f>IFERROR(IF(VALUE(MID(AU263,1,1))=1, ", "&amp;VLOOKUP(VALUE(MID(AU263,3,1)), TxtPanelShape!$O$2:$P$50, 2, 0), IF(VALUE(MID(AU263,1,1))&gt;=7, ", "&amp;VLOOKUP(VALUE(MID(AU263,3,1)), TxtPanelShape!$O$2:$P$50, 2, 0),"")),"")</f>
        <v/>
      </c>
      <c r="AY263" s="79" t="str">
        <f>IFERROR("; "&amp;VLOOKUP(VALUE(MID(AU263,4,1)), TxtPanelShape!$V$2:$W$50,2,0),"")</f>
        <v/>
      </c>
      <c r="AZ263" s="79" t="str">
        <f t="shared" si="61"/>
        <v/>
      </c>
      <c r="BA263" s="71"/>
      <c r="BB263" s="79" t="str">
        <f>IFERROR(IF(VALUE(MID(BA263,1,1))=1, VLOOKUP(VALUE(MID(BA263,1,1)), TxtPanelShape!$A$2:$C$50, 3, 0), (IF(VALUE(MID(BA263,1,1))&gt;=7, VLOOKUP(VALUE(MID(BA263,1,1)), TxtPanelShape!$A$2:$C$50, 3, 0),VLOOKUP(VALUE(MID(BA263,1,2)),TxtPanelShape!$A$2:$C$50,3,0)))), "")</f>
        <v/>
      </c>
      <c r="BC263" s="79" t="str">
        <f>IFERROR(IF(VALUE(MID(BA263,1,1))=1, ", "&amp;VLOOKUP(VALUE(MID(BA263,2,1)), TxtPanelShape!$H$2:$I$50, 2, 0), IF(VALUE(MID(BA263,1,1))&gt;=7, ", "&amp;VLOOKUP(VALUE(MID(BA263,2,1)), TxtPanelShape!$H$2:$I$50, 2, 0),"")), "")</f>
        <v/>
      </c>
      <c r="BD263" s="79" t="str">
        <f>IFERROR(IF(VALUE(MID(BA263,1,1))=1, ", "&amp;VLOOKUP(VALUE(MID(BA263,3,1)), TxtPanelShape!$O$2:$P$50, 2, 0), IF(VALUE(MID(BA263,1,1))&gt;=7, ", "&amp;VLOOKUP(VALUE(MID(BA263,3,1)), TxtPanelShape!$O$2:$P$50, 2, 0),"")),"")</f>
        <v/>
      </c>
      <c r="BE263" s="79" t="str">
        <f>IFERROR("; "&amp;VLOOKUP(VALUE(MID(BA263,4,1)), TxtPanelShape!$V$2:$W$50,2,0),"")</f>
        <v/>
      </c>
      <c r="BF263" s="79" t="str">
        <f t="shared" si="62"/>
        <v/>
      </c>
      <c r="BG263" s="71"/>
      <c r="BH263" s="79" t="str">
        <f>IFERROR(VLOOKUP(BG263, TxtPanelDefinition!$A$2:$B$50, 2, 0),"")</f>
        <v/>
      </c>
      <c r="BI263" s="71"/>
      <c r="BJ263" s="79" t="str">
        <f>IFERROR(VLOOKUP(BI263, TxtPanelDefinition!$A$2:$B$50, 2, 0),"")</f>
        <v/>
      </c>
      <c r="BK263" s="71"/>
      <c r="BL263" s="79" t="str">
        <f>IFERROR(VLOOKUP(BK263, InscrTechniques!$A$2:$B$50, 2, 0),"")</f>
        <v/>
      </c>
      <c r="BM263" s="71"/>
      <c r="BN263" s="79" t="str">
        <f>IFERROR(VLOOKUP(BM263, InscrTechniques!$A$2:$B$50, 2, 0),"")</f>
        <v/>
      </c>
      <c r="BO263" s="71"/>
      <c r="BP263" s="79" t="str">
        <f>IFERROR(VLOOKUP(BO263, InscrTechniques!$A$2:$B$50, 2, 0),"")</f>
        <v/>
      </c>
      <c r="BQ263" s="71"/>
      <c r="BR263" s="79" t="str">
        <f>IFERROR(VLOOKUP(BQ263, InscrTechniques!$A$2:$B$50, 2, 0),"")</f>
        <v/>
      </c>
      <c r="BS263" s="71"/>
      <c r="BT263" s="79" t="str">
        <f>IFERROR(VLOOKUP(BS263, InscrTechniques!$A$2:$B$50, 2, 0),"")</f>
        <v/>
      </c>
      <c r="BU263" s="71"/>
      <c r="BV263" s="79" t="str">
        <f>IFERROR(VLOOKUP(BU263, InscrTechniques!$A$2:$B$50, 2, 0),"")</f>
        <v/>
      </c>
      <c r="BW263" s="125"/>
      <c r="BX263" s="79" t="str">
        <f>IFERROR(VLOOKUP(BW263, InscrTechniques!$A$2:$B$50, 2, 0),"")</f>
        <v/>
      </c>
      <c r="BY263" s="125"/>
      <c r="BZ263" s="79" t="str">
        <f>IFERROR(VLOOKUP(BY263, InscrTechniques!$A$2:$B$50, 2, 0),"")</f>
        <v/>
      </c>
      <c r="CA263" s="74"/>
      <c r="CB263" s="114" t="str">
        <f>IFERROR(VLOOKUP(CA263, LetterStyle!$A$2:$B$50, 2, 0),"")</f>
        <v/>
      </c>
      <c r="CC263" s="74"/>
      <c r="CD263" s="114" t="str">
        <f>IFERROR(VLOOKUP(CC263, LetterStyle!$A$2:$B$50, 2, 0),"")</f>
        <v/>
      </c>
      <c r="CE263" s="74"/>
      <c r="CF263" s="114" t="str">
        <f>IFERROR(VLOOKUP(CE263, LetterStyle!$A$2:$B$50, 2, 0),"")</f>
        <v/>
      </c>
      <c r="CG263" s="74"/>
      <c r="CH263" s="79" t="str">
        <f>IFERROR(VLOOKUP(CG263, LetterStyle!$A$2:$B$50, 2, 0),"")</f>
        <v/>
      </c>
      <c r="CI263" s="71"/>
      <c r="CJ263" s="79" t="str">
        <f>IFERROR(VLOOKUP(CI263, DecMotifs!$A$1:$B$306, 2, 0),"")</f>
        <v/>
      </c>
      <c r="CK263" s="71"/>
      <c r="CL263" s="79" t="str">
        <f>IFERROR(VLOOKUP(CK263, DecMotifs!$A$1:$B$306, 2, 0),"")</f>
        <v/>
      </c>
      <c r="CM263" s="71"/>
      <c r="CN263" s="79" t="str">
        <f>IFERROR(VLOOKUP(CM263, DecMotifs!$A$1:$B$306, 2, 0),"")</f>
        <v/>
      </c>
      <c r="CO263" s="71"/>
      <c r="CP263" s="79" t="str">
        <f>IFERROR(VLOOKUP(CO263, MarginalDec!$A$2:$B$253, 2, 0),"")</f>
        <v/>
      </c>
      <c r="CQ263" s="71"/>
      <c r="CR263" s="79" t="str">
        <f>IFERROR(VLOOKUP(CQ263, MarginalDec!$A$2:$B$253, 2, 0),"")</f>
        <v/>
      </c>
      <c r="CS263" s="71"/>
      <c r="CT263" s="79" t="str">
        <f>IFERROR(VLOOKUP(CS263, MarginalDec!$A$2:$B$253, 2, 0),"")</f>
        <v/>
      </c>
      <c r="CU263" s="71"/>
      <c r="CV263" s="79" t="str">
        <f>IF(ISBLANK(CU263),"", IFERROR(VLOOKUP(CU263, Tooling!$A$2:$B$252, 2, 0),""))</f>
        <v/>
      </c>
      <c r="CW263" s="71"/>
      <c r="CX263" s="79" t="str">
        <f>IF(ISBLANK(CW263),"", IFERROR(VLOOKUP(CW263, Tooling!$A$2:$B$252, 2, 0),""))</f>
        <v/>
      </c>
      <c r="CY263" s="71"/>
      <c r="CZ263" s="79" t="str">
        <f>IF(ISBLANK(CY263),"", IFERROR(VLOOKUP(CY263, Repairs!$A$2:$B$252, 2, 0),""))</f>
        <v/>
      </c>
      <c r="DA263" s="77"/>
      <c r="DB263" s="71"/>
      <c r="DC263" s="79" t="str">
        <f>IFERROR(VLOOKUP(DB263, DatingReason!$A$2:$B$252, 2, 0),"")</f>
        <v/>
      </c>
      <c r="DD263" s="123" t="str">
        <f t="shared" si="63"/>
        <v/>
      </c>
      <c r="DF263" s="119" t="str">
        <f t="array" ref="DF263">IF(AND($B263&lt;&gt;"", $DE263&lt;&gt;"", $DE263&lt;&gt;"No"),MAX(IF($B263=PEOPLE!$B$4:$B$1000, PEOPLE!$Q$4:$Q$1000,""))+100,"")</f>
        <v/>
      </c>
      <c r="DG263" s="68"/>
      <c r="DH263" s="76">
        <f>COUNTIF(PEOPLE!B:B, MEMORIALS!B263)</f>
        <v>0</v>
      </c>
      <c r="DI263" s="82"/>
      <c r="DJ263" s="82"/>
      <c r="DK263" s="82"/>
      <c r="DL263" s="68"/>
      <c r="DM263" s="68"/>
      <c r="DN263" s="68"/>
      <c r="DO263" s="68"/>
      <c r="DP263" s="68"/>
    </row>
    <row r="264" spans="1:120" ht="15" customHeight="1" x14ac:dyDescent="0.25">
      <c r="A264" s="68"/>
      <c r="B264" s="69"/>
      <c r="C264" s="68"/>
      <c r="D264" s="68"/>
      <c r="E264" s="70" t="str">
        <f>IF(D264="","",VLOOKUP(D264,Denomination!$A$2:$B$50, 2, 0))</f>
        <v/>
      </c>
      <c r="F264" s="68"/>
      <c r="G264" s="71"/>
      <c r="H264" s="70" t="str">
        <f>IF(G264="","",VLOOKUP(G264,MCondition!$A$2:$B$50, 2, 0))</f>
        <v/>
      </c>
      <c r="I264" s="72"/>
      <c r="J264" s="71"/>
      <c r="K264" s="70" t="str">
        <f>IF(J264="","",VLOOKUP(J264,ICondition!$A$2:$B$50, 2, 0))</f>
        <v/>
      </c>
      <c r="L264" s="73"/>
      <c r="M264" s="73"/>
      <c r="N264" s="73"/>
      <c r="O264" s="73"/>
      <c r="P264" s="73"/>
      <c r="Q264" s="73"/>
      <c r="R264" s="78"/>
      <c r="S264" s="79" t="str">
        <f>IFERROR(VLOOKUP(R264,Material!$A$2:$B$59, 2, 0),"")</f>
        <v/>
      </c>
      <c r="T264" s="71"/>
      <c r="U264" s="79" t="str">
        <f>IFERROR(VLOOKUP(T264,Material!$A$2:$B$59, 2, 0),"")</f>
        <v/>
      </c>
      <c r="V264" s="71"/>
      <c r="W264" s="79" t="str">
        <f>IFERROR(VLOOKUP(V264,Material!$A$2:$B$59, 2, 0),"")</f>
        <v/>
      </c>
      <c r="X264" s="71"/>
      <c r="Y264" s="79" t="str">
        <f>IFERROR(VLOOKUP(X264,Material!$A$2:$B$59, 2, 0),"")</f>
        <v/>
      </c>
      <c r="Z264" s="71"/>
      <c r="AA264" s="79" t="str">
        <f>IFERROR(VLOOKUP(Z264,Material!$A$2:$B$59, 2, 0),"")</f>
        <v/>
      </c>
      <c r="AB264" s="74"/>
      <c r="AC264" s="75" t="e">
        <f t="shared" si="52"/>
        <v>#VALUE!</v>
      </c>
      <c r="AD264" s="75" t="e">
        <f t="shared" si="53"/>
        <v>#VALUE!</v>
      </c>
      <c r="AE264" s="75" t="e">
        <f t="shared" si="55"/>
        <v>#VALUE!</v>
      </c>
      <c r="AF264" s="75" t="e">
        <f t="shared" si="54"/>
        <v>#VALUE!</v>
      </c>
      <c r="AG264" s="75" t="e">
        <f t="shared" si="56"/>
        <v>#VALUE!</v>
      </c>
      <c r="AH264" s="75" t="e">
        <f t="shared" si="57"/>
        <v>#VALUE!</v>
      </c>
      <c r="AI264" s="75" t="e">
        <f t="shared" si="58"/>
        <v>#VALUE!</v>
      </c>
      <c r="AJ264" s="80" t="e">
        <f t="shared" si="59"/>
        <v>#VALUE!</v>
      </c>
      <c r="AK264" s="79" t="str">
        <f>(IFERROR(VLOOKUP(AB264,Categories!$A$2:$B$20,2,1),""))</f>
        <v/>
      </c>
      <c r="AL264" s="79" t="str">
        <f ca="1">IFERROR(VLOOKUP((HLOOKUP((VLOOKUP($AB264,Categories!$A$2:$F$20,3,1)), $AB$3:$AJ264, (ROW()-ROW($AB$3)+1), 0)), INDIRECT(VLOOKUP($AB264,Categories!$A$2:$F$20,6,1)),2,0),AK264)</f>
        <v/>
      </c>
      <c r="AM264" s="79" t="str">
        <f ca="1">IFERROR(VLOOKUP((HLOOKUP((VLOOKUP($AB264,Categories!$A$2:$F$20,4,1)),$AB$3:$AJ264,(ROW()-ROW($AB$3)+1),0)),INDIRECT(VLOOKUP($AB264,Categories!$A$2:$H$20,7,1)),2,0),"")</f>
        <v/>
      </c>
      <c r="AN264" s="79" t="str">
        <f ca="1">IFERROR(VLOOKUP((HLOOKUP((VLOOKUP($AB264,Categories!$A$2:$F$20,5,1)), $AB$3:$AJ264, (ROW()-ROW($AB$3)+1), 0)), INDIRECT(VLOOKUP($AB264,Categories!$A$2:$H$20,8,1)),2,0),"")</f>
        <v/>
      </c>
      <c r="AO264" s="79" t="str">
        <f t="shared" ca="1" si="60"/>
        <v/>
      </c>
      <c r="AP264" s="81"/>
      <c r="AQ264" s="70" t="str">
        <f>IFERROR(VLOOKUP(VALUE(MID(AP264,1,1)),AdditionalElements!$A$2:$B$50,2,0),"")</f>
        <v/>
      </c>
      <c r="AR264" s="70" t="str">
        <f>IFERROR(VLOOKUP(VALUE(MID(AP264,2,1)),AdditionalElements!$H$2:$I$50,2,0),"")</f>
        <v/>
      </c>
      <c r="AS264" s="70" t="str">
        <f>IFERROR(VLOOKUP(VALUE(MID(AP264,3,1)),AdditionalElements!$O$2:$P$50,2,0),"")</f>
        <v/>
      </c>
      <c r="AT264" s="70" t="str">
        <f>IFERROR(VLOOKUP(VALUE(MID(AP264,4,1)),AdditionalElements!$V$2:$W$50,2,0),"")</f>
        <v/>
      </c>
      <c r="AU264" s="71"/>
      <c r="AV264" s="79" t="str">
        <f>IFERROR(IF(VALUE(MID(AU264,1,1))=1, VLOOKUP(VALUE(MID(AU264,1,1)), TxtPanelShape!$A$2:$C$50, 3, 0), (IF(VALUE(MID(AU264,1,1))&gt;=7, VLOOKUP(VALUE(MID(AU264,1,1)), TxtPanelShape!$A$2:$C$50, 3, 0),VLOOKUP(VALUE(MID(AU264,1,2)),TxtPanelShape!$A$2:$C$50,3,0)))), "")</f>
        <v/>
      </c>
      <c r="AW264" s="79" t="str">
        <f>IFERROR(IF(VALUE(MID(AU264,1,1))=1, ", "&amp;VLOOKUP(VALUE(MID(AU264,2,1)), TxtPanelShape!$H$2:$I$50, 2, 0), IF(VALUE(MID(AU264,1,1))&gt;=7, ", "&amp;VLOOKUP(VALUE(MID(AU264,2,1)), TxtPanelShape!$H$2:$I$50, 2, 0),"")), "")</f>
        <v/>
      </c>
      <c r="AX264" s="79" t="str">
        <f>IFERROR(IF(VALUE(MID(AU264,1,1))=1, ", "&amp;VLOOKUP(VALUE(MID(AU264,3,1)), TxtPanelShape!$O$2:$P$50, 2, 0), IF(VALUE(MID(AU264,1,1))&gt;=7, ", "&amp;VLOOKUP(VALUE(MID(AU264,3,1)), TxtPanelShape!$O$2:$P$50, 2, 0),"")),"")</f>
        <v/>
      </c>
      <c r="AY264" s="79" t="str">
        <f>IFERROR("; "&amp;VLOOKUP(VALUE(MID(AU264,4,1)), TxtPanelShape!$V$2:$W$50,2,0),"")</f>
        <v/>
      </c>
      <c r="AZ264" s="79" t="str">
        <f t="shared" si="61"/>
        <v/>
      </c>
      <c r="BA264" s="71"/>
      <c r="BB264" s="79" t="str">
        <f>IFERROR(IF(VALUE(MID(BA264,1,1))=1, VLOOKUP(VALUE(MID(BA264,1,1)), TxtPanelShape!$A$2:$C$50, 3, 0), (IF(VALUE(MID(BA264,1,1))&gt;=7, VLOOKUP(VALUE(MID(BA264,1,1)), TxtPanelShape!$A$2:$C$50, 3, 0),VLOOKUP(VALUE(MID(BA264,1,2)),TxtPanelShape!$A$2:$C$50,3,0)))), "")</f>
        <v/>
      </c>
      <c r="BC264" s="79" t="str">
        <f>IFERROR(IF(VALUE(MID(BA264,1,1))=1, ", "&amp;VLOOKUP(VALUE(MID(BA264,2,1)), TxtPanelShape!$H$2:$I$50, 2, 0), IF(VALUE(MID(BA264,1,1))&gt;=7, ", "&amp;VLOOKUP(VALUE(MID(BA264,2,1)), TxtPanelShape!$H$2:$I$50, 2, 0),"")), "")</f>
        <v/>
      </c>
      <c r="BD264" s="79" t="str">
        <f>IFERROR(IF(VALUE(MID(BA264,1,1))=1, ", "&amp;VLOOKUP(VALUE(MID(BA264,3,1)), TxtPanelShape!$O$2:$P$50, 2, 0), IF(VALUE(MID(BA264,1,1))&gt;=7, ", "&amp;VLOOKUP(VALUE(MID(BA264,3,1)), TxtPanelShape!$O$2:$P$50, 2, 0),"")),"")</f>
        <v/>
      </c>
      <c r="BE264" s="79" t="str">
        <f>IFERROR("; "&amp;VLOOKUP(VALUE(MID(BA264,4,1)), TxtPanelShape!$V$2:$W$50,2,0),"")</f>
        <v/>
      </c>
      <c r="BF264" s="79" t="str">
        <f t="shared" si="62"/>
        <v/>
      </c>
      <c r="BG264" s="71"/>
      <c r="BH264" s="79" t="str">
        <f>IFERROR(VLOOKUP(BG264, TxtPanelDefinition!$A$2:$B$50, 2, 0),"")</f>
        <v/>
      </c>
      <c r="BI264" s="71"/>
      <c r="BJ264" s="79" t="str">
        <f>IFERROR(VLOOKUP(BI264, TxtPanelDefinition!$A$2:$B$50, 2, 0),"")</f>
        <v/>
      </c>
      <c r="BK264" s="71"/>
      <c r="BL264" s="79" t="str">
        <f>IFERROR(VLOOKUP(BK264, InscrTechniques!$A$2:$B$50, 2, 0),"")</f>
        <v/>
      </c>
      <c r="BM264" s="71"/>
      <c r="BN264" s="79" t="str">
        <f>IFERROR(VLOOKUP(BM264, InscrTechniques!$A$2:$B$50, 2, 0),"")</f>
        <v/>
      </c>
      <c r="BO264" s="71"/>
      <c r="BP264" s="79" t="str">
        <f>IFERROR(VLOOKUP(BO264, InscrTechniques!$A$2:$B$50, 2, 0),"")</f>
        <v/>
      </c>
      <c r="BQ264" s="71"/>
      <c r="BR264" s="79" t="str">
        <f>IFERROR(VLOOKUP(BQ264, InscrTechniques!$A$2:$B$50, 2, 0),"")</f>
        <v/>
      </c>
      <c r="BS264" s="71"/>
      <c r="BT264" s="79" t="str">
        <f>IFERROR(VLOOKUP(BS264, InscrTechniques!$A$2:$B$50, 2, 0),"")</f>
        <v/>
      </c>
      <c r="BU264" s="71"/>
      <c r="BV264" s="79" t="str">
        <f>IFERROR(VLOOKUP(BU264, InscrTechniques!$A$2:$B$50, 2, 0),"")</f>
        <v/>
      </c>
      <c r="BW264" s="125"/>
      <c r="BX264" s="79" t="str">
        <f>IFERROR(VLOOKUP(BW264, InscrTechniques!$A$2:$B$50, 2, 0),"")</f>
        <v/>
      </c>
      <c r="BY264" s="125"/>
      <c r="BZ264" s="79" t="str">
        <f>IFERROR(VLOOKUP(BY264, InscrTechniques!$A$2:$B$50, 2, 0),"")</f>
        <v/>
      </c>
      <c r="CA264" s="74"/>
      <c r="CB264" s="114" t="str">
        <f>IFERROR(VLOOKUP(CA264, LetterStyle!$A$2:$B$50, 2, 0),"")</f>
        <v/>
      </c>
      <c r="CC264" s="74"/>
      <c r="CD264" s="114" t="str">
        <f>IFERROR(VLOOKUP(CC264, LetterStyle!$A$2:$B$50, 2, 0),"")</f>
        <v/>
      </c>
      <c r="CE264" s="74"/>
      <c r="CF264" s="114" t="str">
        <f>IFERROR(VLOOKUP(CE264, LetterStyle!$A$2:$B$50, 2, 0),"")</f>
        <v/>
      </c>
      <c r="CG264" s="74"/>
      <c r="CH264" s="79" t="str">
        <f>IFERROR(VLOOKUP(CG264, LetterStyle!$A$2:$B$50, 2, 0),"")</f>
        <v/>
      </c>
      <c r="CI264" s="71"/>
      <c r="CJ264" s="79" t="str">
        <f>IFERROR(VLOOKUP(CI264, DecMotifs!$A$1:$B$306, 2, 0),"")</f>
        <v/>
      </c>
      <c r="CK264" s="71"/>
      <c r="CL264" s="79" t="str">
        <f>IFERROR(VLOOKUP(CK264, DecMotifs!$A$1:$B$306, 2, 0),"")</f>
        <v/>
      </c>
      <c r="CM264" s="71"/>
      <c r="CN264" s="79" t="str">
        <f>IFERROR(VLOOKUP(CM264, DecMotifs!$A$1:$B$306, 2, 0),"")</f>
        <v/>
      </c>
      <c r="CO264" s="71"/>
      <c r="CP264" s="79" t="str">
        <f>IFERROR(VLOOKUP(CO264, MarginalDec!$A$2:$B$253, 2, 0),"")</f>
        <v/>
      </c>
      <c r="CQ264" s="71"/>
      <c r="CR264" s="79" t="str">
        <f>IFERROR(VLOOKUP(CQ264, MarginalDec!$A$2:$B$253, 2, 0),"")</f>
        <v/>
      </c>
      <c r="CS264" s="71"/>
      <c r="CT264" s="79" t="str">
        <f>IFERROR(VLOOKUP(CS264, MarginalDec!$A$2:$B$253, 2, 0),"")</f>
        <v/>
      </c>
      <c r="CU264" s="71"/>
      <c r="CV264" s="79" t="str">
        <f>IF(ISBLANK(CU264),"", IFERROR(VLOOKUP(CU264, Tooling!$A$2:$B$252, 2, 0),""))</f>
        <v/>
      </c>
      <c r="CW264" s="71"/>
      <c r="CX264" s="79" t="str">
        <f>IF(ISBLANK(CW264),"", IFERROR(VLOOKUP(CW264, Tooling!$A$2:$B$252, 2, 0),""))</f>
        <v/>
      </c>
      <c r="CY264" s="71"/>
      <c r="CZ264" s="79" t="str">
        <f>IF(ISBLANK(CY264),"", IFERROR(VLOOKUP(CY264, Repairs!$A$2:$B$252, 2, 0),""))</f>
        <v/>
      </c>
      <c r="DA264" s="77"/>
      <c r="DB264" s="71"/>
      <c r="DC264" s="79" t="str">
        <f>IFERROR(VLOOKUP(DB264, DatingReason!$A$2:$B$252, 2, 0),"")</f>
        <v/>
      </c>
      <c r="DD264" s="123" t="str">
        <f t="shared" si="63"/>
        <v/>
      </c>
      <c r="DF264" s="119" t="str">
        <f t="array" ref="DF264">IF(AND($B264&lt;&gt;"", $DE264&lt;&gt;"", $DE264&lt;&gt;"No"),MAX(IF($B264=PEOPLE!$B$4:$B$1000, PEOPLE!$Q$4:$Q$1000,""))+100,"")</f>
        <v/>
      </c>
      <c r="DG264" s="68"/>
      <c r="DH264" s="76">
        <f>COUNTIF(PEOPLE!B:B, MEMORIALS!B264)</f>
        <v>0</v>
      </c>
      <c r="DI264" s="82"/>
      <c r="DJ264" s="82"/>
      <c r="DK264" s="82"/>
      <c r="DL264" s="68"/>
      <c r="DM264" s="68"/>
      <c r="DN264" s="68"/>
      <c r="DO264" s="68"/>
      <c r="DP264" s="68"/>
    </row>
    <row r="265" spans="1:120" ht="15" customHeight="1" x14ac:dyDescent="0.25">
      <c r="A265" s="68"/>
      <c r="B265" s="69"/>
      <c r="C265" s="68"/>
      <c r="D265" s="68"/>
      <c r="E265" s="70" t="str">
        <f>IF(D265="","",VLOOKUP(D265,Denomination!$A$2:$B$50, 2, 0))</f>
        <v/>
      </c>
      <c r="F265" s="68"/>
      <c r="G265" s="71"/>
      <c r="H265" s="70" t="str">
        <f>IF(G265="","",VLOOKUP(G265,MCondition!$A$2:$B$50, 2, 0))</f>
        <v/>
      </c>
      <c r="I265" s="72"/>
      <c r="J265" s="71"/>
      <c r="K265" s="70" t="str">
        <f>IF(J265="","",VLOOKUP(J265,ICondition!$A$2:$B$50, 2, 0))</f>
        <v/>
      </c>
      <c r="L265" s="73"/>
      <c r="M265" s="73"/>
      <c r="N265" s="73"/>
      <c r="O265" s="73"/>
      <c r="P265" s="73"/>
      <c r="Q265" s="73"/>
      <c r="R265" s="78"/>
      <c r="S265" s="79" t="str">
        <f>IFERROR(VLOOKUP(R265,Material!$A$2:$B$59, 2, 0),"")</f>
        <v/>
      </c>
      <c r="T265" s="71"/>
      <c r="U265" s="79" t="str">
        <f>IFERROR(VLOOKUP(T265,Material!$A$2:$B$59, 2, 0),"")</f>
        <v/>
      </c>
      <c r="V265" s="71"/>
      <c r="W265" s="79" t="str">
        <f>IFERROR(VLOOKUP(V265,Material!$A$2:$B$59, 2, 0),"")</f>
        <v/>
      </c>
      <c r="X265" s="71"/>
      <c r="Y265" s="79" t="str">
        <f>IFERROR(VLOOKUP(X265,Material!$A$2:$B$59, 2, 0),"")</f>
        <v/>
      </c>
      <c r="Z265" s="71"/>
      <c r="AA265" s="79" t="str">
        <f>IFERROR(VLOOKUP(Z265,Material!$A$2:$B$59, 2, 0),"")</f>
        <v/>
      </c>
      <c r="AB265" s="74"/>
      <c r="AC265" s="75" t="e">
        <f t="shared" si="52"/>
        <v>#VALUE!</v>
      </c>
      <c r="AD265" s="75" t="e">
        <f t="shared" si="53"/>
        <v>#VALUE!</v>
      </c>
      <c r="AE265" s="75" t="e">
        <f t="shared" si="55"/>
        <v>#VALUE!</v>
      </c>
      <c r="AF265" s="75" t="e">
        <f t="shared" si="54"/>
        <v>#VALUE!</v>
      </c>
      <c r="AG265" s="75" t="e">
        <f t="shared" si="56"/>
        <v>#VALUE!</v>
      </c>
      <c r="AH265" s="75" t="e">
        <f t="shared" si="57"/>
        <v>#VALUE!</v>
      </c>
      <c r="AI265" s="75" t="e">
        <f t="shared" si="58"/>
        <v>#VALUE!</v>
      </c>
      <c r="AJ265" s="80" t="e">
        <f t="shared" si="59"/>
        <v>#VALUE!</v>
      </c>
      <c r="AK265" s="79" t="str">
        <f>(IFERROR(VLOOKUP(AB265,Categories!$A$2:$B$20,2,1),""))</f>
        <v/>
      </c>
      <c r="AL265" s="79" t="str">
        <f ca="1">IFERROR(VLOOKUP((HLOOKUP((VLOOKUP($AB265,Categories!$A$2:$F$20,3,1)), $AB$3:$AJ265, (ROW()-ROW($AB$3)+1), 0)), INDIRECT(VLOOKUP($AB265,Categories!$A$2:$F$20,6,1)),2,0),AK265)</f>
        <v/>
      </c>
      <c r="AM265" s="79" t="str">
        <f ca="1">IFERROR(VLOOKUP((HLOOKUP((VLOOKUP($AB265,Categories!$A$2:$F$20,4,1)),$AB$3:$AJ265,(ROW()-ROW($AB$3)+1),0)),INDIRECT(VLOOKUP($AB265,Categories!$A$2:$H$20,7,1)),2,0),"")</f>
        <v/>
      </c>
      <c r="AN265" s="79" t="str">
        <f ca="1">IFERROR(VLOOKUP((HLOOKUP((VLOOKUP($AB265,Categories!$A$2:$F$20,5,1)), $AB$3:$AJ265, (ROW()-ROW($AB$3)+1), 0)), INDIRECT(VLOOKUP($AB265,Categories!$A$2:$H$20,8,1)),2,0),"")</f>
        <v/>
      </c>
      <c r="AO265" s="79" t="str">
        <f t="shared" ca="1" si="60"/>
        <v/>
      </c>
      <c r="AP265" s="81"/>
      <c r="AQ265" s="70" t="str">
        <f>IFERROR(VLOOKUP(VALUE(MID(AP265,1,1)),AdditionalElements!$A$2:$B$50,2,0),"")</f>
        <v/>
      </c>
      <c r="AR265" s="70" t="str">
        <f>IFERROR(VLOOKUP(VALUE(MID(AP265,2,1)),AdditionalElements!$H$2:$I$50,2,0),"")</f>
        <v/>
      </c>
      <c r="AS265" s="70" t="str">
        <f>IFERROR(VLOOKUP(VALUE(MID(AP265,3,1)),AdditionalElements!$O$2:$P$50,2,0),"")</f>
        <v/>
      </c>
      <c r="AT265" s="70" t="str">
        <f>IFERROR(VLOOKUP(VALUE(MID(AP265,4,1)),AdditionalElements!$V$2:$W$50,2,0),"")</f>
        <v/>
      </c>
      <c r="AU265" s="71"/>
      <c r="AV265" s="79" t="str">
        <f>IFERROR(IF(VALUE(MID(AU265,1,1))=1, VLOOKUP(VALUE(MID(AU265,1,1)), TxtPanelShape!$A$2:$C$50, 3, 0), (IF(VALUE(MID(AU265,1,1))&gt;=7, VLOOKUP(VALUE(MID(AU265,1,1)), TxtPanelShape!$A$2:$C$50, 3, 0),VLOOKUP(VALUE(MID(AU265,1,2)),TxtPanelShape!$A$2:$C$50,3,0)))), "")</f>
        <v/>
      </c>
      <c r="AW265" s="79" t="str">
        <f>IFERROR(IF(VALUE(MID(AU265,1,1))=1, ", "&amp;VLOOKUP(VALUE(MID(AU265,2,1)), TxtPanelShape!$H$2:$I$50, 2, 0), IF(VALUE(MID(AU265,1,1))&gt;=7, ", "&amp;VLOOKUP(VALUE(MID(AU265,2,1)), TxtPanelShape!$H$2:$I$50, 2, 0),"")), "")</f>
        <v/>
      </c>
      <c r="AX265" s="79" t="str">
        <f>IFERROR(IF(VALUE(MID(AU265,1,1))=1, ", "&amp;VLOOKUP(VALUE(MID(AU265,3,1)), TxtPanelShape!$O$2:$P$50, 2, 0), IF(VALUE(MID(AU265,1,1))&gt;=7, ", "&amp;VLOOKUP(VALUE(MID(AU265,3,1)), TxtPanelShape!$O$2:$P$50, 2, 0),"")),"")</f>
        <v/>
      </c>
      <c r="AY265" s="79" t="str">
        <f>IFERROR("; "&amp;VLOOKUP(VALUE(MID(AU265,4,1)), TxtPanelShape!$V$2:$W$50,2,0),"")</f>
        <v/>
      </c>
      <c r="AZ265" s="79" t="str">
        <f t="shared" si="61"/>
        <v/>
      </c>
      <c r="BA265" s="71"/>
      <c r="BB265" s="79" t="str">
        <f>IFERROR(IF(VALUE(MID(BA265,1,1))=1, VLOOKUP(VALUE(MID(BA265,1,1)), TxtPanelShape!$A$2:$C$50, 3, 0), (IF(VALUE(MID(BA265,1,1))&gt;=7, VLOOKUP(VALUE(MID(BA265,1,1)), TxtPanelShape!$A$2:$C$50, 3, 0),VLOOKUP(VALUE(MID(BA265,1,2)),TxtPanelShape!$A$2:$C$50,3,0)))), "")</f>
        <v/>
      </c>
      <c r="BC265" s="79" t="str">
        <f>IFERROR(IF(VALUE(MID(BA265,1,1))=1, ", "&amp;VLOOKUP(VALUE(MID(BA265,2,1)), TxtPanelShape!$H$2:$I$50, 2, 0), IF(VALUE(MID(BA265,1,1))&gt;=7, ", "&amp;VLOOKUP(VALUE(MID(BA265,2,1)), TxtPanelShape!$H$2:$I$50, 2, 0),"")), "")</f>
        <v/>
      </c>
      <c r="BD265" s="79" t="str">
        <f>IFERROR(IF(VALUE(MID(BA265,1,1))=1, ", "&amp;VLOOKUP(VALUE(MID(BA265,3,1)), TxtPanelShape!$O$2:$P$50, 2, 0), IF(VALUE(MID(BA265,1,1))&gt;=7, ", "&amp;VLOOKUP(VALUE(MID(BA265,3,1)), TxtPanelShape!$O$2:$P$50, 2, 0),"")),"")</f>
        <v/>
      </c>
      <c r="BE265" s="79" t="str">
        <f>IFERROR("; "&amp;VLOOKUP(VALUE(MID(BA265,4,1)), TxtPanelShape!$V$2:$W$50,2,0),"")</f>
        <v/>
      </c>
      <c r="BF265" s="79" t="str">
        <f t="shared" si="62"/>
        <v/>
      </c>
      <c r="BG265" s="71"/>
      <c r="BH265" s="79" t="str">
        <f>IFERROR(VLOOKUP(BG265, TxtPanelDefinition!$A$2:$B$50, 2, 0),"")</f>
        <v/>
      </c>
      <c r="BI265" s="71"/>
      <c r="BJ265" s="79" t="str">
        <f>IFERROR(VLOOKUP(BI265, TxtPanelDefinition!$A$2:$B$50, 2, 0),"")</f>
        <v/>
      </c>
      <c r="BK265" s="71"/>
      <c r="BL265" s="79" t="str">
        <f>IFERROR(VLOOKUP(BK265, InscrTechniques!$A$2:$B$50, 2, 0),"")</f>
        <v/>
      </c>
      <c r="BM265" s="71"/>
      <c r="BN265" s="79" t="str">
        <f>IFERROR(VLOOKUP(BM265, InscrTechniques!$A$2:$B$50, 2, 0),"")</f>
        <v/>
      </c>
      <c r="BO265" s="71"/>
      <c r="BP265" s="79" t="str">
        <f>IFERROR(VLOOKUP(BO265, InscrTechniques!$A$2:$B$50, 2, 0),"")</f>
        <v/>
      </c>
      <c r="BQ265" s="71"/>
      <c r="BR265" s="79" t="str">
        <f>IFERROR(VLOOKUP(BQ265, InscrTechniques!$A$2:$B$50, 2, 0),"")</f>
        <v/>
      </c>
      <c r="BS265" s="71"/>
      <c r="BT265" s="79" t="str">
        <f>IFERROR(VLOOKUP(BS265, InscrTechniques!$A$2:$B$50, 2, 0),"")</f>
        <v/>
      </c>
      <c r="BU265" s="71"/>
      <c r="BV265" s="79" t="str">
        <f>IFERROR(VLOOKUP(BU265, InscrTechniques!$A$2:$B$50, 2, 0),"")</f>
        <v/>
      </c>
      <c r="BW265" s="125"/>
      <c r="BX265" s="79" t="str">
        <f>IFERROR(VLOOKUP(BW265, InscrTechniques!$A$2:$B$50, 2, 0),"")</f>
        <v/>
      </c>
      <c r="BY265" s="125"/>
      <c r="BZ265" s="79" t="str">
        <f>IFERROR(VLOOKUP(BY265, InscrTechniques!$A$2:$B$50, 2, 0),"")</f>
        <v/>
      </c>
      <c r="CA265" s="74"/>
      <c r="CB265" s="114" t="str">
        <f>IFERROR(VLOOKUP(CA265, LetterStyle!$A$2:$B$50, 2, 0),"")</f>
        <v/>
      </c>
      <c r="CC265" s="74"/>
      <c r="CD265" s="114" t="str">
        <f>IFERROR(VLOOKUP(CC265, LetterStyle!$A$2:$B$50, 2, 0),"")</f>
        <v/>
      </c>
      <c r="CE265" s="74"/>
      <c r="CF265" s="114" t="str">
        <f>IFERROR(VLOOKUP(CE265, LetterStyle!$A$2:$B$50, 2, 0),"")</f>
        <v/>
      </c>
      <c r="CG265" s="74"/>
      <c r="CH265" s="79" t="str">
        <f>IFERROR(VLOOKUP(CG265, LetterStyle!$A$2:$B$50, 2, 0),"")</f>
        <v/>
      </c>
      <c r="CI265" s="71"/>
      <c r="CJ265" s="79" t="str">
        <f>IFERROR(VLOOKUP(CI265, DecMotifs!$A$1:$B$306, 2, 0),"")</f>
        <v/>
      </c>
      <c r="CK265" s="71"/>
      <c r="CL265" s="79" t="str">
        <f>IFERROR(VLOOKUP(CK265, DecMotifs!$A$1:$B$306, 2, 0),"")</f>
        <v/>
      </c>
      <c r="CM265" s="71"/>
      <c r="CN265" s="79" t="str">
        <f>IFERROR(VLOOKUP(CM265, DecMotifs!$A$1:$B$306, 2, 0),"")</f>
        <v/>
      </c>
      <c r="CO265" s="71"/>
      <c r="CP265" s="79" t="str">
        <f>IFERROR(VLOOKUP(CO265, MarginalDec!$A$2:$B$253, 2, 0),"")</f>
        <v/>
      </c>
      <c r="CQ265" s="71"/>
      <c r="CR265" s="79" t="str">
        <f>IFERROR(VLOOKUP(CQ265, MarginalDec!$A$2:$B$253, 2, 0),"")</f>
        <v/>
      </c>
      <c r="CS265" s="71"/>
      <c r="CT265" s="79" t="str">
        <f>IFERROR(VLOOKUP(CS265, MarginalDec!$A$2:$B$253, 2, 0),"")</f>
        <v/>
      </c>
      <c r="CU265" s="71"/>
      <c r="CV265" s="79" t="str">
        <f>IF(ISBLANK(CU265),"", IFERROR(VLOOKUP(CU265, Tooling!$A$2:$B$252, 2, 0),""))</f>
        <v/>
      </c>
      <c r="CW265" s="71"/>
      <c r="CX265" s="79" t="str">
        <f>IF(ISBLANK(CW265),"", IFERROR(VLOOKUP(CW265, Tooling!$A$2:$B$252, 2, 0),""))</f>
        <v/>
      </c>
      <c r="CY265" s="71"/>
      <c r="CZ265" s="79" t="str">
        <f>IF(ISBLANK(CY265),"", IFERROR(VLOOKUP(CY265, Repairs!$A$2:$B$252, 2, 0),""))</f>
        <v/>
      </c>
      <c r="DA265" s="77"/>
      <c r="DB265" s="71"/>
      <c r="DC265" s="79" t="str">
        <f>IFERROR(VLOOKUP(DB265, DatingReason!$A$2:$B$252, 2, 0),"")</f>
        <v/>
      </c>
      <c r="DD265" s="123" t="str">
        <f t="shared" si="63"/>
        <v/>
      </c>
      <c r="DF265" s="119" t="str">
        <f t="array" ref="DF265">IF(AND($B265&lt;&gt;"", $DE265&lt;&gt;"", $DE265&lt;&gt;"No"),MAX(IF($B265=PEOPLE!$B$4:$B$1000, PEOPLE!$Q$4:$Q$1000,""))+100,"")</f>
        <v/>
      </c>
      <c r="DG265" s="68"/>
      <c r="DH265" s="76">
        <f>COUNTIF(PEOPLE!B:B, MEMORIALS!B265)</f>
        <v>0</v>
      </c>
      <c r="DI265" s="82"/>
      <c r="DJ265" s="82"/>
      <c r="DK265" s="82"/>
      <c r="DL265" s="68"/>
      <c r="DM265" s="68"/>
      <c r="DN265" s="68"/>
      <c r="DO265" s="68"/>
      <c r="DP265" s="68"/>
    </row>
    <row r="266" spans="1:120" ht="15" customHeight="1" x14ac:dyDescent="0.25">
      <c r="A266" s="68"/>
      <c r="B266" s="69"/>
      <c r="C266" s="68"/>
      <c r="D266" s="68"/>
      <c r="E266" s="70" t="str">
        <f>IF(D266="","",VLOOKUP(D266,Denomination!$A$2:$B$50, 2, 0))</f>
        <v/>
      </c>
      <c r="F266" s="68"/>
      <c r="G266" s="71"/>
      <c r="H266" s="70" t="str">
        <f>IF(G266="","",VLOOKUP(G266,MCondition!$A$2:$B$50, 2, 0))</f>
        <v/>
      </c>
      <c r="I266" s="72"/>
      <c r="J266" s="71"/>
      <c r="K266" s="70" t="str">
        <f>IF(J266="","",VLOOKUP(J266,ICondition!$A$2:$B$50, 2, 0))</f>
        <v/>
      </c>
      <c r="L266" s="73"/>
      <c r="M266" s="73"/>
      <c r="N266" s="73"/>
      <c r="O266" s="73"/>
      <c r="P266" s="73"/>
      <c r="Q266" s="73"/>
      <c r="R266" s="78"/>
      <c r="S266" s="79" t="str">
        <f>IFERROR(VLOOKUP(R266,Material!$A$2:$B$59, 2, 0),"")</f>
        <v/>
      </c>
      <c r="T266" s="71"/>
      <c r="U266" s="79" t="str">
        <f>IFERROR(VLOOKUP(T266,Material!$A$2:$B$59, 2, 0),"")</f>
        <v/>
      </c>
      <c r="V266" s="71"/>
      <c r="W266" s="79" t="str">
        <f>IFERROR(VLOOKUP(V266,Material!$A$2:$B$59, 2, 0),"")</f>
        <v/>
      </c>
      <c r="X266" s="71"/>
      <c r="Y266" s="79" t="str">
        <f>IFERROR(VLOOKUP(X266,Material!$A$2:$B$59, 2, 0),"")</f>
        <v/>
      </c>
      <c r="Z266" s="71"/>
      <c r="AA266" s="79" t="str">
        <f>IFERROR(VLOOKUP(Z266,Material!$A$2:$B$59, 2, 0),"")</f>
        <v/>
      </c>
      <c r="AB266" s="74"/>
      <c r="AC266" s="75" t="e">
        <f t="shared" si="52"/>
        <v>#VALUE!</v>
      </c>
      <c r="AD266" s="75" t="e">
        <f t="shared" si="53"/>
        <v>#VALUE!</v>
      </c>
      <c r="AE266" s="75" t="e">
        <f t="shared" si="55"/>
        <v>#VALUE!</v>
      </c>
      <c r="AF266" s="75" t="e">
        <f t="shared" si="54"/>
        <v>#VALUE!</v>
      </c>
      <c r="AG266" s="75" t="e">
        <f t="shared" si="56"/>
        <v>#VALUE!</v>
      </c>
      <c r="AH266" s="75" t="e">
        <f t="shared" si="57"/>
        <v>#VALUE!</v>
      </c>
      <c r="AI266" s="75" t="e">
        <f t="shared" si="58"/>
        <v>#VALUE!</v>
      </c>
      <c r="AJ266" s="80" t="e">
        <f t="shared" si="59"/>
        <v>#VALUE!</v>
      </c>
      <c r="AK266" s="79" t="str">
        <f>(IFERROR(VLOOKUP(AB266,Categories!$A$2:$B$20,2,1),""))</f>
        <v/>
      </c>
      <c r="AL266" s="79" t="str">
        <f ca="1">IFERROR(VLOOKUP((HLOOKUP((VLOOKUP($AB266,Categories!$A$2:$F$20,3,1)), $AB$3:$AJ266, (ROW()-ROW($AB$3)+1), 0)), INDIRECT(VLOOKUP($AB266,Categories!$A$2:$F$20,6,1)),2,0),AK266)</f>
        <v/>
      </c>
      <c r="AM266" s="79" t="str">
        <f ca="1">IFERROR(VLOOKUP((HLOOKUP((VLOOKUP($AB266,Categories!$A$2:$F$20,4,1)),$AB$3:$AJ266,(ROW()-ROW($AB$3)+1),0)),INDIRECT(VLOOKUP($AB266,Categories!$A$2:$H$20,7,1)),2,0),"")</f>
        <v/>
      </c>
      <c r="AN266" s="79" t="str">
        <f ca="1">IFERROR(VLOOKUP((HLOOKUP((VLOOKUP($AB266,Categories!$A$2:$F$20,5,1)), $AB$3:$AJ266, (ROW()-ROW($AB$3)+1), 0)), INDIRECT(VLOOKUP($AB266,Categories!$A$2:$H$20,8,1)),2,0),"")</f>
        <v/>
      </c>
      <c r="AO266" s="79" t="str">
        <f t="shared" ca="1" si="60"/>
        <v/>
      </c>
      <c r="AP266" s="81"/>
      <c r="AQ266" s="70" t="str">
        <f>IFERROR(VLOOKUP(VALUE(MID(AP266,1,1)),AdditionalElements!$A$2:$B$50,2,0),"")</f>
        <v/>
      </c>
      <c r="AR266" s="70" t="str">
        <f>IFERROR(VLOOKUP(VALUE(MID(AP266,2,1)),AdditionalElements!$H$2:$I$50,2,0),"")</f>
        <v/>
      </c>
      <c r="AS266" s="70" t="str">
        <f>IFERROR(VLOOKUP(VALUE(MID(AP266,3,1)),AdditionalElements!$O$2:$P$50,2,0),"")</f>
        <v/>
      </c>
      <c r="AT266" s="70" t="str">
        <f>IFERROR(VLOOKUP(VALUE(MID(AP266,4,1)),AdditionalElements!$V$2:$W$50,2,0),"")</f>
        <v/>
      </c>
      <c r="AU266" s="71"/>
      <c r="AV266" s="79" t="str">
        <f>IFERROR(IF(VALUE(MID(AU266,1,1))=1, VLOOKUP(VALUE(MID(AU266,1,1)), TxtPanelShape!$A$2:$C$50, 3, 0), (IF(VALUE(MID(AU266,1,1))&gt;=7, VLOOKUP(VALUE(MID(AU266,1,1)), TxtPanelShape!$A$2:$C$50, 3, 0),VLOOKUP(VALUE(MID(AU266,1,2)),TxtPanelShape!$A$2:$C$50,3,0)))), "")</f>
        <v/>
      </c>
      <c r="AW266" s="79" t="str">
        <f>IFERROR(IF(VALUE(MID(AU266,1,1))=1, ", "&amp;VLOOKUP(VALUE(MID(AU266,2,1)), TxtPanelShape!$H$2:$I$50, 2, 0), IF(VALUE(MID(AU266,1,1))&gt;=7, ", "&amp;VLOOKUP(VALUE(MID(AU266,2,1)), TxtPanelShape!$H$2:$I$50, 2, 0),"")), "")</f>
        <v/>
      </c>
      <c r="AX266" s="79" t="str">
        <f>IFERROR(IF(VALUE(MID(AU266,1,1))=1, ", "&amp;VLOOKUP(VALUE(MID(AU266,3,1)), TxtPanelShape!$O$2:$P$50, 2, 0), IF(VALUE(MID(AU266,1,1))&gt;=7, ", "&amp;VLOOKUP(VALUE(MID(AU266,3,1)), TxtPanelShape!$O$2:$P$50, 2, 0),"")),"")</f>
        <v/>
      </c>
      <c r="AY266" s="79" t="str">
        <f>IFERROR("; "&amp;VLOOKUP(VALUE(MID(AU266,4,1)), TxtPanelShape!$V$2:$W$50,2,0),"")</f>
        <v/>
      </c>
      <c r="AZ266" s="79" t="str">
        <f t="shared" si="61"/>
        <v/>
      </c>
      <c r="BA266" s="71"/>
      <c r="BB266" s="79" t="str">
        <f>IFERROR(IF(VALUE(MID(BA266,1,1))=1, VLOOKUP(VALUE(MID(BA266,1,1)), TxtPanelShape!$A$2:$C$50, 3, 0), (IF(VALUE(MID(BA266,1,1))&gt;=7, VLOOKUP(VALUE(MID(BA266,1,1)), TxtPanelShape!$A$2:$C$50, 3, 0),VLOOKUP(VALUE(MID(BA266,1,2)),TxtPanelShape!$A$2:$C$50,3,0)))), "")</f>
        <v/>
      </c>
      <c r="BC266" s="79" t="str">
        <f>IFERROR(IF(VALUE(MID(BA266,1,1))=1, ", "&amp;VLOOKUP(VALUE(MID(BA266,2,1)), TxtPanelShape!$H$2:$I$50, 2, 0), IF(VALUE(MID(BA266,1,1))&gt;=7, ", "&amp;VLOOKUP(VALUE(MID(BA266,2,1)), TxtPanelShape!$H$2:$I$50, 2, 0),"")), "")</f>
        <v/>
      </c>
      <c r="BD266" s="79" t="str">
        <f>IFERROR(IF(VALUE(MID(BA266,1,1))=1, ", "&amp;VLOOKUP(VALUE(MID(BA266,3,1)), TxtPanelShape!$O$2:$P$50, 2, 0), IF(VALUE(MID(BA266,1,1))&gt;=7, ", "&amp;VLOOKUP(VALUE(MID(BA266,3,1)), TxtPanelShape!$O$2:$P$50, 2, 0),"")),"")</f>
        <v/>
      </c>
      <c r="BE266" s="79" t="str">
        <f>IFERROR("; "&amp;VLOOKUP(VALUE(MID(BA266,4,1)), TxtPanelShape!$V$2:$W$50,2,0),"")</f>
        <v/>
      </c>
      <c r="BF266" s="79" t="str">
        <f t="shared" si="62"/>
        <v/>
      </c>
      <c r="BG266" s="71"/>
      <c r="BH266" s="79" t="str">
        <f>IFERROR(VLOOKUP(BG266, TxtPanelDefinition!$A$2:$B$50, 2, 0),"")</f>
        <v/>
      </c>
      <c r="BI266" s="71"/>
      <c r="BJ266" s="79" t="str">
        <f>IFERROR(VLOOKUP(BI266, TxtPanelDefinition!$A$2:$B$50, 2, 0),"")</f>
        <v/>
      </c>
      <c r="BK266" s="71"/>
      <c r="BL266" s="79" t="str">
        <f>IFERROR(VLOOKUP(BK266, InscrTechniques!$A$2:$B$50, 2, 0),"")</f>
        <v/>
      </c>
      <c r="BM266" s="71"/>
      <c r="BN266" s="79" t="str">
        <f>IFERROR(VLOOKUP(BM266, InscrTechniques!$A$2:$B$50, 2, 0),"")</f>
        <v/>
      </c>
      <c r="BO266" s="71"/>
      <c r="BP266" s="79" t="str">
        <f>IFERROR(VLOOKUP(BO266, InscrTechniques!$A$2:$B$50, 2, 0),"")</f>
        <v/>
      </c>
      <c r="BQ266" s="71"/>
      <c r="BR266" s="79" t="str">
        <f>IFERROR(VLOOKUP(BQ266, InscrTechniques!$A$2:$B$50, 2, 0),"")</f>
        <v/>
      </c>
      <c r="BS266" s="71"/>
      <c r="BT266" s="79" t="str">
        <f>IFERROR(VLOOKUP(BS266, InscrTechniques!$A$2:$B$50, 2, 0),"")</f>
        <v/>
      </c>
      <c r="BU266" s="71"/>
      <c r="BV266" s="79" t="str">
        <f>IFERROR(VLOOKUP(BU266, InscrTechniques!$A$2:$B$50, 2, 0),"")</f>
        <v/>
      </c>
      <c r="BW266" s="125"/>
      <c r="BX266" s="79" t="str">
        <f>IFERROR(VLOOKUP(BW266, InscrTechniques!$A$2:$B$50, 2, 0),"")</f>
        <v/>
      </c>
      <c r="BY266" s="125"/>
      <c r="BZ266" s="79" t="str">
        <f>IFERROR(VLOOKUP(BY266, InscrTechniques!$A$2:$B$50, 2, 0),"")</f>
        <v/>
      </c>
      <c r="CA266" s="74"/>
      <c r="CB266" s="114" t="str">
        <f>IFERROR(VLOOKUP(CA266, LetterStyle!$A$2:$B$50, 2, 0),"")</f>
        <v/>
      </c>
      <c r="CC266" s="74"/>
      <c r="CD266" s="114" t="str">
        <f>IFERROR(VLOOKUP(CC266, LetterStyle!$A$2:$B$50, 2, 0),"")</f>
        <v/>
      </c>
      <c r="CE266" s="74"/>
      <c r="CF266" s="114" t="str">
        <f>IFERROR(VLOOKUP(CE266, LetterStyle!$A$2:$B$50, 2, 0),"")</f>
        <v/>
      </c>
      <c r="CG266" s="74"/>
      <c r="CH266" s="79" t="str">
        <f>IFERROR(VLOOKUP(CG266, LetterStyle!$A$2:$B$50, 2, 0),"")</f>
        <v/>
      </c>
      <c r="CI266" s="71"/>
      <c r="CJ266" s="79" t="str">
        <f>IFERROR(VLOOKUP(CI266, DecMotifs!$A$1:$B$306, 2, 0),"")</f>
        <v/>
      </c>
      <c r="CK266" s="71"/>
      <c r="CL266" s="79" t="str">
        <f>IFERROR(VLOOKUP(CK266, DecMotifs!$A$1:$B$306, 2, 0),"")</f>
        <v/>
      </c>
      <c r="CM266" s="71"/>
      <c r="CN266" s="79" t="str">
        <f>IFERROR(VLOOKUP(CM266, DecMotifs!$A$1:$B$306, 2, 0),"")</f>
        <v/>
      </c>
      <c r="CO266" s="71"/>
      <c r="CP266" s="79" t="str">
        <f>IFERROR(VLOOKUP(CO266, MarginalDec!$A$2:$B$253, 2, 0),"")</f>
        <v/>
      </c>
      <c r="CQ266" s="71"/>
      <c r="CR266" s="79" t="str">
        <f>IFERROR(VLOOKUP(CQ266, MarginalDec!$A$2:$B$253, 2, 0),"")</f>
        <v/>
      </c>
      <c r="CS266" s="71"/>
      <c r="CT266" s="79" t="str">
        <f>IFERROR(VLOOKUP(CS266, MarginalDec!$A$2:$B$253, 2, 0),"")</f>
        <v/>
      </c>
      <c r="CU266" s="71"/>
      <c r="CV266" s="79" t="str">
        <f>IF(ISBLANK(CU266),"", IFERROR(VLOOKUP(CU266, Tooling!$A$2:$B$252, 2, 0),""))</f>
        <v/>
      </c>
      <c r="CW266" s="71"/>
      <c r="CX266" s="79" t="str">
        <f>IF(ISBLANK(CW266),"", IFERROR(VLOOKUP(CW266, Tooling!$A$2:$B$252, 2, 0),""))</f>
        <v/>
      </c>
      <c r="CY266" s="71"/>
      <c r="CZ266" s="79" t="str">
        <f>IF(ISBLANK(CY266),"", IFERROR(VLOOKUP(CY266, Repairs!$A$2:$B$252, 2, 0),""))</f>
        <v/>
      </c>
      <c r="DA266" s="77"/>
      <c r="DB266" s="71"/>
      <c r="DC266" s="79" t="str">
        <f>IFERROR(VLOOKUP(DB266, DatingReason!$A$2:$B$252, 2, 0),"")</f>
        <v/>
      </c>
      <c r="DD266" s="123" t="str">
        <f t="shared" si="63"/>
        <v/>
      </c>
      <c r="DF266" s="119" t="str">
        <f t="array" ref="DF266">IF(AND($B266&lt;&gt;"", $DE266&lt;&gt;"", $DE266&lt;&gt;"No"),MAX(IF($B266=PEOPLE!$B$4:$B$1000, PEOPLE!$Q$4:$Q$1000,""))+100,"")</f>
        <v/>
      </c>
      <c r="DG266" s="68"/>
      <c r="DH266" s="76">
        <f>COUNTIF(PEOPLE!B:B, MEMORIALS!B266)</f>
        <v>0</v>
      </c>
      <c r="DI266" s="82"/>
      <c r="DJ266" s="82"/>
      <c r="DK266" s="82"/>
      <c r="DL266" s="68"/>
      <c r="DM266" s="68"/>
      <c r="DN266" s="68"/>
      <c r="DO266" s="68"/>
      <c r="DP266" s="68"/>
    </row>
    <row r="267" spans="1:120" ht="15" customHeight="1" x14ac:dyDescent="0.25">
      <c r="A267" s="68"/>
      <c r="B267" s="69"/>
      <c r="C267" s="68"/>
      <c r="D267" s="68"/>
      <c r="E267" s="70" t="str">
        <f>IF(D267="","",VLOOKUP(D267,Denomination!$A$2:$B$50, 2, 0))</f>
        <v/>
      </c>
      <c r="F267" s="68"/>
      <c r="G267" s="71"/>
      <c r="H267" s="70" t="str">
        <f>IF(G267="","",VLOOKUP(G267,MCondition!$A$2:$B$50, 2, 0))</f>
        <v/>
      </c>
      <c r="I267" s="72"/>
      <c r="J267" s="71"/>
      <c r="K267" s="70" t="str">
        <f>IF(J267="","",VLOOKUP(J267,ICondition!$A$2:$B$50, 2, 0))</f>
        <v/>
      </c>
      <c r="L267" s="73"/>
      <c r="M267" s="73"/>
      <c r="N267" s="73"/>
      <c r="O267" s="73"/>
      <c r="P267" s="73"/>
      <c r="Q267" s="73"/>
      <c r="R267" s="78"/>
      <c r="S267" s="79" t="str">
        <f>IFERROR(VLOOKUP(R267,Material!$A$2:$B$59, 2, 0),"")</f>
        <v/>
      </c>
      <c r="T267" s="71"/>
      <c r="U267" s="79" t="str">
        <f>IFERROR(VLOOKUP(T267,Material!$A$2:$B$59, 2, 0),"")</f>
        <v/>
      </c>
      <c r="V267" s="71"/>
      <c r="W267" s="79" t="str">
        <f>IFERROR(VLOOKUP(V267,Material!$A$2:$B$59, 2, 0),"")</f>
        <v/>
      </c>
      <c r="X267" s="71"/>
      <c r="Y267" s="79" t="str">
        <f>IFERROR(VLOOKUP(X267,Material!$A$2:$B$59, 2, 0),"")</f>
        <v/>
      </c>
      <c r="Z267" s="71"/>
      <c r="AA267" s="79" t="str">
        <f>IFERROR(VLOOKUP(Z267,Material!$A$2:$B$59, 2, 0),"")</f>
        <v/>
      </c>
      <c r="AB267" s="74"/>
      <c r="AC267" s="75" t="e">
        <f t="shared" si="52"/>
        <v>#VALUE!</v>
      </c>
      <c r="AD267" s="75" t="e">
        <f t="shared" si="53"/>
        <v>#VALUE!</v>
      </c>
      <c r="AE267" s="75" t="e">
        <f t="shared" si="55"/>
        <v>#VALUE!</v>
      </c>
      <c r="AF267" s="75" t="e">
        <f t="shared" si="54"/>
        <v>#VALUE!</v>
      </c>
      <c r="AG267" s="75" t="e">
        <f t="shared" si="56"/>
        <v>#VALUE!</v>
      </c>
      <c r="AH267" s="75" t="e">
        <f t="shared" si="57"/>
        <v>#VALUE!</v>
      </c>
      <c r="AI267" s="75" t="e">
        <f t="shared" si="58"/>
        <v>#VALUE!</v>
      </c>
      <c r="AJ267" s="80" t="e">
        <f t="shared" si="59"/>
        <v>#VALUE!</v>
      </c>
      <c r="AK267" s="79" t="str">
        <f>(IFERROR(VLOOKUP(AB267,Categories!$A$2:$B$20,2,1),""))</f>
        <v/>
      </c>
      <c r="AL267" s="79" t="str">
        <f ca="1">IFERROR(VLOOKUP((HLOOKUP((VLOOKUP($AB267,Categories!$A$2:$F$20,3,1)), $AB$3:$AJ267, (ROW()-ROW($AB$3)+1), 0)), INDIRECT(VLOOKUP($AB267,Categories!$A$2:$F$20,6,1)),2,0),AK267)</f>
        <v/>
      </c>
      <c r="AM267" s="79" t="str">
        <f ca="1">IFERROR(VLOOKUP((HLOOKUP((VLOOKUP($AB267,Categories!$A$2:$F$20,4,1)),$AB$3:$AJ267,(ROW()-ROW($AB$3)+1),0)),INDIRECT(VLOOKUP($AB267,Categories!$A$2:$H$20,7,1)),2,0),"")</f>
        <v/>
      </c>
      <c r="AN267" s="79" t="str">
        <f ca="1">IFERROR(VLOOKUP((HLOOKUP((VLOOKUP($AB267,Categories!$A$2:$F$20,5,1)), $AB$3:$AJ267, (ROW()-ROW($AB$3)+1), 0)), INDIRECT(VLOOKUP($AB267,Categories!$A$2:$H$20,8,1)),2,0),"")</f>
        <v/>
      </c>
      <c r="AO267" s="79" t="str">
        <f t="shared" ca="1" si="60"/>
        <v/>
      </c>
      <c r="AP267" s="81"/>
      <c r="AQ267" s="70" t="str">
        <f>IFERROR(VLOOKUP(VALUE(MID(AP267,1,1)),AdditionalElements!$A$2:$B$50,2,0),"")</f>
        <v/>
      </c>
      <c r="AR267" s="70" t="str">
        <f>IFERROR(VLOOKUP(VALUE(MID(AP267,2,1)),AdditionalElements!$H$2:$I$50,2,0),"")</f>
        <v/>
      </c>
      <c r="AS267" s="70" t="str">
        <f>IFERROR(VLOOKUP(VALUE(MID(AP267,3,1)),AdditionalElements!$O$2:$P$50,2,0),"")</f>
        <v/>
      </c>
      <c r="AT267" s="70" t="str">
        <f>IFERROR(VLOOKUP(VALUE(MID(AP267,4,1)),AdditionalElements!$V$2:$W$50,2,0),"")</f>
        <v/>
      </c>
      <c r="AU267" s="71"/>
      <c r="AV267" s="79" t="str">
        <f>IFERROR(IF(VALUE(MID(AU267,1,1))=1, VLOOKUP(VALUE(MID(AU267,1,1)), TxtPanelShape!$A$2:$C$50, 3, 0), (IF(VALUE(MID(AU267,1,1))&gt;=7, VLOOKUP(VALUE(MID(AU267,1,1)), TxtPanelShape!$A$2:$C$50, 3, 0),VLOOKUP(VALUE(MID(AU267,1,2)),TxtPanelShape!$A$2:$C$50,3,0)))), "")</f>
        <v/>
      </c>
      <c r="AW267" s="79" t="str">
        <f>IFERROR(IF(VALUE(MID(AU267,1,1))=1, ", "&amp;VLOOKUP(VALUE(MID(AU267,2,1)), TxtPanelShape!$H$2:$I$50, 2, 0), IF(VALUE(MID(AU267,1,1))&gt;=7, ", "&amp;VLOOKUP(VALUE(MID(AU267,2,1)), TxtPanelShape!$H$2:$I$50, 2, 0),"")), "")</f>
        <v/>
      </c>
      <c r="AX267" s="79" t="str">
        <f>IFERROR(IF(VALUE(MID(AU267,1,1))=1, ", "&amp;VLOOKUP(VALUE(MID(AU267,3,1)), TxtPanelShape!$O$2:$P$50, 2, 0), IF(VALUE(MID(AU267,1,1))&gt;=7, ", "&amp;VLOOKUP(VALUE(MID(AU267,3,1)), TxtPanelShape!$O$2:$P$50, 2, 0),"")),"")</f>
        <v/>
      </c>
      <c r="AY267" s="79" t="str">
        <f>IFERROR("; "&amp;VLOOKUP(VALUE(MID(AU267,4,1)), TxtPanelShape!$V$2:$W$50,2,0),"")</f>
        <v/>
      </c>
      <c r="AZ267" s="79" t="str">
        <f t="shared" si="61"/>
        <v/>
      </c>
      <c r="BA267" s="71"/>
      <c r="BB267" s="79" t="str">
        <f>IFERROR(IF(VALUE(MID(BA267,1,1))=1, VLOOKUP(VALUE(MID(BA267,1,1)), TxtPanelShape!$A$2:$C$50, 3, 0), (IF(VALUE(MID(BA267,1,1))&gt;=7, VLOOKUP(VALUE(MID(BA267,1,1)), TxtPanelShape!$A$2:$C$50, 3, 0),VLOOKUP(VALUE(MID(BA267,1,2)),TxtPanelShape!$A$2:$C$50,3,0)))), "")</f>
        <v/>
      </c>
      <c r="BC267" s="79" t="str">
        <f>IFERROR(IF(VALUE(MID(BA267,1,1))=1, ", "&amp;VLOOKUP(VALUE(MID(BA267,2,1)), TxtPanelShape!$H$2:$I$50, 2, 0), IF(VALUE(MID(BA267,1,1))&gt;=7, ", "&amp;VLOOKUP(VALUE(MID(BA267,2,1)), TxtPanelShape!$H$2:$I$50, 2, 0),"")), "")</f>
        <v/>
      </c>
      <c r="BD267" s="79" t="str">
        <f>IFERROR(IF(VALUE(MID(BA267,1,1))=1, ", "&amp;VLOOKUP(VALUE(MID(BA267,3,1)), TxtPanelShape!$O$2:$P$50, 2, 0), IF(VALUE(MID(BA267,1,1))&gt;=7, ", "&amp;VLOOKUP(VALUE(MID(BA267,3,1)), TxtPanelShape!$O$2:$P$50, 2, 0),"")),"")</f>
        <v/>
      </c>
      <c r="BE267" s="79" t="str">
        <f>IFERROR("; "&amp;VLOOKUP(VALUE(MID(BA267,4,1)), TxtPanelShape!$V$2:$W$50,2,0),"")</f>
        <v/>
      </c>
      <c r="BF267" s="79" t="str">
        <f t="shared" si="62"/>
        <v/>
      </c>
      <c r="BG267" s="71"/>
      <c r="BH267" s="79" t="str">
        <f>IFERROR(VLOOKUP(BG267, TxtPanelDefinition!$A$2:$B$50, 2, 0),"")</f>
        <v/>
      </c>
      <c r="BI267" s="71"/>
      <c r="BJ267" s="79" t="str">
        <f>IFERROR(VLOOKUP(BI267, TxtPanelDefinition!$A$2:$B$50, 2, 0),"")</f>
        <v/>
      </c>
      <c r="BK267" s="71"/>
      <c r="BL267" s="79" t="str">
        <f>IFERROR(VLOOKUP(BK267, InscrTechniques!$A$2:$B$50, 2, 0),"")</f>
        <v/>
      </c>
      <c r="BM267" s="71"/>
      <c r="BN267" s="79" t="str">
        <f>IFERROR(VLOOKUP(BM267, InscrTechniques!$A$2:$B$50, 2, 0),"")</f>
        <v/>
      </c>
      <c r="BO267" s="71"/>
      <c r="BP267" s="79" t="str">
        <f>IFERROR(VLOOKUP(BO267, InscrTechniques!$A$2:$B$50, 2, 0),"")</f>
        <v/>
      </c>
      <c r="BQ267" s="71"/>
      <c r="BR267" s="79" t="str">
        <f>IFERROR(VLOOKUP(BQ267, InscrTechniques!$A$2:$B$50, 2, 0),"")</f>
        <v/>
      </c>
      <c r="BS267" s="71"/>
      <c r="BT267" s="79" t="str">
        <f>IFERROR(VLOOKUP(BS267, InscrTechniques!$A$2:$B$50, 2, 0),"")</f>
        <v/>
      </c>
      <c r="BU267" s="71"/>
      <c r="BV267" s="79" t="str">
        <f>IFERROR(VLOOKUP(BU267, InscrTechniques!$A$2:$B$50, 2, 0),"")</f>
        <v/>
      </c>
      <c r="BW267" s="125"/>
      <c r="BX267" s="79" t="str">
        <f>IFERROR(VLOOKUP(BW267, InscrTechniques!$A$2:$B$50, 2, 0),"")</f>
        <v/>
      </c>
      <c r="BY267" s="125"/>
      <c r="BZ267" s="79" t="str">
        <f>IFERROR(VLOOKUP(BY267, InscrTechniques!$A$2:$B$50, 2, 0),"")</f>
        <v/>
      </c>
      <c r="CA267" s="74"/>
      <c r="CB267" s="114" t="str">
        <f>IFERROR(VLOOKUP(CA267, LetterStyle!$A$2:$B$50, 2, 0),"")</f>
        <v/>
      </c>
      <c r="CC267" s="74"/>
      <c r="CD267" s="114" t="str">
        <f>IFERROR(VLOOKUP(CC267, LetterStyle!$A$2:$B$50, 2, 0),"")</f>
        <v/>
      </c>
      <c r="CE267" s="74"/>
      <c r="CF267" s="114" t="str">
        <f>IFERROR(VLOOKUP(CE267, LetterStyle!$A$2:$B$50, 2, 0),"")</f>
        <v/>
      </c>
      <c r="CG267" s="74"/>
      <c r="CH267" s="79" t="str">
        <f>IFERROR(VLOOKUP(CG267, LetterStyle!$A$2:$B$50, 2, 0),"")</f>
        <v/>
      </c>
      <c r="CI267" s="71"/>
      <c r="CJ267" s="79" t="str">
        <f>IFERROR(VLOOKUP(CI267, DecMotifs!$A$1:$B$306, 2, 0),"")</f>
        <v/>
      </c>
      <c r="CK267" s="71"/>
      <c r="CL267" s="79" t="str">
        <f>IFERROR(VLOOKUP(CK267, DecMotifs!$A$1:$B$306, 2, 0),"")</f>
        <v/>
      </c>
      <c r="CM267" s="71"/>
      <c r="CN267" s="79" t="str">
        <f>IFERROR(VLOOKUP(CM267, DecMotifs!$A$1:$B$306, 2, 0),"")</f>
        <v/>
      </c>
      <c r="CO267" s="71"/>
      <c r="CP267" s="79" t="str">
        <f>IFERROR(VLOOKUP(CO267, MarginalDec!$A$2:$B$253, 2, 0),"")</f>
        <v/>
      </c>
      <c r="CQ267" s="71"/>
      <c r="CR267" s="79" t="str">
        <f>IFERROR(VLOOKUP(CQ267, MarginalDec!$A$2:$B$253, 2, 0),"")</f>
        <v/>
      </c>
      <c r="CS267" s="71"/>
      <c r="CT267" s="79" t="str">
        <f>IFERROR(VLOOKUP(CS267, MarginalDec!$A$2:$B$253, 2, 0),"")</f>
        <v/>
      </c>
      <c r="CU267" s="71"/>
      <c r="CV267" s="79" t="str">
        <f>IF(ISBLANK(CU267),"", IFERROR(VLOOKUP(CU267, Tooling!$A$2:$B$252, 2, 0),""))</f>
        <v/>
      </c>
      <c r="CW267" s="71"/>
      <c r="CX267" s="79" t="str">
        <f>IF(ISBLANK(CW267),"", IFERROR(VLOOKUP(CW267, Tooling!$A$2:$B$252, 2, 0),""))</f>
        <v/>
      </c>
      <c r="CY267" s="71"/>
      <c r="CZ267" s="79" t="str">
        <f>IF(ISBLANK(CY267),"", IFERROR(VLOOKUP(CY267, Repairs!$A$2:$B$252, 2, 0),""))</f>
        <v/>
      </c>
      <c r="DA267" s="77"/>
      <c r="DB267" s="71"/>
      <c r="DC267" s="79" t="str">
        <f>IFERROR(VLOOKUP(DB267, DatingReason!$A$2:$B$252, 2, 0),"")</f>
        <v/>
      </c>
      <c r="DD267" s="123" t="str">
        <f t="shared" si="63"/>
        <v/>
      </c>
      <c r="DF267" s="119" t="str">
        <f t="array" ref="DF267">IF(AND($B267&lt;&gt;"", $DE267&lt;&gt;"", $DE267&lt;&gt;"No"),MAX(IF($B267=PEOPLE!$B$4:$B$1000, PEOPLE!$Q$4:$Q$1000,""))+100,"")</f>
        <v/>
      </c>
      <c r="DG267" s="68"/>
      <c r="DH267" s="76">
        <f>COUNTIF(PEOPLE!B:B, MEMORIALS!B267)</f>
        <v>0</v>
      </c>
      <c r="DI267" s="82"/>
      <c r="DJ267" s="82"/>
      <c r="DK267" s="82"/>
      <c r="DL267" s="68"/>
      <c r="DM267" s="68"/>
      <c r="DN267" s="68"/>
      <c r="DO267" s="68"/>
      <c r="DP267" s="68"/>
    </row>
    <row r="268" spans="1:120" ht="15" customHeight="1" x14ac:dyDescent="0.25">
      <c r="A268" s="68"/>
      <c r="B268" s="69"/>
      <c r="C268" s="68"/>
      <c r="D268" s="68"/>
      <c r="E268" s="70" t="str">
        <f>IF(D268="","",VLOOKUP(D268,Denomination!$A$2:$B$50, 2, 0))</f>
        <v/>
      </c>
      <c r="F268" s="68"/>
      <c r="G268" s="71"/>
      <c r="H268" s="70" t="str">
        <f>IF(G268="","",VLOOKUP(G268,MCondition!$A$2:$B$50, 2, 0))</f>
        <v/>
      </c>
      <c r="I268" s="72"/>
      <c r="J268" s="71"/>
      <c r="K268" s="70" t="str">
        <f>IF(J268="","",VLOOKUP(J268,ICondition!$A$2:$B$50, 2, 0))</f>
        <v/>
      </c>
      <c r="L268" s="73"/>
      <c r="M268" s="73"/>
      <c r="N268" s="73"/>
      <c r="O268" s="73"/>
      <c r="P268" s="73"/>
      <c r="Q268" s="73"/>
      <c r="R268" s="78"/>
      <c r="S268" s="79" t="str">
        <f>IFERROR(VLOOKUP(R268,Material!$A$2:$B$59, 2, 0),"")</f>
        <v/>
      </c>
      <c r="T268" s="71"/>
      <c r="U268" s="79" t="str">
        <f>IFERROR(VLOOKUP(T268,Material!$A$2:$B$59, 2, 0),"")</f>
        <v/>
      </c>
      <c r="V268" s="71"/>
      <c r="W268" s="79" t="str">
        <f>IFERROR(VLOOKUP(V268,Material!$A$2:$B$59, 2, 0),"")</f>
        <v/>
      </c>
      <c r="X268" s="71"/>
      <c r="Y268" s="79" t="str">
        <f>IFERROR(VLOOKUP(X268,Material!$A$2:$B$59, 2, 0),"")</f>
        <v/>
      </c>
      <c r="Z268" s="71"/>
      <c r="AA268" s="79" t="str">
        <f>IFERROR(VLOOKUP(Z268,Material!$A$2:$B$59, 2, 0),"")</f>
        <v/>
      </c>
      <c r="AB268" s="74"/>
      <c r="AC268" s="75" t="e">
        <f t="shared" si="52"/>
        <v>#VALUE!</v>
      </c>
      <c r="AD268" s="75" t="e">
        <f t="shared" si="53"/>
        <v>#VALUE!</v>
      </c>
      <c r="AE268" s="75" t="e">
        <f t="shared" si="55"/>
        <v>#VALUE!</v>
      </c>
      <c r="AF268" s="75" t="e">
        <f t="shared" si="54"/>
        <v>#VALUE!</v>
      </c>
      <c r="AG268" s="75" t="e">
        <f t="shared" si="56"/>
        <v>#VALUE!</v>
      </c>
      <c r="AH268" s="75" t="e">
        <f t="shared" si="57"/>
        <v>#VALUE!</v>
      </c>
      <c r="AI268" s="75" t="e">
        <f t="shared" si="58"/>
        <v>#VALUE!</v>
      </c>
      <c r="AJ268" s="80" t="e">
        <f t="shared" si="59"/>
        <v>#VALUE!</v>
      </c>
      <c r="AK268" s="79" t="str">
        <f>(IFERROR(VLOOKUP(AB268,Categories!$A$2:$B$20,2,1),""))</f>
        <v/>
      </c>
      <c r="AL268" s="79" t="str">
        <f ca="1">IFERROR(VLOOKUP((HLOOKUP((VLOOKUP($AB268,Categories!$A$2:$F$20,3,1)), $AB$3:$AJ268, (ROW()-ROW($AB$3)+1), 0)), INDIRECT(VLOOKUP($AB268,Categories!$A$2:$F$20,6,1)),2,0),AK268)</f>
        <v/>
      </c>
      <c r="AM268" s="79" t="str">
        <f ca="1">IFERROR(VLOOKUP((HLOOKUP((VLOOKUP($AB268,Categories!$A$2:$F$20,4,1)),$AB$3:$AJ268,(ROW()-ROW($AB$3)+1),0)),INDIRECT(VLOOKUP($AB268,Categories!$A$2:$H$20,7,1)),2,0),"")</f>
        <v/>
      </c>
      <c r="AN268" s="79" t="str">
        <f ca="1">IFERROR(VLOOKUP((HLOOKUP((VLOOKUP($AB268,Categories!$A$2:$F$20,5,1)), $AB$3:$AJ268, (ROW()-ROW($AB$3)+1), 0)), INDIRECT(VLOOKUP($AB268,Categories!$A$2:$H$20,8,1)),2,0),"")</f>
        <v/>
      </c>
      <c r="AO268" s="79" t="str">
        <f t="shared" ca="1" si="60"/>
        <v/>
      </c>
      <c r="AP268" s="81"/>
      <c r="AQ268" s="70" t="str">
        <f>IFERROR(VLOOKUP(VALUE(MID(AP268,1,1)),AdditionalElements!$A$2:$B$50,2,0),"")</f>
        <v/>
      </c>
      <c r="AR268" s="70" t="str">
        <f>IFERROR(VLOOKUP(VALUE(MID(AP268,2,1)),AdditionalElements!$H$2:$I$50,2,0),"")</f>
        <v/>
      </c>
      <c r="AS268" s="70" t="str">
        <f>IFERROR(VLOOKUP(VALUE(MID(AP268,3,1)),AdditionalElements!$O$2:$P$50,2,0),"")</f>
        <v/>
      </c>
      <c r="AT268" s="70" t="str">
        <f>IFERROR(VLOOKUP(VALUE(MID(AP268,4,1)),AdditionalElements!$V$2:$W$50,2,0),"")</f>
        <v/>
      </c>
      <c r="AU268" s="71"/>
      <c r="AV268" s="79" t="str">
        <f>IFERROR(IF(VALUE(MID(AU268,1,1))=1, VLOOKUP(VALUE(MID(AU268,1,1)), TxtPanelShape!$A$2:$C$50, 3, 0), (IF(VALUE(MID(AU268,1,1))&gt;=7, VLOOKUP(VALUE(MID(AU268,1,1)), TxtPanelShape!$A$2:$C$50, 3, 0),VLOOKUP(VALUE(MID(AU268,1,2)),TxtPanelShape!$A$2:$C$50,3,0)))), "")</f>
        <v/>
      </c>
      <c r="AW268" s="79" t="str">
        <f>IFERROR(IF(VALUE(MID(AU268,1,1))=1, ", "&amp;VLOOKUP(VALUE(MID(AU268,2,1)), TxtPanelShape!$H$2:$I$50, 2, 0), IF(VALUE(MID(AU268,1,1))&gt;=7, ", "&amp;VLOOKUP(VALUE(MID(AU268,2,1)), TxtPanelShape!$H$2:$I$50, 2, 0),"")), "")</f>
        <v/>
      </c>
      <c r="AX268" s="79" t="str">
        <f>IFERROR(IF(VALUE(MID(AU268,1,1))=1, ", "&amp;VLOOKUP(VALUE(MID(AU268,3,1)), TxtPanelShape!$O$2:$P$50, 2, 0), IF(VALUE(MID(AU268,1,1))&gt;=7, ", "&amp;VLOOKUP(VALUE(MID(AU268,3,1)), TxtPanelShape!$O$2:$P$50, 2, 0),"")),"")</f>
        <v/>
      </c>
      <c r="AY268" s="79" t="str">
        <f>IFERROR("; "&amp;VLOOKUP(VALUE(MID(AU268,4,1)), TxtPanelShape!$V$2:$W$50,2,0),"")</f>
        <v/>
      </c>
      <c r="AZ268" s="79" t="str">
        <f t="shared" si="61"/>
        <v/>
      </c>
      <c r="BA268" s="71"/>
      <c r="BB268" s="79" t="str">
        <f>IFERROR(IF(VALUE(MID(BA268,1,1))=1, VLOOKUP(VALUE(MID(BA268,1,1)), TxtPanelShape!$A$2:$C$50, 3, 0), (IF(VALUE(MID(BA268,1,1))&gt;=7, VLOOKUP(VALUE(MID(BA268,1,1)), TxtPanelShape!$A$2:$C$50, 3, 0),VLOOKUP(VALUE(MID(BA268,1,2)),TxtPanelShape!$A$2:$C$50,3,0)))), "")</f>
        <v/>
      </c>
      <c r="BC268" s="79" t="str">
        <f>IFERROR(IF(VALUE(MID(BA268,1,1))=1, ", "&amp;VLOOKUP(VALUE(MID(BA268,2,1)), TxtPanelShape!$H$2:$I$50, 2, 0), IF(VALUE(MID(BA268,1,1))&gt;=7, ", "&amp;VLOOKUP(VALUE(MID(BA268,2,1)), TxtPanelShape!$H$2:$I$50, 2, 0),"")), "")</f>
        <v/>
      </c>
      <c r="BD268" s="79" t="str">
        <f>IFERROR(IF(VALUE(MID(BA268,1,1))=1, ", "&amp;VLOOKUP(VALUE(MID(BA268,3,1)), TxtPanelShape!$O$2:$P$50, 2, 0), IF(VALUE(MID(BA268,1,1))&gt;=7, ", "&amp;VLOOKUP(VALUE(MID(BA268,3,1)), TxtPanelShape!$O$2:$P$50, 2, 0),"")),"")</f>
        <v/>
      </c>
      <c r="BE268" s="79" t="str">
        <f>IFERROR("; "&amp;VLOOKUP(VALUE(MID(BA268,4,1)), TxtPanelShape!$V$2:$W$50,2,0),"")</f>
        <v/>
      </c>
      <c r="BF268" s="79" t="str">
        <f t="shared" si="62"/>
        <v/>
      </c>
      <c r="BG268" s="71"/>
      <c r="BH268" s="79" t="str">
        <f>IFERROR(VLOOKUP(BG268, TxtPanelDefinition!$A$2:$B$50, 2, 0),"")</f>
        <v/>
      </c>
      <c r="BI268" s="71"/>
      <c r="BJ268" s="79" t="str">
        <f>IFERROR(VLOOKUP(BI268, TxtPanelDefinition!$A$2:$B$50, 2, 0),"")</f>
        <v/>
      </c>
      <c r="BK268" s="71"/>
      <c r="BL268" s="79" t="str">
        <f>IFERROR(VLOOKUP(BK268, InscrTechniques!$A$2:$B$50, 2, 0),"")</f>
        <v/>
      </c>
      <c r="BM268" s="71"/>
      <c r="BN268" s="79" t="str">
        <f>IFERROR(VLOOKUP(BM268, InscrTechniques!$A$2:$B$50, 2, 0),"")</f>
        <v/>
      </c>
      <c r="BO268" s="71"/>
      <c r="BP268" s="79" t="str">
        <f>IFERROR(VLOOKUP(BO268, InscrTechniques!$A$2:$B$50, 2, 0),"")</f>
        <v/>
      </c>
      <c r="BQ268" s="71"/>
      <c r="BR268" s="79" t="str">
        <f>IFERROR(VLOOKUP(BQ268, InscrTechniques!$A$2:$B$50, 2, 0),"")</f>
        <v/>
      </c>
      <c r="BS268" s="71"/>
      <c r="BT268" s="79" t="str">
        <f>IFERROR(VLOOKUP(BS268, InscrTechniques!$A$2:$B$50, 2, 0),"")</f>
        <v/>
      </c>
      <c r="BU268" s="71"/>
      <c r="BV268" s="79" t="str">
        <f>IFERROR(VLOOKUP(BU268, InscrTechniques!$A$2:$B$50, 2, 0),"")</f>
        <v/>
      </c>
      <c r="BW268" s="125"/>
      <c r="BX268" s="79" t="str">
        <f>IFERROR(VLOOKUP(BW268, InscrTechniques!$A$2:$B$50, 2, 0),"")</f>
        <v/>
      </c>
      <c r="BY268" s="125"/>
      <c r="BZ268" s="79" t="str">
        <f>IFERROR(VLOOKUP(BY268, InscrTechniques!$A$2:$B$50, 2, 0),"")</f>
        <v/>
      </c>
      <c r="CA268" s="74"/>
      <c r="CB268" s="114" t="str">
        <f>IFERROR(VLOOKUP(CA268, LetterStyle!$A$2:$B$50, 2, 0),"")</f>
        <v/>
      </c>
      <c r="CC268" s="74"/>
      <c r="CD268" s="114" t="str">
        <f>IFERROR(VLOOKUP(CC268, LetterStyle!$A$2:$B$50, 2, 0),"")</f>
        <v/>
      </c>
      <c r="CE268" s="74"/>
      <c r="CF268" s="114" t="str">
        <f>IFERROR(VLOOKUP(CE268, LetterStyle!$A$2:$B$50, 2, 0),"")</f>
        <v/>
      </c>
      <c r="CG268" s="74"/>
      <c r="CH268" s="79" t="str">
        <f>IFERROR(VLOOKUP(CG268, LetterStyle!$A$2:$B$50, 2, 0),"")</f>
        <v/>
      </c>
      <c r="CI268" s="71"/>
      <c r="CJ268" s="79" t="str">
        <f>IFERROR(VLOOKUP(CI268, DecMotifs!$A$1:$B$306, 2, 0),"")</f>
        <v/>
      </c>
      <c r="CK268" s="71"/>
      <c r="CL268" s="79" t="str">
        <f>IFERROR(VLOOKUP(CK268, DecMotifs!$A$1:$B$306, 2, 0),"")</f>
        <v/>
      </c>
      <c r="CM268" s="71"/>
      <c r="CN268" s="79" t="str">
        <f>IFERROR(VLOOKUP(CM268, DecMotifs!$A$1:$B$306, 2, 0),"")</f>
        <v/>
      </c>
      <c r="CO268" s="71"/>
      <c r="CP268" s="79" t="str">
        <f>IFERROR(VLOOKUP(CO268, MarginalDec!$A$2:$B$253, 2, 0),"")</f>
        <v/>
      </c>
      <c r="CQ268" s="71"/>
      <c r="CR268" s="79" t="str">
        <f>IFERROR(VLOOKUP(CQ268, MarginalDec!$A$2:$B$253, 2, 0),"")</f>
        <v/>
      </c>
      <c r="CS268" s="71"/>
      <c r="CT268" s="79" t="str">
        <f>IFERROR(VLOOKUP(CS268, MarginalDec!$A$2:$B$253, 2, 0),"")</f>
        <v/>
      </c>
      <c r="CU268" s="71"/>
      <c r="CV268" s="79" t="str">
        <f>IF(ISBLANK(CU268),"", IFERROR(VLOOKUP(CU268, Tooling!$A$2:$B$252, 2, 0),""))</f>
        <v/>
      </c>
      <c r="CW268" s="71"/>
      <c r="CX268" s="79" t="str">
        <f>IF(ISBLANK(CW268),"", IFERROR(VLOOKUP(CW268, Tooling!$A$2:$B$252, 2, 0),""))</f>
        <v/>
      </c>
      <c r="CY268" s="71"/>
      <c r="CZ268" s="79" t="str">
        <f>IF(ISBLANK(CY268),"", IFERROR(VLOOKUP(CY268, Repairs!$A$2:$B$252, 2, 0),""))</f>
        <v/>
      </c>
      <c r="DA268" s="77"/>
      <c r="DB268" s="71"/>
      <c r="DC268" s="79" t="str">
        <f>IFERROR(VLOOKUP(DB268, DatingReason!$A$2:$B$252, 2, 0),"")</f>
        <v/>
      </c>
      <c r="DD268" s="123" t="str">
        <f t="shared" si="63"/>
        <v/>
      </c>
      <c r="DF268" s="119" t="str">
        <f t="array" ref="DF268">IF(AND($B268&lt;&gt;"", $DE268&lt;&gt;"", $DE268&lt;&gt;"No"),MAX(IF($B268=PEOPLE!$B$4:$B$1000, PEOPLE!$Q$4:$Q$1000,""))+100,"")</f>
        <v/>
      </c>
      <c r="DG268" s="68"/>
      <c r="DH268" s="76">
        <f>COUNTIF(PEOPLE!B:B, MEMORIALS!B268)</f>
        <v>0</v>
      </c>
      <c r="DI268" s="82"/>
      <c r="DJ268" s="82"/>
      <c r="DK268" s="82"/>
      <c r="DL268" s="68"/>
      <c r="DM268" s="68"/>
      <c r="DN268" s="68"/>
      <c r="DO268" s="68"/>
      <c r="DP268" s="68"/>
    </row>
    <row r="269" spans="1:120" ht="15" customHeight="1" x14ac:dyDescent="0.25">
      <c r="A269" s="68"/>
      <c r="B269" s="69"/>
      <c r="C269" s="68"/>
      <c r="D269" s="68"/>
      <c r="E269" s="70" t="str">
        <f>IF(D269="","",VLOOKUP(D269,Denomination!$A$2:$B$50, 2, 0))</f>
        <v/>
      </c>
      <c r="F269" s="68"/>
      <c r="G269" s="71"/>
      <c r="H269" s="70" t="str">
        <f>IF(G269="","",VLOOKUP(G269,MCondition!$A$2:$B$50, 2, 0))</f>
        <v/>
      </c>
      <c r="I269" s="72"/>
      <c r="J269" s="71"/>
      <c r="K269" s="70" t="str">
        <f>IF(J269="","",VLOOKUP(J269,ICondition!$A$2:$B$50, 2, 0))</f>
        <v/>
      </c>
      <c r="L269" s="73"/>
      <c r="M269" s="73"/>
      <c r="N269" s="73"/>
      <c r="O269" s="73"/>
      <c r="P269" s="73"/>
      <c r="Q269" s="73"/>
      <c r="R269" s="78"/>
      <c r="S269" s="79" t="str">
        <f>IFERROR(VLOOKUP(R269,Material!$A$2:$B$59, 2, 0),"")</f>
        <v/>
      </c>
      <c r="T269" s="71"/>
      <c r="U269" s="79" t="str">
        <f>IFERROR(VLOOKUP(T269,Material!$A$2:$B$59, 2, 0),"")</f>
        <v/>
      </c>
      <c r="V269" s="71"/>
      <c r="W269" s="79" t="str">
        <f>IFERROR(VLOOKUP(V269,Material!$A$2:$B$59, 2, 0),"")</f>
        <v/>
      </c>
      <c r="X269" s="71"/>
      <c r="Y269" s="79" t="str">
        <f>IFERROR(VLOOKUP(X269,Material!$A$2:$B$59, 2, 0),"")</f>
        <v/>
      </c>
      <c r="Z269" s="71"/>
      <c r="AA269" s="79" t="str">
        <f>IFERROR(VLOOKUP(Z269,Material!$A$2:$B$59, 2, 0),"")</f>
        <v/>
      </c>
      <c r="AB269" s="74"/>
      <c r="AC269" s="75" t="e">
        <f t="shared" si="52"/>
        <v>#VALUE!</v>
      </c>
      <c r="AD269" s="75" t="e">
        <f t="shared" si="53"/>
        <v>#VALUE!</v>
      </c>
      <c r="AE269" s="75" t="e">
        <f t="shared" si="55"/>
        <v>#VALUE!</v>
      </c>
      <c r="AF269" s="75" t="e">
        <f t="shared" si="54"/>
        <v>#VALUE!</v>
      </c>
      <c r="AG269" s="75" t="e">
        <f t="shared" si="56"/>
        <v>#VALUE!</v>
      </c>
      <c r="AH269" s="75" t="e">
        <f t="shared" si="57"/>
        <v>#VALUE!</v>
      </c>
      <c r="AI269" s="75" t="e">
        <f t="shared" si="58"/>
        <v>#VALUE!</v>
      </c>
      <c r="AJ269" s="80" t="e">
        <f t="shared" si="59"/>
        <v>#VALUE!</v>
      </c>
      <c r="AK269" s="79" t="str">
        <f>(IFERROR(VLOOKUP(AB269,Categories!$A$2:$B$20,2,1),""))</f>
        <v/>
      </c>
      <c r="AL269" s="79" t="str">
        <f ca="1">IFERROR(VLOOKUP((HLOOKUP((VLOOKUP($AB269,Categories!$A$2:$F$20,3,1)), $AB$3:$AJ269, (ROW()-ROW($AB$3)+1), 0)), INDIRECT(VLOOKUP($AB269,Categories!$A$2:$F$20,6,1)),2,0),AK269)</f>
        <v/>
      </c>
      <c r="AM269" s="79" t="str">
        <f ca="1">IFERROR(VLOOKUP((HLOOKUP((VLOOKUP($AB269,Categories!$A$2:$F$20,4,1)),$AB$3:$AJ269,(ROW()-ROW($AB$3)+1),0)),INDIRECT(VLOOKUP($AB269,Categories!$A$2:$H$20,7,1)),2,0),"")</f>
        <v/>
      </c>
      <c r="AN269" s="79" t="str">
        <f ca="1">IFERROR(VLOOKUP((HLOOKUP((VLOOKUP($AB269,Categories!$A$2:$F$20,5,1)), $AB$3:$AJ269, (ROW()-ROW($AB$3)+1), 0)), INDIRECT(VLOOKUP($AB269,Categories!$A$2:$H$20,8,1)),2,0),"")</f>
        <v/>
      </c>
      <c r="AO269" s="79" t="str">
        <f t="shared" ca="1" si="60"/>
        <v/>
      </c>
      <c r="AP269" s="81"/>
      <c r="AQ269" s="70" t="str">
        <f>IFERROR(VLOOKUP(VALUE(MID(AP269,1,1)),AdditionalElements!$A$2:$B$50,2,0),"")</f>
        <v/>
      </c>
      <c r="AR269" s="70" t="str">
        <f>IFERROR(VLOOKUP(VALUE(MID(AP269,2,1)),AdditionalElements!$H$2:$I$50,2,0),"")</f>
        <v/>
      </c>
      <c r="AS269" s="70" t="str">
        <f>IFERROR(VLOOKUP(VALUE(MID(AP269,3,1)),AdditionalElements!$O$2:$P$50,2,0),"")</f>
        <v/>
      </c>
      <c r="AT269" s="70" t="str">
        <f>IFERROR(VLOOKUP(VALUE(MID(AP269,4,1)),AdditionalElements!$V$2:$W$50,2,0),"")</f>
        <v/>
      </c>
      <c r="AU269" s="71"/>
      <c r="AV269" s="79" t="str">
        <f>IFERROR(IF(VALUE(MID(AU269,1,1))=1, VLOOKUP(VALUE(MID(AU269,1,1)), TxtPanelShape!$A$2:$C$50, 3, 0), (IF(VALUE(MID(AU269,1,1))&gt;=7, VLOOKUP(VALUE(MID(AU269,1,1)), TxtPanelShape!$A$2:$C$50, 3, 0),VLOOKUP(VALUE(MID(AU269,1,2)),TxtPanelShape!$A$2:$C$50,3,0)))), "")</f>
        <v/>
      </c>
      <c r="AW269" s="79" t="str">
        <f>IFERROR(IF(VALUE(MID(AU269,1,1))=1, ", "&amp;VLOOKUP(VALUE(MID(AU269,2,1)), TxtPanelShape!$H$2:$I$50, 2, 0), IF(VALUE(MID(AU269,1,1))&gt;=7, ", "&amp;VLOOKUP(VALUE(MID(AU269,2,1)), TxtPanelShape!$H$2:$I$50, 2, 0),"")), "")</f>
        <v/>
      </c>
      <c r="AX269" s="79" t="str">
        <f>IFERROR(IF(VALUE(MID(AU269,1,1))=1, ", "&amp;VLOOKUP(VALUE(MID(AU269,3,1)), TxtPanelShape!$O$2:$P$50, 2, 0), IF(VALUE(MID(AU269,1,1))&gt;=7, ", "&amp;VLOOKUP(VALUE(MID(AU269,3,1)), TxtPanelShape!$O$2:$P$50, 2, 0),"")),"")</f>
        <v/>
      </c>
      <c r="AY269" s="79" t="str">
        <f>IFERROR("; "&amp;VLOOKUP(VALUE(MID(AU269,4,1)), TxtPanelShape!$V$2:$W$50,2,0),"")</f>
        <v/>
      </c>
      <c r="AZ269" s="79" t="str">
        <f t="shared" si="61"/>
        <v/>
      </c>
      <c r="BA269" s="71"/>
      <c r="BB269" s="79" t="str">
        <f>IFERROR(IF(VALUE(MID(BA269,1,1))=1, VLOOKUP(VALUE(MID(BA269,1,1)), TxtPanelShape!$A$2:$C$50, 3, 0), (IF(VALUE(MID(BA269,1,1))&gt;=7, VLOOKUP(VALUE(MID(BA269,1,1)), TxtPanelShape!$A$2:$C$50, 3, 0),VLOOKUP(VALUE(MID(BA269,1,2)),TxtPanelShape!$A$2:$C$50,3,0)))), "")</f>
        <v/>
      </c>
      <c r="BC269" s="79" t="str">
        <f>IFERROR(IF(VALUE(MID(BA269,1,1))=1, ", "&amp;VLOOKUP(VALUE(MID(BA269,2,1)), TxtPanelShape!$H$2:$I$50, 2, 0), IF(VALUE(MID(BA269,1,1))&gt;=7, ", "&amp;VLOOKUP(VALUE(MID(BA269,2,1)), TxtPanelShape!$H$2:$I$50, 2, 0),"")), "")</f>
        <v/>
      </c>
      <c r="BD269" s="79" t="str">
        <f>IFERROR(IF(VALUE(MID(BA269,1,1))=1, ", "&amp;VLOOKUP(VALUE(MID(BA269,3,1)), TxtPanelShape!$O$2:$P$50, 2, 0), IF(VALUE(MID(BA269,1,1))&gt;=7, ", "&amp;VLOOKUP(VALUE(MID(BA269,3,1)), TxtPanelShape!$O$2:$P$50, 2, 0),"")),"")</f>
        <v/>
      </c>
      <c r="BE269" s="79" t="str">
        <f>IFERROR("; "&amp;VLOOKUP(VALUE(MID(BA269,4,1)), TxtPanelShape!$V$2:$W$50,2,0),"")</f>
        <v/>
      </c>
      <c r="BF269" s="79" t="str">
        <f t="shared" si="62"/>
        <v/>
      </c>
      <c r="BG269" s="71"/>
      <c r="BH269" s="79" t="str">
        <f>IFERROR(VLOOKUP(BG269, TxtPanelDefinition!$A$2:$B$50, 2, 0),"")</f>
        <v/>
      </c>
      <c r="BI269" s="71"/>
      <c r="BJ269" s="79" t="str">
        <f>IFERROR(VLOOKUP(BI269, TxtPanelDefinition!$A$2:$B$50, 2, 0),"")</f>
        <v/>
      </c>
      <c r="BK269" s="71"/>
      <c r="BL269" s="79" t="str">
        <f>IFERROR(VLOOKUP(BK269, InscrTechniques!$A$2:$B$50, 2, 0),"")</f>
        <v/>
      </c>
      <c r="BM269" s="71"/>
      <c r="BN269" s="79" t="str">
        <f>IFERROR(VLOOKUP(BM269, InscrTechniques!$A$2:$B$50, 2, 0),"")</f>
        <v/>
      </c>
      <c r="BO269" s="71"/>
      <c r="BP269" s="79" t="str">
        <f>IFERROR(VLOOKUP(BO269, InscrTechniques!$A$2:$B$50, 2, 0),"")</f>
        <v/>
      </c>
      <c r="BQ269" s="71"/>
      <c r="BR269" s="79" t="str">
        <f>IFERROR(VLOOKUP(BQ269, InscrTechniques!$A$2:$B$50, 2, 0),"")</f>
        <v/>
      </c>
      <c r="BS269" s="71"/>
      <c r="BT269" s="79" t="str">
        <f>IFERROR(VLOOKUP(BS269, InscrTechniques!$A$2:$B$50, 2, 0),"")</f>
        <v/>
      </c>
      <c r="BU269" s="71"/>
      <c r="BV269" s="79" t="str">
        <f>IFERROR(VLOOKUP(BU269, InscrTechniques!$A$2:$B$50, 2, 0),"")</f>
        <v/>
      </c>
      <c r="BW269" s="125"/>
      <c r="BX269" s="79" t="str">
        <f>IFERROR(VLOOKUP(BW269, InscrTechniques!$A$2:$B$50, 2, 0),"")</f>
        <v/>
      </c>
      <c r="BY269" s="125"/>
      <c r="BZ269" s="79" t="str">
        <f>IFERROR(VLOOKUP(BY269, InscrTechniques!$A$2:$B$50, 2, 0),"")</f>
        <v/>
      </c>
      <c r="CA269" s="74"/>
      <c r="CB269" s="114" t="str">
        <f>IFERROR(VLOOKUP(CA269, LetterStyle!$A$2:$B$50, 2, 0),"")</f>
        <v/>
      </c>
      <c r="CC269" s="74"/>
      <c r="CD269" s="114" t="str">
        <f>IFERROR(VLOOKUP(CC269, LetterStyle!$A$2:$B$50, 2, 0),"")</f>
        <v/>
      </c>
      <c r="CE269" s="74"/>
      <c r="CF269" s="114" t="str">
        <f>IFERROR(VLOOKUP(CE269, LetterStyle!$A$2:$B$50, 2, 0),"")</f>
        <v/>
      </c>
      <c r="CG269" s="74"/>
      <c r="CH269" s="79" t="str">
        <f>IFERROR(VLOOKUP(CG269, LetterStyle!$A$2:$B$50, 2, 0),"")</f>
        <v/>
      </c>
      <c r="CI269" s="71"/>
      <c r="CJ269" s="79" t="str">
        <f>IFERROR(VLOOKUP(CI269, DecMotifs!$A$1:$B$306, 2, 0),"")</f>
        <v/>
      </c>
      <c r="CK269" s="71"/>
      <c r="CL269" s="79" t="str">
        <f>IFERROR(VLOOKUP(CK269, DecMotifs!$A$1:$B$306, 2, 0),"")</f>
        <v/>
      </c>
      <c r="CM269" s="71"/>
      <c r="CN269" s="79" t="str">
        <f>IFERROR(VLOOKUP(CM269, DecMotifs!$A$1:$B$306, 2, 0),"")</f>
        <v/>
      </c>
      <c r="CO269" s="71"/>
      <c r="CP269" s="79" t="str">
        <f>IFERROR(VLOOKUP(CO269, MarginalDec!$A$2:$B$253, 2, 0),"")</f>
        <v/>
      </c>
      <c r="CQ269" s="71"/>
      <c r="CR269" s="79" t="str">
        <f>IFERROR(VLOOKUP(CQ269, MarginalDec!$A$2:$B$253, 2, 0),"")</f>
        <v/>
      </c>
      <c r="CS269" s="71"/>
      <c r="CT269" s="79" t="str">
        <f>IFERROR(VLOOKUP(CS269, MarginalDec!$A$2:$B$253, 2, 0),"")</f>
        <v/>
      </c>
      <c r="CU269" s="71"/>
      <c r="CV269" s="79" t="str">
        <f>IF(ISBLANK(CU269),"", IFERROR(VLOOKUP(CU269, Tooling!$A$2:$B$252, 2, 0),""))</f>
        <v/>
      </c>
      <c r="CW269" s="71"/>
      <c r="CX269" s="79" t="str">
        <f>IF(ISBLANK(CW269),"", IFERROR(VLOOKUP(CW269, Tooling!$A$2:$B$252, 2, 0),""))</f>
        <v/>
      </c>
      <c r="CY269" s="71"/>
      <c r="CZ269" s="79" t="str">
        <f>IF(ISBLANK(CY269),"", IFERROR(VLOOKUP(CY269, Repairs!$A$2:$B$252, 2, 0),""))</f>
        <v/>
      </c>
      <c r="DA269" s="77"/>
      <c r="DB269" s="71"/>
      <c r="DC269" s="79" t="str">
        <f>IFERROR(VLOOKUP(DB269, DatingReason!$A$2:$B$252, 2, 0),"")</f>
        <v/>
      </c>
      <c r="DD269" s="123" t="str">
        <f t="shared" si="63"/>
        <v/>
      </c>
      <c r="DF269" s="119" t="str">
        <f t="array" ref="DF269">IF(AND($B269&lt;&gt;"", $DE269&lt;&gt;"", $DE269&lt;&gt;"No"),MAX(IF($B269=PEOPLE!$B$4:$B$1000, PEOPLE!$Q$4:$Q$1000,""))+100,"")</f>
        <v/>
      </c>
      <c r="DG269" s="68"/>
      <c r="DH269" s="76">
        <f>COUNTIF(PEOPLE!B:B, MEMORIALS!B269)</f>
        <v>0</v>
      </c>
      <c r="DI269" s="82"/>
      <c r="DJ269" s="82"/>
      <c r="DK269" s="82"/>
      <c r="DL269" s="68"/>
      <c r="DM269" s="68"/>
      <c r="DN269" s="68"/>
      <c r="DO269" s="68"/>
      <c r="DP269" s="68"/>
    </row>
    <row r="270" spans="1:120" ht="15" customHeight="1" x14ac:dyDescent="0.25">
      <c r="A270" s="68"/>
      <c r="B270" s="69"/>
      <c r="C270" s="68"/>
      <c r="D270" s="68"/>
      <c r="E270" s="70" t="str">
        <f>IF(D270="","",VLOOKUP(D270,Denomination!$A$2:$B$50, 2, 0))</f>
        <v/>
      </c>
      <c r="F270" s="68"/>
      <c r="G270" s="71"/>
      <c r="H270" s="70" t="str">
        <f>IF(G270="","",VLOOKUP(G270,MCondition!$A$2:$B$50, 2, 0))</f>
        <v/>
      </c>
      <c r="I270" s="72"/>
      <c r="J270" s="71"/>
      <c r="K270" s="70" t="str">
        <f>IF(J270="","",VLOOKUP(J270,ICondition!$A$2:$B$50, 2, 0))</f>
        <v/>
      </c>
      <c r="L270" s="73"/>
      <c r="M270" s="73"/>
      <c r="N270" s="73"/>
      <c r="O270" s="73"/>
      <c r="P270" s="73"/>
      <c r="Q270" s="73"/>
      <c r="R270" s="78"/>
      <c r="S270" s="79" t="str">
        <f>IFERROR(VLOOKUP(R270,Material!$A$2:$B$59, 2, 0),"")</f>
        <v/>
      </c>
      <c r="T270" s="71"/>
      <c r="U270" s="79" t="str">
        <f>IFERROR(VLOOKUP(T270,Material!$A$2:$B$59, 2, 0),"")</f>
        <v/>
      </c>
      <c r="V270" s="71"/>
      <c r="W270" s="79" t="str">
        <f>IFERROR(VLOOKUP(V270,Material!$A$2:$B$59, 2, 0),"")</f>
        <v/>
      </c>
      <c r="X270" s="71"/>
      <c r="Y270" s="79" t="str">
        <f>IFERROR(VLOOKUP(X270,Material!$A$2:$B$59, 2, 0),"")</f>
        <v/>
      </c>
      <c r="Z270" s="71"/>
      <c r="AA270" s="79" t="str">
        <f>IFERROR(VLOOKUP(Z270,Material!$A$2:$B$59, 2, 0),"")</f>
        <v/>
      </c>
      <c r="AB270" s="74"/>
      <c r="AC270" s="75" t="e">
        <f t="shared" si="52"/>
        <v>#VALUE!</v>
      </c>
      <c r="AD270" s="75" t="e">
        <f t="shared" si="53"/>
        <v>#VALUE!</v>
      </c>
      <c r="AE270" s="75" t="e">
        <f t="shared" si="55"/>
        <v>#VALUE!</v>
      </c>
      <c r="AF270" s="75" t="e">
        <f t="shared" si="54"/>
        <v>#VALUE!</v>
      </c>
      <c r="AG270" s="75" t="e">
        <f t="shared" si="56"/>
        <v>#VALUE!</v>
      </c>
      <c r="AH270" s="75" t="e">
        <f t="shared" si="57"/>
        <v>#VALUE!</v>
      </c>
      <c r="AI270" s="75" t="e">
        <f t="shared" si="58"/>
        <v>#VALUE!</v>
      </c>
      <c r="AJ270" s="80" t="e">
        <f t="shared" si="59"/>
        <v>#VALUE!</v>
      </c>
      <c r="AK270" s="79" t="str">
        <f>(IFERROR(VLOOKUP(AB270,Categories!$A$2:$B$20,2,1),""))</f>
        <v/>
      </c>
      <c r="AL270" s="79" t="str">
        <f ca="1">IFERROR(VLOOKUP((HLOOKUP((VLOOKUP($AB270,Categories!$A$2:$F$20,3,1)), $AB$3:$AJ270, (ROW()-ROW($AB$3)+1), 0)), INDIRECT(VLOOKUP($AB270,Categories!$A$2:$F$20,6,1)),2,0),AK270)</f>
        <v/>
      </c>
      <c r="AM270" s="79" t="str">
        <f ca="1">IFERROR(VLOOKUP((HLOOKUP((VLOOKUP($AB270,Categories!$A$2:$F$20,4,1)),$AB$3:$AJ270,(ROW()-ROW($AB$3)+1),0)),INDIRECT(VLOOKUP($AB270,Categories!$A$2:$H$20,7,1)),2,0),"")</f>
        <v/>
      </c>
      <c r="AN270" s="79" t="str">
        <f ca="1">IFERROR(VLOOKUP((HLOOKUP((VLOOKUP($AB270,Categories!$A$2:$F$20,5,1)), $AB$3:$AJ270, (ROW()-ROW($AB$3)+1), 0)), INDIRECT(VLOOKUP($AB270,Categories!$A$2:$H$20,8,1)),2,0),"")</f>
        <v/>
      </c>
      <c r="AO270" s="79" t="str">
        <f t="shared" ca="1" si="60"/>
        <v/>
      </c>
      <c r="AP270" s="81"/>
      <c r="AQ270" s="70" t="str">
        <f>IFERROR(VLOOKUP(VALUE(MID(AP270,1,1)),AdditionalElements!$A$2:$B$50,2,0),"")</f>
        <v/>
      </c>
      <c r="AR270" s="70" t="str">
        <f>IFERROR(VLOOKUP(VALUE(MID(AP270,2,1)),AdditionalElements!$H$2:$I$50,2,0),"")</f>
        <v/>
      </c>
      <c r="AS270" s="70" t="str">
        <f>IFERROR(VLOOKUP(VALUE(MID(AP270,3,1)),AdditionalElements!$O$2:$P$50,2,0),"")</f>
        <v/>
      </c>
      <c r="AT270" s="70" t="str">
        <f>IFERROR(VLOOKUP(VALUE(MID(AP270,4,1)),AdditionalElements!$V$2:$W$50,2,0),"")</f>
        <v/>
      </c>
      <c r="AU270" s="71"/>
      <c r="AV270" s="79" t="str">
        <f>IFERROR(IF(VALUE(MID(AU270,1,1))=1, VLOOKUP(VALUE(MID(AU270,1,1)), TxtPanelShape!$A$2:$C$50, 3, 0), (IF(VALUE(MID(AU270,1,1))&gt;=7, VLOOKUP(VALUE(MID(AU270,1,1)), TxtPanelShape!$A$2:$C$50, 3, 0),VLOOKUP(VALUE(MID(AU270,1,2)),TxtPanelShape!$A$2:$C$50,3,0)))), "")</f>
        <v/>
      </c>
      <c r="AW270" s="79" t="str">
        <f>IFERROR(IF(VALUE(MID(AU270,1,1))=1, ", "&amp;VLOOKUP(VALUE(MID(AU270,2,1)), TxtPanelShape!$H$2:$I$50, 2, 0), IF(VALUE(MID(AU270,1,1))&gt;=7, ", "&amp;VLOOKUP(VALUE(MID(AU270,2,1)), TxtPanelShape!$H$2:$I$50, 2, 0),"")), "")</f>
        <v/>
      </c>
      <c r="AX270" s="79" t="str">
        <f>IFERROR(IF(VALUE(MID(AU270,1,1))=1, ", "&amp;VLOOKUP(VALUE(MID(AU270,3,1)), TxtPanelShape!$O$2:$P$50, 2, 0), IF(VALUE(MID(AU270,1,1))&gt;=7, ", "&amp;VLOOKUP(VALUE(MID(AU270,3,1)), TxtPanelShape!$O$2:$P$50, 2, 0),"")),"")</f>
        <v/>
      </c>
      <c r="AY270" s="79" t="str">
        <f>IFERROR("; "&amp;VLOOKUP(VALUE(MID(AU270,4,1)), TxtPanelShape!$V$2:$W$50,2,0),"")</f>
        <v/>
      </c>
      <c r="AZ270" s="79" t="str">
        <f t="shared" si="61"/>
        <v/>
      </c>
      <c r="BA270" s="71"/>
      <c r="BB270" s="79" t="str">
        <f>IFERROR(IF(VALUE(MID(BA270,1,1))=1, VLOOKUP(VALUE(MID(BA270,1,1)), TxtPanelShape!$A$2:$C$50, 3, 0), (IF(VALUE(MID(BA270,1,1))&gt;=7, VLOOKUP(VALUE(MID(BA270,1,1)), TxtPanelShape!$A$2:$C$50, 3, 0),VLOOKUP(VALUE(MID(BA270,1,2)),TxtPanelShape!$A$2:$C$50,3,0)))), "")</f>
        <v/>
      </c>
      <c r="BC270" s="79" t="str">
        <f>IFERROR(IF(VALUE(MID(BA270,1,1))=1, ", "&amp;VLOOKUP(VALUE(MID(BA270,2,1)), TxtPanelShape!$H$2:$I$50, 2, 0), IF(VALUE(MID(BA270,1,1))&gt;=7, ", "&amp;VLOOKUP(VALUE(MID(BA270,2,1)), TxtPanelShape!$H$2:$I$50, 2, 0),"")), "")</f>
        <v/>
      </c>
      <c r="BD270" s="79" t="str">
        <f>IFERROR(IF(VALUE(MID(BA270,1,1))=1, ", "&amp;VLOOKUP(VALUE(MID(BA270,3,1)), TxtPanelShape!$O$2:$P$50, 2, 0), IF(VALUE(MID(BA270,1,1))&gt;=7, ", "&amp;VLOOKUP(VALUE(MID(BA270,3,1)), TxtPanelShape!$O$2:$P$50, 2, 0),"")),"")</f>
        <v/>
      </c>
      <c r="BE270" s="79" t="str">
        <f>IFERROR("; "&amp;VLOOKUP(VALUE(MID(BA270,4,1)), TxtPanelShape!$V$2:$W$50,2,0),"")</f>
        <v/>
      </c>
      <c r="BF270" s="79" t="str">
        <f t="shared" si="62"/>
        <v/>
      </c>
      <c r="BG270" s="71"/>
      <c r="BH270" s="79" t="str">
        <f>IFERROR(VLOOKUP(BG270, TxtPanelDefinition!$A$2:$B$50, 2, 0),"")</f>
        <v/>
      </c>
      <c r="BI270" s="71"/>
      <c r="BJ270" s="79" t="str">
        <f>IFERROR(VLOOKUP(BI270, TxtPanelDefinition!$A$2:$B$50, 2, 0),"")</f>
        <v/>
      </c>
      <c r="BK270" s="71"/>
      <c r="BL270" s="79" t="str">
        <f>IFERROR(VLOOKUP(BK270, InscrTechniques!$A$2:$B$50, 2, 0),"")</f>
        <v/>
      </c>
      <c r="BM270" s="71"/>
      <c r="BN270" s="79" t="str">
        <f>IFERROR(VLOOKUP(BM270, InscrTechniques!$A$2:$B$50, 2, 0),"")</f>
        <v/>
      </c>
      <c r="BO270" s="71"/>
      <c r="BP270" s="79" t="str">
        <f>IFERROR(VLOOKUP(BO270, InscrTechniques!$A$2:$B$50, 2, 0),"")</f>
        <v/>
      </c>
      <c r="BQ270" s="71"/>
      <c r="BR270" s="79" t="str">
        <f>IFERROR(VLOOKUP(BQ270, InscrTechniques!$A$2:$B$50, 2, 0),"")</f>
        <v/>
      </c>
      <c r="BS270" s="71"/>
      <c r="BT270" s="79" t="str">
        <f>IFERROR(VLOOKUP(BS270, InscrTechniques!$A$2:$B$50, 2, 0),"")</f>
        <v/>
      </c>
      <c r="BU270" s="71"/>
      <c r="BV270" s="79" t="str">
        <f>IFERROR(VLOOKUP(BU270, InscrTechniques!$A$2:$B$50, 2, 0),"")</f>
        <v/>
      </c>
      <c r="BW270" s="125"/>
      <c r="BX270" s="79" t="str">
        <f>IFERROR(VLOOKUP(BW270, InscrTechniques!$A$2:$B$50, 2, 0),"")</f>
        <v/>
      </c>
      <c r="BY270" s="125"/>
      <c r="BZ270" s="79" t="str">
        <f>IFERROR(VLOOKUP(BY270, InscrTechniques!$A$2:$B$50, 2, 0),"")</f>
        <v/>
      </c>
      <c r="CA270" s="74"/>
      <c r="CB270" s="114" t="str">
        <f>IFERROR(VLOOKUP(CA270, LetterStyle!$A$2:$B$50, 2, 0),"")</f>
        <v/>
      </c>
      <c r="CC270" s="74"/>
      <c r="CD270" s="114" t="str">
        <f>IFERROR(VLOOKUP(CC270, LetterStyle!$A$2:$B$50, 2, 0),"")</f>
        <v/>
      </c>
      <c r="CE270" s="74"/>
      <c r="CF270" s="114" t="str">
        <f>IFERROR(VLOOKUP(CE270, LetterStyle!$A$2:$B$50, 2, 0),"")</f>
        <v/>
      </c>
      <c r="CG270" s="74"/>
      <c r="CH270" s="79" t="str">
        <f>IFERROR(VLOOKUP(CG270, LetterStyle!$A$2:$B$50, 2, 0),"")</f>
        <v/>
      </c>
      <c r="CI270" s="71"/>
      <c r="CJ270" s="79" t="str">
        <f>IFERROR(VLOOKUP(CI270, DecMotifs!$A$1:$B$306, 2, 0),"")</f>
        <v/>
      </c>
      <c r="CK270" s="71"/>
      <c r="CL270" s="79" t="str">
        <f>IFERROR(VLOOKUP(CK270, DecMotifs!$A$1:$B$306, 2, 0),"")</f>
        <v/>
      </c>
      <c r="CM270" s="71"/>
      <c r="CN270" s="79" t="str">
        <f>IFERROR(VLOOKUP(CM270, DecMotifs!$A$1:$B$306, 2, 0),"")</f>
        <v/>
      </c>
      <c r="CO270" s="71"/>
      <c r="CP270" s="79" t="str">
        <f>IFERROR(VLOOKUP(CO270, MarginalDec!$A$2:$B$253, 2, 0),"")</f>
        <v/>
      </c>
      <c r="CQ270" s="71"/>
      <c r="CR270" s="79" t="str">
        <f>IFERROR(VLOOKUP(CQ270, MarginalDec!$A$2:$B$253, 2, 0),"")</f>
        <v/>
      </c>
      <c r="CS270" s="71"/>
      <c r="CT270" s="79" t="str">
        <f>IFERROR(VLOOKUP(CS270, MarginalDec!$A$2:$B$253, 2, 0),"")</f>
        <v/>
      </c>
      <c r="CU270" s="71"/>
      <c r="CV270" s="79" t="str">
        <f>IF(ISBLANK(CU270),"", IFERROR(VLOOKUP(CU270, Tooling!$A$2:$B$252, 2, 0),""))</f>
        <v/>
      </c>
      <c r="CW270" s="71"/>
      <c r="CX270" s="79" t="str">
        <f>IF(ISBLANK(CW270),"", IFERROR(VLOOKUP(CW270, Tooling!$A$2:$B$252, 2, 0),""))</f>
        <v/>
      </c>
      <c r="CY270" s="71"/>
      <c r="CZ270" s="79" t="str">
        <f>IF(ISBLANK(CY270),"", IFERROR(VLOOKUP(CY270, Repairs!$A$2:$B$252, 2, 0),""))</f>
        <v/>
      </c>
      <c r="DA270" s="77"/>
      <c r="DB270" s="71"/>
      <c r="DC270" s="79" t="str">
        <f>IFERROR(VLOOKUP(DB270, DatingReason!$A$2:$B$252, 2, 0),"")</f>
        <v/>
      </c>
      <c r="DD270" s="123" t="str">
        <f t="shared" si="63"/>
        <v/>
      </c>
      <c r="DF270" s="119" t="str">
        <f t="array" ref="DF270">IF(AND($B270&lt;&gt;"", $DE270&lt;&gt;"", $DE270&lt;&gt;"No"),MAX(IF($B270=PEOPLE!$B$4:$B$1000, PEOPLE!$Q$4:$Q$1000,""))+100,"")</f>
        <v/>
      </c>
      <c r="DG270" s="68"/>
      <c r="DH270" s="76">
        <f>COUNTIF(PEOPLE!B:B, MEMORIALS!B270)</f>
        <v>0</v>
      </c>
      <c r="DI270" s="82"/>
      <c r="DJ270" s="82"/>
      <c r="DK270" s="82"/>
      <c r="DL270" s="68"/>
      <c r="DM270" s="68"/>
      <c r="DN270" s="68"/>
      <c r="DO270" s="68"/>
      <c r="DP270" s="68"/>
    </row>
    <row r="271" spans="1:120" ht="15" customHeight="1" x14ac:dyDescent="0.25">
      <c r="A271" s="68"/>
      <c r="B271" s="69"/>
      <c r="C271" s="68"/>
      <c r="D271" s="68"/>
      <c r="E271" s="70" t="str">
        <f>IF(D271="","",VLOOKUP(D271,Denomination!$A$2:$B$50, 2, 0))</f>
        <v/>
      </c>
      <c r="F271" s="68"/>
      <c r="G271" s="71"/>
      <c r="H271" s="70" t="str">
        <f>IF(G271="","",VLOOKUP(G271,MCondition!$A$2:$B$50, 2, 0))</f>
        <v/>
      </c>
      <c r="I271" s="72"/>
      <c r="J271" s="71"/>
      <c r="K271" s="70" t="str">
        <f>IF(J271="","",VLOOKUP(J271,ICondition!$A$2:$B$50, 2, 0))</f>
        <v/>
      </c>
      <c r="L271" s="73"/>
      <c r="M271" s="73"/>
      <c r="N271" s="73"/>
      <c r="O271" s="73"/>
      <c r="P271" s="73"/>
      <c r="Q271" s="73"/>
      <c r="R271" s="78"/>
      <c r="S271" s="79" t="str">
        <f>IFERROR(VLOOKUP(R271,Material!$A$2:$B$59, 2, 0),"")</f>
        <v/>
      </c>
      <c r="T271" s="71"/>
      <c r="U271" s="79" t="str">
        <f>IFERROR(VLOOKUP(T271,Material!$A$2:$B$59, 2, 0),"")</f>
        <v/>
      </c>
      <c r="V271" s="71"/>
      <c r="W271" s="79" t="str">
        <f>IFERROR(VLOOKUP(V271,Material!$A$2:$B$59, 2, 0),"")</f>
        <v/>
      </c>
      <c r="X271" s="71"/>
      <c r="Y271" s="79" t="str">
        <f>IFERROR(VLOOKUP(X271,Material!$A$2:$B$59, 2, 0),"")</f>
        <v/>
      </c>
      <c r="Z271" s="71"/>
      <c r="AA271" s="79" t="str">
        <f>IFERROR(VLOOKUP(Z271,Material!$A$2:$B$59, 2, 0),"")</f>
        <v/>
      </c>
      <c r="AB271" s="74"/>
      <c r="AC271" s="75" t="e">
        <f t="shared" si="52"/>
        <v>#VALUE!</v>
      </c>
      <c r="AD271" s="75" t="e">
        <f t="shared" si="53"/>
        <v>#VALUE!</v>
      </c>
      <c r="AE271" s="75" t="e">
        <f t="shared" si="55"/>
        <v>#VALUE!</v>
      </c>
      <c r="AF271" s="75" t="e">
        <f t="shared" si="54"/>
        <v>#VALUE!</v>
      </c>
      <c r="AG271" s="75" t="e">
        <f t="shared" si="56"/>
        <v>#VALUE!</v>
      </c>
      <c r="AH271" s="75" t="e">
        <f t="shared" si="57"/>
        <v>#VALUE!</v>
      </c>
      <c r="AI271" s="75" t="e">
        <f t="shared" si="58"/>
        <v>#VALUE!</v>
      </c>
      <c r="AJ271" s="80" t="e">
        <f t="shared" si="59"/>
        <v>#VALUE!</v>
      </c>
      <c r="AK271" s="79" t="str">
        <f>(IFERROR(VLOOKUP(AB271,Categories!$A$2:$B$20,2,1),""))</f>
        <v/>
      </c>
      <c r="AL271" s="79" t="str">
        <f ca="1">IFERROR(VLOOKUP((HLOOKUP((VLOOKUP($AB271,Categories!$A$2:$F$20,3,1)), $AB$3:$AJ271, (ROW()-ROW($AB$3)+1), 0)), INDIRECT(VLOOKUP($AB271,Categories!$A$2:$F$20,6,1)),2,0),AK271)</f>
        <v/>
      </c>
      <c r="AM271" s="79" t="str">
        <f ca="1">IFERROR(VLOOKUP((HLOOKUP((VLOOKUP($AB271,Categories!$A$2:$F$20,4,1)),$AB$3:$AJ271,(ROW()-ROW($AB$3)+1),0)),INDIRECT(VLOOKUP($AB271,Categories!$A$2:$H$20,7,1)),2,0),"")</f>
        <v/>
      </c>
      <c r="AN271" s="79" t="str">
        <f ca="1">IFERROR(VLOOKUP((HLOOKUP((VLOOKUP($AB271,Categories!$A$2:$F$20,5,1)), $AB$3:$AJ271, (ROW()-ROW($AB$3)+1), 0)), INDIRECT(VLOOKUP($AB271,Categories!$A$2:$H$20,8,1)),2,0),"")</f>
        <v/>
      </c>
      <c r="AO271" s="79" t="str">
        <f t="shared" ca="1" si="60"/>
        <v/>
      </c>
      <c r="AP271" s="81"/>
      <c r="AQ271" s="70" t="str">
        <f>IFERROR(VLOOKUP(VALUE(MID(AP271,1,1)),AdditionalElements!$A$2:$B$50,2,0),"")</f>
        <v/>
      </c>
      <c r="AR271" s="70" t="str">
        <f>IFERROR(VLOOKUP(VALUE(MID(AP271,2,1)),AdditionalElements!$H$2:$I$50,2,0),"")</f>
        <v/>
      </c>
      <c r="AS271" s="70" t="str">
        <f>IFERROR(VLOOKUP(VALUE(MID(AP271,3,1)),AdditionalElements!$O$2:$P$50,2,0),"")</f>
        <v/>
      </c>
      <c r="AT271" s="70" t="str">
        <f>IFERROR(VLOOKUP(VALUE(MID(AP271,4,1)),AdditionalElements!$V$2:$W$50,2,0),"")</f>
        <v/>
      </c>
      <c r="AU271" s="71"/>
      <c r="AV271" s="79" t="str">
        <f>IFERROR(IF(VALUE(MID(AU271,1,1))=1, VLOOKUP(VALUE(MID(AU271,1,1)), TxtPanelShape!$A$2:$C$50, 3, 0), (IF(VALUE(MID(AU271,1,1))&gt;=7, VLOOKUP(VALUE(MID(AU271,1,1)), TxtPanelShape!$A$2:$C$50, 3, 0),VLOOKUP(VALUE(MID(AU271,1,2)),TxtPanelShape!$A$2:$C$50,3,0)))), "")</f>
        <v/>
      </c>
      <c r="AW271" s="79" t="str">
        <f>IFERROR(IF(VALUE(MID(AU271,1,1))=1, ", "&amp;VLOOKUP(VALUE(MID(AU271,2,1)), TxtPanelShape!$H$2:$I$50, 2, 0), IF(VALUE(MID(AU271,1,1))&gt;=7, ", "&amp;VLOOKUP(VALUE(MID(AU271,2,1)), TxtPanelShape!$H$2:$I$50, 2, 0),"")), "")</f>
        <v/>
      </c>
      <c r="AX271" s="79" t="str">
        <f>IFERROR(IF(VALUE(MID(AU271,1,1))=1, ", "&amp;VLOOKUP(VALUE(MID(AU271,3,1)), TxtPanelShape!$O$2:$P$50, 2, 0), IF(VALUE(MID(AU271,1,1))&gt;=7, ", "&amp;VLOOKUP(VALUE(MID(AU271,3,1)), TxtPanelShape!$O$2:$P$50, 2, 0),"")),"")</f>
        <v/>
      </c>
      <c r="AY271" s="79" t="str">
        <f>IFERROR("; "&amp;VLOOKUP(VALUE(MID(AU271,4,1)), TxtPanelShape!$V$2:$W$50,2,0),"")</f>
        <v/>
      </c>
      <c r="AZ271" s="79" t="str">
        <f t="shared" si="61"/>
        <v/>
      </c>
      <c r="BA271" s="71"/>
      <c r="BB271" s="79" t="str">
        <f>IFERROR(IF(VALUE(MID(BA271,1,1))=1, VLOOKUP(VALUE(MID(BA271,1,1)), TxtPanelShape!$A$2:$C$50, 3, 0), (IF(VALUE(MID(BA271,1,1))&gt;=7, VLOOKUP(VALUE(MID(BA271,1,1)), TxtPanelShape!$A$2:$C$50, 3, 0),VLOOKUP(VALUE(MID(BA271,1,2)),TxtPanelShape!$A$2:$C$50,3,0)))), "")</f>
        <v/>
      </c>
      <c r="BC271" s="79" t="str">
        <f>IFERROR(IF(VALUE(MID(BA271,1,1))=1, ", "&amp;VLOOKUP(VALUE(MID(BA271,2,1)), TxtPanelShape!$H$2:$I$50, 2, 0), IF(VALUE(MID(BA271,1,1))&gt;=7, ", "&amp;VLOOKUP(VALUE(MID(BA271,2,1)), TxtPanelShape!$H$2:$I$50, 2, 0),"")), "")</f>
        <v/>
      </c>
      <c r="BD271" s="79" t="str">
        <f>IFERROR(IF(VALUE(MID(BA271,1,1))=1, ", "&amp;VLOOKUP(VALUE(MID(BA271,3,1)), TxtPanelShape!$O$2:$P$50, 2, 0), IF(VALUE(MID(BA271,1,1))&gt;=7, ", "&amp;VLOOKUP(VALUE(MID(BA271,3,1)), TxtPanelShape!$O$2:$P$50, 2, 0),"")),"")</f>
        <v/>
      </c>
      <c r="BE271" s="79" t="str">
        <f>IFERROR("; "&amp;VLOOKUP(VALUE(MID(BA271,4,1)), TxtPanelShape!$V$2:$W$50,2,0),"")</f>
        <v/>
      </c>
      <c r="BF271" s="79" t="str">
        <f t="shared" si="62"/>
        <v/>
      </c>
      <c r="BG271" s="71"/>
      <c r="BH271" s="79" t="str">
        <f>IFERROR(VLOOKUP(BG271, TxtPanelDefinition!$A$2:$B$50, 2, 0),"")</f>
        <v/>
      </c>
      <c r="BI271" s="71"/>
      <c r="BJ271" s="79" t="str">
        <f>IFERROR(VLOOKUP(BI271, TxtPanelDefinition!$A$2:$B$50, 2, 0),"")</f>
        <v/>
      </c>
      <c r="BK271" s="71"/>
      <c r="BL271" s="79" t="str">
        <f>IFERROR(VLOOKUP(BK271, InscrTechniques!$A$2:$B$50, 2, 0),"")</f>
        <v/>
      </c>
      <c r="BM271" s="71"/>
      <c r="BN271" s="79" t="str">
        <f>IFERROR(VLOOKUP(BM271, InscrTechniques!$A$2:$B$50, 2, 0),"")</f>
        <v/>
      </c>
      <c r="BO271" s="71"/>
      <c r="BP271" s="79" t="str">
        <f>IFERROR(VLOOKUP(BO271, InscrTechniques!$A$2:$B$50, 2, 0),"")</f>
        <v/>
      </c>
      <c r="BQ271" s="71"/>
      <c r="BR271" s="79" t="str">
        <f>IFERROR(VLOOKUP(BQ271, InscrTechniques!$A$2:$B$50, 2, 0),"")</f>
        <v/>
      </c>
      <c r="BS271" s="71"/>
      <c r="BT271" s="79" t="str">
        <f>IFERROR(VLOOKUP(BS271, InscrTechniques!$A$2:$B$50, 2, 0),"")</f>
        <v/>
      </c>
      <c r="BU271" s="71"/>
      <c r="BV271" s="79" t="str">
        <f>IFERROR(VLOOKUP(BU271, InscrTechniques!$A$2:$B$50, 2, 0),"")</f>
        <v/>
      </c>
      <c r="BW271" s="125"/>
      <c r="BX271" s="79" t="str">
        <f>IFERROR(VLOOKUP(BW271, InscrTechniques!$A$2:$B$50, 2, 0),"")</f>
        <v/>
      </c>
      <c r="BY271" s="125"/>
      <c r="BZ271" s="79" t="str">
        <f>IFERROR(VLOOKUP(BY271, InscrTechniques!$A$2:$B$50, 2, 0),"")</f>
        <v/>
      </c>
      <c r="CA271" s="74"/>
      <c r="CB271" s="114" t="str">
        <f>IFERROR(VLOOKUP(CA271, LetterStyle!$A$2:$B$50, 2, 0),"")</f>
        <v/>
      </c>
      <c r="CC271" s="74"/>
      <c r="CD271" s="114" t="str">
        <f>IFERROR(VLOOKUP(CC271, LetterStyle!$A$2:$B$50, 2, 0),"")</f>
        <v/>
      </c>
      <c r="CE271" s="74"/>
      <c r="CF271" s="114" t="str">
        <f>IFERROR(VLOOKUP(CE271, LetterStyle!$A$2:$B$50, 2, 0),"")</f>
        <v/>
      </c>
      <c r="CG271" s="74"/>
      <c r="CH271" s="79" t="str">
        <f>IFERROR(VLOOKUP(CG271, LetterStyle!$A$2:$B$50, 2, 0),"")</f>
        <v/>
      </c>
      <c r="CI271" s="71"/>
      <c r="CJ271" s="79" t="str">
        <f>IFERROR(VLOOKUP(CI271, DecMotifs!$A$1:$B$306, 2, 0),"")</f>
        <v/>
      </c>
      <c r="CK271" s="71"/>
      <c r="CL271" s="79" t="str">
        <f>IFERROR(VLOOKUP(CK271, DecMotifs!$A$1:$B$306, 2, 0),"")</f>
        <v/>
      </c>
      <c r="CM271" s="71"/>
      <c r="CN271" s="79" t="str">
        <f>IFERROR(VLOOKUP(CM271, DecMotifs!$A$1:$B$306, 2, 0),"")</f>
        <v/>
      </c>
      <c r="CO271" s="71"/>
      <c r="CP271" s="79" t="str">
        <f>IFERROR(VLOOKUP(CO271, MarginalDec!$A$2:$B$253, 2, 0),"")</f>
        <v/>
      </c>
      <c r="CQ271" s="71"/>
      <c r="CR271" s="79" t="str">
        <f>IFERROR(VLOOKUP(CQ271, MarginalDec!$A$2:$B$253, 2, 0),"")</f>
        <v/>
      </c>
      <c r="CS271" s="71"/>
      <c r="CT271" s="79" t="str">
        <f>IFERROR(VLOOKUP(CS271, MarginalDec!$A$2:$B$253, 2, 0),"")</f>
        <v/>
      </c>
      <c r="CU271" s="71"/>
      <c r="CV271" s="79" t="str">
        <f>IF(ISBLANK(CU271),"", IFERROR(VLOOKUP(CU271, Tooling!$A$2:$B$252, 2, 0),""))</f>
        <v/>
      </c>
      <c r="CW271" s="71"/>
      <c r="CX271" s="79" t="str">
        <f>IF(ISBLANK(CW271),"", IFERROR(VLOOKUP(CW271, Tooling!$A$2:$B$252, 2, 0),""))</f>
        <v/>
      </c>
      <c r="CY271" s="71"/>
      <c r="CZ271" s="79" t="str">
        <f>IF(ISBLANK(CY271),"", IFERROR(VLOOKUP(CY271, Repairs!$A$2:$B$252, 2, 0),""))</f>
        <v/>
      </c>
      <c r="DA271" s="77"/>
      <c r="DB271" s="71"/>
      <c r="DC271" s="79" t="str">
        <f>IFERROR(VLOOKUP(DB271, DatingReason!$A$2:$B$252, 2, 0),"")</f>
        <v/>
      </c>
      <c r="DD271" s="123" t="str">
        <f t="shared" si="63"/>
        <v/>
      </c>
      <c r="DF271" s="119" t="str">
        <f t="array" ref="DF271">IF(AND($B271&lt;&gt;"", $DE271&lt;&gt;"", $DE271&lt;&gt;"No"),MAX(IF($B271=PEOPLE!$B$4:$B$1000, PEOPLE!$Q$4:$Q$1000,""))+100,"")</f>
        <v/>
      </c>
      <c r="DG271" s="68"/>
      <c r="DH271" s="76">
        <f>COUNTIF(PEOPLE!B:B, MEMORIALS!B271)</f>
        <v>0</v>
      </c>
      <c r="DI271" s="82"/>
      <c r="DJ271" s="82"/>
      <c r="DK271" s="82"/>
      <c r="DL271" s="68"/>
      <c r="DM271" s="68"/>
      <c r="DN271" s="68"/>
      <c r="DO271" s="68"/>
      <c r="DP271" s="68"/>
    </row>
    <row r="272" spans="1:120" ht="15" customHeight="1" x14ac:dyDescent="0.25">
      <c r="A272" s="68"/>
      <c r="B272" s="69"/>
      <c r="C272" s="68"/>
      <c r="D272" s="68"/>
      <c r="E272" s="70" t="str">
        <f>IF(D272="","",VLOOKUP(D272,Denomination!$A$2:$B$50, 2, 0))</f>
        <v/>
      </c>
      <c r="F272" s="68"/>
      <c r="G272" s="71"/>
      <c r="H272" s="70" t="str">
        <f>IF(G272="","",VLOOKUP(G272,MCondition!$A$2:$B$50, 2, 0))</f>
        <v/>
      </c>
      <c r="I272" s="72"/>
      <c r="J272" s="71"/>
      <c r="K272" s="70" t="str">
        <f>IF(J272="","",VLOOKUP(J272,ICondition!$A$2:$B$50, 2, 0))</f>
        <v/>
      </c>
      <c r="L272" s="73"/>
      <c r="M272" s="73"/>
      <c r="N272" s="73"/>
      <c r="O272" s="73"/>
      <c r="P272" s="73"/>
      <c r="Q272" s="73"/>
      <c r="R272" s="78"/>
      <c r="S272" s="79" t="str">
        <f>IFERROR(VLOOKUP(R272,Material!$A$2:$B$59, 2, 0),"")</f>
        <v/>
      </c>
      <c r="T272" s="71"/>
      <c r="U272" s="79" t="str">
        <f>IFERROR(VLOOKUP(T272,Material!$A$2:$B$59, 2, 0),"")</f>
        <v/>
      </c>
      <c r="V272" s="71"/>
      <c r="W272" s="79" t="str">
        <f>IFERROR(VLOOKUP(V272,Material!$A$2:$B$59, 2, 0),"")</f>
        <v/>
      </c>
      <c r="X272" s="71"/>
      <c r="Y272" s="79" t="str">
        <f>IFERROR(VLOOKUP(X272,Material!$A$2:$B$59, 2, 0),"")</f>
        <v/>
      </c>
      <c r="Z272" s="71"/>
      <c r="AA272" s="79" t="str">
        <f>IFERROR(VLOOKUP(Z272,Material!$A$2:$B$59, 2, 0),"")</f>
        <v/>
      </c>
      <c r="AB272" s="74"/>
      <c r="AC272" s="75" t="e">
        <f t="shared" si="52"/>
        <v>#VALUE!</v>
      </c>
      <c r="AD272" s="75" t="e">
        <f t="shared" si="53"/>
        <v>#VALUE!</v>
      </c>
      <c r="AE272" s="75" t="e">
        <f t="shared" si="55"/>
        <v>#VALUE!</v>
      </c>
      <c r="AF272" s="75" t="e">
        <f t="shared" si="54"/>
        <v>#VALUE!</v>
      </c>
      <c r="AG272" s="75" t="e">
        <f t="shared" si="56"/>
        <v>#VALUE!</v>
      </c>
      <c r="AH272" s="75" t="e">
        <f t="shared" si="57"/>
        <v>#VALUE!</v>
      </c>
      <c r="AI272" s="75" t="e">
        <f t="shared" si="58"/>
        <v>#VALUE!</v>
      </c>
      <c r="AJ272" s="80" t="e">
        <f t="shared" si="59"/>
        <v>#VALUE!</v>
      </c>
      <c r="AK272" s="79" t="str">
        <f>(IFERROR(VLOOKUP(AB272,Categories!$A$2:$B$20,2,1),""))</f>
        <v/>
      </c>
      <c r="AL272" s="79" t="str">
        <f ca="1">IFERROR(VLOOKUP((HLOOKUP((VLOOKUP($AB272,Categories!$A$2:$F$20,3,1)), $AB$3:$AJ272, (ROW()-ROW($AB$3)+1), 0)), INDIRECT(VLOOKUP($AB272,Categories!$A$2:$F$20,6,1)),2,0),AK272)</f>
        <v/>
      </c>
      <c r="AM272" s="79" t="str">
        <f ca="1">IFERROR(VLOOKUP((HLOOKUP((VLOOKUP($AB272,Categories!$A$2:$F$20,4,1)),$AB$3:$AJ272,(ROW()-ROW($AB$3)+1),0)),INDIRECT(VLOOKUP($AB272,Categories!$A$2:$H$20,7,1)),2,0),"")</f>
        <v/>
      </c>
      <c r="AN272" s="79" t="str">
        <f ca="1">IFERROR(VLOOKUP((HLOOKUP((VLOOKUP($AB272,Categories!$A$2:$F$20,5,1)), $AB$3:$AJ272, (ROW()-ROW($AB$3)+1), 0)), INDIRECT(VLOOKUP($AB272,Categories!$A$2:$H$20,8,1)),2,0),"")</f>
        <v/>
      </c>
      <c r="AO272" s="79" t="str">
        <f t="shared" ca="1" si="60"/>
        <v/>
      </c>
      <c r="AP272" s="81"/>
      <c r="AQ272" s="70" t="str">
        <f>IFERROR(VLOOKUP(VALUE(MID(AP272,1,1)),AdditionalElements!$A$2:$B$50,2,0),"")</f>
        <v/>
      </c>
      <c r="AR272" s="70" t="str">
        <f>IFERROR(VLOOKUP(VALUE(MID(AP272,2,1)),AdditionalElements!$H$2:$I$50,2,0),"")</f>
        <v/>
      </c>
      <c r="AS272" s="70" t="str">
        <f>IFERROR(VLOOKUP(VALUE(MID(AP272,3,1)),AdditionalElements!$O$2:$P$50,2,0),"")</f>
        <v/>
      </c>
      <c r="AT272" s="70" t="str">
        <f>IFERROR(VLOOKUP(VALUE(MID(AP272,4,1)),AdditionalElements!$V$2:$W$50,2,0),"")</f>
        <v/>
      </c>
      <c r="AU272" s="71"/>
      <c r="AV272" s="79" t="str">
        <f>IFERROR(IF(VALUE(MID(AU272,1,1))=1, VLOOKUP(VALUE(MID(AU272,1,1)), TxtPanelShape!$A$2:$C$50, 3, 0), (IF(VALUE(MID(AU272,1,1))&gt;=7, VLOOKUP(VALUE(MID(AU272,1,1)), TxtPanelShape!$A$2:$C$50, 3, 0),VLOOKUP(VALUE(MID(AU272,1,2)),TxtPanelShape!$A$2:$C$50,3,0)))), "")</f>
        <v/>
      </c>
      <c r="AW272" s="79" t="str">
        <f>IFERROR(IF(VALUE(MID(AU272,1,1))=1, ", "&amp;VLOOKUP(VALUE(MID(AU272,2,1)), TxtPanelShape!$H$2:$I$50, 2, 0), IF(VALUE(MID(AU272,1,1))&gt;=7, ", "&amp;VLOOKUP(VALUE(MID(AU272,2,1)), TxtPanelShape!$H$2:$I$50, 2, 0),"")), "")</f>
        <v/>
      </c>
      <c r="AX272" s="79" t="str">
        <f>IFERROR(IF(VALUE(MID(AU272,1,1))=1, ", "&amp;VLOOKUP(VALUE(MID(AU272,3,1)), TxtPanelShape!$O$2:$P$50, 2, 0), IF(VALUE(MID(AU272,1,1))&gt;=7, ", "&amp;VLOOKUP(VALUE(MID(AU272,3,1)), TxtPanelShape!$O$2:$P$50, 2, 0),"")),"")</f>
        <v/>
      </c>
      <c r="AY272" s="79" t="str">
        <f>IFERROR("; "&amp;VLOOKUP(VALUE(MID(AU272,4,1)), TxtPanelShape!$V$2:$W$50,2,0),"")</f>
        <v/>
      </c>
      <c r="AZ272" s="79" t="str">
        <f t="shared" si="61"/>
        <v/>
      </c>
      <c r="BA272" s="71"/>
      <c r="BB272" s="79" t="str">
        <f>IFERROR(IF(VALUE(MID(BA272,1,1))=1, VLOOKUP(VALUE(MID(BA272,1,1)), TxtPanelShape!$A$2:$C$50, 3, 0), (IF(VALUE(MID(BA272,1,1))&gt;=7, VLOOKUP(VALUE(MID(BA272,1,1)), TxtPanelShape!$A$2:$C$50, 3, 0),VLOOKUP(VALUE(MID(BA272,1,2)),TxtPanelShape!$A$2:$C$50,3,0)))), "")</f>
        <v/>
      </c>
      <c r="BC272" s="79" t="str">
        <f>IFERROR(IF(VALUE(MID(BA272,1,1))=1, ", "&amp;VLOOKUP(VALUE(MID(BA272,2,1)), TxtPanelShape!$H$2:$I$50, 2, 0), IF(VALUE(MID(BA272,1,1))&gt;=7, ", "&amp;VLOOKUP(VALUE(MID(BA272,2,1)), TxtPanelShape!$H$2:$I$50, 2, 0),"")), "")</f>
        <v/>
      </c>
      <c r="BD272" s="79" t="str">
        <f>IFERROR(IF(VALUE(MID(BA272,1,1))=1, ", "&amp;VLOOKUP(VALUE(MID(BA272,3,1)), TxtPanelShape!$O$2:$P$50, 2, 0), IF(VALUE(MID(BA272,1,1))&gt;=7, ", "&amp;VLOOKUP(VALUE(MID(BA272,3,1)), TxtPanelShape!$O$2:$P$50, 2, 0),"")),"")</f>
        <v/>
      </c>
      <c r="BE272" s="79" t="str">
        <f>IFERROR("; "&amp;VLOOKUP(VALUE(MID(BA272,4,1)), TxtPanelShape!$V$2:$W$50,2,0),"")</f>
        <v/>
      </c>
      <c r="BF272" s="79" t="str">
        <f t="shared" si="62"/>
        <v/>
      </c>
      <c r="BG272" s="71"/>
      <c r="BH272" s="79" t="str">
        <f>IFERROR(VLOOKUP(BG272, TxtPanelDefinition!$A$2:$B$50, 2, 0),"")</f>
        <v/>
      </c>
      <c r="BI272" s="71"/>
      <c r="BJ272" s="79" t="str">
        <f>IFERROR(VLOOKUP(BI272, TxtPanelDefinition!$A$2:$B$50, 2, 0),"")</f>
        <v/>
      </c>
      <c r="BK272" s="71"/>
      <c r="BL272" s="79" t="str">
        <f>IFERROR(VLOOKUP(BK272, InscrTechniques!$A$2:$B$50, 2, 0),"")</f>
        <v/>
      </c>
      <c r="BM272" s="71"/>
      <c r="BN272" s="79" t="str">
        <f>IFERROR(VLOOKUP(BM272, InscrTechniques!$A$2:$B$50, 2, 0),"")</f>
        <v/>
      </c>
      <c r="BO272" s="71"/>
      <c r="BP272" s="79" t="str">
        <f>IFERROR(VLOOKUP(BO272, InscrTechniques!$A$2:$B$50, 2, 0),"")</f>
        <v/>
      </c>
      <c r="BQ272" s="71"/>
      <c r="BR272" s="79" t="str">
        <f>IFERROR(VLOOKUP(BQ272, InscrTechniques!$A$2:$B$50, 2, 0),"")</f>
        <v/>
      </c>
      <c r="BS272" s="71"/>
      <c r="BT272" s="79" t="str">
        <f>IFERROR(VLOOKUP(BS272, InscrTechniques!$A$2:$B$50, 2, 0),"")</f>
        <v/>
      </c>
      <c r="BU272" s="71"/>
      <c r="BV272" s="79" t="str">
        <f>IFERROR(VLOOKUP(BU272, InscrTechniques!$A$2:$B$50, 2, 0),"")</f>
        <v/>
      </c>
      <c r="BW272" s="125"/>
      <c r="BX272" s="79" t="str">
        <f>IFERROR(VLOOKUP(BW272, InscrTechniques!$A$2:$B$50, 2, 0),"")</f>
        <v/>
      </c>
      <c r="BY272" s="125"/>
      <c r="BZ272" s="79" t="str">
        <f>IFERROR(VLOOKUP(BY272, InscrTechniques!$A$2:$B$50, 2, 0),"")</f>
        <v/>
      </c>
      <c r="CA272" s="74"/>
      <c r="CB272" s="114" t="str">
        <f>IFERROR(VLOOKUP(CA272, LetterStyle!$A$2:$B$50, 2, 0),"")</f>
        <v/>
      </c>
      <c r="CC272" s="74"/>
      <c r="CD272" s="114" t="str">
        <f>IFERROR(VLOOKUP(CC272, LetterStyle!$A$2:$B$50, 2, 0),"")</f>
        <v/>
      </c>
      <c r="CE272" s="74"/>
      <c r="CF272" s="114" t="str">
        <f>IFERROR(VLOOKUP(CE272, LetterStyle!$A$2:$B$50, 2, 0),"")</f>
        <v/>
      </c>
      <c r="CG272" s="74"/>
      <c r="CH272" s="79" t="str">
        <f>IFERROR(VLOOKUP(CG272, LetterStyle!$A$2:$B$50, 2, 0),"")</f>
        <v/>
      </c>
      <c r="CI272" s="71"/>
      <c r="CJ272" s="79" t="str">
        <f>IFERROR(VLOOKUP(CI272, DecMotifs!$A$1:$B$306, 2, 0),"")</f>
        <v/>
      </c>
      <c r="CK272" s="71"/>
      <c r="CL272" s="79" t="str">
        <f>IFERROR(VLOOKUP(CK272, DecMotifs!$A$1:$B$306, 2, 0),"")</f>
        <v/>
      </c>
      <c r="CM272" s="71"/>
      <c r="CN272" s="79" t="str">
        <f>IFERROR(VLOOKUP(CM272, DecMotifs!$A$1:$B$306, 2, 0),"")</f>
        <v/>
      </c>
      <c r="CO272" s="71"/>
      <c r="CP272" s="79" t="str">
        <f>IFERROR(VLOOKUP(CO272, MarginalDec!$A$2:$B$253, 2, 0),"")</f>
        <v/>
      </c>
      <c r="CQ272" s="71"/>
      <c r="CR272" s="79" t="str">
        <f>IFERROR(VLOOKUP(CQ272, MarginalDec!$A$2:$B$253, 2, 0),"")</f>
        <v/>
      </c>
      <c r="CS272" s="71"/>
      <c r="CT272" s="79" t="str">
        <f>IFERROR(VLOOKUP(CS272, MarginalDec!$A$2:$B$253, 2, 0),"")</f>
        <v/>
      </c>
      <c r="CU272" s="71"/>
      <c r="CV272" s="79" t="str">
        <f>IF(ISBLANK(CU272),"", IFERROR(VLOOKUP(CU272, Tooling!$A$2:$B$252, 2, 0),""))</f>
        <v/>
      </c>
      <c r="CW272" s="71"/>
      <c r="CX272" s="79" t="str">
        <f>IF(ISBLANK(CW272),"", IFERROR(VLOOKUP(CW272, Tooling!$A$2:$B$252, 2, 0),""))</f>
        <v/>
      </c>
      <c r="CY272" s="71"/>
      <c r="CZ272" s="79" t="str">
        <f>IF(ISBLANK(CY272),"", IFERROR(VLOOKUP(CY272, Repairs!$A$2:$B$252, 2, 0),""))</f>
        <v/>
      </c>
      <c r="DA272" s="77"/>
      <c r="DB272" s="71"/>
      <c r="DC272" s="79" t="str">
        <f>IFERROR(VLOOKUP(DB272, DatingReason!$A$2:$B$252, 2, 0),"")</f>
        <v/>
      </c>
      <c r="DD272" s="123" t="str">
        <f t="shared" si="63"/>
        <v/>
      </c>
      <c r="DF272" s="119" t="str">
        <f t="array" ref="DF272">IF(AND($B272&lt;&gt;"", $DE272&lt;&gt;"", $DE272&lt;&gt;"No"),MAX(IF($B272=PEOPLE!$B$4:$B$1000, PEOPLE!$Q$4:$Q$1000,""))+100,"")</f>
        <v/>
      </c>
      <c r="DG272" s="68"/>
      <c r="DH272" s="76">
        <f>COUNTIF(PEOPLE!B:B, MEMORIALS!B272)</f>
        <v>0</v>
      </c>
      <c r="DI272" s="82"/>
      <c r="DJ272" s="82"/>
      <c r="DK272" s="82"/>
      <c r="DL272" s="68"/>
      <c r="DM272" s="68"/>
      <c r="DN272" s="68"/>
      <c r="DO272" s="68"/>
      <c r="DP272" s="68"/>
    </row>
    <row r="273" spans="1:120" ht="15" customHeight="1" x14ac:dyDescent="0.25">
      <c r="A273" s="68"/>
      <c r="B273" s="69"/>
      <c r="C273" s="68"/>
      <c r="D273" s="68"/>
      <c r="E273" s="70" t="str">
        <f>IF(D273="","",VLOOKUP(D273,Denomination!$A$2:$B$50, 2, 0))</f>
        <v/>
      </c>
      <c r="F273" s="68"/>
      <c r="G273" s="71"/>
      <c r="H273" s="70" t="str">
        <f>IF(G273="","",VLOOKUP(G273,MCondition!$A$2:$B$50, 2, 0))</f>
        <v/>
      </c>
      <c r="I273" s="72"/>
      <c r="J273" s="71"/>
      <c r="K273" s="70" t="str">
        <f>IF(J273="","",VLOOKUP(J273,ICondition!$A$2:$B$50, 2, 0))</f>
        <v/>
      </c>
      <c r="L273" s="73"/>
      <c r="M273" s="73"/>
      <c r="N273" s="73"/>
      <c r="O273" s="73"/>
      <c r="P273" s="73"/>
      <c r="Q273" s="73"/>
      <c r="R273" s="78"/>
      <c r="S273" s="79" t="str">
        <f>IFERROR(VLOOKUP(R273,Material!$A$2:$B$59, 2, 0),"")</f>
        <v/>
      </c>
      <c r="T273" s="71"/>
      <c r="U273" s="79" t="str">
        <f>IFERROR(VLOOKUP(T273,Material!$A$2:$B$59, 2, 0),"")</f>
        <v/>
      </c>
      <c r="V273" s="71"/>
      <c r="W273" s="79" t="str">
        <f>IFERROR(VLOOKUP(V273,Material!$A$2:$B$59, 2, 0),"")</f>
        <v/>
      </c>
      <c r="X273" s="71"/>
      <c r="Y273" s="79" t="str">
        <f>IFERROR(VLOOKUP(X273,Material!$A$2:$B$59, 2, 0),"")</f>
        <v/>
      </c>
      <c r="Z273" s="71"/>
      <c r="AA273" s="79" t="str">
        <f>IFERROR(VLOOKUP(Z273,Material!$A$2:$B$59, 2, 0),"")</f>
        <v/>
      </c>
      <c r="AB273" s="74"/>
      <c r="AC273" s="75" t="e">
        <f t="shared" si="52"/>
        <v>#VALUE!</v>
      </c>
      <c r="AD273" s="75" t="e">
        <f t="shared" si="53"/>
        <v>#VALUE!</v>
      </c>
      <c r="AE273" s="75" t="e">
        <f t="shared" si="55"/>
        <v>#VALUE!</v>
      </c>
      <c r="AF273" s="75" t="e">
        <f t="shared" si="54"/>
        <v>#VALUE!</v>
      </c>
      <c r="AG273" s="75" t="e">
        <f t="shared" si="56"/>
        <v>#VALUE!</v>
      </c>
      <c r="AH273" s="75" t="e">
        <f t="shared" si="57"/>
        <v>#VALUE!</v>
      </c>
      <c r="AI273" s="75" t="e">
        <f t="shared" si="58"/>
        <v>#VALUE!</v>
      </c>
      <c r="AJ273" s="80" t="e">
        <f t="shared" si="59"/>
        <v>#VALUE!</v>
      </c>
      <c r="AK273" s="79" t="str">
        <f>(IFERROR(VLOOKUP(AB273,Categories!$A$2:$B$20,2,1),""))</f>
        <v/>
      </c>
      <c r="AL273" s="79" t="str">
        <f ca="1">IFERROR(VLOOKUP((HLOOKUP((VLOOKUP($AB273,Categories!$A$2:$F$20,3,1)), $AB$3:$AJ273, (ROW()-ROW($AB$3)+1), 0)), INDIRECT(VLOOKUP($AB273,Categories!$A$2:$F$20,6,1)),2,0),AK273)</f>
        <v/>
      </c>
      <c r="AM273" s="79" t="str">
        <f ca="1">IFERROR(VLOOKUP((HLOOKUP((VLOOKUP($AB273,Categories!$A$2:$F$20,4,1)),$AB$3:$AJ273,(ROW()-ROW($AB$3)+1),0)),INDIRECT(VLOOKUP($AB273,Categories!$A$2:$H$20,7,1)),2,0),"")</f>
        <v/>
      </c>
      <c r="AN273" s="79" t="str">
        <f ca="1">IFERROR(VLOOKUP((HLOOKUP((VLOOKUP($AB273,Categories!$A$2:$F$20,5,1)), $AB$3:$AJ273, (ROW()-ROW($AB$3)+1), 0)), INDIRECT(VLOOKUP($AB273,Categories!$A$2:$H$20,8,1)),2,0),"")</f>
        <v/>
      </c>
      <c r="AO273" s="79" t="str">
        <f t="shared" ca="1" si="60"/>
        <v/>
      </c>
      <c r="AP273" s="81"/>
      <c r="AQ273" s="70" t="str">
        <f>IFERROR(VLOOKUP(VALUE(MID(AP273,1,1)),AdditionalElements!$A$2:$B$50,2,0),"")</f>
        <v/>
      </c>
      <c r="AR273" s="70" t="str">
        <f>IFERROR(VLOOKUP(VALUE(MID(AP273,2,1)),AdditionalElements!$H$2:$I$50,2,0),"")</f>
        <v/>
      </c>
      <c r="AS273" s="70" t="str">
        <f>IFERROR(VLOOKUP(VALUE(MID(AP273,3,1)),AdditionalElements!$O$2:$P$50,2,0),"")</f>
        <v/>
      </c>
      <c r="AT273" s="70" t="str">
        <f>IFERROR(VLOOKUP(VALUE(MID(AP273,4,1)),AdditionalElements!$V$2:$W$50,2,0),"")</f>
        <v/>
      </c>
      <c r="AU273" s="71"/>
      <c r="AV273" s="79" t="str">
        <f>IFERROR(IF(VALUE(MID(AU273,1,1))=1, VLOOKUP(VALUE(MID(AU273,1,1)), TxtPanelShape!$A$2:$C$50, 3, 0), (IF(VALUE(MID(AU273,1,1))&gt;=7, VLOOKUP(VALUE(MID(AU273,1,1)), TxtPanelShape!$A$2:$C$50, 3, 0),VLOOKUP(VALUE(MID(AU273,1,2)),TxtPanelShape!$A$2:$C$50,3,0)))), "")</f>
        <v/>
      </c>
      <c r="AW273" s="79" t="str">
        <f>IFERROR(IF(VALUE(MID(AU273,1,1))=1, ", "&amp;VLOOKUP(VALUE(MID(AU273,2,1)), TxtPanelShape!$H$2:$I$50, 2, 0), IF(VALUE(MID(AU273,1,1))&gt;=7, ", "&amp;VLOOKUP(VALUE(MID(AU273,2,1)), TxtPanelShape!$H$2:$I$50, 2, 0),"")), "")</f>
        <v/>
      </c>
      <c r="AX273" s="79" t="str">
        <f>IFERROR(IF(VALUE(MID(AU273,1,1))=1, ", "&amp;VLOOKUP(VALUE(MID(AU273,3,1)), TxtPanelShape!$O$2:$P$50, 2, 0), IF(VALUE(MID(AU273,1,1))&gt;=7, ", "&amp;VLOOKUP(VALUE(MID(AU273,3,1)), TxtPanelShape!$O$2:$P$50, 2, 0),"")),"")</f>
        <v/>
      </c>
      <c r="AY273" s="79" t="str">
        <f>IFERROR("; "&amp;VLOOKUP(VALUE(MID(AU273,4,1)), TxtPanelShape!$V$2:$W$50,2,0),"")</f>
        <v/>
      </c>
      <c r="AZ273" s="79" t="str">
        <f t="shared" si="61"/>
        <v/>
      </c>
      <c r="BA273" s="71"/>
      <c r="BB273" s="79" t="str">
        <f>IFERROR(IF(VALUE(MID(BA273,1,1))=1, VLOOKUP(VALUE(MID(BA273,1,1)), TxtPanelShape!$A$2:$C$50, 3, 0), (IF(VALUE(MID(BA273,1,1))&gt;=7, VLOOKUP(VALUE(MID(BA273,1,1)), TxtPanelShape!$A$2:$C$50, 3, 0),VLOOKUP(VALUE(MID(BA273,1,2)),TxtPanelShape!$A$2:$C$50,3,0)))), "")</f>
        <v/>
      </c>
      <c r="BC273" s="79" t="str">
        <f>IFERROR(IF(VALUE(MID(BA273,1,1))=1, ", "&amp;VLOOKUP(VALUE(MID(BA273,2,1)), TxtPanelShape!$H$2:$I$50, 2, 0), IF(VALUE(MID(BA273,1,1))&gt;=7, ", "&amp;VLOOKUP(VALUE(MID(BA273,2,1)), TxtPanelShape!$H$2:$I$50, 2, 0),"")), "")</f>
        <v/>
      </c>
      <c r="BD273" s="79" t="str">
        <f>IFERROR(IF(VALUE(MID(BA273,1,1))=1, ", "&amp;VLOOKUP(VALUE(MID(BA273,3,1)), TxtPanelShape!$O$2:$P$50, 2, 0), IF(VALUE(MID(BA273,1,1))&gt;=7, ", "&amp;VLOOKUP(VALUE(MID(BA273,3,1)), TxtPanelShape!$O$2:$P$50, 2, 0),"")),"")</f>
        <v/>
      </c>
      <c r="BE273" s="79" t="str">
        <f>IFERROR("; "&amp;VLOOKUP(VALUE(MID(BA273,4,1)), TxtPanelShape!$V$2:$W$50,2,0),"")</f>
        <v/>
      </c>
      <c r="BF273" s="79" t="str">
        <f t="shared" si="62"/>
        <v/>
      </c>
      <c r="BG273" s="71"/>
      <c r="BH273" s="79" t="str">
        <f>IFERROR(VLOOKUP(BG273, TxtPanelDefinition!$A$2:$B$50, 2, 0),"")</f>
        <v/>
      </c>
      <c r="BI273" s="71"/>
      <c r="BJ273" s="79" t="str">
        <f>IFERROR(VLOOKUP(BI273, TxtPanelDefinition!$A$2:$B$50, 2, 0),"")</f>
        <v/>
      </c>
      <c r="BK273" s="71"/>
      <c r="BL273" s="79" t="str">
        <f>IFERROR(VLOOKUP(BK273, InscrTechniques!$A$2:$B$50, 2, 0),"")</f>
        <v/>
      </c>
      <c r="BM273" s="71"/>
      <c r="BN273" s="79" t="str">
        <f>IFERROR(VLOOKUP(BM273, InscrTechniques!$A$2:$B$50, 2, 0),"")</f>
        <v/>
      </c>
      <c r="BO273" s="71"/>
      <c r="BP273" s="79" t="str">
        <f>IFERROR(VLOOKUP(BO273, InscrTechniques!$A$2:$B$50, 2, 0),"")</f>
        <v/>
      </c>
      <c r="BQ273" s="71"/>
      <c r="BR273" s="79" t="str">
        <f>IFERROR(VLOOKUP(BQ273, InscrTechniques!$A$2:$B$50, 2, 0),"")</f>
        <v/>
      </c>
      <c r="BS273" s="71"/>
      <c r="BT273" s="79" t="str">
        <f>IFERROR(VLOOKUP(BS273, InscrTechniques!$A$2:$B$50, 2, 0),"")</f>
        <v/>
      </c>
      <c r="BU273" s="71"/>
      <c r="BV273" s="79" t="str">
        <f>IFERROR(VLOOKUP(BU273, InscrTechniques!$A$2:$B$50, 2, 0),"")</f>
        <v/>
      </c>
      <c r="BW273" s="125"/>
      <c r="BX273" s="79" t="str">
        <f>IFERROR(VLOOKUP(BW273, InscrTechniques!$A$2:$B$50, 2, 0),"")</f>
        <v/>
      </c>
      <c r="BY273" s="125"/>
      <c r="BZ273" s="79" t="str">
        <f>IFERROR(VLOOKUP(BY273, InscrTechniques!$A$2:$B$50, 2, 0),"")</f>
        <v/>
      </c>
      <c r="CA273" s="74"/>
      <c r="CB273" s="114" t="str">
        <f>IFERROR(VLOOKUP(CA273, LetterStyle!$A$2:$B$50, 2, 0),"")</f>
        <v/>
      </c>
      <c r="CC273" s="74"/>
      <c r="CD273" s="114" t="str">
        <f>IFERROR(VLOOKUP(CC273, LetterStyle!$A$2:$B$50, 2, 0),"")</f>
        <v/>
      </c>
      <c r="CE273" s="74"/>
      <c r="CF273" s="114" t="str">
        <f>IFERROR(VLOOKUP(CE273, LetterStyle!$A$2:$B$50, 2, 0),"")</f>
        <v/>
      </c>
      <c r="CG273" s="74"/>
      <c r="CH273" s="79" t="str">
        <f>IFERROR(VLOOKUP(CG273, LetterStyle!$A$2:$B$50, 2, 0),"")</f>
        <v/>
      </c>
      <c r="CI273" s="71"/>
      <c r="CJ273" s="79" t="str">
        <f>IFERROR(VLOOKUP(CI273, DecMotifs!$A$1:$B$306, 2, 0),"")</f>
        <v/>
      </c>
      <c r="CK273" s="71"/>
      <c r="CL273" s="79" t="str">
        <f>IFERROR(VLOOKUP(CK273, DecMotifs!$A$1:$B$306, 2, 0),"")</f>
        <v/>
      </c>
      <c r="CM273" s="71"/>
      <c r="CN273" s="79" t="str">
        <f>IFERROR(VLOOKUP(CM273, DecMotifs!$A$1:$B$306, 2, 0),"")</f>
        <v/>
      </c>
      <c r="CO273" s="71"/>
      <c r="CP273" s="79" t="str">
        <f>IFERROR(VLOOKUP(CO273, MarginalDec!$A$2:$B$253, 2, 0),"")</f>
        <v/>
      </c>
      <c r="CQ273" s="71"/>
      <c r="CR273" s="79" t="str">
        <f>IFERROR(VLOOKUP(CQ273, MarginalDec!$A$2:$B$253, 2, 0),"")</f>
        <v/>
      </c>
      <c r="CS273" s="71"/>
      <c r="CT273" s="79" t="str">
        <f>IFERROR(VLOOKUP(CS273, MarginalDec!$A$2:$B$253, 2, 0),"")</f>
        <v/>
      </c>
      <c r="CU273" s="71"/>
      <c r="CV273" s="79" t="str">
        <f>IF(ISBLANK(CU273),"", IFERROR(VLOOKUP(CU273, Tooling!$A$2:$B$252, 2, 0),""))</f>
        <v/>
      </c>
      <c r="CW273" s="71"/>
      <c r="CX273" s="79" t="str">
        <f>IF(ISBLANK(CW273),"", IFERROR(VLOOKUP(CW273, Tooling!$A$2:$B$252, 2, 0),""))</f>
        <v/>
      </c>
      <c r="CY273" s="71"/>
      <c r="CZ273" s="79" t="str">
        <f>IF(ISBLANK(CY273),"", IFERROR(VLOOKUP(CY273, Repairs!$A$2:$B$252, 2, 0),""))</f>
        <v/>
      </c>
      <c r="DA273" s="77"/>
      <c r="DB273" s="71"/>
      <c r="DC273" s="79" t="str">
        <f>IFERROR(VLOOKUP(DB273, DatingReason!$A$2:$B$252, 2, 0),"")</f>
        <v/>
      </c>
      <c r="DD273" s="123" t="str">
        <f t="shared" si="63"/>
        <v/>
      </c>
      <c r="DF273" s="119" t="str">
        <f t="array" ref="DF273">IF(AND($B273&lt;&gt;"", $DE273&lt;&gt;"", $DE273&lt;&gt;"No"),MAX(IF($B273=PEOPLE!$B$4:$B$1000, PEOPLE!$Q$4:$Q$1000,""))+100,"")</f>
        <v/>
      </c>
      <c r="DG273" s="68"/>
      <c r="DH273" s="76">
        <f>COUNTIF(PEOPLE!B:B, MEMORIALS!B273)</f>
        <v>0</v>
      </c>
      <c r="DI273" s="82"/>
      <c r="DJ273" s="82"/>
      <c r="DK273" s="82"/>
      <c r="DL273" s="68"/>
      <c r="DM273" s="68"/>
      <c r="DN273" s="68"/>
      <c r="DO273" s="68"/>
      <c r="DP273" s="68"/>
    </row>
    <row r="274" spans="1:120" ht="15" customHeight="1" x14ac:dyDescent="0.25">
      <c r="A274" s="68"/>
      <c r="B274" s="69"/>
      <c r="C274" s="68"/>
      <c r="D274" s="68"/>
      <c r="E274" s="70" t="str">
        <f>IF(D274="","",VLOOKUP(D274,Denomination!$A$2:$B$50, 2, 0))</f>
        <v/>
      </c>
      <c r="F274" s="68"/>
      <c r="G274" s="71"/>
      <c r="H274" s="70" t="str">
        <f>IF(G274="","",VLOOKUP(G274,MCondition!$A$2:$B$50, 2, 0))</f>
        <v/>
      </c>
      <c r="I274" s="72"/>
      <c r="J274" s="71"/>
      <c r="K274" s="70" t="str">
        <f>IF(J274="","",VLOOKUP(J274,ICondition!$A$2:$B$50, 2, 0))</f>
        <v/>
      </c>
      <c r="L274" s="73"/>
      <c r="M274" s="73"/>
      <c r="N274" s="73"/>
      <c r="O274" s="73"/>
      <c r="P274" s="73"/>
      <c r="Q274" s="73"/>
      <c r="R274" s="78"/>
      <c r="S274" s="79" t="str">
        <f>IFERROR(VLOOKUP(R274,Material!$A$2:$B$59, 2, 0),"")</f>
        <v/>
      </c>
      <c r="T274" s="71"/>
      <c r="U274" s="79" t="str">
        <f>IFERROR(VLOOKUP(T274,Material!$A$2:$B$59, 2, 0),"")</f>
        <v/>
      </c>
      <c r="V274" s="71"/>
      <c r="W274" s="79" t="str">
        <f>IFERROR(VLOOKUP(V274,Material!$A$2:$B$59, 2, 0),"")</f>
        <v/>
      </c>
      <c r="X274" s="71"/>
      <c r="Y274" s="79" t="str">
        <f>IFERROR(VLOOKUP(X274,Material!$A$2:$B$59, 2, 0),"")</f>
        <v/>
      </c>
      <c r="Z274" s="71"/>
      <c r="AA274" s="79" t="str">
        <f>IFERROR(VLOOKUP(Z274,Material!$A$2:$B$59, 2, 0),"")</f>
        <v/>
      </c>
      <c r="AB274" s="74"/>
      <c r="AC274" s="75" t="e">
        <f t="shared" si="52"/>
        <v>#VALUE!</v>
      </c>
      <c r="AD274" s="75" t="e">
        <f t="shared" si="53"/>
        <v>#VALUE!</v>
      </c>
      <c r="AE274" s="75" t="e">
        <f t="shared" si="55"/>
        <v>#VALUE!</v>
      </c>
      <c r="AF274" s="75" t="e">
        <f t="shared" si="54"/>
        <v>#VALUE!</v>
      </c>
      <c r="AG274" s="75" t="e">
        <f t="shared" si="56"/>
        <v>#VALUE!</v>
      </c>
      <c r="AH274" s="75" t="e">
        <f t="shared" si="57"/>
        <v>#VALUE!</v>
      </c>
      <c r="AI274" s="75" t="e">
        <f t="shared" si="58"/>
        <v>#VALUE!</v>
      </c>
      <c r="AJ274" s="80" t="e">
        <f t="shared" si="59"/>
        <v>#VALUE!</v>
      </c>
      <c r="AK274" s="79" t="str">
        <f>(IFERROR(VLOOKUP(AB274,Categories!$A$2:$B$20,2,1),""))</f>
        <v/>
      </c>
      <c r="AL274" s="79" t="str">
        <f ca="1">IFERROR(VLOOKUP((HLOOKUP((VLOOKUP($AB274,Categories!$A$2:$F$20,3,1)), $AB$3:$AJ274, (ROW()-ROW($AB$3)+1), 0)), INDIRECT(VLOOKUP($AB274,Categories!$A$2:$F$20,6,1)),2,0),AK274)</f>
        <v/>
      </c>
      <c r="AM274" s="79" t="str">
        <f ca="1">IFERROR(VLOOKUP((HLOOKUP((VLOOKUP($AB274,Categories!$A$2:$F$20,4,1)),$AB$3:$AJ274,(ROW()-ROW($AB$3)+1),0)),INDIRECT(VLOOKUP($AB274,Categories!$A$2:$H$20,7,1)),2,0),"")</f>
        <v/>
      </c>
      <c r="AN274" s="79" t="str">
        <f ca="1">IFERROR(VLOOKUP((HLOOKUP((VLOOKUP($AB274,Categories!$A$2:$F$20,5,1)), $AB$3:$AJ274, (ROW()-ROW($AB$3)+1), 0)), INDIRECT(VLOOKUP($AB274,Categories!$A$2:$H$20,8,1)),2,0),"")</f>
        <v/>
      </c>
      <c r="AO274" s="79" t="str">
        <f t="shared" ca="1" si="60"/>
        <v/>
      </c>
      <c r="AP274" s="81"/>
      <c r="AQ274" s="70" t="str">
        <f>IFERROR(VLOOKUP(VALUE(MID(AP274,1,1)),AdditionalElements!$A$2:$B$50,2,0),"")</f>
        <v/>
      </c>
      <c r="AR274" s="70" t="str">
        <f>IFERROR(VLOOKUP(VALUE(MID(AP274,2,1)),AdditionalElements!$H$2:$I$50,2,0),"")</f>
        <v/>
      </c>
      <c r="AS274" s="70" t="str">
        <f>IFERROR(VLOOKUP(VALUE(MID(AP274,3,1)),AdditionalElements!$O$2:$P$50,2,0),"")</f>
        <v/>
      </c>
      <c r="AT274" s="70" t="str">
        <f>IFERROR(VLOOKUP(VALUE(MID(AP274,4,1)),AdditionalElements!$V$2:$W$50,2,0),"")</f>
        <v/>
      </c>
      <c r="AU274" s="71"/>
      <c r="AV274" s="79" t="str">
        <f>IFERROR(IF(VALUE(MID(AU274,1,1))=1, VLOOKUP(VALUE(MID(AU274,1,1)), TxtPanelShape!$A$2:$C$50, 3, 0), (IF(VALUE(MID(AU274,1,1))&gt;=7, VLOOKUP(VALUE(MID(AU274,1,1)), TxtPanelShape!$A$2:$C$50, 3, 0),VLOOKUP(VALUE(MID(AU274,1,2)),TxtPanelShape!$A$2:$C$50,3,0)))), "")</f>
        <v/>
      </c>
      <c r="AW274" s="79" t="str">
        <f>IFERROR(IF(VALUE(MID(AU274,1,1))=1, ", "&amp;VLOOKUP(VALUE(MID(AU274,2,1)), TxtPanelShape!$H$2:$I$50, 2, 0), IF(VALUE(MID(AU274,1,1))&gt;=7, ", "&amp;VLOOKUP(VALUE(MID(AU274,2,1)), TxtPanelShape!$H$2:$I$50, 2, 0),"")), "")</f>
        <v/>
      </c>
      <c r="AX274" s="79" t="str">
        <f>IFERROR(IF(VALUE(MID(AU274,1,1))=1, ", "&amp;VLOOKUP(VALUE(MID(AU274,3,1)), TxtPanelShape!$O$2:$P$50, 2, 0), IF(VALUE(MID(AU274,1,1))&gt;=7, ", "&amp;VLOOKUP(VALUE(MID(AU274,3,1)), TxtPanelShape!$O$2:$P$50, 2, 0),"")),"")</f>
        <v/>
      </c>
      <c r="AY274" s="79" t="str">
        <f>IFERROR("; "&amp;VLOOKUP(VALUE(MID(AU274,4,1)), TxtPanelShape!$V$2:$W$50,2,0),"")</f>
        <v/>
      </c>
      <c r="AZ274" s="79" t="str">
        <f t="shared" si="61"/>
        <v/>
      </c>
      <c r="BA274" s="71"/>
      <c r="BB274" s="79" t="str">
        <f>IFERROR(IF(VALUE(MID(BA274,1,1))=1, VLOOKUP(VALUE(MID(BA274,1,1)), TxtPanelShape!$A$2:$C$50, 3, 0), (IF(VALUE(MID(BA274,1,1))&gt;=7, VLOOKUP(VALUE(MID(BA274,1,1)), TxtPanelShape!$A$2:$C$50, 3, 0),VLOOKUP(VALUE(MID(BA274,1,2)),TxtPanelShape!$A$2:$C$50,3,0)))), "")</f>
        <v/>
      </c>
      <c r="BC274" s="79" t="str">
        <f>IFERROR(IF(VALUE(MID(BA274,1,1))=1, ", "&amp;VLOOKUP(VALUE(MID(BA274,2,1)), TxtPanelShape!$H$2:$I$50, 2, 0), IF(VALUE(MID(BA274,1,1))&gt;=7, ", "&amp;VLOOKUP(VALUE(MID(BA274,2,1)), TxtPanelShape!$H$2:$I$50, 2, 0),"")), "")</f>
        <v/>
      </c>
      <c r="BD274" s="79" t="str">
        <f>IFERROR(IF(VALUE(MID(BA274,1,1))=1, ", "&amp;VLOOKUP(VALUE(MID(BA274,3,1)), TxtPanelShape!$O$2:$P$50, 2, 0), IF(VALUE(MID(BA274,1,1))&gt;=7, ", "&amp;VLOOKUP(VALUE(MID(BA274,3,1)), TxtPanelShape!$O$2:$P$50, 2, 0),"")),"")</f>
        <v/>
      </c>
      <c r="BE274" s="79" t="str">
        <f>IFERROR("; "&amp;VLOOKUP(VALUE(MID(BA274,4,1)), TxtPanelShape!$V$2:$W$50,2,0),"")</f>
        <v/>
      </c>
      <c r="BF274" s="79" t="str">
        <f t="shared" si="62"/>
        <v/>
      </c>
      <c r="BG274" s="71"/>
      <c r="BH274" s="79" t="str">
        <f>IFERROR(VLOOKUP(BG274, TxtPanelDefinition!$A$2:$B$50, 2, 0),"")</f>
        <v/>
      </c>
      <c r="BI274" s="71"/>
      <c r="BJ274" s="79" t="str">
        <f>IFERROR(VLOOKUP(BI274, TxtPanelDefinition!$A$2:$B$50, 2, 0),"")</f>
        <v/>
      </c>
      <c r="BK274" s="71"/>
      <c r="BL274" s="79" t="str">
        <f>IFERROR(VLOOKUP(BK274, InscrTechniques!$A$2:$B$50, 2, 0),"")</f>
        <v/>
      </c>
      <c r="BM274" s="71"/>
      <c r="BN274" s="79" t="str">
        <f>IFERROR(VLOOKUP(BM274, InscrTechniques!$A$2:$B$50, 2, 0),"")</f>
        <v/>
      </c>
      <c r="BO274" s="71"/>
      <c r="BP274" s="79" t="str">
        <f>IFERROR(VLOOKUP(BO274, InscrTechniques!$A$2:$B$50, 2, 0),"")</f>
        <v/>
      </c>
      <c r="BQ274" s="71"/>
      <c r="BR274" s="79" t="str">
        <f>IFERROR(VLOOKUP(BQ274, InscrTechniques!$A$2:$B$50, 2, 0),"")</f>
        <v/>
      </c>
      <c r="BS274" s="71"/>
      <c r="BT274" s="79" t="str">
        <f>IFERROR(VLOOKUP(BS274, InscrTechniques!$A$2:$B$50, 2, 0),"")</f>
        <v/>
      </c>
      <c r="BU274" s="71"/>
      <c r="BV274" s="79" t="str">
        <f>IFERROR(VLOOKUP(BU274, InscrTechniques!$A$2:$B$50, 2, 0),"")</f>
        <v/>
      </c>
      <c r="BW274" s="125"/>
      <c r="BX274" s="79" t="str">
        <f>IFERROR(VLOOKUP(BW274, InscrTechniques!$A$2:$B$50, 2, 0),"")</f>
        <v/>
      </c>
      <c r="BY274" s="125"/>
      <c r="BZ274" s="79" t="str">
        <f>IFERROR(VLOOKUP(BY274, InscrTechniques!$A$2:$B$50, 2, 0),"")</f>
        <v/>
      </c>
      <c r="CA274" s="74"/>
      <c r="CB274" s="114" t="str">
        <f>IFERROR(VLOOKUP(CA274, LetterStyle!$A$2:$B$50, 2, 0),"")</f>
        <v/>
      </c>
      <c r="CC274" s="74"/>
      <c r="CD274" s="114" t="str">
        <f>IFERROR(VLOOKUP(CC274, LetterStyle!$A$2:$B$50, 2, 0),"")</f>
        <v/>
      </c>
      <c r="CE274" s="74"/>
      <c r="CF274" s="114" t="str">
        <f>IFERROR(VLOOKUP(CE274, LetterStyle!$A$2:$B$50, 2, 0),"")</f>
        <v/>
      </c>
      <c r="CG274" s="74"/>
      <c r="CH274" s="79" t="str">
        <f>IFERROR(VLOOKUP(CG274, LetterStyle!$A$2:$B$50, 2, 0),"")</f>
        <v/>
      </c>
      <c r="CI274" s="71"/>
      <c r="CJ274" s="79" t="str">
        <f>IFERROR(VLOOKUP(CI274, DecMotifs!$A$1:$B$306, 2, 0),"")</f>
        <v/>
      </c>
      <c r="CK274" s="71"/>
      <c r="CL274" s="79" t="str">
        <f>IFERROR(VLOOKUP(CK274, DecMotifs!$A$1:$B$306, 2, 0),"")</f>
        <v/>
      </c>
      <c r="CM274" s="71"/>
      <c r="CN274" s="79" t="str">
        <f>IFERROR(VLOOKUP(CM274, DecMotifs!$A$1:$B$306, 2, 0),"")</f>
        <v/>
      </c>
      <c r="CO274" s="71"/>
      <c r="CP274" s="79" t="str">
        <f>IFERROR(VLOOKUP(CO274, MarginalDec!$A$2:$B$253, 2, 0),"")</f>
        <v/>
      </c>
      <c r="CQ274" s="71"/>
      <c r="CR274" s="79" t="str">
        <f>IFERROR(VLOOKUP(CQ274, MarginalDec!$A$2:$B$253, 2, 0),"")</f>
        <v/>
      </c>
      <c r="CS274" s="71"/>
      <c r="CT274" s="79" t="str">
        <f>IFERROR(VLOOKUP(CS274, MarginalDec!$A$2:$B$253, 2, 0),"")</f>
        <v/>
      </c>
      <c r="CU274" s="71"/>
      <c r="CV274" s="79" t="str">
        <f>IF(ISBLANK(CU274),"", IFERROR(VLOOKUP(CU274, Tooling!$A$2:$B$252, 2, 0),""))</f>
        <v/>
      </c>
      <c r="CW274" s="71"/>
      <c r="CX274" s="79" t="str">
        <f>IF(ISBLANK(CW274),"", IFERROR(VLOOKUP(CW274, Tooling!$A$2:$B$252, 2, 0),""))</f>
        <v/>
      </c>
      <c r="CY274" s="71"/>
      <c r="CZ274" s="79" t="str">
        <f>IF(ISBLANK(CY274),"", IFERROR(VLOOKUP(CY274, Repairs!$A$2:$B$252, 2, 0),""))</f>
        <v/>
      </c>
      <c r="DA274" s="77"/>
      <c r="DB274" s="71"/>
      <c r="DC274" s="79" t="str">
        <f>IFERROR(VLOOKUP(DB274, DatingReason!$A$2:$B$252, 2, 0),"")</f>
        <v/>
      </c>
      <c r="DD274" s="123" t="str">
        <f t="shared" si="63"/>
        <v/>
      </c>
      <c r="DF274" s="119" t="str">
        <f t="array" ref="DF274">IF(AND($B274&lt;&gt;"", $DE274&lt;&gt;"", $DE274&lt;&gt;"No"),MAX(IF($B274=PEOPLE!$B$4:$B$1000, PEOPLE!$Q$4:$Q$1000,""))+100,"")</f>
        <v/>
      </c>
      <c r="DG274" s="68"/>
      <c r="DH274" s="76">
        <f>COUNTIF(PEOPLE!B:B, MEMORIALS!B274)</f>
        <v>0</v>
      </c>
      <c r="DI274" s="82"/>
      <c r="DJ274" s="82"/>
      <c r="DK274" s="82"/>
      <c r="DL274" s="68"/>
      <c r="DM274" s="68"/>
      <c r="DN274" s="68"/>
      <c r="DO274" s="68"/>
      <c r="DP274" s="68"/>
    </row>
    <row r="275" spans="1:120" ht="15" customHeight="1" x14ac:dyDescent="0.25">
      <c r="A275" s="68"/>
      <c r="B275" s="69"/>
      <c r="C275" s="68"/>
      <c r="D275" s="68"/>
      <c r="E275" s="70" t="str">
        <f>IF(D275="","",VLOOKUP(D275,Denomination!$A$2:$B$50, 2, 0))</f>
        <v/>
      </c>
      <c r="F275" s="68"/>
      <c r="G275" s="71"/>
      <c r="H275" s="70" t="str">
        <f>IF(G275="","",VLOOKUP(G275,MCondition!$A$2:$B$50, 2, 0))</f>
        <v/>
      </c>
      <c r="I275" s="72"/>
      <c r="J275" s="71"/>
      <c r="K275" s="70" t="str">
        <f>IF(J275="","",VLOOKUP(J275,ICondition!$A$2:$B$50, 2, 0))</f>
        <v/>
      </c>
      <c r="L275" s="73"/>
      <c r="M275" s="73"/>
      <c r="N275" s="73"/>
      <c r="O275" s="73"/>
      <c r="P275" s="73"/>
      <c r="Q275" s="73"/>
      <c r="R275" s="78"/>
      <c r="S275" s="79" t="str">
        <f>IFERROR(VLOOKUP(R275,Material!$A$2:$B$59, 2, 0),"")</f>
        <v/>
      </c>
      <c r="T275" s="71"/>
      <c r="U275" s="79" t="str">
        <f>IFERROR(VLOOKUP(T275,Material!$A$2:$B$59, 2, 0),"")</f>
        <v/>
      </c>
      <c r="V275" s="71"/>
      <c r="W275" s="79" t="str">
        <f>IFERROR(VLOOKUP(V275,Material!$A$2:$B$59, 2, 0),"")</f>
        <v/>
      </c>
      <c r="X275" s="71"/>
      <c r="Y275" s="79" t="str">
        <f>IFERROR(VLOOKUP(X275,Material!$A$2:$B$59, 2, 0),"")</f>
        <v/>
      </c>
      <c r="Z275" s="71"/>
      <c r="AA275" s="79" t="str">
        <f>IFERROR(VLOOKUP(Z275,Material!$A$2:$B$59, 2, 0),"")</f>
        <v/>
      </c>
      <c r="AB275" s="74"/>
      <c r="AC275" s="75" t="e">
        <f t="shared" si="52"/>
        <v>#VALUE!</v>
      </c>
      <c r="AD275" s="75" t="e">
        <f t="shared" si="53"/>
        <v>#VALUE!</v>
      </c>
      <c r="AE275" s="75" t="e">
        <f t="shared" si="55"/>
        <v>#VALUE!</v>
      </c>
      <c r="AF275" s="75" t="e">
        <f t="shared" si="54"/>
        <v>#VALUE!</v>
      </c>
      <c r="AG275" s="75" t="e">
        <f t="shared" si="56"/>
        <v>#VALUE!</v>
      </c>
      <c r="AH275" s="75" t="e">
        <f t="shared" si="57"/>
        <v>#VALUE!</v>
      </c>
      <c r="AI275" s="75" t="e">
        <f t="shared" si="58"/>
        <v>#VALUE!</v>
      </c>
      <c r="AJ275" s="80" t="e">
        <f t="shared" si="59"/>
        <v>#VALUE!</v>
      </c>
      <c r="AK275" s="79" t="str">
        <f>(IFERROR(VLOOKUP(AB275,Categories!$A$2:$B$20,2,1),""))</f>
        <v/>
      </c>
      <c r="AL275" s="79" t="str">
        <f ca="1">IFERROR(VLOOKUP((HLOOKUP((VLOOKUP($AB275,Categories!$A$2:$F$20,3,1)), $AB$3:$AJ275, (ROW()-ROW($AB$3)+1), 0)), INDIRECT(VLOOKUP($AB275,Categories!$A$2:$F$20,6,1)),2,0),AK275)</f>
        <v/>
      </c>
      <c r="AM275" s="79" t="str">
        <f ca="1">IFERROR(VLOOKUP((HLOOKUP((VLOOKUP($AB275,Categories!$A$2:$F$20,4,1)),$AB$3:$AJ275,(ROW()-ROW($AB$3)+1),0)),INDIRECT(VLOOKUP($AB275,Categories!$A$2:$H$20,7,1)),2,0),"")</f>
        <v/>
      </c>
      <c r="AN275" s="79" t="str">
        <f ca="1">IFERROR(VLOOKUP((HLOOKUP((VLOOKUP($AB275,Categories!$A$2:$F$20,5,1)), $AB$3:$AJ275, (ROW()-ROW($AB$3)+1), 0)), INDIRECT(VLOOKUP($AB275,Categories!$A$2:$H$20,8,1)),2,0),"")</f>
        <v/>
      </c>
      <c r="AO275" s="79" t="str">
        <f t="shared" ca="1" si="60"/>
        <v/>
      </c>
      <c r="AP275" s="81"/>
      <c r="AQ275" s="70" t="str">
        <f>IFERROR(VLOOKUP(VALUE(MID(AP275,1,1)),AdditionalElements!$A$2:$B$50,2,0),"")</f>
        <v/>
      </c>
      <c r="AR275" s="70" t="str">
        <f>IFERROR(VLOOKUP(VALUE(MID(AP275,2,1)),AdditionalElements!$H$2:$I$50,2,0),"")</f>
        <v/>
      </c>
      <c r="AS275" s="70" t="str">
        <f>IFERROR(VLOOKUP(VALUE(MID(AP275,3,1)),AdditionalElements!$O$2:$P$50,2,0),"")</f>
        <v/>
      </c>
      <c r="AT275" s="70" t="str">
        <f>IFERROR(VLOOKUP(VALUE(MID(AP275,4,1)),AdditionalElements!$V$2:$W$50,2,0),"")</f>
        <v/>
      </c>
      <c r="AU275" s="71"/>
      <c r="AV275" s="79" t="str">
        <f>IFERROR(IF(VALUE(MID(AU275,1,1))=1, VLOOKUP(VALUE(MID(AU275,1,1)), TxtPanelShape!$A$2:$C$50, 3, 0), (IF(VALUE(MID(AU275,1,1))&gt;=7, VLOOKUP(VALUE(MID(AU275,1,1)), TxtPanelShape!$A$2:$C$50, 3, 0),VLOOKUP(VALUE(MID(AU275,1,2)),TxtPanelShape!$A$2:$C$50,3,0)))), "")</f>
        <v/>
      </c>
      <c r="AW275" s="79" t="str">
        <f>IFERROR(IF(VALUE(MID(AU275,1,1))=1, ", "&amp;VLOOKUP(VALUE(MID(AU275,2,1)), TxtPanelShape!$H$2:$I$50, 2, 0), IF(VALUE(MID(AU275,1,1))&gt;=7, ", "&amp;VLOOKUP(VALUE(MID(AU275,2,1)), TxtPanelShape!$H$2:$I$50, 2, 0),"")), "")</f>
        <v/>
      </c>
      <c r="AX275" s="79" t="str">
        <f>IFERROR(IF(VALUE(MID(AU275,1,1))=1, ", "&amp;VLOOKUP(VALUE(MID(AU275,3,1)), TxtPanelShape!$O$2:$P$50, 2, 0), IF(VALUE(MID(AU275,1,1))&gt;=7, ", "&amp;VLOOKUP(VALUE(MID(AU275,3,1)), TxtPanelShape!$O$2:$P$50, 2, 0),"")),"")</f>
        <v/>
      </c>
      <c r="AY275" s="79" t="str">
        <f>IFERROR("; "&amp;VLOOKUP(VALUE(MID(AU275,4,1)), TxtPanelShape!$V$2:$W$50,2,0),"")</f>
        <v/>
      </c>
      <c r="AZ275" s="79" t="str">
        <f t="shared" si="61"/>
        <v/>
      </c>
      <c r="BA275" s="71"/>
      <c r="BB275" s="79" t="str">
        <f>IFERROR(IF(VALUE(MID(BA275,1,1))=1, VLOOKUP(VALUE(MID(BA275,1,1)), TxtPanelShape!$A$2:$C$50, 3, 0), (IF(VALUE(MID(BA275,1,1))&gt;=7, VLOOKUP(VALUE(MID(BA275,1,1)), TxtPanelShape!$A$2:$C$50, 3, 0),VLOOKUP(VALUE(MID(BA275,1,2)),TxtPanelShape!$A$2:$C$50,3,0)))), "")</f>
        <v/>
      </c>
      <c r="BC275" s="79" t="str">
        <f>IFERROR(IF(VALUE(MID(BA275,1,1))=1, ", "&amp;VLOOKUP(VALUE(MID(BA275,2,1)), TxtPanelShape!$H$2:$I$50, 2, 0), IF(VALUE(MID(BA275,1,1))&gt;=7, ", "&amp;VLOOKUP(VALUE(MID(BA275,2,1)), TxtPanelShape!$H$2:$I$50, 2, 0),"")), "")</f>
        <v/>
      </c>
      <c r="BD275" s="79" t="str">
        <f>IFERROR(IF(VALUE(MID(BA275,1,1))=1, ", "&amp;VLOOKUP(VALUE(MID(BA275,3,1)), TxtPanelShape!$O$2:$P$50, 2, 0), IF(VALUE(MID(BA275,1,1))&gt;=7, ", "&amp;VLOOKUP(VALUE(MID(BA275,3,1)), TxtPanelShape!$O$2:$P$50, 2, 0),"")),"")</f>
        <v/>
      </c>
      <c r="BE275" s="79" t="str">
        <f>IFERROR("; "&amp;VLOOKUP(VALUE(MID(BA275,4,1)), TxtPanelShape!$V$2:$W$50,2,0),"")</f>
        <v/>
      </c>
      <c r="BF275" s="79" t="str">
        <f t="shared" si="62"/>
        <v/>
      </c>
      <c r="BG275" s="71"/>
      <c r="BH275" s="79" t="str">
        <f>IFERROR(VLOOKUP(BG275, TxtPanelDefinition!$A$2:$B$50, 2, 0),"")</f>
        <v/>
      </c>
      <c r="BI275" s="71"/>
      <c r="BJ275" s="79" t="str">
        <f>IFERROR(VLOOKUP(BI275, TxtPanelDefinition!$A$2:$B$50, 2, 0),"")</f>
        <v/>
      </c>
      <c r="BK275" s="71"/>
      <c r="BL275" s="79" t="str">
        <f>IFERROR(VLOOKUP(BK275, InscrTechniques!$A$2:$B$50, 2, 0),"")</f>
        <v/>
      </c>
      <c r="BM275" s="71"/>
      <c r="BN275" s="79" t="str">
        <f>IFERROR(VLOOKUP(BM275, InscrTechniques!$A$2:$B$50, 2, 0),"")</f>
        <v/>
      </c>
      <c r="BO275" s="71"/>
      <c r="BP275" s="79" t="str">
        <f>IFERROR(VLOOKUP(BO275, InscrTechniques!$A$2:$B$50, 2, 0),"")</f>
        <v/>
      </c>
      <c r="BQ275" s="71"/>
      <c r="BR275" s="79" t="str">
        <f>IFERROR(VLOOKUP(BQ275, InscrTechniques!$A$2:$B$50, 2, 0),"")</f>
        <v/>
      </c>
      <c r="BS275" s="71"/>
      <c r="BT275" s="79" t="str">
        <f>IFERROR(VLOOKUP(BS275, InscrTechniques!$A$2:$B$50, 2, 0),"")</f>
        <v/>
      </c>
      <c r="BU275" s="71"/>
      <c r="BV275" s="79" t="str">
        <f>IFERROR(VLOOKUP(BU275, InscrTechniques!$A$2:$B$50, 2, 0),"")</f>
        <v/>
      </c>
      <c r="BW275" s="125"/>
      <c r="BX275" s="79" t="str">
        <f>IFERROR(VLOOKUP(BW275, InscrTechniques!$A$2:$B$50, 2, 0),"")</f>
        <v/>
      </c>
      <c r="BY275" s="125"/>
      <c r="BZ275" s="79" t="str">
        <f>IFERROR(VLOOKUP(BY275, InscrTechniques!$A$2:$B$50, 2, 0),"")</f>
        <v/>
      </c>
      <c r="CA275" s="74"/>
      <c r="CB275" s="114" t="str">
        <f>IFERROR(VLOOKUP(CA275, LetterStyle!$A$2:$B$50, 2, 0),"")</f>
        <v/>
      </c>
      <c r="CC275" s="74"/>
      <c r="CD275" s="114" t="str">
        <f>IFERROR(VLOOKUP(CC275, LetterStyle!$A$2:$B$50, 2, 0),"")</f>
        <v/>
      </c>
      <c r="CE275" s="74"/>
      <c r="CF275" s="114" t="str">
        <f>IFERROR(VLOOKUP(CE275, LetterStyle!$A$2:$B$50, 2, 0),"")</f>
        <v/>
      </c>
      <c r="CG275" s="74"/>
      <c r="CH275" s="79" t="str">
        <f>IFERROR(VLOOKUP(CG275, LetterStyle!$A$2:$B$50, 2, 0),"")</f>
        <v/>
      </c>
      <c r="CI275" s="71"/>
      <c r="CJ275" s="79" t="str">
        <f>IFERROR(VLOOKUP(CI275, DecMotifs!$A$1:$B$306, 2, 0),"")</f>
        <v/>
      </c>
      <c r="CK275" s="71"/>
      <c r="CL275" s="79" t="str">
        <f>IFERROR(VLOOKUP(CK275, DecMotifs!$A$1:$B$306, 2, 0),"")</f>
        <v/>
      </c>
      <c r="CM275" s="71"/>
      <c r="CN275" s="79" t="str">
        <f>IFERROR(VLOOKUP(CM275, DecMotifs!$A$1:$B$306, 2, 0),"")</f>
        <v/>
      </c>
      <c r="CO275" s="71"/>
      <c r="CP275" s="79" t="str">
        <f>IFERROR(VLOOKUP(CO275, MarginalDec!$A$2:$B$253, 2, 0),"")</f>
        <v/>
      </c>
      <c r="CQ275" s="71"/>
      <c r="CR275" s="79" t="str">
        <f>IFERROR(VLOOKUP(CQ275, MarginalDec!$A$2:$B$253, 2, 0),"")</f>
        <v/>
      </c>
      <c r="CS275" s="71"/>
      <c r="CT275" s="79" t="str">
        <f>IFERROR(VLOOKUP(CS275, MarginalDec!$A$2:$B$253, 2, 0),"")</f>
        <v/>
      </c>
      <c r="CU275" s="71"/>
      <c r="CV275" s="79" t="str">
        <f>IF(ISBLANK(CU275),"", IFERROR(VLOOKUP(CU275, Tooling!$A$2:$B$252, 2, 0),""))</f>
        <v/>
      </c>
      <c r="CW275" s="71"/>
      <c r="CX275" s="79" t="str">
        <f>IF(ISBLANK(CW275),"", IFERROR(VLOOKUP(CW275, Tooling!$A$2:$B$252, 2, 0),""))</f>
        <v/>
      </c>
      <c r="CY275" s="71"/>
      <c r="CZ275" s="79" t="str">
        <f>IF(ISBLANK(CY275),"", IFERROR(VLOOKUP(CY275, Repairs!$A$2:$B$252, 2, 0),""))</f>
        <v/>
      </c>
      <c r="DA275" s="77"/>
      <c r="DB275" s="71"/>
      <c r="DC275" s="79" t="str">
        <f>IFERROR(VLOOKUP(DB275, DatingReason!$A$2:$B$252, 2, 0),"")</f>
        <v/>
      </c>
      <c r="DD275" s="123" t="str">
        <f t="shared" si="63"/>
        <v/>
      </c>
      <c r="DF275" s="119" t="str">
        <f t="array" ref="DF275">IF(AND($B275&lt;&gt;"", $DE275&lt;&gt;"", $DE275&lt;&gt;"No"),MAX(IF($B275=PEOPLE!$B$4:$B$1000, PEOPLE!$Q$4:$Q$1000,""))+100,"")</f>
        <v/>
      </c>
      <c r="DG275" s="68"/>
      <c r="DH275" s="76">
        <f>COUNTIF(PEOPLE!B:B, MEMORIALS!B275)</f>
        <v>0</v>
      </c>
      <c r="DI275" s="82"/>
      <c r="DJ275" s="82"/>
      <c r="DK275" s="82"/>
      <c r="DL275" s="68"/>
      <c r="DM275" s="68"/>
      <c r="DN275" s="68"/>
      <c r="DO275" s="68"/>
      <c r="DP275" s="68"/>
    </row>
    <row r="276" spans="1:120" ht="15" customHeight="1" x14ac:dyDescent="0.25">
      <c r="A276" s="68"/>
      <c r="B276" s="69"/>
      <c r="C276" s="68"/>
      <c r="D276" s="68"/>
      <c r="E276" s="70" t="str">
        <f>IF(D276="","",VLOOKUP(D276,Denomination!$A$2:$B$50, 2, 0))</f>
        <v/>
      </c>
      <c r="F276" s="68"/>
      <c r="G276" s="71"/>
      <c r="H276" s="70" t="str">
        <f>IF(G276="","",VLOOKUP(G276,MCondition!$A$2:$B$50, 2, 0))</f>
        <v/>
      </c>
      <c r="I276" s="72"/>
      <c r="J276" s="71"/>
      <c r="K276" s="70" t="str">
        <f>IF(J276="","",VLOOKUP(J276,ICondition!$A$2:$B$50, 2, 0))</f>
        <v/>
      </c>
      <c r="L276" s="73"/>
      <c r="M276" s="73"/>
      <c r="N276" s="73"/>
      <c r="O276" s="73"/>
      <c r="P276" s="73"/>
      <c r="Q276" s="73"/>
      <c r="R276" s="78"/>
      <c r="S276" s="79" t="str">
        <f>IFERROR(VLOOKUP(R276,Material!$A$2:$B$59, 2, 0),"")</f>
        <v/>
      </c>
      <c r="T276" s="71"/>
      <c r="U276" s="79" t="str">
        <f>IFERROR(VLOOKUP(T276,Material!$A$2:$B$59, 2, 0),"")</f>
        <v/>
      </c>
      <c r="V276" s="71"/>
      <c r="W276" s="79" t="str">
        <f>IFERROR(VLOOKUP(V276,Material!$A$2:$B$59, 2, 0),"")</f>
        <v/>
      </c>
      <c r="X276" s="71"/>
      <c r="Y276" s="79" t="str">
        <f>IFERROR(VLOOKUP(X276,Material!$A$2:$B$59, 2, 0),"")</f>
        <v/>
      </c>
      <c r="Z276" s="71"/>
      <c r="AA276" s="79" t="str">
        <f>IFERROR(VLOOKUP(Z276,Material!$A$2:$B$59, 2, 0),"")</f>
        <v/>
      </c>
      <c r="AB276" s="74"/>
      <c r="AC276" s="75" t="e">
        <f t="shared" si="52"/>
        <v>#VALUE!</v>
      </c>
      <c r="AD276" s="75" t="e">
        <f t="shared" si="53"/>
        <v>#VALUE!</v>
      </c>
      <c r="AE276" s="75" t="e">
        <f t="shared" si="55"/>
        <v>#VALUE!</v>
      </c>
      <c r="AF276" s="75" t="e">
        <f t="shared" si="54"/>
        <v>#VALUE!</v>
      </c>
      <c r="AG276" s="75" t="e">
        <f t="shared" si="56"/>
        <v>#VALUE!</v>
      </c>
      <c r="AH276" s="75" t="e">
        <f t="shared" si="57"/>
        <v>#VALUE!</v>
      </c>
      <c r="AI276" s="75" t="e">
        <f t="shared" si="58"/>
        <v>#VALUE!</v>
      </c>
      <c r="AJ276" s="80" t="e">
        <f t="shared" si="59"/>
        <v>#VALUE!</v>
      </c>
      <c r="AK276" s="79" t="str">
        <f>(IFERROR(VLOOKUP(AB276,Categories!$A$2:$B$20,2,1),""))</f>
        <v/>
      </c>
      <c r="AL276" s="79" t="str">
        <f ca="1">IFERROR(VLOOKUP((HLOOKUP((VLOOKUP($AB276,Categories!$A$2:$F$20,3,1)), $AB$3:$AJ276, (ROW()-ROW($AB$3)+1), 0)), INDIRECT(VLOOKUP($AB276,Categories!$A$2:$F$20,6,1)),2,0),AK276)</f>
        <v/>
      </c>
      <c r="AM276" s="79" t="str">
        <f ca="1">IFERROR(VLOOKUP((HLOOKUP((VLOOKUP($AB276,Categories!$A$2:$F$20,4,1)),$AB$3:$AJ276,(ROW()-ROW($AB$3)+1),0)),INDIRECT(VLOOKUP($AB276,Categories!$A$2:$H$20,7,1)),2,0),"")</f>
        <v/>
      </c>
      <c r="AN276" s="79" t="str">
        <f ca="1">IFERROR(VLOOKUP((HLOOKUP((VLOOKUP($AB276,Categories!$A$2:$F$20,5,1)), $AB$3:$AJ276, (ROW()-ROW($AB$3)+1), 0)), INDIRECT(VLOOKUP($AB276,Categories!$A$2:$H$20,8,1)),2,0),"")</f>
        <v/>
      </c>
      <c r="AO276" s="79" t="str">
        <f t="shared" ca="1" si="60"/>
        <v/>
      </c>
      <c r="AP276" s="81"/>
      <c r="AQ276" s="70" t="str">
        <f>IFERROR(VLOOKUP(VALUE(MID(AP276,1,1)),AdditionalElements!$A$2:$B$50,2,0),"")</f>
        <v/>
      </c>
      <c r="AR276" s="70" t="str">
        <f>IFERROR(VLOOKUP(VALUE(MID(AP276,2,1)),AdditionalElements!$H$2:$I$50,2,0),"")</f>
        <v/>
      </c>
      <c r="AS276" s="70" t="str">
        <f>IFERROR(VLOOKUP(VALUE(MID(AP276,3,1)),AdditionalElements!$O$2:$P$50,2,0),"")</f>
        <v/>
      </c>
      <c r="AT276" s="70" t="str">
        <f>IFERROR(VLOOKUP(VALUE(MID(AP276,4,1)),AdditionalElements!$V$2:$W$50,2,0),"")</f>
        <v/>
      </c>
      <c r="AU276" s="71"/>
      <c r="AV276" s="79" t="str">
        <f>IFERROR(IF(VALUE(MID(AU276,1,1))=1, VLOOKUP(VALUE(MID(AU276,1,1)), TxtPanelShape!$A$2:$C$50, 3, 0), (IF(VALUE(MID(AU276,1,1))&gt;=7, VLOOKUP(VALUE(MID(AU276,1,1)), TxtPanelShape!$A$2:$C$50, 3, 0),VLOOKUP(VALUE(MID(AU276,1,2)),TxtPanelShape!$A$2:$C$50,3,0)))), "")</f>
        <v/>
      </c>
      <c r="AW276" s="79" t="str">
        <f>IFERROR(IF(VALUE(MID(AU276,1,1))=1, ", "&amp;VLOOKUP(VALUE(MID(AU276,2,1)), TxtPanelShape!$H$2:$I$50, 2, 0), IF(VALUE(MID(AU276,1,1))&gt;=7, ", "&amp;VLOOKUP(VALUE(MID(AU276,2,1)), TxtPanelShape!$H$2:$I$50, 2, 0),"")), "")</f>
        <v/>
      </c>
      <c r="AX276" s="79" t="str">
        <f>IFERROR(IF(VALUE(MID(AU276,1,1))=1, ", "&amp;VLOOKUP(VALUE(MID(AU276,3,1)), TxtPanelShape!$O$2:$P$50, 2, 0), IF(VALUE(MID(AU276,1,1))&gt;=7, ", "&amp;VLOOKUP(VALUE(MID(AU276,3,1)), TxtPanelShape!$O$2:$P$50, 2, 0),"")),"")</f>
        <v/>
      </c>
      <c r="AY276" s="79" t="str">
        <f>IFERROR("; "&amp;VLOOKUP(VALUE(MID(AU276,4,1)), TxtPanelShape!$V$2:$W$50,2,0),"")</f>
        <v/>
      </c>
      <c r="AZ276" s="79" t="str">
        <f t="shared" si="61"/>
        <v/>
      </c>
      <c r="BA276" s="71"/>
      <c r="BB276" s="79" t="str">
        <f>IFERROR(IF(VALUE(MID(BA276,1,1))=1, VLOOKUP(VALUE(MID(BA276,1,1)), TxtPanelShape!$A$2:$C$50, 3, 0), (IF(VALUE(MID(BA276,1,1))&gt;=7, VLOOKUP(VALUE(MID(BA276,1,1)), TxtPanelShape!$A$2:$C$50, 3, 0),VLOOKUP(VALUE(MID(BA276,1,2)),TxtPanelShape!$A$2:$C$50,3,0)))), "")</f>
        <v/>
      </c>
      <c r="BC276" s="79" t="str">
        <f>IFERROR(IF(VALUE(MID(BA276,1,1))=1, ", "&amp;VLOOKUP(VALUE(MID(BA276,2,1)), TxtPanelShape!$H$2:$I$50, 2, 0), IF(VALUE(MID(BA276,1,1))&gt;=7, ", "&amp;VLOOKUP(VALUE(MID(BA276,2,1)), TxtPanelShape!$H$2:$I$50, 2, 0),"")), "")</f>
        <v/>
      </c>
      <c r="BD276" s="79" t="str">
        <f>IFERROR(IF(VALUE(MID(BA276,1,1))=1, ", "&amp;VLOOKUP(VALUE(MID(BA276,3,1)), TxtPanelShape!$O$2:$P$50, 2, 0), IF(VALUE(MID(BA276,1,1))&gt;=7, ", "&amp;VLOOKUP(VALUE(MID(BA276,3,1)), TxtPanelShape!$O$2:$P$50, 2, 0),"")),"")</f>
        <v/>
      </c>
      <c r="BE276" s="79" t="str">
        <f>IFERROR("; "&amp;VLOOKUP(VALUE(MID(BA276,4,1)), TxtPanelShape!$V$2:$W$50,2,0),"")</f>
        <v/>
      </c>
      <c r="BF276" s="79" t="str">
        <f t="shared" si="62"/>
        <v/>
      </c>
      <c r="BG276" s="71"/>
      <c r="BH276" s="79" t="str">
        <f>IFERROR(VLOOKUP(BG276, TxtPanelDefinition!$A$2:$B$50, 2, 0),"")</f>
        <v/>
      </c>
      <c r="BI276" s="71"/>
      <c r="BJ276" s="79" t="str">
        <f>IFERROR(VLOOKUP(BI276, TxtPanelDefinition!$A$2:$B$50, 2, 0),"")</f>
        <v/>
      </c>
      <c r="BK276" s="71"/>
      <c r="BL276" s="79" t="str">
        <f>IFERROR(VLOOKUP(BK276, InscrTechniques!$A$2:$B$50, 2, 0),"")</f>
        <v/>
      </c>
      <c r="BM276" s="71"/>
      <c r="BN276" s="79" t="str">
        <f>IFERROR(VLOOKUP(BM276, InscrTechniques!$A$2:$B$50, 2, 0),"")</f>
        <v/>
      </c>
      <c r="BO276" s="71"/>
      <c r="BP276" s="79" t="str">
        <f>IFERROR(VLOOKUP(BO276, InscrTechniques!$A$2:$B$50, 2, 0),"")</f>
        <v/>
      </c>
      <c r="BQ276" s="71"/>
      <c r="BR276" s="79" t="str">
        <f>IFERROR(VLOOKUP(BQ276, InscrTechniques!$A$2:$B$50, 2, 0),"")</f>
        <v/>
      </c>
      <c r="BS276" s="71"/>
      <c r="BT276" s="79" t="str">
        <f>IFERROR(VLOOKUP(BS276, InscrTechniques!$A$2:$B$50, 2, 0),"")</f>
        <v/>
      </c>
      <c r="BU276" s="71"/>
      <c r="BV276" s="79" t="str">
        <f>IFERROR(VLOOKUP(BU276, InscrTechniques!$A$2:$B$50, 2, 0),"")</f>
        <v/>
      </c>
      <c r="BW276" s="125"/>
      <c r="BX276" s="79" t="str">
        <f>IFERROR(VLOOKUP(BW276, InscrTechniques!$A$2:$B$50, 2, 0),"")</f>
        <v/>
      </c>
      <c r="BY276" s="125"/>
      <c r="BZ276" s="79" t="str">
        <f>IFERROR(VLOOKUP(BY276, InscrTechniques!$A$2:$B$50, 2, 0),"")</f>
        <v/>
      </c>
      <c r="CA276" s="74"/>
      <c r="CB276" s="114" t="str">
        <f>IFERROR(VLOOKUP(CA276, LetterStyle!$A$2:$B$50, 2, 0),"")</f>
        <v/>
      </c>
      <c r="CC276" s="74"/>
      <c r="CD276" s="114" t="str">
        <f>IFERROR(VLOOKUP(CC276, LetterStyle!$A$2:$B$50, 2, 0),"")</f>
        <v/>
      </c>
      <c r="CE276" s="74"/>
      <c r="CF276" s="114" t="str">
        <f>IFERROR(VLOOKUP(CE276, LetterStyle!$A$2:$B$50, 2, 0),"")</f>
        <v/>
      </c>
      <c r="CG276" s="74"/>
      <c r="CH276" s="79" t="str">
        <f>IFERROR(VLOOKUP(CG276, LetterStyle!$A$2:$B$50, 2, 0),"")</f>
        <v/>
      </c>
      <c r="CI276" s="71"/>
      <c r="CJ276" s="79" t="str">
        <f>IFERROR(VLOOKUP(CI276, DecMotifs!$A$1:$B$306, 2, 0),"")</f>
        <v/>
      </c>
      <c r="CK276" s="71"/>
      <c r="CL276" s="79" t="str">
        <f>IFERROR(VLOOKUP(CK276, DecMotifs!$A$1:$B$306, 2, 0),"")</f>
        <v/>
      </c>
      <c r="CM276" s="71"/>
      <c r="CN276" s="79" t="str">
        <f>IFERROR(VLOOKUP(CM276, DecMotifs!$A$1:$B$306, 2, 0),"")</f>
        <v/>
      </c>
      <c r="CO276" s="71"/>
      <c r="CP276" s="79" t="str">
        <f>IFERROR(VLOOKUP(CO276, MarginalDec!$A$2:$B$253, 2, 0),"")</f>
        <v/>
      </c>
      <c r="CQ276" s="71"/>
      <c r="CR276" s="79" t="str">
        <f>IFERROR(VLOOKUP(CQ276, MarginalDec!$A$2:$B$253, 2, 0),"")</f>
        <v/>
      </c>
      <c r="CS276" s="71"/>
      <c r="CT276" s="79" t="str">
        <f>IFERROR(VLOOKUP(CS276, MarginalDec!$A$2:$B$253, 2, 0),"")</f>
        <v/>
      </c>
      <c r="CU276" s="71"/>
      <c r="CV276" s="79" t="str">
        <f>IF(ISBLANK(CU276),"", IFERROR(VLOOKUP(CU276, Tooling!$A$2:$B$252, 2, 0),""))</f>
        <v/>
      </c>
      <c r="CW276" s="71"/>
      <c r="CX276" s="79" t="str">
        <f>IF(ISBLANK(CW276),"", IFERROR(VLOOKUP(CW276, Tooling!$A$2:$B$252, 2, 0),""))</f>
        <v/>
      </c>
      <c r="CY276" s="71"/>
      <c r="CZ276" s="79" t="str">
        <f>IF(ISBLANK(CY276),"", IFERROR(VLOOKUP(CY276, Repairs!$A$2:$B$252, 2, 0),""))</f>
        <v/>
      </c>
      <c r="DA276" s="77"/>
      <c r="DB276" s="71"/>
      <c r="DC276" s="79" t="str">
        <f>IFERROR(VLOOKUP(DB276, DatingReason!$A$2:$B$252, 2, 0),"")</f>
        <v/>
      </c>
      <c r="DD276" s="123" t="str">
        <f t="shared" si="63"/>
        <v/>
      </c>
      <c r="DF276" s="119" t="str">
        <f t="array" ref="DF276">IF(AND($B276&lt;&gt;"", $DE276&lt;&gt;"", $DE276&lt;&gt;"No"),MAX(IF($B276=PEOPLE!$B$4:$B$1000, PEOPLE!$Q$4:$Q$1000,""))+100,"")</f>
        <v/>
      </c>
      <c r="DG276" s="68"/>
      <c r="DH276" s="76">
        <f>COUNTIF(PEOPLE!B:B, MEMORIALS!B276)</f>
        <v>0</v>
      </c>
      <c r="DI276" s="82"/>
      <c r="DJ276" s="82"/>
      <c r="DK276" s="82"/>
      <c r="DL276" s="68"/>
      <c r="DM276" s="68"/>
      <c r="DN276" s="68"/>
      <c r="DO276" s="68"/>
      <c r="DP276" s="68"/>
    </row>
    <row r="277" spans="1:120" ht="15" customHeight="1" x14ac:dyDescent="0.25">
      <c r="A277" s="68"/>
      <c r="B277" s="69"/>
      <c r="C277" s="68"/>
      <c r="D277" s="68"/>
      <c r="E277" s="70" t="str">
        <f>IF(D277="","",VLOOKUP(D277,Denomination!$A$2:$B$50, 2, 0))</f>
        <v/>
      </c>
      <c r="F277" s="68"/>
      <c r="G277" s="71"/>
      <c r="H277" s="70" t="str">
        <f>IF(G277="","",VLOOKUP(G277,MCondition!$A$2:$B$50, 2, 0))</f>
        <v/>
      </c>
      <c r="I277" s="72"/>
      <c r="J277" s="71"/>
      <c r="K277" s="70" t="str">
        <f>IF(J277="","",VLOOKUP(J277,ICondition!$A$2:$B$50, 2, 0))</f>
        <v/>
      </c>
      <c r="L277" s="73"/>
      <c r="M277" s="73"/>
      <c r="N277" s="73"/>
      <c r="O277" s="73"/>
      <c r="P277" s="73"/>
      <c r="Q277" s="73"/>
      <c r="R277" s="78"/>
      <c r="S277" s="79" t="str">
        <f>IFERROR(VLOOKUP(R277,Material!$A$2:$B$59, 2, 0),"")</f>
        <v/>
      </c>
      <c r="T277" s="71"/>
      <c r="U277" s="79" t="str">
        <f>IFERROR(VLOOKUP(T277,Material!$A$2:$B$59, 2, 0),"")</f>
        <v/>
      </c>
      <c r="V277" s="71"/>
      <c r="W277" s="79" t="str">
        <f>IFERROR(VLOOKUP(V277,Material!$A$2:$B$59, 2, 0),"")</f>
        <v/>
      </c>
      <c r="X277" s="71"/>
      <c r="Y277" s="79" t="str">
        <f>IFERROR(VLOOKUP(X277,Material!$A$2:$B$59, 2, 0),"")</f>
        <v/>
      </c>
      <c r="Z277" s="71"/>
      <c r="AA277" s="79" t="str">
        <f>IFERROR(VLOOKUP(Z277,Material!$A$2:$B$59, 2, 0),"")</f>
        <v/>
      </c>
      <c r="AB277" s="74"/>
      <c r="AC277" s="75" t="e">
        <f t="shared" si="52"/>
        <v>#VALUE!</v>
      </c>
      <c r="AD277" s="75" t="e">
        <f t="shared" si="53"/>
        <v>#VALUE!</v>
      </c>
      <c r="AE277" s="75" t="e">
        <f t="shared" si="55"/>
        <v>#VALUE!</v>
      </c>
      <c r="AF277" s="75" t="e">
        <f t="shared" si="54"/>
        <v>#VALUE!</v>
      </c>
      <c r="AG277" s="75" t="e">
        <f t="shared" si="56"/>
        <v>#VALUE!</v>
      </c>
      <c r="AH277" s="75" t="e">
        <f t="shared" si="57"/>
        <v>#VALUE!</v>
      </c>
      <c r="AI277" s="75" t="e">
        <f t="shared" si="58"/>
        <v>#VALUE!</v>
      </c>
      <c r="AJ277" s="80" t="e">
        <f t="shared" si="59"/>
        <v>#VALUE!</v>
      </c>
      <c r="AK277" s="79" t="str">
        <f>(IFERROR(VLOOKUP(AB277,Categories!$A$2:$B$20,2,1),""))</f>
        <v/>
      </c>
      <c r="AL277" s="79" t="str">
        <f ca="1">IFERROR(VLOOKUP((HLOOKUP((VLOOKUP($AB277,Categories!$A$2:$F$20,3,1)), $AB$3:$AJ277, (ROW()-ROW($AB$3)+1), 0)), INDIRECT(VLOOKUP($AB277,Categories!$A$2:$F$20,6,1)),2,0),AK277)</f>
        <v/>
      </c>
      <c r="AM277" s="79" t="str">
        <f ca="1">IFERROR(VLOOKUP((HLOOKUP((VLOOKUP($AB277,Categories!$A$2:$F$20,4,1)),$AB$3:$AJ277,(ROW()-ROW($AB$3)+1),0)),INDIRECT(VLOOKUP($AB277,Categories!$A$2:$H$20,7,1)),2,0),"")</f>
        <v/>
      </c>
      <c r="AN277" s="79" t="str">
        <f ca="1">IFERROR(VLOOKUP((HLOOKUP((VLOOKUP($AB277,Categories!$A$2:$F$20,5,1)), $AB$3:$AJ277, (ROW()-ROW($AB$3)+1), 0)), INDIRECT(VLOOKUP($AB277,Categories!$A$2:$H$20,8,1)),2,0),"")</f>
        <v/>
      </c>
      <c r="AO277" s="79" t="str">
        <f t="shared" ca="1" si="60"/>
        <v/>
      </c>
      <c r="AP277" s="81"/>
      <c r="AQ277" s="70" t="str">
        <f>IFERROR(VLOOKUP(VALUE(MID(AP277,1,1)),AdditionalElements!$A$2:$B$50,2,0),"")</f>
        <v/>
      </c>
      <c r="AR277" s="70" t="str">
        <f>IFERROR(VLOOKUP(VALUE(MID(AP277,2,1)),AdditionalElements!$H$2:$I$50,2,0),"")</f>
        <v/>
      </c>
      <c r="AS277" s="70" t="str">
        <f>IFERROR(VLOOKUP(VALUE(MID(AP277,3,1)),AdditionalElements!$O$2:$P$50,2,0),"")</f>
        <v/>
      </c>
      <c r="AT277" s="70" t="str">
        <f>IFERROR(VLOOKUP(VALUE(MID(AP277,4,1)),AdditionalElements!$V$2:$W$50,2,0),"")</f>
        <v/>
      </c>
      <c r="AU277" s="71"/>
      <c r="AV277" s="79" t="str">
        <f>IFERROR(IF(VALUE(MID(AU277,1,1))=1, VLOOKUP(VALUE(MID(AU277,1,1)), TxtPanelShape!$A$2:$C$50, 3, 0), (IF(VALUE(MID(AU277,1,1))&gt;=7, VLOOKUP(VALUE(MID(AU277,1,1)), TxtPanelShape!$A$2:$C$50, 3, 0),VLOOKUP(VALUE(MID(AU277,1,2)),TxtPanelShape!$A$2:$C$50,3,0)))), "")</f>
        <v/>
      </c>
      <c r="AW277" s="79" t="str">
        <f>IFERROR(IF(VALUE(MID(AU277,1,1))=1, ", "&amp;VLOOKUP(VALUE(MID(AU277,2,1)), TxtPanelShape!$H$2:$I$50, 2, 0), IF(VALUE(MID(AU277,1,1))&gt;=7, ", "&amp;VLOOKUP(VALUE(MID(AU277,2,1)), TxtPanelShape!$H$2:$I$50, 2, 0),"")), "")</f>
        <v/>
      </c>
      <c r="AX277" s="79" t="str">
        <f>IFERROR(IF(VALUE(MID(AU277,1,1))=1, ", "&amp;VLOOKUP(VALUE(MID(AU277,3,1)), TxtPanelShape!$O$2:$P$50, 2, 0), IF(VALUE(MID(AU277,1,1))&gt;=7, ", "&amp;VLOOKUP(VALUE(MID(AU277,3,1)), TxtPanelShape!$O$2:$P$50, 2, 0),"")),"")</f>
        <v/>
      </c>
      <c r="AY277" s="79" t="str">
        <f>IFERROR("; "&amp;VLOOKUP(VALUE(MID(AU277,4,1)), TxtPanelShape!$V$2:$W$50,2,0),"")</f>
        <v/>
      </c>
      <c r="AZ277" s="79" t="str">
        <f t="shared" si="61"/>
        <v/>
      </c>
      <c r="BA277" s="71"/>
      <c r="BB277" s="79" t="str">
        <f>IFERROR(IF(VALUE(MID(BA277,1,1))=1, VLOOKUP(VALUE(MID(BA277,1,1)), TxtPanelShape!$A$2:$C$50, 3, 0), (IF(VALUE(MID(BA277,1,1))&gt;=7, VLOOKUP(VALUE(MID(BA277,1,1)), TxtPanelShape!$A$2:$C$50, 3, 0),VLOOKUP(VALUE(MID(BA277,1,2)),TxtPanelShape!$A$2:$C$50,3,0)))), "")</f>
        <v/>
      </c>
      <c r="BC277" s="79" t="str">
        <f>IFERROR(IF(VALUE(MID(BA277,1,1))=1, ", "&amp;VLOOKUP(VALUE(MID(BA277,2,1)), TxtPanelShape!$H$2:$I$50, 2, 0), IF(VALUE(MID(BA277,1,1))&gt;=7, ", "&amp;VLOOKUP(VALUE(MID(BA277,2,1)), TxtPanelShape!$H$2:$I$50, 2, 0),"")), "")</f>
        <v/>
      </c>
      <c r="BD277" s="79" t="str">
        <f>IFERROR(IF(VALUE(MID(BA277,1,1))=1, ", "&amp;VLOOKUP(VALUE(MID(BA277,3,1)), TxtPanelShape!$O$2:$P$50, 2, 0), IF(VALUE(MID(BA277,1,1))&gt;=7, ", "&amp;VLOOKUP(VALUE(MID(BA277,3,1)), TxtPanelShape!$O$2:$P$50, 2, 0),"")),"")</f>
        <v/>
      </c>
      <c r="BE277" s="79" t="str">
        <f>IFERROR("; "&amp;VLOOKUP(VALUE(MID(BA277,4,1)), TxtPanelShape!$V$2:$W$50,2,0),"")</f>
        <v/>
      </c>
      <c r="BF277" s="79" t="str">
        <f t="shared" si="62"/>
        <v/>
      </c>
      <c r="BG277" s="71"/>
      <c r="BH277" s="79" t="str">
        <f>IFERROR(VLOOKUP(BG277, TxtPanelDefinition!$A$2:$B$50, 2, 0),"")</f>
        <v/>
      </c>
      <c r="BI277" s="71"/>
      <c r="BJ277" s="79" t="str">
        <f>IFERROR(VLOOKUP(BI277, TxtPanelDefinition!$A$2:$B$50, 2, 0),"")</f>
        <v/>
      </c>
      <c r="BK277" s="71"/>
      <c r="BL277" s="79" t="str">
        <f>IFERROR(VLOOKUP(BK277, InscrTechniques!$A$2:$B$50, 2, 0),"")</f>
        <v/>
      </c>
      <c r="BM277" s="71"/>
      <c r="BN277" s="79" t="str">
        <f>IFERROR(VLOOKUP(BM277, InscrTechniques!$A$2:$B$50, 2, 0),"")</f>
        <v/>
      </c>
      <c r="BO277" s="71"/>
      <c r="BP277" s="79" t="str">
        <f>IFERROR(VLOOKUP(BO277, InscrTechniques!$A$2:$B$50, 2, 0),"")</f>
        <v/>
      </c>
      <c r="BQ277" s="71"/>
      <c r="BR277" s="79" t="str">
        <f>IFERROR(VLOOKUP(BQ277, InscrTechniques!$A$2:$B$50, 2, 0),"")</f>
        <v/>
      </c>
      <c r="BS277" s="71"/>
      <c r="BT277" s="79" t="str">
        <f>IFERROR(VLOOKUP(BS277, InscrTechniques!$A$2:$B$50, 2, 0),"")</f>
        <v/>
      </c>
      <c r="BU277" s="71"/>
      <c r="BV277" s="79" t="str">
        <f>IFERROR(VLOOKUP(BU277, InscrTechniques!$A$2:$B$50, 2, 0),"")</f>
        <v/>
      </c>
      <c r="BW277" s="125"/>
      <c r="BX277" s="79" t="str">
        <f>IFERROR(VLOOKUP(BW277, InscrTechniques!$A$2:$B$50, 2, 0),"")</f>
        <v/>
      </c>
      <c r="BY277" s="125"/>
      <c r="BZ277" s="79" t="str">
        <f>IFERROR(VLOOKUP(BY277, InscrTechniques!$A$2:$B$50, 2, 0),"")</f>
        <v/>
      </c>
      <c r="CA277" s="74"/>
      <c r="CB277" s="114" t="str">
        <f>IFERROR(VLOOKUP(CA277, LetterStyle!$A$2:$B$50, 2, 0),"")</f>
        <v/>
      </c>
      <c r="CC277" s="74"/>
      <c r="CD277" s="114" t="str">
        <f>IFERROR(VLOOKUP(CC277, LetterStyle!$A$2:$B$50, 2, 0),"")</f>
        <v/>
      </c>
      <c r="CE277" s="74"/>
      <c r="CF277" s="114" t="str">
        <f>IFERROR(VLOOKUP(CE277, LetterStyle!$A$2:$B$50, 2, 0),"")</f>
        <v/>
      </c>
      <c r="CG277" s="74"/>
      <c r="CH277" s="79" t="str">
        <f>IFERROR(VLOOKUP(CG277, LetterStyle!$A$2:$B$50, 2, 0),"")</f>
        <v/>
      </c>
      <c r="CI277" s="71"/>
      <c r="CJ277" s="79" t="str">
        <f>IFERROR(VLOOKUP(CI277, DecMotifs!$A$1:$B$306, 2, 0),"")</f>
        <v/>
      </c>
      <c r="CK277" s="71"/>
      <c r="CL277" s="79" t="str">
        <f>IFERROR(VLOOKUP(CK277, DecMotifs!$A$1:$B$306, 2, 0),"")</f>
        <v/>
      </c>
      <c r="CM277" s="71"/>
      <c r="CN277" s="79" t="str">
        <f>IFERROR(VLOOKUP(CM277, DecMotifs!$A$1:$B$306, 2, 0),"")</f>
        <v/>
      </c>
      <c r="CO277" s="71"/>
      <c r="CP277" s="79" t="str">
        <f>IFERROR(VLOOKUP(CO277, MarginalDec!$A$2:$B$253, 2, 0),"")</f>
        <v/>
      </c>
      <c r="CQ277" s="71"/>
      <c r="CR277" s="79" t="str">
        <f>IFERROR(VLOOKUP(CQ277, MarginalDec!$A$2:$B$253, 2, 0),"")</f>
        <v/>
      </c>
      <c r="CS277" s="71"/>
      <c r="CT277" s="79" t="str">
        <f>IFERROR(VLOOKUP(CS277, MarginalDec!$A$2:$B$253, 2, 0),"")</f>
        <v/>
      </c>
      <c r="CU277" s="71"/>
      <c r="CV277" s="79" t="str">
        <f>IF(ISBLANK(CU277),"", IFERROR(VLOOKUP(CU277, Tooling!$A$2:$B$252, 2, 0),""))</f>
        <v/>
      </c>
      <c r="CW277" s="71"/>
      <c r="CX277" s="79" t="str">
        <f>IF(ISBLANK(CW277),"", IFERROR(VLOOKUP(CW277, Tooling!$A$2:$B$252, 2, 0),""))</f>
        <v/>
      </c>
      <c r="CY277" s="71"/>
      <c r="CZ277" s="79" t="str">
        <f>IF(ISBLANK(CY277),"", IFERROR(VLOOKUP(CY277, Repairs!$A$2:$B$252, 2, 0),""))</f>
        <v/>
      </c>
      <c r="DA277" s="77"/>
      <c r="DB277" s="71"/>
      <c r="DC277" s="79" t="str">
        <f>IFERROR(VLOOKUP(DB277, DatingReason!$A$2:$B$252, 2, 0),"")</f>
        <v/>
      </c>
      <c r="DD277" s="123" t="str">
        <f t="shared" si="63"/>
        <v/>
      </c>
      <c r="DF277" s="119" t="str">
        <f t="array" ref="DF277">IF(AND($B277&lt;&gt;"", $DE277&lt;&gt;"", $DE277&lt;&gt;"No"),MAX(IF($B277=PEOPLE!$B$4:$B$1000, PEOPLE!$Q$4:$Q$1000,""))+100,"")</f>
        <v/>
      </c>
      <c r="DG277" s="68"/>
      <c r="DH277" s="76">
        <f>COUNTIF(PEOPLE!B:B, MEMORIALS!B277)</f>
        <v>0</v>
      </c>
      <c r="DI277" s="82"/>
      <c r="DJ277" s="82"/>
      <c r="DK277" s="82"/>
      <c r="DL277" s="68"/>
      <c r="DM277" s="68"/>
      <c r="DN277" s="68"/>
      <c r="DO277" s="68"/>
      <c r="DP277" s="68"/>
    </row>
    <row r="278" spans="1:120" ht="15" customHeight="1" x14ac:dyDescent="0.25">
      <c r="A278" s="68"/>
      <c r="B278" s="69"/>
      <c r="C278" s="68"/>
      <c r="D278" s="68"/>
      <c r="E278" s="70" t="str">
        <f>IF(D278="","",VLOOKUP(D278,Denomination!$A$2:$B$50, 2, 0))</f>
        <v/>
      </c>
      <c r="F278" s="68"/>
      <c r="G278" s="71"/>
      <c r="H278" s="70" t="str">
        <f>IF(G278="","",VLOOKUP(G278,MCondition!$A$2:$B$50, 2, 0))</f>
        <v/>
      </c>
      <c r="I278" s="72"/>
      <c r="J278" s="71"/>
      <c r="K278" s="70" t="str">
        <f>IF(J278="","",VLOOKUP(J278,ICondition!$A$2:$B$50, 2, 0))</f>
        <v/>
      </c>
      <c r="L278" s="73"/>
      <c r="M278" s="73"/>
      <c r="N278" s="73"/>
      <c r="O278" s="73"/>
      <c r="P278" s="73"/>
      <c r="Q278" s="73"/>
      <c r="R278" s="78"/>
      <c r="S278" s="79" t="str">
        <f>IFERROR(VLOOKUP(R278,Material!$A$2:$B$59, 2, 0),"")</f>
        <v/>
      </c>
      <c r="T278" s="71"/>
      <c r="U278" s="79" t="str">
        <f>IFERROR(VLOOKUP(T278,Material!$A$2:$B$59, 2, 0),"")</f>
        <v/>
      </c>
      <c r="V278" s="71"/>
      <c r="W278" s="79" t="str">
        <f>IFERROR(VLOOKUP(V278,Material!$A$2:$B$59, 2, 0),"")</f>
        <v/>
      </c>
      <c r="X278" s="71"/>
      <c r="Y278" s="79" t="str">
        <f>IFERROR(VLOOKUP(X278,Material!$A$2:$B$59, 2, 0),"")</f>
        <v/>
      </c>
      <c r="Z278" s="71"/>
      <c r="AA278" s="79" t="str">
        <f>IFERROR(VLOOKUP(Z278,Material!$A$2:$B$59, 2, 0),"")</f>
        <v/>
      </c>
      <c r="AB278" s="74"/>
      <c r="AC278" s="75" t="e">
        <f t="shared" si="52"/>
        <v>#VALUE!</v>
      </c>
      <c r="AD278" s="75" t="e">
        <f t="shared" si="53"/>
        <v>#VALUE!</v>
      </c>
      <c r="AE278" s="75" t="e">
        <f t="shared" si="55"/>
        <v>#VALUE!</v>
      </c>
      <c r="AF278" s="75" t="e">
        <f t="shared" si="54"/>
        <v>#VALUE!</v>
      </c>
      <c r="AG278" s="75" t="e">
        <f t="shared" si="56"/>
        <v>#VALUE!</v>
      </c>
      <c r="AH278" s="75" t="e">
        <f t="shared" si="57"/>
        <v>#VALUE!</v>
      </c>
      <c r="AI278" s="75" t="e">
        <f t="shared" si="58"/>
        <v>#VALUE!</v>
      </c>
      <c r="AJ278" s="80" t="e">
        <f t="shared" si="59"/>
        <v>#VALUE!</v>
      </c>
      <c r="AK278" s="79" t="str">
        <f>(IFERROR(VLOOKUP(AB278,Categories!$A$2:$B$20,2,1),""))</f>
        <v/>
      </c>
      <c r="AL278" s="79" t="str">
        <f ca="1">IFERROR(VLOOKUP((HLOOKUP((VLOOKUP($AB278,Categories!$A$2:$F$20,3,1)), $AB$3:$AJ278, (ROW()-ROW($AB$3)+1), 0)), INDIRECT(VLOOKUP($AB278,Categories!$A$2:$F$20,6,1)),2,0),AK278)</f>
        <v/>
      </c>
      <c r="AM278" s="79" t="str">
        <f ca="1">IFERROR(VLOOKUP((HLOOKUP((VLOOKUP($AB278,Categories!$A$2:$F$20,4,1)),$AB$3:$AJ278,(ROW()-ROW($AB$3)+1),0)),INDIRECT(VLOOKUP($AB278,Categories!$A$2:$H$20,7,1)),2,0),"")</f>
        <v/>
      </c>
      <c r="AN278" s="79" t="str">
        <f ca="1">IFERROR(VLOOKUP((HLOOKUP((VLOOKUP($AB278,Categories!$A$2:$F$20,5,1)), $AB$3:$AJ278, (ROW()-ROW($AB$3)+1), 0)), INDIRECT(VLOOKUP($AB278,Categories!$A$2:$H$20,8,1)),2,0),"")</f>
        <v/>
      </c>
      <c r="AO278" s="79" t="str">
        <f t="shared" ca="1" si="60"/>
        <v/>
      </c>
      <c r="AP278" s="81"/>
      <c r="AQ278" s="70" t="str">
        <f>IFERROR(VLOOKUP(VALUE(MID(AP278,1,1)),AdditionalElements!$A$2:$B$50,2,0),"")</f>
        <v/>
      </c>
      <c r="AR278" s="70" t="str">
        <f>IFERROR(VLOOKUP(VALUE(MID(AP278,2,1)),AdditionalElements!$H$2:$I$50,2,0),"")</f>
        <v/>
      </c>
      <c r="AS278" s="70" t="str">
        <f>IFERROR(VLOOKUP(VALUE(MID(AP278,3,1)),AdditionalElements!$O$2:$P$50,2,0),"")</f>
        <v/>
      </c>
      <c r="AT278" s="70" t="str">
        <f>IFERROR(VLOOKUP(VALUE(MID(AP278,4,1)),AdditionalElements!$V$2:$W$50,2,0),"")</f>
        <v/>
      </c>
      <c r="AU278" s="71"/>
      <c r="AV278" s="79" t="str">
        <f>IFERROR(IF(VALUE(MID(AU278,1,1))=1, VLOOKUP(VALUE(MID(AU278,1,1)), TxtPanelShape!$A$2:$C$50, 3, 0), (IF(VALUE(MID(AU278,1,1))&gt;=7, VLOOKUP(VALUE(MID(AU278,1,1)), TxtPanelShape!$A$2:$C$50, 3, 0),VLOOKUP(VALUE(MID(AU278,1,2)),TxtPanelShape!$A$2:$C$50,3,0)))), "")</f>
        <v/>
      </c>
      <c r="AW278" s="79" t="str">
        <f>IFERROR(IF(VALUE(MID(AU278,1,1))=1, ", "&amp;VLOOKUP(VALUE(MID(AU278,2,1)), TxtPanelShape!$H$2:$I$50, 2, 0), IF(VALUE(MID(AU278,1,1))&gt;=7, ", "&amp;VLOOKUP(VALUE(MID(AU278,2,1)), TxtPanelShape!$H$2:$I$50, 2, 0),"")), "")</f>
        <v/>
      </c>
      <c r="AX278" s="79" t="str">
        <f>IFERROR(IF(VALUE(MID(AU278,1,1))=1, ", "&amp;VLOOKUP(VALUE(MID(AU278,3,1)), TxtPanelShape!$O$2:$P$50, 2, 0), IF(VALUE(MID(AU278,1,1))&gt;=7, ", "&amp;VLOOKUP(VALUE(MID(AU278,3,1)), TxtPanelShape!$O$2:$P$50, 2, 0),"")),"")</f>
        <v/>
      </c>
      <c r="AY278" s="79" t="str">
        <f>IFERROR("; "&amp;VLOOKUP(VALUE(MID(AU278,4,1)), TxtPanelShape!$V$2:$W$50,2,0),"")</f>
        <v/>
      </c>
      <c r="AZ278" s="79" t="str">
        <f t="shared" si="61"/>
        <v/>
      </c>
      <c r="BA278" s="71"/>
      <c r="BB278" s="79" t="str">
        <f>IFERROR(IF(VALUE(MID(BA278,1,1))=1, VLOOKUP(VALUE(MID(BA278,1,1)), TxtPanelShape!$A$2:$C$50, 3, 0), (IF(VALUE(MID(BA278,1,1))&gt;=7, VLOOKUP(VALUE(MID(BA278,1,1)), TxtPanelShape!$A$2:$C$50, 3, 0),VLOOKUP(VALUE(MID(BA278,1,2)),TxtPanelShape!$A$2:$C$50,3,0)))), "")</f>
        <v/>
      </c>
      <c r="BC278" s="79" t="str">
        <f>IFERROR(IF(VALUE(MID(BA278,1,1))=1, ", "&amp;VLOOKUP(VALUE(MID(BA278,2,1)), TxtPanelShape!$H$2:$I$50, 2, 0), IF(VALUE(MID(BA278,1,1))&gt;=7, ", "&amp;VLOOKUP(VALUE(MID(BA278,2,1)), TxtPanelShape!$H$2:$I$50, 2, 0),"")), "")</f>
        <v/>
      </c>
      <c r="BD278" s="79" t="str">
        <f>IFERROR(IF(VALUE(MID(BA278,1,1))=1, ", "&amp;VLOOKUP(VALUE(MID(BA278,3,1)), TxtPanelShape!$O$2:$P$50, 2, 0), IF(VALUE(MID(BA278,1,1))&gt;=7, ", "&amp;VLOOKUP(VALUE(MID(BA278,3,1)), TxtPanelShape!$O$2:$P$50, 2, 0),"")),"")</f>
        <v/>
      </c>
      <c r="BE278" s="79" t="str">
        <f>IFERROR("; "&amp;VLOOKUP(VALUE(MID(BA278,4,1)), TxtPanelShape!$V$2:$W$50,2,0),"")</f>
        <v/>
      </c>
      <c r="BF278" s="79" t="str">
        <f t="shared" si="62"/>
        <v/>
      </c>
      <c r="BG278" s="71"/>
      <c r="BH278" s="79" t="str">
        <f>IFERROR(VLOOKUP(BG278, TxtPanelDefinition!$A$2:$B$50, 2, 0),"")</f>
        <v/>
      </c>
      <c r="BI278" s="71"/>
      <c r="BJ278" s="79" t="str">
        <f>IFERROR(VLOOKUP(BI278, TxtPanelDefinition!$A$2:$B$50, 2, 0),"")</f>
        <v/>
      </c>
      <c r="BK278" s="71"/>
      <c r="BL278" s="79" t="str">
        <f>IFERROR(VLOOKUP(BK278, InscrTechniques!$A$2:$B$50, 2, 0),"")</f>
        <v/>
      </c>
      <c r="BM278" s="71"/>
      <c r="BN278" s="79" t="str">
        <f>IFERROR(VLOOKUP(BM278, InscrTechniques!$A$2:$B$50, 2, 0),"")</f>
        <v/>
      </c>
      <c r="BO278" s="71"/>
      <c r="BP278" s="79" t="str">
        <f>IFERROR(VLOOKUP(BO278, InscrTechniques!$A$2:$B$50, 2, 0),"")</f>
        <v/>
      </c>
      <c r="BQ278" s="71"/>
      <c r="BR278" s="79" t="str">
        <f>IFERROR(VLOOKUP(BQ278, InscrTechniques!$A$2:$B$50, 2, 0),"")</f>
        <v/>
      </c>
      <c r="BS278" s="71"/>
      <c r="BT278" s="79" t="str">
        <f>IFERROR(VLOOKUP(BS278, InscrTechniques!$A$2:$B$50, 2, 0),"")</f>
        <v/>
      </c>
      <c r="BU278" s="71"/>
      <c r="BV278" s="79" t="str">
        <f>IFERROR(VLOOKUP(BU278, InscrTechniques!$A$2:$B$50, 2, 0),"")</f>
        <v/>
      </c>
      <c r="BW278" s="125"/>
      <c r="BX278" s="79" t="str">
        <f>IFERROR(VLOOKUP(BW278, InscrTechniques!$A$2:$B$50, 2, 0),"")</f>
        <v/>
      </c>
      <c r="BY278" s="125"/>
      <c r="BZ278" s="79" t="str">
        <f>IFERROR(VLOOKUP(BY278, InscrTechniques!$A$2:$B$50, 2, 0),"")</f>
        <v/>
      </c>
      <c r="CA278" s="74"/>
      <c r="CB278" s="114" t="str">
        <f>IFERROR(VLOOKUP(CA278, LetterStyle!$A$2:$B$50, 2, 0),"")</f>
        <v/>
      </c>
      <c r="CC278" s="74"/>
      <c r="CD278" s="114" t="str">
        <f>IFERROR(VLOOKUP(CC278, LetterStyle!$A$2:$B$50, 2, 0),"")</f>
        <v/>
      </c>
      <c r="CE278" s="74"/>
      <c r="CF278" s="114" t="str">
        <f>IFERROR(VLOOKUP(CE278, LetterStyle!$A$2:$B$50, 2, 0),"")</f>
        <v/>
      </c>
      <c r="CG278" s="74"/>
      <c r="CH278" s="79" t="str">
        <f>IFERROR(VLOOKUP(CG278, LetterStyle!$A$2:$B$50, 2, 0),"")</f>
        <v/>
      </c>
      <c r="CI278" s="71"/>
      <c r="CJ278" s="79" t="str">
        <f>IFERROR(VLOOKUP(CI278, DecMotifs!$A$1:$B$306, 2, 0),"")</f>
        <v/>
      </c>
      <c r="CK278" s="71"/>
      <c r="CL278" s="79" t="str">
        <f>IFERROR(VLOOKUP(CK278, DecMotifs!$A$1:$B$306, 2, 0),"")</f>
        <v/>
      </c>
      <c r="CM278" s="71"/>
      <c r="CN278" s="79" t="str">
        <f>IFERROR(VLOOKUP(CM278, DecMotifs!$A$1:$B$306, 2, 0),"")</f>
        <v/>
      </c>
      <c r="CO278" s="71"/>
      <c r="CP278" s="79" t="str">
        <f>IFERROR(VLOOKUP(CO278, MarginalDec!$A$2:$B$253, 2, 0),"")</f>
        <v/>
      </c>
      <c r="CQ278" s="71"/>
      <c r="CR278" s="79" t="str">
        <f>IFERROR(VLOOKUP(CQ278, MarginalDec!$A$2:$B$253, 2, 0),"")</f>
        <v/>
      </c>
      <c r="CS278" s="71"/>
      <c r="CT278" s="79" t="str">
        <f>IFERROR(VLOOKUP(CS278, MarginalDec!$A$2:$B$253, 2, 0),"")</f>
        <v/>
      </c>
      <c r="CU278" s="71"/>
      <c r="CV278" s="79" t="str">
        <f>IF(ISBLANK(CU278),"", IFERROR(VLOOKUP(CU278, Tooling!$A$2:$B$252, 2, 0),""))</f>
        <v/>
      </c>
      <c r="CW278" s="71"/>
      <c r="CX278" s="79" t="str">
        <f>IF(ISBLANK(CW278),"", IFERROR(VLOOKUP(CW278, Tooling!$A$2:$B$252, 2, 0),""))</f>
        <v/>
      </c>
      <c r="CY278" s="71"/>
      <c r="CZ278" s="79" t="str">
        <f>IF(ISBLANK(CY278),"", IFERROR(VLOOKUP(CY278, Repairs!$A$2:$B$252, 2, 0),""))</f>
        <v/>
      </c>
      <c r="DA278" s="77"/>
      <c r="DB278" s="71"/>
      <c r="DC278" s="79" t="str">
        <f>IFERROR(VLOOKUP(DB278, DatingReason!$A$2:$B$252, 2, 0),"")</f>
        <v/>
      </c>
      <c r="DD278" s="123" t="str">
        <f t="shared" si="63"/>
        <v/>
      </c>
      <c r="DF278" s="119" t="str">
        <f t="array" ref="DF278">IF(AND($B278&lt;&gt;"", $DE278&lt;&gt;"", $DE278&lt;&gt;"No"),MAX(IF($B278=PEOPLE!$B$4:$B$1000, PEOPLE!$Q$4:$Q$1000,""))+100,"")</f>
        <v/>
      </c>
      <c r="DG278" s="68"/>
      <c r="DH278" s="76">
        <f>COUNTIF(PEOPLE!B:B, MEMORIALS!B278)</f>
        <v>0</v>
      </c>
      <c r="DI278" s="82"/>
      <c r="DJ278" s="82"/>
      <c r="DK278" s="82"/>
      <c r="DL278" s="68"/>
      <c r="DM278" s="68"/>
      <c r="DN278" s="68"/>
      <c r="DO278" s="68"/>
      <c r="DP278" s="68"/>
    </row>
    <row r="279" spans="1:120" ht="15" customHeight="1" x14ac:dyDescent="0.25">
      <c r="A279" s="68"/>
      <c r="B279" s="69"/>
      <c r="C279" s="68"/>
      <c r="D279" s="68"/>
      <c r="E279" s="70" t="str">
        <f>IF(D279="","",VLOOKUP(D279,Denomination!$A$2:$B$50, 2, 0))</f>
        <v/>
      </c>
      <c r="F279" s="68"/>
      <c r="G279" s="71"/>
      <c r="H279" s="70" t="str">
        <f>IF(G279="","",VLOOKUP(G279,MCondition!$A$2:$B$50, 2, 0))</f>
        <v/>
      </c>
      <c r="I279" s="72"/>
      <c r="J279" s="71"/>
      <c r="K279" s="70" t="str">
        <f>IF(J279="","",VLOOKUP(J279,ICondition!$A$2:$B$50, 2, 0))</f>
        <v/>
      </c>
      <c r="L279" s="73"/>
      <c r="M279" s="73"/>
      <c r="N279" s="73"/>
      <c r="O279" s="73"/>
      <c r="P279" s="73"/>
      <c r="Q279" s="73"/>
      <c r="R279" s="78"/>
      <c r="S279" s="79" t="str">
        <f>IFERROR(VLOOKUP(R279,Material!$A$2:$B$59, 2, 0),"")</f>
        <v/>
      </c>
      <c r="T279" s="71"/>
      <c r="U279" s="79" t="str">
        <f>IFERROR(VLOOKUP(T279,Material!$A$2:$B$59, 2, 0),"")</f>
        <v/>
      </c>
      <c r="V279" s="71"/>
      <c r="W279" s="79" t="str">
        <f>IFERROR(VLOOKUP(V279,Material!$A$2:$B$59, 2, 0),"")</f>
        <v/>
      </c>
      <c r="X279" s="71"/>
      <c r="Y279" s="79" t="str">
        <f>IFERROR(VLOOKUP(X279,Material!$A$2:$B$59, 2, 0),"")</f>
        <v/>
      </c>
      <c r="Z279" s="71"/>
      <c r="AA279" s="79" t="str">
        <f>IFERROR(VLOOKUP(Z279,Material!$A$2:$B$59, 2, 0),"")</f>
        <v/>
      </c>
      <c r="AB279" s="74"/>
      <c r="AC279" s="75" t="e">
        <f t="shared" si="52"/>
        <v>#VALUE!</v>
      </c>
      <c r="AD279" s="75" t="e">
        <f t="shared" si="53"/>
        <v>#VALUE!</v>
      </c>
      <c r="AE279" s="75" t="e">
        <f t="shared" si="55"/>
        <v>#VALUE!</v>
      </c>
      <c r="AF279" s="75" t="e">
        <f t="shared" si="54"/>
        <v>#VALUE!</v>
      </c>
      <c r="AG279" s="75" t="e">
        <f t="shared" si="56"/>
        <v>#VALUE!</v>
      </c>
      <c r="AH279" s="75" t="e">
        <f t="shared" si="57"/>
        <v>#VALUE!</v>
      </c>
      <c r="AI279" s="75" t="e">
        <f t="shared" si="58"/>
        <v>#VALUE!</v>
      </c>
      <c r="AJ279" s="80" t="e">
        <f t="shared" si="59"/>
        <v>#VALUE!</v>
      </c>
      <c r="AK279" s="79" t="str">
        <f>(IFERROR(VLOOKUP(AB279,Categories!$A$2:$B$20,2,1),""))</f>
        <v/>
      </c>
      <c r="AL279" s="79" t="str">
        <f ca="1">IFERROR(VLOOKUP((HLOOKUP((VLOOKUP($AB279,Categories!$A$2:$F$20,3,1)), $AB$3:$AJ279, (ROW()-ROW($AB$3)+1), 0)), INDIRECT(VLOOKUP($AB279,Categories!$A$2:$F$20,6,1)),2,0),AK279)</f>
        <v/>
      </c>
      <c r="AM279" s="79" t="str">
        <f ca="1">IFERROR(VLOOKUP((HLOOKUP((VLOOKUP($AB279,Categories!$A$2:$F$20,4,1)),$AB$3:$AJ279,(ROW()-ROW($AB$3)+1),0)),INDIRECT(VLOOKUP($AB279,Categories!$A$2:$H$20,7,1)),2,0),"")</f>
        <v/>
      </c>
      <c r="AN279" s="79" t="str">
        <f ca="1">IFERROR(VLOOKUP((HLOOKUP((VLOOKUP($AB279,Categories!$A$2:$F$20,5,1)), $AB$3:$AJ279, (ROW()-ROW($AB$3)+1), 0)), INDIRECT(VLOOKUP($AB279,Categories!$A$2:$H$20,8,1)),2,0),"")</f>
        <v/>
      </c>
      <c r="AO279" s="79" t="str">
        <f t="shared" ca="1" si="60"/>
        <v/>
      </c>
      <c r="AP279" s="81"/>
      <c r="AQ279" s="70" t="str">
        <f>IFERROR(VLOOKUP(VALUE(MID(AP279,1,1)),AdditionalElements!$A$2:$B$50,2,0),"")</f>
        <v/>
      </c>
      <c r="AR279" s="70" t="str">
        <f>IFERROR(VLOOKUP(VALUE(MID(AP279,2,1)),AdditionalElements!$H$2:$I$50,2,0),"")</f>
        <v/>
      </c>
      <c r="AS279" s="70" t="str">
        <f>IFERROR(VLOOKUP(VALUE(MID(AP279,3,1)),AdditionalElements!$O$2:$P$50,2,0),"")</f>
        <v/>
      </c>
      <c r="AT279" s="70" t="str">
        <f>IFERROR(VLOOKUP(VALUE(MID(AP279,4,1)),AdditionalElements!$V$2:$W$50,2,0),"")</f>
        <v/>
      </c>
      <c r="AU279" s="71"/>
      <c r="AV279" s="79" t="str">
        <f>IFERROR(IF(VALUE(MID(AU279,1,1))=1, VLOOKUP(VALUE(MID(AU279,1,1)), TxtPanelShape!$A$2:$C$50, 3, 0), (IF(VALUE(MID(AU279,1,1))&gt;=7, VLOOKUP(VALUE(MID(AU279,1,1)), TxtPanelShape!$A$2:$C$50, 3, 0),VLOOKUP(VALUE(MID(AU279,1,2)),TxtPanelShape!$A$2:$C$50,3,0)))), "")</f>
        <v/>
      </c>
      <c r="AW279" s="79" t="str">
        <f>IFERROR(IF(VALUE(MID(AU279,1,1))=1, ", "&amp;VLOOKUP(VALUE(MID(AU279,2,1)), TxtPanelShape!$H$2:$I$50, 2, 0), IF(VALUE(MID(AU279,1,1))&gt;=7, ", "&amp;VLOOKUP(VALUE(MID(AU279,2,1)), TxtPanelShape!$H$2:$I$50, 2, 0),"")), "")</f>
        <v/>
      </c>
      <c r="AX279" s="79" t="str">
        <f>IFERROR(IF(VALUE(MID(AU279,1,1))=1, ", "&amp;VLOOKUP(VALUE(MID(AU279,3,1)), TxtPanelShape!$O$2:$P$50, 2, 0), IF(VALUE(MID(AU279,1,1))&gt;=7, ", "&amp;VLOOKUP(VALUE(MID(AU279,3,1)), TxtPanelShape!$O$2:$P$50, 2, 0),"")),"")</f>
        <v/>
      </c>
      <c r="AY279" s="79" t="str">
        <f>IFERROR("; "&amp;VLOOKUP(VALUE(MID(AU279,4,1)), TxtPanelShape!$V$2:$W$50,2,0),"")</f>
        <v/>
      </c>
      <c r="AZ279" s="79" t="str">
        <f t="shared" si="61"/>
        <v/>
      </c>
      <c r="BA279" s="71"/>
      <c r="BB279" s="79" t="str">
        <f>IFERROR(IF(VALUE(MID(BA279,1,1))=1, VLOOKUP(VALUE(MID(BA279,1,1)), TxtPanelShape!$A$2:$C$50, 3, 0), (IF(VALUE(MID(BA279,1,1))&gt;=7, VLOOKUP(VALUE(MID(BA279,1,1)), TxtPanelShape!$A$2:$C$50, 3, 0),VLOOKUP(VALUE(MID(BA279,1,2)),TxtPanelShape!$A$2:$C$50,3,0)))), "")</f>
        <v/>
      </c>
      <c r="BC279" s="79" t="str">
        <f>IFERROR(IF(VALUE(MID(BA279,1,1))=1, ", "&amp;VLOOKUP(VALUE(MID(BA279,2,1)), TxtPanelShape!$H$2:$I$50, 2, 0), IF(VALUE(MID(BA279,1,1))&gt;=7, ", "&amp;VLOOKUP(VALUE(MID(BA279,2,1)), TxtPanelShape!$H$2:$I$50, 2, 0),"")), "")</f>
        <v/>
      </c>
      <c r="BD279" s="79" t="str">
        <f>IFERROR(IF(VALUE(MID(BA279,1,1))=1, ", "&amp;VLOOKUP(VALUE(MID(BA279,3,1)), TxtPanelShape!$O$2:$P$50, 2, 0), IF(VALUE(MID(BA279,1,1))&gt;=7, ", "&amp;VLOOKUP(VALUE(MID(BA279,3,1)), TxtPanelShape!$O$2:$P$50, 2, 0),"")),"")</f>
        <v/>
      </c>
      <c r="BE279" s="79" t="str">
        <f>IFERROR("; "&amp;VLOOKUP(VALUE(MID(BA279,4,1)), TxtPanelShape!$V$2:$W$50,2,0),"")</f>
        <v/>
      </c>
      <c r="BF279" s="79" t="str">
        <f t="shared" si="62"/>
        <v/>
      </c>
      <c r="BG279" s="71"/>
      <c r="BH279" s="79" t="str">
        <f>IFERROR(VLOOKUP(BG279, TxtPanelDefinition!$A$2:$B$50, 2, 0),"")</f>
        <v/>
      </c>
      <c r="BI279" s="71"/>
      <c r="BJ279" s="79" t="str">
        <f>IFERROR(VLOOKUP(BI279, TxtPanelDefinition!$A$2:$B$50, 2, 0),"")</f>
        <v/>
      </c>
      <c r="BK279" s="71"/>
      <c r="BL279" s="79" t="str">
        <f>IFERROR(VLOOKUP(BK279, InscrTechniques!$A$2:$B$50, 2, 0),"")</f>
        <v/>
      </c>
      <c r="BM279" s="71"/>
      <c r="BN279" s="79" t="str">
        <f>IFERROR(VLOOKUP(BM279, InscrTechniques!$A$2:$B$50, 2, 0),"")</f>
        <v/>
      </c>
      <c r="BO279" s="71"/>
      <c r="BP279" s="79" t="str">
        <f>IFERROR(VLOOKUP(BO279, InscrTechniques!$A$2:$B$50, 2, 0),"")</f>
        <v/>
      </c>
      <c r="BQ279" s="71"/>
      <c r="BR279" s="79" t="str">
        <f>IFERROR(VLOOKUP(BQ279, InscrTechniques!$A$2:$B$50, 2, 0),"")</f>
        <v/>
      </c>
      <c r="BS279" s="71"/>
      <c r="BT279" s="79" t="str">
        <f>IFERROR(VLOOKUP(BS279, InscrTechniques!$A$2:$B$50, 2, 0),"")</f>
        <v/>
      </c>
      <c r="BU279" s="71"/>
      <c r="BV279" s="79" t="str">
        <f>IFERROR(VLOOKUP(BU279, InscrTechniques!$A$2:$B$50, 2, 0),"")</f>
        <v/>
      </c>
      <c r="BW279" s="125"/>
      <c r="BX279" s="79" t="str">
        <f>IFERROR(VLOOKUP(BW279, InscrTechniques!$A$2:$B$50, 2, 0),"")</f>
        <v/>
      </c>
      <c r="BY279" s="125"/>
      <c r="BZ279" s="79" t="str">
        <f>IFERROR(VLOOKUP(BY279, InscrTechniques!$A$2:$B$50, 2, 0),"")</f>
        <v/>
      </c>
      <c r="CA279" s="74"/>
      <c r="CB279" s="114" t="str">
        <f>IFERROR(VLOOKUP(CA279, LetterStyle!$A$2:$B$50, 2, 0),"")</f>
        <v/>
      </c>
      <c r="CC279" s="74"/>
      <c r="CD279" s="114" t="str">
        <f>IFERROR(VLOOKUP(CC279, LetterStyle!$A$2:$B$50, 2, 0),"")</f>
        <v/>
      </c>
      <c r="CE279" s="74"/>
      <c r="CF279" s="114" t="str">
        <f>IFERROR(VLOOKUP(CE279, LetterStyle!$A$2:$B$50, 2, 0),"")</f>
        <v/>
      </c>
      <c r="CG279" s="74"/>
      <c r="CH279" s="79" t="str">
        <f>IFERROR(VLOOKUP(CG279, LetterStyle!$A$2:$B$50, 2, 0),"")</f>
        <v/>
      </c>
      <c r="CI279" s="71"/>
      <c r="CJ279" s="79" t="str">
        <f>IFERROR(VLOOKUP(CI279, DecMotifs!$A$1:$B$306, 2, 0),"")</f>
        <v/>
      </c>
      <c r="CK279" s="71"/>
      <c r="CL279" s="79" t="str">
        <f>IFERROR(VLOOKUP(CK279, DecMotifs!$A$1:$B$306, 2, 0),"")</f>
        <v/>
      </c>
      <c r="CM279" s="71"/>
      <c r="CN279" s="79" t="str">
        <f>IFERROR(VLOOKUP(CM279, DecMotifs!$A$1:$B$306, 2, 0),"")</f>
        <v/>
      </c>
      <c r="CO279" s="71"/>
      <c r="CP279" s="79" t="str">
        <f>IFERROR(VLOOKUP(CO279, MarginalDec!$A$2:$B$253, 2, 0),"")</f>
        <v/>
      </c>
      <c r="CQ279" s="71"/>
      <c r="CR279" s="79" t="str">
        <f>IFERROR(VLOOKUP(CQ279, MarginalDec!$A$2:$B$253, 2, 0),"")</f>
        <v/>
      </c>
      <c r="CS279" s="71"/>
      <c r="CT279" s="79" t="str">
        <f>IFERROR(VLOOKUP(CS279, MarginalDec!$A$2:$B$253, 2, 0),"")</f>
        <v/>
      </c>
      <c r="CU279" s="71"/>
      <c r="CV279" s="79" t="str">
        <f>IF(ISBLANK(CU279),"", IFERROR(VLOOKUP(CU279, Tooling!$A$2:$B$252, 2, 0),""))</f>
        <v/>
      </c>
      <c r="CW279" s="71"/>
      <c r="CX279" s="79" t="str">
        <f>IF(ISBLANK(CW279),"", IFERROR(VLOOKUP(CW279, Tooling!$A$2:$B$252, 2, 0),""))</f>
        <v/>
      </c>
      <c r="CY279" s="71"/>
      <c r="CZ279" s="79" t="str">
        <f>IF(ISBLANK(CY279),"", IFERROR(VLOOKUP(CY279, Repairs!$A$2:$B$252, 2, 0),""))</f>
        <v/>
      </c>
      <c r="DA279" s="77"/>
      <c r="DB279" s="71"/>
      <c r="DC279" s="79" t="str">
        <f>IFERROR(VLOOKUP(DB279, DatingReason!$A$2:$B$252, 2, 0),"")</f>
        <v/>
      </c>
      <c r="DD279" s="123" t="str">
        <f t="shared" si="63"/>
        <v/>
      </c>
      <c r="DF279" s="119" t="str">
        <f t="array" ref="DF279">IF(AND($B279&lt;&gt;"", $DE279&lt;&gt;"", $DE279&lt;&gt;"No"),MAX(IF($B279=PEOPLE!$B$4:$B$1000, PEOPLE!$Q$4:$Q$1000,""))+100,"")</f>
        <v/>
      </c>
      <c r="DG279" s="68"/>
      <c r="DH279" s="76">
        <f>COUNTIF(PEOPLE!B:B, MEMORIALS!B279)</f>
        <v>0</v>
      </c>
      <c r="DI279" s="82"/>
      <c r="DJ279" s="82"/>
      <c r="DK279" s="82"/>
      <c r="DL279" s="68"/>
      <c r="DM279" s="68"/>
      <c r="DN279" s="68"/>
      <c r="DO279" s="68"/>
      <c r="DP279" s="68"/>
    </row>
    <row r="280" spans="1:120" ht="15" customHeight="1" x14ac:dyDescent="0.25">
      <c r="A280" s="68"/>
      <c r="B280" s="69"/>
      <c r="C280" s="68"/>
      <c r="D280" s="68"/>
      <c r="E280" s="70" t="str">
        <f>IF(D280="","",VLOOKUP(D280,Denomination!$A$2:$B$50, 2, 0))</f>
        <v/>
      </c>
      <c r="F280" s="68"/>
      <c r="G280" s="71"/>
      <c r="H280" s="70" t="str">
        <f>IF(G280="","",VLOOKUP(G280,MCondition!$A$2:$B$50, 2, 0))</f>
        <v/>
      </c>
      <c r="I280" s="72"/>
      <c r="J280" s="71"/>
      <c r="K280" s="70" t="str">
        <f>IF(J280="","",VLOOKUP(J280,ICondition!$A$2:$B$50, 2, 0))</f>
        <v/>
      </c>
      <c r="L280" s="73"/>
      <c r="M280" s="73"/>
      <c r="N280" s="73"/>
      <c r="O280" s="73"/>
      <c r="P280" s="73"/>
      <c r="Q280" s="73"/>
      <c r="R280" s="78"/>
      <c r="S280" s="79" t="str">
        <f>IFERROR(VLOOKUP(R280,Material!$A$2:$B$59, 2, 0),"")</f>
        <v/>
      </c>
      <c r="T280" s="71"/>
      <c r="U280" s="79" t="str">
        <f>IFERROR(VLOOKUP(T280,Material!$A$2:$B$59, 2, 0),"")</f>
        <v/>
      </c>
      <c r="V280" s="71"/>
      <c r="W280" s="79" t="str">
        <f>IFERROR(VLOOKUP(V280,Material!$A$2:$B$59, 2, 0),"")</f>
        <v/>
      </c>
      <c r="X280" s="71"/>
      <c r="Y280" s="79" t="str">
        <f>IFERROR(VLOOKUP(X280,Material!$A$2:$B$59, 2, 0),"")</f>
        <v/>
      </c>
      <c r="Z280" s="71"/>
      <c r="AA280" s="79" t="str">
        <f>IFERROR(VLOOKUP(Z280,Material!$A$2:$B$59, 2, 0),"")</f>
        <v/>
      </c>
      <c r="AB280" s="74"/>
      <c r="AC280" s="75" t="e">
        <f t="shared" si="52"/>
        <v>#VALUE!</v>
      </c>
      <c r="AD280" s="75" t="e">
        <f t="shared" si="53"/>
        <v>#VALUE!</v>
      </c>
      <c r="AE280" s="75" t="e">
        <f t="shared" si="55"/>
        <v>#VALUE!</v>
      </c>
      <c r="AF280" s="75" t="e">
        <f t="shared" si="54"/>
        <v>#VALUE!</v>
      </c>
      <c r="AG280" s="75" t="e">
        <f t="shared" si="56"/>
        <v>#VALUE!</v>
      </c>
      <c r="AH280" s="75" t="e">
        <f t="shared" si="57"/>
        <v>#VALUE!</v>
      </c>
      <c r="AI280" s="75" t="e">
        <f t="shared" si="58"/>
        <v>#VALUE!</v>
      </c>
      <c r="AJ280" s="80" t="e">
        <f t="shared" si="59"/>
        <v>#VALUE!</v>
      </c>
      <c r="AK280" s="79" t="str">
        <f>(IFERROR(VLOOKUP(AB280,Categories!$A$2:$B$20,2,1),""))</f>
        <v/>
      </c>
      <c r="AL280" s="79" t="str">
        <f ca="1">IFERROR(VLOOKUP((HLOOKUP((VLOOKUP($AB280,Categories!$A$2:$F$20,3,1)), $AB$3:$AJ280, (ROW()-ROW($AB$3)+1), 0)), INDIRECT(VLOOKUP($AB280,Categories!$A$2:$F$20,6,1)),2,0),AK280)</f>
        <v/>
      </c>
      <c r="AM280" s="79" t="str">
        <f ca="1">IFERROR(VLOOKUP((HLOOKUP((VLOOKUP($AB280,Categories!$A$2:$F$20,4,1)),$AB$3:$AJ280,(ROW()-ROW($AB$3)+1),0)),INDIRECT(VLOOKUP($AB280,Categories!$A$2:$H$20,7,1)),2,0),"")</f>
        <v/>
      </c>
      <c r="AN280" s="79" t="str">
        <f ca="1">IFERROR(VLOOKUP((HLOOKUP((VLOOKUP($AB280,Categories!$A$2:$F$20,5,1)), $AB$3:$AJ280, (ROW()-ROW($AB$3)+1), 0)), INDIRECT(VLOOKUP($AB280,Categories!$A$2:$H$20,8,1)),2,0),"")</f>
        <v/>
      </c>
      <c r="AO280" s="79" t="str">
        <f t="shared" ca="1" si="60"/>
        <v/>
      </c>
      <c r="AP280" s="81"/>
      <c r="AQ280" s="70" t="str">
        <f>IFERROR(VLOOKUP(VALUE(MID(AP280,1,1)),AdditionalElements!$A$2:$B$50,2,0),"")</f>
        <v/>
      </c>
      <c r="AR280" s="70" t="str">
        <f>IFERROR(VLOOKUP(VALUE(MID(AP280,2,1)),AdditionalElements!$H$2:$I$50,2,0),"")</f>
        <v/>
      </c>
      <c r="AS280" s="70" t="str">
        <f>IFERROR(VLOOKUP(VALUE(MID(AP280,3,1)),AdditionalElements!$O$2:$P$50,2,0),"")</f>
        <v/>
      </c>
      <c r="AT280" s="70" t="str">
        <f>IFERROR(VLOOKUP(VALUE(MID(AP280,4,1)),AdditionalElements!$V$2:$W$50,2,0),"")</f>
        <v/>
      </c>
      <c r="AU280" s="71"/>
      <c r="AV280" s="79" t="str">
        <f>IFERROR(IF(VALUE(MID(AU280,1,1))=1, VLOOKUP(VALUE(MID(AU280,1,1)), TxtPanelShape!$A$2:$C$50, 3, 0), (IF(VALUE(MID(AU280,1,1))&gt;=7, VLOOKUP(VALUE(MID(AU280,1,1)), TxtPanelShape!$A$2:$C$50, 3, 0),VLOOKUP(VALUE(MID(AU280,1,2)),TxtPanelShape!$A$2:$C$50,3,0)))), "")</f>
        <v/>
      </c>
      <c r="AW280" s="79" t="str">
        <f>IFERROR(IF(VALUE(MID(AU280,1,1))=1, ", "&amp;VLOOKUP(VALUE(MID(AU280,2,1)), TxtPanelShape!$H$2:$I$50, 2, 0), IF(VALUE(MID(AU280,1,1))&gt;=7, ", "&amp;VLOOKUP(VALUE(MID(AU280,2,1)), TxtPanelShape!$H$2:$I$50, 2, 0),"")), "")</f>
        <v/>
      </c>
      <c r="AX280" s="79" t="str">
        <f>IFERROR(IF(VALUE(MID(AU280,1,1))=1, ", "&amp;VLOOKUP(VALUE(MID(AU280,3,1)), TxtPanelShape!$O$2:$P$50, 2, 0), IF(VALUE(MID(AU280,1,1))&gt;=7, ", "&amp;VLOOKUP(VALUE(MID(AU280,3,1)), TxtPanelShape!$O$2:$P$50, 2, 0),"")),"")</f>
        <v/>
      </c>
      <c r="AY280" s="79" t="str">
        <f>IFERROR("; "&amp;VLOOKUP(VALUE(MID(AU280,4,1)), TxtPanelShape!$V$2:$W$50,2,0),"")</f>
        <v/>
      </c>
      <c r="AZ280" s="79" t="str">
        <f t="shared" si="61"/>
        <v/>
      </c>
      <c r="BA280" s="71"/>
      <c r="BB280" s="79" t="str">
        <f>IFERROR(IF(VALUE(MID(BA280,1,1))=1, VLOOKUP(VALUE(MID(BA280,1,1)), TxtPanelShape!$A$2:$C$50, 3, 0), (IF(VALUE(MID(BA280,1,1))&gt;=7, VLOOKUP(VALUE(MID(BA280,1,1)), TxtPanelShape!$A$2:$C$50, 3, 0),VLOOKUP(VALUE(MID(BA280,1,2)),TxtPanelShape!$A$2:$C$50,3,0)))), "")</f>
        <v/>
      </c>
      <c r="BC280" s="79" t="str">
        <f>IFERROR(IF(VALUE(MID(BA280,1,1))=1, ", "&amp;VLOOKUP(VALUE(MID(BA280,2,1)), TxtPanelShape!$H$2:$I$50, 2, 0), IF(VALUE(MID(BA280,1,1))&gt;=7, ", "&amp;VLOOKUP(VALUE(MID(BA280,2,1)), TxtPanelShape!$H$2:$I$50, 2, 0),"")), "")</f>
        <v/>
      </c>
      <c r="BD280" s="79" t="str">
        <f>IFERROR(IF(VALUE(MID(BA280,1,1))=1, ", "&amp;VLOOKUP(VALUE(MID(BA280,3,1)), TxtPanelShape!$O$2:$P$50, 2, 0), IF(VALUE(MID(BA280,1,1))&gt;=7, ", "&amp;VLOOKUP(VALUE(MID(BA280,3,1)), TxtPanelShape!$O$2:$P$50, 2, 0),"")),"")</f>
        <v/>
      </c>
      <c r="BE280" s="79" t="str">
        <f>IFERROR("; "&amp;VLOOKUP(VALUE(MID(BA280,4,1)), TxtPanelShape!$V$2:$W$50,2,0),"")</f>
        <v/>
      </c>
      <c r="BF280" s="79" t="str">
        <f t="shared" si="62"/>
        <v/>
      </c>
      <c r="BG280" s="71"/>
      <c r="BH280" s="79" t="str">
        <f>IFERROR(VLOOKUP(BG280, TxtPanelDefinition!$A$2:$B$50, 2, 0),"")</f>
        <v/>
      </c>
      <c r="BI280" s="71"/>
      <c r="BJ280" s="79" t="str">
        <f>IFERROR(VLOOKUP(BI280, TxtPanelDefinition!$A$2:$B$50, 2, 0),"")</f>
        <v/>
      </c>
      <c r="BK280" s="71"/>
      <c r="BL280" s="79" t="str">
        <f>IFERROR(VLOOKUP(BK280, InscrTechniques!$A$2:$B$50, 2, 0),"")</f>
        <v/>
      </c>
      <c r="BM280" s="71"/>
      <c r="BN280" s="79" t="str">
        <f>IFERROR(VLOOKUP(BM280, InscrTechniques!$A$2:$B$50, 2, 0),"")</f>
        <v/>
      </c>
      <c r="BO280" s="71"/>
      <c r="BP280" s="79" t="str">
        <f>IFERROR(VLOOKUP(BO280, InscrTechniques!$A$2:$B$50, 2, 0),"")</f>
        <v/>
      </c>
      <c r="BQ280" s="71"/>
      <c r="BR280" s="79" t="str">
        <f>IFERROR(VLOOKUP(BQ280, InscrTechniques!$A$2:$B$50, 2, 0),"")</f>
        <v/>
      </c>
      <c r="BS280" s="71"/>
      <c r="BT280" s="79" t="str">
        <f>IFERROR(VLOOKUP(BS280, InscrTechniques!$A$2:$B$50, 2, 0),"")</f>
        <v/>
      </c>
      <c r="BU280" s="71"/>
      <c r="BV280" s="79" t="str">
        <f>IFERROR(VLOOKUP(BU280, InscrTechniques!$A$2:$B$50, 2, 0),"")</f>
        <v/>
      </c>
      <c r="BW280" s="125"/>
      <c r="BX280" s="79" t="str">
        <f>IFERROR(VLOOKUP(BW280, InscrTechniques!$A$2:$B$50, 2, 0),"")</f>
        <v/>
      </c>
      <c r="BY280" s="125"/>
      <c r="BZ280" s="79" t="str">
        <f>IFERROR(VLOOKUP(BY280, InscrTechniques!$A$2:$B$50, 2, 0),"")</f>
        <v/>
      </c>
      <c r="CA280" s="74"/>
      <c r="CB280" s="114" t="str">
        <f>IFERROR(VLOOKUP(CA280, LetterStyle!$A$2:$B$50, 2, 0),"")</f>
        <v/>
      </c>
      <c r="CC280" s="74"/>
      <c r="CD280" s="114" t="str">
        <f>IFERROR(VLOOKUP(CC280, LetterStyle!$A$2:$B$50, 2, 0),"")</f>
        <v/>
      </c>
      <c r="CE280" s="74"/>
      <c r="CF280" s="114" t="str">
        <f>IFERROR(VLOOKUP(CE280, LetterStyle!$A$2:$B$50, 2, 0),"")</f>
        <v/>
      </c>
      <c r="CG280" s="74"/>
      <c r="CH280" s="79" t="str">
        <f>IFERROR(VLOOKUP(CG280, LetterStyle!$A$2:$B$50, 2, 0),"")</f>
        <v/>
      </c>
      <c r="CI280" s="71"/>
      <c r="CJ280" s="79" t="str">
        <f>IFERROR(VLOOKUP(CI280, DecMotifs!$A$1:$B$306, 2, 0),"")</f>
        <v/>
      </c>
      <c r="CK280" s="71"/>
      <c r="CL280" s="79" t="str">
        <f>IFERROR(VLOOKUP(CK280, DecMotifs!$A$1:$B$306, 2, 0),"")</f>
        <v/>
      </c>
      <c r="CM280" s="71"/>
      <c r="CN280" s="79" t="str">
        <f>IFERROR(VLOOKUP(CM280, DecMotifs!$A$1:$B$306, 2, 0),"")</f>
        <v/>
      </c>
      <c r="CO280" s="71"/>
      <c r="CP280" s="79" t="str">
        <f>IFERROR(VLOOKUP(CO280, MarginalDec!$A$2:$B$253, 2, 0),"")</f>
        <v/>
      </c>
      <c r="CQ280" s="71"/>
      <c r="CR280" s="79" t="str">
        <f>IFERROR(VLOOKUP(CQ280, MarginalDec!$A$2:$B$253, 2, 0),"")</f>
        <v/>
      </c>
      <c r="CS280" s="71"/>
      <c r="CT280" s="79" t="str">
        <f>IFERROR(VLOOKUP(CS280, MarginalDec!$A$2:$B$253, 2, 0),"")</f>
        <v/>
      </c>
      <c r="CU280" s="71"/>
      <c r="CV280" s="79" t="str">
        <f>IF(ISBLANK(CU280),"", IFERROR(VLOOKUP(CU280, Tooling!$A$2:$B$252, 2, 0),""))</f>
        <v/>
      </c>
      <c r="CW280" s="71"/>
      <c r="CX280" s="79" t="str">
        <f>IF(ISBLANK(CW280),"", IFERROR(VLOOKUP(CW280, Tooling!$A$2:$B$252, 2, 0),""))</f>
        <v/>
      </c>
      <c r="CY280" s="71"/>
      <c r="CZ280" s="79" t="str">
        <f>IF(ISBLANK(CY280),"", IFERROR(VLOOKUP(CY280, Repairs!$A$2:$B$252, 2, 0),""))</f>
        <v/>
      </c>
      <c r="DA280" s="77"/>
      <c r="DB280" s="71"/>
      <c r="DC280" s="79" t="str">
        <f>IFERROR(VLOOKUP(DB280, DatingReason!$A$2:$B$252, 2, 0),"")</f>
        <v/>
      </c>
      <c r="DD280" s="123" t="str">
        <f t="shared" si="63"/>
        <v/>
      </c>
      <c r="DF280" s="119" t="str">
        <f t="array" ref="DF280">IF(AND($B280&lt;&gt;"", $DE280&lt;&gt;"", $DE280&lt;&gt;"No"),MAX(IF($B280=PEOPLE!$B$4:$B$1000, PEOPLE!$Q$4:$Q$1000,""))+100,"")</f>
        <v/>
      </c>
      <c r="DG280" s="68"/>
      <c r="DH280" s="76">
        <f>COUNTIF(PEOPLE!B:B, MEMORIALS!B280)</f>
        <v>0</v>
      </c>
      <c r="DI280" s="82"/>
      <c r="DJ280" s="82"/>
      <c r="DK280" s="82"/>
      <c r="DL280" s="68"/>
      <c r="DM280" s="68"/>
      <c r="DN280" s="68"/>
      <c r="DO280" s="68"/>
      <c r="DP280" s="68"/>
    </row>
    <row r="281" spans="1:120" ht="15" customHeight="1" x14ac:dyDescent="0.25">
      <c r="A281" s="68"/>
      <c r="B281" s="69"/>
      <c r="C281" s="68"/>
      <c r="D281" s="68"/>
      <c r="E281" s="70" t="str">
        <f>IF(D281="","",VLOOKUP(D281,Denomination!$A$2:$B$50, 2, 0))</f>
        <v/>
      </c>
      <c r="F281" s="68"/>
      <c r="G281" s="71"/>
      <c r="H281" s="70" t="str">
        <f>IF(G281="","",VLOOKUP(G281,MCondition!$A$2:$B$50, 2, 0))</f>
        <v/>
      </c>
      <c r="I281" s="72"/>
      <c r="J281" s="71"/>
      <c r="K281" s="70" t="str">
        <f>IF(J281="","",VLOOKUP(J281,ICondition!$A$2:$B$50, 2, 0))</f>
        <v/>
      </c>
      <c r="L281" s="73"/>
      <c r="M281" s="73"/>
      <c r="N281" s="73"/>
      <c r="O281" s="73"/>
      <c r="P281" s="73"/>
      <c r="Q281" s="73"/>
      <c r="R281" s="78"/>
      <c r="S281" s="79" t="str">
        <f>IFERROR(VLOOKUP(R281,Material!$A$2:$B$59, 2, 0),"")</f>
        <v/>
      </c>
      <c r="T281" s="71"/>
      <c r="U281" s="79" t="str">
        <f>IFERROR(VLOOKUP(T281,Material!$A$2:$B$59, 2, 0),"")</f>
        <v/>
      </c>
      <c r="V281" s="71"/>
      <c r="W281" s="79" t="str">
        <f>IFERROR(VLOOKUP(V281,Material!$A$2:$B$59, 2, 0),"")</f>
        <v/>
      </c>
      <c r="X281" s="71"/>
      <c r="Y281" s="79" t="str">
        <f>IFERROR(VLOOKUP(X281,Material!$A$2:$B$59, 2, 0),"")</f>
        <v/>
      </c>
      <c r="Z281" s="71"/>
      <c r="AA281" s="79" t="str">
        <f>IFERROR(VLOOKUP(Z281,Material!$A$2:$B$59, 2, 0),"")</f>
        <v/>
      </c>
      <c r="AB281" s="74"/>
      <c r="AC281" s="75" t="e">
        <f t="shared" si="52"/>
        <v>#VALUE!</v>
      </c>
      <c r="AD281" s="75" t="e">
        <f t="shared" si="53"/>
        <v>#VALUE!</v>
      </c>
      <c r="AE281" s="75" t="e">
        <f t="shared" si="55"/>
        <v>#VALUE!</v>
      </c>
      <c r="AF281" s="75" t="e">
        <f t="shared" si="54"/>
        <v>#VALUE!</v>
      </c>
      <c r="AG281" s="75" t="e">
        <f t="shared" si="56"/>
        <v>#VALUE!</v>
      </c>
      <c r="AH281" s="75" t="e">
        <f t="shared" si="57"/>
        <v>#VALUE!</v>
      </c>
      <c r="AI281" s="75" t="e">
        <f t="shared" si="58"/>
        <v>#VALUE!</v>
      </c>
      <c r="AJ281" s="80" t="e">
        <f t="shared" si="59"/>
        <v>#VALUE!</v>
      </c>
      <c r="AK281" s="79" t="str">
        <f>(IFERROR(VLOOKUP(AB281,Categories!$A$2:$B$20,2,1),""))</f>
        <v/>
      </c>
      <c r="AL281" s="79" t="str">
        <f ca="1">IFERROR(VLOOKUP((HLOOKUP((VLOOKUP($AB281,Categories!$A$2:$F$20,3,1)), $AB$3:$AJ281, (ROW()-ROW($AB$3)+1), 0)), INDIRECT(VLOOKUP($AB281,Categories!$A$2:$F$20,6,1)),2,0),AK281)</f>
        <v/>
      </c>
      <c r="AM281" s="79" t="str">
        <f ca="1">IFERROR(VLOOKUP((HLOOKUP((VLOOKUP($AB281,Categories!$A$2:$F$20,4,1)),$AB$3:$AJ281,(ROW()-ROW($AB$3)+1),0)),INDIRECT(VLOOKUP($AB281,Categories!$A$2:$H$20,7,1)),2,0),"")</f>
        <v/>
      </c>
      <c r="AN281" s="79" t="str">
        <f ca="1">IFERROR(VLOOKUP((HLOOKUP((VLOOKUP($AB281,Categories!$A$2:$F$20,5,1)), $AB$3:$AJ281, (ROW()-ROW($AB$3)+1), 0)), INDIRECT(VLOOKUP($AB281,Categories!$A$2:$H$20,8,1)),2,0),"")</f>
        <v/>
      </c>
      <c r="AO281" s="79" t="str">
        <f t="shared" ca="1" si="60"/>
        <v/>
      </c>
      <c r="AP281" s="81"/>
      <c r="AQ281" s="70" t="str">
        <f>IFERROR(VLOOKUP(VALUE(MID(AP281,1,1)),AdditionalElements!$A$2:$B$50,2,0),"")</f>
        <v/>
      </c>
      <c r="AR281" s="70" t="str">
        <f>IFERROR(VLOOKUP(VALUE(MID(AP281,2,1)),AdditionalElements!$H$2:$I$50,2,0),"")</f>
        <v/>
      </c>
      <c r="AS281" s="70" t="str">
        <f>IFERROR(VLOOKUP(VALUE(MID(AP281,3,1)),AdditionalElements!$O$2:$P$50,2,0),"")</f>
        <v/>
      </c>
      <c r="AT281" s="70" t="str">
        <f>IFERROR(VLOOKUP(VALUE(MID(AP281,4,1)),AdditionalElements!$V$2:$W$50,2,0),"")</f>
        <v/>
      </c>
      <c r="AU281" s="71"/>
      <c r="AV281" s="79" t="str">
        <f>IFERROR(IF(VALUE(MID(AU281,1,1))=1, VLOOKUP(VALUE(MID(AU281,1,1)), TxtPanelShape!$A$2:$C$50, 3, 0), (IF(VALUE(MID(AU281,1,1))&gt;=7, VLOOKUP(VALUE(MID(AU281,1,1)), TxtPanelShape!$A$2:$C$50, 3, 0),VLOOKUP(VALUE(MID(AU281,1,2)),TxtPanelShape!$A$2:$C$50,3,0)))), "")</f>
        <v/>
      </c>
      <c r="AW281" s="79" t="str">
        <f>IFERROR(IF(VALUE(MID(AU281,1,1))=1, ", "&amp;VLOOKUP(VALUE(MID(AU281,2,1)), TxtPanelShape!$H$2:$I$50, 2, 0), IF(VALUE(MID(AU281,1,1))&gt;=7, ", "&amp;VLOOKUP(VALUE(MID(AU281,2,1)), TxtPanelShape!$H$2:$I$50, 2, 0),"")), "")</f>
        <v/>
      </c>
      <c r="AX281" s="79" t="str">
        <f>IFERROR(IF(VALUE(MID(AU281,1,1))=1, ", "&amp;VLOOKUP(VALUE(MID(AU281,3,1)), TxtPanelShape!$O$2:$P$50, 2, 0), IF(VALUE(MID(AU281,1,1))&gt;=7, ", "&amp;VLOOKUP(VALUE(MID(AU281,3,1)), TxtPanelShape!$O$2:$P$50, 2, 0),"")),"")</f>
        <v/>
      </c>
      <c r="AY281" s="79" t="str">
        <f>IFERROR("; "&amp;VLOOKUP(VALUE(MID(AU281,4,1)), TxtPanelShape!$V$2:$W$50,2,0),"")</f>
        <v/>
      </c>
      <c r="AZ281" s="79" t="str">
        <f t="shared" si="61"/>
        <v/>
      </c>
      <c r="BA281" s="71"/>
      <c r="BB281" s="79" t="str">
        <f>IFERROR(IF(VALUE(MID(BA281,1,1))=1, VLOOKUP(VALUE(MID(BA281,1,1)), TxtPanelShape!$A$2:$C$50, 3, 0), (IF(VALUE(MID(BA281,1,1))&gt;=7, VLOOKUP(VALUE(MID(BA281,1,1)), TxtPanelShape!$A$2:$C$50, 3, 0),VLOOKUP(VALUE(MID(BA281,1,2)),TxtPanelShape!$A$2:$C$50,3,0)))), "")</f>
        <v/>
      </c>
      <c r="BC281" s="79" t="str">
        <f>IFERROR(IF(VALUE(MID(BA281,1,1))=1, ", "&amp;VLOOKUP(VALUE(MID(BA281,2,1)), TxtPanelShape!$H$2:$I$50, 2, 0), IF(VALUE(MID(BA281,1,1))&gt;=7, ", "&amp;VLOOKUP(VALUE(MID(BA281,2,1)), TxtPanelShape!$H$2:$I$50, 2, 0),"")), "")</f>
        <v/>
      </c>
      <c r="BD281" s="79" t="str">
        <f>IFERROR(IF(VALUE(MID(BA281,1,1))=1, ", "&amp;VLOOKUP(VALUE(MID(BA281,3,1)), TxtPanelShape!$O$2:$P$50, 2, 0), IF(VALUE(MID(BA281,1,1))&gt;=7, ", "&amp;VLOOKUP(VALUE(MID(BA281,3,1)), TxtPanelShape!$O$2:$P$50, 2, 0),"")),"")</f>
        <v/>
      </c>
      <c r="BE281" s="79" t="str">
        <f>IFERROR("; "&amp;VLOOKUP(VALUE(MID(BA281,4,1)), TxtPanelShape!$V$2:$W$50,2,0),"")</f>
        <v/>
      </c>
      <c r="BF281" s="79" t="str">
        <f t="shared" si="62"/>
        <v/>
      </c>
      <c r="BG281" s="71"/>
      <c r="BH281" s="79" t="str">
        <f>IFERROR(VLOOKUP(BG281, TxtPanelDefinition!$A$2:$B$50, 2, 0),"")</f>
        <v/>
      </c>
      <c r="BI281" s="71"/>
      <c r="BJ281" s="79" t="str">
        <f>IFERROR(VLOOKUP(BI281, TxtPanelDefinition!$A$2:$B$50, 2, 0),"")</f>
        <v/>
      </c>
      <c r="BK281" s="71"/>
      <c r="BL281" s="79" t="str">
        <f>IFERROR(VLOOKUP(BK281, InscrTechniques!$A$2:$B$50, 2, 0),"")</f>
        <v/>
      </c>
      <c r="BM281" s="71"/>
      <c r="BN281" s="79" t="str">
        <f>IFERROR(VLOOKUP(BM281, InscrTechniques!$A$2:$B$50, 2, 0),"")</f>
        <v/>
      </c>
      <c r="BO281" s="71"/>
      <c r="BP281" s="79" t="str">
        <f>IFERROR(VLOOKUP(BO281, InscrTechniques!$A$2:$B$50, 2, 0),"")</f>
        <v/>
      </c>
      <c r="BQ281" s="71"/>
      <c r="BR281" s="79" t="str">
        <f>IFERROR(VLOOKUP(BQ281, InscrTechniques!$A$2:$B$50, 2, 0),"")</f>
        <v/>
      </c>
      <c r="BS281" s="71"/>
      <c r="BT281" s="79" t="str">
        <f>IFERROR(VLOOKUP(BS281, InscrTechniques!$A$2:$B$50, 2, 0),"")</f>
        <v/>
      </c>
      <c r="BU281" s="71"/>
      <c r="BV281" s="79" t="str">
        <f>IFERROR(VLOOKUP(BU281, InscrTechniques!$A$2:$B$50, 2, 0),"")</f>
        <v/>
      </c>
      <c r="BW281" s="125"/>
      <c r="BX281" s="79" t="str">
        <f>IFERROR(VLOOKUP(BW281, InscrTechniques!$A$2:$B$50, 2, 0),"")</f>
        <v/>
      </c>
      <c r="BY281" s="125"/>
      <c r="BZ281" s="79" t="str">
        <f>IFERROR(VLOOKUP(BY281, InscrTechniques!$A$2:$B$50, 2, 0),"")</f>
        <v/>
      </c>
      <c r="CA281" s="74"/>
      <c r="CB281" s="114" t="str">
        <f>IFERROR(VLOOKUP(CA281, LetterStyle!$A$2:$B$50, 2, 0),"")</f>
        <v/>
      </c>
      <c r="CC281" s="74"/>
      <c r="CD281" s="114" t="str">
        <f>IFERROR(VLOOKUP(CC281, LetterStyle!$A$2:$B$50, 2, 0),"")</f>
        <v/>
      </c>
      <c r="CE281" s="74"/>
      <c r="CF281" s="114" t="str">
        <f>IFERROR(VLOOKUP(CE281, LetterStyle!$A$2:$B$50, 2, 0),"")</f>
        <v/>
      </c>
      <c r="CG281" s="74"/>
      <c r="CH281" s="79" t="str">
        <f>IFERROR(VLOOKUP(CG281, LetterStyle!$A$2:$B$50, 2, 0),"")</f>
        <v/>
      </c>
      <c r="CI281" s="71"/>
      <c r="CJ281" s="79" t="str">
        <f>IFERROR(VLOOKUP(CI281, DecMotifs!$A$1:$B$306, 2, 0),"")</f>
        <v/>
      </c>
      <c r="CK281" s="71"/>
      <c r="CL281" s="79" t="str">
        <f>IFERROR(VLOOKUP(CK281, DecMotifs!$A$1:$B$306, 2, 0),"")</f>
        <v/>
      </c>
      <c r="CM281" s="71"/>
      <c r="CN281" s="79" t="str">
        <f>IFERROR(VLOOKUP(CM281, DecMotifs!$A$1:$B$306, 2, 0),"")</f>
        <v/>
      </c>
      <c r="CO281" s="71"/>
      <c r="CP281" s="79" t="str">
        <f>IFERROR(VLOOKUP(CO281, MarginalDec!$A$2:$B$253, 2, 0),"")</f>
        <v/>
      </c>
      <c r="CQ281" s="71"/>
      <c r="CR281" s="79" t="str">
        <f>IFERROR(VLOOKUP(CQ281, MarginalDec!$A$2:$B$253, 2, 0),"")</f>
        <v/>
      </c>
      <c r="CS281" s="71"/>
      <c r="CT281" s="79" t="str">
        <f>IFERROR(VLOOKUP(CS281, MarginalDec!$A$2:$B$253, 2, 0),"")</f>
        <v/>
      </c>
      <c r="CU281" s="71"/>
      <c r="CV281" s="79" t="str">
        <f>IF(ISBLANK(CU281),"", IFERROR(VLOOKUP(CU281, Tooling!$A$2:$B$252, 2, 0),""))</f>
        <v/>
      </c>
      <c r="CW281" s="71"/>
      <c r="CX281" s="79" t="str">
        <f>IF(ISBLANK(CW281),"", IFERROR(VLOOKUP(CW281, Tooling!$A$2:$B$252, 2, 0),""))</f>
        <v/>
      </c>
      <c r="CY281" s="71"/>
      <c r="CZ281" s="79" t="str">
        <f>IF(ISBLANK(CY281),"", IFERROR(VLOOKUP(CY281, Repairs!$A$2:$B$252, 2, 0),""))</f>
        <v/>
      </c>
      <c r="DA281" s="77"/>
      <c r="DB281" s="71"/>
      <c r="DC281" s="79" t="str">
        <f>IFERROR(VLOOKUP(DB281, DatingReason!$A$2:$B$252, 2, 0),"")</f>
        <v/>
      </c>
      <c r="DD281" s="123" t="str">
        <f t="shared" si="63"/>
        <v/>
      </c>
      <c r="DF281" s="119" t="str">
        <f t="array" ref="DF281">IF(AND($B281&lt;&gt;"", $DE281&lt;&gt;"", $DE281&lt;&gt;"No"),MAX(IF($B281=PEOPLE!$B$4:$B$1000, PEOPLE!$Q$4:$Q$1000,""))+100,"")</f>
        <v/>
      </c>
      <c r="DG281" s="68"/>
      <c r="DH281" s="76">
        <f>COUNTIF(PEOPLE!B:B, MEMORIALS!B281)</f>
        <v>0</v>
      </c>
      <c r="DI281" s="82"/>
      <c r="DJ281" s="82"/>
      <c r="DK281" s="82"/>
      <c r="DL281" s="68"/>
      <c r="DM281" s="68"/>
      <c r="DN281" s="68"/>
      <c r="DO281" s="68"/>
      <c r="DP281" s="68"/>
    </row>
    <row r="282" spans="1:120" ht="15" customHeight="1" x14ac:dyDescent="0.25">
      <c r="A282" s="68"/>
      <c r="B282" s="69"/>
      <c r="C282" s="68"/>
      <c r="D282" s="68"/>
      <c r="E282" s="70" t="str">
        <f>IF(D282="","",VLOOKUP(D282,Denomination!$A$2:$B$50, 2, 0))</f>
        <v/>
      </c>
      <c r="F282" s="68"/>
      <c r="G282" s="71"/>
      <c r="H282" s="70" t="str">
        <f>IF(G282="","",VLOOKUP(G282,MCondition!$A$2:$B$50, 2, 0))</f>
        <v/>
      </c>
      <c r="I282" s="72"/>
      <c r="J282" s="71"/>
      <c r="K282" s="70" t="str">
        <f>IF(J282="","",VLOOKUP(J282,ICondition!$A$2:$B$50, 2, 0))</f>
        <v/>
      </c>
      <c r="L282" s="73"/>
      <c r="M282" s="73"/>
      <c r="N282" s="73"/>
      <c r="O282" s="73"/>
      <c r="P282" s="73"/>
      <c r="Q282" s="73"/>
      <c r="R282" s="78"/>
      <c r="S282" s="79" t="str">
        <f>IFERROR(VLOOKUP(R282,Material!$A$2:$B$59, 2, 0),"")</f>
        <v/>
      </c>
      <c r="T282" s="71"/>
      <c r="U282" s="79" t="str">
        <f>IFERROR(VLOOKUP(T282,Material!$A$2:$B$59, 2, 0),"")</f>
        <v/>
      </c>
      <c r="V282" s="71"/>
      <c r="W282" s="79" t="str">
        <f>IFERROR(VLOOKUP(V282,Material!$A$2:$B$59, 2, 0),"")</f>
        <v/>
      </c>
      <c r="X282" s="71"/>
      <c r="Y282" s="79" t="str">
        <f>IFERROR(VLOOKUP(X282,Material!$A$2:$B$59, 2, 0),"")</f>
        <v/>
      </c>
      <c r="Z282" s="71"/>
      <c r="AA282" s="79" t="str">
        <f>IFERROR(VLOOKUP(Z282,Material!$A$2:$B$59, 2, 0),"")</f>
        <v/>
      </c>
      <c r="AB282" s="74"/>
      <c r="AC282" s="75" t="e">
        <f t="shared" si="52"/>
        <v>#VALUE!</v>
      </c>
      <c r="AD282" s="75" t="e">
        <f t="shared" si="53"/>
        <v>#VALUE!</v>
      </c>
      <c r="AE282" s="75" t="e">
        <f t="shared" si="55"/>
        <v>#VALUE!</v>
      </c>
      <c r="AF282" s="75" t="e">
        <f t="shared" si="54"/>
        <v>#VALUE!</v>
      </c>
      <c r="AG282" s="75" t="e">
        <f t="shared" si="56"/>
        <v>#VALUE!</v>
      </c>
      <c r="AH282" s="75" t="e">
        <f t="shared" si="57"/>
        <v>#VALUE!</v>
      </c>
      <c r="AI282" s="75" t="e">
        <f t="shared" si="58"/>
        <v>#VALUE!</v>
      </c>
      <c r="AJ282" s="80" t="e">
        <f t="shared" si="59"/>
        <v>#VALUE!</v>
      </c>
      <c r="AK282" s="79" t="str">
        <f>(IFERROR(VLOOKUP(AB282,Categories!$A$2:$B$20,2,1),""))</f>
        <v/>
      </c>
      <c r="AL282" s="79" t="str">
        <f ca="1">IFERROR(VLOOKUP((HLOOKUP((VLOOKUP($AB282,Categories!$A$2:$F$20,3,1)), $AB$3:$AJ282, (ROW()-ROW($AB$3)+1), 0)), INDIRECT(VLOOKUP($AB282,Categories!$A$2:$F$20,6,1)),2,0),AK282)</f>
        <v/>
      </c>
      <c r="AM282" s="79" t="str">
        <f ca="1">IFERROR(VLOOKUP((HLOOKUP((VLOOKUP($AB282,Categories!$A$2:$F$20,4,1)),$AB$3:$AJ282,(ROW()-ROW($AB$3)+1),0)),INDIRECT(VLOOKUP($AB282,Categories!$A$2:$H$20,7,1)),2,0),"")</f>
        <v/>
      </c>
      <c r="AN282" s="79" t="str">
        <f ca="1">IFERROR(VLOOKUP((HLOOKUP((VLOOKUP($AB282,Categories!$A$2:$F$20,5,1)), $AB$3:$AJ282, (ROW()-ROW($AB$3)+1), 0)), INDIRECT(VLOOKUP($AB282,Categories!$A$2:$H$20,8,1)),2,0),"")</f>
        <v/>
      </c>
      <c r="AO282" s="79" t="str">
        <f t="shared" ca="1" si="60"/>
        <v/>
      </c>
      <c r="AP282" s="81"/>
      <c r="AQ282" s="70" t="str">
        <f>IFERROR(VLOOKUP(VALUE(MID(AP282,1,1)),AdditionalElements!$A$2:$B$50,2,0),"")</f>
        <v/>
      </c>
      <c r="AR282" s="70" t="str">
        <f>IFERROR(VLOOKUP(VALUE(MID(AP282,2,1)),AdditionalElements!$H$2:$I$50,2,0),"")</f>
        <v/>
      </c>
      <c r="AS282" s="70" t="str">
        <f>IFERROR(VLOOKUP(VALUE(MID(AP282,3,1)),AdditionalElements!$O$2:$P$50,2,0),"")</f>
        <v/>
      </c>
      <c r="AT282" s="70" t="str">
        <f>IFERROR(VLOOKUP(VALUE(MID(AP282,4,1)),AdditionalElements!$V$2:$W$50,2,0),"")</f>
        <v/>
      </c>
      <c r="AU282" s="71"/>
      <c r="AV282" s="79" t="str">
        <f>IFERROR(IF(VALUE(MID(AU282,1,1))=1, VLOOKUP(VALUE(MID(AU282,1,1)), TxtPanelShape!$A$2:$C$50, 3, 0), (IF(VALUE(MID(AU282,1,1))&gt;=7, VLOOKUP(VALUE(MID(AU282,1,1)), TxtPanelShape!$A$2:$C$50, 3, 0),VLOOKUP(VALUE(MID(AU282,1,2)),TxtPanelShape!$A$2:$C$50,3,0)))), "")</f>
        <v/>
      </c>
      <c r="AW282" s="79" t="str">
        <f>IFERROR(IF(VALUE(MID(AU282,1,1))=1, ", "&amp;VLOOKUP(VALUE(MID(AU282,2,1)), TxtPanelShape!$H$2:$I$50, 2, 0), IF(VALUE(MID(AU282,1,1))&gt;=7, ", "&amp;VLOOKUP(VALUE(MID(AU282,2,1)), TxtPanelShape!$H$2:$I$50, 2, 0),"")), "")</f>
        <v/>
      </c>
      <c r="AX282" s="79" t="str">
        <f>IFERROR(IF(VALUE(MID(AU282,1,1))=1, ", "&amp;VLOOKUP(VALUE(MID(AU282,3,1)), TxtPanelShape!$O$2:$P$50, 2, 0), IF(VALUE(MID(AU282,1,1))&gt;=7, ", "&amp;VLOOKUP(VALUE(MID(AU282,3,1)), TxtPanelShape!$O$2:$P$50, 2, 0),"")),"")</f>
        <v/>
      </c>
      <c r="AY282" s="79" t="str">
        <f>IFERROR("; "&amp;VLOOKUP(VALUE(MID(AU282,4,1)), TxtPanelShape!$V$2:$W$50,2,0),"")</f>
        <v/>
      </c>
      <c r="AZ282" s="79" t="str">
        <f t="shared" si="61"/>
        <v/>
      </c>
      <c r="BA282" s="71"/>
      <c r="BB282" s="79" t="str">
        <f>IFERROR(IF(VALUE(MID(BA282,1,1))=1, VLOOKUP(VALUE(MID(BA282,1,1)), TxtPanelShape!$A$2:$C$50, 3, 0), (IF(VALUE(MID(BA282,1,1))&gt;=7, VLOOKUP(VALUE(MID(BA282,1,1)), TxtPanelShape!$A$2:$C$50, 3, 0),VLOOKUP(VALUE(MID(BA282,1,2)),TxtPanelShape!$A$2:$C$50,3,0)))), "")</f>
        <v/>
      </c>
      <c r="BC282" s="79" t="str">
        <f>IFERROR(IF(VALUE(MID(BA282,1,1))=1, ", "&amp;VLOOKUP(VALUE(MID(BA282,2,1)), TxtPanelShape!$H$2:$I$50, 2, 0), IF(VALUE(MID(BA282,1,1))&gt;=7, ", "&amp;VLOOKUP(VALUE(MID(BA282,2,1)), TxtPanelShape!$H$2:$I$50, 2, 0),"")), "")</f>
        <v/>
      </c>
      <c r="BD282" s="79" t="str">
        <f>IFERROR(IF(VALUE(MID(BA282,1,1))=1, ", "&amp;VLOOKUP(VALUE(MID(BA282,3,1)), TxtPanelShape!$O$2:$P$50, 2, 0), IF(VALUE(MID(BA282,1,1))&gt;=7, ", "&amp;VLOOKUP(VALUE(MID(BA282,3,1)), TxtPanelShape!$O$2:$P$50, 2, 0),"")),"")</f>
        <v/>
      </c>
      <c r="BE282" s="79" t="str">
        <f>IFERROR("; "&amp;VLOOKUP(VALUE(MID(BA282,4,1)), TxtPanelShape!$V$2:$W$50,2,0),"")</f>
        <v/>
      </c>
      <c r="BF282" s="79" t="str">
        <f t="shared" si="62"/>
        <v/>
      </c>
      <c r="BG282" s="71"/>
      <c r="BH282" s="79" t="str">
        <f>IFERROR(VLOOKUP(BG282, TxtPanelDefinition!$A$2:$B$50, 2, 0),"")</f>
        <v/>
      </c>
      <c r="BI282" s="71"/>
      <c r="BJ282" s="79" t="str">
        <f>IFERROR(VLOOKUP(BI282, TxtPanelDefinition!$A$2:$B$50, 2, 0),"")</f>
        <v/>
      </c>
      <c r="BK282" s="71"/>
      <c r="BL282" s="79" t="str">
        <f>IFERROR(VLOOKUP(BK282, InscrTechniques!$A$2:$B$50, 2, 0),"")</f>
        <v/>
      </c>
      <c r="BM282" s="71"/>
      <c r="BN282" s="79" t="str">
        <f>IFERROR(VLOOKUP(BM282, InscrTechniques!$A$2:$B$50, 2, 0),"")</f>
        <v/>
      </c>
      <c r="BO282" s="71"/>
      <c r="BP282" s="79" t="str">
        <f>IFERROR(VLOOKUP(BO282, InscrTechniques!$A$2:$B$50, 2, 0),"")</f>
        <v/>
      </c>
      <c r="BQ282" s="71"/>
      <c r="BR282" s="79" t="str">
        <f>IFERROR(VLOOKUP(BQ282, InscrTechniques!$A$2:$B$50, 2, 0),"")</f>
        <v/>
      </c>
      <c r="BS282" s="71"/>
      <c r="BT282" s="79" t="str">
        <f>IFERROR(VLOOKUP(BS282, InscrTechniques!$A$2:$B$50, 2, 0),"")</f>
        <v/>
      </c>
      <c r="BU282" s="71"/>
      <c r="BV282" s="79" t="str">
        <f>IFERROR(VLOOKUP(BU282, InscrTechniques!$A$2:$B$50, 2, 0),"")</f>
        <v/>
      </c>
      <c r="BW282" s="125"/>
      <c r="BX282" s="79" t="str">
        <f>IFERROR(VLOOKUP(BW282, InscrTechniques!$A$2:$B$50, 2, 0),"")</f>
        <v/>
      </c>
      <c r="BY282" s="125"/>
      <c r="BZ282" s="79" t="str">
        <f>IFERROR(VLOOKUP(BY282, InscrTechniques!$A$2:$B$50, 2, 0),"")</f>
        <v/>
      </c>
      <c r="CA282" s="74"/>
      <c r="CB282" s="114" t="str">
        <f>IFERROR(VLOOKUP(CA282, LetterStyle!$A$2:$B$50, 2, 0),"")</f>
        <v/>
      </c>
      <c r="CC282" s="74"/>
      <c r="CD282" s="114" t="str">
        <f>IFERROR(VLOOKUP(CC282, LetterStyle!$A$2:$B$50, 2, 0),"")</f>
        <v/>
      </c>
      <c r="CE282" s="74"/>
      <c r="CF282" s="114" t="str">
        <f>IFERROR(VLOOKUP(CE282, LetterStyle!$A$2:$B$50, 2, 0),"")</f>
        <v/>
      </c>
      <c r="CG282" s="74"/>
      <c r="CH282" s="79" t="str">
        <f>IFERROR(VLOOKUP(CG282, LetterStyle!$A$2:$B$50, 2, 0),"")</f>
        <v/>
      </c>
      <c r="CI282" s="71"/>
      <c r="CJ282" s="79" t="str">
        <f>IFERROR(VLOOKUP(CI282, DecMotifs!$A$1:$B$306, 2, 0),"")</f>
        <v/>
      </c>
      <c r="CK282" s="71"/>
      <c r="CL282" s="79" t="str">
        <f>IFERROR(VLOOKUP(CK282, DecMotifs!$A$1:$B$306, 2, 0),"")</f>
        <v/>
      </c>
      <c r="CM282" s="71"/>
      <c r="CN282" s="79" t="str">
        <f>IFERROR(VLOOKUP(CM282, DecMotifs!$A$1:$B$306, 2, 0),"")</f>
        <v/>
      </c>
      <c r="CO282" s="71"/>
      <c r="CP282" s="79" t="str">
        <f>IFERROR(VLOOKUP(CO282, MarginalDec!$A$2:$B$253, 2, 0),"")</f>
        <v/>
      </c>
      <c r="CQ282" s="71"/>
      <c r="CR282" s="79" t="str">
        <f>IFERROR(VLOOKUP(CQ282, MarginalDec!$A$2:$B$253, 2, 0),"")</f>
        <v/>
      </c>
      <c r="CS282" s="71"/>
      <c r="CT282" s="79" t="str">
        <f>IFERROR(VLOOKUP(CS282, MarginalDec!$A$2:$B$253, 2, 0),"")</f>
        <v/>
      </c>
      <c r="CU282" s="71"/>
      <c r="CV282" s="79" t="str">
        <f>IF(ISBLANK(CU282),"", IFERROR(VLOOKUP(CU282, Tooling!$A$2:$B$252, 2, 0),""))</f>
        <v/>
      </c>
      <c r="CW282" s="71"/>
      <c r="CX282" s="79" t="str">
        <f>IF(ISBLANK(CW282),"", IFERROR(VLOOKUP(CW282, Tooling!$A$2:$B$252, 2, 0),""))</f>
        <v/>
      </c>
      <c r="CY282" s="71"/>
      <c r="CZ282" s="79" t="str">
        <f>IF(ISBLANK(CY282),"", IFERROR(VLOOKUP(CY282, Repairs!$A$2:$B$252, 2, 0),""))</f>
        <v/>
      </c>
      <c r="DA282" s="77"/>
      <c r="DB282" s="71"/>
      <c r="DC282" s="79" t="str">
        <f>IFERROR(VLOOKUP(DB282, DatingReason!$A$2:$B$252, 2, 0),"")</f>
        <v/>
      </c>
      <c r="DD282" s="123" t="str">
        <f t="shared" si="63"/>
        <v/>
      </c>
      <c r="DF282" s="119" t="str">
        <f t="array" ref="DF282">IF(AND($B282&lt;&gt;"", $DE282&lt;&gt;"", $DE282&lt;&gt;"No"),MAX(IF($B282=PEOPLE!$B$4:$B$1000, PEOPLE!$Q$4:$Q$1000,""))+100,"")</f>
        <v/>
      </c>
      <c r="DG282" s="68"/>
      <c r="DH282" s="76">
        <f>COUNTIF(PEOPLE!B:B, MEMORIALS!B282)</f>
        <v>0</v>
      </c>
      <c r="DI282" s="82"/>
      <c r="DJ282" s="82"/>
      <c r="DK282" s="82"/>
      <c r="DL282" s="68"/>
      <c r="DM282" s="68"/>
      <c r="DN282" s="68"/>
      <c r="DO282" s="68"/>
      <c r="DP282" s="68"/>
    </row>
    <row r="283" spans="1:120" ht="15" customHeight="1" x14ac:dyDescent="0.25">
      <c r="A283" s="68"/>
      <c r="B283" s="69"/>
      <c r="C283" s="68"/>
      <c r="D283" s="68"/>
      <c r="E283" s="70" t="str">
        <f>IF(D283="","",VLOOKUP(D283,Denomination!$A$2:$B$50, 2, 0))</f>
        <v/>
      </c>
      <c r="F283" s="68"/>
      <c r="G283" s="71"/>
      <c r="H283" s="70" t="str">
        <f>IF(G283="","",VLOOKUP(G283,MCondition!$A$2:$B$50, 2, 0))</f>
        <v/>
      </c>
      <c r="I283" s="72"/>
      <c r="J283" s="71"/>
      <c r="K283" s="70" t="str">
        <f>IF(J283="","",VLOOKUP(J283,ICondition!$A$2:$B$50, 2, 0))</f>
        <v/>
      </c>
      <c r="L283" s="73"/>
      <c r="M283" s="73"/>
      <c r="N283" s="73"/>
      <c r="O283" s="73"/>
      <c r="P283" s="73"/>
      <c r="Q283" s="73"/>
      <c r="R283" s="78"/>
      <c r="S283" s="79" t="str">
        <f>IFERROR(VLOOKUP(R283,Material!$A$2:$B$59, 2, 0),"")</f>
        <v/>
      </c>
      <c r="T283" s="71"/>
      <c r="U283" s="79" t="str">
        <f>IFERROR(VLOOKUP(T283,Material!$A$2:$B$59, 2, 0),"")</f>
        <v/>
      </c>
      <c r="V283" s="71"/>
      <c r="W283" s="79" t="str">
        <f>IFERROR(VLOOKUP(V283,Material!$A$2:$B$59, 2, 0),"")</f>
        <v/>
      </c>
      <c r="X283" s="71"/>
      <c r="Y283" s="79" t="str">
        <f>IFERROR(VLOOKUP(X283,Material!$A$2:$B$59, 2, 0),"")</f>
        <v/>
      </c>
      <c r="Z283" s="71"/>
      <c r="AA283" s="79" t="str">
        <f>IFERROR(VLOOKUP(Z283,Material!$A$2:$B$59, 2, 0),"")</f>
        <v/>
      </c>
      <c r="AB283" s="74"/>
      <c r="AC283" s="75" t="e">
        <f t="shared" si="52"/>
        <v>#VALUE!</v>
      </c>
      <c r="AD283" s="75" t="e">
        <f t="shared" si="53"/>
        <v>#VALUE!</v>
      </c>
      <c r="AE283" s="75" t="e">
        <f t="shared" si="55"/>
        <v>#VALUE!</v>
      </c>
      <c r="AF283" s="75" t="e">
        <f t="shared" si="54"/>
        <v>#VALUE!</v>
      </c>
      <c r="AG283" s="75" t="e">
        <f t="shared" si="56"/>
        <v>#VALUE!</v>
      </c>
      <c r="AH283" s="75" t="e">
        <f t="shared" si="57"/>
        <v>#VALUE!</v>
      </c>
      <c r="AI283" s="75" t="e">
        <f t="shared" si="58"/>
        <v>#VALUE!</v>
      </c>
      <c r="AJ283" s="80" t="e">
        <f t="shared" si="59"/>
        <v>#VALUE!</v>
      </c>
      <c r="AK283" s="79" t="str">
        <f>(IFERROR(VLOOKUP(AB283,Categories!$A$2:$B$20,2,1),""))</f>
        <v/>
      </c>
      <c r="AL283" s="79" t="str">
        <f ca="1">IFERROR(VLOOKUP((HLOOKUP((VLOOKUP($AB283,Categories!$A$2:$F$20,3,1)), $AB$3:$AJ283, (ROW()-ROW($AB$3)+1), 0)), INDIRECT(VLOOKUP($AB283,Categories!$A$2:$F$20,6,1)),2,0),AK283)</f>
        <v/>
      </c>
      <c r="AM283" s="79" t="str">
        <f ca="1">IFERROR(VLOOKUP((HLOOKUP((VLOOKUP($AB283,Categories!$A$2:$F$20,4,1)),$AB$3:$AJ283,(ROW()-ROW($AB$3)+1),0)),INDIRECT(VLOOKUP($AB283,Categories!$A$2:$H$20,7,1)),2,0),"")</f>
        <v/>
      </c>
      <c r="AN283" s="79" t="str">
        <f ca="1">IFERROR(VLOOKUP((HLOOKUP((VLOOKUP($AB283,Categories!$A$2:$F$20,5,1)), $AB$3:$AJ283, (ROW()-ROW($AB$3)+1), 0)), INDIRECT(VLOOKUP($AB283,Categories!$A$2:$H$20,8,1)),2,0),"")</f>
        <v/>
      </c>
      <c r="AO283" s="79" t="str">
        <f t="shared" ca="1" si="60"/>
        <v/>
      </c>
      <c r="AP283" s="81"/>
      <c r="AQ283" s="70" t="str">
        <f>IFERROR(VLOOKUP(VALUE(MID(AP283,1,1)),AdditionalElements!$A$2:$B$50,2,0),"")</f>
        <v/>
      </c>
      <c r="AR283" s="70" t="str">
        <f>IFERROR(VLOOKUP(VALUE(MID(AP283,2,1)),AdditionalElements!$H$2:$I$50,2,0),"")</f>
        <v/>
      </c>
      <c r="AS283" s="70" t="str">
        <f>IFERROR(VLOOKUP(VALUE(MID(AP283,3,1)),AdditionalElements!$O$2:$P$50,2,0),"")</f>
        <v/>
      </c>
      <c r="AT283" s="70" t="str">
        <f>IFERROR(VLOOKUP(VALUE(MID(AP283,4,1)),AdditionalElements!$V$2:$W$50,2,0),"")</f>
        <v/>
      </c>
      <c r="AU283" s="71"/>
      <c r="AV283" s="79" t="str">
        <f>IFERROR(IF(VALUE(MID(AU283,1,1))=1, VLOOKUP(VALUE(MID(AU283,1,1)), TxtPanelShape!$A$2:$C$50, 3, 0), (IF(VALUE(MID(AU283,1,1))&gt;=7, VLOOKUP(VALUE(MID(AU283,1,1)), TxtPanelShape!$A$2:$C$50, 3, 0),VLOOKUP(VALUE(MID(AU283,1,2)),TxtPanelShape!$A$2:$C$50,3,0)))), "")</f>
        <v/>
      </c>
      <c r="AW283" s="79" t="str">
        <f>IFERROR(IF(VALUE(MID(AU283,1,1))=1, ", "&amp;VLOOKUP(VALUE(MID(AU283,2,1)), TxtPanelShape!$H$2:$I$50, 2, 0), IF(VALUE(MID(AU283,1,1))&gt;=7, ", "&amp;VLOOKUP(VALUE(MID(AU283,2,1)), TxtPanelShape!$H$2:$I$50, 2, 0),"")), "")</f>
        <v/>
      </c>
      <c r="AX283" s="79" t="str">
        <f>IFERROR(IF(VALUE(MID(AU283,1,1))=1, ", "&amp;VLOOKUP(VALUE(MID(AU283,3,1)), TxtPanelShape!$O$2:$P$50, 2, 0), IF(VALUE(MID(AU283,1,1))&gt;=7, ", "&amp;VLOOKUP(VALUE(MID(AU283,3,1)), TxtPanelShape!$O$2:$P$50, 2, 0),"")),"")</f>
        <v/>
      </c>
      <c r="AY283" s="79" t="str">
        <f>IFERROR("; "&amp;VLOOKUP(VALUE(MID(AU283,4,1)), TxtPanelShape!$V$2:$W$50,2,0),"")</f>
        <v/>
      </c>
      <c r="AZ283" s="79" t="str">
        <f t="shared" si="61"/>
        <v/>
      </c>
      <c r="BA283" s="71"/>
      <c r="BB283" s="79" t="str">
        <f>IFERROR(IF(VALUE(MID(BA283,1,1))=1, VLOOKUP(VALUE(MID(BA283,1,1)), TxtPanelShape!$A$2:$C$50, 3, 0), (IF(VALUE(MID(BA283,1,1))&gt;=7, VLOOKUP(VALUE(MID(BA283,1,1)), TxtPanelShape!$A$2:$C$50, 3, 0),VLOOKUP(VALUE(MID(BA283,1,2)),TxtPanelShape!$A$2:$C$50,3,0)))), "")</f>
        <v/>
      </c>
      <c r="BC283" s="79" t="str">
        <f>IFERROR(IF(VALUE(MID(BA283,1,1))=1, ", "&amp;VLOOKUP(VALUE(MID(BA283,2,1)), TxtPanelShape!$H$2:$I$50, 2, 0), IF(VALUE(MID(BA283,1,1))&gt;=7, ", "&amp;VLOOKUP(VALUE(MID(BA283,2,1)), TxtPanelShape!$H$2:$I$50, 2, 0),"")), "")</f>
        <v/>
      </c>
      <c r="BD283" s="79" t="str">
        <f>IFERROR(IF(VALUE(MID(BA283,1,1))=1, ", "&amp;VLOOKUP(VALUE(MID(BA283,3,1)), TxtPanelShape!$O$2:$P$50, 2, 0), IF(VALUE(MID(BA283,1,1))&gt;=7, ", "&amp;VLOOKUP(VALUE(MID(BA283,3,1)), TxtPanelShape!$O$2:$P$50, 2, 0),"")),"")</f>
        <v/>
      </c>
      <c r="BE283" s="79" t="str">
        <f>IFERROR("; "&amp;VLOOKUP(VALUE(MID(BA283,4,1)), TxtPanelShape!$V$2:$W$50,2,0),"")</f>
        <v/>
      </c>
      <c r="BF283" s="79" t="str">
        <f t="shared" si="62"/>
        <v/>
      </c>
      <c r="BG283" s="71"/>
      <c r="BH283" s="79" t="str">
        <f>IFERROR(VLOOKUP(BG283, TxtPanelDefinition!$A$2:$B$50, 2, 0),"")</f>
        <v/>
      </c>
      <c r="BI283" s="71"/>
      <c r="BJ283" s="79" t="str">
        <f>IFERROR(VLOOKUP(BI283, TxtPanelDefinition!$A$2:$B$50, 2, 0),"")</f>
        <v/>
      </c>
      <c r="BK283" s="71"/>
      <c r="BL283" s="79" t="str">
        <f>IFERROR(VLOOKUP(BK283, InscrTechniques!$A$2:$B$50, 2, 0),"")</f>
        <v/>
      </c>
      <c r="BM283" s="71"/>
      <c r="BN283" s="79" t="str">
        <f>IFERROR(VLOOKUP(BM283, InscrTechniques!$A$2:$B$50, 2, 0),"")</f>
        <v/>
      </c>
      <c r="BO283" s="71"/>
      <c r="BP283" s="79" t="str">
        <f>IFERROR(VLOOKUP(BO283, InscrTechniques!$A$2:$B$50, 2, 0),"")</f>
        <v/>
      </c>
      <c r="BQ283" s="71"/>
      <c r="BR283" s="79" t="str">
        <f>IFERROR(VLOOKUP(BQ283, InscrTechniques!$A$2:$B$50, 2, 0),"")</f>
        <v/>
      </c>
      <c r="BS283" s="71"/>
      <c r="BT283" s="79" t="str">
        <f>IFERROR(VLOOKUP(BS283, InscrTechniques!$A$2:$B$50, 2, 0),"")</f>
        <v/>
      </c>
      <c r="BU283" s="71"/>
      <c r="BV283" s="79" t="str">
        <f>IFERROR(VLOOKUP(BU283, InscrTechniques!$A$2:$B$50, 2, 0),"")</f>
        <v/>
      </c>
      <c r="BW283" s="125"/>
      <c r="BX283" s="79" t="str">
        <f>IFERROR(VLOOKUP(BW283, InscrTechniques!$A$2:$B$50, 2, 0),"")</f>
        <v/>
      </c>
      <c r="BY283" s="125"/>
      <c r="BZ283" s="79" t="str">
        <f>IFERROR(VLOOKUP(BY283, InscrTechniques!$A$2:$B$50, 2, 0),"")</f>
        <v/>
      </c>
      <c r="CA283" s="74"/>
      <c r="CB283" s="114" t="str">
        <f>IFERROR(VLOOKUP(CA283, LetterStyle!$A$2:$B$50, 2, 0),"")</f>
        <v/>
      </c>
      <c r="CC283" s="74"/>
      <c r="CD283" s="114" t="str">
        <f>IFERROR(VLOOKUP(CC283, LetterStyle!$A$2:$B$50, 2, 0),"")</f>
        <v/>
      </c>
      <c r="CE283" s="74"/>
      <c r="CF283" s="114" t="str">
        <f>IFERROR(VLOOKUP(CE283, LetterStyle!$A$2:$B$50, 2, 0),"")</f>
        <v/>
      </c>
      <c r="CG283" s="74"/>
      <c r="CH283" s="79" t="str">
        <f>IFERROR(VLOOKUP(CG283, LetterStyle!$A$2:$B$50, 2, 0),"")</f>
        <v/>
      </c>
      <c r="CI283" s="71"/>
      <c r="CJ283" s="79" t="str">
        <f>IFERROR(VLOOKUP(CI283, DecMotifs!$A$1:$B$306, 2, 0),"")</f>
        <v/>
      </c>
      <c r="CK283" s="71"/>
      <c r="CL283" s="79" t="str">
        <f>IFERROR(VLOOKUP(CK283, DecMotifs!$A$1:$B$306, 2, 0),"")</f>
        <v/>
      </c>
      <c r="CM283" s="71"/>
      <c r="CN283" s="79" t="str">
        <f>IFERROR(VLOOKUP(CM283, DecMotifs!$A$1:$B$306, 2, 0),"")</f>
        <v/>
      </c>
      <c r="CO283" s="71"/>
      <c r="CP283" s="79" t="str">
        <f>IFERROR(VLOOKUP(CO283, MarginalDec!$A$2:$B$253, 2, 0),"")</f>
        <v/>
      </c>
      <c r="CQ283" s="71"/>
      <c r="CR283" s="79" t="str">
        <f>IFERROR(VLOOKUP(CQ283, MarginalDec!$A$2:$B$253, 2, 0),"")</f>
        <v/>
      </c>
      <c r="CS283" s="71"/>
      <c r="CT283" s="79" t="str">
        <f>IFERROR(VLOOKUP(CS283, MarginalDec!$A$2:$B$253, 2, 0),"")</f>
        <v/>
      </c>
      <c r="CU283" s="71"/>
      <c r="CV283" s="79" t="str">
        <f>IF(ISBLANK(CU283),"", IFERROR(VLOOKUP(CU283, Tooling!$A$2:$B$252, 2, 0),""))</f>
        <v/>
      </c>
      <c r="CW283" s="71"/>
      <c r="CX283" s="79" t="str">
        <f>IF(ISBLANK(CW283),"", IFERROR(VLOOKUP(CW283, Tooling!$A$2:$B$252, 2, 0),""))</f>
        <v/>
      </c>
      <c r="CY283" s="71"/>
      <c r="CZ283" s="79" t="str">
        <f>IF(ISBLANK(CY283),"", IFERROR(VLOOKUP(CY283, Repairs!$A$2:$B$252, 2, 0),""))</f>
        <v/>
      </c>
      <c r="DA283" s="77"/>
      <c r="DB283" s="71"/>
      <c r="DC283" s="79" t="str">
        <f>IFERROR(VLOOKUP(DB283, DatingReason!$A$2:$B$252, 2, 0),"")</f>
        <v/>
      </c>
      <c r="DD283" s="123" t="str">
        <f t="shared" si="63"/>
        <v/>
      </c>
      <c r="DF283" s="119" t="str">
        <f t="array" ref="DF283">IF(AND($B283&lt;&gt;"", $DE283&lt;&gt;"", $DE283&lt;&gt;"No"),MAX(IF($B283=PEOPLE!$B$4:$B$1000, PEOPLE!$Q$4:$Q$1000,""))+100,"")</f>
        <v/>
      </c>
      <c r="DG283" s="68"/>
      <c r="DH283" s="76">
        <f>COUNTIF(PEOPLE!B:B, MEMORIALS!B283)</f>
        <v>0</v>
      </c>
      <c r="DI283" s="82"/>
      <c r="DJ283" s="82"/>
      <c r="DK283" s="82"/>
      <c r="DL283" s="68"/>
      <c r="DM283" s="68"/>
      <c r="DN283" s="68"/>
      <c r="DO283" s="68"/>
      <c r="DP283" s="68"/>
    </row>
    <row r="284" spans="1:120" ht="15" customHeight="1" x14ac:dyDescent="0.25">
      <c r="A284" s="68"/>
      <c r="B284" s="69"/>
      <c r="C284" s="68"/>
      <c r="D284" s="68"/>
      <c r="E284" s="70" t="str">
        <f>IF(D284="","",VLOOKUP(D284,Denomination!$A$2:$B$50, 2, 0))</f>
        <v/>
      </c>
      <c r="F284" s="68"/>
      <c r="G284" s="71"/>
      <c r="H284" s="70" t="str">
        <f>IF(G284="","",VLOOKUP(G284,MCondition!$A$2:$B$50, 2, 0))</f>
        <v/>
      </c>
      <c r="I284" s="72"/>
      <c r="J284" s="71"/>
      <c r="K284" s="70" t="str">
        <f>IF(J284="","",VLOOKUP(J284,ICondition!$A$2:$B$50, 2, 0))</f>
        <v/>
      </c>
      <c r="L284" s="73"/>
      <c r="M284" s="73"/>
      <c r="N284" s="73"/>
      <c r="O284" s="73"/>
      <c r="P284" s="73"/>
      <c r="Q284" s="73"/>
      <c r="R284" s="78"/>
      <c r="S284" s="79" t="str">
        <f>IFERROR(VLOOKUP(R284,Material!$A$2:$B$59, 2, 0),"")</f>
        <v/>
      </c>
      <c r="T284" s="71"/>
      <c r="U284" s="79" t="str">
        <f>IFERROR(VLOOKUP(T284,Material!$A$2:$B$59, 2, 0),"")</f>
        <v/>
      </c>
      <c r="V284" s="71"/>
      <c r="W284" s="79" t="str">
        <f>IFERROR(VLOOKUP(V284,Material!$A$2:$B$59, 2, 0),"")</f>
        <v/>
      </c>
      <c r="X284" s="71"/>
      <c r="Y284" s="79" t="str">
        <f>IFERROR(VLOOKUP(X284,Material!$A$2:$B$59, 2, 0),"")</f>
        <v/>
      </c>
      <c r="Z284" s="71"/>
      <c r="AA284" s="79" t="str">
        <f>IFERROR(VLOOKUP(Z284,Material!$A$2:$B$59, 2, 0),"")</f>
        <v/>
      </c>
      <c r="AB284" s="74"/>
      <c r="AC284" s="75" t="e">
        <f t="shared" si="52"/>
        <v>#VALUE!</v>
      </c>
      <c r="AD284" s="75" t="e">
        <f t="shared" si="53"/>
        <v>#VALUE!</v>
      </c>
      <c r="AE284" s="75" t="e">
        <f t="shared" si="55"/>
        <v>#VALUE!</v>
      </c>
      <c r="AF284" s="75" t="e">
        <f t="shared" si="54"/>
        <v>#VALUE!</v>
      </c>
      <c r="AG284" s="75" t="e">
        <f t="shared" si="56"/>
        <v>#VALUE!</v>
      </c>
      <c r="AH284" s="75" t="e">
        <f t="shared" si="57"/>
        <v>#VALUE!</v>
      </c>
      <c r="AI284" s="75" t="e">
        <f t="shared" si="58"/>
        <v>#VALUE!</v>
      </c>
      <c r="AJ284" s="80" t="e">
        <f t="shared" si="59"/>
        <v>#VALUE!</v>
      </c>
      <c r="AK284" s="79" t="str">
        <f>(IFERROR(VLOOKUP(AB284,Categories!$A$2:$B$20,2,1),""))</f>
        <v/>
      </c>
      <c r="AL284" s="79" t="str">
        <f ca="1">IFERROR(VLOOKUP((HLOOKUP((VLOOKUP($AB284,Categories!$A$2:$F$20,3,1)), $AB$3:$AJ284, (ROW()-ROW($AB$3)+1), 0)), INDIRECT(VLOOKUP($AB284,Categories!$A$2:$F$20,6,1)),2,0),AK284)</f>
        <v/>
      </c>
      <c r="AM284" s="79" t="str">
        <f ca="1">IFERROR(VLOOKUP((HLOOKUP((VLOOKUP($AB284,Categories!$A$2:$F$20,4,1)),$AB$3:$AJ284,(ROW()-ROW($AB$3)+1),0)),INDIRECT(VLOOKUP($AB284,Categories!$A$2:$H$20,7,1)),2,0),"")</f>
        <v/>
      </c>
      <c r="AN284" s="79" t="str">
        <f ca="1">IFERROR(VLOOKUP((HLOOKUP((VLOOKUP($AB284,Categories!$A$2:$F$20,5,1)), $AB$3:$AJ284, (ROW()-ROW($AB$3)+1), 0)), INDIRECT(VLOOKUP($AB284,Categories!$A$2:$H$20,8,1)),2,0),"")</f>
        <v/>
      </c>
      <c r="AO284" s="79" t="str">
        <f t="shared" ca="1" si="60"/>
        <v/>
      </c>
      <c r="AP284" s="81"/>
      <c r="AQ284" s="70" t="str">
        <f>IFERROR(VLOOKUP(VALUE(MID(AP284,1,1)),AdditionalElements!$A$2:$B$50,2,0),"")</f>
        <v/>
      </c>
      <c r="AR284" s="70" t="str">
        <f>IFERROR(VLOOKUP(VALUE(MID(AP284,2,1)),AdditionalElements!$H$2:$I$50,2,0),"")</f>
        <v/>
      </c>
      <c r="AS284" s="70" t="str">
        <f>IFERROR(VLOOKUP(VALUE(MID(AP284,3,1)),AdditionalElements!$O$2:$P$50,2,0),"")</f>
        <v/>
      </c>
      <c r="AT284" s="70" t="str">
        <f>IFERROR(VLOOKUP(VALUE(MID(AP284,4,1)),AdditionalElements!$V$2:$W$50,2,0),"")</f>
        <v/>
      </c>
      <c r="AU284" s="71"/>
      <c r="AV284" s="79" t="str">
        <f>IFERROR(IF(VALUE(MID(AU284,1,1))=1, VLOOKUP(VALUE(MID(AU284,1,1)), TxtPanelShape!$A$2:$C$50, 3, 0), (IF(VALUE(MID(AU284,1,1))&gt;=7, VLOOKUP(VALUE(MID(AU284,1,1)), TxtPanelShape!$A$2:$C$50, 3, 0),VLOOKUP(VALUE(MID(AU284,1,2)),TxtPanelShape!$A$2:$C$50,3,0)))), "")</f>
        <v/>
      </c>
      <c r="AW284" s="79" t="str">
        <f>IFERROR(IF(VALUE(MID(AU284,1,1))=1, ", "&amp;VLOOKUP(VALUE(MID(AU284,2,1)), TxtPanelShape!$H$2:$I$50, 2, 0), IF(VALUE(MID(AU284,1,1))&gt;=7, ", "&amp;VLOOKUP(VALUE(MID(AU284,2,1)), TxtPanelShape!$H$2:$I$50, 2, 0),"")), "")</f>
        <v/>
      </c>
      <c r="AX284" s="79" t="str">
        <f>IFERROR(IF(VALUE(MID(AU284,1,1))=1, ", "&amp;VLOOKUP(VALUE(MID(AU284,3,1)), TxtPanelShape!$O$2:$P$50, 2, 0), IF(VALUE(MID(AU284,1,1))&gt;=7, ", "&amp;VLOOKUP(VALUE(MID(AU284,3,1)), TxtPanelShape!$O$2:$P$50, 2, 0),"")),"")</f>
        <v/>
      </c>
      <c r="AY284" s="79" t="str">
        <f>IFERROR("; "&amp;VLOOKUP(VALUE(MID(AU284,4,1)), TxtPanelShape!$V$2:$W$50,2,0),"")</f>
        <v/>
      </c>
      <c r="AZ284" s="79" t="str">
        <f t="shared" si="61"/>
        <v/>
      </c>
      <c r="BA284" s="71"/>
      <c r="BB284" s="79" t="str">
        <f>IFERROR(IF(VALUE(MID(BA284,1,1))=1, VLOOKUP(VALUE(MID(BA284,1,1)), TxtPanelShape!$A$2:$C$50, 3, 0), (IF(VALUE(MID(BA284,1,1))&gt;=7, VLOOKUP(VALUE(MID(BA284,1,1)), TxtPanelShape!$A$2:$C$50, 3, 0),VLOOKUP(VALUE(MID(BA284,1,2)),TxtPanelShape!$A$2:$C$50,3,0)))), "")</f>
        <v/>
      </c>
      <c r="BC284" s="79" t="str">
        <f>IFERROR(IF(VALUE(MID(BA284,1,1))=1, ", "&amp;VLOOKUP(VALUE(MID(BA284,2,1)), TxtPanelShape!$H$2:$I$50, 2, 0), IF(VALUE(MID(BA284,1,1))&gt;=7, ", "&amp;VLOOKUP(VALUE(MID(BA284,2,1)), TxtPanelShape!$H$2:$I$50, 2, 0),"")), "")</f>
        <v/>
      </c>
      <c r="BD284" s="79" t="str">
        <f>IFERROR(IF(VALUE(MID(BA284,1,1))=1, ", "&amp;VLOOKUP(VALUE(MID(BA284,3,1)), TxtPanelShape!$O$2:$P$50, 2, 0), IF(VALUE(MID(BA284,1,1))&gt;=7, ", "&amp;VLOOKUP(VALUE(MID(BA284,3,1)), TxtPanelShape!$O$2:$P$50, 2, 0),"")),"")</f>
        <v/>
      </c>
      <c r="BE284" s="79" t="str">
        <f>IFERROR("; "&amp;VLOOKUP(VALUE(MID(BA284,4,1)), TxtPanelShape!$V$2:$W$50,2,0),"")</f>
        <v/>
      </c>
      <c r="BF284" s="79" t="str">
        <f t="shared" si="62"/>
        <v/>
      </c>
      <c r="BG284" s="71"/>
      <c r="BH284" s="79" t="str">
        <f>IFERROR(VLOOKUP(BG284, TxtPanelDefinition!$A$2:$B$50, 2, 0),"")</f>
        <v/>
      </c>
      <c r="BI284" s="71"/>
      <c r="BJ284" s="79" t="str">
        <f>IFERROR(VLOOKUP(BI284, TxtPanelDefinition!$A$2:$B$50, 2, 0),"")</f>
        <v/>
      </c>
      <c r="BK284" s="71"/>
      <c r="BL284" s="79" t="str">
        <f>IFERROR(VLOOKUP(BK284, InscrTechniques!$A$2:$B$50, 2, 0),"")</f>
        <v/>
      </c>
      <c r="BM284" s="71"/>
      <c r="BN284" s="79" t="str">
        <f>IFERROR(VLOOKUP(BM284, InscrTechniques!$A$2:$B$50, 2, 0),"")</f>
        <v/>
      </c>
      <c r="BO284" s="71"/>
      <c r="BP284" s="79" t="str">
        <f>IFERROR(VLOOKUP(BO284, InscrTechniques!$A$2:$B$50, 2, 0),"")</f>
        <v/>
      </c>
      <c r="BQ284" s="71"/>
      <c r="BR284" s="79" t="str">
        <f>IFERROR(VLOOKUP(BQ284, InscrTechniques!$A$2:$B$50, 2, 0),"")</f>
        <v/>
      </c>
      <c r="BS284" s="71"/>
      <c r="BT284" s="79" t="str">
        <f>IFERROR(VLOOKUP(BS284, InscrTechniques!$A$2:$B$50, 2, 0),"")</f>
        <v/>
      </c>
      <c r="BU284" s="71"/>
      <c r="BV284" s="79" t="str">
        <f>IFERROR(VLOOKUP(BU284, InscrTechniques!$A$2:$B$50, 2, 0),"")</f>
        <v/>
      </c>
      <c r="BW284" s="125"/>
      <c r="BX284" s="79" t="str">
        <f>IFERROR(VLOOKUP(BW284, InscrTechniques!$A$2:$B$50, 2, 0),"")</f>
        <v/>
      </c>
      <c r="BY284" s="125"/>
      <c r="BZ284" s="79" t="str">
        <f>IFERROR(VLOOKUP(BY284, InscrTechniques!$A$2:$B$50, 2, 0),"")</f>
        <v/>
      </c>
      <c r="CA284" s="74"/>
      <c r="CB284" s="114" t="str">
        <f>IFERROR(VLOOKUP(CA284, LetterStyle!$A$2:$B$50, 2, 0),"")</f>
        <v/>
      </c>
      <c r="CC284" s="74"/>
      <c r="CD284" s="114" t="str">
        <f>IFERROR(VLOOKUP(CC284, LetterStyle!$A$2:$B$50, 2, 0),"")</f>
        <v/>
      </c>
      <c r="CE284" s="74"/>
      <c r="CF284" s="114" t="str">
        <f>IFERROR(VLOOKUP(CE284, LetterStyle!$A$2:$B$50, 2, 0),"")</f>
        <v/>
      </c>
      <c r="CG284" s="74"/>
      <c r="CH284" s="79" t="str">
        <f>IFERROR(VLOOKUP(CG284, LetterStyle!$A$2:$B$50, 2, 0),"")</f>
        <v/>
      </c>
      <c r="CI284" s="71"/>
      <c r="CJ284" s="79" t="str">
        <f>IFERROR(VLOOKUP(CI284, DecMotifs!$A$1:$B$306, 2, 0),"")</f>
        <v/>
      </c>
      <c r="CK284" s="71"/>
      <c r="CL284" s="79" t="str">
        <f>IFERROR(VLOOKUP(CK284, DecMotifs!$A$1:$B$306, 2, 0),"")</f>
        <v/>
      </c>
      <c r="CM284" s="71"/>
      <c r="CN284" s="79" t="str">
        <f>IFERROR(VLOOKUP(CM284, DecMotifs!$A$1:$B$306, 2, 0),"")</f>
        <v/>
      </c>
      <c r="CO284" s="71"/>
      <c r="CP284" s="79" t="str">
        <f>IFERROR(VLOOKUP(CO284, MarginalDec!$A$2:$B$253, 2, 0),"")</f>
        <v/>
      </c>
      <c r="CQ284" s="71"/>
      <c r="CR284" s="79" t="str">
        <f>IFERROR(VLOOKUP(CQ284, MarginalDec!$A$2:$B$253, 2, 0),"")</f>
        <v/>
      </c>
      <c r="CS284" s="71"/>
      <c r="CT284" s="79" t="str">
        <f>IFERROR(VLOOKUP(CS284, MarginalDec!$A$2:$B$253, 2, 0),"")</f>
        <v/>
      </c>
      <c r="CU284" s="71"/>
      <c r="CV284" s="79" t="str">
        <f>IF(ISBLANK(CU284),"", IFERROR(VLOOKUP(CU284, Tooling!$A$2:$B$252, 2, 0),""))</f>
        <v/>
      </c>
      <c r="CW284" s="71"/>
      <c r="CX284" s="79" t="str">
        <f>IF(ISBLANK(CW284),"", IFERROR(VLOOKUP(CW284, Tooling!$A$2:$B$252, 2, 0),""))</f>
        <v/>
      </c>
      <c r="CY284" s="71"/>
      <c r="CZ284" s="79" t="str">
        <f>IF(ISBLANK(CY284),"", IFERROR(VLOOKUP(CY284, Repairs!$A$2:$B$252, 2, 0),""))</f>
        <v/>
      </c>
      <c r="DA284" s="77"/>
      <c r="DB284" s="71"/>
      <c r="DC284" s="79" t="str">
        <f>IFERROR(VLOOKUP(DB284, DatingReason!$A$2:$B$252, 2, 0),"")</f>
        <v/>
      </c>
      <c r="DD284" s="123" t="str">
        <f t="shared" si="63"/>
        <v/>
      </c>
      <c r="DF284" s="119" t="str">
        <f t="array" ref="DF284">IF(AND($B284&lt;&gt;"", $DE284&lt;&gt;"", $DE284&lt;&gt;"No"),MAX(IF($B284=PEOPLE!$B$4:$B$1000, PEOPLE!$Q$4:$Q$1000,""))+100,"")</f>
        <v/>
      </c>
      <c r="DG284" s="68"/>
      <c r="DH284" s="76">
        <f>COUNTIF(PEOPLE!B:B, MEMORIALS!B284)</f>
        <v>0</v>
      </c>
      <c r="DI284" s="82"/>
      <c r="DJ284" s="82"/>
      <c r="DK284" s="82"/>
      <c r="DL284" s="68"/>
      <c r="DM284" s="68"/>
      <c r="DN284" s="68"/>
      <c r="DO284" s="68"/>
      <c r="DP284" s="68"/>
    </row>
    <row r="285" spans="1:120" ht="15" customHeight="1" x14ac:dyDescent="0.25">
      <c r="A285" s="68"/>
      <c r="B285" s="69"/>
      <c r="C285" s="68"/>
      <c r="D285" s="68"/>
      <c r="E285" s="70" t="str">
        <f>IF(D285="","",VLOOKUP(D285,Denomination!$A$2:$B$50, 2, 0))</f>
        <v/>
      </c>
      <c r="F285" s="68"/>
      <c r="G285" s="71"/>
      <c r="H285" s="70" t="str">
        <f>IF(G285="","",VLOOKUP(G285,MCondition!$A$2:$B$50, 2, 0))</f>
        <v/>
      </c>
      <c r="I285" s="72"/>
      <c r="J285" s="71"/>
      <c r="K285" s="70" t="str">
        <f>IF(J285="","",VLOOKUP(J285,ICondition!$A$2:$B$50, 2, 0))</f>
        <v/>
      </c>
      <c r="L285" s="73"/>
      <c r="M285" s="73"/>
      <c r="N285" s="73"/>
      <c r="O285" s="73"/>
      <c r="P285" s="73"/>
      <c r="Q285" s="73"/>
      <c r="R285" s="78"/>
      <c r="S285" s="79" t="str">
        <f>IFERROR(VLOOKUP(R285,Material!$A$2:$B$59, 2, 0),"")</f>
        <v/>
      </c>
      <c r="T285" s="71"/>
      <c r="U285" s="79" t="str">
        <f>IFERROR(VLOOKUP(T285,Material!$A$2:$B$59, 2, 0),"")</f>
        <v/>
      </c>
      <c r="V285" s="71"/>
      <c r="W285" s="79" t="str">
        <f>IFERROR(VLOOKUP(V285,Material!$A$2:$B$59, 2, 0),"")</f>
        <v/>
      </c>
      <c r="X285" s="71"/>
      <c r="Y285" s="79" t="str">
        <f>IFERROR(VLOOKUP(X285,Material!$A$2:$B$59, 2, 0),"")</f>
        <v/>
      </c>
      <c r="Z285" s="71"/>
      <c r="AA285" s="79" t="str">
        <f>IFERROR(VLOOKUP(Z285,Material!$A$2:$B$59, 2, 0),"")</f>
        <v/>
      </c>
      <c r="AB285" s="74"/>
      <c r="AC285" s="75" t="e">
        <f t="shared" si="52"/>
        <v>#VALUE!</v>
      </c>
      <c r="AD285" s="75" t="e">
        <f t="shared" si="53"/>
        <v>#VALUE!</v>
      </c>
      <c r="AE285" s="75" t="e">
        <f t="shared" si="55"/>
        <v>#VALUE!</v>
      </c>
      <c r="AF285" s="75" t="e">
        <f t="shared" si="54"/>
        <v>#VALUE!</v>
      </c>
      <c r="AG285" s="75" t="e">
        <f t="shared" si="56"/>
        <v>#VALUE!</v>
      </c>
      <c r="AH285" s="75" t="e">
        <f t="shared" si="57"/>
        <v>#VALUE!</v>
      </c>
      <c r="AI285" s="75" t="e">
        <f t="shared" si="58"/>
        <v>#VALUE!</v>
      </c>
      <c r="AJ285" s="80" t="e">
        <f t="shared" si="59"/>
        <v>#VALUE!</v>
      </c>
      <c r="AK285" s="79" t="str">
        <f>(IFERROR(VLOOKUP(AB285,Categories!$A$2:$B$20,2,1),""))</f>
        <v/>
      </c>
      <c r="AL285" s="79" t="str">
        <f ca="1">IFERROR(VLOOKUP((HLOOKUP((VLOOKUP($AB285,Categories!$A$2:$F$20,3,1)), $AB$3:$AJ285, (ROW()-ROW($AB$3)+1), 0)), INDIRECT(VLOOKUP($AB285,Categories!$A$2:$F$20,6,1)),2,0),AK285)</f>
        <v/>
      </c>
      <c r="AM285" s="79" t="str">
        <f ca="1">IFERROR(VLOOKUP((HLOOKUP((VLOOKUP($AB285,Categories!$A$2:$F$20,4,1)),$AB$3:$AJ285,(ROW()-ROW($AB$3)+1),0)),INDIRECT(VLOOKUP($AB285,Categories!$A$2:$H$20,7,1)),2,0),"")</f>
        <v/>
      </c>
      <c r="AN285" s="79" t="str">
        <f ca="1">IFERROR(VLOOKUP((HLOOKUP((VLOOKUP($AB285,Categories!$A$2:$F$20,5,1)), $AB$3:$AJ285, (ROW()-ROW($AB$3)+1), 0)), INDIRECT(VLOOKUP($AB285,Categories!$A$2:$H$20,8,1)),2,0),"")</f>
        <v/>
      </c>
      <c r="AO285" s="79" t="str">
        <f t="shared" ca="1" si="60"/>
        <v/>
      </c>
      <c r="AP285" s="81"/>
      <c r="AQ285" s="70" t="str">
        <f>IFERROR(VLOOKUP(VALUE(MID(AP285,1,1)),AdditionalElements!$A$2:$B$50,2,0),"")</f>
        <v/>
      </c>
      <c r="AR285" s="70" t="str">
        <f>IFERROR(VLOOKUP(VALUE(MID(AP285,2,1)),AdditionalElements!$H$2:$I$50,2,0),"")</f>
        <v/>
      </c>
      <c r="AS285" s="70" t="str">
        <f>IFERROR(VLOOKUP(VALUE(MID(AP285,3,1)),AdditionalElements!$O$2:$P$50,2,0),"")</f>
        <v/>
      </c>
      <c r="AT285" s="70" t="str">
        <f>IFERROR(VLOOKUP(VALUE(MID(AP285,4,1)),AdditionalElements!$V$2:$W$50,2,0),"")</f>
        <v/>
      </c>
      <c r="AU285" s="71"/>
      <c r="AV285" s="79" t="str">
        <f>IFERROR(IF(VALUE(MID(AU285,1,1))=1, VLOOKUP(VALUE(MID(AU285,1,1)), TxtPanelShape!$A$2:$C$50, 3, 0), (IF(VALUE(MID(AU285,1,1))&gt;=7, VLOOKUP(VALUE(MID(AU285,1,1)), TxtPanelShape!$A$2:$C$50, 3, 0),VLOOKUP(VALUE(MID(AU285,1,2)),TxtPanelShape!$A$2:$C$50,3,0)))), "")</f>
        <v/>
      </c>
      <c r="AW285" s="79" t="str">
        <f>IFERROR(IF(VALUE(MID(AU285,1,1))=1, ", "&amp;VLOOKUP(VALUE(MID(AU285,2,1)), TxtPanelShape!$H$2:$I$50, 2, 0), IF(VALUE(MID(AU285,1,1))&gt;=7, ", "&amp;VLOOKUP(VALUE(MID(AU285,2,1)), TxtPanelShape!$H$2:$I$50, 2, 0),"")), "")</f>
        <v/>
      </c>
      <c r="AX285" s="79" t="str">
        <f>IFERROR(IF(VALUE(MID(AU285,1,1))=1, ", "&amp;VLOOKUP(VALUE(MID(AU285,3,1)), TxtPanelShape!$O$2:$P$50, 2, 0), IF(VALUE(MID(AU285,1,1))&gt;=7, ", "&amp;VLOOKUP(VALUE(MID(AU285,3,1)), TxtPanelShape!$O$2:$P$50, 2, 0),"")),"")</f>
        <v/>
      </c>
      <c r="AY285" s="79" t="str">
        <f>IFERROR("; "&amp;VLOOKUP(VALUE(MID(AU285,4,1)), TxtPanelShape!$V$2:$W$50,2,0),"")</f>
        <v/>
      </c>
      <c r="AZ285" s="79" t="str">
        <f t="shared" si="61"/>
        <v/>
      </c>
      <c r="BA285" s="71"/>
      <c r="BB285" s="79" t="str">
        <f>IFERROR(IF(VALUE(MID(BA285,1,1))=1, VLOOKUP(VALUE(MID(BA285,1,1)), TxtPanelShape!$A$2:$C$50, 3, 0), (IF(VALUE(MID(BA285,1,1))&gt;=7, VLOOKUP(VALUE(MID(BA285,1,1)), TxtPanelShape!$A$2:$C$50, 3, 0),VLOOKUP(VALUE(MID(BA285,1,2)),TxtPanelShape!$A$2:$C$50,3,0)))), "")</f>
        <v/>
      </c>
      <c r="BC285" s="79" t="str">
        <f>IFERROR(IF(VALUE(MID(BA285,1,1))=1, ", "&amp;VLOOKUP(VALUE(MID(BA285,2,1)), TxtPanelShape!$H$2:$I$50, 2, 0), IF(VALUE(MID(BA285,1,1))&gt;=7, ", "&amp;VLOOKUP(VALUE(MID(BA285,2,1)), TxtPanelShape!$H$2:$I$50, 2, 0),"")), "")</f>
        <v/>
      </c>
      <c r="BD285" s="79" t="str">
        <f>IFERROR(IF(VALUE(MID(BA285,1,1))=1, ", "&amp;VLOOKUP(VALUE(MID(BA285,3,1)), TxtPanelShape!$O$2:$P$50, 2, 0), IF(VALUE(MID(BA285,1,1))&gt;=7, ", "&amp;VLOOKUP(VALUE(MID(BA285,3,1)), TxtPanelShape!$O$2:$P$50, 2, 0),"")),"")</f>
        <v/>
      </c>
      <c r="BE285" s="79" t="str">
        <f>IFERROR("; "&amp;VLOOKUP(VALUE(MID(BA285,4,1)), TxtPanelShape!$V$2:$W$50,2,0),"")</f>
        <v/>
      </c>
      <c r="BF285" s="79" t="str">
        <f t="shared" si="62"/>
        <v/>
      </c>
      <c r="BG285" s="71"/>
      <c r="BH285" s="79" t="str">
        <f>IFERROR(VLOOKUP(BG285, TxtPanelDefinition!$A$2:$B$50, 2, 0),"")</f>
        <v/>
      </c>
      <c r="BI285" s="71"/>
      <c r="BJ285" s="79" t="str">
        <f>IFERROR(VLOOKUP(BI285, TxtPanelDefinition!$A$2:$B$50, 2, 0),"")</f>
        <v/>
      </c>
      <c r="BK285" s="71"/>
      <c r="BL285" s="79" t="str">
        <f>IFERROR(VLOOKUP(BK285, InscrTechniques!$A$2:$B$50, 2, 0),"")</f>
        <v/>
      </c>
      <c r="BM285" s="71"/>
      <c r="BN285" s="79" t="str">
        <f>IFERROR(VLOOKUP(BM285, InscrTechniques!$A$2:$B$50, 2, 0),"")</f>
        <v/>
      </c>
      <c r="BO285" s="71"/>
      <c r="BP285" s="79" t="str">
        <f>IFERROR(VLOOKUP(BO285, InscrTechniques!$A$2:$B$50, 2, 0),"")</f>
        <v/>
      </c>
      <c r="BQ285" s="71"/>
      <c r="BR285" s="79" t="str">
        <f>IFERROR(VLOOKUP(BQ285, InscrTechniques!$A$2:$B$50, 2, 0),"")</f>
        <v/>
      </c>
      <c r="BS285" s="71"/>
      <c r="BT285" s="79" t="str">
        <f>IFERROR(VLOOKUP(BS285, InscrTechniques!$A$2:$B$50, 2, 0),"")</f>
        <v/>
      </c>
      <c r="BU285" s="71"/>
      <c r="BV285" s="79" t="str">
        <f>IFERROR(VLOOKUP(BU285, InscrTechniques!$A$2:$B$50, 2, 0),"")</f>
        <v/>
      </c>
      <c r="BW285" s="125"/>
      <c r="BX285" s="79" t="str">
        <f>IFERROR(VLOOKUP(BW285, InscrTechniques!$A$2:$B$50, 2, 0),"")</f>
        <v/>
      </c>
      <c r="BY285" s="125"/>
      <c r="BZ285" s="79" t="str">
        <f>IFERROR(VLOOKUP(BY285, InscrTechniques!$A$2:$B$50, 2, 0),"")</f>
        <v/>
      </c>
      <c r="CA285" s="74"/>
      <c r="CB285" s="114" t="str">
        <f>IFERROR(VLOOKUP(CA285, LetterStyle!$A$2:$B$50, 2, 0),"")</f>
        <v/>
      </c>
      <c r="CC285" s="74"/>
      <c r="CD285" s="114" t="str">
        <f>IFERROR(VLOOKUP(CC285, LetterStyle!$A$2:$B$50, 2, 0),"")</f>
        <v/>
      </c>
      <c r="CE285" s="74"/>
      <c r="CF285" s="114" t="str">
        <f>IFERROR(VLOOKUP(CE285, LetterStyle!$A$2:$B$50, 2, 0),"")</f>
        <v/>
      </c>
      <c r="CG285" s="74"/>
      <c r="CH285" s="79" t="str">
        <f>IFERROR(VLOOKUP(CG285, LetterStyle!$A$2:$B$50, 2, 0),"")</f>
        <v/>
      </c>
      <c r="CI285" s="71"/>
      <c r="CJ285" s="79" t="str">
        <f>IFERROR(VLOOKUP(CI285, DecMotifs!$A$1:$B$306, 2, 0),"")</f>
        <v/>
      </c>
      <c r="CK285" s="71"/>
      <c r="CL285" s="79" t="str">
        <f>IFERROR(VLOOKUP(CK285, DecMotifs!$A$1:$B$306, 2, 0),"")</f>
        <v/>
      </c>
      <c r="CM285" s="71"/>
      <c r="CN285" s="79" t="str">
        <f>IFERROR(VLOOKUP(CM285, DecMotifs!$A$1:$B$306, 2, 0),"")</f>
        <v/>
      </c>
      <c r="CO285" s="71"/>
      <c r="CP285" s="79" t="str">
        <f>IFERROR(VLOOKUP(CO285, MarginalDec!$A$2:$B$253, 2, 0),"")</f>
        <v/>
      </c>
      <c r="CQ285" s="71"/>
      <c r="CR285" s="79" t="str">
        <f>IFERROR(VLOOKUP(CQ285, MarginalDec!$A$2:$B$253, 2, 0),"")</f>
        <v/>
      </c>
      <c r="CS285" s="71"/>
      <c r="CT285" s="79" t="str">
        <f>IFERROR(VLOOKUP(CS285, MarginalDec!$A$2:$B$253, 2, 0),"")</f>
        <v/>
      </c>
      <c r="CU285" s="71"/>
      <c r="CV285" s="79" t="str">
        <f>IF(ISBLANK(CU285),"", IFERROR(VLOOKUP(CU285, Tooling!$A$2:$B$252, 2, 0),""))</f>
        <v/>
      </c>
      <c r="CW285" s="71"/>
      <c r="CX285" s="79" t="str">
        <f>IF(ISBLANK(CW285),"", IFERROR(VLOOKUP(CW285, Tooling!$A$2:$B$252, 2, 0),""))</f>
        <v/>
      </c>
      <c r="CY285" s="71"/>
      <c r="CZ285" s="79" t="str">
        <f>IF(ISBLANK(CY285),"", IFERROR(VLOOKUP(CY285, Repairs!$A$2:$B$252, 2, 0),""))</f>
        <v/>
      </c>
      <c r="DA285" s="77"/>
      <c r="DB285" s="71"/>
      <c r="DC285" s="79" t="str">
        <f>IFERROR(VLOOKUP(DB285, DatingReason!$A$2:$B$252, 2, 0),"")</f>
        <v/>
      </c>
      <c r="DD285" s="123" t="str">
        <f t="shared" si="63"/>
        <v/>
      </c>
      <c r="DF285" s="119" t="str">
        <f t="array" ref="DF285">IF(AND($B285&lt;&gt;"", $DE285&lt;&gt;"", $DE285&lt;&gt;"No"),MAX(IF($B285=PEOPLE!$B$4:$B$1000, PEOPLE!$Q$4:$Q$1000,""))+100,"")</f>
        <v/>
      </c>
      <c r="DG285" s="68"/>
      <c r="DH285" s="76">
        <f>COUNTIF(PEOPLE!B:B, MEMORIALS!B285)</f>
        <v>0</v>
      </c>
      <c r="DI285" s="82"/>
      <c r="DJ285" s="82"/>
      <c r="DK285" s="82"/>
      <c r="DL285" s="68"/>
      <c r="DM285" s="68"/>
      <c r="DN285" s="68"/>
      <c r="DO285" s="68"/>
      <c r="DP285" s="68"/>
    </row>
    <row r="286" spans="1:120" ht="15" customHeight="1" x14ac:dyDescent="0.25">
      <c r="A286" s="68"/>
      <c r="B286" s="69"/>
      <c r="C286" s="68"/>
      <c r="D286" s="68"/>
      <c r="E286" s="70" t="str">
        <f>IF(D286="","",VLOOKUP(D286,Denomination!$A$2:$B$50, 2, 0))</f>
        <v/>
      </c>
      <c r="F286" s="68"/>
      <c r="G286" s="71"/>
      <c r="H286" s="70" t="str">
        <f>IF(G286="","",VLOOKUP(G286,MCondition!$A$2:$B$50, 2, 0))</f>
        <v/>
      </c>
      <c r="I286" s="72"/>
      <c r="J286" s="71"/>
      <c r="K286" s="70" t="str">
        <f>IF(J286="","",VLOOKUP(J286,ICondition!$A$2:$B$50, 2, 0))</f>
        <v/>
      </c>
      <c r="L286" s="73"/>
      <c r="M286" s="73"/>
      <c r="N286" s="73"/>
      <c r="O286" s="73"/>
      <c r="P286" s="73"/>
      <c r="Q286" s="73"/>
      <c r="R286" s="78"/>
      <c r="S286" s="79" t="str">
        <f>IFERROR(VLOOKUP(R286,Material!$A$2:$B$59, 2, 0),"")</f>
        <v/>
      </c>
      <c r="T286" s="71"/>
      <c r="U286" s="79" t="str">
        <f>IFERROR(VLOOKUP(T286,Material!$A$2:$B$59, 2, 0),"")</f>
        <v/>
      </c>
      <c r="V286" s="71"/>
      <c r="W286" s="79" t="str">
        <f>IFERROR(VLOOKUP(V286,Material!$A$2:$B$59, 2, 0),"")</f>
        <v/>
      </c>
      <c r="X286" s="71"/>
      <c r="Y286" s="79" t="str">
        <f>IFERROR(VLOOKUP(X286,Material!$A$2:$B$59, 2, 0),"")</f>
        <v/>
      </c>
      <c r="Z286" s="71"/>
      <c r="AA286" s="79" t="str">
        <f>IFERROR(VLOOKUP(Z286,Material!$A$2:$B$59, 2, 0),"")</f>
        <v/>
      </c>
      <c r="AB286" s="74"/>
      <c r="AC286" s="75" t="e">
        <f t="shared" si="52"/>
        <v>#VALUE!</v>
      </c>
      <c r="AD286" s="75" t="e">
        <f t="shared" si="53"/>
        <v>#VALUE!</v>
      </c>
      <c r="AE286" s="75" t="e">
        <f t="shared" si="55"/>
        <v>#VALUE!</v>
      </c>
      <c r="AF286" s="75" t="e">
        <f t="shared" si="54"/>
        <v>#VALUE!</v>
      </c>
      <c r="AG286" s="75" t="e">
        <f t="shared" si="56"/>
        <v>#VALUE!</v>
      </c>
      <c r="AH286" s="75" t="e">
        <f t="shared" si="57"/>
        <v>#VALUE!</v>
      </c>
      <c r="AI286" s="75" t="e">
        <f t="shared" si="58"/>
        <v>#VALUE!</v>
      </c>
      <c r="AJ286" s="80" t="e">
        <f t="shared" si="59"/>
        <v>#VALUE!</v>
      </c>
      <c r="AK286" s="79" t="str">
        <f>(IFERROR(VLOOKUP(AB286,Categories!$A$2:$B$20,2,1),""))</f>
        <v/>
      </c>
      <c r="AL286" s="79" t="str">
        <f ca="1">IFERROR(VLOOKUP((HLOOKUP((VLOOKUP($AB286,Categories!$A$2:$F$20,3,1)), $AB$3:$AJ286, (ROW()-ROW($AB$3)+1), 0)), INDIRECT(VLOOKUP($AB286,Categories!$A$2:$F$20,6,1)),2,0),AK286)</f>
        <v/>
      </c>
      <c r="AM286" s="79" t="str">
        <f ca="1">IFERROR(VLOOKUP((HLOOKUP((VLOOKUP($AB286,Categories!$A$2:$F$20,4,1)),$AB$3:$AJ286,(ROW()-ROW($AB$3)+1),0)),INDIRECT(VLOOKUP($AB286,Categories!$A$2:$H$20,7,1)),2,0),"")</f>
        <v/>
      </c>
      <c r="AN286" s="79" t="str">
        <f ca="1">IFERROR(VLOOKUP((HLOOKUP((VLOOKUP($AB286,Categories!$A$2:$F$20,5,1)), $AB$3:$AJ286, (ROW()-ROW($AB$3)+1), 0)), INDIRECT(VLOOKUP($AB286,Categories!$A$2:$H$20,8,1)),2,0),"")</f>
        <v/>
      </c>
      <c r="AO286" s="79" t="str">
        <f t="shared" ca="1" si="60"/>
        <v/>
      </c>
      <c r="AP286" s="81"/>
      <c r="AQ286" s="70" t="str">
        <f>IFERROR(VLOOKUP(VALUE(MID(AP286,1,1)),AdditionalElements!$A$2:$B$50,2,0),"")</f>
        <v/>
      </c>
      <c r="AR286" s="70" t="str">
        <f>IFERROR(VLOOKUP(VALUE(MID(AP286,2,1)),AdditionalElements!$H$2:$I$50,2,0),"")</f>
        <v/>
      </c>
      <c r="AS286" s="70" t="str">
        <f>IFERROR(VLOOKUP(VALUE(MID(AP286,3,1)),AdditionalElements!$O$2:$P$50,2,0),"")</f>
        <v/>
      </c>
      <c r="AT286" s="70" t="str">
        <f>IFERROR(VLOOKUP(VALUE(MID(AP286,4,1)),AdditionalElements!$V$2:$W$50,2,0),"")</f>
        <v/>
      </c>
      <c r="AU286" s="71"/>
      <c r="AV286" s="79" t="str">
        <f>IFERROR(IF(VALUE(MID(AU286,1,1))=1, VLOOKUP(VALUE(MID(AU286,1,1)), TxtPanelShape!$A$2:$C$50, 3, 0), (IF(VALUE(MID(AU286,1,1))&gt;=7, VLOOKUP(VALUE(MID(AU286,1,1)), TxtPanelShape!$A$2:$C$50, 3, 0),VLOOKUP(VALUE(MID(AU286,1,2)),TxtPanelShape!$A$2:$C$50,3,0)))), "")</f>
        <v/>
      </c>
      <c r="AW286" s="79" t="str">
        <f>IFERROR(IF(VALUE(MID(AU286,1,1))=1, ", "&amp;VLOOKUP(VALUE(MID(AU286,2,1)), TxtPanelShape!$H$2:$I$50, 2, 0), IF(VALUE(MID(AU286,1,1))&gt;=7, ", "&amp;VLOOKUP(VALUE(MID(AU286,2,1)), TxtPanelShape!$H$2:$I$50, 2, 0),"")), "")</f>
        <v/>
      </c>
      <c r="AX286" s="79" t="str">
        <f>IFERROR(IF(VALUE(MID(AU286,1,1))=1, ", "&amp;VLOOKUP(VALUE(MID(AU286,3,1)), TxtPanelShape!$O$2:$P$50, 2, 0), IF(VALUE(MID(AU286,1,1))&gt;=7, ", "&amp;VLOOKUP(VALUE(MID(AU286,3,1)), TxtPanelShape!$O$2:$P$50, 2, 0),"")),"")</f>
        <v/>
      </c>
      <c r="AY286" s="79" t="str">
        <f>IFERROR("; "&amp;VLOOKUP(VALUE(MID(AU286,4,1)), TxtPanelShape!$V$2:$W$50,2,0),"")</f>
        <v/>
      </c>
      <c r="AZ286" s="79" t="str">
        <f t="shared" si="61"/>
        <v/>
      </c>
      <c r="BA286" s="71"/>
      <c r="BB286" s="79" t="str">
        <f>IFERROR(IF(VALUE(MID(BA286,1,1))=1, VLOOKUP(VALUE(MID(BA286,1,1)), TxtPanelShape!$A$2:$C$50, 3, 0), (IF(VALUE(MID(BA286,1,1))&gt;=7, VLOOKUP(VALUE(MID(BA286,1,1)), TxtPanelShape!$A$2:$C$50, 3, 0),VLOOKUP(VALUE(MID(BA286,1,2)),TxtPanelShape!$A$2:$C$50,3,0)))), "")</f>
        <v/>
      </c>
      <c r="BC286" s="79" t="str">
        <f>IFERROR(IF(VALUE(MID(BA286,1,1))=1, ", "&amp;VLOOKUP(VALUE(MID(BA286,2,1)), TxtPanelShape!$H$2:$I$50, 2, 0), IF(VALUE(MID(BA286,1,1))&gt;=7, ", "&amp;VLOOKUP(VALUE(MID(BA286,2,1)), TxtPanelShape!$H$2:$I$50, 2, 0),"")), "")</f>
        <v/>
      </c>
      <c r="BD286" s="79" t="str">
        <f>IFERROR(IF(VALUE(MID(BA286,1,1))=1, ", "&amp;VLOOKUP(VALUE(MID(BA286,3,1)), TxtPanelShape!$O$2:$P$50, 2, 0), IF(VALUE(MID(BA286,1,1))&gt;=7, ", "&amp;VLOOKUP(VALUE(MID(BA286,3,1)), TxtPanelShape!$O$2:$P$50, 2, 0),"")),"")</f>
        <v/>
      </c>
      <c r="BE286" s="79" t="str">
        <f>IFERROR("; "&amp;VLOOKUP(VALUE(MID(BA286,4,1)), TxtPanelShape!$V$2:$W$50,2,0),"")</f>
        <v/>
      </c>
      <c r="BF286" s="79" t="str">
        <f t="shared" si="62"/>
        <v/>
      </c>
      <c r="BG286" s="71"/>
      <c r="BH286" s="79" t="str">
        <f>IFERROR(VLOOKUP(BG286, TxtPanelDefinition!$A$2:$B$50, 2, 0),"")</f>
        <v/>
      </c>
      <c r="BI286" s="71"/>
      <c r="BJ286" s="79" t="str">
        <f>IFERROR(VLOOKUP(BI286, TxtPanelDefinition!$A$2:$B$50, 2, 0),"")</f>
        <v/>
      </c>
      <c r="BK286" s="71"/>
      <c r="BL286" s="79" t="str">
        <f>IFERROR(VLOOKUP(BK286, InscrTechniques!$A$2:$B$50, 2, 0),"")</f>
        <v/>
      </c>
      <c r="BM286" s="71"/>
      <c r="BN286" s="79" t="str">
        <f>IFERROR(VLOOKUP(BM286, InscrTechniques!$A$2:$B$50, 2, 0),"")</f>
        <v/>
      </c>
      <c r="BO286" s="71"/>
      <c r="BP286" s="79" t="str">
        <f>IFERROR(VLOOKUP(BO286, InscrTechniques!$A$2:$B$50, 2, 0),"")</f>
        <v/>
      </c>
      <c r="BQ286" s="71"/>
      <c r="BR286" s="79" t="str">
        <f>IFERROR(VLOOKUP(BQ286, InscrTechniques!$A$2:$B$50, 2, 0),"")</f>
        <v/>
      </c>
      <c r="BS286" s="71"/>
      <c r="BT286" s="79" t="str">
        <f>IFERROR(VLOOKUP(BS286, InscrTechniques!$A$2:$B$50, 2, 0),"")</f>
        <v/>
      </c>
      <c r="BU286" s="71"/>
      <c r="BV286" s="79" t="str">
        <f>IFERROR(VLOOKUP(BU286, InscrTechniques!$A$2:$B$50, 2, 0),"")</f>
        <v/>
      </c>
      <c r="BW286" s="125"/>
      <c r="BX286" s="79" t="str">
        <f>IFERROR(VLOOKUP(BW286, InscrTechniques!$A$2:$B$50, 2, 0),"")</f>
        <v/>
      </c>
      <c r="BY286" s="125"/>
      <c r="BZ286" s="79" t="str">
        <f>IFERROR(VLOOKUP(BY286, InscrTechniques!$A$2:$B$50, 2, 0),"")</f>
        <v/>
      </c>
      <c r="CA286" s="74"/>
      <c r="CB286" s="114" t="str">
        <f>IFERROR(VLOOKUP(CA286, LetterStyle!$A$2:$B$50, 2, 0),"")</f>
        <v/>
      </c>
      <c r="CC286" s="74"/>
      <c r="CD286" s="114" t="str">
        <f>IFERROR(VLOOKUP(CC286, LetterStyle!$A$2:$B$50, 2, 0),"")</f>
        <v/>
      </c>
      <c r="CE286" s="74"/>
      <c r="CF286" s="114" t="str">
        <f>IFERROR(VLOOKUP(CE286, LetterStyle!$A$2:$B$50, 2, 0),"")</f>
        <v/>
      </c>
      <c r="CG286" s="74"/>
      <c r="CH286" s="79" t="str">
        <f>IFERROR(VLOOKUP(CG286, LetterStyle!$A$2:$B$50, 2, 0),"")</f>
        <v/>
      </c>
      <c r="CI286" s="71"/>
      <c r="CJ286" s="79" t="str">
        <f>IFERROR(VLOOKUP(CI286, DecMotifs!$A$1:$B$306, 2, 0),"")</f>
        <v/>
      </c>
      <c r="CK286" s="71"/>
      <c r="CL286" s="79" t="str">
        <f>IFERROR(VLOOKUP(CK286, DecMotifs!$A$1:$B$306, 2, 0),"")</f>
        <v/>
      </c>
      <c r="CM286" s="71"/>
      <c r="CN286" s="79" t="str">
        <f>IFERROR(VLOOKUP(CM286, DecMotifs!$A$1:$B$306, 2, 0),"")</f>
        <v/>
      </c>
      <c r="CO286" s="71"/>
      <c r="CP286" s="79" t="str">
        <f>IFERROR(VLOOKUP(CO286, MarginalDec!$A$2:$B$253, 2, 0),"")</f>
        <v/>
      </c>
      <c r="CQ286" s="71"/>
      <c r="CR286" s="79" t="str">
        <f>IFERROR(VLOOKUP(CQ286, MarginalDec!$A$2:$B$253, 2, 0),"")</f>
        <v/>
      </c>
      <c r="CS286" s="71"/>
      <c r="CT286" s="79" t="str">
        <f>IFERROR(VLOOKUP(CS286, MarginalDec!$A$2:$B$253, 2, 0),"")</f>
        <v/>
      </c>
      <c r="CU286" s="71"/>
      <c r="CV286" s="79" t="str">
        <f>IF(ISBLANK(CU286),"", IFERROR(VLOOKUP(CU286, Tooling!$A$2:$B$252, 2, 0),""))</f>
        <v/>
      </c>
      <c r="CW286" s="71"/>
      <c r="CX286" s="79" t="str">
        <f>IF(ISBLANK(CW286),"", IFERROR(VLOOKUP(CW286, Tooling!$A$2:$B$252, 2, 0),""))</f>
        <v/>
      </c>
      <c r="CY286" s="71"/>
      <c r="CZ286" s="79" t="str">
        <f>IF(ISBLANK(CY286),"", IFERROR(VLOOKUP(CY286, Repairs!$A$2:$B$252, 2, 0),""))</f>
        <v/>
      </c>
      <c r="DA286" s="77"/>
      <c r="DB286" s="71"/>
      <c r="DC286" s="79" t="str">
        <f>IFERROR(VLOOKUP(DB286, DatingReason!$A$2:$B$252, 2, 0),"")</f>
        <v/>
      </c>
      <c r="DD286" s="123" t="str">
        <f t="shared" si="63"/>
        <v/>
      </c>
      <c r="DF286" s="119" t="str">
        <f t="array" ref="DF286">IF(AND($B286&lt;&gt;"", $DE286&lt;&gt;"", $DE286&lt;&gt;"No"),MAX(IF($B286=PEOPLE!$B$4:$B$1000, PEOPLE!$Q$4:$Q$1000,""))+100,"")</f>
        <v/>
      </c>
      <c r="DG286" s="68"/>
      <c r="DH286" s="76">
        <f>COUNTIF(PEOPLE!B:B, MEMORIALS!B286)</f>
        <v>0</v>
      </c>
      <c r="DI286" s="82"/>
      <c r="DJ286" s="82"/>
      <c r="DK286" s="82"/>
      <c r="DL286" s="68"/>
      <c r="DM286" s="68"/>
      <c r="DN286" s="68"/>
      <c r="DO286" s="68"/>
      <c r="DP286" s="68"/>
    </row>
    <row r="287" spans="1:120" ht="15" customHeight="1" x14ac:dyDescent="0.25">
      <c r="A287" s="68"/>
      <c r="B287" s="69"/>
      <c r="C287" s="68"/>
      <c r="D287" s="68"/>
      <c r="E287" s="70" t="str">
        <f>IF(D287="","",VLOOKUP(D287,Denomination!$A$2:$B$50, 2, 0))</f>
        <v/>
      </c>
      <c r="F287" s="68"/>
      <c r="G287" s="71"/>
      <c r="H287" s="70" t="str">
        <f>IF(G287="","",VLOOKUP(G287,MCondition!$A$2:$B$50, 2, 0))</f>
        <v/>
      </c>
      <c r="I287" s="72"/>
      <c r="J287" s="71"/>
      <c r="K287" s="70" t="str">
        <f>IF(J287="","",VLOOKUP(J287,ICondition!$A$2:$B$50, 2, 0))</f>
        <v/>
      </c>
      <c r="L287" s="73"/>
      <c r="M287" s="73"/>
      <c r="N287" s="73"/>
      <c r="O287" s="73"/>
      <c r="P287" s="73"/>
      <c r="Q287" s="73"/>
      <c r="R287" s="78"/>
      <c r="S287" s="79" t="str">
        <f>IFERROR(VLOOKUP(R287,Material!$A$2:$B$59, 2, 0),"")</f>
        <v/>
      </c>
      <c r="T287" s="71"/>
      <c r="U287" s="79" t="str">
        <f>IFERROR(VLOOKUP(T287,Material!$A$2:$B$59, 2, 0),"")</f>
        <v/>
      </c>
      <c r="V287" s="71"/>
      <c r="W287" s="79" t="str">
        <f>IFERROR(VLOOKUP(V287,Material!$A$2:$B$59, 2, 0),"")</f>
        <v/>
      </c>
      <c r="X287" s="71"/>
      <c r="Y287" s="79" t="str">
        <f>IFERROR(VLOOKUP(X287,Material!$A$2:$B$59, 2, 0),"")</f>
        <v/>
      </c>
      <c r="Z287" s="71"/>
      <c r="AA287" s="79" t="str">
        <f>IFERROR(VLOOKUP(Z287,Material!$A$2:$B$59, 2, 0),"")</f>
        <v/>
      </c>
      <c r="AB287" s="74"/>
      <c r="AC287" s="75" t="e">
        <f t="shared" si="52"/>
        <v>#VALUE!</v>
      </c>
      <c r="AD287" s="75" t="e">
        <f t="shared" si="53"/>
        <v>#VALUE!</v>
      </c>
      <c r="AE287" s="75" t="e">
        <f t="shared" si="55"/>
        <v>#VALUE!</v>
      </c>
      <c r="AF287" s="75" t="e">
        <f t="shared" si="54"/>
        <v>#VALUE!</v>
      </c>
      <c r="AG287" s="75" t="e">
        <f t="shared" si="56"/>
        <v>#VALUE!</v>
      </c>
      <c r="AH287" s="75" t="e">
        <f t="shared" si="57"/>
        <v>#VALUE!</v>
      </c>
      <c r="AI287" s="75" t="e">
        <f t="shared" si="58"/>
        <v>#VALUE!</v>
      </c>
      <c r="AJ287" s="80" t="e">
        <f t="shared" si="59"/>
        <v>#VALUE!</v>
      </c>
      <c r="AK287" s="79" t="str">
        <f>(IFERROR(VLOOKUP(AB287,Categories!$A$2:$B$20,2,1),""))</f>
        <v/>
      </c>
      <c r="AL287" s="79" t="str">
        <f ca="1">IFERROR(VLOOKUP((HLOOKUP((VLOOKUP($AB287,Categories!$A$2:$F$20,3,1)), $AB$3:$AJ287, (ROW()-ROW($AB$3)+1), 0)), INDIRECT(VLOOKUP($AB287,Categories!$A$2:$F$20,6,1)),2,0),AK287)</f>
        <v/>
      </c>
      <c r="AM287" s="79" t="str">
        <f ca="1">IFERROR(VLOOKUP((HLOOKUP((VLOOKUP($AB287,Categories!$A$2:$F$20,4,1)),$AB$3:$AJ287,(ROW()-ROW($AB$3)+1),0)),INDIRECT(VLOOKUP($AB287,Categories!$A$2:$H$20,7,1)),2,0),"")</f>
        <v/>
      </c>
      <c r="AN287" s="79" t="str">
        <f ca="1">IFERROR(VLOOKUP((HLOOKUP((VLOOKUP($AB287,Categories!$A$2:$F$20,5,1)), $AB$3:$AJ287, (ROW()-ROW($AB$3)+1), 0)), INDIRECT(VLOOKUP($AB287,Categories!$A$2:$H$20,8,1)),2,0),"")</f>
        <v/>
      </c>
      <c r="AO287" s="79" t="str">
        <f t="shared" ca="1" si="60"/>
        <v/>
      </c>
      <c r="AP287" s="81"/>
      <c r="AQ287" s="70" t="str">
        <f>IFERROR(VLOOKUP(VALUE(MID(AP287,1,1)),AdditionalElements!$A$2:$B$50,2,0),"")</f>
        <v/>
      </c>
      <c r="AR287" s="70" t="str">
        <f>IFERROR(VLOOKUP(VALUE(MID(AP287,2,1)),AdditionalElements!$H$2:$I$50,2,0),"")</f>
        <v/>
      </c>
      <c r="AS287" s="70" t="str">
        <f>IFERROR(VLOOKUP(VALUE(MID(AP287,3,1)),AdditionalElements!$O$2:$P$50,2,0),"")</f>
        <v/>
      </c>
      <c r="AT287" s="70" t="str">
        <f>IFERROR(VLOOKUP(VALUE(MID(AP287,4,1)),AdditionalElements!$V$2:$W$50,2,0),"")</f>
        <v/>
      </c>
      <c r="AU287" s="71"/>
      <c r="AV287" s="79" t="str">
        <f>IFERROR(IF(VALUE(MID(AU287,1,1))=1, VLOOKUP(VALUE(MID(AU287,1,1)), TxtPanelShape!$A$2:$C$50, 3, 0), (IF(VALUE(MID(AU287,1,1))&gt;=7, VLOOKUP(VALUE(MID(AU287,1,1)), TxtPanelShape!$A$2:$C$50, 3, 0),VLOOKUP(VALUE(MID(AU287,1,2)),TxtPanelShape!$A$2:$C$50,3,0)))), "")</f>
        <v/>
      </c>
      <c r="AW287" s="79" t="str">
        <f>IFERROR(IF(VALUE(MID(AU287,1,1))=1, ", "&amp;VLOOKUP(VALUE(MID(AU287,2,1)), TxtPanelShape!$H$2:$I$50, 2, 0), IF(VALUE(MID(AU287,1,1))&gt;=7, ", "&amp;VLOOKUP(VALUE(MID(AU287,2,1)), TxtPanelShape!$H$2:$I$50, 2, 0),"")), "")</f>
        <v/>
      </c>
      <c r="AX287" s="79" t="str">
        <f>IFERROR(IF(VALUE(MID(AU287,1,1))=1, ", "&amp;VLOOKUP(VALUE(MID(AU287,3,1)), TxtPanelShape!$O$2:$P$50, 2, 0), IF(VALUE(MID(AU287,1,1))&gt;=7, ", "&amp;VLOOKUP(VALUE(MID(AU287,3,1)), TxtPanelShape!$O$2:$P$50, 2, 0),"")),"")</f>
        <v/>
      </c>
      <c r="AY287" s="79" t="str">
        <f>IFERROR("; "&amp;VLOOKUP(VALUE(MID(AU287,4,1)), TxtPanelShape!$V$2:$W$50,2,0),"")</f>
        <v/>
      </c>
      <c r="AZ287" s="79" t="str">
        <f t="shared" si="61"/>
        <v/>
      </c>
      <c r="BA287" s="71"/>
      <c r="BB287" s="79" t="str">
        <f>IFERROR(IF(VALUE(MID(BA287,1,1))=1, VLOOKUP(VALUE(MID(BA287,1,1)), TxtPanelShape!$A$2:$C$50, 3, 0), (IF(VALUE(MID(BA287,1,1))&gt;=7, VLOOKUP(VALUE(MID(BA287,1,1)), TxtPanelShape!$A$2:$C$50, 3, 0),VLOOKUP(VALUE(MID(BA287,1,2)),TxtPanelShape!$A$2:$C$50,3,0)))), "")</f>
        <v/>
      </c>
      <c r="BC287" s="79" t="str">
        <f>IFERROR(IF(VALUE(MID(BA287,1,1))=1, ", "&amp;VLOOKUP(VALUE(MID(BA287,2,1)), TxtPanelShape!$H$2:$I$50, 2, 0), IF(VALUE(MID(BA287,1,1))&gt;=7, ", "&amp;VLOOKUP(VALUE(MID(BA287,2,1)), TxtPanelShape!$H$2:$I$50, 2, 0),"")), "")</f>
        <v/>
      </c>
      <c r="BD287" s="79" t="str">
        <f>IFERROR(IF(VALUE(MID(BA287,1,1))=1, ", "&amp;VLOOKUP(VALUE(MID(BA287,3,1)), TxtPanelShape!$O$2:$P$50, 2, 0), IF(VALUE(MID(BA287,1,1))&gt;=7, ", "&amp;VLOOKUP(VALUE(MID(BA287,3,1)), TxtPanelShape!$O$2:$P$50, 2, 0),"")),"")</f>
        <v/>
      </c>
      <c r="BE287" s="79" t="str">
        <f>IFERROR("; "&amp;VLOOKUP(VALUE(MID(BA287,4,1)), TxtPanelShape!$V$2:$W$50,2,0),"")</f>
        <v/>
      </c>
      <c r="BF287" s="79" t="str">
        <f t="shared" si="62"/>
        <v/>
      </c>
      <c r="BG287" s="71"/>
      <c r="BH287" s="79" t="str">
        <f>IFERROR(VLOOKUP(BG287, TxtPanelDefinition!$A$2:$B$50, 2, 0),"")</f>
        <v/>
      </c>
      <c r="BI287" s="71"/>
      <c r="BJ287" s="79" t="str">
        <f>IFERROR(VLOOKUP(BI287, TxtPanelDefinition!$A$2:$B$50, 2, 0),"")</f>
        <v/>
      </c>
      <c r="BK287" s="71"/>
      <c r="BL287" s="79" t="str">
        <f>IFERROR(VLOOKUP(BK287, InscrTechniques!$A$2:$B$50, 2, 0),"")</f>
        <v/>
      </c>
      <c r="BM287" s="71"/>
      <c r="BN287" s="79" t="str">
        <f>IFERROR(VLOOKUP(BM287, InscrTechniques!$A$2:$B$50, 2, 0),"")</f>
        <v/>
      </c>
      <c r="BO287" s="71"/>
      <c r="BP287" s="79" t="str">
        <f>IFERROR(VLOOKUP(BO287, InscrTechniques!$A$2:$B$50, 2, 0),"")</f>
        <v/>
      </c>
      <c r="BQ287" s="71"/>
      <c r="BR287" s="79" t="str">
        <f>IFERROR(VLOOKUP(BQ287, InscrTechniques!$A$2:$B$50, 2, 0),"")</f>
        <v/>
      </c>
      <c r="BS287" s="71"/>
      <c r="BT287" s="79" t="str">
        <f>IFERROR(VLOOKUP(BS287, InscrTechniques!$A$2:$B$50, 2, 0),"")</f>
        <v/>
      </c>
      <c r="BU287" s="71"/>
      <c r="BV287" s="79" t="str">
        <f>IFERROR(VLOOKUP(BU287, InscrTechniques!$A$2:$B$50, 2, 0),"")</f>
        <v/>
      </c>
      <c r="BW287" s="125"/>
      <c r="BX287" s="79" t="str">
        <f>IFERROR(VLOOKUP(BW287, InscrTechniques!$A$2:$B$50, 2, 0),"")</f>
        <v/>
      </c>
      <c r="BY287" s="125"/>
      <c r="BZ287" s="79" t="str">
        <f>IFERROR(VLOOKUP(BY287, InscrTechniques!$A$2:$B$50, 2, 0),"")</f>
        <v/>
      </c>
      <c r="CA287" s="74"/>
      <c r="CB287" s="114" t="str">
        <f>IFERROR(VLOOKUP(CA287, LetterStyle!$A$2:$B$50, 2, 0),"")</f>
        <v/>
      </c>
      <c r="CC287" s="74"/>
      <c r="CD287" s="114" t="str">
        <f>IFERROR(VLOOKUP(CC287, LetterStyle!$A$2:$B$50, 2, 0),"")</f>
        <v/>
      </c>
      <c r="CE287" s="74"/>
      <c r="CF287" s="114" t="str">
        <f>IFERROR(VLOOKUP(CE287, LetterStyle!$A$2:$B$50, 2, 0),"")</f>
        <v/>
      </c>
      <c r="CG287" s="74"/>
      <c r="CH287" s="79" t="str">
        <f>IFERROR(VLOOKUP(CG287, LetterStyle!$A$2:$B$50, 2, 0),"")</f>
        <v/>
      </c>
      <c r="CI287" s="71"/>
      <c r="CJ287" s="79" t="str">
        <f>IFERROR(VLOOKUP(CI287, DecMotifs!$A$1:$B$306, 2, 0),"")</f>
        <v/>
      </c>
      <c r="CK287" s="71"/>
      <c r="CL287" s="79" t="str">
        <f>IFERROR(VLOOKUP(CK287, DecMotifs!$A$1:$B$306, 2, 0),"")</f>
        <v/>
      </c>
      <c r="CM287" s="71"/>
      <c r="CN287" s="79" t="str">
        <f>IFERROR(VLOOKUP(CM287, DecMotifs!$A$1:$B$306, 2, 0),"")</f>
        <v/>
      </c>
      <c r="CO287" s="71"/>
      <c r="CP287" s="79" t="str">
        <f>IFERROR(VLOOKUP(CO287, MarginalDec!$A$2:$B$253, 2, 0),"")</f>
        <v/>
      </c>
      <c r="CQ287" s="71"/>
      <c r="CR287" s="79" t="str">
        <f>IFERROR(VLOOKUP(CQ287, MarginalDec!$A$2:$B$253, 2, 0),"")</f>
        <v/>
      </c>
      <c r="CS287" s="71"/>
      <c r="CT287" s="79" t="str">
        <f>IFERROR(VLOOKUP(CS287, MarginalDec!$A$2:$B$253, 2, 0),"")</f>
        <v/>
      </c>
      <c r="CU287" s="71"/>
      <c r="CV287" s="79" t="str">
        <f>IF(ISBLANK(CU287),"", IFERROR(VLOOKUP(CU287, Tooling!$A$2:$B$252, 2, 0),""))</f>
        <v/>
      </c>
      <c r="CW287" s="71"/>
      <c r="CX287" s="79" t="str">
        <f>IF(ISBLANK(CW287),"", IFERROR(VLOOKUP(CW287, Tooling!$A$2:$B$252, 2, 0),""))</f>
        <v/>
      </c>
      <c r="CY287" s="71"/>
      <c r="CZ287" s="79" t="str">
        <f>IF(ISBLANK(CY287),"", IFERROR(VLOOKUP(CY287, Repairs!$A$2:$B$252, 2, 0),""))</f>
        <v/>
      </c>
      <c r="DA287" s="77"/>
      <c r="DB287" s="71"/>
      <c r="DC287" s="79" t="str">
        <f>IFERROR(VLOOKUP(DB287, DatingReason!$A$2:$B$252, 2, 0),"")</f>
        <v/>
      </c>
      <c r="DD287" s="123" t="str">
        <f t="shared" si="63"/>
        <v/>
      </c>
      <c r="DF287" s="119" t="str">
        <f t="array" ref="DF287">IF(AND($B287&lt;&gt;"", $DE287&lt;&gt;"", $DE287&lt;&gt;"No"),MAX(IF($B287=PEOPLE!$B$4:$B$1000, PEOPLE!$Q$4:$Q$1000,""))+100,"")</f>
        <v/>
      </c>
      <c r="DG287" s="68"/>
      <c r="DH287" s="76">
        <f>COUNTIF(PEOPLE!B:B, MEMORIALS!B287)</f>
        <v>0</v>
      </c>
      <c r="DI287" s="82"/>
      <c r="DJ287" s="82"/>
      <c r="DK287" s="82"/>
      <c r="DL287" s="68"/>
      <c r="DM287" s="68"/>
      <c r="DN287" s="68"/>
      <c r="DO287" s="68"/>
      <c r="DP287" s="68"/>
    </row>
    <row r="288" spans="1:120" ht="15" customHeight="1" x14ac:dyDescent="0.25">
      <c r="A288" s="68"/>
      <c r="B288" s="69"/>
      <c r="C288" s="68"/>
      <c r="D288" s="68"/>
      <c r="E288" s="70" t="str">
        <f>IF(D288="","",VLOOKUP(D288,Denomination!$A$2:$B$50, 2, 0))</f>
        <v/>
      </c>
      <c r="F288" s="68"/>
      <c r="G288" s="71"/>
      <c r="H288" s="70" t="str">
        <f>IF(G288="","",VLOOKUP(G288,MCondition!$A$2:$B$50, 2, 0))</f>
        <v/>
      </c>
      <c r="I288" s="72"/>
      <c r="J288" s="71"/>
      <c r="K288" s="70" t="str">
        <f>IF(J288="","",VLOOKUP(J288,ICondition!$A$2:$B$50, 2, 0))</f>
        <v/>
      </c>
      <c r="L288" s="73"/>
      <c r="M288" s="73"/>
      <c r="N288" s="73"/>
      <c r="O288" s="73"/>
      <c r="P288" s="73"/>
      <c r="Q288" s="73"/>
      <c r="R288" s="78"/>
      <c r="S288" s="79" t="str">
        <f>IFERROR(VLOOKUP(R288,Material!$A$2:$B$59, 2, 0),"")</f>
        <v/>
      </c>
      <c r="T288" s="71"/>
      <c r="U288" s="79" t="str">
        <f>IFERROR(VLOOKUP(T288,Material!$A$2:$B$59, 2, 0),"")</f>
        <v/>
      </c>
      <c r="V288" s="71"/>
      <c r="W288" s="79" t="str">
        <f>IFERROR(VLOOKUP(V288,Material!$A$2:$B$59, 2, 0),"")</f>
        <v/>
      </c>
      <c r="X288" s="71"/>
      <c r="Y288" s="79" t="str">
        <f>IFERROR(VLOOKUP(X288,Material!$A$2:$B$59, 2, 0),"")</f>
        <v/>
      </c>
      <c r="Z288" s="71"/>
      <c r="AA288" s="79" t="str">
        <f>IFERROR(VLOOKUP(Z288,Material!$A$2:$B$59, 2, 0),"")</f>
        <v/>
      </c>
      <c r="AB288" s="74"/>
      <c r="AC288" s="75" t="e">
        <f t="shared" si="52"/>
        <v>#VALUE!</v>
      </c>
      <c r="AD288" s="75" t="e">
        <f t="shared" si="53"/>
        <v>#VALUE!</v>
      </c>
      <c r="AE288" s="75" t="e">
        <f t="shared" si="55"/>
        <v>#VALUE!</v>
      </c>
      <c r="AF288" s="75" t="e">
        <f t="shared" si="54"/>
        <v>#VALUE!</v>
      </c>
      <c r="AG288" s="75" t="e">
        <f t="shared" si="56"/>
        <v>#VALUE!</v>
      </c>
      <c r="AH288" s="75" t="e">
        <f t="shared" si="57"/>
        <v>#VALUE!</v>
      </c>
      <c r="AI288" s="75" t="e">
        <f t="shared" si="58"/>
        <v>#VALUE!</v>
      </c>
      <c r="AJ288" s="80" t="e">
        <f t="shared" si="59"/>
        <v>#VALUE!</v>
      </c>
      <c r="AK288" s="79" t="str">
        <f>(IFERROR(VLOOKUP(AB288,Categories!$A$2:$B$20,2,1),""))</f>
        <v/>
      </c>
      <c r="AL288" s="79" t="str">
        <f ca="1">IFERROR(VLOOKUP((HLOOKUP((VLOOKUP($AB288,Categories!$A$2:$F$20,3,1)), $AB$3:$AJ288, (ROW()-ROW($AB$3)+1), 0)), INDIRECT(VLOOKUP($AB288,Categories!$A$2:$F$20,6,1)),2,0),AK288)</f>
        <v/>
      </c>
      <c r="AM288" s="79" t="str">
        <f ca="1">IFERROR(VLOOKUP((HLOOKUP((VLOOKUP($AB288,Categories!$A$2:$F$20,4,1)),$AB$3:$AJ288,(ROW()-ROW($AB$3)+1),0)),INDIRECT(VLOOKUP($AB288,Categories!$A$2:$H$20,7,1)),2,0),"")</f>
        <v/>
      </c>
      <c r="AN288" s="79" t="str">
        <f ca="1">IFERROR(VLOOKUP((HLOOKUP((VLOOKUP($AB288,Categories!$A$2:$F$20,5,1)), $AB$3:$AJ288, (ROW()-ROW($AB$3)+1), 0)), INDIRECT(VLOOKUP($AB288,Categories!$A$2:$H$20,8,1)),2,0),"")</f>
        <v/>
      </c>
      <c r="AO288" s="79" t="str">
        <f t="shared" ca="1" si="60"/>
        <v/>
      </c>
      <c r="AP288" s="81"/>
      <c r="AQ288" s="70" t="str">
        <f>IFERROR(VLOOKUP(VALUE(MID(AP288,1,1)),AdditionalElements!$A$2:$B$50,2,0),"")</f>
        <v/>
      </c>
      <c r="AR288" s="70" t="str">
        <f>IFERROR(VLOOKUP(VALUE(MID(AP288,2,1)),AdditionalElements!$H$2:$I$50,2,0),"")</f>
        <v/>
      </c>
      <c r="AS288" s="70" t="str">
        <f>IFERROR(VLOOKUP(VALUE(MID(AP288,3,1)),AdditionalElements!$O$2:$P$50,2,0),"")</f>
        <v/>
      </c>
      <c r="AT288" s="70" t="str">
        <f>IFERROR(VLOOKUP(VALUE(MID(AP288,4,1)),AdditionalElements!$V$2:$W$50,2,0),"")</f>
        <v/>
      </c>
      <c r="AU288" s="71"/>
      <c r="AV288" s="79" t="str">
        <f>IFERROR(IF(VALUE(MID(AU288,1,1))=1, VLOOKUP(VALUE(MID(AU288,1,1)), TxtPanelShape!$A$2:$C$50, 3, 0), (IF(VALUE(MID(AU288,1,1))&gt;=7, VLOOKUP(VALUE(MID(AU288,1,1)), TxtPanelShape!$A$2:$C$50, 3, 0),VLOOKUP(VALUE(MID(AU288,1,2)),TxtPanelShape!$A$2:$C$50,3,0)))), "")</f>
        <v/>
      </c>
      <c r="AW288" s="79" t="str">
        <f>IFERROR(IF(VALUE(MID(AU288,1,1))=1, ", "&amp;VLOOKUP(VALUE(MID(AU288,2,1)), TxtPanelShape!$H$2:$I$50, 2, 0), IF(VALUE(MID(AU288,1,1))&gt;=7, ", "&amp;VLOOKUP(VALUE(MID(AU288,2,1)), TxtPanelShape!$H$2:$I$50, 2, 0),"")), "")</f>
        <v/>
      </c>
      <c r="AX288" s="79" t="str">
        <f>IFERROR(IF(VALUE(MID(AU288,1,1))=1, ", "&amp;VLOOKUP(VALUE(MID(AU288,3,1)), TxtPanelShape!$O$2:$P$50, 2, 0), IF(VALUE(MID(AU288,1,1))&gt;=7, ", "&amp;VLOOKUP(VALUE(MID(AU288,3,1)), TxtPanelShape!$O$2:$P$50, 2, 0),"")),"")</f>
        <v/>
      </c>
      <c r="AY288" s="79" t="str">
        <f>IFERROR("; "&amp;VLOOKUP(VALUE(MID(AU288,4,1)), TxtPanelShape!$V$2:$W$50,2,0),"")</f>
        <v/>
      </c>
      <c r="AZ288" s="79" t="str">
        <f t="shared" si="61"/>
        <v/>
      </c>
      <c r="BA288" s="71"/>
      <c r="BB288" s="79" t="str">
        <f>IFERROR(IF(VALUE(MID(BA288,1,1))=1, VLOOKUP(VALUE(MID(BA288,1,1)), TxtPanelShape!$A$2:$C$50, 3, 0), (IF(VALUE(MID(BA288,1,1))&gt;=7, VLOOKUP(VALUE(MID(BA288,1,1)), TxtPanelShape!$A$2:$C$50, 3, 0),VLOOKUP(VALUE(MID(BA288,1,2)),TxtPanelShape!$A$2:$C$50,3,0)))), "")</f>
        <v/>
      </c>
      <c r="BC288" s="79" t="str">
        <f>IFERROR(IF(VALUE(MID(BA288,1,1))=1, ", "&amp;VLOOKUP(VALUE(MID(BA288,2,1)), TxtPanelShape!$H$2:$I$50, 2, 0), IF(VALUE(MID(BA288,1,1))&gt;=7, ", "&amp;VLOOKUP(VALUE(MID(BA288,2,1)), TxtPanelShape!$H$2:$I$50, 2, 0),"")), "")</f>
        <v/>
      </c>
      <c r="BD288" s="79" t="str">
        <f>IFERROR(IF(VALUE(MID(BA288,1,1))=1, ", "&amp;VLOOKUP(VALUE(MID(BA288,3,1)), TxtPanelShape!$O$2:$P$50, 2, 0), IF(VALUE(MID(BA288,1,1))&gt;=7, ", "&amp;VLOOKUP(VALUE(MID(BA288,3,1)), TxtPanelShape!$O$2:$P$50, 2, 0),"")),"")</f>
        <v/>
      </c>
      <c r="BE288" s="79" t="str">
        <f>IFERROR("; "&amp;VLOOKUP(VALUE(MID(BA288,4,1)), TxtPanelShape!$V$2:$W$50,2,0),"")</f>
        <v/>
      </c>
      <c r="BF288" s="79" t="str">
        <f t="shared" si="62"/>
        <v/>
      </c>
      <c r="BG288" s="71"/>
      <c r="BH288" s="79" t="str">
        <f>IFERROR(VLOOKUP(BG288, TxtPanelDefinition!$A$2:$B$50, 2, 0),"")</f>
        <v/>
      </c>
      <c r="BI288" s="71"/>
      <c r="BJ288" s="79" t="str">
        <f>IFERROR(VLOOKUP(BI288, TxtPanelDefinition!$A$2:$B$50, 2, 0),"")</f>
        <v/>
      </c>
      <c r="BK288" s="71"/>
      <c r="BL288" s="79" t="str">
        <f>IFERROR(VLOOKUP(BK288, InscrTechniques!$A$2:$B$50, 2, 0),"")</f>
        <v/>
      </c>
      <c r="BM288" s="71"/>
      <c r="BN288" s="79" t="str">
        <f>IFERROR(VLOOKUP(BM288, InscrTechniques!$A$2:$B$50, 2, 0),"")</f>
        <v/>
      </c>
      <c r="BO288" s="71"/>
      <c r="BP288" s="79" t="str">
        <f>IFERROR(VLOOKUP(BO288, InscrTechniques!$A$2:$B$50, 2, 0),"")</f>
        <v/>
      </c>
      <c r="BQ288" s="71"/>
      <c r="BR288" s="79" t="str">
        <f>IFERROR(VLOOKUP(BQ288, InscrTechniques!$A$2:$B$50, 2, 0),"")</f>
        <v/>
      </c>
      <c r="BS288" s="71"/>
      <c r="BT288" s="79" t="str">
        <f>IFERROR(VLOOKUP(BS288, InscrTechniques!$A$2:$B$50, 2, 0),"")</f>
        <v/>
      </c>
      <c r="BU288" s="71"/>
      <c r="BV288" s="79" t="str">
        <f>IFERROR(VLOOKUP(BU288, InscrTechniques!$A$2:$B$50, 2, 0),"")</f>
        <v/>
      </c>
      <c r="BW288" s="125"/>
      <c r="BX288" s="79" t="str">
        <f>IFERROR(VLOOKUP(BW288, InscrTechniques!$A$2:$B$50, 2, 0),"")</f>
        <v/>
      </c>
      <c r="BY288" s="125"/>
      <c r="BZ288" s="79" t="str">
        <f>IFERROR(VLOOKUP(BY288, InscrTechniques!$A$2:$B$50, 2, 0),"")</f>
        <v/>
      </c>
      <c r="CA288" s="74"/>
      <c r="CB288" s="114" t="str">
        <f>IFERROR(VLOOKUP(CA288, LetterStyle!$A$2:$B$50, 2, 0),"")</f>
        <v/>
      </c>
      <c r="CC288" s="74"/>
      <c r="CD288" s="114" t="str">
        <f>IFERROR(VLOOKUP(CC288, LetterStyle!$A$2:$B$50, 2, 0),"")</f>
        <v/>
      </c>
      <c r="CE288" s="74"/>
      <c r="CF288" s="114" t="str">
        <f>IFERROR(VLOOKUP(CE288, LetterStyle!$A$2:$B$50, 2, 0),"")</f>
        <v/>
      </c>
      <c r="CG288" s="74"/>
      <c r="CH288" s="79" t="str">
        <f>IFERROR(VLOOKUP(CG288, LetterStyle!$A$2:$B$50, 2, 0),"")</f>
        <v/>
      </c>
      <c r="CI288" s="71"/>
      <c r="CJ288" s="79" t="str">
        <f>IFERROR(VLOOKUP(CI288, DecMotifs!$A$1:$B$306, 2, 0),"")</f>
        <v/>
      </c>
      <c r="CK288" s="71"/>
      <c r="CL288" s="79" t="str">
        <f>IFERROR(VLOOKUP(CK288, DecMotifs!$A$1:$B$306, 2, 0),"")</f>
        <v/>
      </c>
      <c r="CM288" s="71"/>
      <c r="CN288" s="79" t="str">
        <f>IFERROR(VLOOKUP(CM288, DecMotifs!$A$1:$B$306, 2, 0),"")</f>
        <v/>
      </c>
      <c r="CO288" s="71"/>
      <c r="CP288" s="79" t="str">
        <f>IFERROR(VLOOKUP(CO288, MarginalDec!$A$2:$B$253, 2, 0),"")</f>
        <v/>
      </c>
      <c r="CQ288" s="71"/>
      <c r="CR288" s="79" t="str">
        <f>IFERROR(VLOOKUP(CQ288, MarginalDec!$A$2:$B$253, 2, 0),"")</f>
        <v/>
      </c>
      <c r="CS288" s="71"/>
      <c r="CT288" s="79" t="str">
        <f>IFERROR(VLOOKUP(CS288, MarginalDec!$A$2:$B$253, 2, 0),"")</f>
        <v/>
      </c>
      <c r="CU288" s="71"/>
      <c r="CV288" s="79" t="str">
        <f>IF(ISBLANK(CU288),"", IFERROR(VLOOKUP(CU288, Tooling!$A$2:$B$252, 2, 0),""))</f>
        <v/>
      </c>
      <c r="CW288" s="71"/>
      <c r="CX288" s="79" t="str">
        <f>IF(ISBLANK(CW288),"", IFERROR(VLOOKUP(CW288, Tooling!$A$2:$B$252, 2, 0),""))</f>
        <v/>
      </c>
      <c r="CY288" s="71"/>
      <c r="CZ288" s="79" t="str">
        <f>IF(ISBLANK(CY288),"", IFERROR(VLOOKUP(CY288, Repairs!$A$2:$B$252, 2, 0),""))</f>
        <v/>
      </c>
      <c r="DA288" s="77"/>
      <c r="DB288" s="71"/>
      <c r="DC288" s="79" t="str">
        <f>IFERROR(VLOOKUP(DB288, DatingReason!$A$2:$B$252, 2, 0),"")</f>
        <v/>
      </c>
      <c r="DD288" s="123" t="str">
        <f t="shared" si="63"/>
        <v/>
      </c>
      <c r="DF288" s="119" t="str">
        <f t="array" ref="DF288">IF(AND($B288&lt;&gt;"", $DE288&lt;&gt;"", $DE288&lt;&gt;"No"),MAX(IF($B288=PEOPLE!$B$4:$B$1000, PEOPLE!$Q$4:$Q$1000,""))+100,"")</f>
        <v/>
      </c>
      <c r="DG288" s="68"/>
      <c r="DH288" s="76">
        <f>COUNTIF(PEOPLE!B:B, MEMORIALS!B288)</f>
        <v>0</v>
      </c>
      <c r="DI288" s="82"/>
      <c r="DJ288" s="82"/>
      <c r="DK288" s="82"/>
      <c r="DL288" s="68"/>
      <c r="DM288" s="68"/>
      <c r="DN288" s="68"/>
      <c r="DO288" s="68"/>
      <c r="DP288" s="68"/>
    </row>
    <row r="289" spans="1:120" ht="15" customHeight="1" x14ac:dyDescent="0.25">
      <c r="A289" s="68"/>
      <c r="B289" s="69"/>
      <c r="C289" s="68"/>
      <c r="D289" s="68"/>
      <c r="E289" s="70" t="str">
        <f>IF(D289="","",VLOOKUP(D289,Denomination!$A$2:$B$50, 2, 0))</f>
        <v/>
      </c>
      <c r="F289" s="68"/>
      <c r="G289" s="71"/>
      <c r="H289" s="70" t="str">
        <f>IF(G289="","",VLOOKUP(G289,MCondition!$A$2:$B$50, 2, 0))</f>
        <v/>
      </c>
      <c r="I289" s="72"/>
      <c r="J289" s="71"/>
      <c r="K289" s="70" t="str">
        <f>IF(J289="","",VLOOKUP(J289,ICondition!$A$2:$B$50, 2, 0))</f>
        <v/>
      </c>
      <c r="L289" s="73"/>
      <c r="M289" s="73"/>
      <c r="N289" s="73"/>
      <c r="O289" s="73"/>
      <c r="P289" s="73"/>
      <c r="Q289" s="73"/>
      <c r="R289" s="78"/>
      <c r="S289" s="79" t="str">
        <f>IFERROR(VLOOKUP(R289,Material!$A$2:$B$59, 2, 0),"")</f>
        <v/>
      </c>
      <c r="T289" s="71"/>
      <c r="U289" s="79" t="str">
        <f>IFERROR(VLOOKUP(T289,Material!$A$2:$B$59, 2, 0),"")</f>
        <v/>
      </c>
      <c r="V289" s="71"/>
      <c r="W289" s="79" t="str">
        <f>IFERROR(VLOOKUP(V289,Material!$A$2:$B$59, 2, 0),"")</f>
        <v/>
      </c>
      <c r="X289" s="71"/>
      <c r="Y289" s="79" t="str">
        <f>IFERROR(VLOOKUP(X289,Material!$A$2:$B$59, 2, 0),"")</f>
        <v/>
      </c>
      <c r="Z289" s="71"/>
      <c r="AA289" s="79" t="str">
        <f>IFERROR(VLOOKUP(Z289,Material!$A$2:$B$59, 2, 0),"")</f>
        <v/>
      </c>
      <c r="AB289" s="74"/>
      <c r="AC289" s="75" t="e">
        <f t="shared" si="52"/>
        <v>#VALUE!</v>
      </c>
      <c r="AD289" s="75" t="e">
        <f t="shared" si="53"/>
        <v>#VALUE!</v>
      </c>
      <c r="AE289" s="75" t="e">
        <f t="shared" si="55"/>
        <v>#VALUE!</v>
      </c>
      <c r="AF289" s="75" t="e">
        <f t="shared" si="54"/>
        <v>#VALUE!</v>
      </c>
      <c r="AG289" s="75" t="e">
        <f t="shared" si="56"/>
        <v>#VALUE!</v>
      </c>
      <c r="AH289" s="75" t="e">
        <f t="shared" si="57"/>
        <v>#VALUE!</v>
      </c>
      <c r="AI289" s="75" t="e">
        <f t="shared" si="58"/>
        <v>#VALUE!</v>
      </c>
      <c r="AJ289" s="80" t="e">
        <f t="shared" si="59"/>
        <v>#VALUE!</v>
      </c>
      <c r="AK289" s="79" t="str">
        <f>(IFERROR(VLOOKUP(AB289,Categories!$A$2:$B$20,2,1),""))</f>
        <v/>
      </c>
      <c r="AL289" s="79" t="str">
        <f ca="1">IFERROR(VLOOKUP((HLOOKUP((VLOOKUP($AB289,Categories!$A$2:$F$20,3,1)), $AB$3:$AJ289, (ROW()-ROW($AB$3)+1), 0)), INDIRECT(VLOOKUP($AB289,Categories!$A$2:$F$20,6,1)),2,0),AK289)</f>
        <v/>
      </c>
      <c r="AM289" s="79" t="str">
        <f ca="1">IFERROR(VLOOKUP((HLOOKUP((VLOOKUP($AB289,Categories!$A$2:$F$20,4,1)),$AB$3:$AJ289,(ROW()-ROW($AB$3)+1),0)),INDIRECT(VLOOKUP($AB289,Categories!$A$2:$H$20,7,1)),2,0),"")</f>
        <v/>
      </c>
      <c r="AN289" s="79" t="str">
        <f ca="1">IFERROR(VLOOKUP((HLOOKUP((VLOOKUP($AB289,Categories!$A$2:$F$20,5,1)), $AB$3:$AJ289, (ROW()-ROW($AB$3)+1), 0)), INDIRECT(VLOOKUP($AB289,Categories!$A$2:$H$20,8,1)),2,0),"")</f>
        <v/>
      </c>
      <c r="AO289" s="79" t="str">
        <f t="shared" ca="1" si="60"/>
        <v/>
      </c>
      <c r="AP289" s="81"/>
      <c r="AQ289" s="70" t="str">
        <f>IFERROR(VLOOKUP(VALUE(MID(AP289,1,1)),AdditionalElements!$A$2:$B$50,2,0),"")</f>
        <v/>
      </c>
      <c r="AR289" s="70" t="str">
        <f>IFERROR(VLOOKUP(VALUE(MID(AP289,2,1)),AdditionalElements!$H$2:$I$50,2,0),"")</f>
        <v/>
      </c>
      <c r="AS289" s="70" t="str">
        <f>IFERROR(VLOOKUP(VALUE(MID(AP289,3,1)),AdditionalElements!$O$2:$P$50,2,0),"")</f>
        <v/>
      </c>
      <c r="AT289" s="70" t="str">
        <f>IFERROR(VLOOKUP(VALUE(MID(AP289,4,1)),AdditionalElements!$V$2:$W$50,2,0),"")</f>
        <v/>
      </c>
      <c r="AU289" s="71"/>
      <c r="AV289" s="79" t="str">
        <f>IFERROR(IF(VALUE(MID(AU289,1,1))=1, VLOOKUP(VALUE(MID(AU289,1,1)), TxtPanelShape!$A$2:$C$50, 3, 0), (IF(VALUE(MID(AU289,1,1))&gt;=7, VLOOKUP(VALUE(MID(AU289,1,1)), TxtPanelShape!$A$2:$C$50, 3, 0),VLOOKUP(VALUE(MID(AU289,1,2)),TxtPanelShape!$A$2:$C$50,3,0)))), "")</f>
        <v/>
      </c>
      <c r="AW289" s="79" t="str">
        <f>IFERROR(IF(VALUE(MID(AU289,1,1))=1, ", "&amp;VLOOKUP(VALUE(MID(AU289,2,1)), TxtPanelShape!$H$2:$I$50, 2, 0), IF(VALUE(MID(AU289,1,1))&gt;=7, ", "&amp;VLOOKUP(VALUE(MID(AU289,2,1)), TxtPanelShape!$H$2:$I$50, 2, 0),"")), "")</f>
        <v/>
      </c>
      <c r="AX289" s="79" t="str">
        <f>IFERROR(IF(VALUE(MID(AU289,1,1))=1, ", "&amp;VLOOKUP(VALUE(MID(AU289,3,1)), TxtPanelShape!$O$2:$P$50, 2, 0), IF(VALUE(MID(AU289,1,1))&gt;=7, ", "&amp;VLOOKUP(VALUE(MID(AU289,3,1)), TxtPanelShape!$O$2:$P$50, 2, 0),"")),"")</f>
        <v/>
      </c>
      <c r="AY289" s="79" t="str">
        <f>IFERROR("; "&amp;VLOOKUP(VALUE(MID(AU289,4,1)), TxtPanelShape!$V$2:$W$50,2,0),"")</f>
        <v/>
      </c>
      <c r="AZ289" s="79" t="str">
        <f t="shared" si="61"/>
        <v/>
      </c>
      <c r="BA289" s="71"/>
      <c r="BB289" s="79" t="str">
        <f>IFERROR(IF(VALUE(MID(BA289,1,1))=1, VLOOKUP(VALUE(MID(BA289,1,1)), TxtPanelShape!$A$2:$C$50, 3, 0), (IF(VALUE(MID(BA289,1,1))&gt;=7, VLOOKUP(VALUE(MID(BA289,1,1)), TxtPanelShape!$A$2:$C$50, 3, 0),VLOOKUP(VALUE(MID(BA289,1,2)),TxtPanelShape!$A$2:$C$50,3,0)))), "")</f>
        <v/>
      </c>
      <c r="BC289" s="79" t="str">
        <f>IFERROR(IF(VALUE(MID(BA289,1,1))=1, ", "&amp;VLOOKUP(VALUE(MID(BA289,2,1)), TxtPanelShape!$H$2:$I$50, 2, 0), IF(VALUE(MID(BA289,1,1))&gt;=7, ", "&amp;VLOOKUP(VALUE(MID(BA289,2,1)), TxtPanelShape!$H$2:$I$50, 2, 0),"")), "")</f>
        <v/>
      </c>
      <c r="BD289" s="79" t="str">
        <f>IFERROR(IF(VALUE(MID(BA289,1,1))=1, ", "&amp;VLOOKUP(VALUE(MID(BA289,3,1)), TxtPanelShape!$O$2:$P$50, 2, 0), IF(VALUE(MID(BA289,1,1))&gt;=7, ", "&amp;VLOOKUP(VALUE(MID(BA289,3,1)), TxtPanelShape!$O$2:$P$50, 2, 0),"")),"")</f>
        <v/>
      </c>
      <c r="BE289" s="79" t="str">
        <f>IFERROR("; "&amp;VLOOKUP(VALUE(MID(BA289,4,1)), TxtPanelShape!$V$2:$W$50,2,0),"")</f>
        <v/>
      </c>
      <c r="BF289" s="79" t="str">
        <f t="shared" si="62"/>
        <v/>
      </c>
      <c r="BG289" s="71"/>
      <c r="BH289" s="79" t="str">
        <f>IFERROR(VLOOKUP(BG289, TxtPanelDefinition!$A$2:$B$50, 2, 0),"")</f>
        <v/>
      </c>
      <c r="BI289" s="71"/>
      <c r="BJ289" s="79" t="str">
        <f>IFERROR(VLOOKUP(BI289, TxtPanelDefinition!$A$2:$B$50, 2, 0),"")</f>
        <v/>
      </c>
      <c r="BK289" s="71"/>
      <c r="BL289" s="79" t="str">
        <f>IFERROR(VLOOKUP(BK289, InscrTechniques!$A$2:$B$50, 2, 0),"")</f>
        <v/>
      </c>
      <c r="BM289" s="71"/>
      <c r="BN289" s="79" t="str">
        <f>IFERROR(VLOOKUP(BM289, InscrTechniques!$A$2:$B$50, 2, 0),"")</f>
        <v/>
      </c>
      <c r="BO289" s="71"/>
      <c r="BP289" s="79" t="str">
        <f>IFERROR(VLOOKUP(BO289, InscrTechniques!$A$2:$B$50, 2, 0),"")</f>
        <v/>
      </c>
      <c r="BQ289" s="71"/>
      <c r="BR289" s="79" t="str">
        <f>IFERROR(VLOOKUP(BQ289, InscrTechniques!$A$2:$B$50, 2, 0),"")</f>
        <v/>
      </c>
      <c r="BS289" s="71"/>
      <c r="BT289" s="79" t="str">
        <f>IFERROR(VLOOKUP(BS289, InscrTechniques!$A$2:$B$50, 2, 0),"")</f>
        <v/>
      </c>
      <c r="BU289" s="71"/>
      <c r="BV289" s="79" t="str">
        <f>IFERROR(VLOOKUP(BU289, InscrTechniques!$A$2:$B$50, 2, 0),"")</f>
        <v/>
      </c>
      <c r="BW289" s="125"/>
      <c r="BX289" s="79" t="str">
        <f>IFERROR(VLOOKUP(BW289, InscrTechniques!$A$2:$B$50, 2, 0),"")</f>
        <v/>
      </c>
      <c r="BY289" s="125"/>
      <c r="BZ289" s="79" t="str">
        <f>IFERROR(VLOOKUP(BY289, InscrTechniques!$A$2:$B$50, 2, 0),"")</f>
        <v/>
      </c>
      <c r="CA289" s="74"/>
      <c r="CB289" s="114" t="str">
        <f>IFERROR(VLOOKUP(CA289, LetterStyle!$A$2:$B$50, 2, 0),"")</f>
        <v/>
      </c>
      <c r="CC289" s="74"/>
      <c r="CD289" s="114" t="str">
        <f>IFERROR(VLOOKUP(CC289, LetterStyle!$A$2:$B$50, 2, 0),"")</f>
        <v/>
      </c>
      <c r="CE289" s="74"/>
      <c r="CF289" s="114" t="str">
        <f>IFERROR(VLOOKUP(CE289, LetterStyle!$A$2:$B$50, 2, 0),"")</f>
        <v/>
      </c>
      <c r="CG289" s="74"/>
      <c r="CH289" s="79" t="str">
        <f>IFERROR(VLOOKUP(CG289, LetterStyle!$A$2:$B$50, 2, 0),"")</f>
        <v/>
      </c>
      <c r="CI289" s="71"/>
      <c r="CJ289" s="79" t="str">
        <f>IFERROR(VLOOKUP(CI289, DecMotifs!$A$1:$B$306, 2, 0),"")</f>
        <v/>
      </c>
      <c r="CK289" s="71"/>
      <c r="CL289" s="79" t="str">
        <f>IFERROR(VLOOKUP(CK289, DecMotifs!$A$1:$B$306, 2, 0),"")</f>
        <v/>
      </c>
      <c r="CM289" s="71"/>
      <c r="CN289" s="79" t="str">
        <f>IFERROR(VLOOKUP(CM289, DecMotifs!$A$1:$B$306, 2, 0),"")</f>
        <v/>
      </c>
      <c r="CO289" s="71"/>
      <c r="CP289" s="79" t="str">
        <f>IFERROR(VLOOKUP(CO289, MarginalDec!$A$2:$B$253, 2, 0),"")</f>
        <v/>
      </c>
      <c r="CQ289" s="71"/>
      <c r="CR289" s="79" t="str">
        <f>IFERROR(VLOOKUP(CQ289, MarginalDec!$A$2:$B$253, 2, 0),"")</f>
        <v/>
      </c>
      <c r="CS289" s="71"/>
      <c r="CT289" s="79" t="str">
        <f>IFERROR(VLOOKUP(CS289, MarginalDec!$A$2:$B$253, 2, 0),"")</f>
        <v/>
      </c>
      <c r="CU289" s="71"/>
      <c r="CV289" s="79" t="str">
        <f>IF(ISBLANK(CU289),"", IFERROR(VLOOKUP(CU289, Tooling!$A$2:$B$252, 2, 0),""))</f>
        <v/>
      </c>
      <c r="CW289" s="71"/>
      <c r="CX289" s="79" t="str">
        <f>IF(ISBLANK(CW289),"", IFERROR(VLOOKUP(CW289, Tooling!$A$2:$B$252, 2, 0),""))</f>
        <v/>
      </c>
      <c r="CY289" s="71"/>
      <c r="CZ289" s="79" t="str">
        <f>IF(ISBLANK(CY289),"", IFERROR(VLOOKUP(CY289, Repairs!$A$2:$B$252, 2, 0),""))</f>
        <v/>
      </c>
      <c r="DA289" s="77"/>
      <c r="DB289" s="71"/>
      <c r="DC289" s="79" t="str">
        <f>IFERROR(VLOOKUP(DB289, DatingReason!$A$2:$B$252, 2, 0),"")</f>
        <v/>
      </c>
      <c r="DD289" s="123" t="str">
        <f t="shared" si="63"/>
        <v/>
      </c>
      <c r="DF289" s="119" t="str">
        <f t="array" ref="DF289">IF(AND($B289&lt;&gt;"", $DE289&lt;&gt;"", $DE289&lt;&gt;"No"),MAX(IF($B289=PEOPLE!$B$4:$B$1000, PEOPLE!$Q$4:$Q$1000,""))+100,"")</f>
        <v/>
      </c>
      <c r="DG289" s="68"/>
      <c r="DH289" s="76">
        <f>COUNTIF(PEOPLE!B:B, MEMORIALS!B289)</f>
        <v>0</v>
      </c>
      <c r="DI289" s="82"/>
      <c r="DJ289" s="82"/>
      <c r="DK289" s="82"/>
      <c r="DL289" s="68"/>
      <c r="DM289" s="68"/>
      <c r="DN289" s="68"/>
      <c r="DO289" s="68"/>
      <c r="DP289" s="68"/>
    </row>
    <row r="290" spans="1:120" ht="15" customHeight="1" x14ac:dyDescent="0.25">
      <c r="A290" s="68"/>
      <c r="B290" s="69"/>
      <c r="C290" s="68"/>
      <c r="D290" s="68"/>
      <c r="E290" s="70" t="str">
        <f>IF(D290="","",VLOOKUP(D290,Denomination!$A$2:$B$50, 2, 0))</f>
        <v/>
      </c>
      <c r="F290" s="68"/>
      <c r="G290" s="71"/>
      <c r="H290" s="70" t="str">
        <f>IF(G290="","",VLOOKUP(G290,MCondition!$A$2:$B$50, 2, 0))</f>
        <v/>
      </c>
      <c r="I290" s="72"/>
      <c r="J290" s="71"/>
      <c r="K290" s="70" t="str">
        <f>IF(J290="","",VLOOKUP(J290,ICondition!$A$2:$B$50, 2, 0))</f>
        <v/>
      </c>
      <c r="L290" s="73"/>
      <c r="M290" s="73"/>
      <c r="N290" s="73"/>
      <c r="O290" s="73"/>
      <c r="P290" s="73"/>
      <c r="Q290" s="73"/>
      <c r="R290" s="78"/>
      <c r="S290" s="79" t="str">
        <f>IFERROR(VLOOKUP(R290,Material!$A$2:$B$59, 2, 0),"")</f>
        <v/>
      </c>
      <c r="T290" s="71"/>
      <c r="U290" s="79" t="str">
        <f>IFERROR(VLOOKUP(T290,Material!$A$2:$B$59, 2, 0),"")</f>
        <v/>
      </c>
      <c r="V290" s="71"/>
      <c r="W290" s="79" t="str">
        <f>IFERROR(VLOOKUP(V290,Material!$A$2:$B$59, 2, 0),"")</f>
        <v/>
      </c>
      <c r="X290" s="71"/>
      <c r="Y290" s="79" t="str">
        <f>IFERROR(VLOOKUP(X290,Material!$A$2:$B$59, 2, 0),"")</f>
        <v/>
      </c>
      <c r="Z290" s="71"/>
      <c r="AA290" s="79" t="str">
        <f>IFERROR(VLOOKUP(Z290,Material!$A$2:$B$59, 2, 0),"")</f>
        <v/>
      </c>
      <c r="AB290" s="74"/>
      <c r="AC290" s="75" t="e">
        <f t="shared" si="52"/>
        <v>#VALUE!</v>
      </c>
      <c r="AD290" s="75" t="e">
        <f t="shared" si="53"/>
        <v>#VALUE!</v>
      </c>
      <c r="AE290" s="75" t="e">
        <f t="shared" si="55"/>
        <v>#VALUE!</v>
      </c>
      <c r="AF290" s="75" t="e">
        <f t="shared" si="54"/>
        <v>#VALUE!</v>
      </c>
      <c r="AG290" s="75" t="e">
        <f t="shared" si="56"/>
        <v>#VALUE!</v>
      </c>
      <c r="AH290" s="75" t="e">
        <f t="shared" si="57"/>
        <v>#VALUE!</v>
      </c>
      <c r="AI290" s="75" t="e">
        <f t="shared" si="58"/>
        <v>#VALUE!</v>
      </c>
      <c r="AJ290" s="80" t="e">
        <f t="shared" si="59"/>
        <v>#VALUE!</v>
      </c>
      <c r="AK290" s="79" t="str">
        <f>(IFERROR(VLOOKUP(AB290,Categories!$A$2:$B$20,2,1),""))</f>
        <v/>
      </c>
      <c r="AL290" s="79" t="str">
        <f ca="1">IFERROR(VLOOKUP((HLOOKUP((VLOOKUP($AB290,Categories!$A$2:$F$20,3,1)), $AB$3:$AJ290, (ROW()-ROW($AB$3)+1), 0)), INDIRECT(VLOOKUP($AB290,Categories!$A$2:$F$20,6,1)),2,0),AK290)</f>
        <v/>
      </c>
      <c r="AM290" s="79" t="str">
        <f ca="1">IFERROR(VLOOKUP((HLOOKUP((VLOOKUP($AB290,Categories!$A$2:$F$20,4,1)),$AB$3:$AJ290,(ROW()-ROW($AB$3)+1),0)),INDIRECT(VLOOKUP($AB290,Categories!$A$2:$H$20,7,1)),2,0),"")</f>
        <v/>
      </c>
      <c r="AN290" s="79" t="str">
        <f ca="1">IFERROR(VLOOKUP((HLOOKUP((VLOOKUP($AB290,Categories!$A$2:$F$20,5,1)), $AB$3:$AJ290, (ROW()-ROW($AB$3)+1), 0)), INDIRECT(VLOOKUP($AB290,Categories!$A$2:$H$20,8,1)),2,0),"")</f>
        <v/>
      </c>
      <c r="AO290" s="79" t="str">
        <f t="shared" ca="1" si="60"/>
        <v/>
      </c>
      <c r="AP290" s="81"/>
      <c r="AQ290" s="70" t="str">
        <f>IFERROR(VLOOKUP(VALUE(MID(AP290,1,1)),AdditionalElements!$A$2:$B$50,2,0),"")</f>
        <v/>
      </c>
      <c r="AR290" s="70" t="str">
        <f>IFERROR(VLOOKUP(VALUE(MID(AP290,2,1)),AdditionalElements!$H$2:$I$50,2,0),"")</f>
        <v/>
      </c>
      <c r="AS290" s="70" t="str">
        <f>IFERROR(VLOOKUP(VALUE(MID(AP290,3,1)),AdditionalElements!$O$2:$P$50,2,0),"")</f>
        <v/>
      </c>
      <c r="AT290" s="70" t="str">
        <f>IFERROR(VLOOKUP(VALUE(MID(AP290,4,1)),AdditionalElements!$V$2:$W$50,2,0),"")</f>
        <v/>
      </c>
      <c r="AU290" s="71"/>
      <c r="AV290" s="79" t="str">
        <f>IFERROR(IF(VALUE(MID(AU290,1,1))=1, VLOOKUP(VALUE(MID(AU290,1,1)), TxtPanelShape!$A$2:$C$50, 3, 0), (IF(VALUE(MID(AU290,1,1))&gt;=7, VLOOKUP(VALUE(MID(AU290,1,1)), TxtPanelShape!$A$2:$C$50, 3, 0),VLOOKUP(VALUE(MID(AU290,1,2)),TxtPanelShape!$A$2:$C$50,3,0)))), "")</f>
        <v/>
      </c>
      <c r="AW290" s="79" t="str">
        <f>IFERROR(IF(VALUE(MID(AU290,1,1))=1, ", "&amp;VLOOKUP(VALUE(MID(AU290,2,1)), TxtPanelShape!$H$2:$I$50, 2, 0), IF(VALUE(MID(AU290,1,1))&gt;=7, ", "&amp;VLOOKUP(VALUE(MID(AU290,2,1)), TxtPanelShape!$H$2:$I$50, 2, 0),"")), "")</f>
        <v/>
      </c>
      <c r="AX290" s="79" t="str">
        <f>IFERROR(IF(VALUE(MID(AU290,1,1))=1, ", "&amp;VLOOKUP(VALUE(MID(AU290,3,1)), TxtPanelShape!$O$2:$P$50, 2, 0), IF(VALUE(MID(AU290,1,1))&gt;=7, ", "&amp;VLOOKUP(VALUE(MID(AU290,3,1)), TxtPanelShape!$O$2:$P$50, 2, 0),"")),"")</f>
        <v/>
      </c>
      <c r="AY290" s="79" t="str">
        <f>IFERROR("; "&amp;VLOOKUP(VALUE(MID(AU290,4,1)), TxtPanelShape!$V$2:$W$50,2,0),"")</f>
        <v/>
      </c>
      <c r="AZ290" s="79" t="str">
        <f t="shared" si="61"/>
        <v/>
      </c>
      <c r="BA290" s="71"/>
      <c r="BB290" s="79" t="str">
        <f>IFERROR(IF(VALUE(MID(BA290,1,1))=1, VLOOKUP(VALUE(MID(BA290,1,1)), TxtPanelShape!$A$2:$C$50, 3, 0), (IF(VALUE(MID(BA290,1,1))&gt;=7, VLOOKUP(VALUE(MID(BA290,1,1)), TxtPanelShape!$A$2:$C$50, 3, 0),VLOOKUP(VALUE(MID(BA290,1,2)),TxtPanelShape!$A$2:$C$50,3,0)))), "")</f>
        <v/>
      </c>
      <c r="BC290" s="79" t="str">
        <f>IFERROR(IF(VALUE(MID(BA290,1,1))=1, ", "&amp;VLOOKUP(VALUE(MID(BA290,2,1)), TxtPanelShape!$H$2:$I$50, 2, 0), IF(VALUE(MID(BA290,1,1))&gt;=7, ", "&amp;VLOOKUP(VALUE(MID(BA290,2,1)), TxtPanelShape!$H$2:$I$50, 2, 0),"")), "")</f>
        <v/>
      </c>
      <c r="BD290" s="79" t="str">
        <f>IFERROR(IF(VALUE(MID(BA290,1,1))=1, ", "&amp;VLOOKUP(VALUE(MID(BA290,3,1)), TxtPanelShape!$O$2:$P$50, 2, 0), IF(VALUE(MID(BA290,1,1))&gt;=7, ", "&amp;VLOOKUP(VALUE(MID(BA290,3,1)), TxtPanelShape!$O$2:$P$50, 2, 0),"")),"")</f>
        <v/>
      </c>
      <c r="BE290" s="79" t="str">
        <f>IFERROR("; "&amp;VLOOKUP(VALUE(MID(BA290,4,1)), TxtPanelShape!$V$2:$W$50,2,0),"")</f>
        <v/>
      </c>
      <c r="BF290" s="79" t="str">
        <f t="shared" si="62"/>
        <v/>
      </c>
      <c r="BG290" s="71"/>
      <c r="BH290" s="79" t="str">
        <f>IFERROR(VLOOKUP(BG290, TxtPanelDefinition!$A$2:$B$50, 2, 0),"")</f>
        <v/>
      </c>
      <c r="BI290" s="71"/>
      <c r="BJ290" s="79" t="str">
        <f>IFERROR(VLOOKUP(BI290, TxtPanelDefinition!$A$2:$B$50, 2, 0),"")</f>
        <v/>
      </c>
      <c r="BK290" s="71"/>
      <c r="BL290" s="79" t="str">
        <f>IFERROR(VLOOKUP(BK290, InscrTechniques!$A$2:$B$50, 2, 0),"")</f>
        <v/>
      </c>
      <c r="BM290" s="71"/>
      <c r="BN290" s="79" t="str">
        <f>IFERROR(VLOOKUP(BM290, InscrTechniques!$A$2:$B$50, 2, 0),"")</f>
        <v/>
      </c>
      <c r="BO290" s="71"/>
      <c r="BP290" s="79" t="str">
        <f>IFERROR(VLOOKUP(BO290, InscrTechniques!$A$2:$B$50, 2, 0),"")</f>
        <v/>
      </c>
      <c r="BQ290" s="71"/>
      <c r="BR290" s="79" t="str">
        <f>IFERROR(VLOOKUP(BQ290, InscrTechniques!$A$2:$B$50, 2, 0),"")</f>
        <v/>
      </c>
      <c r="BS290" s="71"/>
      <c r="BT290" s="79" t="str">
        <f>IFERROR(VLOOKUP(BS290, InscrTechniques!$A$2:$B$50, 2, 0),"")</f>
        <v/>
      </c>
      <c r="BU290" s="71"/>
      <c r="BV290" s="79" t="str">
        <f>IFERROR(VLOOKUP(BU290, InscrTechniques!$A$2:$B$50, 2, 0),"")</f>
        <v/>
      </c>
      <c r="BW290" s="125"/>
      <c r="BX290" s="79" t="str">
        <f>IFERROR(VLOOKUP(BW290, InscrTechniques!$A$2:$B$50, 2, 0),"")</f>
        <v/>
      </c>
      <c r="BY290" s="125"/>
      <c r="BZ290" s="79" t="str">
        <f>IFERROR(VLOOKUP(BY290, InscrTechniques!$A$2:$B$50, 2, 0),"")</f>
        <v/>
      </c>
      <c r="CA290" s="74"/>
      <c r="CB290" s="114" t="str">
        <f>IFERROR(VLOOKUP(CA290, LetterStyle!$A$2:$B$50, 2, 0),"")</f>
        <v/>
      </c>
      <c r="CC290" s="74"/>
      <c r="CD290" s="114" t="str">
        <f>IFERROR(VLOOKUP(CC290, LetterStyle!$A$2:$B$50, 2, 0),"")</f>
        <v/>
      </c>
      <c r="CE290" s="74"/>
      <c r="CF290" s="114" t="str">
        <f>IFERROR(VLOOKUP(CE290, LetterStyle!$A$2:$B$50, 2, 0),"")</f>
        <v/>
      </c>
      <c r="CG290" s="74"/>
      <c r="CH290" s="79" t="str">
        <f>IFERROR(VLOOKUP(CG290, LetterStyle!$A$2:$B$50, 2, 0),"")</f>
        <v/>
      </c>
      <c r="CI290" s="71"/>
      <c r="CJ290" s="79" t="str">
        <f>IFERROR(VLOOKUP(CI290, DecMotifs!$A$1:$B$306, 2, 0),"")</f>
        <v/>
      </c>
      <c r="CK290" s="71"/>
      <c r="CL290" s="79" t="str">
        <f>IFERROR(VLOOKUP(CK290, DecMotifs!$A$1:$B$306, 2, 0),"")</f>
        <v/>
      </c>
      <c r="CM290" s="71"/>
      <c r="CN290" s="79" t="str">
        <f>IFERROR(VLOOKUP(CM290, DecMotifs!$A$1:$B$306, 2, 0),"")</f>
        <v/>
      </c>
      <c r="CO290" s="71"/>
      <c r="CP290" s="79" t="str">
        <f>IFERROR(VLOOKUP(CO290, MarginalDec!$A$2:$B$253, 2, 0),"")</f>
        <v/>
      </c>
      <c r="CQ290" s="71"/>
      <c r="CR290" s="79" t="str">
        <f>IFERROR(VLOOKUP(CQ290, MarginalDec!$A$2:$B$253, 2, 0),"")</f>
        <v/>
      </c>
      <c r="CS290" s="71"/>
      <c r="CT290" s="79" t="str">
        <f>IFERROR(VLOOKUP(CS290, MarginalDec!$A$2:$B$253, 2, 0),"")</f>
        <v/>
      </c>
      <c r="CU290" s="71"/>
      <c r="CV290" s="79" t="str">
        <f>IF(ISBLANK(CU290),"", IFERROR(VLOOKUP(CU290, Tooling!$A$2:$B$252, 2, 0),""))</f>
        <v/>
      </c>
      <c r="CW290" s="71"/>
      <c r="CX290" s="79" t="str">
        <f>IF(ISBLANK(CW290),"", IFERROR(VLOOKUP(CW290, Tooling!$A$2:$B$252, 2, 0),""))</f>
        <v/>
      </c>
      <c r="CY290" s="71"/>
      <c r="CZ290" s="79" t="str">
        <f>IF(ISBLANK(CY290),"", IFERROR(VLOOKUP(CY290, Repairs!$A$2:$B$252, 2, 0),""))</f>
        <v/>
      </c>
      <c r="DA290" s="77"/>
      <c r="DB290" s="71"/>
      <c r="DC290" s="79" t="str">
        <f>IFERROR(VLOOKUP(DB290, DatingReason!$A$2:$B$252, 2, 0),"")</f>
        <v/>
      </c>
      <c r="DD290" s="123" t="str">
        <f t="shared" si="63"/>
        <v/>
      </c>
      <c r="DF290" s="119" t="str">
        <f t="array" ref="DF290">IF(AND($B290&lt;&gt;"", $DE290&lt;&gt;"", $DE290&lt;&gt;"No"),MAX(IF($B290=PEOPLE!$B$4:$B$1000, PEOPLE!$Q$4:$Q$1000,""))+100,"")</f>
        <v/>
      </c>
      <c r="DG290" s="68"/>
      <c r="DH290" s="76">
        <f>COUNTIF(PEOPLE!B:B, MEMORIALS!B290)</f>
        <v>0</v>
      </c>
      <c r="DI290" s="82"/>
      <c r="DJ290" s="82"/>
      <c r="DK290" s="82"/>
      <c r="DL290" s="68"/>
      <c r="DM290" s="68"/>
      <c r="DN290" s="68"/>
      <c r="DO290" s="68"/>
      <c r="DP290" s="68"/>
    </row>
    <row r="291" spans="1:120" ht="15" customHeight="1" x14ac:dyDescent="0.25">
      <c r="A291" s="68"/>
      <c r="B291" s="69"/>
      <c r="C291" s="68"/>
      <c r="D291" s="68"/>
      <c r="E291" s="70" t="str">
        <f>IF(D291="","",VLOOKUP(D291,Denomination!$A$2:$B$50, 2, 0))</f>
        <v/>
      </c>
      <c r="F291" s="68"/>
      <c r="G291" s="71"/>
      <c r="H291" s="70" t="str">
        <f>IF(G291="","",VLOOKUP(G291,MCondition!$A$2:$B$50, 2, 0))</f>
        <v/>
      </c>
      <c r="I291" s="72"/>
      <c r="J291" s="71"/>
      <c r="K291" s="70" t="str">
        <f>IF(J291="","",VLOOKUP(J291,ICondition!$A$2:$B$50, 2, 0))</f>
        <v/>
      </c>
      <c r="L291" s="73"/>
      <c r="M291" s="73"/>
      <c r="N291" s="73"/>
      <c r="O291" s="73"/>
      <c r="P291" s="73"/>
      <c r="Q291" s="73"/>
      <c r="R291" s="78"/>
      <c r="S291" s="79" t="str">
        <f>IFERROR(VLOOKUP(R291,Material!$A$2:$B$59, 2, 0),"")</f>
        <v/>
      </c>
      <c r="T291" s="71"/>
      <c r="U291" s="79" t="str">
        <f>IFERROR(VLOOKUP(T291,Material!$A$2:$B$59, 2, 0),"")</f>
        <v/>
      </c>
      <c r="V291" s="71"/>
      <c r="W291" s="79" t="str">
        <f>IFERROR(VLOOKUP(V291,Material!$A$2:$B$59, 2, 0),"")</f>
        <v/>
      </c>
      <c r="X291" s="71"/>
      <c r="Y291" s="79" t="str">
        <f>IFERROR(VLOOKUP(X291,Material!$A$2:$B$59, 2, 0),"")</f>
        <v/>
      </c>
      <c r="Z291" s="71"/>
      <c r="AA291" s="79" t="str">
        <f>IFERROR(VLOOKUP(Z291,Material!$A$2:$B$59, 2, 0),"")</f>
        <v/>
      </c>
      <c r="AB291" s="74"/>
      <c r="AC291" s="75" t="e">
        <f t="shared" si="52"/>
        <v>#VALUE!</v>
      </c>
      <c r="AD291" s="75" t="e">
        <f t="shared" si="53"/>
        <v>#VALUE!</v>
      </c>
      <c r="AE291" s="75" t="e">
        <f t="shared" si="55"/>
        <v>#VALUE!</v>
      </c>
      <c r="AF291" s="75" t="e">
        <f t="shared" si="54"/>
        <v>#VALUE!</v>
      </c>
      <c r="AG291" s="75" t="e">
        <f t="shared" si="56"/>
        <v>#VALUE!</v>
      </c>
      <c r="AH291" s="75" t="e">
        <f t="shared" si="57"/>
        <v>#VALUE!</v>
      </c>
      <c r="AI291" s="75" t="e">
        <f t="shared" si="58"/>
        <v>#VALUE!</v>
      </c>
      <c r="AJ291" s="80" t="e">
        <f t="shared" si="59"/>
        <v>#VALUE!</v>
      </c>
      <c r="AK291" s="79" t="str">
        <f>(IFERROR(VLOOKUP(AB291,Categories!$A$2:$B$20,2,1),""))</f>
        <v/>
      </c>
      <c r="AL291" s="79" t="str">
        <f ca="1">IFERROR(VLOOKUP((HLOOKUP((VLOOKUP($AB291,Categories!$A$2:$F$20,3,1)), $AB$3:$AJ291, (ROW()-ROW($AB$3)+1), 0)), INDIRECT(VLOOKUP($AB291,Categories!$A$2:$F$20,6,1)),2,0),AK291)</f>
        <v/>
      </c>
      <c r="AM291" s="79" t="str">
        <f ca="1">IFERROR(VLOOKUP((HLOOKUP((VLOOKUP($AB291,Categories!$A$2:$F$20,4,1)),$AB$3:$AJ291,(ROW()-ROW($AB$3)+1),0)),INDIRECT(VLOOKUP($AB291,Categories!$A$2:$H$20,7,1)),2,0),"")</f>
        <v/>
      </c>
      <c r="AN291" s="79" t="str">
        <f ca="1">IFERROR(VLOOKUP((HLOOKUP((VLOOKUP($AB291,Categories!$A$2:$F$20,5,1)), $AB$3:$AJ291, (ROW()-ROW($AB$3)+1), 0)), INDIRECT(VLOOKUP($AB291,Categories!$A$2:$H$20,8,1)),2,0),"")</f>
        <v/>
      </c>
      <c r="AO291" s="79" t="str">
        <f t="shared" ca="1" si="60"/>
        <v/>
      </c>
      <c r="AP291" s="81"/>
      <c r="AQ291" s="70" t="str">
        <f>IFERROR(VLOOKUP(VALUE(MID(AP291,1,1)),AdditionalElements!$A$2:$B$50,2,0),"")</f>
        <v/>
      </c>
      <c r="AR291" s="70" t="str">
        <f>IFERROR(VLOOKUP(VALUE(MID(AP291,2,1)),AdditionalElements!$H$2:$I$50,2,0),"")</f>
        <v/>
      </c>
      <c r="AS291" s="70" t="str">
        <f>IFERROR(VLOOKUP(VALUE(MID(AP291,3,1)),AdditionalElements!$O$2:$P$50,2,0),"")</f>
        <v/>
      </c>
      <c r="AT291" s="70" t="str">
        <f>IFERROR(VLOOKUP(VALUE(MID(AP291,4,1)),AdditionalElements!$V$2:$W$50,2,0),"")</f>
        <v/>
      </c>
      <c r="AU291" s="71"/>
      <c r="AV291" s="79" t="str">
        <f>IFERROR(IF(VALUE(MID(AU291,1,1))=1, VLOOKUP(VALUE(MID(AU291,1,1)), TxtPanelShape!$A$2:$C$50, 3, 0), (IF(VALUE(MID(AU291,1,1))&gt;=7, VLOOKUP(VALUE(MID(AU291,1,1)), TxtPanelShape!$A$2:$C$50, 3, 0),VLOOKUP(VALUE(MID(AU291,1,2)),TxtPanelShape!$A$2:$C$50,3,0)))), "")</f>
        <v/>
      </c>
      <c r="AW291" s="79" t="str">
        <f>IFERROR(IF(VALUE(MID(AU291,1,1))=1, ", "&amp;VLOOKUP(VALUE(MID(AU291,2,1)), TxtPanelShape!$H$2:$I$50, 2, 0), IF(VALUE(MID(AU291,1,1))&gt;=7, ", "&amp;VLOOKUP(VALUE(MID(AU291,2,1)), TxtPanelShape!$H$2:$I$50, 2, 0),"")), "")</f>
        <v/>
      </c>
      <c r="AX291" s="79" t="str">
        <f>IFERROR(IF(VALUE(MID(AU291,1,1))=1, ", "&amp;VLOOKUP(VALUE(MID(AU291,3,1)), TxtPanelShape!$O$2:$P$50, 2, 0), IF(VALUE(MID(AU291,1,1))&gt;=7, ", "&amp;VLOOKUP(VALUE(MID(AU291,3,1)), TxtPanelShape!$O$2:$P$50, 2, 0),"")),"")</f>
        <v/>
      </c>
      <c r="AY291" s="79" t="str">
        <f>IFERROR("; "&amp;VLOOKUP(VALUE(MID(AU291,4,1)), TxtPanelShape!$V$2:$W$50,2,0),"")</f>
        <v/>
      </c>
      <c r="AZ291" s="79" t="str">
        <f t="shared" si="61"/>
        <v/>
      </c>
      <c r="BA291" s="71"/>
      <c r="BB291" s="79" t="str">
        <f>IFERROR(IF(VALUE(MID(BA291,1,1))=1, VLOOKUP(VALUE(MID(BA291,1,1)), TxtPanelShape!$A$2:$C$50, 3, 0), (IF(VALUE(MID(BA291,1,1))&gt;=7, VLOOKUP(VALUE(MID(BA291,1,1)), TxtPanelShape!$A$2:$C$50, 3, 0),VLOOKUP(VALUE(MID(BA291,1,2)),TxtPanelShape!$A$2:$C$50,3,0)))), "")</f>
        <v/>
      </c>
      <c r="BC291" s="79" t="str">
        <f>IFERROR(IF(VALUE(MID(BA291,1,1))=1, ", "&amp;VLOOKUP(VALUE(MID(BA291,2,1)), TxtPanelShape!$H$2:$I$50, 2, 0), IF(VALUE(MID(BA291,1,1))&gt;=7, ", "&amp;VLOOKUP(VALUE(MID(BA291,2,1)), TxtPanelShape!$H$2:$I$50, 2, 0),"")), "")</f>
        <v/>
      </c>
      <c r="BD291" s="79" t="str">
        <f>IFERROR(IF(VALUE(MID(BA291,1,1))=1, ", "&amp;VLOOKUP(VALUE(MID(BA291,3,1)), TxtPanelShape!$O$2:$P$50, 2, 0), IF(VALUE(MID(BA291,1,1))&gt;=7, ", "&amp;VLOOKUP(VALUE(MID(BA291,3,1)), TxtPanelShape!$O$2:$P$50, 2, 0),"")),"")</f>
        <v/>
      </c>
      <c r="BE291" s="79" t="str">
        <f>IFERROR("; "&amp;VLOOKUP(VALUE(MID(BA291,4,1)), TxtPanelShape!$V$2:$W$50,2,0),"")</f>
        <v/>
      </c>
      <c r="BF291" s="79" t="str">
        <f t="shared" si="62"/>
        <v/>
      </c>
      <c r="BG291" s="71"/>
      <c r="BH291" s="79" t="str">
        <f>IFERROR(VLOOKUP(BG291, TxtPanelDefinition!$A$2:$B$50, 2, 0),"")</f>
        <v/>
      </c>
      <c r="BI291" s="71"/>
      <c r="BJ291" s="79" t="str">
        <f>IFERROR(VLOOKUP(BI291, TxtPanelDefinition!$A$2:$B$50, 2, 0),"")</f>
        <v/>
      </c>
      <c r="BK291" s="71"/>
      <c r="BL291" s="79" t="str">
        <f>IFERROR(VLOOKUP(BK291, InscrTechniques!$A$2:$B$50, 2, 0),"")</f>
        <v/>
      </c>
      <c r="BM291" s="71"/>
      <c r="BN291" s="79" t="str">
        <f>IFERROR(VLOOKUP(BM291, InscrTechniques!$A$2:$B$50, 2, 0),"")</f>
        <v/>
      </c>
      <c r="BO291" s="71"/>
      <c r="BP291" s="79" t="str">
        <f>IFERROR(VLOOKUP(BO291, InscrTechniques!$A$2:$B$50, 2, 0),"")</f>
        <v/>
      </c>
      <c r="BQ291" s="71"/>
      <c r="BR291" s="79" t="str">
        <f>IFERROR(VLOOKUP(BQ291, InscrTechniques!$A$2:$B$50, 2, 0),"")</f>
        <v/>
      </c>
      <c r="BS291" s="71"/>
      <c r="BT291" s="79" t="str">
        <f>IFERROR(VLOOKUP(BS291, InscrTechniques!$A$2:$B$50, 2, 0),"")</f>
        <v/>
      </c>
      <c r="BU291" s="71"/>
      <c r="BV291" s="79" t="str">
        <f>IFERROR(VLOOKUP(BU291, InscrTechniques!$A$2:$B$50, 2, 0),"")</f>
        <v/>
      </c>
      <c r="BW291" s="125"/>
      <c r="BX291" s="79" t="str">
        <f>IFERROR(VLOOKUP(BW291, InscrTechniques!$A$2:$B$50, 2, 0),"")</f>
        <v/>
      </c>
      <c r="BY291" s="125"/>
      <c r="BZ291" s="79" t="str">
        <f>IFERROR(VLOOKUP(BY291, InscrTechniques!$A$2:$B$50, 2, 0),"")</f>
        <v/>
      </c>
      <c r="CA291" s="74"/>
      <c r="CB291" s="114" t="str">
        <f>IFERROR(VLOOKUP(CA291, LetterStyle!$A$2:$B$50, 2, 0),"")</f>
        <v/>
      </c>
      <c r="CC291" s="74"/>
      <c r="CD291" s="114" t="str">
        <f>IFERROR(VLOOKUP(CC291, LetterStyle!$A$2:$B$50, 2, 0),"")</f>
        <v/>
      </c>
      <c r="CE291" s="74"/>
      <c r="CF291" s="114" t="str">
        <f>IFERROR(VLOOKUP(CE291, LetterStyle!$A$2:$B$50, 2, 0),"")</f>
        <v/>
      </c>
      <c r="CG291" s="74"/>
      <c r="CH291" s="79" t="str">
        <f>IFERROR(VLOOKUP(CG291, LetterStyle!$A$2:$B$50, 2, 0),"")</f>
        <v/>
      </c>
      <c r="CI291" s="71"/>
      <c r="CJ291" s="79" t="str">
        <f>IFERROR(VLOOKUP(CI291, DecMotifs!$A$1:$B$306, 2, 0),"")</f>
        <v/>
      </c>
      <c r="CK291" s="71"/>
      <c r="CL291" s="79" t="str">
        <f>IFERROR(VLOOKUP(CK291, DecMotifs!$A$1:$B$306, 2, 0),"")</f>
        <v/>
      </c>
      <c r="CM291" s="71"/>
      <c r="CN291" s="79" t="str">
        <f>IFERROR(VLOOKUP(CM291, DecMotifs!$A$1:$B$306, 2, 0),"")</f>
        <v/>
      </c>
      <c r="CO291" s="71"/>
      <c r="CP291" s="79" t="str">
        <f>IFERROR(VLOOKUP(CO291, MarginalDec!$A$2:$B$253, 2, 0),"")</f>
        <v/>
      </c>
      <c r="CQ291" s="71"/>
      <c r="CR291" s="79" t="str">
        <f>IFERROR(VLOOKUP(CQ291, MarginalDec!$A$2:$B$253, 2, 0),"")</f>
        <v/>
      </c>
      <c r="CS291" s="71"/>
      <c r="CT291" s="79" t="str">
        <f>IFERROR(VLOOKUP(CS291, MarginalDec!$A$2:$B$253, 2, 0),"")</f>
        <v/>
      </c>
      <c r="CU291" s="71"/>
      <c r="CV291" s="79" t="str">
        <f>IF(ISBLANK(CU291),"", IFERROR(VLOOKUP(CU291, Tooling!$A$2:$B$252, 2, 0),""))</f>
        <v/>
      </c>
      <c r="CW291" s="71"/>
      <c r="CX291" s="79" t="str">
        <f>IF(ISBLANK(CW291),"", IFERROR(VLOOKUP(CW291, Tooling!$A$2:$B$252, 2, 0),""))</f>
        <v/>
      </c>
      <c r="CY291" s="71"/>
      <c r="CZ291" s="79" t="str">
        <f>IF(ISBLANK(CY291),"", IFERROR(VLOOKUP(CY291, Repairs!$A$2:$B$252, 2, 0),""))</f>
        <v/>
      </c>
      <c r="DA291" s="77"/>
      <c r="DB291" s="71"/>
      <c r="DC291" s="79" t="str">
        <f>IFERROR(VLOOKUP(DB291, DatingReason!$A$2:$B$252, 2, 0),"")</f>
        <v/>
      </c>
      <c r="DD291" s="123" t="str">
        <f t="shared" si="63"/>
        <v/>
      </c>
      <c r="DF291" s="119" t="str">
        <f t="array" ref="DF291">IF(AND($B291&lt;&gt;"", $DE291&lt;&gt;"", $DE291&lt;&gt;"No"),MAX(IF($B291=PEOPLE!$B$4:$B$1000, PEOPLE!$Q$4:$Q$1000,""))+100,"")</f>
        <v/>
      </c>
      <c r="DG291" s="68"/>
      <c r="DH291" s="76">
        <f>COUNTIF(PEOPLE!B:B, MEMORIALS!B291)</f>
        <v>0</v>
      </c>
      <c r="DI291" s="82"/>
      <c r="DJ291" s="82"/>
      <c r="DK291" s="82"/>
      <c r="DL291" s="68"/>
      <c r="DM291" s="68"/>
      <c r="DN291" s="68"/>
      <c r="DO291" s="68"/>
      <c r="DP291" s="68"/>
    </row>
    <row r="292" spans="1:120" ht="15" customHeight="1" x14ac:dyDescent="0.25">
      <c r="A292" s="68"/>
      <c r="B292" s="69"/>
      <c r="C292" s="68"/>
      <c r="D292" s="68"/>
      <c r="E292" s="70" t="str">
        <f>IF(D292="","",VLOOKUP(D292,Denomination!$A$2:$B$50, 2, 0))</f>
        <v/>
      </c>
      <c r="F292" s="68"/>
      <c r="G292" s="71"/>
      <c r="H292" s="70" t="str">
        <f>IF(G292="","",VLOOKUP(G292,MCondition!$A$2:$B$50, 2, 0))</f>
        <v/>
      </c>
      <c r="I292" s="72"/>
      <c r="J292" s="71"/>
      <c r="K292" s="70" t="str">
        <f>IF(J292="","",VLOOKUP(J292,ICondition!$A$2:$B$50, 2, 0))</f>
        <v/>
      </c>
      <c r="L292" s="73"/>
      <c r="M292" s="73"/>
      <c r="N292" s="73"/>
      <c r="O292" s="73"/>
      <c r="P292" s="73"/>
      <c r="Q292" s="73"/>
      <c r="R292" s="78"/>
      <c r="S292" s="79" t="str">
        <f>IFERROR(VLOOKUP(R292,Material!$A$2:$B$59, 2, 0),"")</f>
        <v/>
      </c>
      <c r="T292" s="71"/>
      <c r="U292" s="79" t="str">
        <f>IFERROR(VLOOKUP(T292,Material!$A$2:$B$59, 2, 0),"")</f>
        <v/>
      </c>
      <c r="V292" s="71"/>
      <c r="W292" s="79" t="str">
        <f>IFERROR(VLOOKUP(V292,Material!$A$2:$B$59, 2, 0),"")</f>
        <v/>
      </c>
      <c r="X292" s="71"/>
      <c r="Y292" s="79" t="str">
        <f>IFERROR(VLOOKUP(X292,Material!$A$2:$B$59, 2, 0),"")</f>
        <v/>
      </c>
      <c r="Z292" s="71"/>
      <c r="AA292" s="79" t="str">
        <f>IFERROR(VLOOKUP(Z292,Material!$A$2:$B$59, 2, 0),"")</f>
        <v/>
      </c>
      <c r="AB292" s="74"/>
      <c r="AC292" s="75" t="e">
        <f t="shared" si="52"/>
        <v>#VALUE!</v>
      </c>
      <c r="AD292" s="75" t="e">
        <f t="shared" si="53"/>
        <v>#VALUE!</v>
      </c>
      <c r="AE292" s="75" t="e">
        <f t="shared" si="55"/>
        <v>#VALUE!</v>
      </c>
      <c r="AF292" s="75" t="e">
        <f t="shared" si="54"/>
        <v>#VALUE!</v>
      </c>
      <c r="AG292" s="75" t="e">
        <f t="shared" si="56"/>
        <v>#VALUE!</v>
      </c>
      <c r="AH292" s="75" t="e">
        <f t="shared" si="57"/>
        <v>#VALUE!</v>
      </c>
      <c r="AI292" s="75" t="e">
        <f t="shared" si="58"/>
        <v>#VALUE!</v>
      </c>
      <c r="AJ292" s="80" t="e">
        <f t="shared" si="59"/>
        <v>#VALUE!</v>
      </c>
      <c r="AK292" s="79" t="str">
        <f>(IFERROR(VLOOKUP(AB292,Categories!$A$2:$B$20,2,1),""))</f>
        <v/>
      </c>
      <c r="AL292" s="79" t="str">
        <f ca="1">IFERROR(VLOOKUP((HLOOKUP((VLOOKUP($AB292,Categories!$A$2:$F$20,3,1)), $AB$3:$AJ292, (ROW()-ROW($AB$3)+1), 0)), INDIRECT(VLOOKUP($AB292,Categories!$A$2:$F$20,6,1)),2,0),AK292)</f>
        <v/>
      </c>
      <c r="AM292" s="79" t="str">
        <f ca="1">IFERROR(VLOOKUP((HLOOKUP((VLOOKUP($AB292,Categories!$A$2:$F$20,4,1)),$AB$3:$AJ292,(ROW()-ROW($AB$3)+1),0)),INDIRECT(VLOOKUP($AB292,Categories!$A$2:$H$20,7,1)),2,0),"")</f>
        <v/>
      </c>
      <c r="AN292" s="79" t="str">
        <f ca="1">IFERROR(VLOOKUP((HLOOKUP((VLOOKUP($AB292,Categories!$A$2:$F$20,5,1)), $AB$3:$AJ292, (ROW()-ROW($AB$3)+1), 0)), INDIRECT(VLOOKUP($AB292,Categories!$A$2:$H$20,8,1)),2,0),"")</f>
        <v/>
      </c>
      <c r="AO292" s="79" t="str">
        <f t="shared" ca="1" si="60"/>
        <v/>
      </c>
      <c r="AP292" s="81"/>
      <c r="AQ292" s="70" t="str">
        <f>IFERROR(VLOOKUP(VALUE(MID(AP292,1,1)),AdditionalElements!$A$2:$B$50,2,0),"")</f>
        <v/>
      </c>
      <c r="AR292" s="70" t="str">
        <f>IFERROR(VLOOKUP(VALUE(MID(AP292,2,1)),AdditionalElements!$H$2:$I$50,2,0),"")</f>
        <v/>
      </c>
      <c r="AS292" s="70" t="str">
        <f>IFERROR(VLOOKUP(VALUE(MID(AP292,3,1)),AdditionalElements!$O$2:$P$50,2,0),"")</f>
        <v/>
      </c>
      <c r="AT292" s="70" t="str">
        <f>IFERROR(VLOOKUP(VALUE(MID(AP292,4,1)),AdditionalElements!$V$2:$W$50,2,0),"")</f>
        <v/>
      </c>
      <c r="AU292" s="71"/>
      <c r="AV292" s="79" t="str">
        <f>IFERROR(IF(VALUE(MID(AU292,1,1))=1, VLOOKUP(VALUE(MID(AU292,1,1)), TxtPanelShape!$A$2:$C$50, 3, 0), (IF(VALUE(MID(AU292,1,1))&gt;=7, VLOOKUP(VALUE(MID(AU292,1,1)), TxtPanelShape!$A$2:$C$50, 3, 0),VLOOKUP(VALUE(MID(AU292,1,2)),TxtPanelShape!$A$2:$C$50,3,0)))), "")</f>
        <v/>
      </c>
      <c r="AW292" s="79" t="str">
        <f>IFERROR(IF(VALUE(MID(AU292,1,1))=1, ", "&amp;VLOOKUP(VALUE(MID(AU292,2,1)), TxtPanelShape!$H$2:$I$50, 2, 0), IF(VALUE(MID(AU292,1,1))&gt;=7, ", "&amp;VLOOKUP(VALUE(MID(AU292,2,1)), TxtPanelShape!$H$2:$I$50, 2, 0),"")), "")</f>
        <v/>
      </c>
      <c r="AX292" s="79" t="str">
        <f>IFERROR(IF(VALUE(MID(AU292,1,1))=1, ", "&amp;VLOOKUP(VALUE(MID(AU292,3,1)), TxtPanelShape!$O$2:$P$50, 2, 0), IF(VALUE(MID(AU292,1,1))&gt;=7, ", "&amp;VLOOKUP(VALUE(MID(AU292,3,1)), TxtPanelShape!$O$2:$P$50, 2, 0),"")),"")</f>
        <v/>
      </c>
      <c r="AY292" s="79" t="str">
        <f>IFERROR("; "&amp;VLOOKUP(VALUE(MID(AU292,4,1)), TxtPanelShape!$V$2:$W$50,2,0),"")</f>
        <v/>
      </c>
      <c r="AZ292" s="79" t="str">
        <f t="shared" si="61"/>
        <v/>
      </c>
      <c r="BA292" s="71"/>
      <c r="BB292" s="79" t="str">
        <f>IFERROR(IF(VALUE(MID(BA292,1,1))=1, VLOOKUP(VALUE(MID(BA292,1,1)), TxtPanelShape!$A$2:$C$50, 3, 0), (IF(VALUE(MID(BA292,1,1))&gt;=7, VLOOKUP(VALUE(MID(BA292,1,1)), TxtPanelShape!$A$2:$C$50, 3, 0),VLOOKUP(VALUE(MID(BA292,1,2)),TxtPanelShape!$A$2:$C$50,3,0)))), "")</f>
        <v/>
      </c>
      <c r="BC292" s="79" t="str">
        <f>IFERROR(IF(VALUE(MID(BA292,1,1))=1, ", "&amp;VLOOKUP(VALUE(MID(BA292,2,1)), TxtPanelShape!$H$2:$I$50, 2, 0), IF(VALUE(MID(BA292,1,1))&gt;=7, ", "&amp;VLOOKUP(VALUE(MID(BA292,2,1)), TxtPanelShape!$H$2:$I$50, 2, 0),"")), "")</f>
        <v/>
      </c>
      <c r="BD292" s="79" t="str">
        <f>IFERROR(IF(VALUE(MID(BA292,1,1))=1, ", "&amp;VLOOKUP(VALUE(MID(BA292,3,1)), TxtPanelShape!$O$2:$P$50, 2, 0), IF(VALUE(MID(BA292,1,1))&gt;=7, ", "&amp;VLOOKUP(VALUE(MID(BA292,3,1)), TxtPanelShape!$O$2:$P$50, 2, 0),"")),"")</f>
        <v/>
      </c>
      <c r="BE292" s="79" t="str">
        <f>IFERROR("; "&amp;VLOOKUP(VALUE(MID(BA292,4,1)), TxtPanelShape!$V$2:$W$50,2,0),"")</f>
        <v/>
      </c>
      <c r="BF292" s="79" t="str">
        <f t="shared" si="62"/>
        <v/>
      </c>
      <c r="BG292" s="71"/>
      <c r="BH292" s="79" t="str">
        <f>IFERROR(VLOOKUP(BG292, TxtPanelDefinition!$A$2:$B$50, 2, 0),"")</f>
        <v/>
      </c>
      <c r="BI292" s="71"/>
      <c r="BJ292" s="79" t="str">
        <f>IFERROR(VLOOKUP(BI292, TxtPanelDefinition!$A$2:$B$50, 2, 0),"")</f>
        <v/>
      </c>
      <c r="BK292" s="71"/>
      <c r="BL292" s="79" t="str">
        <f>IFERROR(VLOOKUP(BK292, InscrTechniques!$A$2:$B$50, 2, 0),"")</f>
        <v/>
      </c>
      <c r="BM292" s="71"/>
      <c r="BN292" s="79" t="str">
        <f>IFERROR(VLOOKUP(BM292, InscrTechniques!$A$2:$B$50, 2, 0),"")</f>
        <v/>
      </c>
      <c r="BO292" s="71"/>
      <c r="BP292" s="79" t="str">
        <f>IFERROR(VLOOKUP(BO292, InscrTechniques!$A$2:$B$50, 2, 0),"")</f>
        <v/>
      </c>
      <c r="BQ292" s="71"/>
      <c r="BR292" s="79" t="str">
        <f>IFERROR(VLOOKUP(BQ292, InscrTechniques!$A$2:$B$50, 2, 0),"")</f>
        <v/>
      </c>
      <c r="BS292" s="71"/>
      <c r="BT292" s="79" t="str">
        <f>IFERROR(VLOOKUP(BS292, InscrTechniques!$A$2:$B$50, 2, 0),"")</f>
        <v/>
      </c>
      <c r="BU292" s="71"/>
      <c r="BV292" s="79" t="str">
        <f>IFERROR(VLOOKUP(BU292, InscrTechniques!$A$2:$B$50, 2, 0),"")</f>
        <v/>
      </c>
      <c r="BW292" s="125"/>
      <c r="BX292" s="79" t="str">
        <f>IFERROR(VLOOKUP(BW292, InscrTechniques!$A$2:$B$50, 2, 0),"")</f>
        <v/>
      </c>
      <c r="BY292" s="125"/>
      <c r="BZ292" s="79" t="str">
        <f>IFERROR(VLOOKUP(BY292, InscrTechniques!$A$2:$B$50, 2, 0),"")</f>
        <v/>
      </c>
      <c r="CA292" s="74"/>
      <c r="CB292" s="114" t="str">
        <f>IFERROR(VLOOKUP(CA292, LetterStyle!$A$2:$B$50, 2, 0),"")</f>
        <v/>
      </c>
      <c r="CC292" s="74"/>
      <c r="CD292" s="114" t="str">
        <f>IFERROR(VLOOKUP(CC292, LetterStyle!$A$2:$B$50, 2, 0),"")</f>
        <v/>
      </c>
      <c r="CE292" s="74"/>
      <c r="CF292" s="114" t="str">
        <f>IFERROR(VLOOKUP(CE292, LetterStyle!$A$2:$B$50, 2, 0),"")</f>
        <v/>
      </c>
      <c r="CG292" s="74"/>
      <c r="CH292" s="79" t="str">
        <f>IFERROR(VLOOKUP(CG292, LetterStyle!$A$2:$B$50, 2, 0),"")</f>
        <v/>
      </c>
      <c r="CI292" s="71"/>
      <c r="CJ292" s="79" t="str">
        <f>IFERROR(VLOOKUP(CI292, DecMotifs!$A$1:$B$306, 2, 0),"")</f>
        <v/>
      </c>
      <c r="CK292" s="71"/>
      <c r="CL292" s="79" t="str">
        <f>IFERROR(VLOOKUP(CK292, DecMotifs!$A$1:$B$306, 2, 0),"")</f>
        <v/>
      </c>
      <c r="CM292" s="71"/>
      <c r="CN292" s="79" t="str">
        <f>IFERROR(VLOOKUP(CM292, DecMotifs!$A$1:$B$306, 2, 0),"")</f>
        <v/>
      </c>
      <c r="CO292" s="71"/>
      <c r="CP292" s="79" t="str">
        <f>IFERROR(VLOOKUP(CO292, MarginalDec!$A$2:$B$253, 2, 0),"")</f>
        <v/>
      </c>
      <c r="CQ292" s="71"/>
      <c r="CR292" s="79" t="str">
        <f>IFERROR(VLOOKUP(CQ292, MarginalDec!$A$2:$B$253, 2, 0),"")</f>
        <v/>
      </c>
      <c r="CS292" s="71"/>
      <c r="CT292" s="79" t="str">
        <f>IFERROR(VLOOKUP(CS292, MarginalDec!$A$2:$B$253, 2, 0),"")</f>
        <v/>
      </c>
      <c r="CU292" s="71"/>
      <c r="CV292" s="79" t="str">
        <f>IF(ISBLANK(CU292),"", IFERROR(VLOOKUP(CU292, Tooling!$A$2:$B$252, 2, 0),""))</f>
        <v/>
      </c>
      <c r="CW292" s="71"/>
      <c r="CX292" s="79" t="str">
        <f>IF(ISBLANK(CW292),"", IFERROR(VLOOKUP(CW292, Tooling!$A$2:$B$252, 2, 0),""))</f>
        <v/>
      </c>
      <c r="CY292" s="71"/>
      <c r="CZ292" s="79" t="str">
        <f>IF(ISBLANK(CY292),"", IFERROR(VLOOKUP(CY292, Repairs!$A$2:$B$252, 2, 0),""))</f>
        <v/>
      </c>
      <c r="DA292" s="77"/>
      <c r="DB292" s="71"/>
      <c r="DC292" s="79" t="str">
        <f>IFERROR(VLOOKUP(DB292, DatingReason!$A$2:$B$252, 2, 0),"")</f>
        <v/>
      </c>
      <c r="DD292" s="123" t="str">
        <f t="shared" si="63"/>
        <v/>
      </c>
      <c r="DF292" s="119" t="str">
        <f t="array" ref="DF292">IF(AND($B292&lt;&gt;"", $DE292&lt;&gt;"", $DE292&lt;&gt;"No"),MAX(IF($B292=PEOPLE!$B$4:$B$1000, PEOPLE!$Q$4:$Q$1000,""))+100,"")</f>
        <v/>
      </c>
      <c r="DG292" s="68"/>
      <c r="DH292" s="76">
        <f>COUNTIF(PEOPLE!B:B, MEMORIALS!B292)</f>
        <v>0</v>
      </c>
      <c r="DI292" s="82"/>
      <c r="DJ292" s="82"/>
      <c r="DK292" s="82"/>
      <c r="DL292" s="68"/>
      <c r="DM292" s="68"/>
      <c r="DN292" s="68"/>
      <c r="DO292" s="68"/>
      <c r="DP292" s="68"/>
    </row>
    <row r="293" spans="1:120" ht="15" customHeight="1" x14ac:dyDescent="0.25">
      <c r="A293" s="68"/>
      <c r="B293" s="69"/>
      <c r="C293" s="68"/>
      <c r="D293" s="68"/>
      <c r="E293" s="70" t="str">
        <f>IF(D293="","",VLOOKUP(D293,Denomination!$A$2:$B$50, 2, 0))</f>
        <v/>
      </c>
      <c r="F293" s="68"/>
      <c r="G293" s="71"/>
      <c r="H293" s="70" t="str">
        <f>IF(G293="","",VLOOKUP(G293,MCondition!$A$2:$B$50, 2, 0))</f>
        <v/>
      </c>
      <c r="I293" s="72"/>
      <c r="J293" s="71"/>
      <c r="K293" s="70" t="str">
        <f>IF(J293="","",VLOOKUP(J293,ICondition!$A$2:$B$50, 2, 0))</f>
        <v/>
      </c>
      <c r="L293" s="73"/>
      <c r="M293" s="73"/>
      <c r="N293" s="73"/>
      <c r="O293" s="73"/>
      <c r="P293" s="73"/>
      <c r="Q293" s="73"/>
      <c r="R293" s="78"/>
      <c r="S293" s="79" t="str">
        <f>IFERROR(VLOOKUP(R293,Material!$A$2:$B$59, 2, 0),"")</f>
        <v/>
      </c>
      <c r="T293" s="71"/>
      <c r="U293" s="79" t="str">
        <f>IFERROR(VLOOKUP(T293,Material!$A$2:$B$59, 2, 0),"")</f>
        <v/>
      </c>
      <c r="V293" s="71"/>
      <c r="W293" s="79" t="str">
        <f>IFERROR(VLOOKUP(V293,Material!$A$2:$B$59, 2, 0),"")</f>
        <v/>
      </c>
      <c r="X293" s="71"/>
      <c r="Y293" s="79" t="str">
        <f>IFERROR(VLOOKUP(X293,Material!$A$2:$B$59, 2, 0),"")</f>
        <v/>
      </c>
      <c r="Z293" s="71"/>
      <c r="AA293" s="79" t="str">
        <f>IFERROR(VLOOKUP(Z293,Material!$A$2:$B$59, 2, 0),"")</f>
        <v/>
      </c>
      <c r="AB293" s="74"/>
      <c r="AC293" s="75" t="e">
        <f t="shared" si="52"/>
        <v>#VALUE!</v>
      </c>
      <c r="AD293" s="75" t="e">
        <f t="shared" si="53"/>
        <v>#VALUE!</v>
      </c>
      <c r="AE293" s="75" t="e">
        <f t="shared" si="55"/>
        <v>#VALUE!</v>
      </c>
      <c r="AF293" s="75" t="e">
        <f t="shared" si="54"/>
        <v>#VALUE!</v>
      </c>
      <c r="AG293" s="75" t="e">
        <f t="shared" si="56"/>
        <v>#VALUE!</v>
      </c>
      <c r="AH293" s="75" t="e">
        <f t="shared" si="57"/>
        <v>#VALUE!</v>
      </c>
      <c r="AI293" s="75" t="e">
        <f t="shared" si="58"/>
        <v>#VALUE!</v>
      </c>
      <c r="AJ293" s="80" t="e">
        <f t="shared" si="59"/>
        <v>#VALUE!</v>
      </c>
      <c r="AK293" s="79" t="str">
        <f>(IFERROR(VLOOKUP(AB293,Categories!$A$2:$B$20,2,1),""))</f>
        <v/>
      </c>
      <c r="AL293" s="79" t="str">
        <f ca="1">IFERROR(VLOOKUP((HLOOKUP((VLOOKUP($AB293,Categories!$A$2:$F$20,3,1)), $AB$3:$AJ293, (ROW()-ROW($AB$3)+1), 0)), INDIRECT(VLOOKUP($AB293,Categories!$A$2:$F$20,6,1)),2,0),AK293)</f>
        <v/>
      </c>
      <c r="AM293" s="79" t="str">
        <f ca="1">IFERROR(VLOOKUP((HLOOKUP((VLOOKUP($AB293,Categories!$A$2:$F$20,4,1)),$AB$3:$AJ293,(ROW()-ROW($AB$3)+1),0)),INDIRECT(VLOOKUP($AB293,Categories!$A$2:$H$20,7,1)),2,0),"")</f>
        <v/>
      </c>
      <c r="AN293" s="79" t="str">
        <f ca="1">IFERROR(VLOOKUP((HLOOKUP((VLOOKUP($AB293,Categories!$A$2:$F$20,5,1)), $AB$3:$AJ293, (ROW()-ROW($AB$3)+1), 0)), INDIRECT(VLOOKUP($AB293,Categories!$A$2:$H$20,8,1)),2,0),"")</f>
        <v/>
      </c>
      <c r="AO293" s="79" t="str">
        <f t="shared" ca="1" si="60"/>
        <v/>
      </c>
      <c r="AP293" s="81"/>
      <c r="AQ293" s="70" t="str">
        <f>IFERROR(VLOOKUP(VALUE(MID(AP293,1,1)),AdditionalElements!$A$2:$B$50,2,0),"")</f>
        <v/>
      </c>
      <c r="AR293" s="70" t="str">
        <f>IFERROR(VLOOKUP(VALUE(MID(AP293,2,1)),AdditionalElements!$H$2:$I$50,2,0),"")</f>
        <v/>
      </c>
      <c r="AS293" s="70" t="str">
        <f>IFERROR(VLOOKUP(VALUE(MID(AP293,3,1)),AdditionalElements!$O$2:$P$50,2,0),"")</f>
        <v/>
      </c>
      <c r="AT293" s="70" t="str">
        <f>IFERROR(VLOOKUP(VALUE(MID(AP293,4,1)),AdditionalElements!$V$2:$W$50,2,0),"")</f>
        <v/>
      </c>
      <c r="AU293" s="71"/>
      <c r="AV293" s="79" t="str">
        <f>IFERROR(IF(VALUE(MID(AU293,1,1))=1, VLOOKUP(VALUE(MID(AU293,1,1)), TxtPanelShape!$A$2:$C$50, 3, 0), (IF(VALUE(MID(AU293,1,1))&gt;=7, VLOOKUP(VALUE(MID(AU293,1,1)), TxtPanelShape!$A$2:$C$50, 3, 0),VLOOKUP(VALUE(MID(AU293,1,2)),TxtPanelShape!$A$2:$C$50,3,0)))), "")</f>
        <v/>
      </c>
      <c r="AW293" s="79" t="str">
        <f>IFERROR(IF(VALUE(MID(AU293,1,1))=1, ", "&amp;VLOOKUP(VALUE(MID(AU293,2,1)), TxtPanelShape!$H$2:$I$50, 2, 0), IF(VALUE(MID(AU293,1,1))&gt;=7, ", "&amp;VLOOKUP(VALUE(MID(AU293,2,1)), TxtPanelShape!$H$2:$I$50, 2, 0),"")), "")</f>
        <v/>
      </c>
      <c r="AX293" s="79" t="str">
        <f>IFERROR(IF(VALUE(MID(AU293,1,1))=1, ", "&amp;VLOOKUP(VALUE(MID(AU293,3,1)), TxtPanelShape!$O$2:$P$50, 2, 0), IF(VALUE(MID(AU293,1,1))&gt;=7, ", "&amp;VLOOKUP(VALUE(MID(AU293,3,1)), TxtPanelShape!$O$2:$P$50, 2, 0),"")),"")</f>
        <v/>
      </c>
      <c r="AY293" s="79" t="str">
        <f>IFERROR("; "&amp;VLOOKUP(VALUE(MID(AU293,4,1)), TxtPanelShape!$V$2:$W$50,2,0),"")</f>
        <v/>
      </c>
      <c r="AZ293" s="79" t="str">
        <f t="shared" si="61"/>
        <v/>
      </c>
      <c r="BA293" s="71"/>
      <c r="BB293" s="79" t="str">
        <f>IFERROR(IF(VALUE(MID(BA293,1,1))=1, VLOOKUP(VALUE(MID(BA293,1,1)), TxtPanelShape!$A$2:$C$50, 3, 0), (IF(VALUE(MID(BA293,1,1))&gt;=7, VLOOKUP(VALUE(MID(BA293,1,1)), TxtPanelShape!$A$2:$C$50, 3, 0),VLOOKUP(VALUE(MID(BA293,1,2)),TxtPanelShape!$A$2:$C$50,3,0)))), "")</f>
        <v/>
      </c>
      <c r="BC293" s="79" t="str">
        <f>IFERROR(IF(VALUE(MID(BA293,1,1))=1, ", "&amp;VLOOKUP(VALUE(MID(BA293,2,1)), TxtPanelShape!$H$2:$I$50, 2, 0), IF(VALUE(MID(BA293,1,1))&gt;=7, ", "&amp;VLOOKUP(VALUE(MID(BA293,2,1)), TxtPanelShape!$H$2:$I$50, 2, 0),"")), "")</f>
        <v/>
      </c>
      <c r="BD293" s="79" t="str">
        <f>IFERROR(IF(VALUE(MID(BA293,1,1))=1, ", "&amp;VLOOKUP(VALUE(MID(BA293,3,1)), TxtPanelShape!$O$2:$P$50, 2, 0), IF(VALUE(MID(BA293,1,1))&gt;=7, ", "&amp;VLOOKUP(VALUE(MID(BA293,3,1)), TxtPanelShape!$O$2:$P$50, 2, 0),"")),"")</f>
        <v/>
      </c>
      <c r="BE293" s="79" t="str">
        <f>IFERROR("; "&amp;VLOOKUP(VALUE(MID(BA293,4,1)), TxtPanelShape!$V$2:$W$50,2,0),"")</f>
        <v/>
      </c>
      <c r="BF293" s="79" t="str">
        <f t="shared" si="62"/>
        <v/>
      </c>
      <c r="BG293" s="71"/>
      <c r="BH293" s="79" t="str">
        <f>IFERROR(VLOOKUP(BG293, TxtPanelDefinition!$A$2:$B$50, 2, 0),"")</f>
        <v/>
      </c>
      <c r="BI293" s="71"/>
      <c r="BJ293" s="79" t="str">
        <f>IFERROR(VLOOKUP(BI293, TxtPanelDefinition!$A$2:$B$50, 2, 0),"")</f>
        <v/>
      </c>
      <c r="BK293" s="71"/>
      <c r="BL293" s="79" t="str">
        <f>IFERROR(VLOOKUP(BK293, InscrTechniques!$A$2:$B$50, 2, 0),"")</f>
        <v/>
      </c>
      <c r="BM293" s="71"/>
      <c r="BN293" s="79" t="str">
        <f>IFERROR(VLOOKUP(BM293, InscrTechniques!$A$2:$B$50, 2, 0),"")</f>
        <v/>
      </c>
      <c r="BO293" s="71"/>
      <c r="BP293" s="79" t="str">
        <f>IFERROR(VLOOKUP(BO293, InscrTechniques!$A$2:$B$50, 2, 0),"")</f>
        <v/>
      </c>
      <c r="BQ293" s="71"/>
      <c r="BR293" s="79" t="str">
        <f>IFERROR(VLOOKUP(BQ293, InscrTechniques!$A$2:$B$50, 2, 0),"")</f>
        <v/>
      </c>
      <c r="BS293" s="71"/>
      <c r="BT293" s="79" t="str">
        <f>IFERROR(VLOOKUP(BS293, InscrTechniques!$A$2:$B$50, 2, 0),"")</f>
        <v/>
      </c>
      <c r="BU293" s="71"/>
      <c r="BV293" s="79" t="str">
        <f>IFERROR(VLOOKUP(BU293, InscrTechniques!$A$2:$B$50, 2, 0),"")</f>
        <v/>
      </c>
      <c r="BW293" s="125"/>
      <c r="BX293" s="79" t="str">
        <f>IFERROR(VLOOKUP(BW293, InscrTechniques!$A$2:$B$50, 2, 0),"")</f>
        <v/>
      </c>
      <c r="BY293" s="125"/>
      <c r="BZ293" s="79" t="str">
        <f>IFERROR(VLOOKUP(BY293, InscrTechniques!$A$2:$B$50, 2, 0),"")</f>
        <v/>
      </c>
      <c r="CA293" s="74"/>
      <c r="CB293" s="114" t="str">
        <f>IFERROR(VLOOKUP(CA293, LetterStyle!$A$2:$B$50, 2, 0),"")</f>
        <v/>
      </c>
      <c r="CC293" s="74"/>
      <c r="CD293" s="114" t="str">
        <f>IFERROR(VLOOKUP(CC293, LetterStyle!$A$2:$B$50, 2, 0),"")</f>
        <v/>
      </c>
      <c r="CE293" s="74"/>
      <c r="CF293" s="114" t="str">
        <f>IFERROR(VLOOKUP(CE293, LetterStyle!$A$2:$B$50, 2, 0),"")</f>
        <v/>
      </c>
      <c r="CG293" s="74"/>
      <c r="CH293" s="79" t="str">
        <f>IFERROR(VLOOKUP(CG293, LetterStyle!$A$2:$B$50, 2, 0),"")</f>
        <v/>
      </c>
      <c r="CI293" s="71"/>
      <c r="CJ293" s="79" t="str">
        <f>IFERROR(VLOOKUP(CI293, DecMotifs!$A$1:$B$306, 2, 0),"")</f>
        <v/>
      </c>
      <c r="CK293" s="71"/>
      <c r="CL293" s="79" t="str">
        <f>IFERROR(VLOOKUP(CK293, DecMotifs!$A$1:$B$306, 2, 0),"")</f>
        <v/>
      </c>
      <c r="CM293" s="71"/>
      <c r="CN293" s="79" t="str">
        <f>IFERROR(VLOOKUP(CM293, DecMotifs!$A$1:$B$306, 2, 0),"")</f>
        <v/>
      </c>
      <c r="CO293" s="71"/>
      <c r="CP293" s="79" t="str">
        <f>IFERROR(VLOOKUP(CO293, MarginalDec!$A$2:$B$253, 2, 0),"")</f>
        <v/>
      </c>
      <c r="CQ293" s="71"/>
      <c r="CR293" s="79" t="str">
        <f>IFERROR(VLOOKUP(CQ293, MarginalDec!$A$2:$B$253, 2, 0),"")</f>
        <v/>
      </c>
      <c r="CS293" s="71"/>
      <c r="CT293" s="79" t="str">
        <f>IFERROR(VLOOKUP(CS293, MarginalDec!$A$2:$B$253, 2, 0),"")</f>
        <v/>
      </c>
      <c r="CU293" s="71"/>
      <c r="CV293" s="79" t="str">
        <f>IF(ISBLANK(CU293),"", IFERROR(VLOOKUP(CU293, Tooling!$A$2:$B$252, 2, 0),""))</f>
        <v/>
      </c>
      <c r="CW293" s="71"/>
      <c r="CX293" s="79" t="str">
        <f>IF(ISBLANK(CW293),"", IFERROR(VLOOKUP(CW293, Tooling!$A$2:$B$252, 2, 0),""))</f>
        <v/>
      </c>
      <c r="CY293" s="71"/>
      <c r="CZ293" s="79" t="str">
        <f>IF(ISBLANK(CY293),"", IFERROR(VLOOKUP(CY293, Repairs!$A$2:$B$252, 2, 0),""))</f>
        <v/>
      </c>
      <c r="DA293" s="77"/>
      <c r="DB293" s="71"/>
      <c r="DC293" s="79" t="str">
        <f>IFERROR(VLOOKUP(DB293, DatingReason!$A$2:$B$252, 2, 0),"")</f>
        <v/>
      </c>
      <c r="DD293" s="123" t="str">
        <f t="shared" si="63"/>
        <v/>
      </c>
      <c r="DF293" s="119" t="str">
        <f t="array" ref="DF293">IF(AND($B293&lt;&gt;"", $DE293&lt;&gt;"", $DE293&lt;&gt;"No"),MAX(IF($B293=PEOPLE!$B$4:$B$1000, PEOPLE!$Q$4:$Q$1000,""))+100,"")</f>
        <v/>
      </c>
      <c r="DG293" s="68"/>
      <c r="DH293" s="76">
        <f>COUNTIF(PEOPLE!B:B, MEMORIALS!B293)</f>
        <v>0</v>
      </c>
      <c r="DI293" s="82"/>
      <c r="DJ293" s="82"/>
      <c r="DK293" s="82"/>
      <c r="DL293" s="68"/>
      <c r="DM293" s="68"/>
      <c r="DN293" s="68"/>
      <c r="DO293" s="68"/>
      <c r="DP293" s="68"/>
    </row>
    <row r="294" spans="1:120" ht="15" customHeight="1" x14ac:dyDescent="0.25">
      <c r="A294" s="68"/>
      <c r="B294" s="69"/>
      <c r="C294" s="68"/>
      <c r="D294" s="68"/>
      <c r="E294" s="70" t="str">
        <f>IF(D294="","",VLOOKUP(D294,Denomination!$A$2:$B$50, 2, 0))</f>
        <v/>
      </c>
      <c r="F294" s="68"/>
      <c r="G294" s="71"/>
      <c r="H294" s="70" t="str">
        <f>IF(G294="","",VLOOKUP(G294,MCondition!$A$2:$B$50, 2, 0))</f>
        <v/>
      </c>
      <c r="I294" s="72"/>
      <c r="J294" s="71"/>
      <c r="K294" s="70" t="str">
        <f>IF(J294="","",VLOOKUP(J294,ICondition!$A$2:$B$50, 2, 0))</f>
        <v/>
      </c>
      <c r="L294" s="73"/>
      <c r="M294" s="73"/>
      <c r="N294" s="73"/>
      <c r="O294" s="73"/>
      <c r="P294" s="73"/>
      <c r="Q294" s="73"/>
      <c r="R294" s="78"/>
      <c r="S294" s="79" t="str">
        <f>IFERROR(VLOOKUP(R294,Material!$A$2:$B$59, 2, 0),"")</f>
        <v/>
      </c>
      <c r="T294" s="71"/>
      <c r="U294" s="79" t="str">
        <f>IFERROR(VLOOKUP(T294,Material!$A$2:$B$59, 2, 0),"")</f>
        <v/>
      </c>
      <c r="V294" s="71"/>
      <c r="W294" s="79" t="str">
        <f>IFERROR(VLOOKUP(V294,Material!$A$2:$B$59, 2, 0),"")</f>
        <v/>
      </c>
      <c r="X294" s="71"/>
      <c r="Y294" s="79" t="str">
        <f>IFERROR(VLOOKUP(X294,Material!$A$2:$B$59, 2, 0),"")</f>
        <v/>
      </c>
      <c r="Z294" s="71"/>
      <c r="AA294" s="79" t="str">
        <f>IFERROR(VLOOKUP(Z294,Material!$A$2:$B$59, 2, 0),"")</f>
        <v/>
      </c>
      <c r="AB294" s="74"/>
      <c r="AC294" s="75" t="e">
        <f t="shared" si="52"/>
        <v>#VALUE!</v>
      </c>
      <c r="AD294" s="75" t="e">
        <f t="shared" si="53"/>
        <v>#VALUE!</v>
      </c>
      <c r="AE294" s="75" t="e">
        <f t="shared" si="55"/>
        <v>#VALUE!</v>
      </c>
      <c r="AF294" s="75" t="e">
        <f t="shared" si="54"/>
        <v>#VALUE!</v>
      </c>
      <c r="AG294" s="75" t="e">
        <f t="shared" si="56"/>
        <v>#VALUE!</v>
      </c>
      <c r="AH294" s="75" t="e">
        <f t="shared" si="57"/>
        <v>#VALUE!</v>
      </c>
      <c r="AI294" s="75" t="e">
        <f t="shared" si="58"/>
        <v>#VALUE!</v>
      </c>
      <c r="AJ294" s="80" t="e">
        <f t="shared" si="59"/>
        <v>#VALUE!</v>
      </c>
      <c r="AK294" s="79" t="str">
        <f>(IFERROR(VLOOKUP(AB294,Categories!$A$2:$B$20,2,1),""))</f>
        <v/>
      </c>
      <c r="AL294" s="79" t="str">
        <f ca="1">IFERROR(VLOOKUP((HLOOKUP((VLOOKUP($AB294,Categories!$A$2:$F$20,3,1)), $AB$3:$AJ294, (ROW()-ROW($AB$3)+1), 0)), INDIRECT(VLOOKUP($AB294,Categories!$A$2:$F$20,6,1)),2,0),AK294)</f>
        <v/>
      </c>
      <c r="AM294" s="79" t="str">
        <f ca="1">IFERROR(VLOOKUP((HLOOKUP((VLOOKUP($AB294,Categories!$A$2:$F$20,4,1)),$AB$3:$AJ294,(ROW()-ROW($AB$3)+1),0)),INDIRECT(VLOOKUP($AB294,Categories!$A$2:$H$20,7,1)),2,0),"")</f>
        <v/>
      </c>
      <c r="AN294" s="79" t="str">
        <f ca="1">IFERROR(VLOOKUP((HLOOKUP((VLOOKUP($AB294,Categories!$A$2:$F$20,5,1)), $AB$3:$AJ294, (ROW()-ROW($AB$3)+1), 0)), INDIRECT(VLOOKUP($AB294,Categories!$A$2:$H$20,8,1)),2,0),"")</f>
        <v/>
      </c>
      <c r="AO294" s="79" t="str">
        <f t="shared" ca="1" si="60"/>
        <v/>
      </c>
      <c r="AP294" s="81"/>
      <c r="AQ294" s="70" t="str">
        <f>IFERROR(VLOOKUP(VALUE(MID(AP294,1,1)),AdditionalElements!$A$2:$B$50,2,0),"")</f>
        <v/>
      </c>
      <c r="AR294" s="70" t="str">
        <f>IFERROR(VLOOKUP(VALUE(MID(AP294,2,1)),AdditionalElements!$H$2:$I$50,2,0),"")</f>
        <v/>
      </c>
      <c r="AS294" s="70" t="str">
        <f>IFERROR(VLOOKUP(VALUE(MID(AP294,3,1)),AdditionalElements!$O$2:$P$50,2,0),"")</f>
        <v/>
      </c>
      <c r="AT294" s="70" t="str">
        <f>IFERROR(VLOOKUP(VALUE(MID(AP294,4,1)),AdditionalElements!$V$2:$W$50,2,0),"")</f>
        <v/>
      </c>
      <c r="AU294" s="71"/>
      <c r="AV294" s="79" t="str">
        <f>IFERROR(IF(VALUE(MID(AU294,1,1))=1, VLOOKUP(VALUE(MID(AU294,1,1)), TxtPanelShape!$A$2:$C$50, 3, 0), (IF(VALUE(MID(AU294,1,1))&gt;=7, VLOOKUP(VALUE(MID(AU294,1,1)), TxtPanelShape!$A$2:$C$50, 3, 0),VLOOKUP(VALUE(MID(AU294,1,2)),TxtPanelShape!$A$2:$C$50,3,0)))), "")</f>
        <v/>
      </c>
      <c r="AW294" s="79" t="str">
        <f>IFERROR(IF(VALUE(MID(AU294,1,1))=1, ", "&amp;VLOOKUP(VALUE(MID(AU294,2,1)), TxtPanelShape!$H$2:$I$50, 2, 0), IF(VALUE(MID(AU294,1,1))&gt;=7, ", "&amp;VLOOKUP(VALUE(MID(AU294,2,1)), TxtPanelShape!$H$2:$I$50, 2, 0),"")), "")</f>
        <v/>
      </c>
      <c r="AX294" s="79" t="str">
        <f>IFERROR(IF(VALUE(MID(AU294,1,1))=1, ", "&amp;VLOOKUP(VALUE(MID(AU294,3,1)), TxtPanelShape!$O$2:$P$50, 2, 0), IF(VALUE(MID(AU294,1,1))&gt;=7, ", "&amp;VLOOKUP(VALUE(MID(AU294,3,1)), TxtPanelShape!$O$2:$P$50, 2, 0),"")),"")</f>
        <v/>
      </c>
      <c r="AY294" s="79" t="str">
        <f>IFERROR("; "&amp;VLOOKUP(VALUE(MID(AU294,4,1)), TxtPanelShape!$V$2:$W$50,2,0),"")</f>
        <v/>
      </c>
      <c r="AZ294" s="79" t="str">
        <f t="shared" si="61"/>
        <v/>
      </c>
      <c r="BA294" s="71"/>
      <c r="BB294" s="79" t="str">
        <f>IFERROR(IF(VALUE(MID(BA294,1,1))=1, VLOOKUP(VALUE(MID(BA294,1,1)), TxtPanelShape!$A$2:$C$50, 3, 0), (IF(VALUE(MID(BA294,1,1))&gt;=7, VLOOKUP(VALUE(MID(BA294,1,1)), TxtPanelShape!$A$2:$C$50, 3, 0),VLOOKUP(VALUE(MID(BA294,1,2)),TxtPanelShape!$A$2:$C$50,3,0)))), "")</f>
        <v/>
      </c>
      <c r="BC294" s="79" t="str">
        <f>IFERROR(IF(VALUE(MID(BA294,1,1))=1, ", "&amp;VLOOKUP(VALUE(MID(BA294,2,1)), TxtPanelShape!$H$2:$I$50, 2, 0), IF(VALUE(MID(BA294,1,1))&gt;=7, ", "&amp;VLOOKUP(VALUE(MID(BA294,2,1)), TxtPanelShape!$H$2:$I$50, 2, 0),"")), "")</f>
        <v/>
      </c>
      <c r="BD294" s="79" t="str">
        <f>IFERROR(IF(VALUE(MID(BA294,1,1))=1, ", "&amp;VLOOKUP(VALUE(MID(BA294,3,1)), TxtPanelShape!$O$2:$P$50, 2, 0), IF(VALUE(MID(BA294,1,1))&gt;=7, ", "&amp;VLOOKUP(VALUE(MID(BA294,3,1)), TxtPanelShape!$O$2:$P$50, 2, 0),"")),"")</f>
        <v/>
      </c>
      <c r="BE294" s="79" t="str">
        <f>IFERROR("; "&amp;VLOOKUP(VALUE(MID(BA294,4,1)), TxtPanelShape!$V$2:$W$50,2,0),"")</f>
        <v/>
      </c>
      <c r="BF294" s="79" t="str">
        <f t="shared" si="62"/>
        <v/>
      </c>
      <c r="BG294" s="71"/>
      <c r="BH294" s="79" t="str">
        <f>IFERROR(VLOOKUP(BG294, TxtPanelDefinition!$A$2:$B$50, 2, 0),"")</f>
        <v/>
      </c>
      <c r="BI294" s="71"/>
      <c r="BJ294" s="79" t="str">
        <f>IFERROR(VLOOKUP(BI294, TxtPanelDefinition!$A$2:$B$50, 2, 0),"")</f>
        <v/>
      </c>
      <c r="BK294" s="71"/>
      <c r="BL294" s="79" t="str">
        <f>IFERROR(VLOOKUP(BK294, InscrTechniques!$A$2:$B$50, 2, 0),"")</f>
        <v/>
      </c>
      <c r="BM294" s="71"/>
      <c r="BN294" s="79" t="str">
        <f>IFERROR(VLOOKUP(BM294, InscrTechniques!$A$2:$B$50, 2, 0),"")</f>
        <v/>
      </c>
      <c r="BO294" s="71"/>
      <c r="BP294" s="79" t="str">
        <f>IFERROR(VLOOKUP(BO294, InscrTechniques!$A$2:$B$50, 2, 0),"")</f>
        <v/>
      </c>
      <c r="BQ294" s="71"/>
      <c r="BR294" s="79" t="str">
        <f>IFERROR(VLOOKUP(BQ294, InscrTechniques!$A$2:$B$50, 2, 0),"")</f>
        <v/>
      </c>
      <c r="BS294" s="71"/>
      <c r="BT294" s="79" t="str">
        <f>IFERROR(VLOOKUP(BS294, InscrTechniques!$A$2:$B$50, 2, 0),"")</f>
        <v/>
      </c>
      <c r="BU294" s="71"/>
      <c r="BV294" s="79" t="str">
        <f>IFERROR(VLOOKUP(BU294, InscrTechniques!$A$2:$B$50, 2, 0),"")</f>
        <v/>
      </c>
      <c r="BW294" s="125"/>
      <c r="BX294" s="79" t="str">
        <f>IFERROR(VLOOKUP(BW294, InscrTechniques!$A$2:$B$50, 2, 0),"")</f>
        <v/>
      </c>
      <c r="BY294" s="125"/>
      <c r="BZ294" s="79" t="str">
        <f>IFERROR(VLOOKUP(BY294, InscrTechniques!$A$2:$B$50, 2, 0),"")</f>
        <v/>
      </c>
      <c r="CA294" s="74"/>
      <c r="CB294" s="114" t="str">
        <f>IFERROR(VLOOKUP(CA294, LetterStyle!$A$2:$B$50, 2, 0),"")</f>
        <v/>
      </c>
      <c r="CC294" s="74"/>
      <c r="CD294" s="114" t="str">
        <f>IFERROR(VLOOKUP(CC294, LetterStyle!$A$2:$B$50, 2, 0),"")</f>
        <v/>
      </c>
      <c r="CE294" s="74"/>
      <c r="CF294" s="114" t="str">
        <f>IFERROR(VLOOKUP(CE294, LetterStyle!$A$2:$B$50, 2, 0),"")</f>
        <v/>
      </c>
      <c r="CG294" s="74"/>
      <c r="CH294" s="79" t="str">
        <f>IFERROR(VLOOKUP(CG294, LetterStyle!$A$2:$B$50, 2, 0),"")</f>
        <v/>
      </c>
      <c r="CI294" s="71"/>
      <c r="CJ294" s="79" t="str">
        <f>IFERROR(VLOOKUP(CI294, DecMotifs!$A$1:$B$306, 2, 0),"")</f>
        <v/>
      </c>
      <c r="CK294" s="71"/>
      <c r="CL294" s="79" t="str">
        <f>IFERROR(VLOOKUP(CK294, DecMotifs!$A$1:$B$306, 2, 0),"")</f>
        <v/>
      </c>
      <c r="CM294" s="71"/>
      <c r="CN294" s="79" t="str">
        <f>IFERROR(VLOOKUP(CM294, DecMotifs!$A$1:$B$306, 2, 0),"")</f>
        <v/>
      </c>
      <c r="CO294" s="71"/>
      <c r="CP294" s="79" t="str">
        <f>IFERROR(VLOOKUP(CO294, MarginalDec!$A$2:$B$253, 2, 0),"")</f>
        <v/>
      </c>
      <c r="CQ294" s="71"/>
      <c r="CR294" s="79" t="str">
        <f>IFERROR(VLOOKUP(CQ294, MarginalDec!$A$2:$B$253, 2, 0),"")</f>
        <v/>
      </c>
      <c r="CS294" s="71"/>
      <c r="CT294" s="79" t="str">
        <f>IFERROR(VLOOKUP(CS294, MarginalDec!$A$2:$B$253, 2, 0),"")</f>
        <v/>
      </c>
      <c r="CU294" s="71"/>
      <c r="CV294" s="79" t="str">
        <f>IF(ISBLANK(CU294),"", IFERROR(VLOOKUP(CU294, Tooling!$A$2:$B$252, 2, 0),""))</f>
        <v/>
      </c>
      <c r="CW294" s="71"/>
      <c r="CX294" s="79" t="str">
        <f>IF(ISBLANK(CW294),"", IFERROR(VLOOKUP(CW294, Tooling!$A$2:$B$252, 2, 0),""))</f>
        <v/>
      </c>
      <c r="CY294" s="71"/>
      <c r="CZ294" s="79" t="str">
        <f>IF(ISBLANK(CY294),"", IFERROR(VLOOKUP(CY294, Repairs!$A$2:$B$252, 2, 0),""))</f>
        <v/>
      </c>
      <c r="DA294" s="77"/>
      <c r="DB294" s="71"/>
      <c r="DC294" s="79" t="str">
        <f>IFERROR(VLOOKUP(DB294, DatingReason!$A$2:$B$252, 2, 0),"")</f>
        <v/>
      </c>
      <c r="DD294" s="123" t="str">
        <f t="shared" si="63"/>
        <v/>
      </c>
      <c r="DF294" s="119" t="str">
        <f t="array" ref="DF294">IF(AND($B294&lt;&gt;"", $DE294&lt;&gt;"", $DE294&lt;&gt;"No"),MAX(IF($B294=PEOPLE!$B$4:$B$1000, PEOPLE!$Q$4:$Q$1000,""))+100,"")</f>
        <v/>
      </c>
      <c r="DG294" s="68"/>
      <c r="DH294" s="76">
        <f>COUNTIF(PEOPLE!B:B, MEMORIALS!B294)</f>
        <v>0</v>
      </c>
      <c r="DI294" s="82"/>
      <c r="DJ294" s="82"/>
      <c r="DK294" s="82"/>
      <c r="DL294" s="68"/>
      <c r="DM294" s="68"/>
      <c r="DN294" s="68"/>
      <c r="DO294" s="68"/>
      <c r="DP294" s="68"/>
    </row>
    <row r="295" spans="1:120" ht="15" customHeight="1" x14ac:dyDescent="0.25">
      <c r="A295" s="68"/>
      <c r="B295" s="69"/>
      <c r="C295" s="68"/>
      <c r="D295" s="68"/>
      <c r="E295" s="70" t="str">
        <f>IF(D295="","",VLOOKUP(D295,Denomination!$A$2:$B$50, 2, 0))</f>
        <v/>
      </c>
      <c r="F295" s="68"/>
      <c r="G295" s="71"/>
      <c r="H295" s="70" t="str">
        <f>IF(G295="","",VLOOKUP(G295,MCondition!$A$2:$B$50, 2, 0))</f>
        <v/>
      </c>
      <c r="I295" s="72"/>
      <c r="J295" s="71"/>
      <c r="K295" s="70" t="str">
        <f>IF(J295="","",VLOOKUP(J295,ICondition!$A$2:$B$50, 2, 0))</f>
        <v/>
      </c>
      <c r="L295" s="73"/>
      <c r="M295" s="73"/>
      <c r="N295" s="73"/>
      <c r="O295" s="73"/>
      <c r="P295" s="73"/>
      <c r="Q295" s="73"/>
      <c r="R295" s="78"/>
      <c r="S295" s="79" t="str">
        <f>IFERROR(VLOOKUP(R295,Material!$A$2:$B$59, 2, 0),"")</f>
        <v/>
      </c>
      <c r="T295" s="71"/>
      <c r="U295" s="79" t="str">
        <f>IFERROR(VLOOKUP(T295,Material!$A$2:$B$59, 2, 0),"")</f>
        <v/>
      </c>
      <c r="V295" s="71"/>
      <c r="W295" s="79" t="str">
        <f>IFERROR(VLOOKUP(V295,Material!$A$2:$B$59, 2, 0),"")</f>
        <v/>
      </c>
      <c r="X295" s="71"/>
      <c r="Y295" s="79" t="str">
        <f>IFERROR(VLOOKUP(X295,Material!$A$2:$B$59, 2, 0),"")</f>
        <v/>
      </c>
      <c r="Z295" s="71"/>
      <c r="AA295" s="79" t="str">
        <f>IFERROR(VLOOKUP(Z295,Material!$A$2:$B$59, 2, 0),"")</f>
        <v/>
      </c>
      <c r="AB295" s="74"/>
      <c r="AC295" s="75" t="e">
        <f t="shared" si="52"/>
        <v>#VALUE!</v>
      </c>
      <c r="AD295" s="75" t="e">
        <f t="shared" si="53"/>
        <v>#VALUE!</v>
      </c>
      <c r="AE295" s="75" t="e">
        <f t="shared" si="55"/>
        <v>#VALUE!</v>
      </c>
      <c r="AF295" s="75" t="e">
        <f t="shared" si="54"/>
        <v>#VALUE!</v>
      </c>
      <c r="AG295" s="75" t="e">
        <f t="shared" si="56"/>
        <v>#VALUE!</v>
      </c>
      <c r="AH295" s="75" t="e">
        <f t="shared" si="57"/>
        <v>#VALUE!</v>
      </c>
      <c r="AI295" s="75" t="e">
        <f t="shared" si="58"/>
        <v>#VALUE!</v>
      </c>
      <c r="AJ295" s="80" t="e">
        <f t="shared" si="59"/>
        <v>#VALUE!</v>
      </c>
      <c r="AK295" s="79" t="str">
        <f>(IFERROR(VLOOKUP(AB295,Categories!$A$2:$B$20,2,1),""))</f>
        <v/>
      </c>
      <c r="AL295" s="79" t="str">
        <f ca="1">IFERROR(VLOOKUP((HLOOKUP((VLOOKUP($AB295,Categories!$A$2:$F$20,3,1)), $AB$3:$AJ295, (ROW()-ROW($AB$3)+1), 0)), INDIRECT(VLOOKUP($AB295,Categories!$A$2:$F$20,6,1)),2,0),AK295)</f>
        <v/>
      </c>
      <c r="AM295" s="79" t="str">
        <f ca="1">IFERROR(VLOOKUP((HLOOKUP((VLOOKUP($AB295,Categories!$A$2:$F$20,4,1)),$AB$3:$AJ295,(ROW()-ROW($AB$3)+1),0)),INDIRECT(VLOOKUP($AB295,Categories!$A$2:$H$20,7,1)),2,0),"")</f>
        <v/>
      </c>
      <c r="AN295" s="79" t="str">
        <f ca="1">IFERROR(VLOOKUP((HLOOKUP((VLOOKUP($AB295,Categories!$A$2:$F$20,5,1)), $AB$3:$AJ295, (ROW()-ROW($AB$3)+1), 0)), INDIRECT(VLOOKUP($AB295,Categories!$A$2:$H$20,8,1)),2,0),"")</f>
        <v/>
      </c>
      <c r="AO295" s="79" t="str">
        <f t="shared" ca="1" si="60"/>
        <v/>
      </c>
      <c r="AP295" s="81"/>
      <c r="AQ295" s="70" t="str">
        <f>IFERROR(VLOOKUP(VALUE(MID(AP295,1,1)),AdditionalElements!$A$2:$B$50,2,0),"")</f>
        <v/>
      </c>
      <c r="AR295" s="70" t="str">
        <f>IFERROR(VLOOKUP(VALUE(MID(AP295,2,1)),AdditionalElements!$H$2:$I$50,2,0),"")</f>
        <v/>
      </c>
      <c r="AS295" s="70" t="str">
        <f>IFERROR(VLOOKUP(VALUE(MID(AP295,3,1)),AdditionalElements!$O$2:$P$50,2,0),"")</f>
        <v/>
      </c>
      <c r="AT295" s="70" t="str">
        <f>IFERROR(VLOOKUP(VALUE(MID(AP295,4,1)),AdditionalElements!$V$2:$W$50,2,0),"")</f>
        <v/>
      </c>
      <c r="AU295" s="71"/>
      <c r="AV295" s="79" t="str">
        <f>IFERROR(IF(VALUE(MID(AU295,1,1))=1, VLOOKUP(VALUE(MID(AU295,1,1)), TxtPanelShape!$A$2:$C$50, 3, 0), (IF(VALUE(MID(AU295,1,1))&gt;=7, VLOOKUP(VALUE(MID(AU295,1,1)), TxtPanelShape!$A$2:$C$50, 3, 0),VLOOKUP(VALUE(MID(AU295,1,2)),TxtPanelShape!$A$2:$C$50,3,0)))), "")</f>
        <v/>
      </c>
      <c r="AW295" s="79" t="str">
        <f>IFERROR(IF(VALUE(MID(AU295,1,1))=1, ", "&amp;VLOOKUP(VALUE(MID(AU295,2,1)), TxtPanelShape!$H$2:$I$50, 2, 0), IF(VALUE(MID(AU295,1,1))&gt;=7, ", "&amp;VLOOKUP(VALUE(MID(AU295,2,1)), TxtPanelShape!$H$2:$I$50, 2, 0),"")), "")</f>
        <v/>
      </c>
      <c r="AX295" s="79" t="str">
        <f>IFERROR(IF(VALUE(MID(AU295,1,1))=1, ", "&amp;VLOOKUP(VALUE(MID(AU295,3,1)), TxtPanelShape!$O$2:$P$50, 2, 0), IF(VALUE(MID(AU295,1,1))&gt;=7, ", "&amp;VLOOKUP(VALUE(MID(AU295,3,1)), TxtPanelShape!$O$2:$P$50, 2, 0),"")),"")</f>
        <v/>
      </c>
      <c r="AY295" s="79" t="str">
        <f>IFERROR("; "&amp;VLOOKUP(VALUE(MID(AU295,4,1)), TxtPanelShape!$V$2:$W$50,2,0),"")</f>
        <v/>
      </c>
      <c r="AZ295" s="79" t="str">
        <f t="shared" si="61"/>
        <v/>
      </c>
      <c r="BA295" s="71"/>
      <c r="BB295" s="79" t="str">
        <f>IFERROR(IF(VALUE(MID(BA295,1,1))=1, VLOOKUP(VALUE(MID(BA295,1,1)), TxtPanelShape!$A$2:$C$50, 3, 0), (IF(VALUE(MID(BA295,1,1))&gt;=7, VLOOKUP(VALUE(MID(BA295,1,1)), TxtPanelShape!$A$2:$C$50, 3, 0),VLOOKUP(VALUE(MID(BA295,1,2)),TxtPanelShape!$A$2:$C$50,3,0)))), "")</f>
        <v/>
      </c>
      <c r="BC295" s="79" t="str">
        <f>IFERROR(IF(VALUE(MID(BA295,1,1))=1, ", "&amp;VLOOKUP(VALUE(MID(BA295,2,1)), TxtPanelShape!$H$2:$I$50, 2, 0), IF(VALUE(MID(BA295,1,1))&gt;=7, ", "&amp;VLOOKUP(VALUE(MID(BA295,2,1)), TxtPanelShape!$H$2:$I$50, 2, 0),"")), "")</f>
        <v/>
      </c>
      <c r="BD295" s="79" t="str">
        <f>IFERROR(IF(VALUE(MID(BA295,1,1))=1, ", "&amp;VLOOKUP(VALUE(MID(BA295,3,1)), TxtPanelShape!$O$2:$P$50, 2, 0), IF(VALUE(MID(BA295,1,1))&gt;=7, ", "&amp;VLOOKUP(VALUE(MID(BA295,3,1)), TxtPanelShape!$O$2:$P$50, 2, 0),"")),"")</f>
        <v/>
      </c>
      <c r="BE295" s="79" t="str">
        <f>IFERROR("; "&amp;VLOOKUP(VALUE(MID(BA295,4,1)), TxtPanelShape!$V$2:$W$50,2,0),"")</f>
        <v/>
      </c>
      <c r="BF295" s="79" t="str">
        <f t="shared" si="62"/>
        <v/>
      </c>
      <c r="BG295" s="71"/>
      <c r="BH295" s="79" t="str">
        <f>IFERROR(VLOOKUP(BG295, TxtPanelDefinition!$A$2:$B$50, 2, 0),"")</f>
        <v/>
      </c>
      <c r="BI295" s="71"/>
      <c r="BJ295" s="79" t="str">
        <f>IFERROR(VLOOKUP(BI295, TxtPanelDefinition!$A$2:$B$50, 2, 0),"")</f>
        <v/>
      </c>
      <c r="BK295" s="71"/>
      <c r="BL295" s="79" t="str">
        <f>IFERROR(VLOOKUP(BK295, InscrTechniques!$A$2:$B$50, 2, 0),"")</f>
        <v/>
      </c>
      <c r="BM295" s="71"/>
      <c r="BN295" s="79" t="str">
        <f>IFERROR(VLOOKUP(BM295, InscrTechniques!$A$2:$B$50, 2, 0),"")</f>
        <v/>
      </c>
      <c r="BO295" s="71"/>
      <c r="BP295" s="79" t="str">
        <f>IFERROR(VLOOKUP(BO295, InscrTechniques!$A$2:$B$50, 2, 0),"")</f>
        <v/>
      </c>
      <c r="BQ295" s="71"/>
      <c r="BR295" s="79" t="str">
        <f>IFERROR(VLOOKUP(BQ295, InscrTechniques!$A$2:$B$50, 2, 0),"")</f>
        <v/>
      </c>
      <c r="BS295" s="71"/>
      <c r="BT295" s="79" t="str">
        <f>IFERROR(VLOOKUP(BS295, InscrTechniques!$A$2:$B$50, 2, 0),"")</f>
        <v/>
      </c>
      <c r="BU295" s="71"/>
      <c r="BV295" s="79" t="str">
        <f>IFERROR(VLOOKUP(BU295, InscrTechniques!$A$2:$B$50, 2, 0),"")</f>
        <v/>
      </c>
      <c r="BW295" s="125"/>
      <c r="BX295" s="79" t="str">
        <f>IFERROR(VLOOKUP(BW295, InscrTechniques!$A$2:$B$50, 2, 0),"")</f>
        <v/>
      </c>
      <c r="BY295" s="125"/>
      <c r="BZ295" s="79" t="str">
        <f>IFERROR(VLOOKUP(BY295, InscrTechniques!$A$2:$B$50, 2, 0),"")</f>
        <v/>
      </c>
      <c r="CA295" s="74"/>
      <c r="CB295" s="114" t="str">
        <f>IFERROR(VLOOKUP(CA295, LetterStyle!$A$2:$B$50, 2, 0),"")</f>
        <v/>
      </c>
      <c r="CC295" s="74"/>
      <c r="CD295" s="114" t="str">
        <f>IFERROR(VLOOKUP(CC295, LetterStyle!$A$2:$B$50, 2, 0),"")</f>
        <v/>
      </c>
      <c r="CE295" s="74"/>
      <c r="CF295" s="114" t="str">
        <f>IFERROR(VLOOKUP(CE295, LetterStyle!$A$2:$B$50, 2, 0),"")</f>
        <v/>
      </c>
      <c r="CG295" s="74"/>
      <c r="CH295" s="79" t="str">
        <f>IFERROR(VLOOKUP(CG295, LetterStyle!$A$2:$B$50, 2, 0),"")</f>
        <v/>
      </c>
      <c r="CI295" s="71"/>
      <c r="CJ295" s="79" t="str">
        <f>IFERROR(VLOOKUP(CI295, DecMotifs!$A$1:$B$306, 2, 0),"")</f>
        <v/>
      </c>
      <c r="CK295" s="71"/>
      <c r="CL295" s="79" t="str">
        <f>IFERROR(VLOOKUP(CK295, DecMotifs!$A$1:$B$306, 2, 0),"")</f>
        <v/>
      </c>
      <c r="CM295" s="71"/>
      <c r="CN295" s="79" t="str">
        <f>IFERROR(VLOOKUP(CM295, DecMotifs!$A$1:$B$306, 2, 0),"")</f>
        <v/>
      </c>
      <c r="CO295" s="71"/>
      <c r="CP295" s="79" t="str">
        <f>IFERROR(VLOOKUP(CO295, MarginalDec!$A$2:$B$253, 2, 0),"")</f>
        <v/>
      </c>
      <c r="CQ295" s="71"/>
      <c r="CR295" s="79" t="str">
        <f>IFERROR(VLOOKUP(CQ295, MarginalDec!$A$2:$B$253, 2, 0),"")</f>
        <v/>
      </c>
      <c r="CS295" s="71"/>
      <c r="CT295" s="79" t="str">
        <f>IFERROR(VLOOKUP(CS295, MarginalDec!$A$2:$B$253, 2, 0),"")</f>
        <v/>
      </c>
      <c r="CU295" s="71"/>
      <c r="CV295" s="79" t="str">
        <f>IF(ISBLANK(CU295),"", IFERROR(VLOOKUP(CU295, Tooling!$A$2:$B$252, 2, 0),""))</f>
        <v/>
      </c>
      <c r="CW295" s="71"/>
      <c r="CX295" s="79" t="str">
        <f>IF(ISBLANK(CW295),"", IFERROR(VLOOKUP(CW295, Tooling!$A$2:$B$252, 2, 0),""))</f>
        <v/>
      </c>
      <c r="CY295" s="71"/>
      <c r="CZ295" s="79" t="str">
        <f>IF(ISBLANK(CY295),"", IFERROR(VLOOKUP(CY295, Repairs!$A$2:$B$252, 2, 0),""))</f>
        <v/>
      </c>
      <c r="DA295" s="77"/>
      <c r="DB295" s="71"/>
      <c r="DC295" s="79" t="str">
        <f>IFERROR(VLOOKUP(DB295, DatingReason!$A$2:$B$252, 2, 0),"")</f>
        <v/>
      </c>
      <c r="DD295" s="123" t="str">
        <f t="shared" si="63"/>
        <v/>
      </c>
      <c r="DF295" s="119" t="str">
        <f t="array" ref="DF295">IF(AND($B295&lt;&gt;"", $DE295&lt;&gt;"", $DE295&lt;&gt;"No"),MAX(IF($B295=PEOPLE!$B$4:$B$1000, PEOPLE!$Q$4:$Q$1000,""))+100,"")</f>
        <v/>
      </c>
      <c r="DG295" s="68"/>
      <c r="DH295" s="76">
        <f>COUNTIF(PEOPLE!B:B, MEMORIALS!B295)</f>
        <v>0</v>
      </c>
      <c r="DI295" s="82"/>
      <c r="DJ295" s="82"/>
      <c r="DK295" s="82"/>
      <c r="DL295" s="68"/>
      <c r="DM295" s="68"/>
      <c r="DN295" s="68"/>
      <c r="DO295" s="68"/>
      <c r="DP295" s="68"/>
    </row>
    <row r="296" spans="1:120" ht="15" customHeight="1" x14ac:dyDescent="0.25">
      <c r="A296" s="68"/>
      <c r="B296" s="69"/>
      <c r="C296" s="68"/>
      <c r="D296" s="68"/>
      <c r="E296" s="70" t="str">
        <f>IF(D296="","",VLOOKUP(D296,Denomination!$A$2:$B$50, 2, 0))</f>
        <v/>
      </c>
      <c r="F296" s="68"/>
      <c r="G296" s="71"/>
      <c r="H296" s="70" t="str">
        <f>IF(G296="","",VLOOKUP(G296,MCondition!$A$2:$B$50, 2, 0))</f>
        <v/>
      </c>
      <c r="I296" s="72"/>
      <c r="J296" s="71"/>
      <c r="K296" s="70" t="str">
        <f>IF(J296="","",VLOOKUP(J296,ICondition!$A$2:$B$50, 2, 0))</f>
        <v/>
      </c>
      <c r="L296" s="73"/>
      <c r="M296" s="73"/>
      <c r="N296" s="73"/>
      <c r="O296" s="73"/>
      <c r="P296" s="73"/>
      <c r="Q296" s="73"/>
      <c r="R296" s="78"/>
      <c r="S296" s="79" t="str">
        <f>IFERROR(VLOOKUP(R296,Material!$A$2:$B$59, 2, 0),"")</f>
        <v/>
      </c>
      <c r="T296" s="71"/>
      <c r="U296" s="79" t="str">
        <f>IFERROR(VLOOKUP(T296,Material!$A$2:$B$59, 2, 0),"")</f>
        <v/>
      </c>
      <c r="V296" s="71"/>
      <c r="W296" s="79" t="str">
        <f>IFERROR(VLOOKUP(V296,Material!$A$2:$B$59, 2, 0),"")</f>
        <v/>
      </c>
      <c r="X296" s="71"/>
      <c r="Y296" s="79" t="str">
        <f>IFERROR(VLOOKUP(X296,Material!$A$2:$B$59, 2, 0),"")</f>
        <v/>
      </c>
      <c r="Z296" s="71"/>
      <c r="AA296" s="79" t="str">
        <f>IFERROR(VLOOKUP(Z296,Material!$A$2:$B$59, 2, 0),"")</f>
        <v/>
      </c>
      <c r="AB296" s="74"/>
      <c r="AC296" s="75" t="e">
        <f t="shared" si="52"/>
        <v>#VALUE!</v>
      </c>
      <c r="AD296" s="75" t="e">
        <f t="shared" si="53"/>
        <v>#VALUE!</v>
      </c>
      <c r="AE296" s="75" t="e">
        <f t="shared" si="55"/>
        <v>#VALUE!</v>
      </c>
      <c r="AF296" s="75" t="e">
        <f t="shared" si="54"/>
        <v>#VALUE!</v>
      </c>
      <c r="AG296" s="75" t="e">
        <f t="shared" si="56"/>
        <v>#VALUE!</v>
      </c>
      <c r="AH296" s="75" t="e">
        <f t="shared" si="57"/>
        <v>#VALUE!</v>
      </c>
      <c r="AI296" s="75" t="e">
        <f t="shared" si="58"/>
        <v>#VALUE!</v>
      </c>
      <c r="AJ296" s="80" t="e">
        <f t="shared" si="59"/>
        <v>#VALUE!</v>
      </c>
      <c r="AK296" s="79" t="str">
        <f>(IFERROR(VLOOKUP(AB296,Categories!$A$2:$B$20,2,1),""))</f>
        <v/>
      </c>
      <c r="AL296" s="79" t="str">
        <f ca="1">IFERROR(VLOOKUP((HLOOKUP((VLOOKUP($AB296,Categories!$A$2:$F$20,3,1)), $AB$3:$AJ296, (ROW()-ROW($AB$3)+1), 0)), INDIRECT(VLOOKUP($AB296,Categories!$A$2:$F$20,6,1)),2,0),AK296)</f>
        <v/>
      </c>
      <c r="AM296" s="79" t="str">
        <f ca="1">IFERROR(VLOOKUP((HLOOKUP((VLOOKUP($AB296,Categories!$A$2:$F$20,4,1)),$AB$3:$AJ296,(ROW()-ROW($AB$3)+1),0)),INDIRECT(VLOOKUP($AB296,Categories!$A$2:$H$20,7,1)),2,0),"")</f>
        <v/>
      </c>
      <c r="AN296" s="79" t="str">
        <f ca="1">IFERROR(VLOOKUP((HLOOKUP((VLOOKUP($AB296,Categories!$A$2:$F$20,5,1)), $AB$3:$AJ296, (ROW()-ROW($AB$3)+1), 0)), INDIRECT(VLOOKUP($AB296,Categories!$A$2:$H$20,8,1)),2,0),"")</f>
        <v/>
      </c>
      <c r="AO296" s="79" t="str">
        <f t="shared" ca="1" si="60"/>
        <v/>
      </c>
      <c r="AP296" s="81"/>
      <c r="AQ296" s="70" t="str">
        <f>IFERROR(VLOOKUP(VALUE(MID(AP296,1,1)),AdditionalElements!$A$2:$B$50,2,0),"")</f>
        <v/>
      </c>
      <c r="AR296" s="70" t="str">
        <f>IFERROR(VLOOKUP(VALUE(MID(AP296,2,1)),AdditionalElements!$H$2:$I$50,2,0),"")</f>
        <v/>
      </c>
      <c r="AS296" s="70" t="str">
        <f>IFERROR(VLOOKUP(VALUE(MID(AP296,3,1)),AdditionalElements!$O$2:$P$50,2,0),"")</f>
        <v/>
      </c>
      <c r="AT296" s="70" t="str">
        <f>IFERROR(VLOOKUP(VALUE(MID(AP296,4,1)),AdditionalElements!$V$2:$W$50,2,0),"")</f>
        <v/>
      </c>
      <c r="AU296" s="71"/>
      <c r="AV296" s="79" t="str">
        <f>IFERROR(IF(VALUE(MID(AU296,1,1))=1, VLOOKUP(VALUE(MID(AU296,1,1)), TxtPanelShape!$A$2:$C$50, 3, 0), (IF(VALUE(MID(AU296,1,1))&gt;=7, VLOOKUP(VALUE(MID(AU296,1,1)), TxtPanelShape!$A$2:$C$50, 3, 0),VLOOKUP(VALUE(MID(AU296,1,2)),TxtPanelShape!$A$2:$C$50,3,0)))), "")</f>
        <v/>
      </c>
      <c r="AW296" s="79" t="str">
        <f>IFERROR(IF(VALUE(MID(AU296,1,1))=1, ", "&amp;VLOOKUP(VALUE(MID(AU296,2,1)), TxtPanelShape!$H$2:$I$50, 2, 0), IF(VALUE(MID(AU296,1,1))&gt;=7, ", "&amp;VLOOKUP(VALUE(MID(AU296,2,1)), TxtPanelShape!$H$2:$I$50, 2, 0),"")), "")</f>
        <v/>
      </c>
      <c r="AX296" s="79" t="str">
        <f>IFERROR(IF(VALUE(MID(AU296,1,1))=1, ", "&amp;VLOOKUP(VALUE(MID(AU296,3,1)), TxtPanelShape!$O$2:$P$50, 2, 0), IF(VALUE(MID(AU296,1,1))&gt;=7, ", "&amp;VLOOKUP(VALUE(MID(AU296,3,1)), TxtPanelShape!$O$2:$P$50, 2, 0),"")),"")</f>
        <v/>
      </c>
      <c r="AY296" s="79" t="str">
        <f>IFERROR("; "&amp;VLOOKUP(VALUE(MID(AU296,4,1)), TxtPanelShape!$V$2:$W$50,2,0),"")</f>
        <v/>
      </c>
      <c r="AZ296" s="79" t="str">
        <f t="shared" si="61"/>
        <v/>
      </c>
      <c r="BA296" s="71"/>
      <c r="BB296" s="79" t="str">
        <f>IFERROR(IF(VALUE(MID(BA296,1,1))=1, VLOOKUP(VALUE(MID(BA296,1,1)), TxtPanelShape!$A$2:$C$50, 3, 0), (IF(VALUE(MID(BA296,1,1))&gt;=7, VLOOKUP(VALUE(MID(BA296,1,1)), TxtPanelShape!$A$2:$C$50, 3, 0),VLOOKUP(VALUE(MID(BA296,1,2)),TxtPanelShape!$A$2:$C$50,3,0)))), "")</f>
        <v/>
      </c>
      <c r="BC296" s="79" t="str">
        <f>IFERROR(IF(VALUE(MID(BA296,1,1))=1, ", "&amp;VLOOKUP(VALUE(MID(BA296,2,1)), TxtPanelShape!$H$2:$I$50, 2, 0), IF(VALUE(MID(BA296,1,1))&gt;=7, ", "&amp;VLOOKUP(VALUE(MID(BA296,2,1)), TxtPanelShape!$H$2:$I$50, 2, 0),"")), "")</f>
        <v/>
      </c>
      <c r="BD296" s="79" t="str">
        <f>IFERROR(IF(VALUE(MID(BA296,1,1))=1, ", "&amp;VLOOKUP(VALUE(MID(BA296,3,1)), TxtPanelShape!$O$2:$P$50, 2, 0), IF(VALUE(MID(BA296,1,1))&gt;=7, ", "&amp;VLOOKUP(VALUE(MID(BA296,3,1)), TxtPanelShape!$O$2:$P$50, 2, 0),"")),"")</f>
        <v/>
      </c>
      <c r="BE296" s="79" t="str">
        <f>IFERROR("; "&amp;VLOOKUP(VALUE(MID(BA296,4,1)), TxtPanelShape!$V$2:$W$50,2,0),"")</f>
        <v/>
      </c>
      <c r="BF296" s="79" t="str">
        <f t="shared" si="62"/>
        <v/>
      </c>
      <c r="BG296" s="71"/>
      <c r="BH296" s="79" t="str">
        <f>IFERROR(VLOOKUP(BG296, TxtPanelDefinition!$A$2:$B$50, 2, 0),"")</f>
        <v/>
      </c>
      <c r="BI296" s="71"/>
      <c r="BJ296" s="79" t="str">
        <f>IFERROR(VLOOKUP(BI296, TxtPanelDefinition!$A$2:$B$50, 2, 0),"")</f>
        <v/>
      </c>
      <c r="BK296" s="71"/>
      <c r="BL296" s="79" t="str">
        <f>IFERROR(VLOOKUP(BK296, InscrTechniques!$A$2:$B$50, 2, 0),"")</f>
        <v/>
      </c>
      <c r="BM296" s="71"/>
      <c r="BN296" s="79" t="str">
        <f>IFERROR(VLOOKUP(BM296, InscrTechniques!$A$2:$B$50, 2, 0),"")</f>
        <v/>
      </c>
      <c r="BO296" s="71"/>
      <c r="BP296" s="79" t="str">
        <f>IFERROR(VLOOKUP(BO296, InscrTechniques!$A$2:$B$50, 2, 0),"")</f>
        <v/>
      </c>
      <c r="BQ296" s="71"/>
      <c r="BR296" s="79" t="str">
        <f>IFERROR(VLOOKUP(BQ296, InscrTechniques!$A$2:$B$50, 2, 0),"")</f>
        <v/>
      </c>
      <c r="BS296" s="71"/>
      <c r="BT296" s="79" t="str">
        <f>IFERROR(VLOOKUP(BS296, InscrTechniques!$A$2:$B$50, 2, 0),"")</f>
        <v/>
      </c>
      <c r="BU296" s="71"/>
      <c r="BV296" s="79" t="str">
        <f>IFERROR(VLOOKUP(BU296, InscrTechniques!$A$2:$B$50, 2, 0),"")</f>
        <v/>
      </c>
      <c r="BW296" s="125"/>
      <c r="BX296" s="79" t="str">
        <f>IFERROR(VLOOKUP(BW296, InscrTechniques!$A$2:$B$50, 2, 0),"")</f>
        <v/>
      </c>
      <c r="BY296" s="125"/>
      <c r="BZ296" s="79" t="str">
        <f>IFERROR(VLOOKUP(BY296, InscrTechniques!$A$2:$B$50, 2, 0),"")</f>
        <v/>
      </c>
      <c r="CA296" s="74"/>
      <c r="CB296" s="114" t="str">
        <f>IFERROR(VLOOKUP(CA296, LetterStyle!$A$2:$B$50, 2, 0),"")</f>
        <v/>
      </c>
      <c r="CC296" s="74"/>
      <c r="CD296" s="114" t="str">
        <f>IFERROR(VLOOKUP(CC296, LetterStyle!$A$2:$B$50, 2, 0),"")</f>
        <v/>
      </c>
      <c r="CE296" s="74"/>
      <c r="CF296" s="114" t="str">
        <f>IFERROR(VLOOKUP(CE296, LetterStyle!$A$2:$B$50, 2, 0),"")</f>
        <v/>
      </c>
      <c r="CG296" s="74"/>
      <c r="CH296" s="79" t="str">
        <f>IFERROR(VLOOKUP(CG296, LetterStyle!$A$2:$B$50, 2, 0),"")</f>
        <v/>
      </c>
      <c r="CI296" s="71"/>
      <c r="CJ296" s="79" t="str">
        <f>IFERROR(VLOOKUP(CI296, DecMotifs!$A$1:$B$306, 2, 0),"")</f>
        <v/>
      </c>
      <c r="CK296" s="71"/>
      <c r="CL296" s="79" t="str">
        <f>IFERROR(VLOOKUP(CK296, DecMotifs!$A$1:$B$306, 2, 0),"")</f>
        <v/>
      </c>
      <c r="CM296" s="71"/>
      <c r="CN296" s="79" t="str">
        <f>IFERROR(VLOOKUP(CM296, DecMotifs!$A$1:$B$306, 2, 0),"")</f>
        <v/>
      </c>
      <c r="CO296" s="71"/>
      <c r="CP296" s="79" t="str">
        <f>IFERROR(VLOOKUP(CO296, MarginalDec!$A$2:$B$253, 2, 0),"")</f>
        <v/>
      </c>
      <c r="CQ296" s="71"/>
      <c r="CR296" s="79" t="str">
        <f>IFERROR(VLOOKUP(CQ296, MarginalDec!$A$2:$B$253, 2, 0),"")</f>
        <v/>
      </c>
      <c r="CS296" s="71"/>
      <c r="CT296" s="79" t="str">
        <f>IFERROR(VLOOKUP(CS296, MarginalDec!$A$2:$B$253, 2, 0),"")</f>
        <v/>
      </c>
      <c r="CU296" s="71"/>
      <c r="CV296" s="79" t="str">
        <f>IF(ISBLANK(CU296),"", IFERROR(VLOOKUP(CU296, Tooling!$A$2:$B$252, 2, 0),""))</f>
        <v/>
      </c>
      <c r="CW296" s="71"/>
      <c r="CX296" s="79" t="str">
        <f>IF(ISBLANK(CW296),"", IFERROR(VLOOKUP(CW296, Tooling!$A$2:$B$252, 2, 0),""))</f>
        <v/>
      </c>
      <c r="CY296" s="71"/>
      <c r="CZ296" s="79" t="str">
        <f>IF(ISBLANK(CY296),"", IFERROR(VLOOKUP(CY296, Repairs!$A$2:$B$252, 2, 0),""))</f>
        <v/>
      </c>
      <c r="DA296" s="77"/>
      <c r="DB296" s="71"/>
      <c r="DC296" s="79" t="str">
        <f>IFERROR(VLOOKUP(DB296, DatingReason!$A$2:$B$252, 2, 0),"")</f>
        <v/>
      </c>
      <c r="DD296" s="123" t="str">
        <f t="shared" si="63"/>
        <v/>
      </c>
      <c r="DF296" s="119" t="str">
        <f t="array" ref="DF296">IF(AND($B296&lt;&gt;"", $DE296&lt;&gt;"", $DE296&lt;&gt;"No"),MAX(IF($B296=PEOPLE!$B$4:$B$1000, PEOPLE!$Q$4:$Q$1000,""))+100,"")</f>
        <v/>
      </c>
      <c r="DG296" s="68"/>
      <c r="DH296" s="76">
        <f>COUNTIF(PEOPLE!B:B, MEMORIALS!B296)</f>
        <v>0</v>
      </c>
      <c r="DI296" s="82"/>
      <c r="DJ296" s="82"/>
      <c r="DK296" s="82"/>
      <c r="DL296" s="68"/>
      <c r="DM296" s="68"/>
      <c r="DN296" s="68"/>
      <c r="DO296" s="68"/>
      <c r="DP296" s="68"/>
    </row>
    <row r="297" spans="1:120" ht="15" customHeight="1" x14ac:dyDescent="0.25">
      <c r="A297" s="68"/>
      <c r="B297" s="69"/>
      <c r="C297" s="68"/>
      <c r="D297" s="68"/>
      <c r="E297" s="70" t="str">
        <f>IF(D297="","",VLOOKUP(D297,Denomination!$A$2:$B$50, 2, 0))</f>
        <v/>
      </c>
      <c r="F297" s="68"/>
      <c r="G297" s="71"/>
      <c r="H297" s="70" t="str">
        <f>IF(G297="","",VLOOKUP(G297,MCondition!$A$2:$B$50, 2, 0))</f>
        <v/>
      </c>
      <c r="I297" s="72"/>
      <c r="J297" s="71"/>
      <c r="K297" s="70" t="str">
        <f>IF(J297="","",VLOOKUP(J297,ICondition!$A$2:$B$50, 2, 0))</f>
        <v/>
      </c>
      <c r="L297" s="73"/>
      <c r="M297" s="73"/>
      <c r="N297" s="73"/>
      <c r="O297" s="73"/>
      <c r="P297" s="73"/>
      <c r="Q297" s="73"/>
      <c r="R297" s="78"/>
      <c r="S297" s="79" t="str">
        <f>IFERROR(VLOOKUP(R297,Material!$A$2:$B$59, 2, 0),"")</f>
        <v/>
      </c>
      <c r="T297" s="71"/>
      <c r="U297" s="79" t="str">
        <f>IFERROR(VLOOKUP(T297,Material!$A$2:$B$59, 2, 0),"")</f>
        <v/>
      </c>
      <c r="V297" s="71"/>
      <c r="W297" s="79" t="str">
        <f>IFERROR(VLOOKUP(V297,Material!$A$2:$B$59, 2, 0),"")</f>
        <v/>
      </c>
      <c r="X297" s="71"/>
      <c r="Y297" s="79" t="str">
        <f>IFERROR(VLOOKUP(X297,Material!$A$2:$B$59, 2, 0),"")</f>
        <v/>
      </c>
      <c r="Z297" s="71"/>
      <c r="AA297" s="79" t="str">
        <f>IFERROR(VLOOKUP(Z297,Material!$A$2:$B$59, 2, 0),"")</f>
        <v/>
      </c>
      <c r="AB297" s="74"/>
      <c r="AC297" s="75" t="e">
        <f t="shared" si="52"/>
        <v>#VALUE!</v>
      </c>
      <c r="AD297" s="75" t="e">
        <f t="shared" si="53"/>
        <v>#VALUE!</v>
      </c>
      <c r="AE297" s="75" t="e">
        <f t="shared" si="55"/>
        <v>#VALUE!</v>
      </c>
      <c r="AF297" s="75" t="e">
        <f t="shared" si="54"/>
        <v>#VALUE!</v>
      </c>
      <c r="AG297" s="75" t="e">
        <f t="shared" si="56"/>
        <v>#VALUE!</v>
      </c>
      <c r="AH297" s="75" t="e">
        <f t="shared" si="57"/>
        <v>#VALUE!</v>
      </c>
      <c r="AI297" s="75" t="e">
        <f t="shared" si="58"/>
        <v>#VALUE!</v>
      </c>
      <c r="AJ297" s="80" t="e">
        <f t="shared" si="59"/>
        <v>#VALUE!</v>
      </c>
      <c r="AK297" s="79" t="str">
        <f>(IFERROR(VLOOKUP(AB297,Categories!$A$2:$B$20,2,1),""))</f>
        <v/>
      </c>
      <c r="AL297" s="79" t="str">
        <f ca="1">IFERROR(VLOOKUP((HLOOKUP((VLOOKUP($AB297,Categories!$A$2:$F$20,3,1)), $AB$3:$AJ297, (ROW()-ROW($AB$3)+1), 0)), INDIRECT(VLOOKUP($AB297,Categories!$A$2:$F$20,6,1)),2,0),AK297)</f>
        <v/>
      </c>
      <c r="AM297" s="79" t="str">
        <f ca="1">IFERROR(VLOOKUP((HLOOKUP((VLOOKUP($AB297,Categories!$A$2:$F$20,4,1)),$AB$3:$AJ297,(ROW()-ROW($AB$3)+1),0)),INDIRECT(VLOOKUP($AB297,Categories!$A$2:$H$20,7,1)),2,0),"")</f>
        <v/>
      </c>
      <c r="AN297" s="79" t="str">
        <f ca="1">IFERROR(VLOOKUP((HLOOKUP((VLOOKUP($AB297,Categories!$A$2:$F$20,5,1)), $AB$3:$AJ297, (ROW()-ROW($AB$3)+1), 0)), INDIRECT(VLOOKUP($AB297,Categories!$A$2:$H$20,8,1)),2,0),"")</f>
        <v/>
      </c>
      <c r="AO297" s="79" t="str">
        <f t="shared" ca="1" si="60"/>
        <v/>
      </c>
      <c r="AP297" s="81"/>
      <c r="AQ297" s="70" t="str">
        <f>IFERROR(VLOOKUP(VALUE(MID(AP297,1,1)),AdditionalElements!$A$2:$B$50,2,0),"")</f>
        <v/>
      </c>
      <c r="AR297" s="70" t="str">
        <f>IFERROR(VLOOKUP(VALUE(MID(AP297,2,1)),AdditionalElements!$H$2:$I$50,2,0),"")</f>
        <v/>
      </c>
      <c r="AS297" s="70" t="str">
        <f>IFERROR(VLOOKUP(VALUE(MID(AP297,3,1)),AdditionalElements!$O$2:$P$50,2,0),"")</f>
        <v/>
      </c>
      <c r="AT297" s="70" t="str">
        <f>IFERROR(VLOOKUP(VALUE(MID(AP297,4,1)),AdditionalElements!$V$2:$W$50,2,0),"")</f>
        <v/>
      </c>
      <c r="AU297" s="71"/>
      <c r="AV297" s="79" t="str">
        <f>IFERROR(IF(VALUE(MID(AU297,1,1))=1, VLOOKUP(VALUE(MID(AU297,1,1)), TxtPanelShape!$A$2:$C$50, 3, 0), (IF(VALUE(MID(AU297,1,1))&gt;=7, VLOOKUP(VALUE(MID(AU297,1,1)), TxtPanelShape!$A$2:$C$50, 3, 0),VLOOKUP(VALUE(MID(AU297,1,2)),TxtPanelShape!$A$2:$C$50,3,0)))), "")</f>
        <v/>
      </c>
      <c r="AW297" s="79" t="str">
        <f>IFERROR(IF(VALUE(MID(AU297,1,1))=1, ", "&amp;VLOOKUP(VALUE(MID(AU297,2,1)), TxtPanelShape!$H$2:$I$50, 2, 0), IF(VALUE(MID(AU297,1,1))&gt;=7, ", "&amp;VLOOKUP(VALUE(MID(AU297,2,1)), TxtPanelShape!$H$2:$I$50, 2, 0),"")), "")</f>
        <v/>
      </c>
      <c r="AX297" s="79" t="str">
        <f>IFERROR(IF(VALUE(MID(AU297,1,1))=1, ", "&amp;VLOOKUP(VALUE(MID(AU297,3,1)), TxtPanelShape!$O$2:$P$50, 2, 0), IF(VALUE(MID(AU297,1,1))&gt;=7, ", "&amp;VLOOKUP(VALUE(MID(AU297,3,1)), TxtPanelShape!$O$2:$P$50, 2, 0),"")),"")</f>
        <v/>
      </c>
      <c r="AY297" s="79" t="str">
        <f>IFERROR("; "&amp;VLOOKUP(VALUE(MID(AU297,4,1)), TxtPanelShape!$V$2:$W$50,2,0),"")</f>
        <v/>
      </c>
      <c r="AZ297" s="79" t="str">
        <f t="shared" si="61"/>
        <v/>
      </c>
      <c r="BA297" s="71"/>
      <c r="BB297" s="79" t="str">
        <f>IFERROR(IF(VALUE(MID(BA297,1,1))=1, VLOOKUP(VALUE(MID(BA297,1,1)), TxtPanelShape!$A$2:$C$50, 3, 0), (IF(VALUE(MID(BA297,1,1))&gt;=7, VLOOKUP(VALUE(MID(BA297,1,1)), TxtPanelShape!$A$2:$C$50, 3, 0),VLOOKUP(VALUE(MID(BA297,1,2)),TxtPanelShape!$A$2:$C$50,3,0)))), "")</f>
        <v/>
      </c>
      <c r="BC297" s="79" t="str">
        <f>IFERROR(IF(VALUE(MID(BA297,1,1))=1, ", "&amp;VLOOKUP(VALUE(MID(BA297,2,1)), TxtPanelShape!$H$2:$I$50, 2, 0), IF(VALUE(MID(BA297,1,1))&gt;=7, ", "&amp;VLOOKUP(VALUE(MID(BA297,2,1)), TxtPanelShape!$H$2:$I$50, 2, 0),"")), "")</f>
        <v/>
      </c>
      <c r="BD297" s="79" t="str">
        <f>IFERROR(IF(VALUE(MID(BA297,1,1))=1, ", "&amp;VLOOKUP(VALUE(MID(BA297,3,1)), TxtPanelShape!$O$2:$P$50, 2, 0), IF(VALUE(MID(BA297,1,1))&gt;=7, ", "&amp;VLOOKUP(VALUE(MID(BA297,3,1)), TxtPanelShape!$O$2:$P$50, 2, 0),"")),"")</f>
        <v/>
      </c>
      <c r="BE297" s="79" t="str">
        <f>IFERROR("; "&amp;VLOOKUP(VALUE(MID(BA297,4,1)), TxtPanelShape!$V$2:$W$50,2,0),"")</f>
        <v/>
      </c>
      <c r="BF297" s="79" t="str">
        <f t="shared" si="62"/>
        <v/>
      </c>
      <c r="BG297" s="71"/>
      <c r="BH297" s="79" t="str">
        <f>IFERROR(VLOOKUP(BG297, TxtPanelDefinition!$A$2:$B$50, 2, 0),"")</f>
        <v/>
      </c>
      <c r="BI297" s="71"/>
      <c r="BJ297" s="79" t="str">
        <f>IFERROR(VLOOKUP(BI297, TxtPanelDefinition!$A$2:$B$50, 2, 0),"")</f>
        <v/>
      </c>
      <c r="BK297" s="71"/>
      <c r="BL297" s="79" t="str">
        <f>IFERROR(VLOOKUP(BK297, InscrTechniques!$A$2:$B$50, 2, 0),"")</f>
        <v/>
      </c>
      <c r="BM297" s="71"/>
      <c r="BN297" s="79" t="str">
        <f>IFERROR(VLOOKUP(BM297, InscrTechniques!$A$2:$B$50, 2, 0),"")</f>
        <v/>
      </c>
      <c r="BO297" s="71"/>
      <c r="BP297" s="79" t="str">
        <f>IFERROR(VLOOKUP(BO297, InscrTechniques!$A$2:$B$50, 2, 0),"")</f>
        <v/>
      </c>
      <c r="BQ297" s="71"/>
      <c r="BR297" s="79" t="str">
        <f>IFERROR(VLOOKUP(BQ297, InscrTechniques!$A$2:$B$50, 2, 0),"")</f>
        <v/>
      </c>
      <c r="BS297" s="71"/>
      <c r="BT297" s="79" t="str">
        <f>IFERROR(VLOOKUP(BS297, InscrTechniques!$A$2:$B$50, 2, 0),"")</f>
        <v/>
      </c>
      <c r="BU297" s="71"/>
      <c r="BV297" s="79" t="str">
        <f>IFERROR(VLOOKUP(BU297, InscrTechniques!$A$2:$B$50, 2, 0),"")</f>
        <v/>
      </c>
      <c r="BW297" s="125"/>
      <c r="BX297" s="79" t="str">
        <f>IFERROR(VLOOKUP(BW297, InscrTechniques!$A$2:$B$50, 2, 0),"")</f>
        <v/>
      </c>
      <c r="BY297" s="125"/>
      <c r="BZ297" s="79" t="str">
        <f>IFERROR(VLOOKUP(BY297, InscrTechniques!$A$2:$B$50, 2, 0),"")</f>
        <v/>
      </c>
      <c r="CA297" s="74"/>
      <c r="CB297" s="114" t="str">
        <f>IFERROR(VLOOKUP(CA297, LetterStyle!$A$2:$B$50, 2, 0),"")</f>
        <v/>
      </c>
      <c r="CC297" s="74"/>
      <c r="CD297" s="114" t="str">
        <f>IFERROR(VLOOKUP(CC297, LetterStyle!$A$2:$B$50, 2, 0),"")</f>
        <v/>
      </c>
      <c r="CE297" s="74"/>
      <c r="CF297" s="114" t="str">
        <f>IFERROR(VLOOKUP(CE297, LetterStyle!$A$2:$B$50, 2, 0),"")</f>
        <v/>
      </c>
      <c r="CG297" s="74"/>
      <c r="CH297" s="79" t="str">
        <f>IFERROR(VLOOKUP(CG297, LetterStyle!$A$2:$B$50, 2, 0),"")</f>
        <v/>
      </c>
      <c r="CI297" s="71"/>
      <c r="CJ297" s="79" t="str">
        <f>IFERROR(VLOOKUP(CI297, DecMotifs!$A$1:$B$306, 2, 0),"")</f>
        <v/>
      </c>
      <c r="CK297" s="71"/>
      <c r="CL297" s="79" t="str">
        <f>IFERROR(VLOOKUP(CK297, DecMotifs!$A$1:$B$306, 2, 0),"")</f>
        <v/>
      </c>
      <c r="CM297" s="71"/>
      <c r="CN297" s="79" t="str">
        <f>IFERROR(VLOOKUP(CM297, DecMotifs!$A$1:$B$306, 2, 0),"")</f>
        <v/>
      </c>
      <c r="CO297" s="71"/>
      <c r="CP297" s="79" t="str">
        <f>IFERROR(VLOOKUP(CO297, MarginalDec!$A$2:$B$253, 2, 0),"")</f>
        <v/>
      </c>
      <c r="CQ297" s="71"/>
      <c r="CR297" s="79" t="str">
        <f>IFERROR(VLOOKUP(CQ297, MarginalDec!$A$2:$B$253, 2, 0),"")</f>
        <v/>
      </c>
      <c r="CS297" s="71"/>
      <c r="CT297" s="79" t="str">
        <f>IFERROR(VLOOKUP(CS297, MarginalDec!$A$2:$B$253, 2, 0),"")</f>
        <v/>
      </c>
      <c r="CU297" s="71"/>
      <c r="CV297" s="79" t="str">
        <f>IF(ISBLANK(CU297),"", IFERROR(VLOOKUP(CU297, Tooling!$A$2:$B$252, 2, 0),""))</f>
        <v/>
      </c>
      <c r="CW297" s="71"/>
      <c r="CX297" s="79" t="str">
        <f>IF(ISBLANK(CW297),"", IFERROR(VLOOKUP(CW297, Tooling!$A$2:$B$252, 2, 0),""))</f>
        <v/>
      </c>
      <c r="CY297" s="71"/>
      <c r="CZ297" s="79" t="str">
        <f>IF(ISBLANK(CY297),"", IFERROR(VLOOKUP(CY297, Repairs!$A$2:$B$252, 2, 0),""))</f>
        <v/>
      </c>
      <c r="DA297" s="77"/>
      <c r="DB297" s="71"/>
      <c r="DC297" s="79" t="str">
        <f>IFERROR(VLOOKUP(DB297, DatingReason!$A$2:$B$252, 2, 0),"")</f>
        <v/>
      </c>
      <c r="DD297" s="123" t="str">
        <f t="shared" si="63"/>
        <v/>
      </c>
      <c r="DF297" s="119" t="str">
        <f t="array" ref="DF297">IF(AND($B297&lt;&gt;"", $DE297&lt;&gt;"", $DE297&lt;&gt;"No"),MAX(IF($B297=PEOPLE!$B$4:$B$1000, PEOPLE!$Q$4:$Q$1000,""))+100,"")</f>
        <v/>
      </c>
      <c r="DG297" s="68"/>
      <c r="DH297" s="76">
        <f>COUNTIF(PEOPLE!B:B, MEMORIALS!B297)</f>
        <v>0</v>
      </c>
      <c r="DI297" s="82"/>
      <c r="DJ297" s="82"/>
      <c r="DK297" s="82"/>
      <c r="DL297" s="68"/>
      <c r="DM297" s="68"/>
      <c r="DN297" s="68"/>
      <c r="DO297" s="68"/>
      <c r="DP297" s="68"/>
    </row>
    <row r="298" spans="1:120" ht="15" customHeight="1" x14ac:dyDescent="0.25">
      <c r="A298" s="68"/>
      <c r="B298" s="69"/>
      <c r="C298" s="68"/>
      <c r="D298" s="68"/>
      <c r="E298" s="70" t="str">
        <f>IF(D298="","",VLOOKUP(D298,Denomination!$A$2:$B$50, 2, 0))</f>
        <v/>
      </c>
      <c r="F298" s="68"/>
      <c r="G298" s="71"/>
      <c r="H298" s="70" t="str">
        <f>IF(G298="","",VLOOKUP(G298,MCondition!$A$2:$B$50, 2, 0))</f>
        <v/>
      </c>
      <c r="I298" s="72"/>
      <c r="J298" s="71"/>
      <c r="K298" s="70" t="str">
        <f>IF(J298="","",VLOOKUP(J298,ICondition!$A$2:$B$50, 2, 0))</f>
        <v/>
      </c>
      <c r="L298" s="73"/>
      <c r="M298" s="73"/>
      <c r="N298" s="73"/>
      <c r="O298" s="73"/>
      <c r="P298" s="73"/>
      <c r="Q298" s="73"/>
      <c r="R298" s="78"/>
      <c r="S298" s="79" t="str">
        <f>IFERROR(VLOOKUP(R298,Material!$A$2:$B$59, 2, 0),"")</f>
        <v/>
      </c>
      <c r="T298" s="71"/>
      <c r="U298" s="79" t="str">
        <f>IFERROR(VLOOKUP(T298,Material!$A$2:$B$59, 2, 0),"")</f>
        <v/>
      </c>
      <c r="V298" s="71"/>
      <c r="W298" s="79" t="str">
        <f>IFERROR(VLOOKUP(V298,Material!$A$2:$B$59, 2, 0),"")</f>
        <v/>
      </c>
      <c r="X298" s="71"/>
      <c r="Y298" s="79" t="str">
        <f>IFERROR(VLOOKUP(X298,Material!$A$2:$B$59, 2, 0),"")</f>
        <v/>
      </c>
      <c r="Z298" s="71"/>
      <c r="AA298" s="79" t="str">
        <f>IFERROR(VLOOKUP(Z298,Material!$A$2:$B$59, 2, 0),"")</f>
        <v/>
      </c>
      <c r="AB298" s="74"/>
      <c r="AC298" s="75" t="e">
        <f t="shared" si="52"/>
        <v>#VALUE!</v>
      </c>
      <c r="AD298" s="75" t="e">
        <f t="shared" si="53"/>
        <v>#VALUE!</v>
      </c>
      <c r="AE298" s="75" t="e">
        <f t="shared" si="55"/>
        <v>#VALUE!</v>
      </c>
      <c r="AF298" s="75" t="e">
        <f t="shared" si="54"/>
        <v>#VALUE!</v>
      </c>
      <c r="AG298" s="75" t="e">
        <f t="shared" si="56"/>
        <v>#VALUE!</v>
      </c>
      <c r="AH298" s="75" t="e">
        <f t="shared" si="57"/>
        <v>#VALUE!</v>
      </c>
      <c r="AI298" s="75" t="e">
        <f t="shared" si="58"/>
        <v>#VALUE!</v>
      </c>
      <c r="AJ298" s="80" t="e">
        <f t="shared" si="59"/>
        <v>#VALUE!</v>
      </c>
      <c r="AK298" s="79" t="str">
        <f>(IFERROR(VLOOKUP(AB298,Categories!$A$2:$B$20,2,1),""))</f>
        <v/>
      </c>
      <c r="AL298" s="79" t="str">
        <f ca="1">IFERROR(VLOOKUP((HLOOKUP((VLOOKUP($AB298,Categories!$A$2:$F$20,3,1)), $AB$3:$AJ298, (ROW()-ROW($AB$3)+1), 0)), INDIRECT(VLOOKUP($AB298,Categories!$A$2:$F$20,6,1)),2,0),AK298)</f>
        <v/>
      </c>
      <c r="AM298" s="79" t="str">
        <f ca="1">IFERROR(VLOOKUP((HLOOKUP((VLOOKUP($AB298,Categories!$A$2:$F$20,4,1)),$AB$3:$AJ298,(ROW()-ROW($AB$3)+1),0)),INDIRECT(VLOOKUP($AB298,Categories!$A$2:$H$20,7,1)),2,0),"")</f>
        <v/>
      </c>
      <c r="AN298" s="79" t="str">
        <f ca="1">IFERROR(VLOOKUP((HLOOKUP((VLOOKUP($AB298,Categories!$A$2:$F$20,5,1)), $AB$3:$AJ298, (ROW()-ROW($AB$3)+1), 0)), INDIRECT(VLOOKUP($AB298,Categories!$A$2:$H$20,8,1)),2,0),"")</f>
        <v/>
      </c>
      <c r="AO298" s="79" t="str">
        <f t="shared" ca="1" si="60"/>
        <v/>
      </c>
      <c r="AP298" s="81"/>
      <c r="AQ298" s="70" t="str">
        <f>IFERROR(VLOOKUP(VALUE(MID(AP298,1,1)),AdditionalElements!$A$2:$B$50,2,0),"")</f>
        <v/>
      </c>
      <c r="AR298" s="70" t="str">
        <f>IFERROR(VLOOKUP(VALUE(MID(AP298,2,1)),AdditionalElements!$H$2:$I$50,2,0),"")</f>
        <v/>
      </c>
      <c r="AS298" s="70" t="str">
        <f>IFERROR(VLOOKUP(VALUE(MID(AP298,3,1)),AdditionalElements!$O$2:$P$50,2,0),"")</f>
        <v/>
      </c>
      <c r="AT298" s="70" t="str">
        <f>IFERROR(VLOOKUP(VALUE(MID(AP298,4,1)),AdditionalElements!$V$2:$W$50,2,0),"")</f>
        <v/>
      </c>
      <c r="AU298" s="71"/>
      <c r="AV298" s="79" t="str">
        <f>IFERROR(IF(VALUE(MID(AU298,1,1))=1, VLOOKUP(VALUE(MID(AU298,1,1)), TxtPanelShape!$A$2:$C$50, 3, 0), (IF(VALUE(MID(AU298,1,1))&gt;=7, VLOOKUP(VALUE(MID(AU298,1,1)), TxtPanelShape!$A$2:$C$50, 3, 0),VLOOKUP(VALUE(MID(AU298,1,2)),TxtPanelShape!$A$2:$C$50,3,0)))), "")</f>
        <v/>
      </c>
      <c r="AW298" s="79" t="str">
        <f>IFERROR(IF(VALUE(MID(AU298,1,1))=1, ", "&amp;VLOOKUP(VALUE(MID(AU298,2,1)), TxtPanelShape!$H$2:$I$50, 2, 0), IF(VALUE(MID(AU298,1,1))&gt;=7, ", "&amp;VLOOKUP(VALUE(MID(AU298,2,1)), TxtPanelShape!$H$2:$I$50, 2, 0),"")), "")</f>
        <v/>
      </c>
      <c r="AX298" s="79" t="str">
        <f>IFERROR(IF(VALUE(MID(AU298,1,1))=1, ", "&amp;VLOOKUP(VALUE(MID(AU298,3,1)), TxtPanelShape!$O$2:$P$50, 2, 0), IF(VALUE(MID(AU298,1,1))&gt;=7, ", "&amp;VLOOKUP(VALUE(MID(AU298,3,1)), TxtPanelShape!$O$2:$P$50, 2, 0),"")),"")</f>
        <v/>
      </c>
      <c r="AY298" s="79" t="str">
        <f>IFERROR("; "&amp;VLOOKUP(VALUE(MID(AU298,4,1)), TxtPanelShape!$V$2:$W$50,2,0),"")</f>
        <v/>
      </c>
      <c r="AZ298" s="79" t="str">
        <f t="shared" si="61"/>
        <v/>
      </c>
      <c r="BA298" s="71"/>
      <c r="BB298" s="79" t="str">
        <f>IFERROR(IF(VALUE(MID(BA298,1,1))=1, VLOOKUP(VALUE(MID(BA298,1,1)), TxtPanelShape!$A$2:$C$50, 3, 0), (IF(VALUE(MID(BA298,1,1))&gt;=7, VLOOKUP(VALUE(MID(BA298,1,1)), TxtPanelShape!$A$2:$C$50, 3, 0),VLOOKUP(VALUE(MID(BA298,1,2)),TxtPanelShape!$A$2:$C$50,3,0)))), "")</f>
        <v/>
      </c>
      <c r="BC298" s="79" t="str">
        <f>IFERROR(IF(VALUE(MID(BA298,1,1))=1, ", "&amp;VLOOKUP(VALUE(MID(BA298,2,1)), TxtPanelShape!$H$2:$I$50, 2, 0), IF(VALUE(MID(BA298,1,1))&gt;=7, ", "&amp;VLOOKUP(VALUE(MID(BA298,2,1)), TxtPanelShape!$H$2:$I$50, 2, 0),"")), "")</f>
        <v/>
      </c>
      <c r="BD298" s="79" t="str">
        <f>IFERROR(IF(VALUE(MID(BA298,1,1))=1, ", "&amp;VLOOKUP(VALUE(MID(BA298,3,1)), TxtPanelShape!$O$2:$P$50, 2, 0), IF(VALUE(MID(BA298,1,1))&gt;=7, ", "&amp;VLOOKUP(VALUE(MID(BA298,3,1)), TxtPanelShape!$O$2:$P$50, 2, 0),"")),"")</f>
        <v/>
      </c>
      <c r="BE298" s="79" t="str">
        <f>IFERROR("; "&amp;VLOOKUP(VALUE(MID(BA298,4,1)), TxtPanelShape!$V$2:$W$50,2,0),"")</f>
        <v/>
      </c>
      <c r="BF298" s="79" t="str">
        <f t="shared" si="62"/>
        <v/>
      </c>
      <c r="BG298" s="71"/>
      <c r="BH298" s="79" t="str">
        <f>IFERROR(VLOOKUP(BG298, TxtPanelDefinition!$A$2:$B$50, 2, 0),"")</f>
        <v/>
      </c>
      <c r="BI298" s="71"/>
      <c r="BJ298" s="79" t="str">
        <f>IFERROR(VLOOKUP(BI298, TxtPanelDefinition!$A$2:$B$50, 2, 0),"")</f>
        <v/>
      </c>
      <c r="BK298" s="71"/>
      <c r="BL298" s="79" t="str">
        <f>IFERROR(VLOOKUP(BK298, InscrTechniques!$A$2:$B$50, 2, 0),"")</f>
        <v/>
      </c>
      <c r="BM298" s="71"/>
      <c r="BN298" s="79" t="str">
        <f>IFERROR(VLOOKUP(BM298, InscrTechniques!$A$2:$B$50, 2, 0),"")</f>
        <v/>
      </c>
      <c r="BO298" s="71"/>
      <c r="BP298" s="79" t="str">
        <f>IFERROR(VLOOKUP(BO298, InscrTechniques!$A$2:$B$50, 2, 0),"")</f>
        <v/>
      </c>
      <c r="BQ298" s="71"/>
      <c r="BR298" s="79" t="str">
        <f>IFERROR(VLOOKUP(BQ298, InscrTechniques!$A$2:$B$50, 2, 0),"")</f>
        <v/>
      </c>
      <c r="BS298" s="71"/>
      <c r="BT298" s="79" t="str">
        <f>IFERROR(VLOOKUP(BS298, InscrTechniques!$A$2:$B$50, 2, 0),"")</f>
        <v/>
      </c>
      <c r="BU298" s="71"/>
      <c r="BV298" s="79" t="str">
        <f>IFERROR(VLOOKUP(BU298, InscrTechniques!$A$2:$B$50, 2, 0),"")</f>
        <v/>
      </c>
      <c r="BW298" s="125"/>
      <c r="BX298" s="79" t="str">
        <f>IFERROR(VLOOKUP(BW298, InscrTechniques!$A$2:$B$50, 2, 0),"")</f>
        <v/>
      </c>
      <c r="BY298" s="125"/>
      <c r="BZ298" s="79" t="str">
        <f>IFERROR(VLOOKUP(BY298, InscrTechniques!$A$2:$B$50, 2, 0),"")</f>
        <v/>
      </c>
      <c r="CA298" s="74"/>
      <c r="CB298" s="114" t="str">
        <f>IFERROR(VLOOKUP(CA298, LetterStyle!$A$2:$B$50, 2, 0),"")</f>
        <v/>
      </c>
      <c r="CC298" s="74"/>
      <c r="CD298" s="114" t="str">
        <f>IFERROR(VLOOKUP(CC298, LetterStyle!$A$2:$B$50, 2, 0),"")</f>
        <v/>
      </c>
      <c r="CE298" s="74"/>
      <c r="CF298" s="114" t="str">
        <f>IFERROR(VLOOKUP(CE298, LetterStyle!$A$2:$B$50, 2, 0),"")</f>
        <v/>
      </c>
      <c r="CG298" s="74"/>
      <c r="CH298" s="79" t="str">
        <f>IFERROR(VLOOKUP(CG298, LetterStyle!$A$2:$B$50, 2, 0),"")</f>
        <v/>
      </c>
      <c r="CI298" s="71"/>
      <c r="CJ298" s="79" t="str">
        <f>IFERROR(VLOOKUP(CI298, DecMotifs!$A$1:$B$306, 2, 0),"")</f>
        <v/>
      </c>
      <c r="CK298" s="71"/>
      <c r="CL298" s="79" t="str">
        <f>IFERROR(VLOOKUP(CK298, DecMotifs!$A$1:$B$306, 2, 0),"")</f>
        <v/>
      </c>
      <c r="CM298" s="71"/>
      <c r="CN298" s="79" t="str">
        <f>IFERROR(VLOOKUP(CM298, DecMotifs!$A$1:$B$306, 2, 0),"")</f>
        <v/>
      </c>
      <c r="CO298" s="71"/>
      <c r="CP298" s="79" t="str">
        <f>IFERROR(VLOOKUP(CO298, MarginalDec!$A$2:$B$253, 2, 0),"")</f>
        <v/>
      </c>
      <c r="CQ298" s="71"/>
      <c r="CR298" s="79" t="str">
        <f>IFERROR(VLOOKUP(CQ298, MarginalDec!$A$2:$B$253, 2, 0),"")</f>
        <v/>
      </c>
      <c r="CS298" s="71"/>
      <c r="CT298" s="79" t="str">
        <f>IFERROR(VLOOKUP(CS298, MarginalDec!$A$2:$B$253, 2, 0),"")</f>
        <v/>
      </c>
      <c r="CU298" s="71"/>
      <c r="CV298" s="79" t="str">
        <f>IF(ISBLANK(CU298),"", IFERROR(VLOOKUP(CU298, Tooling!$A$2:$B$252, 2, 0),""))</f>
        <v/>
      </c>
      <c r="CW298" s="71"/>
      <c r="CX298" s="79" t="str">
        <f>IF(ISBLANK(CW298),"", IFERROR(VLOOKUP(CW298, Tooling!$A$2:$B$252, 2, 0),""))</f>
        <v/>
      </c>
      <c r="CY298" s="71"/>
      <c r="CZ298" s="79" t="str">
        <f>IF(ISBLANK(CY298),"", IFERROR(VLOOKUP(CY298, Repairs!$A$2:$B$252, 2, 0),""))</f>
        <v/>
      </c>
      <c r="DA298" s="77"/>
      <c r="DB298" s="71"/>
      <c r="DC298" s="79" t="str">
        <f>IFERROR(VLOOKUP(DB298, DatingReason!$A$2:$B$252, 2, 0),"")</f>
        <v/>
      </c>
      <c r="DD298" s="123" t="str">
        <f t="shared" si="63"/>
        <v/>
      </c>
      <c r="DF298" s="119" t="str">
        <f t="array" ref="DF298">IF(AND($B298&lt;&gt;"", $DE298&lt;&gt;"", $DE298&lt;&gt;"No"),MAX(IF($B298=PEOPLE!$B$4:$B$1000, PEOPLE!$Q$4:$Q$1000,""))+100,"")</f>
        <v/>
      </c>
      <c r="DG298" s="68"/>
      <c r="DH298" s="76">
        <f>COUNTIF(PEOPLE!B:B, MEMORIALS!B298)</f>
        <v>0</v>
      </c>
      <c r="DI298" s="82"/>
      <c r="DJ298" s="82"/>
      <c r="DK298" s="82"/>
      <c r="DL298" s="68"/>
      <c r="DM298" s="68"/>
      <c r="DN298" s="68"/>
      <c r="DO298" s="68"/>
      <c r="DP298" s="68"/>
    </row>
    <row r="299" spans="1:120" ht="15" customHeight="1" x14ac:dyDescent="0.25">
      <c r="A299" s="68"/>
      <c r="B299" s="69"/>
      <c r="C299" s="68"/>
      <c r="D299" s="68"/>
      <c r="E299" s="70" t="str">
        <f>IF(D299="","",VLOOKUP(D299,Denomination!$A$2:$B$50, 2, 0))</f>
        <v/>
      </c>
      <c r="F299" s="68"/>
      <c r="G299" s="71"/>
      <c r="H299" s="70" t="str">
        <f>IF(G299="","",VLOOKUP(G299,MCondition!$A$2:$B$50, 2, 0))</f>
        <v/>
      </c>
      <c r="I299" s="72"/>
      <c r="J299" s="71"/>
      <c r="K299" s="70" t="str">
        <f>IF(J299="","",VLOOKUP(J299,ICondition!$A$2:$B$50, 2, 0))</f>
        <v/>
      </c>
      <c r="L299" s="73"/>
      <c r="M299" s="73"/>
      <c r="N299" s="73"/>
      <c r="O299" s="73"/>
      <c r="P299" s="73"/>
      <c r="Q299" s="73"/>
      <c r="R299" s="78"/>
      <c r="S299" s="79" t="str">
        <f>IFERROR(VLOOKUP(R299,Material!$A$2:$B$59, 2, 0),"")</f>
        <v/>
      </c>
      <c r="T299" s="71"/>
      <c r="U299" s="79" t="str">
        <f>IFERROR(VLOOKUP(T299,Material!$A$2:$B$59, 2, 0),"")</f>
        <v/>
      </c>
      <c r="V299" s="71"/>
      <c r="W299" s="79" t="str">
        <f>IFERROR(VLOOKUP(V299,Material!$A$2:$B$59, 2, 0),"")</f>
        <v/>
      </c>
      <c r="X299" s="71"/>
      <c r="Y299" s="79" t="str">
        <f>IFERROR(VLOOKUP(X299,Material!$A$2:$B$59, 2, 0),"")</f>
        <v/>
      </c>
      <c r="Z299" s="71"/>
      <c r="AA299" s="79" t="str">
        <f>IFERROR(VLOOKUP(Z299,Material!$A$2:$B$59, 2, 0),"")</f>
        <v/>
      </c>
      <c r="AB299" s="74"/>
      <c r="AC299" s="75" t="e">
        <f t="shared" si="52"/>
        <v>#VALUE!</v>
      </c>
      <c r="AD299" s="75" t="e">
        <f t="shared" si="53"/>
        <v>#VALUE!</v>
      </c>
      <c r="AE299" s="75" t="e">
        <f t="shared" si="55"/>
        <v>#VALUE!</v>
      </c>
      <c r="AF299" s="75" t="e">
        <f t="shared" si="54"/>
        <v>#VALUE!</v>
      </c>
      <c r="AG299" s="75" t="e">
        <f t="shared" si="56"/>
        <v>#VALUE!</v>
      </c>
      <c r="AH299" s="75" t="e">
        <f t="shared" si="57"/>
        <v>#VALUE!</v>
      </c>
      <c r="AI299" s="75" t="e">
        <f t="shared" si="58"/>
        <v>#VALUE!</v>
      </c>
      <c r="AJ299" s="80" t="e">
        <f t="shared" si="59"/>
        <v>#VALUE!</v>
      </c>
      <c r="AK299" s="79" t="str">
        <f>(IFERROR(VLOOKUP(AB299,Categories!$A$2:$B$20,2,1),""))</f>
        <v/>
      </c>
      <c r="AL299" s="79" t="str">
        <f ca="1">IFERROR(VLOOKUP((HLOOKUP((VLOOKUP($AB299,Categories!$A$2:$F$20,3,1)), $AB$3:$AJ299, (ROW()-ROW($AB$3)+1), 0)), INDIRECT(VLOOKUP($AB299,Categories!$A$2:$F$20,6,1)),2,0),AK299)</f>
        <v/>
      </c>
      <c r="AM299" s="79" t="str">
        <f ca="1">IFERROR(VLOOKUP((HLOOKUP((VLOOKUP($AB299,Categories!$A$2:$F$20,4,1)),$AB$3:$AJ299,(ROW()-ROW($AB$3)+1),0)),INDIRECT(VLOOKUP($AB299,Categories!$A$2:$H$20,7,1)),2,0),"")</f>
        <v/>
      </c>
      <c r="AN299" s="79" t="str">
        <f ca="1">IFERROR(VLOOKUP((HLOOKUP((VLOOKUP($AB299,Categories!$A$2:$F$20,5,1)), $AB$3:$AJ299, (ROW()-ROW($AB$3)+1), 0)), INDIRECT(VLOOKUP($AB299,Categories!$A$2:$H$20,8,1)),2,0),"")</f>
        <v/>
      </c>
      <c r="AO299" s="79" t="str">
        <f t="shared" ca="1" si="60"/>
        <v/>
      </c>
      <c r="AP299" s="81"/>
      <c r="AQ299" s="70" t="str">
        <f>IFERROR(VLOOKUP(VALUE(MID(AP299,1,1)),AdditionalElements!$A$2:$B$50,2,0),"")</f>
        <v/>
      </c>
      <c r="AR299" s="70" t="str">
        <f>IFERROR(VLOOKUP(VALUE(MID(AP299,2,1)),AdditionalElements!$H$2:$I$50,2,0),"")</f>
        <v/>
      </c>
      <c r="AS299" s="70" t="str">
        <f>IFERROR(VLOOKUP(VALUE(MID(AP299,3,1)),AdditionalElements!$O$2:$P$50,2,0),"")</f>
        <v/>
      </c>
      <c r="AT299" s="70" t="str">
        <f>IFERROR(VLOOKUP(VALUE(MID(AP299,4,1)),AdditionalElements!$V$2:$W$50,2,0),"")</f>
        <v/>
      </c>
      <c r="AU299" s="71"/>
      <c r="AV299" s="79" t="str">
        <f>IFERROR(IF(VALUE(MID(AU299,1,1))=1, VLOOKUP(VALUE(MID(AU299,1,1)), TxtPanelShape!$A$2:$C$50, 3, 0), (IF(VALUE(MID(AU299,1,1))&gt;=7, VLOOKUP(VALUE(MID(AU299,1,1)), TxtPanelShape!$A$2:$C$50, 3, 0),VLOOKUP(VALUE(MID(AU299,1,2)),TxtPanelShape!$A$2:$C$50,3,0)))), "")</f>
        <v/>
      </c>
      <c r="AW299" s="79" t="str">
        <f>IFERROR(IF(VALUE(MID(AU299,1,1))=1, ", "&amp;VLOOKUP(VALUE(MID(AU299,2,1)), TxtPanelShape!$H$2:$I$50, 2, 0), IF(VALUE(MID(AU299,1,1))&gt;=7, ", "&amp;VLOOKUP(VALUE(MID(AU299,2,1)), TxtPanelShape!$H$2:$I$50, 2, 0),"")), "")</f>
        <v/>
      </c>
      <c r="AX299" s="79" t="str">
        <f>IFERROR(IF(VALUE(MID(AU299,1,1))=1, ", "&amp;VLOOKUP(VALUE(MID(AU299,3,1)), TxtPanelShape!$O$2:$P$50, 2, 0), IF(VALUE(MID(AU299,1,1))&gt;=7, ", "&amp;VLOOKUP(VALUE(MID(AU299,3,1)), TxtPanelShape!$O$2:$P$50, 2, 0),"")),"")</f>
        <v/>
      </c>
      <c r="AY299" s="79" t="str">
        <f>IFERROR("; "&amp;VLOOKUP(VALUE(MID(AU299,4,1)), TxtPanelShape!$V$2:$W$50,2,0),"")</f>
        <v/>
      </c>
      <c r="AZ299" s="79" t="str">
        <f t="shared" si="61"/>
        <v/>
      </c>
      <c r="BA299" s="71"/>
      <c r="BB299" s="79" t="str">
        <f>IFERROR(IF(VALUE(MID(BA299,1,1))=1, VLOOKUP(VALUE(MID(BA299,1,1)), TxtPanelShape!$A$2:$C$50, 3, 0), (IF(VALUE(MID(BA299,1,1))&gt;=7, VLOOKUP(VALUE(MID(BA299,1,1)), TxtPanelShape!$A$2:$C$50, 3, 0),VLOOKUP(VALUE(MID(BA299,1,2)),TxtPanelShape!$A$2:$C$50,3,0)))), "")</f>
        <v/>
      </c>
      <c r="BC299" s="79" t="str">
        <f>IFERROR(IF(VALUE(MID(BA299,1,1))=1, ", "&amp;VLOOKUP(VALUE(MID(BA299,2,1)), TxtPanelShape!$H$2:$I$50, 2, 0), IF(VALUE(MID(BA299,1,1))&gt;=7, ", "&amp;VLOOKUP(VALUE(MID(BA299,2,1)), TxtPanelShape!$H$2:$I$50, 2, 0),"")), "")</f>
        <v/>
      </c>
      <c r="BD299" s="79" t="str">
        <f>IFERROR(IF(VALUE(MID(BA299,1,1))=1, ", "&amp;VLOOKUP(VALUE(MID(BA299,3,1)), TxtPanelShape!$O$2:$P$50, 2, 0), IF(VALUE(MID(BA299,1,1))&gt;=7, ", "&amp;VLOOKUP(VALUE(MID(BA299,3,1)), TxtPanelShape!$O$2:$P$50, 2, 0),"")),"")</f>
        <v/>
      </c>
      <c r="BE299" s="79" t="str">
        <f>IFERROR("; "&amp;VLOOKUP(VALUE(MID(BA299,4,1)), TxtPanelShape!$V$2:$W$50,2,0),"")</f>
        <v/>
      </c>
      <c r="BF299" s="79" t="str">
        <f t="shared" si="62"/>
        <v/>
      </c>
      <c r="BG299" s="71"/>
      <c r="BH299" s="79" t="str">
        <f>IFERROR(VLOOKUP(BG299, TxtPanelDefinition!$A$2:$B$50, 2, 0),"")</f>
        <v/>
      </c>
      <c r="BI299" s="71"/>
      <c r="BJ299" s="79" t="str">
        <f>IFERROR(VLOOKUP(BI299, TxtPanelDefinition!$A$2:$B$50, 2, 0),"")</f>
        <v/>
      </c>
      <c r="BK299" s="71"/>
      <c r="BL299" s="79" t="str">
        <f>IFERROR(VLOOKUP(BK299, InscrTechniques!$A$2:$B$50, 2, 0),"")</f>
        <v/>
      </c>
      <c r="BM299" s="71"/>
      <c r="BN299" s="79" t="str">
        <f>IFERROR(VLOOKUP(BM299, InscrTechniques!$A$2:$B$50, 2, 0),"")</f>
        <v/>
      </c>
      <c r="BO299" s="71"/>
      <c r="BP299" s="79" t="str">
        <f>IFERROR(VLOOKUP(BO299, InscrTechniques!$A$2:$B$50, 2, 0),"")</f>
        <v/>
      </c>
      <c r="BQ299" s="71"/>
      <c r="BR299" s="79" t="str">
        <f>IFERROR(VLOOKUP(BQ299, InscrTechniques!$A$2:$B$50, 2, 0),"")</f>
        <v/>
      </c>
      <c r="BS299" s="71"/>
      <c r="BT299" s="79" t="str">
        <f>IFERROR(VLOOKUP(BS299, InscrTechniques!$A$2:$B$50, 2, 0),"")</f>
        <v/>
      </c>
      <c r="BU299" s="71"/>
      <c r="BV299" s="79" t="str">
        <f>IFERROR(VLOOKUP(BU299, InscrTechniques!$A$2:$B$50, 2, 0),"")</f>
        <v/>
      </c>
      <c r="BW299" s="125"/>
      <c r="BX299" s="79" t="str">
        <f>IFERROR(VLOOKUP(BW299, InscrTechniques!$A$2:$B$50, 2, 0),"")</f>
        <v/>
      </c>
      <c r="BY299" s="125"/>
      <c r="BZ299" s="79" t="str">
        <f>IFERROR(VLOOKUP(BY299, InscrTechniques!$A$2:$B$50, 2, 0),"")</f>
        <v/>
      </c>
      <c r="CA299" s="74"/>
      <c r="CB299" s="114" t="str">
        <f>IFERROR(VLOOKUP(CA299, LetterStyle!$A$2:$B$50, 2, 0),"")</f>
        <v/>
      </c>
      <c r="CC299" s="74"/>
      <c r="CD299" s="114" t="str">
        <f>IFERROR(VLOOKUP(CC299, LetterStyle!$A$2:$B$50, 2, 0),"")</f>
        <v/>
      </c>
      <c r="CE299" s="74"/>
      <c r="CF299" s="114" t="str">
        <f>IFERROR(VLOOKUP(CE299, LetterStyle!$A$2:$B$50, 2, 0),"")</f>
        <v/>
      </c>
      <c r="CG299" s="74"/>
      <c r="CH299" s="79" t="str">
        <f>IFERROR(VLOOKUP(CG299, LetterStyle!$A$2:$B$50, 2, 0),"")</f>
        <v/>
      </c>
      <c r="CI299" s="71"/>
      <c r="CJ299" s="79" t="str">
        <f>IFERROR(VLOOKUP(CI299, DecMotifs!$A$1:$B$306, 2, 0),"")</f>
        <v/>
      </c>
      <c r="CK299" s="71"/>
      <c r="CL299" s="79" t="str">
        <f>IFERROR(VLOOKUP(CK299, DecMotifs!$A$1:$B$306, 2, 0),"")</f>
        <v/>
      </c>
      <c r="CM299" s="71"/>
      <c r="CN299" s="79" t="str">
        <f>IFERROR(VLOOKUP(CM299, DecMotifs!$A$1:$B$306, 2, 0),"")</f>
        <v/>
      </c>
      <c r="CO299" s="71"/>
      <c r="CP299" s="79" t="str">
        <f>IFERROR(VLOOKUP(CO299, MarginalDec!$A$2:$B$253, 2, 0),"")</f>
        <v/>
      </c>
      <c r="CQ299" s="71"/>
      <c r="CR299" s="79" t="str">
        <f>IFERROR(VLOOKUP(CQ299, MarginalDec!$A$2:$B$253, 2, 0),"")</f>
        <v/>
      </c>
      <c r="CS299" s="71"/>
      <c r="CT299" s="79" t="str">
        <f>IFERROR(VLOOKUP(CS299, MarginalDec!$A$2:$B$253, 2, 0),"")</f>
        <v/>
      </c>
      <c r="CU299" s="71"/>
      <c r="CV299" s="79" t="str">
        <f>IF(ISBLANK(CU299),"", IFERROR(VLOOKUP(CU299, Tooling!$A$2:$B$252, 2, 0),""))</f>
        <v/>
      </c>
      <c r="CW299" s="71"/>
      <c r="CX299" s="79" t="str">
        <f>IF(ISBLANK(CW299),"", IFERROR(VLOOKUP(CW299, Tooling!$A$2:$B$252, 2, 0),""))</f>
        <v/>
      </c>
      <c r="CY299" s="71"/>
      <c r="CZ299" s="79" t="str">
        <f>IF(ISBLANK(CY299),"", IFERROR(VLOOKUP(CY299, Repairs!$A$2:$B$252, 2, 0),""))</f>
        <v/>
      </c>
      <c r="DA299" s="77"/>
      <c r="DB299" s="71"/>
      <c r="DC299" s="79" t="str">
        <f>IFERROR(VLOOKUP(DB299, DatingReason!$A$2:$B$252, 2, 0),"")</f>
        <v/>
      </c>
      <c r="DD299" s="123" t="str">
        <f t="shared" si="63"/>
        <v/>
      </c>
      <c r="DF299" s="119" t="str">
        <f t="array" ref="DF299">IF(AND($B299&lt;&gt;"", $DE299&lt;&gt;"", $DE299&lt;&gt;"No"),MAX(IF($B299=PEOPLE!$B$4:$B$1000, PEOPLE!$Q$4:$Q$1000,""))+100,"")</f>
        <v/>
      </c>
      <c r="DG299" s="68"/>
      <c r="DH299" s="76">
        <f>COUNTIF(PEOPLE!B:B, MEMORIALS!B299)</f>
        <v>0</v>
      </c>
      <c r="DI299" s="82"/>
      <c r="DJ299" s="82"/>
      <c r="DK299" s="82"/>
      <c r="DL299" s="68"/>
      <c r="DM299" s="68"/>
      <c r="DN299" s="68"/>
      <c r="DO299" s="68"/>
      <c r="DP299" s="68"/>
    </row>
    <row r="300" spans="1:120" ht="15" customHeight="1" x14ac:dyDescent="0.25">
      <c r="A300" s="68"/>
      <c r="B300" s="69"/>
      <c r="C300" s="68"/>
      <c r="D300" s="68"/>
      <c r="E300" s="70" t="str">
        <f>IF(D300="","",VLOOKUP(D300,Denomination!$A$2:$B$50, 2, 0))</f>
        <v/>
      </c>
      <c r="F300" s="68"/>
      <c r="G300" s="71"/>
      <c r="H300" s="70" t="str">
        <f>IF(G300="","",VLOOKUP(G300,MCondition!$A$2:$B$50, 2, 0))</f>
        <v/>
      </c>
      <c r="I300" s="72"/>
      <c r="J300" s="71"/>
      <c r="K300" s="70" t="str">
        <f>IF(J300="","",VLOOKUP(J300,ICondition!$A$2:$B$50, 2, 0))</f>
        <v/>
      </c>
      <c r="L300" s="73"/>
      <c r="M300" s="73"/>
      <c r="N300" s="73"/>
      <c r="O300" s="73"/>
      <c r="P300" s="73"/>
      <c r="Q300" s="73"/>
      <c r="R300" s="78"/>
      <c r="S300" s="79" t="str">
        <f>IFERROR(VLOOKUP(R300,Material!$A$2:$B$59, 2, 0),"")</f>
        <v/>
      </c>
      <c r="T300" s="71"/>
      <c r="U300" s="79" t="str">
        <f>IFERROR(VLOOKUP(T300,Material!$A$2:$B$59, 2, 0),"")</f>
        <v/>
      </c>
      <c r="V300" s="71"/>
      <c r="W300" s="79" t="str">
        <f>IFERROR(VLOOKUP(V300,Material!$A$2:$B$59, 2, 0),"")</f>
        <v/>
      </c>
      <c r="X300" s="71"/>
      <c r="Y300" s="79" t="str">
        <f>IFERROR(VLOOKUP(X300,Material!$A$2:$B$59, 2, 0),"")</f>
        <v/>
      </c>
      <c r="Z300" s="71"/>
      <c r="AA300" s="79" t="str">
        <f>IFERROR(VLOOKUP(Z300,Material!$A$2:$B$59, 2, 0),"")</f>
        <v/>
      </c>
      <c r="AB300" s="74"/>
      <c r="AC300" s="75" t="e">
        <f t="shared" si="52"/>
        <v>#VALUE!</v>
      </c>
      <c r="AD300" s="75" t="e">
        <f t="shared" si="53"/>
        <v>#VALUE!</v>
      </c>
      <c r="AE300" s="75" t="e">
        <f t="shared" si="55"/>
        <v>#VALUE!</v>
      </c>
      <c r="AF300" s="75" t="e">
        <f t="shared" si="54"/>
        <v>#VALUE!</v>
      </c>
      <c r="AG300" s="75" t="e">
        <f t="shared" si="56"/>
        <v>#VALUE!</v>
      </c>
      <c r="AH300" s="75" t="e">
        <f t="shared" si="57"/>
        <v>#VALUE!</v>
      </c>
      <c r="AI300" s="75" t="e">
        <f t="shared" si="58"/>
        <v>#VALUE!</v>
      </c>
      <c r="AJ300" s="80" t="e">
        <f t="shared" si="59"/>
        <v>#VALUE!</v>
      </c>
      <c r="AK300" s="79" t="str">
        <f>(IFERROR(VLOOKUP(AB300,Categories!$A$2:$B$20,2,1),""))</f>
        <v/>
      </c>
      <c r="AL300" s="79" t="str">
        <f ca="1">IFERROR(VLOOKUP((HLOOKUP((VLOOKUP($AB300,Categories!$A$2:$F$20,3,1)), $AB$3:$AJ300, (ROW()-ROW($AB$3)+1), 0)), INDIRECT(VLOOKUP($AB300,Categories!$A$2:$F$20,6,1)),2,0),AK300)</f>
        <v/>
      </c>
      <c r="AM300" s="79" t="str">
        <f ca="1">IFERROR(VLOOKUP((HLOOKUP((VLOOKUP($AB300,Categories!$A$2:$F$20,4,1)),$AB$3:$AJ300,(ROW()-ROW($AB$3)+1),0)),INDIRECT(VLOOKUP($AB300,Categories!$A$2:$H$20,7,1)),2,0),"")</f>
        <v/>
      </c>
      <c r="AN300" s="79" t="str">
        <f ca="1">IFERROR(VLOOKUP((HLOOKUP((VLOOKUP($AB300,Categories!$A$2:$F$20,5,1)), $AB$3:$AJ300, (ROW()-ROW($AB$3)+1), 0)), INDIRECT(VLOOKUP($AB300,Categories!$A$2:$H$20,8,1)),2,0),"")</f>
        <v/>
      </c>
      <c r="AO300" s="79" t="str">
        <f t="shared" ca="1" si="60"/>
        <v/>
      </c>
      <c r="AP300" s="81"/>
      <c r="AQ300" s="70" t="str">
        <f>IFERROR(VLOOKUP(VALUE(MID(AP300,1,1)),AdditionalElements!$A$2:$B$50,2,0),"")</f>
        <v/>
      </c>
      <c r="AR300" s="70" t="str">
        <f>IFERROR(VLOOKUP(VALUE(MID(AP300,2,1)),AdditionalElements!$H$2:$I$50,2,0),"")</f>
        <v/>
      </c>
      <c r="AS300" s="70" t="str">
        <f>IFERROR(VLOOKUP(VALUE(MID(AP300,3,1)),AdditionalElements!$O$2:$P$50,2,0),"")</f>
        <v/>
      </c>
      <c r="AT300" s="70" t="str">
        <f>IFERROR(VLOOKUP(VALUE(MID(AP300,4,1)),AdditionalElements!$V$2:$W$50,2,0),"")</f>
        <v/>
      </c>
      <c r="AU300" s="71"/>
      <c r="AV300" s="79" t="str">
        <f>IFERROR(IF(VALUE(MID(AU300,1,1))=1, VLOOKUP(VALUE(MID(AU300,1,1)), TxtPanelShape!$A$2:$C$50, 3, 0), (IF(VALUE(MID(AU300,1,1))&gt;=7, VLOOKUP(VALUE(MID(AU300,1,1)), TxtPanelShape!$A$2:$C$50, 3, 0),VLOOKUP(VALUE(MID(AU300,1,2)),TxtPanelShape!$A$2:$C$50,3,0)))), "")</f>
        <v/>
      </c>
      <c r="AW300" s="79" t="str">
        <f>IFERROR(IF(VALUE(MID(AU300,1,1))=1, ", "&amp;VLOOKUP(VALUE(MID(AU300,2,1)), TxtPanelShape!$H$2:$I$50, 2, 0), IF(VALUE(MID(AU300,1,1))&gt;=7, ", "&amp;VLOOKUP(VALUE(MID(AU300,2,1)), TxtPanelShape!$H$2:$I$50, 2, 0),"")), "")</f>
        <v/>
      </c>
      <c r="AX300" s="79" t="str">
        <f>IFERROR(IF(VALUE(MID(AU300,1,1))=1, ", "&amp;VLOOKUP(VALUE(MID(AU300,3,1)), TxtPanelShape!$O$2:$P$50, 2, 0), IF(VALUE(MID(AU300,1,1))&gt;=7, ", "&amp;VLOOKUP(VALUE(MID(AU300,3,1)), TxtPanelShape!$O$2:$P$50, 2, 0),"")),"")</f>
        <v/>
      </c>
      <c r="AY300" s="79" t="str">
        <f>IFERROR("; "&amp;VLOOKUP(VALUE(MID(AU300,4,1)), TxtPanelShape!$V$2:$W$50,2,0),"")</f>
        <v/>
      </c>
      <c r="AZ300" s="79" t="str">
        <f t="shared" si="61"/>
        <v/>
      </c>
      <c r="BA300" s="71"/>
      <c r="BB300" s="79" t="str">
        <f>IFERROR(IF(VALUE(MID(BA300,1,1))=1, VLOOKUP(VALUE(MID(BA300,1,1)), TxtPanelShape!$A$2:$C$50, 3, 0), (IF(VALUE(MID(BA300,1,1))&gt;=7, VLOOKUP(VALUE(MID(BA300,1,1)), TxtPanelShape!$A$2:$C$50, 3, 0),VLOOKUP(VALUE(MID(BA300,1,2)),TxtPanelShape!$A$2:$C$50,3,0)))), "")</f>
        <v/>
      </c>
      <c r="BC300" s="79" t="str">
        <f>IFERROR(IF(VALUE(MID(BA300,1,1))=1, ", "&amp;VLOOKUP(VALUE(MID(BA300,2,1)), TxtPanelShape!$H$2:$I$50, 2, 0), IF(VALUE(MID(BA300,1,1))&gt;=7, ", "&amp;VLOOKUP(VALUE(MID(BA300,2,1)), TxtPanelShape!$H$2:$I$50, 2, 0),"")), "")</f>
        <v/>
      </c>
      <c r="BD300" s="79" t="str">
        <f>IFERROR(IF(VALUE(MID(BA300,1,1))=1, ", "&amp;VLOOKUP(VALUE(MID(BA300,3,1)), TxtPanelShape!$O$2:$P$50, 2, 0), IF(VALUE(MID(BA300,1,1))&gt;=7, ", "&amp;VLOOKUP(VALUE(MID(BA300,3,1)), TxtPanelShape!$O$2:$P$50, 2, 0),"")),"")</f>
        <v/>
      </c>
      <c r="BE300" s="79" t="str">
        <f>IFERROR("; "&amp;VLOOKUP(VALUE(MID(BA300,4,1)), TxtPanelShape!$V$2:$W$50,2,0),"")</f>
        <v/>
      </c>
      <c r="BF300" s="79" t="str">
        <f t="shared" si="62"/>
        <v/>
      </c>
      <c r="BG300" s="71"/>
      <c r="BH300" s="79" t="str">
        <f>IFERROR(VLOOKUP(BG300, TxtPanelDefinition!$A$2:$B$50, 2, 0),"")</f>
        <v/>
      </c>
      <c r="BI300" s="71"/>
      <c r="BJ300" s="79" t="str">
        <f>IFERROR(VLOOKUP(BI300, TxtPanelDefinition!$A$2:$B$50, 2, 0),"")</f>
        <v/>
      </c>
      <c r="BK300" s="71"/>
      <c r="BL300" s="79" t="str">
        <f>IFERROR(VLOOKUP(BK300, InscrTechniques!$A$2:$B$50, 2, 0),"")</f>
        <v/>
      </c>
      <c r="BM300" s="71"/>
      <c r="BN300" s="79" t="str">
        <f>IFERROR(VLOOKUP(BM300, InscrTechniques!$A$2:$B$50, 2, 0),"")</f>
        <v/>
      </c>
      <c r="BO300" s="71"/>
      <c r="BP300" s="79" t="str">
        <f>IFERROR(VLOOKUP(BO300, InscrTechniques!$A$2:$B$50, 2, 0),"")</f>
        <v/>
      </c>
      <c r="BQ300" s="71"/>
      <c r="BR300" s="79" t="str">
        <f>IFERROR(VLOOKUP(BQ300, InscrTechniques!$A$2:$B$50, 2, 0),"")</f>
        <v/>
      </c>
      <c r="BS300" s="71"/>
      <c r="BT300" s="79" t="str">
        <f>IFERROR(VLOOKUP(BS300, InscrTechniques!$A$2:$B$50, 2, 0),"")</f>
        <v/>
      </c>
      <c r="BU300" s="71"/>
      <c r="BV300" s="79" t="str">
        <f>IFERROR(VLOOKUP(BU300, InscrTechniques!$A$2:$B$50, 2, 0),"")</f>
        <v/>
      </c>
      <c r="BW300" s="125"/>
      <c r="BX300" s="79" t="str">
        <f>IFERROR(VLOOKUP(BW300, InscrTechniques!$A$2:$B$50, 2, 0),"")</f>
        <v/>
      </c>
      <c r="BY300" s="125"/>
      <c r="BZ300" s="79" t="str">
        <f>IFERROR(VLOOKUP(BY300, InscrTechniques!$A$2:$B$50, 2, 0),"")</f>
        <v/>
      </c>
      <c r="CA300" s="74"/>
      <c r="CB300" s="114" t="str">
        <f>IFERROR(VLOOKUP(CA300, LetterStyle!$A$2:$B$50, 2, 0),"")</f>
        <v/>
      </c>
      <c r="CC300" s="74"/>
      <c r="CD300" s="114" t="str">
        <f>IFERROR(VLOOKUP(CC300, LetterStyle!$A$2:$B$50, 2, 0),"")</f>
        <v/>
      </c>
      <c r="CE300" s="74"/>
      <c r="CF300" s="114" t="str">
        <f>IFERROR(VLOOKUP(CE300, LetterStyle!$A$2:$B$50, 2, 0),"")</f>
        <v/>
      </c>
      <c r="CG300" s="74"/>
      <c r="CH300" s="79" t="str">
        <f>IFERROR(VLOOKUP(CG300, LetterStyle!$A$2:$B$50, 2, 0),"")</f>
        <v/>
      </c>
      <c r="CI300" s="71"/>
      <c r="CJ300" s="79" t="str">
        <f>IFERROR(VLOOKUP(CI300, DecMotifs!$A$1:$B$306, 2, 0),"")</f>
        <v/>
      </c>
      <c r="CK300" s="71"/>
      <c r="CL300" s="79" t="str">
        <f>IFERROR(VLOOKUP(CK300, DecMotifs!$A$1:$B$306, 2, 0),"")</f>
        <v/>
      </c>
      <c r="CM300" s="71"/>
      <c r="CN300" s="79" t="str">
        <f>IFERROR(VLOOKUP(CM300, DecMotifs!$A$1:$B$306, 2, 0),"")</f>
        <v/>
      </c>
      <c r="CO300" s="71"/>
      <c r="CP300" s="79" t="str">
        <f>IFERROR(VLOOKUP(CO300, MarginalDec!$A$2:$B$253, 2, 0),"")</f>
        <v/>
      </c>
      <c r="CQ300" s="71"/>
      <c r="CR300" s="79" t="str">
        <f>IFERROR(VLOOKUP(CQ300, MarginalDec!$A$2:$B$253, 2, 0),"")</f>
        <v/>
      </c>
      <c r="CS300" s="71"/>
      <c r="CT300" s="79" t="str">
        <f>IFERROR(VLOOKUP(CS300, MarginalDec!$A$2:$B$253, 2, 0),"")</f>
        <v/>
      </c>
      <c r="CU300" s="71"/>
      <c r="CV300" s="79" t="str">
        <f>IF(ISBLANK(CU300),"", IFERROR(VLOOKUP(CU300, Tooling!$A$2:$B$252, 2, 0),""))</f>
        <v/>
      </c>
      <c r="CW300" s="71"/>
      <c r="CX300" s="79" t="str">
        <f>IF(ISBLANK(CW300),"", IFERROR(VLOOKUP(CW300, Tooling!$A$2:$B$252, 2, 0),""))</f>
        <v/>
      </c>
      <c r="CY300" s="71"/>
      <c r="CZ300" s="79" t="str">
        <f>IF(ISBLANK(CY300),"", IFERROR(VLOOKUP(CY300, Repairs!$A$2:$B$252, 2, 0),""))</f>
        <v/>
      </c>
      <c r="DA300" s="77"/>
      <c r="DB300" s="71"/>
      <c r="DC300" s="79" t="str">
        <f>IFERROR(VLOOKUP(DB300, DatingReason!$A$2:$B$252, 2, 0),"")</f>
        <v/>
      </c>
      <c r="DD300" s="123" t="str">
        <f t="shared" si="63"/>
        <v/>
      </c>
      <c r="DF300" s="119" t="str">
        <f t="array" ref="DF300">IF(AND($B300&lt;&gt;"", $DE300&lt;&gt;"", $DE300&lt;&gt;"No"),MAX(IF($B300=PEOPLE!$B$4:$B$1000, PEOPLE!$Q$4:$Q$1000,""))+100,"")</f>
        <v/>
      </c>
      <c r="DG300" s="68"/>
      <c r="DH300" s="76">
        <f>COUNTIF(PEOPLE!B:B, MEMORIALS!B300)</f>
        <v>0</v>
      </c>
      <c r="DI300" s="82"/>
      <c r="DJ300" s="82"/>
      <c r="DK300" s="82"/>
      <c r="DL300" s="68"/>
      <c r="DM300" s="68"/>
      <c r="DN300" s="68"/>
      <c r="DO300" s="68"/>
      <c r="DP300" s="68"/>
    </row>
    <row r="301" spans="1:120" ht="15" customHeight="1" x14ac:dyDescent="0.25">
      <c r="A301" s="68"/>
      <c r="B301" s="69"/>
      <c r="C301" s="68"/>
      <c r="D301" s="68"/>
      <c r="E301" s="70" t="str">
        <f>IF(D301="","",VLOOKUP(D301,Denomination!$A$2:$B$50, 2, 0))</f>
        <v/>
      </c>
      <c r="F301" s="68"/>
      <c r="G301" s="71"/>
      <c r="H301" s="70" t="str">
        <f>IF(G301="","",VLOOKUP(G301,MCondition!$A$2:$B$50, 2, 0))</f>
        <v/>
      </c>
      <c r="I301" s="72"/>
      <c r="J301" s="71"/>
      <c r="K301" s="70" t="str">
        <f>IF(J301="","",VLOOKUP(J301,ICondition!$A$2:$B$50, 2, 0))</f>
        <v/>
      </c>
      <c r="L301" s="73"/>
      <c r="M301" s="73"/>
      <c r="N301" s="73"/>
      <c r="O301" s="73"/>
      <c r="P301" s="73"/>
      <c r="Q301" s="73"/>
      <c r="R301" s="78"/>
      <c r="S301" s="79" t="str">
        <f>IFERROR(VLOOKUP(R301,Material!$A$2:$B$59, 2, 0),"")</f>
        <v/>
      </c>
      <c r="T301" s="71"/>
      <c r="U301" s="79" t="str">
        <f>IFERROR(VLOOKUP(T301,Material!$A$2:$B$59, 2, 0),"")</f>
        <v/>
      </c>
      <c r="V301" s="71"/>
      <c r="W301" s="79" t="str">
        <f>IFERROR(VLOOKUP(V301,Material!$A$2:$B$59, 2, 0),"")</f>
        <v/>
      </c>
      <c r="X301" s="71"/>
      <c r="Y301" s="79" t="str">
        <f>IFERROR(VLOOKUP(X301,Material!$A$2:$B$59, 2, 0),"")</f>
        <v/>
      </c>
      <c r="Z301" s="71"/>
      <c r="AA301" s="79" t="str">
        <f>IFERROR(VLOOKUP(Z301,Material!$A$2:$B$59, 2, 0),"")</f>
        <v/>
      </c>
      <c r="AB301" s="74"/>
      <c r="AC301" s="75" t="e">
        <f t="shared" si="52"/>
        <v>#VALUE!</v>
      </c>
      <c r="AD301" s="75" t="e">
        <f t="shared" si="53"/>
        <v>#VALUE!</v>
      </c>
      <c r="AE301" s="75" t="e">
        <f t="shared" si="55"/>
        <v>#VALUE!</v>
      </c>
      <c r="AF301" s="75" t="e">
        <f t="shared" si="54"/>
        <v>#VALUE!</v>
      </c>
      <c r="AG301" s="75" t="e">
        <f t="shared" si="56"/>
        <v>#VALUE!</v>
      </c>
      <c r="AH301" s="75" t="e">
        <f t="shared" si="57"/>
        <v>#VALUE!</v>
      </c>
      <c r="AI301" s="75" t="e">
        <f t="shared" si="58"/>
        <v>#VALUE!</v>
      </c>
      <c r="AJ301" s="80" t="e">
        <f t="shared" si="59"/>
        <v>#VALUE!</v>
      </c>
      <c r="AK301" s="79" t="str">
        <f>(IFERROR(VLOOKUP(AB301,Categories!$A$2:$B$20,2,1),""))</f>
        <v/>
      </c>
      <c r="AL301" s="79" t="str">
        <f ca="1">IFERROR(VLOOKUP((HLOOKUP((VLOOKUP($AB301,Categories!$A$2:$F$20,3,1)), $AB$3:$AJ301, (ROW()-ROW($AB$3)+1), 0)), INDIRECT(VLOOKUP($AB301,Categories!$A$2:$F$20,6,1)),2,0),AK301)</f>
        <v/>
      </c>
      <c r="AM301" s="79" t="str">
        <f ca="1">IFERROR(VLOOKUP((HLOOKUP((VLOOKUP($AB301,Categories!$A$2:$F$20,4,1)),$AB$3:$AJ301,(ROW()-ROW($AB$3)+1),0)),INDIRECT(VLOOKUP($AB301,Categories!$A$2:$H$20,7,1)),2,0),"")</f>
        <v/>
      </c>
      <c r="AN301" s="79" t="str">
        <f ca="1">IFERROR(VLOOKUP((HLOOKUP((VLOOKUP($AB301,Categories!$A$2:$F$20,5,1)), $AB$3:$AJ301, (ROW()-ROW($AB$3)+1), 0)), INDIRECT(VLOOKUP($AB301,Categories!$A$2:$H$20,8,1)),2,0),"")</f>
        <v/>
      </c>
      <c r="AO301" s="79" t="str">
        <f t="shared" ca="1" si="60"/>
        <v/>
      </c>
      <c r="AP301" s="81"/>
      <c r="AQ301" s="70" t="str">
        <f>IFERROR(VLOOKUP(VALUE(MID(AP301,1,1)),AdditionalElements!$A$2:$B$50,2,0),"")</f>
        <v/>
      </c>
      <c r="AR301" s="70" t="str">
        <f>IFERROR(VLOOKUP(VALUE(MID(AP301,2,1)),AdditionalElements!$H$2:$I$50,2,0),"")</f>
        <v/>
      </c>
      <c r="AS301" s="70" t="str">
        <f>IFERROR(VLOOKUP(VALUE(MID(AP301,3,1)),AdditionalElements!$O$2:$P$50,2,0),"")</f>
        <v/>
      </c>
      <c r="AT301" s="70" t="str">
        <f>IFERROR(VLOOKUP(VALUE(MID(AP301,4,1)),AdditionalElements!$V$2:$W$50,2,0),"")</f>
        <v/>
      </c>
      <c r="AU301" s="71"/>
      <c r="AV301" s="79" t="str">
        <f>IFERROR(IF(VALUE(MID(AU301,1,1))=1, VLOOKUP(VALUE(MID(AU301,1,1)), TxtPanelShape!$A$2:$C$50, 3, 0), (IF(VALUE(MID(AU301,1,1))&gt;=7, VLOOKUP(VALUE(MID(AU301,1,1)), TxtPanelShape!$A$2:$C$50, 3, 0),VLOOKUP(VALUE(MID(AU301,1,2)),TxtPanelShape!$A$2:$C$50,3,0)))), "")</f>
        <v/>
      </c>
      <c r="AW301" s="79" t="str">
        <f>IFERROR(IF(VALUE(MID(AU301,1,1))=1, ", "&amp;VLOOKUP(VALUE(MID(AU301,2,1)), TxtPanelShape!$H$2:$I$50, 2, 0), IF(VALUE(MID(AU301,1,1))&gt;=7, ", "&amp;VLOOKUP(VALUE(MID(AU301,2,1)), TxtPanelShape!$H$2:$I$50, 2, 0),"")), "")</f>
        <v/>
      </c>
      <c r="AX301" s="79" t="str">
        <f>IFERROR(IF(VALUE(MID(AU301,1,1))=1, ", "&amp;VLOOKUP(VALUE(MID(AU301,3,1)), TxtPanelShape!$O$2:$P$50, 2, 0), IF(VALUE(MID(AU301,1,1))&gt;=7, ", "&amp;VLOOKUP(VALUE(MID(AU301,3,1)), TxtPanelShape!$O$2:$P$50, 2, 0),"")),"")</f>
        <v/>
      </c>
      <c r="AY301" s="79" t="str">
        <f>IFERROR("; "&amp;VLOOKUP(VALUE(MID(AU301,4,1)), TxtPanelShape!$V$2:$W$50,2,0),"")</f>
        <v/>
      </c>
      <c r="AZ301" s="79" t="str">
        <f t="shared" si="61"/>
        <v/>
      </c>
      <c r="BA301" s="71"/>
      <c r="BB301" s="79" t="str">
        <f>IFERROR(IF(VALUE(MID(BA301,1,1))=1, VLOOKUP(VALUE(MID(BA301,1,1)), TxtPanelShape!$A$2:$C$50, 3, 0), (IF(VALUE(MID(BA301,1,1))&gt;=7, VLOOKUP(VALUE(MID(BA301,1,1)), TxtPanelShape!$A$2:$C$50, 3, 0),VLOOKUP(VALUE(MID(BA301,1,2)),TxtPanelShape!$A$2:$C$50,3,0)))), "")</f>
        <v/>
      </c>
      <c r="BC301" s="79" t="str">
        <f>IFERROR(IF(VALUE(MID(BA301,1,1))=1, ", "&amp;VLOOKUP(VALUE(MID(BA301,2,1)), TxtPanelShape!$H$2:$I$50, 2, 0), IF(VALUE(MID(BA301,1,1))&gt;=7, ", "&amp;VLOOKUP(VALUE(MID(BA301,2,1)), TxtPanelShape!$H$2:$I$50, 2, 0),"")), "")</f>
        <v/>
      </c>
      <c r="BD301" s="79" t="str">
        <f>IFERROR(IF(VALUE(MID(BA301,1,1))=1, ", "&amp;VLOOKUP(VALUE(MID(BA301,3,1)), TxtPanelShape!$O$2:$P$50, 2, 0), IF(VALUE(MID(BA301,1,1))&gt;=7, ", "&amp;VLOOKUP(VALUE(MID(BA301,3,1)), TxtPanelShape!$O$2:$P$50, 2, 0),"")),"")</f>
        <v/>
      </c>
      <c r="BE301" s="79" t="str">
        <f>IFERROR("; "&amp;VLOOKUP(VALUE(MID(BA301,4,1)), TxtPanelShape!$V$2:$W$50,2,0),"")</f>
        <v/>
      </c>
      <c r="BF301" s="79" t="str">
        <f t="shared" si="62"/>
        <v/>
      </c>
      <c r="BG301" s="71"/>
      <c r="BH301" s="79" t="str">
        <f>IFERROR(VLOOKUP(BG301, TxtPanelDefinition!$A$2:$B$50, 2, 0),"")</f>
        <v/>
      </c>
      <c r="BI301" s="71"/>
      <c r="BJ301" s="79" t="str">
        <f>IFERROR(VLOOKUP(BI301, TxtPanelDefinition!$A$2:$B$50, 2, 0),"")</f>
        <v/>
      </c>
      <c r="BK301" s="71"/>
      <c r="BL301" s="79" t="str">
        <f>IFERROR(VLOOKUP(BK301, InscrTechniques!$A$2:$B$50, 2, 0),"")</f>
        <v/>
      </c>
      <c r="BM301" s="71"/>
      <c r="BN301" s="79" t="str">
        <f>IFERROR(VLOOKUP(BM301, InscrTechniques!$A$2:$B$50, 2, 0),"")</f>
        <v/>
      </c>
      <c r="BO301" s="71"/>
      <c r="BP301" s="79" t="str">
        <f>IFERROR(VLOOKUP(BO301, InscrTechniques!$A$2:$B$50, 2, 0),"")</f>
        <v/>
      </c>
      <c r="BQ301" s="71"/>
      <c r="BR301" s="79" t="str">
        <f>IFERROR(VLOOKUP(BQ301, InscrTechniques!$A$2:$B$50, 2, 0),"")</f>
        <v/>
      </c>
      <c r="BS301" s="71"/>
      <c r="BT301" s="79" t="str">
        <f>IFERROR(VLOOKUP(BS301, InscrTechniques!$A$2:$B$50, 2, 0),"")</f>
        <v/>
      </c>
      <c r="BU301" s="71"/>
      <c r="BV301" s="79" t="str">
        <f>IFERROR(VLOOKUP(BU301, InscrTechniques!$A$2:$B$50, 2, 0),"")</f>
        <v/>
      </c>
      <c r="BW301" s="125"/>
      <c r="BX301" s="79" t="str">
        <f>IFERROR(VLOOKUP(BW301, InscrTechniques!$A$2:$B$50, 2, 0),"")</f>
        <v/>
      </c>
      <c r="BY301" s="125"/>
      <c r="BZ301" s="79" t="str">
        <f>IFERROR(VLOOKUP(BY301, InscrTechniques!$A$2:$B$50, 2, 0),"")</f>
        <v/>
      </c>
      <c r="CA301" s="74"/>
      <c r="CB301" s="114" t="str">
        <f>IFERROR(VLOOKUP(CA301, LetterStyle!$A$2:$B$50, 2, 0),"")</f>
        <v/>
      </c>
      <c r="CC301" s="74"/>
      <c r="CD301" s="114" t="str">
        <f>IFERROR(VLOOKUP(CC301, LetterStyle!$A$2:$B$50, 2, 0),"")</f>
        <v/>
      </c>
      <c r="CE301" s="74"/>
      <c r="CF301" s="114" t="str">
        <f>IFERROR(VLOOKUP(CE301, LetterStyle!$A$2:$B$50, 2, 0),"")</f>
        <v/>
      </c>
      <c r="CG301" s="74"/>
      <c r="CH301" s="79" t="str">
        <f>IFERROR(VLOOKUP(CG301, LetterStyle!$A$2:$B$50, 2, 0),"")</f>
        <v/>
      </c>
      <c r="CI301" s="71"/>
      <c r="CJ301" s="79" t="str">
        <f>IFERROR(VLOOKUP(CI301, DecMotifs!$A$1:$B$306, 2, 0),"")</f>
        <v/>
      </c>
      <c r="CK301" s="71"/>
      <c r="CL301" s="79" t="str">
        <f>IFERROR(VLOOKUP(CK301, DecMotifs!$A$1:$B$306, 2, 0),"")</f>
        <v/>
      </c>
      <c r="CM301" s="71"/>
      <c r="CN301" s="79" t="str">
        <f>IFERROR(VLOOKUP(CM301, DecMotifs!$A$1:$B$306, 2, 0),"")</f>
        <v/>
      </c>
      <c r="CO301" s="71"/>
      <c r="CP301" s="79" t="str">
        <f>IFERROR(VLOOKUP(CO301, MarginalDec!$A$2:$B$253, 2, 0),"")</f>
        <v/>
      </c>
      <c r="CQ301" s="71"/>
      <c r="CR301" s="79" t="str">
        <f>IFERROR(VLOOKUP(CQ301, MarginalDec!$A$2:$B$253, 2, 0),"")</f>
        <v/>
      </c>
      <c r="CS301" s="71"/>
      <c r="CT301" s="79" t="str">
        <f>IFERROR(VLOOKUP(CS301, MarginalDec!$A$2:$B$253, 2, 0),"")</f>
        <v/>
      </c>
      <c r="CU301" s="71"/>
      <c r="CV301" s="79" t="str">
        <f>IF(ISBLANK(CU301),"", IFERROR(VLOOKUP(CU301, Tooling!$A$2:$B$252, 2, 0),""))</f>
        <v/>
      </c>
      <c r="CW301" s="71"/>
      <c r="CX301" s="79" t="str">
        <f>IF(ISBLANK(CW301),"", IFERROR(VLOOKUP(CW301, Tooling!$A$2:$B$252, 2, 0),""))</f>
        <v/>
      </c>
      <c r="CY301" s="71"/>
      <c r="CZ301" s="79" t="str">
        <f>IF(ISBLANK(CY301),"", IFERROR(VLOOKUP(CY301, Repairs!$A$2:$B$252, 2, 0),""))</f>
        <v/>
      </c>
      <c r="DA301" s="77"/>
      <c r="DB301" s="71"/>
      <c r="DC301" s="79" t="str">
        <f>IFERROR(VLOOKUP(DB301, DatingReason!$A$2:$B$252, 2, 0),"")</f>
        <v/>
      </c>
      <c r="DD301" s="123" t="str">
        <f t="shared" si="63"/>
        <v/>
      </c>
      <c r="DF301" s="119" t="str">
        <f t="array" ref="DF301">IF(AND($B301&lt;&gt;"", $DE301&lt;&gt;"", $DE301&lt;&gt;"No"),MAX(IF($B301=PEOPLE!$B$4:$B$1000, PEOPLE!$Q$4:$Q$1000,""))+100,"")</f>
        <v/>
      </c>
      <c r="DG301" s="68"/>
      <c r="DH301" s="76">
        <f>COUNTIF(PEOPLE!B:B, MEMORIALS!B301)</f>
        <v>0</v>
      </c>
      <c r="DI301" s="82"/>
      <c r="DJ301" s="82"/>
      <c r="DK301" s="82"/>
      <c r="DL301" s="68"/>
      <c r="DM301" s="68"/>
      <c r="DN301" s="68"/>
      <c r="DO301" s="68"/>
      <c r="DP301" s="68"/>
    </row>
    <row r="302" spans="1:120" ht="15" customHeight="1" x14ac:dyDescent="0.25">
      <c r="A302" s="68"/>
      <c r="B302" s="69"/>
      <c r="C302" s="68"/>
      <c r="D302" s="68"/>
      <c r="E302" s="70" t="str">
        <f>IF(D302="","",VLOOKUP(D302,Denomination!$A$2:$B$50, 2, 0))</f>
        <v/>
      </c>
      <c r="F302" s="68"/>
      <c r="G302" s="71"/>
      <c r="H302" s="70" t="str">
        <f>IF(G302="","",VLOOKUP(G302,MCondition!$A$2:$B$50, 2, 0))</f>
        <v/>
      </c>
      <c r="I302" s="72"/>
      <c r="J302" s="71"/>
      <c r="K302" s="70" t="str">
        <f>IF(J302="","",VLOOKUP(J302,ICondition!$A$2:$B$50, 2, 0))</f>
        <v/>
      </c>
      <c r="L302" s="73"/>
      <c r="M302" s="73"/>
      <c r="N302" s="73"/>
      <c r="O302" s="73"/>
      <c r="P302" s="73"/>
      <c r="Q302" s="73"/>
      <c r="R302" s="78"/>
      <c r="S302" s="79" t="str">
        <f>IFERROR(VLOOKUP(R302,Material!$A$2:$B$59, 2, 0),"")</f>
        <v/>
      </c>
      <c r="T302" s="71"/>
      <c r="U302" s="79" t="str">
        <f>IFERROR(VLOOKUP(T302,Material!$A$2:$B$59, 2, 0),"")</f>
        <v/>
      </c>
      <c r="V302" s="71"/>
      <c r="W302" s="79" t="str">
        <f>IFERROR(VLOOKUP(V302,Material!$A$2:$B$59, 2, 0),"")</f>
        <v/>
      </c>
      <c r="X302" s="71"/>
      <c r="Y302" s="79" t="str">
        <f>IFERROR(VLOOKUP(X302,Material!$A$2:$B$59, 2, 0),"")</f>
        <v/>
      </c>
      <c r="Z302" s="71"/>
      <c r="AA302" s="79" t="str">
        <f>IFERROR(VLOOKUP(Z302,Material!$A$2:$B$59, 2, 0),"")</f>
        <v/>
      </c>
      <c r="AB302" s="74"/>
      <c r="AC302" s="75" t="e">
        <f t="shared" si="52"/>
        <v>#VALUE!</v>
      </c>
      <c r="AD302" s="75" t="e">
        <f t="shared" si="53"/>
        <v>#VALUE!</v>
      </c>
      <c r="AE302" s="75" t="e">
        <f t="shared" si="55"/>
        <v>#VALUE!</v>
      </c>
      <c r="AF302" s="75" t="e">
        <f t="shared" si="54"/>
        <v>#VALUE!</v>
      </c>
      <c r="AG302" s="75" t="e">
        <f t="shared" si="56"/>
        <v>#VALUE!</v>
      </c>
      <c r="AH302" s="75" t="e">
        <f t="shared" si="57"/>
        <v>#VALUE!</v>
      </c>
      <c r="AI302" s="75" t="e">
        <f t="shared" si="58"/>
        <v>#VALUE!</v>
      </c>
      <c r="AJ302" s="80" t="e">
        <f t="shared" si="59"/>
        <v>#VALUE!</v>
      </c>
      <c r="AK302" s="79" t="str">
        <f>(IFERROR(VLOOKUP(AB302,Categories!$A$2:$B$20,2,1),""))</f>
        <v/>
      </c>
      <c r="AL302" s="79" t="str">
        <f ca="1">IFERROR(VLOOKUP((HLOOKUP((VLOOKUP($AB302,Categories!$A$2:$F$20,3,1)), $AB$3:$AJ302, (ROW()-ROW($AB$3)+1), 0)), INDIRECT(VLOOKUP($AB302,Categories!$A$2:$F$20,6,1)),2,0),AK302)</f>
        <v/>
      </c>
      <c r="AM302" s="79" t="str">
        <f ca="1">IFERROR(VLOOKUP((HLOOKUP((VLOOKUP($AB302,Categories!$A$2:$F$20,4,1)),$AB$3:$AJ302,(ROW()-ROW($AB$3)+1),0)),INDIRECT(VLOOKUP($AB302,Categories!$A$2:$H$20,7,1)),2,0),"")</f>
        <v/>
      </c>
      <c r="AN302" s="79" t="str">
        <f ca="1">IFERROR(VLOOKUP((HLOOKUP((VLOOKUP($AB302,Categories!$A$2:$F$20,5,1)), $AB$3:$AJ302, (ROW()-ROW($AB$3)+1), 0)), INDIRECT(VLOOKUP($AB302,Categories!$A$2:$H$20,8,1)),2,0),"")</f>
        <v/>
      </c>
      <c r="AO302" s="79" t="str">
        <f t="shared" ca="1" si="60"/>
        <v/>
      </c>
      <c r="AP302" s="81"/>
      <c r="AQ302" s="70" t="str">
        <f>IFERROR(VLOOKUP(VALUE(MID(AP302,1,1)),AdditionalElements!$A$2:$B$50,2,0),"")</f>
        <v/>
      </c>
      <c r="AR302" s="70" t="str">
        <f>IFERROR(VLOOKUP(VALUE(MID(AP302,2,1)),AdditionalElements!$H$2:$I$50,2,0),"")</f>
        <v/>
      </c>
      <c r="AS302" s="70" t="str">
        <f>IFERROR(VLOOKUP(VALUE(MID(AP302,3,1)),AdditionalElements!$O$2:$P$50,2,0),"")</f>
        <v/>
      </c>
      <c r="AT302" s="70" t="str">
        <f>IFERROR(VLOOKUP(VALUE(MID(AP302,4,1)),AdditionalElements!$V$2:$W$50,2,0),"")</f>
        <v/>
      </c>
      <c r="AU302" s="71"/>
      <c r="AV302" s="79" t="str">
        <f>IFERROR(IF(VALUE(MID(AU302,1,1))=1, VLOOKUP(VALUE(MID(AU302,1,1)), TxtPanelShape!$A$2:$C$50, 3, 0), (IF(VALUE(MID(AU302,1,1))&gt;=7, VLOOKUP(VALUE(MID(AU302,1,1)), TxtPanelShape!$A$2:$C$50, 3, 0),VLOOKUP(VALUE(MID(AU302,1,2)),TxtPanelShape!$A$2:$C$50,3,0)))), "")</f>
        <v/>
      </c>
      <c r="AW302" s="79" t="str">
        <f>IFERROR(IF(VALUE(MID(AU302,1,1))=1, ", "&amp;VLOOKUP(VALUE(MID(AU302,2,1)), TxtPanelShape!$H$2:$I$50, 2, 0), IF(VALUE(MID(AU302,1,1))&gt;=7, ", "&amp;VLOOKUP(VALUE(MID(AU302,2,1)), TxtPanelShape!$H$2:$I$50, 2, 0),"")), "")</f>
        <v/>
      </c>
      <c r="AX302" s="79" t="str">
        <f>IFERROR(IF(VALUE(MID(AU302,1,1))=1, ", "&amp;VLOOKUP(VALUE(MID(AU302,3,1)), TxtPanelShape!$O$2:$P$50, 2, 0), IF(VALUE(MID(AU302,1,1))&gt;=7, ", "&amp;VLOOKUP(VALUE(MID(AU302,3,1)), TxtPanelShape!$O$2:$P$50, 2, 0),"")),"")</f>
        <v/>
      </c>
      <c r="AY302" s="79" t="str">
        <f>IFERROR("; "&amp;VLOOKUP(VALUE(MID(AU302,4,1)), TxtPanelShape!$V$2:$W$50,2,0),"")</f>
        <v/>
      </c>
      <c r="AZ302" s="79" t="str">
        <f t="shared" si="61"/>
        <v/>
      </c>
      <c r="BA302" s="71"/>
      <c r="BB302" s="79" t="str">
        <f>IFERROR(IF(VALUE(MID(BA302,1,1))=1, VLOOKUP(VALUE(MID(BA302,1,1)), TxtPanelShape!$A$2:$C$50, 3, 0), (IF(VALUE(MID(BA302,1,1))&gt;=7, VLOOKUP(VALUE(MID(BA302,1,1)), TxtPanelShape!$A$2:$C$50, 3, 0),VLOOKUP(VALUE(MID(BA302,1,2)),TxtPanelShape!$A$2:$C$50,3,0)))), "")</f>
        <v/>
      </c>
      <c r="BC302" s="79" t="str">
        <f>IFERROR(IF(VALUE(MID(BA302,1,1))=1, ", "&amp;VLOOKUP(VALUE(MID(BA302,2,1)), TxtPanelShape!$H$2:$I$50, 2, 0), IF(VALUE(MID(BA302,1,1))&gt;=7, ", "&amp;VLOOKUP(VALUE(MID(BA302,2,1)), TxtPanelShape!$H$2:$I$50, 2, 0),"")), "")</f>
        <v/>
      </c>
      <c r="BD302" s="79" t="str">
        <f>IFERROR(IF(VALUE(MID(BA302,1,1))=1, ", "&amp;VLOOKUP(VALUE(MID(BA302,3,1)), TxtPanelShape!$O$2:$P$50, 2, 0), IF(VALUE(MID(BA302,1,1))&gt;=7, ", "&amp;VLOOKUP(VALUE(MID(BA302,3,1)), TxtPanelShape!$O$2:$P$50, 2, 0),"")),"")</f>
        <v/>
      </c>
      <c r="BE302" s="79" t="str">
        <f>IFERROR("; "&amp;VLOOKUP(VALUE(MID(BA302,4,1)), TxtPanelShape!$V$2:$W$50,2,0),"")</f>
        <v/>
      </c>
      <c r="BF302" s="79" t="str">
        <f t="shared" si="62"/>
        <v/>
      </c>
      <c r="BG302" s="71"/>
      <c r="BH302" s="79" t="str">
        <f>IFERROR(VLOOKUP(BG302, TxtPanelDefinition!$A$2:$B$50, 2, 0),"")</f>
        <v/>
      </c>
      <c r="BI302" s="71"/>
      <c r="BJ302" s="79" t="str">
        <f>IFERROR(VLOOKUP(BI302, TxtPanelDefinition!$A$2:$B$50, 2, 0),"")</f>
        <v/>
      </c>
      <c r="BK302" s="71"/>
      <c r="BL302" s="79" t="str">
        <f>IFERROR(VLOOKUP(BK302, InscrTechniques!$A$2:$B$50, 2, 0),"")</f>
        <v/>
      </c>
      <c r="BM302" s="71"/>
      <c r="BN302" s="79" t="str">
        <f>IFERROR(VLOOKUP(BM302, InscrTechniques!$A$2:$B$50, 2, 0),"")</f>
        <v/>
      </c>
      <c r="BO302" s="71"/>
      <c r="BP302" s="79" t="str">
        <f>IFERROR(VLOOKUP(BO302, InscrTechniques!$A$2:$B$50, 2, 0),"")</f>
        <v/>
      </c>
      <c r="BQ302" s="71"/>
      <c r="BR302" s="79" t="str">
        <f>IFERROR(VLOOKUP(BQ302, InscrTechniques!$A$2:$B$50, 2, 0),"")</f>
        <v/>
      </c>
      <c r="BS302" s="71"/>
      <c r="BT302" s="79" t="str">
        <f>IFERROR(VLOOKUP(BS302, InscrTechniques!$A$2:$B$50, 2, 0),"")</f>
        <v/>
      </c>
      <c r="BU302" s="71"/>
      <c r="BV302" s="79" t="str">
        <f>IFERROR(VLOOKUP(BU302, InscrTechniques!$A$2:$B$50, 2, 0),"")</f>
        <v/>
      </c>
      <c r="BW302" s="125"/>
      <c r="BX302" s="79" t="str">
        <f>IFERROR(VLOOKUP(BW302, InscrTechniques!$A$2:$B$50, 2, 0),"")</f>
        <v/>
      </c>
      <c r="BY302" s="125"/>
      <c r="BZ302" s="79" t="str">
        <f>IFERROR(VLOOKUP(BY302, InscrTechniques!$A$2:$B$50, 2, 0),"")</f>
        <v/>
      </c>
      <c r="CA302" s="74"/>
      <c r="CB302" s="114" t="str">
        <f>IFERROR(VLOOKUP(CA302, LetterStyle!$A$2:$B$50, 2, 0),"")</f>
        <v/>
      </c>
      <c r="CC302" s="74"/>
      <c r="CD302" s="114" t="str">
        <f>IFERROR(VLOOKUP(CC302, LetterStyle!$A$2:$B$50, 2, 0),"")</f>
        <v/>
      </c>
      <c r="CE302" s="74"/>
      <c r="CF302" s="114" t="str">
        <f>IFERROR(VLOOKUP(CE302, LetterStyle!$A$2:$B$50, 2, 0),"")</f>
        <v/>
      </c>
      <c r="CG302" s="74"/>
      <c r="CH302" s="79" t="str">
        <f>IFERROR(VLOOKUP(CG302, LetterStyle!$A$2:$B$50, 2, 0),"")</f>
        <v/>
      </c>
      <c r="CI302" s="71"/>
      <c r="CJ302" s="79" t="str">
        <f>IFERROR(VLOOKUP(CI302, DecMotifs!$A$1:$B$306, 2, 0),"")</f>
        <v/>
      </c>
      <c r="CK302" s="71"/>
      <c r="CL302" s="79" t="str">
        <f>IFERROR(VLOOKUP(CK302, DecMotifs!$A$1:$B$306, 2, 0),"")</f>
        <v/>
      </c>
      <c r="CM302" s="71"/>
      <c r="CN302" s="79" t="str">
        <f>IFERROR(VLOOKUP(CM302, DecMotifs!$A$1:$B$306, 2, 0),"")</f>
        <v/>
      </c>
      <c r="CO302" s="71"/>
      <c r="CP302" s="79" t="str">
        <f>IFERROR(VLOOKUP(CO302, MarginalDec!$A$2:$B$253, 2, 0),"")</f>
        <v/>
      </c>
      <c r="CQ302" s="71"/>
      <c r="CR302" s="79" t="str">
        <f>IFERROR(VLOOKUP(CQ302, MarginalDec!$A$2:$B$253, 2, 0),"")</f>
        <v/>
      </c>
      <c r="CS302" s="71"/>
      <c r="CT302" s="79" t="str">
        <f>IFERROR(VLOOKUP(CS302, MarginalDec!$A$2:$B$253, 2, 0),"")</f>
        <v/>
      </c>
      <c r="CU302" s="71"/>
      <c r="CV302" s="79" t="str">
        <f>IF(ISBLANK(CU302),"", IFERROR(VLOOKUP(CU302, Tooling!$A$2:$B$252, 2, 0),""))</f>
        <v/>
      </c>
      <c r="CW302" s="71"/>
      <c r="CX302" s="79" t="str">
        <f>IF(ISBLANK(CW302),"", IFERROR(VLOOKUP(CW302, Tooling!$A$2:$B$252, 2, 0),""))</f>
        <v/>
      </c>
      <c r="CY302" s="71"/>
      <c r="CZ302" s="79" t="str">
        <f>IF(ISBLANK(CY302),"", IFERROR(VLOOKUP(CY302, Repairs!$A$2:$B$252, 2, 0),""))</f>
        <v/>
      </c>
      <c r="DA302" s="77"/>
      <c r="DB302" s="71"/>
      <c r="DC302" s="79" t="str">
        <f>IFERROR(VLOOKUP(DB302, DatingReason!$A$2:$B$252, 2, 0),"")</f>
        <v/>
      </c>
      <c r="DD302" s="123" t="str">
        <f t="shared" si="63"/>
        <v/>
      </c>
      <c r="DF302" s="119" t="str">
        <f t="array" ref="DF302">IF(AND($B302&lt;&gt;"", $DE302&lt;&gt;"", $DE302&lt;&gt;"No"),MAX(IF($B302=PEOPLE!$B$4:$B$1000, PEOPLE!$Q$4:$Q$1000,""))+100,"")</f>
        <v/>
      </c>
      <c r="DG302" s="68"/>
      <c r="DH302" s="76">
        <f>COUNTIF(PEOPLE!B:B, MEMORIALS!B302)</f>
        <v>0</v>
      </c>
      <c r="DI302" s="82"/>
      <c r="DJ302" s="82"/>
      <c r="DK302" s="82"/>
      <c r="DL302" s="68"/>
      <c r="DM302" s="68"/>
      <c r="DN302" s="68"/>
      <c r="DO302" s="68"/>
      <c r="DP302" s="68"/>
    </row>
    <row r="303" spans="1:120" ht="15" customHeight="1" x14ac:dyDescent="0.25">
      <c r="A303" s="68"/>
      <c r="B303" s="69"/>
      <c r="C303" s="68"/>
      <c r="D303" s="68"/>
      <c r="E303" s="70" t="str">
        <f>IF(D303="","",VLOOKUP(D303,Denomination!$A$2:$B$50, 2, 0))</f>
        <v/>
      </c>
      <c r="F303" s="68"/>
      <c r="G303" s="71"/>
      <c r="H303" s="70" t="str">
        <f>IF(G303="","",VLOOKUP(G303,MCondition!$A$2:$B$50, 2, 0))</f>
        <v/>
      </c>
      <c r="I303" s="72"/>
      <c r="J303" s="71"/>
      <c r="K303" s="70" t="str">
        <f>IF(J303="","",VLOOKUP(J303,ICondition!$A$2:$B$50, 2, 0))</f>
        <v/>
      </c>
      <c r="L303" s="73"/>
      <c r="M303" s="73"/>
      <c r="N303" s="73"/>
      <c r="O303" s="73"/>
      <c r="P303" s="73"/>
      <c r="Q303" s="73"/>
      <c r="R303" s="78"/>
      <c r="S303" s="79" t="str">
        <f>IFERROR(VLOOKUP(R303,Material!$A$2:$B$59, 2, 0),"")</f>
        <v/>
      </c>
      <c r="T303" s="71"/>
      <c r="U303" s="79" t="str">
        <f>IFERROR(VLOOKUP(T303,Material!$A$2:$B$59, 2, 0),"")</f>
        <v/>
      </c>
      <c r="V303" s="71"/>
      <c r="W303" s="79" t="str">
        <f>IFERROR(VLOOKUP(V303,Material!$A$2:$B$59, 2, 0),"")</f>
        <v/>
      </c>
      <c r="X303" s="71"/>
      <c r="Y303" s="79" t="str">
        <f>IFERROR(VLOOKUP(X303,Material!$A$2:$B$59, 2, 0),"")</f>
        <v/>
      </c>
      <c r="Z303" s="71"/>
      <c r="AA303" s="79" t="str">
        <f>IFERROR(VLOOKUP(Z303,Material!$A$2:$B$59, 2, 0),"")</f>
        <v/>
      </c>
      <c r="AB303" s="74"/>
      <c r="AC303" s="75" t="e">
        <f t="shared" si="52"/>
        <v>#VALUE!</v>
      </c>
      <c r="AD303" s="75" t="e">
        <f t="shared" si="53"/>
        <v>#VALUE!</v>
      </c>
      <c r="AE303" s="75" t="e">
        <f t="shared" si="55"/>
        <v>#VALUE!</v>
      </c>
      <c r="AF303" s="75" t="e">
        <f t="shared" si="54"/>
        <v>#VALUE!</v>
      </c>
      <c r="AG303" s="75" t="e">
        <f t="shared" si="56"/>
        <v>#VALUE!</v>
      </c>
      <c r="AH303" s="75" t="e">
        <f t="shared" si="57"/>
        <v>#VALUE!</v>
      </c>
      <c r="AI303" s="75" t="e">
        <f t="shared" si="58"/>
        <v>#VALUE!</v>
      </c>
      <c r="AJ303" s="80" t="e">
        <f t="shared" si="59"/>
        <v>#VALUE!</v>
      </c>
      <c r="AK303" s="79" t="str">
        <f>(IFERROR(VLOOKUP(AB303,Categories!$A$2:$B$20,2,1),""))</f>
        <v/>
      </c>
      <c r="AL303" s="79" t="str">
        <f ca="1">IFERROR(VLOOKUP((HLOOKUP((VLOOKUP($AB303,Categories!$A$2:$F$20,3,1)), $AB$3:$AJ303, (ROW()-ROW($AB$3)+1), 0)), INDIRECT(VLOOKUP($AB303,Categories!$A$2:$F$20,6,1)),2,0),AK303)</f>
        <v/>
      </c>
      <c r="AM303" s="79" t="str">
        <f ca="1">IFERROR(VLOOKUP((HLOOKUP((VLOOKUP($AB303,Categories!$A$2:$F$20,4,1)),$AB$3:$AJ303,(ROW()-ROW($AB$3)+1),0)),INDIRECT(VLOOKUP($AB303,Categories!$A$2:$H$20,7,1)),2,0),"")</f>
        <v/>
      </c>
      <c r="AN303" s="79" t="str">
        <f ca="1">IFERROR(VLOOKUP((HLOOKUP((VLOOKUP($AB303,Categories!$A$2:$F$20,5,1)), $AB$3:$AJ303, (ROW()-ROW($AB$3)+1), 0)), INDIRECT(VLOOKUP($AB303,Categories!$A$2:$H$20,8,1)),2,0),"")</f>
        <v/>
      </c>
      <c r="AO303" s="79" t="str">
        <f t="shared" ca="1" si="60"/>
        <v/>
      </c>
      <c r="AP303" s="81"/>
      <c r="AQ303" s="70" t="str">
        <f>IFERROR(VLOOKUP(VALUE(MID(AP303,1,1)),AdditionalElements!$A$2:$B$50,2,0),"")</f>
        <v/>
      </c>
      <c r="AR303" s="70" t="str">
        <f>IFERROR(VLOOKUP(VALUE(MID(AP303,2,1)),AdditionalElements!$H$2:$I$50,2,0),"")</f>
        <v/>
      </c>
      <c r="AS303" s="70" t="str">
        <f>IFERROR(VLOOKUP(VALUE(MID(AP303,3,1)),AdditionalElements!$O$2:$P$50,2,0),"")</f>
        <v/>
      </c>
      <c r="AT303" s="70" t="str">
        <f>IFERROR(VLOOKUP(VALUE(MID(AP303,4,1)),AdditionalElements!$V$2:$W$50,2,0),"")</f>
        <v/>
      </c>
      <c r="AU303" s="71"/>
      <c r="AV303" s="79" t="str">
        <f>IFERROR(IF(VALUE(MID(AU303,1,1))=1, VLOOKUP(VALUE(MID(AU303,1,1)), TxtPanelShape!$A$2:$C$50, 3, 0), (IF(VALUE(MID(AU303,1,1))&gt;=7, VLOOKUP(VALUE(MID(AU303,1,1)), TxtPanelShape!$A$2:$C$50, 3, 0),VLOOKUP(VALUE(MID(AU303,1,2)),TxtPanelShape!$A$2:$C$50,3,0)))), "")</f>
        <v/>
      </c>
      <c r="AW303" s="79" t="str">
        <f>IFERROR(IF(VALUE(MID(AU303,1,1))=1, ", "&amp;VLOOKUP(VALUE(MID(AU303,2,1)), TxtPanelShape!$H$2:$I$50, 2, 0), IF(VALUE(MID(AU303,1,1))&gt;=7, ", "&amp;VLOOKUP(VALUE(MID(AU303,2,1)), TxtPanelShape!$H$2:$I$50, 2, 0),"")), "")</f>
        <v/>
      </c>
      <c r="AX303" s="79" t="str">
        <f>IFERROR(IF(VALUE(MID(AU303,1,1))=1, ", "&amp;VLOOKUP(VALUE(MID(AU303,3,1)), TxtPanelShape!$O$2:$P$50, 2, 0), IF(VALUE(MID(AU303,1,1))&gt;=7, ", "&amp;VLOOKUP(VALUE(MID(AU303,3,1)), TxtPanelShape!$O$2:$P$50, 2, 0),"")),"")</f>
        <v/>
      </c>
      <c r="AY303" s="79" t="str">
        <f>IFERROR("; "&amp;VLOOKUP(VALUE(MID(AU303,4,1)), TxtPanelShape!$V$2:$W$50,2,0),"")</f>
        <v/>
      </c>
      <c r="AZ303" s="79" t="str">
        <f t="shared" si="61"/>
        <v/>
      </c>
      <c r="BA303" s="71"/>
      <c r="BB303" s="79" t="str">
        <f>IFERROR(IF(VALUE(MID(BA303,1,1))=1, VLOOKUP(VALUE(MID(BA303,1,1)), TxtPanelShape!$A$2:$C$50, 3, 0), (IF(VALUE(MID(BA303,1,1))&gt;=7, VLOOKUP(VALUE(MID(BA303,1,1)), TxtPanelShape!$A$2:$C$50, 3, 0),VLOOKUP(VALUE(MID(BA303,1,2)),TxtPanelShape!$A$2:$C$50,3,0)))), "")</f>
        <v/>
      </c>
      <c r="BC303" s="79" t="str">
        <f>IFERROR(IF(VALUE(MID(BA303,1,1))=1, ", "&amp;VLOOKUP(VALUE(MID(BA303,2,1)), TxtPanelShape!$H$2:$I$50, 2, 0), IF(VALUE(MID(BA303,1,1))&gt;=7, ", "&amp;VLOOKUP(VALUE(MID(BA303,2,1)), TxtPanelShape!$H$2:$I$50, 2, 0),"")), "")</f>
        <v/>
      </c>
      <c r="BD303" s="79" t="str">
        <f>IFERROR(IF(VALUE(MID(BA303,1,1))=1, ", "&amp;VLOOKUP(VALUE(MID(BA303,3,1)), TxtPanelShape!$O$2:$P$50, 2, 0), IF(VALUE(MID(BA303,1,1))&gt;=7, ", "&amp;VLOOKUP(VALUE(MID(BA303,3,1)), TxtPanelShape!$O$2:$P$50, 2, 0),"")),"")</f>
        <v/>
      </c>
      <c r="BE303" s="79" t="str">
        <f>IFERROR("; "&amp;VLOOKUP(VALUE(MID(BA303,4,1)), TxtPanelShape!$V$2:$W$50,2,0),"")</f>
        <v/>
      </c>
      <c r="BF303" s="79" t="str">
        <f t="shared" si="62"/>
        <v/>
      </c>
      <c r="BG303" s="71"/>
      <c r="BH303" s="79" t="str">
        <f>IFERROR(VLOOKUP(BG303, TxtPanelDefinition!$A$2:$B$50, 2, 0),"")</f>
        <v/>
      </c>
      <c r="BI303" s="71"/>
      <c r="BJ303" s="79" t="str">
        <f>IFERROR(VLOOKUP(BI303, TxtPanelDefinition!$A$2:$B$50, 2, 0),"")</f>
        <v/>
      </c>
      <c r="BK303" s="71"/>
      <c r="BL303" s="79" t="str">
        <f>IFERROR(VLOOKUP(BK303, InscrTechniques!$A$2:$B$50, 2, 0),"")</f>
        <v/>
      </c>
      <c r="BM303" s="71"/>
      <c r="BN303" s="79" t="str">
        <f>IFERROR(VLOOKUP(BM303, InscrTechniques!$A$2:$B$50, 2, 0),"")</f>
        <v/>
      </c>
      <c r="BO303" s="71"/>
      <c r="BP303" s="79" t="str">
        <f>IFERROR(VLOOKUP(BO303, InscrTechniques!$A$2:$B$50, 2, 0),"")</f>
        <v/>
      </c>
      <c r="BQ303" s="71"/>
      <c r="BR303" s="79" t="str">
        <f>IFERROR(VLOOKUP(BQ303, InscrTechniques!$A$2:$B$50, 2, 0),"")</f>
        <v/>
      </c>
      <c r="BS303" s="71"/>
      <c r="BT303" s="79" t="str">
        <f>IFERROR(VLOOKUP(BS303, InscrTechniques!$A$2:$B$50, 2, 0),"")</f>
        <v/>
      </c>
      <c r="BU303" s="71"/>
      <c r="BV303" s="79" t="str">
        <f>IFERROR(VLOOKUP(BU303, InscrTechniques!$A$2:$B$50, 2, 0),"")</f>
        <v/>
      </c>
      <c r="BW303" s="125"/>
      <c r="BX303" s="79" t="str">
        <f>IFERROR(VLOOKUP(BW303, InscrTechniques!$A$2:$B$50, 2, 0),"")</f>
        <v/>
      </c>
      <c r="BY303" s="125"/>
      <c r="BZ303" s="79" t="str">
        <f>IFERROR(VLOOKUP(BY303, InscrTechniques!$A$2:$B$50, 2, 0),"")</f>
        <v/>
      </c>
      <c r="CA303" s="74"/>
      <c r="CB303" s="114" t="str">
        <f>IFERROR(VLOOKUP(CA303, LetterStyle!$A$2:$B$50, 2, 0),"")</f>
        <v/>
      </c>
      <c r="CC303" s="74"/>
      <c r="CD303" s="114" t="str">
        <f>IFERROR(VLOOKUP(CC303, LetterStyle!$A$2:$B$50, 2, 0),"")</f>
        <v/>
      </c>
      <c r="CE303" s="74"/>
      <c r="CF303" s="114" t="str">
        <f>IFERROR(VLOOKUP(CE303, LetterStyle!$A$2:$B$50, 2, 0),"")</f>
        <v/>
      </c>
      <c r="CG303" s="74"/>
      <c r="CH303" s="79" t="str">
        <f>IFERROR(VLOOKUP(CG303, LetterStyle!$A$2:$B$50, 2, 0),"")</f>
        <v/>
      </c>
      <c r="CI303" s="71"/>
      <c r="CJ303" s="79" t="str">
        <f>IFERROR(VLOOKUP(CI303, DecMotifs!$A$1:$B$306, 2, 0),"")</f>
        <v/>
      </c>
      <c r="CK303" s="71"/>
      <c r="CL303" s="79" t="str">
        <f>IFERROR(VLOOKUP(CK303, DecMotifs!$A$1:$B$306, 2, 0),"")</f>
        <v/>
      </c>
      <c r="CM303" s="71"/>
      <c r="CN303" s="79" t="str">
        <f>IFERROR(VLOOKUP(CM303, DecMotifs!$A$1:$B$306, 2, 0),"")</f>
        <v/>
      </c>
      <c r="CO303" s="71"/>
      <c r="CP303" s="79" t="str">
        <f>IFERROR(VLOOKUP(CO303, MarginalDec!$A$2:$B$253, 2, 0),"")</f>
        <v/>
      </c>
      <c r="CQ303" s="71"/>
      <c r="CR303" s="79" t="str">
        <f>IFERROR(VLOOKUP(CQ303, MarginalDec!$A$2:$B$253, 2, 0),"")</f>
        <v/>
      </c>
      <c r="CS303" s="71"/>
      <c r="CT303" s="79" t="str">
        <f>IFERROR(VLOOKUP(CS303, MarginalDec!$A$2:$B$253, 2, 0),"")</f>
        <v/>
      </c>
      <c r="CU303" s="71"/>
      <c r="CV303" s="79" t="str">
        <f>IF(ISBLANK(CU303),"", IFERROR(VLOOKUP(CU303, Tooling!$A$2:$B$252, 2, 0),""))</f>
        <v/>
      </c>
      <c r="CW303" s="71"/>
      <c r="CX303" s="79" t="str">
        <f>IF(ISBLANK(CW303),"", IFERROR(VLOOKUP(CW303, Tooling!$A$2:$B$252, 2, 0),""))</f>
        <v/>
      </c>
      <c r="CY303" s="71"/>
      <c r="CZ303" s="79" t="str">
        <f>IF(ISBLANK(CY303),"", IFERROR(VLOOKUP(CY303, Repairs!$A$2:$B$252, 2, 0),""))</f>
        <v/>
      </c>
      <c r="DA303" s="77"/>
      <c r="DB303" s="71"/>
      <c r="DC303" s="79" t="str">
        <f>IFERROR(VLOOKUP(DB303, DatingReason!$A$2:$B$252, 2, 0),"")</f>
        <v/>
      </c>
      <c r="DD303" s="123" t="str">
        <f t="shared" si="63"/>
        <v/>
      </c>
      <c r="DF303" s="119" t="str">
        <f t="array" ref="DF303">IF(AND($B303&lt;&gt;"", $DE303&lt;&gt;"", $DE303&lt;&gt;"No"),MAX(IF($B303=PEOPLE!$B$4:$B$1000, PEOPLE!$Q$4:$Q$1000,""))+100,"")</f>
        <v/>
      </c>
      <c r="DG303" s="68"/>
      <c r="DH303" s="76">
        <f>COUNTIF(PEOPLE!B:B, MEMORIALS!B303)</f>
        <v>0</v>
      </c>
      <c r="DI303" s="82"/>
      <c r="DJ303" s="82"/>
      <c r="DK303" s="82"/>
      <c r="DL303" s="68"/>
      <c r="DM303" s="68"/>
      <c r="DN303" s="68"/>
      <c r="DO303" s="68"/>
      <c r="DP303" s="68"/>
    </row>
    <row r="304" spans="1:120" ht="15" customHeight="1" x14ac:dyDescent="0.25">
      <c r="A304" s="68"/>
      <c r="B304" s="69"/>
      <c r="C304" s="68"/>
      <c r="D304" s="68"/>
      <c r="E304" s="70" t="str">
        <f>IF(D304="","",VLOOKUP(D304,Denomination!$A$2:$B$50, 2, 0))</f>
        <v/>
      </c>
      <c r="F304" s="68"/>
      <c r="G304" s="71"/>
      <c r="H304" s="70" t="str">
        <f>IF(G304="","",VLOOKUP(G304,MCondition!$A$2:$B$50, 2, 0))</f>
        <v/>
      </c>
      <c r="I304" s="72"/>
      <c r="J304" s="71"/>
      <c r="K304" s="70" t="str">
        <f>IF(J304="","",VLOOKUP(J304,ICondition!$A$2:$B$50, 2, 0))</f>
        <v/>
      </c>
      <c r="L304" s="73"/>
      <c r="M304" s="73"/>
      <c r="N304" s="73"/>
      <c r="O304" s="73"/>
      <c r="P304" s="73"/>
      <c r="Q304" s="73"/>
      <c r="R304" s="78"/>
      <c r="S304" s="79" t="str">
        <f>IFERROR(VLOOKUP(R304,Material!$A$2:$B$59, 2, 0),"")</f>
        <v/>
      </c>
      <c r="T304" s="71"/>
      <c r="U304" s="79" t="str">
        <f>IFERROR(VLOOKUP(T304,Material!$A$2:$B$59, 2, 0),"")</f>
        <v/>
      </c>
      <c r="V304" s="71"/>
      <c r="W304" s="79" t="str">
        <f>IFERROR(VLOOKUP(V304,Material!$A$2:$B$59, 2, 0),"")</f>
        <v/>
      </c>
      <c r="X304" s="71"/>
      <c r="Y304" s="79" t="str">
        <f>IFERROR(VLOOKUP(X304,Material!$A$2:$B$59, 2, 0),"")</f>
        <v/>
      </c>
      <c r="Z304" s="71"/>
      <c r="AA304" s="79" t="str">
        <f>IFERROR(VLOOKUP(Z304,Material!$A$2:$B$59, 2, 0),"")</f>
        <v/>
      </c>
      <c r="AB304" s="74"/>
      <c r="AC304" s="75" t="e">
        <f t="shared" si="52"/>
        <v>#VALUE!</v>
      </c>
      <c r="AD304" s="75" t="e">
        <f t="shared" si="53"/>
        <v>#VALUE!</v>
      </c>
      <c r="AE304" s="75" t="e">
        <f t="shared" si="55"/>
        <v>#VALUE!</v>
      </c>
      <c r="AF304" s="75" t="e">
        <f t="shared" si="54"/>
        <v>#VALUE!</v>
      </c>
      <c r="AG304" s="75" t="e">
        <f t="shared" si="56"/>
        <v>#VALUE!</v>
      </c>
      <c r="AH304" s="75" t="e">
        <f t="shared" si="57"/>
        <v>#VALUE!</v>
      </c>
      <c r="AI304" s="75" t="e">
        <f t="shared" si="58"/>
        <v>#VALUE!</v>
      </c>
      <c r="AJ304" s="80" t="e">
        <f t="shared" si="59"/>
        <v>#VALUE!</v>
      </c>
      <c r="AK304" s="79" t="str">
        <f>(IFERROR(VLOOKUP(AB304,Categories!$A$2:$B$20,2,1),""))</f>
        <v/>
      </c>
      <c r="AL304" s="79" t="str">
        <f ca="1">IFERROR(VLOOKUP((HLOOKUP((VLOOKUP($AB304,Categories!$A$2:$F$20,3,1)), $AB$3:$AJ304, (ROW()-ROW($AB$3)+1), 0)), INDIRECT(VLOOKUP($AB304,Categories!$A$2:$F$20,6,1)),2,0),AK304)</f>
        <v/>
      </c>
      <c r="AM304" s="79" t="str">
        <f ca="1">IFERROR(VLOOKUP((HLOOKUP((VLOOKUP($AB304,Categories!$A$2:$F$20,4,1)),$AB$3:$AJ304,(ROW()-ROW($AB$3)+1),0)),INDIRECT(VLOOKUP($AB304,Categories!$A$2:$H$20,7,1)),2,0),"")</f>
        <v/>
      </c>
      <c r="AN304" s="79" t="str">
        <f ca="1">IFERROR(VLOOKUP((HLOOKUP((VLOOKUP($AB304,Categories!$A$2:$F$20,5,1)), $AB$3:$AJ304, (ROW()-ROW($AB$3)+1), 0)), INDIRECT(VLOOKUP($AB304,Categories!$A$2:$H$20,8,1)),2,0),"")</f>
        <v/>
      </c>
      <c r="AO304" s="79" t="str">
        <f t="shared" ca="1" si="60"/>
        <v/>
      </c>
      <c r="AP304" s="81"/>
      <c r="AQ304" s="70" t="str">
        <f>IFERROR(VLOOKUP(VALUE(MID(AP304,1,1)),AdditionalElements!$A$2:$B$50,2,0),"")</f>
        <v/>
      </c>
      <c r="AR304" s="70" t="str">
        <f>IFERROR(VLOOKUP(VALUE(MID(AP304,2,1)),AdditionalElements!$H$2:$I$50,2,0),"")</f>
        <v/>
      </c>
      <c r="AS304" s="70" t="str">
        <f>IFERROR(VLOOKUP(VALUE(MID(AP304,3,1)),AdditionalElements!$O$2:$P$50,2,0),"")</f>
        <v/>
      </c>
      <c r="AT304" s="70" t="str">
        <f>IFERROR(VLOOKUP(VALUE(MID(AP304,4,1)),AdditionalElements!$V$2:$W$50,2,0),"")</f>
        <v/>
      </c>
      <c r="AU304" s="71"/>
      <c r="AV304" s="79" t="str">
        <f>IFERROR(IF(VALUE(MID(AU304,1,1))=1, VLOOKUP(VALUE(MID(AU304,1,1)), TxtPanelShape!$A$2:$C$50, 3, 0), (IF(VALUE(MID(AU304,1,1))&gt;=7, VLOOKUP(VALUE(MID(AU304,1,1)), TxtPanelShape!$A$2:$C$50, 3, 0),VLOOKUP(VALUE(MID(AU304,1,2)),TxtPanelShape!$A$2:$C$50,3,0)))), "")</f>
        <v/>
      </c>
      <c r="AW304" s="79" t="str">
        <f>IFERROR(IF(VALUE(MID(AU304,1,1))=1, ", "&amp;VLOOKUP(VALUE(MID(AU304,2,1)), TxtPanelShape!$H$2:$I$50, 2, 0), IF(VALUE(MID(AU304,1,1))&gt;=7, ", "&amp;VLOOKUP(VALUE(MID(AU304,2,1)), TxtPanelShape!$H$2:$I$50, 2, 0),"")), "")</f>
        <v/>
      </c>
      <c r="AX304" s="79" t="str">
        <f>IFERROR(IF(VALUE(MID(AU304,1,1))=1, ", "&amp;VLOOKUP(VALUE(MID(AU304,3,1)), TxtPanelShape!$O$2:$P$50, 2, 0), IF(VALUE(MID(AU304,1,1))&gt;=7, ", "&amp;VLOOKUP(VALUE(MID(AU304,3,1)), TxtPanelShape!$O$2:$P$50, 2, 0),"")),"")</f>
        <v/>
      </c>
      <c r="AY304" s="79" t="str">
        <f>IFERROR("; "&amp;VLOOKUP(VALUE(MID(AU304,4,1)), TxtPanelShape!$V$2:$W$50,2,0),"")</f>
        <v/>
      </c>
      <c r="AZ304" s="79" t="str">
        <f t="shared" si="61"/>
        <v/>
      </c>
      <c r="BA304" s="71"/>
      <c r="BB304" s="79" t="str">
        <f>IFERROR(IF(VALUE(MID(BA304,1,1))=1, VLOOKUP(VALUE(MID(BA304,1,1)), TxtPanelShape!$A$2:$C$50, 3, 0), (IF(VALUE(MID(BA304,1,1))&gt;=7, VLOOKUP(VALUE(MID(BA304,1,1)), TxtPanelShape!$A$2:$C$50, 3, 0),VLOOKUP(VALUE(MID(BA304,1,2)),TxtPanelShape!$A$2:$C$50,3,0)))), "")</f>
        <v/>
      </c>
      <c r="BC304" s="79" t="str">
        <f>IFERROR(IF(VALUE(MID(BA304,1,1))=1, ", "&amp;VLOOKUP(VALUE(MID(BA304,2,1)), TxtPanelShape!$H$2:$I$50, 2, 0), IF(VALUE(MID(BA304,1,1))&gt;=7, ", "&amp;VLOOKUP(VALUE(MID(BA304,2,1)), TxtPanelShape!$H$2:$I$50, 2, 0),"")), "")</f>
        <v/>
      </c>
      <c r="BD304" s="79" t="str">
        <f>IFERROR(IF(VALUE(MID(BA304,1,1))=1, ", "&amp;VLOOKUP(VALUE(MID(BA304,3,1)), TxtPanelShape!$O$2:$P$50, 2, 0), IF(VALUE(MID(BA304,1,1))&gt;=7, ", "&amp;VLOOKUP(VALUE(MID(BA304,3,1)), TxtPanelShape!$O$2:$P$50, 2, 0),"")),"")</f>
        <v/>
      </c>
      <c r="BE304" s="79" t="str">
        <f>IFERROR("; "&amp;VLOOKUP(VALUE(MID(BA304,4,1)), TxtPanelShape!$V$2:$W$50,2,0),"")</f>
        <v/>
      </c>
      <c r="BF304" s="79" t="str">
        <f t="shared" si="62"/>
        <v/>
      </c>
      <c r="BG304" s="71"/>
      <c r="BH304" s="79" t="str">
        <f>IFERROR(VLOOKUP(BG304, TxtPanelDefinition!$A$2:$B$50, 2, 0),"")</f>
        <v/>
      </c>
      <c r="BI304" s="71"/>
      <c r="BJ304" s="79" t="str">
        <f>IFERROR(VLOOKUP(BI304, TxtPanelDefinition!$A$2:$B$50, 2, 0),"")</f>
        <v/>
      </c>
      <c r="BK304" s="71"/>
      <c r="BL304" s="79" t="str">
        <f>IFERROR(VLOOKUP(BK304, InscrTechniques!$A$2:$B$50, 2, 0),"")</f>
        <v/>
      </c>
      <c r="BM304" s="71"/>
      <c r="BN304" s="79" t="str">
        <f>IFERROR(VLOOKUP(BM304, InscrTechniques!$A$2:$B$50, 2, 0),"")</f>
        <v/>
      </c>
      <c r="BO304" s="71"/>
      <c r="BP304" s="79" t="str">
        <f>IFERROR(VLOOKUP(BO304, InscrTechniques!$A$2:$B$50, 2, 0),"")</f>
        <v/>
      </c>
      <c r="BQ304" s="71"/>
      <c r="BR304" s="79" t="str">
        <f>IFERROR(VLOOKUP(BQ304, InscrTechniques!$A$2:$B$50, 2, 0),"")</f>
        <v/>
      </c>
      <c r="BS304" s="71"/>
      <c r="BT304" s="79" t="str">
        <f>IFERROR(VLOOKUP(BS304, InscrTechniques!$A$2:$B$50, 2, 0),"")</f>
        <v/>
      </c>
      <c r="BU304" s="71"/>
      <c r="BV304" s="79" t="str">
        <f>IFERROR(VLOOKUP(BU304, InscrTechniques!$A$2:$B$50, 2, 0),"")</f>
        <v/>
      </c>
      <c r="BW304" s="125"/>
      <c r="BX304" s="79" t="str">
        <f>IFERROR(VLOOKUP(BW304, InscrTechniques!$A$2:$B$50, 2, 0),"")</f>
        <v/>
      </c>
      <c r="BY304" s="125"/>
      <c r="BZ304" s="79" t="str">
        <f>IFERROR(VLOOKUP(BY304, InscrTechniques!$A$2:$B$50, 2, 0),"")</f>
        <v/>
      </c>
      <c r="CA304" s="74"/>
      <c r="CB304" s="114" t="str">
        <f>IFERROR(VLOOKUP(CA304, LetterStyle!$A$2:$B$50, 2, 0),"")</f>
        <v/>
      </c>
      <c r="CC304" s="74"/>
      <c r="CD304" s="114" t="str">
        <f>IFERROR(VLOOKUP(CC304, LetterStyle!$A$2:$B$50, 2, 0),"")</f>
        <v/>
      </c>
      <c r="CE304" s="74"/>
      <c r="CF304" s="114" t="str">
        <f>IFERROR(VLOOKUP(CE304, LetterStyle!$A$2:$B$50, 2, 0),"")</f>
        <v/>
      </c>
      <c r="CG304" s="74"/>
      <c r="CH304" s="79" t="str">
        <f>IFERROR(VLOOKUP(CG304, LetterStyle!$A$2:$B$50, 2, 0),"")</f>
        <v/>
      </c>
      <c r="CI304" s="71"/>
      <c r="CJ304" s="79" t="str">
        <f>IFERROR(VLOOKUP(CI304, DecMotifs!$A$1:$B$306, 2, 0),"")</f>
        <v/>
      </c>
      <c r="CK304" s="71"/>
      <c r="CL304" s="79" t="str">
        <f>IFERROR(VLOOKUP(CK304, DecMotifs!$A$1:$B$306, 2, 0),"")</f>
        <v/>
      </c>
      <c r="CM304" s="71"/>
      <c r="CN304" s="79" t="str">
        <f>IFERROR(VLOOKUP(CM304, DecMotifs!$A$1:$B$306, 2, 0),"")</f>
        <v/>
      </c>
      <c r="CO304" s="71"/>
      <c r="CP304" s="79" t="str">
        <f>IFERROR(VLOOKUP(CO304, MarginalDec!$A$2:$B$253, 2, 0),"")</f>
        <v/>
      </c>
      <c r="CQ304" s="71"/>
      <c r="CR304" s="79" t="str">
        <f>IFERROR(VLOOKUP(CQ304, MarginalDec!$A$2:$B$253, 2, 0),"")</f>
        <v/>
      </c>
      <c r="CS304" s="71"/>
      <c r="CT304" s="79" t="str">
        <f>IFERROR(VLOOKUP(CS304, MarginalDec!$A$2:$B$253, 2, 0),"")</f>
        <v/>
      </c>
      <c r="CU304" s="71"/>
      <c r="CV304" s="79" t="str">
        <f>IF(ISBLANK(CU304),"", IFERROR(VLOOKUP(CU304, Tooling!$A$2:$B$252, 2, 0),""))</f>
        <v/>
      </c>
      <c r="CW304" s="71"/>
      <c r="CX304" s="79" t="str">
        <f>IF(ISBLANK(CW304),"", IFERROR(VLOOKUP(CW304, Tooling!$A$2:$B$252, 2, 0),""))</f>
        <v/>
      </c>
      <c r="CY304" s="71"/>
      <c r="CZ304" s="79" t="str">
        <f>IF(ISBLANK(CY304),"", IFERROR(VLOOKUP(CY304, Repairs!$A$2:$B$252, 2, 0),""))</f>
        <v/>
      </c>
      <c r="DA304" s="77"/>
      <c r="DB304" s="71"/>
      <c r="DC304" s="79" t="str">
        <f>IFERROR(VLOOKUP(DB304, DatingReason!$A$2:$B$252, 2, 0),"")</f>
        <v/>
      </c>
      <c r="DD304" s="123" t="str">
        <f t="shared" si="63"/>
        <v/>
      </c>
      <c r="DF304" s="119" t="str">
        <f t="array" ref="DF304">IF(AND($B304&lt;&gt;"", $DE304&lt;&gt;"", $DE304&lt;&gt;"No"),MAX(IF($B304=PEOPLE!$B$4:$B$1000, PEOPLE!$Q$4:$Q$1000,""))+100,"")</f>
        <v/>
      </c>
      <c r="DG304" s="68"/>
      <c r="DH304" s="76">
        <f>COUNTIF(PEOPLE!B:B, MEMORIALS!B304)</f>
        <v>0</v>
      </c>
      <c r="DI304" s="82"/>
      <c r="DJ304" s="82"/>
      <c r="DK304" s="82"/>
      <c r="DL304" s="68"/>
      <c r="DM304" s="68"/>
      <c r="DN304" s="68"/>
      <c r="DO304" s="68"/>
      <c r="DP304" s="68"/>
    </row>
    <row r="305" spans="1:120" ht="15" customHeight="1" x14ac:dyDescent="0.25">
      <c r="A305" s="68"/>
      <c r="B305" s="69"/>
      <c r="C305" s="68"/>
      <c r="D305" s="68"/>
      <c r="E305" s="70" t="str">
        <f>IF(D305="","",VLOOKUP(D305,Denomination!$A$2:$B$50, 2, 0))</f>
        <v/>
      </c>
      <c r="F305" s="68"/>
      <c r="G305" s="71"/>
      <c r="H305" s="70" t="str">
        <f>IF(G305="","",VLOOKUP(G305,MCondition!$A$2:$B$50, 2, 0))</f>
        <v/>
      </c>
      <c r="I305" s="72"/>
      <c r="J305" s="71"/>
      <c r="K305" s="70" t="str">
        <f>IF(J305="","",VLOOKUP(J305,ICondition!$A$2:$B$50, 2, 0))</f>
        <v/>
      </c>
      <c r="L305" s="73"/>
      <c r="M305" s="73"/>
      <c r="N305" s="73"/>
      <c r="O305" s="73"/>
      <c r="P305" s="73"/>
      <c r="Q305" s="73"/>
      <c r="R305" s="78"/>
      <c r="S305" s="79" t="str">
        <f>IFERROR(VLOOKUP(R305,Material!$A$2:$B$59, 2, 0),"")</f>
        <v/>
      </c>
      <c r="T305" s="71"/>
      <c r="U305" s="79" t="str">
        <f>IFERROR(VLOOKUP(T305,Material!$A$2:$B$59, 2, 0),"")</f>
        <v/>
      </c>
      <c r="V305" s="71"/>
      <c r="W305" s="79" t="str">
        <f>IFERROR(VLOOKUP(V305,Material!$A$2:$B$59, 2, 0),"")</f>
        <v/>
      </c>
      <c r="X305" s="71"/>
      <c r="Y305" s="79" t="str">
        <f>IFERROR(VLOOKUP(X305,Material!$A$2:$B$59, 2, 0),"")</f>
        <v/>
      </c>
      <c r="Z305" s="71"/>
      <c r="AA305" s="79" t="str">
        <f>IFERROR(VLOOKUP(Z305,Material!$A$2:$B$59, 2, 0),"")</f>
        <v/>
      </c>
      <c r="AB305" s="74"/>
      <c r="AC305" s="75" t="e">
        <f t="shared" si="52"/>
        <v>#VALUE!</v>
      </c>
      <c r="AD305" s="75" t="e">
        <f t="shared" si="53"/>
        <v>#VALUE!</v>
      </c>
      <c r="AE305" s="75" t="e">
        <f t="shared" si="55"/>
        <v>#VALUE!</v>
      </c>
      <c r="AF305" s="75" t="e">
        <f t="shared" si="54"/>
        <v>#VALUE!</v>
      </c>
      <c r="AG305" s="75" t="e">
        <f t="shared" si="56"/>
        <v>#VALUE!</v>
      </c>
      <c r="AH305" s="75" t="e">
        <f t="shared" si="57"/>
        <v>#VALUE!</v>
      </c>
      <c r="AI305" s="75" t="e">
        <f t="shared" si="58"/>
        <v>#VALUE!</v>
      </c>
      <c r="AJ305" s="80" t="e">
        <f t="shared" si="59"/>
        <v>#VALUE!</v>
      </c>
      <c r="AK305" s="79" t="str">
        <f>(IFERROR(VLOOKUP(AB305,Categories!$A$2:$B$20,2,1),""))</f>
        <v/>
      </c>
      <c r="AL305" s="79" t="str">
        <f ca="1">IFERROR(VLOOKUP((HLOOKUP((VLOOKUP($AB305,Categories!$A$2:$F$20,3,1)), $AB$3:$AJ305, (ROW()-ROW($AB$3)+1), 0)), INDIRECT(VLOOKUP($AB305,Categories!$A$2:$F$20,6,1)),2,0),AK305)</f>
        <v/>
      </c>
      <c r="AM305" s="79" t="str">
        <f ca="1">IFERROR(VLOOKUP((HLOOKUP((VLOOKUP($AB305,Categories!$A$2:$F$20,4,1)),$AB$3:$AJ305,(ROW()-ROW($AB$3)+1),0)),INDIRECT(VLOOKUP($AB305,Categories!$A$2:$H$20,7,1)),2,0),"")</f>
        <v/>
      </c>
      <c r="AN305" s="79" t="str">
        <f ca="1">IFERROR(VLOOKUP((HLOOKUP((VLOOKUP($AB305,Categories!$A$2:$F$20,5,1)), $AB$3:$AJ305, (ROW()-ROW($AB$3)+1), 0)), INDIRECT(VLOOKUP($AB305,Categories!$A$2:$H$20,8,1)),2,0),"")</f>
        <v/>
      </c>
      <c r="AO305" s="79" t="str">
        <f t="shared" ca="1" si="60"/>
        <v/>
      </c>
      <c r="AP305" s="81"/>
      <c r="AQ305" s="70" t="str">
        <f>IFERROR(VLOOKUP(VALUE(MID(AP305,1,1)),AdditionalElements!$A$2:$B$50,2,0),"")</f>
        <v/>
      </c>
      <c r="AR305" s="70" t="str">
        <f>IFERROR(VLOOKUP(VALUE(MID(AP305,2,1)),AdditionalElements!$H$2:$I$50,2,0),"")</f>
        <v/>
      </c>
      <c r="AS305" s="70" t="str">
        <f>IFERROR(VLOOKUP(VALUE(MID(AP305,3,1)),AdditionalElements!$O$2:$P$50,2,0),"")</f>
        <v/>
      </c>
      <c r="AT305" s="70" t="str">
        <f>IFERROR(VLOOKUP(VALUE(MID(AP305,4,1)),AdditionalElements!$V$2:$W$50,2,0),"")</f>
        <v/>
      </c>
      <c r="AU305" s="71"/>
      <c r="AV305" s="79" t="str">
        <f>IFERROR(IF(VALUE(MID(AU305,1,1))=1, VLOOKUP(VALUE(MID(AU305,1,1)), TxtPanelShape!$A$2:$C$50, 3, 0), (IF(VALUE(MID(AU305,1,1))&gt;=7, VLOOKUP(VALUE(MID(AU305,1,1)), TxtPanelShape!$A$2:$C$50, 3, 0),VLOOKUP(VALUE(MID(AU305,1,2)),TxtPanelShape!$A$2:$C$50,3,0)))), "")</f>
        <v/>
      </c>
      <c r="AW305" s="79" t="str">
        <f>IFERROR(IF(VALUE(MID(AU305,1,1))=1, ", "&amp;VLOOKUP(VALUE(MID(AU305,2,1)), TxtPanelShape!$H$2:$I$50, 2, 0), IF(VALUE(MID(AU305,1,1))&gt;=7, ", "&amp;VLOOKUP(VALUE(MID(AU305,2,1)), TxtPanelShape!$H$2:$I$50, 2, 0),"")), "")</f>
        <v/>
      </c>
      <c r="AX305" s="79" t="str">
        <f>IFERROR(IF(VALUE(MID(AU305,1,1))=1, ", "&amp;VLOOKUP(VALUE(MID(AU305,3,1)), TxtPanelShape!$O$2:$P$50, 2, 0), IF(VALUE(MID(AU305,1,1))&gt;=7, ", "&amp;VLOOKUP(VALUE(MID(AU305,3,1)), TxtPanelShape!$O$2:$P$50, 2, 0),"")),"")</f>
        <v/>
      </c>
      <c r="AY305" s="79" t="str">
        <f>IFERROR("; "&amp;VLOOKUP(VALUE(MID(AU305,4,1)), TxtPanelShape!$V$2:$W$50,2,0),"")</f>
        <v/>
      </c>
      <c r="AZ305" s="79" t="str">
        <f t="shared" si="61"/>
        <v/>
      </c>
      <c r="BA305" s="71"/>
      <c r="BB305" s="79" t="str">
        <f>IFERROR(IF(VALUE(MID(BA305,1,1))=1, VLOOKUP(VALUE(MID(BA305,1,1)), TxtPanelShape!$A$2:$C$50, 3, 0), (IF(VALUE(MID(BA305,1,1))&gt;=7, VLOOKUP(VALUE(MID(BA305,1,1)), TxtPanelShape!$A$2:$C$50, 3, 0),VLOOKUP(VALUE(MID(BA305,1,2)),TxtPanelShape!$A$2:$C$50,3,0)))), "")</f>
        <v/>
      </c>
      <c r="BC305" s="79" t="str">
        <f>IFERROR(IF(VALUE(MID(BA305,1,1))=1, ", "&amp;VLOOKUP(VALUE(MID(BA305,2,1)), TxtPanelShape!$H$2:$I$50, 2, 0), IF(VALUE(MID(BA305,1,1))&gt;=7, ", "&amp;VLOOKUP(VALUE(MID(BA305,2,1)), TxtPanelShape!$H$2:$I$50, 2, 0),"")), "")</f>
        <v/>
      </c>
      <c r="BD305" s="79" t="str">
        <f>IFERROR(IF(VALUE(MID(BA305,1,1))=1, ", "&amp;VLOOKUP(VALUE(MID(BA305,3,1)), TxtPanelShape!$O$2:$P$50, 2, 0), IF(VALUE(MID(BA305,1,1))&gt;=7, ", "&amp;VLOOKUP(VALUE(MID(BA305,3,1)), TxtPanelShape!$O$2:$P$50, 2, 0),"")),"")</f>
        <v/>
      </c>
      <c r="BE305" s="79" t="str">
        <f>IFERROR("; "&amp;VLOOKUP(VALUE(MID(BA305,4,1)), TxtPanelShape!$V$2:$W$50,2,0),"")</f>
        <v/>
      </c>
      <c r="BF305" s="79" t="str">
        <f t="shared" si="62"/>
        <v/>
      </c>
      <c r="BG305" s="71"/>
      <c r="BH305" s="79" t="str">
        <f>IFERROR(VLOOKUP(BG305, TxtPanelDefinition!$A$2:$B$50, 2, 0),"")</f>
        <v/>
      </c>
      <c r="BI305" s="71"/>
      <c r="BJ305" s="79" t="str">
        <f>IFERROR(VLOOKUP(BI305, TxtPanelDefinition!$A$2:$B$50, 2, 0),"")</f>
        <v/>
      </c>
      <c r="BK305" s="71"/>
      <c r="BL305" s="79" t="str">
        <f>IFERROR(VLOOKUP(BK305, InscrTechniques!$A$2:$B$50, 2, 0),"")</f>
        <v/>
      </c>
      <c r="BM305" s="71"/>
      <c r="BN305" s="79" t="str">
        <f>IFERROR(VLOOKUP(BM305, InscrTechniques!$A$2:$B$50, 2, 0),"")</f>
        <v/>
      </c>
      <c r="BO305" s="71"/>
      <c r="BP305" s="79" t="str">
        <f>IFERROR(VLOOKUP(BO305, InscrTechniques!$A$2:$B$50, 2, 0),"")</f>
        <v/>
      </c>
      <c r="BQ305" s="71"/>
      <c r="BR305" s="79" t="str">
        <f>IFERROR(VLOOKUP(BQ305, InscrTechniques!$A$2:$B$50, 2, 0),"")</f>
        <v/>
      </c>
      <c r="BS305" s="71"/>
      <c r="BT305" s="79" t="str">
        <f>IFERROR(VLOOKUP(BS305, InscrTechniques!$A$2:$B$50, 2, 0),"")</f>
        <v/>
      </c>
      <c r="BU305" s="71"/>
      <c r="BV305" s="79" t="str">
        <f>IFERROR(VLOOKUP(BU305, InscrTechniques!$A$2:$B$50, 2, 0),"")</f>
        <v/>
      </c>
      <c r="BW305" s="125"/>
      <c r="BX305" s="79" t="str">
        <f>IFERROR(VLOOKUP(BW305, InscrTechniques!$A$2:$B$50, 2, 0),"")</f>
        <v/>
      </c>
      <c r="BY305" s="125"/>
      <c r="BZ305" s="79" t="str">
        <f>IFERROR(VLOOKUP(BY305, InscrTechniques!$A$2:$B$50, 2, 0),"")</f>
        <v/>
      </c>
      <c r="CA305" s="74"/>
      <c r="CB305" s="114" t="str">
        <f>IFERROR(VLOOKUP(CA305, LetterStyle!$A$2:$B$50, 2, 0),"")</f>
        <v/>
      </c>
      <c r="CC305" s="74"/>
      <c r="CD305" s="114" t="str">
        <f>IFERROR(VLOOKUP(CC305, LetterStyle!$A$2:$B$50, 2, 0),"")</f>
        <v/>
      </c>
      <c r="CE305" s="74"/>
      <c r="CF305" s="114" t="str">
        <f>IFERROR(VLOOKUP(CE305, LetterStyle!$A$2:$B$50, 2, 0),"")</f>
        <v/>
      </c>
      <c r="CG305" s="74"/>
      <c r="CH305" s="79" t="str">
        <f>IFERROR(VLOOKUP(CG305, LetterStyle!$A$2:$B$50, 2, 0),"")</f>
        <v/>
      </c>
      <c r="CI305" s="71"/>
      <c r="CJ305" s="79" t="str">
        <f>IFERROR(VLOOKUP(CI305, DecMotifs!$A$1:$B$306, 2, 0),"")</f>
        <v/>
      </c>
      <c r="CK305" s="71"/>
      <c r="CL305" s="79" t="str">
        <f>IFERROR(VLOOKUP(CK305, DecMotifs!$A$1:$B$306, 2, 0),"")</f>
        <v/>
      </c>
      <c r="CM305" s="71"/>
      <c r="CN305" s="79" t="str">
        <f>IFERROR(VLOOKUP(CM305, DecMotifs!$A$1:$B$306, 2, 0),"")</f>
        <v/>
      </c>
      <c r="CO305" s="71"/>
      <c r="CP305" s="79" t="str">
        <f>IFERROR(VLOOKUP(CO305, MarginalDec!$A$2:$B$253, 2, 0),"")</f>
        <v/>
      </c>
      <c r="CQ305" s="71"/>
      <c r="CR305" s="79" t="str">
        <f>IFERROR(VLOOKUP(CQ305, MarginalDec!$A$2:$B$253, 2, 0),"")</f>
        <v/>
      </c>
      <c r="CS305" s="71"/>
      <c r="CT305" s="79" t="str">
        <f>IFERROR(VLOOKUP(CS305, MarginalDec!$A$2:$B$253, 2, 0),"")</f>
        <v/>
      </c>
      <c r="CU305" s="71"/>
      <c r="CV305" s="79" t="str">
        <f>IF(ISBLANK(CU305),"", IFERROR(VLOOKUP(CU305, Tooling!$A$2:$B$252, 2, 0),""))</f>
        <v/>
      </c>
      <c r="CW305" s="71"/>
      <c r="CX305" s="79" t="str">
        <f>IF(ISBLANK(CW305),"", IFERROR(VLOOKUP(CW305, Tooling!$A$2:$B$252, 2, 0),""))</f>
        <v/>
      </c>
      <c r="CY305" s="71"/>
      <c r="CZ305" s="79" t="str">
        <f>IF(ISBLANK(CY305),"", IFERROR(VLOOKUP(CY305, Repairs!$A$2:$B$252, 2, 0),""))</f>
        <v/>
      </c>
      <c r="DA305" s="77"/>
      <c r="DB305" s="71"/>
      <c r="DC305" s="79" t="str">
        <f>IFERROR(VLOOKUP(DB305, DatingReason!$A$2:$B$252, 2, 0),"")</f>
        <v/>
      </c>
      <c r="DD305" s="123" t="str">
        <f t="shared" si="63"/>
        <v/>
      </c>
      <c r="DF305" s="119" t="str">
        <f t="array" ref="DF305">IF(AND($B305&lt;&gt;"", $DE305&lt;&gt;"", $DE305&lt;&gt;"No"),MAX(IF($B305=PEOPLE!$B$4:$B$1000, PEOPLE!$Q$4:$Q$1000,""))+100,"")</f>
        <v/>
      </c>
      <c r="DG305" s="68"/>
      <c r="DH305" s="76">
        <f>COUNTIF(PEOPLE!B:B, MEMORIALS!B305)</f>
        <v>0</v>
      </c>
      <c r="DI305" s="82"/>
      <c r="DJ305" s="82"/>
      <c r="DK305" s="82"/>
      <c r="DL305" s="68"/>
      <c r="DM305" s="68"/>
      <c r="DN305" s="68"/>
      <c r="DO305" s="68"/>
      <c r="DP305" s="68"/>
    </row>
    <row r="306" spans="1:120" ht="15" customHeight="1" x14ac:dyDescent="0.25">
      <c r="A306" s="68"/>
      <c r="B306" s="69"/>
      <c r="C306" s="68"/>
      <c r="D306" s="68"/>
      <c r="E306" s="70" t="str">
        <f>IF(D306="","",VLOOKUP(D306,Denomination!$A$2:$B$50, 2, 0))</f>
        <v/>
      </c>
      <c r="F306" s="68"/>
      <c r="G306" s="71"/>
      <c r="H306" s="70" t="str">
        <f>IF(G306="","",VLOOKUP(G306,MCondition!$A$2:$B$50, 2, 0))</f>
        <v/>
      </c>
      <c r="I306" s="72"/>
      <c r="J306" s="71"/>
      <c r="K306" s="70" t="str">
        <f>IF(J306="","",VLOOKUP(J306,ICondition!$A$2:$B$50, 2, 0))</f>
        <v/>
      </c>
      <c r="L306" s="73"/>
      <c r="M306" s="73"/>
      <c r="N306" s="73"/>
      <c r="O306" s="73"/>
      <c r="P306" s="73"/>
      <c r="Q306" s="73"/>
      <c r="R306" s="78"/>
      <c r="S306" s="79" t="str">
        <f>IFERROR(VLOOKUP(R306,Material!$A$2:$B$59, 2, 0),"")</f>
        <v/>
      </c>
      <c r="T306" s="71"/>
      <c r="U306" s="79" t="str">
        <f>IFERROR(VLOOKUP(T306,Material!$A$2:$B$59, 2, 0),"")</f>
        <v/>
      </c>
      <c r="V306" s="71"/>
      <c r="W306" s="79" t="str">
        <f>IFERROR(VLOOKUP(V306,Material!$A$2:$B$59, 2, 0),"")</f>
        <v/>
      </c>
      <c r="X306" s="71"/>
      <c r="Y306" s="79" t="str">
        <f>IFERROR(VLOOKUP(X306,Material!$A$2:$B$59, 2, 0),"")</f>
        <v/>
      </c>
      <c r="Z306" s="71"/>
      <c r="AA306" s="79" t="str">
        <f>IFERROR(VLOOKUP(Z306,Material!$A$2:$B$59, 2, 0),"")</f>
        <v/>
      </c>
      <c r="AB306" s="74"/>
      <c r="AC306" s="75" t="e">
        <f t="shared" si="52"/>
        <v>#VALUE!</v>
      </c>
      <c r="AD306" s="75" t="e">
        <f t="shared" si="53"/>
        <v>#VALUE!</v>
      </c>
      <c r="AE306" s="75" t="e">
        <f t="shared" si="55"/>
        <v>#VALUE!</v>
      </c>
      <c r="AF306" s="75" t="e">
        <f t="shared" si="54"/>
        <v>#VALUE!</v>
      </c>
      <c r="AG306" s="75" t="e">
        <f t="shared" si="56"/>
        <v>#VALUE!</v>
      </c>
      <c r="AH306" s="75" t="e">
        <f t="shared" si="57"/>
        <v>#VALUE!</v>
      </c>
      <c r="AI306" s="75" t="e">
        <f t="shared" si="58"/>
        <v>#VALUE!</v>
      </c>
      <c r="AJ306" s="80" t="e">
        <f t="shared" si="59"/>
        <v>#VALUE!</v>
      </c>
      <c r="AK306" s="79" t="str">
        <f>(IFERROR(VLOOKUP(AB306,Categories!$A$2:$B$20,2,1),""))</f>
        <v/>
      </c>
      <c r="AL306" s="79" t="str">
        <f ca="1">IFERROR(VLOOKUP((HLOOKUP((VLOOKUP($AB306,Categories!$A$2:$F$20,3,1)), $AB$3:$AJ306, (ROW()-ROW($AB$3)+1), 0)), INDIRECT(VLOOKUP($AB306,Categories!$A$2:$F$20,6,1)),2,0),AK306)</f>
        <v/>
      </c>
      <c r="AM306" s="79" t="str">
        <f ca="1">IFERROR(VLOOKUP((HLOOKUP((VLOOKUP($AB306,Categories!$A$2:$F$20,4,1)),$AB$3:$AJ306,(ROW()-ROW($AB$3)+1),0)),INDIRECT(VLOOKUP($AB306,Categories!$A$2:$H$20,7,1)),2,0),"")</f>
        <v/>
      </c>
      <c r="AN306" s="79" t="str">
        <f ca="1">IFERROR(VLOOKUP((HLOOKUP((VLOOKUP($AB306,Categories!$A$2:$F$20,5,1)), $AB$3:$AJ306, (ROW()-ROW($AB$3)+1), 0)), INDIRECT(VLOOKUP($AB306,Categories!$A$2:$H$20,8,1)),2,0),"")</f>
        <v/>
      </c>
      <c r="AO306" s="79" t="str">
        <f t="shared" ca="1" si="60"/>
        <v/>
      </c>
      <c r="AP306" s="81"/>
      <c r="AQ306" s="70" t="str">
        <f>IFERROR(VLOOKUP(VALUE(MID(AP306,1,1)),AdditionalElements!$A$2:$B$50,2,0),"")</f>
        <v/>
      </c>
      <c r="AR306" s="70" t="str">
        <f>IFERROR(VLOOKUP(VALUE(MID(AP306,2,1)),AdditionalElements!$H$2:$I$50,2,0),"")</f>
        <v/>
      </c>
      <c r="AS306" s="70" t="str">
        <f>IFERROR(VLOOKUP(VALUE(MID(AP306,3,1)),AdditionalElements!$O$2:$P$50,2,0),"")</f>
        <v/>
      </c>
      <c r="AT306" s="70" t="str">
        <f>IFERROR(VLOOKUP(VALUE(MID(AP306,4,1)),AdditionalElements!$V$2:$W$50,2,0),"")</f>
        <v/>
      </c>
      <c r="AU306" s="71"/>
      <c r="AV306" s="79" t="str">
        <f>IFERROR(IF(VALUE(MID(AU306,1,1))=1, VLOOKUP(VALUE(MID(AU306,1,1)), TxtPanelShape!$A$2:$C$50, 3, 0), (IF(VALUE(MID(AU306,1,1))&gt;=7, VLOOKUP(VALUE(MID(AU306,1,1)), TxtPanelShape!$A$2:$C$50, 3, 0),VLOOKUP(VALUE(MID(AU306,1,2)),TxtPanelShape!$A$2:$C$50,3,0)))), "")</f>
        <v/>
      </c>
      <c r="AW306" s="79" t="str">
        <f>IFERROR(IF(VALUE(MID(AU306,1,1))=1, ", "&amp;VLOOKUP(VALUE(MID(AU306,2,1)), TxtPanelShape!$H$2:$I$50, 2, 0), IF(VALUE(MID(AU306,1,1))&gt;=7, ", "&amp;VLOOKUP(VALUE(MID(AU306,2,1)), TxtPanelShape!$H$2:$I$50, 2, 0),"")), "")</f>
        <v/>
      </c>
      <c r="AX306" s="79" t="str">
        <f>IFERROR(IF(VALUE(MID(AU306,1,1))=1, ", "&amp;VLOOKUP(VALUE(MID(AU306,3,1)), TxtPanelShape!$O$2:$P$50, 2, 0), IF(VALUE(MID(AU306,1,1))&gt;=7, ", "&amp;VLOOKUP(VALUE(MID(AU306,3,1)), TxtPanelShape!$O$2:$P$50, 2, 0),"")),"")</f>
        <v/>
      </c>
      <c r="AY306" s="79" t="str">
        <f>IFERROR("; "&amp;VLOOKUP(VALUE(MID(AU306,4,1)), TxtPanelShape!$V$2:$W$50,2,0),"")</f>
        <v/>
      </c>
      <c r="AZ306" s="79" t="str">
        <f t="shared" si="61"/>
        <v/>
      </c>
      <c r="BA306" s="71"/>
      <c r="BB306" s="79" t="str">
        <f>IFERROR(IF(VALUE(MID(BA306,1,1))=1, VLOOKUP(VALUE(MID(BA306,1,1)), TxtPanelShape!$A$2:$C$50, 3, 0), (IF(VALUE(MID(BA306,1,1))&gt;=7, VLOOKUP(VALUE(MID(BA306,1,1)), TxtPanelShape!$A$2:$C$50, 3, 0),VLOOKUP(VALUE(MID(BA306,1,2)),TxtPanelShape!$A$2:$C$50,3,0)))), "")</f>
        <v/>
      </c>
      <c r="BC306" s="79" t="str">
        <f>IFERROR(IF(VALUE(MID(BA306,1,1))=1, ", "&amp;VLOOKUP(VALUE(MID(BA306,2,1)), TxtPanelShape!$H$2:$I$50, 2, 0), IF(VALUE(MID(BA306,1,1))&gt;=7, ", "&amp;VLOOKUP(VALUE(MID(BA306,2,1)), TxtPanelShape!$H$2:$I$50, 2, 0),"")), "")</f>
        <v/>
      </c>
      <c r="BD306" s="79" t="str">
        <f>IFERROR(IF(VALUE(MID(BA306,1,1))=1, ", "&amp;VLOOKUP(VALUE(MID(BA306,3,1)), TxtPanelShape!$O$2:$P$50, 2, 0), IF(VALUE(MID(BA306,1,1))&gt;=7, ", "&amp;VLOOKUP(VALUE(MID(BA306,3,1)), TxtPanelShape!$O$2:$P$50, 2, 0),"")),"")</f>
        <v/>
      </c>
      <c r="BE306" s="79" t="str">
        <f>IFERROR("; "&amp;VLOOKUP(VALUE(MID(BA306,4,1)), TxtPanelShape!$V$2:$W$50,2,0),"")</f>
        <v/>
      </c>
      <c r="BF306" s="79" t="str">
        <f t="shared" si="62"/>
        <v/>
      </c>
      <c r="BG306" s="71"/>
      <c r="BH306" s="79" t="str">
        <f>IFERROR(VLOOKUP(BG306, TxtPanelDefinition!$A$2:$B$50, 2, 0),"")</f>
        <v/>
      </c>
      <c r="BI306" s="71"/>
      <c r="BJ306" s="79" t="str">
        <f>IFERROR(VLOOKUP(BI306, TxtPanelDefinition!$A$2:$B$50, 2, 0),"")</f>
        <v/>
      </c>
      <c r="BK306" s="71"/>
      <c r="BL306" s="79" t="str">
        <f>IFERROR(VLOOKUP(BK306, InscrTechniques!$A$2:$B$50, 2, 0),"")</f>
        <v/>
      </c>
      <c r="BM306" s="71"/>
      <c r="BN306" s="79" t="str">
        <f>IFERROR(VLOOKUP(BM306, InscrTechniques!$A$2:$B$50, 2, 0),"")</f>
        <v/>
      </c>
      <c r="BO306" s="71"/>
      <c r="BP306" s="79" t="str">
        <f>IFERROR(VLOOKUP(BO306, InscrTechniques!$A$2:$B$50, 2, 0),"")</f>
        <v/>
      </c>
      <c r="BQ306" s="71"/>
      <c r="BR306" s="79" t="str">
        <f>IFERROR(VLOOKUP(BQ306, InscrTechniques!$A$2:$B$50, 2, 0),"")</f>
        <v/>
      </c>
      <c r="BS306" s="71"/>
      <c r="BT306" s="79" t="str">
        <f>IFERROR(VLOOKUP(BS306, InscrTechniques!$A$2:$B$50, 2, 0),"")</f>
        <v/>
      </c>
      <c r="BU306" s="71"/>
      <c r="BV306" s="79" t="str">
        <f>IFERROR(VLOOKUP(BU306, InscrTechniques!$A$2:$B$50, 2, 0),"")</f>
        <v/>
      </c>
      <c r="BW306" s="125"/>
      <c r="BX306" s="79" t="str">
        <f>IFERROR(VLOOKUP(BW306, InscrTechniques!$A$2:$B$50, 2, 0),"")</f>
        <v/>
      </c>
      <c r="BY306" s="125"/>
      <c r="BZ306" s="79" t="str">
        <f>IFERROR(VLOOKUP(BY306, InscrTechniques!$A$2:$B$50, 2, 0),"")</f>
        <v/>
      </c>
      <c r="CA306" s="74"/>
      <c r="CB306" s="114" t="str">
        <f>IFERROR(VLOOKUP(CA306, LetterStyle!$A$2:$B$50, 2, 0),"")</f>
        <v/>
      </c>
      <c r="CC306" s="74"/>
      <c r="CD306" s="114" t="str">
        <f>IFERROR(VLOOKUP(CC306, LetterStyle!$A$2:$B$50, 2, 0),"")</f>
        <v/>
      </c>
      <c r="CE306" s="74"/>
      <c r="CF306" s="114" t="str">
        <f>IFERROR(VLOOKUP(CE306, LetterStyle!$A$2:$B$50, 2, 0),"")</f>
        <v/>
      </c>
      <c r="CG306" s="74"/>
      <c r="CH306" s="79" t="str">
        <f>IFERROR(VLOOKUP(CG306, LetterStyle!$A$2:$B$50, 2, 0),"")</f>
        <v/>
      </c>
      <c r="CI306" s="71"/>
      <c r="CJ306" s="79" t="str">
        <f>IFERROR(VLOOKUP(CI306, DecMotifs!$A$1:$B$306, 2, 0),"")</f>
        <v/>
      </c>
      <c r="CK306" s="71"/>
      <c r="CL306" s="79" t="str">
        <f>IFERROR(VLOOKUP(CK306, DecMotifs!$A$1:$B$306, 2, 0),"")</f>
        <v/>
      </c>
      <c r="CM306" s="71"/>
      <c r="CN306" s="79" t="str">
        <f>IFERROR(VLOOKUP(CM306, DecMotifs!$A$1:$B$306, 2, 0),"")</f>
        <v/>
      </c>
      <c r="CO306" s="71"/>
      <c r="CP306" s="79" t="str">
        <f>IFERROR(VLOOKUP(CO306, MarginalDec!$A$2:$B$253, 2, 0),"")</f>
        <v/>
      </c>
      <c r="CQ306" s="71"/>
      <c r="CR306" s="79" t="str">
        <f>IFERROR(VLOOKUP(CQ306, MarginalDec!$A$2:$B$253, 2, 0),"")</f>
        <v/>
      </c>
      <c r="CS306" s="71"/>
      <c r="CT306" s="79" t="str">
        <f>IFERROR(VLOOKUP(CS306, MarginalDec!$A$2:$B$253, 2, 0),"")</f>
        <v/>
      </c>
      <c r="CU306" s="71"/>
      <c r="CV306" s="79" t="str">
        <f>IF(ISBLANK(CU306),"", IFERROR(VLOOKUP(CU306, Tooling!$A$2:$B$252, 2, 0),""))</f>
        <v/>
      </c>
      <c r="CW306" s="71"/>
      <c r="CX306" s="79" t="str">
        <f>IF(ISBLANK(CW306),"", IFERROR(VLOOKUP(CW306, Tooling!$A$2:$B$252, 2, 0),""))</f>
        <v/>
      </c>
      <c r="CY306" s="71"/>
      <c r="CZ306" s="79" t="str">
        <f>IF(ISBLANK(CY306),"", IFERROR(VLOOKUP(CY306, Repairs!$A$2:$B$252, 2, 0),""))</f>
        <v/>
      </c>
      <c r="DA306" s="77"/>
      <c r="DB306" s="71"/>
      <c r="DC306" s="79" t="str">
        <f>IFERROR(VLOOKUP(DB306, DatingReason!$A$2:$B$252, 2, 0),"")</f>
        <v/>
      </c>
      <c r="DD306" s="123" t="str">
        <f t="shared" si="63"/>
        <v/>
      </c>
      <c r="DF306" s="119" t="str">
        <f t="array" ref="DF306">IF(AND($B306&lt;&gt;"", $DE306&lt;&gt;"", $DE306&lt;&gt;"No"),MAX(IF($B306=PEOPLE!$B$4:$B$1000, PEOPLE!$Q$4:$Q$1000,""))+100,"")</f>
        <v/>
      </c>
      <c r="DG306" s="68"/>
      <c r="DH306" s="76">
        <f>COUNTIF(PEOPLE!B:B, MEMORIALS!B306)</f>
        <v>0</v>
      </c>
      <c r="DI306" s="82"/>
      <c r="DJ306" s="82"/>
      <c r="DK306" s="82"/>
      <c r="DL306" s="68"/>
      <c r="DM306" s="68"/>
      <c r="DN306" s="68"/>
      <c r="DO306" s="68"/>
      <c r="DP306" s="68"/>
    </row>
    <row r="307" spans="1:120" ht="15" customHeight="1" x14ac:dyDescent="0.25">
      <c r="A307" s="68"/>
      <c r="B307" s="69"/>
      <c r="C307" s="68"/>
      <c r="D307" s="68"/>
      <c r="E307" s="70" t="str">
        <f>IF(D307="","",VLOOKUP(D307,Denomination!$A$2:$B$50, 2, 0))</f>
        <v/>
      </c>
      <c r="F307" s="68"/>
      <c r="G307" s="71"/>
      <c r="H307" s="70" t="str">
        <f>IF(G307="","",VLOOKUP(G307,MCondition!$A$2:$B$50, 2, 0))</f>
        <v/>
      </c>
      <c r="I307" s="72"/>
      <c r="J307" s="71"/>
      <c r="K307" s="70" t="str">
        <f>IF(J307="","",VLOOKUP(J307,ICondition!$A$2:$B$50, 2, 0))</f>
        <v/>
      </c>
      <c r="L307" s="73"/>
      <c r="M307" s="73"/>
      <c r="N307" s="73"/>
      <c r="O307" s="73"/>
      <c r="P307" s="73"/>
      <c r="Q307" s="73"/>
      <c r="R307" s="78"/>
      <c r="S307" s="79" t="str">
        <f>IFERROR(VLOOKUP(R307,Material!$A$2:$B$59, 2, 0),"")</f>
        <v/>
      </c>
      <c r="T307" s="71"/>
      <c r="U307" s="79" t="str">
        <f>IFERROR(VLOOKUP(T307,Material!$A$2:$B$59, 2, 0),"")</f>
        <v/>
      </c>
      <c r="V307" s="71"/>
      <c r="W307" s="79" t="str">
        <f>IFERROR(VLOOKUP(V307,Material!$A$2:$B$59, 2, 0),"")</f>
        <v/>
      </c>
      <c r="X307" s="71"/>
      <c r="Y307" s="79" t="str">
        <f>IFERROR(VLOOKUP(X307,Material!$A$2:$B$59, 2, 0),"")</f>
        <v/>
      </c>
      <c r="Z307" s="71"/>
      <c r="AA307" s="79" t="str">
        <f>IFERROR(VLOOKUP(Z307,Material!$A$2:$B$59, 2, 0),"")</f>
        <v/>
      </c>
      <c r="AB307" s="74"/>
      <c r="AC307" s="75" t="e">
        <f t="shared" si="52"/>
        <v>#VALUE!</v>
      </c>
      <c r="AD307" s="75" t="e">
        <f t="shared" si="53"/>
        <v>#VALUE!</v>
      </c>
      <c r="AE307" s="75" t="e">
        <f t="shared" si="55"/>
        <v>#VALUE!</v>
      </c>
      <c r="AF307" s="75" t="e">
        <f t="shared" si="54"/>
        <v>#VALUE!</v>
      </c>
      <c r="AG307" s="75" t="e">
        <f t="shared" si="56"/>
        <v>#VALUE!</v>
      </c>
      <c r="AH307" s="75" t="e">
        <f t="shared" si="57"/>
        <v>#VALUE!</v>
      </c>
      <c r="AI307" s="75" t="e">
        <f t="shared" si="58"/>
        <v>#VALUE!</v>
      </c>
      <c r="AJ307" s="80" t="e">
        <f t="shared" si="59"/>
        <v>#VALUE!</v>
      </c>
      <c r="AK307" s="79" t="str">
        <f>(IFERROR(VLOOKUP(AB307,Categories!$A$2:$B$20,2,1),""))</f>
        <v/>
      </c>
      <c r="AL307" s="79" t="str">
        <f ca="1">IFERROR(VLOOKUP((HLOOKUP((VLOOKUP($AB307,Categories!$A$2:$F$20,3,1)), $AB$3:$AJ307, (ROW()-ROW($AB$3)+1), 0)), INDIRECT(VLOOKUP($AB307,Categories!$A$2:$F$20,6,1)),2,0),AK307)</f>
        <v/>
      </c>
      <c r="AM307" s="79" t="str">
        <f ca="1">IFERROR(VLOOKUP((HLOOKUP((VLOOKUP($AB307,Categories!$A$2:$F$20,4,1)),$AB$3:$AJ307,(ROW()-ROW($AB$3)+1),0)),INDIRECT(VLOOKUP($AB307,Categories!$A$2:$H$20,7,1)),2,0),"")</f>
        <v/>
      </c>
      <c r="AN307" s="79" t="str">
        <f ca="1">IFERROR(VLOOKUP((HLOOKUP((VLOOKUP($AB307,Categories!$A$2:$F$20,5,1)), $AB$3:$AJ307, (ROW()-ROW($AB$3)+1), 0)), INDIRECT(VLOOKUP($AB307,Categories!$A$2:$H$20,8,1)),2,0),"")</f>
        <v/>
      </c>
      <c r="AO307" s="79" t="str">
        <f t="shared" ca="1" si="60"/>
        <v/>
      </c>
      <c r="AP307" s="81"/>
      <c r="AQ307" s="70" t="str">
        <f>IFERROR(VLOOKUP(VALUE(MID(AP307,1,1)),AdditionalElements!$A$2:$B$50,2,0),"")</f>
        <v/>
      </c>
      <c r="AR307" s="70" t="str">
        <f>IFERROR(VLOOKUP(VALUE(MID(AP307,2,1)),AdditionalElements!$H$2:$I$50,2,0),"")</f>
        <v/>
      </c>
      <c r="AS307" s="70" t="str">
        <f>IFERROR(VLOOKUP(VALUE(MID(AP307,3,1)),AdditionalElements!$O$2:$P$50,2,0),"")</f>
        <v/>
      </c>
      <c r="AT307" s="70" t="str">
        <f>IFERROR(VLOOKUP(VALUE(MID(AP307,4,1)),AdditionalElements!$V$2:$W$50,2,0),"")</f>
        <v/>
      </c>
      <c r="AU307" s="71"/>
      <c r="AV307" s="79" t="str">
        <f>IFERROR(IF(VALUE(MID(AU307,1,1))=1, VLOOKUP(VALUE(MID(AU307,1,1)), TxtPanelShape!$A$2:$C$50, 3, 0), (IF(VALUE(MID(AU307,1,1))&gt;=7, VLOOKUP(VALUE(MID(AU307,1,1)), TxtPanelShape!$A$2:$C$50, 3, 0),VLOOKUP(VALUE(MID(AU307,1,2)),TxtPanelShape!$A$2:$C$50,3,0)))), "")</f>
        <v/>
      </c>
      <c r="AW307" s="79" t="str">
        <f>IFERROR(IF(VALUE(MID(AU307,1,1))=1, ", "&amp;VLOOKUP(VALUE(MID(AU307,2,1)), TxtPanelShape!$H$2:$I$50, 2, 0), IF(VALUE(MID(AU307,1,1))&gt;=7, ", "&amp;VLOOKUP(VALUE(MID(AU307,2,1)), TxtPanelShape!$H$2:$I$50, 2, 0),"")), "")</f>
        <v/>
      </c>
      <c r="AX307" s="79" t="str">
        <f>IFERROR(IF(VALUE(MID(AU307,1,1))=1, ", "&amp;VLOOKUP(VALUE(MID(AU307,3,1)), TxtPanelShape!$O$2:$P$50, 2, 0), IF(VALUE(MID(AU307,1,1))&gt;=7, ", "&amp;VLOOKUP(VALUE(MID(AU307,3,1)), TxtPanelShape!$O$2:$P$50, 2, 0),"")),"")</f>
        <v/>
      </c>
      <c r="AY307" s="79" t="str">
        <f>IFERROR("; "&amp;VLOOKUP(VALUE(MID(AU307,4,1)), TxtPanelShape!$V$2:$W$50,2,0),"")</f>
        <v/>
      </c>
      <c r="AZ307" s="79" t="str">
        <f t="shared" si="61"/>
        <v/>
      </c>
      <c r="BA307" s="71"/>
      <c r="BB307" s="79" t="str">
        <f>IFERROR(IF(VALUE(MID(BA307,1,1))=1, VLOOKUP(VALUE(MID(BA307,1,1)), TxtPanelShape!$A$2:$C$50, 3, 0), (IF(VALUE(MID(BA307,1,1))&gt;=7, VLOOKUP(VALUE(MID(BA307,1,1)), TxtPanelShape!$A$2:$C$50, 3, 0),VLOOKUP(VALUE(MID(BA307,1,2)),TxtPanelShape!$A$2:$C$50,3,0)))), "")</f>
        <v/>
      </c>
      <c r="BC307" s="79" t="str">
        <f>IFERROR(IF(VALUE(MID(BA307,1,1))=1, ", "&amp;VLOOKUP(VALUE(MID(BA307,2,1)), TxtPanelShape!$H$2:$I$50, 2, 0), IF(VALUE(MID(BA307,1,1))&gt;=7, ", "&amp;VLOOKUP(VALUE(MID(BA307,2,1)), TxtPanelShape!$H$2:$I$50, 2, 0),"")), "")</f>
        <v/>
      </c>
      <c r="BD307" s="79" t="str">
        <f>IFERROR(IF(VALUE(MID(BA307,1,1))=1, ", "&amp;VLOOKUP(VALUE(MID(BA307,3,1)), TxtPanelShape!$O$2:$P$50, 2, 0), IF(VALUE(MID(BA307,1,1))&gt;=7, ", "&amp;VLOOKUP(VALUE(MID(BA307,3,1)), TxtPanelShape!$O$2:$P$50, 2, 0),"")),"")</f>
        <v/>
      </c>
      <c r="BE307" s="79" t="str">
        <f>IFERROR("; "&amp;VLOOKUP(VALUE(MID(BA307,4,1)), TxtPanelShape!$V$2:$W$50,2,0),"")</f>
        <v/>
      </c>
      <c r="BF307" s="79" t="str">
        <f t="shared" si="62"/>
        <v/>
      </c>
      <c r="BG307" s="71"/>
      <c r="BH307" s="79" t="str">
        <f>IFERROR(VLOOKUP(BG307, TxtPanelDefinition!$A$2:$B$50, 2, 0),"")</f>
        <v/>
      </c>
      <c r="BI307" s="71"/>
      <c r="BJ307" s="79" t="str">
        <f>IFERROR(VLOOKUP(BI307, TxtPanelDefinition!$A$2:$B$50, 2, 0),"")</f>
        <v/>
      </c>
      <c r="BK307" s="71"/>
      <c r="BL307" s="79" t="str">
        <f>IFERROR(VLOOKUP(BK307, InscrTechniques!$A$2:$B$50, 2, 0),"")</f>
        <v/>
      </c>
      <c r="BM307" s="71"/>
      <c r="BN307" s="79" t="str">
        <f>IFERROR(VLOOKUP(BM307, InscrTechniques!$A$2:$B$50, 2, 0),"")</f>
        <v/>
      </c>
      <c r="BO307" s="71"/>
      <c r="BP307" s="79" t="str">
        <f>IFERROR(VLOOKUP(BO307, InscrTechniques!$A$2:$B$50, 2, 0),"")</f>
        <v/>
      </c>
      <c r="BQ307" s="71"/>
      <c r="BR307" s="79" t="str">
        <f>IFERROR(VLOOKUP(BQ307, InscrTechniques!$A$2:$B$50, 2, 0),"")</f>
        <v/>
      </c>
      <c r="BS307" s="71"/>
      <c r="BT307" s="79" t="str">
        <f>IFERROR(VLOOKUP(BS307, InscrTechniques!$A$2:$B$50, 2, 0),"")</f>
        <v/>
      </c>
      <c r="BU307" s="71"/>
      <c r="BV307" s="79" t="str">
        <f>IFERROR(VLOOKUP(BU307, InscrTechniques!$A$2:$B$50, 2, 0),"")</f>
        <v/>
      </c>
      <c r="BW307" s="125"/>
      <c r="BX307" s="79" t="str">
        <f>IFERROR(VLOOKUP(BW307, InscrTechniques!$A$2:$B$50, 2, 0),"")</f>
        <v/>
      </c>
      <c r="BY307" s="125"/>
      <c r="BZ307" s="79" t="str">
        <f>IFERROR(VLOOKUP(BY307, InscrTechniques!$A$2:$B$50, 2, 0),"")</f>
        <v/>
      </c>
      <c r="CA307" s="74"/>
      <c r="CB307" s="114" t="str">
        <f>IFERROR(VLOOKUP(CA307, LetterStyle!$A$2:$B$50, 2, 0),"")</f>
        <v/>
      </c>
      <c r="CC307" s="74"/>
      <c r="CD307" s="114" t="str">
        <f>IFERROR(VLOOKUP(CC307, LetterStyle!$A$2:$B$50, 2, 0),"")</f>
        <v/>
      </c>
      <c r="CE307" s="74"/>
      <c r="CF307" s="114" t="str">
        <f>IFERROR(VLOOKUP(CE307, LetterStyle!$A$2:$B$50, 2, 0),"")</f>
        <v/>
      </c>
      <c r="CG307" s="74"/>
      <c r="CH307" s="79" t="str">
        <f>IFERROR(VLOOKUP(CG307, LetterStyle!$A$2:$B$50, 2, 0),"")</f>
        <v/>
      </c>
      <c r="CI307" s="71"/>
      <c r="CJ307" s="79" t="str">
        <f>IFERROR(VLOOKUP(CI307, DecMotifs!$A$1:$B$306, 2, 0),"")</f>
        <v/>
      </c>
      <c r="CK307" s="71"/>
      <c r="CL307" s="79" t="str">
        <f>IFERROR(VLOOKUP(CK307, DecMotifs!$A$1:$B$306, 2, 0),"")</f>
        <v/>
      </c>
      <c r="CM307" s="71"/>
      <c r="CN307" s="79" t="str">
        <f>IFERROR(VLOOKUP(CM307, DecMotifs!$A$1:$B$306, 2, 0),"")</f>
        <v/>
      </c>
      <c r="CO307" s="71"/>
      <c r="CP307" s="79" t="str">
        <f>IFERROR(VLOOKUP(CO307, MarginalDec!$A$2:$B$253, 2, 0),"")</f>
        <v/>
      </c>
      <c r="CQ307" s="71"/>
      <c r="CR307" s="79" t="str">
        <f>IFERROR(VLOOKUP(CQ307, MarginalDec!$A$2:$B$253, 2, 0),"")</f>
        <v/>
      </c>
      <c r="CS307" s="71"/>
      <c r="CT307" s="79" t="str">
        <f>IFERROR(VLOOKUP(CS307, MarginalDec!$A$2:$B$253, 2, 0),"")</f>
        <v/>
      </c>
      <c r="CU307" s="71"/>
      <c r="CV307" s="79" t="str">
        <f>IF(ISBLANK(CU307),"", IFERROR(VLOOKUP(CU307, Tooling!$A$2:$B$252, 2, 0),""))</f>
        <v/>
      </c>
      <c r="CW307" s="71"/>
      <c r="CX307" s="79" t="str">
        <f>IF(ISBLANK(CW307),"", IFERROR(VLOOKUP(CW307, Tooling!$A$2:$B$252, 2, 0),""))</f>
        <v/>
      </c>
      <c r="CY307" s="71"/>
      <c r="CZ307" s="79" t="str">
        <f>IF(ISBLANK(CY307),"", IFERROR(VLOOKUP(CY307, Repairs!$A$2:$B$252, 2, 0),""))</f>
        <v/>
      </c>
      <c r="DA307" s="77"/>
      <c r="DB307" s="71"/>
      <c r="DC307" s="79" t="str">
        <f>IFERROR(VLOOKUP(DB307, DatingReason!$A$2:$B$252, 2, 0),"")</f>
        <v/>
      </c>
      <c r="DD307" s="123" t="str">
        <f t="shared" si="63"/>
        <v/>
      </c>
      <c r="DF307" s="119" t="str">
        <f t="array" ref="DF307">IF(AND($B307&lt;&gt;"", $DE307&lt;&gt;"", $DE307&lt;&gt;"No"),MAX(IF($B307=PEOPLE!$B$4:$B$1000, PEOPLE!$Q$4:$Q$1000,""))+100,"")</f>
        <v/>
      </c>
      <c r="DG307" s="68"/>
      <c r="DH307" s="76">
        <f>COUNTIF(PEOPLE!B:B, MEMORIALS!B307)</f>
        <v>0</v>
      </c>
      <c r="DI307" s="82"/>
      <c r="DJ307" s="82"/>
      <c r="DK307" s="82"/>
      <c r="DL307" s="68"/>
      <c r="DM307" s="68"/>
      <c r="DN307" s="68"/>
      <c r="DO307" s="68"/>
      <c r="DP307" s="68"/>
    </row>
    <row r="308" spans="1:120" ht="15" customHeight="1" x14ac:dyDescent="0.25">
      <c r="A308" s="68"/>
      <c r="B308" s="69"/>
      <c r="C308" s="68"/>
      <c r="D308" s="68"/>
      <c r="E308" s="70" t="str">
        <f>IF(D308="","",VLOOKUP(D308,Denomination!$A$2:$B$50, 2, 0))</f>
        <v/>
      </c>
      <c r="F308" s="68"/>
      <c r="G308" s="71"/>
      <c r="H308" s="70" t="str">
        <f>IF(G308="","",VLOOKUP(G308,MCondition!$A$2:$B$50, 2, 0))</f>
        <v/>
      </c>
      <c r="I308" s="72"/>
      <c r="J308" s="71"/>
      <c r="K308" s="70" t="str">
        <f>IF(J308="","",VLOOKUP(J308,ICondition!$A$2:$B$50, 2, 0))</f>
        <v/>
      </c>
      <c r="L308" s="73"/>
      <c r="M308" s="73"/>
      <c r="N308" s="73"/>
      <c r="O308" s="73"/>
      <c r="P308" s="73"/>
      <c r="Q308" s="73"/>
      <c r="R308" s="78"/>
      <c r="S308" s="79" t="str">
        <f>IFERROR(VLOOKUP(R308,Material!$A$2:$B$59, 2, 0),"")</f>
        <v/>
      </c>
      <c r="T308" s="71"/>
      <c r="U308" s="79" t="str">
        <f>IFERROR(VLOOKUP(T308,Material!$A$2:$B$59, 2, 0),"")</f>
        <v/>
      </c>
      <c r="V308" s="71"/>
      <c r="W308" s="79" t="str">
        <f>IFERROR(VLOOKUP(V308,Material!$A$2:$B$59, 2, 0),"")</f>
        <v/>
      </c>
      <c r="X308" s="71"/>
      <c r="Y308" s="79" t="str">
        <f>IFERROR(VLOOKUP(X308,Material!$A$2:$B$59, 2, 0),"")</f>
        <v/>
      </c>
      <c r="Z308" s="71"/>
      <c r="AA308" s="79" t="str">
        <f>IFERROR(VLOOKUP(Z308,Material!$A$2:$B$59, 2, 0),"")</f>
        <v/>
      </c>
      <c r="AB308" s="74"/>
      <c r="AC308" s="75" t="e">
        <f t="shared" si="52"/>
        <v>#VALUE!</v>
      </c>
      <c r="AD308" s="75" t="e">
        <f t="shared" si="53"/>
        <v>#VALUE!</v>
      </c>
      <c r="AE308" s="75" t="e">
        <f t="shared" si="55"/>
        <v>#VALUE!</v>
      </c>
      <c r="AF308" s="75" t="e">
        <f t="shared" si="54"/>
        <v>#VALUE!</v>
      </c>
      <c r="AG308" s="75" t="e">
        <f t="shared" si="56"/>
        <v>#VALUE!</v>
      </c>
      <c r="AH308" s="75" t="e">
        <f t="shared" si="57"/>
        <v>#VALUE!</v>
      </c>
      <c r="AI308" s="75" t="e">
        <f t="shared" si="58"/>
        <v>#VALUE!</v>
      </c>
      <c r="AJ308" s="80" t="e">
        <f t="shared" si="59"/>
        <v>#VALUE!</v>
      </c>
      <c r="AK308" s="79" t="str">
        <f>(IFERROR(VLOOKUP(AB308,Categories!$A$2:$B$20,2,1),""))</f>
        <v/>
      </c>
      <c r="AL308" s="79" t="str">
        <f ca="1">IFERROR(VLOOKUP((HLOOKUP((VLOOKUP($AB308,Categories!$A$2:$F$20,3,1)), $AB$3:$AJ308, (ROW()-ROW($AB$3)+1), 0)), INDIRECT(VLOOKUP($AB308,Categories!$A$2:$F$20,6,1)),2,0),AK308)</f>
        <v/>
      </c>
      <c r="AM308" s="79" t="str">
        <f ca="1">IFERROR(VLOOKUP((HLOOKUP((VLOOKUP($AB308,Categories!$A$2:$F$20,4,1)),$AB$3:$AJ308,(ROW()-ROW($AB$3)+1),0)),INDIRECT(VLOOKUP($AB308,Categories!$A$2:$H$20,7,1)),2,0),"")</f>
        <v/>
      </c>
      <c r="AN308" s="79" t="str">
        <f ca="1">IFERROR(VLOOKUP((HLOOKUP((VLOOKUP($AB308,Categories!$A$2:$F$20,5,1)), $AB$3:$AJ308, (ROW()-ROW($AB$3)+1), 0)), INDIRECT(VLOOKUP($AB308,Categories!$A$2:$H$20,8,1)),2,0),"")</f>
        <v/>
      </c>
      <c r="AO308" s="79" t="str">
        <f t="shared" ca="1" si="60"/>
        <v/>
      </c>
      <c r="AP308" s="81"/>
      <c r="AQ308" s="70" t="str">
        <f>IFERROR(VLOOKUP(VALUE(MID(AP308,1,1)),AdditionalElements!$A$2:$B$50,2,0),"")</f>
        <v/>
      </c>
      <c r="AR308" s="70" t="str">
        <f>IFERROR(VLOOKUP(VALUE(MID(AP308,2,1)),AdditionalElements!$H$2:$I$50,2,0),"")</f>
        <v/>
      </c>
      <c r="AS308" s="70" t="str">
        <f>IFERROR(VLOOKUP(VALUE(MID(AP308,3,1)),AdditionalElements!$O$2:$P$50,2,0),"")</f>
        <v/>
      </c>
      <c r="AT308" s="70" t="str">
        <f>IFERROR(VLOOKUP(VALUE(MID(AP308,4,1)),AdditionalElements!$V$2:$W$50,2,0),"")</f>
        <v/>
      </c>
      <c r="AU308" s="71"/>
      <c r="AV308" s="79" t="str">
        <f>IFERROR(IF(VALUE(MID(AU308,1,1))=1, VLOOKUP(VALUE(MID(AU308,1,1)), TxtPanelShape!$A$2:$C$50, 3, 0), (IF(VALUE(MID(AU308,1,1))&gt;=7, VLOOKUP(VALUE(MID(AU308,1,1)), TxtPanelShape!$A$2:$C$50, 3, 0),VLOOKUP(VALUE(MID(AU308,1,2)),TxtPanelShape!$A$2:$C$50,3,0)))), "")</f>
        <v/>
      </c>
      <c r="AW308" s="79" t="str">
        <f>IFERROR(IF(VALUE(MID(AU308,1,1))=1, ", "&amp;VLOOKUP(VALUE(MID(AU308,2,1)), TxtPanelShape!$H$2:$I$50, 2, 0), IF(VALUE(MID(AU308,1,1))&gt;=7, ", "&amp;VLOOKUP(VALUE(MID(AU308,2,1)), TxtPanelShape!$H$2:$I$50, 2, 0),"")), "")</f>
        <v/>
      </c>
      <c r="AX308" s="79" t="str">
        <f>IFERROR(IF(VALUE(MID(AU308,1,1))=1, ", "&amp;VLOOKUP(VALUE(MID(AU308,3,1)), TxtPanelShape!$O$2:$P$50, 2, 0), IF(VALUE(MID(AU308,1,1))&gt;=7, ", "&amp;VLOOKUP(VALUE(MID(AU308,3,1)), TxtPanelShape!$O$2:$P$50, 2, 0),"")),"")</f>
        <v/>
      </c>
      <c r="AY308" s="79" t="str">
        <f>IFERROR("; "&amp;VLOOKUP(VALUE(MID(AU308,4,1)), TxtPanelShape!$V$2:$W$50,2,0),"")</f>
        <v/>
      </c>
      <c r="AZ308" s="79" t="str">
        <f t="shared" si="61"/>
        <v/>
      </c>
      <c r="BA308" s="71"/>
      <c r="BB308" s="79" t="str">
        <f>IFERROR(IF(VALUE(MID(BA308,1,1))=1, VLOOKUP(VALUE(MID(BA308,1,1)), TxtPanelShape!$A$2:$C$50, 3, 0), (IF(VALUE(MID(BA308,1,1))&gt;=7, VLOOKUP(VALUE(MID(BA308,1,1)), TxtPanelShape!$A$2:$C$50, 3, 0),VLOOKUP(VALUE(MID(BA308,1,2)),TxtPanelShape!$A$2:$C$50,3,0)))), "")</f>
        <v/>
      </c>
      <c r="BC308" s="79" t="str">
        <f>IFERROR(IF(VALUE(MID(BA308,1,1))=1, ", "&amp;VLOOKUP(VALUE(MID(BA308,2,1)), TxtPanelShape!$H$2:$I$50, 2, 0), IF(VALUE(MID(BA308,1,1))&gt;=7, ", "&amp;VLOOKUP(VALUE(MID(BA308,2,1)), TxtPanelShape!$H$2:$I$50, 2, 0),"")), "")</f>
        <v/>
      </c>
      <c r="BD308" s="79" t="str">
        <f>IFERROR(IF(VALUE(MID(BA308,1,1))=1, ", "&amp;VLOOKUP(VALUE(MID(BA308,3,1)), TxtPanelShape!$O$2:$P$50, 2, 0), IF(VALUE(MID(BA308,1,1))&gt;=7, ", "&amp;VLOOKUP(VALUE(MID(BA308,3,1)), TxtPanelShape!$O$2:$P$50, 2, 0),"")),"")</f>
        <v/>
      </c>
      <c r="BE308" s="79" t="str">
        <f>IFERROR("; "&amp;VLOOKUP(VALUE(MID(BA308,4,1)), TxtPanelShape!$V$2:$W$50,2,0),"")</f>
        <v/>
      </c>
      <c r="BF308" s="79" t="str">
        <f t="shared" si="62"/>
        <v/>
      </c>
      <c r="BG308" s="71"/>
      <c r="BH308" s="79" t="str">
        <f>IFERROR(VLOOKUP(BG308, TxtPanelDefinition!$A$2:$B$50, 2, 0),"")</f>
        <v/>
      </c>
      <c r="BI308" s="71"/>
      <c r="BJ308" s="79" t="str">
        <f>IFERROR(VLOOKUP(BI308, TxtPanelDefinition!$A$2:$B$50, 2, 0),"")</f>
        <v/>
      </c>
      <c r="BK308" s="71"/>
      <c r="BL308" s="79" t="str">
        <f>IFERROR(VLOOKUP(BK308, InscrTechniques!$A$2:$B$50, 2, 0),"")</f>
        <v/>
      </c>
      <c r="BM308" s="71"/>
      <c r="BN308" s="79" t="str">
        <f>IFERROR(VLOOKUP(BM308, InscrTechniques!$A$2:$B$50, 2, 0),"")</f>
        <v/>
      </c>
      <c r="BO308" s="71"/>
      <c r="BP308" s="79" t="str">
        <f>IFERROR(VLOOKUP(BO308, InscrTechniques!$A$2:$B$50, 2, 0),"")</f>
        <v/>
      </c>
      <c r="BQ308" s="71"/>
      <c r="BR308" s="79" t="str">
        <f>IFERROR(VLOOKUP(BQ308, InscrTechniques!$A$2:$B$50, 2, 0),"")</f>
        <v/>
      </c>
      <c r="BS308" s="71"/>
      <c r="BT308" s="79" t="str">
        <f>IFERROR(VLOOKUP(BS308, InscrTechniques!$A$2:$B$50, 2, 0),"")</f>
        <v/>
      </c>
      <c r="BU308" s="71"/>
      <c r="BV308" s="79" t="str">
        <f>IFERROR(VLOOKUP(BU308, InscrTechniques!$A$2:$B$50, 2, 0),"")</f>
        <v/>
      </c>
      <c r="BW308" s="125"/>
      <c r="BX308" s="79" t="str">
        <f>IFERROR(VLOOKUP(BW308, InscrTechniques!$A$2:$B$50, 2, 0),"")</f>
        <v/>
      </c>
      <c r="BY308" s="125"/>
      <c r="BZ308" s="79" t="str">
        <f>IFERROR(VLOOKUP(BY308, InscrTechniques!$A$2:$B$50, 2, 0),"")</f>
        <v/>
      </c>
      <c r="CA308" s="74"/>
      <c r="CB308" s="114" t="str">
        <f>IFERROR(VLOOKUP(CA308, LetterStyle!$A$2:$B$50, 2, 0),"")</f>
        <v/>
      </c>
      <c r="CC308" s="74"/>
      <c r="CD308" s="114" t="str">
        <f>IFERROR(VLOOKUP(CC308, LetterStyle!$A$2:$B$50, 2, 0),"")</f>
        <v/>
      </c>
      <c r="CE308" s="74"/>
      <c r="CF308" s="114" t="str">
        <f>IFERROR(VLOOKUP(CE308, LetterStyle!$A$2:$B$50, 2, 0),"")</f>
        <v/>
      </c>
      <c r="CG308" s="74"/>
      <c r="CH308" s="79" t="str">
        <f>IFERROR(VLOOKUP(CG308, LetterStyle!$A$2:$B$50, 2, 0),"")</f>
        <v/>
      </c>
      <c r="CI308" s="71"/>
      <c r="CJ308" s="79" t="str">
        <f>IFERROR(VLOOKUP(CI308, DecMotifs!$A$1:$B$306, 2, 0),"")</f>
        <v/>
      </c>
      <c r="CK308" s="71"/>
      <c r="CL308" s="79" t="str">
        <f>IFERROR(VLOOKUP(CK308, DecMotifs!$A$1:$B$306, 2, 0),"")</f>
        <v/>
      </c>
      <c r="CM308" s="71"/>
      <c r="CN308" s="79" t="str">
        <f>IFERROR(VLOOKUP(CM308, DecMotifs!$A$1:$B$306, 2, 0),"")</f>
        <v/>
      </c>
      <c r="CO308" s="71"/>
      <c r="CP308" s="79" t="str">
        <f>IFERROR(VLOOKUP(CO308, MarginalDec!$A$2:$B$253, 2, 0),"")</f>
        <v/>
      </c>
      <c r="CQ308" s="71"/>
      <c r="CR308" s="79" t="str">
        <f>IFERROR(VLOOKUP(CQ308, MarginalDec!$A$2:$B$253, 2, 0),"")</f>
        <v/>
      </c>
      <c r="CS308" s="71"/>
      <c r="CT308" s="79" t="str">
        <f>IFERROR(VLOOKUP(CS308, MarginalDec!$A$2:$B$253, 2, 0),"")</f>
        <v/>
      </c>
      <c r="CU308" s="71"/>
      <c r="CV308" s="79" t="str">
        <f>IF(ISBLANK(CU308),"", IFERROR(VLOOKUP(CU308, Tooling!$A$2:$B$252, 2, 0),""))</f>
        <v/>
      </c>
      <c r="CW308" s="71"/>
      <c r="CX308" s="79" t="str">
        <f>IF(ISBLANK(CW308),"", IFERROR(VLOOKUP(CW308, Tooling!$A$2:$B$252, 2, 0),""))</f>
        <v/>
      </c>
      <c r="CY308" s="71"/>
      <c r="CZ308" s="79" t="str">
        <f>IF(ISBLANK(CY308),"", IFERROR(VLOOKUP(CY308, Repairs!$A$2:$B$252, 2, 0),""))</f>
        <v/>
      </c>
      <c r="DA308" s="77"/>
      <c r="DB308" s="71"/>
      <c r="DC308" s="79" t="str">
        <f>IFERROR(VLOOKUP(DB308, DatingReason!$A$2:$B$252, 2, 0),"")</f>
        <v/>
      </c>
      <c r="DD308" s="123" t="str">
        <f t="shared" si="63"/>
        <v/>
      </c>
      <c r="DF308" s="119" t="str">
        <f t="array" ref="DF308">IF(AND($B308&lt;&gt;"", $DE308&lt;&gt;"", $DE308&lt;&gt;"No"),MAX(IF($B308=PEOPLE!$B$4:$B$1000, PEOPLE!$Q$4:$Q$1000,""))+100,"")</f>
        <v/>
      </c>
      <c r="DG308" s="68"/>
      <c r="DH308" s="76">
        <f>COUNTIF(PEOPLE!B:B, MEMORIALS!B308)</f>
        <v>0</v>
      </c>
      <c r="DI308" s="82"/>
      <c r="DJ308" s="82"/>
      <c r="DK308" s="82"/>
      <c r="DL308" s="68"/>
      <c r="DM308" s="68"/>
      <c r="DN308" s="68"/>
      <c r="DO308" s="68"/>
      <c r="DP308" s="68"/>
    </row>
    <row r="309" spans="1:120" ht="15" customHeight="1" x14ac:dyDescent="0.25">
      <c r="A309" s="68"/>
      <c r="B309" s="69"/>
      <c r="C309" s="68"/>
      <c r="D309" s="68"/>
      <c r="E309" s="70" t="str">
        <f>IF(D309="","",VLOOKUP(D309,Denomination!$A$2:$B$50, 2, 0))</f>
        <v/>
      </c>
      <c r="F309" s="68"/>
      <c r="G309" s="71"/>
      <c r="H309" s="70" t="str">
        <f>IF(G309="","",VLOOKUP(G309,MCondition!$A$2:$B$50, 2, 0))</f>
        <v/>
      </c>
      <c r="I309" s="72"/>
      <c r="J309" s="71"/>
      <c r="K309" s="70" t="str">
        <f>IF(J309="","",VLOOKUP(J309,ICondition!$A$2:$B$50, 2, 0))</f>
        <v/>
      </c>
      <c r="L309" s="73"/>
      <c r="M309" s="73"/>
      <c r="N309" s="73"/>
      <c r="O309" s="73"/>
      <c r="P309" s="73"/>
      <c r="Q309" s="73"/>
      <c r="R309" s="78"/>
      <c r="S309" s="79" t="str">
        <f>IFERROR(VLOOKUP(R309,Material!$A$2:$B$59, 2, 0),"")</f>
        <v/>
      </c>
      <c r="T309" s="71"/>
      <c r="U309" s="79" t="str">
        <f>IFERROR(VLOOKUP(T309,Material!$A$2:$B$59, 2, 0),"")</f>
        <v/>
      </c>
      <c r="V309" s="71"/>
      <c r="W309" s="79" t="str">
        <f>IFERROR(VLOOKUP(V309,Material!$A$2:$B$59, 2, 0),"")</f>
        <v/>
      </c>
      <c r="X309" s="71"/>
      <c r="Y309" s="79" t="str">
        <f>IFERROR(VLOOKUP(X309,Material!$A$2:$B$59, 2, 0),"")</f>
        <v/>
      </c>
      <c r="Z309" s="71"/>
      <c r="AA309" s="79" t="str">
        <f>IFERROR(VLOOKUP(Z309,Material!$A$2:$B$59, 2, 0),"")</f>
        <v/>
      </c>
      <c r="AB309" s="74"/>
      <c r="AC309" s="75" t="e">
        <f t="shared" si="52"/>
        <v>#VALUE!</v>
      </c>
      <c r="AD309" s="75" t="e">
        <f t="shared" si="53"/>
        <v>#VALUE!</v>
      </c>
      <c r="AE309" s="75" t="e">
        <f t="shared" si="55"/>
        <v>#VALUE!</v>
      </c>
      <c r="AF309" s="75" t="e">
        <f t="shared" si="54"/>
        <v>#VALUE!</v>
      </c>
      <c r="AG309" s="75" t="e">
        <f t="shared" si="56"/>
        <v>#VALUE!</v>
      </c>
      <c r="AH309" s="75" t="e">
        <f t="shared" si="57"/>
        <v>#VALUE!</v>
      </c>
      <c r="AI309" s="75" t="e">
        <f t="shared" si="58"/>
        <v>#VALUE!</v>
      </c>
      <c r="AJ309" s="80" t="e">
        <f t="shared" si="59"/>
        <v>#VALUE!</v>
      </c>
      <c r="AK309" s="79" t="str">
        <f>(IFERROR(VLOOKUP(AB309,Categories!$A$2:$B$20,2,1),""))</f>
        <v/>
      </c>
      <c r="AL309" s="79" t="str">
        <f ca="1">IFERROR(VLOOKUP((HLOOKUP((VLOOKUP($AB309,Categories!$A$2:$F$20,3,1)), $AB$3:$AJ309, (ROW()-ROW($AB$3)+1), 0)), INDIRECT(VLOOKUP($AB309,Categories!$A$2:$F$20,6,1)),2,0),AK309)</f>
        <v/>
      </c>
      <c r="AM309" s="79" t="str">
        <f ca="1">IFERROR(VLOOKUP((HLOOKUP((VLOOKUP($AB309,Categories!$A$2:$F$20,4,1)),$AB$3:$AJ309,(ROW()-ROW($AB$3)+1),0)),INDIRECT(VLOOKUP($AB309,Categories!$A$2:$H$20,7,1)),2,0),"")</f>
        <v/>
      </c>
      <c r="AN309" s="79" t="str">
        <f ca="1">IFERROR(VLOOKUP((HLOOKUP((VLOOKUP($AB309,Categories!$A$2:$F$20,5,1)), $AB$3:$AJ309, (ROW()-ROW($AB$3)+1), 0)), INDIRECT(VLOOKUP($AB309,Categories!$A$2:$H$20,8,1)),2,0),"")</f>
        <v/>
      </c>
      <c r="AO309" s="79" t="str">
        <f t="shared" ca="1" si="60"/>
        <v/>
      </c>
      <c r="AP309" s="81"/>
      <c r="AQ309" s="70" t="str">
        <f>IFERROR(VLOOKUP(VALUE(MID(AP309,1,1)),AdditionalElements!$A$2:$B$50,2,0),"")</f>
        <v/>
      </c>
      <c r="AR309" s="70" t="str">
        <f>IFERROR(VLOOKUP(VALUE(MID(AP309,2,1)),AdditionalElements!$H$2:$I$50,2,0),"")</f>
        <v/>
      </c>
      <c r="AS309" s="70" t="str">
        <f>IFERROR(VLOOKUP(VALUE(MID(AP309,3,1)),AdditionalElements!$O$2:$P$50,2,0),"")</f>
        <v/>
      </c>
      <c r="AT309" s="70" t="str">
        <f>IFERROR(VLOOKUP(VALUE(MID(AP309,4,1)),AdditionalElements!$V$2:$W$50,2,0),"")</f>
        <v/>
      </c>
      <c r="AU309" s="71"/>
      <c r="AV309" s="79" t="str">
        <f>IFERROR(IF(VALUE(MID(AU309,1,1))=1, VLOOKUP(VALUE(MID(AU309,1,1)), TxtPanelShape!$A$2:$C$50, 3, 0), (IF(VALUE(MID(AU309,1,1))&gt;=7, VLOOKUP(VALUE(MID(AU309,1,1)), TxtPanelShape!$A$2:$C$50, 3, 0),VLOOKUP(VALUE(MID(AU309,1,2)),TxtPanelShape!$A$2:$C$50,3,0)))), "")</f>
        <v/>
      </c>
      <c r="AW309" s="79" t="str">
        <f>IFERROR(IF(VALUE(MID(AU309,1,1))=1, ", "&amp;VLOOKUP(VALUE(MID(AU309,2,1)), TxtPanelShape!$H$2:$I$50, 2, 0), IF(VALUE(MID(AU309,1,1))&gt;=7, ", "&amp;VLOOKUP(VALUE(MID(AU309,2,1)), TxtPanelShape!$H$2:$I$50, 2, 0),"")), "")</f>
        <v/>
      </c>
      <c r="AX309" s="79" t="str">
        <f>IFERROR(IF(VALUE(MID(AU309,1,1))=1, ", "&amp;VLOOKUP(VALUE(MID(AU309,3,1)), TxtPanelShape!$O$2:$P$50, 2, 0), IF(VALUE(MID(AU309,1,1))&gt;=7, ", "&amp;VLOOKUP(VALUE(MID(AU309,3,1)), TxtPanelShape!$O$2:$P$50, 2, 0),"")),"")</f>
        <v/>
      </c>
      <c r="AY309" s="79" t="str">
        <f>IFERROR("; "&amp;VLOOKUP(VALUE(MID(AU309,4,1)), TxtPanelShape!$V$2:$W$50,2,0),"")</f>
        <v/>
      </c>
      <c r="AZ309" s="79" t="str">
        <f t="shared" si="61"/>
        <v/>
      </c>
      <c r="BA309" s="71"/>
      <c r="BB309" s="79" t="str">
        <f>IFERROR(IF(VALUE(MID(BA309,1,1))=1, VLOOKUP(VALUE(MID(BA309,1,1)), TxtPanelShape!$A$2:$C$50, 3, 0), (IF(VALUE(MID(BA309,1,1))&gt;=7, VLOOKUP(VALUE(MID(BA309,1,1)), TxtPanelShape!$A$2:$C$50, 3, 0),VLOOKUP(VALUE(MID(BA309,1,2)),TxtPanelShape!$A$2:$C$50,3,0)))), "")</f>
        <v/>
      </c>
      <c r="BC309" s="79" t="str">
        <f>IFERROR(IF(VALUE(MID(BA309,1,1))=1, ", "&amp;VLOOKUP(VALUE(MID(BA309,2,1)), TxtPanelShape!$H$2:$I$50, 2, 0), IF(VALUE(MID(BA309,1,1))&gt;=7, ", "&amp;VLOOKUP(VALUE(MID(BA309,2,1)), TxtPanelShape!$H$2:$I$50, 2, 0),"")), "")</f>
        <v/>
      </c>
      <c r="BD309" s="79" t="str">
        <f>IFERROR(IF(VALUE(MID(BA309,1,1))=1, ", "&amp;VLOOKUP(VALUE(MID(BA309,3,1)), TxtPanelShape!$O$2:$P$50, 2, 0), IF(VALUE(MID(BA309,1,1))&gt;=7, ", "&amp;VLOOKUP(VALUE(MID(BA309,3,1)), TxtPanelShape!$O$2:$P$50, 2, 0),"")),"")</f>
        <v/>
      </c>
      <c r="BE309" s="79" t="str">
        <f>IFERROR("; "&amp;VLOOKUP(VALUE(MID(BA309,4,1)), TxtPanelShape!$V$2:$W$50,2,0),"")</f>
        <v/>
      </c>
      <c r="BF309" s="79" t="str">
        <f t="shared" si="62"/>
        <v/>
      </c>
      <c r="BG309" s="71"/>
      <c r="BH309" s="79" t="str">
        <f>IFERROR(VLOOKUP(BG309, TxtPanelDefinition!$A$2:$B$50, 2, 0),"")</f>
        <v/>
      </c>
      <c r="BI309" s="71"/>
      <c r="BJ309" s="79" t="str">
        <f>IFERROR(VLOOKUP(BI309, TxtPanelDefinition!$A$2:$B$50, 2, 0),"")</f>
        <v/>
      </c>
      <c r="BK309" s="71"/>
      <c r="BL309" s="79" t="str">
        <f>IFERROR(VLOOKUP(BK309, InscrTechniques!$A$2:$B$50, 2, 0),"")</f>
        <v/>
      </c>
      <c r="BM309" s="71"/>
      <c r="BN309" s="79" t="str">
        <f>IFERROR(VLOOKUP(BM309, InscrTechniques!$A$2:$B$50, 2, 0),"")</f>
        <v/>
      </c>
      <c r="BO309" s="71"/>
      <c r="BP309" s="79" t="str">
        <f>IFERROR(VLOOKUP(BO309, InscrTechniques!$A$2:$B$50, 2, 0),"")</f>
        <v/>
      </c>
      <c r="BQ309" s="71"/>
      <c r="BR309" s="79" t="str">
        <f>IFERROR(VLOOKUP(BQ309, InscrTechniques!$A$2:$B$50, 2, 0),"")</f>
        <v/>
      </c>
      <c r="BS309" s="71"/>
      <c r="BT309" s="79" t="str">
        <f>IFERROR(VLOOKUP(BS309, InscrTechniques!$A$2:$B$50, 2, 0),"")</f>
        <v/>
      </c>
      <c r="BU309" s="71"/>
      <c r="BV309" s="79" t="str">
        <f>IFERROR(VLOOKUP(BU309, InscrTechniques!$A$2:$B$50, 2, 0),"")</f>
        <v/>
      </c>
      <c r="BW309" s="125"/>
      <c r="BX309" s="79" t="str">
        <f>IFERROR(VLOOKUP(BW309, InscrTechniques!$A$2:$B$50, 2, 0),"")</f>
        <v/>
      </c>
      <c r="BY309" s="125"/>
      <c r="BZ309" s="79" t="str">
        <f>IFERROR(VLOOKUP(BY309, InscrTechniques!$A$2:$B$50, 2, 0),"")</f>
        <v/>
      </c>
      <c r="CA309" s="74"/>
      <c r="CB309" s="114" t="str">
        <f>IFERROR(VLOOKUP(CA309, LetterStyle!$A$2:$B$50, 2, 0),"")</f>
        <v/>
      </c>
      <c r="CC309" s="74"/>
      <c r="CD309" s="114" t="str">
        <f>IFERROR(VLOOKUP(CC309, LetterStyle!$A$2:$B$50, 2, 0),"")</f>
        <v/>
      </c>
      <c r="CE309" s="74"/>
      <c r="CF309" s="114" t="str">
        <f>IFERROR(VLOOKUP(CE309, LetterStyle!$A$2:$B$50, 2, 0),"")</f>
        <v/>
      </c>
      <c r="CG309" s="74"/>
      <c r="CH309" s="79" t="str">
        <f>IFERROR(VLOOKUP(CG309, LetterStyle!$A$2:$B$50, 2, 0),"")</f>
        <v/>
      </c>
      <c r="CI309" s="71"/>
      <c r="CJ309" s="79" t="str">
        <f>IFERROR(VLOOKUP(CI309, DecMotifs!$A$1:$B$306, 2, 0),"")</f>
        <v/>
      </c>
      <c r="CK309" s="71"/>
      <c r="CL309" s="79" t="str">
        <f>IFERROR(VLOOKUP(CK309, DecMotifs!$A$1:$B$306, 2, 0),"")</f>
        <v/>
      </c>
      <c r="CM309" s="71"/>
      <c r="CN309" s="79" t="str">
        <f>IFERROR(VLOOKUP(CM309, DecMotifs!$A$1:$B$306, 2, 0),"")</f>
        <v/>
      </c>
      <c r="CO309" s="71"/>
      <c r="CP309" s="79" t="str">
        <f>IFERROR(VLOOKUP(CO309, MarginalDec!$A$2:$B$253, 2, 0),"")</f>
        <v/>
      </c>
      <c r="CQ309" s="71"/>
      <c r="CR309" s="79" t="str">
        <f>IFERROR(VLOOKUP(CQ309, MarginalDec!$A$2:$B$253, 2, 0),"")</f>
        <v/>
      </c>
      <c r="CS309" s="71"/>
      <c r="CT309" s="79" t="str">
        <f>IFERROR(VLOOKUP(CS309, MarginalDec!$A$2:$B$253, 2, 0),"")</f>
        <v/>
      </c>
      <c r="CU309" s="71"/>
      <c r="CV309" s="79" t="str">
        <f>IF(ISBLANK(CU309),"", IFERROR(VLOOKUP(CU309, Tooling!$A$2:$B$252, 2, 0),""))</f>
        <v/>
      </c>
      <c r="CW309" s="71"/>
      <c r="CX309" s="79" t="str">
        <f>IF(ISBLANK(CW309),"", IFERROR(VLOOKUP(CW309, Tooling!$A$2:$B$252, 2, 0),""))</f>
        <v/>
      </c>
      <c r="CY309" s="71"/>
      <c r="CZ309" s="79" t="str">
        <f>IF(ISBLANK(CY309),"", IFERROR(VLOOKUP(CY309, Repairs!$A$2:$B$252, 2, 0),""))</f>
        <v/>
      </c>
      <c r="DA309" s="77"/>
      <c r="DB309" s="71"/>
      <c r="DC309" s="79" t="str">
        <f>IFERROR(VLOOKUP(DB309, DatingReason!$A$2:$B$252, 2, 0),"")</f>
        <v/>
      </c>
      <c r="DD309" s="123" t="str">
        <f t="shared" si="63"/>
        <v/>
      </c>
      <c r="DF309" s="119" t="str">
        <f t="array" ref="DF309">IF(AND($B309&lt;&gt;"", $DE309&lt;&gt;"", $DE309&lt;&gt;"No"),MAX(IF($B309=PEOPLE!$B$4:$B$1000, PEOPLE!$Q$4:$Q$1000,""))+100,"")</f>
        <v/>
      </c>
      <c r="DG309" s="68"/>
      <c r="DH309" s="76">
        <f>COUNTIF(PEOPLE!B:B, MEMORIALS!B309)</f>
        <v>0</v>
      </c>
      <c r="DI309" s="82"/>
      <c r="DJ309" s="82"/>
      <c r="DK309" s="82"/>
      <c r="DL309" s="68"/>
      <c r="DM309" s="68"/>
      <c r="DN309" s="68"/>
      <c r="DO309" s="68"/>
      <c r="DP309" s="68"/>
    </row>
    <row r="310" spans="1:120" ht="15" customHeight="1" x14ac:dyDescent="0.25">
      <c r="A310" s="68"/>
      <c r="B310" s="69"/>
      <c r="C310" s="68"/>
      <c r="D310" s="68"/>
      <c r="E310" s="70" t="str">
        <f>IF(D310="","",VLOOKUP(D310,Denomination!$A$2:$B$50, 2, 0))</f>
        <v/>
      </c>
      <c r="F310" s="68"/>
      <c r="G310" s="71"/>
      <c r="H310" s="70" t="str">
        <f>IF(G310="","",VLOOKUP(G310,MCondition!$A$2:$B$50, 2, 0))</f>
        <v/>
      </c>
      <c r="I310" s="72"/>
      <c r="J310" s="71"/>
      <c r="K310" s="70" t="str">
        <f>IF(J310="","",VLOOKUP(J310,ICondition!$A$2:$B$50, 2, 0))</f>
        <v/>
      </c>
      <c r="L310" s="73"/>
      <c r="M310" s="73"/>
      <c r="N310" s="73"/>
      <c r="O310" s="73"/>
      <c r="P310" s="73"/>
      <c r="Q310" s="73"/>
      <c r="R310" s="78"/>
      <c r="S310" s="79" t="str">
        <f>IFERROR(VLOOKUP(R310,Material!$A$2:$B$59, 2, 0),"")</f>
        <v/>
      </c>
      <c r="T310" s="71"/>
      <c r="U310" s="79" t="str">
        <f>IFERROR(VLOOKUP(T310,Material!$A$2:$B$59, 2, 0),"")</f>
        <v/>
      </c>
      <c r="V310" s="71"/>
      <c r="W310" s="79" t="str">
        <f>IFERROR(VLOOKUP(V310,Material!$A$2:$B$59, 2, 0),"")</f>
        <v/>
      </c>
      <c r="X310" s="71"/>
      <c r="Y310" s="79" t="str">
        <f>IFERROR(VLOOKUP(X310,Material!$A$2:$B$59, 2, 0),"")</f>
        <v/>
      </c>
      <c r="Z310" s="71"/>
      <c r="AA310" s="79" t="str">
        <f>IFERROR(VLOOKUP(Z310,Material!$A$2:$B$59, 2, 0),"")</f>
        <v/>
      </c>
      <c r="AB310" s="74"/>
      <c r="AC310" s="75" t="e">
        <f t="shared" si="52"/>
        <v>#VALUE!</v>
      </c>
      <c r="AD310" s="75" t="e">
        <f t="shared" si="53"/>
        <v>#VALUE!</v>
      </c>
      <c r="AE310" s="75" t="e">
        <f t="shared" si="55"/>
        <v>#VALUE!</v>
      </c>
      <c r="AF310" s="75" t="e">
        <f t="shared" si="54"/>
        <v>#VALUE!</v>
      </c>
      <c r="AG310" s="75" t="e">
        <f t="shared" si="56"/>
        <v>#VALUE!</v>
      </c>
      <c r="AH310" s="75" t="e">
        <f t="shared" si="57"/>
        <v>#VALUE!</v>
      </c>
      <c r="AI310" s="75" t="e">
        <f t="shared" si="58"/>
        <v>#VALUE!</v>
      </c>
      <c r="AJ310" s="80" t="e">
        <f t="shared" si="59"/>
        <v>#VALUE!</v>
      </c>
      <c r="AK310" s="79" t="str">
        <f>(IFERROR(VLOOKUP(AB310,Categories!$A$2:$B$20,2,1),""))</f>
        <v/>
      </c>
      <c r="AL310" s="79" t="str">
        <f ca="1">IFERROR(VLOOKUP((HLOOKUP((VLOOKUP($AB310,Categories!$A$2:$F$20,3,1)), $AB$3:$AJ310, (ROW()-ROW($AB$3)+1), 0)), INDIRECT(VLOOKUP($AB310,Categories!$A$2:$F$20,6,1)),2,0),AK310)</f>
        <v/>
      </c>
      <c r="AM310" s="79" t="str">
        <f ca="1">IFERROR(VLOOKUP((HLOOKUP((VLOOKUP($AB310,Categories!$A$2:$F$20,4,1)),$AB$3:$AJ310,(ROW()-ROW($AB$3)+1),0)),INDIRECT(VLOOKUP($AB310,Categories!$A$2:$H$20,7,1)),2,0),"")</f>
        <v/>
      </c>
      <c r="AN310" s="79" t="str">
        <f ca="1">IFERROR(VLOOKUP((HLOOKUP((VLOOKUP($AB310,Categories!$A$2:$F$20,5,1)), $AB$3:$AJ310, (ROW()-ROW($AB$3)+1), 0)), INDIRECT(VLOOKUP($AB310,Categories!$A$2:$H$20,8,1)),2,0),"")</f>
        <v/>
      </c>
      <c r="AO310" s="79" t="str">
        <f t="shared" ca="1" si="60"/>
        <v/>
      </c>
      <c r="AP310" s="81"/>
      <c r="AQ310" s="70" t="str">
        <f>IFERROR(VLOOKUP(VALUE(MID(AP310,1,1)),AdditionalElements!$A$2:$B$50,2,0),"")</f>
        <v/>
      </c>
      <c r="AR310" s="70" t="str">
        <f>IFERROR(VLOOKUP(VALUE(MID(AP310,2,1)),AdditionalElements!$H$2:$I$50,2,0),"")</f>
        <v/>
      </c>
      <c r="AS310" s="70" t="str">
        <f>IFERROR(VLOOKUP(VALUE(MID(AP310,3,1)),AdditionalElements!$O$2:$P$50,2,0),"")</f>
        <v/>
      </c>
      <c r="AT310" s="70" t="str">
        <f>IFERROR(VLOOKUP(VALUE(MID(AP310,4,1)),AdditionalElements!$V$2:$W$50,2,0),"")</f>
        <v/>
      </c>
      <c r="AU310" s="71"/>
      <c r="AV310" s="79" t="str">
        <f>IFERROR(IF(VALUE(MID(AU310,1,1))=1, VLOOKUP(VALUE(MID(AU310,1,1)), TxtPanelShape!$A$2:$C$50, 3, 0), (IF(VALUE(MID(AU310,1,1))&gt;=7, VLOOKUP(VALUE(MID(AU310,1,1)), TxtPanelShape!$A$2:$C$50, 3, 0),VLOOKUP(VALUE(MID(AU310,1,2)),TxtPanelShape!$A$2:$C$50,3,0)))), "")</f>
        <v/>
      </c>
      <c r="AW310" s="79" t="str">
        <f>IFERROR(IF(VALUE(MID(AU310,1,1))=1, ", "&amp;VLOOKUP(VALUE(MID(AU310,2,1)), TxtPanelShape!$H$2:$I$50, 2, 0), IF(VALUE(MID(AU310,1,1))&gt;=7, ", "&amp;VLOOKUP(VALUE(MID(AU310,2,1)), TxtPanelShape!$H$2:$I$50, 2, 0),"")), "")</f>
        <v/>
      </c>
      <c r="AX310" s="79" t="str">
        <f>IFERROR(IF(VALUE(MID(AU310,1,1))=1, ", "&amp;VLOOKUP(VALUE(MID(AU310,3,1)), TxtPanelShape!$O$2:$P$50, 2, 0), IF(VALUE(MID(AU310,1,1))&gt;=7, ", "&amp;VLOOKUP(VALUE(MID(AU310,3,1)), TxtPanelShape!$O$2:$P$50, 2, 0),"")),"")</f>
        <v/>
      </c>
      <c r="AY310" s="79" t="str">
        <f>IFERROR("; "&amp;VLOOKUP(VALUE(MID(AU310,4,1)), TxtPanelShape!$V$2:$W$50,2,0),"")</f>
        <v/>
      </c>
      <c r="AZ310" s="79" t="str">
        <f t="shared" si="61"/>
        <v/>
      </c>
      <c r="BA310" s="71"/>
      <c r="BB310" s="79" t="str">
        <f>IFERROR(IF(VALUE(MID(BA310,1,1))=1, VLOOKUP(VALUE(MID(BA310,1,1)), TxtPanelShape!$A$2:$C$50, 3, 0), (IF(VALUE(MID(BA310,1,1))&gt;=7, VLOOKUP(VALUE(MID(BA310,1,1)), TxtPanelShape!$A$2:$C$50, 3, 0),VLOOKUP(VALUE(MID(BA310,1,2)),TxtPanelShape!$A$2:$C$50,3,0)))), "")</f>
        <v/>
      </c>
      <c r="BC310" s="79" t="str">
        <f>IFERROR(IF(VALUE(MID(BA310,1,1))=1, ", "&amp;VLOOKUP(VALUE(MID(BA310,2,1)), TxtPanelShape!$H$2:$I$50, 2, 0), IF(VALUE(MID(BA310,1,1))&gt;=7, ", "&amp;VLOOKUP(VALUE(MID(BA310,2,1)), TxtPanelShape!$H$2:$I$50, 2, 0),"")), "")</f>
        <v/>
      </c>
      <c r="BD310" s="79" t="str">
        <f>IFERROR(IF(VALUE(MID(BA310,1,1))=1, ", "&amp;VLOOKUP(VALUE(MID(BA310,3,1)), TxtPanelShape!$O$2:$P$50, 2, 0), IF(VALUE(MID(BA310,1,1))&gt;=7, ", "&amp;VLOOKUP(VALUE(MID(BA310,3,1)), TxtPanelShape!$O$2:$P$50, 2, 0),"")),"")</f>
        <v/>
      </c>
      <c r="BE310" s="79" t="str">
        <f>IFERROR("; "&amp;VLOOKUP(VALUE(MID(BA310,4,1)), TxtPanelShape!$V$2:$W$50,2,0),"")</f>
        <v/>
      </c>
      <c r="BF310" s="79" t="str">
        <f t="shared" si="62"/>
        <v/>
      </c>
      <c r="BG310" s="71"/>
      <c r="BH310" s="79" t="str">
        <f>IFERROR(VLOOKUP(BG310, TxtPanelDefinition!$A$2:$B$50, 2, 0),"")</f>
        <v/>
      </c>
      <c r="BI310" s="71"/>
      <c r="BJ310" s="79" t="str">
        <f>IFERROR(VLOOKUP(BI310, TxtPanelDefinition!$A$2:$B$50, 2, 0),"")</f>
        <v/>
      </c>
      <c r="BK310" s="71"/>
      <c r="BL310" s="79" t="str">
        <f>IFERROR(VLOOKUP(BK310, InscrTechniques!$A$2:$B$50, 2, 0),"")</f>
        <v/>
      </c>
      <c r="BM310" s="71"/>
      <c r="BN310" s="79" t="str">
        <f>IFERROR(VLOOKUP(BM310, InscrTechniques!$A$2:$B$50, 2, 0),"")</f>
        <v/>
      </c>
      <c r="BO310" s="71"/>
      <c r="BP310" s="79" t="str">
        <f>IFERROR(VLOOKUP(BO310, InscrTechniques!$A$2:$B$50, 2, 0),"")</f>
        <v/>
      </c>
      <c r="BQ310" s="71"/>
      <c r="BR310" s="79" t="str">
        <f>IFERROR(VLOOKUP(BQ310, InscrTechniques!$A$2:$B$50, 2, 0),"")</f>
        <v/>
      </c>
      <c r="BS310" s="71"/>
      <c r="BT310" s="79" t="str">
        <f>IFERROR(VLOOKUP(BS310, InscrTechniques!$A$2:$B$50, 2, 0),"")</f>
        <v/>
      </c>
      <c r="BU310" s="71"/>
      <c r="BV310" s="79" t="str">
        <f>IFERROR(VLOOKUP(BU310, InscrTechniques!$A$2:$B$50, 2, 0),"")</f>
        <v/>
      </c>
      <c r="BW310" s="125"/>
      <c r="BX310" s="79" t="str">
        <f>IFERROR(VLOOKUP(BW310, InscrTechniques!$A$2:$B$50, 2, 0),"")</f>
        <v/>
      </c>
      <c r="BY310" s="125"/>
      <c r="BZ310" s="79" t="str">
        <f>IFERROR(VLOOKUP(BY310, InscrTechniques!$A$2:$B$50, 2, 0),"")</f>
        <v/>
      </c>
      <c r="CA310" s="74"/>
      <c r="CB310" s="114" t="str">
        <f>IFERROR(VLOOKUP(CA310, LetterStyle!$A$2:$B$50, 2, 0),"")</f>
        <v/>
      </c>
      <c r="CC310" s="74"/>
      <c r="CD310" s="114" t="str">
        <f>IFERROR(VLOOKUP(CC310, LetterStyle!$A$2:$B$50, 2, 0),"")</f>
        <v/>
      </c>
      <c r="CE310" s="74"/>
      <c r="CF310" s="114" t="str">
        <f>IFERROR(VLOOKUP(CE310, LetterStyle!$A$2:$B$50, 2, 0),"")</f>
        <v/>
      </c>
      <c r="CG310" s="74"/>
      <c r="CH310" s="79" t="str">
        <f>IFERROR(VLOOKUP(CG310, LetterStyle!$A$2:$B$50, 2, 0),"")</f>
        <v/>
      </c>
      <c r="CI310" s="71"/>
      <c r="CJ310" s="79" t="str">
        <f>IFERROR(VLOOKUP(CI310, DecMotifs!$A$1:$B$306, 2, 0),"")</f>
        <v/>
      </c>
      <c r="CK310" s="71"/>
      <c r="CL310" s="79" t="str">
        <f>IFERROR(VLOOKUP(CK310, DecMotifs!$A$1:$B$306, 2, 0),"")</f>
        <v/>
      </c>
      <c r="CM310" s="71"/>
      <c r="CN310" s="79" t="str">
        <f>IFERROR(VLOOKUP(CM310, DecMotifs!$A$1:$B$306, 2, 0),"")</f>
        <v/>
      </c>
      <c r="CO310" s="71"/>
      <c r="CP310" s="79" t="str">
        <f>IFERROR(VLOOKUP(CO310, MarginalDec!$A$2:$B$253, 2, 0),"")</f>
        <v/>
      </c>
      <c r="CQ310" s="71"/>
      <c r="CR310" s="79" t="str">
        <f>IFERROR(VLOOKUP(CQ310, MarginalDec!$A$2:$B$253, 2, 0),"")</f>
        <v/>
      </c>
      <c r="CS310" s="71"/>
      <c r="CT310" s="79" t="str">
        <f>IFERROR(VLOOKUP(CS310, MarginalDec!$A$2:$B$253, 2, 0),"")</f>
        <v/>
      </c>
      <c r="CU310" s="71"/>
      <c r="CV310" s="79" t="str">
        <f>IF(ISBLANK(CU310),"", IFERROR(VLOOKUP(CU310, Tooling!$A$2:$B$252, 2, 0),""))</f>
        <v/>
      </c>
      <c r="CW310" s="71"/>
      <c r="CX310" s="79" t="str">
        <f>IF(ISBLANK(CW310),"", IFERROR(VLOOKUP(CW310, Tooling!$A$2:$B$252, 2, 0),""))</f>
        <v/>
      </c>
      <c r="CY310" s="71"/>
      <c r="CZ310" s="79" t="str">
        <f>IF(ISBLANK(CY310),"", IFERROR(VLOOKUP(CY310, Repairs!$A$2:$B$252, 2, 0),""))</f>
        <v/>
      </c>
      <c r="DA310" s="77"/>
      <c r="DB310" s="71"/>
      <c r="DC310" s="79" t="str">
        <f>IFERROR(VLOOKUP(DB310, DatingReason!$A$2:$B$252, 2, 0),"")</f>
        <v/>
      </c>
      <c r="DD310" s="123" t="str">
        <f t="shared" si="63"/>
        <v/>
      </c>
      <c r="DF310" s="119" t="str">
        <f t="array" ref="DF310">IF(AND($B310&lt;&gt;"", $DE310&lt;&gt;"", $DE310&lt;&gt;"No"),MAX(IF($B310=PEOPLE!$B$4:$B$1000, PEOPLE!$Q$4:$Q$1000,""))+100,"")</f>
        <v/>
      </c>
      <c r="DG310" s="68"/>
      <c r="DH310" s="76">
        <f>COUNTIF(PEOPLE!B:B, MEMORIALS!B310)</f>
        <v>0</v>
      </c>
      <c r="DI310" s="82"/>
      <c r="DJ310" s="82"/>
      <c r="DK310" s="82"/>
      <c r="DL310" s="68"/>
      <c r="DM310" s="68"/>
      <c r="DN310" s="68"/>
      <c r="DO310" s="68"/>
      <c r="DP310" s="68"/>
    </row>
    <row r="311" spans="1:120" ht="15" customHeight="1" x14ac:dyDescent="0.25">
      <c r="A311" s="68"/>
      <c r="B311" s="69"/>
      <c r="C311" s="68"/>
      <c r="D311" s="68"/>
      <c r="E311" s="70" t="str">
        <f>IF(D311="","",VLOOKUP(D311,Denomination!$A$2:$B$50, 2, 0))</f>
        <v/>
      </c>
      <c r="F311" s="68"/>
      <c r="G311" s="71"/>
      <c r="H311" s="70" t="str">
        <f>IF(G311="","",VLOOKUP(G311,MCondition!$A$2:$B$50, 2, 0))</f>
        <v/>
      </c>
      <c r="I311" s="72"/>
      <c r="J311" s="71"/>
      <c r="K311" s="70" t="str">
        <f>IF(J311="","",VLOOKUP(J311,ICondition!$A$2:$B$50, 2, 0))</f>
        <v/>
      </c>
      <c r="L311" s="73"/>
      <c r="M311" s="73"/>
      <c r="N311" s="73"/>
      <c r="O311" s="73"/>
      <c r="P311" s="73"/>
      <c r="Q311" s="73"/>
      <c r="R311" s="78"/>
      <c r="S311" s="79" t="str">
        <f>IFERROR(VLOOKUP(R311,Material!$A$2:$B$59, 2, 0),"")</f>
        <v/>
      </c>
      <c r="T311" s="71"/>
      <c r="U311" s="79" t="str">
        <f>IFERROR(VLOOKUP(T311,Material!$A$2:$B$59, 2, 0),"")</f>
        <v/>
      </c>
      <c r="V311" s="71"/>
      <c r="W311" s="79" t="str">
        <f>IFERROR(VLOOKUP(V311,Material!$A$2:$B$59, 2, 0),"")</f>
        <v/>
      </c>
      <c r="X311" s="71"/>
      <c r="Y311" s="79" t="str">
        <f>IFERROR(VLOOKUP(X311,Material!$A$2:$B$59, 2, 0),"")</f>
        <v/>
      </c>
      <c r="Z311" s="71"/>
      <c r="AA311" s="79" t="str">
        <f>IFERROR(VLOOKUP(Z311,Material!$A$2:$B$59, 2, 0),"")</f>
        <v/>
      </c>
      <c r="AB311" s="74"/>
      <c r="AC311" s="75" t="e">
        <f t="shared" si="52"/>
        <v>#VALUE!</v>
      </c>
      <c r="AD311" s="75" t="e">
        <f t="shared" si="53"/>
        <v>#VALUE!</v>
      </c>
      <c r="AE311" s="75" t="e">
        <f t="shared" si="55"/>
        <v>#VALUE!</v>
      </c>
      <c r="AF311" s="75" t="e">
        <f t="shared" si="54"/>
        <v>#VALUE!</v>
      </c>
      <c r="AG311" s="75" t="e">
        <f t="shared" si="56"/>
        <v>#VALUE!</v>
      </c>
      <c r="AH311" s="75" t="e">
        <f t="shared" si="57"/>
        <v>#VALUE!</v>
      </c>
      <c r="AI311" s="75" t="e">
        <f t="shared" si="58"/>
        <v>#VALUE!</v>
      </c>
      <c r="AJ311" s="80" t="e">
        <f t="shared" si="59"/>
        <v>#VALUE!</v>
      </c>
      <c r="AK311" s="79" t="str">
        <f>(IFERROR(VLOOKUP(AB311,Categories!$A$2:$B$20,2,1),""))</f>
        <v/>
      </c>
      <c r="AL311" s="79" t="str">
        <f ca="1">IFERROR(VLOOKUP((HLOOKUP((VLOOKUP($AB311,Categories!$A$2:$F$20,3,1)), $AB$3:$AJ311, (ROW()-ROW($AB$3)+1), 0)), INDIRECT(VLOOKUP($AB311,Categories!$A$2:$F$20,6,1)),2,0),AK311)</f>
        <v/>
      </c>
      <c r="AM311" s="79" t="str">
        <f ca="1">IFERROR(VLOOKUP((HLOOKUP((VLOOKUP($AB311,Categories!$A$2:$F$20,4,1)),$AB$3:$AJ311,(ROW()-ROW($AB$3)+1),0)),INDIRECT(VLOOKUP($AB311,Categories!$A$2:$H$20,7,1)),2,0),"")</f>
        <v/>
      </c>
      <c r="AN311" s="79" t="str">
        <f ca="1">IFERROR(VLOOKUP((HLOOKUP((VLOOKUP($AB311,Categories!$A$2:$F$20,5,1)), $AB$3:$AJ311, (ROW()-ROW($AB$3)+1), 0)), INDIRECT(VLOOKUP($AB311,Categories!$A$2:$H$20,8,1)),2,0),"")</f>
        <v/>
      </c>
      <c r="AO311" s="79" t="str">
        <f t="shared" ca="1" si="60"/>
        <v/>
      </c>
      <c r="AP311" s="81"/>
      <c r="AQ311" s="70" t="str">
        <f>IFERROR(VLOOKUP(VALUE(MID(AP311,1,1)),AdditionalElements!$A$2:$B$50,2,0),"")</f>
        <v/>
      </c>
      <c r="AR311" s="70" t="str">
        <f>IFERROR(VLOOKUP(VALUE(MID(AP311,2,1)),AdditionalElements!$H$2:$I$50,2,0),"")</f>
        <v/>
      </c>
      <c r="AS311" s="70" t="str">
        <f>IFERROR(VLOOKUP(VALUE(MID(AP311,3,1)),AdditionalElements!$O$2:$P$50,2,0),"")</f>
        <v/>
      </c>
      <c r="AT311" s="70" t="str">
        <f>IFERROR(VLOOKUP(VALUE(MID(AP311,4,1)),AdditionalElements!$V$2:$W$50,2,0),"")</f>
        <v/>
      </c>
      <c r="AU311" s="71"/>
      <c r="AV311" s="79" t="str">
        <f>IFERROR(IF(VALUE(MID(AU311,1,1))=1, VLOOKUP(VALUE(MID(AU311,1,1)), TxtPanelShape!$A$2:$C$50, 3, 0), (IF(VALUE(MID(AU311,1,1))&gt;=7, VLOOKUP(VALUE(MID(AU311,1,1)), TxtPanelShape!$A$2:$C$50, 3, 0),VLOOKUP(VALUE(MID(AU311,1,2)),TxtPanelShape!$A$2:$C$50,3,0)))), "")</f>
        <v/>
      </c>
      <c r="AW311" s="79" t="str">
        <f>IFERROR(IF(VALUE(MID(AU311,1,1))=1, ", "&amp;VLOOKUP(VALUE(MID(AU311,2,1)), TxtPanelShape!$H$2:$I$50, 2, 0), IF(VALUE(MID(AU311,1,1))&gt;=7, ", "&amp;VLOOKUP(VALUE(MID(AU311,2,1)), TxtPanelShape!$H$2:$I$50, 2, 0),"")), "")</f>
        <v/>
      </c>
      <c r="AX311" s="79" t="str">
        <f>IFERROR(IF(VALUE(MID(AU311,1,1))=1, ", "&amp;VLOOKUP(VALUE(MID(AU311,3,1)), TxtPanelShape!$O$2:$P$50, 2, 0), IF(VALUE(MID(AU311,1,1))&gt;=7, ", "&amp;VLOOKUP(VALUE(MID(AU311,3,1)), TxtPanelShape!$O$2:$P$50, 2, 0),"")),"")</f>
        <v/>
      </c>
      <c r="AY311" s="79" t="str">
        <f>IFERROR("; "&amp;VLOOKUP(VALUE(MID(AU311,4,1)), TxtPanelShape!$V$2:$W$50,2,0),"")</f>
        <v/>
      </c>
      <c r="AZ311" s="79" t="str">
        <f t="shared" si="61"/>
        <v/>
      </c>
      <c r="BA311" s="71"/>
      <c r="BB311" s="79" t="str">
        <f>IFERROR(IF(VALUE(MID(BA311,1,1))=1, VLOOKUP(VALUE(MID(BA311,1,1)), TxtPanelShape!$A$2:$C$50, 3, 0), (IF(VALUE(MID(BA311,1,1))&gt;=7, VLOOKUP(VALUE(MID(BA311,1,1)), TxtPanelShape!$A$2:$C$50, 3, 0),VLOOKUP(VALUE(MID(BA311,1,2)),TxtPanelShape!$A$2:$C$50,3,0)))), "")</f>
        <v/>
      </c>
      <c r="BC311" s="79" t="str">
        <f>IFERROR(IF(VALUE(MID(BA311,1,1))=1, ", "&amp;VLOOKUP(VALUE(MID(BA311,2,1)), TxtPanelShape!$H$2:$I$50, 2, 0), IF(VALUE(MID(BA311,1,1))&gt;=7, ", "&amp;VLOOKUP(VALUE(MID(BA311,2,1)), TxtPanelShape!$H$2:$I$50, 2, 0),"")), "")</f>
        <v/>
      </c>
      <c r="BD311" s="79" t="str">
        <f>IFERROR(IF(VALUE(MID(BA311,1,1))=1, ", "&amp;VLOOKUP(VALUE(MID(BA311,3,1)), TxtPanelShape!$O$2:$P$50, 2, 0), IF(VALUE(MID(BA311,1,1))&gt;=7, ", "&amp;VLOOKUP(VALUE(MID(BA311,3,1)), TxtPanelShape!$O$2:$P$50, 2, 0),"")),"")</f>
        <v/>
      </c>
      <c r="BE311" s="79" t="str">
        <f>IFERROR("; "&amp;VLOOKUP(VALUE(MID(BA311,4,1)), TxtPanelShape!$V$2:$W$50,2,0),"")</f>
        <v/>
      </c>
      <c r="BF311" s="79" t="str">
        <f t="shared" si="62"/>
        <v/>
      </c>
      <c r="BG311" s="71"/>
      <c r="BH311" s="79" t="str">
        <f>IFERROR(VLOOKUP(BG311, TxtPanelDefinition!$A$2:$B$50, 2, 0),"")</f>
        <v/>
      </c>
      <c r="BI311" s="71"/>
      <c r="BJ311" s="79" t="str">
        <f>IFERROR(VLOOKUP(BI311, TxtPanelDefinition!$A$2:$B$50, 2, 0),"")</f>
        <v/>
      </c>
      <c r="BK311" s="71"/>
      <c r="BL311" s="79" t="str">
        <f>IFERROR(VLOOKUP(BK311, InscrTechniques!$A$2:$B$50, 2, 0),"")</f>
        <v/>
      </c>
      <c r="BM311" s="71"/>
      <c r="BN311" s="79" t="str">
        <f>IFERROR(VLOOKUP(BM311, InscrTechniques!$A$2:$B$50, 2, 0),"")</f>
        <v/>
      </c>
      <c r="BO311" s="71"/>
      <c r="BP311" s="79" t="str">
        <f>IFERROR(VLOOKUP(BO311, InscrTechniques!$A$2:$B$50, 2, 0),"")</f>
        <v/>
      </c>
      <c r="BQ311" s="71"/>
      <c r="BR311" s="79" t="str">
        <f>IFERROR(VLOOKUP(BQ311, InscrTechniques!$A$2:$B$50, 2, 0),"")</f>
        <v/>
      </c>
      <c r="BS311" s="71"/>
      <c r="BT311" s="79" t="str">
        <f>IFERROR(VLOOKUP(BS311, InscrTechniques!$A$2:$B$50, 2, 0),"")</f>
        <v/>
      </c>
      <c r="BU311" s="71"/>
      <c r="BV311" s="79" t="str">
        <f>IFERROR(VLOOKUP(BU311, InscrTechniques!$A$2:$B$50, 2, 0),"")</f>
        <v/>
      </c>
      <c r="BW311" s="125"/>
      <c r="BX311" s="79" t="str">
        <f>IFERROR(VLOOKUP(BW311, InscrTechniques!$A$2:$B$50, 2, 0),"")</f>
        <v/>
      </c>
      <c r="BY311" s="125"/>
      <c r="BZ311" s="79" t="str">
        <f>IFERROR(VLOOKUP(BY311, InscrTechniques!$A$2:$B$50, 2, 0),"")</f>
        <v/>
      </c>
      <c r="CA311" s="74"/>
      <c r="CB311" s="114" t="str">
        <f>IFERROR(VLOOKUP(CA311, LetterStyle!$A$2:$B$50, 2, 0),"")</f>
        <v/>
      </c>
      <c r="CC311" s="74"/>
      <c r="CD311" s="114" t="str">
        <f>IFERROR(VLOOKUP(CC311, LetterStyle!$A$2:$B$50, 2, 0),"")</f>
        <v/>
      </c>
      <c r="CE311" s="74"/>
      <c r="CF311" s="114" t="str">
        <f>IFERROR(VLOOKUP(CE311, LetterStyle!$A$2:$B$50, 2, 0),"")</f>
        <v/>
      </c>
      <c r="CG311" s="74"/>
      <c r="CH311" s="79" t="str">
        <f>IFERROR(VLOOKUP(CG311, LetterStyle!$A$2:$B$50, 2, 0),"")</f>
        <v/>
      </c>
      <c r="CI311" s="71"/>
      <c r="CJ311" s="79" t="str">
        <f>IFERROR(VLOOKUP(CI311, DecMotifs!$A$1:$B$306, 2, 0),"")</f>
        <v/>
      </c>
      <c r="CK311" s="71"/>
      <c r="CL311" s="79" t="str">
        <f>IFERROR(VLOOKUP(CK311, DecMotifs!$A$1:$B$306, 2, 0),"")</f>
        <v/>
      </c>
      <c r="CM311" s="71"/>
      <c r="CN311" s="79" t="str">
        <f>IFERROR(VLOOKUP(CM311, DecMotifs!$A$1:$B$306, 2, 0),"")</f>
        <v/>
      </c>
      <c r="CO311" s="71"/>
      <c r="CP311" s="79" t="str">
        <f>IFERROR(VLOOKUP(CO311, MarginalDec!$A$2:$B$253, 2, 0),"")</f>
        <v/>
      </c>
      <c r="CQ311" s="71"/>
      <c r="CR311" s="79" t="str">
        <f>IFERROR(VLOOKUP(CQ311, MarginalDec!$A$2:$B$253, 2, 0),"")</f>
        <v/>
      </c>
      <c r="CS311" s="71"/>
      <c r="CT311" s="79" t="str">
        <f>IFERROR(VLOOKUP(CS311, MarginalDec!$A$2:$B$253, 2, 0),"")</f>
        <v/>
      </c>
      <c r="CU311" s="71"/>
      <c r="CV311" s="79" t="str">
        <f>IF(ISBLANK(CU311),"", IFERROR(VLOOKUP(CU311, Tooling!$A$2:$B$252, 2, 0),""))</f>
        <v/>
      </c>
      <c r="CW311" s="71"/>
      <c r="CX311" s="79" t="str">
        <f>IF(ISBLANK(CW311),"", IFERROR(VLOOKUP(CW311, Tooling!$A$2:$B$252, 2, 0),""))</f>
        <v/>
      </c>
      <c r="CY311" s="71"/>
      <c r="CZ311" s="79" t="str">
        <f>IF(ISBLANK(CY311),"", IFERROR(VLOOKUP(CY311, Repairs!$A$2:$B$252, 2, 0),""))</f>
        <v/>
      </c>
      <c r="DA311" s="77"/>
      <c r="DB311" s="71"/>
      <c r="DC311" s="79" t="str">
        <f>IFERROR(VLOOKUP(DB311, DatingReason!$A$2:$B$252, 2, 0),"")</f>
        <v/>
      </c>
      <c r="DD311" s="123" t="str">
        <f t="shared" si="63"/>
        <v/>
      </c>
      <c r="DF311" s="119" t="str">
        <f t="array" ref="DF311">IF(AND($B311&lt;&gt;"", $DE311&lt;&gt;"", $DE311&lt;&gt;"No"),MAX(IF($B311=PEOPLE!$B$4:$B$1000, PEOPLE!$Q$4:$Q$1000,""))+100,"")</f>
        <v/>
      </c>
      <c r="DG311" s="68"/>
      <c r="DH311" s="76">
        <f>COUNTIF(PEOPLE!B:B, MEMORIALS!B311)</f>
        <v>0</v>
      </c>
      <c r="DI311" s="82"/>
      <c r="DJ311" s="82"/>
      <c r="DK311" s="82"/>
      <c r="DL311" s="68"/>
      <c r="DM311" s="68"/>
      <c r="DN311" s="68"/>
      <c r="DO311" s="68"/>
      <c r="DP311" s="68"/>
    </row>
    <row r="312" spans="1:120" ht="15" customHeight="1" x14ac:dyDescent="0.25">
      <c r="A312" s="68"/>
      <c r="B312" s="69"/>
      <c r="C312" s="68"/>
      <c r="D312" s="68"/>
      <c r="E312" s="70" t="str">
        <f>IF(D312="","",VLOOKUP(D312,Denomination!$A$2:$B$50, 2, 0))</f>
        <v/>
      </c>
      <c r="F312" s="68"/>
      <c r="G312" s="71"/>
      <c r="H312" s="70" t="str">
        <f>IF(G312="","",VLOOKUP(G312,MCondition!$A$2:$B$50, 2, 0))</f>
        <v/>
      </c>
      <c r="I312" s="72"/>
      <c r="J312" s="71"/>
      <c r="K312" s="70" t="str">
        <f>IF(J312="","",VLOOKUP(J312,ICondition!$A$2:$B$50, 2, 0))</f>
        <v/>
      </c>
      <c r="L312" s="73"/>
      <c r="M312" s="73"/>
      <c r="N312" s="73"/>
      <c r="O312" s="73"/>
      <c r="P312" s="73"/>
      <c r="Q312" s="73"/>
      <c r="R312" s="78"/>
      <c r="S312" s="79" t="str">
        <f>IFERROR(VLOOKUP(R312,Material!$A$2:$B$59, 2, 0),"")</f>
        <v/>
      </c>
      <c r="T312" s="71"/>
      <c r="U312" s="79" t="str">
        <f>IFERROR(VLOOKUP(T312,Material!$A$2:$B$59, 2, 0),"")</f>
        <v/>
      </c>
      <c r="V312" s="71"/>
      <c r="W312" s="79" t="str">
        <f>IFERROR(VLOOKUP(V312,Material!$A$2:$B$59, 2, 0),"")</f>
        <v/>
      </c>
      <c r="X312" s="71"/>
      <c r="Y312" s="79" t="str">
        <f>IFERROR(VLOOKUP(X312,Material!$A$2:$B$59, 2, 0),"")</f>
        <v/>
      </c>
      <c r="Z312" s="71"/>
      <c r="AA312" s="79" t="str">
        <f>IFERROR(VLOOKUP(Z312,Material!$A$2:$B$59, 2, 0),"")</f>
        <v/>
      </c>
      <c r="AB312" s="74"/>
      <c r="AC312" s="75" t="e">
        <f t="shared" si="52"/>
        <v>#VALUE!</v>
      </c>
      <c r="AD312" s="75" t="e">
        <f t="shared" si="53"/>
        <v>#VALUE!</v>
      </c>
      <c r="AE312" s="75" t="e">
        <f t="shared" si="55"/>
        <v>#VALUE!</v>
      </c>
      <c r="AF312" s="75" t="e">
        <f t="shared" si="54"/>
        <v>#VALUE!</v>
      </c>
      <c r="AG312" s="75" t="e">
        <f t="shared" si="56"/>
        <v>#VALUE!</v>
      </c>
      <c r="AH312" s="75" t="e">
        <f t="shared" si="57"/>
        <v>#VALUE!</v>
      </c>
      <c r="AI312" s="75" t="e">
        <f t="shared" si="58"/>
        <v>#VALUE!</v>
      </c>
      <c r="AJ312" s="80" t="e">
        <f t="shared" si="59"/>
        <v>#VALUE!</v>
      </c>
      <c r="AK312" s="79" t="str">
        <f>(IFERROR(VLOOKUP(AB312,Categories!$A$2:$B$20,2,1),""))</f>
        <v/>
      </c>
      <c r="AL312" s="79" t="str">
        <f ca="1">IFERROR(VLOOKUP((HLOOKUP((VLOOKUP($AB312,Categories!$A$2:$F$20,3,1)), $AB$3:$AJ312, (ROW()-ROW($AB$3)+1), 0)), INDIRECT(VLOOKUP($AB312,Categories!$A$2:$F$20,6,1)),2,0),AK312)</f>
        <v/>
      </c>
      <c r="AM312" s="79" t="str">
        <f ca="1">IFERROR(VLOOKUP((HLOOKUP((VLOOKUP($AB312,Categories!$A$2:$F$20,4,1)),$AB$3:$AJ312,(ROW()-ROW($AB$3)+1),0)),INDIRECT(VLOOKUP($AB312,Categories!$A$2:$H$20,7,1)),2,0),"")</f>
        <v/>
      </c>
      <c r="AN312" s="79" t="str">
        <f ca="1">IFERROR(VLOOKUP((HLOOKUP((VLOOKUP($AB312,Categories!$A$2:$F$20,5,1)), $AB$3:$AJ312, (ROW()-ROW($AB$3)+1), 0)), INDIRECT(VLOOKUP($AB312,Categories!$A$2:$H$20,8,1)),2,0),"")</f>
        <v/>
      </c>
      <c r="AO312" s="79" t="str">
        <f t="shared" ca="1" si="60"/>
        <v/>
      </c>
      <c r="AP312" s="81"/>
      <c r="AQ312" s="70" t="str">
        <f>IFERROR(VLOOKUP(VALUE(MID(AP312,1,1)),AdditionalElements!$A$2:$B$50,2,0),"")</f>
        <v/>
      </c>
      <c r="AR312" s="70" t="str">
        <f>IFERROR(VLOOKUP(VALUE(MID(AP312,2,1)),AdditionalElements!$H$2:$I$50,2,0),"")</f>
        <v/>
      </c>
      <c r="AS312" s="70" t="str">
        <f>IFERROR(VLOOKUP(VALUE(MID(AP312,3,1)),AdditionalElements!$O$2:$P$50,2,0),"")</f>
        <v/>
      </c>
      <c r="AT312" s="70" t="str">
        <f>IFERROR(VLOOKUP(VALUE(MID(AP312,4,1)),AdditionalElements!$V$2:$W$50,2,0),"")</f>
        <v/>
      </c>
      <c r="AU312" s="71"/>
      <c r="AV312" s="79" t="str">
        <f>IFERROR(IF(VALUE(MID(AU312,1,1))=1, VLOOKUP(VALUE(MID(AU312,1,1)), TxtPanelShape!$A$2:$C$50, 3, 0), (IF(VALUE(MID(AU312,1,1))&gt;=7, VLOOKUP(VALUE(MID(AU312,1,1)), TxtPanelShape!$A$2:$C$50, 3, 0),VLOOKUP(VALUE(MID(AU312,1,2)),TxtPanelShape!$A$2:$C$50,3,0)))), "")</f>
        <v/>
      </c>
      <c r="AW312" s="79" t="str">
        <f>IFERROR(IF(VALUE(MID(AU312,1,1))=1, ", "&amp;VLOOKUP(VALUE(MID(AU312,2,1)), TxtPanelShape!$H$2:$I$50, 2, 0), IF(VALUE(MID(AU312,1,1))&gt;=7, ", "&amp;VLOOKUP(VALUE(MID(AU312,2,1)), TxtPanelShape!$H$2:$I$50, 2, 0),"")), "")</f>
        <v/>
      </c>
      <c r="AX312" s="79" t="str">
        <f>IFERROR(IF(VALUE(MID(AU312,1,1))=1, ", "&amp;VLOOKUP(VALUE(MID(AU312,3,1)), TxtPanelShape!$O$2:$P$50, 2, 0), IF(VALUE(MID(AU312,1,1))&gt;=7, ", "&amp;VLOOKUP(VALUE(MID(AU312,3,1)), TxtPanelShape!$O$2:$P$50, 2, 0),"")),"")</f>
        <v/>
      </c>
      <c r="AY312" s="79" t="str">
        <f>IFERROR("; "&amp;VLOOKUP(VALUE(MID(AU312,4,1)), TxtPanelShape!$V$2:$W$50,2,0),"")</f>
        <v/>
      </c>
      <c r="AZ312" s="79" t="str">
        <f t="shared" si="61"/>
        <v/>
      </c>
      <c r="BA312" s="71"/>
      <c r="BB312" s="79" t="str">
        <f>IFERROR(IF(VALUE(MID(BA312,1,1))=1, VLOOKUP(VALUE(MID(BA312,1,1)), TxtPanelShape!$A$2:$C$50, 3, 0), (IF(VALUE(MID(BA312,1,1))&gt;=7, VLOOKUP(VALUE(MID(BA312,1,1)), TxtPanelShape!$A$2:$C$50, 3, 0),VLOOKUP(VALUE(MID(BA312,1,2)),TxtPanelShape!$A$2:$C$50,3,0)))), "")</f>
        <v/>
      </c>
      <c r="BC312" s="79" t="str">
        <f>IFERROR(IF(VALUE(MID(BA312,1,1))=1, ", "&amp;VLOOKUP(VALUE(MID(BA312,2,1)), TxtPanelShape!$H$2:$I$50, 2, 0), IF(VALUE(MID(BA312,1,1))&gt;=7, ", "&amp;VLOOKUP(VALUE(MID(BA312,2,1)), TxtPanelShape!$H$2:$I$50, 2, 0),"")), "")</f>
        <v/>
      </c>
      <c r="BD312" s="79" t="str">
        <f>IFERROR(IF(VALUE(MID(BA312,1,1))=1, ", "&amp;VLOOKUP(VALUE(MID(BA312,3,1)), TxtPanelShape!$O$2:$P$50, 2, 0), IF(VALUE(MID(BA312,1,1))&gt;=7, ", "&amp;VLOOKUP(VALUE(MID(BA312,3,1)), TxtPanelShape!$O$2:$P$50, 2, 0),"")),"")</f>
        <v/>
      </c>
      <c r="BE312" s="79" t="str">
        <f>IFERROR("; "&amp;VLOOKUP(VALUE(MID(BA312,4,1)), TxtPanelShape!$V$2:$W$50,2,0),"")</f>
        <v/>
      </c>
      <c r="BF312" s="79" t="str">
        <f t="shared" si="62"/>
        <v/>
      </c>
      <c r="BG312" s="71"/>
      <c r="BH312" s="79" t="str">
        <f>IFERROR(VLOOKUP(BG312, TxtPanelDefinition!$A$2:$B$50, 2, 0),"")</f>
        <v/>
      </c>
      <c r="BI312" s="71"/>
      <c r="BJ312" s="79" t="str">
        <f>IFERROR(VLOOKUP(BI312, TxtPanelDefinition!$A$2:$B$50, 2, 0),"")</f>
        <v/>
      </c>
      <c r="BK312" s="71"/>
      <c r="BL312" s="79" t="str">
        <f>IFERROR(VLOOKUP(BK312, InscrTechniques!$A$2:$B$50, 2, 0),"")</f>
        <v/>
      </c>
      <c r="BM312" s="71"/>
      <c r="BN312" s="79" t="str">
        <f>IFERROR(VLOOKUP(BM312, InscrTechniques!$A$2:$B$50, 2, 0),"")</f>
        <v/>
      </c>
      <c r="BO312" s="71"/>
      <c r="BP312" s="79" t="str">
        <f>IFERROR(VLOOKUP(BO312, InscrTechniques!$A$2:$B$50, 2, 0),"")</f>
        <v/>
      </c>
      <c r="BQ312" s="71"/>
      <c r="BR312" s="79" t="str">
        <f>IFERROR(VLOOKUP(BQ312, InscrTechniques!$A$2:$B$50, 2, 0),"")</f>
        <v/>
      </c>
      <c r="BS312" s="71"/>
      <c r="BT312" s="79" t="str">
        <f>IFERROR(VLOOKUP(BS312, InscrTechniques!$A$2:$B$50, 2, 0),"")</f>
        <v/>
      </c>
      <c r="BU312" s="71"/>
      <c r="BV312" s="79" t="str">
        <f>IFERROR(VLOOKUP(BU312, InscrTechniques!$A$2:$B$50, 2, 0),"")</f>
        <v/>
      </c>
      <c r="BW312" s="125"/>
      <c r="BX312" s="79" t="str">
        <f>IFERROR(VLOOKUP(BW312, InscrTechniques!$A$2:$B$50, 2, 0),"")</f>
        <v/>
      </c>
      <c r="BY312" s="125"/>
      <c r="BZ312" s="79" t="str">
        <f>IFERROR(VLOOKUP(BY312, InscrTechniques!$A$2:$B$50, 2, 0),"")</f>
        <v/>
      </c>
      <c r="CA312" s="74"/>
      <c r="CB312" s="114" t="str">
        <f>IFERROR(VLOOKUP(CA312, LetterStyle!$A$2:$B$50, 2, 0),"")</f>
        <v/>
      </c>
      <c r="CC312" s="74"/>
      <c r="CD312" s="114" t="str">
        <f>IFERROR(VLOOKUP(CC312, LetterStyle!$A$2:$B$50, 2, 0),"")</f>
        <v/>
      </c>
      <c r="CE312" s="74"/>
      <c r="CF312" s="114" t="str">
        <f>IFERROR(VLOOKUP(CE312, LetterStyle!$A$2:$B$50, 2, 0),"")</f>
        <v/>
      </c>
      <c r="CG312" s="74"/>
      <c r="CH312" s="79" t="str">
        <f>IFERROR(VLOOKUP(CG312, LetterStyle!$A$2:$B$50, 2, 0),"")</f>
        <v/>
      </c>
      <c r="CI312" s="71"/>
      <c r="CJ312" s="79" t="str">
        <f>IFERROR(VLOOKUP(CI312, DecMotifs!$A$1:$B$306, 2, 0),"")</f>
        <v/>
      </c>
      <c r="CK312" s="71"/>
      <c r="CL312" s="79" t="str">
        <f>IFERROR(VLOOKUP(CK312, DecMotifs!$A$1:$B$306, 2, 0),"")</f>
        <v/>
      </c>
      <c r="CM312" s="71"/>
      <c r="CN312" s="79" t="str">
        <f>IFERROR(VLOOKUP(CM312, DecMotifs!$A$1:$B$306, 2, 0),"")</f>
        <v/>
      </c>
      <c r="CO312" s="71"/>
      <c r="CP312" s="79" t="str">
        <f>IFERROR(VLOOKUP(CO312, MarginalDec!$A$2:$B$253, 2, 0),"")</f>
        <v/>
      </c>
      <c r="CQ312" s="71"/>
      <c r="CR312" s="79" t="str">
        <f>IFERROR(VLOOKUP(CQ312, MarginalDec!$A$2:$B$253, 2, 0),"")</f>
        <v/>
      </c>
      <c r="CS312" s="71"/>
      <c r="CT312" s="79" t="str">
        <f>IFERROR(VLOOKUP(CS312, MarginalDec!$A$2:$B$253, 2, 0),"")</f>
        <v/>
      </c>
      <c r="CU312" s="71"/>
      <c r="CV312" s="79" t="str">
        <f>IF(ISBLANK(CU312),"", IFERROR(VLOOKUP(CU312, Tooling!$A$2:$B$252, 2, 0),""))</f>
        <v/>
      </c>
      <c r="CW312" s="71"/>
      <c r="CX312" s="79" t="str">
        <f>IF(ISBLANK(CW312),"", IFERROR(VLOOKUP(CW312, Tooling!$A$2:$B$252, 2, 0),""))</f>
        <v/>
      </c>
      <c r="CY312" s="71"/>
      <c r="CZ312" s="79" t="str">
        <f>IF(ISBLANK(CY312),"", IFERROR(VLOOKUP(CY312, Repairs!$A$2:$B$252, 2, 0),""))</f>
        <v/>
      </c>
      <c r="DA312" s="77"/>
      <c r="DB312" s="71"/>
      <c r="DC312" s="79" t="str">
        <f>IFERROR(VLOOKUP(DB312, DatingReason!$A$2:$B$252, 2, 0),"")</f>
        <v/>
      </c>
      <c r="DD312" s="123" t="str">
        <f t="shared" si="63"/>
        <v/>
      </c>
      <c r="DF312" s="119" t="str">
        <f t="array" ref="DF312">IF(AND($B312&lt;&gt;"", $DE312&lt;&gt;"", $DE312&lt;&gt;"No"),MAX(IF($B312=PEOPLE!$B$4:$B$1000, PEOPLE!$Q$4:$Q$1000,""))+100,"")</f>
        <v/>
      </c>
      <c r="DG312" s="68"/>
      <c r="DH312" s="76">
        <f>COUNTIF(PEOPLE!B:B, MEMORIALS!B312)</f>
        <v>0</v>
      </c>
      <c r="DI312" s="82"/>
      <c r="DJ312" s="82"/>
      <c r="DK312" s="82"/>
      <c r="DL312" s="68"/>
      <c r="DM312" s="68"/>
      <c r="DN312" s="68"/>
      <c r="DO312" s="68"/>
      <c r="DP312" s="68"/>
    </row>
    <row r="313" spans="1:120" ht="15" customHeight="1" x14ac:dyDescent="0.25">
      <c r="A313" s="68"/>
      <c r="B313" s="69"/>
      <c r="C313" s="68"/>
      <c r="D313" s="68"/>
      <c r="E313" s="70" t="str">
        <f>IF(D313="","",VLOOKUP(D313,Denomination!$A$2:$B$50, 2, 0))</f>
        <v/>
      </c>
      <c r="F313" s="68"/>
      <c r="G313" s="71"/>
      <c r="H313" s="70" t="str">
        <f>IF(G313="","",VLOOKUP(G313,MCondition!$A$2:$B$50, 2, 0))</f>
        <v/>
      </c>
      <c r="I313" s="72"/>
      <c r="J313" s="71"/>
      <c r="K313" s="70" t="str">
        <f>IF(J313="","",VLOOKUP(J313,ICondition!$A$2:$B$50, 2, 0))</f>
        <v/>
      </c>
      <c r="L313" s="73"/>
      <c r="M313" s="73"/>
      <c r="N313" s="73"/>
      <c r="O313" s="73"/>
      <c r="P313" s="73"/>
      <c r="Q313" s="73"/>
      <c r="R313" s="78"/>
      <c r="S313" s="79" t="str">
        <f>IFERROR(VLOOKUP(R313,Material!$A$2:$B$59, 2, 0),"")</f>
        <v/>
      </c>
      <c r="T313" s="71"/>
      <c r="U313" s="79" t="str">
        <f>IFERROR(VLOOKUP(T313,Material!$A$2:$B$59, 2, 0),"")</f>
        <v/>
      </c>
      <c r="V313" s="71"/>
      <c r="W313" s="79" t="str">
        <f>IFERROR(VLOOKUP(V313,Material!$A$2:$B$59, 2, 0),"")</f>
        <v/>
      </c>
      <c r="X313" s="71"/>
      <c r="Y313" s="79" t="str">
        <f>IFERROR(VLOOKUP(X313,Material!$A$2:$B$59, 2, 0),"")</f>
        <v/>
      </c>
      <c r="Z313" s="71"/>
      <c r="AA313" s="79" t="str">
        <f>IFERROR(VLOOKUP(Z313,Material!$A$2:$B$59, 2, 0),"")</f>
        <v/>
      </c>
      <c r="AB313" s="74"/>
      <c r="AC313" s="75" t="e">
        <f t="shared" si="52"/>
        <v>#VALUE!</v>
      </c>
      <c r="AD313" s="75" t="e">
        <f t="shared" si="53"/>
        <v>#VALUE!</v>
      </c>
      <c r="AE313" s="75" t="e">
        <f t="shared" si="55"/>
        <v>#VALUE!</v>
      </c>
      <c r="AF313" s="75" t="e">
        <f t="shared" si="54"/>
        <v>#VALUE!</v>
      </c>
      <c r="AG313" s="75" t="e">
        <f t="shared" si="56"/>
        <v>#VALUE!</v>
      </c>
      <c r="AH313" s="75" t="e">
        <f t="shared" si="57"/>
        <v>#VALUE!</v>
      </c>
      <c r="AI313" s="75" t="e">
        <f t="shared" si="58"/>
        <v>#VALUE!</v>
      </c>
      <c r="AJ313" s="80" t="e">
        <f t="shared" si="59"/>
        <v>#VALUE!</v>
      </c>
      <c r="AK313" s="79" t="str">
        <f>(IFERROR(VLOOKUP(AB313,Categories!$A$2:$B$20,2,1),""))</f>
        <v/>
      </c>
      <c r="AL313" s="79" t="str">
        <f ca="1">IFERROR(VLOOKUP((HLOOKUP((VLOOKUP($AB313,Categories!$A$2:$F$20,3,1)), $AB$3:$AJ313, (ROW()-ROW($AB$3)+1), 0)), INDIRECT(VLOOKUP($AB313,Categories!$A$2:$F$20,6,1)),2,0),AK313)</f>
        <v/>
      </c>
      <c r="AM313" s="79" t="str">
        <f ca="1">IFERROR(VLOOKUP((HLOOKUP((VLOOKUP($AB313,Categories!$A$2:$F$20,4,1)),$AB$3:$AJ313,(ROW()-ROW($AB$3)+1),0)),INDIRECT(VLOOKUP($AB313,Categories!$A$2:$H$20,7,1)),2,0),"")</f>
        <v/>
      </c>
      <c r="AN313" s="79" t="str">
        <f ca="1">IFERROR(VLOOKUP((HLOOKUP((VLOOKUP($AB313,Categories!$A$2:$F$20,5,1)), $AB$3:$AJ313, (ROW()-ROW($AB$3)+1), 0)), INDIRECT(VLOOKUP($AB313,Categories!$A$2:$H$20,8,1)),2,0),"")</f>
        <v/>
      </c>
      <c r="AO313" s="79" t="str">
        <f t="shared" ca="1" si="60"/>
        <v/>
      </c>
      <c r="AP313" s="81"/>
      <c r="AQ313" s="70" t="str">
        <f>IFERROR(VLOOKUP(VALUE(MID(AP313,1,1)),AdditionalElements!$A$2:$B$50,2,0),"")</f>
        <v/>
      </c>
      <c r="AR313" s="70" t="str">
        <f>IFERROR(VLOOKUP(VALUE(MID(AP313,2,1)),AdditionalElements!$H$2:$I$50,2,0),"")</f>
        <v/>
      </c>
      <c r="AS313" s="70" t="str">
        <f>IFERROR(VLOOKUP(VALUE(MID(AP313,3,1)),AdditionalElements!$O$2:$P$50,2,0),"")</f>
        <v/>
      </c>
      <c r="AT313" s="70" t="str">
        <f>IFERROR(VLOOKUP(VALUE(MID(AP313,4,1)),AdditionalElements!$V$2:$W$50,2,0),"")</f>
        <v/>
      </c>
      <c r="AU313" s="71"/>
      <c r="AV313" s="79" t="str">
        <f>IFERROR(IF(VALUE(MID(AU313,1,1))=1, VLOOKUP(VALUE(MID(AU313,1,1)), TxtPanelShape!$A$2:$C$50, 3, 0), (IF(VALUE(MID(AU313,1,1))&gt;=7, VLOOKUP(VALUE(MID(AU313,1,1)), TxtPanelShape!$A$2:$C$50, 3, 0),VLOOKUP(VALUE(MID(AU313,1,2)),TxtPanelShape!$A$2:$C$50,3,0)))), "")</f>
        <v/>
      </c>
      <c r="AW313" s="79" t="str">
        <f>IFERROR(IF(VALUE(MID(AU313,1,1))=1, ", "&amp;VLOOKUP(VALUE(MID(AU313,2,1)), TxtPanelShape!$H$2:$I$50, 2, 0), IF(VALUE(MID(AU313,1,1))&gt;=7, ", "&amp;VLOOKUP(VALUE(MID(AU313,2,1)), TxtPanelShape!$H$2:$I$50, 2, 0),"")), "")</f>
        <v/>
      </c>
      <c r="AX313" s="79" t="str">
        <f>IFERROR(IF(VALUE(MID(AU313,1,1))=1, ", "&amp;VLOOKUP(VALUE(MID(AU313,3,1)), TxtPanelShape!$O$2:$P$50, 2, 0), IF(VALUE(MID(AU313,1,1))&gt;=7, ", "&amp;VLOOKUP(VALUE(MID(AU313,3,1)), TxtPanelShape!$O$2:$P$50, 2, 0),"")),"")</f>
        <v/>
      </c>
      <c r="AY313" s="79" t="str">
        <f>IFERROR("; "&amp;VLOOKUP(VALUE(MID(AU313,4,1)), TxtPanelShape!$V$2:$W$50,2,0),"")</f>
        <v/>
      </c>
      <c r="AZ313" s="79" t="str">
        <f t="shared" si="61"/>
        <v/>
      </c>
      <c r="BA313" s="71"/>
      <c r="BB313" s="79" t="str">
        <f>IFERROR(IF(VALUE(MID(BA313,1,1))=1, VLOOKUP(VALUE(MID(BA313,1,1)), TxtPanelShape!$A$2:$C$50, 3, 0), (IF(VALUE(MID(BA313,1,1))&gt;=7, VLOOKUP(VALUE(MID(BA313,1,1)), TxtPanelShape!$A$2:$C$50, 3, 0),VLOOKUP(VALUE(MID(BA313,1,2)),TxtPanelShape!$A$2:$C$50,3,0)))), "")</f>
        <v/>
      </c>
      <c r="BC313" s="79" t="str">
        <f>IFERROR(IF(VALUE(MID(BA313,1,1))=1, ", "&amp;VLOOKUP(VALUE(MID(BA313,2,1)), TxtPanelShape!$H$2:$I$50, 2, 0), IF(VALUE(MID(BA313,1,1))&gt;=7, ", "&amp;VLOOKUP(VALUE(MID(BA313,2,1)), TxtPanelShape!$H$2:$I$50, 2, 0),"")), "")</f>
        <v/>
      </c>
      <c r="BD313" s="79" t="str">
        <f>IFERROR(IF(VALUE(MID(BA313,1,1))=1, ", "&amp;VLOOKUP(VALUE(MID(BA313,3,1)), TxtPanelShape!$O$2:$P$50, 2, 0), IF(VALUE(MID(BA313,1,1))&gt;=7, ", "&amp;VLOOKUP(VALUE(MID(BA313,3,1)), TxtPanelShape!$O$2:$P$50, 2, 0),"")),"")</f>
        <v/>
      </c>
      <c r="BE313" s="79" t="str">
        <f>IFERROR("; "&amp;VLOOKUP(VALUE(MID(BA313,4,1)), TxtPanelShape!$V$2:$W$50,2,0),"")</f>
        <v/>
      </c>
      <c r="BF313" s="79" t="str">
        <f t="shared" si="62"/>
        <v/>
      </c>
      <c r="BG313" s="71"/>
      <c r="BH313" s="79" t="str">
        <f>IFERROR(VLOOKUP(BG313, TxtPanelDefinition!$A$2:$B$50, 2, 0),"")</f>
        <v/>
      </c>
      <c r="BI313" s="71"/>
      <c r="BJ313" s="79" t="str">
        <f>IFERROR(VLOOKUP(BI313, TxtPanelDefinition!$A$2:$B$50, 2, 0),"")</f>
        <v/>
      </c>
      <c r="BK313" s="71"/>
      <c r="BL313" s="79" t="str">
        <f>IFERROR(VLOOKUP(BK313, InscrTechniques!$A$2:$B$50, 2, 0),"")</f>
        <v/>
      </c>
      <c r="BM313" s="71"/>
      <c r="BN313" s="79" t="str">
        <f>IFERROR(VLOOKUP(BM313, InscrTechniques!$A$2:$B$50, 2, 0),"")</f>
        <v/>
      </c>
      <c r="BO313" s="71"/>
      <c r="BP313" s="79" t="str">
        <f>IFERROR(VLOOKUP(BO313, InscrTechniques!$A$2:$B$50, 2, 0),"")</f>
        <v/>
      </c>
      <c r="BQ313" s="71"/>
      <c r="BR313" s="79" t="str">
        <f>IFERROR(VLOOKUP(BQ313, InscrTechniques!$A$2:$B$50, 2, 0),"")</f>
        <v/>
      </c>
      <c r="BS313" s="71"/>
      <c r="BT313" s="79" t="str">
        <f>IFERROR(VLOOKUP(BS313, InscrTechniques!$A$2:$B$50, 2, 0),"")</f>
        <v/>
      </c>
      <c r="BU313" s="71"/>
      <c r="BV313" s="79" t="str">
        <f>IFERROR(VLOOKUP(BU313, InscrTechniques!$A$2:$B$50, 2, 0),"")</f>
        <v/>
      </c>
      <c r="BW313" s="125"/>
      <c r="BX313" s="79" t="str">
        <f>IFERROR(VLOOKUP(BW313, InscrTechniques!$A$2:$B$50, 2, 0),"")</f>
        <v/>
      </c>
      <c r="BY313" s="125"/>
      <c r="BZ313" s="79" t="str">
        <f>IFERROR(VLOOKUP(BY313, InscrTechniques!$A$2:$B$50, 2, 0),"")</f>
        <v/>
      </c>
      <c r="CA313" s="74"/>
      <c r="CB313" s="114" t="str">
        <f>IFERROR(VLOOKUP(CA313, LetterStyle!$A$2:$B$50, 2, 0),"")</f>
        <v/>
      </c>
      <c r="CC313" s="74"/>
      <c r="CD313" s="114" t="str">
        <f>IFERROR(VLOOKUP(CC313, LetterStyle!$A$2:$B$50, 2, 0),"")</f>
        <v/>
      </c>
      <c r="CE313" s="74"/>
      <c r="CF313" s="114" t="str">
        <f>IFERROR(VLOOKUP(CE313, LetterStyle!$A$2:$B$50, 2, 0),"")</f>
        <v/>
      </c>
      <c r="CG313" s="74"/>
      <c r="CH313" s="79" t="str">
        <f>IFERROR(VLOOKUP(CG313, LetterStyle!$A$2:$B$50, 2, 0),"")</f>
        <v/>
      </c>
      <c r="CI313" s="71"/>
      <c r="CJ313" s="79" t="str">
        <f>IFERROR(VLOOKUP(CI313, DecMotifs!$A$1:$B$306, 2, 0),"")</f>
        <v/>
      </c>
      <c r="CK313" s="71"/>
      <c r="CL313" s="79" t="str">
        <f>IFERROR(VLOOKUP(CK313, DecMotifs!$A$1:$B$306, 2, 0),"")</f>
        <v/>
      </c>
      <c r="CM313" s="71"/>
      <c r="CN313" s="79" t="str">
        <f>IFERROR(VLOOKUP(CM313, DecMotifs!$A$1:$B$306, 2, 0),"")</f>
        <v/>
      </c>
      <c r="CO313" s="71"/>
      <c r="CP313" s="79" t="str">
        <f>IFERROR(VLOOKUP(CO313, MarginalDec!$A$2:$B$253, 2, 0),"")</f>
        <v/>
      </c>
      <c r="CQ313" s="71"/>
      <c r="CR313" s="79" t="str">
        <f>IFERROR(VLOOKUP(CQ313, MarginalDec!$A$2:$B$253, 2, 0),"")</f>
        <v/>
      </c>
      <c r="CS313" s="71"/>
      <c r="CT313" s="79" t="str">
        <f>IFERROR(VLOOKUP(CS313, MarginalDec!$A$2:$B$253, 2, 0),"")</f>
        <v/>
      </c>
      <c r="CU313" s="71"/>
      <c r="CV313" s="79" t="str">
        <f>IF(ISBLANK(CU313),"", IFERROR(VLOOKUP(CU313, Tooling!$A$2:$B$252, 2, 0),""))</f>
        <v/>
      </c>
      <c r="CW313" s="71"/>
      <c r="CX313" s="79" t="str">
        <f>IF(ISBLANK(CW313),"", IFERROR(VLOOKUP(CW313, Tooling!$A$2:$B$252, 2, 0),""))</f>
        <v/>
      </c>
      <c r="CY313" s="71"/>
      <c r="CZ313" s="79" t="str">
        <f>IF(ISBLANK(CY313),"", IFERROR(VLOOKUP(CY313, Repairs!$A$2:$B$252, 2, 0),""))</f>
        <v/>
      </c>
      <c r="DA313" s="77"/>
      <c r="DB313" s="71"/>
      <c r="DC313" s="79" t="str">
        <f>IFERROR(VLOOKUP(DB313, DatingReason!$A$2:$B$252, 2, 0),"")</f>
        <v/>
      </c>
      <c r="DD313" s="123" t="str">
        <f t="shared" si="63"/>
        <v/>
      </c>
      <c r="DF313" s="119" t="str">
        <f t="array" ref="DF313">IF(AND($B313&lt;&gt;"", $DE313&lt;&gt;"", $DE313&lt;&gt;"No"),MAX(IF($B313=PEOPLE!$B$4:$B$1000, PEOPLE!$Q$4:$Q$1000,""))+100,"")</f>
        <v/>
      </c>
      <c r="DG313" s="68"/>
      <c r="DH313" s="76">
        <f>COUNTIF(PEOPLE!B:B, MEMORIALS!B313)</f>
        <v>0</v>
      </c>
      <c r="DI313" s="82"/>
      <c r="DJ313" s="82"/>
      <c r="DK313" s="82"/>
      <c r="DL313" s="68"/>
      <c r="DM313" s="68"/>
      <c r="DN313" s="68"/>
      <c r="DO313" s="68"/>
      <c r="DP313" s="68"/>
    </row>
    <row r="314" spans="1:120" ht="15" customHeight="1" x14ac:dyDescent="0.25">
      <c r="A314" s="68"/>
      <c r="B314" s="69"/>
      <c r="C314" s="68"/>
      <c r="D314" s="68"/>
      <c r="E314" s="70" t="str">
        <f>IF(D314="","",VLOOKUP(D314,Denomination!$A$2:$B$50, 2, 0))</f>
        <v/>
      </c>
      <c r="F314" s="68"/>
      <c r="G314" s="71"/>
      <c r="H314" s="70" t="str">
        <f>IF(G314="","",VLOOKUP(G314,MCondition!$A$2:$B$50, 2, 0))</f>
        <v/>
      </c>
      <c r="I314" s="72"/>
      <c r="J314" s="71"/>
      <c r="K314" s="70" t="str">
        <f>IF(J314="","",VLOOKUP(J314,ICondition!$A$2:$B$50, 2, 0))</f>
        <v/>
      </c>
      <c r="L314" s="73"/>
      <c r="M314" s="73"/>
      <c r="N314" s="73"/>
      <c r="O314" s="73"/>
      <c r="P314" s="73"/>
      <c r="Q314" s="73"/>
      <c r="R314" s="78"/>
      <c r="S314" s="79" t="str">
        <f>IFERROR(VLOOKUP(R314,Material!$A$2:$B$59, 2, 0),"")</f>
        <v/>
      </c>
      <c r="T314" s="71"/>
      <c r="U314" s="79" t="str">
        <f>IFERROR(VLOOKUP(T314,Material!$A$2:$B$59, 2, 0),"")</f>
        <v/>
      </c>
      <c r="V314" s="71"/>
      <c r="W314" s="79" t="str">
        <f>IFERROR(VLOOKUP(V314,Material!$A$2:$B$59, 2, 0),"")</f>
        <v/>
      </c>
      <c r="X314" s="71"/>
      <c r="Y314" s="79" t="str">
        <f>IFERROR(VLOOKUP(X314,Material!$A$2:$B$59, 2, 0),"")</f>
        <v/>
      </c>
      <c r="Z314" s="71"/>
      <c r="AA314" s="79" t="str">
        <f>IFERROR(VLOOKUP(Z314,Material!$A$2:$B$59, 2, 0),"")</f>
        <v/>
      </c>
      <c r="AB314" s="74"/>
      <c r="AC314" s="75" t="e">
        <f t="shared" si="52"/>
        <v>#VALUE!</v>
      </c>
      <c r="AD314" s="75" t="e">
        <f t="shared" si="53"/>
        <v>#VALUE!</v>
      </c>
      <c r="AE314" s="75" t="e">
        <f t="shared" si="55"/>
        <v>#VALUE!</v>
      </c>
      <c r="AF314" s="75" t="e">
        <f t="shared" si="54"/>
        <v>#VALUE!</v>
      </c>
      <c r="AG314" s="75" t="e">
        <f t="shared" si="56"/>
        <v>#VALUE!</v>
      </c>
      <c r="AH314" s="75" t="e">
        <f t="shared" si="57"/>
        <v>#VALUE!</v>
      </c>
      <c r="AI314" s="75" t="e">
        <f t="shared" si="58"/>
        <v>#VALUE!</v>
      </c>
      <c r="AJ314" s="80" t="e">
        <f t="shared" si="59"/>
        <v>#VALUE!</v>
      </c>
      <c r="AK314" s="79" t="str">
        <f>(IFERROR(VLOOKUP(AB314,Categories!$A$2:$B$20,2,1),""))</f>
        <v/>
      </c>
      <c r="AL314" s="79" t="str">
        <f ca="1">IFERROR(VLOOKUP((HLOOKUP((VLOOKUP($AB314,Categories!$A$2:$F$20,3,1)), $AB$3:$AJ314, (ROW()-ROW($AB$3)+1), 0)), INDIRECT(VLOOKUP($AB314,Categories!$A$2:$F$20,6,1)),2,0),AK314)</f>
        <v/>
      </c>
      <c r="AM314" s="79" t="str">
        <f ca="1">IFERROR(VLOOKUP((HLOOKUP((VLOOKUP($AB314,Categories!$A$2:$F$20,4,1)),$AB$3:$AJ314,(ROW()-ROW($AB$3)+1),0)),INDIRECT(VLOOKUP($AB314,Categories!$A$2:$H$20,7,1)),2,0),"")</f>
        <v/>
      </c>
      <c r="AN314" s="79" t="str">
        <f ca="1">IFERROR(VLOOKUP((HLOOKUP((VLOOKUP($AB314,Categories!$A$2:$F$20,5,1)), $AB$3:$AJ314, (ROW()-ROW($AB$3)+1), 0)), INDIRECT(VLOOKUP($AB314,Categories!$A$2:$H$20,8,1)),2,0),"")</f>
        <v/>
      </c>
      <c r="AO314" s="79" t="str">
        <f t="shared" ca="1" si="60"/>
        <v/>
      </c>
      <c r="AP314" s="81"/>
      <c r="AQ314" s="70" t="str">
        <f>IFERROR(VLOOKUP(VALUE(MID(AP314,1,1)),AdditionalElements!$A$2:$B$50,2,0),"")</f>
        <v/>
      </c>
      <c r="AR314" s="70" t="str">
        <f>IFERROR(VLOOKUP(VALUE(MID(AP314,2,1)),AdditionalElements!$H$2:$I$50,2,0),"")</f>
        <v/>
      </c>
      <c r="AS314" s="70" t="str">
        <f>IFERROR(VLOOKUP(VALUE(MID(AP314,3,1)),AdditionalElements!$O$2:$P$50,2,0),"")</f>
        <v/>
      </c>
      <c r="AT314" s="70" t="str">
        <f>IFERROR(VLOOKUP(VALUE(MID(AP314,4,1)),AdditionalElements!$V$2:$W$50,2,0),"")</f>
        <v/>
      </c>
      <c r="AU314" s="71"/>
      <c r="AV314" s="79" t="str">
        <f>IFERROR(IF(VALUE(MID(AU314,1,1))=1, VLOOKUP(VALUE(MID(AU314,1,1)), TxtPanelShape!$A$2:$C$50, 3, 0), (IF(VALUE(MID(AU314,1,1))&gt;=7, VLOOKUP(VALUE(MID(AU314,1,1)), TxtPanelShape!$A$2:$C$50, 3, 0),VLOOKUP(VALUE(MID(AU314,1,2)),TxtPanelShape!$A$2:$C$50,3,0)))), "")</f>
        <v/>
      </c>
      <c r="AW314" s="79" t="str">
        <f>IFERROR(IF(VALUE(MID(AU314,1,1))=1, ", "&amp;VLOOKUP(VALUE(MID(AU314,2,1)), TxtPanelShape!$H$2:$I$50, 2, 0), IF(VALUE(MID(AU314,1,1))&gt;=7, ", "&amp;VLOOKUP(VALUE(MID(AU314,2,1)), TxtPanelShape!$H$2:$I$50, 2, 0),"")), "")</f>
        <v/>
      </c>
      <c r="AX314" s="79" t="str">
        <f>IFERROR(IF(VALUE(MID(AU314,1,1))=1, ", "&amp;VLOOKUP(VALUE(MID(AU314,3,1)), TxtPanelShape!$O$2:$P$50, 2, 0), IF(VALUE(MID(AU314,1,1))&gt;=7, ", "&amp;VLOOKUP(VALUE(MID(AU314,3,1)), TxtPanelShape!$O$2:$P$50, 2, 0),"")),"")</f>
        <v/>
      </c>
      <c r="AY314" s="79" t="str">
        <f>IFERROR("; "&amp;VLOOKUP(VALUE(MID(AU314,4,1)), TxtPanelShape!$V$2:$W$50,2,0),"")</f>
        <v/>
      </c>
      <c r="AZ314" s="79" t="str">
        <f t="shared" si="61"/>
        <v/>
      </c>
      <c r="BA314" s="71"/>
      <c r="BB314" s="79" t="str">
        <f>IFERROR(IF(VALUE(MID(BA314,1,1))=1, VLOOKUP(VALUE(MID(BA314,1,1)), TxtPanelShape!$A$2:$C$50, 3, 0), (IF(VALUE(MID(BA314,1,1))&gt;=7, VLOOKUP(VALUE(MID(BA314,1,1)), TxtPanelShape!$A$2:$C$50, 3, 0),VLOOKUP(VALUE(MID(BA314,1,2)),TxtPanelShape!$A$2:$C$50,3,0)))), "")</f>
        <v/>
      </c>
      <c r="BC314" s="79" t="str">
        <f>IFERROR(IF(VALUE(MID(BA314,1,1))=1, ", "&amp;VLOOKUP(VALUE(MID(BA314,2,1)), TxtPanelShape!$H$2:$I$50, 2, 0), IF(VALUE(MID(BA314,1,1))&gt;=7, ", "&amp;VLOOKUP(VALUE(MID(BA314,2,1)), TxtPanelShape!$H$2:$I$50, 2, 0),"")), "")</f>
        <v/>
      </c>
      <c r="BD314" s="79" t="str">
        <f>IFERROR(IF(VALUE(MID(BA314,1,1))=1, ", "&amp;VLOOKUP(VALUE(MID(BA314,3,1)), TxtPanelShape!$O$2:$P$50, 2, 0), IF(VALUE(MID(BA314,1,1))&gt;=7, ", "&amp;VLOOKUP(VALUE(MID(BA314,3,1)), TxtPanelShape!$O$2:$P$50, 2, 0),"")),"")</f>
        <v/>
      </c>
      <c r="BE314" s="79" t="str">
        <f>IFERROR("; "&amp;VLOOKUP(VALUE(MID(BA314,4,1)), TxtPanelShape!$V$2:$W$50,2,0),"")</f>
        <v/>
      </c>
      <c r="BF314" s="79" t="str">
        <f t="shared" si="62"/>
        <v/>
      </c>
      <c r="BG314" s="71"/>
      <c r="BH314" s="79" t="str">
        <f>IFERROR(VLOOKUP(BG314, TxtPanelDefinition!$A$2:$B$50, 2, 0),"")</f>
        <v/>
      </c>
      <c r="BI314" s="71"/>
      <c r="BJ314" s="79" t="str">
        <f>IFERROR(VLOOKUP(BI314, TxtPanelDefinition!$A$2:$B$50, 2, 0),"")</f>
        <v/>
      </c>
      <c r="BK314" s="71"/>
      <c r="BL314" s="79" t="str">
        <f>IFERROR(VLOOKUP(BK314, InscrTechniques!$A$2:$B$50, 2, 0),"")</f>
        <v/>
      </c>
      <c r="BM314" s="71"/>
      <c r="BN314" s="79" t="str">
        <f>IFERROR(VLOOKUP(BM314, InscrTechniques!$A$2:$B$50, 2, 0),"")</f>
        <v/>
      </c>
      <c r="BO314" s="71"/>
      <c r="BP314" s="79" t="str">
        <f>IFERROR(VLOOKUP(BO314, InscrTechniques!$A$2:$B$50, 2, 0),"")</f>
        <v/>
      </c>
      <c r="BQ314" s="71"/>
      <c r="BR314" s="79" t="str">
        <f>IFERROR(VLOOKUP(BQ314, InscrTechniques!$A$2:$B$50, 2, 0),"")</f>
        <v/>
      </c>
      <c r="BS314" s="71"/>
      <c r="BT314" s="79" t="str">
        <f>IFERROR(VLOOKUP(BS314, InscrTechniques!$A$2:$B$50, 2, 0),"")</f>
        <v/>
      </c>
      <c r="BU314" s="71"/>
      <c r="BV314" s="79" t="str">
        <f>IFERROR(VLOOKUP(BU314, InscrTechniques!$A$2:$B$50, 2, 0),"")</f>
        <v/>
      </c>
      <c r="BW314" s="125"/>
      <c r="BX314" s="79" t="str">
        <f>IFERROR(VLOOKUP(BW314, InscrTechniques!$A$2:$B$50, 2, 0),"")</f>
        <v/>
      </c>
      <c r="BY314" s="125"/>
      <c r="BZ314" s="79" t="str">
        <f>IFERROR(VLOOKUP(BY314, InscrTechniques!$A$2:$B$50, 2, 0),"")</f>
        <v/>
      </c>
      <c r="CA314" s="74"/>
      <c r="CB314" s="114" t="str">
        <f>IFERROR(VLOOKUP(CA314, LetterStyle!$A$2:$B$50, 2, 0),"")</f>
        <v/>
      </c>
      <c r="CC314" s="74"/>
      <c r="CD314" s="114" t="str">
        <f>IFERROR(VLOOKUP(CC314, LetterStyle!$A$2:$B$50, 2, 0),"")</f>
        <v/>
      </c>
      <c r="CE314" s="74"/>
      <c r="CF314" s="114" t="str">
        <f>IFERROR(VLOOKUP(CE314, LetterStyle!$A$2:$B$50, 2, 0),"")</f>
        <v/>
      </c>
      <c r="CG314" s="74"/>
      <c r="CH314" s="79" t="str">
        <f>IFERROR(VLOOKUP(CG314, LetterStyle!$A$2:$B$50, 2, 0),"")</f>
        <v/>
      </c>
      <c r="CI314" s="71"/>
      <c r="CJ314" s="79" t="str">
        <f>IFERROR(VLOOKUP(CI314, DecMotifs!$A$1:$B$306, 2, 0),"")</f>
        <v/>
      </c>
      <c r="CK314" s="71"/>
      <c r="CL314" s="79" t="str">
        <f>IFERROR(VLOOKUP(CK314, DecMotifs!$A$1:$B$306, 2, 0),"")</f>
        <v/>
      </c>
      <c r="CM314" s="71"/>
      <c r="CN314" s="79" t="str">
        <f>IFERROR(VLOOKUP(CM314, DecMotifs!$A$1:$B$306, 2, 0),"")</f>
        <v/>
      </c>
      <c r="CO314" s="71"/>
      <c r="CP314" s="79" t="str">
        <f>IFERROR(VLOOKUP(CO314, MarginalDec!$A$2:$B$253, 2, 0),"")</f>
        <v/>
      </c>
      <c r="CQ314" s="71"/>
      <c r="CR314" s="79" t="str">
        <f>IFERROR(VLOOKUP(CQ314, MarginalDec!$A$2:$B$253, 2, 0),"")</f>
        <v/>
      </c>
      <c r="CS314" s="71"/>
      <c r="CT314" s="79" t="str">
        <f>IFERROR(VLOOKUP(CS314, MarginalDec!$A$2:$B$253, 2, 0),"")</f>
        <v/>
      </c>
      <c r="CU314" s="71"/>
      <c r="CV314" s="79" t="str">
        <f>IF(ISBLANK(CU314),"", IFERROR(VLOOKUP(CU314, Tooling!$A$2:$B$252, 2, 0),""))</f>
        <v/>
      </c>
      <c r="CW314" s="71"/>
      <c r="CX314" s="79" t="str">
        <f>IF(ISBLANK(CW314),"", IFERROR(VLOOKUP(CW314, Tooling!$A$2:$B$252, 2, 0),""))</f>
        <v/>
      </c>
      <c r="CY314" s="71"/>
      <c r="CZ314" s="79" t="str">
        <f>IF(ISBLANK(CY314),"", IFERROR(VLOOKUP(CY314, Repairs!$A$2:$B$252, 2, 0),""))</f>
        <v/>
      </c>
      <c r="DA314" s="77"/>
      <c r="DB314" s="71"/>
      <c r="DC314" s="79" t="str">
        <f>IFERROR(VLOOKUP(DB314, DatingReason!$A$2:$B$252, 2, 0),"")</f>
        <v/>
      </c>
      <c r="DD314" s="123" t="str">
        <f t="shared" si="63"/>
        <v/>
      </c>
      <c r="DF314" s="119" t="str">
        <f t="array" ref="DF314">IF(AND($B314&lt;&gt;"", $DE314&lt;&gt;"", $DE314&lt;&gt;"No"),MAX(IF($B314=PEOPLE!$B$4:$B$1000, PEOPLE!$Q$4:$Q$1000,""))+100,"")</f>
        <v/>
      </c>
      <c r="DG314" s="68"/>
      <c r="DH314" s="76">
        <f>COUNTIF(PEOPLE!B:B, MEMORIALS!B314)</f>
        <v>0</v>
      </c>
      <c r="DI314" s="82"/>
      <c r="DJ314" s="82"/>
      <c r="DK314" s="82"/>
      <c r="DL314" s="68"/>
      <c r="DM314" s="68"/>
      <c r="DN314" s="68"/>
      <c r="DO314" s="68"/>
      <c r="DP314" s="68"/>
    </row>
    <row r="315" spans="1:120" ht="15" customHeight="1" x14ac:dyDescent="0.25">
      <c r="A315" s="68"/>
      <c r="B315" s="69"/>
      <c r="C315" s="68"/>
      <c r="D315" s="68"/>
      <c r="E315" s="70" t="str">
        <f>IF(D315="","",VLOOKUP(D315,Denomination!$A$2:$B$50, 2, 0))</f>
        <v/>
      </c>
      <c r="F315" s="68"/>
      <c r="G315" s="71"/>
      <c r="H315" s="70" t="str">
        <f>IF(G315="","",VLOOKUP(G315,MCondition!$A$2:$B$50, 2, 0))</f>
        <v/>
      </c>
      <c r="I315" s="72"/>
      <c r="J315" s="71"/>
      <c r="K315" s="70" t="str">
        <f>IF(J315="","",VLOOKUP(J315,ICondition!$A$2:$B$50, 2, 0))</f>
        <v/>
      </c>
      <c r="L315" s="73"/>
      <c r="M315" s="73"/>
      <c r="N315" s="73"/>
      <c r="O315" s="73"/>
      <c r="P315" s="73"/>
      <c r="Q315" s="73"/>
      <c r="R315" s="78"/>
      <c r="S315" s="79" t="str">
        <f>IFERROR(VLOOKUP(R315,Material!$A$2:$B$59, 2, 0),"")</f>
        <v/>
      </c>
      <c r="T315" s="71"/>
      <c r="U315" s="79" t="str">
        <f>IFERROR(VLOOKUP(T315,Material!$A$2:$B$59, 2, 0),"")</f>
        <v/>
      </c>
      <c r="V315" s="71"/>
      <c r="W315" s="79" t="str">
        <f>IFERROR(VLOOKUP(V315,Material!$A$2:$B$59, 2, 0),"")</f>
        <v/>
      </c>
      <c r="X315" s="71"/>
      <c r="Y315" s="79" t="str">
        <f>IFERROR(VLOOKUP(X315,Material!$A$2:$B$59, 2, 0),"")</f>
        <v/>
      </c>
      <c r="Z315" s="71"/>
      <c r="AA315" s="79" t="str">
        <f>IFERROR(VLOOKUP(Z315,Material!$A$2:$B$59, 2, 0),"")</f>
        <v/>
      </c>
      <c r="AB315" s="74"/>
      <c r="AC315" s="75" t="e">
        <f t="shared" si="52"/>
        <v>#VALUE!</v>
      </c>
      <c r="AD315" s="75" t="e">
        <f t="shared" si="53"/>
        <v>#VALUE!</v>
      </c>
      <c r="AE315" s="75" t="e">
        <f t="shared" si="55"/>
        <v>#VALUE!</v>
      </c>
      <c r="AF315" s="75" t="e">
        <f t="shared" si="54"/>
        <v>#VALUE!</v>
      </c>
      <c r="AG315" s="75" t="e">
        <f t="shared" si="56"/>
        <v>#VALUE!</v>
      </c>
      <c r="AH315" s="75" t="e">
        <f t="shared" si="57"/>
        <v>#VALUE!</v>
      </c>
      <c r="AI315" s="75" t="e">
        <f t="shared" si="58"/>
        <v>#VALUE!</v>
      </c>
      <c r="AJ315" s="80" t="e">
        <f t="shared" si="59"/>
        <v>#VALUE!</v>
      </c>
      <c r="AK315" s="79" t="str">
        <f>(IFERROR(VLOOKUP(AB315,Categories!$A$2:$B$20,2,1),""))</f>
        <v/>
      </c>
      <c r="AL315" s="79" t="str">
        <f ca="1">IFERROR(VLOOKUP((HLOOKUP((VLOOKUP($AB315,Categories!$A$2:$F$20,3,1)), $AB$3:$AJ315, (ROW()-ROW($AB$3)+1), 0)), INDIRECT(VLOOKUP($AB315,Categories!$A$2:$F$20,6,1)),2,0),AK315)</f>
        <v/>
      </c>
      <c r="AM315" s="79" t="str">
        <f ca="1">IFERROR(VLOOKUP((HLOOKUP((VLOOKUP($AB315,Categories!$A$2:$F$20,4,1)),$AB$3:$AJ315,(ROW()-ROW($AB$3)+1),0)),INDIRECT(VLOOKUP($AB315,Categories!$A$2:$H$20,7,1)),2,0),"")</f>
        <v/>
      </c>
      <c r="AN315" s="79" t="str">
        <f ca="1">IFERROR(VLOOKUP((HLOOKUP((VLOOKUP($AB315,Categories!$A$2:$F$20,5,1)), $AB$3:$AJ315, (ROW()-ROW($AB$3)+1), 0)), INDIRECT(VLOOKUP($AB315,Categories!$A$2:$H$20,8,1)),2,0),"")</f>
        <v/>
      </c>
      <c r="AO315" s="79" t="str">
        <f t="shared" ca="1" si="60"/>
        <v/>
      </c>
      <c r="AP315" s="81"/>
      <c r="AQ315" s="70" t="str">
        <f>IFERROR(VLOOKUP(VALUE(MID(AP315,1,1)),AdditionalElements!$A$2:$B$50,2,0),"")</f>
        <v/>
      </c>
      <c r="AR315" s="70" t="str">
        <f>IFERROR(VLOOKUP(VALUE(MID(AP315,2,1)),AdditionalElements!$H$2:$I$50,2,0),"")</f>
        <v/>
      </c>
      <c r="AS315" s="70" t="str">
        <f>IFERROR(VLOOKUP(VALUE(MID(AP315,3,1)),AdditionalElements!$O$2:$P$50,2,0),"")</f>
        <v/>
      </c>
      <c r="AT315" s="70" t="str">
        <f>IFERROR(VLOOKUP(VALUE(MID(AP315,4,1)),AdditionalElements!$V$2:$W$50,2,0),"")</f>
        <v/>
      </c>
      <c r="AU315" s="71"/>
      <c r="AV315" s="79" t="str">
        <f>IFERROR(IF(VALUE(MID(AU315,1,1))=1, VLOOKUP(VALUE(MID(AU315,1,1)), TxtPanelShape!$A$2:$C$50, 3, 0), (IF(VALUE(MID(AU315,1,1))&gt;=7, VLOOKUP(VALUE(MID(AU315,1,1)), TxtPanelShape!$A$2:$C$50, 3, 0),VLOOKUP(VALUE(MID(AU315,1,2)),TxtPanelShape!$A$2:$C$50,3,0)))), "")</f>
        <v/>
      </c>
      <c r="AW315" s="79" t="str">
        <f>IFERROR(IF(VALUE(MID(AU315,1,1))=1, ", "&amp;VLOOKUP(VALUE(MID(AU315,2,1)), TxtPanelShape!$H$2:$I$50, 2, 0), IF(VALUE(MID(AU315,1,1))&gt;=7, ", "&amp;VLOOKUP(VALUE(MID(AU315,2,1)), TxtPanelShape!$H$2:$I$50, 2, 0),"")), "")</f>
        <v/>
      </c>
      <c r="AX315" s="79" t="str">
        <f>IFERROR(IF(VALUE(MID(AU315,1,1))=1, ", "&amp;VLOOKUP(VALUE(MID(AU315,3,1)), TxtPanelShape!$O$2:$P$50, 2, 0), IF(VALUE(MID(AU315,1,1))&gt;=7, ", "&amp;VLOOKUP(VALUE(MID(AU315,3,1)), TxtPanelShape!$O$2:$P$50, 2, 0),"")),"")</f>
        <v/>
      </c>
      <c r="AY315" s="79" t="str">
        <f>IFERROR("; "&amp;VLOOKUP(VALUE(MID(AU315,4,1)), TxtPanelShape!$V$2:$W$50,2,0),"")</f>
        <v/>
      </c>
      <c r="AZ315" s="79" t="str">
        <f t="shared" si="61"/>
        <v/>
      </c>
      <c r="BA315" s="71"/>
      <c r="BB315" s="79" t="str">
        <f>IFERROR(IF(VALUE(MID(BA315,1,1))=1, VLOOKUP(VALUE(MID(BA315,1,1)), TxtPanelShape!$A$2:$C$50, 3, 0), (IF(VALUE(MID(BA315,1,1))&gt;=7, VLOOKUP(VALUE(MID(BA315,1,1)), TxtPanelShape!$A$2:$C$50, 3, 0),VLOOKUP(VALUE(MID(BA315,1,2)),TxtPanelShape!$A$2:$C$50,3,0)))), "")</f>
        <v/>
      </c>
      <c r="BC315" s="79" t="str">
        <f>IFERROR(IF(VALUE(MID(BA315,1,1))=1, ", "&amp;VLOOKUP(VALUE(MID(BA315,2,1)), TxtPanelShape!$H$2:$I$50, 2, 0), IF(VALUE(MID(BA315,1,1))&gt;=7, ", "&amp;VLOOKUP(VALUE(MID(BA315,2,1)), TxtPanelShape!$H$2:$I$50, 2, 0),"")), "")</f>
        <v/>
      </c>
      <c r="BD315" s="79" t="str">
        <f>IFERROR(IF(VALUE(MID(BA315,1,1))=1, ", "&amp;VLOOKUP(VALUE(MID(BA315,3,1)), TxtPanelShape!$O$2:$P$50, 2, 0), IF(VALUE(MID(BA315,1,1))&gt;=7, ", "&amp;VLOOKUP(VALUE(MID(BA315,3,1)), TxtPanelShape!$O$2:$P$50, 2, 0),"")),"")</f>
        <v/>
      </c>
      <c r="BE315" s="79" t="str">
        <f>IFERROR("; "&amp;VLOOKUP(VALUE(MID(BA315,4,1)), TxtPanelShape!$V$2:$W$50,2,0),"")</f>
        <v/>
      </c>
      <c r="BF315" s="79" t="str">
        <f t="shared" si="62"/>
        <v/>
      </c>
      <c r="BG315" s="71"/>
      <c r="BH315" s="79" t="str">
        <f>IFERROR(VLOOKUP(BG315, TxtPanelDefinition!$A$2:$B$50, 2, 0),"")</f>
        <v/>
      </c>
      <c r="BI315" s="71"/>
      <c r="BJ315" s="79" t="str">
        <f>IFERROR(VLOOKUP(BI315, TxtPanelDefinition!$A$2:$B$50, 2, 0),"")</f>
        <v/>
      </c>
      <c r="BK315" s="71"/>
      <c r="BL315" s="79" t="str">
        <f>IFERROR(VLOOKUP(BK315, InscrTechniques!$A$2:$B$50, 2, 0),"")</f>
        <v/>
      </c>
      <c r="BM315" s="71"/>
      <c r="BN315" s="79" t="str">
        <f>IFERROR(VLOOKUP(BM315, InscrTechniques!$A$2:$B$50, 2, 0),"")</f>
        <v/>
      </c>
      <c r="BO315" s="71"/>
      <c r="BP315" s="79" t="str">
        <f>IFERROR(VLOOKUP(BO315, InscrTechniques!$A$2:$B$50, 2, 0),"")</f>
        <v/>
      </c>
      <c r="BQ315" s="71"/>
      <c r="BR315" s="79" t="str">
        <f>IFERROR(VLOOKUP(BQ315, InscrTechniques!$A$2:$B$50, 2, 0),"")</f>
        <v/>
      </c>
      <c r="BS315" s="71"/>
      <c r="BT315" s="79" t="str">
        <f>IFERROR(VLOOKUP(BS315, InscrTechniques!$A$2:$B$50, 2, 0),"")</f>
        <v/>
      </c>
      <c r="BU315" s="71"/>
      <c r="BV315" s="79" t="str">
        <f>IFERROR(VLOOKUP(BU315, InscrTechniques!$A$2:$B$50, 2, 0),"")</f>
        <v/>
      </c>
      <c r="BW315" s="125"/>
      <c r="BX315" s="79" t="str">
        <f>IFERROR(VLOOKUP(BW315, InscrTechniques!$A$2:$B$50, 2, 0),"")</f>
        <v/>
      </c>
      <c r="BY315" s="125"/>
      <c r="BZ315" s="79" t="str">
        <f>IFERROR(VLOOKUP(BY315, InscrTechniques!$A$2:$B$50, 2, 0),"")</f>
        <v/>
      </c>
      <c r="CA315" s="74"/>
      <c r="CB315" s="114" t="str">
        <f>IFERROR(VLOOKUP(CA315, LetterStyle!$A$2:$B$50, 2, 0),"")</f>
        <v/>
      </c>
      <c r="CC315" s="74"/>
      <c r="CD315" s="114" t="str">
        <f>IFERROR(VLOOKUP(CC315, LetterStyle!$A$2:$B$50, 2, 0),"")</f>
        <v/>
      </c>
      <c r="CE315" s="74"/>
      <c r="CF315" s="114" t="str">
        <f>IFERROR(VLOOKUP(CE315, LetterStyle!$A$2:$B$50, 2, 0),"")</f>
        <v/>
      </c>
      <c r="CG315" s="74"/>
      <c r="CH315" s="79" t="str">
        <f>IFERROR(VLOOKUP(CG315, LetterStyle!$A$2:$B$50, 2, 0),"")</f>
        <v/>
      </c>
      <c r="CI315" s="71"/>
      <c r="CJ315" s="79" t="str">
        <f>IFERROR(VLOOKUP(CI315, DecMotifs!$A$1:$B$306, 2, 0),"")</f>
        <v/>
      </c>
      <c r="CK315" s="71"/>
      <c r="CL315" s="79" t="str">
        <f>IFERROR(VLOOKUP(CK315, DecMotifs!$A$1:$B$306, 2, 0),"")</f>
        <v/>
      </c>
      <c r="CM315" s="71"/>
      <c r="CN315" s="79" t="str">
        <f>IFERROR(VLOOKUP(CM315, DecMotifs!$A$1:$B$306, 2, 0),"")</f>
        <v/>
      </c>
      <c r="CO315" s="71"/>
      <c r="CP315" s="79" t="str">
        <f>IFERROR(VLOOKUP(CO315, MarginalDec!$A$2:$B$253, 2, 0),"")</f>
        <v/>
      </c>
      <c r="CQ315" s="71"/>
      <c r="CR315" s="79" t="str">
        <f>IFERROR(VLOOKUP(CQ315, MarginalDec!$A$2:$B$253, 2, 0),"")</f>
        <v/>
      </c>
      <c r="CS315" s="71"/>
      <c r="CT315" s="79" t="str">
        <f>IFERROR(VLOOKUP(CS315, MarginalDec!$A$2:$B$253, 2, 0),"")</f>
        <v/>
      </c>
      <c r="CU315" s="71"/>
      <c r="CV315" s="79" t="str">
        <f>IF(ISBLANK(CU315),"", IFERROR(VLOOKUP(CU315, Tooling!$A$2:$B$252, 2, 0),""))</f>
        <v/>
      </c>
      <c r="CW315" s="71"/>
      <c r="CX315" s="79" t="str">
        <f>IF(ISBLANK(CW315),"", IFERROR(VLOOKUP(CW315, Tooling!$A$2:$B$252, 2, 0),""))</f>
        <v/>
      </c>
      <c r="CY315" s="71"/>
      <c r="CZ315" s="79" t="str">
        <f>IF(ISBLANK(CY315),"", IFERROR(VLOOKUP(CY315, Repairs!$A$2:$B$252, 2, 0),""))</f>
        <v/>
      </c>
      <c r="DA315" s="77"/>
      <c r="DB315" s="71"/>
      <c r="DC315" s="79" t="str">
        <f>IFERROR(VLOOKUP(DB315, DatingReason!$A$2:$B$252, 2, 0),"")</f>
        <v/>
      </c>
      <c r="DD315" s="123" t="str">
        <f t="shared" si="63"/>
        <v/>
      </c>
      <c r="DF315" s="119" t="str">
        <f t="array" ref="DF315">IF(AND($B315&lt;&gt;"", $DE315&lt;&gt;"", $DE315&lt;&gt;"No"),MAX(IF($B315=PEOPLE!$B$4:$B$1000, PEOPLE!$Q$4:$Q$1000,""))+100,"")</f>
        <v/>
      </c>
      <c r="DG315" s="68"/>
      <c r="DH315" s="76">
        <f>COUNTIF(PEOPLE!B:B, MEMORIALS!B315)</f>
        <v>0</v>
      </c>
      <c r="DI315" s="82"/>
      <c r="DJ315" s="82"/>
      <c r="DK315" s="82"/>
      <c r="DL315" s="68"/>
      <c r="DM315" s="68"/>
      <c r="DN315" s="68"/>
      <c r="DO315" s="68"/>
      <c r="DP315" s="68"/>
    </row>
    <row r="316" spans="1:120" ht="15" customHeight="1" x14ac:dyDescent="0.25">
      <c r="A316" s="68"/>
      <c r="B316" s="69"/>
      <c r="C316" s="68"/>
      <c r="D316" s="68"/>
      <c r="E316" s="70" t="str">
        <f>IF(D316="","",VLOOKUP(D316,Denomination!$A$2:$B$50, 2, 0))</f>
        <v/>
      </c>
      <c r="F316" s="68"/>
      <c r="G316" s="71"/>
      <c r="H316" s="70" t="str">
        <f>IF(G316="","",VLOOKUP(G316,MCondition!$A$2:$B$50, 2, 0))</f>
        <v/>
      </c>
      <c r="I316" s="72"/>
      <c r="J316" s="71"/>
      <c r="K316" s="70" t="str">
        <f>IF(J316="","",VLOOKUP(J316,ICondition!$A$2:$B$50, 2, 0))</f>
        <v/>
      </c>
      <c r="L316" s="73"/>
      <c r="M316" s="73"/>
      <c r="N316" s="73"/>
      <c r="O316" s="73"/>
      <c r="P316" s="73"/>
      <c r="Q316" s="73"/>
      <c r="R316" s="78"/>
      <c r="S316" s="79" t="str">
        <f>IFERROR(VLOOKUP(R316,Material!$A$2:$B$59, 2, 0),"")</f>
        <v/>
      </c>
      <c r="T316" s="71"/>
      <c r="U316" s="79" t="str">
        <f>IFERROR(VLOOKUP(T316,Material!$A$2:$B$59, 2, 0),"")</f>
        <v/>
      </c>
      <c r="V316" s="71"/>
      <c r="W316" s="79" t="str">
        <f>IFERROR(VLOOKUP(V316,Material!$A$2:$B$59, 2, 0),"")</f>
        <v/>
      </c>
      <c r="X316" s="71"/>
      <c r="Y316" s="79" t="str">
        <f>IFERROR(VLOOKUP(X316,Material!$A$2:$B$59, 2, 0),"")</f>
        <v/>
      </c>
      <c r="Z316" s="71"/>
      <c r="AA316" s="79" t="str">
        <f>IFERROR(VLOOKUP(Z316,Material!$A$2:$B$59, 2, 0),"")</f>
        <v/>
      </c>
      <c r="AB316" s="74"/>
      <c r="AC316" s="75" t="e">
        <f t="shared" si="52"/>
        <v>#VALUE!</v>
      </c>
      <c r="AD316" s="75" t="e">
        <f t="shared" si="53"/>
        <v>#VALUE!</v>
      </c>
      <c r="AE316" s="75" t="e">
        <f t="shared" si="55"/>
        <v>#VALUE!</v>
      </c>
      <c r="AF316" s="75" t="e">
        <f t="shared" si="54"/>
        <v>#VALUE!</v>
      </c>
      <c r="AG316" s="75" t="e">
        <f t="shared" si="56"/>
        <v>#VALUE!</v>
      </c>
      <c r="AH316" s="75" t="e">
        <f t="shared" si="57"/>
        <v>#VALUE!</v>
      </c>
      <c r="AI316" s="75" t="e">
        <f t="shared" si="58"/>
        <v>#VALUE!</v>
      </c>
      <c r="AJ316" s="80" t="e">
        <f t="shared" si="59"/>
        <v>#VALUE!</v>
      </c>
      <c r="AK316" s="79" t="str">
        <f>(IFERROR(VLOOKUP(AB316,Categories!$A$2:$B$20,2,1),""))</f>
        <v/>
      </c>
      <c r="AL316" s="79" t="str">
        <f ca="1">IFERROR(VLOOKUP((HLOOKUP((VLOOKUP($AB316,Categories!$A$2:$F$20,3,1)), $AB$3:$AJ316, (ROW()-ROW($AB$3)+1), 0)), INDIRECT(VLOOKUP($AB316,Categories!$A$2:$F$20,6,1)),2,0),AK316)</f>
        <v/>
      </c>
      <c r="AM316" s="79" t="str">
        <f ca="1">IFERROR(VLOOKUP((HLOOKUP((VLOOKUP($AB316,Categories!$A$2:$F$20,4,1)),$AB$3:$AJ316,(ROW()-ROW($AB$3)+1),0)),INDIRECT(VLOOKUP($AB316,Categories!$A$2:$H$20,7,1)),2,0),"")</f>
        <v/>
      </c>
      <c r="AN316" s="79" t="str">
        <f ca="1">IFERROR(VLOOKUP((HLOOKUP((VLOOKUP($AB316,Categories!$A$2:$F$20,5,1)), $AB$3:$AJ316, (ROW()-ROW($AB$3)+1), 0)), INDIRECT(VLOOKUP($AB316,Categories!$A$2:$H$20,8,1)),2,0),"")</f>
        <v/>
      </c>
      <c r="AO316" s="79" t="str">
        <f t="shared" ca="1" si="60"/>
        <v/>
      </c>
      <c r="AP316" s="81"/>
      <c r="AQ316" s="70" t="str">
        <f>IFERROR(VLOOKUP(VALUE(MID(AP316,1,1)),AdditionalElements!$A$2:$B$50,2,0),"")</f>
        <v/>
      </c>
      <c r="AR316" s="70" t="str">
        <f>IFERROR(VLOOKUP(VALUE(MID(AP316,2,1)),AdditionalElements!$H$2:$I$50,2,0),"")</f>
        <v/>
      </c>
      <c r="AS316" s="70" t="str">
        <f>IFERROR(VLOOKUP(VALUE(MID(AP316,3,1)),AdditionalElements!$O$2:$P$50,2,0),"")</f>
        <v/>
      </c>
      <c r="AT316" s="70" t="str">
        <f>IFERROR(VLOOKUP(VALUE(MID(AP316,4,1)),AdditionalElements!$V$2:$W$50,2,0),"")</f>
        <v/>
      </c>
      <c r="AU316" s="71"/>
      <c r="AV316" s="79" t="str">
        <f>IFERROR(IF(VALUE(MID(AU316,1,1))=1, VLOOKUP(VALUE(MID(AU316,1,1)), TxtPanelShape!$A$2:$C$50, 3, 0), (IF(VALUE(MID(AU316,1,1))&gt;=7, VLOOKUP(VALUE(MID(AU316,1,1)), TxtPanelShape!$A$2:$C$50, 3, 0),VLOOKUP(VALUE(MID(AU316,1,2)),TxtPanelShape!$A$2:$C$50,3,0)))), "")</f>
        <v/>
      </c>
      <c r="AW316" s="79" t="str">
        <f>IFERROR(IF(VALUE(MID(AU316,1,1))=1, ", "&amp;VLOOKUP(VALUE(MID(AU316,2,1)), TxtPanelShape!$H$2:$I$50, 2, 0), IF(VALUE(MID(AU316,1,1))&gt;=7, ", "&amp;VLOOKUP(VALUE(MID(AU316,2,1)), TxtPanelShape!$H$2:$I$50, 2, 0),"")), "")</f>
        <v/>
      </c>
      <c r="AX316" s="79" t="str">
        <f>IFERROR(IF(VALUE(MID(AU316,1,1))=1, ", "&amp;VLOOKUP(VALUE(MID(AU316,3,1)), TxtPanelShape!$O$2:$P$50, 2, 0), IF(VALUE(MID(AU316,1,1))&gt;=7, ", "&amp;VLOOKUP(VALUE(MID(AU316,3,1)), TxtPanelShape!$O$2:$P$50, 2, 0),"")),"")</f>
        <v/>
      </c>
      <c r="AY316" s="79" t="str">
        <f>IFERROR("; "&amp;VLOOKUP(VALUE(MID(AU316,4,1)), TxtPanelShape!$V$2:$W$50,2,0),"")</f>
        <v/>
      </c>
      <c r="AZ316" s="79" t="str">
        <f t="shared" si="61"/>
        <v/>
      </c>
      <c r="BA316" s="71"/>
      <c r="BB316" s="79" t="str">
        <f>IFERROR(IF(VALUE(MID(BA316,1,1))=1, VLOOKUP(VALUE(MID(BA316,1,1)), TxtPanelShape!$A$2:$C$50, 3, 0), (IF(VALUE(MID(BA316,1,1))&gt;=7, VLOOKUP(VALUE(MID(BA316,1,1)), TxtPanelShape!$A$2:$C$50, 3, 0),VLOOKUP(VALUE(MID(BA316,1,2)),TxtPanelShape!$A$2:$C$50,3,0)))), "")</f>
        <v/>
      </c>
      <c r="BC316" s="79" t="str">
        <f>IFERROR(IF(VALUE(MID(BA316,1,1))=1, ", "&amp;VLOOKUP(VALUE(MID(BA316,2,1)), TxtPanelShape!$H$2:$I$50, 2, 0), IF(VALUE(MID(BA316,1,1))&gt;=7, ", "&amp;VLOOKUP(VALUE(MID(BA316,2,1)), TxtPanelShape!$H$2:$I$50, 2, 0),"")), "")</f>
        <v/>
      </c>
      <c r="BD316" s="79" t="str">
        <f>IFERROR(IF(VALUE(MID(BA316,1,1))=1, ", "&amp;VLOOKUP(VALUE(MID(BA316,3,1)), TxtPanelShape!$O$2:$P$50, 2, 0), IF(VALUE(MID(BA316,1,1))&gt;=7, ", "&amp;VLOOKUP(VALUE(MID(BA316,3,1)), TxtPanelShape!$O$2:$P$50, 2, 0),"")),"")</f>
        <v/>
      </c>
      <c r="BE316" s="79" t="str">
        <f>IFERROR("; "&amp;VLOOKUP(VALUE(MID(BA316,4,1)), TxtPanelShape!$V$2:$W$50,2,0),"")</f>
        <v/>
      </c>
      <c r="BF316" s="79" t="str">
        <f t="shared" si="62"/>
        <v/>
      </c>
      <c r="BG316" s="71"/>
      <c r="BH316" s="79" t="str">
        <f>IFERROR(VLOOKUP(BG316, TxtPanelDefinition!$A$2:$B$50, 2, 0),"")</f>
        <v/>
      </c>
      <c r="BI316" s="71"/>
      <c r="BJ316" s="79" t="str">
        <f>IFERROR(VLOOKUP(BI316, TxtPanelDefinition!$A$2:$B$50, 2, 0),"")</f>
        <v/>
      </c>
      <c r="BK316" s="71"/>
      <c r="BL316" s="79" t="str">
        <f>IFERROR(VLOOKUP(BK316, InscrTechniques!$A$2:$B$50, 2, 0),"")</f>
        <v/>
      </c>
      <c r="BM316" s="71"/>
      <c r="BN316" s="79" t="str">
        <f>IFERROR(VLOOKUP(BM316, InscrTechniques!$A$2:$B$50, 2, 0),"")</f>
        <v/>
      </c>
      <c r="BO316" s="71"/>
      <c r="BP316" s="79" t="str">
        <f>IFERROR(VLOOKUP(BO316, InscrTechniques!$A$2:$B$50, 2, 0),"")</f>
        <v/>
      </c>
      <c r="BQ316" s="71"/>
      <c r="BR316" s="79" t="str">
        <f>IFERROR(VLOOKUP(BQ316, InscrTechniques!$A$2:$B$50, 2, 0),"")</f>
        <v/>
      </c>
      <c r="BS316" s="71"/>
      <c r="BT316" s="79" t="str">
        <f>IFERROR(VLOOKUP(BS316, InscrTechniques!$A$2:$B$50, 2, 0),"")</f>
        <v/>
      </c>
      <c r="BU316" s="71"/>
      <c r="BV316" s="79" t="str">
        <f>IFERROR(VLOOKUP(BU316, InscrTechniques!$A$2:$B$50, 2, 0),"")</f>
        <v/>
      </c>
      <c r="BW316" s="125"/>
      <c r="BX316" s="79" t="str">
        <f>IFERROR(VLOOKUP(BW316, InscrTechniques!$A$2:$B$50, 2, 0),"")</f>
        <v/>
      </c>
      <c r="BY316" s="125"/>
      <c r="BZ316" s="79" t="str">
        <f>IFERROR(VLOOKUP(BY316, InscrTechniques!$A$2:$B$50, 2, 0),"")</f>
        <v/>
      </c>
      <c r="CA316" s="74"/>
      <c r="CB316" s="114" t="str">
        <f>IFERROR(VLOOKUP(CA316, LetterStyle!$A$2:$B$50, 2, 0),"")</f>
        <v/>
      </c>
      <c r="CC316" s="74"/>
      <c r="CD316" s="114" t="str">
        <f>IFERROR(VLOOKUP(CC316, LetterStyle!$A$2:$B$50, 2, 0),"")</f>
        <v/>
      </c>
      <c r="CE316" s="74"/>
      <c r="CF316" s="114" t="str">
        <f>IFERROR(VLOOKUP(CE316, LetterStyle!$A$2:$B$50, 2, 0),"")</f>
        <v/>
      </c>
      <c r="CG316" s="74"/>
      <c r="CH316" s="79" t="str">
        <f>IFERROR(VLOOKUP(CG316, LetterStyle!$A$2:$B$50, 2, 0),"")</f>
        <v/>
      </c>
      <c r="CI316" s="71"/>
      <c r="CJ316" s="79" t="str">
        <f>IFERROR(VLOOKUP(CI316, DecMotifs!$A$1:$B$306, 2, 0),"")</f>
        <v/>
      </c>
      <c r="CK316" s="71"/>
      <c r="CL316" s="79" t="str">
        <f>IFERROR(VLOOKUP(CK316, DecMotifs!$A$1:$B$306, 2, 0),"")</f>
        <v/>
      </c>
      <c r="CM316" s="71"/>
      <c r="CN316" s="79" t="str">
        <f>IFERROR(VLOOKUP(CM316, DecMotifs!$A$1:$B$306, 2, 0),"")</f>
        <v/>
      </c>
      <c r="CO316" s="71"/>
      <c r="CP316" s="79" t="str">
        <f>IFERROR(VLOOKUP(CO316, MarginalDec!$A$2:$B$253, 2, 0),"")</f>
        <v/>
      </c>
      <c r="CQ316" s="71"/>
      <c r="CR316" s="79" t="str">
        <f>IFERROR(VLOOKUP(CQ316, MarginalDec!$A$2:$B$253, 2, 0),"")</f>
        <v/>
      </c>
      <c r="CS316" s="71"/>
      <c r="CT316" s="79" t="str">
        <f>IFERROR(VLOOKUP(CS316, MarginalDec!$A$2:$B$253, 2, 0),"")</f>
        <v/>
      </c>
      <c r="CU316" s="71"/>
      <c r="CV316" s="79" t="str">
        <f>IF(ISBLANK(CU316),"", IFERROR(VLOOKUP(CU316, Tooling!$A$2:$B$252, 2, 0),""))</f>
        <v/>
      </c>
      <c r="CW316" s="71"/>
      <c r="CX316" s="79" t="str">
        <f>IF(ISBLANK(CW316),"", IFERROR(VLOOKUP(CW316, Tooling!$A$2:$B$252, 2, 0),""))</f>
        <v/>
      </c>
      <c r="CY316" s="71"/>
      <c r="CZ316" s="79" t="str">
        <f>IF(ISBLANK(CY316),"", IFERROR(VLOOKUP(CY316, Repairs!$A$2:$B$252, 2, 0),""))</f>
        <v/>
      </c>
      <c r="DA316" s="77"/>
      <c r="DB316" s="71"/>
      <c r="DC316" s="79" t="str">
        <f>IFERROR(VLOOKUP(DB316, DatingReason!$A$2:$B$252, 2, 0),"")</f>
        <v/>
      </c>
      <c r="DD316" s="123" t="str">
        <f t="shared" si="63"/>
        <v/>
      </c>
      <c r="DF316" s="119" t="str">
        <f t="array" ref="DF316">IF(AND($B316&lt;&gt;"", $DE316&lt;&gt;"", $DE316&lt;&gt;"No"),MAX(IF($B316=PEOPLE!$B$4:$B$1000, PEOPLE!$Q$4:$Q$1000,""))+100,"")</f>
        <v/>
      </c>
      <c r="DG316" s="68"/>
      <c r="DH316" s="76">
        <f>COUNTIF(PEOPLE!B:B, MEMORIALS!B316)</f>
        <v>0</v>
      </c>
      <c r="DI316" s="82"/>
      <c r="DJ316" s="82"/>
      <c r="DK316" s="82"/>
      <c r="DL316" s="68"/>
      <c r="DM316" s="68"/>
      <c r="DN316" s="68"/>
      <c r="DO316" s="68"/>
      <c r="DP316" s="68"/>
    </row>
    <row r="317" spans="1:120" ht="15" customHeight="1" x14ac:dyDescent="0.25">
      <c r="A317" s="68"/>
      <c r="B317" s="69"/>
      <c r="C317" s="68"/>
      <c r="D317" s="68"/>
      <c r="E317" s="70" t="str">
        <f>IF(D317="","",VLOOKUP(D317,Denomination!$A$2:$B$50, 2, 0))</f>
        <v/>
      </c>
      <c r="F317" s="68"/>
      <c r="G317" s="71"/>
      <c r="H317" s="70" t="str">
        <f>IF(G317="","",VLOOKUP(G317,MCondition!$A$2:$B$50, 2, 0))</f>
        <v/>
      </c>
      <c r="I317" s="72"/>
      <c r="J317" s="71"/>
      <c r="K317" s="70" t="str">
        <f>IF(J317="","",VLOOKUP(J317,ICondition!$A$2:$B$50, 2, 0))</f>
        <v/>
      </c>
      <c r="L317" s="73"/>
      <c r="M317" s="73"/>
      <c r="N317" s="73"/>
      <c r="O317" s="73"/>
      <c r="P317" s="73"/>
      <c r="Q317" s="73"/>
      <c r="R317" s="78"/>
      <c r="S317" s="79" t="str">
        <f>IFERROR(VLOOKUP(R317,Material!$A$2:$B$59, 2, 0),"")</f>
        <v/>
      </c>
      <c r="T317" s="71"/>
      <c r="U317" s="79" t="str">
        <f>IFERROR(VLOOKUP(T317,Material!$A$2:$B$59, 2, 0),"")</f>
        <v/>
      </c>
      <c r="V317" s="71"/>
      <c r="W317" s="79" t="str">
        <f>IFERROR(VLOOKUP(V317,Material!$A$2:$B$59, 2, 0),"")</f>
        <v/>
      </c>
      <c r="X317" s="71"/>
      <c r="Y317" s="79" t="str">
        <f>IFERROR(VLOOKUP(X317,Material!$A$2:$B$59, 2, 0),"")</f>
        <v/>
      </c>
      <c r="Z317" s="71"/>
      <c r="AA317" s="79" t="str">
        <f>IFERROR(VLOOKUP(Z317,Material!$A$2:$B$59, 2, 0),"")</f>
        <v/>
      </c>
      <c r="AB317" s="74"/>
      <c r="AC317" s="75" t="e">
        <f t="shared" si="52"/>
        <v>#VALUE!</v>
      </c>
      <c r="AD317" s="75" t="e">
        <f t="shared" si="53"/>
        <v>#VALUE!</v>
      </c>
      <c r="AE317" s="75" t="e">
        <f t="shared" si="55"/>
        <v>#VALUE!</v>
      </c>
      <c r="AF317" s="75" t="e">
        <f t="shared" si="54"/>
        <v>#VALUE!</v>
      </c>
      <c r="AG317" s="75" t="e">
        <f t="shared" si="56"/>
        <v>#VALUE!</v>
      </c>
      <c r="AH317" s="75" t="e">
        <f t="shared" si="57"/>
        <v>#VALUE!</v>
      </c>
      <c r="AI317" s="75" t="e">
        <f t="shared" si="58"/>
        <v>#VALUE!</v>
      </c>
      <c r="AJ317" s="80" t="e">
        <f t="shared" si="59"/>
        <v>#VALUE!</v>
      </c>
      <c r="AK317" s="79" t="str">
        <f>(IFERROR(VLOOKUP(AB317,Categories!$A$2:$B$20,2,1),""))</f>
        <v/>
      </c>
      <c r="AL317" s="79" t="str">
        <f ca="1">IFERROR(VLOOKUP((HLOOKUP((VLOOKUP($AB317,Categories!$A$2:$F$20,3,1)), $AB$3:$AJ317, (ROW()-ROW($AB$3)+1), 0)), INDIRECT(VLOOKUP($AB317,Categories!$A$2:$F$20,6,1)),2,0),AK317)</f>
        <v/>
      </c>
      <c r="AM317" s="79" t="str">
        <f ca="1">IFERROR(VLOOKUP((HLOOKUP((VLOOKUP($AB317,Categories!$A$2:$F$20,4,1)),$AB$3:$AJ317,(ROW()-ROW($AB$3)+1),0)),INDIRECT(VLOOKUP($AB317,Categories!$A$2:$H$20,7,1)),2,0),"")</f>
        <v/>
      </c>
      <c r="AN317" s="79" t="str">
        <f ca="1">IFERROR(VLOOKUP((HLOOKUP((VLOOKUP($AB317,Categories!$A$2:$F$20,5,1)), $AB$3:$AJ317, (ROW()-ROW($AB$3)+1), 0)), INDIRECT(VLOOKUP($AB317,Categories!$A$2:$H$20,8,1)),2,0),"")</f>
        <v/>
      </c>
      <c r="AO317" s="79" t="str">
        <f t="shared" ca="1" si="60"/>
        <v/>
      </c>
      <c r="AP317" s="81"/>
      <c r="AQ317" s="70" t="str">
        <f>IFERROR(VLOOKUP(VALUE(MID(AP317,1,1)),AdditionalElements!$A$2:$B$50,2,0),"")</f>
        <v/>
      </c>
      <c r="AR317" s="70" t="str">
        <f>IFERROR(VLOOKUP(VALUE(MID(AP317,2,1)),AdditionalElements!$H$2:$I$50,2,0),"")</f>
        <v/>
      </c>
      <c r="AS317" s="70" t="str">
        <f>IFERROR(VLOOKUP(VALUE(MID(AP317,3,1)),AdditionalElements!$O$2:$P$50,2,0),"")</f>
        <v/>
      </c>
      <c r="AT317" s="70" t="str">
        <f>IFERROR(VLOOKUP(VALUE(MID(AP317,4,1)),AdditionalElements!$V$2:$W$50,2,0),"")</f>
        <v/>
      </c>
      <c r="AU317" s="71"/>
      <c r="AV317" s="79" t="str">
        <f>IFERROR(IF(VALUE(MID(AU317,1,1))=1, VLOOKUP(VALUE(MID(AU317,1,1)), TxtPanelShape!$A$2:$C$50, 3, 0), (IF(VALUE(MID(AU317,1,1))&gt;=7, VLOOKUP(VALUE(MID(AU317,1,1)), TxtPanelShape!$A$2:$C$50, 3, 0),VLOOKUP(VALUE(MID(AU317,1,2)),TxtPanelShape!$A$2:$C$50,3,0)))), "")</f>
        <v/>
      </c>
      <c r="AW317" s="79" t="str">
        <f>IFERROR(IF(VALUE(MID(AU317,1,1))=1, ", "&amp;VLOOKUP(VALUE(MID(AU317,2,1)), TxtPanelShape!$H$2:$I$50, 2, 0), IF(VALUE(MID(AU317,1,1))&gt;=7, ", "&amp;VLOOKUP(VALUE(MID(AU317,2,1)), TxtPanelShape!$H$2:$I$50, 2, 0),"")), "")</f>
        <v/>
      </c>
      <c r="AX317" s="79" t="str">
        <f>IFERROR(IF(VALUE(MID(AU317,1,1))=1, ", "&amp;VLOOKUP(VALUE(MID(AU317,3,1)), TxtPanelShape!$O$2:$P$50, 2, 0), IF(VALUE(MID(AU317,1,1))&gt;=7, ", "&amp;VLOOKUP(VALUE(MID(AU317,3,1)), TxtPanelShape!$O$2:$P$50, 2, 0),"")),"")</f>
        <v/>
      </c>
      <c r="AY317" s="79" t="str">
        <f>IFERROR("; "&amp;VLOOKUP(VALUE(MID(AU317,4,1)), TxtPanelShape!$V$2:$W$50,2,0),"")</f>
        <v/>
      </c>
      <c r="AZ317" s="79" t="str">
        <f t="shared" si="61"/>
        <v/>
      </c>
      <c r="BA317" s="71"/>
      <c r="BB317" s="79" t="str">
        <f>IFERROR(IF(VALUE(MID(BA317,1,1))=1, VLOOKUP(VALUE(MID(BA317,1,1)), TxtPanelShape!$A$2:$C$50, 3, 0), (IF(VALUE(MID(BA317,1,1))&gt;=7, VLOOKUP(VALUE(MID(BA317,1,1)), TxtPanelShape!$A$2:$C$50, 3, 0),VLOOKUP(VALUE(MID(BA317,1,2)),TxtPanelShape!$A$2:$C$50,3,0)))), "")</f>
        <v/>
      </c>
      <c r="BC317" s="79" t="str">
        <f>IFERROR(IF(VALUE(MID(BA317,1,1))=1, ", "&amp;VLOOKUP(VALUE(MID(BA317,2,1)), TxtPanelShape!$H$2:$I$50, 2, 0), IF(VALUE(MID(BA317,1,1))&gt;=7, ", "&amp;VLOOKUP(VALUE(MID(BA317,2,1)), TxtPanelShape!$H$2:$I$50, 2, 0),"")), "")</f>
        <v/>
      </c>
      <c r="BD317" s="79" t="str">
        <f>IFERROR(IF(VALUE(MID(BA317,1,1))=1, ", "&amp;VLOOKUP(VALUE(MID(BA317,3,1)), TxtPanelShape!$O$2:$P$50, 2, 0), IF(VALUE(MID(BA317,1,1))&gt;=7, ", "&amp;VLOOKUP(VALUE(MID(BA317,3,1)), TxtPanelShape!$O$2:$P$50, 2, 0),"")),"")</f>
        <v/>
      </c>
      <c r="BE317" s="79" t="str">
        <f>IFERROR("; "&amp;VLOOKUP(VALUE(MID(BA317,4,1)), TxtPanelShape!$V$2:$W$50,2,0),"")</f>
        <v/>
      </c>
      <c r="BF317" s="79" t="str">
        <f t="shared" si="62"/>
        <v/>
      </c>
      <c r="BG317" s="71"/>
      <c r="BH317" s="79" t="str">
        <f>IFERROR(VLOOKUP(BG317, TxtPanelDefinition!$A$2:$B$50, 2, 0),"")</f>
        <v/>
      </c>
      <c r="BI317" s="71"/>
      <c r="BJ317" s="79" t="str">
        <f>IFERROR(VLOOKUP(BI317, TxtPanelDefinition!$A$2:$B$50, 2, 0),"")</f>
        <v/>
      </c>
      <c r="BK317" s="71"/>
      <c r="BL317" s="79" t="str">
        <f>IFERROR(VLOOKUP(BK317, InscrTechniques!$A$2:$B$50, 2, 0),"")</f>
        <v/>
      </c>
      <c r="BM317" s="71"/>
      <c r="BN317" s="79" t="str">
        <f>IFERROR(VLOOKUP(BM317, InscrTechniques!$A$2:$B$50, 2, 0),"")</f>
        <v/>
      </c>
      <c r="BO317" s="71"/>
      <c r="BP317" s="79" t="str">
        <f>IFERROR(VLOOKUP(BO317, InscrTechniques!$A$2:$B$50, 2, 0),"")</f>
        <v/>
      </c>
      <c r="BQ317" s="71"/>
      <c r="BR317" s="79" t="str">
        <f>IFERROR(VLOOKUP(BQ317, InscrTechniques!$A$2:$B$50, 2, 0),"")</f>
        <v/>
      </c>
      <c r="BS317" s="71"/>
      <c r="BT317" s="79" t="str">
        <f>IFERROR(VLOOKUP(BS317, InscrTechniques!$A$2:$B$50, 2, 0),"")</f>
        <v/>
      </c>
      <c r="BU317" s="71"/>
      <c r="BV317" s="79" t="str">
        <f>IFERROR(VLOOKUP(BU317, InscrTechniques!$A$2:$B$50, 2, 0),"")</f>
        <v/>
      </c>
      <c r="BW317" s="125"/>
      <c r="BX317" s="79" t="str">
        <f>IFERROR(VLOOKUP(BW317, InscrTechniques!$A$2:$B$50, 2, 0),"")</f>
        <v/>
      </c>
      <c r="BY317" s="125"/>
      <c r="BZ317" s="79" t="str">
        <f>IFERROR(VLOOKUP(BY317, InscrTechniques!$A$2:$B$50, 2, 0),"")</f>
        <v/>
      </c>
      <c r="CA317" s="74"/>
      <c r="CB317" s="114" t="str">
        <f>IFERROR(VLOOKUP(CA317, LetterStyle!$A$2:$B$50, 2, 0),"")</f>
        <v/>
      </c>
      <c r="CC317" s="74"/>
      <c r="CD317" s="114" t="str">
        <f>IFERROR(VLOOKUP(CC317, LetterStyle!$A$2:$B$50, 2, 0),"")</f>
        <v/>
      </c>
      <c r="CE317" s="74"/>
      <c r="CF317" s="114" t="str">
        <f>IFERROR(VLOOKUP(CE317, LetterStyle!$A$2:$B$50, 2, 0),"")</f>
        <v/>
      </c>
      <c r="CG317" s="74"/>
      <c r="CH317" s="79" t="str">
        <f>IFERROR(VLOOKUP(CG317, LetterStyle!$A$2:$B$50, 2, 0),"")</f>
        <v/>
      </c>
      <c r="CI317" s="71"/>
      <c r="CJ317" s="79" t="str">
        <f>IFERROR(VLOOKUP(CI317, DecMotifs!$A$1:$B$306, 2, 0),"")</f>
        <v/>
      </c>
      <c r="CK317" s="71"/>
      <c r="CL317" s="79" t="str">
        <f>IFERROR(VLOOKUP(CK317, DecMotifs!$A$1:$B$306, 2, 0),"")</f>
        <v/>
      </c>
      <c r="CM317" s="71"/>
      <c r="CN317" s="79" t="str">
        <f>IFERROR(VLOOKUP(CM317, DecMotifs!$A$1:$B$306, 2, 0),"")</f>
        <v/>
      </c>
      <c r="CO317" s="71"/>
      <c r="CP317" s="79" t="str">
        <f>IFERROR(VLOOKUP(CO317, MarginalDec!$A$2:$B$253, 2, 0),"")</f>
        <v/>
      </c>
      <c r="CQ317" s="71"/>
      <c r="CR317" s="79" t="str">
        <f>IFERROR(VLOOKUP(CQ317, MarginalDec!$A$2:$B$253, 2, 0),"")</f>
        <v/>
      </c>
      <c r="CS317" s="71"/>
      <c r="CT317" s="79" t="str">
        <f>IFERROR(VLOOKUP(CS317, MarginalDec!$A$2:$B$253, 2, 0),"")</f>
        <v/>
      </c>
      <c r="CU317" s="71"/>
      <c r="CV317" s="79" t="str">
        <f>IF(ISBLANK(CU317),"", IFERROR(VLOOKUP(CU317, Tooling!$A$2:$B$252, 2, 0),""))</f>
        <v/>
      </c>
      <c r="CW317" s="71"/>
      <c r="CX317" s="79" t="str">
        <f>IF(ISBLANK(CW317),"", IFERROR(VLOOKUP(CW317, Tooling!$A$2:$B$252, 2, 0),""))</f>
        <v/>
      </c>
      <c r="CY317" s="71"/>
      <c r="CZ317" s="79" t="str">
        <f>IF(ISBLANK(CY317),"", IFERROR(VLOOKUP(CY317, Repairs!$A$2:$B$252, 2, 0),""))</f>
        <v/>
      </c>
      <c r="DA317" s="77"/>
      <c r="DB317" s="71"/>
      <c r="DC317" s="79" t="str">
        <f>IFERROR(VLOOKUP(DB317, DatingReason!$A$2:$B$252, 2, 0),"")</f>
        <v/>
      </c>
      <c r="DD317" s="123" t="str">
        <f t="shared" si="63"/>
        <v/>
      </c>
      <c r="DF317" s="119" t="str">
        <f t="array" ref="DF317">IF(AND($B317&lt;&gt;"", $DE317&lt;&gt;"", $DE317&lt;&gt;"No"),MAX(IF($B317=PEOPLE!$B$4:$B$1000, PEOPLE!$Q$4:$Q$1000,""))+100,"")</f>
        <v/>
      </c>
      <c r="DG317" s="68"/>
      <c r="DH317" s="76">
        <f>COUNTIF(PEOPLE!B:B, MEMORIALS!B317)</f>
        <v>0</v>
      </c>
      <c r="DI317" s="82"/>
      <c r="DJ317" s="82"/>
      <c r="DK317" s="82"/>
      <c r="DL317" s="68"/>
      <c r="DM317" s="68"/>
      <c r="DN317" s="68"/>
      <c r="DO317" s="68"/>
      <c r="DP317" s="68"/>
    </row>
    <row r="318" spans="1:120" ht="15" customHeight="1" x14ac:dyDescent="0.25">
      <c r="A318" s="68"/>
      <c r="B318" s="69"/>
      <c r="C318" s="68"/>
      <c r="D318" s="68"/>
      <c r="E318" s="70" t="str">
        <f>IF(D318="","",VLOOKUP(D318,Denomination!$A$2:$B$50, 2, 0))</f>
        <v/>
      </c>
      <c r="F318" s="68"/>
      <c r="G318" s="71"/>
      <c r="H318" s="70" t="str">
        <f>IF(G318="","",VLOOKUP(G318,MCondition!$A$2:$B$50, 2, 0))</f>
        <v/>
      </c>
      <c r="I318" s="72"/>
      <c r="J318" s="71"/>
      <c r="K318" s="70" t="str">
        <f>IF(J318="","",VLOOKUP(J318,ICondition!$A$2:$B$50, 2, 0))</f>
        <v/>
      </c>
      <c r="L318" s="73"/>
      <c r="M318" s="73"/>
      <c r="N318" s="73"/>
      <c r="O318" s="73"/>
      <c r="P318" s="73"/>
      <c r="Q318" s="73"/>
      <c r="R318" s="78"/>
      <c r="S318" s="79" t="str">
        <f>IFERROR(VLOOKUP(R318,Material!$A$2:$B$59, 2, 0),"")</f>
        <v/>
      </c>
      <c r="T318" s="71"/>
      <c r="U318" s="79" t="str">
        <f>IFERROR(VLOOKUP(T318,Material!$A$2:$B$59, 2, 0),"")</f>
        <v/>
      </c>
      <c r="V318" s="71"/>
      <c r="W318" s="79" t="str">
        <f>IFERROR(VLOOKUP(V318,Material!$A$2:$B$59, 2, 0),"")</f>
        <v/>
      </c>
      <c r="X318" s="71"/>
      <c r="Y318" s="79" t="str">
        <f>IFERROR(VLOOKUP(X318,Material!$A$2:$B$59, 2, 0),"")</f>
        <v/>
      </c>
      <c r="Z318" s="71"/>
      <c r="AA318" s="79" t="str">
        <f>IFERROR(VLOOKUP(Z318,Material!$A$2:$B$59, 2, 0),"")</f>
        <v/>
      </c>
      <c r="AB318" s="74"/>
      <c r="AC318" s="75" t="e">
        <f t="shared" si="52"/>
        <v>#VALUE!</v>
      </c>
      <c r="AD318" s="75" t="e">
        <f t="shared" si="53"/>
        <v>#VALUE!</v>
      </c>
      <c r="AE318" s="75" t="e">
        <f t="shared" si="55"/>
        <v>#VALUE!</v>
      </c>
      <c r="AF318" s="75" t="e">
        <f t="shared" si="54"/>
        <v>#VALUE!</v>
      </c>
      <c r="AG318" s="75" t="e">
        <f t="shared" si="56"/>
        <v>#VALUE!</v>
      </c>
      <c r="AH318" s="75" t="e">
        <f t="shared" si="57"/>
        <v>#VALUE!</v>
      </c>
      <c r="AI318" s="75" t="e">
        <f t="shared" si="58"/>
        <v>#VALUE!</v>
      </c>
      <c r="AJ318" s="80" t="e">
        <f t="shared" si="59"/>
        <v>#VALUE!</v>
      </c>
      <c r="AK318" s="79" t="str">
        <f>(IFERROR(VLOOKUP(AB318,Categories!$A$2:$B$20,2,1),""))</f>
        <v/>
      </c>
      <c r="AL318" s="79" t="str">
        <f ca="1">IFERROR(VLOOKUP((HLOOKUP((VLOOKUP($AB318,Categories!$A$2:$F$20,3,1)), $AB$3:$AJ318, (ROW()-ROW($AB$3)+1), 0)), INDIRECT(VLOOKUP($AB318,Categories!$A$2:$F$20,6,1)),2,0),AK318)</f>
        <v/>
      </c>
      <c r="AM318" s="79" t="str">
        <f ca="1">IFERROR(VLOOKUP((HLOOKUP((VLOOKUP($AB318,Categories!$A$2:$F$20,4,1)),$AB$3:$AJ318,(ROW()-ROW($AB$3)+1),0)),INDIRECT(VLOOKUP($AB318,Categories!$A$2:$H$20,7,1)),2,0),"")</f>
        <v/>
      </c>
      <c r="AN318" s="79" t="str">
        <f ca="1">IFERROR(VLOOKUP((HLOOKUP((VLOOKUP($AB318,Categories!$A$2:$F$20,5,1)), $AB$3:$AJ318, (ROW()-ROW($AB$3)+1), 0)), INDIRECT(VLOOKUP($AB318,Categories!$A$2:$H$20,8,1)),2,0),"")</f>
        <v/>
      </c>
      <c r="AO318" s="79" t="str">
        <f t="shared" ca="1" si="60"/>
        <v/>
      </c>
      <c r="AP318" s="81"/>
      <c r="AQ318" s="70" t="str">
        <f>IFERROR(VLOOKUP(VALUE(MID(AP318,1,1)),AdditionalElements!$A$2:$B$50,2,0),"")</f>
        <v/>
      </c>
      <c r="AR318" s="70" t="str">
        <f>IFERROR(VLOOKUP(VALUE(MID(AP318,2,1)),AdditionalElements!$H$2:$I$50,2,0),"")</f>
        <v/>
      </c>
      <c r="AS318" s="70" t="str">
        <f>IFERROR(VLOOKUP(VALUE(MID(AP318,3,1)),AdditionalElements!$O$2:$P$50,2,0),"")</f>
        <v/>
      </c>
      <c r="AT318" s="70" t="str">
        <f>IFERROR(VLOOKUP(VALUE(MID(AP318,4,1)),AdditionalElements!$V$2:$W$50,2,0),"")</f>
        <v/>
      </c>
      <c r="AU318" s="71"/>
      <c r="AV318" s="79" t="str">
        <f>IFERROR(IF(VALUE(MID(AU318,1,1))=1, VLOOKUP(VALUE(MID(AU318,1,1)), TxtPanelShape!$A$2:$C$50, 3, 0), (IF(VALUE(MID(AU318,1,1))&gt;=7, VLOOKUP(VALUE(MID(AU318,1,1)), TxtPanelShape!$A$2:$C$50, 3, 0),VLOOKUP(VALUE(MID(AU318,1,2)),TxtPanelShape!$A$2:$C$50,3,0)))), "")</f>
        <v/>
      </c>
      <c r="AW318" s="79" t="str">
        <f>IFERROR(IF(VALUE(MID(AU318,1,1))=1, ", "&amp;VLOOKUP(VALUE(MID(AU318,2,1)), TxtPanelShape!$H$2:$I$50, 2, 0), IF(VALUE(MID(AU318,1,1))&gt;=7, ", "&amp;VLOOKUP(VALUE(MID(AU318,2,1)), TxtPanelShape!$H$2:$I$50, 2, 0),"")), "")</f>
        <v/>
      </c>
      <c r="AX318" s="79" t="str">
        <f>IFERROR(IF(VALUE(MID(AU318,1,1))=1, ", "&amp;VLOOKUP(VALUE(MID(AU318,3,1)), TxtPanelShape!$O$2:$P$50, 2, 0), IF(VALUE(MID(AU318,1,1))&gt;=7, ", "&amp;VLOOKUP(VALUE(MID(AU318,3,1)), TxtPanelShape!$O$2:$P$50, 2, 0),"")),"")</f>
        <v/>
      </c>
      <c r="AY318" s="79" t="str">
        <f>IFERROR("; "&amp;VLOOKUP(VALUE(MID(AU318,4,1)), TxtPanelShape!$V$2:$W$50,2,0),"")</f>
        <v/>
      </c>
      <c r="AZ318" s="79" t="str">
        <f t="shared" si="61"/>
        <v/>
      </c>
      <c r="BA318" s="71"/>
      <c r="BB318" s="79" t="str">
        <f>IFERROR(IF(VALUE(MID(BA318,1,1))=1, VLOOKUP(VALUE(MID(BA318,1,1)), TxtPanelShape!$A$2:$C$50, 3, 0), (IF(VALUE(MID(BA318,1,1))&gt;=7, VLOOKUP(VALUE(MID(BA318,1,1)), TxtPanelShape!$A$2:$C$50, 3, 0),VLOOKUP(VALUE(MID(BA318,1,2)),TxtPanelShape!$A$2:$C$50,3,0)))), "")</f>
        <v/>
      </c>
      <c r="BC318" s="79" t="str">
        <f>IFERROR(IF(VALUE(MID(BA318,1,1))=1, ", "&amp;VLOOKUP(VALUE(MID(BA318,2,1)), TxtPanelShape!$H$2:$I$50, 2, 0), IF(VALUE(MID(BA318,1,1))&gt;=7, ", "&amp;VLOOKUP(VALUE(MID(BA318,2,1)), TxtPanelShape!$H$2:$I$50, 2, 0),"")), "")</f>
        <v/>
      </c>
      <c r="BD318" s="79" t="str">
        <f>IFERROR(IF(VALUE(MID(BA318,1,1))=1, ", "&amp;VLOOKUP(VALUE(MID(BA318,3,1)), TxtPanelShape!$O$2:$P$50, 2, 0), IF(VALUE(MID(BA318,1,1))&gt;=7, ", "&amp;VLOOKUP(VALUE(MID(BA318,3,1)), TxtPanelShape!$O$2:$P$50, 2, 0),"")),"")</f>
        <v/>
      </c>
      <c r="BE318" s="79" t="str">
        <f>IFERROR("; "&amp;VLOOKUP(VALUE(MID(BA318,4,1)), TxtPanelShape!$V$2:$W$50,2,0),"")</f>
        <v/>
      </c>
      <c r="BF318" s="79" t="str">
        <f t="shared" si="62"/>
        <v/>
      </c>
      <c r="BG318" s="71"/>
      <c r="BH318" s="79" t="str">
        <f>IFERROR(VLOOKUP(BG318, TxtPanelDefinition!$A$2:$B$50, 2, 0),"")</f>
        <v/>
      </c>
      <c r="BI318" s="71"/>
      <c r="BJ318" s="79" t="str">
        <f>IFERROR(VLOOKUP(BI318, TxtPanelDefinition!$A$2:$B$50, 2, 0),"")</f>
        <v/>
      </c>
      <c r="BK318" s="71"/>
      <c r="BL318" s="79" t="str">
        <f>IFERROR(VLOOKUP(BK318, InscrTechniques!$A$2:$B$50, 2, 0),"")</f>
        <v/>
      </c>
      <c r="BM318" s="71"/>
      <c r="BN318" s="79" t="str">
        <f>IFERROR(VLOOKUP(BM318, InscrTechniques!$A$2:$B$50, 2, 0),"")</f>
        <v/>
      </c>
      <c r="BO318" s="71"/>
      <c r="BP318" s="79" t="str">
        <f>IFERROR(VLOOKUP(BO318, InscrTechniques!$A$2:$B$50, 2, 0),"")</f>
        <v/>
      </c>
      <c r="BQ318" s="71"/>
      <c r="BR318" s="79" t="str">
        <f>IFERROR(VLOOKUP(BQ318, InscrTechniques!$A$2:$B$50, 2, 0),"")</f>
        <v/>
      </c>
      <c r="BS318" s="71"/>
      <c r="BT318" s="79" t="str">
        <f>IFERROR(VLOOKUP(BS318, InscrTechniques!$A$2:$B$50, 2, 0),"")</f>
        <v/>
      </c>
      <c r="BU318" s="71"/>
      <c r="BV318" s="79" t="str">
        <f>IFERROR(VLOOKUP(BU318, InscrTechniques!$A$2:$B$50, 2, 0),"")</f>
        <v/>
      </c>
      <c r="BW318" s="125"/>
      <c r="BX318" s="79" t="str">
        <f>IFERROR(VLOOKUP(BW318, InscrTechniques!$A$2:$B$50, 2, 0),"")</f>
        <v/>
      </c>
      <c r="BY318" s="125"/>
      <c r="BZ318" s="79" t="str">
        <f>IFERROR(VLOOKUP(BY318, InscrTechniques!$A$2:$B$50, 2, 0),"")</f>
        <v/>
      </c>
      <c r="CA318" s="74"/>
      <c r="CB318" s="114" t="str">
        <f>IFERROR(VLOOKUP(CA318, LetterStyle!$A$2:$B$50, 2, 0),"")</f>
        <v/>
      </c>
      <c r="CC318" s="74"/>
      <c r="CD318" s="114" t="str">
        <f>IFERROR(VLOOKUP(CC318, LetterStyle!$A$2:$B$50, 2, 0),"")</f>
        <v/>
      </c>
      <c r="CE318" s="74"/>
      <c r="CF318" s="114" t="str">
        <f>IFERROR(VLOOKUP(CE318, LetterStyle!$A$2:$B$50, 2, 0),"")</f>
        <v/>
      </c>
      <c r="CG318" s="74"/>
      <c r="CH318" s="79" t="str">
        <f>IFERROR(VLOOKUP(CG318, LetterStyle!$A$2:$B$50, 2, 0),"")</f>
        <v/>
      </c>
      <c r="CI318" s="71"/>
      <c r="CJ318" s="79" t="str">
        <f>IFERROR(VLOOKUP(CI318, DecMotifs!$A$1:$B$306, 2, 0),"")</f>
        <v/>
      </c>
      <c r="CK318" s="71"/>
      <c r="CL318" s="79" t="str">
        <f>IFERROR(VLOOKUP(CK318, DecMotifs!$A$1:$B$306, 2, 0),"")</f>
        <v/>
      </c>
      <c r="CM318" s="71"/>
      <c r="CN318" s="79" t="str">
        <f>IFERROR(VLOOKUP(CM318, DecMotifs!$A$1:$B$306, 2, 0),"")</f>
        <v/>
      </c>
      <c r="CO318" s="71"/>
      <c r="CP318" s="79" t="str">
        <f>IFERROR(VLOOKUP(CO318, MarginalDec!$A$2:$B$253, 2, 0),"")</f>
        <v/>
      </c>
      <c r="CQ318" s="71"/>
      <c r="CR318" s="79" t="str">
        <f>IFERROR(VLOOKUP(CQ318, MarginalDec!$A$2:$B$253, 2, 0),"")</f>
        <v/>
      </c>
      <c r="CS318" s="71"/>
      <c r="CT318" s="79" t="str">
        <f>IFERROR(VLOOKUP(CS318, MarginalDec!$A$2:$B$253, 2, 0),"")</f>
        <v/>
      </c>
      <c r="CU318" s="71"/>
      <c r="CV318" s="79" t="str">
        <f>IF(ISBLANK(CU318),"", IFERROR(VLOOKUP(CU318, Tooling!$A$2:$B$252, 2, 0),""))</f>
        <v/>
      </c>
      <c r="CW318" s="71"/>
      <c r="CX318" s="79" t="str">
        <f>IF(ISBLANK(CW318),"", IFERROR(VLOOKUP(CW318, Tooling!$A$2:$B$252, 2, 0),""))</f>
        <v/>
      </c>
      <c r="CY318" s="71"/>
      <c r="CZ318" s="79" t="str">
        <f>IF(ISBLANK(CY318),"", IFERROR(VLOOKUP(CY318, Repairs!$A$2:$B$252, 2, 0),""))</f>
        <v/>
      </c>
      <c r="DA318" s="77"/>
      <c r="DB318" s="71"/>
      <c r="DC318" s="79" t="str">
        <f>IFERROR(VLOOKUP(DB318, DatingReason!$A$2:$B$252, 2, 0),"")</f>
        <v/>
      </c>
      <c r="DD318" s="123" t="str">
        <f t="shared" si="63"/>
        <v/>
      </c>
      <c r="DF318" s="119" t="str">
        <f t="array" ref="DF318">IF(AND($B318&lt;&gt;"", $DE318&lt;&gt;"", $DE318&lt;&gt;"No"),MAX(IF($B318=PEOPLE!$B$4:$B$1000, PEOPLE!$Q$4:$Q$1000,""))+100,"")</f>
        <v/>
      </c>
      <c r="DG318" s="68"/>
      <c r="DH318" s="76">
        <f>COUNTIF(PEOPLE!B:B, MEMORIALS!B318)</f>
        <v>0</v>
      </c>
      <c r="DI318" s="82"/>
      <c r="DJ318" s="82"/>
      <c r="DK318" s="82"/>
      <c r="DL318" s="68"/>
      <c r="DM318" s="68"/>
      <c r="DN318" s="68"/>
      <c r="DO318" s="68"/>
      <c r="DP318" s="68"/>
    </row>
    <row r="319" spans="1:120" ht="15" customHeight="1" x14ac:dyDescent="0.25">
      <c r="A319" s="68"/>
      <c r="B319" s="69"/>
      <c r="C319" s="68"/>
      <c r="D319" s="68"/>
      <c r="E319" s="70" t="str">
        <f>IF(D319="","",VLOOKUP(D319,Denomination!$A$2:$B$50, 2, 0))</f>
        <v/>
      </c>
      <c r="F319" s="68"/>
      <c r="G319" s="71"/>
      <c r="H319" s="70" t="str">
        <f>IF(G319="","",VLOOKUP(G319,MCondition!$A$2:$B$50, 2, 0))</f>
        <v/>
      </c>
      <c r="I319" s="72"/>
      <c r="J319" s="71"/>
      <c r="K319" s="70" t="str">
        <f>IF(J319="","",VLOOKUP(J319,ICondition!$A$2:$B$50, 2, 0))</f>
        <v/>
      </c>
      <c r="L319" s="73"/>
      <c r="M319" s="73"/>
      <c r="N319" s="73"/>
      <c r="O319" s="73"/>
      <c r="P319" s="73"/>
      <c r="Q319" s="73"/>
      <c r="R319" s="78"/>
      <c r="S319" s="79" t="str">
        <f>IFERROR(VLOOKUP(R319,Material!$A$2:$B$59, 2, 0),"")</f>
        <v/>
      </c>
      <c r="T319" s="71"/>
      <c r="U319" s="79" t="str">
        <f>IFERROR(VLOOKUP(T319,Material!$A$2:$B$59, 2, 0),"")</f>
        <v/>
      </c>
      <c r="V319" s="71"/>
      <c r="W319" s="79" t="str">
        <f>IFERROR(VLOOKUP(V319,Material!$A$2:$B$59, 2, 0),"")</f>
        <v/>
      </c>
      <c r="X319" s="71"/>
      <c r="Y319" s="79" t="str">
        <f>IFERROR(VLOOKUP(X319,Material!$A$2:$B$59, 2, 0),"")</f>
        <v/>
      </c>
      <c r="Z319" s="71"/>
      <c r="AA319" s="79" t="str">
        <f>IFERROR(VLOOKUP(Z319,Material!$A$2:$B$59, 2, 0),"")</f>
        <v/>
      </c>
      <c r="AB319" s="74"/>
      <c r="AC319" s="75" t="e">
        <f t="shared" si="52"/>
        <v>#VALUE!</v>
      </c>
      <c r="AD319" s="75" t="e">
        <f t="shared" si="53"/>
        <v>#VALUE!</v>
      </c>
      <c r="AE319" s="75" t="e">
        <f t="shared" si="55"/>
        <v>#VALUE!</v>
      </c>
      <c r="AF319" s="75" t="e">
        <f t="shared" si="54"/>
        <v>#VALUE!</v>
      </c>
      <c r="AG319" s="75" t="e">
        <f t="shared" si="56"/>
        <v>#VALUE!</v>
      </c>
      <c r="AH319" s="75" t="e">
        <f t="shared" si="57"/>
        <v>#VALUE!</v>
      </c>
      <c r="AI319" s="75" t="e">
        <f t="shared" si="58"/>
        <v>#VALUE!</v>
      </c>
      <c r="AJ319" s="80" t="e">
        <f t="shared" si="59"/>
        <v>#VALUE!</v>
      </c>
      <c r="AK319" s="79" t="str">
        <f>(IFERROR(VLOOKUP(AB319,Categories!$A$2:$B$20,2,1),""))</f>
        <v/>
      </c>
      <c r="AL319" s="79" t="str">
        <f ca="1">IFERROR(VLOOKUP((HLOOKUP((VLOOKUP($AB319,Categories!$A$2:$F$20,3,1)), $AB$3:$AJ319, (ROW()-ROW($AB$3)+1), 0)), INDIRECT(VLOOKUP($AB319,Categories!$A$2:$F$20,6,1)),2,0),AK319)</f>
        <v/>
      </c>
      <c r="AM319" s="79" t="str">
        <f ca="1">IFERROR(VLOOKUP((HLOOKUP((VLOOKUP($AB319,Categories!$A$2:$F$20,4,1)),$AB$3:$AJ319,(ROW()-ROW($AB$3)+1),0)),INDIRECT(VLOOKUP($AB319,Categories!$A$2:$H$20,7,1)),2,0),"")</f>
        <v/>
      </c>
      <c r="AN319" s="79" t="str">
        <f ca="1">IFERROR(VLOOKUP((HLOOKUP((VLOOKUP($AB319,Categories!$A$2:$F$20,5,1)), $AB$3:$AJ319, (ROW()-ROW($AB$3)+1), 0)), INDIRECT(VLOOKUP($AB319,Categories!$A$2:$H$20,8,1)),2,0),"")</f>
        <v/>
      </c>
      <c r="AO319" s="79" t="str">
        <f t="shared" ca="1" si="60"/>
        <v/>
      </c>
      <c r="AP319" s="81"/>
      <c r="AQ319" s="70" t="str">
        <f>IFERROR(VLOOKUP(VALUE(MID(AP319,1,1)),AdditionalElements!$A$2:$B$50,2,0),"")</f>
        <v/>
      </c>
      <c r="AR319" s="70" t="str">
        <f>IFERROR(VLOOKUP(VALUE(MID(AP319,2,1)),AdditionalElements!$H$2:$I$50,2,0),"")</f>
        <v/>
      </c>
      <c r="AS319" s="70" t="str">
        <f>IFERROR(VLOOKUP(VALUE(MID(AP319,3,1)),AdditionalElements!$O$2:$P$50,2,0),"")</f>
        <v/>
      </c>
      <c r="AT319" s="70" t="str">
        <f>IFERROR(VLOOKUP(VALUE(MID(AP319,4,1)),AdditionalElements!$V$2:$W$50,2,0),"")</f>
        <v/>
      </c>
      <c r="AU319" s="71"/>
      <c r="AV319" s="79" t="str">
        <f>IFERROR(IF(VALUE(MID(AU319,1,1))=1, VLOOKUP(VALUE(MID(AU319,1,1)), TxtPanelShape!$A$2:$C$50, 3, 0), (IF(VALUE(MID(AU319,1,1))&gt;=7, VLOOKUP(VALUE(MID(AU319,1,1)), TxtPanelShape!$A$2:$C$50, 3, 0),VLOOKUP(VALUE(MID(AU319,1,2)),TxtPanelShape!$A$2:$C$50,3,0)))), "")</f>
        <v/>
      </c>
      <c r="AW319" s="79" t="str">
        <f>IFERROR(IF(VALUE(MID(AU319,1,1))=1, ", "&amp;VLOOKUP(VALUE(MID(AU319,2,1)), TxtPanelShape!$H$2:$I$50, 2, 0), IF(VALUE(MID(AU319,1,1))&gt;=7, ", "&amp;VLOOKUP(VALUE(MID(AU319,2,1)), TxtPanelShape!$H$2:$I$50, 2, 0),"")), "")</f>
        <v/>
      </c>
      <c r="AX319" s="79" t="str">
        <f>IFERROR(IF(VALUE(MID(AU319,1,1))=1, ", "&amp;VLOOKUP(VALUE(MID(AU319,3,1)), TxtPanelShape!$O$2:$P$50, 2, 0), IF(VALUE(MID(AU319,1,1))&gt;=7, ", "&amp;VLOOKUP(VALUE(MID(AU319,3,1)), TxtPanelShape!$O$2:$P$50, 2, 0),"")),"")</f>
        <v/>
      </c>
      <c r="AY319" s="79" t="str">
        <f>IFERROR("; "&amp;VLOOKUP(VALUE(MID(AU319,4,1)), TxtPanelShape!$V$2:$W$50,2,0),"")</f>
        <v/>
      </c>
      <c r="AZ319" s="79" t="str">
        <f t="shared" si="61"/>
        <v/>
      </c>
      <c r="BA319" s="71"/>
      <c r="BB319" s="79" t="str">
        <f>IFERROR(IF(VALUE(MID(BA319,1,1))=1, VLOOKUP(VALUE(MID(BA319,1,1)), TxtPanelShape!$A$2:$C$50, 3, 0), (IF(VALUE(MID(BA319,1,1))&gt;=7, VLOOKUP(VALUE(MID(BA319,1,1)), TxtPanelShape!$A$2:$C$50, 3, 0),VLOOKUP(VALUE(MID(BA319,1,2)),TxtPanelShape!$A$2:$C$50,3,0)))), "")</f>
        <v/>
      </c>
      <c r="BC319" s="79" t="str">
        <f>IFERROR(IF(VALUE(MID(BA319,1,1))=1, ", "&amp;VLOOKUP(VALUE(MID(BA319,2,1)), TxtPanelShape!$H$2:$I$50, 2, 0), IF(VALUE(MID(BA319,1,1))&gt;=7, ", "&amp;VLOOKUP(VALUE(MID(BA319,2,1)), TxtPanelShape!$H$2:$I$50, 2, 0),"")), "")</f>
        <v/>
      </c>
      <c r="BD319" s="79" t="str">
        <f>IFERROR(IF(VALUE(MID(BA319,1,1))=1, ", "&amp;VLOOKUP(VALUE(MID(BA319,3,1)), TxtPanelShape!$O$2:$P$50, 2, 0), IF(VALUE(MID(BA319,1,1))&gt;=7, ", "&amp;VLOOKUP(VALUE(MID(BA319,3,1)), TxtPanelShape!$O$2:$P$50, 2, 0),"")),"")</f>
        <v/>
      </c>
      <c r="BE319" s="79" t="str">
        <f>IFERROR("; "&amp;VLOOKUP(VALUE(MID(BA319,4,1)), TxtPanelShape!$V$2:$W$50,2,0),"")</f>
        <v/>
      </c>
      <c r="BF319" s="79" t="str">
        <f t="shared" si="62"/>
        <v/>
      </c>
      <c r="BG319" s="71"/>
      <c r="BH319" s="79" t="str">
        <f>IFERROR(VLOOKUP(BG319, TxtPanelDefinition!$A$2:$B$50, 2, 0),"")</f>
        <v/>
      </c>
      <c r="BI319" s="71"/>
      <c r="BJ319" s="79" t="str">
        <f>IFERROR(VLOOKUP(BI319, TxtPanelDefinition!$A$2:$B$50, 2, 0),"")</f>
        <v/>
      </c>
      <c r="BK319" s="71"/>
      <c r="BL319" s="79" t="str">
        <f>IFERROR(VLOOKUP(BK319, InscrTechniques!$A$2:$B$50, 2, 0),"")</f>
        <v/>
      </c>
      <c r="BM319" s="71"/>
      <c r="BN319" s="79" t="str">
        <f>IFERROR(VLOOKUP(BM319, InscrTechniques!$A$2:$B$50, 2, 0),"")</f>
        <v/>
      </c>
      <c r="BO319" s="71"/>
      <c r="BP319" s="79" t="str">
        <f>IFERROR(VLOOKUP(BO319, InscrTechniques!$A$2:$B$50, 2, 0),"")</f>
        <v/>
      </c>
      <c r="BQ319" s="71"/>
      <c r="BR319" s="79" t="str">
        <f>IFERROR(VLOOKUP(BQ319, InscrTechniques!$A$2:$B$50, 2, 0),"")</f>
        <v/>
      </c>
      <c r="BS319" s="71"/>
      <c r="BT319" s="79" t="str">
        <f>IFERROR(VLOOKUP(BS319, InscrTechniques!$A$2:$B$50, 2, 0),"")</f>
        <v/>
      </c>
      <c r="BU319" s="71"/>
      <c r="BV319" s="79" t="str">
        <f>IFERROR(VLOOKUP(BU319, InscrTechniques!$A$2:$B$50, 2, 0),"")</f>
        <v/>
      </c>
      <c r="BW319" s="125"/>
      <c r="BX319" s="79" t="str">
        <f>IFERROR(VLOOKUP(BW319, InscrTechniques!$A$2:$B$50, 2, 0),"")</f>
        <v/>
      </c>
      <c r="BY319" s="125"/>
      <c r="BZ319" s="79" t="str">
        <f>IFERROR(VLOOKUP(BY319, InscrTechniques!$A$2:$B$50, 2, 0),"")</f>
        <v/>
      </c>
      <c r="CA319" s="74"/>
      <c r="CB319" s="114" t="str">
        <f>IFERROR(VLOOKUP(CA319, LetterStyle!$A$2:$B$50, 2, 0),"")</f>
        <v/>
      </c>
      <c r="CC319" s="74"/>
      <c r="CD319" s="114" t="str">
        <f>IFERROR(VLOOKUP(CC319, LetterStyle!$A$2:$B$50, 2, 0),"")</f>
        <v/>
      </c>
      <c r="CE319" s="74"/>
      <c r="CF319" s="114" t="str">
        <f>IFERROR(VLOOKUP(CE319, LetterStyle!$A$2:$B$50, 2, 0),"")</f>
        <v/>
      </c>
      <c r="CG319" s="74"/>
      <c r="CH319" s="79" t="str">
        <f>IFERROR(VLOOKUP(CG319, LetterStyle!$A$2:$B$50, 2, 0),"")</f>
        <v/>
      </c>
      <c r="CI319" s="71"/>
      <c r="CJ319" s="79" t="str">
        <f>IFERROR(VLOOKUP(CI319, DecMotifs!$A$1:$B$306, 2, 0),"")</f>
        <v/>
      </c>
      <c r="CK319" s="71"/>
      <c r="CL319" s="79" t="str">
        <f>IFERROR(VLOOKUP(CK319, DecMotifs!$A$1:$B$306, 2, 0),"")</f>
        <v/>
      </c>
      <c r="CM319" s="71"/>
      <c r="CN319" s="79" t="str">
        <f>IFERROR(VLOOKUP(CM319, DecMotifs!$A$1:$B$306, 2, 0),"")</f>
        <v/>
      </c>
      <c r="CO319" s="71"/>
      <c r="CP319" s="79" t="str">
        <f>IFERROR(VLOOKUP(CO319, MarginalDec!$A$2:$B$253, 2, 0),"")</f>
        <v/>
      </c>
      <c r="CQ319" s="71"/>
      <c r="CR319" s="79" t="str">
        <f>IFERROR(VLOOKUP(CQ319, MarginalDec!$A$2:$B$253, 2, 0),"")</f>
        <v/>
      </c>
      <c r="CS319" s="71"/>
      <c r="CT319" s="79" t="str">
        <f>IFERROR(VLOOKUP(CS319, MarginalDec!$A$2:$B$253, 2, 0),"")</f>
        <v/>
      </c>
      <c r="CU319" s="71"/>
      <c r="CV319" s="79" t="str">
        <f>IF(ISBLANK(CU319),"", IFERROR(VLOOKUP(CU319, Tooling!$A$2:$B$252, 2, 0),""))</f>
        <v/>
      </c>
      <c r="CW319" s="71"/>
      <c r="CX319" s="79" t="str">
        <f>IF(ISBLANK(CW319),"", IFERROR(VLOOKUP(CW319, Tooling!$A$2:$B$252, 2, 0),""))</f>
        <v/>
      </c>
      <c r="CY319" s="71"/>
      <c r="CZ319" s="79" t="str">
        <f>IF(ISBLANK(CY319),"", IFERROR(VLOOKUP(CY319, Repairs!$A$2:$B$252, 2, 0),""))</f>
        <v/>
      </c>
      <c r="DA319" s="77"/>
      <c r="DB319" s="71"/>
      <c r="DC319" s="79" t="str">
        <f>IFERROR(VLOOKUP(DB319, DatingReason!$A$2:$B$252, 2, 0),"")</f>
        <v/>
      </c>
      <c r="DD319" s="123" t="str">
        <f t="shared" si="63"/>
        <v/>
      </c>
      <c r="DF319" s="119" t="str">
        <f t="array" ref="DF319">IF(AND($B319&lt;&gt;"", $DE319&lt;&gt;"", $DE319&lt;&gt;"No"),MAX(IF($B319=PEOPLE!$B$4:$B$1000, PEOPLE!$Q$4:$Q$1000,""))+100,"")</f>
        <v/>
      </c>
      <c r="DG319" s="68"/>
      <c r="DH319" s="76">
        <f>COUNTIF(PEOPLE!B:B, MEMORIALS!B319)</f>
        <v>0</v>
      </c>
      <c r="DI319" s="82"/>
      <c r="DJ319" s="82"/>
      <c r="DK319" s="82"/>
      <c r="DL319" s="68"/>
      <c r="DM319" s="68"/>
      <c r="DN319" s="68"/>
      <c r="DO319" s="68"/>
      <c r="DP319" s="68"/>
    </row>
    <row r="320" spans="1:120" ht="15" customHeight="1" x14ac:dyDescent="0.25">
      <c r="A320" s="68"/>
      <c r="B320" s="69"/>
      <c r="C320" s="68"/>
      <c r="D320" s="68"/>
      <c r="E320" s="70" t="str">
        <f>IF(D320="","",VLOOKUP(D320,Denomination!$A$2:$B$50, 2, 0))</f>
        <v/>
      </c>
      <c r="F320" s="68"/>
      <c r="G320" s="71"/>
      <c r="H320" s="70" t="str">
        <f>IF(G320="","",VLOOKUP(G320,MCondition!$A$2:$B$50, 2, 0))</f>
        <v/>
      </c>
      <c r="I320" s="72"/>
      <c r="J320" s="71"/>
      <c r="K320" s="70" t="str">
        <f>IF(J320="","",VLOOKUP(J320,ICondition!$A$2:$B$50, 2, 0))</f>
        <v/>
      </c>
      <c r="L320" s="73"/>
      <c r="M320" s="73"/>
      <c r="N320" s="73"/>
      <c r="O320" s="73"/>
      <c r="P320" s="73"/>
      <c r="Q320" s="73"/>
      <c r="R320" s="78"/>
      <c r="S320" s="79" t="str">
        <f>IFERROR(VLOOKUP(R320,Material!$A$2:$B$59, 2, 0),"")</f>
        <v/>
      </c>
      <c r="T320" s="71"/>
      <c r="U320" s="79" t="str">
        <f>IFERROR(VLOOKUP(T320,Material!$A$2:$B$59, 2, 0),"")</f>
        <v/>
      </c>
      <c r="V320" s="71"/>
      <c r="W320" s="79" t="str">
        <f>IFERROR(VLOOKUP(V320,Material!$A$2:$B$59, 2, 0),"")</f>
        <v/>
      </c>
      <c r="X320" s="71"/>
      <c r="Y320" s="79" t="str">
        <f>IFERROR(VLOOKUP(X320,Material!$A$2:$B$59, 2, 0),"")</f>
        <v/>
      </c>
      <c r="Z320" s="71"/>
      <c r="AA320" s="79" t="str">
        <f>IFERROR(VLOOKUP(Z320,Material!$A$2:$B$59, 2, 0),"")</f>
        <v/>
      </c>
      <c r="AB320" s="74"/>
      <c r="AC320" s="75" t="e">
        <f t="shared" si="52"/>
        <v>#VALUE!</v>
      </c>
      <c r="AD320" s="75" t="e">
        <f t="shared" si="53"/>
        <v>#VALUE!</v>
      </c>
      <c r="AE320" s="75" t="e">
        <f t="shared" si="55"/>
        <v>#VALUE!</v>
      </c>
      <c r="AF320" s="75" t="e">
        <f t="shared" si="54"/>
        <v>#VALUE!</v>
      </c>
      <c r="AG320" s="75" t="e">
        <f t="shared" si="56"/>
        <v>#VALUE!</v>
      </c>
      <c r="AH320" s="75" t="e">
        <f t="shared" si="57"/>
        <v>#VALUE!</v>
      </c>
      <c r="AI320" s="75" t="e">
        <f t="shared" si="58"/>
        <v>#VALUE!</v>
      </c>
      <c r="AJ320" s="80" t="e">
        <f t="shared" si="59"/>
        <v>#VALUE!</v>
      </c>
      <c r="AK320" s="79" t="str">
        <f>(IFERROR(VLOOKUP(AB320,Categories!$A$2:$B$20,2,1),""))</f>
        <v/>
      </c>
      <c r="AL320" s="79" t="str">
        <f ca="1">IFERROR(VLOOKUP((HLOOKUP((VLOOKUP($AB320,Categories!$A$2:$F$20,3,1)), $AB$3:$AJ320, (ROW()-ROW($AB$3)+1), 0)), INDIRECT(VLOOKUP($AB320,Categories!$A$2:$F$20,6,1)),2,0),AK320)</f>
        <v/>
      </c>
      <c r="AM320" s="79" t="str">
        <f ca="1">IFERROR(VLOOKUP((HLOOKUP((VLOOKUP($AB320,Categories!$A$2:$F$20,4,1)),$AB$3:$AJ320,(ROW()-ROW($AB$3)+1),0)),INDIRECT(VLOOKUP($AB320,Categories!$A$2:$H$20,7,1)),2,0),"")</f>
        <v/>
      </c>
      <c r="AN320" s="79" t="str">
        <f ca="1">IFERROR(VLOOKUP((HLOOKUP((VLOOKUP($AB320,Categories!$A$2:$F$20,5,1)), $AB$3:$AJ320, (ROW()-ROW($AB$3)+1), 0)), INDIRECT(VLOOKUP($AB320,Categories!$A$2:$H$20,8,1)),2,0),"")</f>
        <v/>
      </c>
      <c r="AO320" s="79" t="str">
        <f t="shared" ca="1" si="60"/>
        <v/>
      </c>
      <c r="AP320" s="81"/>
      <c r="AQ320" s="70" t="str">
        <f>IFERROR(VLOOKUP(VALUE(MID(AP320,1,1)),AdditionalElements!$A$2:$B$50,2,0),"")</f>
        <v/>
      </c>
      <c r="AR320" s="70" t="str">
        <f>IFERROR(VLOOKUP(VALUE(MID(AP320,2,1)),AdditionalElements!$H$2:$I$50,2,0),"")</f>
        <v/>
      </c>
      <c r="AS320" s="70" t="str">
        <f>IFERROR(VLOOKUP(VALUE(MID(AP320,3,1)),AdditionalElements!$O$2:$P$50,2,0),"")</f>
        <v/>
      </c>
      <c r="AT320" s="70" t="str">
        <f>IFERROR(VLOOKUP(VALUE(MID(AP320,4,1)),AdditionalElements!$V$2:$W$50,2,0),"")</f>
        <v/>
      </c>
      <c r="AU320" s="71"/>
      <c r="AV320" s="79" t="str">
        <f>IFERROR(IF(VALUE(MID(AU320,1,1))=1, VLOOKUP(VALUE(MID(AU320,1,1)), TxtPanelShape!$A$2:$C$50, 3, 0), (IF(VALUE(MID(AU320,1,1))&gt;=7, VLOOKUP(VALUE(MID(AU320,1,1)), TxtPanelShape!$A$2:$C$50, 3, 0),VLOOKUP(VALUE(MID(AU320,1,2)),TxtPanelShape!$A$2:$C$50,3,0)))), "")</f>
        <v/>
      </c>
      <c r="AW320" s="79" t="str">
        <f>IFERROR(IF(VALUE(MID(AU320,1,1))=1, ", "&amp;VLOOKUP(VALUE(MID(AU320,2,1)), TxtPanelShape!$H$2:$I$50, 2, 0), IF(VALUE(MID(AU320,1,1))&gt;=7, ", "&amp;VLOOKUP(VALUE(MID(AU320,2,1)), TxtPanelShape!$H$2:$I$50, 2, 0),"")), "")</f>
        <v/>
      </c>
      <c r="AX320" s="79" t="str">
        <f>IFERROR(IF(VALUE(MID(AU320,1,1))=1, ", "&amp;VLOOKUP(VALUE(MID(AU320,3,1)), TxtPanelShape!$O$2:$P$50, 2, 0), IF(VALUE(MID(AU320,1,1))&gt;=7, ", "&amp;VLOOKUP(VALUE(MID(AU320,3,1)), TxtPanelShape!$O$2:$P$50, 2, 0),"")),"")</f>
        <v/>
      </c>
      <c r="AY320" s="79" t="str">
        <f>IFERROR("; "&amp;VLOOKUP(VALUE(MID(AU320,4,1)), TxtPanelShape!$V$2:$W$50,2,0),"")</f>
        <v/>
      </c>
      <c r="AZ320" s="79" t="str">
        <f t="shared" si="61"/>
        <v/>
      </c>
      <c r="BA320" s="71"/>
      <c r="BB320" s="79" t="str">
        <f>IFERROR(IF(VALUE(MID(BA320,1,1))=1, VLOOKUP(VALUE(MID(BA320,1,1)), TxtPanelShape!$A$2:$C$50, 3, 0), (IF(VALUE(MID(BA320,1,1))&gt;=7, VLOOKUP(VALUE(MID(BA320,1,1)), TxtPanelShape!$A$2:$C$50, 3, 0),VLOOKUP(VALUE(MID(BA320,1,2)),TxtPanelShape!$A$2:$C$50,3,0)))), "")</f>
        <v/>
      </c>
      <c r="BC320" s="79" t="str">
        <f>IFERROR(IF(VALUE(MID(BA320,1,1))=1, ", "&amp;VLOOKUP(VALUE(MID(BA320,2,1)), TxtPanelShape!$H$2:$I$50, 2, 0), IF(VALUE(MID(BA320,1,1))&gt;=7, ", "&amp;VLOOKUP(VALUE(MID(BA320,2,1)), TxtPanelShape!$H$2:$I$50, 2, 0),"")), "")</f>
        <v/>
      </c>
      <c r="BD320" s="79" t="str">
        <f>IFERROR(IF(VALUE(MID(BA320,1,1))=1, ", "&amp;VLOOKUP(VALUE(MID(BA320,3,1)), TxtPanelShape!$O$2:$P$50, 2, 0), IF(VALUE(MID(BA320,1,1))&gt;=7, ", "&amp;VLOOKUP(VALUE(MID(BA320,3,1)), TxtPanelShape!$O$2:$P$50, 2, 0),"")),"")</f>
        <v/>
      </c>
      <c r="BE320" s="79" t="str">
        <f>IFERROR("; "&amp;VLOOKUP(VALUE(MID(BA320,4,1)), TxtPanelShape!$V$2:$W$50,2,0),"")</f>
        <v/>
      </c>
      <c r="BF320" s="79" t="str">
        <f t="shared" si="62"/>
        <v/>
      </c>
      <c r="BG320" s="71"/>
      <c r="BH320" s="79" t="str">
        <f>IFERROR(VLOOKUP(BG320, TxtPanelDefinition!$A$2:$B$50, 2, 0),"")</f>
        <v/>
      </c>
      <c r="BI320" s="71"/>
      <c r="BJ320" s="79" t="str">
        <f>IFERROR(VLOOKUP(BI320, TxtPanelDefinition!$A$2:$B$50, 2, 0),"")</f>
        <v/>
      </c>
      <c r="BK320" s="71"/>
      <c r="BL320" s="79" t="str">
        <f>IFERROR(VLOOKUP(BK320, InscrTechniques!$A$2:$B$50, 2, 0),"")</f>
        <v/>
      </c>
      <c r="BM320" s="71"/>
      <c r="BN320" s="79" t="str">
        <f>IFERROR(VLOOKUP(BM320, InscrTechniques!$A$2:$B$50, 2, 0),"")</f>
        <v/>
      </c>
      <c r="BO320" s="71"/>
      <c r="BP320" s="79" t="str">
        <f>IFERROR(VLOOKUP(BO320, InscrTechniques!$A$2:$B$50, 2, 0),"")</f>
        <v/>
      </c>
      <c r="BQ320" s="71"/>
      <c r="BR320" s="79" t="str">
        <f>IFERROR(VLOOKUP(BQ320, InscrTechniques!$A$2:$B$50, 2, 0),"")</f>
        <v/>
      </c>
      <c r="BS320" s="71"/>
      <c r="BT320" s="79" t="str">
        <f>IFERROR(VLOOKUP(BS320, InscrTechniques!$A$2:$B$50, 2, 0),"")</f>
        <v/>
      </c>
      <c r="BU320" s="71"/>
      <c r="BV320" s="79" t="str">
        <f>IFERROR(VLOOKUP(BU320, InscrTechniques!$A$2:$B$50, 2, 0),"")</f>
        <v/>
      </c>
      <c r="BW320" s="125"/>
      <c r="BX320" s="79" t="str">
        <f>IFERROR(VLOOKUP(BW320, InscrTechniques!$A$2:$B$50, 2, 0),"")</f>
        <v/>
      </c>
      <c r="BY320" s="125"/>
      <c r="BZ320" s="79" t="str">
        <f>IFERROR(VLOOKUP(BY320, InscrTechniques!$A$2:$B$50, 2, 0),"")</f>
        <v/>
      </c>
      <c r="CA320" s="74"/>
      <c r="CB320" s="114" t="str">
        <f>IFERROR(VLOOKUP(CA320, LetterStyle!$A$2:$B$50, 2, 0),"")</f>
        <v/>
      </c>
      <c r="CC320" s="74"/>
      <c r="CD320" s="114" t="str">
        <f>IFERROR(VLOOKUP(CC320, LetterStyle!$A$2:$B$50, 2, 0),"")</f>
        <v/>
      </c>
      <c r="CE320" s="74"/>
      <c r="CF320" s="114" t="str">
        <f>IFERROR(VLOOKUP(CE320, LetterStyle!$A$2:$B$50, 2, 0),"")</f>
        <v/>
      </c>
      <c r="CG320" s="74"/>
      <c r="CH320" s="79" t="str">
        <f>IFERROR(VLOOKUP(CG320, LetterStyle!$A$2:$B$50, 2, 0),"")</f>
        <v/>
      </c>
      <c r="CI320" s="71"/>
      <c r="CJ320" s="79" t="str">
        <f>IFERROR(VLOOKUP(CI320, DecMotifs!$A$1:$B$306, 2, 0),"")</f>
        <v/>
      </c>
      <c r="CK320" s="71"/>
      <c r="CL320" s="79" t="str">
        <f>IFERROR(VLOOKUP(CK320, DecMotifs!$A$1:$B$306, 2, 0),"")</f>
        <v/>
      </c>
      <c r="CM320" s="71"/>
      <c r="CN320" s="79" t="str">
        <f>IFERROR(VLOOKUP(CM320, DecMotifs!$A$1:$B$306, 2, 0),"")</f>
        <v/>
      </c>
      <c r="CO320" s="71"/>
      <c r="CP320" s="79" t="str">
        <f>IFERROR(VLOOKUP(CO320, MarginalDec!$A$2:$B$253, 2, 0),"")</f>
        <v/>
      </c>
      <c r="CQ320" s="71"/>
      <c r="CR320" s="79" t="str">
        <f>IFERROR(VLOOKUP(CQ320, MarginalDec!$A$2:$B$253, 2, 0),"")</f>
        <v/>
      </c>
      <c r="CS320" s="71"/>
      <c r="CT320" s="79" t="str">
        <f>IFERROR(VLOOKUP(CS320, MarginalDec!$A$2:$B$253, 2, 0),"")</f>
        <v/>
      </c>
      <c r="CU320" s="71"/>
      <c r="CV320" s="79" t="str">
        <f>IF(ISBLANK(CU320),"", IFERROR(VLOOKUP(CU320, Tooling!$A$2:$B$252, 2, 0),""))</f>
        <v/>
      </c>
      <c r="CW320" s="71"/>
      <c r="CX320" s="79" t="str">
        <f>IF(ISBLANK(CW320),"", IFERROR(VLOOKUP(CW320, Tooling!$A$2:$B$252, 2, 0),""))</f>
        <v/>
      </c>
      <c r="CY320" s="71"/>
      <c r="CZ320" s="79" t="str">
        <f>IF(ISBLANK(CY320),"", IFERROR(VLOOKUP(CY320, Repairs!$A$2:$B$252, 2, 0),""))</f>
        <v/>
      </c>
      <c r="DA320" s="77"/>
      <c r="DB320" s="71"/>
      <c r="DC320" s="79" t="str">
        <f>IFERROR(VLOOKUP(DB320, DatingReason!$A$2:$B$252, 2, 0),"")</f>
        <v/>
      </c>
      <c r="DD320" s="123" t="str">
        <f t="shared" si="63"/>
        <v/>
      </c>
      <c r="DF320" s="119" t="str">
        <f t="array" ref="DF320">IF(AND($B320&lt;&gt;"", $DE320&lt;&gt;"", $DE320&lt;&gt;"No"),MAX(IF($B320=PEOPLE!$B$4:$B$1000, PEOPLE!$Q$4:$Q$1000,""))+100,"")</f>
        <v/>
      </c>
      <c r="DG320" s="68"/>
      <c r="DH320" s="76">
        <f>COUNTIF(PEOPLE!B:B, MEMORIALS!B320)</f>
        <v>0</v>
      </c>
      <c r="DI320" s="82"/>
      <c r="DJ320" s="82"/>
      <c r="DK320" s="82"/>
      <c r="DL320" s="68"/>
      <c r="DM320" s="68"/>
      <c r="DN320" s="68"/>
      <c r="DO320" s="68"/>
      <c r="DP320" s="68"/>
    </row>
    <row r="321" spans="1:120" ht="15" customHeight="1" x14ac:dyDescent="0.25">
      <c r="A321" s="68"/>
      <c r="B321" s="69"/>
      <c r="C321" s="68"/>
      <c r="D321" s="68"/>
      <c r="E321" s="70" t="str">
        <f>IF(D321="","",VLOOKUP(D321,Denomination!$A$2:$B$50, 2, 0))</f>
        <v/>
      </c>
      <c r="F321" s="68"/>
      <c r="G321" s="71"/>
      <c r="H321" s="70" t="str">
        <f>IF(G321="","",VLOOKUP(G321,MCondition!$A$2:$B$50, 2, 0))</f>
        <v/>
      </c>
      <c r="I321" s="72"/>
      <c r="J321" s="71"/>
      <c r="K321" s="70" t="str">
        <f>IF(J321="","",VLOOKUP(J321,ICondition!$A$2:$B$50, 2, 0))</f>
        <v/>
      </c>
      <c r="L321" s="73"/>
      <c r="M321" s="73"/>
      <c r="N321" s="73"/>
      <c r="O321" s="73"/>
      <c r="P321" s="73"/>
      <c r="Q321" s="73"/>
      <c r="R321" s="78"/>
      <c r="S321" s="79" t="str">
        <f>IFERROR(VLOOKUP(R321,Material!$A$2:$B$59, 2, 0),"")</f>
        <v/>
      </c>
      <c r="T321" s="71"/>
      <c r="U321" s="79" t="str">
        <f>IFERROR(VLOOKUP(T321,Material!$A$2:$B$59, 2, 0),"")</f>
        <v/>
      </c>
      <c r="V321" s="71"/>
      <c r="W321" s="79" t="str">
        <f>IFERROR(VLOOKUP(V321,Material!$A$2:$B$59, 2, 0),"")</f>
        <v/>
      </c>
      <c r="X321" s="71"/>
      <c r="Y321" s="79" t="str">
        <f>IFERROR(VLOOKUP(X321,Material!$A$2:$B$59, 2, 0),"")</f>
        <v/>
      </c>
      <c r="Z321" s="71"/>
      <c r="AA321" s="79" t="str">
        <f>IFERROR(VLOOKUP(Z321,Material!$A$2:$B$59, 2, 0),"")</f>
        <v/>
      </c>
      <c r="AB321" s="74"/>
      <c r="AC321" s="75" t="e">
        <f t="shared" si="52"/>
        <v>#VALUE!</v>
      </c>
      <c r="AD321" s="75" t="e">
        <f t="shared" si="53"/>
        <v>#VALUE!</v>
      </c>
      <c r="AE321" s="75" t="e">
        <f t="shared" si="55"/>
        <v>#VALUE!</v>
      </c>
      <c r="AF321" s="75" t="e">
        <f t="shared" si="54"/>
        <v>#VALUE!</v>
      </c>
      <c r="AG321" s="75" t="e">
        <f t="shared" si="56"/>
        <v>#VALUE!</v>
      </c>
      <c r="AH321" s="75" t="e">
        <f t="shared" si="57"/>
        <v>#VALUE!</v>
      </c>
      <c r="AI321" s="75" t="e">
        <f t="shared" si="58"/>
        <v>#VALUE!</v>
      </c>
      <c r="AJ321" s="80" t="e">
        <f t="shared" si="59"/>
        <v>#VALUE!</v>
      </c>
      <c r="AK321" s="79" t="str">
        <f>(IFERROR(VLOOKUP(AB321,Categories!$A$2:$B$20,2,1),""))</f>
        <v/>
      </c>
      <c r="AL321" s="79" t="str">
        <f ca="1">IFERROR(VLOOKUP((HLOOKUP((VLOOKUP($AB321,Categories!$A$2:$F$20,3,1)), $AB$3:$AJ321, (ROW()-ROW($AB$3)+1), 0)), INDIRECT(VLOOKUP($AB321,Categories!$A$2:$F$20,6,1)),2,0),AK321)</f>
        <v/>
      </c>
      <c r="AM321" s="79" t="str">
        <f ca="1">IFERROR(VLOOKUP((HLOOKUP((VLOOKUP($AB321,Categories!$A$2:$F$20,4,1)),$AB$3:$AJ321,(ROW()-ROW($AB$3)+1),0)),INDIRECT(VLOOKUP($AB321,Categories!$A$2:$H$20,7,1)),2,0),"")</f>
        <v/>
      </c>
      <c r="AN321" s="79" t="str">
        <f ca="1">IFERROR(VLOOKUP((HLOOKUP((VLOOKUP($AB321,Categories!$A$2:$F$20,5,1)), $AB$3:$AJ321, (ROW()-ROW($AB$3)+1), 0)), INDIRECT(VLOOKUP($AB321,Categories!$A$2:$H$20,8,1)),2,0),"")</f>
        <v/>
      </c>
      <c r="AO321" s="79" t="str">
        <f t="shared" ca="1" si="60"/>
        <v/>
      </c>
      <c r="AP321" s="81"/>
      <c r="AQ321" s="70" t="str">
        <f>IFERROR(VLOOKUP(VALUE(MID(AP321,1,1)),AdditionalElements!$A$2:$B$50,2,0),"")</f>
        <v/>
      </c>
      <c r="AR321" s="70" t="str">
        <f>IFERROR(VLOOKUP(VALUE(MID(AP321,2,1)),AdditionalElements!$H$2:$I$50,2,0),"")</f>
        <v/>
      </c>
      <c r="AS321" s="70" t="str">
        <f>IFERROR(VLOOKUP(VALUE(MID(AP321,3,1)),AdditionalElements!$O$2:$P$50,2,0),"")</f>
        <v/>
      </c>
      <c r="AT321" s="70" t="str">
        <f>IFERROR(VLOOKUP(VALUE(MID(AP321,4,1)),AdditionalElements!$V$2:$W$50,2,0),"")</f>
        <v/>
      </c>
      <c r="AU321" s="71"/>
      <c r="AV321" s="79" t="str">
        <f>IFERROR(IF(VALUE(MID(AU321,1,1))=1, VLOOKUP(VALUE(MID(AU321,1,1)), TxtPanelShape!$A$2:$C$50, 3, 0), (IF(VALUE(MID(AU321,1,1))&gt;=7, VLOOKUP(VALUE(MID(AU321,1,1)), TxtPanelShape!$A$2:$C$50, 3, 0),VLOOKUP(VALUE(MID(AU321,1,2)),TxtPanelShape!$A$2:$C$50,3,0)))), "")</f>
        <v/>
      </c>
      <c r="AW321" s="79" t="str">
        <f>IFERROR(IF(VALUE(MID(AU321,1,1))=1, ", "&amp;VLOOKUP(VALUE(MID(AU321,2,1)), TxtPanelShape!$H$2:$I$50, 2, 0), IF(VALUE(MID(AU321,1,1))&gt;=7, ", "&amp;VLOOKUP(VALUE(MID(AU321,2,1)), TxtPanelShape!$H$2:$I$50, 2, 0),"")), "")</f>
        <v/>
      </c>
      <c r="AX321" s="79" t="str">
        <f>IFERROR(IF(VALUE(MID(AU321,1,1))=1, ", "&amp;VLOOKUP(VALUE(MID(AU321,3,1)), TxtPanelShape!$O$2:$P$50, 2, 0), IF(VALUE(MID(AU321,1,1))&gt;=7, ", "&amp;VLOOKUP(VALUE(MID(AU321,3,1)), TxtPanelShape!$O$2:$P$50, 2, 0),"")),"")</f>
        <v/>
      </c>
      <c r="AY321" s="79" t="str">
        <f>IFERROR("; "&amp;VLOOKUP(VALUE(MID(AU321,4,1)), TxtPanelShape!$V$2:$W$50,2,0),"")</f>
        <v/>
      </c>
      <c r="AZ321" s="79" t="str">
        <f t="shared" si="61"/>
        <v/>
      </c>
      <c r="BA321" s="71"/>
      <c r="BB321" s="79" t="str">
        <f>IFERROR(IF(VALUE(MID(BA321,1,1))=1, VLOOKUP(VALUE(MID(BA321,1,1)), TxtPanelShape!$A$2:$C$50, 3, 0), (IF(VALUE(MID(BA321,1,1))&gt;=7, VLOOKUP(VALUE(MID(BA321,1,1)), TxtPanelShape!$A$2:$C$50, 3, 0),VLOOKUP(VALUE(MID(BA321,1,2)),TxtPanelShape!$A$2:$C$50,3,0)))), "")</f>
        <v/>
      </c>
      <c r="BC321" s="79" t="str">
        <f>IFERROR(IF(VALUE(MID(BA321,1,1))=1, ", "&amp;VLOOKUP(VALUE(MID(BA321,2,1)), TxtPanelShape!$H$2:$I$50, 2, 0), IF(VALUE(MID(BA321,1,1))&gt;=7, ", "&amp;VLOOKUP(VALUE(MID(BA321,2,1)), TxtPanelShape!$H$2:$I$50, 2, 0),"")), "")</f>
        <v/>
      </c>
      <c r="BD321" s="79" t="str">
        <f>IFERROR(IF(VALUE(MID(BA321,1,1))=1, ", "&amp;VLOOKUP(VALUE(MID(BA321,3,1)), TxtPanelShape!$O$2:$P$50, 2, 0), IF(VALUE(MID(BA321,1,1))&gt;=7, ", "&amp;VLOOKUP(VALUE(MID(BA321,3,1)), TxtPanelShape!$O$2:$P$50, 2, 0),"")),"")</f>
        <v/>
      </c>
      <c r="BE321" s="79" t="str">
        <f>IFERROR("; "&amp;VLOOKUP(VALUE(MID(BA321,4,1)), TxtPanelShape!$V$2:$W$50,2,0),"")</f>
        <v/>
      </c>
      <c r="BF321" s="79" t="str">
        <f t="shared" si="62"/>
        <v/>
      </c>
      <c r="BG321" s="71"/>
      <c r="BH321" s="79" t="str">
        <f>IFERROR(VLOOKUP(BG321, TxtPanelDefinition!$A$2:$B$50, 2, 0),"")</f>
        <v/>
      </c>
      <c r="BI321" s="71"/>
      <c r="BJ321" s="79" t="str">
        <f>IFERROR(VLOOKUP(BI321, TxtPanelDefinition!$A$2:$B$50, 2, 0),"")</f>
        <v/>
      </c>
      <c r="BK321" s="71"/>
      <c r="BL321" s="79" t="str">
        <f>IFERROR(VLOOKUP(BK321, InscrTechniques!$A$2:$B$50, 2, 0),"")</f>
        <v/>
      </c>
      <c r="BM321" s="71"/>
      <c r="BN321" s="79" t="str">
        <f>IFERROR(VLOOKUP(BM321, InscrTechniques!$A$2:$B$50, 2, 0),"")</f>
        <v/>
      </c>
      <c r="BO321" s="71"/>
      <c r="BP321" s="79" t="str">
        <f>IFERROR(VLOOKUP(BO321, InscrTechniques!$A$2:$B$50, 2, 0),"")</f>
        <v/>
      </c>
      <c r="BQ321" s="71"/>
      <c r="BR321" s="79" t="str">
        <f>IFERROR(VLOOKUP(BQ321, InscrTechniques!$A$2:$B$50, 2, 0),"")</f>
        <v/>
      </c>
      <c r="BS321" s="71"/>
      <c r="BT321" s="79" t="str">
        <f>IFERROR(VLOOKUP(BS321, InscrTechniques!$A$2:$B$50, 2, 0),"")</f>
        <v/>
      </c>
      <c r="BU321" s="71"/>
      <c r="BV321" s="79" t="str">
        <f>IFERROR(VLOOKUP(BU321, InscrTechniques!$A$2:$B$50, 2, 0),"")</f>
        <v/>
      </c>
      <c r="BW321" s="125"/>
      <c r="BX321" s="79" t="str">
        <f>IFERROR(VLOOKUP(BW321, InscrTechniques!$A$2:$B$50, 2, 0),"")</f>
        <v/>
      </c>
      <c r="BY321" s="125"/>
      <c r="BZ321" s="79" t="str">
        <f>IFERROR(VLOOKUP(BY321, InscrTechniques!$A$2:$B$50, 2, 0),"")</f>
        <v/>
      </c>
      <c r="CA321" s="74"/>
      <c r="CB321" s="114" t="str">
        <f>IFERROR(VLOOKUP(CA321, LetterStyle!$A$2:$B$50, 2, 0),"")</f>
        <v/>
      </c>
      <c r="CC321" s="74"/>
      <c r="CD321" s="114" t="str">
        <f>IFERROR(VLOOKUP(CC321, LetterStyle!$A$2:$B$50, 2, 0),"")</f>
        <v/>
      </c>
      <c r="CE321" s="74"/>
      <c r="CF321" s="114" t="str">
        <f>IFERROR(VLOOKUP(CE321, LetterStyle!$A$2:$B$50, 2, 0),"")</f>
        <v/>
      </c>
      <c r="CG321" s="74"/>
      <c r="CH321" s="79" t="str">
        <f>IFERROR(VLOOKUP(CG321, LetterStyle!$A$2:$B$50, 2, 0),"")</f>
        <v/>
      </c>
      <c r="CI321" s="71"/>
      <c r="CJ321" s="79" t="str">
        <f>IFERROR(VLOOKUP(CI321, DecMotifs!$A$1:$B$306, 2, 0),"")</f>
        <v/>
      </c>
      <c r="CK321" s="71"/>
      <c r="CL321" s="79" t="str">
        <f>IFERROR(VLOOKUP(CK321, DecMotifs!$A$1:$B$306, 2, 0),"")</f>
        <v/>
      </c>
      <c r="CM321" s="71"/>
      <c r="CN321" s="79" t="str">
        <f>IFERROR(VLOOKUP(CM321, DecMotifs!$A$1:$B$306, 2, 0),"")</f>
        <v/>
      </c>
      <c r="CO321" s="71"/>
      <c r="CP321" s="79" t="str">
        <f>IFERROR(VLOOKUP(CO321, MarginalDec!$A$2:$B$253, 2, 0),"")</f>
        <v/>
      </c>
      <c r="CQ321" s="71"/>
      <c r="CR321" s="79" t="str">
        <f>IFERROR(VLOOKUP(CQ321, MarginalDec!$A$2:$B$253, 2, 0),"")</f>
        <v/>
      </c>
      <c r="CS321" s="71"/>
      <c r="CT321" s="79" t="str">
        <f>IFERROR(VLOOKUP(CS321, MarginalDec!$A$2:$B$253, 2, 0),"")</f>
        <v/>
      </c>
      <c r="CU321" s="71"/>
      <c r="CV321" s="79" t="str">
        <f>IF(ISBLANK(CU321),"", IFERROR(VLOOKUP(CU321, Tooling!$A$2:$B$252, 2, 0),""))</f>
        <v/>
      </c>
      <c r="CW321" s="71"/>
      <c r="CX321" s="79" t="str">
        <f>IF(ISBLANK(CW321),"", IFERROR(VLOOKUP(CW321, Tooling!$A$2:$B$252, 2, 0),""))</f>
        <v/>
      </c>
      <c r="CY321" s="71"/>
      <c r="CZ321" s="79" t="str">
        <f>IF(ISBLANK(CY321),"", IFERROR(VLOOKUP(CY321, Repairs!$A$2:$B$252, 2, 0),""))</f>
        <v/>
      </c>
      <c r="DA321" s="77"/>
      <c r="DB321" s="71"/>
      <c r="DC321" s="79" t="str">
        <f>IFERROR(VLOOKUP(DB321, DatingReason!$A$2:$B$252, 2, 0),"")</f>
        <v/>
      </c>
      <c r="DD321" s="123" t="str">
        <f t="shared" si="63"/>
        <v/>
      </c>
      <c r="DF321" s="119" t="str">
        <f t="array" ref="DF321">IF(AND($B321&lt;&gt;"", $DE321&lt;&gt;"", $DE321&lt;&gt;"No"),MAX(IF($B321=PEOPLE!$B$4:$B$1000, PEOPLE!$Q$4:$Q$1000,""))+100,"")</f>
        <v/>
      </c>
      <c r="DG321" s="68"/>
      <c r="DH321" s="76">
        <f>COUNTIF(PEOPLE!B:B, MEMORIALS!B321)</f>
        <v>0</v>
      </c>
      <c r="DI321" s="82"/>
      <c r="DJ321" s="82"/>
      <c r="DK321" s="82"/>
      <c r="DL321" s="68"/>
      <c r="DM321" s="68"/>
      <c r="DN321" s="68"/>
      <c r="DO321" s="68"/>
      <c r="DP321" s="68"/>
    </row>
    <row r="322" spans="1:120" ht="15" customHeight="1" x14ac:dyDescent="0.25">
      <c r="A322" s="68"/>
      <c r="B322" s="69"/>
      <c r="C322" s="68"/>
      <c r="D322" s="68"/>
      <c r="E322" s="70" t="str">
        <f>IF(D322="","",VLOOKUP(D322,Denomination!$A$2:$B$50, 2, 0))</f>
        <v/>
      </c>
      <c r="F322" s="68"/>
      <c r="G322" s="71"/>
      <c r="H322" s="70" t="str">
        <f>IF(G322="","",VLOOKUP(G322,MCondition!$A$2:$B$50, 2, 0))</f>
        <v/>
      </c>
      <c r="I322" s="72"/>
      <c r="J322" s="71"/>
      <c r="K322" s="70" t="str">
        <f>IF(J322="","",VLOOKUP(J322,ICondition!$A$2:$B$50, 2, 0))</f>
        <v/>
      </c>
      <c r="L322" s="73"/>
      <c r="M322" s="73"/>
      <c r="N322" s="73"/>
      <c r="O322" s="73"/>
      <c r="P322" s="73"/>
      <c r="Q322" s="73"/>
      <c r="R322" s="78"/>
      <c r="S322" s="79" t="str">
        <f>IFERROR(VLOOKUP(R322,Material!$A$2:$B$59, 2, 0),"")</f>
        <v/>
      </c>
      <c r="T322" s="71"/>
      <c r="U322" s="79" t="str">
        <f>IFERROR(VLOOKUP(T322,Material!$A$2:$B$59, 2, 0),"")</f>
        <v/>
      </c>
      <c r="V322" s="71"/>
      <c r="W322" s="79" t="str">
        <f>IFERROR(VLOOKUP(V322,Material!$A$2:$B$59, 2, 0),"")</f>
        <v/>
      </c>
      <c r="X322" s="71"/>
      <c r="Y322" s="79" t="str">
        <f>IFERROR(VLOOKUP(X322,Material!$A$2:$B$59, 2, 0),"")</f>
        <v/>
      </c>
      <c r="Z322" s="71"/>
      <c r="AA322" s="79" t="str">
        <f>IFERROR(VLOOKUP(Z322,Material!$A$2:$B$59, 2, 0),"")</f>
        <v/>
      </c>
      <c r="AB322" s="74"/>
      <c r="AC322" s="75" t="e">
        <f t="shared" si="52"/>
        <v>#VALUE!</v>
      </c>
      <c r="AD322" s="75" t="e">
        <f t="shared" si="53"/>
        <v>#VALUE!</v>
      </c>
      <c r="AE322" s="75" t="e">
        <f t="shared" si="55"/>
        <v>#VALUE!</v>
      </c>
      <c r="AF322" s="75" t="e">
        <f t="shared" si="54"/>
        <v>#VALUE!</v>
      </c>
      <c r="AG322" s="75" t="e">
        <f t="shared" si="56"/>
        <v>#VALUE!</v>
      </c>
      <c r="AH322" s="75" t="e">
        <f t="shared" si="57"/>
        <v>#VALUE!</v>
      </c>
      <c r="AI322" s="75" t="e">
        <f t="shared" si="58"/>
        <v>#VALUE!</v>
      </c>
      <c r="AJ322" s="80" t="e">
        <f t="shared" si="59"/>
        <v>#VALUE!</v>
      </c>
      <c r="AK322" s="79" t="str">
        <f>(IFERROR(VLOOKUP(AB322,Categories!$A$2:$B$20,2,1),""))</f>
        <v/>
      </c>
      <c r="AL322" s="79" t="str">
        <f ca="1">IFERROR(VLOOKUP((HLOOKUP((VLOOKUP($AB322,Categories!$A$2:$F$20,3,1)), $AB$3:$AJ322, (ROW()-ROW($AB$3)+1), 0)), INDIRECT(VLOOKUP($AB322,Categories!$A$2:$F$20,6,1)),2,0),AK322)</f>
        <v/>
      </c>
      <c r="AM322" s="79" t="str">
        <f ca="1">IFERROR(VLOOKUP((HLOOKUP((VLOOKUP($AB322,Categories!$A$2:$F$20,4,1)),$AB$3:$AJ322,(ROW()-ROW($AB$3)+1),0)),INDIRECT(VLOOKUP($AB322,Categories!$A$2:$H$20,7,1)),2,0),"")</f>
        <v/>
      </c>
      <c r="AN322" s="79" t="str">
        <f ca="1">IFERROR(VLOOKUP((HLOOKUP((VLOOKUP($AB322,Categories!$A$2:$F$20,5,1)), $AB$3:$AJ322, (ROW()-ROW($AB$3)+1), 0)), INDIRECT(VLOOKUP($AB322,Categories!$A$2:$H$20,8,1)),2,0),"")</f>
        <v/>
      </c>
      <c r="AO322" s="79" t="str">
        <f t="shared" ca="1" si="60"/>
        <v/>
      </c>
      <c r="AP322" s="81"/>
      <c r="AQ322" s="70" t="str">
        <f>IFERROR(VLOOKUP(VALUE(MID(AP322,1,1)),AdditionalElements!$A$2:$B$50,2,0),"")</f>
        <v/>
      </c>
      <c r="AR322" s="70" t="str">
        <f>IFERROR(VLOOKUP(VALUE(MID(AP322,2,1)),AdditionalElements!$H$2:$I$50,2,0),"")</f>
        <v/>
      </c>
      <c r="AS322" s="70" t="str">
        <f>IFERROR(VLOOKUP(VALUE(MID(AP322,3,1)),AdditionalElements!$O$2:$P$50,2,0),"")</f>
        <v/>
      </c>
      <c r="AT322" s="70" t="str">
        <f>IFERROR(VLOOKUP(VALUE(MID(AP322,4,1)),AdditionalElements!$V$2:$W$50,2,0),"")</f>
        <v/>
      </c>
      <c r="AU322" s="71"/>
      <c r="AV322" s="79" t="str">
        <f>IFERROR(IF(VALUE(MID(AU322,1,1))=1, VLOOKUP(VALUE(MID(AU322,1,1)), TxtPanelShape!$A$2:$C$50, 3, 0), (IF(VALUE(MID(AU322,1,1))&gt;=7, VLOOKUP(VALUE(MID(AU322,1,1)), TxtPanelShape!$A$2:$C$50, 3, 0),VLOOKUP(VALUE(MID(AU322,1,2)),TxtPanelShape!$A$2:$C$50,3,0)))), "")</f>
        <v/>
      </c>
      <c r="AW322" s="79" t="str">
        <f>IFERROR(IF(VALUE(MID(AU322,1,1))=1, ", "&amp;VLOOKUP(VALUE(MID(AU322,2,1)), TxtPanelShape!$H$2:$I$50, 2, 0), IF(VALUE(MID(AU322,1,1))&gt;=7, ", "&amp;VLOOKUP(VALUE(MID(AU322,2,1)), TxtPanelShape!$H$2:$I$50, 2, 0),"")), "")</f>
        <v/>
      </c>
      <c r="AX322" s="79" t="str">
        <f>IFERROR(IF(VALUE(MID(AU322,1,1))=1, ", "&amp;VLOOKUP(VALUE(MID(AU322,3,1)), TxtPanelShape!$O$2:$P$50, 2, 0), IF(VALUE(MID(AU322,1,1))&gt;=7, ", "&amp;VLOOKUP(VALUE(MID(AU322,3,1)), TxtPanelShape!$O$2:$P$50, 2, 0),"")),"")</f>
        <v/>
      </c>
      <c r="AY322" s="79" t="str">
        <f>IFERROR("; "&amp;VLOOKUP(VALUE(MID(AU322,4,1)), TxtPanelShape!$V$2:$W$50,2,0),"")</f>
        <v/>
      </c>
      <c r="AZ322" s="79" t="str">
        <f t="shared" si="61"/>
        <v/>
      </c>
      <c r="BA322" s="71"/>
      <c r="BB322" s="79" t="str">
        <f>IFERROR(IF(VALUE(MID(BA322,1,1))=1, VLOOKUP(VALUE(MID(BA322,1,1)), TxtPanelShape!$A$2:$C$50, 3, 0), (IF(VALUE(MID(BA322,1,1))&gt;=7, VLOOKUP(VALUE(MID(BA322,1,1)), TxtPanelShape!$A$2:$C$50, 3, 0),VLOOKUP(VALUE(MID(BA322,1,2)),TxtPanelShape!$A$2:$C$50,3,0)))), "")</f>
        <v/>
      </c>
      <c r="BC322" s="79" t="str">
        <f>IFERROR(IF(VALUE(MID(BA322,1,1))=1, ", "&amp;VLOOKUP(VALUE(MID(BA322,2,1)), TxtPanelShape!$H$2:$I$50, 2, 0), IF(VALUE(MID(BA322,1,1))&gt;=7, ", "&amp;VLOOKUP(VALUE(MID(BA322,2,1)), TxtPanelShape!$H$2:$I$50, 2, 0),"")), "")</f>
        <v/>
      </c>
      <c r="BD322" s="79" t="str">
        <f>IFERROR(IF(VALUE(MID(BA322,1,1))=1, ", "&amp;VLOOKUP(VALUE(MID(BA322,3,1)), TxtPanelShape!$O$2:$P$50, 2, 0), IF(VALUE(MID(BA322,1,1))&gt;=7, ", "&amp;VLOOKUP(VALUE(MID(BA322,3,1)), TxtPanelShape!$O$2:$P$50, 2, 0),"")),"")</f>
        <v/>
      </c>
      <c r="BE322" s="79" t="str">
        <f>IFERROR("; "&amp;VLOOKUP(VALUE(MID(BA322,4,1)), TxtPanelShape!$V$2:$W$50,2,0),"")</f>
        <v/>
      </c>
      <c r="BF322" s="79" t="str">
        <f t="shared" si="62"/>
        <v/>
      </c>
      <c r="BG322" s="71"/>
      <c r="BH322" s="79" t="str">
        <f>IFERROR(VLOOKUP(BG322, TxtPanelDefinition!$A$2:$B$50, 2, 0),"")</f>
        <v/>
      </c>
      <c r="BI322" s="71"/>
      <c r="BJ322" s="79" t="str">
        <f>IFERROR(VLOOKUP(BI322, TxtPanelDefinition!$A$2:$B$50, 2, 0),"")</f>
        <v/>
      </c>
      <c r="BK322" s="71"/>
      <c r="BL322" s="79" t="str">
        <f>IFERROR(VLOOKUP(BK322, InscrTechniques!$A$2:$B$50, 2, 0),"")</f>
        <v/>
      </c>
      <c r="BM322" s="71"/>
      <c r="BN322" s="79" t="str">
        <f>IFERROR(VLOOKUP(BM322, InscrTechniques!$A$2:$B$50, 2, 0),"")</f>
        <v/>
      </c>
      <c r="BO322" s="71"/>
      <c r="BP322" s="79" t="str">
        <f>IFERROR(VLOOKUP(BO322, InscrTechniques!$A$2:$B$50, 2, 0),"")</f>
        <v/>
      </c>
      <c r="BQ322" s="71"/>
      <c r="BR322" s="79" t="str">
        <f>IFERROR(VLOOKUP(BQ322, InscrTechniques!$A$2:$B$50, 2, 0),"")</f>
        <v/>
      </c>
      <c r="BS322" s="71"/>
      <c r="BT322" s="79" t="str">
        <f>IFERROR(VLOOKUP(BS322, InscrTechniques!$A$2:$B$50, 2, 0),"")</f>
        <v/>
      </c>
      <c r="BU322" s="71"/>
      <c r="BV322" s="79" t="str">
        <f>IFERROR(VLOOKUP(BU322, InscrTechniques!$A$2:$B$50, 2, 0),"")</f>
        <v/>
      </c>
      <c r="BW322" s="125"/>
      <c r="BX322" s="79" t="str">
        <f>IFERROR(VLOOKUP(BW322, InscrTechniques!$A$2:$B$50, 2, 0),"")</f>
        <v/>
      </c>
      <c r="BY322" s="125"/>
      <c r="BZ322" s="79" t="str">
        <f>IFERROR(VLOOKUP(BY322, InscrTechniques!$A$2:$B$50, 2, 0),"")</f>
        <v/>
      </c>
      <c r="CA322" s="74"/>
      <c r="CB322" s="114" t="str">
        <f>IFERROR(VLOOKUP(CA322, LetterStyle!$A$2:$B$50, 2, 0),"")</f>
        <v/>
      </c>
      <c r="CC322" s="74"/>
      <c r="CD322" s="114" t="str">
        <f>IFERROR(VLOOKUP(CC322, LetterStyle!$A$2:$B$50, 2, 0),"")</f>
        <v/>
      </c>
      <c r="CE322" s="74"/>
      <c r="CF322" s="114" t="str">
        <f>IFERROR(VLOOKUP(CE322, LetterStyle!$A$2:$B$50, 2, 0),"")</f>
        <v/>
      </c>
      <c r="CG322" s="74"/>
      <c r="CH322" s="79" t="str">
        <f>IFERROR(VLOOKUP(CG322, LetterStyle!$A$2:$B$50, 2, 0),"")</f>
        <v/>
      </c>
      <c r="CI322" s="71"/>
      <c r="CJ322" s="79" t="str">
        <f>IFERROR(VLOOKUP(CI322, DecMotifs!$A$1:$B$306, 2, 0),"")</f>
        <v/>
      </c>
      <c r="CK322" s="71"/>
      <c r="CL322" s="79" t="str">
        <f>IFERROR(VLOOKUP(CK322, DecMotifs!$A$1:$B$306, 2, 0),"")</f>
        <v/>
      </c>
      <c r="CM322" s="71"/>
      <c r="CN322" s="79" t="str">
        <f>IFERROR(VLOOKUP(CM322, DecMotifs!$A$1:$B$306, 2, 0),"")</f>
        <v/>
      </c>
      <c r="CO322" s="71"/>
      <c r="CP322" s="79" t="str">
        <f>IFERROR(VLOOKUP(CO322, MarginalDec!$A$2:$B$253, 2, 0),"")</f>
        <v/>
      </c>
      <c r="CQ322" s="71"/>
      <c r="CR322" s="79" t="str">
        <f>IFERROR(VLOOKUP(CQ322, MarginalDec!$A$2:$B$253, 2, 0),"")</f>
        <v/>
      </c>
      <c r="CS322" s="71"/>
      <c r="CT322" s="79" t="str">
        <f>IFERROR(VLOOKUP(CS322, MarginalDec!$A$2:$B$253, 2, 0),"")</f>
        <v/>
      </c>
      <c r="CU322" s="71"/>
      <c r="CV322" s="79" t="str">
        <f>IF(ISBLANK(CU322),"", IFERROR(VLOOKUP(CU322, Tooling!$A$2:$B$252, 2, 0),""))</f>
        <v/>
      </c>
      <c r="CW322" s="71"/>
      <c r="CX322" s="79" t="str">
        <f>IF(ISBLANK(CW322),"", IFERROR(VLOOKUP(CW322, Tooling!$A$2:$B$252, 2, 0),""))</f>
        <v/>
      </c>
      <c r="CY322" s="71"/>
      <c r="CZ322" s="79" t="str">
        <f>IF(ISBLANK(CY322),"", IFERROR(VLOOKUP(CY322, Repairs!$A$2:$B$252, 2, 0),""))</f>
        <v/>
      </c>
      <c r="DA322" s="77"/>
      <c r="DB322" s="71"/>
      <c r="DC322" s="79" t="str">
        <f>IFERROR(VLOOKUP(DB322, DatingReason!$A$2:$B$252, 2, 0),"")</f>
        <v/>
      </c>
      <c r="DD322" s="123" t="str">
        <f t="shared" si="63"/>
        <v/>
      </c>
      <c r="DF322" s="119" t="str">
        <f t="array" ref="DF322">IF(AND($B322&lt;&gt;"", $DE322&lt;&gt;"", $DE322&lt;&gt;"No"),MAX(IF($B322=PEOPLE!$B$4:$B$1000, PEOPLE!$Q$4:$Q$1000,""))+100,"")</f>
        <v/>
      </c>
      <c r="DG322" s="68"/>
      <c r="DH322" s="76">
        <f>COUNTIF(PEOPLE!B:B, MEMORIALS!B322)</f>
        <v>0</v>
      </c>
      <c r="DI322" s="82"/>
      <c r="DJ322" s="82"/>
      <c r="DK322" s="82"/>
      <c r="DL322" s="68"/>
      <c r="DM322" s="68"/>
      <c r="DN322" s="68"/>
      <c r="DO322" s="68"/>
      <c r="DP322" s="68"/>
    </row>
    <row r="323" spans="1:120" ht="15" customHeight="1" x14ac:dyDescent="0.25">
      <c r="A323" s="68"/>
      <c r="B323" s="69"/>
      <c r="C323" s="68"/>
      <c r="D323" s="68"/>
      <c r="E323" s="70" t="str">
        <f>IF(D323="","",VLOOKUP(D323,Denomination!$A$2:$B$50, 2, 0))</f>
        <v/>
      </c>
      <c r="F323" s="68"/>
      <c r="G323" s="71"/>
      <c r="H323" s="70" t="str">
        <f>IF(G323="","",VLOOKUP(G323,MCondition!$A$2:$B$50, 2, 0))</f>
        <v/>
      </c>
      <c r="I323" s="72"/>
      <c r="J323" s="71"/>
      <c r="K323" s="70" t="str">
        <f>IF(J323="","",VLOOKUP(J323,ICondition!$A$2:$B$50, 2, 0))</f>
        <v/>
      </c>
      <c r="L323" s="73"/>
      <c r="M323" s="73"/>
      <c r="N323" s="73"/>
      <c r="O323" s="73"/>
      <c r="P323" s="73"/>
      <c r="Q323" s="73"/>
      <c r="R323" s="78"/>
      <c r="S323" s="79" t="str">
        <f>IFERROR(VLOOKUP(R323,Material!$A$2:$B$59, 2, 0),"")</f>
        <v/>
      </c>
      <c r="T323" s="71"/>
      <c r="U323" s="79" t="str">
        <f>IFERROR(VLOOKUP(T323,Material!$A$2:$B$59, 2, 0),"")</f>
        <v/>
      </c>
      <c r="V323" s="71"/>
      <c r="W323" s="79" t="str">
        <f>IFERROR(VLOOKUP(V323,Material!$A$2:$B$59, 2, 0),"")</f>
        <v/>
      </c>
      <c r="X323" s="71"/>
      <c r="Y323" s="79" t="str">
        <f>IFERROR(VLOOKUP(X323,Material!$A$2:$B$59, 2, 0),"")</f>
        <v/>
      </c>
      <c r="Z323" s="71"/>
      <c r="AA323" s="79" t="str">
        <f>IFERROR(VLOOKUP(Z323,Material!$A$2:$B$59, 2, 0),"")</f>
        <v/>
      </c>
      <c r="AB323" s="74"/>
      <c r="AC323" s="75" t="e">
        <f t="shared" si="52"/>
        <v>#VALUE!</v>
      </c>
      <c r="AD323" s="75" t="e">
        <f t="shared" si="53"/>
        <v>#VALUE!</v>
      </c>
      <c r="AE323" s="75" t="e">
        <f t="shared" si="55"/>
        <v>#VALUE!</v>
      </c>
      <c r="AF323" s="75" t="e">
        <f t="shared" si="54"/>
        <v>#VALUE!</v>
      </c>
      <c r="AG323" s="75" t="e">
        <f t="shared" si="56"/>
        <v>#VALUE!</v>
      </c>
      <c r="AH323" s="75" t="e">
        <f t="shared" si="57"/>
        <v>#VALUE!</v>
      </c>
      <c r="AI323" s="75" t="e">
        <f t="shared" si="58"/>
        <v>#VALUE!</v>
      </c>
      <c r="AJ323" s="80" t="e">
        <f t="shared" si="59"/>
        <v>#VALUE!</v>
      </c>
      <c r="AK323" s="79" t="str">
        <f>(IFERROR(VLOOKUP(AB323,Categories!$A$2:$B$20,2,1),""))</f>
        <v/>
      </c>
      <c r="AL323" s="79" t="str">
        <f ca="1">IFERROR(VLOOKUP((HLOOKUP((VLOOKUP($AB323,Categories!$A$2:$F$20,3,1)), $AB$3:$AJ323, (ROW()-ROW($AB$3)+1), 0)), INDIRECT(VLOOKUP($AB323,Categories!$A$2:$F$20,6,1)),2,0),AK323)</f>
        <v/>
      </c>
      <c r="AM323" s="79" t="str">
        <f ca="1">IFERROR(VLOOKUP((HLOOKUP((VLOOKUP($AB323,Categories!$A$2:$F$20,4,1)),$AB$3:$AJ323,(ROW()-ROW($AB$3)+1),0)),INDIRECT(VLOOKUP($AB323,Categories!$A$2:$H$20,7,1)),2,0),"")</f>
        <v/>
      </c>
      <c r="AN323" s="79" t="str">
        <f ca="1">IFERROR(VLOOKUP((HLOOKUP((VLOOKUP($AB323,Categories!$A$2:$F$20,5,1)), $AB$3:$AJ323, (ROW()-ROW($AB$3)+1), 0)), INDIRECT(VLOOKUP($AB323,Categories!$A$2:$H$20,8,1)),2,0),"")</f>
        <v/>
      </c>
      <c r="AO323" s="79" t="str">
        <f t="shared" ca="1" si="60"/>
        <v/>
      </c>
      <c r="AP323" s="81"/>
      <c r="AQ323" s="70" t="str">
        <f>IFERROR(VLOOKUP(VALUE(MID(AP323,1,1)),AdditionalElements!$A$2:$B$50,2,0),"")</f>
        <v/>
      </c>
      <c r="AR323" s="70" t="str">
        <f>IFERROR(VLOOKUP(VALUE(MID(AP323,2,1)),AdditionalElements!$H$2:$I$50,2,0),"")</f>
        <v/>
      </c>
      <c r="AS323" s="70" t="str">
        <f>IFERROR(VLOOKUP(VALUE(MID(AP323,3,1)),AdditionalElements!$O$2:$P$50,2,0),"")</f>
        <v/>
      </c>
      <c r="AT323" s="70" t="str">
        <f>IFERROR(VLOOKUP(VALUE(MID(AP323,4,1)),AdditionalElements!$V$2:$W$50,2,0),"")</f>
        <v/>
      </c>
      <c r="AU323" s="71"/>
      <c r="AV323" s="79" t="str">
        <f>IFERROR(IF(VALUE(MID(AU323,1,1))=1, VLOOKUP(VALUE(MID(AU323,1,1)), TxtPanelShape!$A$2:$C$50, 3, 0), (IF(VALUE(MID(AU323,1,1))&gt;=7, VLOOKUP(VALUE(MID(AU323,1,1)), TxtPanelShape!$A$2:$C$50, 3, 0),VLOOKUP(VALUE(MID(AU323,1,2)),TxtPanelShape!$A$2:$C$50,3,0)))), "")</f>
        <v/>
      </c>
      <c r="AW323" s="79" t="str">
        <f>IFERROR(IF(VALUE(MID(AU323,1,1))=1, ", "&amp;VLOOKUP(VALUE(MID(AU323,2,1)), TxtPanelShape!$H$2:$I$50, 2, 0), IF(VALUE(MID(AU323,1,1))&gt;=7, ", "&amp;VLOOKUP(VALUE(MID(AU323,2,1)), TxtPanelShape!$H$2:$I$50, 2, 0),"")), "")</f>
        <v/>
      </c>
      <c r="AX323" s="79" t="str">
        <f>IFERROR(IF(VALUE(MID(AU323,1,1))=1, ", "&amp;VLOOKUP(VALUE(MID(AU323,3,1)), TxtPanelShape!$O$2:$P$50, 2, 0), IF(VALUE(MID(AU323,1,1))&gt;=7, ", "&amp;VLOOKUP(VALUE(MID(AU323,3,1)), TxtPanelShape!$O$2:$P$50, 2, 0),"")),"")</f>
        <v/>
      </c>
      <c r="AY323" s="79" t="str">
        <f>IFERROR("; "&amp;VLOOKUP(VALUE(MID(AU323,4,1)), TxtPanelShape!$V$2:$W$50,2,0),"")</f>
        <v/>
      </c>
      <c r="AZ323" s="79" t="str">
        <f t="shared" si="61"/>
        <v/>
      </c>
      <c r="BA323" s="71"/>
      <c r="BB323" s="79" t="str">
        <f>IFERROR(IF(VALUE(MID(BA323,1,1))=1, VLOOKUP(VALUE(MID(BA323,1,1)), TxtPanelShape!$A$2:$C$50, 3, 0), (IF(VALUE(MID(BA323,1,1))&gt;=7, VLOOKUP(VALUE(MID(BA323,1,1)), TxtPanelShape!$A$2:$C$50, 3, 0),VLOOKUP(VALUE(MID(BA323,1,2)),TxtPanelShape!$A$2:$C$50,3,0)))), "")</f>
        <v/>
      </c>
      <c r="BC323" s="79" t="str">
        <f>IFERROR(IF(VALUE(MID(BA323,1,1))=1, ", "&amp;VLOOKUP(VALUE(MID(BA323,2,1)), TxtPanelShape!$H$2:$I$50, 2, 0), IF(VALUE(MID(BA323,1,1))&gt;=7, ", "&amp;VLOOKUP(VALUE(MID(BA323,2,1)), TxtPanelShape!$H$2:$I$50, 2, 0),"")), "")</f>
        <v/>
      </c>
      <c r="BD323" s="79" t="str">
        <f>IFERROR(IF(VALUE(MID(BA323,1,1))=1, ", "&amp;VLOOKUP(VALUE(MID(BA323,3,1)), TxtPanelShape!$O$2:$P$50, 2, 0), IF(VALUE(MID(BA323,1,1))&gt;=7, ", "&amp;VLOOKUP(VALUE(MID(BA323,3,1)), TxtPanelShape!$O$2:$P$50, 2, 0),"")),"")</f>
        <v/>
      </c>
      <c r="BE323" s="79" t="str">
        <f>IFERROR("; "&amp;VLOOKUP(VALUE(MID(BA323,4,1)), TxtPanelShape!$V$2:$W$50,2,0),"")</f>
        <v/>
      </c>
      <c r="BF323" s="79" t="str">
        <f t="shared" si="62"/>
        <v/>
      </c>
      <c r="BG323" s="71"/>
      <c r="BH323" s="79" t="str">
        <f>IFERROR(VLOOKUP(BG323, TxtPanelDefinition!$A$2:$B$50, 2, 0),"")</f>
        <v/>
      </c>
      <c r="BI323" s="71"/>
      <c r="BJ323" s="79" t="str">
        <f>IFERROR(VLOOKUP(BI323, TxtPanelDefinition!$A$2:$B$50, 2, 0),"")</f>
        <v/>
      </c>
      <c r="BK323" s="71"/>
      <c r="BL323" s="79" t="str">
        <f>IFERROR(VLOOKUP(BK323, InscrTechniques!$A$2:$B$50, 2, 0),"")</f>
        <v/>
      </c>
      <c r="BM323" s="71"/>
      <c r="BN323" s="79" t="str">
        <f>IFERROR(VLOOKUP(BM323, InscrTechniques!$A$2:$B$50, 2, 0),"")</f>
        <v/>
      </c>
      <c r="BO323" s="71"/>
      <c r="BP323" s="79" t="str">
        <f>IFERROR(VLOOKUP(BO323, InscrTechniques!$A$2:$B$50, 2, 0),"")</f>
        <v/>
      </c>
      <c r="BQ323" s="71"/>
      <c r="BR323" s="79" t="str">
        <f>IFERROR(VLOOKUP(BQ323, InscrTechniques!$A$2:$B$50, 2, 0),"")</f>
        <v/>
      </c>
      <c r="BS323" s="71"/>
      <c r="BT323" s="79" t="str">
        <f>IFERROR(VLOOKUP(BS323, InscrTechniques!$A$2:$B$50, 2, 0),"")</f>
        <v/>
      </c>
      <c r="BU323" s="71"/>
      <c r="BV323" s="79" t="str">
        <f>IFERROR(VLOOKUP(BU323, InscrTechniques!$A$2:$B$50, 2, 0),"")</f>
        <v/>
      </c>
      <c r="BW323" s="125"/>
      <c r="BX323" s="79" t="str">
        <f>IFERROR(VLOOKUP(BW323, InscrTechniques!$A$2:$B$50, 2, 0),"")</f>
        <v/>
      </c>
      <c r="BY323" s="125"/>
      <c r="BZ323" s="79" t="str">
        <f>IFERROR(VLOOKUP(BY323, InscrTechniques!$A$2:$B$50, 2, 0),"")</f>
        <v/>
      </c>
      <c r="CA323" s="74"/>
      <c r="CB323" s="114" t="str">
        <f>IFERROR(VLOOKUP(CA323, LetterStyle!$A$2:$B$50, 2, 0),"")</f>
        <v/>
      </c>
      <c r="CC323" s="74"/>
      <c r="CD323" s="114" t="str">
        <f>IFERROR(VLOOKUP(CC323, LetterStyle!$A$2:$B$50, 2, 0),"")</f>
        <v/>
      </c>
      <c r="CE323" s="74"/>
      <c r="CF323" s="114" t="str">
        <f>IFERROR(VLOOKUP(CE323, LetterStyle!$A$2:$B$50, 2, 0),"")</f>
        <v/>
      </c>
      <c r="CG323" s="74"/>
      <c r="CH323" s="79" t="str">
        <f>IFERROR(VLOOKUP(CG323, LetterStyle!$A$2:$B$50, 2, 0),"")</f>
        <v/>
      </c>
      <c r="CI323" s="71"/>
      <c r="CJ323" s="79" t="str">
        <f>IFERROR(VLOOKUP(CI323, DecMotifs!$A$1:$B$306, 2, 0),"")</f>
        <v/>
      </c>
      <c r="CK323" s="71"/>
      <c r="CL323" s="79" t="str">
        <f>IFERROR(VLOOKUP(CK323, DecMotifs!$A$1:$B$306, 2, 0),"")</f>
        <v/>
      </c>
      <c r="CM323" s="71"/>
      <c r="CN323" s="79" t="str">
        <f>IFERROR(VLOOKUP(CM323, DecMotifs!$A$1:$B$306, 2, 0),"")</f>
        <v/>
      </c>
      <c r="CO323" s="71"/>
      <c r="CP323" s="79" t="str">
        <f>IFERROR(VLOOKUP(CO323, MarginalDec!$A$2:$B$253, 2, 0),"")</f>
        <v/>
      </c>
      <c r="CQ323" s="71"/>
      <c r="CR323" s="79" t="str">
        <f>IFERROR(VLOOKUP(CQ323, MarginalDec!$A$2:$B$253, 2, 0),"")</f>
        <v/>
      </c>
      <c r="CS323" s="71"/>
      <c r="CT323" s="79" t="str">
        <f>IFERROR(VLOOKUP(CS323, MarginalDec!$A$2:$B$253, 2, 0),"")</f>
        <v/>
      </c>
      <c r="CU323" s="71"/>
      <c r="CV323" s="79" t="str">
        <f>IF(ISBLANK(CU323),"", IFERROR(VLOOKUP(CU323, Tooling!$A$2:$B$252, 2, 0),""))</f>
        <v/>
      </c>
      <c r="CW323" s="71"/>
      <c r="CX323" s="79" t="str">
        <f>IF(ISBLANK(CW323),"", IFERROR(VLOOKUP(CW323, Tooling!$A$2:$B$252, 2, 0),""))</f>
        <v/>
      </c>
      <c r="CY323" s="71"/>
      <c r="CZ323" s="79" t="str">
        <f>IF(ISBLANK(CY323),"", IFERROR(VLOOKUP(CY323, Repairs!$A$2:$B$252, 2, 0),""))</f>
        <v/>
      </c>
      <c r="DA323" s="77"/>
      <c r="DB323" s="71"/>
      <c r="DC323" s="79" t="str">
        <f>IFERROR(VLOOKUP(DB323, DatingReason!$A$2:$B$252, 2, 0),"")</f>
        <v/>
      </c>
      <c r="DD323" s="123" t="str">
        <f t="shared" si="63"/>
        <v/>
      </c>
      <c r="DF323" s="119" t="str">
        <f t="array" ref="DF323">IF(AND($B323&lt;&gt;"", $DE323&lt;&gt;"", $DE323&lt;&gt;"No"),MAX(IF($B323=PEOPLE!$B$4:$B$1000, PEOPLE!$Q$4:$Q$1000,""))+100,"")</f>
        <v/>
      </c>
      <c r="DG323" s="68"/>
      <c r="DH323" s="76">
        <f>COUNTIF(PEOPLE!B:B, MEMORIALS!B323)</f>
        <v>0</v>
      </c>
      <c r="DI323" s="82"/>
      <c r="DJ323" s="82"/>
      <c r="DK323" s="82"/>
      <c r="DL323" s="68"/>
      <c r="DM323" s="68"/>
      <c r="DN323" s="68"/>
      <c r="DO323" s="68"/>
      <c r="DP323" s="68"/>
    </row>
    <row r="324" spans="1:120" ht="15" customHeight="1" x14ac:dyDescent="0.25">
      <c r="A324" s="68"/>
      <c r="B324" s="69"/>
      <c r="C324" s="68"/>
      <c r="D324" s="68"/>
      <c r="E324" s="70" t="str">
        <f>IF(D324="","",VLOOKUP(D324,Denomination!$A$2:$B$50, 2, 0))</f>
        <v/>
      </c>
      <c r="F324" s="68"/>
      <c r="G324" s="71"/>
      <c r="H324" s="70" t="str">
        <f>IF(G324="","",VLOOKUP(G324,MCondition!$A$2:$B$50, 2, 0))</f>
        <v/>
      </c>
      <c r="I324" s="72"/>
      <c r="J324" s="71"/>
      <c r="K324" s="70" t="str">
        <f>IF(J324="","",VLOOKUP(J324,ICondition!$A$2:$B$50, 2, 0))</f>
        <v/>
      </c>
      <c r="L324" s="73"/>
      <c r="M324" s="73"/>
      <c r="N324" s="73"/>
      <c r="O324" s="73"/>
      <c r="P324" s="73"/>
      <c r="Q324" s="73"/>
      <c r="R324" s="78"/>
      <c r="S324" s="79" t="str">
        <f>IFERROR(VLOOKUP(R324,Material!$A$2:$B$59, 2, 0),"")</f>
        <v/>
      </c>
      <c r="T324" s="71"/>
      <c r="U324" s="79" t="str">
        <f>IFERROR(VLOOKUP(T324,Material!$A$2:$B$59, 2, 0),"")</f>
        <v/>
      </c>
      <c r="V324" s="71"/>
      <c r="W324" s="79" t="str">
        <f>IFERROR(VLOOKUP(V324,Material!$A$2:$B$59, 2, 0),"")</f>
        <v/>
      </c>
      <c r="X324" s="71"/>
      <c r="Y324" s="79" t="str">
        <f>IFERROR(VLOOKUP(X324,Material!$A$2:$B$59, 2, 0),"")</f>
        <v/>
      </c>
      <c r="Z324" s="71"/>
      <c r="AA324" s="79" t="str">
        <f>IFERROR(VLOOKUP(Z324,Material!$A$2:$B$59, 2, 0),"")</f>
        <v/>
      </c>
      <c r="AB324" s="74"/>
      <c r="AC324" s="75" t="e">
        <f t="shared" ref="AC324:AC387" si="64">VALUE(MID($AB324,COLUMN()-(COLUMN(AC324)- 1),1))</f>
        <v>#VALUE!</v>
      </c>
      <c r="AD324" s="75" t="e">
        <f t="shared" ref="AD324:AD387" si="65">VALUE(MID($AB324,COLUMN()-(COLUMN(AD324)- 2),1))</f>
        <v>#VALUE!</v>
      </c>
      <c r="AE324" s="75" t="e">
        <f t="shared" si="55"/>
        <v>#VALUE!</v>
      </c>
      <c r="AF324" s="75" t="e">
        <f t="shared" ref="AF324:AF387" si="66">VALUE(MID($AB324,COLUMN()-(COLUMN(AF324)- 4),1))</f>
        <v>#VALUE!</v>
      </c>
      <c r="AG324" s="75" t="e">
        <f t="shared" si="56"/>
        <v>#VALUE!</v>
      </c>
      <c r="AH324" s="75" t="e">
        <f t="shared" si="57"/>
        <v>#VALUE!</v>
      </c>
      <c r="AI324" s="75" t="e">
        <f t="shared" si="58"/>
        <v>#VALUE!</v>
      </c>
      <c r="AJ324" s="80" t="e">
        <f t="shared" si="59"/>
        <v>#VALUE!</v>
      </c>
      <c r="AK324" s="79" t="str">
        <f>(IFERROR(VLOOKUP(AB324,Categories!$A$2:$B$20,2,1),""))</f>
        <v/>
      </c>
      <c r="AL324" s="79" t="str">
        <f ca="1">IFERROR(VLOOKUP((HLOOKUP((VLOOKUP($AB324,Categories!$A$2:$F$20,3,1)), $AB$3:$AJ324, (ROW()-ROW($AB$3)+1), 0)), INDIRECT(VLOOKUP($AB324,Categories!$A$2:$F$20,6,1)),2,0),AK324)</f>
        <v/>
      </c>
      <c r="AM324" s="79" t="str">
        <f ca="1">IFERROR(VLOOKUP((HLOOKUP((VLOOKUP($AB324,Categories!$A$2:$F$20,4,1)),$AB$3:$AJ324,(ROW()-ROW($AB$3)+1),0)),INDIRECT(VLOOKUP($AB324,Categories!$A$2:$H$20,7,1)),2,0),"")</f>
        <v/>
      </c>
      <c r="AN324" s="79" t="str">
        <f ca="1">IFERROR(VLOOKUP((HLOOKUP((VLOOKUP($AB324,Categories!$A$2:$F$20,5,1)), $AB$3:$AJ324, (ROW()-ROW($AB$3)+1), 0)), INDIRECT(VLOOKUP($AB324,Categories!$A$2:$H$20,8,1)),2,0),"")</f>
        <v/>
      </c>
      <c r="AO324" s="79" t="str">
        <f t="shared" ca="1" si="60"/>
        <v/>
      </c>
      <c r="AP324" s="81"/>
      <c r="AQ324" s="70" t="str">
        <f>IFERROR(VLOOKUP(VALUE(MID(AP324,1,1)),AdditionalElements!$A$2:$B$50,2,0),"")</f>
        <v/>
      </c>
      <c r="AR324" s="70" t="str">
        <f>IFERROR(VLOOKUP(VALUE(MID(AP324,2,1)),AdditionalElements!$H$2:$I$50,2,0),"")</f>
        <v/>
      </c>
      <c r="AS324" s="70" t="str">
        <f>IFERROR(VLOOKUP(VALUE(MID(AP324,3,1)),AdditionalElements!$O$2:$P$50,2,0),"")</f>
        <v/>
      </c>
      <c r="AT324" s="70" t="str">
        <f>IFERROR(VLOOKUP(VALUE(MID(AP324,4,1)),AdditionalElements!$V$2:$W$50,2,0),"")</f>
        <v/>
      </c>
      <c r="AU324" s="71"/>
      <c r="AV324" s="79" t="str">
        <f>IFERROR(IF(VALUE(MID(AU324,1,1))=1, VLOOKUP(VALUE(MID(AU324,1,1)), TxtPanelShape!$A$2:$C$50, 3, 0), (IF(VALUE(MID(AU324,1,1))&gt;=7, VLOOKUP(VALUE(MID(AU324,1,1)), TxtPanelShape!$A$2:$C$50, 3, 0),VLOOKUP(VALUE(MID(AU324,1,2)),TxtPanelShape!$A$2:$C$50,3,0)))), "")</f>
        <v/>
      </c>
      <c r="AW324" s="79" t="str">
        <f>IFERROR(IF(VALUE(MID(AU324,1,1))=1, ", "&amp;VLOOKUP(VALUE(MID(AU324,2,1)), TxtPanelShape!$H$2:$I$50, 2, 0), IF(VALUE(MID(AU324,1,1))&gt;=7, ", "&amp;VLOOKUP(VALUE(MID(AU324,2,1)), TxtPanelShape!$H$2:$I$50, 2, 0),"")), "")</f>
        <v/>
      </c>
      <c r="AX324" s="79" t="str">
        <f>IFERROR(IF(VALUE(MID(AU324,1,1))=1, ", "&amp;VLOOKUP(VALUE(MID(AU324,3,1)), TxtPanelShape!$O$2:$P$50, 2, 0), IF(VALUE(MID(AU324,1,1))&gt;=7, ", "&amp;VLOOKUP(VALUE(MID(AU324,3,1)), TxtPanelShape!$O$2:$P$50, 2, 0),"")),"")</f>
        <v/>
      </c>
      <c r="AY324" s="79" t="str">
        <f>IFERROR("; "&amp;VLOOKUP(VALUE(MID(AU324,4,1)), TxtPanelShape!$V$2:$W$50,2,0),"")</f>
        <v/>
      </c>
      <c r="AZ324" s="79" t="str">
        <f t="shared" si="61"/>
        <v/>
      </c>
      <c r="BA324" s="71"/>
      <c r="BB324" s="79" t="str">
        <f>IFERROR(IF(VALUE(MID(BA324,1,1))=1, VLOOKUP(VALUE(MID(BA324,1,1)), TxtPanelShape!$A$2:$C$50, 3, 0), (IF(VALUE(MID(BA324,1,1))&gt;=7, VLOOKUP(VALUE(MID(BA324,1,1)), TxtPanelShape!$A$2:$C$50, 3, 0),VLOOKUP(VALUE(MID(BA324,1,2)),TxtPanelShape!$A$2:$C$50,3,0)))), "")</f>
        <v/>
      </c>
      <c r="BC324" s="79" t="str">
        <f>IFERROR(IF(VALUE(MID(BA324,1,1))=1, ", "&amp;VLOOKUP(VALUE(MID(BA324,2,1)), TxtPanelShape!$H$2:$I$50, 2, 0), IF(VALUE(MID(BA324,1,1))&gt;=7, ", "&amp;VLOOKUP(VALUE(MID(BA324,2,1)), TxtPanelShape!$H$2:$I$50, 2, 0),"")), "")</f>
        <v/>
      </c>
      <c r="BD324" s="79" t="str">
        <f>IFERROR(IF(VALUE(MID(BA324,1,1))=1, ", "&amp;VLOOKUP(VALUE(MID(BA324,3,1)), TxtPanelShape!$O$2:$P$50, 2, 0), IF(VALUE(MID(BA324,1,1))&gt;=7, ", "&amp;VLOOKUP(VALUE(MID(BA324,3,1)), TxtPanelShape!$O$2:$P$50, 2, 0),"")),"")</f>
        <v/>
      </c>
      <c r="BE324" s="79" t="str">
        <f>IFERROR("; "&amp;VLOOKUP(VALUE(MID(BA324,4,1)), TxtPanelShape!$V$2:$W$50,2,0),"")</f>
        <v/>
      </c>
      <c r="BF324" s="79" t="str">
        <f t="shared" si="62"/>
        <v/>
      </c>
      <c r="BG324" s="71"/>
      <c r="BH324" s="79" t="str">
        <f>IFERROR(VLOOKUP(BG324, TxtPanelDefinition!$A$2:$B$50, 2, 0),"")</f>
        <v/>
      </c>
      <c r="BI324" s="71"/>
      <c r="BJ324" s="79" t="str">
        <f>IFERROR(VLOOKUP(BI324, TxtPanelDefinition!$A$2:$B$50, 2, 0),"")</f>
        <v/>
      </c>
      <c r="BK324" s="71"/>
      <c r="BL324" s="79" t="str">
        <f>IFERROR(VLOOKUP(BK324, InscrTechniques!$A$2:$B$50, 2, 0),"")</f>
        <v/>
      </c>
      <c r="BM324" s="71"/>
      <c r="BN324" s="79" t="str">
        <f>IFERROR(VLOOKUP(BM324, InscrTechniques!$A$2:$B$50, 2, 0),"")</f>
        <v/>
      </c>
      <c r="BO324" s="71"/>
      <c r="BP324" s="79" t="str">
        <f>IFERROR(VLOOKUP(BO324, InscrTechniques!$A$2:$B$50, 2, 0),"")</f>
        <v/>
      </c>
      <c r="BQ324" s="71"/>
      <c r="BR324" s="79" t="str">
        <f>IFERROR(VLOOKUP(BQ324, InscrTechniques!$A$2:$B$50, 2, 0),"")</f>
        <v/>
      </c>
      <c r="BS324" s="71"/>
      <c r="BT324" s="79" t="str">
        <f>IFERROR(VLOOKUP(BS324, InscrTechniques!$A$2:$B$50, 2, 0),"")</f>
        <v/>
      </c>
      <c r="BU324" s="71"/>
      <c r="BV324" s="79" t="str">
        <f>IFERROR(VLOOKUP(BU324, InscrTechniques!$A$2:$B$50, 2, 0),"")</f>
        <v/>
      </c>
      <c r="BW324" s="125"/>
      <c r="BX324" s="79" t="str">
        <f>IFERROR(VLOOKUP(BW324, InscrTechniques!$A$2:$B$50, 2, 0),"")</f>
        <v/>
      </c>
      <c r="BY324" s="125"/>
      <c r="BZ324" s="79" t="str">
        <f>IFERROR(VLOOKUP(BY324, InscrTechniques!$A$2:$B$50, 2, 0),"")</f>
        <v/>
      </c>
      <c r="CA324" s="74"/>
      <c r="CB324" s="114" t="str">
        <f>IFERROR(VLOOKUP(CA324, LetterStyle!$A$2:$B$50, 2, 0),"")</f>
        <v/>
      </c>
      <c r="CC324" s="74"/>
      <c r="CD324" s="114" t="str">
        <f>IFERROR(VLOOKUP(CC324, LetterStyle!$A$2:$B$50, 2, 0),"")</f>
        <v/>
      </c>
      <c r="CE324" s="74"/>
      <c r="CF324" s="114" t="str">
        <f>IFERROR(VLOOKUP(CE324, LetterStyle!$A$2:$B$50, 2, 0),"")</f>
        <v/>
      </c>
      <c r="CG324" s="74"/>
      <c r="CH324" s="79" t="str">
        <f>IFERROR(VLOOKUP(CG324, LetterStyle!$A$2:$B$50, 2, 0),"")</f>
        <v/>
      </c>
      <c r="CI324" s="71"/>
      <c r="CJ324" s="79" t="str">
        <f>IFERROR(VLOOKUP(CI324, DecMotifs!$A$1:$B$306, 2, 0),"")</f>
        <v/>
      </c>
      <c r="CK324" s="71"/>
      <c r="CL324" s="79" t="str">
        <f>IFERROR(VLOOKUP(CK324, DecMotifs!$A$1:$B$306, 2, 0),"")</f>
        <v/>
      </c>
      <c r="CM324" s="71"/>
      <c r="CN324" s="79" t="str">
        <f>IFERROR(VLOOKUP(CM324, DecMotifs!$A$1:$B$306, 2, 0),"")</f>
        <v/>
      </c>
      <c r="CO324" s="71"/>
      <c r="CP324" s="79" t="str">
        <f>IFERROR(VLOOKUP(CO324, MarginalDec!$A$2:$B$253, 2, 0),"")</f>
        <v/>
      </c>
      <c r="CQ324" s="71"/>
      <c r="CR324" s="79" t="str">
        <f>IFERROR(VLOOKUP(CQ324, MarginalDec!$A$2:$B$253, 2, 0),"")</f>
        <v/>
      </c>
      <c r="CS324" s="71"/>
      <c r="CT324" s="79" t="str">
        <f>IFERROR(VLOOKUP(CS324, MarginalDec!$A$2:$B$253, 2, 0),"")</f>
        <v/>
      </c>
      <c r="CU324" s="71"/>
      <c r="CV324" s="79" t="str">
        <f>IF(ISBLANK(CU324),"", IFERROR(VLOOKUP(CU324, Tooling!$A$2:$B$252, 2, 0),""))</f>
        <v/>
      </c>
      <c r="CW324" s="71"/>
      <c r="CX324" s="79" t="str">
        <f>IF(ISBLANK(CW324),"", IFERROR(VLOOKUP(CW324, Tooling!$A$2:$B$252, 2, 0),""))</f>
        <v/>
      </c>
      <c r="CY324" s="71"/>
      <c r="CZ324" s="79" t="str">
        <f>IF(ISBLANK(CY324),"", IFERROR(VLOOKUP(CY324, Repairs!$A$2:$B$252, 2, 0),""))</f>
        <v/>
      </c>
      <c r="DA324" s="77"/>
      <c r="DB324" s="71"/>
      <c r="DC324" s="79" t="str">
        <f>IFERROR(VLOOKUP(DB324, DatingReason!$A$2:$B$252, 2, 0),"")</f>
        <v/>
      </c>
      <c r="DD324" s="123" t="str">
        <f t="shared" si="63"/>
        <v/>
      </c>
      <c r="DF324" s="119" t="str">
        <f t="array" ref="DF324">IF(AND($B324&lt;&gt;"", $DE324&lt;&gt;"", $DE324&lt;&gt;"No"),MAX(IF($B324=PEOPLE!$B$4:$B$1000, PEOPLE!$Q$4:$Q$1000,""))+100,"")</f>
        <v/>
      </c>
      <c r="DG324" s="68"/>
      <c r="DH324" s="76">
        <f>COUNTIF(PEOPLE!B:B, MEMORIALS!B324)</f>
        <v>0</v>
      </c>
      <c r="DI324" s="82"/>
      <c r="DJ324" s="82"/>
      <c r="DK324" s="82"/>
      <c r="DL324" s="68"/>
      <c r="DM324" s="68"/>
      <c r="DN324" s="68"/>
      <c r="DO324" s="68"/>
      <c r="DP324" s="68"/>
    </row>
    <row r="325" spans="1:120" ht="15" customHeight="1" x14ac:dyDescent="0.25">
      <c r="A325" s="68"/>
      <c r="B325" s="69"/>
      <c r="C325" s="68"/>
      <c r="D325" s="68"/>
      <c r="E325" s="70" t="str">
        <f>IF(D325="","",VLOOKUP(D325,Denomination!$A$2:$B$50, 2, 0))</f>
        <v/>
      </c>
      <c r="F325" s="68"/>
      <c r="G325" s="71"/>
      <c r="H325" s="70" t="str">
        <f>IF(G325="","",VLOOKUP(G325,MCondition!$A$2:$B$50, 2, 0))</f>
        <v/>
      </c>
      <c r="I325" s="72"/>
      <c r="J325" s="71"/>
      <c r="K325" s="70" t="str">
        <f>IF(J325="","",VLOOKUP(J325,ICondition!$A$2:$B$50, 2, 0))</f>
        <v/>
      </c>
      <c r="L325" s="73"/>
      <c r="M325" s="73"/>
      <c r="N325" s="73"/>
      <c r="O325" s="73"/>
      <c r="P325" s="73"/>
      <c r="Q325" s="73"/>
      <c r="R325" s="78"/>
      <c r="S325" s="79" t="str">
        <f>IFERROR(VLOOKUP(R325,Material!$A$2:$B$59, 2, 0),"")</f>
        <v/>
      </c>
      <c r="T325" s="71"/>
      <c r="U325" s="79" t="str">
        <f>IFERROR(VLOOKUP(T325,Material!$A$2:$B$59, 2, 0),"")</f>
        <v/>
      </c>
      <c r="V325" s="71"/>
      <c r="W325" s="79" t="str">
        <f>IFERROR(VLOOKUP(V325,Material!$A$2:$B$59, 2, 0),"")</f>
        <v/>
      </c>
      <c r="X325" s="71"/>
      <c r="Y325" s="79" t="str">
        <f>IFERROR(VLOOKUP(X325,Material!$A$2:$B$59, 2, 0),"")</f>
        <v/>
      </c>
      <c r="Z325" s="71"/>
      <c r="AA325" s="79" t="str">
        <f>IFERROR(VLOOKUP(Z325,Material!$A$2:$B$59, 2, 0),"")</f>
        <v/>
      </c>
      <c r="AB325" s="74"/>
      <c r="AC325" s="75" t="e">
        <f t="shared" si="64"/>
        <v>#VALUE!</v>
      </c>
      <c r="AD325" s="75" t="e">
        <f t="shared" si="65"/>
        <v>#VALUE!</v>
      </c>
      <c r="AE325" s="75" t="e">
        <f t="shared" si="55"/>
        <v>#VALUE!</v>
      </c>
      <c r="AF325" s="75" t="e">
        <f t="shared" si="66"/>
        <v>#VALUE!</v>
      </c>
      <c r="AG325" s="75" t="e">
        <f t="shared" si="56"/>
        <v>#VALUE!</v>
      </c>
      <c r="AH325" s="75" t="e">
        <f t="shared" si="57"/>
        <v>#VALUE!</v>
      </c>
      <c r="AI325" s="75" t="e">
        <f t="shared" si="58"/>
        <v>#VALUE!</v>
      </c>
      <c r="AJ325" s="80" t="e">
        <f t="shared" si="59"/>
        <v>#VALUE!</v>
      </c>
      <c r="AK325" s="79" t="str">
        <f>(IFERROR(VLOOKUP(AB325,Categories!$A$2:$B$20,2,1),""))</f>
        <v/>
      </c>
      <c r="AL325" s="79" t="str">
        <f ca="1">IFERROR(VLOOKUP((HLOOKUP((VLOOKUP($AB325,Categories!$A$2:$F$20,3,1)), $AB$3:$AJ325, (ROW()-ROW($AB$3)+1), 0)), INDIRECT(VLOOKUP($AB325,Categories!$A$2:$F$20,6,1)),2,0),AK325)</f>
        <v/>
      </c>
      <c r="AM325" s="79" t="str">
        <f ca="1">IFERROR(VLOOKUP((HLOOKUP((VLOOKUP($AB325,Categories!$A$2:$F$20,4,1)),$AB$3:$AJ325,(ROW()-ROW($AB$3)+1),0)),INDIRECT(VLOOKUP($AB325,Categories!$A$2:$H$20,7,1)),2,0),"")</f>
        <v/>
      </c>
      <c r="AN325" s="79" t="str">
        <f ca="1">IFERROR(VLOOKUP((HLOOKUP((VLOOKUP($AB325,Categories!$A$2:$F$20,5,1)), $AB$3:$AJ325, (ROW()-ROW($AB$3)+1), 0)), INDIRECT(VLOOKUP($AB325,Categories!$A$2:$H$20,8,1)),2,0),"")</f>
        <v/>
      </c>
      <c r="AO325" s="79" t="str">
        <f t="shared" ca="1" si="60"/>
        <v/>
      </c>
      <c r="AP325" s="81"/>
      <c r="AQ325" s="70" t="str">
        <f>IFERROR(VLOOKUP(VALUE(MID(AP325,1,1)),AdditionalElements!$A$2:$B$50,2,0),"")</f>
        <v/>
      </c>
      <c r="AR325" s="70" t="str">
        <f>IFERROR(VLOOKUP(VALUE(MID(AP325,2,1)),AdditionalElements!$H$2:$I$50,2,0),"")</f>
        <v/>
      </c>
      <c r="AS325" s="70" t="str">
        <f>IFERROR(VLOOKUP(VALUE(MID(AP325,3,1)),AdditionalElements!$O$2:$P$50,2,0),"")</f>
        <v/>
      </c>
      <c r="AT325" s="70" t="str">
        <f>IFERROR(VLOOKUP(VALUE(MID(AP325,4,1)),AdditionalElements!$V$2:$W$50,2,0),"")</f>
        <v/>
      </c>
      <c r="AU325" s="71"/>
      <c r="AV325" s="79" t="str">
        <f>IFERROR(IF(VALUE(MID(AU325,1,1))=1, VLOOKUP(VALUE(MID(AU325,1,1)), TxtPanelShape!$A$2:$C$50, 3, 0), (IF(VALUE(MID(AU325,1,1))&gt;=7, VLOOKUP(VALUE(MID(AU325,1,1)), TxtPanelShape!$A$2:$C$50, 3, 0),VLOOKUP(VALUE(MID(AU325,1,2)),TxtPanelShape!$A$2:$C$50,3,0)))), "")</f>
        <v/>
      </c>
      <c r="AW325" s="79" t="str">
        <f>IFERROR(IF(VALUE(MID(AU325,1,1))=1, ", "&amp;VLOOKUP(VALUE(MID(AU325,2,1)), TxtPanelShape!$H$2:$I$50, 2, 0), IF(VALUE(MID(AU325,1,1))&gt;=7, ", "&amp;VLOOKUP(VALUE(MID(AU325,2,1)), TxtPanelShape!$H$2:$I$50, 2, 0),"")), "")</f>
        <v/>
      </c>
      <c r="AX325" s="79" t="str">
        <f>IFERROR(IF(VALUE(MID(AU325,1,1))=1, ", "&amp;VLOOKUP(VALUE(MID(AU325,3,1)), TxtPanelShape!$O$2:$P$50, 2, 0), IF(VALUE(MID(AU325,1,1))&gt;=7, ", "&amp;VLOOKUP(VALUE(MID(AU325,3,1)), TxtPanelShape!$O$2:$P$50, 2, 0),"")),"")</f>
        <v/>
      </c>
      <c r="AY325" s="79" t="str">
        <f>IFERROR("; "&amp;VLOOKUP(VALUE(MID(AU325,4,1)), TxtPanelShape!$V$2:$W$50,2,0),"")</f>
        <v/>
      </c>
      <c r="AZ325" s="79" t="str">
        <f t="shared" si="61"/>
        <v/>
      </c>
      <c r="BA325" s="71"/>
      <c r="BB325" s="79" t="str">
        <f>IFERROR(IF(VALUE(MID(BA325,1,1))=1, VLOOKUP(VALUE(MID(BA325,1,1)), TxtPanelShape!$A$2:$C$50, 3, 0), (IF(VALUE(MID(BA325,1,1))&gt;=7, VLOOKUP(VALUE(MID(BA325,1,1)), TxtPanelShape!$A$2:$C$50, 3, 0),VLOOKUP(VALUE(MID(BA325,1,2)),TxtPanelShape!$A$2:$C$50,3,0)))), "")</f>
        <v/>
      </c>
      <c r="BC325" s="79" t="str">
        <f>IFERROR(IF(VALUE(MID(BA325,1,1))=1, ", "&amp;VLOOKUP(VALUE(MID(BA325,2,1)), TxtPanelShape!$H$2:$I$50, 2, 0), IF(VALUE(MID(BA325,1,1))&gt;=7, ", "&amp;VLOOKUP(VALUE(MID(BA325,2,1)), TxtPanelShape!$H$2:$I$50, 2, 0),"")), "")</f>
        <v/>
      </c>
      <c r="BD325" s="79" t="str">
        <f>IFERROR(IF(VALUE(MID(BA325,1,1))=1, ", "&amp;VLOOKUP(VALUE(MID(BA325,3,1)), TxtPanelShape!$O$2:$P$50, 2, 0), IF(VALUE(MID(BA325,1,1))&gt;=7, ", "&amp;VLOOKUP(VALUE(MID(BA325,3,1)), TxtPanelShape!$O$2:$P$50, 2, 0),"")),"")</f>
        <v/>
      </c>
      <c r="BE325" s="79" t="str">
        <f>IFERROR("; "&amp;VLOOKUP(VALUE(MID(BA325,4,1)), TxtPanelShape!$V$2:$W$50,2,0),"")</f>
        <v/>
      </c>
      <c r="BF325" s="79" t="str">
        <f t="shared" si="62"/>
        <v/>
      </c>
      <c r="BG325" s="71"/>
      <c r="BH325" s="79" t="str">
        <f>IFERROR(VLOOKUP(BG325, TxtPanelDefinition!$A$2:$B$50, 2, 0),"")</f>
        <v/>
      </c>
      <c r="BI325" s="71"/>
      <c r="BJ325" s="79" t="str">
        <f>IFERROR(VLOOKUP(BI325, TxtPanelDefinition!$A$2:$B$50, 2, 0),"")</f>
        <v/>
      </c>
      <c r="BK325" s="71"/>
      <c r="BL325" s="79" t="str">
        <f>IFERROR(VLOOKUP(BK325, InscrTechniques!$A$2:$B$50, 2, 0),"")</f>
        <v/>
      </c>
      <c r="BM325" s="71"/>
      <c r="BN325" s="79" t="str">
        <f>IFERROR(VLOOKUP(BM325, InscrTechniques!$A$2:$B$50, 2, 0),"")</f>
        <v/>
      </c>
      <c r="BO325" s="71"/>
      <c r="BP325" s="79" t="str">
        <f>IFERROR(VLOOKUP(BO325, InscrTechniques!$A$2:$B$50, 2, 0),"")</f>
        <v/>
      </c>
      <c r="BQ325" s="71"/>
      <c r="BR325" s="79" t="str">
        <f>IFERROR(VLOOKUP(BQ325, InscrTechniques!$A$2:$B$50, 2, 0),"")</f>
        <v/>
      </c>
      <c r="BS325" s="71"/>
      <c r="BT325" s="79" t="str">
        <f>IFERROR(VLOOKUP(BS325, InscrTechniques!$A$2:$B$50, 2, 0),"")</f>
        <v/>
      </c>
      <c r="BU325" s="71"/>
      <c r="BV325" s="79" t="str">
        <f>IFERROR(VLOOKUP(BU325, InscrTechniques!$A$2:$B$50, 2, 0),"")</f>
        <v/>
      </c>
      <c r="BW325" s="125"/>
      <c r="BX325" s="79" t="str">
        <f>IFERROR(VLOOKUP(BW325, InscrTechniques!$A$2:$B$50, 2, 0),"")</f>
        <v/>
      </c>
      <c r="BY325" s="125"/>
      <c r="BZ325" s="79" t="str">
        <f>IFERROR(VLOOKUP(BY325, InscrTechniques!$A$2:$B$50, 2, 0),"")</f>
        <v/>
      </c>
      <c r="CA325" s="74"/>
      <c r="CB325" s="114" t="str">
        <f>IFERROR(VLOOKUP(CA325, LetterStyle!$A$2:$B$50, 2, 0),"")</f>
        <v/>
      </c>
      <c r="CC325" s="74"/>
      <c r="CD325" s="114" t="str">
        <f>IFERROR(VLOOKUP(CC325, LetterStyle!$A$2:$B$50, 2, 0),"")</f>
        <v/>
      </c>
      <c r="CE325" s="74"/>
      <c r="CF325" s="114" t="str">
        <f>IFERROR(VLOOKUP(CE325, LetterStyle!$A$2:$B$50, 2, 0),"")</f>
        <v/>
      </c>
      <c r="CG325" s="74"/>
      <c r="CH325" s="79" t="str">
        <f>IFERROR(VLOOKUP(CG325, LetterStyle!$A$2:$B$50, 2, 0),"")</f>
        <v/>
      </c>
      <c r="CI325" s="71"/>
      <c r="CJ325" s="79" t="str">
        <f>IFERROR(VLOOKUP(CI325, DecMotifs!$A$1:$B$306, 2, 0),"")</f>
        <v/>
      </c>
      <c r="CK325" s="71"/>
      <c r="CL325" s="79" t="str">
        <f>IFERROR(VLOOKUP(CK325, DecMotifs!$A$1:$B$306, 2, 0),"")</f>
        <v/>
      </c>
      <c r="CM325" s="71"/>
      <c r="CN325" s="79" t="str">
        <f>IFERROR(VLOOKUP(CM325, DecMotifs!$A$1:$B$306, 2, 0),"")</f>
        <v/>
      </c>
      <c r="CO325" s="71"/>
      <c r="CP325" s="79" t="str">
        <f>IFERROR(VLOOKUP(CO325, MarginalDec!$A$2:$B$253, 2, 0),"")</f>
        <v/>
      </c>
      <c r="CQ325" s="71"/>
      <c r="CR325" s="79" t="str">
        <f>IFERROR(VLOOKUP(CQ325, MarginalDec!$A$2:$B$253, 2, 0),"")</f>
        <v/>
      </c>
      <c r="CS325" s="71"/>
      <c r="CT325" s="79" t="str">
        <f>IFERROR(VLOOKUP(CS325, MarginalDec!$A$2:$B$253, 2, 0),"")</f>
        <v/>
      </c>
      <c r="CU325" s="71"/>
      <c r="CV325" s="79" t="str">
        <f>IF(ISBLANK(CU325),"", IFERROR(VLOOKUP(CU325, Tooling!$A$2:$B$252, 2, 0),""))</f>
        <v/>
      </c>
      <c r="CW325" s="71"/>
      <c r="CX325" s="79" t="str">
        <f>IF(ISBLANK(CW325),"", IFERROR(VLOOKUP(CW325, Tooling!$A$2:$B$252, 2, 0),""))</f>
        <v/>
      </c>
      <c r="CY325" s="71"/>
      <c r="CZ325" s="79" t="str">
        <f>IF(ISBLANK(CY325),"", IFERROR(VLOOKUP(CY325, Repairs!$A$2:$B$252, 2, 0),""))</f>
        <v/>
      </c>
      <c r="DA325" s="77"/>
      <c r="DB325" s="71"/>
      <c r="DC325" s="79" t="str">
        <f>IFERROR(VLOOKUP(DB325, DatingReason!$A$2:$B$252, 2, 0),"")</f>
        <v/>
      </c>
      <c r="DD325" s="123" t="str">
        <f t="shared" si="63"/>
        <v/>
      </c>
      <c r="DF325" s="119" t="str">
        <f t="array" ref="DF325">IF(AND($B325&lt;&gt;"", $DE325&lt;&gt;"", $DE325&lt;&gt;"No"),MAX(IF($B325=PEOPLE!$B$4:$B$1000, PEOPLE!$Q$4:$Q$1000,""))+100,"")</f>
        <v/>
      </c>
      <c r="DG325" s="68"/>
      <c r="DH325" s="76">
        <f>COUNTIF(PEOPLE!B:B, MEMORIALS!B325)</f>
        <v>0</v>
      </c>
      <c r="DI325" s="82"/>
      <c r="DJ325" s="82"/>
      <c r="DK325" s="82"/>
      <c r="DL325" s="68"/>
      <c r="DM325" s="68"/>
      <c r="DN325" s="68"/>
      <c r="DO325" s="68"/>
      <c r="DP325" s="68"/>
    </row>
    <row r="326" spans="1:120" ht="15" customHeight="1" x14ac:dyDescent="0.25">
      <c r="A326" s="68"/>
      <c r="B326" s="69"/>
      <c r="C326" s="68"/>
      <c r="D326" s="68"/>
      <c r="E326" s="70" t="str">
        <f>IF(D326="","",VLOOKUP(D326,Denomination!$A$2:$B$50, 2, 0))</f>
        <v/>
      </c>
      <c r="F326" s="68"/>
      <c r="G326" s="71"/>
      <c r="H326" s="70" t="str">
        <f>IF(G326="","",VLOOKUP(G326,MCondition!$A$2:$B$50, 2, 0))</f>
        <v/>
      </c>
      <c r="I326" s="72"/>
      <c r="J326" s="71"/>
      <c r="K326" s="70" t="str">
        <f>IF(J326="","",VLOOKUP(J326,ICondition!$A$2:$B$50, 2, 0))</f>
        <v/>
      </c>
      <c r="L326" s="73"/>
      <c r="M326" s="73"/>
      <c r="N326" s="73"/>
      <c r="O326" s="73"/>
      <c r="P326" s="73"/>
      <c r="Q326" s="73"/>
      <c r="R326" s="78"/>
      <c r="S326" s="79" t="str">
        <f>IFERROR(VLOOKUP(R326,Material!$A$2:$B$59, 2, 0),"")</f>
        <v/>
      </c>
      <c r="T326" s="71"/>
      <c r="U326" s="79" t="str">
        <f>IFERROR(VLOOKUP(T326,Material!$A$2:$B$59, 2, 0),"")</f>
        <v/>
      </c>
      <c r="V326" s="71"/>
      <c r="W326" s="79" t="str">
        <f>IFERROR(VLOOKUP(V326,Material!$A$2:$B$59, 2, 0),"")</f>
        <v/>
      </c>
      <c r="X326" s="71"/>
      <c r="Y326" s="79" t="str">
        <f>IFERROR(VLOOKUP(X326,Material!$A$2:$B$59, 2, 0),"")</f>
        <v/>
      </c>
      <c r="Z326" s="71"/>
      <c r="AA326" s="79" t="str">
        <f>IFERROR(VLOOKUP(Z326,Material!$A$2:$B$59, 2, 0),"")</f>
        <v/>
      </c>
      <c r="AB326" s="74"/>
      <c r="AC326" s="75" t="e">
        <f t="shared" si="64"/>
        <v>#VALUE!</v>
      </c>
      <c r="AD326" s="75" t="e">
        <f t="shared" si="65"/>
        <v>#VALUE!</v>
      </c>
      <c r="AE326" s="75" t="e">
        <f t="shared" ref="AE326:AE389" si="67">VALUE(MID($AB326,COLUMN()-(COLUMN(AE326)- 3),1))</f>
        <v>#VALUE!</v>
      </c>
      <c r="AF326" s="75" t="e">
        <f t="shared" si="66"/>
        <v>#VALUE!</v>
      </c>
      <c r="AG326" s="75" t="e">
        <f t="shared" ref="AG326:AG389" si="68">VALUE(AC326&amp;AD326)</f>
        <v>#VALUE!</v>
      </c>
      <c r="AH326" s="75" t="e">
        <f t="shared" ref="AH326:AH389" si="69">VALUE(AD326&amp;AE326)</f>
        <v>#VALUE!</v>
      </c>
      <c r="AI326" s="75" t="e">
        <f t="shared" ref="AI326:AI389" si="70">VALUE(AC326&amp;AD326&amp;AE326)</f>
        <v>#VALUE!</v>
      </c>
      <c r="AJ326" s="80" t="e">
        <f t="shared" ref="AJ326:AJ389" si="71">VALUE(AD326&amp;AE326&amp;AF326)</f>
        <v>#VALUE!</v>
      </c>
      <c r="AK326" s="79" t="str">
        <f>(IFERROR(VLOOKUP(AB326,Categories!$A$2:$B$20,2,1),""))</f>
        <v/>
      </c>
      <c r="AL326" s="79" t="str">
        <f ca="1">IFERROR(VLOOKUP((HLOOKUP((VLOOKUP($AB326,Categories!$A$2:$F$20,3,1)), $AB$3:$AJ326, (ROW()-ROW($AB$3)+1), 0)), INDIRECT(VLOOKUP($AB326,Categories!$A$2:$F$20,6,1)),2,0),AK326)</f>
        <v/>
      </c>
      <c r="AM326" s="79" t="str">
        <f ca="1">IFERROR(VLOOKUP((HLOOKUP((VLOOKUP($AB326,Categories!$A$2:$F$20,4,1)),$AB$3:$AJ326,(ROW()-ROW($AB$3)+1),0)),INDIRECT(VLOOKUP($AB326,Categories!$A$2:$H$20,7,1)),2,0),"")</f>
        <v/>
      </c>
      <c r="AN326" s="79" t="str">
        <f ca="1">IFERROR(VLOOKUP((HLOOKUP((VLOOKUP($AB326,Categories!$A$2:$F$20,5,1)), $AB$3:$AJ326, (ROW()-ROW($AB$3)+1), 0)), INDIRECT(VLOOKUP($AB326,Categories!$A$2:$H$20,8,1)),2,0),"")</f>
        <v/>
      </c>
      <c r="AO326" s="79" t="str">
        <f t="shared" ref="AO326:AO389" ca="1" si="72">IFERROR(IF(AM326="",IF(AN326="", AL326, AL326&amp;AN326),IF(AN326="",AL326&amp;AM326,AL326&amp;AM326&amp;AN326)),"")</f>
        <v/>
      </c>
      <c r="AP326" s="81"/>
      <c r="AQ326" s="70" t="str">
        <f>IFERROR(VLOOKUP(VALUE(MID(AP326,1,1)),AdditionalElements!$A$2:$B$50,2,0),"")</f>
        <v/>
      </c>
      <c r="AR326" s="70" t="str">
        <f>IFERROR(VLOOKUP(VALUE(MID(AP326,2,1)),AdditionalElements!$H$2:$I$50,2,0),"")</f>
        <v/>
      </c>
      <c r="AS326" s="70" t="str">
        <f>IFERROR(VLOOKUP(VALUE(MID(AP326,3,1)),AdditionalElements!$O$2:$P$50,2,0),"")</f>
        <v/>
      </c>
      <c r="AT326" s="70" t="str">
        <f>IFERROR(VLOOKUP(VALUE(MID(AP326,4,1)),AdditionalElements!$V$2:$W$50,2,0),"")</f>
        <v/>
      </c>
      <c r="AU326" s="71"/>
      <c r="AV326" s="79" t="str">
        <f>IFERROR(IF(VALUE(MID(AU326,1,1))=1, VLOOKUP(VALUE(MID(AU326,1,1)), TxtPanelShape!$A$2:$C$50, 3, 0), (IF(VALUE(MID(AU326,1,1))&gt;=7, VLOOKUP(VALUE(MID(AU326,1,1)), TxtPanelShape!$A$2:$C$50, 3, 0),VLOOKUP(VALUE(MID(AU326,1,2)),TxtPanelShape!$A$2:$C$50,3,0)))), "")</f>
        <v/>
      </c>
      <c r="AW326" s="79" t="str">
        <f>IFERROR(IF(VALUE(MID(AU326,1,1))=1, ", "&amp;VLOOKUP(VALUE(MID(AU326,2,1)), TxtPanelShape!$H$2:$I$50, 2, 0), IF(VALUE(MID(AU326,1,1))&gt;=7, ", "&amp;VLOOKUP(VALUE(MID(AU326,2,1)), TxtPanelShape!$H$2:$I$50, 2, 0),"")), "")</f>
        <v/>
      </c>
      <c r="AX326" s="79" t="str">
        <f>IFERROR(IF(VALUE(MID(AU326,1,1))=1, ", "&amp;VLOOKUP(VALUE(MID(AU326,3,1)), TxtPanelShape!$O$2:$P$50, 2, 0), IF(VALUE(MID(AU326,1,1))&gt;=7, ", "&amp;VLOOKUP(VALUE(MID(AU326,3,1)), TxtPanelShape!$O$2:$P$50, 2, 0),"")),"")</f>
        <v/>
      </c>
      <c r="AY326" s="79" t="str">
        <f>IFERROR("; "&amp;VLOOKUP(VALUE(MID(AU326,4,1)), TxtPanelShape!$V$2:$W$50,2,0),"")</f>
        <v/>
      </c>
      <c r="AZ326" s="79" t="str">
        <f t="shared" ref="AZ326:AZ389" si="73">AV326&amp;AW326&amp;AX326&amp;AY326</f>
        <v/>
      </c>
      <c r="BA326" s="71"/>
      <c r="BB326" s="79" t="str">
        <f>IFERROR(IF(VALUE(MID(BA326,1,1))=1, VLOOKUP(VALUE(MID(BA326,1,1)), TxtPanelShape!$A$2:$C$50, 3, 0), (IF(VALUE(MID(BA326,1,1))&gt;=7, VLOOKUP(VALUE(MID(BA326,1,1)), TxtPanelShape!$A$2:$C$50, 3, 0),VLOOKUP(VALUE(MID(BA326,1,2)),TxtPanelShape!$A$2:$C$50,3,0)))), "")</f>
        <v/>
      </c>
      <c r="BC326" s="79" t="str">
        <f>IFERROR(IF(VALUE(MID(BA326,1,1))=1, ", "&amp;VLOOKUP(VALUE(MID(BA326,2,1)), TxtPanelShape!$H$2:$I$50, 2, 0), IF(VALUE(MID(BA326,1,1))&gt;=7, ", "&amp;VLOOKUP(VALUE(MID(BA326,2,1)), TxtPanelShape!$H$2:$I$50, 2, 0),"")), "")</f>
        <v/>
      </c>
      <c r="BD326" s="79" t="str">
        <f>IFERROR(IF(VALUE(MID(BA326,1,1))=1, ", "&amp;VLOOKUP(VALUE(MID(BA326,3,1)), TxtPanelShape!$O$2:$P$50, 2, 0), IF(VALUE(MID(BA326,1,1))&gt;=7, ", "&amp;VLOOKUP(VALUE(MID(BA326,3,1)), TxtPanelShape!$O$2:$P$50, 2, 0),"")),"")</f>
        <v/>
      </c>
      <c r="BE326" s="79" t="str">
        <f>IFERROR("; "&amp;VLOOKUP(VALUE(MID(BA326,4,1)), TxtPanelShape!$V$2:$W$50,2,0),"")</f>
        <v/>
      </c>
      <c r="BF326" s="79" t="str">
        <f t="shared" ref="BF326:BF389" si="74">BB326&amp;BC326&amp;BD326&amp;BE326</f>
        <v/>
      </c>
      <c r="BG326" s="71"/>
      <c r="BH326" s="79" t="str">
        <f>IFERROR(VLOOKUP(BG326, TxtPanelDefinition!$A$2:$B$50, 2, 0),"")</f>
        <v/>
      </c>
      <c r="BI326" s="71"/>
      <c r="BJ326" s="79" t="str">
        <f>IFERROR(VLOOKUP(BI326, TxtPanelDefinition!$A$2:$B$50, 2, 0),"")</f>
        <v/>
      </c>
      <c r="BK326" s="71"/>
      <c r="BL326" s="79" t="str">
        <f>IFERROR(VLOOKUP(BK326, InscrTechniques!$A$2:$B$50, 2, 0),"")</f>
        <v/>
      </c>
      <c r="BM326" s="71"/>
      <c r="BN326" s="79" t="str">
        <f>IFERROR(VLOOKUP(BM326, InscrTechniques!$A$2:$B$50, 2, 0),"")</f>
        <v/>
      </c>
      <c r="BO326" s="71"/>
      <c r="BP326" s="79" t="str">
        <f>IFERROR(VLOOKUP(BO326, InscrTechniques!$A$2:$B$50, 2, 0),"")</f>
        <v/>
      </c>
      <c r="BQ326" s="71"/>
      <c r="BR326" s="79" t="str">
        <f>IFERROR(VLOOKUP(BQ326, InscrTechniques!$A$2:$B$50, 2, 0),"")</f>
        <v/>
      </c>
      <c r="BS326" s="71"/>
      <c r="BT326" s="79" t="str">
        <f>IFERROR(VLOOKUP(BS326, InscrTechniques!$A$2:$B$50, 2, 0),"")</f>
        <v/>
      </c>
      <c r="BU326" s="71"/>
      <c r="BV326" s="79" t="str">
        <f>IFERROR(VLOOKUP(BU326, InscrTechniques!$A$2:$B$50, 2, 0),"")</f>
        <v/>
      </c>
      <c r="BW326" s="125"/>
      <c r="BX326" s="79" t="str">
        <f>IFERROR(VLOOKUP(BW326, InscrTechniques!$A$2:$B$50, 2, 0),"")</f>
        <v/>
      </c>
      <c r="BY326" s="125"/>
      <c r="BZ326" s="79" t="str">
        <f>IFERROR(VLOOKUP(BY326, InscrTechniques!$A$2:$B$50, 2, 0),"")</f>
        <v/>
      </c>
      <c r="CA326" s="74"/>
      <c r="CB326" s="114" t="str">
        <f>IFERROR(VLOOKUP(CA326, LetterStyle!$A$2:$B$50, 2, 0),"")</f>
        <v/>
      </c>
      <c r="CC326" s="74"/>
      <c r="CD326" s="114" t="str">
        <f>IFERROR(VLOOKUP(CC326, LetterStyle!$A$2:$B$50, 2, 0),"")</f>
        <v/>
      </c>
      <c r="CE326" s="74"/>
      <c r="CF326" s="114" t="str">
        <f>IFERROR(VLOOKUP(CE326, LetterStyle!$A$2:$B$50, 2, 0),"")</f>
        <v/>
      </c>
      <c r="CG326" s="74"/>
      <c r="CH326" s="79" t="str">
        <f>IFERROR(VLOOKUP(CG326, LetterStyle!$A$2:$B$50, 2, 0),"")</f>
        <v/>
      </c>
      <c r="CI326" s="71"/>
      <c r="CJ326" s="79" t="str">
        <f>IFERROR(VLOOKUP(CI326, DecMotifs!$A$1:$B$306, 2, 0),"")</f>
        <v/>
      </c>
      <c r="CK326" s="71"/>
      <c r="CL326" s="79" t="str">
        <f>IFERROR(VLOOKUP(CK326, DecMotifs!$A$1:$B$306, 2, 0),"")</f>
        <v/>
      </c>
      <c r="CM326" s="71"/>
      <c r="CN326" s="79" t="str">
        <f>IFERROR(VLOOKUP(CM326, DecMotifs!$A$1:$B$306, 2, 0),"")</f>
        <v/>
      </c>
      <c r="CO326" s="71"/>
      <c r="CP326" s="79" t="str">
        <f>IFERROR(VLOOKUP(CO326, MarginalDec!$A$2:$B$253, 2, 0),"")</f>
        <v/>
      </c>
      <c r="CQ326" s="71"/>
      <c r="CR326" s="79" t="str">
        <f>IFERROR(VLOOKUP(CQ326, MarginalDec!$A$2:$B$253, 2, 0),"")</f>
        <v/>
      </c>
      <c r="CS326" s="71"/>
      <c r="CT326" s="79" t="str">
        <f>IFERROR(VLOOKUP(CS326, MarginalDec!$A$2:$B$253, 2, 0),"")</f>
        <v/>
      </c>
      <c r="CU326" s="71"/>
      <c r="CV326" s="79" t="str">
        <f>IF(ISBLANK(CU326),"", IFERROR(VLOOKUP(CU326, Tooling!$A$2:$B$252, 2, 0),""))</f>
        <v/>
      </c>
      <c r="CW326" s="71"/>
      <c r="CX326" s="79" t="str">
        <f>IF(ISBLANK(CW326),"", IFERROR(VLOOKUP(CW326, Tooling!$A$2:$B$252, 2, 0),""))</f>
        <v/>
      </c>
      <c r="CY326" s="71"/>
      <c r="CZ326" s="79" t="str">
        <f>IF(ISBLANK(CY326),"", IFERROR(VLOOKUP(CY326, Repairs!$A$2:$B$252, 2, 0),""))</f>
        <v/>
      </c>
      <c r="DA326" s="77"/>
      <c r="DB326" s="71"/>
      <c r="DC326" s="79" t="str">
        <f>IFERROR(VLOOKUP(DB326, DatingReason!$A$2:$B$252, 2, 0),"")</f>
        <v/>
      </c>
      <c r="DD326" s="123" t="str">
        <f t="shared" ref="DD326:DD389" si="75">IF(DA326&lt;&gt;"",LEFT(DA326,3)&amp;"0","")</f>
        <v/>
      </c>
      <c r="DF326" s="119" t="str">
        <f t="array" ref="DF326">IF(AND($B326&lt;&gt;"", $DE326&lt;&gt;"", $DE326&lt;&gt;"No"),MAX(IF($B326=PEOPLE!$B$4:$B$1000, PEOPLE!$Q$4:$Q$1000,""))+100,"")</f>
        <v/>
      </c>
      <c r="DG326" s="68"/>
      <c r="DH326" s="76">
        <f>COUNTIF(PEOPLE!B:B, MEMORIALS!B326)</f>
        <v>0</v>
      </c>
      <c r="DI326" s="82"/>
      <c r="DJ326" s="82"/>
      <c r="DK326" s="82"/>
      <c r="DL326" s="68"/>
      <c r="DM326" s="68"/>
      <c r="DN326" s="68"/>
      <c r="DO326" s="68"/>
      <c r="DP326" s="68"/>
    </row>
    <row r="327" spans="1:120" ht="15" customHeight="1" x14ac:dyDescent="0.25">
      <c r="A327" s="68"/>
      <c r="B327" s="69"/>
      <c r="C327" s="68"/>
      <c r="D327" s="68"/>
      <c r="E327" s="70" t="str">
        <f>IF(D327="","",VLOOKUP(D327,Denomination!$A$2:$B$50, 2, 0))</f>
        <v/>
      </c>
      <c r="F327" s="68"/>
      <c r="G327" s="71"/>
      <c r="H327" s="70" t="str">
        <f>IF(G327="","",VLOOKUP(G327,MCondition!$A$2:$B$50, 2, 0))</f>
        <v/>
      </c>
      <c r="I327" s="72"/>
      <c r="J327" s="71"/>
      <c r="K327" s="70" t="str">
        <f>IF(J327="","",VLOOKUP(J327,ICondition!$A$2:$B$50, 2, 0))</f>
        <v/>
      </c>
      <c r="L327" s="73"/>
      <c r="M327" s="73"/>
      <c r="N327" s="73"/>
      <c r="O327" s="73"/>
      <c r="P327" s="73"/>
      <c r="Q327" s="73"/>
      <c r="R327" s="78"/>
      <c r="S327" s="79" t="str">
        <f>IFERROR(VLOOKUP(R327,Material!$A$2:$B$59, 2, 0),"")</f>
        <v/>
      </c>
      <c r="T327" s="71"/>
      <c r="U327" s="79" t="str">
        <f>IFERROR(VLOOKUP(T327,Material!$A$2:$B$59, 2, 0),"")</f>
        <v/>
      </c>
      <c r="V327" s="71"/>
      <c r="W327" s="79" t="str">
        <f>IFERROR(VLOOKUP(V327,Material!$A$2:$B$59, 2, 0),"")</f>
        <v/>
      </c>
      <c r="X327" s="71"/>
      <c r="Y327" s="79" t="str">
        <f>IFERROR(VLOOKUP(X327,Material!$A$2:$B$59, 2, 0),"")</f>
        <v/>
      </c>
      <c r="Z327" s="71"/>
      <c r="AA327" s="79" t="str">
        <f>IFERROR(VLOOKUP(Z327,Material!$A$2:$B$59, 2, 0),"")</f>
        <v/>
      </c>
      <c r="AB327" s="74"/>
      <c r="AC327" s="75" t="e">
        <f t="shared" si="64"/>
        <v>#VALUE!</v>
      </c>
      <c r="AD327" s="75" t="e">
        <f t="shared" si="65"/>
        <v>#VALUE!</v>
      </c>
      <c r="AE327" s="75" t="e">
        <f t="shared" si="67"/>
        <v>#VALUE!</v>
      </c>
      <c r="AF327" s="75" t="e">
        <f t="shared" si="66"/>
        <v>#VALUE!</v>
      </c>
      <c r="AG327" s="75" t="e">
        <f t="shared" si="68"/>
        <v>#VALUE!</v>
      </c>
      <c r="AH327" s="75" t="e">
        <f t="shared" si="69"/>
        <v>#VALUE!</v>
      </c>
      <c r="AI327" s="75" t="e">
        <f t="shared" si="70"/>
        <v>#VALUE!</v>
      </c>
      <c r="AJ327" s="80" t="e">
        <f t="shared" si="71"/>
        <v>#VALUE!</v>
      </c>
      <c r="AK327" s="79" t="str">
        <f>(IFERROR(VLOOKUP(AB327,Categories!$A$2:$B$20,2,1),""))</f>
        <v/>
      </c>
      <c r="AL327" s="79" t="str">
        <f ca="1">IFERROR(VLOOKUP((HLOOKUP((VLOOKUP($AB327,Categories!$A$2:$F$20,3,1)), $AB$3:$AJ327, (ROW()-ROW($AB$3)+1), 0)), INDIRECT(VLOOKUP($AB327,Categories!$A$2:$F$20,6,1)),2,0),AK327)</f>
        <v/>
      </c>
      <c r="AM327" s="79" t="str">
        <f ca="1">IFERROR(VLOOKUP((HLOOKUP((VLOOKUP($AB327,Categories!$A$2:$F$20,4,1)),$AB$3:$AJ327,(ROW()-ROW($AB$3)+1),0)),INDIRECT(VLOOKUP($AB327,Categories!$A$2:$H$20,7,1)),2,0),"")</f>
        <v/>
      </c>
      <c r="AN327" s="79" t="str">
        <f ca="1">IFERROR(VLOOKUP((HLOOKUP((VLOOKUP($AB327,Categories!$A$2:$F$20,5,1)), $AB$3:$AJ327, (ROW()-ROW($AB$3)+1), 0)), INDIRECT(VLOOKUP($AB327,Categories!$A$2:$H$20,8,1)),2,0),"")</f>
        <v/>
      </c>
      <c r="AO327" s="79" t="str">
        <f t="shared" ca="1" si="72"/>
        <v/>
      </c>
      <c r="AP327" s="81"/>
      <c r="AQ327" s="70" t="str">
        <f>IFERROR(VLOOKUP(VALUE(MID(AP327,1,1)),AdditionalElements!$A$2:$B$50,2,0),"")</f>
        <v/>
      </c>
      <c r="AR327" s="70" t="str">
        <f>IFERROR(VLOOKUP(VALUE(MID(AP327,2,1)),AdditionalElements!$H$2:$I$50,2,0),"")</f>
        <v/>
      </c>
      <c r="AS327" s="70" t="str">
        <f>IFERROR(VLOOKUP(VALUE(MID(AP327,3,1)),AdditionalElements!$O$2:$P$50,2,0),"")</f>
        <v/>
      </c>
      <c r="AT327" s="70" t="str">
        <f>IFERROR(VLOOKUP(VALUE(MID(AP327,4,1)),AdditionalElements!$V$2:$W$50,2,0),"")</f>
        <v/>
      </c>
      <c r="AU327" s="71"/>
      <c r="AV327" s="79" t="str">
        <f>IFERROR(IF(VALUE(MID(AU327,1,1))=1, VLOOKUP(VALUE(MID(AU327,1,1)), TxtPanelShape!$A$2:$C$50, 3, 0), (IF(VALUE(MID(AU327,1,1))&gt;=7, VLOOKUP(VALUE(MID(AU327,1,1)), TxtPanelShape!$A$2:$C$50, 3, 0),VLOOKUP(VALUE(MID(AU327,1,2)),TxtPanelShape!$A$2:$C$50,3,0)))), "")</f>
        <v/>
      </c>
      <c r="AW327" s="79" t="str">
        <f>IFERROR(IF(VALUE(MID(AU327,1,1))=1, ", "&amp;VLOOKUP(VALUE(MID(AU327,2,1)), TxtPanelShape!$H$2:$I$50, 2, 0), IF(VALUE(MID(AU327,1,1))&gt;=7, ", "&amp;VLOOKUP(VALUE(MID(AU327,2,1)), TxtPanelShape!$H$2:$I$50, 2, 0),"")), "")</f>
        <v/>
      </c>
      <c r="AX327" s="79" t="str">
        <f>IFERROR(IF(VALUE(MID(AU327,1,1))=1, ", "&amp;VLOOKUP(VALUE(MID(AU327,3,1)), TxtPanelShape!$O$2:$P$50, 2, 0), IF(VALUE(MID(AU327,1,1))&gt;=7, ", "&amp;VLOOKUP(VALUE(MID(AU327,3,1)), TxtPanelShape!$O$2:$P$50, 2, 0),"")),"")</f>
        <v/>
      </c>
      <c r="AY327" s="79" t="str">
        <f>IFERROR("; "&amp;VLOOKUP(VALUE(MID(AU327,4,1)), TxtPanelShape!$V$2:$W$50,2,0),"")</f>
        <v/>
      </c>
      <c r="AZ327" s="79" t="str">
        <f t="shared" si="73"/>
        <v/>
      </c>
      <c r="BA327" s="71"/>
      <c r="BB327" s="79" t="str">
        <f>IFERROR(IF(VALUE(MID(BA327,1,1))=1, VLOOKUP(VALUE(MID(BA327,1,1)), TxtPanelShape!$A$2:$C$50, 3, 0), (IF(VALUE(MID(BA327,1,1))&gt;=7, VLOOKUP(VALUE(MID(BA327,1,1)), TxtPanelShape!$A$2:$C$50, 3, 0),VLOOKUP(VALUE(MID(BA327,1,2)),TxtPanelShape!$A$2:$C$50,3,0)))), "")</f>
        <v/>
      </c>
      <c r="BC327" s="79" t="str">
        <f>IFERROR(IF(VALUE(MID(BA327,1,1))=1, ", "&amp;VLOOKUP(VALUE(MID(BA327,2,1)), TxtPanelShape!$H$2:$I$50, 2, 0), IF(VALUE(MID(BA327,1,1))&gt;=7, ", "&amp;VLOOKUP(VALUE(MID(BA327,2,1)), TxtPanelShape!$H$2:$I$50, 2, 0),"")), "")</f>
        <v/>
      </c>
      <c r="BD327" s="79" t="str">
        <f>IFERROR(IF(VALUE(MID(BA327,1,1))=1, ", "&amp;VLOOKUP(VALUE(MID(BA327,3,1)), TxtPanelShape!$O$2:$P$50, 2, 0), IF(VALUE(MID(BA327,1,1))&gt;=7, ", "&amp;VLOOKUP(VALUE(MID(BA327,3,1)), TxtPanelShape!$O$2:$P$50, 2, 0),"")),"")</f>
        <v/>
      </c>
      <c r="BE327" s="79" t="str">
        <f>IFERROR("; "&amp;VLOOKUP(VALUE(MID(BA327,4,1)), TxtPanelShape!$V$2:$W$50,2,0),"")</f>
        <v/>
      </c>
      <c r="BF327" s="79" t="str">
        <f t="shared" si="74"/>
        <v/>
      </c>
      <c r="BG327" s="71"/>
      <c r="BH327" s="79" t="str">
        <f>IFERROR(VLOOKUP(BG327, TxtPanelDefinition!$A$2:$B$50, 2, 0),"")</f>
        <v/>
      </c>
      <c r="BI327" s="71"/>
      <c r="BJ327" s="79" t="str">
        <f>IFERROR(VLOOKUP(BI327, TxtPanelDefinition!$A$2:$B$50, 2, 0),"")</f>
        <v/>
      </c>
      <c r="BK327" s="71"/>
      <c r="BL327" s="79" t="str">
        <f>IFERROR(VLOOKUP(BK327, InscrTechniques!$A$2:$B$50, 2, 0),"")</f>
        <v/>
      </c>
      <c r="BM327" s="71"/>
      <c r="BN327" s="79" t="str">
        <f>IFERROR(VLOOKUP(BM327, InscrTechniques!$A$2:$B$50, 2, 0),"")</f>
        <v/>
      </c>
      <c r="BO327" s="71"/>
      <c r="BP327" s="79" t="str">
        <f>IFERROR(VLOOKUP(BO327, InscrTechniques!$A$2:$B$50, 2, 0),"")</f>
        <v/>
      </c>
      <c r="BQ327" s="71"/>
      <c r="BR327" s="79" t="str">
        <f>IFERROR(VLOOKUP(BQ327, InscrTechniques!$A$2:$B$50, 2, 0),"")</f>
        <v/>
      </c>
      <c r="BS327" s="71"/>
      <c r="BT327" s="79" t="str">
        <f>IFERROR(VLOOKUP(BS327, InscrTechniques!$A$2:$B$50, 2, 0),"")</f>
        <v/>
      </c>
      <c r="BU327" s="71"/>
      <c r="BV327" s="79" t="str">
        <f>IFERROR(VLOOKUP(BU327, InscrTechniques!$A$2:$B$50, 2, 0),"")</f>
        <v/>
      </c>
      <c r="BW327" s="125"/>
      <c r="BX327" s="79" t="str">
        <f>IFERROR(VLOOKUP(BW327, InscrTechniques!$A$2:$B$50, 2, 0),"")</f>
        <v/>
      </c>
      <c r="BY327" s="125"/>
      <c r="BZ327" s="79" t="str">
        <f>IFERROR(VLOOKUP(BY327, InscrTechniques!$A$2:$B$50, 2, 0),"")</f>
        <v/>
      </c>
      <c r="CA327" s="74"/>
      <c r="CB327" s="114" t="str">
        <f>IFERROR(VLOOKUP(CA327, LetterStyle!$A$2:$B$50, 2, 0),"")</f>
        <v/>
      </c>
      <c r="CC327" s="74"/>
      <c r="CD327" s="114" t="str">
        <f>IFERROR(VLOOKUP(CC327, LetterStyle!$A$2:$B$50, 2, 0),"")</f>
        <v/>
      </c>
      <c r="CE327" s="74"/>
      <c r="CF327" s="114" t="str">
        <f>IFERROR(VLOOKUP(CE327, LetterStyle!$A$2:$B$50, 2, 0),"")</f>
        <v/>
      </c>
      <c r="CG327" s="74"/>
      <c r="CH327" s="79" t="str">
        <f>IFERROR(VLOOKUP(CG327, LetterStyle!$A$2:$B$50, 2, 0),"")</f>
        <v/>
      </c>
      <c r="CI327" s="71"/>
      <c r="CJ327" s="79" t="str">
        <f>IFERROR(VLOOKUP(CI327, DecMotifs!$A$1:$B$306, 2, 0),"")</f>
        <v/>
      </c>
      <c r="CK327" s="71"/>
      <c r="CL327" s="79" t="str">
        <f>IFERROR(VLOOKUP(CK327, DecMotifs!$A$1:$B$306, 2, 0),"")</f>
        <v/>
      </c>
      <c r="CM327" s="71"/>
      <c r="CN327" s="79" t="str">
        <f>IFERROR(VLOOKUP(CM327, DecMotifs!$A$1:$B$306, 2, 0),"")</f>
        <v/>
      </c>
      <c r="CO327" s="71"/>
      <c r="CP327" s="79" t="str">
        <f>IFERROR(VLOOKUP(CO327, MarginalDec!$A$2:$B$253, 2, 0),"")</f>
        <v/>
      </c>
      <c r="CQ327" s="71"/>
      <c r="CR327" s="79" t="str">
        <f>IFERROR(VLOOKUP(CQ327, MarginalDec!$A$2:$B$253, 2, 0),"")</f>
        <v/>
      </c>
      <c r="CS327" s="71"/>
      <c r="CT327" s="79" t="str">
        <f>IFERROR(VLOOKUP(CS327, MarginalDec!$A$2:$B$253, 2, 0),"")</f>
        <v/>
      </c>
      <c r="CU327" s="71"/>
      <c r="CV327" s="79" t="str">
        <f>IF(ISBLANK(CU327),"", IFERROR(VLOOKUP(CU327, Tooling!$A$2:$B$252, 2, 0),""))</f>
        <v/>
      </c>
      <c r="CW327" s="71"/>
      <c r="CX327" s="79" t="str">
        <f>IF(ISBLANK(CW327),"", IFERROR(VLOOKUP(CW327, Tooling!$A$2:$B$252, 2, 0),""))</f>
        <v/>
      </c>
      <c r="CY327" s="71"/>
      <c r="CZ327" s="79" t="str">
        <f>IF(ISBLANK(CY327),"", IFERROR(VLOOKUP(CY327, Repairs!$A$2:$B$252, 2, 0),""))</f>
        <v/>
      </c>
      <c r="DA327" s="77"/>
      <c r="DB327" s="71"/>
      <c r="DC327" s="79" t="str">
        <f>IFERROR(VLOOKUP(DB327, DatingReason!$A$2:$B$252, 2, 0),"")</f>
        <v/>
      </c>
      <c r="DD327" s="123" t="str">
        <f t="shared" si="75"/>
        <v/>
      </c>
      <c r="DF327" s="119" t="str">
        <f t="array" ref="DF327">IF(AND($B327&lt;&gt;"", $DE327&lt;&gt;"", $DE327&lt;&gt;"No"),MAX(IF($B327=PEOPLE!$B$4:$B$1000, PEOPLE!$Q$4:$Q$1000,""))+100,"")</f>
        <v/>
      </c>
      <c r="DG327" s="68"/>
      <c r="DH327" s="76">
        <f>COUNTIF(PEOPLE!B:B, MEMORIALS!B327)</f>
        <v>0</v>
      </c>
      <c r="DI327" s="82"/>
      <c r="DJ327" s="82"/>
      <c r="DK327" s="82"/>
      <c r="DL327" s="68"/>
      <c r="DM327" s="68"/>
      <c r="DN327" s="68"/>
      <c r="DO327" s="68"/>
      <c r="DP327" s="68"/>
    </row>
    <row r="328" spans="1:120" ht="15" customHeight="1" x14ac:dyDescent="0.25">
      <c r="A328" s="68"/>
      <c r="B328" s="69"/>
      <c r="C328" s="68"/>
      <c r="D328" s="68"/>
      <c r="E328" s="70" t="str">
        <f>IF(D328="","",VLOOKUP(D328,Denomination!$A$2:$B$50, 2, 0))</f>
        <v/>
      </c>
      <c r="F328" s="68"/>
      <c r="G328" s="71"/>
      <c r="H328" s="70" t="str">
        <f>IF(G328="","",VLOOKUP(G328,MCondition!$A$2:$B$50, 2, 0))</f>
        <v/>
      </c>
      <c r="I328" s="72"/>
      <c r="J328" s="71"/>
      <c r="K328" s="70" t="str">
        <f>IF(J328="","",VLOOKUP(J328,ICondition!$A$2:$B$50, 2, 0))</f>
        <v/>
      </c>
      <c r="L328" s="73"/>
      <c r="M328" s="73"/>
      <c r="N328" s="73"/>
      <c r="O328" s="73"/>
      <c r="P328" s="73"/>
      <c r="Q328" s="73"/>
      <c r="R328" s="78"/>
      <c r="S328" s="79" t="str">
        <f>IFERROR(VLOOKUP(R328,Material!$A$2:$B$59, 2, 0),"")</f>
        <v/>
      </c>
      <c r="T328" s="71"/>
      <c r="U328" s="79" t="str">
        <f>IFERROR(VLOOKUP(T328,Material!$A$2:$B$59, 2, 0),"")</f>
        <v/>
      </c>
      <c r="V328" s="71"/>
      <c r="W328" s="79" t="str">
        <f>IFERROR(VLOOKUP(V328,Material!$A$2:$B$59, 2, 0),"")</f>
        <v/>
      </c>
      <c r="X328" s="71"/>
      <c r="Y328" s="79" t="str">
        <f>IFERROR(VLOOKUP(X328,Material!$A$2:$B$59, 2, 0),"")</f>
        <v/>
      </c>
      <c r="Z328" s="71"/>
      <c r="AA328" s="79" t="str">
        <f>IFERROR(VLOOKUP(Z328,Material!$A$2:$B$59, 2, 0),"")</f>
        <v/>
      </c>
      <c r="AB328" s="74"/>
      <c r="AC328" s="75" t="e">
        <f t="shared" si="64"/>
        <v>#VALUE!</v>
      </c>
      <c r="AD328" s="75" t="e">
        <f t="shared" si="65"/>
        <v>#VALUE!</v>
      </c>
      <c r="AE328" s="75" t="e">
        <f t="shared" si="67"/>
        <v>#VALUE!</v>
      </c>
      <c r="AF328" s="75" t="e">
        <f t="shared" si="66"/>
        <v>#VALUE!</v>
      </c>
      <c r="AG328" s="75" t="e">
        <f t="shared" si="68"/>
        <v>#VALUE!</v>
      </c>
      <c r="AH328" s="75" t="e">
        <f t="shared" si="69"/>
        <v>#VALUE!</v>
      </c>
      <c r="AI328" s="75" t="e">
        <f t="shared" si="70"/>
        <v>#VALUE!</v>
      </c>
      <c r="AJ328" s="80" t="e">
        <f t="shared" si="71"/>
        <v>#VALUE!</v>
      </c>
      <c r="AK328" s="79" t="str">
        <f>(IFERROR(VLOOKUP(AB328,Categories!$A$2:$B$20,2,1),""))</f>
        <v/>
      </c>
      <c r="AL328" s="79" t="str">
        <f ca="1">IFERROR(VLOOKUP((HLOOKUP((VLOOKUP($AB328,Categories!$A$2:$F$20,3,1)), $AB$3:$AJ328, (ROW()-ROW($AB$3)+1), 0)), INDIRECT(VLOOKUP($AB328,Categories!$A$2:$F$20,6,1)),2,0),AK328)</f>
        <v/>
      </c>
      <c r="AM328" s="79" t="str">
        <f ca="1">IFERROR(VLOOKUP((HLOOKUP((VLOOKUP($AB328,Categories!$A$2:$F$20,4,1)),$AB$3:$AJ328,(ROW()-ROW($AB$3)+1),0)),INDIRECT(VLOOKUP($AB328,Categories!$A$2:$H$20,7,1)),2,0),"")</f>
        <v/>
      </c>
      <c r="AN328" s="79" t="str">
        <f ca="1">IFERROR(VLOOKUP((HLOOKUP((VLOOKUP($AB328,Categories!$A$2:$F$20,5,1)), $AB$3:$AJ328, (ROW()-ROW($AB$3)+1), 0)), INDIRECT(VLOOKUP($AB328,Categories!$A$2:$H$20,8,1)),2,0),"")</f>
        <v/>
      </c>
      <c r="AO328" s="79" t="str">
        <f t="shared" ca="1" si="72"/>
        <v/>
      </c>
      <c r="AP328" s="81"/>
      <c r="AQ328" s="70" t="str">
        <f>IFERROR(VLOOKUP(VALUE(MID(AP328,1,1)),AdditionalElements!$A$2:$B$50,2,0),"")</f>
        <v/>
      </c>
      <c r="AR328" s="70" t="str">
        <f>IFERROR(VLOOKUP(VALUE(MID(AP328,2,1)),AdditionalElements!$H$2:$I$50,2,0),"")</f>
        <v/>
      </c>
      <c r="AS328" s="70" t="str">
        <f>IFERROR(VLOOKUP(VALUE(MID(AP328,3,1)),AdditionalElements!$O$2:$P$50,2,0),"")</f>
        <v/>
      </c>
      <c r="AT328" s="70" t="str">
        <f>IFERROR(VLOOKUP(VALUE(MID(AP328,4,1)),AdditionalElements!$V$2:$W$50,2,0),"")</f>
        <v/>
      </c>
      <c r="AU328" s="71"/>
      <c r="AV328" s="79" t="str">
        <f>IFERROR(IF(VALUE(MID(AU328,1,1))=1, VLOOKUP(VALUE(MID(AU328,1,1)), TxtPanelShape!$A$2:$C$50, 3, 0), (IF(VALUE(MID(AU328,1,1))&gt;=7, VLOOKUP(VALUE(MID(AU328,1,1)), TxtPanelShape!$A$2:$C$50, 3, 0),VLOOKUP(VALUE(MID(AU328,1,2)),TxtPanelShape!$A$2:$C$50,3,0)))), "")</f>
        <v/>
      </c>
      <c r="AW328" s="79" t="str">
        <f>IFERROR(IF(VALUE(MID(AU328,1,1))=1, ", "&amp;VLOOKUP(VALUE(MID(AU328,2,1)), TxtPanelShape!$H$2:$I$50, 2, 0), IF(VALUE(MID(AU328,1,1))&gt;=7, ", "&amp;VLOOKUP(VALUE(MID(AU328,2,1)), TxtPanelShape!$H$2:$I$50, 2, 0),"")), "")</f>
        <v/>
      </c>
      <c r="AX328" s="79" t="str">
        <f>IFERROR(IF(VALUE(MID(AU328,1,1))=1, ", "&amp;VLOOKUP(VALUE(MID(AU328,3,1)), TxtPanelShape!$O$2:$P$50, 2, 0), IF(VALUE(MID(AU328,1,1))&gt;=7, ", "&amp;VLOOKUP(VALUE(MID(AU328,3,1)), TxtPanelShape!$O$2:$P$50, 2, 0),"")),"")</f>
        <v/>
      </c>
      <c r="AY328" s="79" t="str">
        <f>IFERROR("; "&amp;VLOOKUP(VALUE(MID(AU328,4,1)), TxtPanelShape!$V$2:$W$50,2,0),"")</f>
        <v/>
      </c>
      <c r="AZ328" s="79" t="str">
        <f t="shared" si="73"/>
        <v/>
      </c>
      <c r="BA328" s="71"/>
      <c r="BB328" s="79" t="str">
        <f>IFERROR(IF(VALUE(MID(BA328,1,1))=1, VLOOKUP(VALUE(MID(BA328,1,1)), TxtPanelShape!$A$2:$C$50, 3, 0), (IF(VALUE(MID(BA328,1,1))&gt;=7, VLOOKUP(VALUE(MID(BA328,1,1)), TxtPanelShape!$A$2:$C$50, 3, 0),VLOOKUP(VALUE(MID(BA328,1,2)),TxtPanelShape!$A$2:$C$50,3,0)))), "")</f>
        <v/>
      </c>
      <c r="BC328" s="79" t="str">
        <f>IFERROR(IF(VALUE(MID(BA328,1,1))=1, ", "&amp;VLOOKUP(VALUE(MID(BA328,2,1)), TxtPanelShape!$H$2:$I$50, 2, 0), IF(VALUE(MID(BA328,1,1))&gt;=7, ", "&amp;VLOOKUP(VALUE(MID(BA328,2,1)), TxtPanelShape!$H$2:$I$50, 2, 0),"")), "")</f>
        <v/>
      </c>
      <c r="BD328" s="79" t="str">
        <f>IFERROR(IF(VALUE(MID(BA328,1,1))=1, ", "&amp;VLOOKUP(VALUE(MID(BA328,3,1)), TxtPanelShape!$O$2:$P$50, 2, 0), IF(VALUE(MID(BA328,1,1))&gt;=7, ", "&amp;VLOOKUP(VALUE(MID(BA328,3,1)), TxtPanelShape!$O$2:$P$50, 2, 0),"")),"")</f>
        <v/>
      </c>
      <c r="BE328" s="79" t="str">
        <f>IFERROR("; "&amp;VLOOKUP(VALUE(MID(BA328,4,1)), TxtPanelShape!$V$2:$W$50,2,0),"")</f>
        <v/>
      </c>
      <c r="BF328" s="79" t="str">
        <f t="shared" si="74"/>
        <v/>
      </c>
      <c r="BG328" s="71"/>
      <c r="BH328" s="79" t="str">
        <f>IFERROR(VLOOKUP(BG328, TxtPanelDefinition!$A$2:$B$50, 2, 0),"")</f>
        <v/>
      </c>
      <c r="BI328" s="71"/>
      <c r="BJ328" s="79" t="str">
        <f>IFERROR(VLOOKUP(BI328, TxtPanelDefinition!$A$2:$B$50, 2, 0),"")</f>
        <v/>
      </c>
      <c r="BK328" s="71"/>
      <c r="BL328" s="79" t="str">
        <f>IFERROR(VLOOKUP(BK328, InscrTechniques!$A$2:$B$50, 2, 0),"")</f>
        <v/>
      </c>
      <c r="BM328" s="71"/>
      <c r="BN328" s="79" t="str">
        <f>IFERROR(VLOOKUP(BM328, InscrTechniques!$A$2:$B$50, 2, 0),"")</f>
        <v/>
      </c>
      <c r="BO328" s="71"/>
      <c r="BP328" s="79" t="str">
        <f>IFERROR(VLOOKUP(BO328, InscrTechniques!$A$2:$B$50, 2, 0),"")</f>
        <v/>
      </c>
      <c r="BQ328" s="71"/>
      <c r="BR328" s="79" t="str">
        <f>IFERROR(VLOOKUP(BQ328, InscrTechniques!$A$2:$B$50, 2, 0),"")</f>
        <v/>
      </c>
      <c r="BS328" s="71"/>
      <c r="BT328" s="79" t="str">
        <f>IFERROR(VLOOKUP(BS328, InscrTechniques!$A$2:$B$50, 2, 0),"")</f>
        <v/>
      </c>
      <c r="BU328" s="71"/>
      <c r="BV328" s="79" t="str">
        <f>IFERROR(VLOOKUP(BU328, InscrTechniques!$A$2:$B$50, 2, 0),"")</f>
        <v/>
      </c>
      <c r="BW328" s="125"/>
      <c r="BX328" s="79" t="str">
        <f>IFERROR(VLOOKUP(BW328, InscrTechniques!$A$2:$B$50, 2, 0),"")</f>
        <v/>
      </c>
      <c r="BY328" s="125"/>
      <c r="BZ328" s="79" t="str">
        <f>IFERROR(VLOOKUP(BY328, InscrTechniques!$A$2:$B$50, 2, 0),"")</f>
        <v/>
      </c>
      <c r="CA328" s="74"/>
      <c r="CB328" s="114" t="str">
        <f>IFERROR(VLOOKUP(CA328, LetterStyle!$A$2:$B$50, 2, 0),"")</f>
        <v/>
      </c>
      <c r="CC328" s="74"/>
      <c r="CD328" s="114" t="str">
        <f>IFERROR(VLOOKUP(CC328, LetterStyle!$A$2:$B$50, 2, 0),"")</f>
        <v/>
      </c>
      <c r="CE328" s="74"/>
      <c r="CF328" s="114" t="str">
        <f>IFERROR(VLOOKUP(CE328, LetterStyle!$A$2:$B$50, 2, 0),"")</f>
        <v/>
      </c>
      <c r="CG328" s="74"/>
      <c r="CH328" s="79" t="str">
        <f>IFERROR(VLOOKUP(CG328, LetterStyle!$A$2:$B$50, 2, 0),"")</f>
        <v/>
      </c>
      <c r="CI328" s="71"/>
      <c r="CJ328" s="79" t="str">
        <f>IFERROR(VLOOKUP(CI328, DecMotifs!$A$1:$B$306, 2, 0),"")</f>
        <v/>
      </c>
      <c r="CK328" s="71"/>
      <c r="CL328" s="79" t="str">
        <f>IFERROR(VLOOKUP(CK328, DecMotifs!$A$1:$B$306, 2, 0),"")</f>
        <v/>
      </c>
      <c r="CM328" s="71"/>
      <c r="CN328" s="79" t="str">
        <f>IFERROR(VLOOKUP(CM328, DecMotifs!$A$1:$B$306, 2, 0),"")</f>
        <v/>
      </c>
      <c r="CO328" s="71"/>
      <c r="CP328" s="79" t="str">
        <f>IFERROR(VLOOKUP(CO328, MarginalDec!$A$2:$B$253, 2, 0),"")</f>
        <v/>
      </c>
      <c r="CQ328" s="71"/>
      <c r="CR328" s="79" t="str">
        <f>IFERROR(VLOOKUP(CQ328, MarginalDec!$A$2:$B$253, 2, 0),"")</f>
        <v/>
      </c>
      <c r="CS328" s="71"/>
      <c r="CT328" s="79" t="str">
        <f>IFERROR(VLOOKUP(CS328, MarginalDec!$A$2:$B$253, 2, 0),"")</f>
        <v/>
      </c>
      <c r="CU328" s="71"/>
      <c r="CV328" s="79" t="str">
        <f>IF(ISBLANK(CU328),"", IFERROR(VLOOKUP(CU328, Tooling!$A$2:$B$252, 2, 0),""))</f>
        <v/>
      </c>
      <c r="CW328" s="71"/>
      <c r="CX328" s="79" t="str">
        <f>IF(ISBLANK(CW328),"", IFERROR(VLOOKUP(CW328, Tooling!$A$2:$B$252, 2, 0),""))</f>
        <v/>
      </c>
      <c r="CY328" s="71"/>
      <c r="CZ328" s="79" t="str">
        <f>IF(ISBLANK(CY328),"", IFERROR(VLOOKUP(CY328, Repairs!$A$2:$B$252, 2, 0),""))</f>
        <v/>
      </c>
      <c r="DA328" s="77"/>
      <c r="DB328" s="71"/>
      <c r="DC328" s="79" t="str">
        <f>IFERROR(VLOOKUP(DB328, DatingReason!$A$2:$B$252, 2, 0),"")</f>
        <v/>
      </c>
      <c r="DD328" s="123" t="str">
        <f t="shared" si="75"/>
        <v/>
      </c>
      <c r="DF328" s="119" t="str">
        <f t="array" ref="DF328">IF(AND($B328&lt;&gt;"", $DE328&lt;&gt;"", $DE328&lt;&gt;"No"),MAX(IF($B328=PEOPLE!$B$4:$B$1000, PEOPLE!$Q$4:$Q$1000,""))+100,"")</f>
        <v/>
      </c>
      <c r="DG328" s="68"/>
      <c r="DH328" s="76">
        <f>COUNTIF(PEOPLE!B:B, MEMORIALS!B328)</f>
        <v>0</v>
      </c>
      <c r="DI328" s="82"/>
      <c r="DJ328" s="82"/>
      <c r="DK328" s="82"/>
      <c r="DL328" s="68"/>
      <c r="DM328" s="68"/>
      <c r="DN328" s="68"/>
      <c r="DO328" s="68"/>
      <c r="DP328" s="68"/>
    </row>
    <row r="329" spans="1:120" ht="15" customHeight="1" x14ac:dyDescent="0.25">
      <c r="A329" s="68"/>
      <c r="B329" s="69"/>
      <c r="C329" s="68"/>
      <c r="D329" s="68"/>
      <c r="E329" s="70" t="str">
        <f>IF(D329="","",VLOOKUP(D329,Denomination!$A$2:$B$50, 2, 0))</f>
        <v/>
      </c>
      <c r="F329" s="68"/>
      <c r="G329" s="71"/>
      <c r="H329" s="70" t="str">
        <f>IF(G329="","",VLOOKUP(G329,MCondition!$A$2:$B$50, 2, 0))</f>
        <v/>
      </c>
      <c r="I329" s="72"/>
      <c r="J329" s="71"/>
      <c r="K329" s="70" t="str">
        <f>IF(J329="","",VLOOKUP(J329,ICondition!$A$2:$B$50, 2, 0))</f>
        <v/>
      </c>
      <c r="L329" s="73"/>
      <c r="M329" s="73"/>
      <c r="N329" s="73"/>
      <c r="O329" s="73"/>
      <c r="P329" s="73"/>
      <c r="Q329" s="73"/>
      <c r="R329" s="78"/>
      <c r="S329" s="79" t="str">
        <f>IFERROR(VLOOKUP(R329,Material!$A$2:$B$59, 2, 0),"")</f>
        <v/>
      </c>
      <c r="T329" s="71"/>
      <c r="U329" s="79" t="str">
        <f>IFERROR(VLOOKUP(T329,Material!$A$2:$B$59, 2, 0),"")</f>
        <v/>
      </c>
      <c r="V329" s="71"/>
      <c r="W329" s="79" t="str">
        <f>IFERROR(VLOOKUP(V329,Material!$A$2:$B$59, 2, 0),"")</f>
        <v/>
      </c>
      <c r="X329" s="71"/>
      <c r="Y329" s="79" t="str">
        <f>IFERROR(VLOOKUP(X329,Material!$A$2:$B$59, 2, 0),"")</f>
        <v/>
      </c>
      <c r="Z329" s="71"/>
      <c r="AA329" s="79" t="str">
        <f>IFERROR(VLOOKUP(Z329,Material!$A$2:$B$59, 2, 0),"")</f>
        <v/>
      </c>
      <c r="AB329" s="74"/>
      <c r="AC329" s="75" t="e">
        <f t="shared" si="64"/>
        <v>#VALUE!</v>
      </c>
      <c r="AD329" s="75" t="e">
        <f t="shared" si="65"/>
        <v>#VALUE!</v>
      </c>
      <c r="AE329" s="75" t="e">
        <f t="shared" si="67"/>
        <v>#VALUE!</v>
      </c>
      <c r="AF329" s="75" t="e">
        <f t="shared" si="66"/>
        <v>#VALUE!</v>
      </c>
      <c r="AG329" s="75" t="e">
        <f t="shared" si="68"/>
        <v>#VALUE!</v>
      </c>
      <c r="AH329" s="75" t="e">
        <f t="shared" si="69"/>
        <v>#VALUE!</v>
      </c>
      <c r="AI329" s="75" t="e">
        <f t="shared" si="70"/>
        <v>#VALUE!</v>
      </c>
      <c r="AJ329" s="80" t="e">
        <f t="shared" si="71"/>
        <v>#VALUE!</v>
      </c>
      <c r="AK329" s="79" t="str">
        <f>(IFERROR(VLOOKUP(AB329,Categories!$A$2:$B$20,2,1),""))</f>
        <v/>
      </c>
      <c r="AL329" s="79" t="str">
        <f ca="1">IFERROR(VLOOKUP((HLOOKUP((VLOOKUP($AB329,Categories!$A$2:$F$20,3,1)), $AB$3:$AJ329, (ROW()-ROW($AB$3)+1), 0)), INDIRECT(VLOOKUP($AB329,Categories!$A$2:$F$20,6,1)),2,0),AK329)</f>
        <v/>
      </c>
      <c r="AM329" s="79" t="str">
        <f ca="1">IFERROR(VLOOKUP((HLOOKUP((VLOOKUP($AB329,Categories!$A$2:$F$20,4,1)),$AB$3:$AJ329,(ROW()-ROW($AB$3)+1),0)),INDIRECT(VLOOKUP($AB329,Categories!$A$2:$H$20,7,1)),2,0),"")</f>
        <v/>
      </c>
      <c r="AN329" s="79" t="str">
        <f ca="1">IFERROR(VLOOKUP((HLOOKUP((VLOOKUP($AB329,Categories!$A$2:$F$20,5,1)), $AB$3:$AJ329, (ROW()-ROW($AB$3)+1), 0)), INDIRECT(VLOOKUP($AB329,Categories!$A$2:$H$20,8,1)),2,0),"")</f>
        <v/>
      </c>
      <c r="AO329" s="79" t="str">
        <f t="shared" ca="1" si="72"/>
        <v/>
      </c>
      <c r="AP329" s="81"/>
      <c r="AQ329" s="70" t="str">
        <f>IFERROR(VLOOKUP(VALUE(MID(AP329,1,1)),AdditionalElements!$A$2:$B$50,2,0),"")</f>
        <v/>
      </c>
      <c r="AR329" s="70" t="str">
        <f>IFERROR(VLOOKUP(VALUE(MID(AP329,2,1)),AdditionalElements!$H$2:$I$50,2,0),"")</f>
        <v/>
      </c>
      <c r="AS329" s="70" t="str">
        <f>IFERROR(VLOOKUP(VALUE(MID(AP329,3,1)),AdditionalElements!$O$2:$P$50,2,0),"")</f>
        <v/>
      </c>
      <c r="AT329" s="70" t="str">
        <f>IFERROR(VLOOKUP(VALUE(MID(AP329,4,1)),AdditionalElements!$V$2:$W$50,2,0),"")</f>
        <v/>
      </c>
      <c r="AU329" s="71"/>
      <c r="AV329" s="79" t="str">
        <f>IFERROR(IF(VALUE(MID(AU329,1,1))=1, VLOOKUP(VALUE(MID(AU329,1,1)), TxtPanelShape!$A$2:$C$50, 3, 0), (IF(VALUE(MID(AU329,1,1))&gt;=7, VLOOKUP(VALUE(MID(AU329,1,1)), TxtPanelShape!$A$2:$C$50, 3, 0),VLOOKUP(VALUE(MID(AU329,1,2)),TxtPanelShape!$A$2:$C$50,3,0)))), "")</f>
        <v/>
      </c>
      <c r="AW329" s="79" t="str">
        <f>IFERROR(IF(VALUE(MID(AU329,1,1))=1, ", "&amp;VLOOKUP(VALUE(MID(AU329,2,1)), TxtPanelShape!$H$2:$I$50, 2, 0), IF(VALUE(MID(AU329,1,1))&gt;=7, ", "&amp;VLOOKUP(VALUE(MID(AU329,2,1)), TxtPanelShape!$H$2:$I$50, 2, 0),"")), "")</f>
        <v/>
      </c>
      <c r="AX329" s="79" t="str">
        <f>IFERROR(IF(VALUE(MID(AU329,1,1))=1, ", "&amp;VLOOKUP(VALUE(MID(AU329,3,1)), TxtPanelShape!$O$2:$P$50, 2, 0), IF(VALUE(MID(AU329,1,1))&gt;=7, ", "&amp;VLOOKUP(VALUE(MID(AU329,3,1)), TxtPanelShape!$O$2:$P$50, 2, 0),"")),"")</f>
        <v/>
      </c>
      <c r="AY329" s="79" t="str">
        <f>IFERROR("; "&amp;VLOOKUP(VALUE(MID(AU329,4,1)), TxtPanelShape!$V$2:$W$50,2,0),"")</f>
        <v/>
      </c>
      <c r="AZ329" s="79" t="str">
        <f t="shared" si="73"/>
        <v/>
      </c>
      <c r="BA329" s="71"/>
      <c r="BB329" s="79" t="str">
        <f>IFERROR(IF(VALUE(MID(BA329,1,1))=1, VLOOKUP(VALUE(MID(BA329,1,1)), TxtPanelShape!$A$2:$C$50, 3, 0), (IF(VALUE(MID(BA329,1,1))&gt;=7, VLOOKUP(VALUE(MID(BA329,1,1)), TxtPanelShape!$A$2:$C$50, 3, 0),VLOOKUP(VALUE(MID(BA329,1,2)),TxtPanelShape!$A$2:$C$50,3,0)))), "")</f>
        <v/>
      </c>
      <c r="BC329" s="79" t="str">
        <f>IFERROR(IF(VALUE(MID(BA329,1,1))=1, ", "&amp;VLOOKUP(VALUE(MID(BA329,2,1)), TxtPanelShape!$H$2:$I$50, 2, 0), IF(VALUE(MID(BA329,1,1))&gt;=7, ", "&amp;VLOOKUP(VALUE(MID(BA329,2,1)), TxtPanelShape!$H$2:$I$50, 2, 0),"")), "")</f>
        <v/>
      </c>
      <c r="BD329" s="79" t="str">
        <f>IFERROR(IF(VALUE(MID(BA329,1,1))=1, ", "&amp;VLOOKUP(VALUE(MID(BA329,3,1)), TxtPanelShape!$O$2:$P$50, 2, 0), IF(VALUE(MID(BA329,1,1))&gt;=7, ", "&amp;VLOOKUP(VALUE(MID(BA329,3,1)), TxtPanelShape!$O$2:$P$50, 2, 0),"")),"")</f>
        <v/>
      </c>
      <c r="BE329" s="79" t="str">
        <f>IFERROR("; "&amp;VLOOKUP(VALUE(MID(BA329,4,1)), TxtPanelShape!$V$2:$W$50,2,0),"")</f>
        <v/>
      </c>
      <c r="BF329" s="79" t="str">
        <f t="shared" si="74"/>
        <v/>
      </c>
      <c r="BG329" s="71"/>
      <c r="BH329" s="79" t="str">
        <f>IFERROR(VLOOKUP(BG329, TxtPanelDefinition!$A$2:$B$50, 2, 0),"")</f>
        <v/>
      </c>
      <c r="BI329" s="71"/>
      <c r="BJ329" s="79" t="str">
        <f>IFERROR(VLOOKUP(BI329, TxtPanelDefinition!$A$2:$B$50, 2, 0),"")</f>
        <v/>
      </c>
      <c r="BK329" s="71"/>
      <c r="BL329" s="79" t="str">
        <f>IFERROR(VLOOKUP(BK329, InscrTechniques!$A$2:$B$50, 2, 0),"")</f>
        <v/>
      </c>
      <c r="BM329" s="71"/>
      <c r="BN329" s="79" t="str">
        <f>IFERROR(VLOOKUP(BM329, InscrTechniques!$A$2:$B$50, 2, 0),"")</f>
        <v/>
      </c>
      <c r="BO329" s="71"/>
      <c r="BP329" s="79" t="str">
        <f>IFERROR(VLOOKUP(BO329, InscrTechniques!$A$2:$B$50, 2, 0),"")</f>
        <v/>
      </c>
      <c r="BQ329" s="71"/>
      <c r="BR329" s="79" t="str">
        <f>IFERROR(VLOOKUP(BQ329, InscrTechniques!$A$2:$B$50, 2, 0),"")</f>
        <v/>
      </c>
      <c r="BS329" s="71"/>
      <c r="BT329" s="79" t="str">
        <f>IFERROR(VLOOKUP(BS329, InscrTechniques!$A$2:$B$50, 2, 0),"")</f>
        <v/>
      </c>
      <c r="BU329" s="71"/>
      <c r="BV329" s="79" t="str">
        <f>IFERROR(VLOOKUP(BU329, InscrTechniques!$A$2:$B$50, 2, 0),"")</f>
        <v/>
      </c>
      <c r="BW329" s="125"/>
      <c r="BX329" s="79" t="str">
        <f>IFERROR(VLOOKUP(BW329, InscrTechniques!$A$2:$B$50, 2, 0),"")</f>
        <v/>
      </c>
      <c r="BY329" s="125"/>
      <c r="BZ329" s="79" t="str">
        <f>IFERROR(VLOOKUP(BY329, InscrTechniques!$A$2:$B$50, 2, 0),"")</f>
        <v/>
      </c>
      <c r="CA329" s="74"/>
      <c r="CB329" s="114" t="str">
        <f>IFERROR(VLOOKUP(CA329, LetterStyle!$A$2:$B$50, 2, 0),"")</f>
        <v/>
      </c>
      <c r="CC329" s="74"/>
      <c r="CD329" s="114" t="str">
        <f>IFERROR(VLOOKUP(CC329, LetterStyle!$A$2:$B$50, 2, 0),"")</f>
        <v/>
      </c>
      <c r="CE329" s="74"/>
      <c r="CF329" s="114" t="str">
        <f>IFERROR(VLOOKUP(CE329, LetterStyle!$A$2:$B$50, 2, 0),"")</f>
        <v/>
      </c>
      <c r="CG329" s="74"/>
      <c r="CH329" s="79" t="str">
        <f>IFERROR(VLOOKUP(CG329, LetterStyle!$A$2:$B$50, 2, 0),"")</f>
        <v/>
      </c>
      <c r="CI329" s="71"/>
      <c r="CJ329" s="79" t="str">
        <f>IFERROR(VLOOKUP(CI329, DecMotifs!$A$1:$B$306, 2, 0),"")</f>
        <v/>
      </c>
      <c r="CK329" s="71"/>
      <c r="CL329" s="79" t="str">
        <f>IFERROR(VLOOKUP(CK329, DecMotifs!$A$1:$B$306, 2, 0),"")</f>
        <v/>
      </c>
      <c r="CM329" s="71"/>
      <c r="CN329" s="79" t="str">
        <f>IFERROR(VLOOKUP(CM329, DecMotifs!$A$1:$B$306, 2, 0),"")</f>
        <v/>
      </c>
      <c r="CO329" s="71"/>
      <c r="CP329" s="79" t="str">
        <f>IFERROR(VLOOKUP(CO329, MarginalDec!$A$2:$B$253, 2, 0),"")</f>
        <v/>
      </c>
      <c r="CQ329" s="71"/>
      <c r="CR329" s="79" t="str">
        <f>IFERROR(VLOOKUP(CQ329, MarginalDec!$A$2:$B$253, 2, 0),"")</f>
        <v/>
      </c>
      <c r="CS329" s="71"/>
      <c r="CT329" s="79" t="str">
        <f>IFERROR(VLOOKUP(CS329, MarginalDec!$A$2:$B$253, 2, 0),"")</f>
        <v/>
      </c>
      <c r="CU329" s="71"/>
      <c r="CV329" s="79" t="str">
        <f>IF(ISBLANK(CU329),"", IFERROR(VLOOKUP(CU329, Tooling!$A$2:$B$252, 2, 0),""))</f>
        <v/>
      </c>
      <c r="CW329" s="71"/>
      <c r="CX329" s="79" t="str">
        <f>IF(ISBLANK(CW329),"", IFERROR(VLOOKUP(CW329, Tooling!$A$2:$B$252, 2, 0),""))</f>
        <v/>
      </c>
      <c r="CY329" s="71"/>
      <c r="CZ329" s="79" t="str">
        <f>IF(ISBLANK(CY329),"", IFERROR(VLOOKUP(CY329, Repairs!$A$2:$B$252, 2, 0),""))</f>
        <v/>
      </c>
      <c r="DA329" s="77"/>
      <c r="DB329" s="71"/>
      <c r="DC329" s="79" t="str">
        <f>IFERROR(VLOOKUP(DB329, DatingReason!$A$2:$B$252, 2, 0),"")</f>
        <v/>
      </c>
      <c r="DD329" s="123" t="str">
        <f t="shared" si="75"/>
        <v/>
      </c>
      <c r="DF329" s="119" t="str">
        <f t="array" ref="DF329">IF(AND($B329&lt;&gt;"", $DE329&lt;&gt;"", $DE329&lt;&gt;"No"),MAX(IF($B329=PEOPLE!$B$4:$B$1000, PEOPLE!$Q$4:$Q$1000,""))+100,"")</f>
        <v/>
      </c>
      <c r="DG329" s="68"/>
      <c r="DH329" s="76">
        <f>COUNTIF(PEOPLE!B:B, MEMORIALS!B329)</f>
        <v>0</v>
      </c>
      <c r="DI329" s="82"/>
      <c r="DJ329" s="82"/>
      <c r="DK329" s="82"/>
      <c r="DL329" s="68"/>
      <c r="DM329" s="68"/>
      <c r="DN329" s="68"/>
      <c r="DO329" s="68"/>
      <c r="DP329" s="68"/>
    </row>
    <row r="330" spans="1:120" ht="15" customHeight="1" x14ac:dyDescent="0.25">
      <c r="A330" s="68"/>
      <c r="B330" s="69"/>
      <c r="C330" s="68"/>
      <c r="D330" s="68"/>
      <c r="E330" s="70" t="str">
        <f>IF(D330="","",VLOOKUP(D330,Denomination!$A$2:$B$50, 2, 0))</f>
        <v/>
      </c>
      <c r="F330" s="68"/>
      <c r="G330" s="71"/>
      <c r="H330" s="70" t="str">
        <f>IF(G330="","",VLOOKUP(G330,MCondition!$A$2:$B$50, 2, 0))</f>
        <v/>
      </c>
      <c r="I330" s="72"/>
      <c r="J330" s="71"/>
      <c r="K330" s="70" t="str">
        <f>IF(J330="","",VLOOKUP(J330,ICondition!$A$2:$B$50, 2, 0))</f>
        <v/>
      </c>
      <c r="L330" s="73"/>
      <c r="M330" s="73"/>
      <c r="N330" s="73"/>
      <c r="O330" s="73"/>
      <c r="P330" s="73"/>
      <c r="Q330" s="73"/>
      <c r="R330" s="78"/>
      <c r="S330" s="79" t="str">
        <f>IFERROR(VLOOKUP(R330,Material!$A$2:$B$59, 2, 0),"")</f>
        <v/>
      </c>
      <c r="T330" s="71"/>
      <c r="U330" s="79" t="str">
        <f>IFERROR(VLOOKUP(T330,Material!$A$2:$B$59, 2, 0),"")</f>
        <v/>
      </c>
      <c r="V330" s="71"/>
      <c r="W330" s="79" t="str">
        <f>IFERROR(VLOOKUP(V330,Material!$A$2:$B$59, 2, 0),"")</f>
        <v/>
      </c>
      <c r="X330" s="71"/>
      <c r="Y330" s="79" t="str">
        <f>IFERROR(VLOOKUP(X330,Material!$A$2:$B$59, 2, 0),"")</f>
        <v/>
      </c>
      <c r="Z330" s="71"/>
      <c r="AA330" s="79" t="str">
        <f>IFERROR(VLOOKUP(Z330,Material!$A$2:$B$59, 2, 0),"")</f>
        <v/>
      </c>
      <c r="AB330" s="74"/>
      <c r="AC330" s="75" t="e">
        <f t="shared" si="64"/>
        <v>#VALUE!</v>
      </c>
      <c r="AD330" s="75" t="e">
        <f t="shared" si="65"/>
        <v>#VALUE!</v>
      </c>
      <c r="AE330" s="75" t="e">
        <f t="shared" si="67"/>
        <v>#VALUE!</v>
      </c>
      <c r="AF330" s="75" t="e">
        <f t="shared" si="66"/>
        <v>#VALUE!</v>
      </c>
      <c r="AG330" s="75" t="e">
        <f t="shared" si="68"/>
        <v>#VALUE!</v>
      </c>
      <c r="AH330" s="75" t="e">
        <f t="shared" si="69"/>
        <v>#VALUE!</v>
      </c>
      <c r="AI330" s="75" t="e">
        <f t="shared" si="70"/>
        <v>#VALUE!</v>
      </c>
      <c r="AJ330" s="80" t="e">
        <f t="shared" si="71"/>
        <v>#VALUE!</v>
      </c>
      <c r="AK330" s="79" t="str">
        <f>(IFERROR(VLOOKUP(AB330,Categories!$A$2:$B$20,2,1),""))</f>
        <v/>
      </c>
      <c r="AL330" s="79" t="str">
        <f ca="1">IFERROR(VLOOKUP((HLOOKUP((VLOOKUP($AB330,Categories!$A$2:$F$20,3,1)), $AB$3:$AJ330, (ROW()-ROW($AB$3)+1), 0)), INDIRECT(VLOOKUP($AB330,Categories!$A$2:$F$20,6,1)),2,0),AK330)</f>
        <v/>
      </c>
      <c r="AM330" s="79" t="str">
        <f ca="1">IFERROR(VLOOKUP((HLOOKUP((VLOOKUP($AB330,Categories!$A$2:$F$20,4,1)),$AB$3:$AJ330,(ROW()-ROW($AB$3)+1),0)),INDIRECT(VLOOKUP($AB330,Categories!$A$2:$H$20,7,1)),2,0),"")</f>
        <v/>
      </c>
      <c r="AN330" s="79" t="str">
        <f ca="1">IFERROR(VLOOKUP((HLOOKUP((VLOOKUP($AB330,Categories!$A$2:$F$20,5,1)), $AB$3:$AJ330, (ROW()-ROW($AB$3)+1), 0)), INDIRECT(VLOOKUP($AB330,Categories!$A$2:$H$20,8,1)),2,0),"")</f>
        <v/>
      </c>
      <c r="AO330" s="79" t="str">
        <f t="shared" ca="1" si="72"/>
        <v/>
      </c>
      <c r="AP330" s="81"/>
      <c r="AQ330" s="70" t="str">
        <f>IFERROR(VLOOKUP(VALUE(MID(AP330,1,1)),AdditionalElements!$A$2:$B$50,2,0),"")</f>
        <v/>
      </c>
      <c r="AR330" s="70" t="str">
        <f>IFERROR(VLOOKUP(VALUE(MID(AP330,2,1)),AdditionalElements!$H$2:$I$50,2,0),"")</f>
        <v/>
      </c>
      <c r="AS330" s="70" t="str">
        <f>IFERROR(VLOOKUP(VALUE(MID(AP330,3,1)),AdditionalElements!$O$2:$P$50,2,0),"")</f>
        <v/>
      </c>
      <c r="AT330" s="70" t="str">
        <f>IFERROR(VLOOKUP(VALUE(MID(AP330,4,1)),AdditionalElements!$V$2:$W$50,2,0),"")</f>
        <v/>
      </c>
      <c r="AU330" s="71"/>
      <c r="AV330" s="79" t="str">
        <f>IFERROR(IF(VALUE(MID(AU330,1,1))=1, VLOOKUP(VALUE(MID(AU330,1,1)), TxtPanelShape!$A$2:$C$50, 3, 0), (IF(VALUE(MID(AU330,1,1))&gt;=7, VLOOKUP(VALUE(MID(AU330,1,1)), TxtPanelShape!$A$2:$C$50, 3, 0),VLOOKUP(VALUE(MID(AU330,1,2)),TxtPanelShape!$A$2:$C$50,3,0)))), "")</f>
        <v/>
      </c>
      <c r="AW330" s="79" t="str">
        <f>IFERROR(IF(VALUE(MID(AU330,1,1))=1, ", "&amp;VLOOKUP(VALUE(MID(AU330,2,1)), TxtPanelShape!$H$2:$I$50, 2, 0), IF(VALUE(MID(AU330,1,1))&gt;=7, ", "&amp;VLOOKUP(VALUE(MID(AU330,2,1)), TxtPanelShape!$H$2:$I$50, 2, 0),"")), "")</f>
        <v/>
      </c>
      <c r="AX330" s="79" t="str">
        <f>IFERROR(IF(VALUE(MID(AU330,1,1))=1, ", "&amp;VLOOKUP(VALUE(MID(AU330,3,1)), TxtPanelShape!$O$2:$P$50, 2, 0), IF(VALUE(MID(AU330,1,1))&gt;=7, ", "&amp;VLOOKUP(VALUE(MID(AU330,3,1)), TxtPanelShape!$O$2:$P$50, 2, 0),"")),"")</f>
        <v/>
      </c>
      <c r="AY330" s="79" t="str">
        <f>IFERROR("; "&amp;VLOOKUP(VALUE(MID(AU330,4,1)), TxtPanelShape!$V$2:$W$50,2,0),"")</f>
        <v/>
      </c>
      <c r="AZ330" s="79" t="str">
        <f t="shared" si="73"/>
        <v/>
      </c>
      <c r="BA330" s="71"/>
      <c r="BB330" s="79" t="str">
        <f>IFERROR(IF(VALUE(MID(BA330,1,1))=1, VLOOKUP(VALUE(MID(BA330,1,1)), TxtPanelShape!$A$2:$C$50, 3, 0), (IF(VALUE(MID(BA330,1,1))&gt;=7, VLOOKUP(VALUE(MID(BA330,1,1)), TxtPanelShape!$A$2:$C$50, 3, 0),VLOOKUP(VALUE(MID(BA330,1,2)),TxtPanelShape!$A$2:$C$50,3,0)))), "")</f>
        <v/>
      </c>
      <c r="BC330" s="79" t="str">
        <f>IFERROR(IF(VALUE(MID(BA330,1,1))=1, ", "&amp;VLOOKUP(VALUE(MID(BA330,2,1)), TxtPanelShape!$H$2:$I$50, 2, 0), IF(VALUE(MID(BA330,1,1))&gt;=7, ", "&amp;VLOOKUP(VALUE(MID(BA330,2,1)), TxtPanelShape!$H$2:$I$50, 2, 0),"")), "")</f>
        <v/>
      </c>
      <c r="BD330" s="79" t="str">
        <f>IFERROR(IF(VALUE(MID(BA330,1,1))=1, ", "&amp;VLOOKUP(VALUE(MID(BA330,3,1)), TxtPanelShape!$O$2:$P$50, 2, 0), IF(VALUE(MID(BA330,1,1))&gt;=7, ", "&amp;VLOOKUP(VALUE(MID(BA330,3,1)), TxtPanelShape!$O$2:$P$50, 2, 0),"")),"")</f>
        <v/>
      </c>
      <c r="BE330" s="79" t="str">
        <f>IFERROR("; "&amp;VLOOKUP(VALUE(MID(BA330,4,1)), TxtPanelShape!$V$2:$W$50,2,0),"")</f>
        <v/>
      </c>
      <c r="BF330" s="79" t="str">
        <f t="shared" si="74"/>
        <v/>
      </c>
      <c r="BG330" s="71"/>
      <c r="BH330" s="79" t="str">
        <f>IFERROR(VLOOKUP(BG330, TxtPanelDefinition!$A$2:$B$50, 2, 0),"")</f>
        <v/>
      </c>
      <c r="BI330" s="71"/>
      <c r="BJ330" s="79" t="str">
        <f>IFERROR(VLOOKUP(BI330, TxtPanelDefinition!$A$2:$B$50, 2, 0),"")</f>
        <v/>
      </c>
      <c r="BK330" s="71"/>
      <c r="BL330" s="79" t="str">
        <f>IFERROR(VLOOKUP(BK330, InscrTechniques!$A$2:$B$50, 2, 0),"")</f>
        <v/>
      </c>
      <c r="BM330" s="71"/>
      <c r="BN330" s="79" t="str">
        <f>IFERROR(VLOOKUP(BM330, InscrTechniques!$A$2:$B$50, 2, 0),"")</f>
        <v/>
      </c>
      <c r="BO330" s="71"/>
      <c r="BP330" s="79" t="str">
        <f>IFERROR(VLOOKUP(BO330, InscrTechniques!$A$2:$B$50, 2, 0),"")</f>
        <v/>
      </c>
      <c r="BQ330" s="71"/>
      <c r="BR330" s="79" t="str">
        <f>IFERROR(VLOOKUP(BQ330, InscrTechniques!$A$2:$B$50, 2, 0),"")</f>
        <v/>
      </c>
      <c r="BS330" s="71"/>
      <c r="BT330" s="79" t="str">
        <f>IFERROR(VLOOKUP(BS330, InscrTechniques!$A$2:$B$50, 2, 0),"")</f>
        <v/>
      </c>
      <c r="BU330" s="71"/>
      <c r="BV330" s="79" t="str">
        <f>IFERROR(VLOOKUP(BU330, InscrTechniques!$A$2:$B$50, 2, 0),"")</f>
        <v/>
      </c>
      <c r="BW330" s="125"/>
      <c r="BX330" s="79" t="str">
        <f>IFERROR(VLOOKUP(BW330, InscrTechniques!$A$2:$B$50, 2, 0),"")</f>
        <v/>
      </c>
      <c r="BY330" s="125"/>
      <c r="BZ330" s="79" t="str">
        <f>IFERROR(VLOOKUP(BY330, InscrTechniques!$A$2:$B$50, 2, 0),"")</f>
        <v/>
      </c>
      <c r="CA330" s="74"/>
      <c r="CB330" s="114" t="str">
        <f>IFERROR(VLOOKUP(CA330, LetterStyle!$A$2:$B$50, 2, 0),"")</f>
        <v/>
      </c>
      <c r="CC330" s="74"/>
      <c r="CD330" s="114" t="str">
        <f>IFERROR(VLOOKUP(CC330, LetterStyle!$A$2:$B$50, 2, 0),"")</f>
        <v/>
      </c>
      <c r="CE330" s="74"/>
      <c r="CF330" s="114" t="str">
        <f>IFERROR(VLOOKUP(CE330, LetterStyle!$A$2:$B$50, 2, 0),"")</f>
        <v/>
      </c>
      <c r="CG330" s="74"/>
      <c r="CH330" s="79" t="str">
        <f>IFERROR(VLOOKUP(CG330, LetterStyle!$A$2:$B$50, 2, 0),"")</f>
        <v/>
      </c>
      <c r="CI330" s="71"/>
      <c r="CJ330" s="79" t="str">
        <f>IFERROR(VLOOKUP(CI330, DecMotifs!$A$1:$B$306, 2, 0),"")</f>
        <v/>
      </c>
      <c r="CK330" s="71"/>
      <c r="CL330" s="79" t="str">
        <f>IFERROR(VLOOKUP(CK330, DecMotifs!$A$1:$B$306, 2, 0),"")</f>
        <v/>
      </c>
      <c r="CM330" s="71"/>
      <c r="CN330" s="79" t="str">
        <f>IFERROR(VLOOKUP(CM330, DecMotifs!$A$1:$B$306, 2, 0),"")</f>
        <v/>
      </c>
      <c r="CO330" s="71"/>
      <c r="CP330" s="79" t="str">
        <f>IFERROR(VLOOKUP(CO330, MarginalDec!$A$2:$B$253, 2, 0),"")</f>
        <v/>
      </c>
      <c r="CQ330" s="71"/>
      <c r="CR330" s="79" t="str">
        <f>IFERROR(VLOOKUP(CQ330, MarginalDec!$A$2:$B$253, 2, 0),"")</f>
        <v/>
      </c>
      <c r="CS330" s="71"/>
      <c r="CT330" s="79" t="str">
        <f>IFERROR(VLOOKUP(CS330, MarginalDec!$A$2:$B$253, 2, 0),"")</f>
        <v/>
      </c>
      <c r="CU330" s="71"/>
      <c r="CV330" s="79" t="str">
        <f>IF(ISBLANK(CU330),"", IFERROR(VLOOKUP(CU330, Tooling!$A$2:$B$252, 2, 0),""))</f>
        <v/>
      </c>
      <c r="CW330" s="71"/>
      <c r="CX330" s="79" t="str">
        <f>IF(ISBLANK(CW330),"", IFERROR(VLOOKUP(CW330, Tooling!$A$2:$B$252, 2, 0),""))</f>
        <v/>
      </c>
      <c r="CY330" s="71"/>
      <c r="CZ330" s="79" t="str">
        <f>IF(ISBLANK(CY330),"", IFERROR(VLOOKUP(CY330, Repairs!$A$2:$B$252, 2, 0),""))</f>
        <v/>
      </c>
      <c r="DA330" s="77"/>
      <c r="DB330" s="71"/>
      <c r="DC330" s="79" t="str">
        <f>IFERROR(VLOOKUP(DB330, DatingReason!$A$2:$B$252, 2, 0),"")</f>
        <v/>
      </c>
      <c r="DD330" s="123" t="str">
        <f t="shared" si="75"/>
        <v/>
      </c>
      <c r="DF330" s="119" t="str">
        <f t="array" ref="DF330">IF(AND($B330&lt;&gt;"", $DE330&lt;&gt;"", $DE330&lt;&gt;"No"),MAX(IF($B330=PEOPLE!$B$4:$B$1000, PEOPLE!$Q$4:$Q$1000,""))+100,"")</f>
        <v/>
      </c>
      <c r="DG330" s="68"/>
      <c r="DH330" s="76">
        <f>COUNTIF(PEOPLE!B:B, MEMORIALS!B330)</f>
        <v>0</v>
      </c>
      <c r="DI330" s="82"/>
      <c r="DJ330" s="82"/>
      <c r="DK330" s="82"/>
      <c r="DL330" s="68"/>
      <c r="DM330" s="68"/>
      <c r="DN330" s="68"/>
      <c r="DO330" s="68"/>
      <c r="DP330" s="68"/>
    </row>
    <row r="331" spans="1:120" ht="15" customHeight="1" x14ac:dyDescent="0.25">
      <c r="A331" s="68"/>
      <c r="B331" s="69"/>
      <c r="C331" s="68"/>
      <c r="D331" s="68"/>
      <c r="E331" s="70" t="str">
        <f>IF(D331="","",VLOOKUP(D331,Denomination!$A$2:$B$50, 2, 0))</f>
        <v/>
      </c>
      <c r="F331" s="68"/>
      <c r="G331" s="71"/>
      <c r="H331" s="70" t="str">
        <f>IF(G331="","",VLOOKUP(G331,MCondition!$A$2:$B$50, 2, 0))</f>
        <v/>
      </c>
      <c r="I331" s="72"/>
      <c r="J331" s="71"/>
      <c r="K331" s="70" t="str">
        <f>IF(J331="","",VLOOKUP(J331,ICondition!$A$2:$B$50, 2, 0))</f>
        <v/>
      </c>
      <c r="L331" s="73"/>
      <c r="M331" s="73"/>
      <c r="N331" s="73"/>
      <c r="O331" s="73"/>
      <c r="P331" s="73"/>
      <c r="Q331" s="73"/>
      <c r="R331" s="78"/>
      <c r="S331" s="79" t="str">
        <f>IFERROR(VLOOKUP(R331,Material!$A$2:$B$59, 2, 0),"")</f>
        <v/>
      </c>
      <c r="T331" s="71"/>
      <c r="U331" s="79" t="str">
        <f>IFERROR(VLOOKUP(T331,Material!$A$2:$B$59, 2, 0),"")</f>
        <v/>
      </c>
      <c r="V331" s="71"/>
      <c r="W331" s="79" t="str">
        <f>IFERROR(VLOOKUP(V331,Material!$A$2:$B$59, 2, 0),"")</f>
        <v/>
      </c>
      <c r="X331" s="71"/>
      <c r="Y331" s="79" t="str">
        <f>IFERROR(VLOOKUP(X331,Material!$A$2:$B$59, 2, 0),"")</f>
        <v/>
      </c>
      <c r="Z331" s="71"/>
      <c r="AA331" s="79" t="str">
        <f>IFERROR(VLOOKUP(Z331,Material!$A$2:$B$59, 2, 0),"")</f>
        <v/>
      </c>
      <c r="AB331" s="74"/>
      <c r="AC331" s="75" t="e">
        <f t="shared" si="64"/>
        <v>#VALUE!</v>
      </c>
      <c r="AD331" s="75" t="e">
        <f t="shared" si="65"/>
        <v>#VALUE!</v>
      </c>
      <c r="AE331" s="75" t="e">
        <f t="shared" si="67"/>
        <v>#VALUE!</v>
      </c>
      <c r="AF331" s="75" t="e">
        <f t="shared" si="66"/>
        <v>#VALUE!</v>
      </c>
      <c r="AG331" s="75" t="e">
        <f t="shared" si="68"/>
        <v>#VALUE!</v>
      </c>
      <c r="AH331" s="75" t="e">
        <f t="shared" si="69"/>
        <v>#VALUE!</v>
      </c>
      <c r="AI331" s="75" t="e">
        <f t="shared" si="70"/>
        <v>#VALUE!</v>
      </c>
      <c r="AJ331" s="80" t="e">
        <f t="shared" si="71"/>
        <v>#VALUE!</v>
      </c>
      <c r="AK331" s="79" t="str">
        <f>(IFERROR(VLOOKUP(AB331,Categories!$A$2:$B$20,2,1),""))</f>
        <v/>
      </c>
      <c r="AL331" s="79" t="str">
        <f ca="1">IFERROR(VLOOKUP((HLOOKUP((VLOOKUP($AB331,Categories!$A$2:$F$20,3,1)), $AB$3:$AJ331, (ROW()-ROW($AB$3)+1), 0)), INDIRECT(VLOOKUP($AB331,Categories!$A$2:$F$20,6,1)),2,0),AK331)</f>
        <v/>
      </c>
      <c r="AM331" s="79" t="str">
        <f ca="1">IFERROR(VLOOKUP((HLOOKUP((VLOOKUP($AB331,Categories!$A$2:$F$20,4,1)),$AB$3:$AJ331,(ROW()-ROW($AB$3)+1),0)),INDIRECT(VLOOKUP($AB331,Categories!$A$2:$H$20,7,1)),2,0),"")</f>
        <v/>
      </c>
      <c r="AN331" s="79" t="str">
        <f ca="1">IFERROR(VLOOKUP((HLOOKUP((VLOOKUP($AB331,Categories!$A$2:$F$20,5,1)), $AB$3:$AJ331, (ROW()-ROW($AB$3)+1), 0)), INDIRECT(VLOOKUP($AB331,Categories!$A$2:$H$20,8,1)),2,0),"")</f>
        <v/>
      </c>
      <c r="AO331" s="79" t="str">
        <f t="shared" ca="1" si="72"/>
        <v/>
      </c>
      <c r="AP331" s="81"/>
      <c r="AQ331" s="70" t="str">
        <f>IFERROR(VLOOKUP(VALUE(MID(AP331,1,1)),AdditionalElements!$A$2:$B$50,2,0),"")</f>
        <v/>
      </c>
      <c r="AR331" s="70" t="str">
        <f>IFERROR(VLOOKUP(VALUE(MID(AP331,2,1)),AdditionalElements!$H$2:$I$50,2,0),"")</f>
        <v/>
      </c>
      <c r="AS331" s="70" t="str">
        <f>IFERROR(VLOOKUP(VALUE(MID(AP331,3,1)),AdditionalElements!$O$2:$P$50,2,0),"")</f>
        <v/>
      </c>
      <c r="AT331" s="70" t="str">
        <f>IFERROR(VLOOKUP(VALUE(MID(AP331,4,1)),AdditionalElements!$V$2:$W$50,2,0),"")</f>
        <v/>
      </c>
      <c r="AU331" s="71"/>
      <c r="AV331" s="79" t="str">
        <f>IFERROR(IF(VALUE(MID(AU331,1,1))=1, VLOOKUP(VALUE(MID(AU331,1,1)), TxtPanelShape!$A$2:$C$50, 3, 0), (IF(VALUE(MID(AU331,1,1))&gt;=7, VLOOKUP(VALUE(MID(AU331,1,1)), TxtPanelShape!$A$2:$C$50, 3, 0),VLOOKUP(VALUE(MID(AU331,1,2)),TxtPanelShape!$A$2:$C$50,3,0)))), "")</f>
        <v/>
      </c>
      <c r="AW331" s="79" t="str">
        <f>IFERROR(IF(VALUE(MID(AU331,1,1))=1, ", "&amp;VLOOKUP(VALUE(MID(AU331,2,1)), TxtPanelShape!$H$2:$I$50, 2, 0), IF(VALUE(MID(AU331,1,1))&gt;=7, ", "&amp;VLOOKUP(VALUE(MID(AU331,2,1)), TxtPanelShape!$H$2:$I$50, 2, 0),"")), "")</f>
        <v/>
      </c>
      <c r="AX331" s="79" t="str">
        <f>IFERROR(IF(VALUE(MID(AU331,1,1))=1, ", "&amp;VLOOKUP(VALUE(MID(AU331,3,1)), TxtPanelShape!$O$2:$P$50, 2, 0), IF(VALUE(MID(AU331,1,1))&gt;=7, ", "&amp;VLOOKUP(VALUE(MID(AU331,3,1)), TxtPanelShape!$O$2:$P$50, 2, 0),"")),"")</f>
        <v/>
      </c>
      <c r="AY331" s="79" t="str">
        <f>IFERROR("; "&amp;VLOOKUP(VALUE(MID(AU331,4,1)), TxtPanelShape!$V$2:$W$50,2,0),"")</f>
        <v/>
      </c>
      <c r="AZ331" s="79" t="str">
        <f t="shared" si="73"/>
        <v/>
      </c>
      <c r="BA331" s="71"/>
      <c r="BB331" s="79" t="str">
        <f>IFERROR(IF(VALUE(MID(BA331,1,1))=1, VLOOKUP(VALUE(MID(BA331,1,1)), TxtPanelShape!$A$2:$C$50, 3, 0), (IF(VALUE(MID(BA331,1,1))&gt;=7, VLOOKUP(VALUE(MID(BA331,1,1)), TxtPanelShape!$A$2:$C$50, 3, 0),VLOOKUP(VALUE(MID(BA331,1,2)),TxtPanelShape!$A$2:$C$50,3,0)))), "")</f>
        <v/>
      </c>
      <c r="BC331" s="79" t="str">
        <f>IFERROR(IF(VALUE(MID(BA331,1,1))=1, ", "&amp;VLOOKUP(VALUE(MID(BA331,2,1)), TxtPanelShape!$H$2:$I$50, 2, 0), IF(VALUE(MID(BA331,1,1))&gt;=7, ", "&amp;VLOOKUP(VALUE(MID(BA331,2,1)), TxtPanelShape!$H$2:$I$50, 2, 0),"")), "")</f>
        <v/>
      </c>
      <c r="BD331" s="79" t="str">
        <f>IFERROR(IF(VALUE(MID(BA331,1,1))=1, ", "&amp;VLOOKUP(VALUE(MID(BA331,3,1)), TxtPanelShape!$O$2:$P$50, 2, 0), IF(VALUE(MID(BA331,1,1))&gt;=7, ", "&amp;VLOOKUP(VALUE(MID(BA331,3,1)), TxtPanelShape!$O$2:$P$50, 2, 0),"")),"")</f>
        <v/>
      </c>
      <c r="BE331" s="79" t="str">
        <f>IFERROR("; "&amp;VLOOKUP(VALUE(MID(BA331,4,1)), TxtPanelShape!$V$2:$W$50,2,0),"")</f>
        <v/>
      </c>
      <c r="BF331" s="79" t="str">
        <f t="shared" si="74"/>
        <v/>
      </c>
      <c r="BG331" s="71"/>
      <c r="BH331" s="79" t="str">
        <f>IFERROR(VLOOKUP(BG331, TxtPanelDefinition!$A$2:$B$50, 2, 0),"")</f>
        <v/>
      </c>
      <c r="BI331" s="71"/>
      <c r="BJ331" s="79" t="str">
        <f>IFERROR(VLOOKUP(BI331, TxtPanelDefinition!$A$2:$B$50, 2, 0),"")</f>
        <v/>
      </c>
      <c r="BK331" s="71"/>
      <c r="BL331" s="79" t="str">
        <f>IFERROR(VLOOKUP(BK331, InscrTechniques!$A$2:$B$50, 2, 0),"")</f>
        <v/>
      </c>
      <c r="BM331" s="71"/>
      <c r="BN331" s="79" t="str">
        <f>IFERROR(VLOOKUP(BM331, InscrTechniques!$A$2:$B$50, 2, 0),"")</f>
        <v/>
      </c>
      <c r="BO331" s="71"/>
      <c r="BP331" s="79" t="str">
        <f>IFERROR(VLOOKUP(BO331, InscrTechniques!$A$2:$B$50, 2, 0),"")</f>
        <v/>
      </c>
      <c r="BQ331" s="71"/>
      <c r="BR331" s="79" t="str">
        <f>IFERROR(VLOOKUP(BQ331, InscrTechniques!$A$2:$B$50, 2, 0),"")</f>
        <v/>
      </c>
      <c r="BS331" s="71"/>
      <c r="BT331" s="79" t="str">
        <f>IFERROR(VLOOKUP(BS331, InscrTechniques!$A$2:$B$50, 2, 0),"")</f>
        <v/>
      </c>
      <c r="BU331" s="71"/>
      <c r="BV331" s="79" t="str">
        <f>IFERROR(VLOOKUP(BU331, InscrTechniques!$A$2:$B$50, 2, 0),"")</f>
        <v/>
      </c>
      <c r="BW331" s="125"/>
      <c r="BX331" s="79" t="str">
        <f>IFERROR(VLOOKUP(BW331, InscrTechniques!$A$2:$B$50, 2, 0),"")</f>
        <v/>
      </c>
      <c r="BY331" s="125"/>
      <c r="BZ331" s="79" t="str">
        <f>IFERROR(VLOOKUP(BY331, InscrTechniques!$A$2:$B$50, 2, 0),"")</f>
        <v/>
      </c>
      <c r="CA331" s="74"/>
      <c r="CB331" s="114" t="str">
        <f>IFERROR(VLOOKUP(CA331, LetterStyle!$A$2:$B$50, 2, 0),"")</f>
        <v/>
      </c>
      <c r="CC331" s="74"/>
      <c r="CD331" s="114" t="str">
        <f>IFERROR(VLOOKUP(CC331, LetterStyle!$A$2:$B$50, 2, 0),"")</f>
        <v/>
      </c>
      <c r="CE331" s="74"/>
      <c r="CF331" s="114" t="str">
        <f>IFERROR(VLOOKUP(CE331, LetterStyle!$A$2:$B$50, 2, 0),"")</f>
        <v/>
      </c>
      <c r="CG331" s="74"/>
      <c r="CH331" s="79" t="str">
        <f>IFERROR(VLOOKUP(CG331, LetterStyle!$A$2:$B$50, 2, 0),"")</f>
        <v/>
      </c>
      <c r="CI331" s="71"/>
      <c r="CJ331" s="79" t="str">
        <f>IFERROR(VLOOKUP(CI331, DecMotifs!$A$1:$B$306, 2, 0),"")</f>
        <v/>
      </c>
      <c r="CK331" s="71"/>
      <c r="CL331" s="79" t="str">
        <f>IFERROR(VLOOKUP(CK331, DecMotifs!$A$1:$B$306, 2, 0),"")</f>
        <v/>
      </c>
      <c r="CM331" s="71"/>
      <c r="CN331" s="79" t="str">
        <f>IFERROR(VLOOKUP(CM331, DecMotifs!$A$1:$B$306, 2, 0),"")</f>
        <v/>
      </c>
      <c r="CO331" s="71"/>
      <c r="CP331" s="79" t="str">
        <f>IFERROR(VLOOKUP(CO331, MarginalDec!$A$2:$B$253, 2, 0),"")</f>
        <v/>
      </c>
      <c r="CQ331" s="71"/>
      <c r="CR331" s="79" t="str">
        <f>IFERROR(VLOOKUP(CQ331, MarginalDec!$A$2:$B$253, 2, 0),"")</f>
        <v/>
      </c>
      <c r="CS331" s="71"/>
      <c r="CT331" s="79" t="str">
        <f>IFERROR(VLOOKUP(CS331, MarginalDec!$A$2:$B$253, 2, 0),"")</f>
        <v/>
      </c>
      <c r="CU331" s="71"/>
      <c r="CV331" s="79" t="str">
        <f>IF(ISBLANK(CU331),"", IFERROR(VLOOKUP(CU331, Tooling!$A$2:$B$252, 2, 0),""))</f>
        <v/>
      </c>
      <c r="CW331" s="71"/>
      <c r="CX331" s="79" t="str">
        <f>IF(ISBLANK(CW331),"", IFERROR(VLOOKUP(CW331, Tooling!$A$2:$B$252, 2, 0),""))</f>
        <v/>
      </c>
      <c r="CY331" s="71"/>
      <c r="CZ331" s="79" t="str">
        <f>IF(ISBLANK(CY331),"", IFERROR(VLOOKUP(CY331, Repairs!$A$2:$B$252, 2, 0),""))</f>
        <v/>
      </c>
      <c r="DA331" s="77"/>
      <c r="DB331" s="71"/>
      <c r="DC331" s="79" t="str">
        <f>IFERROR(VLOOKUP(DB331, DatingReason!$A$2:$B$252, 2, 0),"")</f>
        <v/>
      </c>
      <c r="DD331" s="123" t="str">
        <f t="shared" si="75"/>
        <v/>
      </c>
      <c r="DF331" s="119" t="str">
        <f t="array" ref="DF331">IF(AND($B331&lt;&gt;"", $DE331&lt;&gt;"", $DE331&lt;&gt;"No"),MAX(IF($B331=PEOPLE!$B$4:$B$1000, PEOPLE!$Q$4:$Q$1000,""))+100,"")</f>
        <v/>
      </c>
      <c r="DG331" s="68"/>
      <c r="DH331" s="76">
        <f>COUNTIF(PEOPLE!B:B, MEMORIALS!B331)</f>
        <v>0</v>
      </c>
      <c r="DI331" s="82"/>
      <c r="DJ331" s="82"/>
      <c r="DK331" s="82"/>
      <c r="DL331" s="68"/>
      <c r="DM331" s="68"/>
      <c r="DN331" s="68"/>
      <c r="DO331" s="68"/>
      <c r="DP331" s="68"/>
    </row>
    <row r="332" spans="1:120" ht="15" customHeight="1" x14ac:dyDescent="0.25">
      <c r="A332" s="68"/>
      <c r="B332" s="69"/>
      <c r="C332" s="68"/>
      <c r="D332" s="68"/>
      <c r="E332" s="70" t="str">
        <f>IF(D332="","",VLOOKUP(D332,Denomination!$A$2:$B$50, 2, 0))</f>
        <v/>
      </c>
      <c r="F332" s="68"/>
      <c r="G332" s="71"/>
      <c r="H332" s="70" t="str">
        <f>IF(G332="","",VLOOKUP(G332,MCondition!$A$2:$B$50, 2, 0))</f>
        <v/>
      </c>
      <c r="I332" s="72"/>
      <c r="J332" s="71"/>
      <c r="K332" s="70" t="str">
        <f>IF(J332="","",VLOOKUP(J332,ICondition!$A$2:$B$50, 2, 0))</f>
        <v/>
      </c>
      <c r="L332" s="73"/>
      <c r="M332" s="73"/>
      <c r="N332" s="73"/>
      <c r="O332" s="73"/>
      <c r="P332" s="73"/>
      <c r="Q332" s="73"/>
      <c r="R332" s="78"/>
      <c r="S332" s="79" t="str">
        <f>IFERROR(VLOOKUP(R332,Material!$A$2:$B$59, 2, 0),"")</f>
        <v/>
      </c>
      <c r="T332" s="71"/>
      <c r="U332" s="79" t="str">
        <f>IFERROR(VLOOKUP(T332,Material!$A$2:$B$59, 2, 0),"")</f>
        <v/>
      </c>
      <c r="V332" s="71"/>
      <c r="W332" s="79" t="str">
        <f>IFERROR(VLOOKUP(V332,Material!$A$2:$B$59, 2, 0),"")</f>
        <v/>
      </c>
      <c r="X332" s="71"/>
      <c r="Y332" s="79" t="str">
        <f>IFERROR(VLOOKUP(X332,Material!$A$2:$B$59, 2, 0),"")</f>
        <v/>
      </c>
      <c r="Z332" s="71"/>
      <c r="AA332" s="79" t="str">
        <f>IFERROR(VLOOKUP(Z332,Material!$A$2:$B$59, 2, 0),"")</f>
        <v/>
      </c>
      <c r="AB332" s="74"/>
      <c r="AC332" s="75" t="e">
        <f t="shared" si="64"/>
        <v>#VALUE!</v>
      </c>
      <c r="AD332" s="75" t="e">
        <f t="shared" si="65"/>
        <v>#VALUE!</v>
      </c>
      <c r="AE332" s="75" t="e">
        <f t="shared" si="67"/>
        <v>#VALUE!</v>
      </c>
      <c r="AF332" s="75" t="e">
        <f t="shared" si="66"/>
        <v>#VALUE!</v>
      </c>
      <c r="AG332" s="75" t="e">
        <f t="shared" si="68"/>
        <v>#VALUE!</v>
      </c>
      <c r="AH332" s="75" t="e">
        <f t="shared" si="69"/>
        <v>#VALUE!</v>
      </c>
      <c r="AI332" s="75" t="e">
        <f t="shared" si="70"/>
        <v>#VALUE!</v>
      </c>
      <c r="AJ332" s="80" t="e">
        <f t="shared" si="71"/>
        <v>#VALUE!</v>
      </c>
      <c r="AK332" s="79" t="str">
        <f>(IFERROR(VLOOKUP(AB332,Categories!$A$2:$B$20,2,1),""))</f>
        <v/>
      </c>
      <c r="AL332" s="79" t="str">
        <f ca="1">IFERROR(VLOOKUP((HLOOKUP((VLOOKUP($AB332,Categories!$A$2:$F$20,3,1)), $AB$3:$AJ332, (ROW()-ROW($AB$3)+1), 0)), INDIRECT(VLOOKUP($AB332,Categories!$A$2:$F$20,6,1)),2,0),AK332)</f>
        <v/>
      </c>
      <c r="AM332" s="79" t="str">
        <f ca="1">IFERROR(VLOOKUP((HLOOKUP((VLOOKUP($AB332,Categories!$A$2:$F$20,4,1)),$AB$3:$AJ332,(ROW()-ROW($AB$3)+1),0)),INDIRECT(VLOOKUP($AB332,Categories!$A$2:$H$20,7,1)),2,0),"")</f>
        <v/>
      </c>
      <c r="AN332" s="79" t="str">
        <f ca="1">IFERROR(VLOOKUP((HLOOKUP((VLOOKUP($AB332,Categories!$A$2:$F$20,5,1)), $AB$3:$AJ332, (ROW()-ROW($AB$3)+1), 0)), INDIRECT(VLOOKUP($AB332,Categories!$A$2:$H$20,8,1)),2,0),"")</f>
        <v/>
      </c>
      <c r="AO332" s="79" t="str">
        <f t="shared" ca="1" si="72"/>
        <v/>
      </c>
      <c r="AP332" s="81"/>
      <c r="AQ332" s="70" t="str">
        <f>IFERROR(VLOOKUP(VALUE(MID(AP332,1,1)),AdditionalElements!$A$2:$B$50,2,0),"")</f>
        <v/>
      </c>
      <c r="AR332" s="70" t="str">
        <f>IFERROR(VLOOKUP(VALUE(MID(AP332,2,1)),AdditionalElements!$H$2:$I$50,2,0),"")</f>
        <v/>
      </c>
      <c r="AS332" s="70" t="str">
        <f>IFERROR(VLOOKUP(VALUE(MID(AP332,3,1)),AdditionalElements!$O$2:$P$50,2,0),"")</f>
        <v/>
      </c>
      <c r="AT332" s="70" t="str">
        <f>IFERROR(VLOOKUP(VALUE(MID(AP332,4,1)),AdditionalElements!$V$2:$W$50,2,0),"")</f>
        <v/>
      </c>
      <c r="AU332" s="71"/>
      <c r="AV332" s="79" t="str">
        <f>IFERROR(IF(VALUE(MID(AU332,1,1))=1, VLOOKUP(VALUE(MID(AU332,1,1)), TxtPanelShape!$A$2:$C$50, 3, 0), (IF(VALUE(MID(AU332,1,1))&gt;=7, VLOOKUP(VALUE(MID(AU332,1,1)), TxtPanelShape!$A$2:$C$50, 3, 0),VLOOKUP(VALUE(MID(AU332,1,2)),TxtPanelShape!$A$2:$C$50,3,0)))), "")</f>
        <v/>
      </c>
      <c r="AW332" s="79" t="str">
        <f>IFERROR(IF(VALUE(MID(AU332,1,1))=1, ", "&amp;VLOOKUP(VALUE(MID(AU332,2,1)), TxtPanelShape!$H$2:$I$50, 2, 0), IF(VALUE(MID(AU332,1,1))&gt;=7, ", "&amp;VLOOKUP(VALUE(MID(AU332,2,1)), TxtPanelShape!$H$2:$I$50, 2, 0),"")), "")</f>
        <v/>
      </c>
      <c r="AX332" s="79" t="str">
        <f>IFERROR(IF(VALUE(MID(AU332,1,1))=1, ", "&amp;VLOOKUP(VALUE(MID(AU332,3,1)), TxtPanelShape!$O$2:$P$50, 2, 0), IF(VALUE(MID(AU332,1,1))&gt;=7, ", "&amp;VLOOKUP(VALUE(MID(AU332,3,1)), TxtPanelShape!$O$2:$P$50, 2, 0),"")),"")</f>
        <v/>
      </c>
      <c r="AY332" s="79" t="str">
        <f>IFERROR("; "&amp;VLOOKUP(VALUE(MID(AU332,4,1)), TxtPanelShape!$V$2:$W$50,2,0),"")</f>
        <v/>
      </c>
      <c r="AZ332" s="79" t="str">
        <f t="shared" si="73"/>
        <v/>
      </c>
      <c r="BA332" s="71"/>
      <c r="BB332" s="79" t="str">
        <f>IFERROR(IF(VALUE(MID(BA332,1,1))=1, VLOOKUP(VALUE(MID(BA332,1,1)), TxtPanelShape!$A$2:$C$50, 3, 0), (IF(VALUE(MID(BA332,1,1))&gt;=7, VLOOKUP(VALUE(MID(BA332,1,1)), TxtPanelShape!$A$2:$C$50, 3, 0),VLOOKUP(VALUE(MID(BA332,1,2)),TxtPanelShape!$A$2:$C$50,3,0)))), "")</f>
        <v/>
      </c>
      <c r="BC332" s="79" t="str">
        <f>IFERROR(IF(VALUE(MID(BA332,1,1))=1, ", "&amp;VLOOKUP(VALUE(MID(BA332,2,1)), TxtPanelShape!$H$2:$I$50, 2, 0), IF(VALUE(MID(BA332,1,1))&gt;=7, ", "&amp;VLOOKUP(VALUE(MID(BA332,2,1)), TxtPanelShape!$H$2:$I$50, 2, 0),"")), "")</f>
        <v/>
      </c>
      <c r="BD332" s="79" t="str">
        <f>IFERROR(IF(VALUE(MID(BA332,1,1))=1, ", "&amp;VLOOKUP(VALUE(MID(BA332,3,1)), TxtPanelShape!$O$2:$P$50, 2, 0), IF(VALUE(MID(BA332,1,1))&gt;=7, ", "&amp;VLOOKUP(VALUE(MID(BA332,3,1)), TxtPanelShape!$O$2:$P$50, 2, 0),"")),"")</f>
        <v/>
      </c>
      <c r="BE332" s="79" t="str">
        <f>IFERROR("; "&amp;VLOOKUP(VALUE(MID(BA332,4,1)), TxtPanelShape!$V$2:$W$50,2,0),"")</f>
        <v/>
      </c>
      <c r="BF332" s="79" t="str">
        <f t="shared" si="74"/>
        <v/>
      </c>
      <c r="BG332" s="71"/>
      <c r="BH332" s="79" t="str">
        <f>IFERROR(VLOOKUP(BG332, TxtPanelDefinition!$A$2:$B$50, 2, 0),"")</f>
        <v/>
      </c>
      <c r="BI332" s="71"/>
      <c r="BJ332" s="79" t="str">
        <f>IFERROR(VLOOKUP(BI332, TxtPanelDefinition!$A$2:$B$50, 2, 0),"")</f>
        <v/>
      </c>
      <c r="BK332" s="71"/>
      <c r="BL332" s="79" t="str">
        <f>IFERROR(VLOOKUP(BK332, InscrTechniques!$A$2:$B$50, 2, 0),"")</f>
        <v/>
      </c>
      <c r="BM332" s="71"/>
      <c r="BN332" s="79" t="str">
        <f>IFERROR(VLOOKUP(BM332, InscrTechniques!$A$2:$B$50, 2, 0),"")</f>
        <v/>
      </c>
      <c r="BO332" s="71"/>
      <c r="BP332" s="79" t="str">
        <f>IFERROR(VLOOKUP(BO332, InscrTechniques!$A$2:$B$50, 2, 0),"")</f>
        <v/>
      </c>
      <c r="BQ332" s="71"/>
      <c r="BR332" s="79" t="str">
        <f>IFERROR(VLOOKUP(BQ332, InscrTechniques!$A$2:$B$50, 2, 0),"")</f>
        <v/>
      </c>
      <c r="BS332" s="71"/>
      <c r="BT332" s="79" t="str">
        <f>IFERROR(VLOOKUP(BS332, InscrTechniques!$A$2:$B$50, 2, 0),"")</f>
        <v/>
      </c>
      <c r="BU332" s="71"/>
      <c r="BV332" s="79" t="str">
        <f>IFERROR(VLOOKUP(BU332, InscrTechniques!$A$2:$B$50, 2, 0),"")</f>
        <v/>
      </c>
      <c r="BW332" s="125"/>
      <c r="BX332" s="79" t="str">
        <f>IFERROR(VLOOKUP(BW332, InscrTechniques!$A$2:$B$50, 2, 0),"")</f>
        <v/>
      </c>
      <c r="BY332" s="125"/>
      <c r="BZ332" s="79" t="str">
        <f>IFERROR(VLOOKUP(BY332, InscrTechniques!$A$2:$B$50, 2, 0),"")</f>
        <v/>
      </c>
      <c r="CA332" s="74"/>
      <c r="CB332" s="114" t="str">
        <f>IFERROR(VLOOKUP(CA332, LetterStyle!$A$2:$B$50, 2, 0),"")</f>
        <v/>
      </c>
      <c r="CC332" s="74"/>
      <c r="CD332" s="114" t="str">
        <f>IFERROR(VLOOKUP(CC332, LetterStyle!$A$2:$B$50, 2, 0),"")</f>
        <v/>
      </c>
      <c r="CE332" s="74"/>
      <c r="CF332" s="114" t="str">
        <f>IFERROR(VLOOKUP(CE332, LetterStyle!$A$2:$B$50, 2, 0),"")</f>
        <v/>
      </c>
      <c r="CG332" s="74"/>
      <c r="CH332" s="79" t="str">
        <f>IFERROR(VLOOKUP(CG332, LetterStyle!$A$2:$B$50, 2, 0),"")</f>
        <v/>
      </c>
      <c r="CI332" s="71"/>
      <c r="CJ332" s="79" t="str">
        <f>IFERROR(VLOOKUP(CI332, DecMotifs!$A$1:$B$306, 2, 0),"")</f>
        <v/>
      </c>
      <c r="CK332" s="71"/>
      <c r="CL332" s="79" t="str">
        <f>IFERROR(VLOOKUP(CK332, DecMotifs!$A$1:$B$306, 2, 0),"")</f>
        <v/>
      </c>
      <c r="CM332" s="71"/>
      <c r="CN332" s="79" t="str">
        <f>IFERROR(VLOOKUP(CM332, DecMotifs!$A$1:$B$306, 2, 0),"")</f>
        <v/>
      </c>
      <c r="CO332" s="71"/>
      <c r="CP332" s="79" t="str">
        <f>IFERROR(VLOOKUP(CO332, MarginalDec!$A$2:$B$253, 2, 0),"")</f>
        <v/>
      </c>
      <c r="CQ332" s="71"/>
      <c r="CR332" s="79" t="str">
        <f>IFERROR(VLOOKUP(CQ332, MarginalDec!$A$2:$B$253, 2, 0),"")</f>
        <v/>
      </c>
      <c r="CS332" s="71"/>
      <c r="CT332" s="79" t="str">
        <f>IFERROR(VLOOKUP(CS332, MarginalDec!$A$2:$B$253, 2, 0),"")</f>
        <v/>
      </c>
      <c r="CU332" s="71"/>
      <c r="CV332" s="79" t="str">
        <f>IF(ISBLANK(CU332),"", IFERROR(VLOOKUP(CU332, Tooling!$A$2:$B$252, 2, 0),""))</f>
        <v/>
      </c>
      <c r="CW332" s="71"/>
      <c r="CX332" s="79" t="str">
        <f>IF(ISBLANK(CW332),"", IFERROR(VLOOKUP(CW332, Tooling!$A$2:$B$252, 2, 0),""))</f>
        <v/>
      </c>
      <c r="CY332" s="71"/>
      <c r="CZ332" s="79" t="str">
        <f>IF(ISBLANK(CY332),"", IFERROR(VLOOKUP(CY332, Repairs!$A$2:$B$252, 2, 0),""))</f>
        <v/>
      </c>
      <c r="DA332" s="77"/>
      <c r="DB332" s="71"/>
      <c r="DC332" s="79" t="str">
        <f>IFERROR(VLOOKUP(DB332, DatingReason!$A$2:$B$252, 2, 0),"")</f>
        <v/>
      </c>
      <c r="DD332" s="123" t="str">
        <f t="shared" si="75"/>
        <v/>
      </c>
      <c r="DF332" s="119" t="str">
        <f t="array" ref="DF332">IF(AND($B332&lt;&gt;"", $DE332&lt;&gt;"", $DE332&lt;&gt;"No"),MAX(IF($B332=PEOPLE!$B$4:$B$1000, PEOPLE!$Q$4:$Q$1000,""))+100,"")</f>
        <v/>
      </c>
      <c r="DG332" s="68"/>
      <c r="DH332" s="76">
        <f>COUNTIF(PEOPLE!B:B, MEMORIALS!B332)</f>
        <v>0</v>
      </c>
      <c r="DI332" s="82"/>
      <c r="DJ332" s="82"/>
      <c r="DK332" s="82"/>
      <c r="DL332" s="68"/>
      <c r="DM332" s="68"/>
      <c r="DN332" s="68"/>
      <c r="DO332" s="68"/>
      <c r="DP332" s="68"/>
    </row>
    <row r="333" spans="1:120" ht="15" customHeight="1" x14ac:dyDescent="0.25">
      <c r="A333" s="68"/>
      <c r="B333" s="69"/>
      <c r="C333" s="68"/>
      <c r="D333" s="68"/>
      <c r="E333" s="70" t="str">
        <f>IF(D333="","",VLOOKUP(D333,Denomination!$A$2:$B$50, 2, 0))</f>
        <v/>
      </c>
      <c r="F333" s="68"/>
      <c r="G333" s="71"/>
      <c r="H333" s="70" t="str">
        <f>IF(G333="","",VLOOKUP(G333,MCondition!$A$2:$B$50, 2, 0))</f>
        <v/>
      </c>
      <c r="I333" s="72"/>
      <c r="J333" s="71"/>
      <c r="K333" s="70" t="str">
        <f>IF(J333="","",VLOOKUP(J333,ICondition!$A$2:$B$50, 2, 0))</f>
        <v/>
      </c>
      <c r="L333" s="73"/>
      <c r="M333" s="73"/>
      <c r="N333" s="73"/>
      <c r="O333" s="73"/>
      <c r="P333" s="73"/>
      <c r="Q333" s="73"/>
      <c r="R333" s="78"/>
      <c r="S333" s="79" t="str">
        <f>IFERROR(VLOOKUP(R333,Material!$A$2:$B$59, 2, 0),"")</f>
        <v/>
      </c>
      <c r="T333" s="71"/>
      <c r="U333" s="79" t="str">
        <f>IFERROR(VLOOKUP(T333,Material!$A$2:$B$59, 2, 0),"")</f>
        <v/>
      </c>
      <c r="V333" s="71"/>
      <c r="W333" s="79" t="str">
        <f>IFERROR(VLOOKUP(V333,Material!$A$2:$B$59, 2, 0),"")</f>
        <v/>
      </c>
      <c r="X333" s="71"/>
      <c r="Y333" s="79" t="str">
        <f>IFERROR(VLOOKUP(X333,Material!$A$2:$B$59, 2, 0),"")</f>
        <v/>
      </c>
      <c r="Z333" s="71"/>
      <c r="AA333" s="79" t="str">
        <f>IFERROR(VLOOKUP(Z333,Material!$A$2:$B$59, 2, 0),"")</f>
        <v/>
      </c>
      <c r="AB333" s="74"/>
      <c r="AC333" s="75" t="e">
        <f t="shared" si="64"/>
        <v>#VALUE!</v>
      </c>
      <c r="AD333" s="75" t="e">
        <f t="shared" si="65"/>
        <v>#VALUE!</v>
      </c>
      <c r="AE333" s="75" t="e">
        <f t="shared" si="67"/>
        <v>#VALUE!</v>
      </c>
      <c r="AF333" s="75" t="e">
        <f t="shared" si="66"/>
        <v>#VALUE!</v>
      </c>
      <c r="AG333" s="75" t="e">
        <f t="shared" si="68"/>
        <v>#VALUE!</v>
      </c>
      <c r="AH333" s="75" t="e">
        <f t="shared" si="69"/>
        <v>#VALUE!</v>
      </c>
      <c r="AI333" s="75" t="e">
        <f t="shared" si="70"/>
        <v>#VALUE!</v>
      </c>
      <c r="AJ333" s="80" t="e">
        <f t="shared" si="71"/>
        <v>#VALUE!</v>
      </c>
      <c r="AK333" s="79" t="str">
        <f>(IFERROR(VLOOKUP(AB333,Categories!$A$2:$B$20,2,1),""))</f>
        <v/>
      </c>
      <c r="AL333" s="79" t="str">
        <f ca="1">IFERROR(VLOOKUP((HLOOKUP((VLOOKUP($AB333,Categories!$A$2:$F$20,3,1)), $AB$3:$AJ333, (ROW()-ROW($AB$3)+1), 0)), INDIRECT(VLOOKUP($AB333,Categories!$A$2:$F$20,6,1)),2,0),AK333)</f>
        <v/>
      </c>
      <c r="AM333" s="79" t="str">
        <f ca="1">IFERROR(VLOOKUP((HLOOKUP((VLOOKUP($AB333,Categories!$A$2:$F$20,4,1)),$AB$3:$AJ333,(ROW()-ROW($AB$3)+1),0)),INDIRECT(VLOOKUP($AB333,Categories!$A$2:$H$20,7,1)),2,0),"")</f>
        <v/>
      </c>
      <c r="AN333" s="79" t="str">
        <f ca="1">IFERROR(VLOOKUP((HLOOKUP((VLOOKUP($AB333,Categories!$A$2:$F$20,5,1)), $AB$3:$AJ333, (ROW()-ROW($AB$3)+1), 0)), INDIRECT(VLOOKUP($AB333,Categories!$A$2:$H$20,8,1)),2,0),"")</f>
        <v/>
      </c>
      <c r="AO333" s="79" t="str">
        <f t="shared" ca="1" si="72"/>
        <v/>
      </c>
      <c r="AP333" s="81"/>
      <c r="AQ333" s="70" t="str">
        <f>IFERROR(VLOOKUP(VALUE(MID(AP333,1,1)),AdditionalElements!$A$2:$B$50,2,0),"")</f>
        <v/>
      </c>
      <c r="AR333" s="70" t="str">
        <f>IFERROR(VLOOKUP(VALUE(MID(AP333,2,1)),AdditionalElements!$H$2:$I$50,2,0),"")</f>
        <v/>
      </c>
      <c r="AS333" s="70" t="str">
        <f>IFERROR(VLOOKUP(VALUE(MID(AP333,3,1)),AdditionalElements!$O$2:$P$50,2,0),"")</f>
        <v/>
      </c>
      <c r="AT333" s="70" t="str">
        <f>IFERROR(VLOOKUP(VALUE(MID(AP333,4,1)),AdditionalElements!$V$2:$W$50,2,0),"")</f>
        <v/>
      </c>
      <c r="AU333" s="71"/>
      <c r="AV333" s="79" t="str">
        <f>IFERROR(IF(VALUE(MID(AU333,1,1))=1, VLOOKUP(VALUE(MID(AU333,1,1)), TxtPanelShape!$A$2:$C$50, 3, 0), (IF(VALUE(MID(AU333,1,1))&gt;=7, VLOOKUP(VALUE(MID(AU333,1,1)), TxtPanelShape!$A$2:$C$50, 3, 0),VLOOKUP(VALUE(MID(AU333,1,2)),TxtPanelShape!$A$2:$C$50,3,0)))), "")</f>
        <v/>
      </c>
      <c r="AW333" s="79" t="str">
        <f>IFERROR(IF(VALUE(MID(AU333,1,1))=1, ", "&amp;VLOOKUP(VALUE(MID(AU333,2,1)), TxtPanelShape!$H$2:$I$50, 2, 0), IF(VALUE(MID(AU333,1,1))&gt;=7, ", "&amp;VLOOKUP(VALUE(MID(AU333,2,1)), TxtPanelShape!$H$2:$I$50, 2, 0),"")), "")</f>
        <v/>
      </c>
      <c r="AX333" s="79" t="str">
        <f>IFERROR(IF(VALUE(MID(AU333,1,1))=1, ", "&amp;VLOOKUP(VALUE(MID(AU333,3,1)), TxtPanelShape!$O$2:$P$50, 2, 0), IF(VALUE(MID(AU333,1,1))&gt;=7, ", "&amp;VLOOKUP(VALUE(MID(AU333,3,1)), TxtPanelShape!$O$2:$P$50, 2, 0),"")),"")</f>
        <v/>
      </c>
      <c r="AY333" s="79" t="str">
        <f>IFERROR("; "&amp;VLOOKUP(VALUE(MID(AU333,4,1)), TxtPanelShape!$V$2:$W$50,2,0),"")</f>
        <v/>
      </c>
      <c r="AZ333" s="79" t="str">
        <f t="shared" si="73"/>
        <v/>
      </c>
      <c r="BA333" s="71"/>
      <c r="BB333" s="79" t="str">
        <f>IFERROR(IF(VALUE(MID(BA333,1,1))=1, VLOOKUP(VALUE(MID(BA333,1,1)), TxtPanelShape!$A$2:$C$50, 3, 0), (IF(VALUE(MID(BA333,1,1))&gt;=7, VLOOKUP(VALUE(MID(BA333,1,1)), TxtPanelShape!$A$2:$C$50, 3, 0),VLOOKUP(VALUE(MID(BA333,1,2)),TxtPanelShape!$A$2:$C$50,3,0)))), "")</f>
        <v/>
      </c>
      <c r="BC333" s="79" t="str">
        <f>IFERROR(IF(VALUE(MID(BA333,1,1))=1, ", "&amp;VLOOKUP(VALUE(MID(BA333,2,1)), TxtPanelShape!$H$2:$I$50, 2, 0), IF(VALUE(MID(BA333,1,1))&gt;=7, ", "&amp;VLOOKUP(VALUE(MID(BA333,2,1)), TxtPanelShape!$H$2:$I$50, 2, 0),"")), "")</f>
        <v/>
      </c>
      <c r="BD333" s="79" t="str">
        <f>IFERROR(IF(VALUE(MID(BA333,1,1))=1, ", "&amp;VLOOKUP(VALUE(MID(BA333,3,1)), TxtPanelShape!$O$2:$P$50, 2, 0), IF(VALUE(MID(BA333,1,1))&gt;=7, ", "&amp;VLOOKUP(VALUE(MID(BA333,3,1)), TxtPanelShape!$O$2:$P$50, 2, 0),"")),"")</f>
        <v/>
      </c>
      <c r="BE333" s="79" t="str">
        <f>IFERROR("; "&amp;VLOOKUP(VALUE(MID(BA333,4,1)), TxtPanelShape!$V$2:$W$50,2,0),"")</f>
        <v/>
      </c>
      <c r="BF333" s="79" t="str">
        <f t="shared" si="74"/>
        <v/>
      </c>
      <c r="BG333" s="71"/>
      <c r="BH333" s="79" t="str">
        <f>IFERROR(VLOOKUP(BG333, TxtPanelDefinition!$A$2:$B$50, 2, 0),"")</f>
        <v/>
      </c>
      <c r="BI333" s="71"/>
      <c r="BJ333" s="79" t="str">
        <f>IFERROR(VLOOKUP(BI333, TxtPanelDefinition!$A$2:$B$50, 2, 0),"")</f>
        <v/>
      </c>
      <c r="BK333" s="71"/>
      <c r="BL333" s="79" t="str">
        <f>IFERROR(VLOOKUP(BK333, InscrTechniques!$A$2:$B$50, 2, 0),"")</f>
        <v/>
      </c>
      <c r="BM333" s="71"/>
      <c r="BN333" s="79" t="str">
        <f>IFERROR(VLOOKUP(BM333, InscrTechniques!$A$2:$B$50, 2, 0),"")</f>
        <v/>
      </c>
      <c r="BO333" s="71"/>
      <c r="BP333" s="79" t="str">
        <f>IFERROR(VLOOKUP(BO333, InscrTechniques!$A$2:$B$50, 2, 0),"")</f>
        <v/>
      </c>
      <c r="BQ333" s="71"/>
      <c r="BR333" s="79" t="str">
        <f>IFERROR(VLOOKUP(BQ333, InscrTechniques!$A$2:$B$50, 2, 0),"")</f>
        <v/>
      </c>
      <c r="BS333" s="71"/>
      <c r="BT333" s="79" t="str">
        <f>IFERROR(VLOOKUP(BS333, InscrTechniques!$A$2:$B$50, 2, 0),"")</f>
        <v/>
      </c>
      <c r="BU333" s="71"/>
      <c r="BV333" s="79" t="str">
        <f>IFERROR(VLOOKUP(BU333, InscrTechniques!$A$2:$B$50, 2, 0),"")</f>
        <v/>
      </c>
      <c r="BW333" s="125"/>
      <c r="BX333" s="79" t="str">
        <f>IFERROR(VLOOKUP(BW333, InscrTechniques!$A$2:$B$50, 2, 0),"")</f>
        <v/>
      </c>
      <c r="BY333" s="125"/>
      <c r="BZ333" s="79" t="str">
        <f>IFERROR(VLOOKUP(BY333, InscrTechniques!$A$2:$B$50, 2, 0),"")</f>
        <v/>
      </c>
      <c r="CA333" s="74"/>
      <c r="CB333" s="114" t="str">
        <f>IFERROR(VLOOKUP(CA333, LetterStyle!$A$2:$B$50, 2, 0),"")</f>
        <v/>
      </c>
      <c r="CC333" s="74"/>
      <c r="CD333" s="114" t="str">
        <f>IFERROR(VLOOKUP(CC333, LetterStyle!$A$2:$B$50, 2, 0),"")</f>
        <v/>
      </c>
      <c r="CE333" s="74"/>
      <c r="CF333" s="114" t="str">
        <f>IFERROR(VLOOKUP(CE333, LetterStyle!$A$2:$B$50, 2, 0),"")</f>
        <v/>
      </c>
      <c r="CG333" s="74"/>
      <c r="CH333" s="79" t="str">
        <f>IFERROR(VLOOKUP(CG333, LetterStyle!$A$2:$B$50, 2, 0),"")</f>
        <v/>
      </c>
      <c r="CI333" s="71"/>
      <c r="CJ333" s="79" t="str">
        <f>IFERROR(VLOOKUP(CI333, DecMotifs!$A$1:$B$306, 2, 0),"")</f>
        <v/>
      </c>
      <c r="CK333" s="71"/>
      <c r="CL333" s="79" t="str">
        <f>IFERROR(VLOOKUP(CK333, DecMotifs!$A$1:$B$306, 2, 0),"")</f>
        <v/>
      </c>
      <c r="CM333" s="71"/>
      <c r="CN333" s="79" t="str">
        <f>IFERROR(VLOOKUP(CM333, DecMotifs!$A$1:$B$306, 2, 0),"")</f>
        <v/>
      </c>
      <c r="CO333" s="71"/>
      <c r="CP333" s="79" t="str">
        <f>IFERROR(VLOOKUP(CO333, MarginalDec!$A$2:$B$253, 2, 0),"")</f>
        <v/>
      </c>
      <c r="CQ333" s="71"/>
      <c r="CR333" s="79" t="str">
        <f>IFERROR(VLOOKUP(CQ333, MarginalDec!$A$2:$B$253, 2, 0),"")</f>
        <v/>
      </c>
      <c r="CS333" s="71"/>
      <c r="CT333" s="79" t="str">
        <f>IFERROR(VLOOKUP(CS333, MarginalDec!$A$2:$B$253, 2, 0),"")</f>
        <v/>
      </c>
      <c r="CU333" s="71"/>
      <c r="CV333" s="79" t="str">
        <f>IF(ISBLANK(CU333),"", IFERROR(VLOOKUP(CU333, Tooling!$A$2:$B$252, 2, 0),""))</f>
        <v/>
      </c>
      <c r="CW333" s="71"/>
      <c r="CX333" s="79" t="str">
        <f>IF(ISBLANK(CW333),"", IFERROR(VLOOKUP(CW333, Tooling!$A$2:$B$252, 2, 0),""))</f>
        <v/>
      </c>
      <c r="CY333" s="71"/>
      <c r="CZ333" s="79" t="str">
        <f>IF(ISBLANK(CY333),"", IFERROR(VLOOKUP(CY333, Repairs!$A$2:$B$252, 2, 0),""))</f>
        <v/>
      </c>
      <c r="DA333" s="77"/>
      <c r="DB333" s="71"/>
      <c r="DC333" s="79" t="str">
        <f>IFERROR(VLOOKUP(DB333, DatingReason!$A$2:$B$252, 2, 0),"")</f>
        <v/>
      </c>
      <c r="DD333" s="123" t="str">
        <f t="shared" si="75"/>
        <v/>
      </c>
      <c r="DF333" s="119" t="str">
        <f t="array" ref="DF333">IF(AND($B333&lt;&gt;"", $DE333&lt;&gt;"", $DE333&lt;&gt;"No"),MAX(IF($B333=PEOPLE!$B$4:$B$1000, PEOPLE!$Q$4:$Q$1000,""))+100,"")</f>
        <v/>
      </c>
      <c r="DG333" s="68"/>
      <c r="DH333" s="76">
        <f>COUNTIF(PEOPLE!B:B, MEMORIALS!B333)</f>
        <v>0</v>
      </c>
      <c r="DI333" s="82"/>
      <c r="DJ333" s="82"/>
      <c r="DK333" s="82"/>
      <c r="DL333" s="68"/>
      <c r="DM333" s="68"/>
      <c r="DN333" s="68"/>
      <c r="DO333" s="68"/>
      <c r="DP333" s="68"/>
    </row>
    <row r="334" spans="1:120" ht="15" customHeight="1" x14ac:dyDescent="0.25">
      <c r="A334" s="68"/>
      <c r="B334" s="69"/>
      <c r="C334" s="68"/>
      <c r="D334" s="68"/>
      <c r="E334" s="70" t="str">
        <f>IF(D334="","",VLOOKUP(D334,Denomination!$A$2:$B$50, 2, 0))</f>
        <v/>
      </c>
      <c r="F334" s="68"/>
      <c r="G334" s="71"/>
      <c r="H334" s="70" t="str">
        <f>IF(G334="","",VLOOKUP(G334,MCondition!$A$2:$B$50, 2, 0))</f>
        <v/>
      </c>
      <c r="I334" s="72"/>
      <c r="J334" s="71"/>
      <c r="K334" s="70" t="str">
        <f>IF(J334="","",VLOOKUP(J334,ICondition!$A$2:$B$50, 2, 0))</f>
        <v/>
      </c>
      <c r="L334" s="73"/>
      <c r="M334" s="73"/>
      <c r="N334" s="73"/>
      <c r="O334" s="73"/>
      <c r="P334" s="73"/>
      <c r="Q334" s="73"/>
      <c r="R334" s="78"/>
      <c r="S334" s="79" t="str">
        <f>IFERROR(VLOOKUP(R334,Material!$A$2:$B$59, 2, 0),"")</f>
        <v/>
      </c>
      <c r="T334" s="71"/>
      <c r="U334" s="79" t="str">
        <f>IFERROR(VLOOKUP(T334,Material!$A$2:$B$59, 2, 0),"")</f>
        <v/>
      </c>
      <c r="V334" s="71"/>
      <c r="W334" s="79" t="str">
        <f>IFERROR(VLOOKUP(V334,Material!$A$2:$B$59, 2, 0),"")</f>
        <v/>
      </c>
      <c r="X334" s="71"/>
      <c r="Y334" s="79" t="str">
        <f>IFERROR(VLOOKUP(X334,Material!$A$2:$B$59, 2, 0),"")</f>
        <v/>
      </c>
      <c r="Z334" s="71"/>
      <c r="AA334" s="79" t="str">
        <f>IFERROR(VLOOKUP(Z334,Material!$A$2:$B$59, 2, 0),"")</f>
        <v/>
      </c>
      <c r="AB334" s="74"/>
      <c r="AC334" s="75" t="e">
        <f t="shared" si="64"/>
        <v>#VALUE!</v>
      </c>
      <c r="AD334" s="75" t="e">
        <f t="shared" si="65"/>
        <v>#VALUE!</v>
      </c>
      <c r="AE334" s="75" t="e">
        <f t="shared" si="67"/>
        <v>#VALUE!</v>
      </c>
      <c r="AF334" s="75" t="e">
        <f t="shared" si="66"/>
        <v>#VALUE!</v>
      </c>
      <c r="AG334" s="75" t="e">
        <f t="shared" si="68"/>
        <v>#VALUE!</v>
      </c>
      <c r="AH334" s="75" t="e">
        <f t="shared" si="69"/>
        <v>#VALUE!</v>
      </c>
      <c r="AI334" s="75" t="e">
        <f t="shared" si="70"/>
        <v>#VALUE!</v>
      </c>
      <c r="AJ334" s="80" t="e">
        <f t="shared" si="71"/>
        <v>#VALUE!</v>
      </c>
      <c r="AK334" s="79" t="str">
        <f>(IFERROR(VLOOKUP(AB334,Categories!$A$2:$B$20,2,1),""))</f>
        <v/>
      </c>
      <c r="AL334" s="79" t="str">
        <f ca="1">IFERROR(VLOOKUP((HLOOKUP((VLOOKUP($AB334,Categories!$A$2:$F$20,3,1)), $AB$3:$AJ334, (ROW()-ROW($AB$3)+1), 0)), INDIRECT(VLOOKUP($AB334,Categories!$A$2:$F$20,6,1)),2,0),AK334)</f>
        <v/>
      </c>
      <c r="AM334" s="79" t="str">
        <f ca="1">IFERROR(VLOOKUP((HLOOKUP((VLOOKUP($AB334,Categories!$A$2:$F$20,4,1)),$AB$3:$AJ334,(ROW()-ROW($AB$3)+1),0)),INDIRECT(VLOOKUP($AB334,Categories!$A$2:$H$20,7,1)),2,0),"")</f>
        <v/>
      </c>
      <c r="AN334" s="79" t="str">
        <f ca="1">IFERROR(VLOOKUP((HLOOKUP((VLOOKUP($AB334,Categories!$A$2:$F$20,5,1)), $AB$3:$AJ334, (ROW()-ROW($AB$3)+1), 0)), INDIRECT(VLOOKUP($AB334,Categories!$A$2:$H$20,8,1)),2,0),"")</f>
        <v/>
      </c>
      <c r="AO334" s="79" t="str">
        <f t="shared" ca="1" si="72"/>
        <v/>
      </c>
      <c r="AP334" s="81"/>
      <c r="AQ334" s="70" t="str">
        <f>IFERROR(VLOOKUP(VALUE(MID(AP334,1,1)),AdditionalElements!$A$2:$B$50,2,0),"")</f>
        <v/>
      </c>
      <c r="AR334" s="70" t="str">
        <f>IFERROR(VLOOKUP(VALUE(MID(AP334,2,1)),AdditionalElements!$H$2:$I$50,2,0),"")</f>
        <v/>
      </c>
      <c r="AS334" s="70" t="str">
        <f>IFERROR(VLOOKUP(VALUE(MID(AP334,3,1)),AdditionalElements!$O$2:$P$50,2,0),"")</f>
        <v/>
      </c>
      <c r="AT334" s="70" t="str">
        <f>IFERROR(VLOOKUP(VALUE(MID(AP334,4,1)),AdditionalElements!$V$2:$W$50,2,0),"")</f>
        <v/>
      </c>
      <c r="AU334" s="71"/>
      <c r="AV334" s="79" t="str">
        <f>IFERROR(IF(VALUE(MID(AU334,1,1))=1, VLOOKUP(VALUE(MID(AU334,1,1)), TxtPanelShape!$A$2:$C$50, 3, 0), (IF(VALUE(MID(AU334,1,1))&gt;=7, VLOOKUP(VALUE(MID(AU334,1,1)), TxtPanelShape!$A$2:$C$50, 3, 0),VLOOKUP(VALUE(MID(AU334,1,2)),TxtPanelShape!$A$2:$C$50,3,0)))), "")</f>
        <v/>
      </c>
      <c r="AW334" s="79" t="str">
        <f>IFERROR(IF(VALUE(MID(AU334,1,1))=1, ", "&amp;VLOOKUP(VALUE(MID(AU334,2,1)), TxtPanelShape!$H$2:$I$50, 2, 0), IF(VALUE(MID(AU334,1,1))&gt;=7, ", "&amp;VLOOKUP(VALUE(MID(AU334,2,1)), TxtPanelShape!$H$2:$I$50, 2, 0),"")), "")</f>
        <v/>
      </c>
      <c r="AX334" s="79" t="str">
        <f>IFERROR(IF(VALUE(MID(AU334,1,1))=1, ", "&amp;VLOOKUP(VALUE(MID(AU334,3,1)), TxtPanelShape!$O$2:$P$50, 2, 0), IF(VALUE(MID(AU334,1,1))&gt;=7, ", "&amp;VLOOKUP(VALUE(MID(AU334,3,1)), TxtPanelShape!$O$2:$P$50, 2, 0),"")),"")</f>
        <v/>
      </c>
      <c r="AY334" s="79" t="str">
        <f>IFERROR("; "&amp;VLOOKUP(VALUE(MID(AU334,4,1)), TxtPanelShape!$V$2:$W$50,2,0),"")</f>
        <v/>
      </c>
      <c r="AZ334" s="79" t="str">
        <f t="shared" si="73"/>
        <v/>
      </c>
      <c r="BA334" s="71"/>
      <c r="BB334" s="79" t="str">
        <f>IFERROR(IF(VALUE(MID(BA334,1,1))=1, VLOOKUP(VALUE(MID(BA334,1,1)), TxtPanelShape!$A$2:$C$50, 3, 0), (IF(VALUE(MID(BA334,1,1))&gt;=7, VLOOKUP(VALUE(MID(BA334,1,1)), TxtPanelShape!$A$2:$C$50, 3, 0),VLOOKUP(VALUE(MID(BA334,1,2)),TxtPanelShape!$A$2:$C$50,3,0)))), "")</f>
        <v/>
      </c>
      <c r="BC334" s="79" t="str">
        <f>IFERROR(IF(VALUE(MID(BA334,1,1))=1, ", "&amp;VLOOKUP(VALUE(MID(BA334,2,1)), TxtPanelShape!$H$2:$I$50, 2, 0), IF(VALUE(MID(BA334,1,1))&gt;=7, ", "&amp;VLOOKUP(VALUE(MID(BA334,2,1)), TxtPanelShape!$H$2:$I$50, 2, 0),"")), "")</f>
        <v/>
      </c>
      <c r="BD334" s="79" t="str">
        <f>IFERROR(IF(VALUE(MID(BA334,1,1))=1, ", "&amp;VLOOKUP(VALUE(MID(BA334,3,1)), TxtPanelShape!$O$2:$P$50, 2, 0), IF(VALUE(MID(BA334,1,1))&gt;=7, ", "&amp;VLOOKUP(VALUE(MID(BA334,3,1)), TxtPanelShape!$O$2:$P$50, 2, 0),"")),"")</f>
        <v/>
      </c>
      <c r="BE334" s="79" t="str">
        <f>IFERROR("; "&amp;VLOOKUP(VALUE(MID(BA334,4,1)), TxtPanelShape!$V$2:$W$50,2,0),"")</f>
        <v/>
      </c>
      <c r="BF334" s="79" t="str">
        <f t="shared" si="74"/>
        <v/>
      </c>
      <c r="BG334" s="71"/>
      <c r="BH334" s="79" t="str">
        <f>IFERROR(VLOOKUP(BG334, TxtPanelDefinition!$A$2:$B$50, 2, 0),"")</f>
        <v/>
      </c>
      <c r="BI334" s="71"/>
      <c r="BJ334" s="79" t="str">
        <f>IFERROR(VLOOKUP(BI334, TxtPanelDefinition!$A$2:$B$50, 2, 0),"")</f>
        <v/>
      </c>
      <c r="BK334" s="71"/>
      <c r="BL334" s="79" t="str">
        <f>IFERROR(VLOOKUP(BK334, InscrTechniques!$A$2:$B$50, 2, 0),"")</f>
        <v/>
      </c>
      <c r="BM334" s="71"/>
      <c r="BN334" s="79" t="str">
        <f>IFERROR(VLOOKUP(BM334, InscrTechniques!$A$2:$B$50, 2, 0),"")</f>
        <v/>
      </c>
      <c r="BO334" s="71"/>
      <c r="BP334" s="79" t="str">
        <f>IFERROR(VLOOKUP(BO334, InscrTechniques!$A$2:$B$50, 2, 0),"")</f>
        <v/>
      </c>
      <c r="BQ334" s="71"/>
      <c r="BR334" s="79" t="str">
        <f>IFERROR(VLOOKUP(BQ334, InscrTechniques!$A$2:$B$50, 2, 0),"")</f>
        <v/>
      </c>
      <c r="BS334" s="71"/>
      <c r="BT334" s="79" t="str">
        <f>IFERROR(VLOOKUP(BS334, InscrTechniques!$A$2:$B$50, 2, 0),"")</f>
        <v/>
      </c>
      <c r="BU334" s="71"/>
      <c r="BV334" s="79" t="str">
        <f>IFERROR(VLOOKUP(BU334, InscrTechniques!$A$2:$B$50, 2, 0),"")</f>
        <v/>
      </c>
      <c r="BW334" s="125"/>
      <c r="BX334" s="79" t="str">
        <f>IFERROR(VLOOKUP(BW334, InscrTechniques!$A$2:$B$50, 2, 0),"")</f>
        <v/>
      </c>
      <c r="BY334" s="125"/>
      <c r="BZ334" s="79" t="str">
        <f>IFERROR(VLOOKUP(BY334, InscrTechniques!$A$2:$B$50, 2, 0),"")</f>
        <v/>
      </c>
      <c r="CA334" s="74"/>
      <c r="CB334" s="114" t="str">
        <f>IFERROR(VLOOKUP(CA334, LetterStyle!$A$2:$B$50, 2, 0),"")</f>
        <v/>
      </c>
      <c r="CC334" s="74"/>
      <c r="CD334" s="114" t="str">
        <f>IFERROR(VLOOKUP(CC334, LetterStyle!$A$2:$B$50, 2, 0),"")</f>
        <v/>
      </c>
      <c r="CE334" s="74"/>
      <c r="CF334" s="114" t="str">
        <f>IFERROR(VLOOKUP(CE334, LetterStyle!$A$2:$B$50, 2, 0),"")</f>
        <v/>
      </c>
      <c r="CG334" s="74"/>
      <c r="CH334" s="79" t="str">
        <f>IFERROR(VLOOKUP(CG334, LetterStyle!$A$2:$B$50, 2, 0),"")</f>
        <v/>
      </c>
      <c r="CI334" s="71"/>
      <c r="CJ334" s="79" t="str">
        <f>IFERROR(VLOOKUP(CI334, DecMotifs!$A$1:$B$306, 2, 0),"")</f>
        <v/>
      </c>
      <c r="CK334" s="71"/>
      <c r="CL334" s="79" t="str">
        <f>IFERROR(VLOOKUP(CK334, DecMotifs!$A$1:$B$306, 2, 0),"")</f>
        <v/>
      </c>
      <c r="CM334" s="71"/>
      <c r="CN334" s="79" t="str">
        <f>IFERROR(VLOOKUP(CM334, DecMotifs!$A$1:$B$306, 2, 0),"")</f>
        <v/>
      </c>
      <c r="CO334" s="71"/>
      <c r="CP334" s="79" t="str">
        <f>IFERROR(VLOOKUP(CO334, MarginalDec!$A$2:$B$253, 2, 0),"")</f>
        <v/>
      </c>
      <c r="CQ334" s="71"/>
      <c r="CR334" s="79" t="str">
        <f>IFERROR(VLOOKUP(CQ334, MarginalDec!$A$2:$B$253, 2, 0),"")</f>
        <v/>
      </c>
      <c r="CS334" s="71"/>
      <c r="CT334" s="79" t="str">
        <f>IFERROR(VLOOKUP(CS334, MarginalDec!$A$2:$B$253, 2, 0),"")</f>
        <v/>
      </c>
      <c r="CU334" s="71"/>
      <c r="CV334" s="79" t="str">
        <f>IF(ISBLANK(CU334),"", IFERROR(VLOOKUP(CU334, Tooling!$A$2:$B$252, 2, 0),""))</f>
        <v/>
      </c>
      <c r="CW334" s="71"/>
      <c r="CX334" s="79" t="str">
        <f>IF(ISBLANK(CW334),"", IFERROR(VLOOKUP(CW334, Tooling!$A$2:$B$252, 2, 0),""))</f>
        <v/>
      </c>
      <c r="CY334" s="71"/>
      <c r="CZ334" s="79" t="str">
        <f>IF(ISBLANK(CY334),"", IFERROR(VLOOKUP(CY334, Repairs!$A$2:$B$252, 2, 0),""))</f>
        <v/>
      </c>
      <c r="DA334" s="77"/>
      <c r="DB334" s="71"/>
      <c r="DC334" s="79" t="str">
        <f>IFERROR(VLOOKUP(DB334, DatingReason!$A$2:$B$252, 2, 0),"")</f>
        <v/>
      </c>
      <c r="DD334" s="123" t="str">
        <f t="shared" si="75"/>
        <v/>
      </c>
      <c r="DF334" s="119" t="str">
        <f t="array" ref="DF334">IF(AND($B334&lt;&gt;"", $DE334&lt;&gt;"", $DE334&lt;&gt;"No"),MAX(IF($B334=PEOPLE!$B$4:$B$1000, PEOPLE!$Q$4:$Q$1000,""))+100,"")</f>
        <v/>
      </c>
      <c r="DG334" s="68"/>
      <c r="DH334" s="76">
        <f>COUNTIF(PEOPLE!B:B, MEMORIALS!B334)</f>
        <v>0</v>
      </c>
      <c r="DI334" s="82"/>
      <c r="DJ334" s="82"/>
      <c r="DK334" s="82"/>
      <c r="DL334" s="68"/>
      <c r="DM334" s="68"/>
      <c r="DN334" s="68"/>
      <c r="DO334" s="68"/>
      <c r="DP334" s="68"/>
    </row>
    <row r="335" spans="1:120" ht="15" customHeight="1" x14ac:dyDescent="0.25">
      <c r="A335" s="68"/>
      <c r="B335" s="69"/>
      <c r="C335" s="68"/>
      <c r="D335" s="68"/>
      <c r="E335" s="70" t="str">
        <f>IF(D335="","",VLOOKUP(D335,Denomination!$A$2:$B$50, 2, 0))</f>
        <v/>
      </c>
      <c r="F335" s="68"/>
      <c r="G335" s="71"/>
      <c r="H335" s="70" t="str">
        <f>IF(G335="","",VLOOKUP(G335,MCondition!$A$2:$B$50, 2, 0))</f>
        <v/>
      </c>
      <c r="I335" s="72"/>
      <c r="J335" s="71"/>
      <c r="K335" s="70" t="str">
        <f>IF(J335="","",VLOOKUP(J335,ICondition!$A$2:$B$50, 2, 0))</f>
        <v/>
      </c>
      <c r="L335" s="73"/>
      <c r="M335" s="73"/>
      <c r="N335" s="73"/>
      <c r="O335" s="73"/>
      <c r="P335" s="73"/>
      <c r="Q335" s="73"/>
      <c r="R335" s="78"/>
      <c r="S335" s="79" t="str">
        <f>IFERROR(VLOOKUP(R335,Material!$A$2:$B$59, 2, 0),"")</f>
        <v/>
      </c>
      <c r="T335" s="71"/>
      <c r="U335" s="79" t="str">
        <f>IFERROR(VLOOKUP(T335,Material!$A$2:$B$59, 2, 0),"")</f>
        <v/>
      </c>
      <c r="V335" s="71"/>
      <c r="W335" s="79" t="str">
        <f>IFERROR(VLOOKUP(V335,Material!$A$2:$B$59, 2, 0),"")</f>
        <v/>
      </c>
      <c r="X335" s="71"/>
      <c r="Y335" s="79" t="str">
        <f>IFERROR(VLOOKUP(X335,Material!$A$2:$B$59, 2, 0),"")</f>
        <v/>
      </c>
      <c r="Z335" s="71"/>
      <c r="AA335" s="79" t="str">
        <f>IFERROR(VLOOKUP(Z335,Material!$A$2:$B$59, 2, 0),"")</f>
        <v/>
      </c>
      <c r="AB335" s="74"/>
      <c r="AC335" s="75" t="e">
        <f t="shared" si="64"/>
        <v>#VALUE!</v>
      </c>
      <c r="AD335" s="75" t="e">
        <f t="shared" si="65"/>
        <v>#VALUE!</v>
      </c>
      <c r="AE335" s="75" t="e">
        <f t="shared" si="67"/>
        <v>#VALUE!</v>
      </c>
      <c r="AF335" s="75" t="e">
        <f t="shared" si="66"/>
        <v>#VALUE!</v>
      </c>
      <c r="AG335" s="75" t="e">
        <f t="shared" si="68"/>
        <v>#VALUE!</v>
      </c>
      <c r="AH335" s="75" t="e">
        <f t="shared" si="69"/>
        <v>#VALUE!</v>
      </c>
      <c r="AI335" s="75" t="e">
        <f t="shared" si="70"/>
        <v>#VALUE!</v>
      </c>
      <c r="AJ335" s="80" t="e">
        <f t="shared" si="71"/>
        <v>#VALUE!</v>
      </c>
      <c r="AK335" s="79" t="str">
        <f>(IFERROR(VLOOKUP(AB335,Categories!$A$2:$B$20,2,1),""))</f>
        <v/>
      </c>
      <c r="AL335" s="79" t="str">
        <f ca="1">IFERROR(VLOOKUP((HLOOKUP((VLOOKUP($AB335,Categories!$A$2:$F$20,3,1)), $AB$3:$AJ335, (ROW()-ROW($AB$3)+1), 0)), INDIRECT(VLOOKUP($AB335,Categories!$A$2:$F$20,6,1)),2,0),AK335)</f>
        <v/>
      </c>
      <c r="AM335" s="79" t="str">
        <f ca="1">IFERROR(VLOOKUP((HLOOKUP((VLOOKUP($AB335,Categories!$A$2:$F$20,4,1)),$AB$3:$AJ335,(ROW()-ROW($AB$3)+1),0)),INDIRECT(VLOOKUP($AB335,Categories!$A$2:$H$20,7,1)),2,0),"")</f>
        <v/>
      </c>
      <c r="AN335" s="79" t="str">
        <f ca="1">IFERROR(VLOOKUP((HLOOKUP((VLOOKUP($AB335,Categories!$A$2:$F$20,5,1)), $AB$3:$AJ335, (ROW()-ROW($AB$3)+1), 0)), INDIRECT(VLOOKUP($AB335,Categories!$A$2:$H$20,8,1)),2,0),"")</f>
        <v/>
      </c>
      <c r="AO335" s="79" t="str">
        <f t="shared" ca="1" si="72"/>
        <v/>
      </c>
      <c r="AP335" s="81"/>
      <c r="AQ335" s="70" t="str">
        <f>IFERROR(VLOOKUP(VALUE(MID(AP335,1,1)),AdditionalElements!$A$2:$B$50,2,0),"")</f>
        <v/>
      </c>
      <c r="AR335" s="70" t="str">
        <f>IFERROR(VLOOKUP(VALUE(MID(AP335,2,1)),AdditionalElements!$H$2:$I$50,2,0),"")</f>
        <v/>
      </c>
      <c r="AS335" s="70" t="str">
        <f>IFERROR(VLOOKUP(VALUE(MID(AP335,3,1)),AdditionalElements!$O$2:$P$50,2,0),"")</f>
        <v/>
      </c>
      <c r="AT335" s="70" t="str">
        <f>IFERROR(VLOOKUP(VALUE(MID(AP335,4,1)),AdditionalElements!$V$2:$W$50,2,0),"")</f>
        <v/>
      </c>
      <c r="AU335" s="71"/>
      <c r="AV335" s="79" t="str">
        <f>IFERROR(IF(VALUE(MID(AU335,1,1))=1, VLOOKUP(VALUE(MID(AU335,1,1)), TxtPanelShape!$A$2:$C$50, 3, 0), (IF(VALUE(MID(AU335,1,1))&gt;=7, VLOOKUP(VALUE(MID(AU335,1,1)), TxtPanelShape!$A$2:$C$50, 3, 0),VLOOKUP(VALUE(MID(AU335,1,2)),TxtPanelShape!$A$2:$C$50,3,0)))), "")</f>
        <v/>
      </c>
      <c r="AW335" s="79" t="str">
        <f>IFERROR(IF(VALUE(MID(AU335,1,1))=1, ", "&amp;VLOOKUP(VALUE(MID(AU335,2,1)), TxtPanelShape!$H$2:$I$50, 2, 0), IF(VALUE(MID(AU335,1,1))&gt;=7, ", "&amp;VLOOKUP(VALUE(MID(AU335,2,1)), TxtPanelShape!$H$2:$I$50, 2, 0),"")), "")</f>
        <v/>
      </c>
      <c r="AX335" s="79" t="str">
        <f>IFERROR(IF(VALUE(MID(AU335,1,1))=1, ", "&amp;VLOOKUP(VALUE(MID(AU335,3,1)), TxtPanelShape!$O$2:$P$50, 2, 0), IF(VALUE(MID(AU335,1,1))&gt;=7, ", "&amp;VLOOKUP(VALUE(MID(AU335,3,1)), TxtPanelShape!$O$2:$P$50, 2, 0),"")),"")</f>
        <v/>
      </c>
      <c r="AY335" s="79" t="str">
        <f>IFERROR("; "&amp;VLOOKUP(VALUE(MID(AU335,4,1)), TxtPanelShape!$V$2:$W$50,2,0),"")</f>
        <v/>
      </c>
      <c r="AZ335" s="79" t="str">
        <f t="shared" si="73"/>
        <v/>
      </c>
      <c r="BA335" s="71"/>
      <c r="BB335" s="79" t="str">
        <f>IFERROR(IF(VALUE(MID(BA335,1,1))=1, VLOOKUP(VALUE(MID(BA335,1,1)), TxtPanelShape!$A$2:$C$50, 3, 0), (IF(VALUE(MID(BA335,1,1))&gt;=7, VLOOKUP(VALUE(MID(BA335,1,1)), TxtPanelShape!$A$2:$C$50, 3, 0),VLOOKUP(VALUE(MID(BA335,1,2)),TxtPanelShape!$A$2:$C$50,3,0)))), "")</f>
        <v/>
      </c>
      <c r="BC335" s="79" t="str">
        <f>IFERROR(IF(VALUE(MID(BA335,1,1))=1, ", "&amp;VLOOKUP(VALUE(MID(BA335,2,1)), TxtPanelShape!$H$2:$I$50, 2, 0), IF(VALUE(MID(BA335,1,1))&gt;=7, ", "&amp;VLOOKUP(VALUE(MID(BA335,2,1)), TxtPanelShape!$H$2:$I$50, 2, 0),"")), "")</f>
        <v/>
      </c>
      <c r="BD335" s="79" t="str">
        <f>IFERROR(IF(VALUE(MID(BA335,1,1))=1, ", "&amp;VLOOKUP(VALUE(MID(BA335,3,1)), TxtPanelShape!$O$2:$P$50, 2, 0), IF(VALUE(MID(BA335,1,1))&gt;=7, ", "&amp;VLOOKUP(VALUE(MID(BA335,3,1)), TxtPanelShape!$O$2:$P$50, 2, 0),"")),"")</f>
        <v/>
      </c>
      <c r="BE335" s="79" t="str">
        <f>IFERROR("; "&amp;VLOOKUP(VALUE(MID(BA335,4,1)), TxtPanelShape!$V$2:$W$50,2,0),"")</f>
        <v/>
      </c>
      <c r="BF335" s="79" t="str">
        <f t="shared" si="74"/>
        <v/>
      </c>
      <c r="BG335" s="71"/>
      <c r="BH335" s="79" t="str">
        <f>IFERROR(VLOOKUP(BG335, TxtPanelDefinition!$A$2:$B$50, 2, 0),"")</f>
        <v/>
      </c>
      <c r="BI335" s="71"/>
      <c r="BJ335" s="79" t="str">
        <f>IFERROR(VLOOKUP(BI335, TxtPanelDefinition!$A$2:$B$50, 2, 0),"")</f>
        <v/>
      </c>
      <c r="BK335" s="71"/>
      <c r="BL335" s="79" t="str">
        <f>IFERROR(VLOOKUP(BK335, InscrTechniques!$A$2:$B$50, 2, 0),"")</f>
        <v/>
      </c>
      <c r="BM335" s="71"/>
      <c r="BN335" s="79" t="str">
        <f>IFERROR(VLOOKUP(BM335, InscrTechniques!$A$2:$B$50, 2, 0),"")</f>
        <v/>
      </c>
      <c r="BO335" s="71"/>
      <c r="BP335" s="79" t="str">
        <f>IFERROR(VLOOKUP(BO335, InscrTechniques!$A$2:$B$50, 2, 0),"")</f>
        <v/>
      </c>
      <c r="BQ335" s="71"/>
      <c r="BR335" s="79" t="str">
        <f>IFERROR(VLOOKUP(BQ335, InscrTechniques!$A$2:$B$50, 2, 0),"")</f>
        <v/>
      </c>
      <c r="BS335" s="71"/>
      <c r="BT335" s="79" t="str">
        <f>IFERROR(VLOOKUP(BS335, InscrTechniques!$A$2:$B$50, 2, 0),"")</f>
        <v/>
      </c>
      <c r="BU335" s="71"/>
      <c r="BV335" s="79" t="str">
        <f>IFERROR(VLOOKUP(BU335, InscrTechniques!$A$2:$B$50, 2, 0),"")</f>
        <v/>
      </c>
      <c r="BW335" s="125"/>
      <c r="BX335" s="79" t="str">
        <f>IFERROR(VLOOKUP(BW335, InscrTechniques!$A$2:$B$50, 2, 0),"")</f>
        <v/>
      </c>
      <c r="BY335" s="125"/>
      <c r="BZ335" s="79" t="str">
        <f>IFERROR(VLOOKUP(BY335, InscrTechniques!$A$2:$B$50, 2, 0),"")</f>
        <v/>
      </c>
      <c r="CA335" s="74"/>
      <c r="CB335" s="114" t="str">
        <f>IFERROR(VLOOKUP(CA335, LetterStyle!$A$2:$B$50, 2, 0),"")</f>
        <v/>
      </c>
      <c r="CC335" s="74"/>
      <c r="CD335" s="114" t="str">
        <f>IFERROR(VLOOKUP(CC335, LetterStyle!$A$2:$B$50, 2, 0),"")</f>
        <v/>
      </c>
      <c r="CE335" s="74"/>
      <c r="CF335" s="114" t="str">
        <f>IFERROR(VLOOKUP(CE335, LetterStyle!$A$2:$B$50, 2, 0),"")</f>
        <v/>
      </c>
      <c r="CG335" s="74"/>
      <c r="CH335" s="79" t="str">
        <f>IFERROR(VLOOKUP(CG335, LetterStyle!$A$2:$B$50, 2, 0),"")</f>
        <v/>
      </c>
      <c r="CI335" s="71"/>
      <c r="CJ335" s="79" t="str">
        <f>IFERROR(VLOOKUP(CI335, DecMotifs!$A$1:$B$306, 2, 0),"")</f>
        <v/>
      </c>
      <c r="CK335" s="71"/>
      <c r="CL335" s="79" t="str">
        <f>IFERROR(VLOOKUP(CK335, DecMotifs!$A$1:$B$306, 2, 0),"")</f>
        <v/>
      </c>
      <c r="CM335" s="71"/>
      <c r="CN335" s="79" t="str">
        <f>IFERROR(VLOOKUP(CM335, DecMotifs!$A$1:$B$306, 2, 0),"")</f>
        <v/>
      </c>
      <c r="CO335" s="71"/>
      <c r="CP335" s="79" t="str">
        <f>IFERROR(VLOOKUP(CO335, MarginalDec!$A$2:$B$253, 2, 0),"")</f>
        <v/>
      </c>
      <c r="CQ335" s="71"/>
      <c r="CR335" s="79" t="str">
        <f>IFERROR(VLOOKUP(CQ335, MarginalDec!$A$2:$B$253, 2, 0),"")</f>
        <v/>
      </c>
      <c r="CS335" s="71"/>
      <c r="CT335" s="79" t="str">
        <f>IFERROR(VLOOKUP(CS335, MarginalDec!$A$2:$B$253, 2, 0),"")</f>
        <v/>
      </c>
      <c r="CU335" s="71"/>
      <c r="CV335" s="79" t="str">
        <f>IF(ISBLANK(CU335),"", IFERROR(VLOOKUP(CU335, Tooling!$A$2:$B$252, 2, 0),""))</f>
        <v/>
      </c>
      <c r="CW335" s="71"/>
      <c r="CX335" s="79" t="str">
        <f>IF(ISBLANK(CW335),"", IFERROR(VLOOKUP(CW335, Tooling!$A$2:$B$252, 2, 0),""))</f>
        <v/>
      </c>
      <c r="CY335" s="71"/>
      <c r="CZ335" s="79" t="str">
        <f>IF(ISBLANK(CY335),"", IFERROR(VLOOKUP(CY335, Repairs!$A$2:$B$252, 2, 0),""))</f>
        <v/>
      </c>
      <c r="DA335" s="77"/>
      <c r="DB335" s="71"/>
      <c r="DC335" s="79" t="str">
        <f>IFERROR(VLOOKUP(DB335, DatingReason!$A$2:$B$252, 2, 0),"")</f>
        <v/>
      </c>
      <c r="DD335" s="123" t="str">
        <f t="shared" si="75"/>
        <v/>
      </c>
      <c r="DF335" s="119" t="str">
        <f t="array" ref="DF335">IF(AND($B335&lt;&gt;"", $DE335&lt;&gt;"", $DE335&lt;&gt;"No"),MAX(IF($B335=PEOPLE!$B$4:$B$1000, PEOPLE!$Q$4:$Q$1000,""))+100,"")</f>
        <v/>
      </c>
      <c r="DG335" s="68"/>
      <c r="DH335" s="76">
        <f>COUNTIF(PEOPLE!B:B, MEMORIALS!B335)</f>
        <v>0</v>
      </c>
      <c r="DI335" s="82"/>
      <c r="DJ335" s="82"/>
      <c r="DK335" s="82"/>
      <c r="DL335" s="68"/>
      <c r="DM335" s="68"/>
      <c r="DN335" s="68"/>
      <c r="DO335" s="68"/>
      <c r="DP335" s="68"/>
    </row>
    <row r="336" spans="1:120" ht="15" customHeight="1" x14ac:dyDescent="0.25">
      <c r="A336" s="68"/>
      <c r="B336" s="69"/>
      <c r="C336" s="68"/>
      <c r="D336" s="68"/>
      <c r="E336" s="70" t="str">
        <f>IF(D336="","",VLOOKUP(D336,Denomination!$A$2:$B$50, 2, 0))</f>
        <v/>
      </c>
      <c r="F336" s="68"/>
      <c r="G336" s="71"/>
      <c r="H336" s="70" t="str">
        <f>IF(G336="","",VLOOKUP(G336,MCondition!$A$2:$B$50, 2, 0))</f>
        <v/>
      </c>
      <c r="I336" s="72"/>
      <c r="J336" s="71"/>
      <c r="K336" s="70" t="str">
        <f>IF(J336="","",VLOOKUP(J336,ICondition!$A$2:$B$50, 2, 0))</f>
        <v/>
      </c>
      <c r="L336" s="73"/>
      <c r="M336" s="73"/>
      <c r="N336" s="73"/>
      <c r="O336" s="73"/>
      <c r="P336" s="73"/>
      <c r="Q336" s="73"/>
      <c r="R336" s="78"/>
      <c r="S336" s="79" t="str">
        <f>IFERROR(VLOOKUP(R336,Material!$A$2:$B$59, 2, 0),"")</f>
        <v/>
      </c>
      <c r="T336" s="71"/>
      <c r="U336" s="79" t="str">
        <f>IFERROR(VLOOKUP(T336,Material!$A$2:$B$59, 2, 0),"")</f>
        <v/>
      </c>
      <c r="V336" s="71"/>
      <c r="W336" s="79" t="str">
        <f>IFERROR(VLOOKUP(V336,Material!$A$2:$B$59, 2, 0),"")</f>
        <v/>
      </c>
      <c r="X336" s="71"/>
      <c r="Y336" s="79" t="str">
        <f>IFERROR(VLOOKUP(X336,Material!$A$2:$B$59, 2, 0),"")</f>
        <v/>
      </c>
      <c r="Z336" s="71"/>
      <c r="AA336" s="79" t="str">
        <f>IFERROR(VLOOKUP(Z336,Material!$A$2:$B$59, 2, 0),"")</f>
        <v/>
      </c>
      <c r="AB336" s="74"/>
      <c r="AC336" s="75" t="e">
        <f t="shared" si="64"/>
        <v>#VALUE!</v>
      </c>
      <c r="AD336" s="75" t="e">
        <f t="shared" si="65"/>
        <v>#VALUE!</v>
      </c>
      <c r="AE336" s="75" t="e">
        <f t="shared" si="67"/>
        <v>#VALUE!</v>
      </c>
      <c r="AF336" s="75" t="e">
        <f t="shared" si="66"/>
        <v>#VALUE!</v>
      </c>
      <c r="AG336" s="75" t="e">
        <f t="shared" si="68"/>
        <v>#VALUE!</v>
      </c>
      <c r="AH336" s="75" t="e">
        <f t="shared" si="69"/>
        <v>#VALUE!</v>
      </c>
      <c r="AI336" s="75" t="e">
        <f t="shared" si="70"/>
        <v>#VALUE!</v>
      </c>
      <c r="AJ336" s="80" t="e">
        <f t="shared" si="71"/>
        <v>#VALUE!</v>
      </c>
      <c r="AK336" s="79" t="str">
        <f>(IFERROR(VLOOKUP(AB336,Categories!$A$2:$B$20,2,1),""))</f>
        <v/>
      </c>
      <c r="AL336" s="79" t="str">
        <f ca="1">IFERROR(VLOOKUP((HLOOKUP((VLOOKUP($AB336,Categories!$A$2:$F$20,3,1)), $AB$3:$AJ336, (ROW()-ROW($AB$3)+1), 0)), INDIRECT(VLOOKUP($AB336,Categories!$A$2:$F$20,6,1)),2,0),AK336)</f>
        <v/>
      </c>
      <c r="AM336" s="79" t="str">
        <f ca="1">IFERROR(VLOOKUP((HLOOKUP((VLOOKUP($AB336,Categories!$A$2:$F$20,4,1)),$AB$3:$AJ336,(ROW()-ROW($AB$3)+1),0)),INDIRECT(VLOOKUP($AB336,Categories!$A$2:$H$20,7,1)),2,0),"")</f>
        <v/>
      </c>
      <c r="AN336" s="79" t="str">
        <f ca="1">IFERROR(VLOOKUP((HLOOKUP((VLOOKUP($AB336,Categories!$A$2:$F$20,5,1)), $AB$3:$AJ336, (ROW()-ROW($AB$3)+1), 0)), INDIRECT(VLOOKUP($AB336,Categories!$A$2:$H$20,8,1)),2,0),"")</f>
        <v/>
      </c>
      <c r="AO336" s="79" t="str">
        <f t="shared" ca="1" si="72"/>
        <v/>
      </c>
      <c r="AP336" s="81"/>
      <c r="AQ336" s="70" t="str">
        <f>IFERROR(VLOOKUP(VALUE(MID(AP336,1,1)),AdditionalElements!$A$2:$B$50,2,0),"")</f>
        <v/>
      </c>
      <c r="AR336" s="70" t="str">
        <f>IFERROR(VLOOKUP(VALUE(MID(AP336,2,1)),AdditionalElements!$H$2:$I$50,2,0),"")</f>
        <v/>
      </c>
      <c r="AS336" s="70" t="str">
        <f>IFERROR(VLOOKUP(VALUE(MID(AP336,3,1)),AdditionalElements!$O$2:$P$50,2,0),"")</f>
        <v/>
      </c>
      <c r="AT336" s="70" t="str">
        <f>IFERROR(VLOOKUP(VALUE(MID(AP336,4,1)),AdditionalElements!$V$2:$W$50,2,0),"")</f>
        <v/>
      </c>
      <c r="AU336" s="71"/>
      <c r="AV336" s="79" t="str">
        <f>IFERROR(IF(VALUE(MID(AU336,1,1))=1, VLOOKUP(VALUE(MID(AU336,1,1)), TxtPanelShape!$A$2:$C$50, 3, 0), (IF(VALUE(MID(AU336,1,1))&gt;=7, VLOOKUP(VALUE(MID(AU336,1,1)), TxtPanelShape!$A$2:$C$50, 3, 0),VLOOKUP(VALUE(MID(AU336,1,2)),TxtPanelShape!$A$2:$C$50,3,0)))), "")</f>
        <v/>
      </c>
      <c r="AW336" s="79" t="str">
        <f>IFERROR(IF(VALUE(MID(AU336,1,1))=1, ", "&amp;VLOOKUP(VALUE(MID(AU336,2,1)), TxtPanelShape!$H$2:$I$50, 2, 0), IF(VALUE(MID(AU336,1,1))&gt;=7, ", "&amp;VLOOKUP(VALUE(MID(AU336,2,1)), TxtPanelShape!$H$2:$I$50, 2, 0),"")), "")</f>
        <v/>
      </c>
      <c r="AX336" s="79" t="str">
        <f>IFERROR(IF(VALUE(MID(AU336,1,1))=1, ", "&amp;VLOOKUP(VALUE(MID(AU336,3,1)), TxtPanelShape!$O$2:$P$50, 2, 0), IF(VALUE(MID(AU336,1,1))&gt;=7, ", "&amp;VLOOKUP(VALUE(MID(AU336,3,1)), TxtPanelShape!$O$2:$P$50, 2, 0),"")),"")</f>
        <v/>
      </c>
      <c r="AY336" s="79" t="str">
        <f>IFERROR("; "&amp;VLOOKUP(VALUE(MID(AU336,4,1)), TxtPanelShape!$V$2:$W$50,2,0),"")</f>
        <v/>
      </c>
      <c r="AZ336" s="79" t="str">
        <f t="shared" si="73"/>
        <v/>
      </c>
      <c r="BA336" s="71"/>
      <c r="BB336" s="79" t="str">
        <f>IFERROR(IF(VALUE(MID(BA336,1,1))=1, VLOOKUP(VALUE(MID(BA336,1,1)), TxtPanelShape!$A$2:$C$50, 3, 0), (IF(VALUE(MID(BA336,1,1))&gt;=7, VLOOKUP(VALUE(MID(BA336,1,1)), TxtPanelShape!$A$2:$C$50, 3, 0),VLOOKUP(VALUE(MID(BA336,1,2)),TxtPanelShape!$A$2:$C$50,3,0)))), "")</f>
        <v/>
      </c>
      <c r="BC336" s="79" t="str">
        <f>IFERROR(IF(VALUE(MID(BA336,1,1))=1, ", "&amp;VLOOKUP(VALUE(MID(BA336,2,1)), TxtPanelShape!$H$2:$I$50, 2, 0), IF(VALUE(MID(BA336,1,1))&gt;=7, ", "&amp;VLOOKUP(VALUE(MID(BA336,2,1)), TxtPanelShape!$H$2:$I$50, 2, 0),"")), "")</f>
        <v/>
      </c>
      <c r="BD336" s="79" t="str">
        <f>IFERROR(IF(VALUE(MID(BA336,1,1))=1, ", "&amp;VLOOKUP(VALUE(MID(BA336,3,1)), TxtPanelShape!$O$2:$P$50, 2, 0), IF(VALUE(MID(BA336,1,1))&gt;=7, ", "&amp;VLOOKUP(VALUE(MID(BA336,3,1)), TxtPanelShape!$O$2:$P$50, 2, 0),"")),"")</f>
        <v/>
      </c>
      <c r="BE336" s="79" t="str">
        <f>IFERROR("; "&amp;VLOOKUP(VALUE(MID(BA336,4,1)), TxtPanelShape!$V$2:$W$50,2,0),"")</f>
        <v/>
      </c>
      <c r="BF336" s="79" t="str">
        <f t="shared" si="74"/>
        <v/>
      </c>
      <c r="BG336" s="71"/>
      <c r="BH336" s="79" t="str">
        <f>IFERROR(VLOOKUP(BG336, TxtPanelDefinition!$A$2:$B$50, 2, 0),"")</f>
        <v/>
      </c>
      <c r="BI336" s="71"/>
      <c r="BJ336" s="79" t="str">
        <f>IFERROR(VLOOKUP(BI336, TxtPanelDefinition!$A$2:$B$50, 2, 0),"")</f>
        <v/>
      </c>
      <c r="BK336" s="71"/>
      <c r="BL336" s="79" t="str">
        <f>IFERROR(VLOOKUP(BK336, InscrTechniques!$A$2:$B$50, 2, 0),"")</f>
        <v/>
      </c>
      <c r="BM336" s="71"/>
      <c r="BN336" s="79" t="str">
        <f>IFERROR(VLOOKUP(BM336, InscrTechniques!$A$2:$B$50, 2, 0),"")</f>
        <v/>
      </c>
      <c r="BO336" s="71"/>
      <c r="BP336" s="79" t="str">
        <f>IFERROR(VLOOKUP(BO336, InscrTechniques!$A$2:$B$50, 2, 0),"")</f>
        <v/>
      </c>
      <c r="BQ336" s="71"/>
      <c r="BR336" s="79" t="str">
        <f>IFERROR(VLOOKUP(BQ336, InscrTechniques!$A$2:$B$50, 2, 0),"")</f>
        <v/>
      </c>
      <c r="BS336" s="71"/>
      <c r="BT336" s="79" t="str">
        <f>IFERROR(VLOOKUP(BS336, InscrTechniques!$A$2:$B$50, 2, 0),"")</f>
        <v/>
      </c>
      <c r="BU336" s="71"/>
      <c r="BV336" s="79" t="str">
        <f>IFERROR(VLOOKUP(BU336, InscrTechniques!$A$2:$B$50, 2, 0),"")</f>
        <v/>
      </c>
      <c r="BW336" s="125"/>
      <c r="BX336" s="79" t="str">
        <f>IFERROR(VLOOKUP(BW336, InscrTechniques!$A$2:$B$50, 2, 0),"")</f>
        <v/>
      </c>
      <c r="BY336" s="125"/>
      <c r="BZ336" s="79" t="str">
        <f>IFERROR(VLOOKUP(BY336, InscrTechniques!$A$2:$B$50, 2, 0),"")</f>
        <v/>
      </c>
      <c r="CA336" s="74"/>
      <c r="CB336" s="114" t="str">
        <f>IFERROR(VLOOKUP(CA336, LetterStyle!$A$2:$B$50, 2, 0),"")</f>
        <v/>
      </c>
      <c r="CC336" s="74"/>
      <c r="CD336" s="114" t="str">
        <f>IFERROR(VLOOKUP(CC336, LetterStyle!$A$2:$B$50, 2, 0),"")</f>
        <v/>
      </c>
      <c r="CE336" s="74"/>
      <c r="CF336" s="114" t="str">
        <f>IFERROR(VLOOKUP(CE336, LetterStyle!$A$2:$B$50, 2, 0),"")</f>
        <v/>
      </c>
      <c r="CG336" s="74"/>
      <c r="CH336" s="79" t="str">
        <f>IFERROR(VLOOKUP(CG336, LetterStyle!$A$2:$B$50, 2, 0),"")</f>
        <v/>
      </c>
      <c r="CI336" s="71"/>
      <c r="CJ336" s="79" t="str">
        <f>IFERROR(VLOOKUP(CI336, DecMotifs!$A$1:$B$306, 2, 0),"")</f>
        <v/>
      </c>
      <c r="CK336" s="71"/>
      <c r="CL336" s="79" t="str">
        <f>IFERROR(VLOOKUP(CK336, DecMotifs!$A$1:$B$306, 2, 0),"")</f>
        <v/>
      </c>
      <c r="CM336" s="71"/>
      <c r="CN336" s="79" t="str">
        <f>IFERROR(VLOOKUP(CM336, DecMotifs!$A$1:$B$306, 2, 0),"")</f>
        <v/>
      </c>
      <c r="CO336" s="71"/>
      <c r="CP336" s="79" t="str">
        <f>IFERROR(VLOOKUP(CO336, MarginalDec!$A$2:$B$253, 2, 0),"")</f>
        <v/>
      </c>
      <c r="CQ336" s="71"/>
      <c r="CR336" s="79" t="str">
        <f>IFERROR(VLOOKUP(CQ336, MarginalDec!$A$2:$B$253, 2, 0),"")</f>
        <v/>
      </c>
      <c r="CS336" s="71"/>
      <c r="CT336" s="79" t="str">
        <f>IFERROR(VLOOKUP(CS336, MarginalDec!$A$2:$B$253, 2, 0),"")</f>
        <v/>
      </c>
      <c r="CU336" s="71"/>
      <c r="CV336" s="79" t="str">
        <f>IF(ISBLANK(CU336),"", IFERROR(VLOOKUP(CU336, Tooling!$A$2:$B$252, 2, 0),""))</f>
        <v/>
      </c>
      <c r="CW336" s="71"/>
      <c r="CX336" s="79" t="str">
        <f>IF(ISBLANK(CW336),"", IFERROR(VLOOKUP(CW336, Tooling!$A$2:$B$252, 2, 0),""))</f>
        <v/>
      </c>
      <c r="CY336" s="71"/>
      <c r="CZ336" s="79" t="str">
        <f>IF(ISBLANK(CY336),"", IFERROR(VLOOKUP(CY336, Repairs!$A$2:$B$252, 2, 0),""))</f>
        <v/>
      </c>
      <c r="DA336" s="77"/>
      <c r="DB336" s="71"/>
      <c r="DC336" s="79" t="str">
        <f>IFERROR(VLOOKUP(DB336, DatingReason!$A$2:$B$252, 2, 0),"")</f>
        <v/>
      </c>
      <c r="DD336" s="123" t="str">
        <f t="shared" si="75"/>
        <v/>
      </c>
      <c r="DF336" s="119" t="str">
        <f t="array" ref="DF336">IF(AND($B336&lt;&gt;"", $DE336&lt;&gt;"", $DE336&lt;&gt;"No"),MAX(IF($B336=PEOPLE!$B$4:$B$1000, PEOPLE!$Q$4:$Q$1000,""))+100,"")</f>
        <v/>
      </c>
      <c r="DG336" s="68"/>
      <c r="DH336" s="76">
        <f>COUNTIF(PEOPLE!B:B, MEMORIALS!B336)</f>
        <v>0</v>
      </c>
      <c r="DI336" s="82"/>
      <c r="DJ336" s="82"/>
      <c r="DK336" s="82"/>
      <c r="DL336" s="68"/>
      <c r="DM336" s="68"/>
      <c r="DN336" s="68"/>
      <c r="DO336" s="68"/>
      <c r="DP336" s="68"/>
    </row>
    <row r="337" spans="1:120" ht="15" customHeight="1" x14ac:dyDescent="0.25">
      <c r="A337" s="68"/>
      <c r="B337" s="69"/>
      <c r="C337" s="68"/>
      <c r="D337" s="68"/>
      <c r="E337" s="70" t="str">
        <f>IF(D337="","",VLOOKUP(D337,Denomination!$A$2:$B$50, 2, 0))</f>
        <v/>
      </c>
      <c r="F337" s="68"/>
      <c r="G337" s="71"/>
      <c r="H337" s="70" t="str">
        <f>IF(G337="","",VLOOKUP(G337,MCondition!$A$2:$B$50, 2, 0))</f>
        <v/>
      </c>
      <c r="I337" s="72"/>
      <c r="J337" s="71"/>
      <c r="K337" s="70" t="str">
        <f>IF(J337="","",VLOOKUP(J337,ICondition!$A$2:$B$50, 2, 0))</f>
        <v/>
      </c>
      <c r="L337" s="73"/>
      <c r="M337" s="73"/>
      <c r="N337" s="73"/>
      <c r="O337" s="73"/>
      <c r="P337" s="73"/>
      <c r="Q337" s="73"/>
      <c r="R337" s="78"/>
      <c r="S337" s="79" t="str">
        <f>IFERROR(VLOOKUP(R337,Material!$A$2:$B$59, 2, 0),"")</f>
        <v/>
      </c>
      <c r="T337" s="71"/>
      <c r="U337" s="79" t="str">
        <f>IFERROR(VLOOKUP(T337,Material!$A$2:$B$59, 2, 0),"")</f>
        <v/>
      </c>
      <c r="V337" s="71"/>
      <c r="W337" s="79" t="str">
        <f>IFERROR(VLOOKUP(V337,Material!$A$2:$B$59, 2, 0),"")</f>
        <v/>
      </c>
      <c r="X337" s="71"/>
      <c r="Y337" s="79" t="str">
        <f>IFERROR(VLOOKUP(X337,Material!$A$2:$B$59, 2, 0),"")</f>
        <v/>
      </c>
      <c r="Z337" s="71"/>
      <c r="AA337" s="79" t="str">
        <f>IFERROR(VLOOKUP(Z337,Material!$A$2:$B$59, 2, 0),"")</f>
        <v/>
      </c>
      <c r="AB337" s="74"/>
      <c r="AC337" s="75" t="e">
        <f t="shared" si="64"/>
        <v>#VALUE!</v>
      </c>
      <c r="AD337" s="75" t="e">
        <f t="shared" si="65"/>
        <v>#VALUE!</v>
      </c>
      <c r="AE337" s="75" t="e">
        <f t="shared" si="67"/>
        <v>#VALUE!</v>
      </c>
      <c r="AF337" s="75" t="e">
        <f t="shared" si="66"/>
        <v>#VALUE!</v>
      </c>
      <c r="AG337" s="75" t="e">
        <f t="shared" si="68"/>
        <v>#VALUE!</v>
      </c>
      <c r="AH337" s="75" t="e">
        <f t="shared" si="69"/>
        <v>#VALUE!</v>
      </c>
      <c r="AI337" s="75" t="e">
        <f t="shared" si="70"/>
        <v>#VALUE!</v>
      </c>
      <c r="AJ337" s="80" t="e">
        <f t="shared" si="71"/>
        <v>#VALUE!</v>
      </c>
      <c r="AK337" s="79" t="str">
        <f>(IFERROR(VLOOKUP(AB337,Categories!$A$2:$B$20,2,1),""))</f>
        <v/>
      </c>
      <c r="AL337" s="79" t="str">
        <f ca="1">IFERROR(VLOOKUP((HLOOKUP((VLOOKUP($AB337,Categories!$A$2:$F$20,3,1)), $AB$3:$AJ337, (ROW()-ROW($AB$3)+1), 0)), INDIRECT(VLOOKUP($AB337,Categories!$A$2:$F$20,6,1)),2,0),AK337)</f>
        <v/>
      </c>
      <c r="AM337" s="79" t="str">
        <f ca="1">IFERROR(VLOOKUP((HLOOKUP((VLOOKUP($AB337,Categories!$A$2:$F$20,4,1)),$AB$3:$AJ337,(ROW()-ROW($AB$3)+1),0)),INDIRECT(VLOOKUP($AB337,Categories!$A$2:$H$20,7,1)),2,0),"")</f>
        <v/>
      </c>
      <c r="AN337" s="79" t="str">
        <f ca="1">IFERROR(VLOOKUP((HLOOKUP((VLOOKUP($AB337,Categories!$A$2:$F$20,5,1)), $AB$3:$AJ337, (ROW()-ROW($AB$3)+1), 0)), INDIRECT(VLOOKUP($AB337,Categories!$A$2:$H$20,8,1)),2,0),"")</f>
        <v/>
      </c>
      <c r="AO337" s="79" t="str">
        <f t="shared" ca="1" si="72"/>
        <v/>
      </c>
      <c r="AP337" s="81"/>
      <c r="AQ337" s="70" t="str">
        <f>IFERROR(VLOOKUP(VALUE(MID(AP337,1,1)),AdditionalElements!$A$2:$B$50,2,0),"")</f>
        <v/>
      </c>
      <c r="AR337" s="70" t="str">
        <f>IFERROR(VLOOKUP(VALUE(MID(AP337,2,1)),AdditionalElements!$H$2:$I$50,2,0),"")</f>
        <v/>
      </c>
      <c r="AS337" s="70" t="str">
        <f>IFERROR(VLOOKUP(VALUE(MID(AP337,3,1)),AdditionalElements!$O$2:$P$50,2,0),"")</f>
        <v/>
      </c>
      <c r="AT337" s="70" t="str">
        <f>IFERROR(VLOOKUP(VALUE(MID(AP337,4,1)),AdditionalElements!$V$2:$W$50,2,0),"")</f>
        <v/>
      </c>
      <c r="AU337" s="71"/>
      <c r="AV337" s="79" t="str">
        <f>IFERROR(IF(VALUE(MID(AU337,1,1))=1, VLOOKUP(VALUE(MID(AU337,1,1)), TxtPanelShape!$A$2:$C$50, 3, 0), (IF(VALUE(MID(AU337,1,1))&gt;=7, VLOOKUP(VALUE(MID(AU337,1,1)), TxtPanelShape!$A$2:$C$50, 3, 0),VLOOKUP(VALUE(MID(AU337,1,2)),TxtPanelShape!$A$2:$C$50,3,0)))), "")</f>
        <v/>
      </c>
      <c r="AW337" s="79" t="str">
        <f>IFERROR(IF(VALUE(MID(AU337,1,1))=1, ", "&amp;VLOOKUP(VALUE(MID(AU337,2,1)), TxtPanelShape!$H$2:$I$50, 2, 0), IF(VALUE(MID(AU337,1,1))&gt;=7, ", "&amp;VLOOKUP(VALUE(MID(AU337,2,1)), TxtPanelShape!$H$2:$I$50, 2, 0),"")), "")</f>
        <v/>
      </c>
      <c r="AX337" s="79" t="str">
        <f>IFERROR(IF(VALUE(MID(AU337,1,1))=1, ", "&amp;VLOOKUP(VALUE(MID(AU337,3,1)), TxtPanelShape!$O$2:$P$50, 2, 0), IF(VALUE(MID(AU337,1,1))&gt;=7, ", "&amp;VLOOKUP(VALUE(MID(AU337,3,1)), TxtPanelShape!$O$2:$P$50, 2, 0),"")),"")</f>
        <v/>
      </c>
      <c r="AY337" s="79" t="str">
        <f>IFERROR("; "&amp;VLOOKUP(VALUE(MID(AU337,4,1)), TxtPanelShape!$V$2:$W$50,2,0),"")</f>
        <v/>
      </c>
      <c r="AZ337" s="79" t="str">
        <f t="shared" si="73"/>
        <v/>
      </c>
      <c r="BA337" s="71"/>
      <c r="BB337" s="79" t="str">
        <f>IFERROR(IF(VALUE(MID(BA337,1,1))=1, VLOOKUP(VALUE(MID(BA337,1,1)), TxtPanelShape!$A$2:$C$50, 3, 0), (IF(VALUE(MID(BA337,1,1))&gt;=7, VLOOKUP(VALUE(MID(BA337,1,1)), TxtPanelShape!$A$2:$C$50, 3, 0),VLOOKUP(VALUE(MID(BA337,1,2)),TxtPanelShape!$A$2:$C$50,3,0)))), "")</f>
        <v/>
      </c>
      <c r="BC337" s="79" t="str">
        <f>IFERROR(IF(VALUE(MID(BA337,1,1))=1, ", "&amp;VLOOKUP(VALUE(MID(BA337,2,1)), TxtPanelShape!$H$2:$I$50, 2, 0), IF(VALUE(MID(BA337,1,1))&gt;=7, ", "&amp;VLOOKUP(VALUE(MID(BA337,2,1)), TxtPanelShape!$H$2:$I$50, 2, 0),"")), "")</f>
        <v/>
      </c>
      <c r="BD337" s="79" t="str">
        <f>IFERROR(IF(VALUE(MID(BA337,1,1))=1, ", "&amp;VLOOKUP(VALUE(MID(BA337,3,1)), TxtPanelShape!$O$2:$P$50, 2, 0), IF(VALUE(MID(BA337,1,1))&gt;=7, ", "&amp;VLOOKUP(VALUE(MID(BA337,3,1)), TxtPanelShape!$O$2:$P$50, 2, 0),"")),"")</f>
        <v/>
      </c>
      <c r="BE337" s="79" t="str">
        <f>IFERROR("; "&amp;VLOOKUP(VALUE(MID(BA337,4,1)), TxtPanelShape!$V$2:$W$50,2,0),"")</f>
        <v/>
      </c>
      <c r="BF337" s="79" t="str">
        <f t="shared" si="74"/>
        <v/>
      </c>
      <c r="BG337" s="71"/>
      <c r="BH337" s="79" t="str">
        <f>IFERROR(VLOOKUP(BG337, TxtPanelDefinition!$A$2:$B$50, 2, 0),"")</f>
        <v/>
      </c>
      <c r="BI337" s="71"/>
      <c r="BJ337" s="79" t="str">
        <f>IFERROR(VLOOKUP(BI337, TxtPanelDefinition!$A$2:$B$50, 2, 0),"")</f>
        <v/>
      </c>
      <c r="BK337" s="71"/>
      <c r="BL337" s="79" t="str">
        <f>IFERROR(VLOOKUP(BK337, InscrTechniques!$A$2:$B$50, 2, 0),"")</f>
        <v/>
      </c>
      <c r="BM337" s="71"/>
      <c r="BN337" s="79" t="str">
        <f>IFERROR(VLOOKUP(BM337, InscrTechniques!$A$2:$B$50, 2, 0),"")</f>
        <v/>
      </c>
      <c r="BO337" s="71"/>
      <c r="BP337" s="79" t="str">
        <f>IFERROR(VLOOKUP(BO337, InscrTechniques!$A$2:$B$50, 2, 0),"")</f>
        <v/>
      </c>
      <c r="BQ337" s="71"/>
      <c r="BR337" s="79" t="str">
        <f>IFERROR(VLOOKUP(BQ337, InscrTechniques!$A$2:$B$50, 2, 0),"")</f>
        <v/>
      </c>
      <c r="BS337" s="71"/>
      <c r="BT337" s="79" t="str">
        <f>IFERROR(VLOOKUP(BS337, InscrTechniques!$A$2:$B$50, 2, 0),"")</f>
        <v/>
      </c>
      <c r="BU337" s="71"/>
      <c r="BV337" s="79" t="str">
        <f>IFERROR(VLOOKUP(BU337, InscrTechniques!$A$2:$B$50, 2, 0),"")</f>
        <v/>
      </c>
      <c r="BW337" s="125"/>
      <c r="BX337" s="79" t="str">
        <f>IFERROR(VLOOKUP(BW337, InscrTechniques!$A$2:$B$50, 2, 0),"")</f>
        <v/>
      </c>
      <c r="BY337" s="125"/>
      <c r="BZ337" s="79" t="str">
        <f>IFERROR(VLOOKUP(BY337, InscrTechniques!$A$2:$B$50, 2, 0),"")</f>
        <v/>
      </c>
      <c r="CA337" s="74"/>
      <c r="CB337" s="114" t="str">
        <f>IFERROR(VLOOKUP(CA337, LetterStyle!$A$2:$B$50, 2, 0),"")</f>
        <v/>
      </c>
      <c r="CC337" s="74"/>
      <c r="CD337" s="114" t="str">
        <f>IFERROR(VLOOKUP(CC337, LetterStyle!$A$2:$B$50, 2, 0),"")</f>
        <v/>
      </c>
      <c r="CE337" s="74"/>
      <c r="CF337" s="114" t="str">
        <f>IFERROR(VLOOKUP(CE337, LetterStyle!$A$2:$B$50, 2, 0),"")</f>
        <v/>
      </c>
      <c r="CG337" s="74"/>
      <c r="CH337" s="79" t="str">
        <f>IFERROR(VLOOKUP(CG337, LetterStyle!$A$2:$B$50, 2, 0),"")</f>
        <v/>
      </c>
      <c r="CI337" s="71"/>
      <c r="CJ337" s="79" t="str">
        <f>IFERROR(VLOOKUP(CI337, DecMotifs!$A$1:$B$306, 2, 0),"")</f>
        <v/>
      </c>
      <c r="CK337" s="71"/>
      <c r="CL337" s="79" t="str">
        <f>IFERROR(VLOOKUP(CK337, DecMotifs!$A$1:$B$306, 2, 0),"")</f>
        <v/>
      </c>
      <c r="CM337" s="71"/>
      <c r="CN337" s="79" t="str">
        <f>IFERROR(VLOOKUP(CM337, DecMotifs!$A$1:$B$306, 2, 0),"")</f>
        <v/>
      </c>
      <c r="CO337" s="71"/>
      <c r="CP337" s="79" t="str">
        <f>IFERROR(VLOOKUP(CO337, MarginalDec!$A$2:$B$253, 2, 0),"")</f>
        <v/>
      </c>
      <c r="CQ337" s="71"/>
      <c r="CR337" s="79" t="str">
        <f>IFERROR(VLOOKUP(CQ337, MarginalDec!$A$2:$B$253, 2, 0),"")</f>
        <v/>
      </c>
      <c r="CS337" s="71"/>
      <c r="CT337" s="79" t="str">
        <f>IFERROR(VLOOKUP(CS337, MarginalDec!$A$2:$B$253, 2, 0),"")</f>
        <v/>
      </c>
      <c r="CU337" s="71"/>
      <c r="CV337" s="79" t="str">
        <f>IF(ISBLANK(CU337),"", IFERROR(VLOOKUP(CU337, Tooling!$A$2:$B$252, 2, 0),""))</f>
        <v/>
      </c>
      <c r="CW337" s="71"/>
      <c r="CX337" s="79" t="str">
        <f>IF(ISBLANK(CW337),"", IFERROR(VLOOKUP(CW337, Tooling!$A$2:$B$252, 2, 0),""))</f>
        <v/>
      </c>
      <c r="CY337" s="71"/>
      <c r="CZ337" s="79" t="str">
        <f>IF(ISBLANK(CY337),"", IFERROR(VLOOKUP(CY337, Repairs!$A$2:$B$252, 2, 0),""))</f>
        <v/>
      </c>
      <c r="DA337" s="77"/>
      <c r="DB337" s="71"/>
      <c r="DC337" s="79" t="str">
        <f>IFERROR(VLOOKUP(DB337, DatingReason!$A$2:$B$252, 2, 0),"")</f>
        <v/>
      </c>
      <c r="DD337" s="123" t="str">
        <f t="shared" si="75"/>
        <v/>
      </c>
      <c r="DF337" s="119" t="str">
        <f t="array" ref="DF337">IF(AND($B337&lt;&gt;"", $DE337&lt;&gt;"", $DE337&lt;&gt;"No"),MAX(IF($B337=PEOPLE!$B$4:$B$1000, PEOPLE!$Q$4:$Q$1000,""))+100,"")</f>
        <v/>
      </c>
      <c r="DG337" s="68"/>
      <c r="DH337" s="76">
        <f>COUNTIF(PEOPLE!B:B, MEMORIALS!B337)</f>
        <v>0</v>
      </c>
      <c r="DI337" s="82"/>
      <c r="DJ337" s="82"/>
      <c r="DK337" s="82"/>
      <c r="DL337" s="68"/>
      <c r="DM337" s="68"/>
      <c r="DN337" s="68"/>
      <c r="DO337" s="68"/>
      <c r="DP337" s="68"/>
    </row>
    <row r="338" spans="1:120" ht="15" customHeight="1" x14ac:dyDescent="0.25">
      <c r="A338" s="68"/>
      <c r="B338" s="69"/>
      <c r="C338" s="68"/>
      <c r="D338" s="68"/>
      <c r="E338" s="70" t="str">
        <f>IF(D338="","",VLOOKUP(D338,Denomination!$A$2:$B$50, 2, 0))</f>
        <v/>
      </c>
      <c r="F338" s="68"/>
      <c r="G338" s="71"/>
      <c r="H338" s="70" t="str">
        <f>IF(G338="","",VLOOKUP(G338,MCondition!$A$2:$B$50, 2, 0))</f>
        <v/>
      </c>
      <c r="I338" s="72"/>
      <c r="J338" s="71"/>
      <c r="K338" s="70" t="str">
        <f>IF(J338="","",VLOOKUP(J338,ICondition!$A$2:$B$50, 2, 0))</f>
        <v/>
      </c>
      <c r="L338" s="73"/>
      <c r="M338" s="73"/>
      <c r="N338" s="73"/>
      <c r="O338" s="73"/>
      <c r="P338" s="73"/>
      <c r="Q338" s="73"/>
      <c r="R338" s="78"/>
      <c r="S338" s="79" t="str">
        <f>IFERROR(VLOOKUP(R338,Material!$A$2:$B$59, 2, 0),"")</f>
        <v/>
      </c>
      <c r="T338" s="71"/>
      <c r="U338" s="79" t="str">
        <f>IFERROR(VLOOKUP(T338,Material!$A$2:$B$59, 2, 0),"")</f>
        <v/>
      </c>
      <c r="V338" s="71"/>
      <c r="W338" s="79" t="str">
        <f>IFERROR(VLOOKUP(V338,Material!$A$2:$B$59, 2, 0),"")</f>
        <v/>
      </c>
      <c r="X338" s="71"/>
      <c r="Y338" s="79" t="str">
        <f>IFERROR(VLOOKUP(X338,Material!$A$2:$B$59, 2, 0),"")</f>
        <v/>
      </c>
      <c r="Z338" s="71"/>
      <c r="AA338" s="79" t="str">
        <f>IFERROR(VLOOKUP(Z338,Material!$A$2:$B$59, 2, 0),"")</f>
        <v/>
      </c>
      <c r="AB338" s="74"/>
      <c r="AC338" s="75" t="e">
        <f t="shared" si="64"/>
        <v>#VALUE!</v>
      </c>
      <c r="AD338" s="75" t="e">
        <f t="shared" si="65"/>
        <v>#VALUE!</v>
      </c>
      <c r="AE338" s="75" t="e">
        <f t="shared" si="67"/>
        <v>#VALUE!</v>
      </c>
      <c r="AF338" s="75" t="e">
        <f t="shared" si="66"/>
        <v>#VALUE!</v>
      </c>
      <c r="AG338" s="75" t="e">
        <f t="shared" si="68"/>
        <v>#VALUE!</v>
      </c>
      <c r="AH338" s="75" t="e">
        <f t="shared" si="69"/>
        <v>#VALUE!</v>
      </c>
      <c r="AI338" s="75" t="e">
        <f t="shared" si="70"/>
        <v>#VALUE!</v>
      </c>
      <c r="AJ338" s="80" t="e">
        <f t="shared" si="71"/>
        <v>#VALUE!</v>
      </c>
      <c r="AK338" s="79" t="str">
        <f>(IFERROR(VLOOKUP(AB338,Categories!$A$2:$B$20,2,1),""))</f>
        <v/>
      </c>
      <c r="AL338" s="79" t="str">
        <f ca="1">IFERROR(VLOOKUP((HLOOKUP((VLOOKUP($AB338,Categories!$A$2:$F$20,3,1)), $AB$3:$AJ338, (ROW()-ROW($AB$3)+1), 0)), INDIRECT(VLOOKUP($AB338,Categories!$A$2:$F$20,6,1)),2,0),AK338)</f>
        <v/>
      </c>
      <c r="AM338" s="79" t="str">
        <f ca="1">IFERROR(VLOOKUP((HLOOKUP((VLOOKUP($AB338,Categories!$A$2:$F$20,4,1)),$AB$3:$AJ338,(ROW()-ROW($AB$3)+1),0)),INDIRECT(VLOOKUP($AB338,Categories!$A$2:$H$20,7,1)),2,0),"")</f>
        <v/>
      </c>
      <c r="AN338" s="79" t="str">
        <f ca="1">IFERROR(VLOOKUP((HLOOKUP((VLOOKUP($AB338,Categories!$A$2:$F$20,5,1)), $AB$3:$AJ338, (ROW()-ROW($AB$3)+1), 0)), INDIRECT(VLOOKUP($AB338,Categories!$A$2:$H$20,8,1)),2,0),"")</f>
        <v/>
      </c>
      <c r="AO338" s="79" t="str">
        <f t="shared" ca="1" si="72"/>
        <v/>
      </c>
      <c r="AP338" s="81"/>
      <c r="AQ338" s="70" t="str">
        <f>IFERROR(VLOOKUP(VALUE(MID(AP338,1,1)),AdditionalElements!$A$2:$B$50,2,0),"")</f>
        <v/>
      </c>
      <c r="AR338" s="70" t="str">
        <f>IFERROR(VLOOKUP(VALUE(MID(AP338,2,1)),AdditionalElements!$H$2:$I$50,2,0),"")</f>
        <v/>
      </c>
      <c r="AS338" s="70" t="str">
        <f>IFERROR(VLOOKUP(VALUE(MID(AP338,3,1)),AdditionalElements!$O$2:$P$50,2,0),"")</f>
        <v/>
      </c>
      <c r="AT338" s="70" t="str">
        <f>IFERROR(VLOOKUP(VALUE(MID(AP338,4,1)),AdditionalElements!$V$2:$W$50,2,0),"")</f>
        <v/>
      </c>
      <c r="AU338" s="71"/>
      <c r="AV338" s="79" t="str">
        <f>IFERROR(IF(VALUE(MID(AU338,1,1))=1, VLOOKUP(VALUE(MID(AU338,1,1)), TxtPanelShape!$A$2:$C$50, 3, 0), (IF(VALUE(MID(AU338,1,1))&gt;=7, VLOOKUP(VALUE(MID(AU338,1,1)), TxtPanelShape!$A$2:$C$50, 3, 0),VLOOKUP(VALUE(MID(AU338,1,2)),TxtPanelShape!$A$2:$C$50,3,0)))), "")</f>
        <v/>
      </c>
      <c r="AW338" s="79" t="str">
        <f>IFERROR(IF(VALUE(MID(AU338,1,1))=1, ", "&amp;VLOOKUP(VALUE(MID(AU338,2,1)), TxtPanelShape!$H$2:$I$50, 2, 0), IF(VALUE(MID(AU338,1,1))&gt;=7, ", "&amp;VLOOKUP(VALUE(MID(AU338,2,1)), TxtPanelShape!$H$2:$I$50, 2, 0),"")), "")</f>
        <v/>
      </c>
      <c r="AX338" s="79" t="str">
        <f>IFERROR(IF(VALUE(MID(AU338,1,1))=1, ", "&amp;VLOOKUP(VALUE(MID(AU338,3,1)), TxtPanelShape!$O$2:$P$50, 2, 0), IF(VALUE(MID(AU338,1,1))&gt;=7, ", "&amp;VLOOKUP(VALUE(MID(AU338,3,1)), TxtPanelShape!$O$2:$P$50, 2, 0),"")),"")</f>
        <v/>
      </c>
      <c r="AY338" s="79" t="str">
        <f>IFERROR("; "&amp;VLOOKUP(VALUE(MID(AU338,4,1)), TxtPanelShape!$V$2:$W$50,2,0),"")</f>
        <v/>
      </c>
      <c r="AZ338" s="79" t="str">
        <f t="shared" si="73"/>
        <v/>
      </c>
      <c r="BA338" s="71"/>
      <c r="BB338" s="79" t="str">
        <f>IFERROR(IF(VALUE(MID(BA338,1,1))=1, VLOOKUP(VALUE(MID(BA338,1,1)), TxtPanelShape!$A$2:$C$50, 3, 0), (IF(VALUE(MID(BA338,1,1))&gt;=7, VLOOKUP(VALUE(MID(BA338,1,1)), TxtPanelShape!$A$2:$C$50, 3, 0),VLOOKUP(VALUE(MID(BA338,1,2)),TxtPanelShape!$A$2:$C$50,3,0)))), "")</f>
        <v/>
      </c>
      <c r="BC338" s="79" t="str">
        <f>IFERROR(IF(VALUE(MID(BA338,1,1))=1, ", "&amp;VLOOKUP(VALUE(MID(BA338,2,1)), TxtPanelShape!$H$2:$I$50, 2, 0), IF(VALUE(MID(BA338,1,1))&gt;=7, ", "&amp;VLOOKUP(VALUE(MID(BA338,2,1)), TxtPanelShape!$H$2:$I$50, 2, 0),"")), "")</f>
        <v/>
      </c>
      <c r="BD338" s="79" t="str">
        <f>IFERROR(IF(VALUE(MID(BA338,1,1))=1, ", "&amp;VLOOKUP(VALUE(MID(BA338,3,1)), TxtPanelShape!$O$2:$P$50, 2, 0), IF(VALUE(MID(BA338,1,1))&gt;=7, ", "&amp;VLOOKUP(VALUE(MID(BA338,3,1)), TxtPanelShape!$O$2:$P$50, 2, 0),"")),"")</f>
        <v/>
      </c>
      <c r="BE338" s="79" t="str">
        <f>IFERROR("; "&amp;VLOOKUP(VALUE(MID(BA338,4,1)), TxtPanelShape!$V$2:$W$50,2,0),"")</f>
        <v/>
      </c>
      <c r="BF338" s="79" t="str">
        <f t="shared" si="74"/>
        <v/>
      </c>
      <c r="BG338" s="71"/>
      <c r="BH338" s="79" t="str">
        <f>IFERROR(VLOOKUP(BG338, TxtPanelDefinition!$A$2:$B$50, 2, 0),"")</f>
        <v/>
      </c>
      <c r="BI338" s="71"/>
      <c r="BJ338" s="79" t="str">
        <f>IFERROR(VLOOKUP(BI338, TxtPanelDefinition!$A$2:$B$50, 2, 0),"")</f>
        <v/>
      </c>
      <c r="BK338" s="71"/>
      <c r="BL338" s="79" t="str">
        <f>IFERROR(VLOOKUP(BK338, InscrTechniques!$A$2:$B$50, 2, 0),"")</f>
        <v/>
      </c>
      <c r="BM338" s="71"/>
      <c r="BN338" s="79" t="str">
        <f>IFERROR(VLOOKUP(BM338, InscrTechniques!$A$2:$B$50, 2, 0),"")</f>
        <v/>
      </c>
      <c r="BO338" s="71"/>
      <c r="BP338" s="79" t="str">
        <f>IFERROR(VLOOKUP(BO338, InscrTechniques!$A$2:$B$50, 2, 0),"")</f>
        <v/>
      </c>
      <c r="BQ338" s="71"/>
      <c r="BR338" s="79" t="str">
        <f>IFERROR(VLOOKUP(BQ338, InscrTechniques!$A$2:$B$50, 2, 0),"")</f>
        <v/>
      </c>
      <c r="BS338" s="71"/>
      <c r="BT338" s="79" t="str">
        <f>IFERROR(VLOOKUP(BS338, InscrTechniques!$A$2:$B$50, 2, 0),"")</f>
        <v/>
      </c>
      <c r="BU338" s="71"/>
      <c r="BV338" s="79" t="str">
        <f>IFERROR(VLOOKUP(BU338, InscrTechniques!$A$2:$B$50, 2, 0),"")</f>
        <v/>
      </c>
      <c r="BW338" s="125"/>
      <c r="BX338" s="79" t="str">
        <f>IFERROR(VLOOKUP(BW338, InscrTechniques!$A$2:$B$50, 2, 0),"")</f>
        <v/>
      </c>
      <c r="BY338" s="125"/>
      <c r="BZ338" s="79" t="str">
        <f>IFERROR(VLOOKUP(BY338, InscrTechniques!$A$2:$B$50, 2, 0),"")</f>
        <v/>
      </c>
      <c r="CA338" s="74"/>
      <c r="CB338" s="114" t="str">
        <f>IFERROR(VLOOKUP(CA338, LetterStyle!$A$2:$B$50, 2, 0),"")</f>
        <v/>
      </c>
      <c r="CC338" s="74"/>
      <c r="CD338" s="114" t="str">
        <f>IFERROR(VLOOKUP(CC338, LetterStyle!$A$2:$B$50, 2, 0),"")</f>
        <v/>
      </c>
      <c r="CE338" s="74"/>
      <c r="CF338" s="114" t="str">
        <f>IFERROR(VLOOKUP(CE338, LetterStyle!$A$2:$B$50, 2, 0),"")</f>
        <v/>
      </c>
      <c r="CG338" s="74"/>
      <c r="CH338" s="79" t="str">
        <f>IFERROR(VLOOKUP(CG338, LetterStyle!$A$2:$B$50, 2, 0),"")</f>
        <v/>
      </c>
      <c r="CI338" s="71"/>
      <c r="CJ338" s="79" t="str">
        <f>IFERROR(VLOOKUP(CI338, DecMotifs!$A$1:$B$306, 2, 0),"")</f>
        <v/>
      </c>
      <c r="CK338" s="71"/>
      <c r="CL338" s="79" t="str">
        <f>IFERROR(VLOOKUP(CK338, DecMotifs!$A$1:$B$306, 2, 0),"")</f>
        <v/>
      </c>
      <c r="CM338" s="71"/>
      <c r="CN338" s="79" t="str">
        <f>IFERROR(VLOOKUP(CM338, DecMotifs!$A$1:$B$306, 2, 0),"")</f>
        <v/>
      </c>
      <c r="CO338" s="71"/>
      <c r="CP338" s="79" t="str">
        <f>IFERROR(VLOOKUP(CO338, MarginalDec!$A$2:$B$253, 2, 0),"")</f>
        <v/>
      </c>
      <c r="CQ338" s="71"/>
      <c r="CR338" s="79" t="str">
        <f>IFERROR(VLOOKUP(CQ338, MarginalDec!$A$2:$B$253, 2, 0),"")</f>
        <v/>
      </c>
      <c r="CS338" s="71"/>
      <c r="CT338" s="79" t="str">
        <f>IFERROR(VLOOKUP(CS338, MarginalDec!$A$2:$B$253, 2, 0),"")</f>
        <v/>
      </c>
      <c r="CU338" s="71"/>
      <c r="CV338" s="79" t="str">
        <f>IF(ISBLANK(CU338),"", IFERROR(VLOOKUP(CU338, Tooling!$A$2:$B$252, 2, 0),""))</f>
        <v/>
      </c>
      <c r="CW338" s="71"/>
      <c r="CX338" s="79" t="str">
        <f>IF(ISBLANK(CW338),"", IFERROR(VLOOKUP(CW338, Tooling!$A$2:$B$252, 2, 0),""))</f>
        <v/>
      </c>
      <c r="CY338" s="71"/>
      <c r="CZ338" s="79" t="str">
        <f>IF(ISBLANK(CY338),"", IFERROR(VLOOKUP(CY338, Repairs!$A$2:$B$252, 2, 0),""))</f>
        <v/>
      </c>
      <c r="DA338" s="77"/>
      <c r="DB338" s="71"/>
      <c r="DC338" s="79" t="str">
        <f>IFERROR(VLOOKUP(DB338, DatingReason!$A$2:$B$252, 2, 0),"")</f>
        <v/>
      </c>
      <c r="DD338" s="123" t="str">
        <f t="shared" si="75"/>
        <v/>
      </c>
      <c r="DF338" s="119" t="str">
        <f t="array" ref="DF338">IF(AND($B338&lt;&gt;"", $DE338&lt;&gt;"", $DE338&lt;&gt;"No"),MAX(IF($B338=PEOPLE!$B$4:$B$1000, PEOPLE!$Q$4:$Q$1000,""))+100,"")</f>
        <v/>
      </c>
      <c r="DG338" s="68"/>
      <c r="DH338" s="76">
        <f>COUNTIF(PEOPLE!B:B, MEMORIALS!B338)</f>
        <v>0</v>
      </c>
      <c r="DI338" s="82"/>
      <c r="DJ338" s="82"/>
      <c r="DK338" s="82"/>
      <c r="DL338" s="68"/>
      <c r="DM338" s="68"/>
      <c r="DN338" s="68"/>
      <c r="DO338" s="68"/>
      <c r="DP338" s="68"/>
    </row>
    <row r="339" spans="1:120" ht="15" customHeight="1" x14ac:dyDescent="0.25">
      <c r="A339" s="68"/>
      <c r="B339" s="69"/>
      <c r="C339" s="68"/>
      <c r="D339" s="68"/>
      <c r="E339" s="70" t="str">
        <f>IF(D339="","",VLOOKUP(D339,Denomination!$A$2:$B$50, 2, 0))</f>
        <v/>
      </c>
      <c r="F339" s="68"/>
      <c r="G339" s="71"/>
      <c r="H339" s="70" t="str">
        <f>IF(G339="","",VLOOKUP(G339,MCondition!$A$2:$B$50, 2, 0))</f>
        <v/>
      </c>
      <c r="I339" s="72"/>
      <c r="J339" s="71"/>
      <c r="K339" s="70" t="str">
        <f>IF(J339="","",VLOOKUP(J339,ICondition!$A$2:$B$50, 2, 0))</f>
        <v/>
      </c>
      <c r="L339" s="73"/>
      <c r="M339" s="73"/>
      <c r="N339" s="73"/>
      <c r="O339" s="73"/>
      <c r="P339" s="73"/>
      <c r="Q339" s="73"/>
      <c r="R339" s="78"/>
      <c r="S339" s="79" t="str">
        <f>IFERROR(VLOOKUP(R339,Material!$A$2:$B$59, 2, 0),"")</f>
        <v/>
      </c>
      <c r="T339" s="71"/>
      <c r="U339" s="79" t="str">
        <f>IFERROR(VLOOKUP(T339,Material!$A$2:$B$59, 2, 0),"")</f>
        <v/>
      </c>
      <c r="V339" s="71"/>
      <c r="W339" s="79" t="str">
        <f>IFERROR(VLOOKUP(V339,Material!$A$2:$B$59, 2, 0),"")</f>
        <v/>
      </c>
      <c r="X339" s="71"/>
      <c r="Y339" s="79" t="str">
        <f>IFERROR(VLOOKUP(X339,Material!$A$2:$B$59, 2, 0),"")</f>
        <v/>
      </c>
      <c r="Z339" s="71"/>
      <c r="AA339" s="79" t="str">
        <f>IFERROR(VLOOKUP(Z339,Material!$A$2:$B$59, 2, 0),"")</f>
        <v/>
      </c>
      <c r="AB339" s="74"/>
      <c r="AC339" s="75" t="e">
        <f t="shared" si="64"/>
        <v>#VALUE!</v>
      </c>
      <c r="AD339" s="75" t="e">
        <f t="shared" si="65"/>
        <v>#VALUE!</v>
      </c>
      <c r="AE339" s="75" t="e">
        <f t="shared" si="67"/>
        <v>#VALUE!</v>
      </c>
      <c r="AF339" s="75" t="e">
        <f t="shared" si="66"/>
        <v>#VALUE!</v>
      </c>
      <c r="AG339" s="75" t="e">
        <f t="shared" si="68"/>
        <v>#VALUE!</v>
      </c>
      <c r="AH339" s="75" t="e">
        <f t="shared" si="69"/>
        <v>#VALUE!</v>
      </c>
      <c r="AI339" s="75" t="e">
        <f t="shared" si="70"/>
        <v>#VALUE!</v>
      </c>
      <c r="AJ339" s="80" t="e">
        <f t="shared" si="71"/>
        <v>#VALUE!</v>
      </c>
      <c r="AK339" s="79" t="str">
        <f>(IFERROR(VLOOKUP(AB339,Categories!$A$2:$B$20,2,1),""))</f>
        <v/>
      </c>
      <c r="AL339" s="79" t="str">
        <f ca="1">IFERROR(VLOOKUP((HLOOKUP((VLOOKUP($AB339,Categories!$A$2:$F$20,3,1)), $AB$3:$AJ339, (ROW()-ROW($AB$3)+1), 0)), INDIRECT(VLOOKUP($AB339,Categories!$A$2:$F$20,6,1)),2,0),AK339)</f>
        <v/>
      </c>
      <c r="AM339" s="79" t="str">
        <f ca="1">IFERROR(VLOOKUP((HLOOKUP((VLOOKUP($AB339,Categories!$A$2:$F$20,4,1)),$AB$3:$AJ339,(ROW()-ROW($AB$3)+1),0)),INDIRECT(VLOOKUP($AB339,Categories!$A$2:$H$20,7,1)),2,0),"")</f>
        <v/>
      </c>
      <c r="AN339" s="79" t="str">
        <f ca="1">IFERROR(VLOOKUP((HLOOKUP((VLOOKUP($AB339,Categories!$A$2:$F$20,5,1)), $AB$3:$AJ339, (ROW()-ROW($AB$3)+1), 0)), INDIRECT(VLOOKUP($AB339,Categories!$A$2:$H$20,8,1)),2,0),"")</f>
        <v/>
      </c>
      <c r="AO339" s="79" t="str">
        <f t="shared" ca="1" si="72"/>
        <v/>
      </c>
      <c r="AP339" s="81"/>
      <c r="AQ339" s="70" t="str">
        <f>IFERROR(VLOOKUP(VALUE(MID(AP339,1,1)),AdditionalElements!$A$2:$B$50,2,0),"")</f>
        <v/>
      </c>
      <c r="AR339" s="70" t="str">
        <f>IFERROR(VLOOKUP(VALUE(MID(AP339,2,1)),AdditionalElements!$H$2:$I$50,2,0),"")</f>
        <v/>
      </c>
      <c r="AS339" s="70" t="str">
        <f>IFERROR(VLOOKUP(VALUE(MID(AP339,3,1)),AdditionalElements!$O$2:$P$50,2,0),"")</f>
        <v/>
      </c>
      <c r="AT339" s="70" t="str">
        <f>IFERROR(VLOOKUP(VALUE(MID(AP339,4,1)),AdditionalElements!$V$2:$W$50,2,0),"")</f>
        <v/>
      </c>
      <c r="AU339" s="71"/>
      <c r="AV339" s="79" t="str">
        <f>IFERROR(IF(VALUE(MID(AU339,1,1))=1, VLOOKUP(VALUE(MID(AU339,1,1)), TxtPanelShape!$A$2:$C$50, 3, 0), (IF(VALUE(MID(AU339,1,1))&gt;=7, VLOOKUP(VALUE(MID(AU339,1,1)), TxtPanelShape!$A$2:$C$50, 3, 0),VLOOKUP(VALUE(MID(AU339,1,2)),TxtPanelShape!$A$2:$C$50,3,0)))), "")</f>
        <v/>
      </c>
      <c r="AW339" s="79" t="str">
        <f>IFERROR(IF(VALUE(MID(AU339,1,1))=1, ", "&amp;VLOOKUP(VALUE(MID(AU339,2,1)), TxtPanelShape!$H$2:$I$50, 2, 0), IF(VALUE(MID(AU339,1,1))&gt;=7, ", "&amp;VLOOKUP(VALUE(MID(AU339,2,1)), TxtPanelShape!$H$2:$I$50, 2, 0),"")), "")</f>
        <v/>
      </c>
      <c r="AX339" s="79" t="str">
        <f>IFERROR(IF(VALUE(MID(AU339,1,1))=1, ", "&amp;VLOOKUP(VALUE(MID(AU339,3,1)), TxtPanelShape!$O$2:$P$50, 2, 0), IF(VALUE(MID(AU339,1,1))&gt;=7, ", "&amp;VLOOKUP(VALUE(MID(AU339,3,1)), TxtPanelShape!$O$2:$P$50, 2, 0),"")),"")</f>
        <v/>
      </c>
      <c r="AY339" s="79" t="str">
        <f>IFERROR("; "&amp;VLOOKUP(VALUE(MID(AU339,4,1)), TxtPanelShape!$V$2:$W$50,2,0),"")</f>
        <v/>
      </c>
      <c r="AZ339" s="79" t="str">
        <f t="shared" si="73"/>
        <v/>
      </c>
      <c r="BA339" s="71"/>
      <c r="BB339" s="79" t="str">
        <f>IFERROR(IF(VALUE(MID(BA339,1,1))=1, VLOOKUP(VALUE(MID(BA339,1,1)), TxtPanelShape!$A$2:$C$50, 3, 0), (IF(VALUE(MID(BA339,1,1))&gt;=7, VLOOKUP(VALUE(MID(BA339,1,1)), TxtPanelShape!$A$2:$C$50, 3, 0),VLOOKUP(VALUE(MID(BA339,1,2)),TxtPanelShape!$A$2:$C$50,3,0)))), "")</f>
        <v/>
      </c>
      <c r="BC339" s="79" t="str">
        <f>IFERROR(IF(VALUE(MID(BA339,1,1))=1, ", "&amp;VLOOKUP(VALUE(MID(BA339,2,1)), TxtPanelShape!$H$2:$I$50, 2, 0), IF(VALUE(MID(BA339,1,1))&gt;=7, ", "&amp;VLOOKUP(VALUE(MID(BA339,2,1)), TxtPanelShape!$H$2:$I$50, 2, 0),"")), "")</f>
        <v/>
      </c>
      <c r="BD339" s="79" t="str">
        <f>IFERROR(IF(VALUE(MID(BA339,1,1))=1, ", "&amp;VLOOKUP(VALUE(MID(BA339,3,1)), TxtPanelShape!$O$2:$P$50, 2, 0), IF(VALUE(MID(BA339,1,1))&gt;=7, ", "&amp;VLOOKUP(VALUE(MID(BA339,3,1)), TxtPanelShape!$O$2:$P$50, 2, 0),"")),"")</f>
        <v/>
      </c>
      <c r="BE339" s="79" t="str">
        <f>IFERROR("; "&amp;VLOOKUP(VALUE(MID(BA339,4,1)), TxtPanelShape!$V$2:$W$50,2,0),"")</f>
        <v/>
      </c>
      <c r="BF339" s="79" t="str">
        <f t="shared" si="74"/>
        <v/>
      </c>
      <c r="BG339" s="71"/>
      <c r="BH339" s="79" t="str">
        <f>IFERROR(VLOOKUP(BG339, TxtPanelDefinition!$A$2:$B$50, 2, 0),"")</f>
        <v/>
      </c>
      <c r="BI339" s="71"/>
      <c r="BJ339" s="79" t="str">
        <f>IFERROR(VLOOKUP(BI339, TxtPanelDefinition!$A$2:$B$50, 2, 0),"")</f>
        <v/>
      </c>
      <c r="BK339" s="71"/>
      <c r="BL339" s="79" t="str">
        <f>IFERROR(VLOOKUP(BK339, InscrTechniques!$A$2:$B$50, 2, 0),"")</f>
        <v/>
      </c>
      <c r="BM339" s="71"/>
      <c r="BN339" s="79" t="str">
        <f>IFERROR(VLOOKUP(BM339, InscrTechniques!$A$2:$B$50, 2, 0),"")</f>
        <v/>
      </c>
      <c r="BO339" s="71"/>
      <c r="BP339" s="79" t="str">
        <f>IFERROR(VLOOKUP(BO339, InscrTechniques!$A$2:$B$50, 2, 0),"")</f>
        <v/>
      </c>
      <c r="BQ339" s="71"/>
      <c r="BR339" s="79" t="str">
        <f>IFERROR(VLOOKUP(BQ339, InscrTechniques!$A$2:$B$50, 2, 0),"")</f>
        <v/>
      </c>
      <c r="BS339" s="71"/>
      <c r="BT339" s="79" t="str">
        <f>IFERROR(VLOOKUP(BS339, InscrTechniques!$A$2:$B$50, 2, 0),"")</f>
        <v/>
      </c>
      <c r="BU339" s="71"/>
      <c r="BV339" s="79" t="str">
        <f>IFERROR(VLOOKUP(BU339, InscrTechniques!$A$2:$B$50, 2, 0),"")</f>
        <v/>
      </c>
      <c r="BW339" s="125"/>
      <c r="BX339" s="79" t="str">
        <f>IFERROR(VLOOKUP(BW339, InscrTechniques!$A$2:$B$50, 2, 0),"")</f>
        <v/>
      </c>
      <c r="BY339" s="125"/>
      <c r="BZ339" s="79" t="str">
        <f>IFERROR(VLOOKUP(BY339, InscrTechniques!$A$2:$B$50, 2, 0),"")</f>
        <v/>
      </c>
      <c r="CA339" s="74"/>
      <c r="CB339" s="114" t="str">
        <f>IFERROR(VLOOKUP(CA339, LetterStyle!$A$2:$B$50, 2, 0),"")</f>
        <v/>
      </c>
      <c r="CC339" s="74"/>
      <c r="CD339" s="114" t="str">
        <f>IFERROR(VLOOKUP(CC339, LetterStyle!$A$2:$B$50, 2, 0),"")</f>
        <v/>
      </c>
      <c r="CE339" s="74"/>
      <c r="CF339" s="114" t="str">
        <f>IFERROR(VLOOKUP(CE339, LetterStyle!$A$2:$B$50, 2, 0),"")</f>
        <v/>
      </c>
      <c r="CG339" s="74"/>
      <c r="CH339" s="79" t="str">
        <f>IFERROR(VLOOKUP(CG339, LetterStyle!$A$2:$B$50, 2, 0),"")</f>
        <v/>
      </c>
      <c r="CI339" s="71"/>
      <c r="CJ339" s="79" t="str">
        <f>IFERROR(VLOOKUP(CI339, DecMotifs!$A$1:$B$306, 2, 0),"")</f>
        <v/>
      </c>
      <c r="CK339" s="71"/>
      <c r="CL339" s="79" t="str">
        <f>IFERROR(VLOOKUP(CK339, DecMotifs!$A$1:$B$306, 2, 0),"")</f>
        <v/>
      </c>
      <c r="CM339" s="71"/>
      <c r="CN339" s="79" t="str">
        <f>IFERROR(VLOOKUP(CM339, DecMotifs!$A$1:$B$306, 2, 0),"")</f>
        <v/>
      </c>
      <c r="CO339" s="71"/>
      <c r="CP339" s="79" t="str">
        <f>IFERROR(VLOOKUP(CO339, MarginalDec!$A$2:$B$253, 2, 0),"")</f>
        <v/>
      </c>
      <c r="CQ339" s="71"/>
      <c r="CR339" s="79" t="str">
        <f>IFERROR(VLOOKUP(CQ339, MarginalDec!$A$2:$B$253, 2, 0),"")</f>
        <v/>
      </c>
      <c r="CS339" s="71"/>
      <c r="CT339" s="79" t="str">
        <f>IFERROR(VLOOKUP(CS339, MarginalDec!$A$2:$B$253, 2, 0),"")</f>
        <v/>
      </c>
      <c r="CU339" s="71"/>
      <c r="CV339" s="79" t="str">
        <f>IF(ISBLANK(CU339),"", IFERROR(VLOOKUP(CU339, Tooling!$A$2:$B$252, 2, 0),""))</f>
        <v/>
      </c>
      <c r="CW339" s="71"/>
      <c r="CX339" s="79" t="str">
        <f>IF(ISBLANK(CW339),"", IFERROR(VLOOKUP(CW339, Tooling!$A$2:$B$252, 2, 0),""))</f>
        <v/>
      </c>
      <c r="CY339" s="71"/>
      <c r="CZ339" s="79" t="str">
        <f>IF(ISBLANK(CY339),"", IFERROR(VLOOKUP(CY339, Repairs!$A$2:$B$252, 2, 0),""))</f>
        <v/>
      </c>
      <c r="DA339" s="77"/>
      <c r="DB339" s="71"/>
      <c r="DC339" s="79" t="str">
        <f>IFERROR(VLOOKUP(DB339, DatingReason!$A$2:$B$252, 2, 0),"")</f>
        <v/>
      </c>
      <c r="DD339" s="123" t="str">
        <f t="shared" si="75"/>
        <v/>
      </c>
      <c r="DF339" s="119" t="str">
        <f t="array" ref="DF339">IF(AND($B339&lt;&gt;"", $DE339&lt;&gt;"", $DE339&lt;&gt;"No"),MAX(IF($B339=PEOPLE!$B$4:$B$1000, PEOPLE!$Q$4:$Q$1000,""))+100,"")</f>
        <v/>
      </c>
      <c r="DG339" s="68"/>
      <c r="DH339" s="76">
        <f>COUNTIF(PEOPLE!B:B, MEMORIALS!B339)</f>
        <v>0</v>
      </c>
      <c r="DI339" s="82"/>
      <c r="DJ339" s="82"/>
      <c r="DK339" s="82"/>
      <c r="DL339" s="68"/>
      <c r="DM339" s="68"/>
      <c r="DN339" s="68"/>
      <c r="DO339" s="68"/>
      <c r="DP339" s="68"/>
    </row>
    <row r="340" spans="1:120" ht="15" customHeight="1" x14ac:dyDescent="0.25">
      <c r="A340" s="68"/>
      <c r="B340" s="69"/>
      <c r="C340" s="68"/>
      <c r="D340" s="68"/>
      <c r="E340" s="70" t="str">
        <f>IF(D340="","",VLOOKUP(D340,Denomination!$A$2:$B$50, 2, 0))</f>
        <v/>
      </c>
      <c r="F340" s="68"/>
      <c r="G340" s="71"/>
      <c r="H340" s="70" t="str">
        <f>IF(G340="","",VLOOKUP(G340,MCondition!$A$2:$B$50, 2, 0))</f>
        <v/>
      </c>
      <c r="I340" s="72"/>
      <c r="J340" s="71"/>
      <c r="K340" s="70" t="str">
        <f>IF(J340="","",VLOOKUP(J340,ICondition!$A$2:$B$50, 2, 0))</f>
        <v/>
      </c>
      <c r="L340" s="73"/>
      <c r="M340" s="73"/>
      <c r="N340" s="73"/>
      <c r="O340" s="73"/>
      <c r="P340" s="73"/>
      <c r="Q340" s="73"/>
      <c r="R340" s="78"/>
      <c r="S340" s="79" t="str">
        <f>IFERROR(VLOOKUP(R340,Material!$A$2:$B$59, 2, 0),"")</f>
        <v/>
      </c>
      <c r="T340" s="71"/>
      <c r="U340" s="79" t="str">
        <f>IFERROR(VLOOKUP(T340,Material!$A$2:$B$59, 2, 0),"")</f>
        <v/>
      </c>
      <c r="V340" s="71"/>
      <c r="W340" s="79" t="str">
        <f>IFERROR(VLOOKUP(V340,Material!$A$2:$B$59, 2, 0),"")</f>
        <v/>
      </c>
      <c r="X340" s="71"/>
      <c r="Y340" s="79" t="str">
        <f>IFERROR(VLOOKUP(X340,Material!$A$2:$B$59, 2, 0),"")</f>
        <v/>
      </c>
      <c r="Z340" s="71"/>
      <c r="AA340" s="79" t="str">
        <f>IFERROR(VLOOKUP(Z340,Material!$A$2:$B$59, 2, 0),"")</f>
        <v/>
      </c>
      <c r="AB340" s="74"/>
      <c r="AC340" s="75" t="e">
        <f t="shared" si="64"/>
        <v>#VALUE!</v>
      </c>
      <c r="AD340" s="75" t="e">
        <f t="shared" si="65"/>
        <v>#VALUE!</v>
      </c>
      <c r="AE340" s="75" t="e">
        <f t="shared" si="67"/>
        <v>#VALUE!</v>
      </c>
      <c r="AF340" s="75" t="e">
        <f t="shared" si="66"/>
        <v>#VALUE!</v>
      </c>
      <c r="AG340" s="75" t="e">
        <f t="shared" si="68"/>
        <v>#VALUE!</v>
      </c>
      <c r="AH340" s="75" t="e">
        <f t="shared" si="69"/>
        <v>#VALUE!</v>
      </c>
      <c r="AI340" s="75" t="e">
        <f t="shared" si="70"/>
        <v>#VALUE!</v>
      </c>
      <c r="AJ340" s="80" t="e">
        <f t="shared" si="71"/>
        <v>#VALUE!</v>
      </c>
      <c r="AK340" s="79" t="str">
        <f>(IFERROR(VLOOKUP(AB340,Categories!$A$2:$B$20,2,1),""))</f>
        <v/>
      </c>
      <c r="AL340" s="79" t="str">
        <f ca="1">IFERROR(VLOOKUP((HLOOKUP((VLOOKUP($AB340,Categories!$A$2:$F$20,3,1)), $AB$3:$AJ340, (ROW()-ROW($AB$3)+1), 0)), INDIRECT(VLOOKUP($AB340,Categories!$A$2:$F$20,6,1)),2,0),AK340)</f>
        <v/>
      </c>
      <c r="AM340" s="79" t="str">
        <f ca="1">IFERROR(VLOOKUP((HLOOKUP((VLOOKUP($AB340,Categories!$A$2:$F$20,4,1)),$AB$3:$AJ340,(ROW()-ROW($AB$3)+1),0)),INDIRECT(VLOOKUP($AB340,Categories!$A$2:$H$20,7,1)),2,0),"")</f>
        <v/>
      </c>
      <c r="AN340" s="79" t="str">
        <f ca="1">IFERROR(VLOOKUP((HLOOKUP((VLOOKUP($AB340,Categories!$A$2:$F$20,5,1)), $AB$3:$AJ340, (ROW()-ROW($AB$3)+1), 0)), INDIRECT(VLOOKUP($AB340,Categories!$A$2:$H$20,8,1)),2,0),"")</f>
        <v/>
      </c>
      <c r="AO340" s="79" t="str">
        <f t="shared" ca="1" si="72"/>
        <v/>
      </c>
      <c r="AP340" s="81"/>
      <c r="AQ340" s="70" t="str">
        <f>IFERROR(VLOOKUP(VALUE(MID(AP340,1,1)),AdditionalElements!$A$2:$B$50,2,0),"")</f>
        <v/>
      </c>
      <c r="AR340" s="70" t="str">
        <f>IFERROR(VLOOKUP(VALUE(MID(AP340,2,1)),AdditionalElements!$H$2:$I$50,2,0),"")</f>
        <v/>
      </c>
      <c r="AS340" s="70" t="str">
        <f>IFERROR(VLOOKUP(VALUE(MID(AP340,3,1)),AdditionalElements!$O$2:$P$50,2,0),"")</f>
        <v/>
      </c>
      <c r="AT340" s="70" t="str">
        <f>IFERROR(VLOOKUP(VALUE(MID(AP340,4,1)),AdditionalElements!$V$2:$W$50,2,0),"")</f>
        <v/>
      </c>
      <c r="AU340" s="71"/>
      <c r="AV340" s="79" t="str">
        <f>IFERROR(IF(VALUE(MID(AU340,1,1))=1, VLOOKUP(VALUE(MID(AU340,1,1)), TxtPanelShape!$A$2:$C$50, 3, 0), (IF(VALUE(MID(AU340,1,1))&gt;=7, VLOOKUP(VALUE(MID(AU340,1,1)), TxtPanelShape!$A$2:$C$50, 3, 0),VLOOKUP(VALUE(MID(AU340,1,2)),TxtPanelShape!$A$2:$C$50,3,0)))), "")</f>
        <v/>
      </c>
      <c r="AW340" s="79" t="str">
        <f>IFERROR(IF(VALUE(MID(AU340,1,1))=1, ", "&amp;VLOOKUP(VALUE(MID(AU340,2,1)), TxtPanelShape!$H$2:$I$50, 2, 0), IF(VALUE(MID(AU340,1,1))&gt;=7, ", "&amp;VLOOKUP(VALUE(MID(AU340,2,1)), TxtPanelShape!$H$2:$I$50, 2, 0),"")), "")</f>
        <v/>
      </c>
      <c r="AX340" s="79" t="str">
        <f>IFERROR(IF(VALUE(MID(AU340,1,1))=1, ", "&amp;VLOOKUP(VALUE(MID(AU340,3,1)), TxtPanelShape!$O$2:$P$50, 2, 0), IF(VALUE(MID(AU340,1,1))&gt;=7, ", "&amp;VLOOKUP(VALUE(MID(AU340,3,1)), TxtPanelShape!$O$2:$P$50, 2, 0),"")),"")</f>
        <v/>
      </c>
      <c r="AY340" s="79" t="str">
        <f>IFERROR("; "&amp;VLOOKUP(VALUE(MID(AU340,4,1)), TxtPanelShape!$V$2:$W$50,2,0),"")</f>
        <v/>
      </c>
      <c r="AZ340" s="79" t="str">
        <f t="shared" si="73"/>
        <v/>
      </c>
      <c r="BA340" s="71"/>
      <c r="BB340" s="79" t="str">
        <f>IFERROR(IF(VALUE(MID(BA340,1,1))=1, VLOOKUP(VALUE(MID(BA340,1,1)), TxtPanelShape!$A$2:$C$50, 3, 0), (IF(VALUE(MID(BA340,1,1))&gt;=7, VLOOKUP(VALUE(MID(BA340,1,1)), TxtPanelShape!$A$2:$C$50, 3, 0),VLOOKUP(VALUE(MID(BA340,1,2)),TxtPanelShape!$A$2:$C$50,3,0)))), "")</f>
        <v/>
      </c>
      <c r="BC340" s="79" t="str">
        <f>IFERROR(IF(VALUE(MID(BA340,1,1))=1, ", "&amp;VLOOKUP(VALUE(MID(BA340,2,1)), TxtPanelShape!$H$2:$I$50, 2, 0), IF(VALUE(MID(BA340,1,1))&gt;=7, ", "&amp;VLOOKUP(VALUE(MID(BA340,2,1)), TxtPanelShape!$H$2:$I$50, 2, 0),"")), "")</f>
        <v/>
      </c>
      <c r="BD340" s="79" t="str">
        <f>IFERROR(IF(VALUE(MID(BA340,1,1))=1, ", "&amp;VLOOKUP(VALUE(MID(BA340,3,1)), TxtPanelShape!$O$2:$P$50, 2, 0), IF(VALUE(MID(BA340,1,1))&gt;=7, ", "&amp;VLOOKUP(VALUE(MID(BA340,3,1)), TxtPanelShape!$O$2:$P$50, 2, 0),"")),"")</f>
        <v/>
      </c>
      <c r="BE340" s="79" t="str">
        <f>IFERROR("; "&amp;VLOOKUP(VALUE(MID(BA340,4,1)), TxtPanelShape!$V$2:$W$50,2,0),"")</f>
        <v/>
      </c>
      <c r="BF340" s="79" t="str">
        <f t="shared" si="74"/>
        <v/>
      </c>
      <c r="BG340" s="71"/>
      <c r="BH340" s="79" t="str">
        <f>IFERROR(VLOOKUP(BG340, TxtPanelDefinition!$A$2:$B$50, 2, 0),"")</f>
        <v/>
      </c>
      <c r="BI340" s="71"/>
      <c r="BJ340" s="79" t="str">
        <f>IFERROR(VLOOKUP(BI340, TxtPanelDefinition!$A$2:$B$50, 2, 0),"")</f>
        <v/>
      </c>
      <c r="BK340" s="71"/>
      <c r="BL340" s="79" t="str">
        <f>IFERROR(VLOOKUP(BK340, InscrTechniques!$A$2:$B$50, 2, 0),"")</f>
        <v/>
      </c>
      <c r="BM340" s="71"/>
      <c r="BN340" s="79" t="str">
        <f>IFERROR(VLOOKUP(BM340, InscrTechniques!$A$2:$B$50, 2, 0),"")</f>
        <v/>
      </c>
      <c r="BO340" s="71"/>
      <c r="BP340" s="79" t="str">
        <f>IFERROR(VLOOKUP(BO340, InscrTechniques!$A$2:$B$50, 2, 0),"")</f>
        <v/>
      </c>
      <c r="BQ340" s="71"/>
      <c r="BR340" s="79" t="str">
        <f>IFERROR(VLOOKUP(BQ340, InscrTechniques!$A$2:$B$50, 2, 0),"")</f>
        <v/>
      </c>
      <c r="BS340" s="71"/>
      <c r="BT340" s="79" t="str">
        <f>IFERROR(VLOOKUP(BS340, InscrTechniques!$A$2:$B$50, 2, 0),"")</f>
        <v/>
      </c>
      <c r="BU340" s="71"/>
      <c r="BV340" s="79" t="str">
        <f>IFERROR(VLOOKUP(BU340, InscrTechniques!$A$2:$B$50, 2, 0),"")</f>
        <v/>
      </c>
      <c r="BW340" s="125"/>
      <c r="BX340" s="79" t="str">
        <f>IFERROR(VLOOKUP(BW340, InscrTechniques!$A$2:$B$50, 2, 0),"")</f>
        <v/>
      </c>
      <c r="BY340" s="125"/>
      <c r="BZ340" s="79" t="str">
        <f>IFERROR(VLOOKUP(BY340, InscrTechniques!$A$2:$B$50, 2, 0),"")</f>
        <v/>
      </c>
      <c r="CA340" s="74"/>
      <c r="CB340" s="114" t="str">
        <f>IFERROR(VLOOKUP(CA340, LetterStyle!$A$2:$B$50, 2, 0),"")</f>
        <v/>
      </c>
      <c r="CC340" s="74"/>
      <c r="CD340" s="114" t="str">
        <f>IFERROR(VLOOKUP(CC340, LetterStyle!$A$2:$B$50, 2, 0),"")</f>
        <v/>
      </c>
      <c r="CE340" s="74"/>
      <c r="CF340" s="114" t="str">
        <f>IFERROR(VLOOKUP(CE340, LetterStyle!$A$2:$B$50, 2, 0),"")</f>
        <v/>
      </c>
      <c r="CG340" s="74"/>
      <c r="CH340" s="79" t="str">
        <f>IFERROR(VLOOKUP(CG340, LetterStyle!$A$2:$B$50, 2, 0),"")</f>
        <v/>
      </c>
      <c r="CI340" s="71"/>
      <c r="CJ340" s="79" t="str">
        <f>IFERROR(VLOOKUP(CI340, DecMotifs!$A$1:$B$306, 2, 0),"")</f>
        <v/>
      </c>
      <c r="CK340" s="71"/>
      <c r="CL340" s="79" t="str">
        <f>IFERROR(VLOOKUP(CK340, DecMotifs!$A$1:$B$306, 2, 0),"")</f>
        <v/>
      </c>
      <c r="CM340" s="71"/>
      <c r="CN340" s="79" t="str">
        <f>IFERROR(VLOOKUP(CM340, DecMotifs!$A$1:$B$306, 2, 0),"")</f>
        <v/>
      </c>
      <c r="CO340" s="71"/>
      <c r="CP340" s="79" t="str">
        <f>IFERROR(VLOOKUP(CO340, MarginalDec!$A$2:$B$253, 2, 0),"")</f>
        <v/>
      </c>
      <c r="CQ340" s="71"/>
      <c r="CR340" s="79" t="str">
        <f>IFERROR(VLOOKUP(CQ340, MarginalDec!$A$2:$B$253, 2, 0),"")</f>
        <v/>
      </c>
      <c r="CS340" s="71"/>
      <c r="CT340" s="79" t="str">
        <f>IFERROR(VLOOKUP(CS340, MarginalDec!$A$2:$B$253, 2, 0),"")</f>
        <v/>
      </c>
      <c r="CU340" s="71"/>
      <c r="CV340" s="79" t="str">
        <f>IF(ISBLANK(CU340),"", IFERROR(VLOOKUP(CU340, Tooling!$A$2:$B$252, 2, 0),""))</f>
        <v/>
      </c>
      <c r="CW340" s="71"/>
      <c r="CX340" s="79" t="str">
        <f>IF(ISBLANK(CW340),"", IFERROR(VLOOKUP(CW340, Tooling!$A$2:$B$252, 2, 0),""))</f>
        <v/>
      </c>
      <c r="CY340" s="71"/>
      <c r="CZ340" s="79" t="str">
        <f>IF(ISBLANK(CY340),"", IFERROR(VLOOKUP(CY340, Repairs!$A$2:$B$252, 2, 0),""))</f>
        <v/>
      </c>
      <c r="DA340" s="77"/>
      <c r="DB340" s="71"/>
      <c r="DC340" s="79" t="str">
        <f>IFERROR(VLOOKUP(DB340, DatingReason!$A$2:$B$252, 2, 0),"")</f>
        <v/>
      </c>
      <c r="DD340" s="123" t="str">
        <f t="shared" si="75"/>
        <v/>
      </c>
      <c r="DF340" s="119" t="str">
        <f t="array" ref="DF340">IF(AND($B340&lt;&gt;"", $DE340&lt;&gt;"", $DE340&lt;&gt;"No"),MAX(IF($B340=PEOPLE!$B$4:$B$1000, PEOPLE!$Q$4:$Q$1000,""))+100,"")</f>
        <v/>
      </c>
      <c r="DG340" s="68"/>
      <c r="DH340" s="76">
        <f>COUNTIF(PEOPLE!B:B, MEMORIALS!B340)</f>
        <v>0</v>
      </c>
      <c r="DI340" s="82"/>
      <c r="DJ340" s="82"/>
      <c r="DK340" s="82"/>
      <c r="DL340" s="68"/>
      <c r="DM340" s="68"/>
      <c r="DN340" s="68"/>
      <c r="DO340" s="68"/>
      <c r="DP340" s="68"/>
    </row>
    <row r="341" spans="1:120" ht="15" customHeight="1" x14ac:dyDescent="0.25">
      <c r="A341" s="68"/>
      <c r="B341" s="69"/>
      <c r="C341" s="68"/>
      <c r="D341" s="68"/>
      <c r="E341" s="70" t="str">
        <f>IF(D341="","",VLOOKUP(D341,Denomination!$A$2:$B$50, 2, 0))</f>
        <v/>
      </c>
      <c r="F341" s="68"/>
      <c r="G341" s="71"/>
      <c r="H341" s="70" t="str">
        <f>IF(G341="","",VLOOKUP(G341,MCondition!$A$2:$B$50, 2, 0))</f>
        <v/>
      </c>
      <c r="I341" s="72"/>
      <c r="J341" s="71"/>
      <c r="K341" s="70" t="str">
        <f>IF(J341="","",VLOOKUP(J341,ICondition!$A$2:$B$50, 2, 0))</f>
        <v/>
      </c>
      <c r="L341" s="73"/>
      <c r="M341" s="73"/>
      <c r="N341" s="73"/>
      <c r="O341" s="73"/>
      <c r="P341" s="73"/>
      <c r="Q341" s="73"/>
      <c r="R341" s="78"/>
      <c r="S341" s="79" t="str">
        <f>IFERROR(VLOOKUP(R341,Material!$A$2:$B$59, 2, 0),"")</f>
        <v/>
      </c>
      <c r="T341" s="71"/>
      <c r="U341" s="79" t="str">
        <f>IFERROR(VLOOKUP(T341,Material!$A$2:$B$59, 2, 0),"")</f>
        <v/>
      </c>
      <c r="V341" s="71"/>
      <c r="W341" s="79" t="str">
        <f>IFERROR(VLOOKUP(V341,Material!$A$2:$B$59, 2, 0),"")</f>
        <v/>
      </c>
      <c r="X341" s="71"/>
      <c r="Y341" s="79" t="str">
        <f>IFERROR(VLOOKUP(X341,Material!$A$2:$B$59, 2, 0),"")</f>
        <v/>
      </c>
      <c r="Z341" s="71"/>
      <c r="AA341" s="79" t="str">
        <f>IFERROR(VLOOKUP(Z341,Material!$A$2:$B$59, 2, 0),"")</f>
        <v/>
      </c>
      <c r="AB341" s="74"/>
      <c r="AC341" s="75" t="e">
        <f t="shared" si="64"/>
        <v>#VALUE!</v>
      </c>
      <c r="AD341" s="75" t="e">
        <f t="shared" si="65"/>
        <v>#VALUE!</v>
      </c>
      <c r="AE341" s="75" t="e">
        <f t="shared" si="67"/>
        <v>#VALUE!</v>
      </c>
      <c r="AF341" s="75" t="e">
        <f t="shared" si="66"/>
        <v>#VALUE!</v>
      </c>
      <c r="AG341" s="75" t="e">
        <f t="shared" si="68"/>
        <v>#VALUE!</v>
      </c>
      <c r="AH341" s="75" t="e">
        <f t="shared" si="69"/>
        <v>#VALUE!</v>
      </c>
      <c r="AI341" s="75" t="e">
        <f t="shared" si="70"/>
        <v>#VALUE!</v>
      </c>
      <c r="AJ341" s="80" t="e">
        <f t="shared" si="71"/>
        <v>#VALUE!</v>
      </c>
      <c r="AK341" s="79" t="str">
        <f>(IFERROR(VLOOKUP(AB341,Categories!$A$2:$B$20,2,1),""))</f>
        <v/>
      </c>
      <c r="AL341" s="79" t="str">
        <f ca="1">IFERROR(VLOOKUP((HLOOKUP((VLOOKUP($AB341,Categories!$A$2:$F$20,3,1)), $AB$3:$AJ341, (ROW()-ROW($AB$3)+1), 0)), INDIRECT(VLOOKUP($AB341,Categories!$A$2:$F$20,6,1)),2,0),AK341)</f>
        <v/>
      </c>
      <c r="AM341" s="79" t="str">
        <f ca="1">IFERROR(VLOOKUP((HLOOKUP((VLOOKUP($AB341,Categories!$A$2:$F$20,4,1)),$AB$3:$AJ341,(ROW()-ROW($AB$3)+1),0)),INDIRECT(VLOOKUP($AB341,Categories!$A$2:$H$20,7,1)),2,0),"")</f>
        <v/>
      </c>
      <c r="AN341" s="79" t="str">
        <f ca="1">IFERROR(VLOOKUP((HLOOKUP((VLOOKUP($AB341,Categories!$A$2:$F$20,5,1)), $AB$3:$AJ341, (ROW()-ROW($AB$3)+1), 0)), INDIRECT(VLOOKUP($AB341,Categories!$A$2:$H$20,8,1)),2,0),"")</f>
        <v/>
      </c>
      <c r="AO341" s="79" t="str">
        <f t="shared" ca="1" si="72"/>
        <v/>
      </c>
      <c r="AP341" s="81"/>
      <c r="AQ341" s="70" t="str">
        <f>IFERROR(VLOOKUP(VALUE(MID(AP341,1,1)),AdditionalElements!$A$2:$B$50,2,0),"")</f>
        <v/>
      </c>
      <c r="AR341" s="70" t="str">
        <f>IFERROR(VLOOKUP(VALUE(MID(AP341,2,1)),AdditionalElements!$H$2:$I$50,2,0),"")</f>
        <v/>
      </c>
      <c r="AS341" s="70" t="str">
        <f>IFERROR(VLOOKUP(VALUE(MID(AP341,3,1)),AdditionalElements!$O$2:$P$50,2,0),"")</f>
        <v/>
      </c>
      <c r="AT341" s="70" t="str">
        <f>IFERROR(VLOOKUP(VALUE(MID(AP341,4,1)),AdditionalElements!$V$2:$W$50,2,0),"")</f>
        <v/>
      </c>
      <c r="AU341" s="71"/>
      <c r="AV341" s="79" t="str">
        <f>IFERROR(IF(VALUE(MID(AU341,1,1))=1, VLOOKUP(VALUE(MID(AU341,1,1)), TxtPanelShape!$A$2:$C$50, 3, 0), (IF(VALUE(MID(AU341,1,1))&gt;=7, VLOOKUP(VALUE(MID(AU341,1,1)), TxtPanelShape!$A$2:$C$50, 3, 0),VLOOKUP(VALUE(MID(AU341,1,2)),TxtPanelShape!$A$2:$C$50,3,0)))), "")</f>
        <v/>
      </c>
      <c r="AW341" s="79" t="str">
        <f>IFERROR(IF(VALUE(MID(AU341,1,1))=1, ", "&amp;VLOOKUP(VALUE(MID(AU341,2,1)), TxtPanelShape!$H$2:$I$50, 2, 0), IF(VALUE(MID(AU341,1,1))&gt;=7, ", "&amp;VLOOKUP(VALUE(MID(AU341,2,1)), TxtPanelShape!$H$2:$I$50, 2, 0),"")), "")</f>
        <v/>
      </c>
      <c r="AX341" s="79" t="str">
        <f>IFERROR(IF(VALUE(MID(AU341,1,1))=1, ", "&amp;VLOOKUP(VALUE(MID(AU341,3,1)), TxtPanelShape!$O$2:$P$50, 2, 0), IF(VALUE(MID(AU341,1,1))&gt;=7, ", "&amp;VLOOKUP(VALUE(MID(AU341,3,1)), TxtPanelShape!$O$2:$P$50, 2, 0),"")),"")</f>
        <v/>
      </c>
      <c r="AY341" s="79" t="str">
        <f>IFERROR("; "&amp;VLOOKUP(VALUE(MID(AU341,4,1)), TxtPanelShape!$V$2:$W$50,2,0),"")</f>
        <v/>
      </c>
      <c r="AZ341" s="79" t="str">
        <f t="shared" si="73"/>
        <v/>
      </c>
      <c r="BA341" s="71"/>
      <c r="BB341" s="79" t="str">
        <f>IFERROR(IF(VALUE(MID(BA341,1,1))=1, VLOOKUP(VALUE(MID(BA341,1,1)), TxtPanelShape!$A$2:$C$50, 3, 0), (IF(VALUE(MID(BA341,1,1))&gt;=7, VLOOKUP(VALUE(MID(BA341,1,1)), TxtPanelShape!$A$2:$C$50, 3, 0),VLOOKUP(VALUE(MID(BA341,1,2)),TxtPanelShape!$A$2:$C$50,3,0)))), "")</f>
        <v/>
      </c>
      <c r="BC341" s="79" t="str">
        <f>IFERROR(IF(VALUE(MID(BA341,1,1))=1, ", "&amp;VLOOKUP(VALUE(MID(BA341,2,1)), TxtPanelShape!$H$2:$I$50, 2, 0), IF(VALUE(MID(BA341,1,1))&gt;=7, ", "&amp;VLOOKUP(VALUE(MID(BA341,2,1)), TxtPanelShape!$H$2:$I$50, 2, 0),"")), "")</f>
        <v/>
      </c>
      <c r="BD341" s="79" t="str">
        <f>IFERROR(IF(VALUE(MID(BA341,1,1))=1, ", "&amp;VLOOKUP(VALUE(MID(BA341,3,1)), TxtPanelShape!$O$2:$P$50, 2, 0), IF(VALUE(MID(BA341,1,1))&gt;=7, ", "&amp;VLOOKUP(VALUE(MID(BA341,3,1)), TxtPanelShape!$O$2:$P$50, 2, 0),"")),"")</f>
        <v/>
      </c>
      <c r="BE341" s="79" t="str">
        <f>IFERROR("; "&amp;VLOOKUP(VALUE(MID(BA341,4,1)), TxtPanelShape!$V$2:$W$50,2,0),"")</f>
        <v/>
      </c>
      <c r="BF341" s="79" t="str">
        <f t="shared" si="74"/>
        <v/>
      </c>
      <c r="BG341" s="71"/>
      <c r="BH341" s="79" t="str">
        <f>IFERROR(VLOOKUP(BG341, TxtPanelDefinition!$A$2:$B$50, 2, 0),"")</f>
        <v/>
      </c>
      <c r="BI341" s="71"/>
      <c r="BJ341" s="79" t="str">
        <f>IFERROR(VLOOKUP(BI341, TxtPanelDefinition!$A$2:$B$50, 2, 0),"")</f>
        <v/>
      </c>
      <c r="BK341" s="71"/>
      <c r="BL341" s="79" t="str">
        <f>IFERROR(VLOOKUP(BK341, InscrTechniques!$A$2:$B$50, 2, 0),"")</f>
        <v/>
      </c>
      <c r="BM341" s="71"/>
      <c r="BN341" s="79" t="str">
        <f>IFERROR(VLOOKUP(BM341, InscrTechniques!$A$2:$B$50, 2, 0),"")</f>
        <v/>
      </c>
      <c r="BO341" s="71"/>
      <c r="BP341" s="79" t="str">
        <f>IFERROR(VLOOKUP(BO341, InscrTechniques!$A$2:$B$50, 2, 0),"")</f>
        <v/>
      </c>
      <c r="BQ341" s="71"/>
      <c r="BR341" s="79" t="str">
        <f>IFERROR(VLOOKUP(BQ341, InscrTechniques!$A$2:$B$50, 2, 0),"")</f>
        <v/>
      </c>
      <c r="BS341" s="71"/>
      <c r="BT341" s="79" t="str">
        <f>IFERROR(VLOOKUP(BS341, InscrTechniques!$A$2:$B$50, 2, 0),"")</f>
        <v/>
      </c>
      <c r="BU341" s="71"/>
      <c r="BV341" s="79" t="str">
        <f>IFERROR(VLOOKUP(BU341, InscrTechniques!$A$2:$B$50, 2, 0),"")</f>
        <v/>
      </c>
      <c r="BW341" s="125"/>
      <c r="BX341" s="79" t="str">
        <f>IFERROR(VLOOKUP(BW341, InscrTechniques!$A$2:$B$50, 2, 0),"")</f>
        <v/>
      </c>
      <c r="BY341" s="125"/>
      <c r="BZ341" s="79" t="str">
        <f>IFERROR(VLOOKUP(BY341, InscrTechniques!$A$2:$B$50, 2, 0),"")</f>
        <v/>
      </c>
      <c r="CA341" s="74"/>
      <c r="CB341" s="114" t="str">
        <f>IFERROR(VLOOKUP(CA341, LetterStyle!$A$2:$B$50, 2, 0),"")</f>
        <v/>
      </c>
      <c r="CC341" s="74"/>
      <c r="CD341" s="114" t="str">
        <f>IFERROR(VLOOKUP(CC341, LetterStyle!$A$2:$B$50, 2, 0),"")</f>
        <v/>
      </c>
      <c r="CE341" s="74"/>
      <c r="CF341" s="114" t="str">
        <f>IFERROR(VLOOKUP(CE341, LetterStyle!$A$2:$B$50, 2, 0),"")</f>
        <v/>
      </c>
      <c r="CG341" s="74"/>
      <c r="CH341" s="79" t="str">
        <f>IFERROR(VLOOKUP(CG341, LetterStyle!$A$2:$B$50, 2, 0),"")</f>
        <v/>
      </c>
      <c r="CI341" s="71"/>
      <c r="CJ341" s="79" t="str">
        <f>IFERROR(VLOOKUP(CI341, DecMotifs!$A$1:$B$306, 2, 0),"")</f>
        <v/>
      </c>
      <c r="CK341" s="71"/>
      <c r="CL341" s="79" t="str">
        <f>IFERROR(VLOOKUP(CK341, DecMotifs!$A$1:$B$306, 2, 0),"")</f>
        <v/>
      </c>
      <c r="CM341" s="71"/>
      <c r="CN341" s="79" t="str">
        <f>IFERROR(VLOOKUP(CM341, DecMotifs!$A$1:$B$306, 2, 0),"")</f>
        <v/>
      </c>
      <c r="CO341" s="71"/>
      <c r="CP341" s="79" t="str">
        <f>IFERROR(VLOOKUP(CO341, MarginalDec!$A$2:$B$253, 2, 0),"")</f>
        <v/>
      </c>
      <c r="CQ341" s="71"/>
      <c r="CR341" s="79" t="str">
        <f>IFERROR(VLOOKUP(CQ341, MarginalDec!$A$2:$B$253, 2, 0),"")</f>
        <v/>
      </c>
      <c r="CS341" s="71"/>
      <c r="CT341" s="79" t="str">
        <f>IFERROR(VLOOKUP(CS341, MarginalDec!$A$2:$B$253, 2, 0),"")</f>
        <v/>
      </c>
      <c r="CU341" s="71"/>
      <c r="CV341" s="79" t="str">
        <f>IF(ISBLANK(CU341),"", IFERROR(VLOOKUP(CU341, Tooling!$A$2:$B$252, 2, 0),""))</f>
        <v/>
      </c>
      <c r="CW341" s="71"/>
      <c r="CX341" s="79" t="str">
        <f>IF(ISBLANK(CW341),"", IFERROR(VLOOKUP(CW341, Tooling!$A$2:$B$252, 2, 0),""))</f>
        <v/>
      </c>
      <c r="CY341" s="71"/>
      <c r="CZ341" s="79" t="str">
        <f>IF(ISBLANK(CY341),"", IFERROR(VLOOKUP(CY341, Repairs!$A$2:$B$252, 2, 0),""))</f>
        <v/>
      </c>
      <c r="DA341" s="77"/>
      <c r="DB341" s="71"/>
      <c r="DC341" s="79" t="str">
        <f>IFERROR(VLOOKUP(DB341, DatingReason!$A$2:$B$252, 2, 0),"")</f>
        <v/>
      </c>
      <c r="DD341" s="123" t="str">
        <f t="shared" si="75"/>
        <v/>
      </c>
      <c r="DF341" s="119" t="str">
        <f t="array" ref="DF341">IF(AND($B341&lt;&gt;"", $DE341&lt;&gt;"", $DE341&lt;&gt;"No"),MAX(IF($B341=PEOPLE!$B$4:$B$1000, PEOPLE!$Q$4:$Q$1000,""))+100,"")</f>
        <v/>
      </c>
      <c r="DG341" s="68"/>
      <c r="DH341" s="76">
        <f>COUNTIF(PEOPLE!B:B, MEMORIALS!B341)</f>
        <v>0</v>
      </c>
      <c r="DI341" s="82"/>
      <c r="DJ341" s="82"/>
      <c r="DK341" s="82"/>
      <c r="DL341" s="68"/>
      <c r="DM341" s="68"/>
      <c r="DN341" s="68"/>
      <c r="DO341" s="68"/>
      <c r="DP341" s="68"/>
    </row>
    <row r="342" spans="1:120" ht="15" customHeight="1" x14ac:dyDescent="0.25">
      <c r="A342" s="68"/>
      <c r="B342" s="69"/>
      <c r="C342" s="68"/>
      <c r="D342" s="68"/>
      <c r="E342" s="70" t="str">
        <f>IF(D342="","",VLOOKUP(D342,Denomination!$A$2:$B$50, 2, 0))</f>
        <v/>
      </c>
      <c r="F342" s="68"/>
      <c r="G342" s="71"/>
      <c r="H342" s="70" t="str">
        <f>IF(G342="","",VLOOKUP(G342,MCondition!$A$2:$B$50, 2, 0))</f>
        <v/>
      </c>
      <c r="I342" s="72"/>
      <c r="J342" s="71"/>
      <c r="K342" s="70" t="str">
        <f>IF(J342="","",VLOOKUP(J342,ICondition!$A$2:$B$50, 2, 0))</f>
        <v/>
      </c>
      <c r="L342" s="73"/>
      <c r="M342" s="73"/>
      <c r="N342" s="73"/>
      <c r="O342" s="73"/>
      <c r="P342" s="73"/>
      <c r="Q342" s="73"/>
      <c r="R342" s="78"/>
      <c r="S342" s="79" t="str">
        <f>IFERROR(VLOOKUP(R342,Material!$A$2:$B$59, 2, 0),"")</f>
        <v/>
      </c>
      <c r="T342" s="71"/>
      <c r="U342" s="79" t="str">
        <f>IFERROR(VLOOKUP(T342,Material!$A$2:$B$59, 2, 0),"")</f>
        <v/>
      </c>
      <c r="V342" s="71"/>
      <c r="W342" s="79" t="str">
        <f>IFERROR(VLOOKUP(V342,Material!$A$2:$B$59, 2, 0),"")</f>
        <v/>
      </c>
      <c r="X342" s="71"/>
      <c r="Y342" s="79" t="str">
        <f>IFERROR(VLOOKUP(X342,Material!$A$2:$B$59, 2, 0),"")</f>
        <v/>
      </c>
      <c r="Z342" s="71"/>
      <c r="AA342" s="79" t="str">
        <f>IFERROR(VLOOKUP(Z342,Material!$A$2:$B$59, 2, 0),"")</f>
        <v/>
      </c>
      <c r="AB342" s="74"/>
      <c r="AC342" s="75" t="e">
        <f t="shared" si="64"/>
        <v>#VALUE!</v>
      </c>
      <c r="AD342" s="75" t="e">
        <f t="shared" si="65"/>
        <v>#VALUE!</v>
      </c>
      <c r="AE342" s="75" t="e">
        <f t="shared" si="67"/>
        <v>#VALUE!</v>
      </c>
      <c r="AF342" s="75" t="e">
        <f t="shared" si="66"/>
        <v>#VALUE!</v>
      </c>
      <c r="AG342" s="75" t="e">
        <f t="shared" si="68"/>
        <v>#VALUE!</v>
      </c>
      <c r="AH342" s="75" t="e">
        <f t="shared" si="69"/>
        <v>#VALUE!</v>
      </c>
      <c r="AI342" s="75" t="e">
        <f t="shared" si="70"/>
        <v>#VALUE!</v>
      </c>
      <c r="AJ342" s="80" t="e">
        <f t="shared" si="71"/>
        <v>#VALUE!</v>
      </c>
      <c r="AK342" s="79" t="str">
        <f>(IFERROR(VLOOKUP(AB342,Categories!$A$2:$B$20,2,1),""))</f>
        <v/>
      </c>
      <c r="AL342" s="79" t="str">
        <f ca="1">IFERROR(VLOOKUP((HLOOKUP((VLOOKUP($AB342,Categories!$A$2:$F$20,3,1)), $AB$3:$AJ342, (ROW()-ROW($AB$3)+1), 0)), INDIRECT(VLOOKUP($AB342,Categories!$A$2:$F$20,6,1)),2,0),AK342)</f>
        <v/>
      </c>
      <c r="AM342" s="79" t="str">
        <f ca="1">IFERROR(VLOOKUP((HLOOKUP((VLOOKUP($AB342,Categories!$A$2:$F$20,4,1)),$AB$3:$AJ342,(ROW()-ROW($AB$3)+1),0)),INDIRECT(VLOOKUP($AB342,Categories!$A$2:$H$20,7,1)),2,0),"")</f>
        <v/>
      </c>
      <c r="AN342" s="79" t="str">
        <f ca="1">IFERROR(VLOOKUP((HLOOKUP((VLOOKUP($AB342,Categories!$A$2:$F$20,5,1)), $AB$3:$AJ342, (ROW()-ROW($AB$3)+1), 0)), INDIRECT(VLOOKUP($AB342,Categories!$A$2:$H$20,8,1)),2,0),"")</f>
        <v/>
      </c>
      <c r="AO342" s="79" t="str">
        <f t="shared" ca="1" si="72"/>
        <v/>
      </c>
      <c r="AP342" s="81"/>
      <c r="AQ342" s="70" t="str">
        <f>IFERROR(VLOOKUP(VALUE(MID(AP342,1,1)),AdditionalElements!$A$2:$B$50,2,0),"")</f>
        <v/>
      </c>
      <c r="AR342" s="70" t="str">
        <f>IFERROR(VLOOKUP(VALUE(MID(AP342,2,1)),AdditionalElements!$H$2:$I$50,2,0),"")</f>
        <v/>
      </c>
      <c r="AS342" s="70" t="str">
        <f>IFERROR(VLOOKUP(VALUE(MID(AP342,3,1)),AdditionalElements!$O$2:$P$50,2,0),"")</f>
        <v/>
      </c>
      <c r="AT342" s="70" t="str">
        <f>IFERROR(VLOOKUP(VALUE(MID(AP342,4,1)),AdditionalElements!$V$2:$W$50,2,0),"")</f>
        <v/>
      </c>
      <c r="AU342" s="71"/>
      <c r="AV342" s="79" t="str">
        <f>IFERROR(IF(VALUE(MID(AU342,1,1))=1, VLOOKUP(VALUE(MID(AU342,1,1)), TxtPanelShape!$A$2:$C$50, 3, 0), (IF(VALUE(MID(AU342,1,1))&gt;=7, VLOOKUP(VALUE(MID(AU342,1,1)), TxtPanelShape!$A$2:$C$50, 3, 0),VLOOKUP(VALUE(MID(AU342,1,2)),TxtPanelShape!$A$2:$C$50,3,0)))), "")</f>
        <v/>
      </c>
      <c r="AW342" s="79" t="str">
        <f>IFERROR(IF(VALUE(MID(AU342,1,1))=1, ", "&amp;VLOOKUP(VALUE(MID(AU342,2,1)), TxtPanelShape!$H$2:$I$50, 2, 0), IF(VALUE(MID(AU342,1,1))&gt;=7, ", "&amp;VLOOKUP(VALUE(MID(AU342,2,1)), TxtPanelShape!$H$2:$I$50, 2, 0),"")), "")</f>
        <v/>
      </c>
      <c r="AX342" s="79" t="str">
        <f>IFERROR(IF(VALUE(MID(AU342,1,1))=1, ", "&amp;VLOOKUP(VALUE(MID(AU342,3,1)), TxtPanelShape!$O$2:$P$50, 2, 0), IF(VALUE(MID(AU342,1,1))&gt;=7, ", "&amp;VLOOKUP(VALUE(MID(AU342,3,1)), TxtPanelShape!$O$2:$P$50, 2, 0),"")),"")</f>
        <v/>
      </c>
      <c r="AY342" s="79" t="str">
        <f>IFERROR("; "&amp;VLOOKUP(VALUE(MID(AU342,4,1)), TxtPanelShape!$V$2:$W$50,2,0),"")</f>
        <v/>
      </c>
      <c r="AZ342" s="79" t="str">
        <f t="shared" si="73"/>
        <v/>
      </c>
      <c r="BA342" s="71"/>
      <c r="BB342" s="79" t="str">
        <f>IFERROR(IF(VALUE(MID(BA342,1,1))=1, VLOOKUP(VALUE(MID(BA342,1,1)), TxtPanelShape!$A$2:$C$50, 3, 0), (IF(VALUE(MID(BA342,1,1))&gt;=7, VLOOKUP(VALUE(MID(BA342,1,1)), TxtPanelShape!$A$2:$C$50, 3, 0),VLOOKUP(VALUE(MID(BA342,1,2)),TxtPanelShape!$A$2:$C$50,3,0)))), "")</f>
        <v/>
      </c>
      <c r="BC342" s="79" t="str">
        <f>IFERROR(IF(VALUE(MID(BA342,1,1))=1, ", "&amp;VLOOKUP(VALUE(MID(BA342,2,1)), TxtPanelShape!$H$2:$I$50, 2, 0), IF(VALUE(MID(BA342,1,1))&gt;=7, ", "&amp;VLOOKUP(VALUE(MID(BA342,2,1)), TxtPanelShape!$H$2:$I$50, 2, 0),"")), "")</f>
        <v/>
      </c>
      <c r="BD342" s="79" t="str">
        <f>IFERROR(IF(VALUE(MID(BA342,1,1))=1, ", "&amp;VLOOKUP(VALUE(MID(BA342,3,1)), TxtPanelShape!$O$2:$P$50, 2, 0), IF(VALUE(MID(BA342,1,1))&gt;=7, ", "&amp;VLOOKUP(VALUE(MID(BA342,3,1)), TxtPanelShape!$O$2:$P$50, 2, 0),"")),"")</f>
        <v/>
      </c>
      <c r="BE342" s="79" t="str">
        <f>IFERROR("; "&amp;VLOOKUP(VALUE(MID(BA342,4,1)), TxtPanelShape!$V$2:$W$50,2,0),"")</f>
        <v/>
      </c>
      <c r="BF342" s="79" t="str">
        <f t="shared" si="74"/>
        <v/>
      </c>
      <c r="BG342" s="71"/>
      <c r="BH342" s="79" t="str">
        <f>IFERROR(VLOOKUP(BG342, TxtPanelDefinition!$A$2:$B$50, 2, 0),"")</f>
        <v/>
      </c>
      <c r="BI342" s="71"/>
      <c r="BJ342" s="79" t="str">
        <f>IFERROR(VLOOKUP(BI342, TxtPanelDefinition!$A$2:$B$50, 2, 0),"")</f>
        <v/>
      </c>
      <c r="BK342" s="71"/>
      <c r="BL342" s="79" t="str">
        <f>IFERROR(VLOOKUP(BK342, InscrTechniques!$A$2:$B$50, 2, 0),"")</f>
        <v/>
      </c>
      <c r="BM342" s="71"/>
      <c r="BN342" s="79" t="str">
        <f>IFERROR(VLOOKUP(BM342, InscrTechniques!$A$2:$B$50, 2, 0),"")</f>
        <v/>
      </c>
      <c r="BO342" s="71"/>
      <c r="BP342" s="79" t="str">
        <f>IFERROR(VLOOKUP(BO342, InscrTechniques!$A$2:$B$50, 2, 0),"")</f>
        <v/>
      </c>
      <c r="BQ342" s="71"/>
      <c r="BR342" s="79" t="str">
        <f>IFERROR(VLOOKUP(BQ342, InscrTechniques!$A$2:$B$50, 2, 0),"")</f>
        <v/>
      </c>
      <c r="BS342" s="71"/>
      <c r="BT342" s="79" t="str">
        <f>IFERROR(VLOOKUP(BS342, InscrTechniques!$A$2:$B$50, 2, 0),"")</f>
        <v/>
      </c>
      <c r="BU342" s="71"/>
      <c r="BV342" s="79" t="str">
        <f>IFERROR(VLOOKUP(BU342, InscrTechniques!$A$2:$B$50, 2, 0),"")</f>
        <v/>
      </c>
      <c r="BW342" s="125"/>
      <c r="BX342" s="79" t="str">
        <f>IFERROR(VLOOKUP(BW342, InscrTechniques!$A$2:$B$50, 2, 0),"")</f>
        <v/>
      </c>
      <c r="BY342" s="125"/>
      <c r="BZ342" s="79" t="str">
        <f>IFERROR(VLOOKUP(BY342, InscrTechniques!$A$2:$B$50, 2, 0),"")</f>
        <v/>
      </c>
      <c r="CA342" s="74"/>
      <c r="CB342" s="114" t="str">
        <f>IFERROR(VLOOKUP(CA342, LetterStyle!$A$2:$B$50, 2, 0),"")</f>
        <v/>
      </c>
      <c r="CC342" s="74"/>
      <c r="CD342" s="114" t="str">
        <f>IFERROR(VLOOKUP(CC342, LetterStyle!$A$2:$B$50, 2, 0),"")</f>
        <v/>
      </c>
      <c r="CE342" s="74"/>
      <c r="CF342" s="114" t="str">
        <f>IFERROR(VLOOKUP(CE342, LetterStyle!$A$2:$B$50, 2, 0),"")</f>
        <v/>
      </c>
      <c r="CG342" s="74"/>
      <c r="CH342" s="79" t="str">
        <f>IFERROR(VLOOKUP(CG342, LetterStyle!$A$2:$B$50, 2, 0),"")</f>
        <v/>
      </c>
      <c r="CI342" s="71"/>
      <c r="CJ342" s="79" t="str">
        <f>IFERROR(VLOOKUP(CI342, DecMotifs!$A$1:$B$306, 2, 0),"")</f>
        <v/>
      </c>
      <c r="CK342" s="71"/>
      <c r="CL342" s="79" t="str">
        <f>IFERROR(VLOOKUP(CK342, DecMotifs!$A$1:$B$306, 2, 0),"")</f>
        <v/>
      </c>
      <c r="CM342" s="71"/>
      <c r="CN342" s="79" t="str">
        <f>IFERROR(VLOOKUP(CM342, DecMotifs!$A$1:$B$306, 2, 0),"")</f>
        <v/>
      </c>
      <c r="CO342" s="71"/>
      <c r="CP342" s="79" t="str">
        <f>IFERROR(VLOOKUP(CO342, MarginalDec!$A$2:$B$253, 2, 0),"")</f>
        <v/>
      </c>
      <c r="CQ342" s="71"/>
      <c r="CR342" s="79" t="str">
        <f>IFERROR(VLOOKUP(CQ342, MarginalDec!$A$2:$B$253, 2, 0),"")</f>
        <v/>
      </c>
      <c r="CS342" s="71"/>
      <c r="CT342" s="79" t="str">
        <f>IFERROR(VLOOKUP(CS342, MarginalDec!$A$2:$B$253, 2, 0),"")</f>
        <v/>
      </c>
      <c r="CU342" s="71"/>
      <c r="CV342" s="79" t="str">
        <f>IF(ISBLANK(CU342),"", IFERROR(VLOOKUP(CU342, Tooling!$A$2:$B$252, 2, 0),""))</f>
        <v/>
      </c>
      <c r="CW342" s="71"/>
      <c r="CX342" s="79" t="str">
        <f>IF(ISBLANK(CW342),"", IFERROR(VLOOKUP(CW342, Tooling!$A$2:$B$252, 2, 0),""))</f>
        <v/>
      </c>
      <c r="CY342" s="71"/>
      <c r="CZ342" s="79" t="str">
        <f>IF(ISBLANK(CY342),"", IFERROR(VLOOKUP(CY342, Repairs!$A$2:$B$252, 2, 0),""))</f>
        <v/>
      </c>
      <c r="DA342" s="77"/>
      <c r="DB342" s="71"/>
      <c r="DC342" s="79" t="str">
        <f>IFERROR(VLOOKUP(DB342, DatingReason!$A$2:$B$252, 2, 0),"")</f>
        <v/>
      </c>
      <c r="DD342" s="123" t="str">
        <f t="shared" si="75"/>
        <v/>
      </c>
      <c r="DF342" s="119" t="str">
        <f t="array" ref="DF342">IF(AND($B342&lt;&gt;"", $DE342&lt;&gt;"", $DE342&lt;&gt;"No"),MAX(IF($B342=PEOPLE!$B$4:$B$1000, PEOPLE!$Q$4:$Q$1000,""))+100,"")</f>
        <v/>
      </c>
      <c r="DG342" s="68"/>
      <c r="DH342" s="76">
        <f>COUNTIF(PEOPLE!B:B, MEMORIALS!B342)</f>
        <v>0</v>
      </c>
      <c r="DI342" s="82"/>
      <c r="DJ342" s="82"/>
      <c r="DK342" s="82"/>
      <c r="DL342" s="68"/>
      <c r="DM342" s="68"/>
      <c r="DN342" s="68"/>
      <c r="DO342" s="68"/>
      <c r="DP342" s="68"/>
    </row>
    <row r="343" spans="1:120" ht="15" customHeight="1" x14ac:dyDescent="0.25">
      <c r="A343" s="68"/>
      <c r="B343" s="69"/>
      <c r="C343" s="68"/>
      <c r="D343" s="68"/>
      <c r="E343" s="70" t="str">
        <f>IF(D343="","",VLOOKUP(D343,Denomination!$A$2:$B$50, 2, 0))</f>
        <v/>
      </c>
      <c r="F343" s="68"/>
      <c r="G343" s="71"/>
      <c r="H343" s="70" t="str">
        <f>IF(G343="","",VLOOKUP(G343,MCondition!$A$2:$B$50, 2, 0))</f>
        <v/>
      </c>
      <c r="I343" s="72"/>
      <c r="J343" s="71"/>
      <c r="K343" s="70" t="str">
        <f>IF(J343="","",VLOOKUP(J343,ICondition!$A$2:$B$50, 2, 0))</f>
        <v/>
      </c>
      <c r="L343" s="73"/>
      <c r="M343" s="73"/>
      <c r="N343" s="73"/>
      <c r="O343" s="73"/>
      <c r="P343" s="73"/>
      <c r="Q343" s="73"/>
      <c r="R343" s="78"/>
      <c r="S343" s="79" t="str">
        <f>IFERROR(VLOOKUP(R343,Material!$A$2:$B$59, 2, 0),"")</f>
        <v/>
      </c>
      <c r="T343" s="71"/>
      <c r="U343" s="79" t="str">
        <f>IFERROR(VLOOKUP(T343,Material!$A$2:$B$59, 2, 0),"")</f>
        <v/>
      </c>
      <c r="V343" s="71"/>
      <c r="W343" s="79" t="str">
        <f>IFERROR(VLOOKUP(V343,Material!$A$2:$B$59, 2, 0),"")</f>
        <v/>
      </c>
      <c r="X343" s="71"/>
      <c r="Y343" s="79" t="str">
        <f>IFERROR(VLOOKUP(X343,Material!$A$2:$B$59, 2, 0),"")</f>
        <v/>
      </c>
      <c r="Z343" s="71"/>
      <c r="AA343" s="79" t="str">
        <f>IFERROR(VLOOKUP(Z343,Material!$A$2:$B$59, 2, 0),"")</f>
        <v/>
      </c>
      <c r="AB343" s="74"/>
      <c r="AC343" s="75" t="e">
        <f t="shared" si="64"/>
        <v>#VALUE!</v>
      </c>
      <c r="AD343" s="75" t="e">
        <f t="shared" si="65"/>
        <v>#VALUE!</v>
      </c>
      <c r="AE343" s="75" t="e">
        <f t="shared" si="67"/>
        <v>#VALUE!</v>
      </c>
      <c r="AF343" s="75" t="e">
        <f t="shared" si="66"/>
        <v>#VALUE!</v>
      </c>
      <c r="AG343" s="75" t="e">
        <f t="shared" si="68"/>
        <v>#VALUE!</v>
      </c>
      <c r="AH343" s="75" t="e">
        <f t="shared" si="69"/>
        <v>#VALUE!</v>
      </c>
      <c r="AI343" s="75" t="e">
        <f t="shared" si="70"/>
        <v>#VALUE!</v>
      </c>
      <c r="AJ343" s="80" t="e">
        <f t="shared" si="71"/>
        <v>#VALUE!</v>
      </c>
      <c r="AK343" s="79" t="str">
        <f>(IFERROR(VLOOKUP(AB343,Categories!$A$2:$B$20,2,1),""))</f>
        <v/>
      </c>
      <c r="AL343" s="79" t="str">
        <f ca="1">IFERROR(VLOOKUP((HLOOKUP((VLOOKUP($AB343,Categories!$A$2:$F$20,3,1)), $AB$3:$AJ343, (ROW()-ROW($AB$3)+1), 0)), INDIRECT(VLOOKUP($AB343,Categories!$A$2:$F$20,6,1)),2,0),AK343)</f>
        <v/>
      </c>
      <c r="AM343" s="79" t="str">
        <f ca="1">IFERROR(VLOOKUP((HLOOKUP((VLOOKUP($AB343,Categories!$A$2:$F$20,4,1)),$AB$3:$AJ343,(ROW()-ROW($AB$3)+1),0)),INDIRECT(VLOOKUP($AB343,Categories!$A$2:$H$20,7,1)),2,0),"")</f>
        <v/>
      </c>
      <c r="AN343" s="79" t="str">
        <f ca="1">IFERROR(VLOOKUP((HLOOKUP((VLOOKUP($AB343,Categories!$A$2:$F$20,5,1)), $AB$3:$AJ343, (ROW()-ROW($AB$3)+1), 0)), INDIRECT(VLOOKUP($AB343,Categories!$A$2:$H$20,8,1)),2,0),"")</f>
        <v/>
      </c>
      <c r="AO343" s="79" t="str">
        <f t="shared" ca="1" si="72"/>
        <v/>
      </c>
      <c r="AP343" s="81"/>
      <c r="AQ343" s="70" t="str">
        <f>IFERROR(VLOOKUP(VALUE(MID(AP343,1,1)),AdditionalElements!$A$2:$B$50,2,0),"")</f>
        <v/>
      </c>
      <c r="AR343" s="70" t="str">
        <f>IFERROR(VLOOKUP(VALUE(MID(AP343,2,1)),AdditionalElements!$H$2:$I$50,2,0),"")</f>
        <v/>
      </c>
      <c r="AS343" s="70" t="str">
        <f>IFERROR(VLOOKUP(VALUE(MID(AP343,3,1)),AdditionalElements!$O$2:$P$50,2,0),"")</f>
        <v/>
      </c>
      <c r="AT343" s="70" t="str">
        <f>IFERROR(VLOOKUP(VALUE(MID(AP343,4,1)),AdditionalElements!$V$2:$W$50,2,0),"")</f>
        <v/>
      </c>
      <c r="AU343" s="71"/>
      <c r="AV343" s="79" t="str">
        <f>IFERROR(IF(VALUE(MID(AU343,1,1))=1, VLOOKUP(VALUE(MID(AU343,1,1)), TxtPanelShape!$A$2:$C$50, 3, 0), (IF(VALUE(MID(AU343,1,1))&gt;=7, VLOOKUP(VALUE(MID(AU343,1,1)), TxtPanelShape!$A$2:$C$50, 3, 0),VLOOKUP(VALUE(MID(AU343,1,2)),TxtPanelShape!$A$2:$C$50,3,0)))), "")</f>
        <v/>
      </c>
      <c r="AW343" s="79" t="str">
        <f>IFERROR(IF(VALUE(MID(AU343,1,1))=1, ", "&amp;VLOOKUP(VALUE(MID(AU343,2,1)), TxtPanelShape!$H$2:$I$50, 2, 0), IF(VALUE(MID(AU343,1,1))&gt;=7, ", "&amp;VLOOKUP(VALUE(MID(AU343,2,1)), TxtPanelShape!$H$2:$I$50, 2, 0),"")), "")</f>
        <v/>
      </c>
      <c r="AX343" s="79" t="str">
        <f>IFERROR(IF(VALUE(MID(AU343,1,1))=1, ", "&amp;VLOOKUP(VALUE(MID(AU343,3,1)), TxtPanelShape!$O$2:$P$50, 2, 0), IF(VALUE(MID(AU343,1,1))&gt;=7, ", "&amp;VLOOKUP(VALUE(MID(AU343,3,1)), TxtPanelShape!$O$2:$P$50, 2, 0),"")),"")</f>
        <v/>
      </c>
      <c r="AY343" s="79" t="str">
        <f>IFERROR("; "&amp;VLOOKUP(VALUE(MID(AU343,4,1)), TxtPanelShape!$V$2:$W$50,2,0),"")</f>
        <v/>
      </c>
      <c r="AZ343" s="79" t="str">
        <f t="shared" si="73"/>
        <v/>
      </c>
      <c r="BA343" s="71"/>
      <c r="BB343" s="79" t="str">
        <f>IFERROR(IF(VALUE(MID(BA343,1,1))=1, VLOOKUP(VALUE(MID(BA343,1,1)), TxtPanelShape!$A$2:$C$50, 3, 0), (IF(VALUE(MID(BA343,1,1))&gt;=7, VLOOKUP(VALUE(MID(BA343,1,1)), TxtPanelShape!$A$2:$C$50, 3, 0),VLOOKUP(VALUE(MID(BA343,1,2)),TxtPanelShape!$A$2:$C$50,3,0)))), "")</f>
        <v/>
      </c>
      <c r="BC343" s="79" t="str">
        <f>IFERROR(IF(VALUE(MID(BA343,1,1))=1, ", "&amp;VLOOKUP(VALUE(MID(BA343,2,1)), TxtPanelShape!$H$2:$I$50, 2, 0), IF(VALUE(MID(BA343,1,1))&gt;=7, ", "&amp;VLOOKUP(VALUE(MID(BA343,2,1)), TxtPanelShape!$H$2:$I$50, 2, 0),"")), "")</f>
        <v/>
      </c>
      <c r="BD343" s="79" t="str">
        <f>IFERROR(IF(VALUE(MID(BA343,1,1))=1, ", "&amp;VLOOKUP(VALUE(MID(BA343,3,1)), TxtPanelShape!$O$2:$P$50, 2, 0), IF(VALUE(MID(BA343,1,1))&gt;=7, ", "&amp;VLOOKUP(VALUE(MID(BA343,3,1)), TxtPanelShape!$O$2:$P$50, 2, 0),"")),"")</f>
        <v/>
      </c>
      <c r="BE343" s="79" t="str">
        <f>IFERROR("; "&amp;VLOOKUP(VALUE(MID(BA343,4,1)), TxtPanelShape!$V$2:$W$50,2,0),"")</f>
        <v/>
      </c>
      <c r="BF343" s="79" t="str">
        <f t="shared" si="74"/>
        <v/>
      </c>
      <c r="BG343" s="71"/>
      <c r="BH343" s="79" t="str">
        <f>IFERROR(VLOOKUP(BG343, TxtPanelDefinition!$A$2:$B$50, 2, 0),"")</f>
        <v/>
      </c>
      <c r="BI343" s="71"/>
      <c r="BJ343" s="79" t="str">
        <f>IFERROR(VLOOKUP(BI343, TxtPanelDefinition!$A$2:$B$50, 2, 0),"")</f>
        <v/>
      </c>
      <c r="BK343" s="71"/>
      <c r="BL343" s="79" t="str">
        <f>IFERROR(VLOOKUP(BK343, InscrTechniques!$A$2:$B$50, 2, 0),"")</f>
        <v/>
      </c>
      <c r="BM343" s="71"/>
      <c r="BN343" s="79" t="str">
        <f>IFERROR(VLOOKUP(BM343, InscrTechniques!$A$2:$B$50, 2, 0),"")</f>
        <v/>
      </c>
      <c r="BO343" s="71"/>
      <c r="BP343" s="79" t="str">
        <f>IFERROR(VLOOKUP(BO343, InscrTechniques!$A$2:$B$50, 2, 0),"")</f>
        <v/>
      </c>
      <c r="BQ343" s="71"/>
      <c r="BR343" s="79" t="str">
        <f>IFERROR(VLOOKUP(BQ343, InscrTechniques!$A$2:$B$50, 2, 0),"")</f>
        <v/>
      </c>
      <c r="BS343" s="71"/>
      <c r="BT343" s="79" t="str">
        <f>IFERROR(VLOOKUP(BS343, InscrTechniques!$A$2:$B$50, 2, 0),"")</f>
        <v/>
      </c>
      <c r="BU343" s="71"/>
      <c r="BV343" s="79" t="str">
        <f>IFERROR(VLOOKUP(BU343, InscrTechniques!$A$2:$B$50, 2, 0),"")</f>
        <v/>
      </c>
      <c r="BW343" s="125"/>
      <c r="BX343" s="79" t="str">
        <f>IFERROR(VLOOKUP(BW343, InscrTechniques!$A$2:$B$50, 2, 0),"")</f>
        <v/>
      </c>
      <c r="BY343" s="125"/>
      <c r="BZ343" s="79" t="str">
        <f>IFERROR(VLOOKUP(BY343, InscrTechniques!$A$2:$B$50, 2, 0),"")</f>
        <v/>
      </c>
      <c r="CA343" s="74"/>
      <c r="CB343" s="114" t="str">
        <f>IFERROR(VLOOKUP(CA343, LetterStyle!$A$2:$B$50, 2, 0),"")</f>
        <v/>
      </c>
      <c r="CC343" s="74"/>
      <c r="CD343" s="114" t="str">
        <f>IFERROR(VLOOKUP(CC343, LetterStyle!$A$2:$B$50, 2, 0),"")</f>
        <v/>
      </c>
      <c r="CE343" s="74"/>
      <c r="CF343" s="114" t="str">
        <f>IFERROR(VLOOKUP(CE343, LetterStyle!$A$2:$B$50, 2, 0),"")</f>
        <v/>
      </c>
      <c r="CG343" s="74"/>
      <c r="CH343" s="79" t="str">
        <f>IFERROR(VLOOKUP(CG343, LetterStyle!$A$2:$B$50, 2, 0),"")</f>
        <v/>
      </c>
      <c r="CI343" s="71"/>
      <c r="CJ343" s="79" t="str">
        <f>IFERROR(VLOOKUP(CI343, DecMotifs!$A$1:$B$306, 2, 0),"")</f>
        <v/>
      </c>
      <c r="CK343" s="71"/>
      <c r="CL343" s="79" t="str">
        <f>IFERROR(VLOOKUP(CK343, DecMotifs!$A$1:$B$306, 2, 0),"")</f>
        <v/>
      </c>
      <c r="CM343" s="71"/>
      <c r="CN343" s="79" t="str">
        <f>IFERROR(VLOOKUP(CM343, DecMotifs!$A$1:$B$306, 2, 0),"")</f>
        <v/>
      </c>
      <c r="CO343" s="71"/>
      <c r="CP343" s="79" t="str">
        <f>IFERROR(VLOOKUP(CO343, MarginalDec!$A$2:$B$253, 2, 0),"")</f>
        <v/>
      </c>
      <c r="CQ343" s="71"/>
      <c r="CR343" s="79" t="str">
        <f>IFERROR(VLOOKUP(CQ343, MarginalDec!$A$2:$B$253, 2, 0),"")</f>
        <v/>
      </c>
      <c r="CS343" s="71"/>
      <c r="CT343" s="79" t="str">
        <f>IFERROR(VLOOKUP(CS343, MarginalDec!$A$2:$B$253, 2, 0),"")</f>
        <v/>
      </c>
      <c r="CU343" s="71"/>
      <c r="CV343" s="79" t="str">
        <f>IF(ISBLANK(CU343),"", IFERROR(VLOOKUP(CU343, Tooling!$A$2:$B$252, 2, 0),""))</f>
        <v/>
      </c>
      <c r="CW343" s="71"/>
      <c r="CX343" s="79" t="str">
        <f>IF(ISBLANK(CW343),"", IFERROR(VLOOKUP(CW343, Tooling!$A$2:$B$252, 2, 0),""))</f>
        <v/>
      </c>
      <c r="CY343" s="71"/>
      <c r="CZ343" s="79" t="str">
        <f>IF(ISBLANK(CY343),"", IFERROR(VLOOKUP(CY343, Repairs!$A$2:$B$252, 2, 0),""))</f>
        <v/>
      </c>
      <c r="DA343" s="77"/>
      <c r="DB343" s="71"/>
      <c r="DC343" s="79" t="str">
        <f>IFERROR(VLOOKUP(DB343, DatingReason!$A$2:$B$252, 2, 0),"")</f>
        <v/>
      </c>
      <c r="DD343" s="123" t="str">
        <f t="shared" si="75"/>
        <v/>
      </c>
      <c r="DF343" s="119" t="str">
        <f t="array" ref="DF343">IF(AND($B343&lt;&gt;"", $DE343&lt;&gt;"", $DE343&lt;&gt;"No"),MAX(IF($B343=PEOPLE!$B$4:$B$1000, PEOPLE!$Q$4:$Q$1000,""))+100,"")</f>
        <v/>
      </c>
      <c r="DG343" s="68"/>
      <c r="DH343" s="76">
        <f>COUNTIF(PEOPLE!B:B, MEMORIALS!B343)</f>
        <v>0</v>
      </c>
      <c r="DI343" s="82"/>
      <c r="DJ343" s="82"/>
      <c r="DK343" s="82"/>
      <c r="DL343" s="68"/>
      <c r="DM343" s="68"/>
      <c r="DN343" s="68"/>
      <c r="DO343" s="68"/>
      <c r="DP343" s="68"/>
    </row>
    <row r="344" spans="1:120" ht="15" customHeight="1" x14ac:dyDescent="0.25">
      <c r="A344" s="68"/>
      <c r="B344" s="69"/>
      <c r="C344" s="68"/>
      <c r="D344" s="68"/>
      <c r="E344" s="70" t="str">
        <f>IF(D344="","",VLOOKUP(D344,Denomination!$A$2:$B$50, 2, 0))</f>
        <v/>
      </c>
      <c r="F344" s="68"/>
      <c r="G344" s="71"/>
      <c r="H344" s="70" t="str">
        <f>IF(G344="","",VLOOKUP(G344,MCondition!$A$2:$B$50, 2, 0))</f>
        <v/>
      </c>
      <c r="I344" s="72"/>
      <c r="J344" s="71"/>
      <c r="K344" s="70" t="str">
        <f>IF(J344="","",VLOOKUP(J344,ICondition!$A$2:$B$50, 2, 0))</f>
        <v/>
      </c>
      <c r="L344" s="73"/>
      <c r="M344" s="73"/>
      <c r="N344" s="73"/>
      <c r="O344" s="73"/>
      <c r="P344" s="73"/>
      <c r="Q344" s="73"/>
      <c r="R344" s="78"/>
      <c r="S344" s="79" t="str">
        <f>IFERROR(VLOOKUP(R344,Material!$A$2:$B$59, 2, 0),"")</f>
        <v/>
      </c>
      <c r="T344" s="71"/>
      <c r="U344" s="79" t="str">
        <f>IFERROR(VLOOKUP(T344,Material!$A$2:$B$59, 2, 0),"")</f>
        <v/>
      </c>
      <c r="V344" s="71"/>
      <c r="W344" s="79" t="str">
        <f>IFERROR(VLOOKUP(V344,Material!$A$2:$B$59, 2, 0),"")</f>
        <v/>
      </c>
      <c r="X344" s="71"/>
      <c r="Y344" s="79" t="str">
        <f>IFERROR(VLOOKUP(X344,Material!$A$2:$B$59, 2, 0),"")</f>
        <v/>
      </c>
      <c r="Z344" s="71"/>
      <c r="AA344" s="79" t="str">
        <f>IFERROR(VLOOKUP(Z344,Material!$A$2:$B$59, 2, 0),"")</f>
        <v/>
      </c>
      <c r="AB344" s="74"/>
      <c r="AC344" s="75" t="e">
        <f t="shared" si="64"/>
        <v>#VALUE!</v>
      </c>
      <c r="AD344" s="75" t="e">
        <f t="shared" si="65"/>
        <v>#VALUE!</v>
      </c>
      <c r="AE344" s="75" t="e">
        <f t="shared" si="67"/>
        <v>#VALUE!</v>
      </c>
      <c r="AF344" s="75" t="e">
        <f t="shared" si="66"/>
        <v>#VALUE!</v>
      </c>
      <c r="AG344" s="75" t="e">
        <f t="shared" si="68"/>
        <v>#VALUE!</v>
      </c>
      <c r="AH344" s="75" t="e">
        <f t="shared" si="69"/>
        <v>#VALUE!</v>
      </c>
      <c r="AI344" s="75" t="e">
        <f t="shared" si="70"/>
        <v>#VALUE!</v>
      </c>
      <c r="AJ344" s="80" t="e">
        <f t="shared" si="71"/>
        <v>#VALUE!</v>
      </c>
      <c r="AK344" s="79" t="str">
        <f>(IFERROR(VLOOKUP(AB344,Categories!$A$2:$B$20,2,1),""))</f>
        <v/>
      </c>
      <c r="AL344" s="79" t="str">
        <f ca="1">IFERROR(VLOOKUP((HLOOKUP((VLOOKUP($AB344,Categories!$A$2:$F$20,3,1)), $AB$3:$AJ344, (ROW()-ROW($AB$3)+1), 0)), INDIRECT(VLOOKUP($AB344,Categories!$A$2:$F$20,6,1)),2,0),AK344)</f>
        <v/>
      </c>
      <c r="AM344" s="79" t="str">
        <f ca="1">IFERROR(VLOOKUP((HLOOKUP((VLOOKUP($AB344,Categories!$A$2:$F$20,4,1)),$AB$3:$AJ344,(ROW()-ROW($AB$3)+1),0)),INDIRECT(VLOOKUP($AB344,Categories!$A$2:$H$20,7,1)),2,0),"")</f>
        <v/>
      </c>
      <c r="AN344" s="79" t="str">
        <f ca="1">IFERROR(VLOOKUP((HLOOKUP((VLOOKUP($AB344,Categories!$A$2:$F$20,5,1)), $AB$3:$AJ344, (ROW()-ROW($AB$3)+1), 0)), INDIRECT(VLOOKUP($AB344,Categories!$A$2:$H$20,8,1)),2,0),"")</f>
        <v/>
      </c>
      <c r="AO344" s="79" t="str">
        <f t="shared" ca="1" si="72"/>
        <v/>
      </c>
      <c r="AP344" s="81"/>
      <c r="AQ344" s="70" t="str">
        <f>IFERROR(VLOOKUP(VALUE(MID(AP344,1,1)),AdditionalElements!$A$2:$B$50,2,0),"")</f>
        <v/>
      </c>
      <c r="AR344" s="70" t="str">
        <f>IFERROR(VLOOKUP(VALUE(MID(AP344,2,1)),AdditionalElements!$H$2:$I$50,2,0),"")</f>
        <v/>
      </c>
      <c r="AS344" s="70" t="str">
        <f>IFERROR(VLOOKUP(VALUE(MID(AP344,3,1)),AdditionalElements!$O$2:$P$50,2,0),"")</f>
        <v/>
      </c>
      <c r="AT344" s="70" t="str">
        <f>IFERROR(VLOOKUP(VALUE(MID(AP344,4,1)),AdditionalElements!$V$2:$W$50,2,0),"")</f>
        <v/>
      </c>
      <c r="AU344" s="71"/>
      <c r="AV344" s="79" t="str">
        <f>IFERROR(IF(VALUE(MID(AU344,1,1))=1, VLOOKUP(VALUE(MID(AU344,1,1)), TxtPanelShape!$A$2:$C$50, 3, 0), (IF(VALUE(MID(AU344,1,1))&gt;=7, VLOOKUP(VALUE(MID(AU344,1,1)), TxtPanelShape!$A$2:$C$50, 3, 0),VLOOKUP(VALUE(MID(AU344,1,2)),TxtPanelShape!$A$2:$C$50,3,0)))), "")</f>
        <v/>
      </c>
      <c r="AW344" s="79" t="str">
        <f>IFERROR(IF(VALUE(MID(AU344,1,1))=1, ", "&amp;VLOOKUP(VALUE(MID(AU344,2,1)), TxtPanelShape!$H$2:$I$50, 2, 0), IF(VALUE(MID(AU344,1,1))&gt;=7, ", "&amp;VLOOKUP(VALUE(MID(AU344,2,1)), TxtPanelShape!$H$2:$I$50, 2, 0),"")), "")</f>
        <v/>
      </c>
      <c r="AX344" s="79" t="str">
        <f>IFERROR(IF(VALUE(MID(AU344,1,1))=1, ", "&amp;VLOOKUP(VALUE(MID(AU344,3,1)), TxtPanelShape!$O$2:$P$50, 2, 0), IF(VALUE(MID(AU344,1,1))&gt;=7, ", "&amp;VLOOKUP(VALUE(MID(AU344,3,1)), TxtPanelShape!$O$2:$P$50, 2, 0),"")),"")</f>
        <v/>
      </c>
      <c r="AY344" s="79" t="str">
        <f>IFERROR("; "&amp;VLOOKUP(VALUE(MID(AU344,4,1)), TxtPanelShape!$V$2:$W$50,2,0),"")</f>
        <v/>
      </c>
      <c r="AZ344" s="79" t="str">
        <f t="shared" si="73"/>
        <v/>
      </c>
      <c r="BA344" s="71"/>
      <c r="BB344" s="79" t="str">
        <f>IFERROR(IF(VALUE(MID(BA344,1,1))=1, VLOOKUP(VALUE(MID(BA344,1,1)), TxtPanelShape!$A$2:$C$50, 3, 0), (IF(VALUE(MID(BA344,1,1))&gt;=7, VLOOKUP(VALUE(MID(BA344,1,1)), TxtPanelShape!$A$2:$C$50, 3, 0),VLOOKUP(VALUE(MID(BA344,1,2)),TxtPanelShape!$A$2:$C$50,3,0)))), "")</f>
        <v/>
      </c>
      <c r="BC344" s="79" t="str">
        <f>IFERROR(IF(VALUE(MID(BA344,1,1))=1, ", "&amp;VLOOKUP(VALUE(MID(BA344,2,1)), TxtPanelShape!$H$2:$I$50, 2, 0), IF(VALUE(MID(BA344,1,1))&gt;=7, ", "&amp;VLOOKUP(VALUE(MID(BA344,2,1)), TxtPanelShape!$H$2:$I$50, 2, 0),"")), "")</f>
        <v/>
      </c>
      <c r="BD344" s="79" t="str">
        <f>IFERROR(IF(VALUE(MID(BA344,1,1))=1, ", "&amp;VLOOKUP(VALUE(MID(BA344,3,1)), TxtPanelShape!$O$2:$P$50, 2, 0), IF(VALUE(MID(BA344,1,1))&gt;=7, ", "&amp;VLOOKUP(VALUE(MID(BA344,3,1)), TxtPanelShape!$O$2:$P$50, 2, 0),"")),"")</f>
        <v/>
      </c>
      <c r="BE344" s="79" t="str">
        <f>IFERROR("; "&amp;VLOOKUP(VALUE(MID(BA344,4,1)), TxtPanelShape!$V$2:$W$50,2,0),"")</f>
        <v/>
      </c>
      <c r="BF344" s="79" t="str">
        <f t="shared" si="74"/>
        <v/>
      </c>
      <c r="BG344" s="71"/>
      <c r="BH344" s="79" t="str">
        <f>IFERROR(VLOOKUP(BG344, TxtPanelDefinition!$A$2:$B$50, 2, 0),"")</f>
        <v/>
      </c>
      <c r="BI344" s="71"/>
      <c r="BJ344" s="79" t="str">
        <f>IFERROR(VLOOKUP(BI344, TxtPanelDefinition!$A$2:$B$50, 2, 0),"")</f>
        <v/>
      </c>
      <c r="BK344" s="71"/>
      <c r="BL344" s="79" t="str">
        <f>IFERROR(VLOOKUP(BK344, InscrTechniques!$A$2:$B$50, 2, 0),"")</f>
        <v/>
      </c>
      <c r="BM344" s="71"/>
      <c r="BN344" s="79" t="str">
        <f>IFERROR(VLOOKUP(BM344, InscrTechniques!$A$2:$B$50, 2, 0),"")</f>
        <v/>
      </c>
      <c r="BO344" s="71"/>
      <c r="BP344" s="79" t="str">
        <f>IFERROR(VLOOKUP(BO344, InscrTechniques!$A$2:$B$50, 2, 0),"")</f>
        <v/>
      </c>
      <c r="BQ344" s="71"/>
      <c r="BR344" s="79" t="str">
        <f>IFERROR(VLOOKUP(BQ344, InscrTechniques!$A$2:$B$50, 2, 0),"")</f>
        <v/>
      </c>
      <c r="BS344" s="71"/>
      <c r="BT344" s="79" t="str">
        <f>IFERROR(VLOOKUP(BS344, InscrTechniques!$A$2:$B$50, 2, 0),"")</f>
        <v/>
      </c>
      <c r="BU344" s="71"/>
      <c r="BV344" s="79" t="str">
        <f>IFERROR(VLOOKUP(BU344, InscrTechniques!$A$2:$B$50, 2, 0),"")</f>
        <v/>
      </c>
      <c r="BW344" s="125"/>
      <c r="BX344" s="79" t="str">
        <f>IFERROR(VLOOKUP(BW344, InscrTechniques!$A$2:$B$50, 2, 0),"")</f>
        <v/>
      </c>
      <c r="BY344" s="125"/>
      <c r="BZ344" s="79" t="str">
        <f>IFERROR(VLOOKUP(BY344, InscrTechniques!$A$2:$B$50, 2, 0),"")</f>
        <v/>
      </c>
      <c r="CA344" s="74"/>
      <c r="CB344" s="114" t="str">
        <f>IFERROR(VLOOKUP(CA344, LetterStyle!$A$2:$B$50, 2, 0),"")</f>
        <v/>
      </c>
      <c r="CC344" s="74"/>
      <c r="CD344" s="114" t="str">
        <f>IFERROR(VLOOKUP(CC344, LetterStyle!$A$2:$B$50, 2, 0),"")</f>
        <v/>
      </c>
      <c r="CE344" s="74"/>
      <c r="CF344" s="114" t="str">
        <f>IFERROR(VLOOKUP(CE344, LetterStyle!$A$2:$B$50, 2, 0),"")</f>
        <v/>
      </c>
      <c r="CG344" s="74"/>
      <c r="CH344" s="79" t="str">
        <f>IFERROR(VLOOKUP(CG344, LetterStyle!$A$2:$B$50, 2, 0),"")</f>
        <v/>
      </c>
      <c r="CI344" s="71"/>
      <c r="CJ344" s="79" t="str">
        <f>IFERROR(VLOOKUP(CI344, DecMotifs!$A$1:$B$306, 2, 0),"")</f>
        <v/>
      </c>
      <c r="CK344" s="71"/>
      <c r="CL344" s="79" t="str">
        <f>IFERROR(VLOOKUP(CK344, DecMotifs!$A$1:$B$306, 2, 0),"")</f>
        <v/>
      </c>
      <c r="CM344" s="71"/>
      <c r="CN344" s="79" t="str">
        <f>IFERROR(VLOOKUP(CM344, DecMotifs!$A$1:$B$306, 2, 0),"")</f>
        <v/>
      </c>
      <c r="CO344" s="71"/>
      <c r="CP344" s="79" t="str">
        <f>IFERROR(VLOOKUP(CO344, MarginalDec!$A$2:$B$253, 2, 0),"")</f>
        <v/>
      </c>
      <c r="CQ344" s="71"/>
      <c r="CR344" s="79" t="str">
        <f>IFERROR(VLOOKUP(CQ344, MarginalDec!$A$2:$B$253, 2, 0),"")</f>
        <v/>
      </c>
      <c r="CS344" s="71"/>
      <c r="CT344" s="79" t="str">
        <f>IFERROR(VLOOKUP(CS344, MarginalDec!$A$2:$B$253, 2, 0),"")</f>
        <v/>
      </c>
      <c r="CU344" s="71"/>
      <c r="CV344" s="79" t="str">
        <f>IF(ISBLANK(CU344),"", IFERROR(VLOOKUP(CU344, Tooling!$A$2:$B$252, 2, 0),""))</f>
        <v/>
      </c>
      <c r="CW344" s="71"/>
      <c r="CX344" s="79" t="str">
        <f>IF(ISBLANK(CW344),"", IFERROR(VLOOKUP(CW344, Tooling!$A$2:$B$252, 2, 0),""))</f>
        <v/>
      </c>
      <c r="CY344" s="71"/>
      <c r="CZ344" s="79" t="str">
        <f>IF(ISBLANK(CY344),"", IFERROR(VLOOKUP(CY344, Repairs!$A$2:$B$252, 2, 0),""))</f>
        <v/>
      </c>
      <c r="DA344" s="77"/>
      <c r="DB344" s="71"/>
      <c r="DC344" s="79" t="str">
        <f>IFERROR(VLOOKUP(DB344, DatingReason!$A$2:$B$252, 2, 0),"")</f>
        <v/>
      </c>
      <c r="DD344" s="123" t="str">
        <f t="shared" si="75"/>
        <v/>
      </c>
      <c r="DF344" s="119" t="str">
        <f t="array" ref="DF344">IF(AND($B344&lt;&gt;"", $DE344&lt;&gt;"", $DE344&lt;&gt;"No"),MAX(IF($B344=PEOPLE!$B$4:$B$1000, PEOPLE!$Q$4:$Q$1000,""))+100,"")</f>
        <v/>
      </c>
      <c r="DG344" s="68"/>
      <c r="DH344" s="76">
        <f>COUNTIF(PEOPLE!B:B, MEMORIALS!B344)</f>
        <v>0</v>
      </c>
      <c r="DI344" s="82"/>
      <c r="DJ344" s="82"/>
      <c r="DK344" s="82"/>
      <c r="DL344" s="68"/>
      <c r="DM344" s="68"/>
      <c r="DN344" s="68"/>
      <c r="DO344" s="68"/>
      <c r="DP344" s="68"/>
    </row>
    <row r="345" spans="1:120" ht="15" customHeight="1" x14ac:dyDescent="0.25">
      <c r="A345" s="68"/>
      <c r="B345" s="69"/>
      <c r="C345" s="68"/>
      <c r="D345" s="68"/>
      <c r="E345" s="70" t="str">
        <f>IF(D345="","",VLOOKUP(D345,Denomination!$A$2:$B$50, 2, 0))</f>
        <v/>
      </c>
      <c r="F345" s="68"/>
      <c r="G345" s="71"/>
      <c r="H345" s="70" t="str">
        <f>IF(G345="","",VLOOKUP(G345,MCondition!$A$2:$B$50, 2, 0))</f>
        <v/>
      </c>
      <c r="I345" s="72"/>
      <c r="J345" s="71"/>
      <c r="K345" s="70" t="str">
        <f>IF(J345="","",VLOOKUP(J345,ICondition!$A$2:$B$50, 2, 0))</f>
        <v/>
      </c>
      <c r="L345" s="73"/>
      <c r="M345" s="73"/>
      <c r="N345" s="73"/>
      <c r="O345" s="73"/>
      <c r="P345" s="73"/>
      <c r="Q345" s="73"/>
      <c r="R345" s="78"/>
      <c r="S345" s="79" t="str">
        <f>IFERROR(VLOOKUP(R345,Material!$A$2:$B$59, 2, 0),"")</f>
        <v/>
      </c>
      <c r="T345" s="71"/>
      <c r="U345" s="79" t="str">
        <f>IFERROR(VLOOKUP(T345,Material!$A$2:$B$59, 2, 0),"")</f>
        <v/>
      </c>
      <c r="V345" s="71"/>
      <c r="W345" s="79" t="str">
        <f>IFERROR(VLOOKUP(V345,Material!$A$2:$B$59, 2, 0),"")</f>
        <v/>
      </c>
      <c r="X345" s="71"/>
      <c r="Y345" s="79" t="str">
        <f>IFERROR(VLOOKUP(X345,Material!$A$2:$B$59, 2, 0),"")</f>
        <v/>
      </c>
      <c r="Z345" s="71"/>
      <c r="AA345" s="79" t="str">
        <f>IFERROR(VLOOKUP(Z345,Material!$A$2:$B$59, 2, 0),"")</f>
        <v/>
      </c>
      <c r="AB345" s="74"/>
      <c r="AC345" s="75" t="e">
        <f t="shared" si="64"/>
        <v>#VALUE!</v>
      </c>
      <c r="AD345" s="75" t="e">
        <f t="shared" si="65"/>
        <v>#VALUE!</v>
      </c>
      <c r="AE345" s="75" t="e">
        <f t="shared" si="67"/>
        <v>#VALUE!</v>
      </c>
      <c r="AF345" s="75" t="e">
        <f t="shared" si="66"/>
        <v>#VALUE!</v>
      </c>
      <c r="AG345" s="75" t="e">
        <f t="shared" si="68"/>
        <v>#VALUE!</v>
      </c>
      <c r="AH345" s="75" t="e">
        <f t="shared" si="69"/>
        <v>#VALUE!</v>
      </c>
      <c r="AI345" s="75" t="e">
        <f t="shared" si="70"/>
        <v>#VALUE!</v>
      </c>
      <c r="AJ345" s="80" t="e">
        <f t="shared" si="71"/>
        <v>#VALUE!</v>
      </c>
      <c r="AK345" s="79" t="str">
        <f>(IFERROR(VLOOKUP(AB345,Categories!$A$2:$B$20,2,1),""))</f>
        <v/>
      </c>
      <c r="AL345" s="79" t="str">
        <f ca="1">IFERROR(VLOOKUP((HLOOKUP((VLOOKUP($AB345,Categories!$A$2:$F$20,3,1)), $AB$3:$AJ345, (ROW()-ROW($AB$3)+1), 0)), INDIRECT(VLOOKUP($AB345,Categories!$A$2:$F$20,6,1)),2,0),AK345)</f>
        <v/>
      </c>
      <c r="AM345" s="79" t="str">
        <f ca="1">IFERROR(VLOOKUP((HLOOKUP((VLOOKUP($AB345,Categories!$A$2:$F$20,4,1)),$AB$3:$AJ345,(ROW()-ROW($AB$3)+1),0)),INDIRECT(VLOOKUP($AB345,Categories!$A$2:$H$20,7,1)),2,0),"")</f>
        <v/>
      </c>
      <c r="AN345" s="79" t="str">
        <f ca="1">IFERROR(VLOOKUP((HLOOKUP((VLOOKUP($AB345,Categories!$A$2:$F$20,5,1)), $AB$3:$AJ345, (ROW()-ROW($AB$3)+1), 0)), INDIRECT(VLOOKUP($AB345,Categories!$A$2:$H$20,8,1)),2,0),"")</f>
        <v/>
      </c>
      <c r="AO345" s="79" t="str">
        <f t="shared" ca="1" si="72"/>
        <v/>
      </c>
      <c r="AP345" s="81"/>
      <c r="AQ345" s="70" t="str">
        <f>IFERROR(VLOOKUP(VALUE(MID(AP345,1,1)),AdditionalElements!$A$2:$B$50,2,0),"")</f>
        <v/>
      </c>
      <c r="AR345" s="70" t="str">
        <f>IFERROR(VLOOKUP(VALUE(MID(AP345,2,1)),AdditionalElements!$H$2:$I$50,2,0),"")</f>
        <v/>
      </c>
      <c r="AS345" s="70" t="str">
        <f>IFERROR(VLOOKUP(VALUE(MID(AP345,3,1)),AdditionalElements!$O$2:$P$50,2,0),"")</f>
        <v/>
      </c>
      <c r="AT345" s="70" t="str">
        <f>IFERROR(VLOOKUP(VALUE(MID(AP345,4,1)),AdditionalElements!$V$2:$W$50,2,0),"")</f>
        <v/>
      </c>
      <c r="AU345" s="71"/>
      <c r="AV345" s="79" t="str">
        <f>IFERROR(IF(VALUE(MID(AU345,1,1))=1, VLOOKUP(VALUE(MID(AU345,1,1)), TxtPanelShape!$A$2:$C$50, 3, 0), (IF(VALUE(MID(AU345,1,1))&gt;=7, VLOOKUP(VALUE(MID(AU345,1,1)), TxtPanelShape!$A$2:$C$50, 3, 0),VLOOKUP(VALUE(MID(AU345,1,2)),TxtPanelShape!$A$2:$C$50,3,0)))), "")</f>
        <v/>
      </c>
      <c r="AW345" s="79" t="str">
        <f>IFERROR(IF(VALUE(MID(AU345,1,1))=1, ", "&amp;VLOOKUP(VALUE(MID(AU345,2,1)), TxtPanelShape!$H$2:$I$50, 2, 0), IF(VALUE(MID(AU345,1,1))&gt;=7, ", "&amp;VLOOKUP(VALUE(MID(AU345,2,1)), TxtPanelShape!$H$2:$I$50, 2, 0),"")), "")</f>
        <v/>
      </c>
      <c r="AX345" s="79" t="str">
        <f>IFERROR(IF(VALUE(MID(AU345,1,1))=1, ", "&amp;VLOOKUP(VALUE(MID(AU345,3,1)), TxtPanelShape!$O$2:$P$50, 2, 0), IF(VALUE(MID(AU345,1,1))&gt;=7, ", "&amp;VLOOKUP(VALUE(MID(AU345,3,1)), TxtPanelShape!$O$2:$P$50, 2, 0),"")),"")</f>
        <v/>
      </c>
      <c r="AY345" s="79" t="str">
        <f>IFERROR("; "&amp;VLOOKUP(VALUE(MID(AU345,4,1)), TxtPanelShape!$V$2:$W$50,2,0),"")</f>
        <v/>
      </c>
      <c r="AZ345" s="79" t="str">
        <f t="shared" si="73"/>
        <v/>
      </c>
      <c r="BA345" s="71"/>
      <c r="BB345" s="79" t="str">
        <f>IFERROR(IF(VALUE(MID(BA345,1,1))=1, VLOOKUP(VALUE(MID(BA345,1,1)), TxtPanelShape!$A$2:$C$50, 3, 0), (IF(VALUE(MID(BA345,1,1))&gt;=7, VLOOKUP(VALUE(MID(BA345,1,1)), TxtPanelShape!$A$2:$C$50, 3, 0),VLOOKUP(VALUE(MID(BA345,1,2)),TxtPanelShape!$A$2:$C$50,3,0)))), "")</f>
        <v/>
      </c>
      <c r="BC345" s="79" t="str">
        <f>IFERROR(IF(VALUE(MID(BA345,1,1))=1, ", "&amp;VLOOKUP(VALUE(MID(BA345,2,1)), TxtPanelShape!$H$2:$I$50, 2, 0), IF(VALUE(MID(BA345,1,1))&gt;=7, ", "&amp;VLOOKUP(VALUE(MID(BA345,2,1)), TxtPanelShape!$H$2:$I$50, 2, 0),"")), "")</f>
        <v/>
      </c>
      <c r="BD345" s="79" t="str">
        <f>IFERROR(IF(VALUE(MID(BA345,1,1))=1, ", "&amp;VLOOKUP(VALUE(MID(BA345,3,1)), TxtPanelShape!$O$2:$P$50, 2, 0), IF(VALUE(MID(BA345,1,1))&gt;=7, ", "&amp;VLOOKUP(VALUE(MID(BA345,3,1)), TxtPanelShape!$O$2:$P$50, 2, 0),"")),"")</f>
        <v/>
      </c>
      <c r="BE345" s="79" t="str">
        <f>IFERROR("; "&amp;VLOOKUP(VALUE(MID(BA345,4,1)), TxtPanelShape!$V$2:$W$50,2,0),"")</f>
        <v/>
      </c>
      <c r="BF345" s="79" t="str">
        <f t="shared" si="74"/>
        <v/>
      </c>
      <c r="BG345" s="71"/>
      <c r="BH345" s="79" t="str">
        <f>IFERROR(VLOOKUP(BG345, TxtPanelDefinition!$A$2:$B$50, 2, 0),"")</f>
        <v/>
      </c>
      <c r="BI345" s="71"/>
      <c r="BJ345" s="79" t="str">
        <f>IFERROR(VLOOKUP(BI345, TxtPanelDefinition!$A$2:$B$50, 2, 0),"")</f>
        <v/>
      </c>
      <c r="BK345" s="71"/>
      <c r="BL345" s="79" t="str">
        <f>IFERROR(VLOOKUP(BK345, InscrTechniques!$A$2:$B$50, 2, 0),"")</f>
        <v/>
      </c>
      <c r="BM345" s="71"/>
      <c r="BN345" s="79" t="str">
        <f>IFERROR(VLOOKUP(BM345, InscrTechniques!$A$2:$B$50, 2, 0),"")</f>
        <v/>
      </c>
      <c r="BO345" s="71"/>
      <c r="BP345" s="79" t="str">
        <f>IFERROR(VLOOKUP(BO345, InscrTechniques!$A$2:$B$50, 2, 0),"")</f>
        <v/>
      </c>
      <c r="BQ345" s="71"/>
      <c r="BR345" s="79" t="str">
        <f>IFERROR(VLOOKUP(BQ345, InscrTechniques!$A$2:$B$50, 2, 0),"")</f>
        <v/>
      </c>
      <c r="BS345" s="71"/>
      <c r="BT345" s="79" t="str">
        <f>IFERROR(VLOOKUP(BS345, InscrTechniques!$A$2:$B$50, 2, 0),"")</f>
        <v/>
      </c>
      <c r="BU345" s="71"/>
      <c r="BV345" s="79" t="str">
        <f>IFERROR(VLOOKUP(BU345, InscrTechniques!$A$2:$B$50, 2, 0),"")</f>
        <v/>
      </c>
      <c r="BW345" s="125"/>
      <c r="BX345" s="79" t="str">
        <f>IFERROR(VLOOKUP(BW345, InscrTechniques!$A$2:$B$50, 2, 0),"")</f>
        <v/>
      </c>
      <c r="BY345" s="125"/>
      <c r="BZ345" s="79" t="str">
        <f>IFERROR(VLOOKUP(BY345, InscrTechniques!$A$2:$B$50, 2, 0),"")</f>
        <v/>
      </c>
      <c r="CA345" s="74"/>
      <c r="CB345" s="114" t="str">
        <f>IFERROR(VLOOKUP(CA345, LetterStyle!$A$2:$B$50, 2, 0),"")</f>
        <v/>
      </c>
      <c r="CC345" s="74"/>
      <c r="CD345" s="114" t="str">
        <f>IFERROR(VLOOKUP(CC345, LetterStyle!$A$2:$B$50, 2, 0),"")</f>
        <v/>
      </c>
      <c r="CE345" s="74"/>
      <c r="CF345" s="114" t="str">
        <f>IFERROR(VLOOKUP(CE345, LetterStyle!$A$2:$B$50, 2, 0),"")</f>
        <v/>
      </c>
      <c r="CG345" s="74"/>
      <c r="CH345" s="79" t="str">
        <f>IFERROR(VLOOKUP(CG345, LetterStyle!$A$2:$B$50, 2, 0),"")</f>
        <v/>
      </c>
      <c r="CI345" s="71"/>
      <c r="CJ345" s="79" t="str">
        <f>IFERROR(VLOOKUP(CI345, DecMotifs!$A$1:$B$306, 2, 0),"")</f>
        <v/>
      </c>
      <c r="CK345" s="71"/>
      <c r="CL345" s="79" t="str">
        <f>IFERROR(VLOOKUP(CK345, DecMotifs!$A$1:$B$306, 2, 0),"")</f>
        <v/>
      </c>
      <c r="CM345" s="71"/>
      <c r="CN345" s="79" t="str">
        <f>IFERROR(VLOOKUP(CM345, DecMotifs!$A$1:$B$306, 2, 0),"")</f>
        <v/>
      </c>
      <c r="CO345" s="71"/>
      <c r="CP345" s="79" t="str">
        <f>IFERROR(VLOOKUP(CO345, MarginalDec!$A$2:$B$253, 2, 0),"")</f>
        <v/>
      </c>
      <c r="CQ345" s="71"/>
      <c r="CR345" s="79" t="str">
        <f>IFERROR(VLOOKUP(CQ345, MarginalDec!$A$2:$B$253, 2, 0),"")</f>
        <v/>
      </c>
      <c r="CS345" s="71"/>
      <c r="CT345" s="79" t="str">
        <f>IFERROR(VLOOKUP(CS345, MarginalDec!$A$2:$B$253, 2, 0),"")</f>
        <v/>
      </c>
      <c r="CU345" s="71"/>
      <c r="CV345" s="79" t="str">
        <f>IF(ISBLANK(CU345),"", IFERROR(VLOOKUP(CU345, Tooling!$A$2:$B$252, 2, 0),""))</f>
        <v/>
      </c>
      <c r="CW345" s="71"/>
      <c r="CX345" s="79" t="str">
        <f>IF(ISBLANK(CW345),"", IFERROR(VLOOKUP(CW345, Tooling!$A$2:$B$252, 2, 0),""))</f>
        <v/>
      </c>
      <c r="CY345" s="71"/>
      <c r="CZ345" s="79" t="str">
        <f>IF(ISBLANK(CY345),"", IFERROR(VLOOKUP(CY345, Repairs!$A$2:$B$252, 2, 0),""))</f>
        <v/>
      </c>
      <c r="DA345" s="77"/>
      <c r="DB345" s="71"/>
      <c r="DC345" s="79" t="str">
        <f>IFERROR(VLOOKUP(DB345, DatingReason!$A$2:$B$252, 2, 0),"")</f>
        <v/>
      </c>
      <c r="DD345" s="123" t="str">
        <f t="shared" si="75"/>
        <v/>
      </c>
      <c r="DF345" s="119" t="str">
        <f t="array" ref="DF345">IF(AND($B345&lt;&gt;"", $DE345&lt;&gt;"", $DE345&lt;&gt;"No"),MAX(IF($B345=PEOPLE!$B$4:$B$1000, PEOPLE!$Q$4:$Q$1000,""))+100,"")</f>
        <v/>
      </c>
      <c r="DG345" s="68"/>
      <c r="DH345" s="76">
        <f>COUNTIF(PEOPLE!B:B, MEMORIALS!B345)</f>
        <v>0</v>
      </c>
      <c r="DI345" s="82"/>
      <c r="DJ345" s="82"/>
      <c r="DK345" s="82"/>
      <c r="DL345" s="68"/>
      <c r="DM345" s="68"/>
      <c r="DN345" s="68"/>
      <c r="DO345" s="68"/>
      <c r="DP345" s="68"/>
    </row>
    <row r="346" spans="1:120" ht="15" customHeight="1" x14ac:dyDescent="0.25">
      <c r="A346" s="68"/>
      <c r="B346" s="69"/>
      <c r="C346" s="68"/>
      <c r="D346" s="68"/>
      <c r="E346" s="70" t="str">
        <f>IF(D346="","",VLOOKUP(D346,Denomination!$A$2:$B$50, 2, 0))</f>
        <v/>
      </c>
      <c r="F346" s="68"/>
      <c r="G346" s="71"/>
      <c r="H346" s="70" t="str">
        <f>IF(G346="","",VLOOKUP(G346,MCondition!$A$2:$B$50, 2, 0))</f>
        <v/>
      </c>
      <c r="I346" s="72"/>
      <c r="J346" s="71"/>
      <c r="K346" s="70" t="str">
        <f>IF(J346="","",VLOOKUP(J346,ICondition!$A$2:$B$50, 2, 0))</f>
        <v/>
      </c>
      <c r="L346" s="73"/>
      <c r="M346" s="73"/>
      <c r="N346" s="73"/>
      <c r="O346" s="73"/>
      <c r="P346" s="73"/>
      <c r="Q346" s="73"/>
      <c r="R346" s="78"/>
      <c r="S346" s="79" t="str">
        <f>IFERROR(VLOOKUP(R346,Material!$A$2:$B$59, 2, 0),"")</f>
        <v/>
      </c>
      <c r="T346" s="71"/>
      <c r="U346" s="79" t="str">
        <f>IFERROR(VLOOKUP(T346,Material!$A$2:$B$59, 2, 0),"")</f>
        <v/>
      </c>
      <c r="V346" s="71"/>
      <c r="W346" s="79" t="str">
        <f>IFERROR(VLOOKUP(V346,Material!$A$2:$B$59, 2, 0),"")</f>
        <v/>
      </c>
      <c r="X346" s="71"/>
      <c r="Y346" s="79" t="str">
        <f>IFERROR(VLOOKUP(X346,Material!$A$2:$B$59, 2, 0),"")</f>
        <v/>
      </c>
      <c r="Z346" s="71"/>
      <c r="AA346" s="79" t="str">
        <f>IFERROR(VLOOKUP(Z346,Material!$A$2:$B$59, 2, 0),"")</f>
        <v/>
      </c>
      <c r="AB346" s="74"/>
      <c r="AC346" s="75" t="e">
        <f t="shared" si="64"/>
        <v>#VALUE!</v>
      </c>
      <c r="AD346" s="75" t="e">
        <f t="shared" si="65"/>
        <v>#VALUE!</v>
      </c>
      <c r="AE346" s="75" t="e">
        <f t="shared" si="67"/>
        <v>#VALUE!</v>
      </c>
      <c r="AF346" s="75" t="e">
        <f t="shared" si="66"/>
        <v>#VALUE!</v>
      </c>
      <c r="AG346" s="75" t="e">
        <f t="shared" si="68"/>
        <v>#VALUE!</v>
      </c>
      <c r="AH346" s="75" t="e">
        <f t="shared" si="69"/>
        <v>#VALUE!</v>
      </c>
      <c r="AI346" s="75" t="e">
        <f t="shared" si="70"/>
        <v>#VALUE!</v>
      </c>
      <c r="AJ346" s="80" t="e">
        <f t="shared" si="71"/>
        <v>#VALUE!</v>
      </c>
      <c r="AK346" s="79" t="str">
        <f>(IFERROR(VLOOKUP(AB346,Categories!$A$2:$B$20,2,1),""))</f>
        <v/>
      </c>
      <c r="AL346" s="79" t="str">
        <f ca="1">IFERROR(VLOOKUP((HLOOKUP((VLOOKUP($AB346,Categories!$A$2:$F$20,3,1)), $AB$3:$AJ346, (ROW()-ROW($AB$3)+1), 0)), INDIRECT(VLOOKUP($AB346,Categories!$A$2:$F$20,6,1)),2,0),AK346)</f>
        <v/>
      </c>
      <c r="AM346" s="79" t="str">
        <f ca="1">IFERROR(VLOOKUP((HLOOKUP((VLOOKUP($AB346,Categories!$A$2:$F$20,4,1)),$AB$3:$AJ346,(ROW()-ROW($AB$3)+1),0)),INDIRECT(VLOOKUP($AB346,Categories!$A$2:$H$20,7,1)),2,0),"")</f>
        <v/>
      </c>
      <c r="AN346" s="79" t="str">
        <f ca="1">IFERROR(VLOOKUP((HLOOKUP((VLOOKUP($AB346,Categories!$A$2:$F$20,5,1)), $AB$3:$AJ346, (ROW()-ROW($AB$3)+1), 0)), INDIRECT(VLOOKUP($AB346,Categories!$A$2:$H$20,8,1)),2,0),"")</f>
        <v/>
      </c>
      <c r="AO346" s="79" t="str">
        <f t="shared" ca="1" si="72"/>
        <v/>
      </c>
      <c r="AP346" s="81"/>
      <c r="AQ346" s="70" t="str">
        <f>IFERROR(VLOOKUP(VALUE(MID(AP346,1,1)),AdditionalElements!$A$2:$B$50,2,0),"")</f>
        <v/>
      </c>
      <c r="AR346" s="70" t="str">
        <f>IFERROR(VLOOKUP(VALUE(MID(AP346,2,1)),AdditionalElements!$H$2:$I$50,2,0),"")</f>
        <v/>
      </c>
      <c r="AS346" s="70" t="str">
        <f>IFERROR(VLOOKUP(VALUE(MID(AP346,3,1)),AdditionalElements!$O$2:$P$50,2,0),"")</f>
        <v/>
      </c>
      <c r="AT346" s="70" t="str">
        <f>IFERROR(VLOOKUP(VALUE(MID(AP346,4,1)),AdditionalElements!$V$2:$W$50,2,0),"")</f>
        <v/>
      </c>
      <c r="AU346" s="71"/>
      <c r="AV346" s="79" t="str">
        <f>IFERROR(IF(VALUE(MID(AU346,1,1))=1, VLOOKUP(VALUE(MID(AU346,1,1)), TxtPanelShape!$A$2:$C$50, 3, 0), (IF(VALUE(MID(AU346,1,1))&gt;=7, VLOOKUP(VALUE(MID(AU346,1,1)), TxtPanelShape!$A$2:$C$50, 3, 0),VLOOKUP(VALUE(MID(AU346,1,2)),TxtPanelShape!$A$2:$C$50,3,0)))), "")</f>
        <v/>
      </c>
      <c r="AW346" s="79" t="str">
        <f>IFERROR(IF(VALUE(MID(AU346,1,1))=1, ", "&amp;VLOOKUP(VALUE(MID(AU346,2,1)), TxtPanelShape!$H$2:$I$50, 2, 0), IF(VALUE(MID(AU346,1,1))&gt;=7, ", "&amp;VLOOKUP(VALUE(MID(AU346,2,1)), TxtPanelShape!$H$2:$I$50, 2, 0),"")), "")</f>
        <v/>
      </c>
      <c r="AX346" s="79" t="str">
        <f>IFERROR(IF(VALUE(MID(AU346,1,1))=1, ", "&amp;VLOOKUP(VALUE(MID(AU346,3,1)), TxtPanelShape!$O$2:$P$50, 2, 0), IF(VALUE(MID(AU346,1,1))&gt;=7, ", "&amp;VLOOKUP(VALUE(MID(AU346,3,1)), TxtPanelShape!$O$2:$P$50, 2, 0),"")),"")</f>
        <v/>
      </c>
      <c r="AY346" s="79" t="str">
        <f>IFERROR("; "&amp;VLOOKUP(VALUE(MID(AU346,4,1)), TxtPanelShape!$V$2:$W$50,2,0),"")</f>
        <v/>
      </c>
      <c r="AZ346" s="79" t="str">
        <f t="shared" si="73"/>
        <v/>
      </c>
      <c r="BA346" s="71"/>
      <c r="BB346" s="79" t="str">
        <f>IFERROR(IF(VALUE(MID(BA346,1,1))=1, VLOOKUP(VALUE(MID(BA346,1,1)), TxtPanelShape!$A$2:$C$50, 3, 0), (IF(VALUE(MID(BA346,1,1))&gt;=7, VLOOKUP(VALUE(MID(BA346,1,1)), TxtPanelShape!$A$2:$C$50, 3, 0),VLOOKUP(VALUE(MID(BA346,1,2)),TxtPanelShape!$A$2:$C$50,3,0)))), "")</f>
        <v/>
      </c>
      <c r="BC346" s="79" t="str">
        <f>IFERROR(IF(VALUE(MID(BA346,1,1))=1, ", "&amp;VLOOKUP(VALUE(MID(BA346,2,1)), TxtPanelShape!$H$2:$I$50, 2, 0), IF(VALUE(MID(BA346,1,1))&gt;=7, ", "&amp;VLOOKUP(VALUE(MID(BA346,2,1)), TxtPanelShape!$H$2:$I$50, 2, 0),"")), "")</f>
        <v/>
      </c>
      <c r="BD346" s="79" t="str">
        <f>IFERROR(IF(VALUE(MID(BA346,1,1))=1, ", "&amp;VLOOKUP(VALUE(MID(BA346,3,1)), TxtPanelShape!$O$2:$P$50, 2, 0), IF(VALUE(MID(BA346,1,1))&gt;=7, ", "&amp;VLOOKUP(VALUE(MID(BA346,3,1)), TxtPanelShape!$O$2:$P$50, 2, 0),"")),"")</f>
        <v/>
      </c>
      <c r="BE346" s="79" t="str">
        <f>IFERROR("; "&amp;VLOOKUP(VALUE(MID(BA346,4,1)), TxtPanelShape!$V$2:$W$50,2,0),"")</f>
        <v/>
      </c>
      <c r="BF346" s="79" t="str">
        <f t="shared" si="74"/>
        <v/>
      </c>
      <c r="BG346" s="71"/>
      <c r="BH346" s="79" t="str">
        <f>IFERROR(VLOOKUP(BG346, TxtPanelDefinition!$A$2:$B$50, 2, 0),"")</f>
        <v/>
      </c>
      <c r="BI346" s="71"/>
      <c r="BJ346" s="79" t="str">
        <f>IFERROR(VLOOKUP(BI346, TxtPanelDefinition!$A$2:$B$50, 2, 0),"")</f>
        <v/>
      </c>
      <c r="BK346" s="71"/>
      <c r="BL346" s="79" t="str">
        <f>IFERROR(VLOOKUP(BK346, InscrTechniques!$A$2:$B$50, 2, 0),"")</f>
        <v/>
      </c>
      <c r="BM346" s="71"/>
      <c r="BN346" s="79" t="str">
        <f>IFERROR(VLOOKUP(BM346, InscrTechniques!$A$2:$B$50, 2, 0),"")</f>
        <v/>
      </c>
      <c r="BO346" s="71"/>
      <c r="BP346" s="79" t="str">
        <f>IFERROR(VLOOKUP(BO346, InscrTechniques!$A$2:$B$50, 2, 0),"")</f>
        <v/>
      </c>
      <c r="BQ346" s="71"/>
      <c r="BR346" s="79" t="str">
        <f>IFERROR(VLOOKUP(BQ346, InscrTechniques!$A$2:$B$50, 2, 0),"")</f>
        <v/>
      </c>
      <c r="BS346" s="71"/>
      <c r="BT346" s="79" t="str">
        <f>IFERROR(VLOOKUP(BS346, InscrTechniques!$A$2:$B$50, 2, 0),"")</f>
        <v/>
      </c>
      <c r="BU346" s="71"/>
      <c r="BV346" s="79" t="str">
        <f>IFERROR(VLOOKUP(BU346, InscrTechniques!$A$2:$B$50, 2, 0),"")</f>
        <v/>
      </c>
      <c r="BW346" s="125"/>
      <c r="BX346" s="79" t="str">
        <f>IFERROR(VLOOKUP(BW346, InscrTechniques!$A$2:$B$50, 2, 0),"")</f>
        <v/>
      </c>
      <c r="BY346" s="125"/>
      <c r="BZ346" s="79" t="str">
        <f>IFERROR(VLOOKUP(BY346, InscrTechniques!$A$2:$B$50, 2, 0),"")</f>
        <v/>
      </c>
      <c r="CA346" s="74"/>
      <c r="CB346" s="114" t="str">
        <f>IFERROR(VLOOKUP(CA346, LetterStyle!$A$2:$B$50, 2, 0),"")</f>
        <v/>
      </c>
      <c r="CC346" s="74"/>
      <c r="CD346" s="114" t="str">
        <f>IFERROR(VLOOKUP(CC346, LetterStyle!$A$2:$B$50, 2, 0),"")</f>
        <v/>
      </c>
      <c r="CE346" s="74"/>
      <c r="CF346" s="114" t="str">
        <f>IFERROR(VLOOKUP(CE346, LetterStyle!$A$2:$B$50, 2, 0),"")</f>
        <v/>
      </c>
      <c r="CG346" s="74"/>
      <c r="CH346" s="79" t="str">
        <f>IFERROR(VLOOKUP(CG346, LetterStyle!$A$2:$B$50, 2, 0),"")</f>
        <v/>
      </c>
      <c r="CI346" s="71"/>
      <c r="CJ346" s="79" t="str">
        <f>IFERROR(VLOOKUP(CI346, DecMotifs!$A$1:$B$306, 2, 0),"")</f>
        <v/>
      </c>
      <c r="CK346" s="71"/>
      <c r="CL346" s="79" t="str">
        <f>IFERROR(VLOOKUP(CK346, DecMotifs!$A$1:$B$306, 2, 0),"")</f>
        <v/>
      </c>
      <c r="CM346" s="71"/>
      <c r="CN346" s="79" t="str">
        <f>IFERROR(VLOOKUP(CM346, DecMotifs!$A$1:$B$306, 2, 0),"")</f>
        <v/>
      </c>
      <c r="CO346" s="71"/>
      <c r="CP346" s="79" t="str">
        <f>IFERROR(VLOOKUP(CO346, MarginalDec!$A$2:$B$253, 2, 0),"")</f>
        <v/>
      </c>
      <c r="CQ346" s="71"/>
      <c r="CR346" s="79" t="str">
        <f>IFERROR(VLOOKUP(CQ346, MarginalDec!$A$2:$B$253, 2, 0),"")</f>
        <v/>
      </c>
      <c r="CS346" s="71"/>
      <c r="CT346" s="79" t="str">
        <f>IFERROR(VLOOKUP(CS346, MarginalDec!$A$2:$B$253, 2, 0),"")</f>
        <v/>
      </c>
      <c r="CU346" s="71"/>
      <c r="CV346" s="79" t="str">
        <f>IF(ISBLANK(CU346),"", IFERROR(VLOOKUP(CU346, Tooling!$A$2:$B$252, 2, 0),""))</f>
        <v/>
      </c>
      <c r="CW346" s="71"/>
      <c r="CX346" s="79" t="str">
        <f>IF(ISBLANK(CW346),"", IFERROR(VLOOKUP(CW346, Tooling!$A$2:$B$252, 2, 0),""))</f>
        <v/>
      </c>
      <c r="CY346" s="71"/>
      <c r="CZ346" s="79" t="str">
        <f>IF(ISBLANK(CY346),"", IFERROR(VLOOKUP(CY346, Repairs!$A$2:$B$252, 2, 0),""))</f>
        <v/>
      </c>
      <c r="DA346" s="77"/>
      <c r="DB346" s="71"/>
      <c r="DC346" s="79" t="str">
        <f>IFERROR(VLOOKUP(DB346, DatingReason!$A$2:$B$252, 2, 0),"")</f>
        <v/>
      </c>
      <c r="DD346" s="123" t="str">
        <f t="shared" si="75"/>
        <v/>
      </c>
      <c r="DF346" s="119" t="str">
        <f t="array" ref="DF346">IF(AND($B346&lt;&gt;"", $DE346&lt;&gt;"", $DE346&lt;&gt;"No"),MAX(IF($B346=PEOPLE!$B$4:$B$1000, PEOPLE!$Q$4:$Q$1000,""))+100,"")</f>
        <v/>
      </c>
      <c r="DG346" s="68"/>
      <c r="DH346" s="76">
        <f>COUNTIF(PEOPLE!B:B, MEMORIALS!B346)</f>
        <v>0</v>
      </c>
      <c r="DI346" s="82"/>
      <c r="DJ346" s="82"/>
      <c r="DK346" s="82"/>
      <c r="DL346" s="68"/>
      <c r="DM346" s="68"/>
      <c r="DN346" s="68"/>
      <c r="DO346" s="68"/>
      <c r="DP346" s="68"/>
    </row>
    <row r="347" spans="1:120" ht="15" customHeight="1" x14ac:dyDescent="0.25">
      <c r="A347" s="68"/>
      <c r="B347" s="69"/>
      <c r="C347" s="68"/>
      <c r="D347" s="68"/>
      <c r="E347" s="70" t="str">
        <f>IF(D347="","",VLOOKUP(D347,Denomination!$A$2:$B$50, 2, 0))</f>
        <v/>
      </c>
      <c r="F347" s="68"/>
      <c r="G347" s="71"/>
      <c r="H347" s="70" t="str">
        <f>IF(G347="","",VLOOKUP(G347,MCondition!$A$2:$B$50, 2, 0))</f>
        <v/>
      </c>
      <c r="I347" s="72"/>
      <c r="J347" s="71"/>
      <c r="K347" s="70" t="str">
        <f>IF(J347="","",VLOOKUP(J347,ICondition!$A$2:$B$50, 2, 0))</f>
        <v/>
      </c>
      <c r="L347" s="73"/>
      <c r="M347" s="73"/>
      <c r="N347" s="73"/>
      <c r="O347" s="73"/>
      <c r="P347" s="73"/>
      <c r="Q347" s="73"/>
      <c r="R347" s="78"/>
      <c r="S347" s="79" t="str">
        <f>IFERROR(VLOOKUP(R347,Material!$A$2:$B$59, 2, 0),"")</f>
        <v/>
      </c>
      <c r="T347" s="71"/>
      <c r="U347" s="79" t="str">
        <f>IFERROR(VLOOKUP(T347,Material!$A$2:$B$59, 2, 0),"")</f>
        <v/>
      </c>
      <c r="V347" s="71"/>
      <c r="W347" s="79" t="str">
        <f>IFERROR(VLOOKUP(V347,Material!$A$2:$B$59, 2, 0),"")</f>
        <v/>
      </c>
      <c r="X347" s="71"/>
      <c r="Y347" s="79" t="str">
        <f>IFERROR(VLOOKUP(X347,Material!$A$2:$B$59, 2, 0),"")</f>
        <v/>
      </c>
      <c r="Z347" s="71"/>
      <c r="AA347" s="79" t="str">
        <f>IFERROR(VLOOKUP(Z347,Material!$A$2:$B$59, 2, 0),"")</f>
        <v/>
      </c>
      <c r="AB347" s="74"/>
      <c r="AC347" s="75" t="e">
        <f t="shared" si="64"/>
        <v>#VALUE!</v>
      </c>
      <c r="AD347" s="75" t="e">
        <f t="shared" si="65"/>
        <v>#VALUE!</v>
      </c>
      <c r="AE347" s="75" t="e">
        <f t="shared" si="67"/>
        <v>#VALUE!</v>
      </c>
      <c r="AF347" s="75" t="e">
        <f t="shared" si="66"/>
        <v>#VALUE!</v>
      </c>
      <c r="AG347" s="75" t="e">
        <f t="shared" si="68"/>
        <v>#VALUE!</v>
      </c>
      <c r="AH347" s="75" t="e">
        <f t="shared" si="69"/>
        <v>#VALUE!</v>
      </c>
      <c r="AI347" s="75" t="e">
        <f t="shared" si="70"/>
        <v>#VALUE!</v>
      </c>
      <c r="AJ347" s="80" t="e">
        <f t="shared" si="71"/>
        <v>#VALUE!</v>
      </c>
      <c r="AK347" s="79" t="str">
        <f>(IFERROR(VLOOKUP(AB347,Categories!$A$2:$B$20,2,1),""))</f>
        <v/>
      </c>
      <c r="AL347" s="79" t="str">
        <f ca="1">IFERROR(VLOOKUP((HLOOKUP((VLOOKUP($AB347,Categories!$A$2:$F$20,3,1)), $AB$3:$AJ347, (ROW()-ROW($AB$3)+1), 0)), INDIRECT(VLOOKUP($AB347,Categories!$A$2:$F$20,6,1)),2,0),AK347)</f>
        <v/>
      </c>
      <c r="AM347" s="79" t="str">
        <f ca="1">IFERROR(VLOOKUP((HLOOKUP((VLOOKUP($AB347,Categories!$A$2:$F$20,4,1)),$AB$3:$AJ347,(ROW()-ROW($AB$3)+1),0)),INDIRECT(VLOOKUP($AB347,Categories!$A$2:$H$20,7,1)),2,0),"")</f>
        <v/>
      </c>
      <c r="AN347" s="79" t="str">
        <f ca="1">IFERROR(VLOOKUP((HLOOKUP((VLOOKUP($AB347,Categories!$A$2:$F$20,5,1)), $AB$3:$AJ347, (ROW()-ROW($AB$3)+1), 0)), INDIRECT(VLOOKUP($AB347,Categories!$A$2:$H$20,8,1)),2,0),"")</f>
        <v/>
      </c>
      <c r="AO347" s="79" t="str">
        <f t="shared" ca="1" si="72"/>
        <v/>
      </c>
      <c r="AP347" s="81"/>
      <c r="AQ347" s="70" t="str">
        <f>IFERROR(VLOOKUP(VALUE(MID(AP347,1,1)),AdditionalElements!$A$2:$B$50,2,0),"")</f>
        <v/>
      </c>
      <c r="AR347" s="70" t="str">
        <f>IFERROR(VLOOKUP(VALUE(MID(AP347,2,1)),AdditionalElements!$H$2:$I$50,2,0),"")</f>
        <v/>
      </c>
      <c r="AS347" s="70" t="str">
        <f>IFERROR(VLOOKUP(VALUE(MID(AP347,3,1)),AdditionalElements!$O$2:$P$50,2,0),"")</f>
        <v/>
      </c>
      <c r="AT347" s="70" t="str">
        <f>IFERROR(VLOOKUP(VALUE(MID(AP347,4,1)),AdditionalElements!$V$2:$W$50,2,0),"")</f>
        <v/>
      </c>
      <c r="AU347" s="71"/>
      <c r="AV347" s="79" t="str">
        <f>IFERROR(IF(VALUE(MID(AU347,1,1))=1, VLOOKUP(VALUE(MID(AU347,1,1)), TxtPanelShape!$A$2:$C$50, 3, 0), (IF(VALUE(MID(AU347,1,1))&gt;=7, VLOOKUP(VALUE(MID(AU347,1,1)), TxtPanelShape!$A$2:$C$50, 3, 0),VLOOKUP(VALUE(MID(AU347,1,2)),TxtPanelShape!$A$2:$C$50,3,0)))), "")</f>
        <v/>
      </c>
      <c r="AW347" s="79" t="str">
        <f>IFERROR(IF(VALUE(MID(AU347,1,1))=1, ", "&amp;VLOOKUP(VALUE(MID(AU347,2,1)), TxtPanelShape!$H$2:$I$50, 2, 0), IF(VALUE(MID(AU347,1,1))&gt;=7, ", "&amp;VLOOKUP(VALUE(MID(AU347,2,1)), TxtPanelShape!$H$2:$I$50, 2, 0),"")), "")</f>
        <v/>
      </c>
      <c r="AX347" s="79" t="str">
        <f>IFERROR(IF(VALUE(MID(AU347,1,1))=1, ", "&amp;VLOOKUP(VALUE(MID(AU347,3,1)), TxtPanelShape!$O$2:$P$50, 2, 0), IF(VALUE(MID(AU347,1,1))&gt;=7, ", "&amp;VLOOKUP(VALUE(MID(AU347,3,1)), TxtPanelShape!$O$2:$P$50, 2, 0),"")),"")</f>
        <v/>
      </c>
      <c r="AY347" s="79" t="str">
        <f>IFERROR("; "&amp;VLOOKUP(VALUE(MID(AU347,4,1)), TxtPanelShape!$V$2:$W$50,2,0),"")</f>
        <v/>
      </c>
      <c r="AZ347" s="79" t="str">
        <f t="shared" si="73"/>
        <v/>
      </c>
      <c r="BA347" s="71"/>
      <c r="BB347" s="79" t="str">
        <f>IFERROR(IF(VALUE(MID(BA347,1,1))=1, VLOOKUP(VALUE(MID(BA347,1,1)), TxtPanelShape!$A$2:$C$50, 3, 0), (IF(VALUE(MID(BA347,1,1))&gt;=7, VLOOKUP(VALUE(MID(BA347,1,1)), TxtPanelShape!$A$2:$C$50, 3, 0),VLOOKUP(VALUE(MID(BA347,1,2)),TxtPanelShape!$A$2:$C$50,3,0)))), "")</f>
        <v/>
      </c>
      <c r="BC347" s="79" t="str">
        <f>IFERROR(IF(VALUE(MID(BA347,1,1))=1, ", "&amp;VLOOKUP(VALUE(MID(BA347,2,1)), TxtPanelShape!$H$2:$I$50, 2, 0), IF(VALUE(MID(BA347,1,1))&gt;=7, ", "&amp;VLOOKUP(VALUE(MID(BA347,2,1)), TxtPanelShape!$H$2:$I$50, 2, 0),"")), "")</f>
        <v/>
      </c>
      <c r="BD347" s="79" t="str">
        <f>IFERROR(IF(VALUE(MID(BA347,1,1))=1, ", "&amp;VLOOKUP(VALUE(MID(BA347,3,1)), TxtPanelShape!$O$2:$P$50, 2, 0), IF(VALUE(MID(BA347,1,1))&gt;=7, ", "&amp;VLOOKUP(VALUE(MID(BA347,3,1)), TxtPanelShape!$O$2:$P$50, 2, 0),"")),"")</f>
        <v/>
      </c>
      <c r="BE347" s="79" t="str">
        <f>IFERROR("; "&amp;VLOOKUP(VALUE(MID(BA347,4,1)), TxtPanelShape!$V$2:$W$50,2,0),"")</f>
        <v/>
      </c>
      <c r="BF347" s="79" t="str">
        <f t="shared" si="74"/>
        <v/>
      </c>
      <c r="BG347" s="71"/>
      <c r="BH347" s="79" t="str">
        <f>IFERROR(VLOOKUP(BG347, TxtPanelDefinition!$A$2:$B$50, 2, 0),"")</f>
        <v/>
      </c>
      <c r="BI347" s="71"/>
      <c r="BJ347" s="79" t="str">
        <f>IFERROR(VLOOKUP(BI347, TxtPanelDefinition!$A$2:$B$50, 2, 0),"")</f>
        <v/>
      </c>
      <c r="BK347" s="71"/>
      <c r="BL347" s="79" t="str">
        <f>IFERROR(VLOOKUP(BK347, InscrTechniques!$A$2:$B$50, 2, 0),"")</f>
        <v/>
      </c>
      <c r="BM347" s="71"/>
      <c r="BN347" s="79" t="str">
        <f>IFERROR(VLOOKUP(BM347, InscrTechniques!$A$2:$B$50, 2, 0),"")</f>
        <v/>
      </c>
      <c r="BO347" s="71"/>
      <c r="BP347" s="79" t="str">
        <f>IFERROR(VLOOKUP(BO347, InscrTechniques!$A$2:$B$50, 2, 0),"")</f>
        <v/>
      </c>
      <c r="BQ347" s="71"/>
      <c r="BR347" s="79" t="str">
        <f>IFERROR(VLOOKUP(BQ347, InscrTechniques!$A$2:$B$50, 2, 0),"")</f>
        <v/>
      </c>
      <c r="BS347" s="71"/>
      <c r="BT347" s="79" t="str">
        <f>IFERROR(VLOOKUP(BS347, InscrTechniques!$A$2:$B$50, 2, 0),"")</f>
        <v/>
      </c>
      <c r="BU347" s="71"/>
      <c r="BV347" s="79" t="str">
        <f>IFERROR(VLOOKUP(BU347, InscrTechniques!$A$2:$B$50, 2, 0),"")</f>
        <v/>
      </c>
      <c r="BW347" s="125"/>
      <c r="BX347" s="79" t="str">
        <f>IFERROR(VLOOKUP(BW347, InscrTechniques!$A$2:$B$50, 2, 0),"")</f>
        <v/>
      </c>
      <c r="BY347" s="125"/>
      <c r="BZ347" s="79" t="str">
        <f>IFERROR(VLOOKUP(BY347, InscrTechniques!$A$2:$B$50, 2, 0),"")</f>
        <v/>
      </c>
      <c r="CA347" s="74"/>
      <c r="CB347" s="114" t="str">
        <f>IFERROR(VLOOKUP(CA347, LetterStyle!$A$2:$B$50, 2, 0),"")</f>
        <v/>
      </c>
      <c r="CC347" s="74"/>
      <c r="CD347" s="114" t="str">
        <f>IFERROR(VLOOKUP(CC347, LetterStyle!$A$2:$B$50, 2, 0),"")</f>
        <v/>
      </c>
      <c r="CE347" s="74"/>
      <c r="CF347" s="114" t="str">
        <f>IFERROR(VLOOKUP(CE347, LetterStyle!$A$2:$B$50, 2, 0),"")</f>
        <v/>
      </c>
      <c r="CG347" s="74"/>
      <c r="CH347" s="79" t="str">
        <f>IFERROR(VLOOKUP(CG347, LetterStyle!$A$2:$B$50, 2, 0),"")</f>
        <v/>
      </c>
      <c r="CI347" s="71"/>
      <c r="CJ347" s="79" t="str">
        <f>IFERROR(VLOOKUP(CI347, DecMotifs!$A$1:$B$306, 2, 0),"")</f>
        <v/>
      </c>
      <c r="CK347" s="71"/>
      <c r="CL347" s="79" t="str">
        <f>IFERROR(VLOOKUP(CK347, DecMotifs!$A$1:$B$306, 2, 0),"")</f>
        <v/>
      </c>
      <c r="CM347" s="71"/>
      <c r="CN347" s="79" t="str">
        <f>IFERROR(VLOOKUP(CM347, DecMotifs!$A$1:$B$306, 2, 0),"")</f>
        <v/>
      </c>
      <c r="CO347" s="71"/>
      <c r="CP347" s="79" t="str">
        <f>IFERROR(VLOOKUP(CO347, MarginalDec!$A$2:$B$253, 2, 0),"")</f>
        <v/>
      </c>
      <c r="CQ347" s="71"/>
      <c r="CR347" s="79" t="str">
        <f>IFERROR(VLOOKUP(CQ347, MarginalDec!$A$2:$B$253, 2, 0),"")</f>
        <v/>
      </c>
      <c r="CS347" s="71"/>
      <c r="CT347" s="79" t="str">
        <f>IFERROR(VLOOKUP(CS347, MarginalDec!$A$2:$B$253, 2, 0),"")</f>
        <v/>
      </c>
      <c r="CU347" s="71"/>
      <c r="CV347" s="79" t="str">
        <f>IF(ISBLANK(CU347),"", IFERROR(VLOOKUP(CU347, Tooling!$A$2:$B$252, 2, 0),""))</f>
        <v/>
      </c>
      <c r="CW347" s="71"/>
      <c r="CX347" s="79" t="str">
        <f>IF(ISBLANK(CW347),"", IFERROR(VLOOKUP(CW347, Tooling!$A$2:$B$252, 2, 0),""))</f>
        <v/>
      </c>
      <c r="CY347" s="71"/>
      <c r="CZ347" s="79" t="str">
        <f>IF(ISBLANK(CY347),"", IFERROR(VLOOKUP(CY347, Repairs!$A$2:$B$252, 2, 0),""))</f>
        <v/>
      </c>
      <c r="DA347" s="77"/>
      <c r="DB347" s="71"/>
      <c r="DC347" s="79" t="str">
        <f>IFERROR(VLOOKUP(DB347, DatingReason!$A$2:$B$252, 2, 0),"")</f>
        <v/>
      </c>
      <c r="DD347" s="123" t="str">
        <f t="shared" si="75"/>
        <v/>
      </c>
      <c r="DF347" s="119" t="str">
        <f t="array" ref="DF347">IF(AND($B347&lt;&gt;"", $DE347&lt;&gt;"", $DE347&lt;&gt;"No"),MAX(IF($B347=PEOPLE!$B$4:$B$1000, PEOPLE!$Q$4:$Q$1000,""))+100,"")</f>
        <v/>
      </c>
      <c r="DG347" s="68"/>
      <c r="DH347" s="76">
        <f>COUNTIF(PEOPLE!B:B, MEMORIALS!B347)</f>
        <v>0</v>
      </c>
      <c r="DI347" s="82"/>
      <c r="DJ347" s="82"/>
      <c r="DK347" s="82"/>
      <c r="DL347" s="68"/>
      <c r="DM347" s="68"/>
      <c r="DN347" s="68"/>
      <c r="DO347" s="68"/>
      <c r="DP347" s="68"/>
    </row>
    <row r="348" spans="1:120" ht="15" customHeight="1" x14ac:dyDescent="0.25">
      <c r="A348" s="68"/>
      <c r="B348" s="69"/>
      <c r="C348" s="68"/>
      <c r="D348" s="68"/>
      <c r="E348" s="70" t="str">
        <f>IF(D348="","",VLOOKUP(D348,Denomination!$A$2:$B$50, 2, 0))</f>
        <v/>
      </c>
      <c r="F348" s="68"/>
      <c r="G348" s="71"/>
      <c r="H348" s="70" t="str">
        <f>IF(G348="","",VLOOKUP(G348,MCondition!$A$2:$B$50, 2, 0))</f>
        <v/>
      </c>
      <c r="I348" s="72"/>
      <c r="J348" s="71"/>
      <c r="K348" s="70" t="str">
        <f>IF(J348="","",VLOOKUP(J348,ICondition!$A$2:$B$50, 2, 0))</f>
        <v/>
      </c>
      <c r="L348" s="73"/>
      <c r="M348" s="73"/>
      <c r="N348" s="73"/>
      <c r="O348" s="73"/>
      <c r="P348" s="73"/>
      <c r="Q348" s="73"/>
      <c r="R348" s="78"/>
      <c r="S348" s="79" t="str">
        <f>IFERROR(VLOOKUP(R348,Material!$A$2:$B$59, 2, 0),"")</f>
        <v/>
      </c>
      <c r="T348" s="71"/>
      <c r="U348" s="79" t="str">
        <f>IFERROR(VLOOKUP(T348,Material!$A$2:$B$59, 2, 0),"")</f>
        <v/>
      </c>
      <c r="V348" s="71"/>
      <c r="W348" s="79" t="str">
        <f>IFERROR(VLOOKUP(V348,Material!$A$2:$B$59, 2, 0),"")</f>
        <v/>
      </c>
      <c r="X348" s="71"/>
      <c r="Y348" s="79" t="str">
        <f>IFERROR(VLOOKUP(X348,Material!$A$2:$B$59, 2, 0),"")</f>
        <v/>
      </c>
      <c r="Z348" s="71"/>
      <c r="AA348" s="79" t="str">
        <f>IFERROR(VLOOKUP(Z348,Material!$A$2:$B$59, 2, 0),"")</f>
        <v/>
      </c>
      <c r="AB348" s="74"/>
      <c r="AC348" s="75" t="e">
        <f t="shared" si="64"/>
        <v>#VALUE!</v>
      </c>
      <c r="AD348" s="75" t="e">
        <f t="shared" si="65"/>
        <v>#VALUE!</v>
      </c>
      <c r="AE348" s="75" t="e">
        <f t="shared" si="67"/>
        <v>#VALUE!</v>
      </c>
      <c r="AF348" s="75" t="e">
        <f t="shared" si="66"/>
        <v>#VALUE!</v>
      </c>
      <c r="AG348" s="75" t="e">
        <f t="shared" si="68"/>
        <v>#VALUE!</v>
      </c>
      <c r="AH348" s="75" t="e">
        <f t="shared" si="69"/>
        <v>#VALUE!</v>
      </c>
      <c r="AI348" s="75" t="e">
        <f t="shared" si="70"/>
        <v>#VALUE!</v>
      </c>
      <c r="AJ348" s="80" t="e">
        <f t="shared" si="71"/>
        <v>#VALUE!</v>
      </c>
      <c r="AK348" s="79" t="str">
        <f>(IFERROR(VLOOKUP(AB348,Categories!$A$2:$B$20,2,1),""))</f>
        <v/>
      </c>
      <c r="AL348" s="79" t="str">
        <f ca="1">IFERROR(VLOOKUP((HLOOKUP((VLOOKUP($AB348,Categories!$A$2:$F$20,3,1)), $AB$3:$AJ348, (ROW()-ROW($AB$3)+1), 0)), INDIRECT(VLOOKUP($AB348,Categories!$A$2:$F$20,6,1)),2,0),AK348)</f>
        <v/>
      </c>
      <c r="AM348" s="79" t="str">
        <f ca="1">IFERROR(VLOOKUP((HLOOKUP((VLOOKUP($AB348,Categories!$A$2:$F$20,4,1)),$AB$3:$AJ348,(ROW()-ROW($AB$3)+1),0)),INDIRECT(VLOOKUP($AB348,Categories!$A$2:$H$20,7,1)),2,0),"")</f>
        <v/>
      </c>
      <c r="AN348" s="79" t="str">
        <f ca="1">IFERROR(VLOOKUP((HLOOKUP((VLOOKUP($AB348,Categories!$A$2:$F$20,5,1)), $AB$3:$AJ348, (ROW()-ROW($AB$3)+1), 0)), INDIRECT(VLOOKUP($AB348,Categories!$A$2:$H$20,8,1)),2,0),"")</f>
        <v/>
      </c>
      <c r="AO348" s="79" t="str">
        <f t="shared" ca="1" si="72"/>
        <v/>
      </c>
      <c r="AP348" s="81"/>
      <c r="AQ348" s="70" t="str">
        <f>IFERROR(VLOOKUP(VALUE(MID(AP348,1,1)),AdditionalElements!$A$2:$B$50,2,0),"")</f>
        <v/>
      </c>
      <c r="AR348" s="70" t="str">
        <f>IFERROR(VLOOKUP(VALUE(MID(AP348,2,1)),AdditionalElements!$H$2:$I$50,2,0),"")</f>
        <v/>
      </c>
      <c r="AS348" s="70" t="str">
        <f>IFERROR(VLOOKUP(VALUE(MID(AP348,3,1)),AdditionalElements!$O$2:$P$50,2,0),"")</f>
        <v/>
      </c>
      <c r="AT348" s="70" t="str">
        <f>IFERROR(VLOOKUP(VALUE(MID(AP348,4,1)),AdditionalElements!$V$2:$W$50,2,0),"")</f>
        <v/>
      </c>
      <c r="AU348" s="71"/>
      <c r="AV348" s="79" t="str">
        <f>IFERROR(IF(VALUE(MID(AU348,1,1))=1, VLOOKUP(VALUE(MID(AU348,1,1)), TxtPanelShape!$A$2:$C$50, 3, 0), (IF(VALUE(MID(AU348,1,1))&gt;=7, VLOOKUP(VALUE(MID(AU348,1,1)), TxtPanelShape!$A$2:$C$50, 3, 0),VLOOKUP(VALUE(MID(AU348,1,2)),TxtPanelShape!$A$2:$C$50,3,0)))), "")</f>
        <v/>
      </c>
      <c r="AW348" s="79" t="str">
        <f>IFERROR(IF(VALUE(MID(AU348,1,1))=1, ", "&amp;VLOOKUP(VALUE(MID(AU348,2,1)), TxtPanelShape!$H$2:$I$50, 2, 0), IF(VALUE(MID(AU348,1,1))&gt;=7, ", "&amp;VLOOKUP(VALUE(MID(AU348,2,1)), TxtPanelShape!$H$2:$I$50, 2, 0),"")), "")</f>
        <v/>
      </c>
      <c r="AX348" s="79" t="str">
        <f>IFERROR(IF(VALUE(MID(AU348,1,1))=1, ", "&amp;VLOOKUP(VALUE(MID(AU348,3,1)), TxtPanelShape!$O$2:$P$50, 2, 0), IF(VALUE(MID(AU348,1,1))&gt;=7, ", "&amp;VLOOKUP(VALUE(MID(AU348,3,1)), TxtPanelShape!$O$2:$P$50, 2, 0),"")),"")</f>
        <v/>
      </c>
      <c r="AY348" s="79" t="str">
        <f>IFERROR("; "&amp;VLOOKUP(VALUE(MID(AU348,4,1)), TxtPanelShape!$V$2:$W$50,2,0),"")</f>
        <v/>
      </c>
      <c r="AZ348" s="79" t="str">
        <f t="shared" si="73"/>
        <v/>
      </c>
      <c r="BA348" s="71"/>
      <c r="BB348" s="79" t="str">
        <f>IFERROR(IF(VALUE(MID(BA348,1,1))=1, VLOOKUP(VALUE(MID(BA348,1,1)), TxtPanelShape!$A$2:$C$50, 3, 0), (IF(VALUE(MID(BA348,1,1))&gt;=7, VLOOKUP(VALUE(MID(BA348,1,1)), TxtPanelShape!$A$2:$C$50, 3, 0),VLOOKUP(VALUE(MID(BA348,1,2)),TxtPanelShape!$A$2:$C$50,3,0)))), "")</f>
        <v/>
      </c>
      <c r="BC348" s="79" t="str">
        <f>IFERROR(IF(VALUE(MID(BA348,1,1))=1, ", "&amp;VLOOKUP(VALUE(MID(BA348,2,1)), TxtPanelShape!$H$2:$I$50, 2, 0), IF(VALUE(MID(BA348,1,1))&gt;=7, ", "&amp;VLOOKUP(VALUE(MID(BA348,2,1)), TxtPanelShape!$H$2:$I$50, 2, 0),"")), "")</f>
        <v/>
      </c>
      <c r="BD348" s="79" t="str">
        <f>IFERROR(IF(VALUE(MID(BA348,1,1))=1, ", "&amp;VLOOKUP(VALUE(MID(BA348,3,1)), TxtPanelShape!$O$2:$P$50, 2, 0), IF(VALUE(MID(BA348,1,1))&gt;=7, ", "&amp;VLOOKUP(VALUE(MID(BA348,3,1)), TxtPanelShape!$O$2:$P$50, 2, 0),"")),"")</f>
        <v/>
      </c>
      <c r="BE348" s="79" t="str">
        <f>IFERROR("; "&amp;VLOOKUP(VALUE(MID(BA348,4,1)), TxtPanelShape!$V$2:$W$50,2,0),"")</f>
        <v/>
      </c>
      <c r="BF348" s="79" t="str">
        <f t="shared" si="74"/>
        <v/>
      </c>
      <c r="BG348" s="71"/>
      <c r="BH348" s="79" t="str">
        <f>IFERROR(VLOOKUP(BG348, TxtPanelDefinition!$A$2:$B$50, 2, 0),"")</f>
        <v/>
      </c>
      <c r="BI348" s="71"/>
      <c r="BJ348" s="79" t="str">
        <f>IFERROR(VLOOKUP(BI348, TxtPanelDefinition!$A$2:$B$50, 2, 0),"")</f>
        <v/>
      </c>
      <c r="BK348" s="71"/>
      <c r="BL348" s="79" t="str">
        <f>IFERROR(VLOOKUP(BK348, InscrTechniques!$A$2:$B$50, 2, 0),"")</f>
        <v/>
      </c>
      <c r="BM348" s="71"/>
      <c r="BN348" s="79" t="str">
        <f>IFERROR(VLOOKUP(BM348, InscrTechniques!$A$2:$B$50, 2, 0),"")</f>
        <v/>
      </c>
      <c r="BO348" s="71"/>
      <c r="BP348" s="79" t="str">
        <f>IFERROR(VLOOKUP(BO348, InscrTechniques!$A$2:$B$50, 2, 0),"")</f>
        <v/>
      </c>
      <c r="BQ348" s="71"/>
      <c r="BR348" s="79" t="str">
        <f>IFERROR(VLOOKUP(BQ348, InscrTechniques!$A$2:$B$50, 2, 0),"")</f>
        <v/>
      </c>
      <c r="BS348" s="71"/>
      <c r="BT348" s="79" t="str">
        <f>IFERROR(VLOOKUP(BS348, InscrTechniques!$A$2:$B$50, 2, 0),"")</f>
        <v/>
      </c>
      <c r="BU348" s="71"/>
      <c r="BV348" s="79" t="str">
        <f>IFERROR(VLOOKUP(BU348, InscrTechniques!$A$2:$B$50, 2, 0),"")</f>
        <v/>
      </c>
      <c r="BW348" s="125"/>
      <c r="BX348" s="79" t="str">
        <f>IFERROR(VLOOKUP(BW348, InscrTechniques!$A$2:$B$50, 2, 0),"")</f>
        <v/>
      </c>
      <c r="BY348" s="125"/>
      <c r="BZ348" s="79" t="str">
        <f>IFERROR(VLOOKUP(BY348, InscrTechniques!$A$2:$B$50, 2, 0),"")</f>
        <v/>
      </c>
      <c r="CA348" s="74"/>
      <c r="CB348" s="114" t="str">
        <f>IFERROR(VLOOKUP(CA348, LetterStyle!$A$2:$B$50, 2, 0),"")</f>
        <v/>
      </c>
      <c r="CC348" s="74"/>
      <c r="CD348" s="114" t="str">
        <f>IFERROR(VLOOKUP(CC348, LetterStyle!$A$2:$B$50, 2, 0),"")</f>
        <v/>
      </c>
      <c r="CE348" s="74"/>
      <c r="CF348" s="114" t="str">
        <f>IFERROR(VLOOKUP(CE348, LetterStyle!$A$2:$B$50, 2, 0),"")</f>
        <v/>
      </c>
      <c r="CG348" s="74"/>
      <c r="CH348" s="79" t="str">
        <f>IFERROR(VLOOKUP(CG348, LetterStyle!$A$2:$B$50, 2, 0),"")</f>
        <v/>
      </c>
      <c r="CI348" s="71"/>
      <c r="CJ348" s="79" t="str">
        <f>IFERROR(VLOOKUP(CI348, DecMotifs!$A$1:$B$306, 2, 0),"")</f>
        <v/>
      </c>
      <c r="CK348" s="71"/>
      <c r="CL348" s="79" t="str">
        <f>IFERROR(VLOOKUP(CK348, DecMotifs!$A$1:$B$306, 2, 0),"")</f>
        <v/>
      </c>
      <c r="CM348" s="71"/>
      <c r="CN348" s="79" t="str">
        <f>IFERROR(VLOOKUP(CM348, DecMotifs!$A$1:$B$306, 2, 0),"")</f>
        <v/>
      </c>
      <c r="CO348" s="71"/>
      <c r="CP348" s="79" t="str">
        <f>IFERROR(VLOOKUP(CO348, MarginalDec!$A$2:$B$253, 2, 0),"")</f>
        <v/>
      </c>
      <c r="CQ348" s="71"/>
      <c r="CR348" s="79" t="str">
        <f>IFERROR(VLOOKUP(CQ348, MarginalDec!$A$2:$B$253, 2, 0),"")</f>
        <v/>
      </c>
      <c r="CS348" s="71"/>
      <c r="CT348" s="79" t="str">
        <f>IFERROR(VLOOKUP(CS348, MarginalDec!$A$2:$B$253, 2, 0),"")</f>
        <v/>
      </c>
      <c r="CU348" s="71"/>
      <c r="CV348" s="79" t="str">
        <f>IF(ISBLANK(CU348),"", IFERROR(VLOOKUP(CU348, Tooling!$A$2:$B$252, 2, 0),""))</f>
        <v/>
      </c>
      <c r="CW348" s="71"/>
      <c r="CX348" s="79" t="str">
        <f>IF(ISBLANK(CW348),"", IFERROR(VLOOKUP(CW348, Tooling!$A$2:$B$252, 2, 0),""))</f>
        <v/>
      </c>
      <c r="CY348" s="71"/>
      <c r="CZ348" s="79" t="str">
        <f>IF(ISBLANK(CY348),"", IFERROR(VLOOKUP(CY348, Repairs!$A$2:$B$252, 2, 0),""))</f>
        <v/>
      </c>
      <c r="DA348" s="77"/>
      <c r="DB348" s="71"/>
      <c r="DC348" s="79" t="str">
        <f>IFERROR(VLOOKUP(DB348, DatingReason!$A$2:$B$252, 2, 0),"")</f>
        <v/>
      </c>
      <c r="DD348" s="123" t="str">
        <f t="shared" si="75"/>
        <v/>
      </c>
      <c r="DF348" s="119" t="str">
        <f t="array" ref="DF348">IF(AND($B348&lt;&gt;"", $DE348&lt;&gt;"", $DE348&lt;&gt;"No"),MAX(IF($B348=PEOPLE!$B$4:$B$1000, PEOPLE!$Q$4:$Q$1000,""))+100,"")</f>
        <v/>
      </c>
      <c r="DG348" s="68"/>
      <c r="DH348" s="76">
        <f>COUNTIF(PEOPLE!B:B, MEMORIALS!B348)</f>
        <v>0</v>
      </c>
      <c r="DI348" s="82"/>
      <c r="DJ348" s="82"/>
      <c r="DK348" s="82"/>
      <c r="DL348" s="68"/>
      <c r="DM348" s="68"/>
      <c r="DN348" s="68"/>
      <c r="DO348" s="68"/>
      <c r="DP348" s="68"/>
    </row>
    <row r="349" spans="1:120" ht="15" customHeight="1" x14ac:dyDescent="0.25">
      <c r="A349" s="68"/>
      <c r="B349" s="69"/>
      <c r="C349" s="68"/>
      <c r="D349" s="68"/>
      <c r="E349" s="70" t="str">
        <f>IF(D349="","",VLOOKUP(D349,Denomination!$A$2:$B$50, 2, 0))</f>
        <v/>
      </c>
      <c r="F349" s="68"/>
      <c r="G349" s="71"/>
      <c r="H349" s="70" t="str">
        <f>IF(G349="","",VLOOKUP(G349,MCondition!$A$2:$B$50, 2, 0))</f>
        <v/>
      </c>
      <c r="I349" s="72"/>
      <c r="J349" s="71"/>
      <c r="K349" s="70" t="str">
        <f>IF(J349="","",VLOOKUP(J349,ICondition!$A$2:$B$50, 2, 0))</f>
        <v/>
      </c>
      <c r="L349" s="73"/>
      <c r="M349" s="73"/>
      <c r="N349" s="73"/>
      <c r="O349" s="73"/>
      <c r="P349" s="73"/>
      <c r="Q349" s="73"/>
      <c r="R349" s="78"/>
      <c r="S349" s="79" t="str">
        <f>IFERROR(VLOOKUP(R349,Material!$A$2:$B$59, 2, 0),"")</f>
        <v/>
      </c>
      <c r="T349" s="71"/>
      <c r="U349" s="79" t="str">
        <f>IFERROR(VLOOKUP(T349,Material!$A$2:$B$59, 2, 0),"")</f>
        <v/>
      </c>
      <c r="V349" s="71"/>
      <c r="W349" s="79" t="str">
        <f>IFERROR(VLOOKUP(V349,Material!$A$2:$B$59, 2, 0),"")</f>
        <v/>
      </c>
      <c r="X349" s="71"/>
      <c r="Y349" s="79" t="str">
        <f>IFERROR(VLOOKUP(X349,Material!$A$2:$B$59, 2, 0),"")</f>
        <v/>
      </c>
      <c r="Z349" s="71"/>
      <c r="AA349" s="79" t="str">
        <f>IFERROR(VLOOKUP(Z349,Material!$A$2:$B$59, 2, 0),"")</f>
        <v/>
      </c>
      <c r="AB349" s="74"/>
      <c r="AC349" s="75" t="e">
        <f t="shared" si="64"/>
        <v>#VALUE!</v>
      </c>
      <c r="AD349" s="75" t="e">
        <f t="shared" si="65"/>
        <v>#VALUE!</v>
      </c>
      <c r="AE349" s="75" t="e">
        <f t="shared" si="67"/>
        <v>#VALUE!</v>
      </c>
      <c r="AF349" s="75" t="e">
        <f t="shared" si="66"/>
        <v>#VALUE!</v>
      </c>
      <c r="AG349" s="75" t="e">
        <f t="shared" si="68"/>
        <v>#VALUE!</v>
      </c>
      <c r="AH349" s="75" t="e">
        <f t="shared" si="69"/>
        <v>#VALUE!</v>
      </c>
      <c r="AI349" s="75" t="e">
        <f t="shared" si="70"/>
        <v>#VALUE!</v>
      </c>
      <c r="AJ349" s="80" t="e">
        <f t="shared" si="71"/>
        <v>#VALUE!</v>
      </c>
      <c r="AK349" s="79" t="str">
        <f>(IFERROR(VLOOKUP(AB349,Categories!$A$2:$B$20,2,1),""))</f>
        <v/>
      </c>
      <c r="AL349" s="79" t="str">
        <f ca="1">IFERROR(VLOOKUP((HLOOKUP((VLOOKUP($AB349,Categories!$A$2:$F$20,3,1)), $AB$3:$AJ349, (ROW()-ROW($AB$3)+1), 0)), INDIRECT(VLOOKUP($AB349,Categories!$A$2:$F$20,6,1)),2,0),AK349)</f>
        <v/>
      </c>
      <c r="AM349" s="79" t="str">
        <f ca="1">IFERROR(VLOOKUP((HLOOKUP((VLOOKUP($AB349,Categories!$A$2:$F$20,4,1)),$AB$3:$AJ349,(ROW()-ROW($AB$3)+1),0)),INDIRECT(VLOOKUP($AB349,Categories!$A$2:$H$20,7,1)),2,0),"")</f>
        <v/>
      </c>
      <c r="AN349" s="79" t="str">
        <f ca="1">IFERROR(VLOOKUP((HLOOKUP((VLOOKUP($AB349,Categories!$A$2:$F$20,5,1)), $AB$3:$AJ349, (ROW()-ROW($AB$3)+1), 0)), INDIRECT(VLOOKUP($AB349,Categories!$A$2:$H$20,8,1)),2,0),"")</f>
        <v/>
      </c>
      <c r="AO349" s="79" t="str">
        <f t="shared" ca="1" si="72"/>
        <v/>
      </c>
      <c r="AP349" s="81"/>
      <c r="AQ349" s="70" t="str">
        <f>IFERROR(VLOOKUP(VALUE(MID(AP349,1,1)),AdditionalElements!$A$2:$B$50,2,0),"")</f>
        <v/>
      </c>
      <c r="AR349" s="70" t="str">
        <f>IFERROR(VLOOKUP(VALUE(MID(AP349,2,1)),AdditionalElements!$H$2:$I$50,2,0),"")</f>
        <v/>
      </c>
      <c r="AS349" s="70" t="str">
        <f>IFERROR(VLOOKUP(VALUE(MID(AP349,3,1)),AdditionalElements!$O$2:$P$50,2,0),"")</f>
        <v/>
      </c>
      <c r="AT349" s="70" t="str">
        <f>IFERROR(VLOOKUP(VALUE(MID(AP349,4,1)),AdditionalElements!$V$2:$W$50,2,0),"")</f>
        <v/>
      </c>
      <c r="AU349" s="71"/>
      <c r="AV349" s="79" t="str">
        <f>IFERROR(IF(VALUE(MID(AU349,1,1))=1, VLOOKUP(VALUE(MID(AU349,1,1)), TxtPanelShape!$A$2:$C$50, 3, 0), (IF(VALUE(MID(AU349,1,1))&gt;=7, VLOOKUP(VALUE(MID(AU349,1,1)), TxtPanelShape!$A$2:$C$50, 3, 0),VLOOKUP(VALUE(MID(AU349,1,2)),TxtPanelShape!$A$2:$C$50,3,0)))), "")</f>
        <v/>
      </c>
      <c r="AW349" s="79" t="str">
        <f>IFERROR(IF(VALUE(MID(AU349,1,1))=1, ", "&amp;VLOOKUP(VALUE(MID(AU349,2,1)), TxtPanelShape!$H$2:$I$50, 2, 0), IF(VALUE(MID(AU349,1,1))&gt;=7, ", "&amp;VLOOKUP(VALUE(MID(AU349,2,1)), TxtPanelShape!$H$2:$I$50, 2, 0),"")), "")</f>
        <v/>
      </c>
      <c r="AX349" s="79" t="str">
        <f>IFERROR(IF(VALUE(MID(AU349,1,1))=1, ", "&amp;VLOOKUP(VALUE(MID(AU349,3,1)), TxtPanelShape!$O$2:$P$50, 2, 0), IF(VALUE(MID(AU349,1,1))&gt;=7, ", "&amp;VLOOKUP(VALUE(MID(AU349,3,1)), TxtPanelShape!$O$2:$P$50, 2, 0),"")),"")</f>
        <v/>
      </c>
      <c r="AY349" s="79" t="str">
        <f>IFERROR("; "&amp;VLOOKUP(VALUE(MID(AU349,4,1)), TxtPanelShape!$V$2:$W$50,2,0),"")</f>
        <v/>
      </c>
      <c r="AZ349" s="79" t="str">
        <f t="shared" si="73"/>
        <v/>
      </c>
      <c r="BA349" s="71"/>
      <c r="BB349" s="79" t="str">
        <f>IFERROR(IF(VALUE(MID(BA349,1,1))=1, VLOOKUP(VALUE(MID(BA349,1,1)), TxtPanelShape!$A$2:$C$50, 3, 0), (IF(VALUE(MID(BA349,1,1))&gt;=7, VLOOKUP(VALUE(MID(BA349,1,1)), TxtPanelShape!$A$2:$C$50, 3, 0),VLOOKUP(VALUE(MID(BA349,1,2)),TxtPanelShape!$A$2:$C$50,3,0)))), "")</f>
        <v/>
      </c>
      <c r="BC349" s="79" t="str">
        <f>IFERROR(IF(VALUE(MID(BA349,1,1))=1, ", "&amp;VLOOKUP(VALUE(MID(BA349,2,1)), TxtPanelShape!$H$2:$I$50, 2, 0), IF(VALUE(MID(BA349,1,1))&gt;=7, ", "&amp;VLOOKUP(VALUE(MID(BA349,2,1)), TxtPanelShape!$H$2:$I$50, 2, 0),"")), "")</f>
        <v/>
      </c>
      <c r="BD349" s="79" t="str">
        <f>IFERROR(IF(VALUE(MID(BA349,1,1))=1, ", "&amp;VLOOKUP(VALUE(MID(BA349,3,1)), TxtPanelShape!$O$2:$P$50, 2, 0), IF(VALUE(MID(BA349,1,1))&gt;=7, ", "&amp;VLOOKUP(VALUE(MID(BA349,3,1)), TxtPanelShape!$O$2:$P$50, 2, 0),"")),"")</f>
        <v/>
      </c>
      <c r="BE349" s="79" t="str">
        <f>IFERROR("; "&amp;VLOOKUP(VALUE(MID(BA349,4,1)), TxtPanelShape!$V$2:$W$50,2,0),"")</f>
        <v/>
      </c>
      <c r="BF349" s="79" t="str">
        <f t="shared" si="74"/>
        <v/>
      </c>
      <c r="BG349" s="71"/>
      <c r="BH349" s="79" t="str">
        <f>IFERROR(VLOOKUP(BG349, TxtPanelDefinition!$A$2:$B$50, 2, 0),"")</f>
        <v/>
      </c>
      <c r="BI349" s="71"/>
      <c r="BJ349" s="79" t="str">
        <f>IFERROR(VLOOKUP(BI349, TxtPanelDefinition!$A$2:$B$50, 2, 0),"")</f>
        <v/>
      </c>
      <c r="BK349" s="71"/>
      <c r="BL349" s="79" t="str">
        <f>IFERROR(VLOOKUP(BK349, InscrTechniques!$A$2:$B$50, 2, 0),"")</f>
        <v/>
      </c>
      <c r="BM349" s="71"/>
      <c r="BN349" s="79" t="str">
        <f>IFERROR(VLOOKUP(BM349, InscrTechniques!$A$2:$B$50, 2, 0),"")</f>
        <v/>
      </c>
      <c r="BO349" s="71"/>
      <c r="BP349" s="79" t="str">
        <f>IFERROR(VLOOKUP(BO349, InscrTechniques!$A$2:$B$50, 2, 0),"")</f>
        <v/>
      </c>
      <c r="BQ349" s="71"/>
      <c r="BR349" s="79" t="str">
        <f>IFERROR(VLOOKUP(BQ349, InscrTechniques!$A$2:$B$50, 2, 0),"")</f>
        <v/>
      </c>
      <c r="BS349" s="71"/>
      <c r="BT349" s="79" t="str">
        <f>IFERROR(VLOOKUP(BS349, InscrTechniques!$A$2:$B$50, 2, 0),"")</f>
        <v/>
      </c>
      <c r="BU349" s="71"/>
      <c r="BV349" s="79" t="str">
        <f>IFERROR(VLOOKUP(BU349, InscrTechniques!$A$2:$B$50, 2, 0),"")</f>
        <v/>
      </c>
      <c r="BW349" s="125"/>
      <c r="BX349" s="79" t="str">
        <f>IFERROR(VLOOKUP(BW349, InscrTechniques!$A$2:$B$50, 2, 0),"")</f>
        <v/>
      </c>
      <c r="BY349" s="125"/>
      <c r="BZ349" s="79" t="str">
        <f>IFERROR(VLOOKUP(BY349, InscrTechniques!$A$2:$B$50, 2, 0),"")</f>
        <v/>
      </c>
      <c r="CA349" s="74"/>
      <c r="CB349" s="114" t="str">
        <f>IFERROR(VLOOKUP(CA349, LetterStyle!$A$2:$B$50, 2, 0),"")</f>
        <v/>
      </c>
      <c r="CC349" s="74"/>
      <c r="CD349" s="114" t="str">
        <f>IFERROR(VLOOKUP(CC349, LetterStyle!$A$2:$B$50, 2, 0),"")</f>
        <v/>
      </c>
      <c r="CE349" s="74"/>
      <c r="CF349" s="114" t="str">
        <f>IFERROR(VLOOKUP(CE349, LetterStyle!$A$2:$B$50, 2, 0),"")</f>
        <v/>
      </c>
      <c r="CG349" s="74"/>
      <c r="CH349" s="79" t="str">
        <f>IFERROR(VLOOKUP(CG349, LetterStyle!$A$2:$B$50, 2, 0),"")</f>
        <v/>
      </c>
      <c r="CI349" s="71"/>
      <c r="CJ349" s="79" t="str">
        <f>IFERROR(VLOOKUP(CI349, DecMotifs!$A$1:$B$306, 2, 0),"")</f>
        <v/>
      </c>
      <c r="CK349" s="71"/>
      <c r="CL349" s="79" t="str">
        <f>IFERROR(VLOOKUP(CK349, DecMotifs!$A$1:$B$306, 2, 0),"")</f>
        <v/>
      </c>
      <c r="CM349" s="71"/>
      <c r="CN349" s="79" t="str">
        <f>IFERROR(VLOOKUP(CM349, DecMotifs!$A$1:$B$306, 2, 0),"")</f>
        <v/>
      </c>
      <c r="CO349" s="71"/>
      <c r="CP349" s="79" t="str">
        <f>IFERROR(VLOOKUP(CO349, MarginalDec!$A$2:$B$253, 2, 0),"")</f>
        <v/>
      </c>
      <c r="CQ349" s="71"/>
      <c r="CR349" s="79" t="str">
        <f>IFERROR(VLOOKUP(CQ349, MarginalDec!$A$2:$B$253, 2, 0),"")</f>
        <v/>
      </c>
      <c r="CS349" s="71"/>
      <c r="CT349" s="79" t="str">
        <f>IFERROR(VLOOKUP(CS349, MarginalDec!$A$2:$B$253, 2, 0),"")</f>
        <v/>
      </c>
      <c r="CU349" s="71"/>
      <c r="CV349" s="79" t="str">
        <f>IF(ISBLANK(CU349),"", IFERROR(VLOOKUP(CU349, Tooling!$A$2:$B$252, 2, 0),""))</f>
        <v/>
      </c>
      <c r="CW349" s="71"/>
      <c r="CX349" s="79" t="str">
        <f>IF(ISBLANK(CW349),"", IFERROR(VLOOKUP(CW349, Tooling!$A$2:$B$252, 2, 0),""))</f>
        <v/>
      </c>
      <c r="CY349" s="71"/>
      <c r="CZ349" s="79" t="str">
        <f>IF(ISBLANK(CY349),"", IFERROR(VLOOKUP(CY349, Repairs!$A$2:$B$252, 2, 0),""))</f>
        <v/>
      </c>
      <c r="DA349" s="77"/>
      <c r="DB349" s="71"/>
      <c r="DC349" s="79" t="str">
        <f>IFERROR(VLOOKUP(DB349, DatingReason!$A$2:$B$252, 2, 0),"")</f>
        <v/>
      </c>
      <c r="DD349" s="123" t="str">
        <f t="shared" si="75"/>
        <v/>
      </c>
      <c r="DF349" s="119" t="str">
        <f t="array" ref="DF349">IF(AND($B349&lt;&gt;"", $DE349&lt;&gt;"", $DE349&lt;&gt;"No"),MAX(IF($B349=PEOPLE!$B$4:$B$1000, PEOPLE!$Q$4:$Q$1000,""))+100,"")</f>
        <v/>
      </c>
      <c r="DG349" s="68"/>
      <c r="DH349" s="76">
        <f>COUNTIF(PEOPLE!B:B, MEMORIALS!B349)</f>
        <v>0</v>
      </c>
      <c r="DI349" s="82"/>
      <c r="DJ349" s="82"/>
      <c r="DK349" s="82"/>
      <c r="DL349" s="68"/>
      <c r="DM349" s="68"/>
      <c r="DN349" s="68"/>
      <c r="DO349" s="68"/>
      <c r="DP349" s="68"/>
    </row>
    <row r="350" spans="1:120" ht="15" customHeight="1" x14ac:dyDescent="0.25">
      <c r="A350" s="68"/>
      <c r="B350" s="69"/>
      <c r="C350" s="68"/>
      <c r="D350" s="68"/>
      <c r="E350" s="70" t="str">
        <f>IF(D350="","",VLOOKUP(D350,Denomination!$A$2:$B$50, 2, 0))</f>
        <v/>
      </c>
      <c r="F350" s="68"/>
      <c r="G350" s="71"/>
      <c r="H350" s="70" t="str">
        <f>IF(G350="","",VLOOKUP(G350,MCondition!$A$2:$B$50, 2, 0))</f>
        <v/>
      </c>
      <c r="I350" s="72"/>
      <c r="J350" s="71"/>
      <c r="K350" s="70" t="str">
        <f>IF(J350="","",VLOOKUP(J350,ICondition!$A$2:$B$50, 2, 0))</f>
        <v/>
      </c>
      <c r="L350" s="73"/>
      <c r="M350" s="73"/>
      <c r="N350" s="73"/>
      <c r="O350" s="73"/>
      <c r="P350" s="73"/>
      <c r="Q350" s="73"/>
      <c r="R350" s="78"/>
      <c r="S350" s="79" t="str">
        <f>IFERROR(VLOOKUP(R350,Material!$A$2:$B$59, 2, 0),"")</f>
        <v/>
      </c>
      <c r="T350" s="71"/>
      <c r="U350" s="79" t="str">
        <f>IFERROR(VLOOKUP(T350,Material!$A$2:$B$59, 2, 0),"")</f>
        <v/>
      </c>
      <c r="V350" s="71"/>
      <c r="W350" s="79" t="str">
        <f>IFERROR(VLOOKUP(V350,Material!$A$2:$B$59, 2, 0),"")</f>
        <v/>
      </c>
      <c r="X350" s="71"/>
      <c r="Y350" s="79" t="str">
        <f>IFERROR(VLOOKUP(X350,Material!$A$2:$B$59, 2, 0),"")</f>
        <v/>
      </c>
      <c r="Z350" s="71"/>
      <c r="AA350" s="79" t="str">
        <f>IFERROR(VLOOKUP(Z350,Material!$A$2:$B$59, 2, 0),"")</f>
        <v/>
      </c>
      <c r="AB350" s="74"/>
      <c r="AC350" s="75" t="e">
        <f t="shared" si="64"/>
        <v>#VALUE!</v>
      </c>
      <c r="AD350" s="75" t="e">
        <f t="shared" si="65"/>
        <v>#VALUE!</v>
      </c>
      <c r="AE350" s="75" t="e">
        <f t="shared" si="67"/>
        <v>#VALUE!</v>
      </c>
      <c r="AF350" s="75" t="e">
        <f t="shared" si="66"/>
        <v>#VALUE!</v>
      </c>
      <c r="AG350" s="75" t="e">
        <f t="shared" si="68"/>
        <v>#VALUE!</v>
      </c>
      <c r="AH350" s="75" t="e">
        <f t="shared" si="69"/>
        <v>#VALUE!</v>
      </c>
      <c r="AI350" s="75" t="e">
        <f t="shared" si="70"/>
        <v>#VALUE!</v>
      </c>
      <c r="AJ350" s="80" t="e">
        <f t="shared" si="71"/>
        <v>#VALUE!</v>
      </c>
      <c r="AK350" s="79" t="str">
        <f>(IFERROR(VLOOKUP(AB350,Categories!$A$2:$B$20,2,1),""))</f>
        <v/>
      </c>
      <c r="AL350" s="79" t="str">
        <f ca="1">IFERROR(VLOOKUP((HLOOKUP((VLOOKUP($AB350,Categories!$A$2:$F$20,3,1)), $AB$3:$AJ350, (ROW()-ROW($AB$3)+1), 0)), INDIRECT(VLOOKUP($AB350,Categories!$A$2:$F$20,6,1)),2,0),AK350)</f>
        <v/>
      </c>
      <c r="AM350" s="79" t="str">
        <f ca="1">IFERROR(VLOOKUP((HLOOKUP((VLOOKUP($AB350,Categories!$A$2:$F$20,4,1)),$AB$3:$AJ350,(ROW()-ROW($AB$3)+1),0)),INDIRECT(VLOOKUP($AB350,Categories!$A$2:$H$20,7,1)),2,0),"")</f>
        <v/>
      </c>
      <c r="AN350" s="79" t="str">
        <f ca="1">IFERROR(VLOOKUP((HLOOKUP((VLOOKUP($AB350,Categories!$A$2:$F$20,5,1)), $AB$3:$AJ350, (ROW()-ROW($AB$3)+1), 0)), INDIRECT(VLOOKUP($AB350,Categories!$A$2:$H$20,8,1)),2,0),"")</f>
        <v/>
      </c>
      <c r="AO350" s="79" t="str">
        <f t="shared" ca="1" si="72"/>
        <v/>
      </c>
      <c r="AP350" s="81"/>
      <c r="AQ350" s="70" t="str">
        <f>IFERROR(VLOOKUP(VALUE(MID(AP350,1,1)),AdditionalElements!$A$2:$B$50,2,0),"")</f>
        <v/>
      </c>
      <c r="AR350" s="70" t="str">
        <f>IFERROR(VLOOKUP(VALUE(MID(AP350,2,1)),AdditionalElements!$H$2:$I$50,2,0),"")</f>
        <v/>
      </c>
      <c r="AS350" s="70" t="str">
        <f>IFERROR(VLOOKUP(VALUE(MID(AP350,3,1)),AdditionalElements!$O$2:$P$50,2,0),"")</f>
        <v/>
      </c>
      <c r="AT350" s="70" t="str">
        <f>IFERROR(VLOOKUP(VALUE(MID(AP350,4,1)),AdditionalElements!$V$2:$W$50,2,0),"")</f>
        <v/>
      </c>
      <c r="AU350" s="71"/>
      <c r="AV350" s="79" t="str">
        <f>IFERROR(IF(VALUE(MID(AU350,1,1))=1, VLOOKUP(VALUE(MID(AU350,1,1)), TxtPanelShape!$A$2:$C$50, 3, 0), (IF(VALUE(MID(AU350,1,1))&gt;=7, VLOOKUP(VALUE(MID(AU350,1,1)), TxtPanelShape!$A$2:$C$50, 3, 0),VLOOKUP(VALUE(MID(AU350,1,2)),TxtPanelShape!$A$2:$C$50,3,0)))), "")</f>
        <v/>
      </c>
      <c r="AW350" s="79" t="str">
        <f>IFERROR(IF(VALUE(MID(AU350,1,1))=1, ", "&amp;VLOOKUP(VALUE(MID(AU350,2,1)), TxtPanelShape!$H$2:$I$50, 2, 0), IF(VALUE(MID(AU350,1,1))&gt;=7, ", "&amp;VLOOKUP(VALUE(MID(AU350,2,1)), TxtPanelShape!$H$2:$I$50, 2, 0),"")), "")</f>
        <v/>
      </c>
      <c r="AX350" s="79" t="str">
        <f>IFERROR(IF(VALUE(MID(AU350,1,1))=1, ", "&amp;VLOOKUP(VALUE(MID(AU350,3,1)), TxtPanelShape!$O$2:$P$50, 2, 0), IF(VALUE(MID(AU350,1,1))&gt;=7, ", "&amp;VLOOKUP(VALUE(MID(AU350,3,1)), TxtPanelShape!$O$2:$P$50, 2, 0),"")),"")</f>
        <v/>
      </c>
      <c r="AY350" s="79" t="str">
        <f>IFERROR("; "&amp;VLOOKUP(VALUE(MID(AU350,4,1)), TxtPanelShape!$V$2:$W$50,2,0),"")</f>
        <v/>
      </c>
      <c r="AZ350" s="79" t="str">
        <f t="shared" si="73"/>
        <v/>
      </c>
      <c r="BA350" s="71"/>
      <c r="BB350" s="79" t="str">
        <f>IFERROR(IF(VALUE(MID(BA350,1,1))=1, VLOOKUP(VALUE(MID(BA350,1,1)), TxtPanelShape!$A$2:$C$50, 3, 0), (IF(VALUE(MID(BA350,1,1))&gt;=7, VLOOKUP(VALUE(MID(BA350,1,1)), TxtPanelShape!$A$2:$C$50, 3, 0),VLOOKUP(VALUE(MID(BA350,1,2)),TxtPanelShape!$A$2:$C$50,3,0)))), "")</f>
        <v/>
      </c>
      <c r="BC350" s="79" t="str">
        <f>IFERROR(IF(VALUE(MID(BA350,1,1))=1, ", "&amp;VLOOKUP(VALUE(MID(BA350,2,1)), TxtPanelShape!$H$2:$I$50, 2, 0), IF(VALUE(MID(BA350,1,1))&gt;=7, ", "&amp;VLOOKUP(VALUE(MID(BA350,2,1)), TxtPanelShape!$H$2:$I$50, 2, 0),"")), "")</f>
        <v/>
      </c>
      <c r="BD350" s="79" t="str">
        <f>IFERROR(IF(VALUE(MID(BA350,1,1))=1, ", "&amp;VLOOKUP(VALUE(MID(BA350,3,1)), TxtPanelShape!$O$2:$P$50, 2, 0), IF(VALUE(MID(BA350,1,1))&gt;=7, ", "&amp;VLOOKUP(VALUE(MID(BA350,3,1)), TxtPanelShape!$O$2:$P$50, 2, 0),"")),"")</f>
        <v/>
      </c>
      <c r="BE350" s="79" t="str">
        <f>IFERROR("; "&amp;VLOOKUP(VALUE(MID(BA350,4,1)), TxtPanelShape!$V$2:$W$50,2,0),"")</f>
        <v/>
      </c>
      <c r="BF350" s="79" t="str">
        <f t="shared" si="74"/>
        <v/>
      </c>
      <c r="BG350" s="71"/>
      <c r="BH350" s="79" t="str">
        <f>IFERROR(VLOOKUP(BG350, TxtPanelDefinition!$A$2:$B$50, 2, 0),"")</f>
        <v/>
      </c>
      <c r="BI350" s="71"/>
      <c r="BJ350" s="79" t="str">
        <f>IFERROR(VLOOKUP(BI350, TxtPanelDefinition!$A$2:$B$50, 2, 0),"")</f>
        <v/>
      </c>
      <c r="BK350" s="71"/>
      <c r="BL350" s="79" t="str">
        <f>IFERROR(VLOOKUP(BK350, InscrTechniques!$A$2:$B$50, 2, 0),"")</f>
        <v/>
      </c>
      <c r="BM350" s="71"/>
      <c r="BN350" s="79" t="str">
        <f>IFERROR(VLOOKUP(BM350, InscrTechniques!$A$2:$B$50, 2, 0),"")</f>
        <v/>
      </c>
      <c r="BO350" s="71"/>
      <c r="BP350" s="79" t="str">
        <f>IFERROR(VLOOKUP(BO350, InscrTechniques!$A$2:$B$50, 2, 0),"")</f>
        <v/>
      </c>
      <c r="BQ350" s="71"/>
      <c r="BR350" s="79" t="str">
        <f>IFERROR(VLOOKUP(BQ350, InscrTechniques!$A$2:$B$50, 2, 0),"")</f>
        <v/>
      </c>
      <c r="BS350" s="71"/>
      <c r="BT350" s="79" t="str">
        <f>IFERROR(VLOOKUP(BS350, InscrTechniques!$A$2:$B$50, 2, 0),"")</f>
        <v/>
      </c>
      <c r="BU350" s="71"/>
      <c r="BV350" s="79" t="str">
        <f>IFERROR(VLOOKUP(BU350, InscrTechniques!$A$2:$B$50, 2, 0),"")</f>
        <v/>
      </c>
      <c r="BW350" s="125"/>
      <c r="BX350" s="79" t="str">
        <f>IFERROR(VLOOKUP(BW350, InscrTechniques!$A$2:$B$50, 2, 0),"")</f>
        <v/>
      </c>
      <c r="BY350" s="125"/>
      <c r="BZ350" s="79" t="str">
        <f>IFERROR(VLOOKUP(BY350, InscrTechniques!$A$2:$B$50, 2, 0),"")</f>
        <v/>
      </c>
      <c r="CA350" s="74"/>
      <c r="CB350" s="114" t="str">
        <f>IFERROR(VLOOKUP(CA350, LetterStyle!$A$2:$B$50, 2, 0),"")</f>
        <v/>
      </c>
      <c r="CC350" s="74"/>
      <c r="CD350" s="114" t="str">
        <f>IFERROR(VLOOKUP(CC350, LetterStyle!$A$2:$B$50, 2, 0),"")</f>
        <v/>
      </c>
      <c r="CE350" s="74"/>
      <c r="CF350" s="114" t="str">
        <f>IFERROR(VLOOKUP(CE350, LetterStyle!$A$2:$B$50, 2, 0),"")</f>
        <v/>
      </c>
      <c r="CG350" s="74"/>
      <c r="CH350" s="79" t="str">
        <f>IFERROR(VLOOKUP(CG350, LetterStyle!$A$2:$B$50, 2, 0),"")</f>
        <v/>
      </c>
      <c r="CI350" s="71"/>
      <c r="CJ350" s="79" t="str">
        <f>IFERROR(VLOOKUP(CI350, DecMotifs!$A$1:$B$306, 2, 0),"")</f>
        <v/>
      </c>
      <c r="CK350" s="71"/>
      <c r="CL350" s="79" t="str">
        <f>IFERROR(VLOOKUP(CK350, DecMotifs!$A$1:$B$306, 2, 0),"")</f>
        <v/>
      </c>
      <c r="CM350" s="71"/>
      <c r="CN350" s="79" t="str">
        <f>IFERROR(VLOOKUP(CM350, DecMotifs!$A$1:$B$306, 2, 0),"")</f>
        <v/>
      </c>
      <c r="CO350" s="71"/>
      <c r="CP350" s="79" t="str">
        <f>IFERROR(VLOOKUP(CO350, MarginalDec!$A$2:$B$253, 2, 0),"")</f>
        <v/>
      </c>
      <c r="CQ350" s="71"/>
      <c r="CR350" s="79" t="str">
        <f>IFERROR(VLOOKUP(CQ350, MarginalDec!$A$2:$B$253, 2, 0),"")</f>
        <v/>
      </c>
      <c r="CS350" s="71"/>
      <c r="CT350" s="79" t="str">
        <f>IFERROR(VLOOKUP(CS350, MarginalDec!$A$2:$B$253, 2, 0),"")</f>
        <v/>
      </c>
      <c r="CU350" s="71"/>
      <c r="CV350" s="79" t="str">
        <f>IF(ISBLANK(CU350),"", IFERROR(VLOOKUP(CU350, Tooling!$A$2:$B$252, 2, 0),""))</f>
        <v/>
      </c>
      <c r="CW350" s="71"/>
      <c r="CX350" s="79" t="str">
        <f>IF(ISBLANK(CW350),"", IFERROR(VLOOKUP(CW350, Tooling!$A$2:$B$252, 2, 0),""))</f>
        <v/>
      </c>
      <c r="CY350" s="71"/>
      <c r="CZ350" s="79" t="str">
        <f>IF(ISBLANK(CY350),"", IFERROR(VLOOKUP(CY350, Repairs!$A$2:$B$252, 2, 0),""))</f>
        <v/>
      </c>
      <c r="DA350" s="77"/>
      <c r="DB350" s="71"/>
      <c r="DC350" s="79" t="str">
        <f>IFERROR(VLOOKUP(DB350, DatingReason!$A$2:$B$252, 2, 0),"")</f>
        <v/>
      </c>
      <c r="DD350" s="123" t="str">
        <f t="shared" si="75"/>
        <v/>
      </c>
      <c r="DF350" s="119" t="str">
        <f t="array" ref="DF350">IF(AND($B350&lt;&gt;"", $DE350&lt;&gt;"", $DE350&lt;&gt;"No"),MAX(IF($B350=PEOPLE!$B$4:$B$1000, PEOPLE!$Q$4:$Q$1000,""))+100,"")</f>
        <v/>
      </c>
      <c r="DG350" s="68"/>
      <c r="DH350" s="76">
        <f>COUNTIF(PEOPLE!B:B, MEMORIALS!B350)</f>
        <v>0</v>
      </c>
      <c r="DI350" s="82"/>
      <c r="DJ350" s="82"/>
      <c r="DK350" s="82"/>
      <c r="DL350" s="68"/>
      <c r="DM350" s="68"/>
      <c r="DN350" s="68"/>
      <c r="DO350" s="68"/>
      <c r="DP350" s="68"/>
    </row>
    <row r="351" spans="1:120" ht="15" customHeight="1" x14ac:dyDescent="0.25">
      <c r="A351" s="68"/>
      <c r="B351" s="69"/>
      <c r="C351" s="68"/>
      <c r="D351" s="68"/>
      <c r="E351" s="70" t="str">
        <f>IF(D351="","",VLOOKUP(D351,Denomination!$A$2:$B$50, 2, 0))</f>
        <v/>
      </c>
      <c r="F351" s="68"/>
      <c r="G351" s="71"/>
      <c r="H351" s="70" t="str">
        <f>IF(G351="","",VLOOKUP(G351,MCondition!$A$2:$B$50, 2, 0))</f>
        <v/>
      </c>
      <c r="I351" s="72"/>
      <c r="J351" s="71"/>
      <c r="K351" s="70" t="str">
        <f>IF(J351="","",VLOOKUP(J351,ICondition!$A$2:$B$50, 2, 0))</f>
        <v/>
      </c>
      <c r="L351" s="73"/>
      <c r="M351" s="73"/>
      <c r="N351" s="73"/>
      <c r="O351" s="73"/>
      <c r="P351" s="73"/>
      <c r="Q351" s="73"/>
      <c r="R351" s="78"/>
      <c r="S351" s="79" t="str">
        <f>IFERROR(VLOOKUP(R351,Material!$A$2:$B$59, 2, 0),"")</f>
        <v/>
      </c>
      <c r="T351" s="71"/>
      <c r="U351" s="79" t="str">
        <f>IFERROR(VLOOKUP(T351,Material!$A$2:$B$59, 2, 0),"")</f>
        <v/>
      </c>
      <c r="V351" s="71"/>
      <c r="W351" s="79" t="str">
        <f>IFERROR(VLOOKUP(V351,Material!$A$2:$B$59, 2, 0),"")</f>
        <v/>
      </c>
      <c r="X351" s="71"/>
      <c r="Y351" s="79" t="str">
        <f>IFERROR(VLOOKUP(X351,Material!$A$2:$B$59, 2, 0),"")</f>
        <v/>
      </c>
      <c r="Z351" s="71"/>
      <c r="AA351" s="79" t="str">
        <f>IFERROR(VLOOKUP(Z351,Material!$A$2:$B$59, 2, 0),"")</f>
        <v/>
      </c>
      <c r="AB351" s="74"/>
      <c r="AC351" s="75" t="e">
        <f t="shared" si="64"/>
        <v>#VALUE!</v>
      </c>
      <c r="AD351" s="75" t="e">
        <f t="shared" si="65"/>
        <v>#VALUE!</v>
      </c>
      <c r="AE351" s="75" t="e">
        <f t="shared" si="67"/>
        <v>#VALUE!</v>
      </c>
      <c r="AF351" s="75" t="e">
        <f t="shared" si="66"/>
        <v>#VALUE!</v>
      </c>
      <c r="AG351" s="75" t="e">
        <f t="shared" si="68"/>
        <v>#VALUE!</v>
      </c>
      <c r="AH351" s="75" t="e">
        <f t="shared" si="69"/>
        <v>#VALUE!</v>
      </c>
      <c r="AI351" s="75" t="e">
        <f t="shared" si="70"/>
        <v>#VALUE!</v>
      </c>
      <c r="AJ351" s="80" t="e">
        <f t="shared" si="71"/>
        <v>#VALUE!</v>
      </c>
      <c r="AK351" s="79" t="str">
        <f>(IFERROR(VLOOKUP(AB351,Categories!$A$2:$B$20,2,1),""))</f>
        <v/>
      </c>
      <c r="AL351" s="79" t="str">
        <f ca="1">IFERROR(VLOOKUP((HLOOKUP((VLOOKUP($AB351,Categories!$A$2:$F$20,3,1)), $AB$3:$AJ351, (ROW()-ROW($AB$3)+1), 0)), INDIRECT(VLOOKUP($AB351,Categories!$A$2:$F$20,6,1)),2,0),AK351)</f>
        <v/>
      </c>
      <c r="AM351" s="79" t="str">
        <f ca="1">IFERROR(VLOOKUP((HLOOKUP((VLOOKUP($AB351,Categories!$A$2:$F$20,4,1)),$AB$3:$AJ351,(ROW()-ROW($AB$3)+1),0)),INDIRECT(VLOOKUP($AB351,Categories!$A$2:$H$20,7,1)),2,0),"")</f>
        <v/>
      </c>
      <c r="AN351" s="79" t="str">
        <f ca="1">IFERROR(VLOOKUP((HLOOKUP((VLOOKUP($AB351,Categories!$A$2:$F$20,5,1)), $AB$3:$AJ351, (ROW()-ROW($AB$3)+1), 0)), INDIRECT(VLOOKUP($AB351,Categories!$A$2:$H$20,8,1)),2,0),"")</f>
        <v/>
      </c>
      <c r="AO351" s="79" t="str">
        <f t="shared" ca="1" si="72"/>
        <v/>
      </c>
      <c r="AP351" s="81"/>
      <c r="AQ351" s="70" t="str">
        <f>IFERROR(VLOOKUP(VALUE(MID(AP351,1,1)),AdditionalElements!$A$2:$B$50,2,0),"")</f>
        <v/>
      </c>
      <c r="AR351" s="70" t="str">
        <f>IFERROR(VLOOKUP(VALUE(MID(AP351,2,1)),AdditionalElements!$H$2:$I$50,2,0),"")</f>
        <v/>
      </c>
      <c r="AS351" s="70" t="str">
        <f>IFERROR(VLOOKUP(VALUE(MID(AP351,3,1)),AdditionalElements!$O$2:$P$50,2,0),"")</f>
        <v/>
      </c>
      <c r="AT351" s="70" t="str">
        <f>IFERROR(VLOOKUP(VALUE(MID(AP351,4,1)),AdditionalElements!$V$2:$W$50,2,0),"")</f>
        <v/>
      </c>
      <c r="AU351" s="71"/>
      <c r="AV351" s="79" t="str">
        <f>IFERROR(IF(VALUE(MID(AU351,1,1))=1, VLOOKUP(VALUE(MID(AU351,1,1)), TxtPanelShape!$A$2:$C$50, 3, 0), (IF(VALUE(MID(AU351,1,1))&gt;=7, VLOOKUP(VALUE(MID(AU351,1,1)), TxtPanelShape!$A$2:$C$50, 3, 0),VLOOKUP(VALUE(MID(AU351,1,2)),TxtPanelShape!$A$2:$C$50,3,0)))), "")</f>
        <v/>
      </c>
      <c r="AW351" s="79" t="str">
        <f>IFERROR(IF(VALUE(MID(AU351,1,1))=1, ", "&amp;VLOOKUP(VALUE(MID(AU351,2,1)), TxtPanelShape!$H$2:$I$50, 2, 0), IF(VALUE(MID(AU351,1,1))&gt;=7, ", "&amp;VLOOKUP(VALUE(MID(AU351,2,1)), TxtPanelShape!$H$2:$I$50, 2, 0),"")), "")</f>
        <v/>
      </c>
      <c r="AX351" s="79" t="str">
        <f>IFERROR(IF(VALUE(MID(AU351,1,1))=1, ", "&amp;VLOOKUP(VALUE(MID(AU351,3,1)), TxtPanelShape!$O$2:$P$50, 2, 0), IF(VALUE(MID(AU351,1,1))&gt;=7, ", "&amp;VLOOKUP(VALUE(MID(AU351,3,1)), TxtPanelShape!$O$2:$P$50, 2, 0),"")),"")</f>
        <v/>
      </c>
      <c r="AY351" s="79" t="str">
        <f>IFERROR("; "&amp;VLOOKUP(VALUE(MID(AU351,4,1)), TxtPanelShape!$V$2:$W$50,2,0),"")</f>
        <v/>
      </c>
      <c r="AZ351" s="79" t="str">
        <f t="shared" si="73"/>
        <v/>
      </c>
      <c r="BA351" s="71"/>
      <c r="BB351" s="79" t="str">
        <f>IFERROR(IF(VALUE(MID(BA351,1,1))=1, VLOOKUP(VALUE(MID(BA351,1,1)), TxtPanelShape!$A$2:$C$50, 3, 0), (IF(VALUE(MID(BA351,1,1))&gt;=7, VLOOKUP(VALUE(MID(BA351,1,1)), TxtPanelShape!$A$2:$C$50, 3, 0),VLOOKUP(VALUE(MID(BA351,1,2)),TxtPanelShape!$A$2:$C$50,3,0)))), "")</f>
        <v/>
      </c>
      <c r="BC351" s="79" t="str">
        <f>IFERROR(IF(VALUE(MID(BA351,1,1))=1, ", "&amp;VLOOKUP(VALUE(MID(BA351,2,1)), TxtPanelShape!$H$2:$I$50, 2, 0), IF(VALUE(MID(BA351,1,1))&gt;=7, ", "&amp;VLOOKUP(VALUE(MID(BA351,2,1)), TxtPanelShape!$H$2:$I$50, 2, 0),"")), "")</f>
        <v/>
      </c>
      <c r="BD351" s="79" t="str">
        <f>IFERROR(IF(VALUE(MID(BA351,1,1))=1, ", "&amp;VLOOKUP(VALUE(MID(BA351,3,1)), TxtPanelShape!$O$2:$P$50, 2, 0), IF(VALUE(MID(BA351,1,1))&gt;=7, ", "&amp;VLOOKUP(VALUE(MID(BA351,3,1)), TxtPanelShape!$O$2:$P$50, 2, 0),"")),"")</f>
        <v/>
      </c>
      <c r="BE351" s="79" t="str">
        <f>IFERROR("; "&amp;VLOOKUP(VALUE(MID(BA351,4,1)), TxtPanelShape!$V$2:$W$50,2,0),"")</f>
        <v/>
      </c>
      <c r="BF351" s="79" t="str">
        <f t="shared" si="74"/>
        <v/>
      </c>
      <c r="BG351" s="71"/>
      <c r="BH351" s="79" t="str">
        <f>IFERROR(VLOOKUP(BG351, TxtPanelDefinition!$A$2:$B$50, 2, 0),"")</f>
        <v/>
      </c>
      <c r="BI351" s="71"/>
      <c r="BJ351" s="79" t="str">
        <f>IFERROR(VLOOKUP(BI351, TxtPanelDefinition!$A$2:$B$50, 2, 0),"")</f>
        <v/>
      </c>
      <c r="BK351" s="71"/>
      <c r="BL351" s="79" t="str">
        <f>IFERROR(VLOOKUP(BK351, InscrTechniques!$A$2:$B$50, 2, 0),"")</f>
        <v/>
      </c>
      <c r="BM351" s="71"/>
      <c r="BN351" s="79" t="str">
        <f>IFERROR(VLOOKUP(BM351, InscrTechniques!$A$2:$B$50, 2, 0),"")</f>
        <v/>
      </c>
      <c r="BO351" s="71"/>
      <c r="BP351" s="79" t="str">
        <f>IFERROR(VLOOKUP(BO351, InscrTechniques!$A$2:$B$50, 2, 0),"")</f>
        <v/>
      </c>
      <c r="BQ351" s="71"/>
      <c r="BR351" s="79" t="str">
        <f>IFERROR(VLOOKUP(BQ351, InscrTechniques!$A$2:$B$50, 2, 0),"")</f>
        <v/>
      </c>
      <c r="BS351" s="71"/>
      <c r="BT351" s="79" t="str">
        <f>IFERROR(VLOOKUP(BS351, InscrTechniques!$A$2:$B$50, 2, 0),"")</f>
        <v/>
      </c>
      <c r="BU351" s="71"/>
      <c r="BV351" s="79" t="str">
        <f>IFERROR(VLOOKUP(BU351, InscrTechniques!$A$2:$B$50, 2, 0),"")</f>
        <v/>
      </c>
      <c r="BW351" s="125"/>
      <c r="BX351" s="79" t="str">
        <f>IFERROR(VLOOKUP(BW351, InscrTechniques!$A$2:$B$50, 2, 0),"")</f>
        <v/>
      </c>
      <c r="BY351" s="125"/>
      <c r="BZ351" s="79" t="str">
        <f>IFERROR(VLOOKUP(BY351, InscrTechniques!$A$2:$B$50, 2, 0),"")</f>
        <v/>
      </c>
      <c r="CA351" s="74"/>
      <c r="CB351" s="114" t="str">
        <f>IFERROR(VLOOKUP(CA351, LetterStyle!$A$2:$B$50, 2, 0),"")</f>
        <v/>
      </c>
      <c r="CC351" s="74"/>
      <c r="CD351" s="114" t="str">
        <f>IFERROR(VLOOKUP(CC351, LetterStyle!$A$2:$B$50, 2, 0),"")</f>
        <v/>
      </c>
      <c r="CE351" s="74"/>
      <c r="CF351" s="114" t="str">
        <f>IFERROR(VLOOKUP(CE351, LetterStyle!$A$2:$B$50, 2, 0),"")</f>
        <v/>
      </c>
      <c r="CG351" s="74"/>
      <c r="CH351" s="79" t="str">
        <f>IFERROR(VLOOKUP(CG351, LetterStyle!$A$2:$B$50, 2, 0),"")</f>
        <v/>
      </c>
      <c r="CI351" s="71"/>
      <c r="CJ351" s="79" t="str">
        <f>IFERROR(VLOOKUP(CI351, DecMotifs!$A$1:$B$306, 2, 0),"")</f>
        <v/>
      </c>
      <c r="CK351" s="71"/>
      <c r="CL351" s="79" t="str">
        <f>IFERROR(VLOOKUP(CK351, DecMotifs!$A$1:$B$306, 2, 0),"")</f>
        <v/>
      </c>
      <c r="CM351" s="71"/>
      <c r="CN351" s="79" t="str">
        <f>IFERROR(VLOOKUP(CM351, DecMotifs!$A$1:$B$306, 2, 0),"")</f>
        <v/>
      </c>
      <c r="CO351" s="71"/>
      <c r="CP351" s="79" t="str">
        <f>IFERROR(VLOOKUP(CO351, MarginalDec!$A$2:$B$253, 2, 0),"")</f>
        <v/>
      </c>
      <c r="CQ351" s="71"/>
      <c r="CR351" s="79" t="str">
        <f>IFERROR(VLOOKUP(CQ351, MarginalDec!$A$2:$B$253, 2, 0),"")</f>
        <v/>
      </c>
      <c r="CS351" s="71"/>
      <c r="CT351" s="79" t="str">
        <f>IFERROR(VLOOKUP(CS351, MarginalDec!$A$2:$B$253, 2, 0),"")</f>
        <v/>
      </c>
      <c r="CU351" s="71"/>
      <c r="CV351" s="79" t="str">
        <f>IF(ISBLANK(CU351),"", IFERROR(VLOOKUP(CU351, Tooling!$A$2:$B$252, 2, 0),""))</f>
        <v/>
      </c>
      <c r="CW351" s="71"/>
      <c r="CX351" s="79" t="str">
        <f>IF(ISBLANK(CW351),"", IFERROR(VLOOKUP(CW351, Tooling!$A$2:$B$252, 2, 0),""))</f>
        <v/>
      </c>
      <c r="CY351" s="71"/>
      <c r="CZ351" s="79" t="str">
        <f>IF(ISBLANK(CY351),"", IFERROR(VLOOKUP(CY351, Repairs!$A$2:$B$252, 2, 0),""))</f>
        <v/>
      </c>
      <c r="DA351" s="77"/>
      <c r="DB351" s="71"/>
      <c r="DC351" s="79" t="str">
        <f>IFERROR(VLOOKUP(DB351, DatingReason!$A$2:$B$252, 2, 0),"")</f>
        <v/>
      </c>
      <c r="DD351" s="123" t="str">
        <f t="shared" si="75"/>
        <v/>
      </c>
      <c r="DF351" s="119" t="str">
        <f t="array" ref="DF351">IF(AND($B351&lt;&gt;"", $DE351&lt;&gt;"", $DE351&lt;&gt;"No"),MAX(IF($B351=PEOPLE!$B$4:$B$1000, PEOPLE!$Q$4:$Q$1000,""))+100,"")</f>
        <v/>
      </c>
      <c r="DG351" s="68"/>
      <c r="DH351" s="76">
        <f>COUNTIF(PEOPLE!B:B, MEMORIALS!B351)</f>
        <v>0</v>
      </c>
      <c r="DI351" s="82"/>
      <c r="DJ351" s="82"/>
      <c r="DK351" s="82"/>
      <c r="DL351" s="68"/>
      <c r="DM351" s="68"/>
      <c r="DN351" s="68"/>
      <c r="DO351" s="68"/>
      <c r="DP351" s="68"/>
    </row>
    <row r="352" spans="1:120" ht="15" customHeight="1" x14ac:dyDescent="0.25">
      <c r="A352" s="68"/>
      <c r="B352" s="69"/>
      <c r="C352" s="68"/>
      <c r="D352" s="68"/>
      <c r="E352" s="70" t="str">
        <f>IF(D352="","",VLOOKUP(D352,Denomination!$A$2:$B$50, 2, 0))</f>
        <v/>
      </c>
      <c r="F352" s="68"/>
      <c r="G352" s="71"/>
      <c r="H352" s="70" t="str">
        <f>IF(G352="","",VLOOKUP(G352,MCondition!$A$2:$B$50, 2, 0))</f>
        <v/>
      </c>
      <c r="I352" s="72"/>
      <c r="J352" s="71"/>
      <c r="K352" s="70" t="str">
        <f>IF(J352="","",VLOOKUP(J352,ICondition!$A$2:$B$50, 2, 0))</f>
        <v/>
      </c>
      <c r="L352" s="73"/>
      <c r="M352" s="73"/>
      <c r="N352" s="73"/>
      <c r="O352" s="73"/>
      <c r="P352" s="73"/>
      <c r="Q352" s="73"/>
      <c r="R352" s="78"/>
      <c r="S352" s="79" t="str">
        <f>IFERROR(VLOOKUP(R352,Material!$A$2:$B$59, 2, 0),"")</f>
        <v/>
      </c>
      <c r="T352" s="71"/>
      <c r="U352" s="79" t="str">
        <f>IFERROR(VLOOKUP(T352,Material!$A$2:$B$59, 2, 0),"")</f>
        <v/>
      </c>
      <c r="V352" s="71"/>
      <c r="W352" s="79" t="str">
        <f>IFERROR(VLOOKUP(V352,Material!$A$2:$B$59, 2, 0),"")</f>
        <v/>
      </c>
      <c r="X352" s="71"/>
      <c r="Y352" s="79" t="str">
        <f>IFERROR(VLOOKUP(X352,Material!$A$2:$B$59, 2, 0),"")</f>
        <v/>
      </c>
      <c r="Z352" s="71"/>
      <c r="AA352" s="79" t="str">
        <f>IFERROR(VLOOKUP(Z352,Material!$A$2:$B$59, 2, 0),"")</f>
        <v/>
      </c>
      <c r="AB352" s="74"/>
      <c r="AC352" s="75" t="e">
        <f t="shared" si="64"/>
        <v>#VALUE!</v>
      </c>
      <c r="AD352" s="75" t="e">
        <f t="shared" si="65"/>
        <v>#VALUE!</v>
      </c>
      <c r="AE352" s="75" t="e">
        <f t="shared" si="67"/>
        <v>#VALUE!</v>
      </c>
      <c r="AF352" s="75" t="e">
        <f t="shared" si="66"/>
        <v>#VALUE!</v>
      </c>
      <c r="AG352" s="75" t="e">
        <f t="shared" si="68"/>
        <v>#VALUE!</v>
      </c>
      <c r="AH352" s="75" t="e">
        <f t="shared" si="69"/>
        <v>#VALUE!</v>
      </c>
      <c r="AI352" s="75" t="e">
        <f t="shared" si="70"/>
        <v>#VALUE!</v>
      </c>
      <c r="AJ352" s="80" t="e">
        <f t="shared" si="71"/>
        <v>#VALUE!</v>
      </c>
      <c r="AK352" s="79" t="str">
        <f>(IFERROR(VLOOKUP(AB352,Categories!$A$2:$B$20,2,1),""))</f>
        <v/>
      </c>
      <c r="AL352" s="79" t="str">
        <f ca="1">IFERROR(VLOOKUP((HLOOKUP((VLOOKUP($AB352,Categories!$A$2:$F$20,3,1)), $AB$3:$AJ352, (ROW()-ROW($AB$3)+1), 0)), INDIRECT(VLOOKUP($AB352,Categories!$A$2:$F$20,6,1)),2,0),AK352)</f>
        <v/>
      </c>
      <c r="AM352" s="79" t="str">
        <f ca="1">IFERROR(VLOOKUP((HLOOKUP((VLOOKUP($AB352,Categories!$A$2:$F$20,4,1)),$AB$3:$AJ352,(ROW()-ROW($AB$3)+1),0)),INDIRECT(VLOOKUP($AB352,Categories!$A$2:$H$20,7,1)),2,0),"")</f>
        <v/>
      </c>
      <c r="AN352" s="79" t="str">
        <f ca="1">IFERROR(VLOOKUP((HLOOKUP((VLOOKUP($AB352,Categories!$A$2:$F$20,5,1)), $AB$3:$AJ352, (ROW()-ROW($AB$3)+1), 0)), INDIRECT(VLOOKUP($AB352,Categories!$A$2:$H$20,8,1)),2,0),"")</f>
        <v/>
      </c>
      <c r="AO352" s="79" t="str">
        <f t="shared" ca="1" si="72"/>
        <v/>
      </c>
      <c r="AP352" s="81"/>
      <c r="AQ352" s="70" t="str">
        <f>IFERROR(VLOOKUP(VALUE(MID(AP352,1,1)),AdditionalElements!$A$2:$B$50,2,0),"")</f>
        <v/>
      </c>
      <c r="AR352" s="70" t="str">
        <f>IFERROR(VLOOKUP(VALUE(MID(AP352,2,1)),AdditionalElements!$H$2:$I$50,2,0),"")</f>
        <v/>
      </c>
      <c r="AS352" s="70" t="str">
        <f>IFERROR(VLOOKUP(VALUE(MID(AP352,3,1)),AdditionalElements!$O$2:$P$50,2,0),"")</f>
        <v/>
      </c>
      <c r="AT352" s="70" t="str">
        <f>IFERROR(VLOOKUP(VALUE(MID(AP352,4,1)),AdditionalElements!$V$2:$W$50,2,0),"")</f>
        <v/>
      </c>
      <c r="AU352" s="71"/>
      <c r="AV352" s="79" t="str">
        <f>IFERROR(IF(VALUE(MID(AU352,1,1))=1, VLOOKUP(VALUE(MID(AU352,1,1)), TxtPanelShape!$A$2:$C$50, 3, 0), (IF(VALUE(MID(AU352,1,1))&gt;=7, VLOOKUP(VALUE(MID(AU352,1,1)), TxtPanelShape!$A$2:$C$50, 3, 0),VLOOKUP(VALUE(MID(AU352,1,2)),TxtPanelShape!$A$2:$C$50,3,0)))), "")</f>
        <v/>
      </c>
      <c r="AW352" s="79" t="str">
        <f>IFERROR(IF(VALUE(MID(AU352,1,1))=1, ", "&amp;VLOOKUP(VALUE(MID(AU352,2,1)), TxtPanelShape!$H$2:$I$50, 2, 0), IF(VALUE(MID(AU352,1,1))&gt;=7, ", "&amp;VLOOKUP(VALUE(MID(AU352,2,1)), TxtPanelShape!$H$2:$I$50, 2, 0),"")), "")</f>
        <v/>
      </c>
      <c r="AX352" s="79" t="str">
        <f>IFERROR(IF(VALUE(MID(AU352,1,1))=1, ", "&amp;VLOOKUP(VALUE(MID(AU352,3,1)), TxtPanelShape!$O$2:$P$50, 2, 0), IF(VALUE(MID(AU352,1,1))&gt;=7, ", "&amp;VLOOKUP(VALUE(MID(AU352,3,1)), TxtPanelShape!$O$2:$P$50, 2, 0),"")),"")</f>
        <v/>
      </c>
      <c r="AY352" s="79" t="str">
        <f>IFERROR("; "&amp;VLOOKUP(VALUE(MID(AU352,4,1)), TxtPanelShape!$V$2:$W$50,2,0),"")</f>
        <v/>
      </c>
      <c r="AZ352" s="79" t="str">
        <f t="shared" si="73"/>
        <v/>
      </c>
      <c r="BA352" s="71"/>
      <c r="BB352" s="79" t="str">
        <f>IFERROR(IF(VALUE(MID(BA352,1,1))=1, VLOOKUP(VALUE(MID(BA352,1,1)), TxtPanelShape!$A$2:$C$50, 3, 0), (IF(VALUE(MID(BA352,1,1))&gt;=7, VLOOKUP(VALUE(MID(BA352,1,1)), TxtPanelShape!$A$2:$C$50, 3, 0),VLOOKUP(VALUE(MID(BA352,1,2)),TxtPanelShape!$A$2:$C$50,3,0)))), "")</f>
        <v/>
      </c>
      <c r="BC352" s="79" t="str">
        <f>IFERROR(IF(VALUE(MID(BA352,1,1))=1, ", "&amp;VLOOKUP(VALUE(MID(BA352,2,1)), TxtPanelShape!$H$2:$I$50, 2, 0), IF(VALUE(MID(BA352,1,1))&gt;=7, ", "&amp;VLOOKUP(VALUE(MID(BA352,2,1)), TxtPanelShape!$H$2:$I$50, 2, 0),"")), "")</f>
        <v/>
      </c>
      <c r="BD352" s="79" t="str">
        <f>IFERROR(IF(VALUE(MID(BA352,1,1))=1, ", "&amp;VLOOKUP(VALUE(MID(BA352,3,1)), TxtPanelShape!$O$2:$P$50, 2, 0), IF(VALUE(MID(BA352,1,1))&gt;=7, ", "&amp;VLOOKUP(VALUE(MID(BA352,3,1)), TxtPanelShape!$O$2:$P$50, 2, 0),"")),"")</f>
        <v/>
      </c>
      <c r="BE352" s="79" t="str">
        <f>IFERROR("; "&amp;VLOOKUP(VALUE(MID(BA352,4,1)), TxtPanelShape!$V$2:$W$50,2,0),"")</f>
        <v/>
      </c>
      <c r="BF352" s="79" t="str">
        <f t="shared" si="74"/>
        <v/>
      </c>
      <c r="BG352" s="71"/>
      <c r="BH352" s="79" t="str">
        <f>IFERROR(VLOOKUP(BG352, TxtPanelDefinition!$A$2:$B$50, 2, 0),"")</f>
        <v/>
      </c>
      <c r="BI352" s="71"/>
      <c r="BJ352" s="79" t="str">
        <f>IFERROR(VLOOKUP(BI352, TxtPanelDefinition!$A$2:$B$50, 2, 0),"")</f>
        <v/>
      </c>
      <c r="BK352" s="71"/>
      <c r="BL352" s="79" t="str">
        <f>IFERROR(VLOOKUP(BK352, InscrTechniques!$A$2:$B$50, 2, 0),"")</f>
        <v/>
      </c>
      <c r="BM352" s="71"/>
      <c r="BN352" s="79" t="str">
        <f>IFERROR(VLOOKUP(BM352, InscrTechniques!$A$2:$B$50, 2, 0),"")</f>
        <v/>
      </c>
      <c r="BO352" s="71"/>
      <c r="BP352" s="79" t="str">
        <f>IFERROR(VLOOKUP(BO352, InscrTechniques!$A$2:$B$50, 2, 0),"")</f>
        <v/>
      </c>
      <c r="BQ352" s="71"/>
      <c r="BR352" s="79" t="str">
        <f>IFERROR(VLOOKUP(BQ352, InscrTechniques!$A$2:$B$50, 2, 0),"")</f>
        <v/>
      </c>
      <c r="BS352" s="71"/>
      <c r="BT352" s="79" t="str">
        <f>IFERROR(VLOOKUP(BS352, InscrTechniques!$A$2:$B$50, 2, 0),"")</f>
        <v/>
      </c>
      <c r="BU352" s="71"/>
      <c r="BV352" s="79" t="str">
        <f>IFERROR(VLOOKUP(BU352, InscrTechniques!$A$2:$B$50, 2, 0),"")</f>
        <v/>
      </c>
      <c r="BW352" s="125"/>
      <c r="BX352" s="79" t="str">
        <f>IFERROR(VLOOKUP(BW352, InscrTechniques!$A$2:$B$50, 2, 0),"")</f>
        <v/>
      </c>
      <c r="BY352" s="125"/>
      <c r="BZ352" s="79" t="str">
        <f>IFERROR(VLOOKUP(BY352, InscrTechniques!$A$2:$B$50, 2, 0),"")</f>
        <v/>
      </c>
      <c r="CA352" s="74"/>
      <c r="CB352" s="114" t="str">
        <f>IFERROR(VLOOKUP(CA352, LetterStyle!$A$2:$B$50, 2, 0),"")</f>
        <v/>
      </c>
      <c r="CC352" s="74"/>
      <c r="CD352" s="114" t="str">
        <f>IFERROR(VLOOKUP(CC352, LetterStyle!$A$2:$B$50, 2, 0),"")</f>
        <v/>
      </c>
      <c r="CE352" s="74"/>
      <c r="CF352" s="114" t="str">
        <f>IFERROR(VLOOKUP(CE352, LetterStyle!$A$2:$B$50, 2, 0),"")</f>
        <v/>
      </c>
      <c r="CG352" s="74"/>
      <c r="CH352" s="79" t="str">
        <f>IFERROR(VLOOKUP(CG352, LetterStyle!$A$2:$B$50, 2, 0),"")</f>
        <v/>
      </c>
      <c r="CI352" s="71"/>
      <c r="CJ352" s="79" t="str">
        <f>IFERROR(VLOOKUP(CI352, DecMotifs!$A$1:$B$306, 2, 0),"")</f>
        <v/>
      </c>
      <c r="CK352" s="71"/>
      <c r="CL352" s="79" t="str">
        <f>IFERROR(VLOOKUP(CK352, DecMotifs!$A$1:$B$306, 2, 0),"")</f>
        <v/>
      </c>
      <c r="CM352" s="71"/>
      <c r="CN352" s="79" t="str">
        <f>IFERROR(VLOOKUP(CM352, DecMotifs!$A$1:$B$306, 2, 0),"")</f>
        <v/>
      </c>
      <c r="CO352" s="71"/>
      <c r="CP352" s="79" t="str">
        <f>IFERROR(VLOOKUP(CO352, MarginalDec!$A$2:$B$253, 2, 0),"")</f>
        <v/>
      </c>
      <c r="CQ352" s="71"/>
      <c r="CR352" s="79" t="str">
        <f>IFERROR(VLOOKUP(CQ352, MarginalDec!$A$2:$B$253, 2, 0),"")</f>
        <v/>
      </c>
      <c r="CS352" s="71"/>
      <c r="CT352" s="79" t="str">
        <f>IFERROR(VLOOKUP(CS352, MarginalDec!$A$2:$B$253, 2, 0),"")</f>
        <v/>
      </c>
      <c r="CU352" s="71"/>
      <c r="CV352" s="79" t="str">
        <f>IF(ISBLANK(CU352),"", IFERROR(VLOOKUP(CU352, Tooling!$A$2:$B$252, 2, 0),""))</f>
        <v/>
      </c>
      <c r="CW352" s="71"/>
      <c r="CX352" s="79" t="str">
        <f>IF(ISBLANK(CW352),"", IFERROR(VLOOKUP(CW352, Tooling!$A$2:$B$252, 2, 0),""))</f>
        <v/>
      </c>
      <c r="CY352" s="71"/>
      <c r="CZ352" s="79" t="str">
        <f>IF(ISBLANK(CY352),"", IFERROR(VLOOKUP(CY352, Repairs!$A$2:$B$252, 2, 0),""))</f>
        <v/>
      </c>
      <c r="DA352" s="77"/>
      <c r="DB352" s="71"/>
      <c r="DC352" s="79" t="str">
        <f>IFERROR(VLOOKUP(DB352, DatingReason!$A$2:$B$252, 2, 0),"")</f>
        <v/>
      </c>
      <c r="DD352" s="123" t="str">
        <f t="shared" si="75"/>
        <v/>
      </c>
      <c r="DF352" s="119" t="str">
        <f t="array" ref="DF352">IF(AND($B352&lt;&gt;"", $DE352&lt;&gt;"", $DE352&lt;&gt;"No"),MAX(IF($B352=PEOPLE!$B$4:$B$1000, PEOPLE!$Q$4:$Q$1000,""))+100,"")</f>
        <v/>
      </c>
      <c r="DG352" s="68"/>
      <c r="DH352" s="76">
        <f>COUNTIF(PEOPLE!B:B, MEMORIALS!B352)</f>
        <v>0</v>
      </c>
      <c r="DI352" s="82"/>
      <c r="DJ352" s="82"/>
      <c r="DK352" s="82"/>
      <c r="DL352" s="68"/>
      <c r="DM352" s="68"/>
      <c r="DN352" s="68"/>
      <c r="DO352" s="68"/>
      <c r="DP352" s="68"/>
    </row>
    <row r="353" spans="1:120" ht="15" customHeight="1" x14ac:dyDescent="0.25">
      <c r="A353" s="68"/>
      <c r="B353" s="69"/>
      <c r="C353" s="68"/>
      <c r="D353" s="68"/>
      <c r="E353" s="70" t="str">
        <f>IF(D353="","",VLOOKUP(D353,Denomination!$A$2:$B$50, 2, 0))</f>
        <v/>
      </c>
      <c r="F353" s="68"/>
      <c r="G353" s="71"/>
      <c r="H353" s="70" t="str">
        <f>IF(G353="","",VLOOKUP(G353,MCondition!$A$2:$B$50, 2, 0))</f>
        <v/>
      </c>
      <c r="I353" s="72"/>
      <c r="J353" s="71"/>
      <c r="K353" s="70" t="str">
        <f>IF(J353="","",VLOOKUP(J353,ICondition!$A$2:$B$50, 2, 0))</f>
        <v/>
      </c>
      <c r="L353" s="73"/>
      <c r="M353" s="73"/>
      <c r="N353" s="73"/>
      <c r="O353" s="73"/>
      <c r="P353" s="73"/>
      <c r="Q353" s="73"/>
      <c r="R353" s="78"/>
      <c r="S353" s="79" t="str">
        <f>IFERROR(VLOOKUP(R353,Material!$A$2:$B$59, 2, 0),"")</f>
        <v/>
      </c>
      <c r="T353" s="71"/>
      <c r="U353" s="79" t="str">
        <f>IFERROR(VLOOKUP(T353,Material!$A$2:$B$59, 2, 0),"")</f>
        <v/>
      </c>
      <c r="V353" s="71"/>
      <c r="W353" s="79" t="str">
        <f>IFERROR(VLOOKUP(V353,Material!$A$2:$B$59, 2, 0),"")</f>
        <v/>
      </c>
      <c r="X353" s="71"/>
      <c r="Y353" s="79" t="str">
        <f>IFERROR(VLOOKUP(X353,Material!$A$2:$B$59, 2, 0),"")</f>
        <v/>
      </c>
      <c r="Z353" s="71"/>
      <c r="AA353" s="79" t="str">
        <f>IFERROR(VLOOKUP(Z353,Material!$A$2:$B$59, 2, 0),"")</f>
        <v/>
      </c>
      <c r="AB353" s="74"/>
      <c r="AC353" s="75" t="e">
        <f t="shared" si="64"/>
        <v>#VALUE!</v>
      </c>
      <c r="AD353" s="75" t="e">
        <f t="shared" si="65"/>
        <v>#VALUE!</v>
      </c>
      <c r="AE353" s="75" t="e">
        <f t="shared" si="67"/>
        <v>#VALUE!</v>
      </c>
      <c r="AF353" s="75" t="e">
        <f t="shared" si="66"/>
        <v>#VALUE!</v>
      </c>
      <c r="AG353" s="75" t="e">
        <f t="shared" si="68"/>
        <v>#VALUE!</v>
      </c>
      <c r="AH353" s="75" t="e">
        <f t="shared" si="69"/>
        <v>#VALUE!</v>
      </c>
      <c r="AI353" s="75" t="e">
        <f t="shared" si="70"/>
        <v>#VALUE!</v>
      </c>
      <c r="AJ353" s="80" t="e">
        <f t="shared" si="71"/>
        <v>#VALUE!</v>
      </c>
      <c r="AK353" s="79" t="str">
        <f>(IFERROR(VLOOKUP(AB353,Categories!$A$2:$B$20,2,1),""))</f>
        <v/>
      </c>
      <c r="AL353" s="79" t="str">
        <f ca="1">IFERROR(VLOOKUP((HLOOKUP((VLOOKUP($AB353,Categories!$A$2:$F$20,3,1)), $AB$3:$AJ353, (ROW()-ROW($AB$3)+1), 0)), INDIRECT(VLOOKUP($AB353,Categories!$A$2:$F$20,6,1)),2,0),AK353)</f>
        <v/>
      </c>
      <c r="AM353" s="79" t="str">
        <f ca="1">IFERROR(VLOOKUP((HLOOKUP((VLOOKUP($AB353,Categories!$A$2:$F$20,4,1)),$AB$3:$AJ353,(ROW()-ROW($AB$3)+1),0)),INDIRECT(VLOOKUP($AB353,Categories!$A$2:$H$20,7,1)),2,0),"")</f>
        <v/>
      </c>
      <c r="AN353" s="79" t="str">
        <f ca="1">IFERROR(VLOOKUP((HLOOKUP((VLOOKUP($AB353,Categories!$A$2:$F$20,5,1)), $AB$3:$AJ353, (ROW()-ROW($AB$3)+1), 0)), INDIRECT(VLOOKUP($AB353,Categories!$A$2:$H$20,8,1)),2,0),"")</f>
        <v/>
      </c>
      <c r="AO353" s="79" t="str">
        <f t="shared" ca="1" si="72"/>
        <v/>
      </c>
      <c r="AP353" s="81"/>
      <c r="AQ353" s="70" t="str">
        <f>IFERROR(VLOOKUP(VALUE(MID(AP353,1,1)),AdditionalElements!$A$2:$B$50,2,0),"")</f>
        <v/>
      </c>
      <c r="AR353" s="70" t="str">
        <f>IFERROR(VLOOKUP(VALUE(MID(AP353,2,1)),AdditionalElements!$H$2:$I$50,2,0),"")</f>
        <v/>
      </c>
      <c r="AS353" s="70" t="str">
        <f>IFERROR(VLOOKUP(VALUE(MID(AP353,3,1)),AdditionalElements!$O$2:$P$50,2,0),"")</f>
        <v/>
      </c>
      <c r="AT353" s="70" t="str">
        <f>IFERROR(VLOOKUP(VALUE(MID(AP353,4,1)),AdditionalElements!$V$2:$W$50,2,0),"")</f>
        <v/>
      </c>
      <c r="AU353" s="71"/>
      <c r="AV353" s="79" t="str">
        <f>IFERROR(IF(VALUE(MID(AU353,1,1))=1, VLOOKUP(VALUE(MID(AU353,1,1)), TxtPanelShape!$A$2:$C$50, 3, 0), (IF(VALUE(MID(AU353,1,1))&gt;=7, VLOOKUP(VALUE(MID(AU353,1,1)), TxtPanelShape!$A$2:$C$50, 3, 0),VLOOKUP(VALUE(MID(AU353,1,2)),TxtPanelShape!$A$2:$C$50,3,0)))), "")</f>
        <v/>
      </c>
      <c r="AW353" s="79" t="str">
        <f>IFERROR(IF(VALUE(MID(AU353,1,1))=1, ", "&amp;VLOOKUP(VALUE(MID(AU353,2,1)), TxtPanelShape!$H$2:$I$50, 2, 0), IF(VALUE(MID(AU353,1,1))&gt;=7, ", "&amp;VLOOKUP(VALUE(MID(AU353,2,1)), TxtPanelShape!$H$2:$I$50, 2, 0),"")), "")</f>
        <v/>
      </c>
      <c r="AX353" s="79" t="str">
        <f>IFERROR(IF(VALUE(MID(AU353,1,1))=1, ", "&amp;VLOOKUP(VALUE(MID(AU353,3,1)), TxtPanelShape!$O$2:$P$50, 2, 0), IF(VALUE(MID(AU353,1,1))&gt;=7, ", "&amp;VLOOKUP(VALUE(MID(AU353,3,1)), TxtPanelShape!$O$2:$P$50, 2, 0),"")),"")</f>
        <v/>
      </c>
      <c r="AY353" s="79" t="str">
        <f>IFERROR("; "&amp;VLOOKUP(VALUE(MID(AU353,4,1)), TxtPanelShape!$V$2:$W$50,2,0),"")</f>
        <v/>
      </c>
      <c r="AZ353" s="79" t="str">
        <f t="shared" si="73"/>
        <v/>
      </c>
      <c r="BA353" s="71"/>
      <c r="BB353" s="79" t="str">
        <f>IFERROR(IF(VALUE(MID(BA353,1,1))=1, VLOOKUP(VALUE(MID(BA353,1,1)), TxtPanelShape!$A$2:$C$50, 3, 0), (IF(VALUE(MID(BA353,1,1))&gt;=7, VLOOKUP(VALUE(MID(BA353,1,1)), TxtPanelShape!$A$2:$C$50, 3, 0),VLOOKUP(VALUE(MID(BA353,1,2)),TxtPanelShape!$A$2:$C$50,3,0)))), "")</f>
        <v/>
      </c>
      <c r="BC353" s="79" t="str">
        <f>IFERROR(IF(VALUE(MID(BA353,1,1))=1, ", "&amp;VLOOKUP(VALUE(MID(BA353,2,1)), TxtPanelShape!$H$2:$I$50, 2, 0), IF(VALUE(MID(BA353,1,1))&gt;=7, ", "&amp;VLOOKUP(VALUE(MID(BA353,2,1)), TxtPanelShape!$H$2:$I$50, 2, 0),"")), "")</f>
        <v/>
      </c>
      <c r="BD353" s="79" t="str">
        <f>IFERROR(IF(VALUE(MID(BA353,1,1))=1, ", "&amp;VLOOKUP(VALUE(MID(BA353,3,1)), TxtPanelShape!$O$2:$P$50, 2, 0), IF(VALUE(MID(BA353,1,1))&gt;=7, ", "&amp;VLOOKUP(VALUE(MID(BA353,3,1)), TxtPanelShape!$O$2:$P$50, 2, 0),"")),"")</f>
        <v/>
      </c>
      <c r="BE353" s="79" t="str">
        <f>IFERROR("; "&amp;VLOOKUP(VALUE(MID(BA353,4,1)), TxtPanelShape!$V$2:$W$50,2,0),"")</f>
        <v/>
      </c>
      <c r="BF353" s="79" t="str">
        <f t="shared" si="74"/>
        <v/>
      </c>
      <c r="BG353" s="71"/>
      <c r="BH353" s="79" t="str">
        <f>IFERROR(VLOOKUP(BG353, TxtPanelDefinition!$A$2:$B$50, 2, 0),"")</f>
        <v/>
      </c>
      <c r="BI353" s="71"/>
      <c r="BJ353" s="79" t="str">
        <f>IFERROR(VLOOKUP(BI353, TxtPanelDefinition!$A$2:$B$50, 2, 0),"")</f>
        <v/>
      </c>
      <c r="BK353" s="71"/>
      <c r="BL353" s="79" t="str">
        <f>IFERROR(VLOOKUP(BK353, InscrTechniques!$A$2:$B$50, 2, 0),"")</f>
        <v/>
      </c>
      <c r="BM353" s="71"/>
      <c r="BN353" s="79" t="str">
        <f>IFERROR(VLOOKUP(BM353, InscrTechniques!$A$2:$B$50, 2, 0),"")</f>
        <v/>
      </c>
      <c r="BO353" s="71"/>
      <c r="BP353" s="79" t="str">
        <f>IFERROR(VLOOKUP(BO353, InscrTechniques!$A$2:$B$50, 2, 0),"")</f>
        <v/>
      </c>
      <c r="BQ353" s="71"/>
      <c r="BR353" s="79" t="str">
        <f>IFERROR(VLOOKUP(BQ353, InscrTechniques!$A$2:$B$50, 2, 0),"")</f>
        <v/>
      </c>
      <c r="BS353" s="71"/>
      <c r="BT353" s="79" t="str">
        <f>IFERROR(VLOOKUP(BS353, InscrTechniques!$A$2:$B$50, 2, 0),"")</f>
        <v/>
      </c>
      <c r="BU353" s="71"/>
      <c r="BV353" s="79" t="str">
        <f>IFERROR(VLOOKUP(BU353, InscrTechniques!$A$2:$B$50, 2, 0),"")</f>
        <v/>
      </c>
      <c r="BW353" s="125"/>
      <c r="BX353" s="79" t="str">
        <f>IFERROR(VLOOKUP(BW353, InscrTechniques!$A$2:$B$50, 2, 0),"")</f>
        <v/>
      </c>
      <c r="BY353" s="125"/>
      <c r="BZ353" s="79" t="str">
        <f>IFERROR(VLOOKUP(BY353, InscrTechniques!$A$2:$B$50, 2, 0),"")</f>
        <v/>
      </c>
      <c r="CA353" s="74"/>
      <c r="CB353" s="114" t="str">
        <f>IFERROR(VLOOKUP(CA353, LetterStyle!$A$2:$B$50, 2, 0),"")</f>
        <v/>
      </c>
      <c r="CC353" s="74"/>
      <c r="CD353" s="114" t="str">
        <f>IFERROR(VLOOKUP(CC353, LetterStyle!$A$2:$B$50, 2, 0),"")</f>
        <v/>
      </c>
      <c r="CE353" s="74"/>
      <c r="CF353" s="114" t="str">
        <f>IFERROR(VLOOKUP(CE353, LetterStyle!$A$2:$B$50, 2, 0),"")</f>
        <v/>
      </c>
      <c r="CG353" s="74"/>
      <c r="CH353" s="79" t="str">
        <f>IFERROR(VLOOKUP(CG353, LetterStyle!$A$2:$B$50, 2, 0),"")</f>
        <v/>
      </c>
      <c r="CI353" s="71"/>
      <c r="CJ353" s="79" t="str">
        <f>IFERROR(VLOOKUP(CI353, DecMotifs!$A$1:$B$306, 2, 0),"")</f>
        <v/>
      </c>
      <c r="CK353" s="71"/>
      <c r="CL353" s="79" t="str">
        <f>IFERROR(VLOOKUP(CK353, DecMotifs!$A$1:$B$306, 2, 0),"")</f>
        <v/>
      </c>
      <c r="CM353" s="71"/>
      <c r="CN353" s="79" t="str">
        <f>IFERROR(VLOOKUP(CM353, DecMotifs!$A$1:$B$306, 2, 0),"")</f>
        <v/>
      </c>
      <c r="CO353" s="71"/>
      <c r="CP353" s="79" t="str">
        <f>IFERROR(VLOOKUP(CO353, MarginalDec!$A$2:$B$253, 2, 0),"")</f>
        <v/>
      </c>
      <c r="CQ353" s="71"/>
      <c r="CR353" s="79" t="str">
        <f>IFERROR(VLOOKUP(CQ353, MarginalDec!$A$2:$B$253, 2, 0),"")</f>
        <v/>
      </c>
      <c r="CS353" s="71"/>
      <c r="CT353" s="79" t="str">
        <f>IFERROR(VLOOKUP(CS353, MarginalDec!$A$2:$B$253, 2, 0),"")</f>
        <v/>
      </c>
      <c r="CU353" s="71"/>
      <c r="CV353" s="79" t="str">
        <f>IF(ISBLANK(CU353),"", IFERROR(VLOOKUP(CU353, Tooling!$A$2:$B$252, 2, 0),""))</f>
        <v/>
      </c>
      <c r="CW353" s="71"/>
      <c r="CX353" s="79" t="str">
        <f>IF(ISBLANK(CW353),"", IFERROR(VLOOKUP(CW353, Tooling!$A$2:$B$252, 2, 0),""))</f>
        <v/>
      </c>
      <c r="CY353" s="71"/>
      <c r="CZ353" s="79" t="str">
        <f>IF(ISBLANK(CY353),"", IFERROR(VLOOKUP(CY353, Repairs!$A$2:$B$252, 2, 0),""))</f>
        <v/>
      </c>
      <c r="DA353" s="77"/>
      <c r="DB353" s="71"/>
      <c r="DC353" s="79" t="str">
        <f>IFERROR(VLOOKUP(DB353, DatingReason!$A$2:$B$252, 2, 0),"")</f>
        <v/>
      </c>
      <c r="DD353" s="123" t="str">
        <f t="shared" si="75"/>
        <v/>
      </c>
      <c r="DF353" s="119" t="str">
        <f t="array" ref="DF353">IF(AND($B353&lt;&gt;"", $DE353&lt;&gt;"", $DE353&lt;&gt;"No"),MAX(IF($B353=PEOPLE!$B$4:$B$1000, PEOPLE!$Q$4:$Q$1000,""))+100,"")</f>
        <v/>
      </c>
      <c r="DG353" s="68"/>
      <c r="DH353" s="76">
        <f>COUNTIF(PEOPLE!B:B, MEMORIALS!B353)</f>
        <v>0</v>
      </c>
      <c r="DI353" s="82"/>
      <c r="DJ353" s="82"/>
      <c r="DK353" s="82"/>
      <c r="DL353" s="68"/>
      <c r="DM353" s="68"/>
      <c r="DN353" s="68"/>
      <c r="DO353" s="68"/>
      <c r="DP353" s="68"/>
    </row>
    <row r="354" spans="1:120" ht="15" customHeight="1" x14ac:dyDescent="0.25">
      <c r="A354" s="68"/>
      <c r="B354" s="69"/>
      <c r="C354" s="68"/>
      <c r="D354" s="68"/>
      <c r="E354" s="70" t="str">
        <f>IF(D354="","",VLOOKUP(D354,Denomination!$A$2:$B$50, 2, 0))</f>
        <v/>
      </c>
      <c r="F354" s="68"/>
      <c r="G354" s="71"/>
      <c r="H354" s="70" t="str">
        <f>IF(G354="","",VLOOKUP(G354,MCondition!$A$2:$B$50, 2, 0))</f>
        <v/>
      </c>
      <c r="I354" s="72"/>
      <c r="J354" s="71"/>
      <c r="K354" s="70" t="str">
        <f>IF(J354="","",VLOOKUP(J354,ICondition!$A$2:$B$50, 2, 0))</f>
        <v/>
      </c>
      <c r="L354" s="73"/>
      <c r="M354" s="73"/>
      <c r="N354" s="73"/>
      <c r="O354" s="73"/>
      <c r="P354" s="73"/>
      <c r="Q354" s="73"/>
      <c r="R354" s="78"/>
      <c r="S354" s="79" t="str">
        <f>IFERROR(VLOOKUP(R354,Material!$A$2:$B$59, 2, 0),"")</f>
        <v/>
      </c>
      <c r="T354" s="71"/>
      <c r="U354" s="79" t="str">
        <f>IFERROR(VLOOKUP(T354,Material!$A$2:$B$59, 2, 0),"")</f>
        <v/>
      </c>
      <c r="V354" s="71"/>
      <c r="W354" s="79" t="str">
        <f>IFERROR(VLOOKUP(V354,Material!$A$2:$B$59, 2, 0),"")</f>
        <v/>
      </c>
      <c r="X354" s="71"/>
      <c r="Y354" s="79" t="str">
        <f>IFERROR(VLOOKUP(X354,Material!$A$2:$B$59, 2, 0),"")</f>
        <v/>
      </c>
      <c r="Z354" s="71"/>
      <c r="AA354" s="79" t="str">
        <f>IFERROR(VLOOKUP(Z354,Material!$A$2:$B$59, 2, 0),"")</f>
        <v/>
      </c>
      <c r="AB354" s="74"/>
      <c r="AC354" s="75" t="e">
        <f t="shared" si="64"/>
        <v>#VALUE!</v>
      </c>
      <c r="AD354" s="75" t="e">
        <f t="shared" si="65"/>
        <v>#VALUE!</v>
      </c>
      <c r="AE354" s="75" t="e">
        <f t="shared" si="67"/>
        <v>#VALUE!</v>
      </c>
      <c r="AF354" s="75" t="e">
        <f t="shared" si="66"/>
        <v>#VALUE!</v>
      </c>
      <c r="AG354" s="75" t="e">
        <f t="shared" si="68"/>
        <v>#VALUE!</v>
      </c>
      <c r="AH354" s="75" t="e">
        <f t="shared" si="69"/>
        <v>#VALUE!</v>
      </c>
      <c r="AI354" s="75" t="e">
        <f t="shared" si="70"/>
        <v>#VALUE!</v>
      </c>
      <c r="AJ354" s="80" t="e">
        <f t="shared" si="71"/>
        <v>#VALUE!</v>
      </c>
      <c r="AK354" s="79" t="str">
        <f>(IFERROR(VLOOKUP(AB354,Categories!$A$2:$B$20,2,1),""))</f>
        <v/>
      </c>
      <c r="AL354" s="79" t="str">
        <f ca="1">IFERROR(VLOOKUP((HLOOKUP((VLOOKUP($AB354,Categories!$A$2:$F$20,3,1)), $AB$3:$AJ354, (ROW()-ROW($AB$3)+1), 0)), INDIRECT(VLOOKUP($AB354,Categories!$A$2:$F$20,6,1)),2,0),AK354)</f>
        <v/>
      </c>
      <c r="AM354" s="79" t="str">
        <f ca="1">IFERROR(VLOOKUP((HLOOKUP((VLOOKUP($AB354,Categories!$A$2:$F$20,4,1)),$AB$3:$AJ354,(ROW()-ROW($AB$3)+1),0)),INDIRECT(VLOOKUP($AB354,Categories!$A$2:$H$20,7,1)),2,0),"")</f>
        <v/>
      </c>
      <c r="AN354" s="79" t="str">
        <f ca="1">IFERROR(VLOOKUP((HLOOKUP((VLOOKUP($AB354,Categories!$A$2:$F$20,5,1)), $AB$3:$AJ354, (ROW()-ROW($AB$3)+1), 0)), INDIRECT(VLOOKUP($AB354,Categories!$A$2:$H$20,8,1)),2,0),"")</f>
        <v/>
      </c>
      <c r="AO354" s="79" t="str">
        <f t="shared" ca="1" si="72"/>
        <v/>
      </c>
      <c r="AP354" s="81"/>
      <c r="AQ354" s="70" t="str">
        <f>IFERROR(VLOOKUP(VALUE(MID(AP354,1,1)),AdditionalElements!$A$2:$B$50,2,0),"")</f>
        <v/>
      </c>
      <c r="AR354" s="70" t="str">
        <f>IFERROR(VLOOKUP(VALUE(MID(AP354,2,1)),AdditionalElements!$H$2:$I$50,2,0),"")</f>
        <v/>
      </c>
      <c r="AS354" s="70" t="str">
        <f>IFERROR(VLOOKUP(VALUE(MID(AP354,3,1)),AdditionalElements!$O$2:$P$50,2,0),"")</f>
        <v/>
      </c>
      <c r="AT354" s="70" t="str">
        <f>IFERROR(VLOOKUP(VALUE(MID(AP354,4,1)),AdditionalElements!$V$2:$W$50,2,0),"")</f>
        <v/>
      </c>
      <c r="AU354" s="71"/>
      <c r="AV354" s="79" t="str">
        <f>IFERROR(IF(VALUE(MID(AU354,1,1))=1, VLOOKUP(VALUE(MID(AU354,1,1)), TxtPanelShape!$A$2:$C$50, 3, 0), (IF(VALUE(MID(AU354,1,1))&gt;=7, VLOOKUP(VALUE(MID(AU354,1,1)), TxtPanelShape!$A$2:$C$50, 3, 0),VLOOKUP(VALUE(MID(AU354,1,2)),TxtPanelShape!$A$2:$C$50,3,0)))), "")</f>
        <v/>
      </c>
      <c r="AW354" s="79" t="str">
        <f>IFERROR(IF(VALUE(MID(AU354,1,1))=1, ", "&amp;VLOOKUP(VALUE(MID(AU354,2,1)), TxtPanelShape!$H$2:$I$50, 2, 0), IF(VALUE(MID(AU354,1,1))&gt;=7, ", "&amp;VLOOKUP(VALUE(MID(AU354,2,1)), TxtPanelShape!$H$2:$I$50, 2, 0),"")), "")</f>
        <v/>
      </c>
      <c r="AX354" s="79" t="str">
        <f>IFERROR(IF(VALUE(MID(AU354,1,1))=1, ", "&amp;VLOOKUP(VALUE(MID(AU354,3,1)), TxtPanelShape!$O$2:$P$50, 2, 0), IF(VALUE(MID(AU354,1,1))&gt;=7, ", "&amp;VLOOKUP(VALUE(MID(AU354,3,1)), TxtPanelShape!$O$2:$P$50, 2, 0),"")),"")</f>
        <v/>
      </c>
      <c r="AY354" s="79" t="str">
        <f>IFERROR("; "&amp;VLOOKUP(VALUE(MID(AU354,4,1)), TxtPanelShape!$V$2:$W$50,2,0),"")</f>
        <v/>
      </c>
      <c r="AZ354" s="79" t="str">
        <f t="shared" si="73"/>
        <v/>
      </c>
      <c r="BA354" s="71"/>
      <c r="BB354" s="79" t="str">
        <f>IFERROR(IF(VALUE(MID(BA354,1,1))=1, VLOOKUP(VALUE(MID(BA354,1,1)), TxtPanelShape!$A$2:$C$50, 3, 0), (IF(VALUE(MID(BA354,1,1))&gt;=7, VLOOKUP(VALUE(MID(BA354,1,1)), TxtPanelShape!$A$2:$C$50, 3, 0),VLOOKUP(VALUE(MID(BA354,1,2)),TxtPanelShape!$A$2:$C$50,3,0)))), "")</f>
        <v/>
      </c>
      <c r="BC354" s="79" t="str">
        <f>IFERROR(IF(VALUE(MID(BA354,1,1))=1, ", "&amp;VLOOKUP(VALUE(MID(BA354,2,1)), TxtPanelShape!$H$2:$I$50, 2, 0), IF(VALUE(MID(BA354,1,1))&gt;=7, ", "&amp;VLOOKUP(VALUE(MID(BA354,2,1)), TxtPanelShape!$H$2:$I$50, 2, 0),"")), "")</f>
        <v/>
      </c>
      <c r="BD354" s="79" t="str">
        <f>IFERROR(IF(VALUE(MID(BA354,1,1))=1, ", "&amp;VLOOKUP(VALUE(MID(BA354,3,1)), TxtPanelShape!$O$2:$P$50, 2, 0), IF(VALUE(MID(BA354,1,1))&gt;=7, ", "&amp;VLOOKUP(VALUE(MID(BA354,3,1)), TxtPanelShape!$O$2:$P$50, 2, 0),"")),"")</f>
        <v/>
      </c>
      <c r="BE354" s="79" t="str">
        <f>IFERROR("; "&amp;VLOOKUP(VALUE(MID(BA354,4,1)), TxtPanelShape!$V$2:$W$50,2,0),"")</f>
        <v/>
      </c>
      <c r="BF354" s="79" t="str">
        <f t="shared" si="74"/>
        <v/>
      </c>
      <c r="BG354" s="71"/>
      <c r="BH354" s="79" t="str">
        <f>IFERROR(VLOOKUP(BG354, TxtPanelDefinition!$A$2:$B$50, 2, 0),"")</f>
        <v/>
      </c>
      <c r="BI354" s="71"/>
      <c r="BJ354" s="79" t="str">
        <f>IFERROR(VLOOKUP(BI354, TxtPanelDefinition!$A$2:$B$50, 2, 0),"")</f>
        <v/>
      </c>
      <c r="BK354" s="71"/>
      <c r="BL354" s="79" t="str">
        <f>IFERROR(VLOOKUP(BK354, InscrTechniques!$A$2:$B$50, 2, 0),"")</f>
        <v/>
      </c>
      <c r="BM354" s="71"/>
      <c r="BN354" s="79" t="str">
        <f>IFERROR(VLOOKUP(BM354, InscrTechniques!$A$2:$B$50, 2, 0),"")</f>
        <v/>
      </c>
      <c r="BO354" s="71"/>
      <c r="BP354" s="79" t="str">
        <f>IFERROR(VLOOKUP(BO354, InscrTechniques!$A$2:$B$50, 2, 0),"")</f>
        <v/>
      </c>
      <c r="BQ354" s="71"/>
      <c r="BR354" s="79" t="str">
        <f>IFERROR(VLOOKUP(BQ354, InscrTechniques!$A$2:$B$50, 2, 0),"")</f>
        <v/>
      </c>
      <c r="BS354" s="71"/>
      <c r="BT354" s="79" t="str">
        <f>IFERROR(VLOOKUP(BS354, InscrTechniques!$A$2:$B$50, 2, 0),"")</f>
        <v/>
      </c>
      <c r="BU354" s="71"/>
      <c r="BV354" s="79" t="str">
        <f>IFERROR(VLOOKUP(BU354, InscrTechniques!$A$2:$B$50, 2, 0),"")</f>
        <v/>
      </c>
      <c r="BW354" s="125"/>
      <c r="BX354" s="79" t="str">
        <f>IFERROR(VLOOKUP(BW354, InscrTechniques!$A$2:$B$50, 2, 0),"")</f>
        <v/>
      </c>
      <c r="BY354" s="125"/>
      <c r="BZ354" s="79" t="str">
        <f>IFERROR(VLOOKUP(BY354, InscrTechniques!$A$2:$B$50, 2, 0),"")</f>
        <v/>
      </c>
      <c r="CA354" s="74"/>
      <c r="CB354" s="114" t="str">
        <f>IFERROR(VLOOKUP(CA354, LetterStyle!$A$2:$B$50, 2, 0),"")</f>
        <v/>
      </c>
      <c r="CC354" s="74"/>
      <c r="CD354" s="114" t="str">
        <f>IFERROR(VLOOKUP(CC354, LetterStyle!$A$2:$B$50, 2, 0),"")</f>
        <v/>
      </c>
      <c r="CE354" s="74"/>
      <c r="CF354" s="114" t="str">
        <f>IFERROR(VLOOKUP(CE354, LetterStyle!$A$2:$B$50, 2, 0),"")</f>
        <v/>
      </c>
      <c r="CG354" s="74"/>
      <c r="CH354" s="79" t="str">
        <f>IFERROR(VLOOKUP(CG354, LetterStyle!$A$2:$B$50, 2, 0),"")</f>
        <v/>
      </c>
      <c r="CI354" s="71"/>
      <c r="CJ354" s="79" t="str">
        <f>IFERROR(VLOOKUP(CI354, DecMotifs!$A$1:$B$306, 2, 0),"")</f>
        <v/>
      </c>
      <c r="CK354" s="71"/>
      <c r="CL354" s="79" t="str">
        <f>IFERROR(VLOOKUP(CK354, DecMotifs!$A$1:$B$306, 2, 0),"")</f>
        <v/>
      </c>
      <c r="CM354" s="71"/>
      <c r="CN354" s="79" t="str">
        <f>IFERROR(VLOOKUP(CM354, DecMotifs!$A$1:$B$306, 2, 0),"")</f>
        <v/>
      </c>
      <c r="CO354" s="71"/>
      <c r="CP354" s="79" t="str">
        <f>IFERROR(VLOOKUP(CO354, MarginalDec!$A$2:$B$253, 2, 0),"")</f>
        <v/>
      </c>
      <c r="CQ354" s="71"/>
      <c r="CR354" s="79" t="str">
        <f>IFERROR(VLOOKUP(CQ354, MarginalDec!$A$2:$B$253, 2, 0),"")</f>
        <v/>
      </c>
      <c r="CS354" s="71"/>
      <c r="CT354" s="79" t="str">
        <f>IFERROR(VLOOKUP(CS354, MarginalDec!$A$2:$B$253, 2, 0),"")</f>
        <v/>
      </c>
      <c r="CU354" s="71"/>
      <c r="CV354" s="79" t="str">
        <f>IF(ISBLANK(CU354),"", IFERROR(VLOOKUP(CU354, Tooling!$A$2:$B$252, 2, 0),""))</f>
        <v/>
      </c>
      <c r="CW354" s="71"/>
      <c r="CX354" s="79" t="str">
        <f>IF(ISBLANK(CW354),"", IFERROR(VLOOKUP(CW354, Tooling!$A$2:$B$252, 2, 0),""))</f>
        <v/>
      </c>
      <c r="CY354" s="71"/>
      <c r="CZ354" s="79" t="str">
        <f>IF(ISBLANK(CY354),"", IFERROR(VLOOKUP(CY354, Repairs!$A$2:$B$252, 2, 0),""))</f>
        <v/>
      </c>
      <c r="DA354" s="77"/>
      <c r="DB354" s="71"/>
      <c r="DC354" s="79" t="str">
        <f>IFERROR(VLOOKUP(DB354, DatingReason!$A$2:$B$252, 2, 0),"")</f>
        <v/>
      </c>
      <c r="DD354" s="123" t="str">
        <f t="shared" si="75"/>
        <v/>
      </c>
      <c r="DF354" s="119" t="str">
        <f t="array" ref="DF354">IF(AND($B354&lt;&gt;"", $DE354&lt;&gt;"", $DE354&lt;&gt;"No"),MAX(IF($B354=PEOPLE!$B$4:$B$1000, PEOPLE!$Q$4:$Q$1000,""))+100,"")</f>
        <v/>
      </c>
      <c r="DG354" s="68"/>
      <c r="DH354" s="76">
        <f>COUNTIF(PEOPLE!B:B, MEMORIALS!B354)</f>
        <v>0</v>
      </c>
      <c r="DI354" s="82"/>
      <c r="DJ354" s="82"/>
      <c r="DK354" s="82"/>
      <c r="DL354" s="68"/>
      <c r="DM354" s="68"/>
      <c r="DN354" s="68"/>
      <c r="DO354" s="68"/>
      <c r="DP354" s="68"/>
    </row>
    <row r="355" spans="1:120" ht="15" customHeight="1" x14ac:dyDescent="0.25">
      <c r="A355" s="68"/>
      <c r="B355" s="69"/>
      <c r="C355" s="68"/>
      <c r="D355" s="68"/>
      <c r="E355" s="70" t="str">
        <f>IF(D355="","",VLOOKUP(D355,Denomination!$A$2:$B$50, 2, 0))</f>
        <v/>
      </c>
      <c r="F355" s="68"/>
      <c r="G355" s="71"/>
      <c r="H355" s="70" t="str">
        <f>IF(G355="","",VLOOKUP(G355,MCondition!$A$2:$B$50, 2, 0))</f>
        <v/>
      </c>
      <c r="I355" s="72"/>
      <c r="J355" s="71"/>
      <c r="K355" s="70" t="str">
        <f>IF(J355="","",VLOOKUP(J355,ICondition!$A$2:$B$50, 2, 0))</f>
        <v/>
      </c>
      <c r="L355" s="73"/>
      <c r="M355" s="73"/>
      <c r="N355" s="73"/>
      <c r="O355" s="73"/>
      <c r="P355" s="73"/>
      <c r="Q355" s="73"/>
      <c r="R355" s="78"/>
      <c r="S355" s="79" t="str">
        <f>IFERROR(VLOOKUP(R355,Material!$A$2:$B$59, 2, 0),"")</f>
        <v/>
      </c>
      <c r="T355" s="71"/>
      <c r="U355" s="79" t="str">
        <f>IFERROR(VLOOKUP(T355,Material!$A$2:$B$59, 2, 0),"")</f>
        <v/>
      </c>
      <c r="V355" s="71"/>
      <c r="W355" s="79" t="str">
        <f>IFERROR(VLOOKUP(V355,Material!$A$2:$B$59, 2, 0),"")</f>
        <v/>
      </c>
      <c r="X355" s="71"/>
      <c r="Y355" s="79" t="str">
        <f>IFERROR(VLOOKUP(X355,Material!$A$2:$B$59, 2, 0),"")</f>
        <v/>
      </c>
      <c r="Z355" s="71"/>
      <c r="AA355" s="79" t="str">
        <f>IFERROR(VLOOKUP(Z355,Material!$A$2:$B$59, 2, 0),"")</f>
        <v/>
      </c>
      <c r="AB355" s="74"/>
      <c r="AC355" s="75" t="e">
        <f t="shared" si="64"/>
        <v>#VALUE!</v>
      </c>
      <c r="AD355" s="75" t="e">
        <f t="shared" si="65"/>
        <v>#VALUE!</v>
      </c>
      <c r="AE355" s="75" t="e">
        <f t="shared" si="67"/>
        <v>#VALUE!</v>
      </c>
      <c r="AF355" s="75" t="e">
        <f t="shared" si="66"/>
        <v>#VALUE!</v>
      </c>
      <c r="AG355" s="75" t="e">
        <f t="shared" si="68"/>
        <v>#VALUE!</v>
      </c>
      <c r="AH355" s="75" t="e">
        <f t="shared" si="69"/>
        <v>#VALUE!</v>
      </c>
      <c r="AI355" s="75" t="e">
        <f t="shared" si="70"/>
        <v>#VALUE!</v>
      </c>
      <c r="AJ355" s="80" t="e">
        <f t="shared" si="71"/>
        <v>#VALUE!</v>
      </c>
      <c r="AK355" s="79" t="str">
        <f>(IFERROR(VLOOKUP(AB355,Categories!$A$2:$B$20,2,1),""))</f>
        <v/>
      </c>
      <c r="AL355" s="79" t="str">
        <f ca="1">IFERROR(VLOOKUP((HLOOKUP((VLOOKUP($AB355,Categories!$A$2:$F$20,3,1)), $AB$3:$AJ355, (ROW()-ROW($AB$3)+1), 0)), INDIRECT(VLOOKUP($AB355,Categories!$A$2:$F$20,6,1)),2,0),AK355)</f>
        <v/>
      </c>
      <c r="AM355" s="79" t="str">
        <f ca="1">IFERROR(VLOOKUP((HLOOKUP((VLOOKUP($AB355,Categories!$A$2:$F$20,4,1)),$AB$3:$AJ355,(ROW()-ROW($AB$3)+1),0)),INDIRECT(VLOOKUP($AB355,Categories!$A$2:$H$20,7,1)),2,0),"")</f>
        <v/>
      </c>
      <c r="AN355" s="79" t="str">
        <f ca="1">IFERROR(VLOOKUP((HLOOKUP((VLOOKUP($AB355,Categories!$A$2:$F$20,5,1)), $AB$3:$AJ355, (ROW()-ROW($AB$3)+1), 0)), INDIRECT(VLOOKUP($AB355,Categories!$A$2:$H$20,8,1)),2,0),"")</f>
        <v/>
      </c>
      <c r="AO355" s="79" t="str">
        <f t="shared" ca="1" si="72"/>
        <v/>
      </c>
      <c r="AP355" s="81"/>
      <c r="AQ355" s="70" t="str">
        <f>IFERROR(VLOOKUP(VALUE(MID(AP355,1,1)),AdditionalElements!$A$2:$B$50,2,0),"")</f>
        <v/>
      </c>
      <c r="AR355" s="70" t="str">
        <f>IFERROR(VLOOKUP(VALUE(MID(AP355,2,1)),AdditionalElements!$H$2:$I$50,2,0),"")</f>
        <v/>
      </c>
      <c r="AS355" s="70" t="str">
        <f>IFERROR(VLOOKUP(VALUE(MID(AP355,3,1)),AdditionalElements!$O$2:$P$50,2,0),"")</f>
        <v/>
      </c>
      <c r="AT355" s="70" t="str">
        <f>IFERROR(VLOOKUP(VALUE(MID(AP355,4,1)),AdditionalElements!$V$2:$W$50,2,0),"")</f>
        <v/>
      </c>
      <c r="AU355" s="71"/>
      <c r="AV355" s="79" t="str">
        <f>IFERROR(IF(VALUE(MID(AU355,1,1))=1, VLOOKUP(VALUE(MID(AU355,1,1)), TxtPanelShape!$A$2:$C$50, 3, 0), (IF(VALUE(MID(AU355,1,1))&gt;=7, VLOOKUP(VALUE(MID(AU355,1,1)), TxtPanelShape!$A$2:$C$50, 3, 0),VLOOKUP(VALUE(MID(AU355,1,2)),TxtPanelShape!$A$2:$C$50,3,0)))), "")</f>
        <v/>
      </c>
      <c r="AW355" s="79" t="str">
        <f>IFERROR(IF(VALUE(MID(AU355,1,1))=1, ", "&amp;VLOOKUP(VALUE(MID(AU355,2,1)), TxtPanelShape!$H$2:$I$50, 2, 0), IF(VALUE(MID(AU355,1,1))&gt;=7, ", "&amp;VLOOKUP(VALUE(MID(AU355,2,1)), TxtPanelShape!$H$2:$I$50, 2, 0),"")), "")</f>
        <v/>
      </c>
      <c r="AX355" s="79" t="str">
        <f>IFERROR(IF(VALUE(MID(AU355,1,1))=1, ", "&amp;VLOOKUP(VALUE(MID(AU355,3,1)), TxtPanelShape!$O$2:$P$50, 2, 0), IF(VALUE(MID(AU355,1,1))&gt;=7, ", "&amp;VLOOKUP(VALUE(MID(AU355,3,1)), TxtPanelShape!$O$2:$P$50, 2, 0),"")),"")</f>
        <v/>
      </c>
      <c r="AY355" s="79" t="str">
        <f>IFERROR("; "&amp;VLOOKUP(VALUE(MID(AU355,4,1)), TxtPanelShape!$V$2:$W$50,2,0),"")</f>
        <v/>
      </c>
      <c r="AZ355" s="79" t="str">
        <f t="shared" si="73"/>
        <v/>
      </c>
      <c r="BA355" s="71"/>
      <c r="BB355" s="79" t="str">
        <f>IFERROR(IF(VALUE(MID(BA355,1,1))=1, VLOOKUP(VALUE(MID(BA355,1,1)), TxtPanelShape!$A$2:$C$50, 3, 0), (IF(VALUE(MID(BA355,1,1))&gt;=7, VLOOKUP(VALUE(MID(BA355,1,1)), TxtPanelShape!$A$2:$C$50, 3, 0),VLOOKUP(VALUE(MID(BA355,1,2)),TxtPanelShape!$A$2:$C$50,3,0)))), "")</f>
        <v/>
      </c>
      <c r="BC355" s="79" t="str">
        <f>IFERROR(IF(VALUE(MID(BA355,1,1))=1, ", "&amp;VLOOKUP(VALUE(MID(BA355,2,1)), TxtPanelShape!$H$2:$I$50, 2, 0), IF(VALUE(MID(BA355,1,1))&gt;=7, ", "&amp;VLOOKUP(VALUE(MID(BA355,2,1)), TxtPanelShape!$H$2:$I$50, 2, 0),"")), "")</f>
        <v/>
      </c>
      <c r="BD355" s="79" t="str">
        <f>IFERROR(IF(VALUE(MID(BA355,1,1))=1, ", "&amp;VLOOKUP(VALUE(MID(BA355,3,1)), TxtPanelShape!$O$2:$P$50, 2, 0), IF(VALUE(MID(BA355,1,1))&gt;=7, ", "&amp;VLOOKUP(VALUE(MID(BA355,3,1)), TxtPanelShape!$O$2:$P$50, 2, 0),"")),"")</f>
        <v/>
      </c>
      <c r="BE355" s="79" t="str">
        <f>IFERROR("; "&amp;VLOOKUP(VALUE(MID(BA355,4,1)), TxtPanelShape!$V$2:$W$50,2,0),"")</f>
        <v/>
      </c>
      <c r="BF355" s="79" t="str">
        <f t="shared" si="74"/>
        <v/>
      </c>
      <c r="BG355" s="71"/>
      <c r="BH355" s="79" t="str">
        <f>IFERROR(VLOOKUP(BG355, TxtPanelDefinition!$A$2:$B$50, 2, 0),"")</f>
        <v/>
      </c>
      <c r="BI355" s="71"/>
      <c r="BJ355" s="79" t="str">
        <f>IFERROR(VLOOKUP(BI355, TxtPanelDefinition!$A$2:$B$50, 2, 0),"")</f>
        <v/>
      </c>
      <c r="BK355" s="71"/>
      <c r="BL355" s="79" t="str">
        <f>IFERROR(VLOOKUP(BK355, InscrTechniques!$A$2:$B$50, 2, 0),"")</f>
        <v/>
      </c>
      <c r="BM355" s="71"/>
      <c r="BN355" s="79" t="str">
        <f>IFERROR(VLOOKUP(BM355, InscrTechniques!$A$2:$B$50, 2, 0),"")</f>
        <v/>
      </c>
      <c r="BO355" s="71"/>
      <c r="BP355" s="79" t="str">
        <f>IFERROR(VLOOKUP(BO355, InscrTechniques!$A$2:$B$50, 2, 0),"")</f>
        <v/>
      </c>
      <c r="BQ355" s="71"/>
      <c r="BR355" s="79" t="str">
        <f>IFERROR(VLOOKUP(BQ355, InscrTechniques!$A$2:$B$50, 2, 0),"")</f>
        <v/>
      </c>
      <c r="BS355" s="71"/>
      <c r="BT355" s="79" t="str">
        <f>IFERROR(VLOOKUP(BS355, InscrTechniques!$A$2:$B$50, 2, 0),"")</f>
        <v/>
      </c>
      <c r="BU355" s="71"/>
      <c r="BV355" s="79" t="str">
        <f>IFERROR(VLOOKUP(BU355, InscrTechniques!$A$2:$B$50, 2, 0),"")</f>
        <v/>
      </c>
      <c r="BW355" s="125"/>
      <c r="BX355" s="79" t="str">
        <f>IFERROR(VLOOKUP(BW355, InscrTechniques!$A$2:$B$50, 2, 0),"")</f>
        <v/>
      </c>
      <c r="BY355" s="125"/>
      <c r="BZ355" s="79" t="str">
        <f>IFERROR(VLOOKUP(BY355, InscrTechniques!$A$2:$B$50, 2, 0),"")</f>
        <v/>
      </c>
      <c r="CA355" s="74"/>
      <c r="CB355" s="114" t="str">
        <f>IFERROR(VLOOKUP(CA355, LetterStyle!$A$2:$B$50, 2, 0),"")</f>
        <v/>
      </c>
      <c r="CC355" s="74"/>
      <c r="CD355" s="114" t="str">
        <f>IFERROR(VLOOKUP(CC355, LetterStyle!$A$2:$B$50, 2, 0),"")</f>
        <v/>
      </c>
      <c r="CE355" s="74"/>
      <c r="CF355" s="114" t="str">
        <f>IFERROR(VLOOKUP(CE355, LetterStyle!$A$2:$B$50, 2, 0),"")</f>
        <v/>
      </c>
      <c r="CG355" s="74"/>
      <c r="CH355" s="79" t="str">
        <f>IFERROR(VLOOKUP(CG355, LetterStyle!$A$2:$B$50, 2, 0),"")</f>
        <v/>
      </c>
      <c r="CI355" s="71"/>
      <c r="CJ355" s="79" t="str">
        <f>IFERROR(VLOOKUP(CI355, DecMotifs!$A$1:$B$306, 2, 0),"")</f>
        <v/>
      </c>
      <c r="CK355" s="71"/>
      <c r="CL355" s="79" t="str">
        <f>IFERROR(VLOOKUP(CK355, DecMotifs!$A$1:$B$306, 2, 0),"")</f>
        <v/>
      </c>
      <c r="CM355" s="71"/>
      <c r="CN355" s="79" t="str">
        <f>IFERROR(VLOOKUP(CM355, DecMotifs!$A$1:$B$306, 2, 0),"")</f>
        <v/>
      </c>
      <c r="CO355" s="71"/>
      <c r="CP355" s="79" t="str">
        <f>IFERROR(VLOOKUP(CO355, MarginalDec!$A$2:$B$253, 2, 0),"")</f>
        <v/>
      </c>
      <c r="CQ355" s="71"/>
      <c r="CR355" s="79" t="str">
        <f>IFERROR(VLOOKUP(CQ355, MarginalDec!$A$2:$B$253, 2, 0),"")</f>
        <v/>
      </c>
      <c r="CS355" s="71"/>
      <c r="CT355" s="79" t="str">
        <f>IFERROR(VLOOKUP(CS355, MarginalDec!$A$2:$B$253, 2, 0),"")</f>
        <v/>
      </c>
      <c r="CU355" s="71"/>
      <c r="CV355" s="79" t="str">
        <f>IF(ISBLANK(CU355),"", IFERROR(VLOOKUP(CU355, Tooling!$A$2:$B$252, 2, 0),""))</f>
        <v/>
      </c>
      <c r="CW355" s="71"/>
      <c r="CX355" s="79" t="str">
        <f>IF(ISBLANK(CW355),"", IFERROR(VLOOKUP(CW355, Tooling!$A$2:$B$252, 2, 0),""))</f>
        <v/>
      </c>
      <c r="CY355" s="71"/>
      <c r="CZ355" s="79" t="str">
        <f>IF(ISBLANK(CY355),"", IFERROR(VLOOKUP(CY355, Repairs!$A$2:$B$252, 2, 0),""))</f>
        <v/>
      </c>
      <c r="DA355" s="77"/>
      <c r="DB355" s="71"/>
      <c r="DC355" s="79" t="str">
        <f>IFERROR(VLOOKUP(DB355, DatingReason!$A$2:$B$252, 2, 0),"")</f>
        <v/>
      </c>
      <c r="DD355" s="123" t="str">
        <f t="shared" si="75"/>
        <v/>
      </c>
      <c r="DF355" s="119" t="str">
        <f t="array" ref="DF355">IF(AND($B355&lt;&gt;"", $DE355&lt;&gt;"", $DE355&lt;&gt;"No"),MAX(IF($B355=PEOPLE!$B$4:$B$1000, PEOPLE!$Q$4:$Q$1000,""))+100,"")</f>
        <v/>
      </c>
      <c r="DG355" s="68"/>
      <c r="DH355" s="76">
        <f>COUNTIF(PEOPLE!B:B, MEMORIALS!B355)</f>
        <v>0</v>
      </c>
      <c r="DI355" s="82"/>
      <c r="DJ355" s="82"/>
      <c r="DK355" s="82"/>
      <c r="DL355" s="68"/>
      <c r="DM355" s="68"/>
      <c r="DN355" s="68"/>
      <c r="DO355" s="68"/>
      <c r="DP355" s="68"/>
    </row>
    <row r="356" spans="1:120" ht="15" customHeight="1" x14ac:dyDescent="0.25">
      <c r="A356" s="68"/>
      <c r="B356" s="69"/>
      <c r="C356" s="68"/>
      <c r="D356" s="68"/>
      <c r="E356" s="70" t="str">
        <f>IF(D356="","",VLOOKUP(D356,Denomination!$A$2:$B$50, 2, 0))</f>
        <v/>
      </c>
      <c r="F356" s="68"/>
      <c r="G356" s="71"/>
      <c r="H356" s="70" t="str">
        <f>IF(G356="","",VLOOKUP(G356,MCondition!$A$2:$B$50, 2, 0))</f>
        <v/>
      </c>
      <c r="I356" s="72"/>
      <c r="J356" s="71"/>
      <c r="K356" s="70" t="str">
        <f>IF(J356="","",VLOOKUP(J356,ICondition!$A$2:$B$50, 2, 0))</f>
        <v/>
      </c>
      <c r="L356" s="73"/>
      <c r="M356" s="73"/>
      <c r="N356" s="73"/>
      <c r="O356" s="73"/>
      <c r="P356" s="73"/>
      <c r="Q356" s="73"/>
      <c r="R356" s="78"/>
      <c r="S356" s="79" t="str">
        <f>IFERROR(VLOOKUP(R356,Material!$A$2:$B$59, 2, 0),"")</f>
        <v/>
      </c>
      <c r="T356" s="71"/>
      <c r="U356" s="79" t="str">
        <f>IFERROR(VLOOKUP(T356,Material!$A$2:$B$59, 2, 0),"")</f>
        <v/>
      </c>
      <c r="V356" s="71"/>
      <c r="W356" s="79" t="str">
        <f>IFERROR(VLOOKUP(V356,Material!$A$2:$B$59, 2, 0),"")</f>
        <v/>
      </c>
      <c r="X356" s="71"/>
      <c r="Y356" s="79" t="str">
        <f>IFERROR(VLOOKUP(X356,Material!$A$2:$B$59, 2, 0),"")</f>
        <v/>
      </c>
      <c r="Z356" s="71"/>
      <c r="AA356" s="79" t="str">
        <f>IFERROR(VLOOKUP(Z356,Material!$A$2:$B$59, 2, 0),"")</f>
        <v/>
      </c>
      <c r="AB356" s="74"/>
      <c r="AC356" s="75" t="e">
        <f t="shared" si="64"/>
        <v>#VALUE!</v>
      </c>
      <c r="AD356" s="75" t="e">
        <f t="shared" si="65"/>
        <v>#VALUE!</v>
      </c>
      <c r="AE356" s="75" t="e">
        <f t="shared" si="67"/>
        <v>#VALUE!</v>
      </c>
      <c r="AF356" s="75" t="e">
        <f t="shared" si="66"/>
        <v>#VALUE!</v>
      </c>
      <c r="AG356" s="75" t="e">
        <f t="shared" si="68"/>
        <v>#VALUE!</v>
      </c>
      <c r="AH356" s="75" t="e">
        <f t="shared" si="69"/>
        <v>#VALUE!</v>
      </c>
      <c r="AI356" s="75" t="e">
        <f t="shared" si="70"/>
        <v>#VALUE!</v>
      </c>
      <c r="AJ356" s="80" t="e">
        <f t="shared" si="71"/>
        <v>#VALUE!</v>
      </c>
      <c r="AK356" s="79" t="str">
        <f>(IFERROR(VLOOKUP(AB356,Categories!$A$2:$B$20,2,1),""))</f>
        <v/>
      </c>
      <c r="AL356" s="79" t="str">
        <f ca="1">IFERROR(VLOOKUP((HLOOKUP((VLOOKUP($AB356,Categories!$A$2:$F$20,3,1)), $AB$3:$AJ356, (ROW()-ROW($AB$3)+1), 0)), INDIRECT(VLOOKUP($AB356,Categories!$A$2:$F$20,6,1)),2,0),AK356)</f>
        <v/>
      </c>
      <c r="AM356" s="79" t="str">
        <f ca="1">IFERROR(VLOOKUP((HLOOKUP((VLOOKUP($AB356,Categories!$A$2:$F$20,4,1)),$AB$3:$AJ356,(ROW()-ROW($AB$3)+1),0)),INDIRECT(VLOOKUP($AB356,Categories!$A$2:$H$20,7,1)),2,0),"")</f>
        <v/>
      </c>
      <c r="AN356" s="79" t="str">
        <f ca="1">IFERROR(VLOOKUP((HLOOKUP((VLOOKUP($AB356,Categories!$A$2:$F$20,5,1)), $AB$3:$AJ356, (ROW()-ROW($AB$3)+1), 0)), INDIRECT(VLOOKUP($AB356,Categories!$A$2:$H$20,8,1)),2,0),"")</f>
        <v/>
      </c>
      <c r="AO356" s="79" t="str">
        <f t="shared" ca="1" si="72"/>
        <v/>
      </c>
      <c r="AP356" s="81"/>
      <c r="AQ356" s="70" t="str">
        <f>IFERROR(VLOOKUP(VALUE(MID(AP356,1,1)),AdditionalElements!$A$2:$B$50,2,0),"")</f>
        <v/>
      </c>
      <c r="AR356" s="70" t="str">
        <f>IFERROR(VLOOKUP(VALUE(MID(AP356,2,1)),AdditionalElements!$H$2:$I$50,2,0),"")</f>
        <v/>
      </c>
      <c r="AS356" s="70" t="str">
        <f>IFERROR(VLOOKUP(VALUE(MID(AP356,3,1)),AdditionalElements!$O$2:$P$50,2,0),"")</f>
        <v/>
      </c>
      <c r="AT356" s="70" t="str">
        <f>IFERROR(VLOOKUP(VALUE(MID(AP356,4,1)),AdditionalElements!$V$2:$W$50,2,0),"")</f>
        <v/>
      </c>
      <c r="AU356" s="71"/>
      <c r="AV356" s="79" t="str">
        <f>IFERROR(IF(VALUE(MID(AU356,1,1))=1, VLOOKUP(VALUE(MID(AU356,1,1)), TxtPanelShape!$A$2:$C$50, 3, 0), (IF(VALUE(MID(AU356,1,1))&gt;=7, VLOOKUP(VALUE(MID(AU356,1,1)), TxtPanelShape!$A$2:$C$50, 3, 0),VLOOKUP(VALUE(MID(AU356,1,2)),TxtPanelShape!$A$2:$C$50,3,0)))), "")</f>
        <v/>
      </c>
      <c r="AW356" s="79" t="str">
        <f>IFERROR(IF(VALUE(MID(AU356,1,1))=1, ", "&amp;VLOOKUP(VALUE(MID(AU356,2,1)), TxtPanelShape!$H$2:$I$50, 2, 0), IF(VALUE(MID(AU356,1,1))&gt;=7, ", "&amp;VLOOKUP(VALUE(MID(AU356,2,1)), TxtPanelShape!$H$2:$I$50, 2, 0),"")), "")</f>
        <v/>
      </c>
      <c r="AX356" s="79" t="str">
        <f>IFERROR(IF(VALUE(MID(AU356,1,1))=1, ", "&amp;VLOOKUP(VALUE(MID(AU356,3,1)), TxtPanelShape!$O$2:$P$50, 2, 0), IF(VALUE(MID(AU356,1,1))&gt;=7, ", "&amp;VLOOKUP(VALUE(MID(AU356,3,1)), TxtPanelShape!$O$2:$P$50, 2, 0),"")),"")</f>
        <v/>
      </c>
      <c r="AY356" s="79" t="str">
        <f>IFERROR("; "&amp;VLOOKUP(VALUE(MID(AU356,4,1)), TxtPanelShape!$V$2:$W$50,2,0),"")</f>
        <v/>
      </c>
      <c r="AZ356" s="79" t="str">
        <f t="shared" si="73"/>
        <v/>
      </c>
      <c r="BA356" s="71"/>
      <c r="BB356" s="79" t="str">
        <f>IFERROR(IF(VALUE(MID(BA356,1,1))=1, VLOOKUP(VALUE(MID(BA356,1,1)), TxtPanelShape!$A$2:$C$50, 3, 0), (IF(VALUE(MID(BA356,1,1))&gt;=7, VLOOKUP(VALUE(MID(BA356,1,1)), TxtPanelShape!$A$2:$C$50, 3, 0),VLOOKUP(VALUE(MID(BA356,1,2)),TxtPanelShape!$A$2:$C$50,3,0)))), "")</f>
        <v/>
      </c>
      <c r="BC356" s="79" t="str">
        <f>IFERROR(IF(VALUE(MID(BA356,1,1))=1, ", "&amp;VLOOKUP(VALUE(MID(BA356,2,1)), TxtPanelShape!$H$2:$I$50, 2, 0), IF(VALUE(MID(BA356,1,1))&gt;=7, ", "&amp;VLOOKUP(VALUE(MID(BA356,2,1)), TxtPanelShape!$H$2:$I$50, 2, 0),"")), "")</f>
        <v/>
      </c>
      <c r="BD356" s="79" t="str">
        <f>IFERROR(IF(VALUE(MID(BA356,1,1))=1, ", "&amp;VLOOKUP(VALUE(MID(BA356,3,1)), TxtPanelShape!$O$2:$P$50, 2, 0), IF(VALUE(MID(BA356,1,1))&gt;=7, ", "&amp;VLOOKUP(VALUE(MID(BA356,3,1)), TxtPanelShape!$O$2:$P$50, 2, 0),"")),"")</f>
        <v/>
      </c>
      <c r="BE356" s="79" t="str">
        <f>IFERROR("; "&amp;VLOOKUP(VALUE(MID(BA356,4,1)), TxtPanelShape!$V$2:$W$50,2,0),"")</f>
        <v/>
      </c>
      <c r="BF356" s="79" t="str">
        <f t="shared" si="74"/>
        <v/>
      </c>
      <c r="BG356" s="71"/>
      <c r="BH356" s="79" t="str">
        <f>IFERROR(VLOOKUP(BG356, TxtPanelDefinition!$A$2:$B$50, 2, 0),"")</f>
        <v/>
      </c>
      <c r="BI356" s="71"/>
      <c r="BJ356" s="79" t="str">
        <f>IFERROR(VLOOKUP(BI356, TxtPanelDefinition!$A$2:$B$50, 2, 0),"")</f>
        <v/>
      </c>
      <c r="BK356" s="71"/>
      <c r="BL356" s="79" t="str">
        <f>IFERROR(VLOOKUP(BK356, InscrTechniques!$A$2:$B$50, 2, 0),"")</f>
        <v/>
      </c>
      <c r="BM356" s="71"/>
      <c r="BN356" s="79" t="str">
        <f>IFERROR(VLOOKUP(BM356, InscrTechniques!$A$2:$B$50, 2, 0),"")</f>
        <v/>
      </c>
      <c r="BO356" s="71"/>
      <c r="BP356" s="79" t="str">
        <f>IFERROR(VLOOKUP(BO356, InscrTechniques!$A$2:$B$50, 2, 0),"")</f>
        <v/>
      </c>
      <c r="BQ356" s="71"/>
      <c r="BR356" s="79" t="str">
        <f>IFERROR(VLOOKUP(BQ356, InscrTechniques!$A$2:$B$50, 2, 0),"")</f>
        <v/>
      </c>
      <c r="BS356" s="71"/>
      <c r="BT356" s="79" t="str">
        <f>IFERROR(VLOOKUP(BS356, InscrTechniques!$A$2:$B$50, 2, 0),"")</f>
        <v/>
      </c>
      <c r="BU356" s="71"/>
      <c r="BV356" s="79" t="str">
        <f>IFERROR(VLOOKUP(BU356, InscrTechniques!$A$2:$B$50, 2, 0),"")</f>
        <v/>
      </c>
      <c r="BW356" s="125"/>
      <c r="BX356" s="79" t="str">
        <f>IFERROR(VLOOKUP(BW356, InscrTechniques!$A$2:$B$50, 2, 0),"")</f>
        <v/>
      </c>
      <c r="BY356" s="125"/>
      <c r="BZ356" s="79" t="str">
        <f>IFERROR(VLOOKUP(BY356, InscrTechniques!$A$2:$B$50, 2, 0),"")</f>
        <v/>
      </c>
      <c r="CA356" s="74"/>
      <c r="CB356" s="114" t="str">
        <f>IFERROR(VLOOKUP(CA356, LetterStyle!$A$2:$B$50, 2, 0),"")</f>
        <v/>
      </c>
      <c r="CC356" s="74"/>
      <c r="CD356" s="114" t="str">
        <f>IFERROR(VLOOKUP(CC356, LetterStyle!$A$2:$B$50, 2, 0),"")</f>
        <v/>
      </c>
      <c r="CE356" s="74"/>
      <c r="CF356" s="114" t="str">
        <f>IFERROR(VLOOKUP(CE356, LetterStyle!$A$2:$B$50, 2, 0),"")</f>
        <v/>
      </c>
      <c r="CG356" s="74"/>
      <c r="CH356" s="79" t="str">
        <f>IFERROR(VLOOKUP(CG356, LetterStyle!$A$2:$B$50, 2, 0),"")</f>
        <v/>
      </c>
      <c r="CI356" s="71"/>
      <c r="CJ356" s="79" t="str">
        <f>IFERROR(VLOOKUP(CI356, DecMotifs!$A$1:$B$306, 2, 0),"")</f>
        <v/>
      </c>
      <c r="CK356" s="71"/>
      <c r="CL356" s="79" t="str">
        <f>IFERROR(VLOOKUP(CK356, DecMotifs!$A$1:$B$306, 2, 0),"")</f>
        <v/>
      </c>
      <c r="CM356" s="71"/>
      <c r="CN356" s="79" t="str">
        <f>IFERROR(VLOOKUP(CM356, DecMotifs!$A$1:$B$306, 2, 0),"")</f>
        <v/>
      </c>
      <c r="CO356" s="71"/>
      <c r="CP356" s="79" t="str">
        <f>IFERROR(VLOOKUP(CO356, MarginalDec!$A$2:$B$253, 2, 0),"")</f>
        <v/>
      </c>
      <c r="CQ356" s="71"/>
      <c r="CR356" s="79" t="str">
        <f>IFERROR(VLOOKUP(CQ356, MarginalDec!$A$2:$B$253, 2, 0),"")</f>
        <v/>
      </c>
      <c r="CS356" s="71"/>
      <c r="CT356" s="79" t="str">
        <f>IFERROR(VLOOKUP(CS356, MarginalDec!$A$2:$B$253, 2, 0),"")</f>
        <v/>
      </c>
      <c r="CU356" s="71"/>
      <c r="CV356" s="79" t="str">
        <f>IF(ISBLANK(CU356),"", IFERROR(VLOOKUP(CU356, Tooling!$A$2:$B$252, 2, 0),""))</f>
        <v/>
      </c>
      <c r="CW356" s="71"/>
      <c r="CX356" s="79" t="str">
        <f>IF(ISBLANK(CW356),"", IFERROR(VLOOKUP(CW356, Tooling!$A$2:$B$252, 2, 0),""))</f>
        <v/>
      </c>
      <c r="CY356" s="71"/>
      <c r="CZ356" s="79" t="str">
        <f>IF(ISBLANK(CY356),"", IFERROR(VLOOKUP(CY356, Repairs!$A$2:$B$252, 2, 0),""))</f>
        <v/>
      </c>
      <c r="DA356" s="77"/>
      <c r="DB356" s="71"/>
      <c r="DC356" s="79" t="str">
        <f>IFERROR(VLOOKUP(DB356, DatingReason!$A$2:$B$252, 2, 0),"")</f>
        <v/>
      </c>
      <c r="DD356" s="123" t="str">
        <f t="shared" si="75"/>
        <v/>
      </c>
      <c r="DF356" s="119" t="str">
        <f t="array" ref="DF356">IF(AND($B356&lt;&gt;"", $DE356&lt;&gt;"", $DE356&lt;&gt;"No"),MAX(IF($B356=PEOPLE!$B$4:$B$1000, PEOPLE!$Q$4:$Q$1000,""))+100,"")</f>
        <v/>
      </c>
      <c r="DG356" s="68"/>
      <c r="DH356" s="76">
        <f>COUNTIF(PEOPLE!B:B, MEMORIALS!B356)</f>
        <v>0</v>
      </c>
      <c r="DI356" s="82"/>
      <c r="DJ356" s="82"/>
      <c r="DK356" s="82"/>
      <c r="DL356" s="68"/>
      <c r="DM356" s="68"/>
      <c r="DN356" s="68"/>
      <c r="DO356" s="68"/>
      <c r="DP356" s="68"/>
    </row>
    <row r="357" spans="1:120" ht="15" customHeight="1" x14ac:dyDescent="0.25">
      <c r="A357" s="68"/>
      <c r="B357" s="69"/>
      <c r="C357" s="68"/>
      <c r="D357" s="68"/>
      <c r="E357" s="70" t="str">
        <f>IF(D357="","",VLOOKUP(D357,Denomination!$A$2:$B$50, 2, 0))</f>
        <v/>
      </c>
      <c r="F357" s="68"/>
      <c r="G357" s="71"/>
      <c r="H357" s="70" t="str">
        <f>IF(G357="","",VLOOKUP(G357,MCondition!$A$2:$B$50, 2, 0))</f>
        <v/>
      </c>
      <c r="I357" s="72"/>
      <c r="J357" s="71"/>
      <c r="K357" s="70" t="str">
        <f>IF(J357="","",VLOOKUP(J357,ICondition!$A$2:$B$50, 2, 0))</f>
        <v/>
      </c>
      <c r="L357" s="73"/>
      <c r="M357" s="73"/>
      <c r="N357" s="73"/>
      <c r="O357" s="73"/>
      <c r="P357" s="73"/>
      <c r="Q357" s="73"/>
      <c r="R357" s="78"/>
      <c r="S357" s="79" t="str">
        <f>IFERROR(VLOOKUP(R357,Material!$A$2:$B$59, 2, 0),"")</f>
        <v/>
      </c>
      <c r="T357" s="71"/>
      <c r="U357" s="79" t="str">
        <f>IFERROR(VLOOKUP(T357,Material!$A$2:$B$59, 2, 0),"")</f>
        <v/>
      </c>
      <c r="V357" s="71"/>
      <c r="W357" s="79" t="str">
        <f>IFERROR(VLOOKUP(V357,Material!$A$2:$B$59, 2, 0),"")</f>
        <v/>
      </c>
      <c r="X357" s="71"/>
      <c r="Y357" s="79" t="str">
        <f>IFERROR(VLOOKUP(X357,Material!$A$2:$B$59, 2, 0),"")</f>
        <v/>
      </c>
      <c r="Z357" s="71"/>
      <c r="AA357" s="79" t="str">
        <f>IFERROR(VLOOKUP(Z357,Material!$A$2:$B$59, 2, 0),"")</f>
        <v/>
      </c>
      <c r="AB357" s="74"/>
      <c r="AC357" s="75" t="e">
        <f t="shared" si="64"/>
        <v>#VALUE!</v>
      </c>
      <c r="AD357" s="75" t="e">
        <f t="shared" si="65"/>
        <v>#VALUE!</v>
      </c>
      <c r="AE357" s="75" t="e">
        <f t="shared" si="67"/>
        <v>#VALUE!</v>
      </c>
      <c r="AF357" s="75" t="e">
        <f t="shared" si="66"/>
        <v>#VALUE!</v>
      </c>
      <c r="AG357" s="75" t="e">
        <f t="shared" si="68"/>
        <v>#VALUE!</v>
      </c>
      <c r="AH357" s="75" t="e">
        <f t="shared" si="69"/>
        <v>#VALUE!</v>
      </c>
      <c r="AI357" s="75" t="e">
        <f t="shared" si="70"/>
        <v>#VALUE!</v>
      </c>
      <c r="AJ357" s="80" t="e">
        <f t="shared" si="71"/>
        <v>#VALUE!</v>
      </c>
      <c r="AK357" s="79" t="str">
        <f>(IFERROR(VLOOKUP(AB357,Categories!$A$2:$B$20,2,1),""))</f>
        <v/>
      </c>
      <c r="AL357" s="79" t="str">
        <f ca="1">IFERROR(VLOOKUP((HLOOKUP((VLOOKUP($AB357,Categories!$A$2:$F$20,3,1)), $AB$3:$AJ357, (ROW()-ROW($AB$3)+1), 0)), INDIRECT(VLOOKUP($AB357,Categories!$A$2:$F$20,6,1)),2,0),AK357)</f>
        <v/>
      </c>
      <c r="AM357" s="79" t="str">
        <f ca="1">IFERROR(VLOOKUP((HLOOKUP((VLOOKUP($AB357,Categories!$A$2:$F$20,4,1)),$AB$3:$AJ357,(ROW()-ROW($AB$3)+1),0)),INDIRECT(VLOOKUP($AB357,Categories!$A$2:$H$20,7,1)),2,0),"")</f>
        <v/>
      </c>
      <c r="AN357" s="79" t="str">
        <f ca="1">IFERROR(VLOOKUP((HLOOKUP((VLOOKUP($AB357,Categories!$A$2:$F$20,5,1)), $AB$3:$AJ357, (ROW()-ROW($AB$3)+1), 0)), INDIRECT(VLOOKUP($AB357,Categories!$A$2:$H$20,8,1)),2,0),"")</f>
        <v/>
      </c>
      <c r="AO357" s="79" t="str">
        <f t="shared" ca="1" si="72"/>
        <v/>
      </c>
      <c r="AP357" s="81"/>
      <c r="AQ357" s="70" t="str">
        <f>IFERROR(VLOOKUP(VALUE(MID(AP357,1,1)),AdditionalElements!$A$2:$B$50,2,0),"")</f>
        <v/>
      </c>
      <c r="AR357" s="70" t="str">
        <f>IFERROR(VLOOKUP(VALUE(MID(AP357,2,1)),AdditionalElements!$H$2:$I$50,2,0),"")</f>
        <v/>
      </c>
      <c r="AS357" s="70" t="str">
        <f>IFERROR(VLOOKUP(VALUE(MID(AP357,3,1)),AdditionalElements!$O$2:$P$50,2,0),"")</f>
        <v/>
      </c>
      <c r="AT357" s="70" t="str">
        <f>IFERROR(VLOOKUP(VALUE(MID(AP357,4,1)),AdditionalElements!$V$2:$W$50,2,0),"")</f>
        <v/>
      </c>
      <c r="AU357" s="71"/>
      <c r="AV357" s="79" t="str">
        <f>IFERROR(IF(VALUE(MID(AU357,1,1))=1, VLOOKUP(VALUE(MID(AU357,1,1)), TxtPanelShape!$A$2:$C$50, 3, 0), (IF(VALUE(MID(AU357,1,1))&gt;=7, VLOOKUP(VALUE(MID(AU357,1,1)), TxtPanelShape!$A$2:$C$50, 3, 0),VLOOKUP(VALUE(MID(AU357,1,2)),TxtPanelShape!$A$2:$C$50,3,0)))), "")</f>
        <v/>
      </c>
      <c r="AW357" s="79" t="str">
        <f>IFERROR(IF(VALUE(MID(AU357,1,1))=1, ", "&amp;VLOOKUP(VALUE(MID(AU357,2,1)), TxtPanelShape!$H$2:$I$50, 2, 0), IF(VALUE(MID(AU357,1,1))&gt;=7, ", "&amp;VLOOKUP(VALUE(MID(AU357,2,1)), TxtPanelShape!$H$2:$I$50, 2, 0),"")), "")</f>
        <v/>
      </c>
      <c r="AX357" s="79" t="str">
        <f>IFERROR(IF(VALUE(MID(AU357,1,1))=1, ", "&amp;VLOOKUP(VALUE(MID(AU357,3,1)), TxtPanelShape!$O$2:$P$50, 2, 0), IF(VALUE(MID(AU357,1,1))&gt;=7, ", "&amp;VLOOKUP(VALUE(MID(AU357,3,1)), TxtPanelShape!$O$2:$P$50, 2, 0),"")),"")</f>
        <v/>
      </c>
      <c r="AY357" s="79" t="str">
        <f>IFERROR("; "&amp;VLOOKUP(VALUE(MID(AU357,4,1)), TxtPanelShape!$V$2:$W$50,2,0),"")</f>
        <v/>
      </c>
      <c r="AZ357" s="79" t="str">
        <f t="shared" si="73"/>
        <v/>
      </c>
      <c r="BA357" s="71"/>
      <c r="BB357" s="79" t="str">
        <f>IFERROR(IF(VALUE(MID(BA357,1,1))=1, VLOOKUP(VALUE(MID(BA357,1,1)), TxtPanelShape!$A$2:$C$50, 3, 0), (IF(VALUE(MID(BA357,1,1))&gt;=7, VLOOKUP(VALUE(MID(BA357,1,1)), TxtPanelShape!$A$2:$C$50, 3, 0),VLOOKUP(VALUE(MID(BA357,1,2)),TxtPanelShape!$A$2:$C$50,3,0)))), "")</f>
        <v/>
      </c>
      <c r="BC357" s="79" t="str">
        <f>IFERROR(IF(VALUE(MID(BA357,1,1))=1, ", "&amp;VLOOKUP(VALUE(MID(BA357,2,1)), TxtPanelShape!$H$2:$I$50, 2, 0), IF(VALUE(MID(BA357,1,1))&gt;=7, ", "&amp;VLOOKUP(VALUE(MID(BA357,2,1)), TxtPanelShape!$H$2:$I$50, 2, 0),"")), "")</f>
        <v/>
      </c>
      <c r="BD357" s="79" t="str">
        <f>IFERROR(IF(VALUE(MID(BA357,1,1))=1, ", "&amp;VLOOKUP(VALUE(MID(BA357,3,1)), TxtPanelShape!$O$2:$P$50, 2, 0), IF(VALUE(MID(BA357,1,1))&gt;=7, ", "&amp;VLOOKUP(VALUE(MID(BA357,3,1)), TxtPanelShape!$O$2:$P$50, 2, 0),"")),"")</f>
        <v/>
      </c>
      <c r="BE357" s="79" t="str">
        <f>IFERROR("; "&amp;VLOOKUP(VALUE(MID(BA357,4,1)), TxtPanelShape!$V$2:$W$50,2,0),"")</f>
        <v/>
      </c>
      <c r="BF357" s="79" t="str">
        <f t="shared" si="74"/>
        <v/>
      </c>
      <c r="BG357" s="71"/>
      <c r="BH357" s="79" t="str">
        <f>IFERROR(VLOOKUP(BG357, TxtPanelDefinition!$A$2:$B$50, 2, 0),"")</f>
        <v/>
      </c>
      <c r="BI357" s="71"/>
      <c r="BJ357" s="79" t="str">
        <f>IFERROR(VLOOKUP(BI357, TxtPanelDefinition!$A$2:$B$50, 2, 0),"")</f>
        <v/>
      </c>
      <c r="BK357" s="71"/>
      <c r="BL357" s="79" t="str">
        <f>IFERROR(VLOOKUP(BK357, InscrTechniques!$A$2:$B$50, 2, 0),"")</f>
        <v/>
      </c>
      <c r="BM357" s="71"/>
      <c r="BN357" s="79" t="str">
        <f>IFERROR(VLOOKUP(BM357, InscrTechniques!$A$2:$B$50, 2, 0),"")</f>
        <v/>
      </c>
      <c r="BO357" s="71"/>
      <c r="BP357" s="79" t="str">
        <f>IFERROR(VLOOKUP(BO357, InscrTechniques!$A$2:$B$50, 2, 0),"")</f>
        <v/>
      </c>
      <c r="BQ357" s="71"/>
      <c r="BR357" s="79" t="str">
        <f>IFERROR(VLOOKUP(BQ357, InscrTechniques!$A$2:$B$50, 2, 0),"")</f>
        <v/>
      </c>
      <c r="BS357" s="71"/>
      <c r="BT357" s="79" t="str">
        <f>IFERROR(VLOOKUP(BS357, InscrTechniques!$A$2:$B$50, 2, 0),"")</f>
        <v/>
      </c>
      <c r="BU357" s="71"/>
      <c r="BV357" s="79" t="str">
        <f>IFERROR(VLOOKUP(BU357, InscrTechniques!$A$2:$B$50, 2, 0),"")</f>
        <v/>
      </c>
      <c r="BW357" s="125"/>
      <c r="BX357" s="79" t="str">
        <f>IFERROR(VLOOKUP(BW357, InscrTechniques!$A$2:$B$50, 2, 0),"")</f>
        <v/>
      </c>
      <c r="BY357" s="125"/>
      <c r="BZ357" s="79" t="str">
        <f>IFERROR(VLOOKUP(BY357, InscrTechniques!$A$2:$B$50, 2, 0),"")</f>
        <v/>
      </c>
      <c r="CA357" s="74"/>
      <c r="CB357" s="114" t="str">
        <f>IFERROR(VLOOKUP(CA357, LetterStyle!$A$2:$B$50, 2, 0),"")</f>
        <v/>
      </c>
      <c r="CC357" s="74"/>
      <c r="CD357" s="114" t="str">
        <f>IFERROR(VLOOKUP(CC357, LetterStyle!$A$2:$B$50, 2, 0),"")</f>
        <v/>
      </c>
      <c r="CE357" s="74"/>
      <c r="CF357" s="114" t="str">
        <f>IFERROR(VLOOKUP(CE357, LetterStyle!$A$2:$B$50, 2, 0),"")</f>
        <v/>
      </c>
      <c r="CG357" s="74"/>
      <c r="CH357" s="79" t="str">
        <f>IFERROR(VLOOKUP(CG357, LetterStyle!$A$2:$B$50, 2, 0),"")</f>
        <v/>
      </c>
      <c r="CI357" s="71"/>
      <c r="CJ357" s="79" t="str">
        <f>IFERROR(VLOOKUP(CI357, DecMotifs!$A$1:$B$306, 2, 0),"")</f>
        <v/>
      </c>
      <c r="CK357" s="71"/>
      <c r="CL357" s="79" t="str">
        <f>IFERROR(VLOOKUP(CK357, DecMotifs!$A$1:$B$306, 2, 0),"")</f>
        <v/>
      </c>
      <c r="CM357" s="71"/>
      <c r="CN357" s="79" t="str">
        <f>IFERROR(VLOOKUP(CM357, DecMotifs!$A$1:$B$306, 2, 0),"")</f>
        <v/>
      </c>
      <c r="CO357" s="71"/>
      <c r="CP357" s="79" t="str">
        <f>IFERROR(VLOOKUP(CO357, MarginalDec!$A$2:$B$253, 2, 0),"")</f>
        <v/>
      </c>
      <c r="CQ357" s="71"/>
      <c r="CR357" s="79" t="str">
        <f>IFERROR(VLOOKUP(CQ357, MarginalDec!$A$2:$B$253, 2, 0),"")</f>
        <v/>
      </c>
      <c r="CS357" s="71"/>
      <c r="CT357" s="79" t="str">
        <f>IFERROR(VLOOKUP(CS357, MarginalDec!$A$2:$B$253, 2, 0),"")</f>
        <v/>
      </c>
      <c r="CU357" s="71"/>
      <c r="CV357" s="79" t="str">
        <f>IF(ISBLANK(CU357),"", IFERROR(VLOOKUP(CU357, Tooling!$A$2:$B$252, 2, 0),""))</f>
        <v/>
      </c>
      <c r="CW357" s="71"/>
      <c r="CX357" s="79" t="str">
        <f>IF(ISBLANK(CW357),"", IFERROR(VLOOKUP(CW357, Tooling!$A$2:$B$252, 2, 0),""))</f>
        <v/>
      </c>
      <c r="CY357" s="71"/>
      <c r="CZ357" s="79" t="str">
        <f>IF(ISBLANK(CY357),"", IFERROR(VLOOKUP(CY357, Repairs!$A$2:$B$252, 2, 0),""))</f>
        <v/>
      </c>
      <c r="DA357" s="77"/>
      <c r="DB357" s="71"/>
      <c r="DC357" s="79" t="str">
        <f>IFERROR(VLOOKUP(DB357, DatingReason!$A$2:$B$252, 2, 0),"")</f>
        <v/>
      </c>
      <c r="DD357" s="123" t="str">
        <f t="shared" si="75"/>
        <v/>
      </c>
      <c r="DF357" s="119" t="str">
        <f t="array" ref="DF357">IF(AND($B357&lt;&gt;"", $DE357&lt;&gt;"", $DE357&lt;&gt;"No"),MAX(IF($B357=PEOPLE!$B$4:$B$1000, PEOPLE!$Q$4:$Q$1000,""))+100,"")</f>
        <v/>
      </c>
      <c r="DG357" s="68"/>
      <c r="DH357" s="76">
        <f>COUNTIF(PEOPLE!B:B, MEMORIALS!B357)</f>
        <v>0</v>
      </c>
      <c r="DI357" s="82"/>
      <c r="DJ357" s="82"/>
      <c r="DK357" s="82"/>
      <c r="DL357" s="68"/>
      <c r="DM357" s="68"/>
      <c r="DN357" s="68"/>
      <c r="DO357" s="68"/>
      <c r="DP357" s="68"/>
    </row>
    <row r="358" spans="1:120" ht="15" customHeight="1" x14ac:dyDescent="0.25">
      <c r="A358" s="68"/>
      <c r="B358" s="69"/>
      <c r="C358" s="68"/>
      <c r="D358" s="68"/>
      <c r="E358" s="70" t="str">
        <f>IF(D358="","",VLOOKUP(D358,Denomination!$A$2:$B$50, 2, 0))</f>
        <v/>
      </c>
      <c r="F358" s="68"/>
      <c r="G358" s="71"/>
      <c r="H358" s="70" t="str">
        <f>IF(G358="","",VLOOKUP(G358,MCondition!$A$2:$B$50, 2, 0))</f>
        <v/>
      </c>
      <c r="I358" s="72"/>
      <c r="J358" s="71"/>
      <c r="K358" s="70" t="str">
        <f>IF(J358="","",VLOOKUP(J358,ICondition!$A$2:$B$50, 2, 0))</f>
        <v/>
      </c>
      <c r="L358" s="73"/>
      <c r="M358" s="73"/>
      <c r="N358" s="73"/>
      <c r="O358" s="73"/>
      <c r="P358" s="73"/>
      <c r="Q358" s="73"/>
      <c r="R358" s="78"/>
      <c r="S358" s="79" t="str">
        <f>IFERROR(VLOOKUP(R358,Material!$A$2:$B$59, 2, 0),"")</f>
        <v/>
      </c>
      <c r="T358" s="71"/>
      <c r="U358" s="79" t="str">
        <f>IFERROR(VLOOKUP(T358,Material!$A$2:$B$59, 2, 0),"")</f>
        <v/>
      </c>
      <c r="V358" s="71"/>
      <c r="W358" s="79" t="str">
        <f>IFERROR(VLOOKUP(V358,Material!$A$2:$B$59, 2, 0),"")</f>
        <v/>
      </c>
      <c r="X358" s="71"/>
      <c r="Y358" s="79" t="str">
        <f>IFERROR(VLOOKUP(X358,Material!$A$2:$B$59, 2, 0),"")</f>
        <v/>
      </c>
      <c r="Z358" s="71"/>
      <c r="AA358" s="79" t="str">
        <f>IFERROR(VLOOKUP(Z358,Material!$A$2:$B$59, 2, 0),"")</f>
        <v/>
      </c>
      <c r="AB358" s="74"/>
      <c r="AC358" s="75" t="e">
        <f t="shared" si="64"/>
        <v>#VALUE!</v>
      </c>
      <c r="AD358" s="75" t="e">
        <f t="shared" si="65"/>
        <v>#VALUE!</v>
      </c>
      <c r="AE358" s="75" t="e">
        <f t="shared" si="67"/>
        <v>#VALUE!</v>
      </c>
      <c r="AF358" s="75" t="e">
        <f t="shared" si="66"/>
        <v>#VALUE!</v>
      </c>
      <c r="AG358" s="75" t="e">
        <f t="shared" si="68"/>
        <v>#VALUE!</v>
      </c>
      <c r="AH358" s="75" t="e">
        <f t="shared" si="69"/>
        <v>#VALUE!</v>
      </c>
      <c r="AI358" s="75" t="e">
        <f t="shared" si="70"/>
        <v>#VALUE!</v>
      </c>
      <c r="AJ358" s="80" t="e">
        <f t="shared" si="71"/>
        <v>#VALUE!</v>
      </c>
      <c r="AK358" s="79" t="str">
        <f>(IFERROR(VLOOKUP(AB358,Categories!$A$2:$B$20,2,1),""))</f>
        <v/>
      </c>
      <c r="AL358" s="79" t="str">
        <f ca="1">IFERROR(VLOOKUP((HLOOKUP((VLOOKUP($AB358,Categories!$A$2:$F$20,3,1)), $AB$3:$AJ358, (ROW()-ROW($AB$3)+1), 0)), INDIRECT(VLOOKUP($AB358,Categories!$A$2:$F$20,6,1)),2,0),AK358)</f>
        <v/>
      </c>
      <c r="AM358" s="79" t="str">
        <f ca="1">IFERROR(VLOOKUP((HLOOKUP((VLOOKUP($AB358,Categories!$A$2:$F$20,4,1)),$AB$3:$AJ358,(ROW()-ROW($AB$3)+1),0)),INDIRECT(VLOOKUP($AB358,Categories!$A$2:$H$20,7,1)),2,0),"")</f>
        <v/>
      </c>
      <c r="AN358" s="79" t="str">
        <f ca="1">IFERROR(VLOOKUP((HLOOKUP((VLOOKUP($AB358,Categories!$A$2:$F$20,5,1)), $AB$3:$AJ358, (ROW()-ROW($AB$3)+1), 0)), INDIRECT(VLOOKUP($AB358,Categories!$A$2:$H$20,8,1)),2,0),"")</f>
        <v/>
      </c>
      <c r="AO358" s="79" t="str">
        <f t="shared" ca="1" si="72"/>
        <v/>
      </c>
      <c r="AP358" s="81"/>
      <c r="AQ358" s="70" t="str">
        <f>IFERROR(VLOOKUP(VALUE(MID(AP358,1,1)),AdditionalElements!$A$2:$B$50,2,0),"")</f>
        <v/>
      </c>
      <c r="AR358" s="70" t="str">
        <f>IFERROR(VLOOKUP(VALUE(MID(AP358,2,1)),AdditionalElements!$H$2:$I$50,2,0),"")</f>
        <v/>
      </c>
      <c r="AS358" s="70" t="str">
        <f>IFERROR(VLOOKUP(VALUE(MID(AP358,3,1)),AdditionalElements!$O$2:$P$50,2,0),"")</f>
        <v/>
      </c>
      <c r="AT358" s="70" t="str">
        <f>IFERROR(VLOOKUP(VALUE(MID(AP358,4,1)),AdditionalElements!$V$2:$W$50,2,0),"")</f>
        <v/>
      </c>
      <c r="AU358" s="71"/>
      <c r="AV358" s="79" t="str">
        <f>IFERROR(IF(VALUE(MID(AU358,1,1))=1, VLOOKUP(VALUE(MID(AU358,1,1)), TxtPanelShape!$A$2:$C$50, 3, 0), (IF(VALUE(MID(AU358,1,1))&gt;=7, VLOOKUP(VALUE(MID(AU358,1,1)), TxtPanelShape!$A$2:$C$50, 3, 0),VLOOKUP(VALUE(MID(AU358,1,2)),TxtPanelShape!$A$2:$C$50,3,0)))), "")</f>
        <v/>
      </c>
      <c r="AW358" s="79" t="str">
        <f>IFERROR(IF(VALUE(MID(AU358,1,1))=1, ", "&amp;VLOOKUP(VALUE(MID(AU358,2,1)), TxtPanelShape!$H$2:$I$50, 2, 0), IF(VALUE(MID(AU358,1,1))&gt;=7, ", "&amp;VLOOKUP(VALUE(MID(AU358,2,1)), TxtPanelShape!$H$2:$I$50, 2, 0),"")), "")</f>
        <v/>
      </c>
      <c r="AX358" s="79" t="str">
        <f>IFERROR(IF(VALUE(MID(AU358,1,1))=1, ", "&amp;VLOOKUP(VALUE(MID(AU358,3,1)), TxtPanelShape!$O$2:$P$50, 2, 0), IF(VALUE(MID(AU358,1,1))&gt;=7, ", "&amp;VLOOKUP(VALUE(MID(AU358,3,1)), TxtPanelShape!$O$2:$P$50, 2, 0),"")),"")</f>
        <v/>
      </c>
      <c r="AY358" s="79" t="str">
        <f>IFERROR("; "&amp;VLOOKUP(VALUE(MID(AU358,4,1)), TxtPanelShape!$V$2:$W$50,2,0),"")</f>
        <v/>
      </c>
      <c r="AZ358" s="79" t="str">
        <f t="shared" si="73"/>
        <v/>
      </c>
      <c r="BA358" s="71"/>
      <c r="BB358" s="79" t="str">
        <f>IFERROR(IF(VALUE(MID(BA358,1,1))=1, VLOOKUP(VALUE(MID(BA358,1,1)), TxtPanelShape!$A$2:$C$50, 3, 0), (IF(VALUE(MID(BA358,1,1))&gt;=7, VLOOKUP(VALUE(MID(BA358,1,1)), TxtPanelShape!$A$2:$C$50, 3, 0),VLOOKUP(VALUE(MID(BA358,1,2)),TxtPanelShape!$A$2:$C$50,3,0)))), "")</f>
        <v/>
      </c>
      <c r="BC358" s="79" t="str">
        <f>IFERROR(IF(VALUE(MID(BA358,1,1))=1, ", "&amp;VLOOKUP(VALUE(MID(BA358,2,1)), TxtPanelShape!$H$2:$I$50, 2, 0), IF(VALUE(MID(BA358,1,1))&gt;=7, ", "&amp;VLOOKUP(VALUE(MID(BA358,2,1)), TxtPanelShape!$H$2:$I$50, 2, 0),"")), "")</f>
        <v/>
      </c>
      <c r="BD358" s="79" t="str">
        <f>IFERROR(IF(VALUE(MID(BA358,1,1))=1, ", "&amp;VLOOKUP(VALUE(MID(BA358,3,1)), TxtPanelShape!$O$2:$P$50, 2, 0), IF(VALUE(MID(BA358,1,1))&gt;=7, ", "&amp;VLOOKUP(VALUE(MID(BA358,3,1)), TxtPanelShape!$O$2:$P$50, 2, 0),"")),"")</f>
        <v/>
      </c>
      <c r="BE358" s="79" t="str">
        <f>IFERROR("; "&amp;VLOOKUP(VALUE(MID(BA358,4,1)), TxtPanelShape!$V$2:$W$50,2,0),"")</f>
        <v/>
      </c>
      <c r="BF358" s="79" t="str">
        <f t="shared" si="74"/>
        <v/>
      </c>
      <c r="BG358" s="71"/>
      <c r="BH358" s="79" t="str">
        <f>IFERROR(VLOOKUP(BG358, TxtPanelDefinition!$A$2:$B$50, 2, 0),"")</f>
        <v/>
      </c>
      <c r="BI358" s="71"/>
      <c r="BJ358" s="79" t="str">
        <f>IFERROR(VLOOKUP(BI358, TxtPanelDefinition!$A$2:$B$50, 2, 0),"")</f>
        <v/>
      </c>
      <c r="BK358" s="71"/>
      <c r="BL358" s="79" t="str">
        <f>IFERROR(VLOOKUP(BK358, InscrTechniques!$A$2:$B$50, 2, 0),"")</f>
        <v/>
      </c>
      <c r="BM358" s="71"/>
      <c r="BN358" s="79" t="str">
        <f>IFERROR(VLOOKUP(BM358, InscrTechniques!$A$2:$B$50, 2, 0),"")</f>
        <v/>
      </c>
      <c r="BO358" s="71"/>
      <c r="BP358" s="79" t="str">
        <f>IFERROR(VLOOKUP(BO358, InscrTechniques!$A$2:$B$50, 2, 0),"")</f>
        <v/>
      </c>
      <c r="BQ358" s="71"/>
      <c r="BR358" s="79" t="str">
        <f>IFERROR(VLOOKUP(BQ358, InscrTechniques!$A$2:$B$50, 2, 0),"")</f>
        <v/>
      </c>
      <c r="BS358" s="71"/>
      <c r="BT358" s="79" t="str">
        <f>IFERROR(VLOOKUP(BS358, InscrTechniques!$A$2:$B$50, 2, 0),"")</f>
        <v/>
      </c>
      <c r="BU358" s="71"/>
      <c r="BV358" s="79" t="str">
        <f>IFERROR(VLOOKUP(BU358, InscrTechniques!$A$2:$B$50, 2, 0),"")</f>
        <v/>
      </c>
      <c r="BW358" s="125"/>
      <c r="BX358" s="79" t="str">
        <f>IFERROR(VLOOKUP(BW358, InscrTechniques!$A$2:$B$50, 2, 0),"")</f>
        <v/>
      </c>
      <c r="BY358" s="125"/>
      <c r="BZ358" s="79" t="str">
        <f>IFERROR(VLOOKUP(BY358, InscrTechniques!$A$2:$B$50, 2, 0),"")</f>
        <v/>
      </c>
      <c r="CA358" s="74"/>
      <c r="CB358" s="114" t="str">
        <f>IFERROR(VLOOKUP(CA358, LetterStyle!$A$2:$B$50, 2, 0),"")</f>
        <v/>
      </c>
      <c r="CC358" s="74"/>
      <c r="CD358" s="114" t="str">
        <f>IFERROR(VLOOKUP(CC358, LetterStyle!$A$2:$B$50, 2, 0),"")</f>
        <v/>
      </c>
      <c r="CE358" s="74"/>
      <c r="CF358" s="114" t="str">
        <f>IFERROR(VLOOKUP(CE358, LetterStyle!$A$2:$B$50, 2, 0),"")</f>
        <v/>
      </c>
      <c r="CG358" s="74"/>
      <c r="CH358" s="79" t="str">
        <f>IFERROR(VLOOKUP(CG358, LetterStyle!$A$2:$B$50, 2, 0),"")</f>
        <v/>
      </c>
      <c r="CI358" s="71"/>
      <c r="CJ358" s="79" t="str">
        <f>IFERROR(VLOOKUP(CI358, DecMotifs!$A$1:$B$306, 2, 0),"")</f>
        <v/>
      </c>
      <c r="CK358" s="71"/>
      <c r="CL358" s="79" t="str">
        <f>IFERROR(VLOOKUP(CK358, DecMotifs!$A$1:$B$306, 2, 0),"")</f>
        <v/>
      </c>
      <c r="CM358" s="71"/>
      <c r="CN358" s="79" t="str">
        <f>IFERROR(VLOOKUP(CM358, DecMotifs!$A$1:$B$306, 2, 0),"")</f>
        <v/>
      </c>
      <c r="CO358" s="71"/>
      <c r="CP358" s="79" t="str">
        <f>IFERROR(VLOOKUP(CO358, MarginalDec!$A$2:$B$253, 2, 0),"")</f>
        <v/>
      </c>
      <c r="CQ358" s="71"/>
      <c r="CR358" s="79" t="str">
        <f>IFERROR(VLOOKUP(CQ358, MarginalDec!$A$2:$B$253, 2, 0),"")</f>
        <v/>
      </c>
      <c r="CS358" s="71"/>
      <c r="CT358" s="79" t="str">
        <f>IFERROR(VLOOKUP(CS358, MarginalDec!$A$2:$B$253, 2, 0),"")</f>
        <v/>
      </c>
      <c r="CU358" s="71"/>
      <c r="CV358" s="79" t="str">
        <f>IF(ISBLANK(CU358),"", IFERROR(VLOOKUP(CU358, Tooling!$A$2:$B$252, 2, 0),""))</f>
        <v/>
      </c>
      <c r="CW358" s="71"/>
      <c r="CX358" s="79" t="str">
        <f>IF(ISBLANK(CW358),"", IFERROR(VLOOKUP(CW358, Tooling!$A$2:$B$252, 2, 0),""))</f>
        <v/>
      </c>
      <c r="CY358" s="71"/>
      <c r="CZ358" s="79" t="str">
        <f>IF(ISBLANK(CY358),"", IFERROR(VLOOKUP(CY358, Repairs!$A$2:$B$252, 2, 0),""))</f>
        <v/>
      </c>
      <c r="DA358" s="77"/>
      <c r="DB358" s="71"/>
      <c r="DC358" s="79" t="str">
        <f>IFERROR(VLOOKUP(DB358, DatingReason!$A$2:$B$252, 2, 0),"")</f>
        <v/>
      </c>
      <c r="DD358" s="123" t="str">
        <f t="shared" si="75"/>
        <v/>
      </c>
      <c r="DF358" s="119" t="str">
        <f t="array" ref="DF358">IF(AND($B358&lt;&gt;"", $DE358&lt;&gt;"", $DE358&lt;&gt;"No"),MAX(IF($B358=PEOPLE!$B$4:$B$1000, PEOPLE!$Q$4:$Q$1000,""))+100,"")</f>
        <v/>
      </c>
      <c r="DG358" s="68"/>
      <c r="DH358" s="76">
        <f>COUNTIF(PEOPLE!B:B, MEMORIALS!B358)</f>
        <v>0</v>
      </c>
      <c r="DI358" s="82"/>
      <c r="DJ358" s="82"/>
      <c r="DK358" s="82"/>
      <c r="DL358" s="68"/>
      <c r="DM358" s="68"/>
      <c r="DN358" s="68"/>
      <c r="DO358" s="68"/>
      <c r="DP358" s="68"/>
    </row>
    <row r="359" spans="1:120" ht="15" customHeight="1" x14ac:dyDescent="0.25">
      <c r="A359" s="68"/>
      <c r="B359" s="69"/>
      <c r="C359" s="68"/>
      <c r="D359" s="68"/>
      <c r="E359" s="70" t="str">
        <f>IF(D359="","",VLOOKUP(D359,Denomination!$A$2:$B$50, 2, 0))</f>
        <v/>
      </c>
      <c r="F359" s="68"/>
      <c r="G359" s="71"/>
      <c r="H359" s="70" t="str">
        <f>IF(G359="","",VLOOKUP(G359,MCondition!$A$2:$B$50, 2, 0))</f>
        <v/>
      </c>
      <c r="I359" s="72"/>
      <c r="J359" s="71"/>
      <c r="K359" s="70" t="str">
        <f>IF(J359="","",VLOOKUP(J359,ICondition!$A$2:$B$50, 2, 0))</f>
        <v/>
      </c>
      <c r="L359" s="73"/>
      <c r="M359" s="73"/>
      <c r="N359" s="73"/>
      <c r="O359" s="73"/>
      <c r="P359" s="73"/>
      <c r="Q359" s="73"/>
      <c r="R359" s="78"/>
      <c r="S359" s="79" t="str">
        <f>IFERROR(VLOOKUP(R359,Material!$A$2:$B$59, 2, 0),"")</f>
        <v/>
      </c>
      <c r="T359" s="71"/>
      <c r="U359" s="79" t="str">
        <f>IFERROR(VLOOKUP(T359,Material!$A$2:$B$59, 2, 0),"")</f>
        <v/>
      </c>
      <c r="V359" s="71"/>
      <c r="W359" s="79" t="str">
        <f>IFERROR(VLOOKUP(V359,Material!$A$2:$B$59, 2, 0),"")</f>
        <v/>
      </c>
      <c r="X359" s="71"/>
      <c r="Y359" s="79" t="str">
        <f>IFERROR(VLOOKUP(X359,Material!$A$2:$B$59, 2, 0),"")</f>
        <v/>
      </c>
      <c r="Z359" s="71"/>
      <c r="AA359" s="79" t="str">
        <f>IFERROR(VLOOKUP(Z359,Material!$A$2:$B$59, 2, 0),"")</f>
        <v/>
      </c>
      <c r="AB359" s="74"/>
      <c r="AC359" s="75" t="e">
        <f t="shared" si="64"/>
        <v>#VALUE!</v>
      </c>
      <c r="AD359" s="75" t="e">
        <f t="shared" si="65"/>
        <v>#VALUE!</v>
      </c>
      <c r="AE359" s="75" t="e">
        <f t="shared" si="67"/>
        <v>#VALUE!</v>
      </c>
      <c r="AF359" s="75" t="e">
        <f t="shared" si="66"/>
        <v>#VALUE!</v>
      </c>
      <c r="AG359" s="75" t="e">
        <f t="shared" si="68"/>
        <v>#VALUE!</v>
      </c>
      <c r="AH359" s="75" t="e">
        <f t="shared" si="69"/>
        <v>#VALUE!</v>
      </c>
      <c r="AI359" s="75" t="e">
        <f t="shared" si="70"/>
        <v>#VALUE!</v>
      </c>
      <c r="AJ359" s="80" t="e">
        <f t="shared" si="71"/>
        <v>#VALUE!</v>
      </c>
      <c r="AK359" s="79" t="str">
        <f>(IFERROR(VLOOKUP(AB359,Categories!$A$2:$B$20,2,1),""))</f>
        <v/>
      </c>
      <c r="AL359" s="79" t="str">
        <f ca="1">IFERROR(VLOOKUP((HLOOKUP((VLOOKUP($AB359,Categories!$A$2:$F$20,3,1)), $AB$3:$AJ359, (ROW()-ROW($AB$3)+1), 0)), INDIRECT(VLOOKUP($AB359,Categories!$A$2:$F$20,6,1)),2,0),AK359)</f>
        <v/>
      </c>
      <c r="AM359" s="79" t="str">
        <f ca="1">IFERROR(VLOOKUP((HLOOKUP((VLOOKUP($AB359,Categories!$A$2:$F$20,4,1)),$AB$3:$AJ359,(ROW()-ROW($AB$3)+1),0)),INDIRECT(VLOOKUP($AB359,Categories!$A$2:$H$20,7,1)),2,0),"")</f>
        <v/>
      </c>
      <c r="AN359" s="79" t="str">
        <f ca="1">IFERROR(VLOOKUP((HLOOKUP((VLOOKUP($AB359,Categories!$A$2:$F$20,5,1)), $AB$3:$AJ359, (ROW()-ROW($AB$3)+1), 0)), INDIRECT(VLOOKUP($AB359,Categories!$A$2:$H$20,8,1)),2,0),"")</f>
        <v/>
      </c>
      <c r="AO359" s="79" t="str">
        <f t="shared" ca="1" si="72"/>
        <v/>
      </c>
      <c r="AP359" s="81"/>
      <c r="AQ359" s="70" t="str">
        <f>IFERROR(VLOOKUP(VALUE(MID(AP359,1,1)),AdditionalElements!$A$2:$B$50,2,0),"")</f>
        <v/>
      </c>
      <c r="AR359" s="70" t="str">
        <f>IFERROR(VLOOKUP(VALUE(MID(AP359,2,1)),AdditionalElements!$H$2:$I$50,2,0),"")</f>
        <v/>
      </c>
      <c r="AS359" s="70" t="str">
        <f>IFERROR(VLOOKUP(VALUE(MID(AP359,3,1)),AdditionalElements!$O$2:$P$50,2,0),"")</f>
        <v/>
      </c>
      <c r="AT359" s="70" t="str">
        <f>IFERROR(VLOOKUP(VALUE(MID(AP359,4,1)),AdditionalElements!$V$2:$W$50,2,0),"")</f>
        <v/>
      </c>
      <c r="AU359" s="71"/>
      <c r="AV359" s="79" t="str">
        <f>IFERROR(IF(VALUE(MID(AU359,1,1))=1, VLOOKUP(VALUE(MID(AU359,1,1)), TxtPanelShape!$A$2:$C$50, 3, 0), (IF(VALUE(MID(AU359,1,1))&gt;=7, VLOOKUP(VALUE(MID(AU359,1,1)), TxtPanelShape!$A$2:$C$50, 3, 0),VLOOKUP(VALUE(MID(AU359,1,2)),TxtPanelShape!$A$2:$C$50,3,0)))), "")</f>
        <v/>
      </c>
      <c r="AW359" s="79" t="str">
        <f>IFERROR(IF(VALUE(MID(AU359,1,1))=1, ", "&amp;VLOOKUP(VALUE(MID(AU359,2,1)), TxtPanelShape!$H$2:$I$50, 2, 0), IF(VALUE(MID(AU359,1,1))&gt;=7, ", "&amp;VLOOKUP(VALUE(MID(AU359,2,1)), TxtPanelShape!$H$2:$I$50, 2, 0),"")), "")</f>
        <v/>
      </c>
      <c r="AX359" s="79" t="str">
        <f>IFERROR(IF(VALUE(MID(AU359,1,1))=1, ", "&amp;VLOOKUP(VALUE(MID(AU359,3,1)), TxtPanelShape!$O$2:$P$50, 2, 0), IF(VALUE(MID(AU359,1,1))&gt;=7, ", "&amp;VLOOKUP(VALUE(MID(AU359,3,1)), TxtPanelShape!$O$2:$P$50, 2, 0),"")),"")</f>
        <v/>
      </c>
      <c r="AY359" s="79" t="str">
        <f>IFERROR("; "&amp;VLOOKUP(VALUE(MID(AU359,4,1)), TxtPanelShape!$V$2:$W$50,2,0),"")</f>
        <v/>
      </c>
      <c r="AZ359" s="79" t="str">
        <f t="shared" si="73"/>
        <v/>
      </c>
      <c r="BA359" s="71"/>
      <c r="BB359" s="79" t="str">
        <f>IFERROR(IF(VALUE(MID(BA359,1,1))=1, VLOOKUP(VALUE(MID(BA359,1,1)), TxtPanelShape!$A$2:$C$50, 3, 0), (IF(VALUE(MID(BA359,1,1))&gt;=7, VLOOKUP(VALUE(MID(BA359,1,1)), TxtPanelShape!$A$2:$C$50, 3, 0),VLOOKUP(VALUE(MID(BA359,1,2)),TxtPanelShape!$A$2:$C$50,3,0)))), "")</f>
        <v/>
      </c>
      <c r="BC359" s="79" t="str">
        <f>IFERROR(IF(VALUE(MID(BA359,1,1))=1, ", "&amp;VLOOKUP(VALUE(MID(BA359,2,1)), TxtPanelShape!$H$2:$I$50, 2, 0), IF(VALUE(MID(BA359,1,1))&gt;=7, ", "&amp;VLOOKUP(VALUE(MID(BA359,2,1)), TxtPanelShape!$H$2:$I$50, 2, 0),"")), "")</f>
        <v/>
      </c>
      <c r="BD359" s="79" t="str">
        <f>IFERROR(IF(VALUE(MID(BA359,1,1))=1, ", "&amp;VLOOKUP(VALUE(MID(BA359,3,1)), TxtPanelShape!$O$2:$P$50, 2, 0), IF(VALUE(MID(BA359,1,1))&gt;=7, ", "&amp;VLOOKUP(VALUE(MID(BA359,3,1)), TxtPanelShape!$O$2:$P$50, 2, 0),"")),"")</f>
        <v/>
      </c>
      <c r="BE359" s="79" t="str">
        <f>IFERROR("; "&amp;VLOOKUP(VALUE(MID(BA359,4,1)), TxtPanelShape!$V$2:$W$50,2,0),"")</f>
        <v/>
      </c>
      <c r="BF359" s="79" t="str">
        <f t="shared" si="74"/>
        <v/>
      </c>
      <c r="BG359" s="71"/>
      <c r="BH359" s="79" t="str">
        <f>IFERROR(VLOOKUP(BG359, TxtPanelDefinition!$A$2:$B$50, 2, 0),"")</f>
        <v/>
      </c>
      <c r="BI359" s="71"/>
      <c r="BJ359" s="79" t="str">
        <f>IFERROR(VLOOKUP(BI359, TxtPanelDefinition!$A$2:$B$50, 2, 0),"")</f>
        <v/>
      </c>
      <c r="BK359" s="71"/>
      <c r="BL359" s="79" t="str">
        <f>IFERROR(VLOOKUP(BK359, InscrTechniques!$A$2:$B$50, 2, 0),"")</f>
        <v/>
      </c>
      <c r="BM359" s="71"/>
      <c r="BN359" s="79" t="str">
        <f>IFERROR(VLOOKUP(BM359, InscrTechniques!$A$2:$B$50, 2, 0),"")</f>
        <v/>
      </c>
      <c r="BO359" s="71"/>
      <c r="BP359" s="79" t="str">
        <f>IFERROR(VLOOKUP(BO359, InscrTechniques!$A$2:$B$50, 2, 0),"")</f>
        <v/>
      </c>
      <c r="BQ359" s="71"/>
      <c r="BR359" s="79" t="str">
        <f>IFERROR(VLOOKUP(BQ359, InscrTechniques!$A$2:$B$50, 2, 0),"")</f>
        <v/>
      </c>
      <c r="BS359" s="71"/>
      <c r="BT359" s="79" t="str">
        <f>IFERROR(VLOOKUP(BS359, InscrTechniques!$A$2:$B$50, 2, 0),"")</f>
        <v/>
      </c>
      <c r="BU359" s="71"/>
      <c r="BV359" s="79" t="str">
        <f>IFERROR(VLOOKUP(BU359, InscrTechniques!$A$2:$B$50, 2, 0),"")</f>
        <v/>
      </c>
      <c r="BW359" s="125"/>
      <c r="BX359" s="79" t="str">
        <f>IFERROR(VLOOKUP(BW359, InscrTechniques!$A$2:$B$50, 2, 0),"")</f>
        <v/>
      </c>
      <c r="BY359" s="125"/>
      <c r="BZ359" s="79" t="str">
        <f>IFERROR(VLOOKUP(BY359, InscrTechniques!$A$2:$B$50, 2, 0),"")</f>
        <v/>
      </c>
      <c r="CA359" s="74"/>
      <c r="CB359" s="114" t="str">
        <f>IFERROR(VLOOKUP(CA359, LetterStyle!$A$2:$B$50, 2, 0),"")</f>
        <v/>
      </c>
      <c r="CC359" s="74"/>
      <c r="CD359" s="114" t="str">
        <f>IFERROR(VLOOKUP(CC359, LetterStyle!$A$2:$B$50, 2, 0),"")</f>
        <v/>
      </c>
      <c r="CE359" s="74"/>
      <c r="CF359" s="114" t="str">
        <f>IFERROR(VLOOKUP(CE359, LetterStyle!$A$2:$B$50, 2, 0),"")</f>
        <v/>
      </c>
      <c r="CG359" s="74"/>
      <c r="CH359" s="79" t="str">
        <f>IFERROR(VLOOKUP(CG359, LetterStyle!$A$2:$B$50, 2, 0),"")</f>
        <v/>
      </c>
      <c r="CI359" s="71"/>
      <c r="CJ359" s="79" t="str">
        <f>IFERROR(VLOOKUP(CI359, DecMotifs!$A$1:$B$306, 2, 0),"")</f>
        <v/>
      </c>
      <c r="CK359" s="71"/>
      <c r="CL359" s="79" t="str">
        <f>IFERROR(VLOOKUP(CK359, DecMotifs!$A$1:$B$306, 2, 0),"")</f>
        <v/>
      </c>
      <c r="CM359" s="71"/>
      <c r="CN359" s="79" t="str">
        <f>IFERROR(VLOOKUP(CM359, DecMotifs!$A$1:$B$306, 2, 0),"")</f>
        <v/>
      </c>
      <c r="CO359" s="71"/>
      <c r="CP359" s="79" t="str">
        <f>IFERROR(VLOOKUP(CO359, MarginalDec!$A$2:$B$253, 2, 0),"")</f>
        <v/>
      </c>
      <c r="CQ359" s="71"/>
      <c r="CR359" s="79" t="str">
        <f>IFERROR(VLOOKUP(CQ359, MarginalDec!$A$2:$B$253, 2, 0),"")</f>
        <v/>
      </c>
      <c r="CS359" s="71"/>
      <c r="CT359" s="79" t="str">
        <f>IFERROR(VLOOKUP(CS359, MarginalDec!$A$2:$B$253, 2, 0),"")</f>
        <v/>
      </c>
      <c r="CU359" s="71"/>
      <c r="CV359" s="79" t="str">
        <f>IF(ISBLANK(CU359),"", IFERROR(VLOOKUP(CU359, Tooling!$A$2:$B$252, 2, 0),""))</f>
        <v/>
      </c>
      <c r="CW359" s="71"/>
      <c r="CX359" s="79" t="str">
        <f>IF(ISBLANK(CW359),"", IFERROR(VLOOKUP(CW359, Tooling!$A$2:$B$252, 2, 0),""))</f>
        <v/>
      </c>
      <c r="CY359" s="71"/>
      <c r="CZ359" s="79" t="str">
        <f>IF(ISBLANK(CY359),"", IFERROR(VLOOKUP(CY359, Repairs!$A$2:$B$252, 2, 0),""))</f>
        <v/>
      </c>
      <c r="DA359" s="77"/>
      <c r="DB359" s="71"/>
      <c r="DC359" s="79" t="str">
        <f>IFERROR(VLOOKUP(DB359, DatingReason!$A$2:$B$252, 2, 0),"")</f>
        <v/>
      </c>
      <c r="DD359" s="123" t="str">
        <f t="shared" si="75"/>
        <v/>
      </c>
      <c r="DF359" s="119" t="str">
        <f t="array" ref="DF359">IF(AND($B359&lt;&gt;"", $DE359&lt;&gt;"", $DE359&lt;&gt;"No"),MAX(IF($B359=PEOPLE!$B$4:$B$1000, PEOPLE!$Q$4:$Q$1000,""))+100,"")</f>
        <v/>
      </c>
      <c r="DG359" s="68"/>
      <c r="DH359" s="76">
        <f>COUNTIF(PEOPLE!B:B, MEMORIALS!B359)</f>
        <v>0</v>
      </c>
      <c r="DI359" s="82"/>
      <c r="DJ359" s="82"/>
      <c r="DK359" s="82"/>
      <c r="DL359" s="68"/>
      <c r="DM359" s="68"/>
      <c r="DN359" s="68"/>
      <c r="DO359" s="68"/>
      <c r="DP359" s="68"/>
    </row>
    <row r="360" spans="1:120" ht="15" customHeight="1" x14ac:dyDescent="0.25">
      <c r="A360" s="68"/>
      <c r="B360" s="69"/>
      <c r="C360" s="68"/>
      <c r="D360" s="68"/>
      <c r="E360" s="70" t="str">
        <f>IF(D360="","",VLOOKUP(D360,Denomination!$A$2:$B$50, 2, 0))</f>
        <v/>
      </c>
      <c r="F360" s="68"/>
      <c r="G360" s="71"/>
      <c r="H360" s="70" t="str">
        <f>IF(G360="","",VLOOKUP(G360,MCondition!$A$2:$B$50, 2, 0))</f>
        <v/>
      </c>
      <c r="I360" s="72"/>
      <c r="J360" s="71"/>
      <c r="K360" s="70" t="str">
        <f>IF(J360="","",VLOOKUP(J360,ICondition!$A$2:$B$50, 2, 0))</f>
        <v/>
      </c>
      <c r="L360" s="73"/>
      <c r="M360" s="73"/>
      <c r="N360" s="73"/>
      <c r="O360" s="73"/>
      <c r="P360" s="73"/>
      <c r="Q360" s="73"/>
      <c r="R360" s="78"/>
      <c r="S360" s="79" t="str">
        <f>IFERROR(VLOOKUP(R360,Material!$A$2:$B$59, 2, 0),"")</f>
        <v/>
      </c>
      <c r="T360" s="71"/>
      <c r="U360" s="79" t="str">
        <f>IFERROR(VLOOKUP(T360,Material!$A$2:$B$59, 2, 0),"")</f>
        <v/>
      </c>
      <c r="V360" s="71"/>
      <c r="W360" s="79" t="str">
        <f>IFERROR(VLOOKUP(V360,Material!$A$2:$B$59, 2, 0),"")</f>
        <v/>
      </c>
      <c r="X360" s="71"/>
      <c r="Y360" s="79" t="str">
        <f>IFERROR(VLOOKUP(X360,Material!$A$2:$B$59, 2, 0),"")</f>
        <v/>
      </c>
      <c r="Z360" s="71"/>
      <c r="AA360" s="79" t="str">
        <f>IFERROR(VLOOKUP(Z360,Material!$A$2:$B$59, 2, 0),"")</f>
        <v/>
      </c>
      <c r="AB360" s="74"/>
      <c r="AC360" s="75" t="e">
        <f t="shared" si="64"/>
        <v>#VALUE!</v>
      </c>
      <c r="AD360" s="75" t="e">
        <f t="shared" si="65"/>
        <v>#VALUE!</v>
      </c>
      <c r="AE360" s="75" t="e">
        <f t="shared" si="67"/>
        <v>#VALUE!</v>
      </c>
      <c r="AF360" s="75" t="e">
        <f t="shared" si="66"/>
        <v>#VALUE!</v>
      </c>
      <c r="AG360" s="75" t="e">
        <f t="shared" si="68"/>
        <v>#VALUE!</v>
      </c>
      <c r="AH360" s="75" t="e">
        <f t="shared" si="69"/>
        <v>#VALUE!</v>
      </c>
      <c r="AI360" s="75" t="e">
        <f t="shared" si="70"/>
        <v>#VALUE!</v>
      </c>
      <c r="AJ360" s="80" t="e">
        <f t="shared" si="71"/>
        <v>#VALUE!</v>
      </c>
      <c r="AK360" s="79" t="str">
        <f>(IFERROR(VLOOKUP(AB360,Categories!$A$2:$B$20,2,1),""))</f>
        <v/>
      </c>
      <c r="AL360" s="79" t="str">
        <f ca="1">IFERROR(VLOOKUP((HLOOKUP((VLOOKUP($AB360,Categories!$A$2:$F$20,3,1)), $AB$3:$AJ360, (ROW()-ROW($AB$3)+1), 0)), INDIRECT(VLOOKUP($AB360,Categories!$A$2:$F$20,6,1)),2,0),AK360)</f>
        <v/>
      </c>
      <c r="AM360" s="79" t="str">
        <f ca="1">IFERROR(VLOOKUP((HLOOKUP((VLOOKUP($AB360,Categories!$A$2:$F$20,4,1)),$AB$3:$AJ360,(ROW()-ROW($AB$3)+1),0)),INDIRECT(VLOOKUP($AB360,Categories!$A$2:$H$20,7,1)),2,0),"")</f>
        <v/>
      </c>
      <c r="AN360" s="79" t="str">
        <f ca="1">IFERROR(VLOOKUP((HLOOKUP((VLOOKUP($AB360,Categories!$A$2:$F$20,5,1)), $AB$3:$AJ360, (ROW()-ROW($AB$3)+1), 0)), INDIRECT(VLOOKUP($AB360,Categories!$A$2:$H$20,8,1)),2,0),"")</f>
        <v/>
      </c>
      <c r="AO360" s="79" t="str">
        <f t="shared" ca="1" si="72"/>
        <v/>
      </c>
      <c r="AP360" s="81"/>
      <c r="AQ360" s="70" t="str">
        <f>IFERROR(VLOOKUP(VALUE(MID(AP360,1,1)),AdditionalElements!$A$2:$B$50,2,0),"")</f>
        <v/>
      </c>
      <c r="AR360" s="70" t="str">
        <f>IFERROR(VLOOKUP(VALUE(MID(AP360,2,1)),AdditionalElements!$H$2:$I$50,2,0),"")</f>
        <v/>
      </c>
      <c r="AS360" s="70" t="str">
        <f>IFERROR(VLOOKUP(VALUE(MID(AP360,3,1)),AdditionalElements!$O$2:$P$50,2,0),"")</f>
        <v/>
      </c>
      <c r="AT360" s="70" t="str">
        <f>IFERROR(VLOOKUP(VALUE(MID(AP360,4,1)),AdditionalElements!$V$2:$W$50,2,0),"")</f>
        <v/>
      </c>
      <c r="AU360" s="71"/>
      <c r="AV360" s="79" t="str">
        <f>IFERROR(IF(VALUE(MID(AU360,1,1))=1, VLOOKUP(VALUE(MID(AU360,1,1)), TxtPanelShape!$A$2:$C$50, 3, 0), (IF(VALUE(MID(AU360,1,1))&gt;=7, VLOOKUP(VALUE(MID(AU360,1,1)), TxtPanelShape!$A$2:$C$50, 3, 0),VLOOKUP(VALUE(MID(AU360,1,2)),TxtPanelShape!$A$2:$C$50,3,0)))), "")</f>
        <v/>
      </c>
      <c r="AW360" s="79" t="str">
        <f>IFERROR(IF(VALUE(MID(AU360,1,1))=1, ", "&amp;VLOOKUP(VALUE(MID(AU360,2,1)), TxtPanelShape!$H$2:$I$50, 2, 0), IF(VALUE(MID(AU360,1,1))&gt;=7, ", "&amp;VLOOKUP(VALUE(MID(AU360,2,1)), TxtPanelShape!$H$2:$I$50, 2, 0),"")), "")</f>
        <v/>
      </c>
      <c r="AX360" s="79" t="str">
        <f>IFERROR(IF(VALUE(MID(AU360,1,1))=1, ", "&amp;VLOOKUP(VALUE(MID(AU360,3,1)), TxtPanelShape!$O$2:$P$50, 2, 0), IF(VALUE(MID(AU360,1,1))&gt;=7, ", "&amp;VLOOKUP(VALUE(MID(AU360,3,1)), TxtPanelShape!$O$2:$P$50, 2, 0),"")),"")</f>
        <v/>
      </c>
      <c r="AY360" s="79" t="str">
        <f>IFERROR("; "&amp;VLOOKUP(VALUE(MID(AU360,4,1)), TxtPanelShape!$V$2:$W$50,2,0),"")</f>
        <v/>
      </c>
      <c r="AZ360" s="79" t="str">
        <f t="shared" si="73"/>
        <v/>
      </c>
      <c r="BA360" s="71"/>
      <c r="BB360" s="79" t="str">
        <f>IFERROR(IF(VALUE(MID(BA360,1,1))=1, VLOOKUP(VALUE(MID(BA360,1,1)), TxtPanelShape!$A$2:$C$50, 3, 0), (IF(VALUE(MID(BA360,1,1))&gt;=7, VLOOKUP(VALUE(MID(BA360,1,1)), TxtPanelShape!$A$2:$C$50, 3, 0),VLOOKUP(VALUE(MID(BA360,1,2)),TxtPanelShape!$A$2:$C$50,3,0)))), "")</f>
        <v/>
      </c>
      <c r="BC360" s="79" t="str">
        <f>IFERROR(IF(VALUE(MID(BA360,1,1))=1, ", "&amp;VLOOKUP(VALUE(MID(BA360,2,1)), TxtPanelShape!$H$2:$I$50, 2, 0), IF(VALUE(MID(BA360,1,1))&gt;=7, ", "&amp;VLOOKUP(VALUE(MID(BA360,2,1)), TxtPanelShape!$H$2:$I$50, 2, 0),"")), "")</f>
        <v/>
      </c>
      <c r="BD360" s="79" t="str">
        <f>IFERROR(IF(VALUE(MID(BA360,1,1))=1, ", "&amp;VLOOKUP(VALUE(MID(BA360,3,1)), TxtPanelShape!$O$2:$P$50, 2, 0), IF(VALUE(MID(BA360,1,1))&gt;=7, ", "&amp;VLOOKUP(VALUE(MID(BA360,3,1)), TxtPanelShape!$O$2:$P$50, 2, 0),"")),"")</f>
        <v/>
      </c>
      <c r="BE360" s="79" t="str">
        <f>IFERROR("; "&amp;VLOOKUP(VALUE(MID(BA360,4,1)), TxtPanelShape!$V$2:$W$50,2,0),"")</f>
        <v/>
      </c>
      <c r="BF360" s="79" t="str">
        <f t="shared" si="74"/>
        <v/>
      </c>
      <c r="BG360" s="71"/>
      <c r="BH360" s="79" t="str">
        <f>IFERROR(VLOOKUP(BG360, TxtPanelDefinition!$A$2:$B$50, 2, 0),"")</f>
        <v/>
      </c>
      <c r="BI360" s="71"/>
      <c r="BJ360" s="79" t="str">
        <f>IFERROR(VLOOKUP(BI360, TxtPanelDefinition!$A$2:$B$50, 2, 0),"")</f>
        <v/>
      </c>
      <c r="BK360" s="71"/>
      <c r="BL360" s="79" t="str">
        <f>IFERROR(VLOOKUP(BK360, InscrTechniques!$A$2:$B$50, 2, 0),"")</f>
        <v/>
      </c>
      <c r="BM360" s="71"/>
      <c r="BN360" s="79" t="str">
        <f>IFERROR(VLOOKUP(BM360, InscrTechniques!$A$2:$B$50, 2, 0),"")</f>
        <v/>
      </c>
      <c r="BO360" s="71"/>
      <c r="BP360" s="79" t="str">
        <f>IFERROR(VLOOKUP(BO360, InscrTechniques!$A$2:$B$50, 2, 0),"")</f>
        <v/>
      </c>
      <c r="BQ360" s="71"/>
      <c r="BR360" s="79" t="str">
        <f>IFERROR(VLOOKUP(BQ360, InscrTechniques!$A$2:$B$50, 2, 0),"")</f>
        <v/>
      </c>
      <c r="BS360" s="71"/>
      <c r="BT360" s="79" t="str">
        <f>IFERROR(VLOOKUP(BS360, InscrTechniques!$A$2:$B$50, 2, 0),"")</f>
        <v/>
      </c>
      <c r="BU360" s="71"/>
      <c r="BV360" s="79" t="str">
        <f>IFERROR(VLOOKUP(BU360, InscrTechniques!$A$2:$B$50, 2, 0),"")</f>
        <v/>
      </c>
      <c r="BW360" s="125"/>
      <c r="BX360" s="79" t="str">
        <f>IFERROR(VLOOKUP(BW360, InscrTechniques!$A$2:$B$50, 2, 0),"")</f>
        <v/>
      </c>
      <c r="BY360" s="125"/>
      <c r="BZ360" s="79" t="str">
        <f>IFERROR(VLOOKUP(BY360, InscrTechniques!$A$2:$B$50, 2, 0),"")</f>
        <v/>
      </c>
      <c r="CA360" s="74"/>
      <c r="CB360" s="114" t="str">
        <f>IFERROR(VLOOKUP(CA360, LetterStyle!$A$2:$B$50, 2, 0),"")</f>
        <v/>
      </c>
      <c r="CC360" s="74"/>
      <c r="CD360" s="114" t="str">
        <f>IFERROR(VLOOKUP(CC360, LetterStyle!$A$2:$B$50, 2, 0),"")</f>
        <v/>
      </c>
      <c r="CE360" s="74"/>
      <c r="CF360" s="114" t="str">
        <f>IFERROR(VLOOKUP(CE360, LetterStyle!$A$2:$B$50, 2, 0),"")</f>
        <v/>
      </c>
      <c r="CG360" s="74"/>
      <c r="CH360" s="79" t="str">
        <f>IFERROR(VLOOKUP(CG360, LetterStyle!$A$2:$B$50, 2, 0),"")</f>
        <v/>
      </c>
      <c r="CI360" s="71"/>
      <c r="CJ360" s="79" t="str">
        <f>IFERROR(VLOOKUP(CI360, DecMotifs!$A$1:$B$306, 2, 0),"")</f>
        <v/>
      </c>
      <c r="CK360" s="71"/>
      <c r="CL360" s="79" t="str">
        <f>IFERROR(VLOOKUP(CK360, DecMotifs!$A$1:$B$306, 2, 0),"")</f>
        <v/>
      </c>
      <c r="CM360" s="71"/>
      <c r="CN360" s="79" t="str">
        <f>IFERROR(VLOOKUP(CM360, DecMotifs!$A$1:$B$306, 2, 0),"")</f>
        <v/>
      </c>
      <c r="CO360" s="71"/>
      <c r="CP360" s="79" t="str">
        <f>IFERROR(VLOOKUP(CO360, MarginalDec!$A$2:$B$253, 2, 0),"")</f>
        <v/>
      </c>
      <c r="CQ360" s="71"/>
      <c r="CR360" s="79" t="str">
        <f>IFERROR(VLOOKUP(CQ360, MarginalDec!$A$2:$B$253, 2, 0),"")</f>
        <v/>
      </c>
      <c r="CS360" s="71"/>
      <c r="CT360" s="79" t="str">
        <f>IFERROR(VLOOKUP(CS360, MarginalDec!$A$2:$B$253, 2, 0),"")</f>
        <v/>
      </c>
      <c r="CU360" s="71"/>
      <c r="CV360" s="79" t="str">
        <f>IF(ISBLANK(CU360),"", IFERROR(VLOOKUP(CU360, Tooling!$A$2:$B$252, 2, 0),""))</f>
        <v/>
      </c>
      <c r="CW360" s="71"/>
      <c r="CX360" s="79" t="str">
        <f>IF(ISBLANK(CW360),"", IFERROR(VLOOKUP(CW360, Tooling!$A$2:$B$252, 2, 0),""))</f>
        <v/>
      </c>
      <c r="CY360" s="71"/>
      <c r="CZ360" s="79" t="str">
        <f>IF(ISBLANK(CY360),"", IFERROR(VLOOKUP(CY360, Repairs!$A$2:$B$252, 2, 0),""))</f>
        <v/>
      </c>
      <c r="DA360" s="77"/>
      <c r="DB360" s="71"/>
      <c r="DC360" s="79" t="str">
        <f>IFERROR(VLOOKUP(DB360, DatingReason!$A$2:$B$252, 2, 0),"")</f>
        <v/>
      </c>
      <c r="DD360" s="123" t="str">
        <f t="shared" si="75"/>
        <v/>
      </c>
      <c r="DF360" s="119" t="str">
        <f t="array" ref="DF360">IF(AND($B360&lt;&gt;"", $DE360&lt;&gt;"", $DE360&lt;&gt;"No"),MAX(IF($B360=PEOPLE!$B$4:$B$1000, PEOPLE!$Q$4:$Q$1000,""))+100,"")</f>
        <v/>
      </c>
      <c r="DG360" s="68"/>
      <c r="DH360" s="76">
        <f>COUNTIF(PEOPLE!B:B, MEMORIALS!B360)</f>
        <v>0</v>
      </c>
      <c r="DI360" s="82"/>
      <c r="DJ360" s="82"/>
      <c r="DK360" s="82"/>
      <c r="DL360" s="68"/>
      <c r="DM360" s="68"/>
      <c r="DN360" s="68"/>
      <c r="DO360" s="68"/>
      <c r="DP360" s="68"/>
    </row>
    <row r="361" spans="1:120" ht="15" customHeight="1" x14ac:dyDescent="0.25">
      <c r="A361" s="68"/>
      <c r="B361" s="69"/>
      <c r="C361" s="68"/>
      <c r="D361" s="68"/>
      <c r="E361" s="70" t="str">
        <f>IF(D361="","",VLOOKUP(D361,Denomination!$A$2:$B$50, 2, 0))</f>
        <v/>
      </c>
      <c r="F361" s="68"/>
      <c r="G361" s="71"/>
      <c r="H361" s="70" t="str">
        <f>IF(G361="","",VLOOKUP(G361,MCondition!$A$2:$B$50, 2, 0))</f>
        <v/>
      </c>
      <c r="I361" s="72"/>
      <c r="J361" s="71"/>
      <c r="K361" s="70" t="str">
        <f>IF(J361="","",VLOOKUP(J361,ICondition!$A$2:$B$50, 2, 0))</f>
        <v/>
      </c>
      <c r="L361" s="73"/>
      <c r="M361" s="73"/>
      <c r="N361" s="73"/>
      <c r="O361" s="73"/>
      <c r="P361" s="73"/>
      <c r="Q361" s="73"/>
      <c r="R361" s="78"/>
      <c r="S361" s="79" t="str">
        <f>IFERROR(VLOOKUP(R361,Material!$A$2:$B$59, 2, 0),"")</f>
        <v/>
      </c>
      <c r="T361" s="71"/>
      <c r="U361" s="79" t="str">
        <f>IFERROR(VLOOKUP(T361,Material!$A$2:$B$59, 2, 0),"")</f>
        <v/>
      </c>
      <c r="V361" s="71"/>
      <c r="W361" s="79" t="str">
        <f>IFERROR(VLOOKUP(V361,Material!$A$2:$B$59, 2, 0),"")</f>
        <v/>
      </c>
      <c r="X361" s="71"/>
      <c r="Y361" s="79" t="str">
        <f>IFERROR(VLOOKUP(X361,Material!$A$2:$B$59, 2, 0),"")</f>
        <v/>
      </c>
      <c r="Z361" s="71"/>
      <c r="AA361" s="79" t="str">
        <f>IFERROR(VLOOKUP(Z361,Material!$A$2:$B$59, 2, 0),"")</f>
        <v/>
      </c>
      <c r="AB361" s="74"/>
      <c r="AC361" s="75" t="e">
        <f t="shared" si="64"/>
        <v>#VALUE!</v>
      </c>
      <c r="AD361" s="75" t="e">
        <f t="shared" si="65"/>
        <v>#VALUE!</v>
      </c>
      <c r="AE361" s="75" t="e">
        <f t="shared" si="67"/>
        <v>#VALUE!</v>
      </c>
      <c r="AF361" s="75" t="e">
        <f t="shared" si="66"/>
        <v>#VALUE!</v>
      </c>
      <c r="AG361" s="75" t="e">
        <f t="shared" si="68"/>
        <v>#VALUE!</v>
      </c>
      <c r="AH361" s="75" t="e">
        <f t="shared" si="69"/>
        <v>#VALUE!</v>
      </c>
      <c r="AI361" s="75" t="e">
        <f t="shared" si="70"/>
        <v>#VALUE!</v>
      </c>
      <c r="AJ361" s="80" t="e">
        <f t="shared" si="71"/>
        <v>#VALUE!</v>
      </c>
      <c r="AK361" s="79" t="str">
        <f>(IFERROR(VLOOKUP(AB361,Categories!$A$2:$B$20,2,1),""))</f>
        <v/>
      </c>
      <c r="AL361" s="79" t="str">
        <f ca="1">IFERROR(VLOOKUP((HLOOKUP((VLOOKUP($AB361,Categories!$A$2:$F$20,3,1)), $AB$3:$AJ361, (ROW()-ROW($AB$3)+1), 0)), INDIRECT(VLOOKUP($AB361,Categories!$A$2:$F$20,6,1)),2,0),AK361)</f>
        <v/>
      </c>
      <c r="AM361" s="79" t="str">
        <f ca="1">IFERROR(VLOOKUP((HLOOKUP((VLOOKUP($AB361,Categories!$A$2:$F$20,4,1)),$AB$3:$AJ361,(ROW()-ROW($AB$3)+1),0)),INDIRECT(VLOOKUP($AB361,Categories!$A$2:$H$20,7,1)),2,0),"")</f>
        <v/>
      </c>
      <c r="AN361" s="79" t="str">
        <f ca="1">IFERROR(VLOOKUP((HLOOKUP((VLOOKUP($AB361,Categories!$A$2:$F$20,5,1)), $AB$3:$AJ361, (ROW()-ROW($AB$3)+1), 0)), INDIRECT(VLOOKUP($AB361,Categories!$A$2:$H$20,8,1)),2,0),"")</f>
        <v/>
      </c>
      <c r="AO361" s="79" t="str">
        <f t="shared" ca="1" si="72"/>
        <v/>
      </c>
      <c r="AP361" s="81"/>
      <c r="AQ361" s="70" t="str">
        <f>IFERROR(VLOOKUP(VALUE(MID(AP361,1,1)),AdditionalElements!$A$2:$B$50,2,0),"")</f>
        <v/>
      </c>
      <c r="AR361" s="70" t="str">
        <f>IFERROR(VLOOKUP(VALUE(MID(AP361,2,1)),AdditionalElements!$H$2:$I$50,2,0),"")</f>
        <v/>
      </c>
      <c r="AS361" s="70" t="str">
        <f>IFERROR(VLOOKUP(VALUE(MID(AP361,3,1)),AdditionalElements!$O$2:$P$50,2,0),"")</f>
        <v/>
      </c>
      <c r="AT361" s="70" t="str">
        <f>IFERROR(VLOOKUP(VALUE(MID(AP361,4,1)),AdditionalElements!$V$2:$W$50,2,0),"")</f>
        <v/>
      </c>
      <c r="AU361" s="71"/>
      <c r="AV361" s="79" t="str">
        <f>IFERROR(IF(VALUE(MID(AU361,1,1))=1, VLOOKUP(VALUE(MID(AU361,1,1)), TxtPanelShape!$A$2:$C$50, 3, 0), (IF(VALUE(MID(AU361,1,1))&gt;=7, VLOOKUP(VALUE(MID(AU361,1,1)), TxtPanelShape!$A$2:$C$50, 3, 0),VLOOKUP(VALUE(MID(AU361,1,2)),TxtPanelShape!$A$2:$C$50,3,0)))), "")</f>
        <v/>
      </c>
      <c r="AW361" s="79" t="str">
        <f>IFERROR(IF(VALUE(MID(AU361,1,1))=1, ", "&amp;VLOOKUP(VALUE(MID(AU361,2,1)), TxtPanelShape!$H$2:$I$50, 2, 0), IF(VALUE(MID(AU361,1,1))&gt;=7, ", "&amp;VLOOKUP(VALUE(MID(AU361,2,1)), TxtPanelShape!$H$2:$I$50, 2, 0),"")), "")</f>
        <v/>
      </c>
      <c r="AX361" s="79" t="str">
        <f>IFERROR(IF(VALUE(MID(AU361,1,1))=1, ", "&amp;VLOOKUP(VALUE(MID(AU361,3,1)), TxtPanelShape!$O$2:$P$50, 2, 0), IF(VALUE(MID(AU361,1,1))&gt;=7, ", "&amp;VLOOKUP(VALUE(MID(AU361,3,1)), TxtPanelShape!$O$2:$P$50, 2, 0),"")),"")</f>
        <v/>
      </c>
      <c r="AY361" s="79" t="str">
        <f>IFERROR("; "&amp;VLOOKUP(VALUE(MID(AU361,4,1)), TxtPanelShape!$V$2:$W$50,2,0),"")</f>
        <v/>
      </c>
      <c r="AZ361" s="79" t="str">
        <f t="shared" si="73"/>
        <v/>
      </c>
      <c r="BA361" s="71"/>
      <c r="BB361" s="79" t="str">
        <f>IFERROR(IF(VALUE(MID(BA361,1,1))=1, VLOOKUP(VALUE(MID(BA361,1,1)), TxtPanelShape!$A$2:$C$50, 3, 0), (IF(VALUE(MID(BA361,1,1))&gt;=7, VLOOKUP(VALUE(MID(BA361,1,1)), TxtPanelShape!$A$2:$C$50, 3, 0),VLOOKUP(VALUE(MID(BA361,1,2)),TxtPanelShape!$A$2:$C$50,3,0)))), "")</f>
        <v/>
      </c>
      <c r="BC361" s="79" t="str">
        <f>IFERROR(IF(VALUE(MID(BA361,1,1))=1, ", "&amp;VLOOKUP(VALUE(MID(BA361,2,1)), TxtPanelShape!$H$2:$I$50, 2, 0), IF(VALUE(MID(BA361,1,1))&gt;=7, ", "&amp;VLOOKUP(VALUE(MID(BA361,2,1)), TxtPanelShape!$H$2:$I$50, 2, 0),"")), "")</f>
        <v/>
      </c>
      <c r="BD361" s="79" t="str">
        <f>IFERROR(IF(VALUE(MID(BA361,1,1))=1, ", "&amp;VLOOKUP(VALUE(MID(BA361,3,1)), TxtPanelShape!$O$2:$P$50, 2, 0), IF(VALUE(MID(BA361,1,1))&gt;=7, ", "&amp;VLOOKUP(VALUE(MID(BA361,3,1)), TxtPanelShape!$O$2:$P$50, 2, 0),"")),"")</f>
        <v/>
      </c>
      <c r="BE361" s="79" t="str">
        <f>IFERROR("; "&amp;VLOOKUP(VALUE(MID(BA361,4,1)), TxtPanelShape!$V$2:$W$50,2,0),"")</f>
        <v/>
      </c>
      <c r="BF361" s="79" t="str">
        <f t="shared" si="74"/>
        <v/>
      </c>
      <c r="BG361" s="71"/>
      <c r="BH361" s="79" t="str">
        <f>IFERROR(VLOOKUP(BG361, TxtPanelDefinition!$A$2:$B$50, 2, 0),"")</f>
        <v/>
      </c>
      <c r="BI361" s="71"/>
      <c r="BJ361" s="79" t="str">
        <f>IFERROR(VLOOKUP(BI361, TxtPanelDefinition!$A$2:$B$50, 2, 0),"")</f>
        <v/>
      </c>
      <c r="BK361" s="71"/>
      <c r="BL361" s="79" t="str">
        <f>IFERROR(VLOOKUP(BK361, InscrTechniques!$A$2:$B$50, 2, 0),"")</f>
        <v/>
      </c>
      <c r="BM361" s="71"/>
      <c r="BN361" s="79" t="str">
        <f>IFERROR(VLOOKUP(BM361, InscrTechniques!$A$2:$B$50, 2, 0),"")</f>
        <v/>
      </c>
      <c r="BO361" s="71"/>
      <c r="BP361" s="79" t="str">
        <f>IFERROR(VLOOKUP(BO361, InscrTechniques!$A$2:$B$50, 2, 0),"")</f>
        <v/>
      </c>
      <c r="BQ361" s="71"/>
      <c r="BR361" s="79" t="str">
        <f>IFERROR(VLOOKUP(BQ361, InscrTechniques!$A$2:$B$50, 2, 0),"")</f>
        <v/>
      </c>
      <c r="BS361" s="71"/>
      <c r="BT361" s="79" t="str">
        <f>IFERROR(VLOOKUP(BS361, InscrTechniques!$A$2:$B$50, 2, 0),"")</f>
        <v/>
      </c>
      <c r="BU361" s="71"/>
      <c r="BV361" s="79" t="str">
        <f>IFERROR(VLOOKUP(BU361, InscrTechniques!$A$2:$B$50, 2, 0),"")</f>
        <v/>
      </c>
      <c r="BW361" s="125"/>
      <c r="BX361" s="79" t="str">
        <f>IFERROR(VLOOKUP(BW361, InscrTechniques!$A$2:$B$50, 2, 0),"")</f>
        <v/>
      </c>
      <c r="BY361" s="125"/>
      <c r="BZ361" s="79" t="str">
        <f>IFERROR(VLOOKUP(BY361, InscrTechniques!$A$2:$B$50, 2, 0),"")</f>
        <v/>
      </c>
      <c r="CA361" s="74"/>
      <c r="CB361" s="114" t="str">
        <f>IFERROR(VLOOKUP(CA361, LetterStyle!$A$2:$B$50, 2, 0),"")</f>
        <v/>
      </c>
      <c r="CC361" s="74"/>
      <c r="CD361" s="114" t="str">
        <f>IFERROR(VLOOKUP(CC361, LetterStyle!$A$2:$B$50, 2, 0),"")</f>
        <v/>
      </c>
      <c r="CE361" s="74"/>
      <c r="CF361" s="114" t="str">
        <f>IFERROR(VLOOKUP(CE361, LetterStyle!$A$2:$B$50, 2, 0),"")</f>
        <v/>
      </c>
      <c r="CG361" s="74"/>
      <c r="CH361" s="79" t="str">
        <f>IFERROR(VLOOKUP(CG361, LetterStyle!$A$2:$B$50, 2, 0),"")</f>
        <v/>
      </c>
      <c r="CI361" s="71"/>
      <c r="CJ361" s="79" t="str">
        <f>IFERROR(VLOOKUP(CI361, DecMotifs!$A$1:$B$306, 2, 0),"")</f>
        <v/>
      </c>
      <c r="CK361" s="71"/>
      <c r="CL361" s="79" t="str">
        <f>IFERROR(VLOOKUP(CK361, DecMotifs!$A$1:$B$306, 2, 0),"")</f>
        <v/>
      </c>
      <c r="CM361" s="71"/>
      <c r="CN361" s="79" t="str">
        <f>IFERROR(VLOOKUP(CM361, DecMotifs!$A$1:$B$306, 2, 0),"")</f>
        <v/>
      </c>
      <c r="CO361" s="71"/>
      <c r="CP361" s="79" t="str">
        <f>IFERROR(VLOOKUP(CO361, MarginalDec!$A$2:$B$253, 2, 0),"")</f>
        <v/>
      </c>
      <c r="CQ361" s="71"/>
      <c r="CR361" s="79" t="str">
        <f>IFERROR(VLOOKUP(CQ361, MarginalDec!$A$2:$B$253, 2, 0),"")</f>
        <v/>
      </c>
      <c r="CS361" s="71"/>
      <c r="CT361" s="79" t="str">
        <f>IFERROR(VLOOKUP(CS361, MarginalDec!$A$2:$B$253, 2, 0),"")</f>
        <v/>
      </c>
      <c r="CU361" s="71"/>
      <c r="CV361" s="79" t="str">
        <f>IF(ISBLANK(CU361),"", IFERROR(VLOOKUP(CU361, Tooling!$A$2:$B$252, 2, 0),""))</f>
        <v/>
      </c>
      <c r="CW361" s="71"/>
      <c r="CX361" s="79" t="str">
        <f>IF(ISBLANK(CW361),"", IFERROR(VLOOKUP(CW361, Tooling!$A$2:$B$252, 2, 0),""))</f>
        <v/>
      </c>
      <c r="CY361" s="71"/>
      <c r="CZ361" s="79" t="str">
        <f>IF(ISBLANK(CY361),"", IFERROR(VLOOKUP(CY361, Repairs!$A$2:$B$252, 2, 0),""))</f>
        <v/>
      </c>
      <c r="DA361" s="77"/>
      <c r="DB361" s="71"/>
      <c r="DC361" s="79" t="str">
        <f>IFERROR(VLOOKUP(DB361, DatingReason!$A$2:$B$252, 2, 0),"")</f>
        <v/>
      </c>
      <c r="DD361" s="123" t="str">
        <f t="shared" si="75"/>
        <v/>
      </c>
      <c r="DF361" s="119" t="str">
        <f t="array" ref="DF361">IF(AND($B361&lt;&gt;"", $DE361&lt;&gt;"", $DE361&lt;&gt;"No"),MAX(IF($B361=PEOPLE!$B$4:$B$1000, PEOPLE!$Q$4:$Q$1000,""))+100,"")</f>
        <v/>
      </c>
      <c r="DG361" s="68"/>
      <c r="DH361" s="76">
        <f>COUNTIF(PEOPLE!B:B, MEMORIALS!B361)</f>
        <v>0</v>
      </c>
      <c r="DI361" s="82"/>
      <c r="DJ361" s="82"/>
      <c r="DK361" s="82"/>
      <c r="DL361" s="68"/>
      <c r="DM361" s="68"/>
      <c r="DN361" s="68"/>
      <c r="DO361" s="68"/>
      <c r="DP361" s="68"/>
    </row>
    <row r="362" spans="1:120" ht="15" customHeight="1" x14ac:dyDescent="0.25">
      <c r="A362" s="68"/>
      <c r="B362" s="69"/>
      <c r="C362" s="68"/>
      <c r="D362" s="68"/>
      <c r="E362" s="70" t="str">
        <f>IF(D362="","",VLOOKUP(D362,Denomination!$A$2:$B$50, 2, 0))</f>
        <v/>
      </c>
      <c r="F362" s="68"/>
      <c r="G362" s="71"/>
      <c r="H362" s="70" t="str">
        <f>IF(G362="","",VLOOKUP(G362,MCondition!$A$2:$B$50, 2, 0))</f>
        <v/>
      </c>
      <c r="I362" s="72"/>
      <c r="J362" s="71"/>
      <c r="K362" s="70" t="str">
        <f>IF(J362="","",VLOOKUP(J362,ICondition!$A$2:$B$50, 2, 0))</f>
        <v/>
      </c>
      <c r="L362" s="73"/>
      <c r="M362" s="73"/>
      <c r="N362" s="73"/>
      <c r="O362" s="73"/>
      <c r="P362" s="73"/>
      <c r="Q362" s="73"/>
      <c r="R362" s="78"/>
      <c r="S362" s="79" t="str">
        <f>IFERROR(VLOOKUP(R362,Material!$A$2:$B$59, 2, 0),"")</f>
        <v/>
      </c>
      <c r="T362" s="71"/>
      <c r="U362" s="79" t="str">
        <f>IFERROR(VLOOKUP(T362,Material!$A$2:$B$59, 2, 0),"")</f>
        <v/>
      </c>
      <c r="V362" s="71"/>
      <c r="W362" s="79" t="str">
        <f>IFERROR(VLOOKUP(V362,Material!$A$2:$B$59, 2, 0),"")</f>
        <v/>
      </c>
      <c r="X362" s="71"/>
      <c r="Y362" s="79" t="str">
        <f>IFERROR(VLOOKUP(X362,Material!$A$2:$B$59, 2, 0),"")</f>
        <v/>
      </c>
      <c r="Z362" s="71"/>
      <c r="AA362" s="79" t="str">
        <f>IFERROR(VLOOKUP(Z362,Material!$A$2:$B$59, 2, 0),"")</f>
        <v/>
      </c>
      <c r="AB362" s="74"/>
      <c r="AC362" s="75" t="e">
        <f t="shared" si="64"/>
        <v>#VALUE!</v>
      </c>
      <c r="AD362" s="75" t="e">
        <f t="shared" si="65"/>
        <v>#VALUE!</v>
      </c>
      <c r="AE362" s="75" t="e">
        <f t="shared" si="67"/>
        <v>#VALUE!</v>
      </c>
      <c r="AF362" s="75" t="e">
        <f t="shared" si="66"/>
        <v>#VALUE!</v>
      </c>
      <c r="AG362" s="75" t="e">
        <f t="shared" si="68"/>
        <v>#VALUE!</v>
      </c>
      <c r="AH362" s="75" t="e">
        <f t="shared" si="69"/>
        <v>#VALUE!</v>
      </c>
      <c r="AI362" s="75" t="e">
        <f t="shared" si="70"/>
        <v>#VALUE!</v>
      </c>
      <c r="AJ362" s="80" t="e">
        <f t="shared" si="71"/>
        <v>#VALUE!</v>
      </c>
      <c r="AK362" s="79" t="str">
        <f>(IFERROR(VLOOKUP(AB362,Categories!$A$2:$B$20,2,1),""))</f>
        <v/>
      </c>
      <c r="AL362" s="79" t="str">
        <f ca="1">IFERROR(VLOOKUP((HLOOKUP((VLOOKUP($AB362,Categories!$A$2:$F$20,3,1)), $AB$3:$AJ362, (ROW()-ROW($AB$3)+1), 0)), INDIRECT(VLOOKUP($AB362,Categories!$A$2:$F$20,6,1)),2,0),AK362)</f>
        <v/>
      </c>
      <c r="AM362" s="79" t="str">
        <f ca="1">IFERROR(VLOOKUP((HLOOKUP((VLOOKUP($AB362,Categories!$A$2:$F$20,4,1)),$AB$3:$AJ362,(ROW()-ROW($AB$3)+1),0)),INDIRECT(VLOOKUP($AB362,Categories!$A$2:$H$20,7,1)),2,0),"")</f>
        <v/>
      </c>
      <c r="AN362" s="79" t="str">
        <f ca="1">IFERROR(VLOOKUP((HLOOKUP((VLOOKUP($AB362,Categories!$A$2:$F$20,5,1)), $AB$3:$AJ362, (ROW()-ROW($AB$3)+1), 0)), INDIRECT(VLOOKUP($AB362,Categories!$A$2:$H$20,8,1)),2,0),"")</f>
        <v/>
      </c>
      <c r="AO362" s="79" t="str">
        <f t="shared" ca="1" si="72"/>
        <v/>
      </c>
      <c r="AP362" s="81"/>
      <c r="AQ362" s="70" t="str">
        <f>IFERROR(VLOOKUP(VALUE(MID(AP362,1,1)),AdditionalElements!$A$2:$B$50,2,0),"")</f>
        <v/>
      </c>
      <c r="AR362" s="70" t="str">
        <f>IFERROR(VLOOKUP(VALUE(MID(AP362,2,1)),AdditionalElements!$H$2:$I$50,2,0),"")</f>
        <v/>
      </c>
      <c r="AS362" s="70" t="str">
        <f>IFERROR(VLOOKUP(VALUE(MID(AP362,3,1)),AdditionalElements!$O$2:$P$50,2,0),"")</f>
        <v/>
      </c>
      <c r="AT362" s="70" t="str">
        <f>IFERROR(VLOOKUP(VALUE(MID(AP362,4,1)),AdditionalElements!$V$2:$W$50,2,0),"")</f>
        <v/>
      </c>
      <c r="AU362" s="71"/>
      <c r="AV362" s="79" t="str">
        <f>IFERROR(IF(VALUE(MID(AU362,1,1))=1, VLOOKUP(VALUE(MID(AU362,1,1)), TxtPanelShape!$A$2:$C$50, 3, 0), (IF(VALUE(MID(AU362,1,1))&gt;=7, VLOOKUP(VALUE(MID(AU362,1,1)), TxtPanelShape!$A$2:$C$50, 3, 0),VLOOKUP(VALUE(MID(AU362,1,2)),TxtPanelShape!$A$2:$C$50,3,0)))), "")</f>
        <v/>
      </c>
      <c r="AW362" s="79" t="str">
        <f>IFERROR(IF(VALUE(MID(AU362,1,1))=1, ", "&amp;VLOOKUP(VALUE(MID(AU362,2,1)), TxtPanelShape!$H$2:$I$50, 2, 0), IF(VALUE(MID(AU362,1,1))&gt;=7, ", "&amp;VLOOKUP(VALUE(MID(AU362,2,1)), TxtPanelShape!$H$2:$I$50, 2, 0),"")), "")</f>
        <v/>
      </c>
      <c r="AX362" s="79" t="str">
        <f>IFERROR(IF(VALUE(MID(AU362,1,1))=1, ", "&amp;VLOOKUP(VALUE(MID(AU362,3,1)), TxtPanelShape!$O$2:$P$50, 2, 0), IF(VALUE(MID(AU362,1,1))&gt;=7, ", "&amp;VLOOKUP(VALUE(MID(AU362,3,1)), TxtPanelShape!$O$2:$P$50, 2, 0),"")),"")</f>
        <v/>
      </c>
      <c r="AY362" s="79" t="str">
        <f>IFERROR("; "&amp;VLOOKUP(VALUE(MID(AU362,4,1)), TxtPanelShape!$V$2:$W$50,2,0),"")</f>
        <v/>
      </c>
      <c r="AZ362" s="79" t="str">
        <f t="shared" si="73"/>
        <v/>
      </c>
      <c r="BA362" s="71"/>
      <c r="BB362" s="79" t="str">
        <f>IFERROR(IF(VALUE(MID(BA362,1,1))=1, VLOOKUP(VALUE(MID(BA362,1,1)), TxtPanelShape!$A$2:$C$50, 3, 0), (IF(VALUE(MID(BA362,1,1))&gt;=7, VLOOKUP(VALUE(MID(BA362,1,1)), TxtPanelShape!$A$2:$C$50, 3, 0),VLOOKUP(VALUE(MID(BA362,1,2)),TxtPanelShape!$A$2:$C$50,3,0)))), "")</f>
        <v/>
      </c>
      <c r="BC362" s="79" t="str">
        <f>IFERROR(IF(VALUE(MID(BA362,1,1))=1, ", "&amp;VLOOKUP(VALUE(MID(BA362,2,1)), TxtPanelShape!$H$2:$I$50, 2, 0), IF(VALUE(MID(BA362,1,1))&gt;=7, ", "&amp;VLOOKUP(VALUE(MID(BA362,2,1)), TxtPanelShape!$H$2:$I$50, 2, 0),"")), "")</f>
        <v/>
      </c>
      <c r="BD362" s="79" t="str">
        <f>IFERROR(IF(VALUE(MID(BA362,1,1))=1, ", "&amp;VLOOKUP(VALUE(MID(BA362,3,1)), TxtPanelShape!$O$2:$P$50, 2, 0), IF(VALUE(MID(BA362,1,1))&gt;=7, ", "&amp;VLOOKUP(VALUE(MID(BA362,3,1)), TxtPanelShape!$O$2:$P$50, 2, 0),"")),"")</f>
        <v/>
      </c>
      <c r="BE362" s="79" t="str">
        <f>IFERROR("; "&amp;VLOOKUP(VALUE(MID(BA362,4,1)), TxtPanelShape!$V$2:$W$50,2,0),"")</f>
        <v/>
      </c>
      <c r="BF362" s="79" t="str">
        <f t="shared" si="74"/>
        <v/>
      </c>
      <c r="BG362" s="71"/>
      <c r="BH362" s="79" t="str">
        <f>IFERROR(VLOOKUP(BG362, TxtPanelDefinition!$A$2:$B$50, 2, 0),"")</f>
        <v/>
      </c>
      <c r="BI362" s="71"/>
      <c r="BJ362" s="79" t="str">
        <f>IFERROR(VLOOKUP(BI362, TxtPanelDefinition!$A$2:$B$50, 2, 0),"")</f>
        <v/>
      </c>
      <c r="BK362" s="71"/>
      <c r="BL362" s="79" t="str">
        <f>IFERROR(VLOOKUP(BK362, InscrTechniques!$A$2:$B$50, 2, 0),"")</f>
        <v/>
      </c>
      <c r="BM362" s="71"/>
      <c r="BN362" s="79" t="str">
        <f>IFERROR(VLOOKUP(BM362, InscrTechniques!$A$2:$B$50, 2, 0),"")</f>
        <v/>
      </c>
      <c r="BO362" s="71"/>
      <c r="BP362" s="79" t="str">
        <f>IFERROR(VLOOKUP(BO362, InscrTechniques!$A$2:$B$50, 2, 0),"")</f>
        <v/>
      </c>
      <c r="BQ362" s="71"/>
      <c r="BR362" s="79" t="str">
        <f>IFERROR(VLOOKUP(BQ362, InscrTechniques!$A$2:$B$50, 2, 0),"")</f>
        <v/>
      </c>
      <c r="BS362" s="71"/>
      <c r="BT362" s="79" t="str">
        <f>IFERROR(VLOOKUP(BS362, InscrTechniques!$A$2:$B$50, 2, 0),"")</f>
        <v/>
      </c>
      <c r="BU362" s="71"/>
      <c r="BV362" s="79" t="str">
        <f>IFERROR(VLOOKUP(BU362, InscrTechniques!$A$2:$B$50, 2, 0),"")</f>
        <v/>
      </c>
      <c r="BW362" s="125"/>
      <c r="BX362" s="79" t="str">
        <f>IFERROR(VLOOKUP(BW362, InscrTechniques!$A$2:$B$50, 2, 0),"")</f>
        <v/>
      </c>
      <c r="BY362" s="125"/>
      <c r="BZ362" s="79" t="str">
        <f>IFERROR(VLOOKUP(BY362, InscrTechniques!$A$2:$B$50, 2, 0),"")</f>
        <v/>
      </c>
      <c r="CA362" s="74"/>
      <c r="CB362" s="114" t="str">
        <f>IFERROR(VLOOKUP(CA362, LetterStyle!$A$2:$B$50, 2, 0),"")</f>
        <v/>
      </c>
      <c r="CC362" s="74"/>
      <c r="CD362" s="114" t="str">
        <f>IFERROR(VLOOKUP(CC362, LetterStyle!$A$2:$B$50, 2, 0),"")</f>
        <v/>
      </c>
      <c r="CE362" s="74"/>
      <c r="CF362" s="114" t="str">
        <f>IFERROR(VLOOKUP(CE362, LetterStyle!$A$2:$B$50, 2, 0),"")</f>
        <v/>
      </c>
      <c r="CG362" s="74"/>
      <c r="CH362" s="79" t="str">
        <f>IFERROR(VLOOKUP(CG362, LetterStyle!$A$2:$B$50, 2, 0),"")</f>
        <v/>
      </c>
      <c r="CI362" s="71"/>
      <c r="CJ362" s="79" t="str">
        <f>IFERROR(VLOOKUP(CI362, DecMotifs!$A$1:$B$306, 2, 0),"")</f>
        <v/>
      </c>
      <c r="CK362" s="71"/>
      <c r="CL362" s="79" t="str">
        <f>IFERROR(VLOOKUP(CK362, DecMotifs!$A$1:$B$306, 2, 0),"")</f>
        <v/>
      </c>
      <c r="CM362" s="71"/>
      <c r="CN362" s="79" t="str">
        <f>IFERROR(VLOOKUP(CM362, DecMotifs!$A$1:$B$306, 2, 0),"")</f>
        <v/>
      </c>
      <c r="CO362" s="71"/>
      <c r="CP362" s="79" t="str">
        <f>IFERROR(VLOOKUP(CO362, MarginalDec!$A$2:$B$253, 2, 0),"")</f>
        <v/>
      </c>
      <c r="CQ362" s="71"/>
      <c r="CR362" s="79" t="str">
        <f>IFERROR(VLOOKUP(CQ362, MarginalDec!$A$2:$B$253, 2, 0),"")</f>
        <v/>
      </c>
      <c r="CS362" s="71"/>
      <c r="CT362" s="79" t="str">
        <f>IFERROR(VLOOKUP(CS362, MarginalDec!$A$2:$B$253, 2, 0),"")</f>
        <v/>
      </c>
      <c r="CU362" s="71"/>
      <c r="CV362" s="79" t="str">
        <f>IF(ISBLANK(CU362),"", IFERROR(VLOOKUP(CU362, Tooling!$A$2:$B$252, 2, 0),""))</f>
        <v/>
      </c>
      <c r="CW362" s="71"/>
      <c r="CX362" s="79" t="str">
        <f>IF(ISBLANK(CW362),"", IFERROR(VLOOKUP(CW362, Tooling!$A$2:$B$252, 2, 0),""))</f>
        <v/>
      </c>
      <c r="CY362" s="71"/>
      <c r="CZ362" s="79" t="str">
        <f>IF(ISBLANK(CY362),"", IFERROR(VLOOKUP(CY362, Repairs!$A$2:$B$252, 2, 0),""))</f>
        <v/>
      </c>
      <c r="DA362" s="77"/>
      <c r="DB362" s="71"/>
      <c r="DC362" s="79" t="str">
        <f>IFERROR(VLOOKUP(DB362, DatingReason!$A$2:$B$252, 2, 0),"")</f>
        <v/>
      </c>
      <c r="DD362" s="123" t="str">
        <f t="shared" si="75"/>
        <v/>
      </c>
      <c r="DF362" s="119" t="str">
        <f t="array" ref="DF362">IF(AND($B362&lt;&gt;"", $DE362&lt;&gt;"", $DE362&lt;&gt;"No"),MAX(IF($B362=PEOPLE!$B$4:$B$1000, PEOPLE!$Q$4:$Q$1000,""))+100,"")</f>
        <v/>
      </c>
      <c r="DG362" s="68"/>
      <c r="DH362" s="76">
        <f>COUNTIF(PEOPLE!B:B, MEMORIALS!B362)</f>
        <v>0</v>
      </c>
      <c r="DI362" s="82"/>
      <c r="DJ362" s="82"/>
      <c r="DK362" s="82"/>
      <c r="DL362" s="68"/>
      <c r="DM362" s="68"/>
      <c r="DN362" s="68"/>
      <c r="DO362" s="68"/>
      <c r="DP362" s="68"/>
    </row>
    <row r="363" spans="1:120" ht="15" customHeight="1" x14ac:dyDescent="0.25">
      <c r="A363" s="68"/>
      <c r="B363" s="69"/>
      <c r="C363" s="68"/>
      <c r="D363" s="68"/>
      <c r="E363" s="70" t="str">
        <f>IF(D363="","",VLOOKUP(D363,Denomination!$A$2:$B$50, 2, 0))</f>
        <v/>
      </c>
      <c r="F363" s="68"/>
      <c r="G363" s="71"/>
      <c r="H363" s="70" t="str">
        <f>IF(G363="","",VLOOKUP(G363,MCondition!$A$2:$B$50, 2, 0))</f>
        <v/>
      </c>
      <c r="I363" s="72"/>
      <c r="J363" s="71"/>
      <c r="K363" s="70" t="str">
        <f>IF(J363="","",VLOOKUP(J363,ICondition!$A$2:$B$50, 2, 0))</f>
        <v/>
      </c>
      <c r="L363" s="73"/>
      <c r="M363" s="73"/>
      <c r="N363" s="73"/>
      <c r="O363" s="73"/>
      <c r="P363" s="73"/>
      <c r="Q363" s="73"/>
      <c r="R363" s="78"/>
      <c r="S363" s="79" t="str">
        <f>IFERROR(VLOOKUP(R363,Material!$A$2:$B$59, 2, 0),"")</f>
        <v/>
      </c>
      <c r="T363" s="71"/>
      <c r="U363" s="79" t="str">
        <f>IFERROR(VLOOKUP(T363,Material!$A$2:$B$59, 2, 0),"")</f>
        <v/>
      </c>
      <c r="V363" s="71"/>
      <c r="W363" s="79" t="str">
        <f>IFERROR(VLOOKUP(V363,Material!$A$2:$B$59, 2, 0),"")</f>
        <v/>
      </c>
      <c r="X363" s="71"/>
      <c r="Y363" s="79" t="str">
        <f>IFERROR(VLOOKUP(X363,Material!$A$2:$B$59, 2, 0),"")</f>
        <v/>
      </c>
      <c r="Z363" s="71"/>
      <c r="AA363" s="79" t="str">
        <f>IFERROR(VLOOKUP(Z363,Material!$A$2:$B$59, 2, 0),"")</f>
        <v/>
      </c>
      <c r="AB363" s="74"/>
      <c r="AC363" s="75" t="e">
        <f t="shared" si="64"/>
        <v>#VALUE!</v>
      </c>
      <c r="AD363" s="75" t="e">
        <f t="shared" si="65"/>
        <v>#VALUE!</v>
      </c>
      <c r="AE363" s="75" t="e">
        <f t="shared" si="67"/>
        <v>#VALUE!</v>
      </c>
      <c r="AF363" s="75" t="e">
        <f t="shared" si="66"/>
        <v>#VALUE!</v>
      </c>
      <c r="AG363" s="75" t="e">
        <f t="shared" si="68"/>
        <v>#VALUE!</v>
      </c>
      <c r="AH363" s="75" t="e">
        <f t="shared" si="69"/>
        <v>#VALUE!</v>
      </c>
      <c r="AI363" s="75" t="e">
        <f t="shared" si="70"/>
        <v>#VALUE!</v>
      </c>
      <c r="AJ363" s="80" t="e">
        <f t="shared" si="71"/>
        <v>#VALUE!</v>
      </c>
      <c r="AK363" s="79" t="str">
        <f>(IFERROR(VLOOKUP(AB363,Categories!$A$2:$B$20,2,1),""))</f>
        <v/>
      </c>
      <c r="AL363" s="79" t="str">
        <f ca="1">IFERROR(VLOOKUP((HLOOKUP((VLOOKUP($AB363,Categories!$A$2:$F$20,3,1)), $AB$3:$AJ363, (ROW()-ROW($AB$3)+1), 0)), INDIRECT(VLOOKUP($AB363,Categories!$A$2:$F$20,6,1)),2,0),AK363)</f>
        <v/>
      </c>
      <c r="AM363" s="79" t="str">
        <f ca="1">IFERROR(VLOOKUP((HLOOKUP((VLOOKUP($AB363,Categories!$A$2:$F$20,4,1)),$AB$3:$AJ363,(ROW()-ROW($AB$3)+1),0)),INDIRECT(VLOOKUP($AB363,Categories!$A$2:$H$20,7,1)),2,0),"")</f>
        <v/>
      </c>
      <c r="AN363" s="79" t="str">
        <f ca="1">IFERROR(VLOOKUP((HLOOKUP((VLOOKUP($AB363,Categories!$A$2:$F$20,5,1)), $AB$3:$AJ363, (ROW()-ROW($AB$3)+1), 0)), INDIRECT(VLOOKUP($AB363,Categories!$A$2:$H$20,8,1)),2,0),"")</f>
        <v/>
      </c>
      <c r="AO363" s="79" t="str">
        <f t="shared" ca="1" si="72"/>
        <v/>
      </c>
      <c r="AP363" s="81"/>
      <c r="AQ363" s="70" t="str">
        <f>IFERROR(VLOOKUP(VALUE(MID(AP363,1,1)),AdditionalElements!$A$2:$B$50,2,0),"")</f>
        <v/>
      </c>
      <c r="AR363" s="70" t="str">
        <f>IFERROR(VLOOKUP(VALUE(MID(AP363,2,1)),AdditionalElements!$H$2:$I$50,2,0),"")</f>
        <v/>
      </c>
      <c r="AS363" s="70" t="str">
        <f>IFERROR(VLOOKUP(VALUE(MID(AP363,3,1)),AdditionalElements!$O$2:$P$50,2,0),"")</f>
        <v/>
      </c>
      <c r="AT363" s="70" t="str">
        <f>IFERROR(VLOOKUP(VALUE(MID(AP363,4,1)),AdditionalElements!$V$2:$W$50,2,0),"")</f>
        <v/>
      </c>
      <c r="AU363" s="71"/>
      <c r="AV363" s="79" t="str">
        <f>IFERROR(IF(VALUE(MID(AU363,1,1))=1, VLOOKUP(VALUE(MID(AU363,1,1)), TxtPanelShape!$A$2:$C$50, 3, 0), (IF(VALUE(MID(AU363,1,1))&gt;=7, VLOOKUP(VALUE(MID(AU363,1,1)), TxtPanelShape!$A$2:$C$50, 3, 0),VLOOKUP(VALUE(MID(AU363,1,2)),TxtPanelShape!$A$2:$C$50,3,0)))), "")</f>
        <v/>
      </c>
      <c r="AW363" s="79" t="str">
        <f>IFERROR(IF(VALUE(MID(AU363,1,1))=1, ", "&amp;VLOOKUP(VALUE(MID(AU363,2,1)), TxtPanelShape!$H$2:$I$50, 2, 0), IF(VALUE(MID(AU363,1,1))&gt;=7, ", "&amp;VLOOKUP(VALUE(MID(AU363,2,1)), TxtPanelShape!$H$2:$I$50, 2, 0),"")), "")</f>
        <v/>
      </c>
      <c r="AX363" s="79" t="str">
        <f>IFERROR(IF(VALUE(MID(AU363,1,1))=1, ", "&amp;VLOOKUP(VALUE(MID(AU363,3,1)), TxtPanelShape!$O$2:$P$50, 2, 0), IF(VALUE(MID(AU363,1,1))&gt;=7, ", "&amp;VLOOKUP(VALUE(MID(AU363,3,1)), TxtPanelShape!$O$2:$P$50, 2, 0),"")),"")</f>
        <v/>
      </c>
      <c r="AY363" s="79" t="str">
        <f>IFERROR("; "&amp;VLOOKUP(VALUE(MID(AU363,4,1)), TxtPanelShape!$V$2:$W$50,2,0),"")</f>
        <v/>
      </c>
      <c r="AZ363" s="79" t="str">
        <f t="shared" si="73"/>
        <v/>
      </c>
      <c r="BA363" s="71"/>
      <c r="BB363" s="79" t="str">
        <f>IFERROR(IF(VALUE(MID(BA363,1,1))=1, VLOOKUP(VALUE(MID(BA363,1,1)), TxtPanelShape!$A$2:$C$50, 3, 0), (IF(VALUE(MID(BA363,1,1))&gt;=7, VLOOKUP(VALUE(MID(BA363,1,1)), TxtPanelShape!$A$2:$C$50, 3, 0),VLOOKUP(VALUE(MID(BA363,1,2)),TxtPanelShape!$A$2:$C$50,3,0)))), "")</f>
        <v/>
      </c>
      <c r="BC363" s="79" t="str">
        <f>IFERROR(IF(VALUE(MID(BA363,1,1))=1, ", "&amp;VLOOKUP(VALUE(MID(BA363,2,1)), TxtPanelShape!$H$2:$I$50, 2, 0), IF(VALUE(MID(BA363,1,1))&gt;=7, ", "&amp;VLOOKUP(VALUE(MID(BA363,2,1)), TxtPanelShape!$H$2:$I$50, 2, 0),"")), "")</f>
        <v/>
      </c>
      <c r="BD363" s="79" t="str">
        <f>IFERROR(IF(VALUE(MID(BA363,1,1))=1, ", "&amp;VLOOKUP(VALUE(MID(BA363,3,1)), TxtPanelShape!$O$2:$P$50, 2, 0), IF(VALUE(MID(BA363,1,1))&gt;=7, ", "&amp;VLOOKUP(VALUE(MID(BA363,3,1)), TxtPanelShape!$O$2:$P$50, 2, 0),"")),"")</f>
        <v/>
      </c>
      <c r="BE363" s="79" t="str">
        <f>IFERROR("; "&amp;VLOOKUP(VALUE(MID(BA363,4,1)), TxtPanelShape!$V$2:$W$50,2,0),"")</f>
        <v/>
      </c>
      <c r="BF363" s="79" t="str">
        <f t="shared" si="74"/>
        <v/>
      </c>
      <c r="BG363" s="71"/>
      <c r="BH363" s="79" t="str">
        <f>IFERROR(VLOOKUP(BG363, TxtPanelDefinition!$A$2:$B$50, 2, 0),"")</f>
        <v/>
      </c>
      <c r="BI363" s="71"/>
      <c r="BJ363" s="79" t="str">
        <f>IFERROR(VLOOKUP(BI363, TxtPanelDefinition!$A$2:$B$50, 2, 0),"")</f>
        <v/>
      </c>
      <c r="BK363" s="71"/>
      <c r="BL363" s="79" t="str">
        <f>IFERROR(VLOOKUP(BK363, InscrTechniques!$A$2:$B$50, 2, 0),"")</f>
        <v/>
      </c>
      <c r="BM363" s="71"/>
      <c r="BN363" s="79" t="str">
        <f>IFERROR(VLOOKUP(BM363, InscrTechniques!$A$2:$B$50, 2, 0),"")</f>
        <v/>
      </c>
      <c r="BO363" s="71"/>
      <c r="BP363" s="79" t="str">
        <f>IFERROR(VLOOKUP(BO363, InscrTechniques!$A$2:$B$50, 2, 0),"")</f>
        <v/>
      </c>
      <c r="BQ363" s="71"/>
      <c r="BR363" s="79" t="str">
        <f>IFERROR(VLOOKUP(BQ363, InscrTechniques!$A$2:$B$50, 2, 0),"")</f>
        <v/>
      </c>
      <c r="BS363" s="71"/>
      <c r="BT363" s="79" t="str">
        <f>IFERROR(VLOOKUP(BS363, InscrTechniques!$A$2:$B$50, 2, 0),"")</f>
        <v/>
      </c>
      <c r="BU363" s="71"/>
      <c r="BV363" s="79" t="str">
        <f>IFERROR(VLOOKUP(BU363, InscrTechniques!$A$2:$B$50, 2, 0),"")</f>
        <v/>
      </c>
      <c r="BW363" s="125"/>
      <c r="BX363" s="79" t="str">
        <f>IFERROR(VLOOKUP(BW363, InscrTechniques!$A$2:$B$50, 2, 0),"")</f>
        <v/>
      </c>
      <c r="BY363" s="125"/>
      <c r="BZ363" s="79" t="str">
        <f>IFERROR(VLOOKUP(BY363, InscrTechniques!$A$2:$B$50, 2, 0),"")</f>
        <v/>
      </c>
      <c r="CA363" s="74"/>
      <c r="CB363" s="114" t="str">
        <f>IFERROR(VLOOKUP(CA363, LetterStyle!$A$2:$B$50, 2, 0),"")</f>
        <v/>
      </c>
      <c r="CC363" s="74"/>
      <c r="CD363" s="114" t="str">
        <f>IFERROR(VLOOKUP(CC363, LetterStyle!$A$2:$B$50, 2, 0),"")</f>
        <v/>
      </c>
      <c r="CE363" s="74"/>
      <c r="CF363" s="114" t="str">
        <f>IFERROR(VLOOKUP(CE363, LetterStyle!$A$2:$B$50, 2, 0),"")</f>
        <v/>
      </c>
      <c r="CG363" s="74"/>
      <c r="CH363" s="79" t="str">
        <f>IFERROR(VLOOKUP(CG363, LetterStyle!$A$2:$B$50, 2, 0),"")</f>
        <v/>
      </c>
      <c r="CI363" s="71"/>
      <c r="CJ363" s="79" t="str">
        <f>IFERROR(VLOOKUP(CI363, DecMotifs!$A$1:$B$306, 2, 0),"")</f>
        <v/>
      </c>
      <c r="CK363" s="71"/>
      <c r="CL363" s="79" t="str">
        <f>IFERROR(VLOOKUP(CK363, DecMotifs!$A$1:$B$306, 2, 0),"")</f>
        <v/>
      </c>
      <c r="CM363" s="71"/>
      <c r="CN363" s="79" t="str">
        <f>IFERROR(VLOOKUP(CM363, DecMotifs!$A$1:$B$306, 2, 0),"")</f>
        <v/>
      </c>
      <c r="CO363" s="71"/>
      <c r="CP363" s="79" t="str">
        <f>IFERROR(VLOOKUP(CO363, MarginalDec!$A$2:$B$253, 2, 0),"")</f>
        <v/>
      </c>
      <c r="CQ363" s="71"/>
      <c r="CR363" s="79" t="str">
        <f>IFERROR(VLOOKUP(CQ363, MarginalDec!$A$2:$B$253, 2, 0),"")</f>
        <v/>
      </c>
      <c r="CS363" s="71"/>
      <c r="CT363" s="79" t="str">
        <f>IFERROR(VLOOKUP(CS363, MarginalDec!$A$2:$B$253, 2, 0),"")</f>
        <v/>
      </c>
      <c r="CU363" s="71"/>
      <c r="CV363" s="79" t="str">
        <f>IF(ISBLANK(CU363),"", IFERROR(VLOOKUP(CU363, Tooling!$A$2:$B$252, 2, 0),""))</f>
        <v/>
      </c>
      <c r="CW363" s="71"/>
      <c r="CX363" s="79" t="str">
        <f>IF(ISBLANK(CW363),"", IFERROR(VLOOKUP(CW363, Tooling!$A$2:$B$252, 2, 0),""))</f>
        <v/>
      </c>
      <c r="CY363" s="71"/>
      <c r="CZ363" s="79" t="str">
        <f>IF(ISBLANK(CY363),"", IFERROR(VLOOKUP(CY363, Repairs!$A$2:$B$252, 2, 0),""))</f>
        <v/>
      </c>
      <c r="DA363" s="77"/>
      <c r="DB363" s="71"/>
      <c r="DC363" s="79" t="str">
        <f>IFERROR(VLOOKUP(DB363, DatingReason!$A$2:$B$252, 2, 0),"")</f>
        <v/>
      </c>
      <c r="DD363" s="123" t="str">
        <f t="shared" si="75"/>
        <v/>
      </c>
      <c r="DF363" s="119" t="str">
        <f t="array" ref="DF363">IF(AND($B363&lt;&gt;"", $DE363&lt;&gt;"", $DE363&lt;&gt;"No"),MAX(IF($B363=PEOPLE!$B$4:$B$1000, PEOPLE!$Q$4:$Q$1000,""))+100,"")</f>
        <v/>
      </c>
      <c r="DG363" s="68"/>
      <c r="DH363" s="76">
        <f>COUNTIF(PEOPLE!B:B, MEMORIALS!B363)</f>
        <v>0</v>
      </c>
      <c r="DI363" s="82"/>
      <c r="DJ363" s="82"/>
      <c r="DK363" s="82"/>
      <c r="DL363" s="68"/>
      <c r="DM363" s="68"/>
      <c r="DN363" s="68"/>
      <c r="DO363" s="68"/>
      <c r="DP363" s="68"/>
    </row>
    <row r="364" spans="1:120" ht="15" customHeight="1" x14ac:dyDescent="0.25">
      <c r="A364" s="68"/>
      <c r="B364" s="69"/>
      <c r="C364" s="68"/>
      <c r="D364" s="68"/>
      <c r="E364" s="70" t="str">
        <f>IF(D364="","",VLOOKUP(D364,Denomination!$A$2:$B$50, 2, 0))</f>
        <v/>
      </c>
      <c r="F364" s="68"/>
      <c r="G364" s="71"/>
      <c r="H364" s="70" t="str">
        <f>IF(G364="","",VLOOKUP(G364,MCondition!$A$2:$B$50, 2, 0))</f>
        <v/>
      </c>
      <c r="I364" s="72"/>
      <c r="J364" s="71"/>
      <c r="K364" s="70" t="str">
        <f>IF(J364="","",VLOOKUP(J364,ICondition!$A$2:$B$50, 2, 0))</f>
        <v/>
      </c>
      <c r="L364" s="73"/>
      <c r="M364" s="73"/>
      <c r="N364" s="73"/>
      <c r="O364" s="73"/>
      <c r="P364" s="73"/>
      <c r="Q364" s="73"/>
      <c r="R364" s="78"/>
      <c r="S364" s="79" t="str">
        <f>IFERROR(VLOOKUP(R364,Material!$A$2:$B$59, 2, 0),"")</f>
        <v/>
      </c>
      <c r="T364" s="71"/>
      <c r="U364" s="79" t="str">
        <f>IFERROR(VLOOKUP(T364,Material!$A$2:$B$59, 2, 0),"")</f>
        <v/>
      </c>
      <c r="V364" s="71"/>
      <c r="W364" s="79" t="str">
        <f>IFERROR(VLOOKUP(V364,Material!$A$2:$B$59, 2, 0),"")</f>
        <v/>
      </c>
      <c r="X364" s="71"/>
      <c r="Y364" s="79" t="str">
        <f>IFERROR(VLOOKUP(X364,Material!$A$2:$B$59, 2, 0),"")</f>
        <v/>
      </c>
      <c r="Z364" s="71"/>
      <c r="AA364" s="79" t="str">
        <f>IFERROR(VLOOKUP(Z364,Material!$A$2:$B$59, 2, 0),"")</f>
        <v/>
      </c>
      <c r="AB364" s="74"/>
      <c r="AC364" s="75" t="e">
        <f t="shared" si="64"/>
        <v>#VALUE!</v>
      </c>
      <c r="AD364" s="75" t="e">
        <f t="shared" si="65"/>
        <v>#VALUE!</v>
      </c>
      <c r="AE364" s="75" t="e">
        <f t="shared" si="67"/>
        <v>#VALUE!</v>
      </c>
      <c r="AF364" s="75" t="e">
        <f t="shared" si="66"/>
        <v>#VALUE!</v>
      </c>
      <c r="AG364" s="75" t="e">
        <f t="shared" si="68"/>
        <v>#VALUE!</v>
      </c>
      <c r="AH364" s="75" t="e">
        <f t="shared" si="69"/>
        <v>#VALUE!</v>
      </c>
      <c r="AI364" s="75" t="e">
        <f t="shared" si="70"/>
        <v>#VALUE!</v>
      </c>
      <c r="AJ364" s="80" t="e">
        <f t="shared" si="71"/>
        <v>#VALUE!</v>
      </c>
      <c r="AK364" s="79" t="str">
        <f>(IFERROR(VLOOKUP(AB364,Categories!$A$2:$B$20,2,1),""))</f>
        <v/>
      </c>
      <c r="AL364" s="79" t="str">
        <f ca="1">IFERROR(VLOOKUP((HLOOKUP((VLOOKUP($AB364,Categories!$A$2:$F$20,3,1)), $AB$3:$AJ364, (ROW()-ROW($AB$3)+1), 0)), INDIRECT(VLOOKUP($AB364,Categories!$A$2:$F$20,6,1)),2,0),AK364)</f>
        <v/>
      </c>
      <c r="AM364" s="79" t="str">
        <f ca="1">IFERROR(VLOOKUP((HLOOKUP((VLOOKUP($AB364,Categories!$A$2:$F$20,4,1)),$AB$3:$AJ364,(ROW()-ROW($AB$3)+1),0)),INDIRECT(VLOOKUP($AB364,Categories!$A$2:$H$20,7,1)),2,0),"")</f>
        <v/>
      </c>
      <c r="AN364" s="79" t="str">
        <f ca="1">IFERROR(VLOOKUP((HLOOKUP((VLOOKUP($AB364,Categories!$A$2:$F$20,5,1)), $AB$3:$AJ364, (ROW()-ROW($AB$3)+1), 0)), INDIRECT(VLOOKUP($AB364,Categories!$A$2:$H$20,8,1)),2,0),"")</f>
        <v/>
      </c>
      <c r="AO364" s="79" t="str">
        <f t="shared" ca="1" si="72"/>
        <v/>
      </c>
      <c r="AP364" s="81"/>
      <c r="AQ364" s="70" t="str">
        <f>IFERROR(VLOOKUP(VALUE(MID(AP364,1,1)),AdditionalElements!$A$2:$B$50,2,0),"")</f>
        <v/>
      </c>
      <c r="AR364" s="70" t="str">
        <f>IFERROR(VLOOKUP(VALUE(MID(AP364,2,1)),AdditionalElements!$H$2:$I$50,2,0),"")</f>
        <v/>
      </c>
      <c r="AS364" s="70" t="str">
        <f>IFERROR(VLOOKUP(VALUE(MID(AP364,3,1)),AdditionalElements!$O$2:$P$50,2,0),"")</f>
        <v/>
      </c>
      <c r="AT364" s="70" t="str">
        <f>IFERROR(VLOOKUP(VALUE(MID(AP364,4,1)),AdditionalElements!$V$2:$W$50,2,0),"")</f>
        <v/>
      </c>
      <c r="AU364" s="71"/>
      <c r="AV364" s="79" t="str">
        <f>IFERROR(IF(VALUE(MID(AU364,1,1))=1, VLOOKUP(VALUE(MID(AU364,1,1)), TxtPanelShape!$A$2:$C$50, 3, 0), (IF(VALUE(MID(AU364,1,1))&gt;=7, VLOOKUP(VALUE(MID(AU364,1,1)), TxtPanelShape!$A$2:$C$50, 3, 0),VLOOKUP(VALUE(MID(AU364,1,2)),TxtPanelShape!$A$2:$C$50,3,0)))), "")</f>
        <v/>
      </c>
      <c r="AW364" s="79" t="str">
        <f>IFERROR(IF(VALUE(MID(AU364,1,1))=1, ", "&amp;VLOOKUP(VALUE(MID(AU364,2,1)), TxtPanelShape!$H$2:$I$50, 2, 0), IF(VALUE(MID(AU364,1,1))&gt;=7, ", "&amp;VLOOKUP(VALUE(MID(AU364,2,1)), TxtPanelShape!$H$2:$I$50, 2, 0),"")), "")</f>
        <v/>
      </c>
      <c r="AX364" s="79" t="str">
        <f>IFERROR(IF(VALUE(MID(AU364,1,1))=1, ", "&amp;VLOOKUP(VALUE(MID(AU364,3,1)), TxtPanelShape!$O$2:$P$50, 2, 0), IF(VALUE(MID(AU364,1,1))&gt;=7, ", "&amp;VLOOKUP(VALUE(MID(AU364,3,1)), TxtPanelShape!$O$2:$P$50, 2, 0),"")),"")</f>
        <v/>
      </c>
      <c r="AY364" s="79" t="str">
        <f>IFERROR("; "&amp;VLOOKUP(VALUE(MID(AU364,4,1)), TxtPanelShape!$V$2:$W$50,2,0),"")</f>
        <v/>
      </c>
      <c r="AZ364" s="79" t="str">
        <f t="shared" si="73"/>
        <v/>
      </c>
      <c r="BA364" s="71"/>
      <c r="BB364" s="79" t="str">
        <f>IFERROR(IF(VALUE(MID(BA364,1,1))=1, VLOOKUP(VALUE(MID(BA364,1,1)), TxtPanelShape!$A$2:$C$50, 3, 0), (IF(VALUE(MID(BA364,1,1))&gt;=7, VLOOKUP(VALUE(MID(BA364,1,1)), TxtPanelShape!$A$2:$C$50, 3, 0),VLOOKUP(VALUE(MID(BA364,1,2)),TxtPanelShape!$A$2:$C$50,3,0)))), "")</f>
        <v/>
      </c>
      <c r="BC364" s="79" t="str">
        <f>IFERROR(IF(VALUE(MID(BA364,1,1))=1, ", "&amp;VLOOKUP(VALUE(MID(BA364,2,1)), TxtPanelShape!$H$2:$I$50, 2, 0), IF(VALUE(MID(BA364,1,1))&gt;=7, ", "&amp;VLOOKUP(VALUE(MID(BA364,2,1)), TxtPanelShape!$H$2:$I$50, 2, 0),"")), "")</f>
        <v/>
      </c>
      <c r="BD364" s="79" t="str">
        <f>IFERROR(IF(VALUE(MID(BA364,1,1))=1, ", "&amp;VLOOKUP(VALUE(MID(BA364,3,1)), TxtPanelShape!$O$2:$P$50, 2, 0), IF(VALUE(MID(BA364,1,1))&gt;=7, ", "&amp;VLOOKUP(VALUE(MID(BA364,3,1)), TxtPanelShape!$O$2:$P$50, 2, 0),"")),"")</f>
        <v/>
      </c>
      <c r="BE364" s="79" t="str">
        <f>IFERROR("; "&amp;VLOOKUP(VALUE(MID(BA364,4,1)), TxtPanelShape!$V$2:$W$50,2,0),"")</f>
        <v/>
      </c>
      <c r="BF364" s="79" t="str">
        <f t="shared" si="74"/>
        <v/>
      </c>
      <c r="BG364" s="71"/>
      <c r="BH364" s="79" t="str">
        <f>IFERROR(VLOOKUP(BG364, TxtPanelDefinition!$A$2:$B$50, 2, 0),"")</f>
        <v/>
      </c>
      <c r="BI364" s="71"/>
      <c r="BJ364" s="79" t="str">
        <f>IFERROR(VLOOKUP(BI364, TxtPanelDefinition!$A$2:$B$50, 2, 0),"")</f>
        <v/>
      </c>
      <c r="BK364" s="71"/>
      <c r="BL364" s="79" t="str">
        <f>IFERROR(VLOOKUP(BK364, InscrTechniques!$A$2:$B$50, 2, 0),"")</f>
        <v/>
      </c>
      <c r="BM364" s="71"/>
      <c r="BN364" s="79" t="str">
        <f>IFERROR(VLOOKUP(BM364, InscrTechniques!$A$2:$B$50, 2, 0),"")</f>
        <v/>
      </c>
      <c r="BO364" s="71"/>
      <c r="BP364" s="79" t="str">
        <f>IFERROR(VLOOKUP(BO364, InscrTechniques!$A$2:$B$50, 2, 0),"")</f>
        <v/>
      </c>
      <c r="BQ364" s="71"/>
      <c r="BR364" s="79" t="str">
        <f>IFERROR(VLOOKUP(BQ364, InscrTechniques!$A$2:$B$50, 2, 0),"")</f>
        <v/>
      </c>
      <c r="BS364" s="71"/>
      <c r="BT364" s="79" t="str">
        <f>IFERROR(VLOOKUP(BS364, InscrTechniques!$A$2:$B$50, 2, 0),"")</f>
        <v/>
      </c>
      <c r="BU364" s="71"/>
      <c r="BV364" s="79" t="str">
        <f>IFERROR(VLOOKUP(BU364, InscrTechniques!$A$2:$B$50, 2, 0),"")</f>
        <v/>
      </c>
      <c r="BW364" s="125"/>
      <c r="BX364" s="79" t="str">
        <f>IFERROR(VLOOKUP(BW364, InscrTechniques!$A$2:$B$50, 2, 0),"")</f>
        <v/>
      </c>
      <c r="BY364" s="125"/>
      <c r="BZ364" s="79" t="str">
        <f>IFERROR(VLOOKUP(BY364, InscrTechniques!$A$2:$B$50, 2, 0),"")</f>
        <v/>
      </c>
      <c r="CA364" s="74"/>
      <c r="CB364" s="114" t="str">
        <f>IFERROR(VLOOKUP(CA364, LetterStyle!$A$2:$B$50, 2, 0),"")</f>
        <v/>
      </c>
      <c r="CC364" s="74"/>
      <c r="CD364" s="114" t="str">
        <f>IFERROR(VLOOKUP(CC364, LetterStyle!$A$2:$B$50, 2, 0),"")</f>
        <v/>
      </c>
      <c r="CE364" s="74"/>
      <c r="CF364" s="114" t="str">
        <f>IFERROR(VLOOKUP(CE364, LetterStyle!$A$2:$B$50, 2, 0),"")</f>
        <v/>
      </c>
      <c r="CG364" s="74"/>
      <c r="CH364" s="79" t="str">
        <f>IFERROR(VLOOKUP(CG364, LetterStyle!$A$2:$B$50, 2, 0),"")</f>
        <v/>
      </c>
      <c r="CI364" s="71"/>
      <c r="CJ364" s="79" t="str">
        <f>IFERROR(VLOOKUP(CI364, DecMotifs!$A$1:$B$306, 2, 0),"")</f>
        <v/>
      </c>
      <c r="CK364" s="71"/>
      <c r="CL364" s="79" t="str">
        <f>IFERROR(VLOOKUP(CK364, DecMotifs!$A$1:$B$306, 2, 0),"")</f>
        <v/>
      </c>
      <c r="CM364" s="71"/>
      <c r="CN364" s="79" t="str">
        <f>IFERROR(VLOOKUP(CM364, DecMotifs!$A$1:$B$306, 2, 0),"")</f>
        <v/>
      </c>
      <c r="CO364" s="71"/>
      <c r="CP364" s="79" t="str">
        <f>IFERROR(VLOOKUP(CO364, MarginalDec!$A$2:$B$253, 2, 0),"")</f>
        <v/>
      </c>
      <c r="CQ364" s="71"/>
      <c r="CR364" s="79" t="str">
        <f>IFERROR(VLOOKUP(CQ364, MarginalDec!$A$2:$B$253, 2, 0),"")</f>
        <v/>
      </c>
      <c r="CS364" s="71"/>
      <c r="CT364" s="79" t="str">
        <f>IFERROR(VLOOKUP(CS364, MarginalDec!$A$2:$B$253, 2, 0),"")</f>
        <v/>
      </c>
      <c r="CU364" s="71"/>
      <c r="CV364" s="79" t="str">
        <f>IF(ISBLANK(CU364),"", IFERROR(VLOOKUP(CU364, Tooling!$A$2:$B$252, 2, 0),""))</f>
        <v/>
      </c>
      <c r="CW364" s="71"/>
      <c r="CX364" s="79" t="str">
        <f>IF(ISBLANK(CW364),"", IFERROR(VLOOKUP(CW364, Tooling!$A$2:$B$252, 2, 0),""))</f>
        <v/>
      </c>
      <c r="CY364" s="71"/>
      <c r="CZ364" s="79" t="str">
        <f>IF(ISBLANK(CY364),"", IFERROR(VLOOKUP(CY364, Repairs!$A$2:$B$252, 2, 0),""))</f>
        <v/>
      </c>
      <c r="DA364" s="77"/>
      <c r="DB364" s="71"/>
      <c r="DC364" s="79" t="str">
        <f>IFERROR(VLOOKUP(DB364, DatingReason!$A$2:$B$252, 2, 0),"")</f>
        <v/>
      </c>
      <c r="DD364" s="123" t="str">
        <f t="shared" si="75"/>
        <v/>
      </c>
      <c r="DF364" s="119" t="str">
        <f t="array" ref="DF364">IF(AND($B364&lt;&gt;"", $DE364&lt;&gt;"", $DE364&lt;&gt;"No"),MAX(IF($B364=PEOPLE!$B$4:$B$1000, PEOPLE!$Q$4:$Q$1000,""))+100,"")</f>
        <v/>
      </c>
      <c r="DG364" s="68"/>
      <c r="DH364" s="76">
        <f>COUNTIF(PEOPLE!B:B, MEMORIALS!B364)</f>
        <v>0</v>
      </c>
      <c r="DI364" s="82"/>
      <c r="DJ364" s="82"/>
      <c r="DK364" s="82"/>
      <c r="DL364" s="68"/>
      <c r="DM364" s="68"/>
      <c r="DN364" s="68"/>
      <c r="DO364" s="68"/>
      <c r="DP364" s="68"/>
    </row>
    <row r="365" spans="1:120" ht="15" customHeight="1" x14ac:dyDescent="0.25">
      <c r="A365" s="68"/>
      <c r="B365" s="69"/>
      <c r="C365" s="68"/>
      <c r="D365" s="68"/>
      <c r="E365" s="70" t="str">
        <f>IF(D365="","",VLOOKUP(D365,Denomination!$A$2:$B$50, 2, 0))</f>
        <v/>
      </c>
      <c r="F365" s="68"/>
      <c r="G365" s="71"/>
      <c r="H365" s="70" t="str">
        <f>IF(G365="","",VLOOKUP(G365,MCondition!$A$2:$B$50, 2, 0))</f>
        <v/>
      </c>
      <c r="I365" s="72"/>
      <c r="J365" s="71"/>
      <c r="K365" s="70" t="str">
        <f>IF(J365="","",VLOOKUP(J365,ICondition!$A$2:$B$50, 2, 0))</f>
        <v/>
      </c>
      <c r="L365" s="73"/>
      <c r="M365" s="73"/>
      <c r="N365" s="73"/>
      <c r="O365" s="73"/>
      <c r="P365" s="73"/>
      <c r="Q365" s="73"/>
      <c r="R365" s="78"/>
      <c r="S365" s="79" t="str">
        <f>IFERROR(VLOOKUP(R365,Material!$A$2:$B$59, 2, 0),"")</f>
        <v/>
      </c>
      <c r="T365" s="71"/>
      <c r="U365" s="79" t="str">
        <f>IFERROR(VLOOKUP(T365,Material!$A$2:$B$59, 2, 0),"")</f>
        <v/>
      </c>
      <c r="V365" s="71"/>
      <c r="W365" s="79" t="str">
        <f>IFERROR(VLOOKUP(V365,Material!$A$2:$B$59, 2, 0),"")</f>
        <v/>
      </c>
      <c r="X365" s="71"/>
      <c r="Y365" s="79" t="str">
        <f>IFERROR(VLOOKUP(X365,Material!$A$2:$B$59, 2, 0),"")</f>
        <v/>
      </c>
      <c r="Z365" s="71"/>
      <c r="AA365" s="79" t="str">
        <f>IFERROR(VLOOKUP(Z365,Material!$A$2:$B$59, 2, 0),"")</f>
        <v/>
      </c>
      <c r="AB365" s="74"/>
      <c r="AC365" s="75" t="e">
        <f t="shared" si="64"/>
        <v>#VALUE!</v>
      </c>
      <c r="AD365" s="75" t="e">
        <f t="shared" si="65"/>
        <v>#VALUE!</v>
      </c>
      <c r="AE365" s="75" t="e">
        <f t="shared" si="67"/>
        <v>#VALUE!</v>
      </c>
      <c r="AF365" s="75" t="e">
        <f t="shared" si="66"/>
        <v>#VALUE!</v>
      </c>
      <c r="AG365" s="75" t="e">
        <f t="shared" si="68"/>
        <v>#VALUE!</v>
      </c>
      <c r="AH365" s="75" t="e">
        <f t="shared" si="69"/>
        <v>#VALUE!</v>
      </c>
      <c r="AI365" s="75" t="e">
        <f t="shared" si="70"/>
        <v>#VALUE!</v>
      </c>
      <c r="AJ365" s="80" t="e">
        <f t="shared" si="71"/>
        <v>#VALUE!</v>
      </c>
      <c r="AK365" s="79" t="str">
        <f>(IFERROR(VLOOKUP(AB365,Categories!$A$2:$B$20,2,1),""))</f>
        <v/>
      </c>
      <c r="AL365" s="79" t="str">
        <f ca="1">IFERROR(VLOOKUP((HLOOKUP((VLOOKUP($AB365,Categories!$A$2:$F$20,3,1)), $AB$3:$AJ365, (ROW()-ROW($AB$3)+1), 0)), INDIRECT(VLOOKUP($AB365,Categories!$A$2:$F$20,6,1)),2,0),AK365)</f>
        <v/>
      </c>
      <c r="AM365" s="79" t="str">
        <f ca="1">IFERROR(VLOOKUP((HLOOKUP((VLOOKUP($AB365,Categories!$A$2:$F$20,4,1)),$AB$3:$AJ365,(ROW()-ROW($AB$3)+1),0)),INDIRECT(VLOOKUP($AB365,Categories!$A$2:$H$20,7,1)),2,0),"")</f>
        <v/>
      </c>
      <c r="AN365" s="79" t="str">
        <f ca="1">IFERROR(VLOOKUP((HLOOKUP((VLOOKUP($AB365,Categories!$A$2:$F$20,5,1)), $AB$3:$AJ365, (ROW()-ROW($AB$3)+1), 0)), INDIRECT(VLOOKUP($AB365,Categories!$A$2:$H$20,8,1)),2,0),"")</f>
        <v/>
      </c>
      <c r="AO365" s="79" t="str">
        <f t="shared" ca="1" si="72"/>
        <v/>
      </c>
      <c r="AP365" s="81"/>
      <c r="AQ365" s="70" t="str">
        <f>IFERROR(VLOOKUP(VALUE(MID(AP365,1,1)),AdditionalElements!$A$2:$B$50,2,0),"")</f>
        <v/>
      </c>
      <c r="AR365" s="70" t="str">
        <f>IFERROR(VLOOKUP(VALUE(MID(AP365,2,1)),AdditionalElements!$H$2:$I$50,2,0),"")</f>
        <v/>
      </c>
      <c r="AS365" s="70" t="str">
        <f>IFERROR(VLOOKUP(VALUE(MID(AP365,3,1)),AdditionalElements!$O$2:$P$50,2,0),"")</f>
        <v/>
      </c>
      <c r="AT365" s="70" t="str">
        <f>IFERROR(VLOOKUP(VALUE(MID(AP365,4,1)),AdditionalElements!$V$2:$W$50,2,0),"")</f>
        <v/>
      </c>
      <c r="AU365" s="71"/>
      <c r="AV365" s="79" t="str">
        <f>IFERROR(IF(VALUE(MID(AU365,1,1))=1, VLOOKUP(VALUE(MID(AU365,1,1)), TxtPanelShape!$A$2:$C$50, 3, 0), (IF(VALUE(MID(AU365,1,1))&gt;=7, VLOOKUP(VALUE(MID(AU365,1,1)), TxtPanelShape!$A$2:$C$50, 3, 0),VLOOKUP(VALUE(MID(AU365,1,2)),TxtPanelShape!$A$2:$C$50,3,0)))), "")</f>
        <v/>
      </c>
      <c r="AW365" s="79" t="str">
        <f>IFERROR(IF(VALUE(MID(AU365,1,1))=1, ", "&amp;VLOOKUP(VALUE(MID(AU365,2,1)), TxtPanelShape!$H$2:$I$50, 2, 0), IF(VALUE(MID(AU365,1,1))&gt;=7, ", "&amp;VLOOKUP(VALUE(MID(AU365,2,1)), TxtPanelShape!$H$2:$I$50, 2, 0),"")), "")</f>
        <v/>
      </c>
      <c r="AX365" s="79" t="str">
        <f>IFERROR(IF(VALUE(MID(AU365,1,1))=1, ", "&amp;VLOOKUP(VALUE(MID(AU365,3,1)), TxtPanelShape!$O$2:$P$50, 2, 0), IF(VALUE(MID(AU365,1,1))&gt;=7, ", "&amp;VLOOKUP(VALUE(MID(AU365,3,1)), TxtPanelShape!$O$2:$P$50, 2, 0),"")),"")</f>
        <v/>
      </c>
      <c r="AY365" s="79" t="str">
        <f>IFERROR("; "&amp;VLOOKUP(VALUE(MID(AU365,4,1)), TxtPanelShape!$V$2:$W$50,2,0),"")</f>
        <v/>
      </c>
      <c r="AZ365" s="79" t="str">
        <f t="shared" si="73"/>
        <v/>
      </c>
      <c r="BA365" s="71"/>
      <c r="BB365" s="79" t="str">
        <f>IFERROR(IF(VALUE(MID(BA365,1,1))=1, VLOOKUP(VALUE(MID(BA365,1,1)), TxtPanelShape!$A$2:$C$50, 3, 0), (IF(VALUE(MID(BA365,1,1))&gt;=7, VLOOKUP(VALUE(MID(BA365,1,1)), TxtPanelShape!$A$2:$C$50, 3, 0),VLOOKUP(VALUE(MID(BA365,1,2)),TxtPanelShape!$A$2:$C$50,3,0)))), "")</f>
        <v/>
      </c>
      <c r="BC365" s="79" t="str">
        <f>IFERROR(IF(VALUE(MID(BA365,1,1))=1, ", "&amp;VLOOKUP(VALUE(MID(BA365,2,1)), TxtPanelShape!$H$2:$I$50, 2, 0), IF(VALUE(MID(BA365,1,1))&gt;=7, ", "&amp;VLOOKUP(VALUE(MID(BA365,2,1)), TxtPanelShape!$H$2:$I$50, 2, 0),"")), "")</f>
        <v/>
      </c>
      <c r="BD365" s="79" t="str">
        <f>IFERROR(IF(VALUE(MID(BA365,1,1))=1, ", "&amp;VLOOKUP(VALUE(MID(BA365,3,1)), TxtPanelShape!$O$2:$P$50, 2, 0), IF(VALUE(MID(BA365,1,1))&gt;=7, ", "&amp;VLOOKUP(VALUE(MID(BA365,3,1)), TxtPanelShape!$O$2:$P$50, 2, 0),"")),"")</f>
        <v/>
      </c>
      <c r="BE365" s="79" t="str">
        <f>IFERROR("; "&amp;VLOOKUP(VALUE(MID(BA365,4,1)), TxtPanelShape!$V$2:$W$50,2,0),"")</f>
        <v/>
      </c>
      <c r="BF365" s="79" t="str">
        <f t="shared" si="74"/>
        <v/>
      </c>
      <c r="BG365" s="71"/>
      <c r="BH365" s="79" t="str">
        <f>IFERROR(VLOOKUP(BG365, TxtPanelDefinition!$A$2:$B$50, 2, 0),"")</f>
        <v/>
      </c>
      <c r="BI365" s="71"/>
      <c r="BJ365" s="79" t="str">
        <f>IFERROR(VLOOKUP(BI365, TxtPanelDefinition!$A$2:$B$50, 2, 0),"")</f>
        <v/>
      </c>
      <c r="BK365" s="71"/>
      <c r="BL365" s="79" t="str">
        <f>IFERROR(VLOOKUP(BK365, InscrTechniques!$A$2:$B$50, 2, 0),"")</f>
        <v/>
      </c>
      <c r="BM365" s="71"/>
      <c r="BN365" s="79" t="str">
        <f>IFERROR(VLOOKUP(BM365, InscrTechniques!$A$2:$B$50, 2, 0),"")</f>
        <v/>
      </c>
      <c r="BO365" s="71"/>
      <c r="BP365" s="79" t="str">
        <f>IFERROR(VLOOKUP(BO365, InscrTechniques!$A$2:$B$50, 2, 0),"")</f>
        <v/>
      </c>
      <c r="BQ365" s="71"/>
      <c r="BR365" s="79" t="str">
        <f>IFERROR(VLOOKUP(BQ365, InscrTechniques!$A$2:$B$50, 2, 0),"")</f>
        <v/>
      </c>
      <c r="BS365" s="71"/>
      <c r="BT365" s="79" t="str">
        <f>IFERROR(VLOOKUP(BS365, InscrTechniques!$A$2:$B$50, 2, 0),"")</f>
        <v/>
      </c>
      <c r="BU365" s="71"/>
      <c r="BV365" s="79" t="str">
        <f>IFERROR(VLOOKUP(BU365, InscrTechniques!$A$2:$B$50, 2, 0),"")</f>
        <v/>
      </c>
      <c r="BW365" s="125"/>
      <c r="BX365" s="79" t="str">
        <f>IFERROR(VLOOKUP(BW365, InscrTechniques!$A$2:$B$50, 2, 0),"")</f>
        <v/>
      </c>
      <c r="BY365" s="125"/>
      <c r="BZ365" s="79" t="str">
        <f>IFERROR(VLOOKUP(BY365, InscrTechniques!$A$2:$B$50, 2, 0),"")</f>
        <v/>
      </c>
      <c r="CA365" s="74"/>
      <c r="CB365" s="114" t="str">
        <f>IFERROR(VLOOKUP(CA365, LetterStyle!$A$2:$B$50, 2, 0),"")</f>
        <v/>
      </c>
      <c r="CC365" s="74"/>
      <c r="CD365" s="114" t="str">
        <f>IFERROR(VLOOKUP(CC365, LetterStyle!$A$2:$B$50, 2, 0),"")</f>
        <v/>
      </c>
      <c r="CE365" s="74"/>
      <c r="CF365" s="114" t="str">
        <f>IFERROR(VLOOKUP(CE365, LetterStyle!$A$2:$B$50, 2, 0),"")</f>
        <v/>
      </c>
      <c r="CG365" s="74"/>
      <c r="CH365" s="79" t="str">
        <f>IFERROR(VLOOKUP(CG365, LetterStyle!$A$2:$B$50, 2, 0),"")</f>
        <v/>
      </c>
      <c r="CI365" s="71"/>
      <c r="CJ365" s="79" t="str">
        <f>IFERROR(VLOOKUP(CI365, DecMotifs!$A$1:$B$306, 2, 0),"")</f>
        <v/>
      </c>
      <c r="CK365" s="71"/>
      <c r="CL365" s="79" t="str">
        <f>IFERROR(VLOOKUP(CK365, DecMotifs!$A$1:$B$306, 2, 0),"")</f>
        <v/>
      </c>
      <c r="CM365" s="71"/>
      <c r="CN365" s="79" t="str">
        <f>IFERROR(VLOOKUP(CM365, DecMotifs!$A$1:$B$306, 2, 0),"")</f>
        <v/>
      </c>
      <c r="CO365" s="71"/>
      <c r="CP365" s="79" t="str">
        <f>IFERROR(VLOOKUP(CO365, MarginalDec!$A$2:$B$253, 2, 0),"")</f>
        <v/>
      </c>
      <c r="CQ365" s="71"/>
      <c r="CR365" s="79" t="str">
        <f>IFERROR(VLOOKUP(CQ365, MarginalDec!$A$2:$B$253, 2, 0),"")</f>
        <v/>
      </c>
      <c r="CS365" s="71"/>
      <c r="CT365" s="79" t="str">
        <f>IFERROR(VLOOKUP(CS365, MarginalDec!$A$2:$B$253, 2, 0),"")</f>
        <v/>
      </c>
      <c r="CU365" s="71"/>
      <c r="CV365" s="79" t="str">
        <f>IF(ISBLANK(CU365),"", IFERROR(VLOOKUP(CU365, Tooling!$A$2:$B$252, 2, 0),""))</f>
        <v/>
      </c>
      <c r="CW365" s="71"/>
      <c r="CX365" s="79" t="str">
        <f>IF(ISBLANK(CW365),"", IFERROR(VLOOKUP(CW365, Tooling!$A$2:$B$252, 2, 0),""))</f>
        <v/>
      </c>
      <c r="CY365" s="71"/>
      <c r="CZ365" s="79" t="str">
        <f>IF(ISBLANK(CY365),"", IFERROR(VLOOKUP(CY365, Repairs!$A$2:$B$252, 2, 0),""))</f>
        <v/>
      </c>
      <c r="DA365" s="77"/>
      <c r="DB365" s="71"/>
      <c r="DC365" s="79" t="str">
        <f>IFERROR(VLOOKUP(DB365, DatingReason!$A$2:$B$252, 2, 0),"")</f>
        <v/>
      </c>
      <c r="DD365" s="123" t="str">
        <f t="shared" si="75"/>
        <v/>
      </c>
      <c r="DF365" s="119" t="str">
        <f t="array" ref="DF365">IF(AND($B365&lt;&gt;"", $DE365&lt;&gt;"", $DE365&lt;&gt;"No"),MAX(IF($B365=PEOPLE!$B$4:$B$1000, PEOPLE!$Q$4:$Q$1000,""))+100,"")</f>
        <v/>
      </c>
      <c r="DG365" s="68"/>
      <c r="DH365" s="76">
        <f>COUNTIF(PEOPLE!B:B, MEMORIALS!B365)</f>
        <v>0</v>
      </c>
      <c r="DI365" s="82"/>
      <c r="DJ365" s="82"/>
      <c r="DK365" s="82"/>
      <c r="DL365" s="68"/>
      <c r="DM365" s="68"/>
      <c r="DN365" s="68"/>
      <c r="DO365" s="68"/>
      <c r="DP365" s="68"/>
    </row>
    <row r="366" spans="1:120" ht="15" customHeight="1" x14ac:dyDescent="0.25">
      <c r="A366" s="68"/>
      <c r="B366" s="69"/>
      <c r="C366" s="68"/>
      <c r="D366" s="68"/>
      <c r="E366" s="70" t="str">
        <f>IF(D366="","",VLOOKUP(D366,Denomination!$A$2:$B$50, 2, 0))</f>
        <v/>
      </c>
      <c r="F366" s="68"/>
      <c r="G366" s="71"/>
      <c r="H366" s="70" t="str">
        <f>IF(G366="","",VLOOKUP(G366,MCondition!$A$2:$B$50, 2, 0))</f>
        <v/>
      </c>
      <c r="I366" s="72"/>
      <c r="J366" s="71"/>
      <c r="K366" s="70" t="str">
        <f>IF(J366="","",VLOOKUP(J366,ICondition!$A$2:$B$50, 2, 0))</f>
        <v/>
      </c>
      <c r="L366" s="73"/>
      <c r="M366" s="73"/>
      <c r="N366" s="73"/>
      <c r="O366" s="73"/>
      <c r="P366" s="73"/>
      <c r="Q366" s="73"/>
      <c r="R366" s="78"/>
      <c r="S366" s="79" t="str">
        <f>IFERROR(VLOOKUP(R366,Material!$A$2:$B$59, 2, 0),"")</f>
        <v/>
      </c>
      <c r="T366" s="71"/>
      <c r="U366" s="79" t="str">
        <f>IFERROR(VLOOKUP(T366,Material!$A$2:$B$59, 2, 0),"")</f>
        <v/>
      </c>
      <c r="V366" s="71"/>
      <c r="W366" s="79" t="str">
        <f>IFERROR(VLOOKUP(V366,Material!$A$2:$B$59, 2, 0),"")</f>
        <v/>
      </c>
      <c r="X366" s="71"/>
      <c r="Y366" s="79" t="str">
        <f>IFERROR(VLOOKUP(X366,Material!$A$2:$B$59, 2, 0),"")</f>
        <v/>
      </c>
      <c r="Z366" s="71"/>
      <c r="AA366" s="79" t="str">
        <f>IFERROR(VLOOKUP(Z366,Material!$A$2:$B$59, 2, 0),"")</f>
        <v/>
      </c>
      <c r="AB366" s="74"/>
      <c r="AC366" s="75" t="e">
        <f t="shared" si="64"/>
        <v>#VALUE!</v>
      </c>
      <c r="AD366" s="75" t="e">
        <f t="shared" si="65"/>
        <v>#VALUE!</v>
      </c>
      <c r="AE366" s="75" t="e">
        <f t="shared" si="67"/>
        <v>#VALUE!</v>
      </c>
      <c r="AF366" s="75" t="e">
        <f t="shared" si="66"/>
        <v>#VALUE!</v>
      </c>
      <c r="AG366" s="75" t="e">
        <f t="shared" si="68"/>
        <v>#VALUE!</v>
      </c>
      <c r="AH366" s="75" t="e">
        <f t="shared" si="69"/>
        <v>#VALUE!</v>
      </c>
      <c r="AI366" s="75" t="e">
        <f t="shared" si="70"/>
        <v>#VALUE!</v>
      </c>
      <c r="AJ366" s="80" t="e">
        <f t="shared" si="71"/>
        <v>#VALUE!</v>
      </c>
      <c r="AK366" s="79" t="str">
        <f>(IFERROR(VLOOKUP(AB366,Categories!$A$2:$B$20,2,1),""))</f>
        <v/>
      </c>
      <c r="AL366" s="79" t="str">
        <f ca="1">IFERROR(VLOOKUP((HLOOKUP((VLOOKUP($AB366,Categories!$A$2:$F$20,3,1)), $AB$3:$AJ366, (ROW()-ROW($AB$3)+1), 0)), INDIRECT(VLOOKUP($AB366,Categories!$A$2:$F$20,6,1)),2,0),AK366)</f>
        <v/>
      </c>
      <c r="AM366" s="79" t="str">
        <f ca="1">IFERROR(VLOOKUP((HLOOKUP((VLOOKUP($AB366,Categories!$A$2:$F$20,4,1)),$AB$3:$AJ366,(ROW()-ROW($AB$3)+1),0)),INDIRECT(VLOOKUP($AB366,Categories!$A$2:$H$20,7,1)),2,0),"")</f>
        <v/>
      </c>
      <c r="AN366" s="79" t="str">
        <f ca="1">IFERROR(VLOOKUP((HLOOKUP((VLOOKUP($AB366,Categories!$A$2:$F$20,5,1)), $AB$3:$AJ366, (ROW()-ROW($AB$3)+1), 0)), INDIRECT(VLOOKUP($AB366,Categories!$A$2:$H$20,8,1)),2,0),"")</f>
        <v/>
      </c>
      <c r="AO366" s="79" t="str">
        <f t="shared" ca="1" si="72"/>
        <v/>
      </c>
      <c r="AP366" s="81"/>
      <c r="AQ366" s="70" t="str">
        <f>IFERROR(VLOOKUP(VALUE(MID(AP366,1,1)),AdditionalElements!$A$2:$B$50,2,0),"")</f>
        <v/>
      </c>
      <c r="AR366" s="70" t="str">
        <f>IFERROR(VLOOKUP(VALUE(MID(AP366,2,1)),AdditionalElements!$H$2:$I$50,2,0),"")</f>
        <v/>
      </c>
      <c r="AS366" s="70" t="str">
        <f>IFERROR(VLOOKUP(VALUE(MID(AP366,3,1)),AdditionalElements!$O$2:$P$50,2,0),"")</f>
        <v/>
      </c>
      <c r="AT366" s="70" t="str">
        <f>IFERROR(VLOOKUP(VALUE(MID(AP366,4,1)),AdditionalElements!$V$2:$W$50,2,0),"")</f>
        <v/>
      </c>
      <c r="AU366" s="71"/>
      <c r="AV366" s="79" t="str">
        <f>IFERROR(IF(VALUE(MID(AU366,1,1))=1, VLOOKUP(VALUE(MID(AU366,1,1)), TxtPanelShape!$A$2:$C$50, 3, 0), (IF(VALUE(MID(AU366,1,1))&gt;=7, VLOOKUP(VALUE(MID(AU366,1,1)), TxtPanelShape!$A$2:$C$50, 3, 0),VLOOKUP(VALUE(MID(AU366,1,2)),TxtPanelShape!$A$2:$C$50,3,0)))), "")</f>
        <v/>
      </c>
      <c r="AW366" s="79" t="str">
        <f>IFERROR(IF(VALUE(MID(AU366,1,1))=1, ", "&amp;VLOOKUP(VALUE(MID(AU366,2,1)), TxtPanelShape!$H$2:$I$50, 2, 0), IF(VALUE(MID(AU366,1,1))&gt;=7, ", "&amp;VLOOKUP(VALUE(MID(AU366,2,1)), TxtPanelShape!$H$2:$I$50, 2, 0),"")), "")</f>
        <v/>
      </c>
      <c r="AX366" s="79" t="str">
        <f>IFERROR(IF(VALUE(MID(AU366,1,1))=1, ", "&amp;VLOOKUP(VALUE(MID(AU366,3,1)), TxtPanelShape!$O$2:$P$50, 2, 0), IF(VALUE(MID(AU366,1,1))&gt;=7, ", "&amp;VLOOKUP(VALUE(MID(AU366,3,1)), TxtPanelShape!$O$2:$P$50, 2, 0),"")),"")</f>
        <v/>
      </c>
      <c r="AY366" s="79" t="str">
        <f>IFERROR("; "&amp;VLOOKUP(VALUE(MID(AU366,4,1)), TxtPanelShape!$V$2:$W$50,2,0),"")</f>
        <v/>
      </c>
      <c r="AZ366" s="79" t="str">
        <f t="shared" si="73"/>
        <v/>
      </c>
      <c r="BA366" s="71"/>
      <c r="BB366" s="79" t="str">
        <f>IFERROR(IF(VALUE(MID(BA366,1,1))=1, VLOOKUP(VALUE(MID(BA366,1,1)), TxtPanelShape!$A$2:$C$50, 3, 0), (IF(VALUE(MID(BA366,1,1))&gt;=7, VLOOKUP(VALUE(MID(BA366,1,1)), TxtPanelShape!$A$2:$C$50, 3, 0),VLOOKUP(VALUE(MID(BA366,1,2)),TxtPanelShape!$A$2:$C$50,3,0)))), "")</f>
        <v/>
      </c>
      <c r="BC366" s="79" t="str">
        <f>IFERROR(IF(VALUE(MID(BA366,1,1))=1, ", "&amp;VLOOKUP(VALUE(MID(BA366,2,1)), TxtPanelShape!$H$2:$I$50, 2, 0), IF(VALUE(MID(BA366,1,1))&gt;=7, ", "&amp;VLOOKUP(VALUE(MID(BA366,2,1)), TxtPanelShape!$H$2:$I$50, 2, 0),"")), "")</f>
        <v/>
      </c>
      <c r="BD366" s="79" t="str">
        <f>IFERROR(IF(VALUE(MID(BA366,1,1))=1, ", "&amp;VLOOKUP(VALUE(MID(BA366,3,1)), TxtPanelShape!$O$2:$P$50, 2, 0), IF(VALUE(MID(BA366,1,1))&gt;=7, ", "&amp;VLOOKUP(VALUE(MID(BA366,3,1)), TxtPanelShape!$O$2:$P$50, 2, 0),"")),"")</f>
        <v/>
      </c>
      <c r="BE366" s="79" t="str">
        <f>IFERROR("; "&amp;VLOOKUP(VALUE(MID(BA366,4,1)), TxtPanelShape!$V$2:$W$50,2,0),"")</f>
        <v/>
      </c>
      <c r="BF366" s="79" t="str">
        <f t="shared" si="74"/>
        <v/>
      </c>
      <c r="BG366" s="71"/>
      <c r="BH366" s="79" t="str">
        <f>IFERROR(VLOOKUP(BG366, TxtPanelDefinition!$A$2:$B$50, 2, 0),"")</f>
        <v/>
      </c>
      <c r="BI366" s="71"/>
      <c r="BJ366" s="79" t="str">
        <f>IFERROR(VLOOKUP(BI366, TxtPanelDefinition!$A$2:$B$50, 2, 0),"")</f>
        <v/>
      </c>
      <c r="BK366" s="71"/>
      <c r="BL366" s="79" t="str">
        <f>IFERROR(VLOOKUP(BK366, InscrTechniques!$A$2:$B$50, 2, 0),"")</f>
        <v/>
      </c>
      <c r="BM366" s="71"/>
      <c r="BN366" s="79" t="str">
        <f>IFERROR(VLOOKUP(BM366, InscrTechniques!$A$2:$B$50, 2, 0),"")</f>
        <v/>
      </c>
      <c r="BO366" s="71"/>
      <c r="BP366" s="79" t="str">
        <f>IFERROR(VLOOKUP(BO366, InscrTechniques!$A$2:$B$50, 2, 0),"")</f>
        <v/>
      </c>
      <c r="BQ366" s="71"/>
      <c r="BR366" s="79" t="str">
        <f>IFERROR(VLOOKUP(BQ366, InscrTechniques!$A$2:$B$50, 2, 0),"")</f>
        <v/>
      </c>
      <c r="BS366" s="71"/>
      <c r="BT366" s="79" t="str">
        <f>IFERROR(VLOOKUP(BS366, InscrTechniques!$A$2:$B$50, 2, 0),"")</f>
        <v/>
      </c>
      <c r="BU366" s="71"/>
      <c r="BV366" s="79" t="str">
        <f>IFERROR(VLOOKUP(BU366, InscrTechniques!$A$2:$B$50, 2, 0),"")</f>
        <v/>
      </c>
      <c r="BW366" s="125"/>
      <c r="BX366" s="79" t="str">
        <f>IFERROR(VLOOKUP(BW366, InscrTechniques!$A$2:$B$50, 2, 0),"")</f>
        <v/>
      </c>
      <c r="BY366" s="125"/>
      <c r="BZ366" s="79" t="str">
        <f>IFERROR(VLOOKUP(BY366, InscrTechniques!$A$2:$B$50, 2, 0),"")</f>
        <v/>
      </c>
      <c r="CA366" s="74"/>
      <c r="CB366" s="114" t="str">
        <f>IFERROR(VLOOKUP(CA366, LetterStyle!$A$2:$B$50, 2, 0),"")</f>
        <v/>
      </c>
      <c r="CC366" s="74"/>
      <c r="CD366" s="114" t="str">
        <f>IFERROR(VLOOKUP(CC366, LetterStyle!$A$2:$B$50, 2, 0),"")</f>
        <v/>
      </c>
      <c r="CE366" s="74"/>
      <c r="CF366" s="114" t="str">
        <f>IFERROR(VLOOKUP(CE366, LetterStyle!$A$2:$B$50, 2, 0),"")</f>
        <v/>
      </c>
      <c r="CG366" s="74"/>
      <c r="CH366" s="79" t="str">
        <f>IFERROR(VLOOKUP(CG366, LetterStyle!$A$2:$B$50, 2, 0),"")</f>
        <v/>
      </c>
      <c r="CI366" s="71"/>
      <c r="CJ366" s="79" t="str">
        <f>IFERROR(VLOOKUP(CI366, DecMotifs!$A$1:$B$306, 2, 0),"")</f>
        <v/>
      </c>
      <c r="CK366" s="71"/>
      <c r="CL366" s="79" t="str">
        <f>IFERROR(VLOOKUP(CK366, DecMotifs!$A$1:$B$306, 2, 0),"")</f>
        <v/>
      </c>
      <c r="CM366" s="71"/>
      <c r="CN366" s="79" t="str">
        <f>IFERROR(VLOOKUP(CM366, DecMotifs!$A$1:$B$306, 2, 0),"")</f>
        <v/>
      </c>
      <c r="CO366" s="71"/>
      <c r="CP366" s="79" t="str">
        <f>IFERROR(VLOOKUP(CO366, MarginalDec!$A$2:$B$253, 2, 0),"")</f>
        <v/>
      </c>
      <c r="CQ366" s="71"/>
      <c r="CR366" s="79" t="str">
        <f>IFERROR(VLOOKUP(CQ366, MarginalDec!$A$2:$B$253, 2, 0),"")</f>
        <v/>
      </c>
      <c r="CS366" s="71"/>
      <c r="CT366" s="79" t="str">
        <f>IFERROR(VLOOKUP(CS366, MarginalDec!$A$2:$B$253, 2, 0),"")</f>
        <v/>
      </c>
      <c r="CU366" s="71"/>
      <c r="CV366" s="79" t="str">
        <f>IF(ISBLANK(CU366),"", IFERROR(VLOOKUP(CU366, Tooling!$A$2:$B$252, 2, 0),""))</f>
        <v/>
      </c>
      <c r="CW366" s="71"/>
      <c r="CX366" s="79" t="str">
        <f>IF(ISBLANK(CW366),"", IFERROR(VLOOKUP(CW366, Tooling!$A$2:$B$252, 2, 0),""))</f>
        <v/>
      </c>
      <c r="CY366" s="71"/>
      <c r="CZ366" s="79" t="str">
        <f>IF(ISBLANK(CY366),"", IFERROR(VLOOKUP(CY366, Repairs!$A$2:$B$252, 2, 0),""))</f>
        <v/>
      </c>
      <c r="DA366" s="77"/>
      <c r="DB366" s="71"/>
      <c r="DC366" s="79" t="str">
        <f>IFERROR(VLOOKUP(DB366, DatingReason!$A$2:$B$252, 2, 0),"")</f>
        <v/>
      </c>
      <c r="DD366" s="123" t="str">
        <f t="shared" si="75"/>
        <v/>
      </c>
      <c r="DF366" s="119" t="str">
        <f t="array" ref="DF366">IF(AND($B366&lt;&gt;"", $DE366&lt;&gt;"", $DE366&lt;&gt;"No"),MAX(IF($B366=PEOPLE!$B$4:$B$1000, PEOPLE!$Q$4:$Q$1000,""))+100,"")</f>
        <v/>
      </c>
      <c r="DG366" s="68"/>
      <c r="DH366" s="76">
        <f>COUNTIF(PEOPLE!B:B, MEMORIALS!B366)</f>
        <v>0</v>
      </c>
      <c r="DI366" s="82"/>
      <c r="DJ366" s="82"/>
      <c r="DK366" s="82"/>
      <c r="DL366" s="68"/>
      <c r="DM366" s="68"/>
      <c r="DN366" s="68"/>
      <c r="DO366" s="68"/>
      <c r="DP366" s="68"/>
    </row>
    <row r="367" spans="1:120" ht="15" customHeight="1" x14ac:dyDescent="0.25">
      <c r="A367" s="68"/>
      <c r="B367" s="69"/>
      <c r="C367" s="68"/>
      <c r="D367" s="68"/>
      <c r="E367" s="70" t="str">
        <f>IF(D367="","",VLOOKUP(D367,Denomination!$A$2:$B$50, 2, 0))</f>
        <v/>
      </c>
      <c r="F367" s="68"/>
      <c r="G367" s="71"/>
      <c r="H367" s="70" t="str">
        <f>IF(G367="","",VLOOKUP(G367,MCondition!$A$2:$B$50, 2, 0))</f>
        <v/>
      </c>
      <c r="I367" s="72"/>
      <c r="J367" s="71"/>
      <c r="K367" s="70" t="str">
        <f>IF(J367="","",VLOOKUP(J367,ICondition!$A$2:$B$50, 2, 0))</f>
        <v/>
      </c>
      <c r="L367" s="73"/>
      <c r="M367" s="73"/>
      <c r="N367" s="73"/>
      <c r="O367" s="73"/>
      <c r="P367" s="73"/>
      <c r="Q367" s="73"/>
      <c r="R367" s="78"/>
      <c r="S367" s="79" t="str">
        <f>IFERROR(VLOOKUP(R367,Material!$A$2:$B$59, 2, 0),"")</f>
        <v/>
      </c>
      <c r="T367" s="71"/>
      <c r="U367" s="79" t="str">
        <f>IFERROR(VLOOKUP(T367,Material!$A$2:$B$59, 2, 0),"")</f>
        <v/>
      </c>
      <c r="V367" s="71"/>
      <c r="W367" s="79" t="str">
        <f>IFERROR(VLOOKUP(V367,Material!$A$2:$B$59, 2, 0),"")</f>
        <v/>
      </c>
      <c r="X367" s="71"/>
      <c r="Y367" s="79" t="str">
        <f>IFERROR(VLOOKUP(X367,Material!$A$2:$B$59, 2, 0),"")</f>
        <v/>
      </c>
      <c r="Z367" s="71"/>
      <c r="AA367" s="79" t="str">
        <f>IFERROR(VLOOKUP(Z367,Material!$A$2:$B$59, 2, 0),"")</f>
        <v/>
      </c>
      <c r="AB367" s="74"/>
      <c r="AC367" s="75" t="e">
        <f t="shared" si="64"/>
        <v>#VALUE!</v>
      </c>
      <c r="AD367" s="75" t="e">
        <f t="shared" si="65"/>
        <v>#VALUE!</v>
      </c>
      <c r="AE367" s="75" t="e">
        <f t="shared" si="67"/>
        <v>#VALUE!</v>
      </c>
      <c r="AF367" s="75" t="e">
        <f t="shared" si="66"/>
        <v>#VALUE!</v>
      </c>
      <c r="AG367" s="75" t="e">
        <f t="shared" si="68"/>
        <v>#VALUE!</v>
      </c>
      <c r="AH367" s="75" t="e">
        <f t="shared" si="69"/>
        <v>#VALUE!</v>
      </c>
      <c r="AI367" s="75" t="e">
        <f t="shared" si="70"/>
        <v>#VALUE!</v>
      </c>
      <c r="AJ367" s="80" t="e">
        <f t="shared" si="71"/>
        <v>#VALUE!</v>
      </c>
      <c r="AK367" s="79" t="str">
        <f>(IFERROR(VLOOKUP(AB367,Categories!$A$2:$B$20,2,1),""))</f>
        <v/>
      </c>
      <c r="AL367" s="79" t="str">
        <f ca="1">IFERROR(VLOOKUP((HLOOKUP((VLOOKUP($AB367,Categories!$A$2:$F$20,3,1)), $AB$3:$AJ367, (ROW()-ROW($AB$3)+1), 0)), INDIRECT(VLOOKUP($AB367,Categories!$A$2:$F$20,6,1)),2,0),AK367)</f>
        <v/>
      </c>
      <c r="AM367" s="79" t="str">
        <f ca="1">IFERROR(VLOOKUP((HLOOKUP((VLOOKUP($AB367,Categories!$A$2:$F$20,4,1)),$AB$3:$AJ367,(ROW()-ROW($AB$3)+1),0)),INDIRECT(VLOOKUP($AB367,Categories!$A$2:$H$20,7,1)),2,0),"")</f>
        <v/>
      </c>
      <c r="AN367" s="79" t="str">
        <f ca="1">IFERROR(VLOOKUP((HLOOKUP((VLOOKUP($AB367,Categories!$A$2:$F$20,5,1)), $AB$3:$AJ367, (ROW()-ROW($AB$3)+1), 0)), INDIRECT(VLOOKUP($AB367,Categories!$A$2:$H$20,8,1)),2,0),"")</f>
        <v/>
      </c>
      <c r="AO367" s="79" t="str">
        <f t="shared" ca="1" si="72"/>
        <v/>
      </c>
      <c r="AP367" s="81"/>
      <c r="AQ367" s="70" t="str">
        <f>IFERROR(VLOOKUP(VALUE(MID(AP367,1,1)),AdditionalElements!$A$2:$B$50,2,0),"")</f>
        <v/>
      </c>
      <c r="AR367" s="70" t="str">
        <f>IFERROR(VLOOKUP(VALUE(MID(AP367,2,1)),AdditionalElements!$H$2:$I$50,2,0),"")</f>
        <v/>
      </c>
      <c r="AS367" s="70" t="str">
        <f>IFERROR(VLOOKUP(VALUE(MID(AP367,3,1)),AdditionalElements!$O$2:$P$50,2,0),"")</f>
        <v/>
      </c>
      <c r="AT367" s="70" t="str">
        <f>IFERROR(VLOOKUP(VALUE(MID(AP367,4,1)),AdditionalElements!$V$2:$W$50,2,0),"")</f>
        <v/>
      </c>
      <c r="AU367" s="71"/>
      <c r="AV367" s="79" t="str">
        <f>IFERROR(IF(VALUE(MID(AU367,1,1))=1, VLOOKUP(VALUE(MID(AU367,1,1)), TxtPanelShape!$A$2:$C$50, 3, 0), (IF(VALUE(MID(AU367,1,1))&gt;=7, VLOOKUP(VALUE(MID(AU367,1,1)), TxtPanelShape!$A$2:$C$50, 3, 0),VLOOKUP(VALUE(MID(AU367,1,2)),TxtPanelShape!$A$2:$C$50,3,0)))), "")</f>
        <v/>
      </c>
      <c r="AW367" s="79" t="str">
        <f>IFERROR(IF(VALUE(MID(AU367,1,1))=1, ", "&amp;VLOOKUP(VALUE(MID(AU367,2,1)), TxtPanelShape!$H$2:$I$50, 2, 0), IF(VALUE(MID(AU367,1,1))&gt;=7, ", "&amp;VLOOKUP(VALUE(MID(AU367,2,1)), TxtPanelShape!$H$2:$I$50, 2, 0),"")), "")</f>
        <v/>
      </c>
      <c r="AX367" s="79" t="str">
        <f>IFERROR(IF(VALUE(MID(AU367,1,1))=1, ", "&amp;VLOOKUP(VALUE(MID(AU367,3,1)), TxtPanelShape!$O$2:$P$50, 2, 0), IF(VALUE(MID(AU367,1,1))&gt;=7, ", "&amp;VLOOKUP(VALUE(MID(AU367,3,1)), TxtPanelShape!$O$2:$P$50, 2, 0),"")),"")</f>
        <v/>
      </c>
      <c r="AY367" s="79" t="str">
        <f>IFERROR("; "&amp;VLOOKUP(VALUE(MID(AU367,4,1)), TxtPanelShape!$V$2:$W$50,2,0),"")</f>
        <v/>
      </c>
      <c r="AZ367" s="79" t="str">
        <f t="shared" si="73"/>
        <v/>
      </c>
      <c r="BA367" s="71"/>
      <c r="BB367" s="79" t="str">
        <f>IFERROR(IF(VALUE(MID(BA367,1,1))=1, VLOOKUP(VALUE(MID(BA367,1,1)), TxtPanelShape!$A$2:$C$50, 3, 0), (IF(VALUE(MID(BA367,1,1))&gt;=7, VLOOKUP(VALUE(MID(BA367,1,1)), TxtPanelShape!$A$2:$C$50, 3, 0),VLOOKUP(VALUE(MID(BA367,1,2)),TxtPanelShape!$A$2:$C$50,3,0)))), "")</f>
        <v/>
      </c>
      <c r="BC367" s="79" t="str">
        <f>IFERROR(IF(VALUE(MID(BA367,1,1))=1, ", "&amp;VLOOKUP(VALUE(MID(BA367,2,1)), TxtPanelShape!$H$2:$I$50, 2, 0), IF(VALUE(MID(BA367,1,1))&gt;=7, ", "&amp;VLOOKUP(VALUE(MID(BA367,2,1)), TxtPanelShape!$H$2:$I$50, 2, 0),"")), "")</f>
        <v/>
      </c>
      <c r="BD367" s="79" t="str">
        <f>IFERROR(IF(VALUE(MID(BA367,1,1))=1, ", "&amp;VLOOKUP(VALUE(MID(BA367,3,1)), TxtPanelShape!$O$2:$P$50, 2, 0), IF(VALUE(MID(BA367,1,1))&gt;=7, ", "&amp;VLOOKUP(VALUE(MID(BA367,3,1)), TxtPanelShape!$O$2:$P$50, 2, 0),"")),"")</f>
        <v/>
      </c>
      <c r="BE367" s="79" t="str">
        <f>IFERROR("; "&amp;VLOOKUP(VALUE(MID(BA367,4,1)), TxtPanelShape!$V$2:$W$50,2,0),"")</f>
        <v/>
      </c>
      <c r="BF367" s="79" t="str">
        <f t="shared" si="74"/>
        <v/>
      </c>
      <c r="BG367" s="71"/>
      <c r="BH367" s="79" t="str">
        <f>IFERROR(VLOOKUP(BG367, TxtPanelDefinition!$A$2:$B$50, 2, 0),"")</f>
        <v/>
      </c>
      <c r="BI367" s="71"/>
      <c r="BJ367" s="79" t="str">
        <f>IFERROR(VLOOKUP(BI367, TxtPanelDefinition!$A$2:$B$50, 2, 0),"")</f>
        <v/>
      </c>
      <c r="BK367" s="71"/>
      <c r="BL367" s="79" t="str">
        <f>IFERROR(VLOOKUP(BK367, InscrTechniques!$A$2:$B$50, 2, 0),"")</f>
        <v/>
      </c>
      <c r="BM367" s="71"/>
      <c r="BN367" s="79" t="str">
        <f>IFERROR(VLOOKUP(BM367, InscrTechniques!$A$2:$B$50, 2, 0),"")</f>
        <v/>
      </c>
      <c r="BO367" s="71"/>
      <c r="BP367" s="79" t="str">
        <f>IFERROR(VLOOKUP(BO367, InscrTechniques!$A$2:$B$50, 2, 0),"")</f>
        <v/>
      </c>
      <c r="BQ367" s="71"/>
      <c r="BR367" s="79" t="str">
        <f>IFERROR(VLOOKUP(BQ367, InscrTechniques!$A$2:$B$50, 2, 0),"")</f>
        <v/>
      </c>
      <c r="BS367" s="71"/>
      <c r="BT367" s="79" t="str">
        <f>IFERROR(VLOOKUP(BS367, InscrTechniques!$A$2:$B$50, 2, 0),"")</f>
        <v/>
      </c>
      <c r="BU367" s="71"/>
      <c r="BV367" s="79" t="str">
        <f>IFERROR(VLOOKUP(BU367, InscrTechniques!$A$2:$B$50, 2, 0),"")</f>
        <v/>
      </c>
      <c r="BW367" s="125"/>
      <c r="BX367" s="79" t="str">
        <f>IFERROR(VLOOKUP(BW367, InscrTechniques!$A$2:$B$50, 2, 0),"")</f>
        <v/>
      </c>
      <c r="BY367" s="125"/>
      <c r="BZ367" s="79" t="str">
        <f>IFERROR(VLOOKUP(BY367, InscrTechniques!$A$2:$B$50, 2, 0),"")</f>
        <v/>
      </c>
      <c r="CA367" s="74"/>
      <c r="CB367" s="114" t="str">
        <f>IFERROR(VLOOKUP(CA367, LetterStyle!$A$2:$B$50, 2, 0),"")</f>
        <v/>
      </c>
      <c r="CC367" s="74"/>
      <c r="CD367" s="114" t="str">
        <f>IFERROR(VLOOKUP(CC367, LetterStyle!$A$2:$B$50, 2, 0),"")</f>
        <v/>
      </c>
      <c r="CE367" s="74"/>
      <c r="CF367" s="114" t="str">
        <f>IFERROR(VLOOKUP(CE367, LetterStyle!$A$2:$B$50, 2, 0),"")</f>
        <v/>
      </c>
      <c r="CG367" s="74"/>
      <c r="CH367" s="79" t="str">
        <f>IFERROR(VLOOKUP(CG367, LetterStyle!$A$2:$B$50, 2, 0),"")</f>
        <v/>
      </c>
      <c r="CI367" s="71"/>
      <c r="CJ367" s="79" t="str">
        <f>IFERROR(VLOOKUP(CI367, DecMotifs!$A$1:$B$306, 2, 0),"")</f>
        <v/>
      </c>
      <c r="CK367" s="71"/>
      <c r="CL367" s="79" t="str">
        <f>IFERROR(VLOOKUP(CK367, DecMotifs!$A$1:$B$306, 2, 0),"")</f>
        <v/>
      </c>
      <c r="CM367" s="71"/>
      <c r="CN367" s="79" t="str">
        <f>IFERROR(VLOOKUP(CM367, DecMotifs!$A$1:$B$306, 2, 0),"")</f>
        <v/>
      </c>
      <c r="CO367" s="71"/>
      <c r="CP367" s="79" t="str">
        <f>IFERROR(VLOOKUP(CO367, MarginalDec!$A$2:$B$253, 2, 0),"")</f>
        <v/>
      </c>
      <c r="CQ367" s="71"/>
      <c r="CR367" s="79" t="str">
        <f>IFERROR(VLOOKUP(CQ367, MarginalDec!$A$2:$B$253, 2, 0),"")</f>
        <v/>
      </c>
      <c r="CS367" s="71"/>
      <c r="CT367" s="79" t="str">
        <f>IFERROR(VLOOKUP(CS367, MarginalDec!$A$2:$B$253, 2, 0),"")</f>
        <v/>
      </c>
      <c r="CU367" s="71"/>
      <c r="CV367" s="79" t="str">
        <f>IF(ISBLANK(CU367),"", IFERROR(VLOOKUP(CU367, Tooling!$A$2:$B$252, 2, 0),""))</f>
        <v/>
      </c>
      <c r="CW367" s="71"/>
      <c r="CX367" s="79" t="str">
        <f>IF(ISBLANK(CW367),"", IFERROR(VLOOKUP(CW367, Tooling!$A$2:$B$252, 2, 0),""))</f>
        <v/>
      </c>
      <c r="CY367" s="71"/>
      <c r="CZ367" s="79" t="str">
        <f>IF(ISBLANK(CY367),"", IFERROR(VLOOKUP(CY367, Repairs!$A$2:$B$252, 2, 0),""))</f>
        <v/>
      </c>
      <c r="DA367" s="77"/>
      <c r="DB367" s="71"/>
      <c r="DC367" s="79" t="str">
        <f>IFERROR(VLOOKUP(DB367, DatingReason!$A$2:$B$252, 2, 0),"")</f>
        <v/>
      </c>
      <c r="DD367" s="123" t="str">
        <f t="shared" si="75"/>
        <v/>
      </c>
      <c r="DF367" s="119" t="str">
        <f t="array" ref="DF367">IF(AND($B367&lt;&gt;"", $DE367&lt;&gt;"", $DE367&lt;&gt;"No"),MAX(IF($B367=PEOPLE!$B$4:$B$1000, PEOPLE!$Q$4:$Q$1000,""))+100,"")</f>
        <v/>
      </c>
      <c r="DG367" s="68"/>
      <c r="DH367" s="76">
        <f>COUNTIF(PEOPLE!B:B, MEMORIALS!B367)</f>
        <v>0</v>
      </c>
      <c r="DI367" s="82"/>
      <c r="DJ367" s="82"/>
      <c r="DK367" s="82"/>
      <c r="DL367" s="68"/>
      <c r="DM367" s="68"/>
      <c r="DN367" s="68"/>
      <c r="DO367" s="68"/>
      <c r="DP367" s="68"/>
    </row>
    <row r="368" spans="1:120" ht="15" customHeight="1" x14ac:dyDescent="0.25">
      <c r="A368" s="68"/>
      <c r="B368" s="69"/>
      <c r="C368" s="68"/>
      <c r="D368" s="68"/>
      <c r="E368" s="70" t="str">
        <f>IF(D368="","",VLOOKUP(D368,Denomination!$A$2:$B$50, 2, 0))</f>
        <v/>
      </c>
      <c r="F368" s="68"/>
      <c r="G368" s="71"/>
      <c r="H368" s="70" t="str">
        <f>IF(G368="","",VLOOKUP(G368,MCondition!$A$2:$B$50, 2, 0))</f>
        <v/>
      </c>
      <c r="I368" s="72"/>
      <c r="J368" s="71"/>
      <c r="K368" s="70" t="str">
        <f>IF(J368="","",VLOOKUP(J368,ICondition!$A$2:$B$50, 2, 0))</f>
        <v/>
      </c>
      <c r="L368" s="73"/>
      <c r="M368" s="73"/>
      <c r="N368" s="73"/>
      <c r="O368" s="73"/>
      <c r="P368" s="73"/>
      <c r="Q368" s="73"/>
      <c r="R368" s="78"/>
      <c r="S368" s="79" t="str">
        <f>IFERROR(VLOOKUP(R368,Material!$A$2:$B$59, 2, 0),"")</f>
        <v/>
      </c>
      <c r="T368" s="71"/>
      <c r="U368" s="79" t="str">
        <f>IFERROR(VLOOKUP(T368,Material!$A$2:$B$59, 2, 0),"")</f>
        <v/>
      </c>
      <c r="V368" s="71"/>
      <c r="W368" s="79" t="str">
        <f>IFERROR(VLOOKUP(V368,Material!$A$2:$B$59, 2, 0),"")</f>
        <v/>
      </c>
      <c r="X368" s="71"/>
      <c r="Y368" s="79" t="str">
        <f>IFERROR(VLOOKUP(X368,Material!$A$2:$B$59, 2, 0),"")</f>
        <v/>
      </c>
      <c r="Z368" s="71"/>
      <c r="AA368" s="79" t="str">
        <f>IFERROR(VLOOKUP(Z368,Material!$A$2:$B$59, 2, 0),"")</f>
        <v/>
      </c>
      <c r="AB368" s="74"/>
      <c r="AC368" s="75" t="e">
        <f t="shared" si="64"/>
        <v>#VALUE!</v>
      </c>
      <c r="AD368" s="75" t="e">
        <f t="shared" si="65"/>
        <v>#VALUE!</v>
      </c>
      <c r="AE368" s="75" t="e">
        <f t="shared" si="67"/>
        <v>#VALUE!</v>
      </c>
      <c r="AF368" s="75" t="e">
        <f t="shared" si="66"/>
        <v>#VALUE!</v>
      </c>
      <c r="AG368" s="75" t="e">
        <f t="shared" si="68"/>
        <v>#VALUE!</v>
      </c>
      <c r="AH368" s="75" t="e">
        <f t="shared" si="69"/>
        <v>#VALUE!</v>
      </c>
      <c r="AI368" s="75" t="e">
        <f t="shared" si="70"/>
        <v>#VALUE!</v>
      </c>
      <c r="AJ368" s="80" t="e">
        <f t="shared" si="71"/>
        <v>#VALUE!</v>
      </c>
      <c r="AK368" s="79" t="str">
        <f>(IFERROR(VLOOKUP(AB368,Categories!$A$2:$B$20,2,1),""))</f>
        <v/>
      </c>
      <c r="AL368" s="79" t="str">
        <f ca="1">IFERROR(VLOOKUP((HLOOKUP((VLOOKUP($AB368,Categories!$A$2:$F$20,3,1)), $AB$3:$AJ368, (ROW()-ROW($AB$3)+1), 0)), INDIRECT(VLOOKUP($AB368,Categories!$A$2:$F$20,6,1)),2,0),AK368)</f>
        <v/>
      </c>
      <c r="AM368" s="79" t="str">
        <f ca="1">IFERROR(VLOOKUP((HLOOKUP((VLOOKUP($AB368,Categories!$A$2:$F$20,4,1)),$AB$3:$AJ368,(ROW()-ROW($AB$3)+1),0)),INDIRECT(VLOOKUP($AB368,Categories!$A$2:$H$20,7,1)),2,0),"")</f>
        <v/>
      </c>
      <c r="AN368" s="79" t="str">
        <f ca="1">IFERROR(VLOOKUP((HLOOKUP((VLOOKUP($AB368,Categories!$A$2:$F$20,5,1)), $AB$3:$AJ368, (ROW()-ROW($AB$3)+1), 0)), INDIRECT(VLOOKUP($AB368,Categories!$A$2:$H$20,8,1)),2,0),"")</f>
        <v/>
      </c>
      <c r="AO368" s="79" t="str">
        <f t="shared" ca="1" si="72"/>
        <v/>
      </c>
      <c r="AP368" s="81"/>
      <c r="AQ368" s="70" t="str">
        <f>IFERROR(VLOOKUP(VALUE(MID(AP368,1,1)),AdditionalElements!$A$2:$B$50,2,0),"")</f>
        <v/>
      </c>
      <c r="AR368" s="70" t="str">
        <f>IFERROR(VLOOKUP(VALUE(MID(AP368,2,1)),AdditionalElements!$H$2:$I$50,2,0),"")</f>
        <v/>
      </c>
      <c r="AS368" s="70" t="str">
        <f>IFERROR(VLOOKUP(VALUE(MID(AP368,3,1)),AdditionalElements!$O$2:$P$50,2,0),"")</f>
        <v/>
      </c>
      <c r="AT368" s="70" t="str">
        <f>IFERROR(VLOOKUP(VALUE(MID(AP368,4,1)),AdditionalElements!$V$2:$W$50,2,0),"")</f>
        <v/>
      </c>
      <c r="AU368" s="71"/>
      <c r="AV368" s="79" t="str">
        <f>IFERROR(IF(VALUE(MID(AU368,1,1))=1, VLOOKUP(VALUE(MID(AU368,1,1)), TxtPanelShape!$A$2:$C$50, 3, 0), (IF(VALUE(MID(AU368,1,1))&gt;=7, VLOOKUP(VALUE(MID(AU368,1,1)), TxtPanelShape!$A$2:$C$50, 3, 0),VLOOKUP(VALUE(MID(AU368,1,2)),TxtPanelShape!$A$2:$C$50,3,0)))), "")</f>
        <v/>
      </c>
      <c r="AW368" s="79" t="str">
        <f>IFERROR(IF(VALUE(MID(AU368,1,1))=1, ", "&amp;VLOOKUP(VALUE(MID(AU368,2,1)), TxtPanelShape!$H$2:$I$50, 2, 0), IF(VALUE(MID(AU368,1,1))&gt;=7, ", "&amp;VLOOKUP(VALUE(MID(AU368,2,1)), TxtPanelShape!$H$2:$I$50, 2, 0),"")), "")</f>
        <v/>
      </c>
      <c r="AX368" s="79" t="str">
        <f>IFERROR(IF(VALUE(MID(AU368,1,1))=1, ", "&amp;VLOOKUP(VALUE(MID(AU368,3,1)), TxtPanelShape!$O$2:$P$50, 2, 0), IF(VALUE(MID(AU368,1,1))&gt;=7, ", "&amp;VLOOKUP(VALUE(MID(AU368,3,1)), TxtPanelShape!$O$2:$P$50, 2, 0),"")),"")</f>
        <v/>
      </c>
      <c r="AY368" s="79" t="str">
        <f>IFERROR("; "&amp;VLOOKUP(VALUE(MID(AU368,4,1)), TxtPanelShape!$V$2:$W$50,2,0),"")</f>
        <v/>
      </c>
      <c r="AZ368" s="79" t="str">
        <f t="shared" si="73"/>
        <v/>
      </c>
      <c r="BA368" s="71"/>
      <c r="BB368" s="79" t="str">
        <f>IFERROR(IF(VALUE(MID(BA368,1,1))=1, VLOOKUP(VALUE(MID(BA368,1,1)), TxtPanelShape!$A$2:$C$50, 3, 0), (IF(VALUE(MID(BA368,1,1))&gt;=7, VLOOKUP(VALUE(MID(BA368,1,1)), TxtPanelShape!$A$2:$C$50, 3, 0),VLOOKUP(VALUE(MID(BA368,1,2)),TxtPanelShape!$A$2:$C$50,3,0)))), "")</f>
        <v/>
      </c>
      <c r="BC368" s="79" t="str">
        <f>IFERROR(IF(VALUE(MID(BA368,1,1))=1, ", "&amp;VLOOKUP(VALUE(MID(BA368,2,1)), TxtPanelShape!$H$2:$I$50, 2, 0), IF(VALUE(MID(BA368,1,1))&gt;=7, ", "&amp;VLOOKUP(VALUE(MID(BA368,2,1)), TxtPanelShape!$H$2:$I$50, 2, 0),"")), "")</f>
        <v/>
      </c>
      <c r="BD368" s="79" t="str">
        <f>IFERROR(IF(VALUE(MID(BA368,1,1))=1, ", "&amp;VLOOKUP(VALUE(MID(BA368,3,1)), TxtPanelShape!$O$2:$P$50, 2, 0), IF(VALUE(MID(BA368,1,1))&gt;=7, ", "&amp;VLOOKUP(VALUE(MID(BA368,3,1)), TxtPanelShape!$O$2:$P$50, 2, 0),"")),"")</f>
        <v/>
      </c>
      <c r="BE368" s="79" t="str">
        <f>IFERROR("; "&amp;VLOOKUP(VALUE(MID(BA368,4,1)), TxtPanelShape!$V$2:$W$50,2,0),"")</f>
        <v/>
      </c>
      <c r="BF368" s="79" t="str">
        <f t="shared" si="74"/>
        <v/>
      </c>
      <c r="BG368" s="71"/>
      <c r="BH368" s="79" t="str">
        <f>IFERROR(VLOOKUP(BG368, TxtPanelDefinition!$A$2:$B$50, 2, 0),"")</f>
        <v/>
      </c>
      <c r="BI368" s="71"/>
      <c r="BJ368" s="79" t="str">
        <f>IFERROR(VLOOKUP(BI368, TxtPanelDefinition!$A$2:$B$50, 2, 0),"")</f>
        <v/>
      </c>
      <c r="BK368" s="71"/>
      <c r="BL368" s="79" t="str">
        <f>IFERROR(VLOOKUP(BK368, InscrTechniques!$A$2:$B$50, 2, 0),"")</f>
        <v/>
      </c>
      <c r="BM368" s="71"/>
      <c r="BN368" s="79" t="str">
        <f>IFERROR(VLOOKUP(BM368, InscrTechniques!$A$2:$B$50, 2, 0),"")</f>
        <v/>
      </c>
      <c r="BO368" s="71"/>
      <c r="BP368" s="79" t="str">
        <f>IFERROR(VLOOKUP(BO368, InscrTechniques!$A$2:$B$50, 2, 0),"")</f>
        <v/>
      </c>
      <c r="BQ368" s="71"/>
      <c r="BR368" s="79" t="str">
        <f>IFERROR(VLOOKUP(BQ368, InscrTechniques!$A$2:$B$50, 2, 0),"")</f>
        <v/>
      </c>
      <c r="BS368" s="71"/>
      <c r="BT368" s="79" t="str">
        <f>IFERROR(VLOOKUP(BS368, InscrTechniques!$A$2:$B$50, 2, 0),"")</f>
        <v/>
      </c>
      <c r="BU368" s="71"/>
      <c r="BV368" s="79" t="str">
        <f>IFERROR(VLOOKUP(BU368, InscrTechniques!$A$2:$B$50, 2, 0),"")</f>
        <v/>
      </c>
      <c r="BW368" s="125"/>
      <c r="BX368" s="79" t="str">
        <f>IFERROR(VLOOKUP(BW368, InscrTechniques!$A$2:$B$50, 2, 0),"")</f>
        <v/>
      </c>
      <c r="BY368" s="125"/>
      <c r="BZ368" s="79" t="str">
        <f>IFERROR(VLOOKUP(BY368, InscrTechniques!$A$2:$B$50, 2, 0),"")</f>
        <v/>
      </c>
      <c r="CA368" s="74"/>
      <c r="CB368" s="114" t="str">
        <f>IFERROR(VLOOKUP(CA368, LetterStyle!$A$2:$B$50, 2, 0),"")</f>
        <v/>
      </c>
      <c r="CC368" s="74"/>
      <c r="CD368" s="114" t="str">
        <f>IFERROR(VLOOKUP(CC368, LetterStyle!$A$2:$B$50, 2, 0),"")</f>
        <v/>
      </c>
      <c r="CE368" s="74"/>
      <c r="CF368" s="114" t="str">
        <f>IFERROR(VLOOKUP(CE368, LetterStyle!$A$2:$B$50, 2, 0),"")</f>
        <v/>
      </c>
      <c r="CG368" s="74"/>
      <c r="CH368" s="79" t="str">
        <f>IFERROR(VLOOKUP(CG368, LetterStyle!$A$2:$B$50, 2, 0),"")</f>
        <v/>
      </c>
      <c r="CI368" s="71"/>
      <c r="CJ368" s="79" t="str">
        <f>IFERROR(VLOOKUP(CI368, DecMotifs!$A$1:$B$306, 2, 0),"")</f>
        <v/>
      </c>
      <c r="CK368" s="71"/>
      <c r="CL368" s="79" t="str">
        <f>IFERROR(VLOOKUP(CK368, DecMotifs!$A$1:$B$306, 2, 0),"")</f>
        <v/>
      </c>
      <c r="CM368" s="71"/>
      <c r="CN368" s="79" t="str">
        <f>IFERROR(VLOOKUP(CM368, DecMotifs!$A$1:$B$306, 2, 0),"")</f>
        <v/>
      </c>
      <c r="CO368" s="71"/>
      <c r="CP368" s="79" t="str">
        <f>IFERROR(VLOOKUP(CO368, MarginalDec!$A$2:$B$253, 2, 0),"")</f>
        <v/>
      </c>
      <c r="CQ368" s="71"/>
      <c r="CR368" s="79" t="str">
        <f>IFERROR(VLOOKUP(CQ368, MarginalDec!$A$2:$B$253, 2, 0),"")</f>
        <v/>
      </c>
      <c r="CS368" s="71"/>
      <c r="CT368" s="79" t="str">
        <f>IFERROR(VLOOKUP(CS368, MarginalDec!$A$2:$B$253, 2, 0),"")</f>
        <v/>
      </c>
      <c r="CU368" s="71"/>
      <c r="CV368" s="79" t="str">
        <f>IF(ISBLANK(CU368),"", IFERROR(VLOOKUP(CU368, Tooling!$A$2:$B$252, 2, 0),""))</f>
        <v/>
      </c>
      <c r="CW368" s="71"/>
      <c r="CX368" s="79" t="str">
        <f>IF(ISBLANK(CW368),"", IFERROR(VLOOKUP(CW368, Tooling!$A$2:$B$252, 2, 0),""))</f>
        <v/>
      </c>
      <c r="CY368" s="71"/>
      <c r="CZ368" s="79" t="str">
        <f>IF(ISBLANK(CY368),"", IFERROR(VLOOKUP(CY368, Repairs!$A$2:$B$252, 2, 0),""))</f>
        <v/>
      </c>
      <c r="DA368" s="77"/>
      <c r="DB368" s="71"/>
      <c r="DC368" s="79" t="str">
        <f>IFERROR(VLOOKUP(DB368, DatingReason!$A$2:$B$252, 2, 0),"")</f>
        <v/>
      </c>
      <c r="DD368" s="123" t="str">
        <f t="shared" si="75"/>
        <v/>
      </c>
      <c r="DF368" s="119" t="str">
        <f t="array" ref="DF368">IF(AND($B368&lt;&gt;"", $DE368&lt;&gt;"", $DE368&lt;&gt;"No"),MAX(IF($B368=PEOPLE!$B$4:$B$1000, PEOPLE!$Q$4:$Q$1000,""))+100,"")</f>
        <v/>
      </c>
      <c r="DG368" s="68"/>
      <c r="DH368" s="76">
        <f>COUNTIF(PEOPLE!B:B, MEMORIALS!B368)</f>
        <v>0</v>
      </c>
      <c r="DI368" s="82"/>
      <c r="DJ368" s="82"/>
      <c r="DK368" s="82"/>
      <c r="DL368" s="68"/>
      <c r="DM368" s="68"/>
      <c r="DN368" s="68"/>
      <c r="DO368" s="68"/>
      <c r="DP368" s="68"/>
    </row>
    <row r="369" spans="1:120" ht="15" customHeight="1" x14ac:dyDescent="0.25">
      <c r="A369" s="68"/>
      <c r="B369" s="69"/>
      <c r="C369" s="68"/>
      <c r="D369" s="68"/>
      <c r="E369" s="70" t="str">
        <f>IF(D369="","",VLOOKUP(D369,Denomination!$A$2:$B$50, 2, 0))</f>
        <v/>
      </c>
      <c r="F369" s="68"/>
      <c r="G369" s="71"/>
      <c r="H369" s="70" t="str">
        <f>IF(G369="","",VLOOKUP(G369,MCondition!$A$2:$B$50, 2, 0))</f>
        <v/>
      </c>
      <c r="I369" s="72"/>
      <c r="J369" s="71"/>
      <c r="K369" s="70" t="str">
        <f>IF(J369="","",VLOOKUP(J369,ICondition!$A$2:$B$50, 2, 0))</f>
        <v/>
      </c>
      <c r="L369" s="73"/>
      <c r="M369" s="73"/>
      <c r="N369" s="73"/>
      <c r="O369" s="73"/>
      <c r="P369" s="73"/>
      <c r="Q369" s="73"/>
      <c r="R369" s="78"/>
      <c r="S369" s="79" t="str">
        <f>IFERROR(VLOOKUP(R369,Material!$A$2:$B$59, 2, 0),"")</f>
        <v/>
      </c>
      <c r="T369" s="71"/>
      <c r="U369" s="79" t="str">
        <f>IFERROR(VLOOKUP(T369,Material!$A$2:$B$59, 2, 0),"")</f>
        <v/>
      </c>
      <c r="V369" s="71"/>
      <c r="W369" s="79" t="str">
        <f>IFERROR(VLOOKUP(V369,Material!$A$2:$B$59, 2, 0),"")</f>
        <v/>
      </c>
      <c r="X369" s="71"/>
      <c r="Y369" s="79" t="str">
        <f>IFERROR(VLOOKUP(X369,Material!$A$2:$B$59, 2, 0),"")</f>
        <v/>
      </c>
      <c r="Z369" s="71"/>
      <c r="AA369" s="79" t="str">
        <f>IFERROR(VLOOKUP(Z369,Material!$A$2:$B$59, 2, 0),"")</f>
        <v/>
      </c>
      <c r="AB369" s="74"/>
      <c r="AC369" s="75" t="e">
        <f t="shared" si="64"/>
        <v>#VALUE!</v>
      </c>
      <c r="AD369" s="75" t="e">
        <f t="shared" si="65"/>
        <v>#VALUE!</v>
      </c>
      <c r="AE369" s="75" t="e">
        <f t="shared" si="67"/>
        <v>#VALUE!</v>
      </c>
      <c r="AF369" s="75" t="e">
        <f t="shared" si="66"/>
        <v>#VALUE!</v>
      </c>
      <c r="AG369" s="75" t="e">
        <f t="shared" si="68"/>
        <v>#VALUE!</v>
      </c>
      <c r="AH369" s="75" t="e">
        <f t="shared" si="69"/>
        <v>#VALUE!</v>
      </c>
      <c r="AI369" s="75" t="e">
        <f t="shared" si="70"/>
        <v>#VALUE!</v>
      </c>
      <c r="AJ369" s="80" t="e">
        <f t="shared" si="71"/>
        <v>#VALUE!</v>
      </c>
      <c r="AK369" s="79" t="str">
        <f>(IFERROR(VLOOKUP(AB369,Categories!$A$2:$B$20,2,1),""))</f>
        <v/>
      </c>
      <c r="AL369" s="79" t="str">
        <f ca="1">IFERROR(VLOOKUP((HLOOKUP((VLOOKUP($AB369,Categories!$A$2:$F$20,3,1)), $AB$3:$AJ369, (ROW()-ROW($AB$3)+1), 0)), INDIRECT(VLOOKUP($AB369,Categories!$A$2:$F$20,6,1)),2,0),AK369)</f>
        <v/>
      </c>
      <c r="AM369" s="79" t="str">
        <f ca="1">IFERROR(VLOOKUP((HLOOKUP((VLOOKUP($AB369,Categories!$A$2:$F$20,4,1)),$AB$3:$AJ369,(ROW()-ROW($AB$3)+1),0)),INDIRECT(VLOOKUP($AB369,Categories!$A$2:$H$20,7,1)),2,0),"")</f>
        <v/>
      </c>
      <c r="AN369" s="79" t="str">
        <f ca="1">IFERROR(VLOOKUP((HLOOKUP((VLOOKUP($AB369,Categories!$A$2:$F$20,5,1)), $AB$3:$AJ369, (ROW()-ROW($AB$3)+1), 0)), INDIRECT(VLOOKUP($AB369,Categories!$A$2:$H$20,8,1)),2,0),"")</f>
        <v/>
      </c>
      <c r="AO369" s="79" t="str">
        <f t="shared" ca="1" si="72"/>
        <v/>
      </c>
      <c r="AP369" s="81"/>
      <c r="AQ369" s="70" t="str">
        <f>IFERROR(VLOOKUP(VALUE(MID(AP369,1,1)),AdditionalElements!$A$2:$B$50,2,0),"")</f>
        <v/>
      </c>
      <c r="AR369" s="70" t="str">
        <f>IFERROR(VLOOKUP(VALUE(MID(AP369,2,1)),AdditionalElements!$H$2:$I$50,2,0),"")</f>
        <v/>
      </c>
      <c r="AS369" s="70" t="str">
        <f>IFERROR(VLOOKUP(VALUE(MID(AP369,3,1)),AdditionalElements!$O$2:$P$50,2,0),"")</f>
        <v/>
      </c>
      <c r="AT369" s="70" t="str">
        <f>IFERROR(VLOOKUP(VALUE(MID(AP369,4,1)),AdditionalElements!$V$2:$W$50,2,0),"")</f>
        <v/>
      </c>
      <c r="AU369" s="71"/>
      <c r="AV369" s="79" t="str">
        <f>IFERROR(IF(VALUE(MID(AU369,1,1))=1, VLOOKUP(VALUE(MID(AU369,1,1)), TxtPanelShape!$A$2:$C$50, 3, 0), (IF(VALUE(MID(AU369,1,1))&gt;=7, VLOOKUP(VALUE(MID(AU369,1,1)), TxtPanelShape!$A$2:$C$50, 3, 0),VLOOKUP(VALUE(MID(AU369,1,2)),TxtPanelShape!$A$2:$C$50,3,0)))), "")</f>
        <v/>
      </c>
      <c r="AW369" s="79" t="str">
        <f>IFERROR(IF(VALUE(MID(AU369,1,1))=1, ", "&amp;VLOOKUP(VALUE(MID(AU369,2,1)), TxtPanelShape!$H$2:$I$50, 2, 0), IF(VALUE(MID(AU369,1,1))&gt;=7, ", "&amp;VLOOKUP(VALUE(MID(AU369,2,1)), TxtPanelShape!$H$2:$I$50, 2, 0),"")), "")</f>
        <v/>
      </c>
      <c r="AX369" s="79" t="str">
        <f>IFERROR(IF(VALUE(MID(AU369,1,1))=1, ", "&amp;VLOOKUP(VALUE(MID(AU369,3,1)), TxtPanelShape!$O$2:$P$50, 2, 0), IF(VALUE(MID(AU369,1,1))&gt;=7, ", "&amp;VLOOKUP(VALUE(MID(AU369,3,1)), TxtPanelShape!$O$2:$P$50, 2, 0),"")),"")</f>
        <v/>
      </c>
      <c r="AY369" s="79" t="str">
        <f>IFERROR("; "&amp;VLOOKUP(VALUE(MID(AU369,4,1)), TxtPanelShape!$V$2:$W$50,2,0),"")</f>
        <v/>
      </c>
      <c r="AZ369" s="79" t="str">
        <f t="shared" si="73"/>
        <v/>
      </c>
      <c r="BA369" s="71"/>
      <c r="BB369" s="79" t="str">
        <f>IFERROR(IF(VALUE(MID(BA369,1,1))=1, VLOOKUP(VALUE(MID(BA369,1,1)), TxtPanelShape!$A$2:$C$50, 3, 0), (IF(VALUE(MID(BA369,1,1))&gt;=7, VLOOKUP(VALUE(MID(BA369,1,1)), TxtPanelShape!$A$2:$C$50, 3, 0),VLOOKUP(VALUE(MID(BA369,1,2)),TxtPanelShape!$A$2:$C$50,3,0)))), "")</f>
        <v/>
      </c>
      <c r="BC369" s="79" t="str">
        <f>IFERROR(IF(VALUE(MID(BA369,1,1))=1, ", "&amp;VLOOKUP(VALUE(MID(BA369,2,1)), TxtPanelShape!$H$2:$I$50, 2, 0), IF(VALUE(MID(BA369,1,1))&gt;=7, ", "&amp;VLOOKUP(VALUE(MID(BA369,2,1)), TxtPanelShape!$H$2:$I$50, 2, 0),"")), "")</f>
        <v/>
      </c>
      <c r="BD369" s="79" t="str">
        <f>IFERROR(IF(VALUE(MID(BA369,1,1))=1, ", "&amp;VLOOKUP(VALUE(MID(BA369,3,1)), TxtPanelShape!$O$2:$P$50, 2, 0), IF(VALUE(MID(BA369,1,1))&gt;=7, ", "&amp;VLOOKUP(VALUE(MID(BA369,3,1)), TxtPanelShape!$O$2:$P$50, 2, 0),"")),"")</f>
        <v/>
      </c>
      <c r="BE369" s="79" t="str">
        <f>IFERROR("; "&amp;VLOOKUP(VALUE(MID(BA369,4,1)), TxtPanelShape!$V$2:$W$50,2,0),"")</f>
        <v/>
      </c>
      <c r="BF369" s="79" t="str">
        <f t="shared" si="74"/>
        <v/>
      </c>
      <c r="BG369" s="71"/>
      <c r="BH369" s="79" t="str">
        <f>IFERROR(VLOOKUP(BG369, TxtPanelDefinition!$A$2:$B$50, 2, 0),"")</f>
        <v/>
      </c>
      <c r="BI369" s="71"/>
      <c r="BJ369" s="79" t="str">
        <f>IFERROR(VLOOKUP(BI369, TxtPanelDefinition!$A$2:$B$50, 2, 0),"")</f>
        <v/>
      </c>
      <c r="BK369" s="71"/>
      <c r="BL369" s="79" t="str">
        <f>IFERROR(VLOOKUP(BK369, InscrTechniques!$A$2:$B$50, 2, 0),"")</f>
        <v/>
      </c>
      <c r="BM369" s="71"/>
      <c r="BN369" s="79" t="str">
        <f>IFERROR(VLOOKUP(BM369, InscrTechniques!$A$2:$B$50, 2, 0),"")</f>
        <v/>
      </c>
      <c r="BO369" s="71"/>
      <c r="BP369" s="79" t="str">
        <f>IFERROR(VLOOKUP(BO369, InscrTechniques!$A$2:$B$50, 2, 0),"")</f>
        <v/>
      </c>
      <c r="BQ369" s="71"/>
      <c r="BR369" s="79" t="str">
        <f>IFERROR(VLOOKUP(BQ369, InscrTechniques!$A$2:$B$50, 2, 0),"")</f>
        <v/>
      </c>
      <c r="BS369" s="71"/>
      <c r="BT369" s="79" t="str">
        <f>IFERROR(VLOOKUP(BS369, InscrTechniques!$A$2:$B$50, 2, 0),"")</f>
        <v/>
      </c>
      <c r="BU369" s="71"/>
      <c r="BV369" s="79" t="str">
        <f>IFERROR(VLOOKUP(BU369, InscrTechniques!$A$2:$B$50, 2, 0),"")</f>
        <v/>
      </c>
      <c r="BW369" s="125"/>
      <c r="BX369" s="79" t="str">
        <f>IFERROR(VLOOKUP(BW369, InscrTechniques!$A$2:$B$50, 2, 0),"")</f>
        <v/>
      </c>
      <c r="BY369" s="125"/>
      <c r="BZ369" s="79" t="str">
        <f>IFERROR(VLOOKUP(BY369, InscrTechniques!$A$2:$B$50, 2, 0),"")</f>
        <v/>
      </c>
      <c r="CA369" s="74"/>
      <c r="CB369" s="114" t="str">
        <f>IFERROR(VLOOKUP(CA369, LetterStyle!$A$2:$B$50, 2, 0),"")</f>
        <v/>
      </c>
      <c r="CC369" s="74"/>
      <c r="CD369" s="114" t="str">
        <f>IFERROR(VLOOKUP(CC369, LetterStyle!$A$2:$B$50, 2, 0),"")</f>
        <v/>
      </c>
      <c r="CE369" s="74"/>
      <c r="CF369" s="114" t="str">
        <f>IFERROR(VLOOKUP(CE369, LetterStyle!$A$2:$B$50, 2, 0),"")</f>
        <v/>
      </c>
      <c r="CG369" s="74"/>
      <c r="CH369" s="79" t="str">
        <f>IFERROR(VLOOKUP(CG369, LetterStyle!$A$2:$B$50, 2, 0),"")</f>
        <v/>
      </c>
      <c r="CI369" s="71"/>
      <c r="CJ369" s="79" t="str">
        <f>IFERROR(VLOOKUP(CI369, DecMotifs!$A$1:$B$306, 2, 0),"")</f>
        <v/>
      </c>
      <c r="CK369" s="71"/>
      <c r="CL369" s="79" t="str">
        <f>IFERROR(VLOOKUP(CK369, DecMotifs!$A$1:$B$306, 2, 0),"")</f>
        <v/>
      </c>
      <c r="CM369" s="71"/>
      <c r="CN369" s="79" t="str">
        <f>IFERROR(VLOOKUP(CM369, DecMotifs!$A$1:$B$306, 2, 0),"")</f>
        <v/>
      </c>
      <c r="CO369" s="71"/>
      <c r="CP369" s="79" t="str">
        <f>IFERROR(VLOOKUP(CO369, MarginalDec!$A$2:$B$253, 2, 0),"")</f>
        <v/>
      </c>
      <c r="CQ369" s="71"/>
      <c r="CR369" s="79" t="str">
        <f>IFERROR(VLOOKUP(CQ369, MarginalDec!$A$2:$B$253, 2, 0),"")</f>
        <v/>
      </c>
      <c r="CS369" s="71"/>
      <c r="CT369" s="79" t="str">
        <f>IFERROR(VLOOKUP(CS369, MarginalDec!$A$2:$B$253, 2, 0),"")</f>
        <v/>
      </c>
      <c r="CU369" s="71"/>
      <c r="CV369" s="79" t="str">
        <f>IF(ISBLANK(CU369),"", IFERROR(VLOOKUP(CU369, Tooling!$A$2:$B$252, 2, 0),""))</f>
        <v/>
      </c>
      <c r="CW369" s="71"/>
      <c r="CX369" s="79" t="str">
        <f>IF(ISBLANK(CW369),"", IFERROR(VLOOKUP(CW369, Tooling!$A$2:$B$252, 2, 0),""))</f>
        <v/>
      </c>
      <c r="CY369" s="71"/>
      <c r="CZ369" s="79" t="str">
        <f>IF(ISBLANK(CY369),"", IFERROR(VLOOKUP(CY369, Repairs!$A$2:$B$252, 2, 0),""))</f>
        <v/>
      </c>
      <c r="DA369" s="77"/>
      <c r="DB369" s="71"/>
      <c r="DC369" s="79" t="str">
        <f>IFERROR(VLOOKUP(DB369, DatingReason!$A$2:$B$252, 2, 0),"")</f>
        <v/>
      </c>
      <c r="DD369" s="123" t="str">
        <f t="shared" si="75"/>
        <v/>
      </c>
      <c r="DF369" s="119" t="str">
        <f t="array" ref="DF369">IF(AND($B369&lt;&gt;"", $DE369&lt;&gt;"", $DE369&lt;&gt;"No"),MAX(IF($B369=PEOPLE!$B$4:$B$1000, PEOPLE!$Q$4:$Q$1000,""))+100,"")</f>
        <v/>
      </c>
      <c r="DG369" s="68"/>
      <c r="DH369" s="76">
        <f>COUNTIF(PEOPLE!B:B, MEMORIALS!B369)</f>
        <v>0</v>
      </c>
      <c r="DI369" s="82"/>
      <c r="DJ369" s="82"/>
      <c r="DK369" s="82"/>
      <c r="DL369" s="68"/>
      <c r="DM369" s="68"/>
      <c r="DN369" s="68"/>
      <c r="DO369" s="68"/>
      <c r="DP369" s="68"/>
    </row>
    <row r="370" spans="1:120" ht="15" customHeight="1" x14ac:dyDescent="0.25">
      <c r="A370" s="68"/>
      <c r="B370" s="69"/>
      <c r="C370" s="68"/>
      <c r="D370" s="68"/>
      <c r="E370" s="70" t="str">
        <f>IF(D370="","",VLOOKUP(D370,Denomination!$A$2:$B$50, 2, 0))</f>
        <v/>
      </c>
      <c r="F370" s="68"/>
      <c r="G370" s="71"/>
      <c r="H370" s="70" t="str">
        <f>IF(G370="","",VLOOKUP(G370,MCondition!$A$2:$B$50, 2, 0))</f>
        <v/>
      </c>
      <c r="I370" s="72"/>
      <c r="J370" s="71"/>
      <c r="K370" s="70" t="str">
        <f>IF(J370="","",VLOOKUP(J370,ICondition!$A$2:$B$50, 2, 0))</f>
        <v/>
      </c>
      <c r="L370" s="73"/>
      <c r="M370" s="73"/>
      <c r="N370" s="73"/>
      <c r="O370" s="73"/>
      <c r="P370" s="73"/>
      <c r="Q370" s="73"/>
      <c r="R370" s="78"/>
      <c r="S370" s="79" t="str">
        <f>IFERROR(VLOOKUP(R370,Material!$A$2:$B$59, 2, 0),"")</f>
        <v/>
      </c>
      <c r="T370" s="71"/>
      <c r="U370" s="79" t="str">
        <f>IFERROR(VLOOKUP(T370,Material!$A$2:$B$59, 2, 0),"")</f>
        <v/>
      </c>
      <c r="V370" s="71"/>
      <c r="W370" s="79" t="str">
        <f>IFERROR(VLOOKUP(V370,Material!$A$2:$B$59, 2, 0),"")</f>
        <v/>
      </c>
      <c r="X370" s="71"/>
      <c r="Y370" s="79" t="str">
        <f>IFERROR(VLOOKUP(X370,Material!$A$2:$B$59, 2, 0),"")</f>
        <v/>
      </c>
      <c r="Z370" s="71"/>
      <c r="AA370" s="79" t="str">
        <f>IFERROR(VLOOKUP(Z370,Material!$A$2:$B$59, 2, 0),"")</f>
        <v/>
      </c>
      <c r="AB370" s="74"/>
      <c r="AC370" s="75" t="e">
        <f t="shared" si="64"/>
        <v>#VALUE!</v>
      </c>
      <c r="AD370" s="75" t="e">
        <f t="shared" si="65"/>
        <v>#VALUE!</v>
      </c>
      <c r="AE370" s="75" t="e">
        <f t="shared" si="67"/>
        <v>#VALUE!</v>
      </c>
      <c r="AF370" s="75" t="e">
        <f t="shared" si="66"/>
        <v>#VALUE!</v>
      </c>
      <c r="AG370" s="75" t="e">
        <f t="shared" si="68"/>
        <v>#VALUE!</v>
      </c>
      <c r="AH370" s="75" t="e">
        <f t="shared" si="69"/>
        <v>#VALUE!</v>
      </c>
      <c r="AI370" s="75" t="e">
        <f t="shared" si="70"/>
        <v>#VALUE!</v>
      </c>
      <c r="AJ370" s="80" t="e">
        <f t="shared" si="71"/>
        <v>#VALUE!</v>
      </c>
      <c r="AK370" s="79" t="str">
        <f>(IFERROR(VLOOKUP(AB370,Categories!$A$2:$B$20,2,1),""))</f>
        <v/>
      </c>
      <c r="AL370" s="79" t="str">
        <f ca="1">IFERROR(VLOOKUP((HLOOKUP((VLOOKUP($AB370,Categories!$A$2:$F$20,3,1)), $AB$3:$AJ370, (ROW()-ROW($AB$3)+1), 0)), INDIRECT(VLOOKUP($AB370,Categories!$A$2:$F$20,6,1)),2,0),AK370)</f>
        <v/>
      </c>
      <c r="AM370" s="79" t="str">
        <f ca="1">IFERROR(VLOOKUP((HLOOKUP((VLOOKUP($AB370,Categories!$A$2:$F$20,4,1)),$AB$3:$AJ370,(ROW()-ROW($AB$3)+1),0)),INDIRECT(VLOOKUP($AB370,Categories!$A$2:$H$20,7,1)),2,0),"")</f>
        <v/>
      </c>
      <c r="AN370" s="79" t="str">
        <f ca="1">IFERROR(VLOOKUP((HLOOKUP((VLOOKUP($AB370,Categories!$A$2:$F$20,5,1)), $AB$3:$AJ370, (ROW()-ROW($AB$3)+1), 0)), INDIRECT(VLOOKUP($AB370,Categories!$A$2:$H$20,8,1)),2,0),"")</f>
        <v/>
      </c>
      <c r="AO370" s="79" t="str">
        <f t="shared" ca="1" si="72"/>
        <v/>
      </c>
      <c r="AP370" s="81"/>
      <c r="AQ370" s="70" t="str">
        <f>IFERROR(VLOOKUP(VALUE(MID(AP370,1,1)),AdditionalElements!$A$2:$B$50,2,0),"")</f>
        <v/>
      </c>
      <c r="AR370" s="70" t="str">
        <f>IFERROR(VLOOKUP(VALUE(MID(AP370,2,1)),AdditionalElements!$H$2:$I$50,2,0),"")</f>
        <v/>
      </c>
      <c r="AS370" s="70" t="str">
        <f>IFERROR(VLOOKUP(VALUE(MID(AP370,3,1)),AdditionalElements!$O$2:$P$50,2,0),"")</f>
        <v/>
      </c>
      <c r="AT370" s="70" t="str">
        <f>IFERROR(VLOOKUP(VALUE(MID(AP370,4,1)),AdditionalElements!$V$2:$W$50,2,0),"")</f>
        <v/>
      </c>
      <c r="AU370" s="71"/>
      <c r="AV370" s="79" t="str">
        <f>IFERROR(IF(VALUE(MID(AU370,1,1))=1, VLOOKUP(VALUE(MID(AU370,1,1)), TxtPanelShape!$A$2:$C$50, 3, 0), (IF(VALUE(MID(AU370,1,1))&gt;=7, VLOOKUP(VALUE(MID(AU370,1,1)), TxtPanelShape!$A$2:$C$50, 3, 0),VLOOKUP(VALUE(MID(AU370,1,2)),TxtPanelShape!$A$2:$C$50,3,0)))), "")</f>
        <v/>
      </c>
      <c r="AW370" s="79" t="str">
        <f>IFERROR(IF(VALUE(MID(AU370,1,1))=1, ", "&amp;VLOOKUP(VALUE(MID(AU370,2,1)), TxtPanelShape!$H$2:$I$50, 2, 0), IF(VALUE(MID(AU370,1,1))&gt;=7, ", "&amp;VLOOKUP(VALUE(MID(AU370,2,1)), TxtPanelShape!$H$2:$I$50, 2, 0),"")), "")</f>
        <v/>
      </c>
      <c r="AX370" s="79" t="str">
        <f>IFERROR(IF(VALUE(MID(AU370,1,1))=1, ", "&amp;VLOOKUP(VALUE(MID(AU370,3,1)), TxtPanelShape!$O$2:$P$50, 2, 0), IF(VALUE(MID(AU370,1,1))&gt;=7, ", "&amp;VLOOKUP(VALUE(MID(AU370,3,1)), TxtPanelShape!$O$2:$P$50, 2, 0),"")),"")</f>
        <v/>
      </c>
      <c r="AY370" s="79" t="str">
        <f>IFERROR("; "&amp;VLOOKUP(VALUE(MID(AU370,4,1)), TxtPanelShape!$V$2:$W$50,2,0),"")</f>
        <v/>
      </c>
      <c r="AZ370" s="79" t="str">
        <f t="shared" si="73"/>
        <v/>
      </c>
      <c r="BA370" s="71"/>
      <c r="BB370" s="79" t="str">
        <f>IFERROR(IF(VALUE(MID(BA370,1,1))=1, VLOOKUP(VALUE(MID(BA370,1,1)), TxtPanelShape!$A$2:$C$50, 3, 0), (IF(VALUE(MID(BA370,1,1))&gt;=7, VLOOKUP(VALUE(MID(BA370,1,1)), TxtPanelShape!$A$2:$C$50, 3, 0),VLOOKUP(VALUE(MID(BA370,1,2)),TxtPanelShape!$A$2:$C$50,3,0)))), "")</f>
        <v/>
      </c>
      <c r="BC370" s="79" t="str">
        <f>IFERROR(IF(VALUE(MID(BA370,1,1))=1, ", "&amp;VLOOKUP(VALUE(MID(BA370,2,1)), TxtPanelShape!$H$2:$I$50, 2, 0), IF(VALUE(MID(BA370,1,1))&gt;=7, ", "&amp;VLOOKUP(VALUE(MID(BA370,2,1)), TxtPanelShape!$H$2:$I$50, 2, 0),"")), "")</f>
        <v/>
      </c>
      <c r="BD370" s="79" t="str">
        <f>IFERROR(IF(VALUE(MID(BA370,1,1))=1, ", "&amp;VLOOKUP(VALUE(MID(BA370,3,1)), TxtPanelShape!$O$2:$P$50, 2, 0), IF(VALUE(MID(BA370,1,1))&gt;=7, ", "&amp;VLOOKUP(VALUE(MID(BA370,3,1)), TxtPanelShape!$O$2:$P$50, 2, 0),"")),"")</f>
        <v/>
      </c>
      <c r="BE370" s="79" t="str">
        <f>IFERROR("; "&amp;VLOOKUP(VALUE(MID(BA370,4,1)), TxtPanelShape!$V$2:$W$50,2,0),"")</f>
        <v/>
      </c>
      <c r="BF370" s="79" t="str">
        <f t="shared" si="74"/>
        <v/>
      </c>
      <c r="BG370" s="71"/>
      <c r="BH370" s="79" t="str">
        <f>IFERROR(VLOOKUP(BG370, TxtPanelDefinition!$A$2:$B$50, 2, 0),"")</f>
        <v/>
      </c>
      <c r="BI370" s="71"/>
      <c r="BJ370" s="79" t="str">
        <f>IFERROR(VLOOKUP(BI370, TxtPanelDefinition!$A$2:$B$50, 2, 0),"")</f>
        <v/>
      </c>
      <c r="BK370" s="71"/>
      <c r="BL370" s="79" t="str">
        <f>IFERROR(VLOOKUP(BK370, InscrTechniques!$A$2:$B$50, 2, 0),"")</f>
        <v/>
      </c>
      <c r="BM370" s="71"/>
      <c r="BN370" s="79" t="str">
        <f>IFERROR(VLOOKUP(BM370, InscrTechniques!$A$2:$B$50, 2, 0),"")</f>
        <v/>
      </c>
      <c r="BO370" s="71"/>
      <c r="BP370" s="79" t="str">
        <f>IFERROR(VLOOKUP(BO370, InscrTechniques!$A$2:$B$50, 2, 0),"")</f>
        <v/>
      </c>
      <c r="BQ370" s="71"/>
      <c r="BR370" s="79" t="str">
        <f>IFERROR(VLOOKUP(BQ370, InscrTechniques!$A$2:$B$50, 2, 0),"")</f>
        <v/>
      </c>
      <c r="BS370" s="71"/>
      <c r="BT370" s="79" t="str">
        <f>IFERROR(VLOOKUP(BS370, InscrTechniques!$A$2:$B$50, 2, 0),"")</f>
        <v/>
      </c>
      <c r="BU370" s="71"/>
      <c r="BV370" s="79" t="str">
        <f>IFERROR(VLOOKUP(BU370, InscrTechniques!$A$2:$B$50, 2, 0),"")</f>
        <v/>
      </c>
      <c r="BW370" s="125"/>
      <c r="BX370" s="79" t="str">
        <f>IFERROR(VLOOKUP(BW370, InscrTechniques!$A$2:$B$50, 2, 0),"")</f>
        <v/>
      </c>
      <c r="BY370" s="125"/>
      <c r="BZ370" s="79" t="str">
        <f>IFERROR(VLOOKUP(BY370, InscrTechniques!$A$2:$B$50, 2, 0),"")</f>
        <v/>
      </c>
      <c r="CA370" s="74"/>
      <c r="CB370" s="114" t="str">
        <f>IFERROR(VLOOKUP(CA370, LetterStyle!$A$2:$B$50, 2, 0),"")</f>
        <v/>
      </c>
      <c r="CC370" s="74"/>
      <c r="CD370" s="114" t="str">
        <f>IFERROR(VLOOKUP(CC370, LetterStyle!$A$2:$B$50, 2, 0),"")</f>
        <v/>
      </c>
      <c r="CE370" s="74"/>
      <c r="CF370" s="114" t="str">
        <f>IFERROR(VLOOKUP(CE370, LetterStyle!$A$2:$B$50, 2, 0),"")</f>
        <v/>
      </c>
      <c r="CG370" s="74"/>
      <c r="CH370" s="79" t="str">
        <f>IFERROR(VLOOKUP(CG370, LetterStyle!$A$2:$B$50, 2, 0),"")</f>
        <v/>
      </c>
      <c r="CI370" s="71"/>
      <c r="CJ370" s="79" t="str">
        <f>IFERROR(VLOOKUP(CI370, DecMotifs!$A$1:$B$306, 2, 0),"")</f>
        <v/>
      </c>
      <c r="CK370" s="71"/>
      <c r="CL370" s="79" t="str">
        <f>IFERROR(VLOOKUP(CK370, DecMotifs!$A$1:$B$306, 2, 0),"")</f>
        <v/>
      </c>
      <c r="CM370" s="71"/>
      <c r="CN370" s="79" t="str">
        <f>IFERROR(VLOOKUP(CM370, DecMotifs!$A$1:$B$306, 2, 0),"")</f>
        <v/>
      </c>
      <c r="CO370" s="71"/>
      <c r="CP370" s="79" t="str">
        <f>IFERROR(VLOOKUP(CO370, MarginalDec!$A$2:$B$253, 2, 0),"")</f>
        <v/>
      </c>
      <c r="CQ370" s="71"/>
      <c r="CR370" s="79" t="str">
        <f>IFERROR(VLOOKUP(CQ370, MarginalDec!$A$2:$B$253, 2, 0),"")</f>
        <v/>
      </c>
      <c r="CS370" s="71"/>
      <c r="CT370" s="79" t="str">
        <f>IFERROR(VLOOKUP(CS370, MarginalDec!$A$2:$B$253, 2, 0),"")</f>
        <v/>
      </c>
      <c r="CU370" s="71"/>
      <c r="CV370" s="79" t="str">
        <f>IF(ISBLANK(CU370),"", IFERROR(VLOOKUP(CU370, Tooling!$A$2:$B$252, 2, 0),""))</f>
        <v/>
      </c>
      <c r="CW370" s="71"/>
      <c r="CX370" s="79" t="str">
        <f>IF(ISBLANK(CW370),"", IFERROR(VLOOKUP(CW370, Tooling!$A$2:$B$252, 2, 0),""))</f>
        <v/>
      </c>
      <c r="CY370" s="71"/>
      <c r="CZ370" s="79" t="str">
        <f>IF(ISBLANK(CY370),"", IFERROR(VLOOKUP(CY370, Repairs!$A$2:$B$252, 2, 0),""))</f>
        <v/>
      </c>
      <c r="DA370" s="77"/>
      <c r="DB370" s="71"/>
      <c r="DC370" s="79" t="str">
        <f>IFERROR(VLOOKUP(DB370, DatingReason!$A$2:$B$252, 2, 0),"")</f>
        <v/>
      </c>
      <c r="DD370" s="123" t="str">
        <f t="shared" si="75"/>
        <v/>
      </c>
      <c r="DF370" s="119" t="str">
        <f t="array" ref="DF370">IF(AND($B370&lt;&gt;"", $DE370&lt;&gt;"", $DE370&lt;&gt;"No"),MAX(IF($B370=PEOPLE!$B$4:$B$1000, PEOPLE!$Q$4:$Q$1000,""))+100,"")</f>
        <v/>
      </c>
      <c r="DG370" s="68"/>
      <c r="DH370" s="76">
        <f>COUNTIF(PEOPLE!B:B, MEMORIALS!B370)</f>
        <v>0</v>
      </c>
      <c r="DI370" s="82"/>
      <c r="DJ370" s="82"/>
      <c r="DK370" s="82"/>
      <c r="DL370" s="68"/>
      <c r="DM370" s="68"/>
      <c r="DN370" s="68"/>
      <c r="DO370" s="68"/>
      <c r="DP370" s="68"/>
    </row>
    <row r="371" spans="1:120" ht="15" customHeight="1" x14ac:dyDescent="0.25">
      <c r="A371" s="68"/>
      <c r="B371" s="69"/>
      <c r="C371" s="68"/>
      <c r="D371" s="68"/>
      <c r="E371" s="70" t="str">
        <f>IF(D371="","",VLOOKUP(D371,Denomination!$A$2:$B$50, 2, 0))</f>
        <v/>
      </c>
      <c r="F371" s="68"/>
      <c r="G371" s="71"/>
      <c r="H371" s="70" t="str">
        <f>IF(G371="","",VLOOKUP(G371,MCondition!$A$2:$B$50, 2, 0))</f>
        <v/>
      </c>
      <c r="I371" s="72"/>
      <c r="J371" s="71"/>
      <c r="K371" s="70" t="str">
        <f>IF(J371="","",VLOOKUP(J371,ICondition!$A$2:$B$50, 2, 0))</f>
        <v/>
      </c>
      <c r="L371" s="73"/>
      <c r="M371" s="73"/>
      <c r="N371" s="73"/>
      <c r="O371" s="73"/>
      <c r="P371" s="73"/>
      <c r="Q371" s="73"/>
      <c r="R371" s="78"/>
      <c r="S371" s="79" t="str">
        <f>IFERROR(VLOOKUP(R371,Material!$A$2:$B$59, 2, 0),"")</f>
        <v/>
      </c>
      <c r="T371" s="71"/>
      <c r="U371" s="79" t="str">
        <f>IFERROR(VLOOKUP(T371,Material!$A$2:$B$59, 2, 0),"")</f>
        <v/>
      </c>
      <c r="V371" s="71"/>
      <c r="W371" s="79" t="str">
        <f>IFERROR(VLOOKUP(V371,Material!$A$2:$B$59, 2, 0),"")</f>
        <v/>
      </c>
      <c r="X371" s="71"/>
      <c r="Y371" s="79" t="str">
        <f>IFERROR(VLOOKUP(X371,Material!$A$2:$B$59, 2, 0),"")</f>
        <v/>
      </c>
      <c r="Z371" s="71"/>
      <c r="AA371" s="79" t="str">
        <f>IFERROR(VLOOKUP(Z371,Material!$A$2:$B$59, 2, 0),"")</f>
        <v/>
      </c>
      <c r="AB371" s="74"/>
      <c r="AC371" s="75" t="e">
        <f t="shared" si="64"/>
        <v>#VALUE!</v>
      </c>
      <c r="AD371" s="75" t="e">
        <f t="shared" si="65"/>
        <v>#VALUE!</v>
      </c>
      <c r="AE371" s="75" t="e">
        <f t="shared" si="67"/>
        <v>#VALUE!</v>
      </c>
      <c r="AF371" s="75" t="e">
        <f t="shared" si="66"/>
        <v>#VALUE!</v>
      </c>
      <c r="AG371" s="75" t="e">
        <f t="shared" si="68"/>
        <v>#VALUE!</v>
      </c>
      <c r="AH371" s="75" t="e">
        <f t="shared" si="69"/>
        <v>#VALUE!</v>
      </c>
      <c r="AI371" s="75" t="e">
        <f t="shared" si="70"/>
        <v>#VALUE!</v>
      </c>
      <c r="AJ371" s="80" t="e">
        <f t="shared" si="71"/>
        <v>#VALUE!</v>
      </c>
      <c r="AK371" s="79" t="str">
        <f>(IFERROR(VLOOKUP(AB371,Categories!$A$2:$B$20,2,1),""))</f>
        <v/>
      </c>
      <c r="AL371" s="79" t="str">
        <f ca="1">IFERROR(VLOOKUP((HLOOKUP((VLOOKUP($AB371,Categories!$A$2:$F$20,3,1)), $AB$3:$AJ371, (ROW()-ROW($AB$3)+1), 0)), INDIRECT(VLOOKUP($AB371,Categories!$A$2:$F$20,6,1)),2,0),AK371)</f>
        <v/>
      </c>
      <c r="AM371" s="79" t="str">
        <f ca="1">IFERROR(VLOOKUP((HLOOKUP((VLOOKUP($AB371,Categories!$A$2:$F$20,4,1)),$AB$3:$AJ371,(ROW()-ROW($AB$3)+1),0)),INDIRECT(VLOOKUP($AB371,Categories!$A$2:$H$20,7,1)),2,0),"")</f>
        <v/>
      </c>
      <c r="AN371" s="79" t="str">
        <f ca="1">IFERROR(VLOOKUP((HLOOKUP((VLOOKUP($AB371,Categories!$A$2:$F$20,5,1)), $AB$3:$AJ371, (ROW()-ROW($AB$3)+1), 0)), INDIRECT(VLOOKUP($AB371,Categories!$A$2:$H$20,8,1)),2,0),"")</f>
        <v/>
      </c>
      <c r="AO371" s="79" t="str">
        <f t="shared" ca="1" si="72"/>
        <v/>
      </c>
      <c r="AP371" s="81"/>
      <c r="AQ371" s="70" t="str">
        <f>IFERROR(VLOOKUP(VALUE(MID(AP371,1,1)),AdditionalElements!$A$2:$B$50,2,0),"")</f>
        <v/>
      </c>
      <c r="AR371" s="70" t="str">
        <f>IFERROR(VLOOKUP(VALUE(MID(AP371,2,1)),AdditionalElements!$H$2:$I$50,2,0),"")</f>
        <v/>
      </c>
      <c r="AS371" s="70" t="str">
        <f>IFERROR(VLOOKUP(VALUE(MID(AP371,3,1)),AdditionalElements!$O$2:$P$50,2,0),"")</f>
        <v/>
      </c>
      <c r="AT371" s="70" t="str">
        <f>IFERROR(VLOOKUP(VALUE(MID(AP371,4,1)),AdditionalElements!$V$2:$W$50,2,0),"")</f>
        <v/>
      </c>
      <c r="AU371" s="71"/>
      <c r="AV371" s="79" t="str">
        <f>IFERROR(IF(VALUE(MID(AU371,1,1))=1, VLOOKUP(VALUE(MID(AU371,1,1)), TxtPanelShape!$A$2:$C$50, 3, 0), (IF(VALUE(MID(AU371,1,1))&gt;=7, VLOOKUP(VALUE(MID(AU371,1,1)), TxtPanelShape!$A$2:$C$50, 3, 0),VLOOKUP(VALUE(MID(AU371,1,2)),TxtPanelShape!$A$2:$C$50,3,0)))), "")</f>
        <v/>
      </c>
      <c r="AW371" s="79" t="str">
        <f>IFERROR(IF(VALUE(MID(AU371,1,1))=1, ", "&amp;VLOOKUP(VALUE(MID(AU371,2,1)), TxtPanelShape!$H$2:$I$50, 2, 0), IF(VALUE(MID(AU371,1,1))&gt;=7, ", "&amp;VLOOKUP(VALUE(MID(AU371,2,1)), TxtPanelShape!$H$2:$I$50, 2, 0),"")), "")</f>
        <v/>
      </c>
      <c r="AX371" s="79" t="str">
        <f>IFERROR(IF(VALUE(MID(AU371,1,1))=1, ", "&amp;VLOOKUP(VALUE(MID(AU371,3,1)), TxtPanelShape!$O$2:$P$50, 2, 0), IF(VALUE(MID(AU371,1,1))&gt;=7, ", "&amp;VLOOKUP(VALUE(MID(AU371,3,1)), TxtPanelShape!$O$2:$P$50, 2, 0),"")),"")</f>
        <v/>
      </c>
      <c r="AY371" s="79" t="str">
        <f>IFERROR("; "&amp;VLOOKUP(VALUE(MID(AU371,4,1)), TxtPanelShape!$V$2:$W$50,2,0),"")</f>
        <v/>
      </c>
      <c r="AZ371" s="79" t="str">
        <f t="shared" si="73"/>
        <v/>
      </c>
      <c r="BA371" s="71"/>
      <c r="BB371" s="79" t="str">
        <f>IFERROR(IF(VALUE(MID(BA371,1,1))=1, VLOOKUP(VALUE(MID(BA371,1,1)), TxtPanelShape!$A$2:$C$50, 3, 0), (IF(VALUE(MID(BA371,1,1))&gt;=7, VLOOKUP(VALUE(MID(BA371,1,1)), TxtPanelShape!$A$2:$C$50, 3, 0),VLOOKUP(VALUE(MID(BA371,1,2)),TxtPanelShape!$A$2:$C$50,3,0)))), "")</f>
        <v/>
      </c>
      <c r="BC371" s="79" t="str">
        <f>IFERROR(IF(VALUE(MID(BA371,1,1))=1, ", "&amp;VLOOKUP(VALUE(MID(BA371,2,1)), TxtPanelShape!$H$2:$I$50, 2, 0), IF(VALUE(MID(BA371,1,1))&gt;=7, ", "&amp;VLOOKUP(VALUE(MID(BA371,2,1)), TxtPanelShape!$H$2:$I$50, 2, 0),"")), "")</f>
        <v/>
      </c>
      <c r="BD371" s="79" t="str">
        <f>IFERROR(IF(VALUE(MID(BA371,1,1))=1, ", "&amp;VLOOKUP(VALUE(MID(BA371,3,1)), TxtPanelShape!$O$2:$P$50, 2, 0), IF(VALUE(MID(BA371,1,1))&gt;=7, ", "&amp;VLOOKUP(VALUE(MID(BA371,3,1)), TxtPanelShape!$O$2:$P$50, 2, 0),"")),"")</f>
        <v/>
      </c>
      <c r="BE371" s="79" t="str">
        <f>IFERROR("; "&amp;VLOOKUP(VALUE(MID(BA371,4,1)), TxtPanelShape!$V$2:$W$50,2,0),"")</f>
        <v/>
      </c>
      <c r="BF371" s="79" t="str">
        <f t="shared" si="74"/>
        <v/>
      </c>
      <c r="BG371" s="71"/>
      <c r="BH371" s="79" t="str">
        <f>IFERROR(VLOOKUP(BG371, TxtPanelDefinition!$A$2:$B$50, 2, 0),"")</f>
        <v/>
      </c>
      <c r="BI371" s="71"/>
      <c r="BJ371" s="79" t="str">
        <f>IFERROR(VLOOKUP(BI371, TxtPanelDefinition!$A$2:$B$50, 2, 0),"")</f>
        <v/>
      </c>
      <c r="BK371" s="71"/>
      <c r="BL371" s="79" t="str">
        <f>IFERROR(VLOOKUP(BK371, InscrTechniques!$A$2:$B$50, 2, 0),"")</f>
        <v/>
      </c>
      <c r="BM371" s="71"/>
      <c r="BN371" s="79" t="str">
        <f>IFERROR(VLOOKUP(BM371, InscrTechniques!$A$2:$B$50, 2, 0),"")</f>
        <v/>
      </c>
      <c r="BO371" s="71"/>
      <c r="BP371" s="79" t="str">
        <f>IFERROR(VLOOKUP(BO371, InscrTechniques!$A$2:$B$50, 2, 0),"")</f>
        <v/>
      </c>
      <c r="BQ371" s="71"/>
      <c r="BR371" s="79" t="str">
        <f>IFERROR(VLOOKUP(BQ371, InscrTechniques!$A$2:$B$50, 2, 0),"")</f>
        <v/>
      </c>
      <c r="BS371" s="71"/>
      <c r="BT371" s="79" t="str">
        <f>IFERROR(VLOOKUP(BS371, InscrTechniques!$A$2:$B$50, 2, 0),"")</f>
        <v/>
      </c>
      <c r="BU371" s="71"/>
      <c r="BV371" s="79" t="str">
        <f>IFERROR(VLOOKUP(BU371, InscrTechniques!$A$2:$B$50, 2, 0),"")</f>
        <v/>
      </c>
      <c r="BW371" s="125"/>
      <c r="BX371" s="79" t="str">
        <f>IFERROR(VLOOKUP(BW371, InscrTechniques!$A$2:$B$50, 2, 0),"")</f>
        <v/>
      </c>
      <c r="BY371" s="125"/>
      <c r="BZ371" s="79" t="str">
        <f>IFERROR(VLOOKUP(BY371, InscrTechniques!$A$2:$B$50, 2, 0),"")</f>
        <v/>
      </c>
      <c r="CA371" s="74"/>
      <c r="CB371" s="114" t="str">
        <f>IFERROR(VLOOKUP(CA371, LetterStyle!$A$2:$B$50, 2, 0),"")</f>
        <v/>
      </c>
      <c r="CC371" s="74"/>
      <c r="CD371" s="114" t="str">
        <f>IFERROR(VLOOKUP(CC371, LetterStyle!$A$2:$B$50, 2, 0),"")</f>
        <v/>
      </c>
      <c r="CE371" s="74"/>
      <c r="CF371" s="114" t="str">
        <f>IFERROR(VLOOKUP(CE371, LetterStyle!$A$2:$B$50, 2, 0),"")</f>
        <v/>
      </c>
      <c r="CG371" s="74"/>
      <c r="CH371" s="79" t="str">
        <f>IFERROR(VLOOKUP(CG371, LetterStyle!$A$2:$B$50, 2, 0),"")</f>
        <v/>
      </c>
      <c r="CI371" s="71"/>
      <c r="CJ371" s="79" t="str">
        <f>IFERROR(VLOOKUP(CI371, DecMotifs!$A$1:$B$306, 2, 0),"")</f>
        <v/>
      </c>
      <c r="CK371" s="71"/>
      <c r="CL371" s="79" t="str">
        <f>IFERROR(VLOOKUP(CK371, DecMotifs!$A$1:$B$306, 2, 0),"")</f>
        <v/>
      </c>
      <c r="CM371" s="71"/>
      <c r="CN371" s="79" t="str">
        <f>IFERROR(VLOOKUP(CM371, DecMotifs!$A$1:$B$306, 2, 0),"")</f>
        <v/>
      </c>
      <c r="CO371" s="71"/>
      <c r="CP371" s="79" t="str">
        <f>IFERROR(VLOOKUP(CO371, MarginalDec!$A$2:$B$253, 2, 0),"")</f>
        <v/>
      </c>
      <c r="CQ371" s="71"/>
      <c r="CR371" s="79" t="str">
        <f>IFERROR(VLOOKUP(CQ371, MarginalDec!$A$2:$B$253, 2, 0),"")</f>
        <v/>
      </c>
      <c r="CS371" s="71"/>
      <c r="CT371" s="79" t="str">
        <f>IFERROR(VLOOKUP(CS371, MarginalDec!$A$2:$B$253, 2, 0),"")</f>
        <v/>
      </c>
      <c r="CU371" s="71"/>
      <c r="CV371" s="79" t="str">
        <f>IF(ISBLANK(CU371),"", IFERROR(VLOOKUP(CU371, Tooling!$A$2:$B$252, 2, 0),""))</f>
        <v/>
      </c>
      <c r="CW371" s="71"/>
      <c r="CX371" s="79" t="str">
        <f>IF(ISBLANK(CW371),"", IFERROR(VLOOKUP(CW371, Tooling!$A$2:$B$252, 2, 0),""))</f>
        <v/>
      </c>
      <c r="CY371" s="71"/>
      <c r="CZ371" s="79" t="str">
        <f>IF(ISBLANK(CY371),"", IFERROR(VLOOKUP(CY371, Repairs!$A$2:$B$252, 2, 0),""))</f>
        <v/>
      </c>
      <c r="DA371" s="77"/>
      <c r="DB371" s="71"/>
      <c r="DC371" s="79" t="str">
        <f>IFERROR(VLOOKUP(DB371, DatingReason!$A$2:$B$252, 2, 0),"")</f>
        <v/>
      </c>
      <c r="DD371" s="123" t="str">
        <f t="shared" si="75"/>
        <v/>
      </c>
      <c r="DF371" s="119" t="str">
        <f t="array" ref="DF371">IF(AND($B371&lt;&gt;"", $DE371&lt;&gt;"", $DE371&lt;&gt;"No"),MAX(IF($B371=PEOPLE!$B$4:$B$1000, PEOPLE!$Q$4:$Q$1000,""))+100,"")</f>
        <v/>
      </c>
      <c r="DG371" s="68"/>
      <c r="DH371" s="76">
        <f>COUNTIF(PEOPLE!B:B, MEMORIALS!B371)</f>
        <v>0</v>
      </c>
      <c r="DI371" s="82"/>
      <c r="DJ371" s="82"/>
      <c r="DK371" s="82"/>
      <c r="DL371" s="68"/>
      <c r="DM371" s="68"/>
      <c r="DN371" s="68"/>
      <c r="DO371" s="68"/>
      <c r="DP371" s="68"/>
    </row>
    <row r="372" spans="1:120" ht="15" customHeight="1" x14ac:dyDescent="0.25">
      <c r="A372" s="68"/>
      <c r="B372" s="69"/>
      <c r="C372" s="68"/>
      <c r="D372" s="68"/>
      <c r="E372" s="70" t="str">
        <f>IF(D372="","",VLOOKUP(D372,Denomination!$A$2:$B$50, 2, 0))</f>
        <v/>
      </c>
      <c r="F372" s="68"/>
      <c r="G372" s="71"/>
      <c r="H372" s="70" t="str">
        <f>IF(G372="","",VLOOKUP(G372,MCondition!$A$2:$B$50, 2, 0))</f>
        <v/>
      </c>
      <c r="I372" s="72"/>
      <c r="J372" s="71"/>
      <c r="K372" s="70" t="str">
        <f>IF(J372="","",VLOOKUP(J372,ICondition!$A$2:$B$50, 2, 0))</f>
        <v/>
      </c>
      <c r="L372" s="73"/>
      <c r="M372" s="73"/>
      <c r="N372" s="73"/>
      <c r="O372" s="73"/>
      <c r="P372" s="73"/>
      <c r="Q372" s="73"/>
      <c r="R372" s="78"/>
      <c r="S372" s="79" t="str">
        <f>IFERROR(VLOOKUP(R372,Material!$A$2:$B$59, 2, 0),"")</f>
        <v/>
      </c>
      <c r="T372" s="71"/>
      <c r="U372" s="79" t="str">
        <f>IFERROR(VLOOKUP(T372,Material!$A$2:$B$59, 2, 0),"")</f>
        <v/>
      </c>
      <c r="V372" s="71"/>
      <c r="W372" s="79" t="str">
        <f>IFERROR(VLOOKUP(V372,Material!$A$2:$B$59, 2, 0),"")</f>
        <v/>
      </c>
      <c r="X372" s="71"/>
      <c r="Y372" s="79" t="str">
        <f>IFERROR(VLOOKUP(X372,Material!$A$2:$B$59, 2, 0),"")</f>
        <v/>
      </c>
      <c r="Z372" s="71"/>
      <c r="AA372" s="79" t="str">
        <f>IFERROR(VLOOKUP(Z372,Material!$A$2:$B$59, 2, 0),"")</f>
        <v/>
      </c>
      <c r="AB372" s="74"/>
      <c r="AC372" s="75" t="e">
        <f t="shared" si="64"/>
        <v>#VALUE!</v>
      </c>
      <c r="AD372" s="75" t="e">
        <f t="shared" si="65"/>
        <v>#VALUE!</v>
      </c>
      <c r="AE372" s="75" t="e">
        <f t="shared" si="67"/>
        <v>#VALUE!</v>
      </c>
      <c r="AF372" s="75" t="e">
        <f t="shared" si="66"/>
        <v>#VALUE!</v>
      </c>
      <c r="AG372" s="75" t="e">
        <f t="shared" si="68"/>
        <v>#VALUE!</v>
      </c>
      <c r="AH372" s="75" t="e">
        <f t="shared" si="69"/>
        <v>#VALUE!</v>
      </c>
      <c r="AI372" s="75" t="e">
        <f t="shared" si="70"/>
        <v>#VALUE!</v>
      </c>
      <c r="AJ372" s="80" t="e">
        <f t="shared" si="71"/>
        <v>#VALUE!</v>
      </c>
      <c r="AK372" s="79" t="str">
        <f>(IFERROR(VLOOKUP(AB372,Categories!$A$2:$B$20,2,1),""))</f>
        <v/>
      </c>
      <c r="AL372" s="79" t="str">
        <f ca="1">IFERROR(VLOOKUP((HLOOKUP((VLOOKUP($AB372,Categories!$A$2:$F$20,3,1)), $AB$3:$AJ372, (ROW()-ROW($AB$3)+1), 0)), INDIRECT(VLOOKUP($AB372,Categories!$A$2:$F$20,6,1)),2,0),AK372)</f>
        <v/>
      </c>
      <c r="AM372" s="79" t="str">
        <f ca="1">IFERROR(VLOOKUP((HLOOKUP((VLOOKUP($AB372,Categories!$A$2:$F$20,4,1)),$AB$3:$AJ372,(ROW()-ROW($AB$3)+1),0)),INDIRECT(VLOOKUP($AB372,Categories!$A$2:$H$20,7,1)),2,0),"")</f>
        <v/>
      </c>
      <c r="AN372" s="79" t="str">
        <f ca="1">IFERROR(VLOOKUP((HLOOKUP((VLOOKUP($AB372,Categories!$A$2:$F$20,5,1)), $AB$3:$AJ372, (ROW()-ROW($AB$3)+1), 0)), INDIRECT(VLOOKUP($AB372,Categories!$A$2:$H$20,8,1)),2,0),"")</f>
        <v/>
      </c>
      <c r="AO372" s="79" t="str">
        <f t="shared" ca="1" si="72"/>
        <v/>
      </c>
      <c r="AP372" s="81"/>
      <c r="AQ372" s="70" t="str">
        <f>IFERROR(VLOOKUP(VALUE(MID(AP372,1,1)),AdditionalElements!$A$2:$B$50,2,0),"")</f>
        <v/>
      </c>
      <c r="AR372" s="70" t="str">
        <f>IFERROR(VLOOKUP(VALUE(MID(AP372,2,1)),AdditionalElements!$H$2:$I$50,2,0),"")</f>
        <v/>
      </c>
      <c r="AS372" s="70" t="str">
        <f>IFERROR(VLOOKUP(VALUE(MID(AP372,3,1)),AdditionalElements!$O$2:$P$50,2,0),"")</f>
        <v/>
      </c>
      <c r="AT372" s="70" t="str">
        <f>IFERROR(VLOOKUP(VALUE(MID(AP372,4,1)),AdditionalElements!$V$2:$W$50,2,0),"")</f>
        <v/>
      </c>
      <c r="AU372" s="71"/>
      <c r="AV372" s="79" t="str">
        <f>IFERROR(IF(VALUE(MID(AU372,1,1))=1, VLOOKUP(VALUE(MID(AU372,1,1)), TxtPanelShape!$A$2:$C$50, 3, 0), (IF(VALUE(MID(AU372,1,1))&gt;=7, VLOOKUP(VALUE(MID(AU372,1,1)), TxtPanelShape!$A$2:$C$50, 3, 0),VLOOKUP(VALUE(MID(AU372,1,2)),TxtPanelShape!$A$2:$C$50,3,0)))), "")</f>
        <v/>
      </c>
      <c r="AW372" s="79" t="str">
        <f>IFERROR(IF(VALUE(MID(AU372,1,1))=1, ", "&amp;VLOOKUP(VALUE(MID(AU372,2,1)), TxtPanelShape!$H$2:$I$50, 2, 0), IF(VALUE(MID(AU372,1,1))&gt;=7, ", "&amp;VLOOKUP(VALUE(MID(AU372,2,1)), TxtPanelShape!$H$2:$I$50, 2, 0),"")), "")</f>
        <v/>
      </c>
      <c r="AX372" s="79" t="str">
        <f>IFERROR(IF(VALUE(MID(AU372,1,1))=1, ", "&amp;VLOOKUP(VALUE(MID(AU372,3,1)), TxtPanelShape!$O$2:$P$50, 2, 0), IF(VALUE(MID(AU372,1,1))&gt;=7, ", "&amp;VLOOKUP(VALUE(MID(AU372,3,1)), TxtPanelShape!$O$2:$P$50, 2, 0),"")),"")</f>
        <v/>
      </c>
      <c r="AY372" s="79" t="str">
        <f>IFERROR("; "&amp;VLOOKUP(VALUE(MID(AU372,4,1)), TxtPanelShape!$V$2:$W$50,2,0),"")</f>
        <v/>
      </c>
      <c r="AZ372" s="79" t="str">
        <f t="shared" si="73"/>
        <v/>
      </c>
      <c r="BA372" s="71"/>
      <c r="BB372" s="79" t="str">
        <f>IFERROR(IF(VALUE(MID(BA372,1,1))=1, VLOOKUP(VALUE(MID(BA372,1,1)), TxtPanelShape!$A$2:$C$50, 3, 0), (IF(VALUE(MID(BA372,1,1))&gt;=7, VLOOKUP(VALUE(MID(BA372,1,1)), TxtPanelShape!$A$2:$C$50, 3, 0),VLOOKUP(VALUE(MID(BA372,1,2)),TxtPanelShape!$A$2:$C$50,3,0)))), "")</f>
        <v/>
      </c>
      <c r="BC372" s="79" t="str">
        <f>IFERROR(IF(VALUE(MID(BA372,1,1))=1, ", "&amp;VLOOKUP(VALUE(MID(BA372,2,1)), TxtPanelShape!$H$2:$I$50, 2, 0), IF(VALUE(MID(BA372,1,1))&gt;=7, ", "&amp;VLOOKUP(VALUE(MID(BA372,2,1)), TxtPanelShape!$H$2:$I$50, 2, 0),"")), "")</f>
        <v/>
      </c>
      <c r="BD372" s="79" t="str">
        <f>IFERROR(IF(VALUE(MID(BA372,1,1))=1, ", "&amp;VLOOKUP(VALUE(MID(BA372,3,1)), TxtPanelShape!$O$2:$P$50, 2, 0), IF(VALUE(MID(BA372,1,1))&gt;=7, ", "&amp;VLOOKUP(VALUE(MID(BA372,3,1)), TxtPanelShape!$O$2:$P$50, 2, 0),"")),"")</f>
        <v/>
      </c>
      <c r="BE372" s="79" t="str">
        <f>IFERROR("; "&amp;VLOOKUP(VALUE(MID(BA372,4,1)), TxtPanelShape!$V$2:$W$50,2,0),"")</f>
        <v/>
      </c>
      <c r="BF372" s="79" t="str">
        <f t="shared" si="74"/>
        <v/>
      </c>
      <c r="BG372" s="71"/>
      <c r="BH372" s="79" t="str">
        <f>IFERROR(VLOOKUP(BG372, TxtPanelDefinition!$A$2:$B$50, 2, 0),"")</f>
        <v/>
      </c>
      <c r="BI372" s="71"/>
      <c r="BJ372" s="79" t="str">
        <f>IFERROR(VLOOKUP(BI372, TxtPanelDefinition!$A$2:$B$50, 2, 0),"")</f>
        <v/>
      </c>
      <c r="BK372" s="71"/>
      <c r="BL372" s="79" t="str">
        <f>IFERROR(VLOOKUP(BK372, InscrTechniques!$A$2:$B$50, 2, 0),"")</f>
        <v/>
      </c>
      <c r="BM372" s="71"/>
      <c r="BN372" s="79" t="str">
        <f>IFERROR(VLOOKUP(BM372, InscrTechniques!$A$2:$B$50, 2, 0),"")</f>
        <v/>
      </c>
      <c r="BO372" s="71"/>
      <c r="BP372" s="79" t="str">
        <f>IFERROR(VLOOKUP(BO372, InscrTechniques!$A$2:$B$50, 2, 0),"")</f>
        <v/>
      </c>
      <c r="BQ372" s="71"/>
      <c r="BR372" s="79" t="str">
        <f>IFERROR(VLOOKUP(BQ372, InscrTechniques!$A$2:$B$50, 2, 0),"")</f>
        <v/>
      </c>
      <c r="BS372" s="71"/>
      <c r="BT372" s="79" t="str">
        <f>IFERROR(VLOOKUP(BS372, InscrTechniques!$A$2:$B$50, 2, 0),"")</f>
        <v/>
      </c>
      <c r="BU372" s="71"/>
      <c r="BV372" s="79" t="str">
        <f>IFERROR(VLOOKUP(BU372, InscrTechniques!$A$2:$B$50, 2, 0),"")</f>
        <v/>
      </c>
      <c r="BW372" s="125"/>
      <c r="BX372" s="79" t="str">
        <f>IFERROR(VLOOKUP(BW372, InscrTechniques!$A$2:$B$50, 2, 0),"")</f>
        <v/>
      </c>
      <c r="BY372" s="125"/>
      <c r="BZ372" s="79" t="str">
        <f>IFERROR(VLOOKUP(BY372, InscrTechniques!$A$2:$B$50, 2, 0),"")</f>
        <v/>
      </c>
      <c r="CA372" s="74"/>
      <c r="CB372" s="114" t="str">
        <f>IFERROR(VLOOKUP(CA372, LetterStyle!$A$2:$B$50, 2, 0),"")</f>
        <v/>
      </c>
      <c r="CC372" s="74"/>
      <c r="CD372" s="114" t="str">
        <f>IFERROR(VLOOKUP(CC372, LetterStyle!$A$2:$B$50, 2, 0),"")</f>
        <v/>
      </c>
      <c r="CE372" s="74"/>
      <c r="CF372" s="114" t="str">
        <f>IFERROR(VLOOKUP(CE372, LetterStyle!$A$2:$B$50, 2, 0),"")</f>
        <v/>
      </c>
      <c r="CG372" s="74"/>
      <c r="CH372" s="79" t="str">
        <f>IFERROR(VLOOKUP(CG372, LetterStyle!$A$2:$B$50, 2, 0),"")</f>
        <v/>
      </c>
      <c r="CI372" s="71"/>
      <c r="CJ372" s="79" t="str">
        <f>IFERROR(VLOOKUP(CI372, DecMotifs!$A$1:$B$306, 2, 0),"")</f>
        <v/>
      </c>
      <c r="CK372" s="71"/>
      <c r="CL372" s="79" t="str">
        <f>IFERROR(VLOOKUP(CK372, DecMotifs!$A$1:$B$306, 2, 0),"")</f>
        <v/>
      </c>
      <c r="CM372" s="71"/>
      <c r="CN372" s="79" t="str">
        <f>IFERROR(VLOOKUP(CM372, DecMotifs!$A$1:$B$306, 2, 0),"")</f>
        <v/>
      </c>
      <c r="CO372" s="71"/>
      <c r="CP372" s="79" t="str">
        <f>IFERROR(VLOOKUP(CO372, MarginalDec!$A$2:$B$253, 2, 0),"")</f>
        <v/>
      </c>
      <c r="CQ372" s="71"/>
      <c r="CR372" s="79" t="str">
        <f>IFERROR(VLOOKUP(CQ372, MarginalDec!$A$2:$B$253, 2, 0),"")</f>
        <v/>
      </c>
      <c r="CS372" s="71"/>
      <c r="CT372" s="79" t="str">
        <f>IFERROR(VLOOKUP(CS372, MarginalDec!$A$2:$B$253, 2, 0),"")</f>
        <v/>
      </c>
      <c r="CU372" s="71"/>
      <c r="CV372" s="79" t="str">
        <f>IF(ISBLANK(CU372),"", IFERROR(VLOOKUP(CU372, Tooling!$A$2:$B$252, 2, 0),""))</f>
        <v/>
      </c>
      <c r="CW372" s="71"/>
      <c r="CX372" s="79" t="str">
        <f>IF(ISBLANK(CW372),"", IFERROR(VLOOKUP(CW372, Tooling!$A$2:$B$252, 2, 0),""))</f>
        <v/>
      </c>
      <c r="CY372" s="71"/>
      <c r="CZ372" s="79" t="str">
        <f>IF(ISBLANK(CY372),"", IFERROR(VLOOKUP(CY372, Repairs!$A$2:$B$252, 2, 0),""))</f>
        <v/>
      </c>
      <c r="DA372" s="77"/>
      <c r="DB372" s="71"/>
      <c r="DC372" s="79" t="str">
        <f>IFERROR(VLOOKUP(DB372, DatingReason!$A$2:$B$252, 2, 0),"")</f>
        <v/>
      </c>
      <c r="DD372" s="123" t="str">
        <f t="shared" si="75"/>
        <v/>
      </c>
      <c r="DF372" s="119" t="str">
        <f t="array" ref="DF372">IF(AND($B372&lt;&gt;"", $DE372&lt;&gt;"", $DE372&lt;&gt;"No"),MAX(IF($B372=PEOPLE!$B$4:$B$1000, PEOPLE!$Q$4:$Q$1000,""))+100,"")</f>
        <v/>
      </c>
      <c r="DG372" s="68"/>
      <c r="DH372" s="76">
        <f>COUNTIF(PEOPLE!B:B, MEMORIALS!B372)</f>
        <v>0</v>
      </c>
      <c r="DI372" s="82"/>
      <c r="DJ372" s="82"/>
      <c r="DK372" s="82"/>
      <c r="DL372" s="68"/>
      <c r="DM372" s="68"/>
      <c r="DN372" s="68"/>
      <c r="DO372" s="68"/>
      <c r="DP372" s="68"/>
    </row>
    <row r="373" spans="1:120" ht="15" customHeight="1" x14ac:dyDescent="0.25">
      <c r="A373" s="68"/>
      <c r="B373" s="69"/>
      <c r="C373" s="68"/>
      <c r="D373" s="68"/>
      <c r="E373" s="70" t="str">
        <f>IF(D373="","",VLOOKUP(D373,Denomination!$A$2:$B$50, 2, 0))</f>
        <v/>
      </c>
      <c r="F373" s="68"/>
      <c r="G373" s="71"/>
      <c r="H373" s="70" t="str">
        <f>IF(G373="","",VLOOKUP(G373,MCondition!$A$2:$B$50, 2, 0))</f>
        <v/>
      </c>
      <c r="I373" s="72"/>
      <c r="J373" s="71"/>
      <c r="K373" s="70" t="str">
        <f>IF(J373="","",VLOOKUP(J373,ICondition!$A$2:$B$50, 2, 0))</f>
        <v/>
      </c>
      <c r="L373" s="73"/>
      <c r="M373" s="73"/>
      <c r="N373" s="73"/>
      <c r="O373" s="73"/>
      <c r="P373" s="73"/>
      <c r="Q373" s="73"/>
      <c r="R373" s="78"/>
      <c r="S373" s="79" t="str">
        <f>IFERROR(VLOOKUP(R373,Material!$A$2:$B$59, 2, 0),"")</f>
        <v/>
      </c>
      <c r="T373" s="71"/>
      <c r="U373" s="79" t="str">
        <f>IFERROR(VLOOKUP(T373,Material!$A$2:$B$59, 2, 0),"")</f>
        <v/>
      </c>
      <c r="V373" s="71"/>
      <c r="W373" s="79" t="str">
        <f>IFERROR(VLOOKUP(V373,Material!$A$2:$B$59, 2, 0),"")</f>
        <v/>
      </c>
      <c r="X373" s="71"/>
      <c r="Y373" s="79" t="str">
        <f>IFERROR(VLOOKUP(X373,Material!$A$2:$B$59, 2, 0),"")</f>
        <v/>
      </c>
      <c r="Z373" s="71"/>
      <c r="AA373" s="79" t="str">
        <f>IFERROR(VLOOKUP(Z373,Material!$A$2:$B$59, 2, 0),"")</f>
        <v/>
      </c>
      <c r="AB373" s="74"/>
      <c r="AC373" s="75" t="e">
        <f t="shared" si="64"/>
        <v>#VALUE!</v>
      </c>
      <c r="AD373" s="75" t="e">
        <f t="shared" si="65"/>
        <v>#VALUE!</v>
      </c>
      <c r="AE373" s="75" t="e">
        <f t="shared" si="67"/>
        <v>#VALUE!</v>
      </c>
      <c r="AF373" s="75" t="e">
        <f t="shared" si="66"/>
        <v>#VALUE!</v>
      </c>
      <c r="AG373" s="75" t="e">
        <f t="shared" si="68"/>
        <v>#VALUE!</v>
      </c>
      <c r="AH373" s="75" t="e">
        <f t="shared" si="69"/>
        <v>#VALUE!</v>
      </c>
      <c r="AI373" s="75" t="e">
        <f t="shared" si="70"/>
        <v>#VALUE!</v>
      </c>
      <c r="AJ373" s="80" t="e">
        <f t="shared" si="71"/>
        <v>#VALUE!</v>
      </c>
      <c r="AK373" s="79" t="str">
        <f>(IFERROR(VLOOKUP(AB373,Categories!$A$2:$B$20,2,1),""))</f>
        <v/>
      </c>
      <c r="AL373" s="79" t="str">
        <f ca="1">IFERROR(VLOOKUP((HLOOKUP((VLOOKUP($AB373,Categories!$A$2:$F$20,3,1)), $AB$3:$AJ373, (ROW()-ROW($AB$3)+1), 0)), INDIRECT(VLOOKUP($AB373,Categories!$A$2:$F$20,6,1)),2,0),AK373)</f>
        <v/>
      </c>
      <c r="AM373" s="79" t="str">
        <f ca="1">IFERROR(VLOOKUP((HLOOKUP((VLOOKUP($AB373,Categories!$A$2:$F$20,4,1)),$AB$3:$AJ373,(ROW()-ROW($AB$3)+1),0)),INDIRECT(VLOOKUP($AB373,Categories!$A$2:$H$20,7,1)),2,0),"")</f>
        <v/>
      </c>
      <c r="AN373" s="79" t="str">
        <f ca="1">IFERROR(VLOOKUP((HLOOKUP((VLOOKUP($AB373,Categories!$A$2:$F$20,5,1)), $AB$3:$AJ373, (ROW()-ROW($AB$3)+1), 0)), INDIRECT(VLOOKUP($AB373,Categories!$A$2:$H$20,8,1)),2,0),"")</f>
        <v/>
      </c>
      <c r="AO373" s="79" t="str">
        <f t="shared" ca="1" si="72"/>
        <v/>
      </c>
      <c r="AP373" s="81"/>
      <c r="AQ373" s="70" t="str">
        <f>IFERROR(VLOOKUP(VALUE(MID(AP373,1,1)),AdditionalElements!$A$2:$B$50,2,0),"")</f>
        <v/>
      </c>
      <c r="AR373" s="70" t="str">
        <f>IFERROR(VLOOKUP(VALUE(MID(AP373,2,1)),AdditionalElements!$H$2:$I$50,2,0),"")</f>
        <v/>
      </c>
      <c r="AS373" s="70" t="str">
        <f>IFERROR(VLOOKUP(VALUE(MID(AP373,3,1)),AdditionalElements!$O$2:$P$50,2,0),"")</f>
        <v/>
      </c>
      <c r="AT373" s="70" t="str">
        <f>IFERROR(VLOOKUP(VALUE(MID(AP373,4,1)),AdditionalElements!$V$2:$W$50,2,0),"")</f>
        <v/>
      </c>
      <c r="AU373" s="71"/>
      <c r="AV373" s="79" t="str">
        <f>IFERROR(IF(VALUE(MID(AU373,1,1))=1, VLOOKUP(VALUE(MID(AU373,1,1)), TxtPanelShape!$A$2:$C$50, 3, 0), (IF(VALUE(MID(AU373,1,1))&gt;=7, VLOOKUP(VALUE(MID(AU373,1,1)), TxtPanelShape!$A$2:$C$50, 3, 0),VLOOKUP(VALUE(MID(AU373,1,2)),TxtPanelShape!$A$2:$C$50,3,0)))), "")</f>
        <v/>
      </c>
      <c r="AW373" s="79" t="str">
        <f>IFERROR(IF(VALUE(MID(AU373,1,1))=1, ", "&amp;VLOOKUP(VALUE(MID(AU373,2,1)), TxtPanelShape!$H$2:$I$50, 2, 0), IF(VALUE(MID(AU373,1,1))&gt;=7, ", "&amp;VLOOKUP(VALUE(MID(AU373,2,1)), TxtPanelShape!$H$2:$I$50, 2, 0),"")), "")</f>
        <v/>
      </c>
      <c r="AX373" s="79" t="str">
        <f>IFERROR(IF(VALUE(MID(AU373,1,1))=1, ", "&amp;VLOOKUP(VALUE(MID(AU373,3,1)), TxtPanelShape!$O$2:$P$50, 2, 0), IF(VALUE(MID(AU373,1,1))&gt;=7, ", "&amp;VLOOKUP(VALUE(MID(AU373,3,1)), TxtPanelShape!$O$2:$P$50, 2, 0),"")),"")</f>
        <v/>
      </c>
      <c r="AY373" s="79" t="str">
        <f>IFERROR("; "&amp;VLOOKUP(VALUE(MID(AU373,4,1)), TxtPanelShape!$V$2:$W$50,2,0),"")</f>
        <v/>
      </c>
      <c r="AZ373" s="79" t="str">
        <f t="shared" si="73"/>
        <v/>
      </c>
      <c r="BA373" s="71"/>
      <c r="BB373" s="79" t="str">
        <f>IFERROR(IF(VALUE(MID(BA373,1,1))=1, VLOOKUP(VALUE(MID(BA373,1,1)), TxtPanelShape!$A$2:$C$50, 3, 0), (IF(VALUE(MID(BA373,1,1))&gt;=7, VLOOKUP(VALUE(MID(BA373,1,1)), TxtPanelShape!$A$2:$C$50, 3, 0),VLOOKUP(VALUE(MID(BA373,1,2)),TxtPanelShape!$A$2:$C$50,3,0)))), "")</f>
        <v/>
      </c>
      <c r="BC373" s="79" t="str">
        <f>IFERROR(IF(VALUE(MID(BA373,1,1))=1, ", "&amp;VLOOKUP(VALUE(MID(BA373,2,1)), TxtPanelShape!$H$2:$I$50, 2, 0), IF(VALUE(MID(BA373,1,1))&gt;=7, ", "&amp;VLOOKUP(VALUE(MID(BA373,2,1)), TxtPanelShape!$H$2:$I$50, 2, 0),"")), "")</f>
        <v/>
      </c>
      <c r="BD373" s="79" t="str">
        <f>IFERROR(IF(VALUE(MID(BA373,1,1))=1, ", "&amp;VLOOKUP(VALUE(MID(BA373,3,1)), TxtPanelShape!$O$2:$P$50, 2, 0), IF(VALUE(MID(BA373,1,1))&gt;=7, ", "&amp;VLOOKUP(VALUE(MID(BA373,3,1)), TxtPanelShape!$O$2:$P$50, 2, 0),"")),"")</f>
        <v/>
      </c>
      <c r="BE373" s="79" t="str">
        <f>IFERROR("; "&amp;VLOOKUP(VALUE(MID(BA373,4,1)), TxtPanelShape!$V$2:$W$50,2,0),"")</f>
        <v/>
      </c>
      <c r="BF373" s="79" t="str">
        <f t="shared" si="74"/>
        <v/>
      </c>
      <c r="BG373" s="71"/>
      <c r="BH373" s="79" t="str">
        <f>IFERROR(VLOOKUP(BG373, TxtPanelDefinition!$A$2:$B$50, 2, 0),"")</f>
        <v/>
      </c>
      <c r="BI373" s="71"/>
      <c r="BJ373" s="79" t="str">
        <f>IFERROR(VLOOKUP(BI373, TxtPanelDefinition!$A$2:$B$50, 2, 0),"")</f>
        <v/>
      </c>
      <c r="BK373" s="71"/>
      <c r="BL373" s="79" t="str">
        <f>IFERROR(VLOOKUP(BK373, InscrTechniques!$A$2:$B$50, 2, 0),"")</f>
        <v/>
      </c>
      <c r="BM373" s="71"/>
      <c r="BN373" s="79" t="str">
        <f>IFERROR(VLOOKUP(BM373, InscrTechniques!$A$2:$B$50, 2, 0),"")</f>
        <v/>
      </c>
      <c r="BO373" s="71"/>
      <c r="BP373" s="79" t="str">
        <f>IFERROR(VLOOKUP(BO373, InscrTechniques!$A$2:$B$50, 2, 0),"")</f>
        <v/>
      </c>
      <c r="BQ373" s="71"/>
      <c r="BR373" s="79" t="str">
        <f>IFERROR(VLOOKUP(BQ373, InscrTechniques!$A$2:$B$50, 2, 0),"")</f>
        <v/>
      </c>
      <c r="BS373" s="71"/>
      <c r="BT373" s="79" t="str">
        <f>IFERROR(VLOOKUP(BS373, InscrTechniques!$A$2:$B$50, 2, 0),"")</f>
        <v/>
      </c>
      <c r="BU373" s="71"/>
      <c r="BV373" s="79" t="str">
        <f>IFERROR(VLOOKUP(BU373, InscrTechniques!$A$2:$B$50, 2, 0),"")</f>
        <v/>
      </c>
      <c r="BW373" s="125"/>
      <c r="BX373" s="79" t="str">
        <f>IFERROR(VLOOKUP(BW373, InscrTechniques!$A$2:$B$50, 2, 0),"")</f>
        <v/>
      </c>
      <c r="BY373" s="125"/>
      <c r="BZ373" s="79" t="str">
        <f>IFERROR(VLOOKUP(BY373, InscrTechniques!$A$2:$B$50, 2, 0),"")</f>
        <v/>
      </c>
      <c r="CA373" s="74"/>
      <c r="CB373" s="114" t="str">
        <f>IFERROR(VLOOKUP(CA373, LetterStyle!$A$2:$B$50, 2, 0),"")</f>
        <v/>
      </c>
      <c r="CC373" s="74"/>
      <c r="CD373" s="114" t="str">
        <f>IFERROR(VLOOKUP(CC373, LetterStyle!$A$2:$B$50, 2, 0),"")</f>
        <v/>
      </c>
      <c r="CE373" s="74"/>
      <c r="CF373" s="114" t="str">
        <f>IFERROR(VLOOKUP(CE373, LetterStyle!$A$2:$B$50, 2, 0),"")</f>
        <v/>
      </c>
      <c r="CG373" s="74"/>
      <c r="CH373" s="79" t="str">
        <f>IFERROR(VLOOKUP(CG373, LetterStyle!$A$2:$B$50, 2, 0),"")</f>
        <v/>
      </c>
      <c r="CI373" s="71"/>
      <c r="CJ373" s="79" t="str">
        <f>IFERROR(VLOOKUP(CI373, DecMotifs!$A$1:$B$306, 2, 0),"")</f>
        <v/>
      </c>
      <c r="CK373" s="71"/>
      <c r="CL373" s="79" t="str">
        <f>IFERROR(VLOOKUP(CK373, DecMotifs!$A$1:$B$306, 2, 0),"")</f>
        <v/>
      </c>
      <c r="CM373" s="71"/>
      <c r="CN373" s="79" t="str">
        <f>IFERROR(VLOOKUP(CM373, DecMotifs!$A$1:$B$306, 2, 0),"")</f>
        <v/>
      </c>
      <c r="CO373" s="71"/>
      <c r="CP373" s="79" t="str">
        <f>IFERROR(VLOOKUP(CO373, MarginalDec!$A$2:$B$253, 2, 0),"")</f>
        <v/>
      </c>
      <c r="CQ373" s="71"/>
      <c r="CR373" s="79" t="str">
        <f>IFERROR(VLOOKUP(CQ373, MarginalDec!$A$2:$B$253, 2, 0),"")</f>
        <v/>
      </c>
      <c r="CS373" s="71"/>
      <c r="CT373" s="79" t="str">
        <f>IFERROR(VLOOKUP(CS373, MarginalDec!$A$2:$B$253, 2, 0),"")</f>
        <v/>
      </c>
      <c r="CU373" s="71"/>
      <c r="CV373" s="79" t="str">
        <f>IF(ISBLANK(CU373),"", IFERROR(VLOOKUP(CU373, Tooling!$A$2:$B$252, 2, 0),""))</f>
        <v/>
      </c>
      <c r="CW373" s="71"/>
      <c r="CX373" s="79" t="str">
        <f>IF(ISBLANK(CW373),"", IFERROR(VLOOKUP(CW373, Tooling!$A$2:$B$252, 2, 0),""))</f>
        <v/>
      </c>
      <c r="CY373" s="71"/>
      <c r="CZ373" s="79" t="str">
        <f>IF(ISBLANK(CY373),"", IFERROR(VLOOKUP(CY373, Repairs!$A$2:$B$252, 2, 0),""))</f>
        <v/>
      </c>
      <c r="DA373" s="77"/>
      <c r="DB373" s="71"/>
      <c r="DC373" s="79" t="str">
        <f>IFERROR(VLOOKUP(DB373, DatingReason!$A$2:$B$252, 2, 0),"")</f>
        <v/>
      </c>
      <c r="DD373" s="123" t="str">
        <f t="shared" si="75"/>
        <v/>
      </c>
      <c r="DF373" s="119" t="str">
        <f t="array" ref="DF373">IF(AND($B373&lt;&gt;"", $DE373&lt;&gt;"", $DE373&lt;&gt;"No"),MAX(IF($B373=PEOPLE!$B$4:$B$1000, PEOPLE!$Q$4:$Q$1000,""))+100,"")</f>
        <v/>
      </c>
      <c r="DG373" s="68"/>
      <c r="DH373" s="76">
        <f>COUNTIF(PEOPLE!B:B, MEMORIALS!B373)</f>
        <v>0</v>
      </c>
      <c r="DI373" s="82"/>
      <c r="DJ373" s="82"/>
      <c r="DK373" s="82"/>
      <c r="DL373" s="68"/>
      <c r="DM373" s="68"/>
      <c r="DN373" s="68"/>
      <c r="DO373" s="68"/>
      <c r="DP373" s="68"/>
    </row>
    <row r="374" spans="1:120" ht="15" customHeight="1" x14ac:dyDescent="0.25">
      <c r="A374" s="68"/>
      <c r="B374" s="69"/>
      <c r="C374" s="68"/>
      <c r="D374" s="68"/>
      <c r="E374" s="70" t="str">
        <f>IF(D374="","",VLOOKUP(D374,Denomination!$A$2:$B$50, 2, 0))</f>
        <v/>
      </c>
      <c r="F374" s="68"/>
      <c r="G374" s="71"/>
      <c r="H374" s="70" t="str">
        <f>IF(G374="","",VLOOKUP(G374,MCondition!$A$2:$B$50, 2, 0))</f>
        <v/>
      </c>
      <c r="I374" s="72"/>
      <c r="J374" s="71"/>
      <c r="K374" s="70" t="str">
        <f>IF(J374="","",VLOOKUP(J374,ICondition!$A$2:$B$50, 2, 0))</f>
        <v/>
      </c>
      <c r="L374" s="73"/>
      <c r="M374" s="73"/>
      <c r="N374" s="73"/>
      <c r="O374" s="73"/>
      <c r="P374" s="73"/>
      <c r="Q374" s="73"/>
      <c r="R374" s="78"/>
      <c r="S374" s="79" t="str">
        <f>IFERROR(VLOOKUP(R374,Material!$A$2:$B$59, 2, 0),"")</f>
        <v/>
      </c>
      <c r="T374" s="71"/>
      <c r="U374" s="79" t="str">
        <f>IFERROR(VLOOKUP(T374,Material!$A$2:$B$59, 2, 0),"")</f>
        <v/>
      </c>
      <c r="V374" s="71"/>
      <c r="W374" s="79" t="str">
        <f>IFERROR(VLOOKUP(V374,Material!$A$2:$B$59, 2, 0),"")</f>
        <v/>
      </c>
      <c r="X374" s="71"/>
      <c r="Y374" s="79" t="str">
        <f>IFERROR(VLOOKUP(X374,Material!$A$2:$B$59, 2, 0),"")</f>
        <v/>
      </c>
      <c r="Z374" s="71"/>
      <c r="AA374" s="79" t="str">
        <f>IFERROR(VLOOKUP(Z374,Material!$A$2:$B$59, 2, 0),"")</f>
        <v/>
      </c>
      <c r="AB374" s="74"/>
      <c r="AC374" s="75" t="e">
        <f t="shared" si="64"/>
        <v>#VALUE!</v>
      </c>
      <c r="AD374" s="75" t="e">
        <f t="shared" si="65"/>
        <v>#VALUE!</v>
      </c>
      <c r="AE374" s="75" t="e">
        <f t="shared" si="67"/>
        <v>#VALUE!</v>
      </c>
      <c r="AF374" s="75" t="e">
        <f t="shared" si="66"/>
        <v>#VALUE!</v>
      </c>
      <c r="AG374" s="75" t="e">
        <f t="shared" si="68"/>
        <v>#VALUE!</v>
      </c>
      <c r="AH374" s="75" t="e">
        <f t="shared" si="69"/>
        <v>#VALUE!</v>
      </c>
      <c r="AI374" s="75" t="e">
        <f t="shared" si="70"/>
        <v>#VALUE!</v>
      </c>
      <c r="AJ374" s="80" t="e">
        <f t="shared" si="71"/>
        <v>#VALUE!</v>
      </c>
      <c r="AK374" s="79" t="str">
        <f>(IFERROR(VLOOKUP(AB374,Categories!$A$2:$B$20,2,1),""))</f>
        <v/>
      </c>
      <c r="AL374" s="79" t="str">
        <f ca="1">IFERROR(VLOOKUP((HLOOKUP((VLOOKUP($AB374,Categories!$A$2:$F$20,3,1)), $AB$3:$AJ374, (ROW()-ROW($AB$3)+1), 0)), INDIRECT(VLOOKUP($AB374,Categories!$A$2:$F$20,6,1)),2,0),AK374)</f>
        <v/>
      </c>
      <c r="AM374" s="79" t="str">
        <f ca="1">IFERROR(VLOOKUP((HLOOKUP((VLOOKUP($AB374,Categories!$A$2:$F$20,4,1)),$AB$3:$AJ374,(ROW()-ROW($AB$3)+1),0)),INDIRECT(VLOOKUP($AB374,Categories!$A$2:$H$20,7,1)),2,0),"")</f>
        <v/>
      </c>
      <c r="AN374" s="79" t="str">
        <f ca="1">IFERROR(VLOOKUP((HLOOKUP((VLOOKUP($AB374,Categories!$A$2:$F$20,5,1)), $AB$3:$AJ374, (ROW()-ROW($AB$3)+1), 0)), INDIRECT(VLOOKUP($AB374,Categories!$A$2:$H$20,8,1)),2,0),"")</f>
        <v/>
      </c>
      <c r="AO374" s="79" t="str">
        <f t="shared" ca="1" si="72"/>
        <v/>
      </c>
      <c r="AP374" s="81"/>
      <c r="AQ374" s="70" t="str">
        <f>IFERROR(VLOOKUP(VALUE(MID(AP374,1,1)),AdditionalElements!$A$2:$B$50,2,0),"")</f>
        <v/>
      </c>
      <c r="AR374" s="70" t="str">
        <f>IFERROR(VLOOKUP(VALUE(MID(AP374,2,1)),AdditionalElements!$H$2:$I$50,2,0),"")</f>
        <v/>
      </c>
      <c r="AS374" s="70" t="str">
        <f>IFERROR(VLOOKUP(VALUE(MID(AP374,3,1)),AdditionalElements!$O$2:$P$50,2,0),"")</f>
        <v/>
      </c>
      <c r="AT374" s="70" t="str">
        <f>IFERROR(VLOOKUP(VALUE(MID(AP374,4,1)),AdditionalElements!$V$2:$W$50,2,0),"")</f>
        <v/>
      </c>
      <c r="AU374" s="71"/>
      <c r="AV374" s="79" t="str">
        <f>IFERROR(IF(VALUE(MID(AU374,1,1))=1, VLOOKUP(VALUE(MID(AU374,1,1)), TxtPanelShape!$A$2:$C$50, 3, 0), (IF(VALUE(MID(AU374,1,1))&gt;=7, VLOOKUP(VALUE(MID(AU374,1,1)), TxtPanelShape!$A$2:$C$50, 3, 0),VLOOKUP(VALUE(MID(AU374,1,2)),TxtPanelShape!$A$2:$C$50,3,0)))), "")</f>
        <v/>
      </c>
      <c r="AW374" s="79" t="str">
        <f>IFERROR(IF(VALUE(MID(AU374,1,1))=1, ", "&amp;VLOOKUP(VALUE(MID(AU374,2,1)), TxtPanelShape!$H$2:$I$50, 2, 0), IF(VALUE(MID(AU374,1,1))&gt;=7, ", "&amp;VLOOKUP(VALUE(MID(AU374,2,1)), TxtPanelShape!$H$2:$I$50, 2, 0),"")), "")</f>
        <v/>
      </c>
      <c r="AX374" s="79" t="str">
        <f>IFERROR(IF(VALUE(MID(AU374,1,1))=1, ", "&amp;VLOOKUP(VALUE(MID(AU374,3,1)), TxtPanelShape!$O$2:$P$50, 2, 0), IF(VALUE(MID(AU374,1,1))&gt;=7, ", "&amp;VLOOKUP(VALUE(MID(AU374,3,1)), TxtPanelShape!$O$2:$P$50, 2, 0),"")),"")</f>
        <v/>
      </c>
      <c r="AY374" s="79" t="str">
        <f>IFERROR("; "&amp;VLOOKUP(VALUE(MID(AU374,4,1)), TxtPanelShape!$V$2:$W$50,2,0),"")</f>
        <v/>
      </c>
      <c r="AZ374" s="79" t="str">
        <f t="shared" si="73"/>
        <v/>
      </c>
      <c r="BA374" s="71"/>
      <c r="BB374" s="79" t="str">
        <f>IFERROR(IF(VALUE(MID(BA374,1,1))=1, VLOOKUP(VALUE(MID(BA374,1,1)), TxtPanelShape!$A$2:$C$50, 3, 0), (IF(VALUE(MID(BA374,1,1))&gt;=7, VLOOKUP(VALUE(MID(BA374,1,1)), TxtPanelShape!$A$2:$C$50, 3, 0),VLOOKUP(VALUE(MID(BA374,1,2)),TxtPanelShape!$A$2:$C$50,3,0)))), "")</f>
        <v/>
      </c>
      <c r="BC374" s="79" t="str">
        <f>IFERROR(IF(VALUE(MID(BA374,1,1))=1, ", "&amp;VLOOKUP(VALUE(MID(BA374,2,1)), TxtPanelShape!$H$2:$I$50, 2, 0), IF(VALUE(MID(BA374,1,1))&gt;=7, ", "&amp;VLOOKUP(VALUE(MID(BA374,2,1)), TxtPanelShape!$H$2:$I$50, 2, 0),"")), "")</f>
        <v/>
      </c>
      <c r="BD374" s="79" t="str">
        <f>IFERROR(IF(VALUE(MID(BA374,1,1))=1, ", "&amp;VLOOKUP(VALUE(MID(BA374,3,1)), TxtPanelShape!$O$2:$P$50, 2, 0), IF(VALUE(MID(BA374,1,1))&gt;=7, ", "&amp;VLOOKUP(VALUE(MID(BA374,3,1)), TxtPanelShape!$O$2:$P$50, 2, 0),"")),"")</f>
        <v/>
      </c>
      <c r="BE374" s="79" t="str">
        <f>IFERROR("; "&amp;VLOOKUP(VALUE(MID(BA374,4,1)), TxtPanelShape!$V$2:$W$50,2,0),"")</f>
        <v/>
      </c>
      <c r="BF374" s="79" t="str">
        <f t="shared" si="74"/>
        <v/>
      </c>
      <c r="BG374" s="71"/>
      <c r="BH374" s="79" t="str">
        <f>IFERROR(VLOOKUP(BG374, TxtPanelDefinition!$A$2:$B$50, 2, 0),"")</f>
        <v/>
      </c>
      <c r="BI374" s="71"/>
      <c r="BJ374" s="79" t="str">
        <f>IFERROR(VLOOKUP(BI374, TxtPanelDefinition!$A$2:$B$50, 2, 0),"")</f>
        <v/>
      </c>
      <c r="BK374" s="71"/>
      <c r="BL374" s="79" t="str">
        <f>IFERROR(VLOOKUP(BK374, InscrTechniques!$A$2:$B$50, 2, 0),"")</f>
        <v/>
      </c>
      <c r="BM374" s="71"/>
      <c r="BN374" s="79" t="str">
        <f>IFERROR(VLOOKUP(BM374, InscrTechniques!$A$2:$B$50, 2, 0),"")</f>
        <v/>
      </c>
      <c r="BO374" s="71"/>
      <c r="BP374" s="79" t="str">
        <f>IFERROR(VLOOKUP(BO374, InscrTechniques!$A$2:$B$50, 2, 0),"")</f>
        <v/>
      </c>
      <c r="BQ374" s="71"/>
      <c r="BR374" s="79" t="str">
        <f>IFERROR(VLOOKUP(BQ374, InscrTechniques!$A$2:$B$50, 2, 0),"")</f>
        <v/>
      </c>
      <c r="BS374" s="71"/>
      <c r="BT374" s="79" t="str">
        <f>IFERROR(VLOOKUP(BS374, InscrTechniques!$A$2:$B$50, 2, 0),"")</f>
        <v/>
      </c>
      <c r="BU374" s="71"/>
      <c r="BV374" s="79" t="str">
        <f>IFERROR(VLOOKUP(BU374, InscrTechniques!$A$2:$B$50, 2, 0),"")</f>
        <v/>
      </c>
      <c r="BW374" s="125"/>
      <c r="BX374" s="79" t="str">
        <f>IFERROR(VLOOKUP(BW374, InscrTechniques!$A$2:$B$50, 2, 0),"")</f>
        <v/>
      </c>
      <c r="BY374" s="125"/>
      <c r="BZ374" s="79" t="str">
        <f>IFERROR(VLOOKUP(BY374, InscrTechniques!$A$2:$B$50, 2, 0),"")</f>
        <v/>
      </c>
      <c r="CA374" s="74"/>
      <c r="CB374" s="114" t="str">
        <f>IFERROR(VLOOKUP(CA374, LetterStyle!$A$2:$B$50, 2, 0),"")</f>
        <v/>
      </c>
      <c r="CC374" s="74"/>
      <c r="CD374" s="114" t="str">
        <f>IFERROR(VLOOKUP(CC374, LetterStyle!$A$2:$B$50, 2, 0),"")</f>
        <v/>
      </c>
      <c r="CE374" s="74"/>
      <c r="CF374" s="114" t="str">
        <f>IFERROR(VLOOKUP(CE374, LetterStyle!$A$2:$B$50, 2, 0),"")</f>
        <v/>
      </c>
      <c r="CG374" s="74"/>
      <c r="CH374" s="79" t="str">
        <f>IFERROR(VLOOKUP(CG374, LetterStyle!$A$2:$B$50, 2, 0),"")</f>
        <v/>
      </c>
      <c r="CI374" s="71"/>
      <c r="CJ374" s="79" t="str">
        <f>IFERROR(VLOOKUP(CI374, DecMotifs!$A$1:$B$306, 2, 0),"")</f>
        <v/>
      </c>
      <c r="CK374" s="71"/>
      <c r="CL374" s="79" t="str">
        <f>IFERROR(VLOOKUP(CK374, DecMotifs!$A$1:$B$306, 2, 0),"")</f>
        <v/>
      </c>
      <c r="CM374" s="71"/>
      <c r="CN374" s="79" t="str">
        <f>IFERROR(VLOOKUP(CM374, DecMotifs!$A$1:$B$306, 2, 0),"")</f>
        <v/>
      </c>
      <c r="CO374" s="71"/>
      <c r="CP374" s="79" t="str">
        <f>IFERROR(VLOOKUP(CO374, MarginalDec!$A$2:$B$253, 2, 0),"")</f>
        <v/>
      </c>
      <c r="CQ374" s="71"/>
      <c r="CR374" s="79" t="str">
        <f>IFERROR(VLOOKUP(CQ374, MarginalDec!$A$2:$B$253, 2, 0),"")</f>
        <v/>
      </c>
      <c r="CS374" s="71"/>
      <c r="CT374" s="79" t="str">
        <f>IFERROR(VLOOKUP(CS374, MarginalDec!$A$2:$B$253, 2, 0),"")</f>
        <v/>
      </c>
      <c r="CU374" s="71"/>
      <c r="CV374" s="79" t="str">
        <f>IF(ISBLANK(CU374),"", IFERROR(VLOOKUP(CU374, Tooling!$A$2:$B$252, 2, 0),""))</f>
        <v/>
      </c>
      <c r="CW374" s="71"/>
      <c r="CX374" s="79" t="str">
        <f>IF(ISBLANK(CW374),"", IFERROR(VLOOKUP(CW374, Tooling!$A$2:$B$252, 2, 0),""))</f>
        <v/>
      </c>
      <c r="CY374" s="71"/>
      <c r="CZ374" s="79" t="str">
        <f>IF(ISBLANK(CY374),"", IFERROR(VLOOKUP(CY374, Repairs!$A$2:$B$252, 2, 0),""))</f>
        <v/>
      </c>
      <c r="DA374" s="77"/>
      <c r="DB374" s="71"/>
      <c r="DC374" s="79" t="str">
        <f>IFERROR(VLOOKUP(DB374, DatingReason!$A$2:$B$252, 2, 0),"")</f>
        <v/>
      </c>
      <c r="DD374" s="123" t="str">
        <f t="shared" si="75"/>
        <v/>
      </c>
      <c r="DF374" s="119" t="str">
        <f t="array" ref="DF374">IF(AND($B374&lt;&gt;"", $DE374&lt;&gt;"", $DE374&lt;&gt;"No"),MAX(IF($B374=PEOPLE!$B$4:$B$1000, PEOPLE!$Q$4:$Q$1000,""))+100,"")</f>
        <v/>
      </c>
      <c r="DG374" s="68"/>
      <c r="DH374" s="76">
        <f>COUNTIF(PEOPLE!B:B, MEMORIALS!B374)</f>
        <v>0</v>
      </c>
      <c r="DI374" s="82"/>
      <c r="DJ374" s="82"/>
      <c r="DK374" s="82"/>
      <c r="DL374" s="68"/>
      <c r="DM374" s="68"/>
      <c r="DN374" s="68"/>
      <c r="DO374" s="68"/>
      <c r="DP374" s="68"/>
    </row>
    <row r="375" spans="1:120" ht="15" customHeight="1" x14ac:dyDescent="0.25">
      <c r="A375" s="68"/>
      <c r="B375" s="69"/>
      <c r="C375" s="68"/>
      <c r="D375" s="68"/>
      <c r="E375" s="70" t="str">
        <f>IF(D375="","",VLOOKUP(D375,Denomination!$A$2:$B$50, 2, 0))</f>
        <v/>
      </c>
      <c r="F375" s="68"/>
      <c r="G375" s="71"/>
      <c r="H375" s="70" t="str">
        <f>IF(G375="","",VLOOKUP(G375,MCondition!$A$2:$B$50, 2, 0))</f>
        <v/>
      </c>
      <c r="I375" s="72"/>
      <c r="J375" s="71"/>
      <c r="K375" s="70" t="str">
        <f>IF(J375="","",VLOOKUP(J375,ICondition!$A$2:$B$50, 2, 0))</f>
        <v/>
      </c>
      <c r="L375" s="73"/>
      <c r="M375" s="73"/>
      <c r="N375" s="73"/>
      <c r="O375" s="73"/>
      <c r="P375" s="73"/>
      <c r="Q375" s="73"/>
      <c r="R375" s="78"/>
      <c r="S375" s="79" t="str">
        <f>IFERROR(VLOOKUP(R375,Material!$A$2:$B$59, 2, 0),"")</f>
        <v/>
      </c>
      <c r="T375" s="71"/>
      <c r="U375" s="79" t="str">
        <f>IFERROR(VLOOKUP(T375,Material!$A$2:$B$59, 2, 0),"")</f>
        <v/>
      </c>
      <c r="V375" s="71"/>
      <c r="W375" s="79" t="str">
        <f>IFERROR(VLOOKUP(V375,Material!$A$2:$B$59, 2, 0),"")</f>
        <v/>
      </c>
      <c r="X375" s="71"/>
      <c r="Y375" s="79" t="str">
        <f>IFERROR(VLOOKUP(X375,Material!$A$2:$B$59, 2, 0),"")</f>
        <v/>
      </c>
      <c r="Z375" s="71"/>
      <c r="AA375" s="79" t="str">
        <f>IFERROR(VLOOKUP(Z375,Material!$A$2:$B$59, 2, 0),"")</f>
        <v/>
      </c>
      <c r="AB375" s="74"/>
      <c r="AC375" s="75" t="e">
        <f t="shared" si="64"/>
        <v>#VALUE!</v>
      </c>
      <c r="AD375" s="75" t="e">
        <f t="shared" si="65"/>
        <v>#VALUE!</v>
      </c>
      <c r="AE375" s="75" t="e">
        <f t="shared" si="67"/>
        <v>#VALUE!</v>
      </c>
      <c r="AF375" s="75" t="e">
        <f t="shared" si="66"/>
        <v>#VALUE!</v>
      </c>
      <c r="AG375" s="75" t="e">
        <f t="shared" si="68"/>
        <v>#VALUE!</v>
      </c>
      <c r="AH375" s="75" t="e">
        <f t="shared" si="69"/>
        <v>#VALUE!</v>
      </c>
      <c r="AI375" s="75" t="e">
        <f t="shared" si="70"/>
        <v>#VALUE!</v>
      </c>
      <c r="AJ375" s="80" t="e">
        <f t="shared" si="71"/>
        <v>#VALUE!</v>
      </c>
      <c r="AK375" s="79" t="str">
        <f>(IFERROR(VLOOKUP(AB375,Categories!$A$2:$B$20,2,1),""))</f>
        <v/>
      </c>
      <c r="AL375" s="79" t="str">
        <f ca="1">IFERROR(VLOOKUP((HLOOKUP((VLOOKUP($AB375,Categories!$A$2:$F$20,3,1)), $AB$3:$AJ375, (ROW()-ROW($AB$3)+1), 0)), INDIRECT(VLOOKUP($AB375,Categories!$A$2:$F$20,6,1)),2,0),AK375)</f>
        <v/>
      </c>
      <c r="AM375" s="79" t="str">
        <f ca="1">IFERROR(VLOOKUP((HLOOKUP((VLOOKUP($AB375,Categories!$A$2:$F$20,4,1)),$AB$3:$AJ375,(ROW()-ROW($AB$3)+1),0)),INDIRECT(VLOOKUP($AB375,Categories!$A$2:$H$20,7,1)),2,0),"")</f>
        <v/>
      </c>
      <c r="AN375" s="79" t="str">
        <f ca="1">IFERROR(VLOOKUP((HLOOKUP((VLOOKUP($AB375,Categories!$A$2:$F$20,5,1)), $AB$3:$AJ375, (ROW()-ROW($AB$3)+1), 0)), INDIRECT(VLOOKUP($AB375,Categories!$A$2:$H$20,8,1)),2,0),"")</f>
        <v/>
      </c>
      <c r="AO375" s="79" t="str">
        <f t="shared" ca="1" si="72"/>
        <v/>
      </c>
      <c r="AP375" s="81"/>
      <c r="AQ375" s="70" t="str">
        <f>IFERROR(VLOOKUP(VALUE(MID(AP375,1,1)),AdditionalElements!$A$2:$B$50,2,0),"")</f>
        <v/>
      </c>
      <c r="AR375" s="70" t="str">
        <f>IFERROR(VLOOKUP(VALUE(MID(AP375,2,1)),AdditionalElements!$H$2:$I$50,2,0),"")</f>
        <v/>
      </c>
      <c r="AS375" s="70" t="str">
        <f>IFERROR(VLOOKUP(VALUE(MID(AP375,3,1)),AdditionalElements!$O$2:$P$50,2,0),"")</f>
        <v/>
      </c>
      <c r="AT375" s="70" t="str">
        <f>IFERROR(VLOOKUP(VALUE(MID(AP375,4,1)),AdditionalElements!$V$2:$W$50,2,0),"")</f>
        <v/>
      </c>
      <c r="AU375" s="71"/>
      <c r="AV375" s="79" t="str">
        <f>IFERROR(IF(VALUE(MID(AU375,1,1))=1, VLOOKUP(VALUE(MID(AU375,1,1)), TxtPanelShape!$A$2:$C$50, 3, 0), (IF(VALUE(MID(AU375,1,1))&gt;=7, VLOOKUP(VALUE(MID(AU375,1,1)), TxtPanelShape!$A$2:$C$50, 3, 0),VLOOKUP(VALUE(MID(AU375,1,2)),TxtPanelShape!$A$2:$C$50,3,0)))), "")</f>
        <v/>
      </c>
      <c r="AW375" s="79" t="str">
        <f>IFERROR(IF(VALUE(MID(AU375,1,1))=1, ", "&amp;VLOOKUP(VALUE(MID(AU375,2,1)), TxtPanelShape!$H$2:$I$50, 2, 0), IF(VALUE(MID(AU375,1,1))&gt;=7, ", "&amp;VLOOKUP(VALUE(MID(AU375,2,1)), TxtPanelShape!$H$2:$I$50, 2, 0),"")), "")</f>
        <v/>
      </c>
      <c r="AX375" s="79" t="str">
        <f>IFERROR(IF(VALUE(MID(AU375,1,1))=1, ", "&amp;VLOOKUP(VALUE(MID(AU375,3,1)), TxtPanelShape!$O$2:$P$50, 2, 0), IF(VALUE(MID(AU375,1,1))&gt;=7, ", "&amp;VLOOKUP(VALUE(MID(AU375,3,1)), TxtPanelShape!$O$2:$P$50, 2, 0),"")),"")</f>
        <v/>
      </c>
      <c r="AY375" s="79" t="str">
        <f>IFERROR("; "&amp;VLOOKUP(VALUE(MID(AU375,4,1)), TxtPanelShape!$V$2:$W$50,2,0),"")</f>
        <v/>
      </c>
      <c r="AZ375" s="79" t="str">
        <f t="shared" si="73"/>
        <v/>
      </c>
      <c r="BA375" s="71"/>
      <c r="BB375" s="79" t="str">
        <f>IFERROR(IF(VALUE(MID(BA375,1,1))=1, VLOOKUP(VALUE(MID(BA375,1,1)), TxtPanelShape!$A$2:$C$50, 3, 0), (IF(VALUE(MID(BA375,1,1))&gt;=7, VLOOKUP(VALUE(MID(BA375,1,1)), TxtPanelShape!$A$2:$C$50, 3, 0),VLOOKUP(VALUE(MID(BA375,1,2)),TxtPanelShape!$A$2:$C$50,3,0)))), "")</f>
        <v/>
      </c>
      <c r="BC375" s="79" t="str">
        <f>IFERROR(IF(VALUE(MID(BA375,1,1))=1, ", "&amp;VLOOKUP(VALUE(MID(BA375,2,1)), TxtPanelShape!$H$2:$I$50, 2, 0), IF(VALUE(MID(BA375,1,1))&gt;=7, ", "&amp;VLOOKUP(VALUE(MID(BA375,2,1)), TxtPanelShape!$H$2:$I$50, 2, 0),"")), "")</f>
        <v/>
      </c>
      <c r="BD375" s="79" t="str">
        <f>IFERROR(IF(VALUE(MID(BA375,1,1))=1, ", "&amp;VLOOKUP(VALUE(MID(BA375,3,1)), TxtPanelShape!$O$2:$P$50, 2, 0), IF(VALUE(MID(BA375,1,1))&gt;=7, ", "&amp;VLOOKUP(VALUE(MID(BA375,3,1)), TxtPanelShape!$O$2:$P$50, 2, 0),"")),"")</f>
        <v/>
      </c>
      <c r="BE375" s="79" t="str">
        <f>IFERROR("; "&amp;VLOOKUP(VALUE(MID(BA375,4,1)), TxtPanelShape!$V$2:$W$50,2,0),"")</f>
        <v/>
      </c>
      <c r="BF375" s="79" t="str">
        <f t="shared" si="74"/>
        <v/>
      </c>
      <c r="BG375" s="71"/>
      <c r="BH375" s="79" t="str">
        <f>IFERROR(VLOOKUP(BG375, TxtPanelDefinition!$A$2:$B$50, 2, 0),"")</f>
        <v/>
      </c>
      <c r="BI375" s="71"/>
      <c r="BJ375" s="79" t="str">
        <f>IFERROR(VLOOKUP(BI375, TxtPanelDefinition!$A$2:$B$50, 2, 0),"")</f>
        <v/>
      </c>
      <c r="BK375" s="71"/>
      <c r="BL375" s="79" t="str">
        <f>IFERROR(VLOOKUP(BK375, InscrTechniques!$A$2:$B$50, 2, 0),"")</f>
        <v/>
      </c>
      <c r="BM375" s="71"/>
      <c r="BN375" s="79" t="str">
        <f>IFERROR(VLOOKUP(BM375, InscrTechniques!$A$2:$B$50, 2, 0),"")</f>
        <v/>
      </c>
      <c r="BO375" s="71"/>
      <c r="BP375" s="79" t="str">
        <f>IFERROR(VLOOKUP(BO375, InscrTechniques!$A$2:$B$50, 2, 0),"")</f>
        <v/>
      </c>
      <c r="BQ375" s="71"/>
      <c r="BR375" s="79" t="str">
        <f>IFERROR(VLOOKUP(BQ375, InscrTechniques!$A$2:$B$50, 2, 0),"")</f>
        <v/>
      </c>
      <c r="BS375" s="71"/>
      <c r="BT375" s="79" t="str">
        <f>IFERROR(VLOOKUP(BS375, InscrTechniques!$A$2:$B$50, 2, 0),"")</f>
        <v/>
      </c>
      <c r="BU375" s="71"/>
      <c r="BV375" s="79" t="str">
        <f>IFERROR(VLOOKUP(BU375, InscrTechniques!$A$2:$B$50, 2, 0),"")</f>
        <v/>
      </c>
      <c r="BW375" s="125"/>
      <c r="BX375" s="79" t="str">
        <f>IFERROR(VLOOKUP(BW375, InscrTechniques!$A$2:$B$50, 2, 0),"")</f>
        <v/>
      </c>
      <c r="BY375" s="125"/>
      <c r="BZ375" s="79" t="str">
        <f>IFERROR(VLOOKUP(BY375, InscrTechniques!$A$2:$B$50, 2, 0),"")</f>
        <v/>
      </c>
      <c r="CA375" s="74"/>
      <c r="CB375" s="114" t="str">
        <f>IFERROR(VLOOKUP(CA375, LetterStyle!$A$2:$B$50, 2, 0),"")</f>
        <v/>
      </c>
      <c r="CC375" s="74"/>
      <c r="CD375" s="114" t="str">
        <f>IFERROR(VLOOKUP(CC375, LetterStyle!$A$2:$B$50, 2, 0),"")</f>
        <v/>
      </c>
      <c r="CE375" s="74"/>
      <c r="CF375" s="114" t="str">
        <f>IFERROR(VLOOKUP(CE375, LetterStyle!$A$2:$B$50, 2, 0),"")</f>
        <v/>
      </c>
      <c r="CG375" s="74"/>
      <c r="CH375" s="79" t="str">
        <f>IFERROR(VLOOKUP(CG375, LetterStyle!$A$2:$B$50, 2, 0),"")</f>
        <v/>
      </c>
      <c r="CI375" s="71"/>
      <c r="CJ375" s="79" t="str">
        <f>IFERROR(VLOOKUP(CI375, DecMotifs!$A$1:$B$306, 2, 0),"")</f>
        <v/>
      </c>
      <c r="CK375" s="71"/>
      <c r="CL375" s="79" t="str">
        <f>IFERROR(VLOOKUP(CK375, DecMotifs!$A$1:$B$306, 2, 0),"")</f>
        <v/>
      </c>
      <c r="CM375" s="71"/>
      <c r="CN375" s="79" t="str">
        <f>IFERROR(VLOOKUP(CM375, DecMotifs!$A$1:$B$306, 2, 0),"")</f>
        <v/>
      </c>
      <c r="CO375" s="71"/>
      <c r="CP375" s="79" t="str">
        <f>IFERROR(VLOOKUP(CO375, MarginalDec!$A$2:$B$253, 2, 0),"")</f>
        <v/>
      </c>
      <c r="CQ375" s="71"/>
      <c r="CR375" s="79" t="str">
        <f>IFERROR(VLOOKUP(CQ375, MarginalDec!$A$2:$B$253, 2, 0),"")</f>
        <v/>
      </c>
      <c r="CS375" s="71"/>
      <c r="CT375" s="79" t="str">
        <f>IFERROR(VLOOKUP(CS375, MarginalDec!$A$2:$B$253, 2, 0),"")</f>
        <v/>
      </c>
      <c r="CU375" s="71"/>
      <c r="CV375" s="79" t="str">
        <f>IF(ISBLANK(CU375),"", IFERROR(VLOOKUP(CU375, Tooling!$A$2:$B$252, 2, 0),""))</f>
        <v/>
      </c>
      <c r="CW375" s="71"/>
      <c r="CX375" s="79" t="str">
        <f>IF(ISBLANK(CW375),"", IFERROR(VLOOKUP(CW375, Tooling!$A$2:$B$252, 2, 0),""))</f>
        <v/>
      </c>
      <c r="CY375" s="71"/>
      <c r="CZ375" s="79" t="str">
        <f>IF(ISBLANK(CY375),"", IFERROR(VLOOKUP(CY375, Repairs!$A$2:$B$252, 2, 0),""))</f>
        <v/>
      </c>
      <c r="DA375" s="77"/>
      <c r="DB375" s="71"/>
      <c r="DC375" s="79" t="str">
        <f>IFERROR(VLOOKUP(DB375, DatingReason!$A$2:$B$252, 2, 0),"")</f>
        <v/>
      </c>
      <c r="DD375" s="123" t="str">
        <f t="shared" si="75"/>
        <v/>
      </c>
      <c r="DF375" s="119" t="str">
        <f t="array" ref="DF375">IF(AND($B375&lt;&gt;"", $DE375&lt;&gt;"", $DE375&lt;&gt;"No"),MAX(IF($B375=PEOPLE!$B$4:$B$1000, PEOPLE!$Q$4:$Q$1000,""))+100,"")</f>
        <v/>
      </c>
      <c r="DG375" s="68"/>
      <c r="DH375" s="76">
        <f>COUNTIF(PEOPLE!B:B, MEMORIALS!B375)</f>
        <v>0</v>
      </c>
      <c r="DI375" s="82"/>
      <c r="DJ375" s="82"/>
      <c r="DK375" s="82"/>
      <c r="DL375" s="68"/>
      <c r="DM375" s="68"/>
      <c r="DN375" s="68"/>
      <c r="DO375" s="68"/>
      <c r="DP375" s="68"/>
    </row>
    <row r="376" spans="1:120" ht="15" customHeight="1" x14ac:dyDescent="0.25">
      <c r="A376" s="68"/>
      <c r="B376" s="69"/>
      <c r="C376" s="68"/>
      <c r="D376" s="68"/>
      <c r="E376" s="70" t="str">
        <f>IF(D376="","",VLOOKUP(D376,Denomination!$A$2:$B$50, 2, 0))</f>
        <v/>
      </c>
      <c r="F376" s="68"/>
      <c r="G376" s="71"/>
      <c r="H376" s="70" t="str">
        <f>IF(G376="","",VLOOKUP(G376,MCondition!$A$2:$B$50, 2, 0))</f>
        <v/>
      </c>
      <c r="I376" s="72"/>
      <c r="J376" s="71"/>
      <c r="K376" s="70" t="str">
        <f>IF(J376="","",VLOOKUP(J376,ICondition!$A$2:$B$50, 2, 0))</f>
        <v/>
      </c>
      <c r="L376" s="73"/>
      <c r="M376" s="73"/>
      <c r="N376" s="73"/>
      <c r="O376" s="73"/>
      <c r="P376" s="73"/>
      <c r="Q376" s="73"/>
      <c r="R376" s="78"/>
      <c r="S376" s="79" t="str">
        <f>IFERROR(VLOOKUP(R376,Material!$A$2:$B$59, 2, 0),"")</f>
        <v/>
      </c>
      <c r="T376" s="71"/>
      <c r="U376" s="79" t="str">
        <f>IFERROR(VLOOKUP(T376,Material!$A$2:$B$59, 2, 0),"")</f>
        <v/>
      </c>
      <c r="V376" s="71"/>
      <c r="W376" s="79" t="str">
        <f>IFERROR(VLOOKUP(V376,Material!$A$2:$B$59, 2, 0),"")</f>
        <v/>
      </c>
      <c r="X376" s="71"/>
      <c r="Y376" s="79" t="str">
        <f>IFERROR(VLOOKUP(X376,Material!$A$2:$B$59, 2, 0),"")</f>
        <v/>
      </c>
      <c r="Z376" s="71"/>
      <c r="AA376" s="79" t="str">
        <f>IFERROR(VLOOKUP(Z376,Material!$A$2:$B$59, 2, 0),"")</f>
        <v/>
      </c>
      <c r="AB376" s="74"/>
      <c r="AC376" s="75" t="e">
        <f t="shared" si="64"/>
        <v>#VALUE!</v>
      </c>
      <c r="AD376" s="75" t="e">
        <f t="shared" si="65"/>
        <v>#VALUE!</v>
      </c>
      <c r="AE376" s="75" t="e">
        <f t="shared" si="67"/>
        <v>#VALUE!</v>
      </c>
      <c r="AF376" s="75" t="e">
        <f t="shared" si="66"/>
        <v>#VALUE!</v>
      </c>
      <c r="AG376" s="75" t="e">
        <f t="shared" si="68"/>
        <v>#VALUE!</v>
      </c>
      <c r="AH376" s="75" t="e">
        <f t="shared" si="69"/>
        <v>#VALUE!</v>
      </c>
      <c r="AI376" s="75" t="e">
        <f t="shared" si="70"/>
        <v>#VALUE!</v>
      </c>
      <c r="AJ376" s="80" t="e">
        <f t="shared" si="71"/>
        <v>#VALUE!</v>
      </c>
      <c r="AK376" s="79" t="str">
        <f>(IFERROR(VLOOKUP(AB376,Categories!$A$2:$B$20,2,1),""))</f>
        <v/>
      </c>
      <c r="AL376" s="79" t="str">
        <f ca="1">IFERROR(VLOOKUP((HLOOKUP((VLOOKUP($AB376,Categories!$A$2:$F$20,3,1)), $AB$3:$AJ376, (ROW()-ROW($AB$3)+1), 0)), INDIRECT(VLOOKUP($AB376,Categories!$A$2:$F$20,6,1)),2,0),AK376)</f>
        <v/>
      </c>
      <c r="AM376" s="79" t="str">
        <f ca="1">IFERROR(VLOOKUP((HLOOKUP((VLOOKUP($AB376,Categories!$A$2:$F$20,4,1)),$AB$3:$AJ376,(ROW()-ROW($AB$3)+1),0)),INDIRECT(VLOOKUP($AB376,Categories!$A$2:$H$20,7,1)),2,0),"")</f>
        <v/>
      </c>
      <c r="AN376" s="79" t="str">
        <f ca="1">IFERROR(VLOOKUP((HLOOKUP((VLOOKUP($AB376,Categories!$A$2:$F$20,5,1)), $AB$3:$AJ376, (ROW()-ROW($AB$3)+1), 0)), INDIRECT(VLOOKUP($AB376,Categories!$A$2:$H$20,8,1)),2,0),"")</f>
        <v/>
      </c>
      <c r="AO376" s="79" t="str">
        <f t="shared" ca="1" si="72"/>
        <v/>
      </c>
      <c r="AP376" s="81"/>
      <c r="AQ376" s="70" t="str">
        <f>IFERROR(VLOOKUP(VALUE(MID(AP376,1,1)),AdditionalElements!$A$2:$B$50,2,0),"")</f>
        <v/>
      </c>
      <c r="AR376" s="70" t="str">
        <f>IFERROR(VLOOKUP(VALUE(MID(AP376,2,1)),AdditionalElements!$H$2:$I$50,2,0),"")</f>
        <v/>
      </c>
      <c r="AS376" s="70" t="str">
        <f>IFERROR(VLOOKUP(VALUE(MID(AP376,3,1)),AdditionalElements!$O$2:$P$50,2,0),"")</f>
        <v/>
      </c>
      <c r="AT376" s="70" t="str">
        <f>IFERROR(VLOOKUP(VALUE(MID(AP376,4,1)),AdditionalElements!$V$2:$W$50,2,0),"")</f>
        <v/>
      </c>
      <c r="AU376" s="71"/>
      <c r="AV376" s="79" t="str">
        <f>IFERROR(IF(VALUE(MID(AU376,1,1))=1, VLOOKUP(VALUE(MID(AU376,1,1)), TxtPanelShape!$A$2:$C$50, 3, 0), (IF(VALUE(MID(AU376,1,1))&gt;=7, VLOOKUP(VALUE(MID(AU376,1,1)), TxtPanelShape!$A$2:$C$50, 3, 0),VLOOKUP(VALUE(MID(AU376,1,2)),TxtPanelShape!$A$2:$C$50,3,0)))), "")</f>
        <v/>
      </c>
      <c r="AW376" s="79" t="str">
        <f>IFERROR(IF(VALUE(MID(AU376,1,1))=1, ", "&amp;VLOOKUP(VALUE(MID(AU376,2,1)), TxtPanelShape!$H$2:$I$50, 2, 0), IF(VALUE(MID(AU376,1,1))&gt;=7, ", "&amp;VLOOKUP(VALUE(MID(AU376,2,1)), TxtPanelShape!$H$2:$I$50, 2, 0),"")), "")</f>
        <v/>
      </c>
      <c r="AX376" s="79" t="str">
        <f>IFERROR(IF(VALUE(MID(AU376,1,1))=1, ", "&amp;VLOOKUP(VALUE(MID(AU376,3,1)), TxtPanelShape!$O$2:$P$50, 2, 0), IF(VALUE(MID(AU376,1,1))&gt;=7, ", "&amp;VLOOKUP(VALUE(MID(AU376,3,1)), TxtPanelShape!$O$2:$P$50, 2, 0),"")),"")</f>
        <v/>
      </c>
      <c r="AY376" s="79" t="str">
        <f>IFERROR("; "&amp;VLOOKUP(VALUE(MID(AU376,4,1)), TxtPanelShape!$V$2:$W$50,2,0),"")</f>
        <v/>
      </c>
      <c r="AZ376" s="79" t="str">
        <f t="shared" si="73"/>
        <v/>
      </c>
      <c r="BA376" s="71"/>
      <c r="BB376" s="79" t="str">
        <f>IFERROR(IF(VALUE(MID(BA376,1,1))=1, VLOOKUP(VALUE(MID(BA376,1,1)), TxtPanelShape!$A$2:$C$50, 3, 0), (IF(VALUE(MID(BA376,1,1))&gt;=7, VLOOKUP(VALUE(MID(BA376,1,1)), TxtPanelShape!$A$2:$C$50, 3, 0),VLOOKUP(VALUE(MID(BA376,1,2)),TxtPanelShape!$A$2:$C$50,3,0)))), "")</f>
        <v/>
      </c>
      <c r="BC376" s="79" t="str">
        <f>IFERROR(IF(VALUE(MID(BA376,1,1))=1, ", "&amp;VLOOKUP(VALUE(MID(BA376,2,1)), TxtPanelShape!$H$2:$I$50, 2, 0), IF(VALUE(MID(BA376,1,1))&gt;=7, ", "&amp;VLOOKUP(VALUE(MID(BA376,2,1)), TxtPanelShape!$H$2:$I$50, 2, 0),"")), "")</f>
        <v/>
      </c>
      <c r="BD376" s="79" t="str">
        <f>IFERROR(IF(VALUE(MID(BA376,1,1))=1, ", "&amp;VLOOKUP(VALUE(MID(BA376,3,1)), TxtPanelShape!$O$2:$P$50, 2, 0), IF(VALUE(MID(BA376,1,1))&gt;=7, ", "&amp;VLOOKUP(VALUE(MID(BA376,3,1)), TxtPanelShape!$O$2:$P$50, 2, 0),"")),"")</f>
        <v/>
      </c>
      <c r="BE376" s="79" t="str">
        <f>IFERROR("; "&amp;VLOOKUP(VALUE(MID(BA376,4,1)), TxtPanelShape!$V$2:$W$50,2,0),"")</f>
        <v/>
      </c>
      <c r="BF376" s="79" t="str">
        <f t="shared" si="74"/>
        <v/>
      </c>
      <c r="BG376" s="71"/>
      <c r="BH376" s="79" t="str">
        <f>IFERROR(VLOOKUP(BG376, TxtPanelDefinition!$A$2:$B$50, 2, 0),"")</f>
        <v/>
      </c>
      <c r="BI376" s="71"/>
      <c r="BJ376" s="79" t="str">
        <f>IFERROR(VLOOKUP(BI376, TxtPanelDefinition!$A$2:$B$50, 2, 0),"")</f>
        <v/>
      </c>
      <c r="BK376" s="71"/>
      <c r="BL376" s="79" t="str">
        <f>IFERROR(VLOOKUP(BK376, InscrTechniques!$A$2:$B$50, 2, 0),"")</f>
        <v/>
      </c>
      <c r="BM376" s="71"/>
      <c r="BN376" s="79" t="str">
        <f>IFERROR(VLOOKUP(BM376, InscrTechniques!$A$2:$B$50, 2, 0),"")</f>
        <v/>
      </c>
      <c r="BO376" s="71"/>
      <c r="BP376" s="79" t="str">
        <f>IFERROR(VLOOKUP(BO376, InscrTechniques!$A$2:$B$50, 2, 0),"")</f>
        <v/>
      </c>
      <c r="BQ376" s="71"/>
      <c r="BR376" s="79" t="str">
        <f>IFERROR(VLOOKUP(BQ376, InscrTechniques!$A$2:$B$50, 2, 0),"")</f>
        <v/>
      </c>
      <c r="BS376" s="71"/>
      <c r="BT376" s="79" t="str">
        <f>IFERROR(VLOOKUP(BS376, InscrTechniques!$A$2:$B$50, 2, 0),"")</f>
        <v/>
      </c>
      <c r="BU376" s="71"/>
      <c r="BV376" s="79" t="str">
        <f>IFERROR(VLOOKUP(BU376, InscrTechniques!$A$2:$B$50, 2, 0),"")</f>
        <v/>
      </c>
      <c r="BW376" s="125"/>
      <c r="BX376" s="79" t="str">
        <f>IFERROR(VLOOKUP(BW376, InscrTechniques!$A$2:$B$50, 2, 0),"")</f>
        <v/>
      </c>
      <c r="BY376" s="125"/>
      <c r="BZ376" s="79" t="str">
        <f>IFERROR(VLOOKUP(BY376, InscrTechniques!$A$2:$B$50, 2, 0),"")</f>
        <v/>
      </c>
      <c r="CA376" s="74"/>
      <c r="CB376" s="114" t="str">
        <f>IFERROR(VLOOKUP(CA376, LetterStyle!$A$2:$B$50, 2, 0),"")</f>
        <v/>
      </c>
      <c r="CC376" s="74"/>
      <c r="CD376" s="114" t="str">
        <f>IFERROR(VLOOKUP(CC376, LetterStyle!$A$2:$B$50, 2, 0),"")</f>
        <v/>
      </c>
      <c r="CE376" s="74"/>
      <c r="CF376" s="114" t="str">
        <f>IFERROR(VLOOKUP(CE376, LetterStyle!$A$2:$B$50, 2, 0),"")</f>
        <v/>
      </c>
      <c r="CG376" s="74"/>
      <c r="CH376" s="79" t="str">
        <f>IFERROR(VLOOKUP(CG376, LetterStyle!$A$2:$B$50, 2, 0),"")</f>
        <v/>
      </c>
      <c r="CI376" s="71"/>
      <c r="CJ376" s="79" t="str">
        <f>IFERROR(VLOOKUP(CI376, DecMotifs!$A$1:$B$306, 2, 0),"")</f>
        <v/>
      </c>
      <c r="CK376" s="71"/>
      <c r="CL376" s="79" t="str">
        <f>IFERROR(VLOOKUP(CK376, DecMotifs!$A$1:$B$306, 2, 0),"")</f>
        <v/>
      </c>
      <c r="CM376" s="71"/>
      <c r="CN376" s="79" t="str">
        <f>IFERROR(VLOOKUP(CM376, DecMotifs!$A$1:$B$306, 2, 0),"")</f>
        <v/>
      </c>
      <c r="CO376" s="71"/>
      <c r="CP376" s="79" t="str">
        <f>IFERROR(VLOOKUP(CO376, MarginalDec!$A$2:$B$253, 2, 0),"")</f>
        <v/>
      </c>
      <c r="CQ376" s="71"/>
      <c r="CR376" s="79" t="str">
        <f>IFERROR(VLOOKUP(CQ376, MarginalDec!$A$2:$B$253, 2, 0),"")</f>
        <v/>
      </c>
      <c r="CS376" s="71"/>
      <c r="CT376" s="79" t="str">
        <f>IFERROR(VLOOKUP(CS376, MarginalDec!$A$2:$B$253, 2, 0),"")</f>
        <v/>
      </c>
      <c r="CU376" s="71"/>
      <c r="CV376" s="79" t="str">
        <f>IF(ISBLANK(CU376),"", IFERROR(VLOOKUP(CU376, Tooling!$A$2:$B$252, 2, 0),""))</f>
        <v/>
      </c>
      <c r="CW376" s="71"/>
      <c r="CX376" s="79" t="str">
        <f>IF(ISBLANK(CW376),"", IFERROR(VLOOKUP(CW376, Tooling!$A$2:$B$252, 2, 0),""))</f>
        <v/>
      </c>
      <c r="CY376" s="71"/>
      <c r="CZ376" s="79" t="str">
        <f>IF(ISBLANK(CY376),"", IFERROR(VLOOKUP(CY376, Repairs!$A$2:$B$252, 2, 0),""))</f>
        <v/>
      </c>
      <c r="DA376" s="77"/>
      <c r="DB376" s="71"/>
      <c r="DC376" s="79" t="str">
        <f>IFERROR(VLOOKUP(DB376, DatingReason!$A$2:$B$252, 2, 0),"")</f>
        <v/>
      </c>
      <c r="DD376" s="123" t="str">
        <f t="shared" si="75"/>
        <v/>
      </c>
      <c r="DF376" s="119" t="str">
        <f t="array" ref="DF376">IF(AND($B376&lt;&gt;"", $DE376&lt;&gt;"", $DE376&lt;&gt;"No"),MAX(IF($B376=PEOPLE!$B$4:$B$1000, PEOPLE!$Q$4:$Q$1000,""))+100,"")</f>
        <v/>
      </c>
      <c r="DG376" s="68"/>
      <c r="DH376" s="76">
        <f>COUNTIF(PEOPLE!B:B, MEMORIALS!B376)</f>
        <v>0</v>
      </c>
      <c r="DI376" s="82"/>
      <c r="DJ376" s="82"/>
      <c r="DK376" s="82"/>
      <c r="DL376" s="68"/>
      <c r="DM376" s="68"/>
      <c r="DN376" s="68"/>
      <c r="DO376" s="68"/>
      <c r="DP376" s="68"/>
    </row>
    <row r="377" spans="1:120" ht="15" customHeight="1" x14ac:dyDescent="0.25">
      <c r="A377" s="68"/>
      <c r="B377" s="69"/>
      <c r="C377" s="68"/>
      <c r="D377" s="68"/>
      <c r="E377" s="70" t="str">
        <f>IF(D377="","",VLOOKUP(D377,Denomination!$A$2:$B$50, 2, 0))</f>
        <v/>
      </c>
      <c r="F377" s="68"/>
      <c r="G377" s="71"/>
      <c r="H377" s="70" t="str">
        <f>IF(G377="","",VLOOKUP(G377,MCondition!$A$2:$B$50, 2, 0))</f>
        <v/>
      </c>
      <c r="I377" s="72"/>
      <c r="J377" s="71"/>
      <c r="K377" s="70" t="str">
        <f>IF(J377="","",VLOOKUP(J377,ICondition!$A$2:$B$50, 2, 0))</f>
        <v/>
      </c>
      <c r="L377" s="73"/>
      <c r="M377" s="73"/>
      <c r="N377" s="73"/>
      <c r="O377" s="73"/>
      <c r="P377" s="73"/>
      <c r="Q377" s="73"/>
      <c r="R377" s="78"/>
      <c r="S377" s="79" t="str">
        <f>IFERROR(VLOOKUP(R377,Material!$A$2:$B$59, 2, 0),"")</f>
        <v/>
      </c>
      <c r="T377" s="71"/>
      <c r="U377" s="79" t="str">
        <f>IFERROR(VLOOKUP(T377,Material!$A$2:$B$59, 2, 0),"")</f>
        <v/>
      </c>
      <c r="V377" s="71"/>
      <c r="W377" s="79" t="str">
        <f>IFERROR(VLOOKUP(V377,Material!$A$2:$B$59, 2, 0),"")</f>
        <v/>
      </c>
      <c r="X377" s="71"/>
      <c r="Y377" s="79" t="str">
        <f>IFERROR(VLOOKUP(X377,Material!$A$2:$B$59, 2, 0),"")</f>
        <v/>
      </c>
      <c r="Z377" s="71"/>
      <c r="AA377" s="79" t="str">
        <f>IFERROR(VLOOKUP(Z377,Material!$A$2:$B$59, 2, 0),"")</f>
        <v/>
      </c>
      <c r="AB377" s="74"/>
      <c r="AC377" s="75" t="e">
        <f t="shared" si="64"/>
        <v>#VALUE!</v>
      </c>
      <c r="AD377" s="75" t="e">
        <f t="shared" si="65"/>
        <v>#VALUE!</v>
      </c>
      <c r="AE377" s="75" t="e">
        <f t="shared" si="67"/>
        <v>#VALUE!</v>
      </c>
      <c r="AF377" s="75" t="e">
        <f t="shared" si="66"/>
        <v>#VALUE!</v>
      </c>
      <c r="AG377" s="75" t="e">
        <f t="shared" si="68"/>
        <v>#VALUE!</v>
      </c>
      <c r="AH377" s="75" t="e">
        <f t="shared" si="69"/>
        <v>#VALUE!</v>
      </c>
      <c r="AI377" s="75" t="e">
        <f t="shared" si="70"/>
        <v>#VALUE!</v>
      </c>
      <c r="AJ377" s="80" t="e">
        <f t="shared" si="71"/>
        <v>#VALUE!</v>
      </c>
      <c r="AK377" s="79" t="str">
        <f>(IFERROR(VLOOKUP(AB377,Categories!$A$2:$B$20,2,1),""))</f>
        <v/>
      </c>
      <c r="AL377" s="79" t="str">
        <f ca="1">IFERROR(VLOOKUP((HLOOKUP((VLOOKUP($AB377,Categories!$A$2:$F$20,3,1)), $AB$3:$AJ377, (ROW()-ROW($AB$3)+1), 0)), INDIRECT(VLOOKUP($AB377,Categories!$A$2:$F$20,6,1)),2,0),AK377)</f>
        <v/>
      </c>
      <c r="AM377" s="79" t="str">
        <f ca="1">IFERROR(VLOOKUP((HLOOKUP((VLOOKUP($AB377,Categories!$A$2:$F$20,4,1)),$AB$3:$AJ377,(ROW()-ROW($AB$3)+1),0)),INDIRECT(VLOOKUP($AB377,Categories!$A$2:$H$20,7,1)),2,0),"")</f>
        <v/>
      </c>
      <c r="AN377" s="79" t="str">
        <f ca="1">IFERROR(VLOOKUP((HLOOKUP((VLOOKUP($AB377,Categories!$A$2:$F$20,5,1)), $AB$3:$AJ377, (ROW()-ROW($AB$3)+1), 0)), INDIRECT(VLOOKUP($AB377,Categories!$A$2:$H$20,8,1)),2,0),"")</f>
        <v/>
      </c>
      <c r="AO377" s="79" t="str">
        <f t="shared" ca="1" si="72"/>
        <v/>
      </c>
      <c r="AP377" s="81"/>
      <c r="AQ377" s="70" t="str">
        <f>IFERROR(VLOOKUP(VALUE(MID(AP377,1,1)),AdditionalElements!$A$2:$B$50,2,0),"")</f>
        <v/>
      </c>
      <c r="AR377" s="70" t="str">
        <f>IFERROR(VLOOKUP(VALUE(MID(AP377,2,1)),AdditionalElements!$H$2:$I$50,2,0),"")</f>
        <v/>
      </c>
      <c r="AS377" s="70" t="str">
        <f>IFERROR(VLOOKUP(VALUE(MID(AP377,3,1)),AdditionalElements!$O$2:$P$50,2,0),"")</f>
        <v/>
      </c>
      <c r="AT377" s="70" t="str">
        <f>IFERROR(VLOOKUP(VALUE(MID(AP377,4,1)),AdditionalElements!$V$2:$W$50,2,0),"")</f>
        <v/>
      </c>
      <c r="AU377" s="71"/>
      <c r="AV377" s="79" t="str">
        <f>IFERROR(IF(VALUE(MID(AU377,1,1))=1, VLOOKUP(VALUE(MID(AU377,1,1)), TxtPanelShape!$A$2:$C$50, 3, 0), (IF(VALUE(MID(AU377,1,1))&gt;=7, VLOOKUP(VALUE(MID(AU377,1,1)), TxtPanelShape!$A$2:$C$50, 3, 0),VLOOKUP(VALUE(MID(AU377,1,2)),TxtPanelShape!$A$2:$C$50,3,0)))), "")</f>
        <v/>
      </c>
      <c r="AW377" s="79" t="str">
        <f>IFERROR(IF(VALUE(MID(AU377,1,1))=1, ", "&amp;VLOOKUP(VALUE(MID(AU377,2,1)), TxtPanelShape!$H$2:$I$50, 2, 0), IF(VALUE(MID(AU377,1,1))&gt;=7, ", "&amp;VLOOKUP(VALUE(MID(AU377,2,1)), TxtPanelShape!$H$2:$I$50, 2, 0),"")), "")</f>
        <v/>
      </c>
      <c r="AX377" s="79" t="str">
        <f>IFERROR(IF(VALUE(MID(AU377,1,1))=1, ", "&amp;VLOOKUP(VALUE(MID(AU377,3,1)), TxtPanelShape!$O$2:$P$50, 2, 0), IF(VALUE(MID(AU377,1,1))&gt;=7, ", "&amp;VLOOKUP(VALUE(MID(AU377,3,1)), TxtPanelShape!$O$2:$P$50, 2, 0),"")),"")</f>
        <v/>
      </c>
      <c r="AY377" s="79" t="str">
        <f>IFERROR("; "&amp;VLOOKUP(VALUE(MID(AU377,4,1)), TxtPanelShape!$V$2:$W$50,2,0),"")</f>
        <v/>
      </c>
      <c r="AZ377" s="79" t="str">
        <f t="shared" si="73"/>
        <v/>
      </c>
      <c r="BA377" s="71"/>
      <c r="BB377" s="79" t="str">
        <f>IFERROR(IF(VALUE(MID(BA377,1,1))=1, VLOOKUP(VALUE(MID(BA377,1,1)), TxtPanelShape!$A$2:$C$50, 3, 0), (IF(VALUE(MID(BA377,1,1))&gt;=7, VLOOKUP(VALUE(MID(BA377,1,1)), TxtPanelShape!$A$2:$C$50, 3, 0),VLOOKUP(VALUE(MID(BA377,1,2)),TxtPanelShape!$A$2:$C$50,3,0)))), "")</f>
        <v/>
      </c>
      <c r="BC377" s="79" t="str">
        <f>IFERROR(IF(VALUE(MID(BA377,1,1))=1, ", "&amp;VLOOKUP(VALUE(MID(BA377,2,1)), TxtPanelShape!$H$2:$I$50, 2, 0), IF(VALUE(MID(BA377,1,1))&gt;=7, ", "&amp;VLOOKUP(VALUE(MID(BA377,2,1)), TxtPanelShape!$H$2:$I$50, 2, 0),"")), "")</f>
        <v/>
      </c>
      <c r="BD377" s="79" t="str">
        <f>IFERROR(IF(VALUE(MID(BA377,1,1))=1, ", "&amp;VLOOKUP(VALUE(MID(BA377,3,1)), TxtPanelShape!$O$2:$P$50, 2, 0), IF(VALUE(MID(BA377,1,1))&gt;=7, ", "&amp;VLOOKUP(VALUE(MID(BA377,3,1)), TxtPanelShape!$O$2:$P$50, 2, 0),"")),"")</f>
        <v/>
      </c>
      <c r="BE377" s="79" t="str">
        <f>IFERROR("; "&amp;VLOOKUP(VALUE(MID(BA377,4,1)), TxtPanelShape!$V$2:$W$50,2,0),"")</f>
        <v/>
      </c>
      <c r="BF377" s="79" t="str">
        <f t="shared" si="74"/>
        <v/>
      </c>
      <c r="BG377" s="71"/>
      <c r="BH377" s="79" t="str">
        <f>IFERROR(VLOOKUP(BG377, TxtPanelDefinition!$A$2:$B$50, 2, 0),"")</f>
        <v/>
      </c>
      <c r="BI377" s="71"/>
      <c r="BJ377" s="79" t="str">
        <f>IFERROR(VLOOKUP(BI377, TxtPanelDefinition!$A$2:$B$50, 2, 0),"")</f>
        <v/>
      </c>
      <c r="BK377" s="71"/>
      <c r="BL377" s="79" t="str">
        <f>IFERROR(VLOOKUP(BK377, InscrTechniques!$A$2:$B$50, 2, 0),"")</f>
        <v/>
      </c>
      <c r="BM377" s="71"/>
      <c r="BN377" s="79" t="str">
        <f>IFERROR(VLOOKUP(BM377, InscrTechniques!$A$2:$B$50, 2, 0),"")</f>
        <v/>
      </c>
      <c r="BO377" s="71"/>
      <c r="BP377" s="79" t="str">
        <f>IFERROR(VLOOKUP(BO377, InscrTechniques!$A$2:$B$50, 2, 0),"")</f>
        <v/>
      </c>
      <c r="BQ377" s="71"/>
      <c r="BR377" s="79" t="str">
        <f>IFERROR(VLOOKUP(BQ377, InscrTechniques!$A$2:$B$50, 2, 0),"")</f>
        <v/>
      </c>
      <c r="BS377" s="71"/>
      <c r="BT377" s="79" t="str">
        <f>IFERROR(VLOOKUP(BS377, InscrTechniques!$A$2:$B$50, 2, 0),"")</f>
        <v/>
      </c>
      <c r="BU377" s="71"/>
      <c r="BV377" s="79" t="str">
        <f>IFERROR(VLOOKUP(BU377, InscrTechniques!$A$2:$B$50, 2, 0),"")</f>
        <v/>
      </c>
      <c r="BW377" s="125"/>
      <c r="BX377" s="79" t="str">
        <f>IFERROR(VLOOKUP(BW377, InscrTechniques!$A$2:$B$50, 2, 0),"")</f>
        <v/>
      </c>
      <c r="BY377" s="125"/>
      <c r="BZ377" s="79" t="str">
        <f>IFERROR(VLOOKUP(BY377, InscrTechniques!$A$2:$B$50, 2, 0),"")</f>
        <v/>
      </c>
      <c r="CA377" s="74"/>
      <c r="CB377" s="114" t="str">
        <f>IFERROR(VLOOKUP(CA377, LetterStyle!$A$2:$B$50, 2, 0),"")</f>
        <v/>
      </c>
      <c r="CC377" s="74"/>
      <c r="CD377" s="114" t="str">
        <f>IFERROR(VLOOKUP(CC377, LetterStyle!$A$2:$B$50, 2, 0),"")</f>
        <v/>
      </c>
      <c r="CE377" s="74"/>
      <c r="CF377" s="114" t="str">
        <f>IFERROR(VLOOKUP(CE377, LetterStyle!$A$2:$B$50, 2, 0),"")</f>
        <v/>
      </c>
      <c r="CG377" s="74"/>
      <c r="CH377" s="79" t="str">
        <f>IFERROR(VLOOKUP(CG377, LetterStyle!$A$2:$B$50, 2, 0),"")</f>
        <v/>
      </c>
      <c r="CI377" s="71"/>
      <c r="CJ377" s="79" t="str">
        <f>IFERROR(VLOOKUP(CI377, DecMotifs!$A$1:$B$306, 2, 0),"")</f>
        <v/>
      </c>
      <c r="CK377" s="71"/>
      <c r="CL377" s="79" t="str">
        <f>IFERROR(VLOOKUP(CK377, DecMotifs!$A$1:$B$306, 2, 0),"")</f>
        <v/>
      </c>
      <c r="CM377" s="71"/>
      <c r="CN377" s="79" t="str">
        <f>IFERROR(VLOOKUP(CM377, DecMotifs!$A$1:$B$306, 2, 0),"")</f>
        <v/>
      </c>
      <c r="CO377" s="71"/>
      <c r="CP377" s="79" t="str">
        <f>IFERROR(VLOOKUP(CO377, MarginalDec!$A$2:$B$253, 2, 0),"")</f>
        <v/>
      </c>
      <c r="CQ377" s="71"/>
      <c r="CR377" s="79" t="str">
        <f>IFERROR(VLOOKUP(CQ377, MarginalDec!$A$2:$B$253, 2, 0),"")</f>
        <v/>
      </c>
      <c r="CS377" s="71"/>
      <c r="CT377" s="79" t="str">
        <f>IFERROR(VLOOKUP(CS377, MarginalDec!$A$2:$B$253, 2, 0),"")</f>
        <v/>
      </c>
      <c r="CU377" s="71"/>
      <c r="CV377" s="79" t="str">
        <f>IF(ISBLANK(CU377),"", IFERROR(VLOOKUP(CU377, Tooling!$A$2:$B$252, 2, 0),""))</f>
        <v/>
      </c>
      <c r="CW377" s="71"/>
      <c r="CX377" s="79" t="str">
        <f>IF(ISBLANK(CW377),"", IFERROR(VLOOKUP(CW377, Tooling!$A$2:$B$252, 2, 0),""))</f>
        <v/>
      </c>
      <c r="CY377" s="71"/>
      <c r="CZ377" s="79" t="str">
        <f>IF(ISBLANK(CY377),"", IFERROR(VLOOKUP(CY377, Repairs!$A$2:$B$252, 2, 0),""))</f>
        <v/>
      </c>
      <c r="DA377" s="77"/>
      <c r="DB377" s="71"/>
      <c r="DC377" s="79" t="str">
        <f>IFERROR(VLOOKUP(DB377, DatingReason!$A$2:$B$252, 2, 0),"")</f>
        <v/>
      </c>
      <c r="DD377" s="123" t="str">
        <f t="shared" si="75"/>
        <v/>
      </c>
      <c r="DF377" s="119" t="str">
        <f t="array" ref="DF377">IF(AND($B377&lt;&gt;"", $DE377&lt;&gt;"", $DE377&lt;&gt;"No"),MAX(IF($B377=PEOPLE!$B$4:$B$1000, PEOPLE!$Q$4:$Q$1000,""))+100,"")</f>
        <v/>
      </c>
      <c r="DG377" s="68"/>
      <c r="DH377" s="76">
        <f>COUNTIF(PEOPLE!B:B, MEMORIALS!B377)</f>
        <v>0</v>
      </c>
      <c r="DI377" s="82"/>
      <c r="DJ377" s="82"/>
      <c r="DK377" s="82"/>
      <c r="DL377" s="68"/>
      <c r="DM377" s="68"/>
      <c r="DN377" s="68"/>
      <c r="DO377" s="68"/>
      <c r="DP377" s="68"/>
    </row>
    <row r="378" spans="1:120" ht="15" customHeight="1" x14ac:dyDescent="0.25">
      <c r="A378" s="68"/>
      <c r="B378" s="69"/>
      <c r="C378" s="68"/>
      <c r="D378" s="68"/>
      <c r="E378" s="70" t="str">
        <f>IF(D378="","",VLOOKUP(D378,Denomination!$A$2:$B$50, 2, 0))</f>
        <v/>
      </c>
      <c r="F378" s="68"/>
      <c r="G378" s="71"/>
      <c r="H378" s="70" t="str">
        <f>IF(G378="","",VLOOKUP(G378,MCondition!$A$2:$B$50, 2, 0))</f>
        <v/>
      </c>
      <c r="I378" s="72"/>
      <c r="J378" s="71"/>
      <c r="K378" s="70" t="str">
        <f>IF(J378="","",VLOOKUP(J378,ICondition!$A$2:$B$50, 2, 0))</f>
        <v/>
      </c>
      <c r="L378" s="73"/>
      <c r="M378" s="73"/>
      <c r="N378" s="73"/>
      <c r="O378" s="73"/>
      <c r="P378" s="73"/>
      <c r="Q378" s="73"/>
      <c r="R378" s="78"/>
      <c r="S378" s="79" t="str">
        <f>IFERROR(VLOOKUP(R378,Material!$A$2:$B$59, 2, 0),"")</f>
        <v/>
      </c>
      <c r="T378" s="71"/>
      <c r="U378" s="79" t="str">
        <f>IFERROR(VLOOKUP(T378,Material!$A$2:$B$59, 2, 0),"")</f>
        <v/>
      </c>
      <c r="V378" s="71"/>
      <c r="W378" s="79" t="str">
        <f>IFERROR(VLOOKUP(V378,Material!$A$2:$B$59, 2, 0),"")</f>
        <v/>
      </c>
      <c r="X378" s="71"/>
      <c r="Y378" s="79" t="str">
        <f>IFERROR(VLOOKUP(X378,Material!$A$2:$B$59, 2, 0),"")</f>
        <v/>
      </c>
      <c r="Z378" s="71"/>
      <c r="AA378" s="79" t="str">
        <f>IFERROR(VLOOKUP(Z378,Material!$A$2:$B$59, 2, 0),"")</f>
        <v/>
      </c>
      <c r="AB378" s="74"/>
      <c r="AC378" s="75" t="e">
        <f t="shared" si="64"/>
        <v>#VALUE!</v>
      </c>
      <c r="AD378" s="75" t="e">
        <f t="shared" si="65"/>
        <v>#VALUE!</v>
      </c>
      <c r="AE378" s="75" t="e">
        <f t="shared" si="67"/>
        <v>#VALUE!</v>
      </c>
      <c r="AF378" s="75" t="e">
        <f t="shared" si="66"/>
        <v>#VALUE!</v>
      </c>
      <c r="AG378" s="75" t="e">
        <f t="shared" si="68"/>
        <v>#VALUE!</v>
      </c>
      <c r="AH378" s="75" t="e">
        <f t="shared" si="69"/>
        <v>#VALUE!</v>
      </c>
      <c r="AI378" s="75" t="e">
        <f t="shared" si="70"/>
        <v>#VALUE!</v>
      </c>
      <c r="AJ378" s="80" t="e">
        <f t="shared" si="71"/>
        <v>#VALUE!</v>
      </c>
      <c r="AK378" s="79" t="str">
        <f>(IFERROR(VLOOKUP(AB378,Categories!$A$2:$B$20,2,1),""))</f>
        <v/>
      </c>
      <c r="AL378" s="79" t="str">
        <f ca="1">IFERROR(VLOOKUP((HLOOKUP((VLOOKUP($AB378,Categories!$A$2:$F$20,3,1)), $AB$3:$AJ378, (ROW()-ROW($AB$3)+1), 0)), INDIRECT(VLOOKUP($AB378,Categories!$A$2:$F$20,6,1)),2,0),AK378)</f>
        <v/>
      </c>
      <c r="AM378" s="79" t="str">
        <f ca="1">IFERROR(VLOOKUP((HLOOKUP((VLOOKUP($AB378,Categories!$A$2:$F$20,4,1)),$AB$3:$AJ378,(ROW()-ROW($AB$3)+1),0)),INDIRECT(VLOOKUP($AB378,Categories!$A$2:$H$20,7,1)),2,0),"")</f>
        <v/>
      </c>
      <c r="AN378" s="79" t="str">
        <f ca="1">IFERROR(VLOOKUP((HLOOKUP((VLOOKUP($AB378,Categories!$A$2:$F$20,5,1)), $AB$3:$AJ378, (ROW()-ROW($AB$3)+1), 0)), INDIRECT(VLOOKUP($AB378,Categories!$A$2:$H$20,8,1)),2,0),"")</f>
        <v/>
      </c>
      <c r="AO378" s="79" t="str">
        <f t="shared" ca="1" si="72"/>
        <v/>
      </c>
      <c r="AP378" s="81"/>
      <c r="AQ378" s="70" t="str">
        <f>IFERROR(VLOOKUP(VALUE(MID(AP378,1,1)),AdditionalElements!$A$2:$B$50,2,0),"")</f>
        <v/>
      </c>
      <c r="AR378" s="70" t="str">
        <f>IFERROR(VLOOKUP(VALUE(MID(AP378,2,1)),AdditionalElements!$H$2:$I$50,2,0),"")</f>
        <v/>
      </c>
      <c r="AS378" s="70" t="str">
        <f>IFERROR(VLOOKUP(VALUE(MID(AP378,3,1)),AdditionalElements!$O$2:$P$50,2,0),"")</f>
        <v/>
      </c>
      <c r="AT378" s="70" t="str">
        <f>IFERROR(VLOOKUP(VALUE(MID(AP378,4,1)),AdditionalElements!$V$2:$W$50,2,0),"")</f>
        <v/>
      </c>
      <c r="AU378" s="71"/>
      <c r="AV378" s="79" t="str">
        <f>IFERROR(IF(VALUE(MID(AU378,1,1))=1, VLOOKUP(VALUE(MID(AU378,1,1)), TxtPanelShape!$A$2:$C$50, 3, 0), (IF(VALUE(MID(AU378,1,1))&gt;=7, VLOOKUP(VALUE(MID(AU378,1,1)), TxtPanelShape!$A$2:$C$50, 3, 0),VLOOKUP(VALUE(MID(AU378,1,2)),TxtPanelShape!$A$2:$C$50,3,0)))), "")</f>
        <v/>
      </c>
      <c r="AW378" s="79" t="str">
        <f>IFERROR(IF(VALUE(MID(AU378,1,1))=1, ", "&amp;VLOOKUP(VALUE(MID(AU378,2,1)), TxtPanelShape!$H$2:$I$50, 2, 0), IF(VALUE(MID(AU378,1,1))&gt;=7, ", "&amp;VLOOKUP(VALUE(MID(AU378,2,1)), TxtPanelShape!$H$2:$I$50, 2, 0),"")), "")</f>
        <v/>
      </c>
      <c r="AX378" s="79" t="str">
        <f>IFERROR(IF(VALUE(MID(AU378,1,1))=1, ", "&amp;VLOOKUP(VALUE(MID(AU378,3,1)), TxtPanelShape!$O$2:$P$50, 2, 0), IF(VALUE(MID(AU378,1,1))&gt;=7, ", "&amp;VLOOKUP(VALUE(MID(AU378,3,1)), TxtPanelShape!$O$2:$P$50, 2, 0),"")),"")</f>
        <v/>
      </c>
      <c r="AY378" s="79" t="str">
        <f>IFERROR("; "&amp;VLOOKUP(VALUE(MID(AU378,4,1)), TxtPanelShape!$V$2:$W$50,2,0),"")</f>
        <v/>
      </c>
      <c r="AZ378" s="79" t="str">
        <f t="shared" si="73"/>
        <v/>
      </c>
      <c r="BA378" s="71"/>
      <c r="BB378" s="79" t="str">
        <f>IFERROR(IF(VALUE(MID(BA378,1,1))=1, VLOOKUP(VALUE(MID(BA378,1,1)), TxtPanelShape!$A$2:$C$50, 3, 0), (IF(VALUE(MID(BA378,1,1))&gt;=7, VLOOKUP(VALUE(MID(BA378,1,1)), TxtPanelShape!$A$2:$C$50, 3, 0),VLOOKUP(VALUE(MID(BA378,1,2)),TxtPanelShape!$A$2:$C$50,3,0)))), "")</f>
        <v/>
      </c>
      <c r="BC378" s="79" t="str">
        <f>IFERROR(IF(VALUE(MID(BA378,1,1))=1, ", "&amp;VLOOKUP(VALUE(MID(BA378,2,1)), TxtPanelShape!$H$2:$I$50, 2, 0), IF(VALUE(MID(BA378,1,1))&gt;=7, ", "&amp;VLOOKUP(VALUE(MID(BA378,2,1)), TxtPanelShape!$H$2:$I$50, 2, 0),"")), "")</f>
        <v/>
      </c>
      <c r="BD378" s="79" t="str">
        <f>IFERROR(IF(VALUE(MID(BA378,1,1))=1, ", "&amp;VLOOKUP(VALUE(MID(BA378,3,1)), TxtPanelShape!$O$2:$P$50, 2, 0), IF(VALUE(MID(BA378,1,1))&gt;=7, ", "&amp;VLOOKUP(VALUE(MID(BA378,3,1)), TxtPanelShape!$O$2:$P$50, 2, 0),"")),"")</f>
        <v/>
      </c>
      <c r="BE378" s="79" t="str">
        <f>IFERROR("; "&amp;VLOOKUP(VALUE(MID(BA378,4,1)), TxtPanelShape!$V$2:$W$50,2,0),"")</f>
        <v/>
      </c>
      <c r="BF378" s="79" t="str">
        <f t="shared" si="74"/>
        <v/>
      </c>
      <c r="BG378" s="71"/>
      <c r="BH378" s="79" t="str">
        <f>IFERROR(VLOOKUP(BG378, TxtPanelDefinition!$A$2:$B$50, 2, 0),"")</f>
        <v/>
      </c>
      <c r="BI378" s="71"/>
      <c r="BJ378" s="79" t="str">
        <f>IFERROR(VLOOKUP(BI378, TxtPanelDefinition!$A$2:$B$50, 2, 0),"")</f>
        <v/>
      </c>
      <c r="BK378" s="71"/>
      <c r="BL378" s="79" t="str">
        <f>IFERROR(VLOOKUP(BK378, InscrTechniques!$A$2:$B$50, 2, 0),"")</f>
        <v/>
      </c>
      <c r="BM378" s="71"/>
      <c r="BN378" s="79" t="str">
        <f>IFERROR(VLOOKUP(BM378, InscrTechniques!$A$2:$B$50, 2, 0),"")</f>
        <v/>
      </c>
      <c r="BO378" s="71"/>
      <c r="BP378" s="79" t="str">
        <f>IFERROR(VLOOKUP(BO378, InscrTechniques!$A$2:$B$50, 2, 0),"")</f>
        <v/>
      </c>
      <c r="BQ378" s="71"/>
      <c r="BR378" s="79" t="str">
        <f>IFERROR(VLOOKUP(BQ378, InscrTechniques!$A$2:$B$50, 2, 0),"")</f>
        <v/>
      </c>
      <c r="BS378" s="71"/>
      <c r="BT378" s="79" t="str">
        <f>IFERROR(VLOOKUP(BS378, InscrTechniques!$A$2:$B$50, 2, 0),"")</f>
        <v/>
      </c>
      <c r="BU378" s="71"/>
      <c r="BV378" s="79" t="str">
        <f>IFERROR(VLOOKUP(BU378, InscrTechniques!$A$2:$B$50, 2, 0),"")</f>
        <v/>
      </c>
      <c r="BW378" s="125"/>
      <c r="BX378" s="79" t="str">
        <f>IFERROR(VLOOKUP(BW378, InscrTechniques!$A$2:$B$50, 2, 0),"")</f>
        <v/>
      </c>
      <c r="BY378" s="125"/>
      <c r="BZ378" s="79" t="str">
        <f>IFERROR(VLOOKUP(BY378, InscrTechniques!$A$2:$B$50, 2, 0),"")</f>
        <v/>
      </c>
      <c r="CA378" s="74"/>
      <c r="CB378" s="114" t="str">
        <f>IFERROR(VLOOKUP(CA378, LetterStyle!$A$2:$B$50, 2, 0),"")</f>
        <v/>
      </c>
      <c r="CC378" s="74"/>
      <c r="CD378" s="114" t="str">
        <f>IFERROR(VLOOKUP(CC378, LetterStyle!$A$2:$B$50, 2, 0),"")</f>
        <v/>
      </c>
      <c r="CE378" s="74"/>
      <c r="CF378" s="114" t="str">
        <f>IFERROR(VLOOKUP(CE378, LetterStyle!$A$2:$B$50, 2, 0),"")</f>
        <v/>
      </c>
      <c r="CG378" s="74"/>
      <c r="CH378" s="79" t="str">
        <f>IFERROR(VLOOKUP(CG378, LetterStyle!$A$2:$B$50, 2, 0),"")</f>
        <v/>
      </c>
      <c r="CI378" s="71"/>
      <c r="CJ378" s="79" t="str">
        <f>IFERROR(VLOOKUP(CI378, DecMotifs!$A$1:$B$306, 2, 0),"")</f>
        <v/>
      </c>
      <c r="CK378" s="71"/>
      <c r="CL378" s="79" t="str">
        <f>IFERROR(VLOOKUP(CK378, DecMotifs!$A$1:$B$306, 2, 0),"")</f>
        <v/>
      </c>
      <c r="CM378" s="71"/>
      <c r="CN378" s="79" t="str">
        <f>IFERROR(VLOOKUP(CM378, DecMotifs!$A$1:$B$306, 2, 0),"")</f>
        <v/>
      </c>
      <c r="CO378" s="71"/>
      <c r="CP378" s="79" t="str">
        <f>IFERROR(VLOOKUP(CO378, MarginalDec!$A$2:$B$253, 2, 0),"")</f>
        <v/>
      </c>
      <c r="CQ378" s="71"/>
      <c r="CR378" s="79" t="str">
        <f>IFERROR(VLOOKUP(CQ378, MarginalDec!$A$2:$B$253, 2, 0),"")</f>
        <v/>
      </c>
      <c r="CS378" s="71"/>
      <c r="CT378" s="79" t="str">
        <f>IFERROR(VLOOKUP(CS378, MarginalDec!$A$2:$B$253, 2, 0),"")</f>
        <v/>
      </c>
      <c r="CU378" s="71"/>
      <c r="CV378" s="79" t="str">
        <f>IF(ISBLANK(CU378),"", IFERROR(VLOOKUP(CU378, Tooling!$A$2:$B$252, 2, 0),""))</f>
        <v/>
      </c>
      <c r="CW378" s="71"/>
      <c r="CX378" s="79" t="str">
        <f>IF(ISBLANK(CW378),"", IFERROR(VLOOKUP(CW378, Tooling!$A$2:$B$252, 2, 0),""))</f>
        <v/>
      </c>
      <c r="CY378" s="71"/>
      <c r="CZ378" s="79" t="str">
        <f>IF(ISBLANK(CY378),"", IFERROR(VLOOKUP(CY378, Repairs!$A$2:$B$252, 2, 0),""))</f>
        <v/>
      </c>
      <c r="DA378" s="77"/>
      <c r="DB378" s="71"/>
      <c r="DC378" s="79" t="str">
        <f>IFERROR(VLOOKUP(DB378, DatingReason!$A$2:$B$252, 2, 0),"")</f>
        <v/>
      </c>
      <c r="DD378" s="123" t="str">
        <f t="shared" si="75"/>
        <v/>
      </c>
      <c r="DF378" s="119" t="str">
        <f t="array" ref="DF378">IF(AND($B378&lt;&gt;"", $DE378&lt;&gt;"", $DE378&lt;&gt;"No"),MAX(IF($B378=PEOPLE!$B$4:$B$1000, PEOPLE!$Q$4:$Q$1000,""))+100,"")</f>
        <v/>
      </c>
      <c r="DG378" s="68"/>
      <c r="DH378" s="76">
        <f>COUNTIF(PEOPLE!B:B, MEMORIALS!B378)</f>
        <v>0</v>
      </c>
      <c r="DI378" s="82"/>
      <c r="DJ378" s="82"/>
      <c r="DK378" s="82"/>
      <c r="DL378" s="68"/>
      <c r="DM378" s="68"/>
      <c r="DN378" s="68"/>
      <c r="DO378" s="68"/>
      <c r="DP378" s="68"/>
    </row>
    <row r="379" spans="1:120" ht="15" customHeight="1" x14ac:dyDescent="0.25">
      <c r="A379" s="68"/>
      <c r="B379" s="69"/>
      <c r="C379" s="68"/>
      <c r="D379" s="68"/>
      <c r="E379" s="70" t="str">
        <f>IF(D379="","",VLOOKUP(D379,Denomination!$A$2:$B$50, 2, 0))</f>
        <v/>
      </c>
      <c r="F379" s="68"/>
      <c r="G379" s="71"/>
      <c r="H379" s="70" t="str">
        <f>IF(G379="","",VLOOKUP(G379,MCondition!$A$2:$B$50, 2, 0))</f>
        <v/>
      </c>
      <c r="I379" s="72"/>
      <c r="J379" s="71"/>
      <c r="K379" s="70" t="str">
        <f>IF(J379="","",VLOOKUP(J379,ICondition!$A$2:$B$50, 2, 0))</f>
        <v/>
      </c>
      <c r="L379" s="73"/>
      <c r="M379" s="73"/>
      <c r="N379" s="73"/>
      <c r="O379" s="73"/>
      <c r="P379" s="73"/>
      <c r="Q379" s="73"/>
      <c r="R379" s="78"/>
      <c r="S379" s="79" t="str">
        <f>IFERROR(VLOOKUP(R379,Material!$A$2:$B$59, 2, 0),"")</f>
        <v/>
      </c>
      <c r="T379" s="71"/>
      <c r="U379" s="79" t="str">
        <f>IFERROR(VLOOKUP(T379,Material!$A$2:$B$59, 2, 0),"")</f>
        <v/>
      </c>
      <c r="V379" s="71"/>
      <c r="W379" s="79" t="str">
        <f>IFERROR(VLOOKUP(V379,Material!$A$2:$B$59, 2, 0),"")</f>
        <v/>
      </c>
      <c r="X379" s="71"/>
      <c r="Y379" s="79" t="str">
        <f>IFERROR(VLOOKUP(X379,Material!$A$2:$B$59, 2, 0),"")</f>
        <v/>
      </c>
      <c r="Z379" s="71"/>
      <c r="AA379" s="79" t="str">
        <f>IFERROR(VLOOKUP(Z379,Material!$A$2:$B$59, 2, 0),"")</f>
        <v/>
      </c>
      <c r="AB379" s="74"/>
      <c r="AC379" s="75" t="e">
        <f t="shared" si="64"/>
        <v>#VALUE!</v>
      </c>
      <c r="AD379" s="75" t="e">
        <f t="shared" si="65"/>
        <v>#VALUE!</v>
      </c>
      <c r="AE379" s="75" t="e">
        <f t="shared" si="67"/>
        <v>#VALUE!</v>
      </c>
      <c r="AF379" s="75" t="e">
        <f t="shared" si="66"/>
        <v>#VALUE!</v>
      </c>
      <c r="AG379" s="75" t="e">
        <f t="shared" si="68"/>
        <v>#VALUE!</v>
      </c>
      <c r="AH379" s="75" t="e">
        <f t="shared" si="69"/>
        <v>#VALUE!</v>
      </c>
      <c r="AI379" s="75" t="e">
        <f t="shared" si="70"/>
        <v>#VALUE!</v>
      </c>
      <c r="AJ379" s="80" t="e">
        <f t="shared" si="71"/>
        <v>#VALUE!</v>
      </c>
      <c r="AK379" s="79" t="str">
        <f>(IFERROR(VLOOKUP(AB379,Categories!$A$2:$B$20,2,1),""))</f>
        <v/>
      </c>
      <c r="AL379" s="79" t="str">
        <f ca="1">IFERROR(VLOOKUP((HLOOKUP((VLOOKUP($AB379,Categories!$A$2:$F$20,3,1)), $AB$3:$AJ379, (ROW()-ROW($AB$3)+1), 0)), INDIRECT(VLOOKUP($AB379,Categories!$A$2:$F$20,6,1)),2,0),AK379)</f>
        <v/>
      </c>
      <c r="AM379" s="79" t="str">
        <f ca="1">IFERROR(VLOOKUP((HLOOKUP((VLOOKUP($AB379,Categories!$A$2:$F$20,4,1)),$AB$3:$AJ379,(ROW()-ROW($AB$3)+1),0)),INDIRECT(VLOOKUP($AB379,Categories!$A$2:$H$20,7,1)),2,0),"")</f>
        <v/>
      </c>
      <c r="AN379" s="79" t="str">
        <f ca="1">IFERROR(VLOOKUP((HLOOKUP((VLOOKUP($AB379,Categories!$A$2:$F$20,5,1)), $AB$3:$AJ379, (ROW()-ROW($AB$3)+1), 0)), INDIRECT(VLOOKUP($AB379,Categories!$A$2:$H$20,8,1)),2,0),"")</f>
        <v/>
      </c>
      <c r="AO379" s="79" t="str">
        <f t="shared" ca="1" si="72"/>
        <v/>
      </c>
      <c r="AP379" s="81"/>
      <c r="AQ379" s="70" t="str">
        <f>IFERROR(VLOOKUP(VALUE(MID(AP379,1,1)),AdditionalElements!$A$2:$B$50,2,0),"")</f>
        <v/>
      </c>
      <c r="AR379" s="70" t="str">
        <f>IFERROR(VLOOKUP(VALUE(MID(AP379,2,1)),AdditionalElements!$H$2:$I$50,2,0),"")</f>
        <v/>
      </c>
      <c r="AS379" s="70" t="str">
        <f>IFERROR(VLOOKUP(VALUE(MID(AP379,3,1)),AdditionalElements!$O$2:$P$50,2,0),"")</f>
        <v/>
      </c>
      <c r="AT379" s="70" t="str">
        <f>IFERROR(VLOOKUP(VALUE(MID(AP379,4,1)),AdditionalElements!$V$2:$W$50,2,0),"")</f>
        <v/>
      </c>
      <c r="AU379" s="71"/>
      <c r="AV379" s="79" t="str">
        <f>IFERROR(IF(VALUE(MID(AU379,1,1))=1, VLOOKUP(VALUE(MID(AU379,1,1)), TxtPanelShape!$A$2:$C$50, 3, 0), (IF(VALUE(MID(AU379,1,1))&gt;=7, VLOOKUP(VALUE(MID(AU379,1,1)), TxtPanelShape!$A$2:$C$50, 3, 0),VLOOKUP(VALUE(MID(AU379,1,2)),TxtPanelShape!$A$2:$C$50,3,0)))), "")</f>
        <v/>
      </c>
      <c r="AW379" s="79" t="str">
        <f>IFERROR(IF(VALUE(MID(AU379,1,1))=1, ", "&amp;VLOOKUP(VALUE(MID(AU379,2,1)), TxtPanelShape!$H$2:$I$50, 2, 0), IF(VALUE(MID(AU379,1,1))&gt;=7, ", "&amp;VLOOKUP(VALUE(MID(AU379,2,1)), TxtPanelShape!$H$2:$I$50, 2, 0),"")), "")</f>
        <v/>
      </c>
      <c r="AX379" s="79" t="str">
        <f>IFERROR(IF(VALUE(MID(AU379,1,1))=1, ", "&amp;VLOOKUP(VALUE(MID(AU379,3,1)), TxtPanelShape!$O$2:$P$50, 2, 0), IF(VALUE(MID(AU379,1,1))&gt;=7, ", "&amp;VLOOKUP(VALUE(MID(AU379,3,1)), TxtPanelShape!$O$2:$P$50, 2, 0),"")),"")</f>
        <v/>
      </c>
      <c r="AY379" s="79" t="str">
        <f>IFERROR("; "&amp;VLOOKUP(VALUE(MID(AU379,4,1)), TxtPanelShape!$V$2:$W$50,2,0),"")</f>
        <v/>
      </c>
      <c r="AZ379" s="79" t="str">
        <f t="shared" si="73"/>
        <v/>
      </c>
      <c r="BA379" s="71"/>
      <c r="BB379" s="79" t="str">
        <f>IFERROR(IF(VALUE(MID(BA379,1,1))=1, VLOOKUP(VALUE(MID(BA379,1,1)), TxtPanelShape!$A$2:$C$50, 3, 0), (IF(VALUE(MID(BA379,1,1))&gt;=7, VLOOKUP(VALUE(MID(BA379,1,1)), TxtPanelShape!$A$2:$C$50, 3, 0),VLOOKUP(VALUE(MID(BA379,1,2)),TxtPanelShape!$A$2:$C$50,3,0)))), "")</f>
        <v/>
      </c>
      <c r="BC379" s="79" t="str">
        <f>IFERROR(IF(VALUE(MID(BA379,1,1))=1, ", "&amp;VLOOKUP(VALUE(MID(BA379,2,1)), TxtPanelShape!$H$2:$I$50, 2, 0), IF(VALUE(MID(BA379,1,1))&gt;=7, ", "&amp;VLOOKUP(VALUE(MID(BA379,2,1)), TxtPanelShape!$H$2:$I$50, 2, 0),"")), "")</f>
        <v/>
      </c>
      <c r="BD379" s="79" t="str">
        <f>IFERROR(IF(VALUE(MID(BA379,1,1))=1, ", "&amp;VLOOKUP(VALUE(MID(BA379,3,1)), TxtPanelShape!$O$2:$P$50, 2, 0), IF(VALUE(MID(BA379,1,1))&gt;=7, ", "&amp;VLOOKUP(VALUE(MID(BA379,3,1)), TxtPanelShape!$O$2:$P$50, 2, 0),"")),"")</f>
        <v/>
      </c>
      <c r="BE379" s="79" t="str">
        <f>IFERROR("; "&amp;VLOOKUP(VALUE(MID(BA379,4,1)), TxtPanelShape!$V$2:$W$50,2,0),"")</f>
        <v/>
      </c>
      <c r="BF379" s="79" t="str">
        <f t="shared" si="74"/>
        <v/>
      </c>
      <c r="BG379" s="71"/>
      <c r="BH379" s="79" t="str">
        <f>IFERROR(VLOOKUP(BG379, TxtPanelDefinition!$A$2:$B$50, 2, 0),"")</f>
        <v/>
      </c>
      <c r="BI379" s="71"/>
      <c r="BJ379" s="79" t="str">
        <f>IFERROR(VLOOKUP(BI379, TxtPanelDefinition!$A$2:$B$50, 2, 0),"")</f>
        <v/>
      </c>
      <c r="BK379" s="71"/>
      <c r="BL379" s="79" t="str">
        <f>IFERROR(VLOOKUP(BK379, InscrTechniques!$A$2:$B$50, 2, 0),"")</f>
        <v/>
      </c>
      <c r="BM379" s="71"/>
      <c r="BN379" s="79" t="str">
        <f>IFERROR(VLOOKUP(BM379, InscrTechniques!$A$2:$B$50, 2, 0),"")</f>
        <v/>
      </c>
      <c r="BO379" s="71"/>
      <c r="BP379" s="79" t="str">
        <f>IFERROR(VLOOKUP(BO379, InscrTechniques!$A$2:$B$50, 2, 0),"")</f>
        <v/>
      </c>
      <c r="BQ379" s="71"/>
      <c r="BR379" s="79" t="str">
        <f>IFERROR(VLOOKUP(BQ379, InscrTechniques!$A$2:$B$50, 2, 0),"")</f>
        <v/>
      </c>
      <c r="BS379" s="71"/>
      <c r="BT379" s="79" t="str">
        <f>IFERROR(VLOOKUP(BS379, InscrTechniques!$A$2:$B$50, 2, 0),"")</f>
        <v/>
      </c>
      <c r="BU379" s="71"/>
      <c r="BV379" s="79" t="str">
        <f>IFERROR(VLOOKUP(BU379, InscrTechniques!$A$2:$B$50, 2, 0),"")</f>
        <v/>
      </c>
      <c r="BW379" s="125"/>
      <c r="BX379" s="79" t="str">
        <f>IFERROR(VLOOKUP(BW379, InscrTechniques!$A$2:$B$50, 2, 0),"")</f>
        <v/>
      </c>
      <c r="BY379" s="125"/>
      <c r="BZ379" s="79" t="str">
        <f>IFERROR(VLOOKUP(BY379, InscrTechniques!$A$2:$B$50, 2, 0),"")</f>
        <v/>
      </c>
      <c r="CA379" s="74"/>
      <c r="CB379" s="114" t="str">
        <f>IFERROR(VLOOKUP(CA379, LetterStyle!$A$2:$B$50, 2, 0),"")</f>
        <v/>
      </c>
      <c r="CC379" s="74"/>
      <c r="CD379" s="114" t="str">
        <f>IFERROR(VLOOKUP(CC379, LetterStyle!$A$2:$B$50, 2, 0),"")</f>
        <v/>
      </c>
      <c r="CE379" s="74"/>
      <c r="CF379" s="114" t="str">
        <f>IFERROR(VLOOKUP(CE379, LetterStyle!$A$2:$B$50, 2, 0),"")</f>
        <v/>
      </c>
      <c r="CG379" s="74"/>
      <c r="CH379" s="79" t="str">
        <f>IFERROR(VLOOKUP(CG379, LetterStyle!$A$2:$B$50, 2, 0),"")</f>
        <v/>
      </c>
      <c r="CI379" s="71"/>
      <c r="CJ379" s="79" t="str">
        <f>IFERROR(VLOOKUP(CI379, DecMotifs!$A$1:$B$306, 2, 0),"")</f>
        <v/>
      </c>
      <c r="CK379" s="71"/>
      <c r="CL379" s="79" t="str">
        <f>IFERROR(VLOOKUP(CK379, DecMotifs!$A$1:$B$306, 2, 0),"")</f>
        <v/>
      </c>
      <c r="CM379" s="71"/>
      <c r="CN379" s="79" t="str">
        <f>IFERROR(VLOOKUP(CM379, DecMotifs!$A$1:$B$306, 2, 0),"")</f>
        <v/>
      </c>
      <c r="CO379" s="71"/>
      <c r="CP379" s="79" t="str">
        <f>IFERROR(VLOOKUP(CO379, MarginalDec!$A$2:$B$253, 2, 0),"")</f>
        <v/>
      </c>
      <c r="CQ379" s="71"/>
      <c r="CR379" s="79" t="str">
        <f>IFERROR(VLOOKUP(CQ379, MarginalDec!$A$2:$B$253, 2, 0),"")</f>
        <v/>
      </c>
      <c r="CS379" s="71"/>
      <c r="CT379" s="79" t="str">
        <f>IFERROR(VLOOKUP(CS379, MarginalDec!$A$2:$B$253, 2, 0),"")</f>
        <v/>
      </c>
      <c r="CU379" s="71"/>
      <c r="CV379" s="79" t="str">
        <f>IF(ISBLANK(CU379),"", IFERROR(VLOOKUP(CU379, Tooling!$A$2:$B$252, 2, 0),""))</f>
        <v/>
      </c>
      <c r="CW379" s="71"/>
      <c r="CX379" s="79" t="str">
        <f>IF(ISBLANK(CW379),"", IFERROR(VLOOKUP(CW379, Tooling!$A$2:$B$252, 2, 0),""))</f>
        <v/>
      </c>
      <c r="CY379" s="71"/>
      <c r="CZ379" s="79" t="str">
        <f>IF(ISBLANK(CY379),"", IFERROR(VLOOKUP(CY379, Repairs!$A$2:$B$252, 2, 0),""))</f>
        <v/>
      </c>
      <c r="DA379" s="77"/>
      <c r="DB379" s="71"/>
      <c r="DC379" s="79" t="str">
        <f>IFERROR(VLOOKUP(DB379, DatingReason!$A$2:$B$252, 2, 0),"")</f>
        <v/>
      </c>
      <c r="DD379" s="123" t="str">
        <f t="shared" si="75"/>
        <v/>
      </c>
      <c r="DF379" s="119" t="str">
        <f t="array" ref="DF379">IF(AND($B379&lt;&gt;"", $DE379&lt;&gt;"", $DE379&lt;&gt;"No"),MAX(IF($B379=PEOPLE!$B$4:$B$1000, PEOPLE!$Q$4:$Q$1000,""))+100,"")</f>
        <v/>
      </c>
      <c r="DG379" s="68"/>
      <c r="DH379" s="76">
        <f>COUNTIF(PEOPLE!B:B, MEMORIALS!B379)</f>
        <v>0</v>
      </c>
      <c r="DI379" s="82"/>
      <c r="DJ379" s="82"/>
      <c r="DK379" s="82"/>
      <c r="DL379" s="68"/>
      <c r="DM379" s="68"/>
      <c r="DN379" s="68"/>
      <c r="DO379" s="68"/>
      <c r="DP379" s="68"/>
    </row>
    <row r="380" spans="1:120" ht="15" customHeight="1" x14ac:dyDescent="0.25">
      <c r="A380" s="68"/>
      <c r="B380" s="69"/>
      <c r="C380" s="68"/>
      <c r="D380" s="68"/>
      <c r="E380" s="70" t="str">
        <f>IF(D380="","",VLOOKUP(D380,Denomination!$A$2:$B$50, 2, 0))</f>
        <v/>
      </c>
      <c r="F380" s="68"/>
      <c r="G380" s="71"/>
      <c r="H380" s="70" t="str">
        <f>IF(G380="","",VLOOKUP(G380,MCondition!$A$2:$B$50, 2, 0))</f>
        <v/>
      </c>
      <c r="I380" s="72"/>
      <c r="J380" s="71"/>
      <c r="K380" s="70" t="str">
        <f>IF(J380="","",VLOOKUP(J380,ICondition!$A$2:$B$50, 2, 0))</f>
        <v/>
      </c>
      <c r="L380" s="73"/>
      <c r="M380" s="73"/>
      <c r="N380" s="73"/>
      <c r="O380" s="73"/>
      <c r="P380" s="73"/>
      <c r="Q380" s="73"/>
      <c r="R380" s="78"/>
      <c r="S380" s="79" t="str">
        <f>IFERROR(VLOOKUP(R380,Material!$A$2:$B$59, 2, 0),"")</f>
        <v/>
      </c>
      <c r="T380" s="71"/>
      <c r="U380" s="79" t="str">
        <f>IFERROR(VLOOKUP(T380,Material!$A$2:$B$59, 2, 0),"")</f>
        <v/>
      </c>
      <c r="V380" s="71"/>
      <c r="W380" s="79" t="str">
        <f>IFERROR(VLOOKUP(V380,Material!$A$2:$B$59, 2, 0),"")</f>
        <v/>
      </c>
      <c r="X380" s="71"/>
      <c r="Y380" s="79" t="str">
        <f>IFERROR(VLOOKUP(X380,Material!$A$2:$B$59, 2, 0),"")</f>
        <v/>
      </c>
      <c r="Z380" s="71"/>
      <c r="AA380" s="79" t="str">
        <f>IFERROR(VLOOKUP(Z380,Material!$A$2:$B$59, 2, 0),"")</f>
        <v/>
      </c>
      <c r="AB380" s="74"/>
      <c r="AC380" s="75" t="e">
        <f t="shared" si="64"/>
        <v>#VALUE!</v>
      </c>
      <c r="AD380" s="75" t="e">
        <f t="shared" si="65"/>
        <v>#VALUE!</v>
      </c>
      <c r="AE380" s="75" t="e">
        <f t="shared" si="67"/>
        <v>#VALUE!</v>
      </c>
      <c r="AF380" s="75" t="e">
        <f t="shared" si="66"/>
        <v>#VALUE!</v>
      </c>
      <c r="AG380" s="75" t="e">
        <f t="shared" si="68"/>
        <v>#VALUE!</v>
      </c>
      <c r="AH380" s="75" t="e">
        <f t="shared" si="69"/>
        <v>#VALUE!</v>
      </c>
      <c r="AI380" s="75" t="e">
        <f t="shared" si="70"/>
        <v>#VALUE!</v>
      </c>
      <c r="AJ380" s="80" t="e">
        <f t="shared" si="71"/>
        <v>#VALUE!</v>
      </c>
      <c r="AK380" s="79" t="str">
        <f>(IFERROR(VLOOKUP(AB380,Categories!$A$2:$B$20,2,1),""))</f>
        <v/>
      </c>
      <c r="AL380" s="79" t="str">
        <f ca="1">IFERROR(VLOOKUP((HLOOKUP((VLOOKUP($AB380,Categories!$A$2:$F$20,3,1)), $AB$3:$AJ380, (ROW()-ROW($AB$3)+1), 0)), INDIRECT(VLOOKUP($AB380,Categories!$A$2:$F$20,6,1)),2,0),AK380)</f>
        <v/>
      </c>
      <c r="AM380" s="79" t="str">
        <f ca="1">IFERROR(VLOOKUP((HLOOKUP((VLOOKUP($AB380,Categories!$A$2:$F$20,4,1)),$AB$3:$AJ380,(ROW()-ROW($AB$3)+1),0)),INDIRECT(VLOOKUP($AB380,Categories!$A$2:$H$20,7,1)),2,0),"")</f>
        <v/>
      </c>
      <c r="AN380" s="79" t="str">
        <f ca="1">IFERROR(VLOOKUP((HLOOKUP((VLOOKUP($AB380,Categories!$A$2:$F$20,5,1)), $AB$3:$AJ380, (ROW()-ROW($AB$3)+1), 0)), INDIRECT(VLOOKUP($AB380,Categories!$A$2:$H$20,8,1)),2,0),"")</f>
        <v/>
      </c>
      <c r="AO380" s="79" t="str">
        <f t="shared" ca="1" si="72"/>
        <v/>
      </c>
      <c r="AP380" s="81"/>
      <c r="AQ380" s="70" t="str">
        <f>IFERROR(VLOOKUP(VALUE(MID(AP380,1,1)),AdditionalElements!$A$2:$B$50,2,0),"")</f>
        <v/>
      </c>
      <c r="AR380" s="70" t="str">
        <f>IFERROR(VLOOKUP(VALUE(MID(AP380,2,1)),AdditionalElements!$H$2:$I$50,2,0),"")</f>
        <v/>
      </c>
      <c r="AS380" s="70" t="str">
        <f>IFERROR(VLOOKUP(VALUE(MID(AP380,3,1)),AdditionalElements!$O$2:$P$50,2,0),"")</f>
        <v/>
      </c>
      <c r="AT380" s="70" t="str">
        <f>IFERROR(VLOOKUP(VALUE(MID(AP380,4,1)),AdditionalElements!$V$2:$W$50,2,0),"")</f>
        <v/>
      </c>
      <c r="AU380" s="71"/>
      <c r="AV380" s="79" t="str">
        <f>IFERROR(IF(VALUE(MID(AU380,1,1))=1, VLOOKUP(VALUE(MID(AU380,1,1)), TxtPanelShape!$A$2:$C$50, 3, 0), (IF(VALUE(MID(AU380,1,1))&gt;=7, VLOOKUP(VALUE(MID(AU380,1,1)), TxtPanelShape!$A$2:$C$50, 3, 0),VLOOKUP(VALUE(MID(AU380,1,2)),TxtPanelShape!$A$2:$C$50,3,0)))), "")</f>
        <v/>
      </c>
      <c r="AW380" s="79" t="str">
        <f>IFERROR(IF(VALUE(MID(AU380,1,1))=1, ", "&amp;VLOOKUP(VALUE(MID(AU380,2,1)), TxtPanelShape!$H$2:$I$50, 2, 0), IF(VALUE(MID(AU380,1,1))&gt;=7, ", "&amp;VLOOKUP(VALUE(MID(AU380,2,1)), TxtPanelShape!$H$2:$I$50, 2, 0),"")), "")</f>
        <v/>
      </c>
      <c r="AX380" s="79" t="str">
        <f>IFERROR(IF(VALUE(MID(AU380,1,1))=1, ", "&amp;VLOOKUP(VALUE(MID(AU380,3,1)), TxtPanelShape!$O$2:$P$50, 2, 0), IF(VALUE(MID(AU380,1,1))&gt;=7, ", "&amp;VLOOKUP(VALUE(MID(AU380,3,1)), TxtPanelShape!$O$2:$P$50, 2, 0),"")),"")</f>
        <v/>
      </c>
      <c r="AY380" s="79" t="str">
        <f>IFERROR("; "&amp;VLOOKUP(VALUE(MID(AU380,4,1)), TxtPanelShape!$V$2:$W$50,2,0),"")</f>
        <v/>
      </c>
      <c r="AZ380" s="79" t="str">
        <f t="shared" si="73"/>
        <v/>
      </c>
      <c r="BA380" s="71"/>
      <c r="BB380" s="79" t="str">
        <f>IFERROR(IF(VALUE(MID(BA380,1,1))=1, VLOOKUP(VALUE(MID(BA380,1,1)), TxtPanelShape!$A$2:$C$50, 3, 0), (IF(VALUE(MID(BA380,1,1))&gt;=7, VLOOKUP(VALUE(MID(BA380,1,1)), TxtPanelShape!$A$2:$C$50, 3, 0),VLOOKUP(VALUE(MID(BA380,1,2)),TxtPanelShape!$A$2:$C$50,3,0)))), "")</f>
        <v/>
      </c>
      <c r="BC380" s="79" t="str">
        <f>IFERROR(IF(VALUE(MID(BA380,1,1))=1, ", "&amp;VLOOKUP(VALUE(MID(BA380,2,1)), TxtPanelShape!$H$2:$I$50, 2, 0), IF(VALUE(MID(BA380,1,1))&gt;=7, ", "&amp;VLOOKUP(VALUE(MID(BA380,2,1)), TxtPanelShape!$H$2:$I$50, 2, 0),"")), "")</f>
        <v/>
      </c>
      <c r="BD380" s="79" t="str">
        <f>IFERROR(IF(VALUE(MID(BA380,1,1))=1, ", "&amp;VLOOKUP(VALUE(MID(BA380,3,1)), TxtPanelShape!$O$2:$P$50, 2, 0), IF(VALUE(MID(BA380,1,1))&gt;=7, ", "&amp;VLOOKUP(VALUE(MID(BA380,3,1)), TxtPanelShape!$O$2:$P$50, 2, 0),"")),"")</f>
        <v/>
      </c>
      <c r="BE380" s="79" t="str">
        <f>IFERROR("; "&amp;VLOOKUP(VALUE(MID(BA380,4,1)), TxtPanelShape!$V$2:$W$50,2,0),"")</f>
        <v/>
      </c>
      <c r="BF380" s="79" t="str">
        <f t="shared" si="74"/>
        <v/>
      </c>
      <c r="BG380" s="71"/>
      <c r="BH380" s="79" t="str">
        <f>IFERROR(VLOOKUP(BG380, TxtPanelDefinition!$A$2:$B$50, 2, 0),"")</f>
        <v/>
      </c>
      <c r="BI380" s="71"/>
      <c r="BJ380" s="79" t="str">
        <f>IFERROR(VLOOKUP(BI380, TxtPanelDefinition!$A$2:$B$50, 2, 0),"")</f>
        <v/>
      </c>
      <c r="BK380" s="71"/>
      <c r="BL380" s="79" t="str">
        <f>IFERROR(VLOOKUP(BK380, InscrTechniques!$A$2:$B$50, 2, 0),"")</f>
        <v/>
      </c>
      <c r="BM380" s="71"/>
      <c r="BN380" s="79" t="str">
        <f>IFERROR(VLOOKUP(BM380, InscrTechniques!$A$2:$B$50, 2, 0),"")</f>
        <v/>
      </c>
      <c r="BO380" s="71"/>
      <c r="BP380" s="79" t="str">
        <f>IFERROR(VLOOKUP(BO380, InscrTechniques!$A$2:$B$50, 2, 0),"")</f>
        <v/>
      </c>
      <c r="BQ380" s="71"/>
      <c r="BR380" s="79" t="str">
        <f>IFERROR(VLOOKUP(BQ380, InscrTechniques!$A$2:$B$50, 2, 0),"")</f>
        <v/>
      </c>
      <c r="BS380" s="71"/>
      <c r="BT380" s="79" t="str">
        <f>IFERROR(VLOOKUP(BS380, InscrTechniques!$A$2:$B$50, 2, 0),"")</f>
        <v/>
      </c>
      <c r="BU380" s="71"/>
      <c r="BV380" s="79" t="str">
        <f>IFERROR(VLOOKUP(BU380, InscrTechniques!$A$2:$B$50, 2, 0),"")</f>
        <v/>
      </c>
      <c r="BW380" s="125"/>
      <c r="BX380" s="79" t="str">
        <f>IFERROR(VLOOKUP(BW380, InscrTechniques!$A$2:$B$50, 2, 0),"")</f>
        <v/>
      </c>
      <c r="BY380" s="125"/>
      <c r="BZ380" s="79" t="str">
        <f>IFERROR(VLOOKUP(BY380, InscrTechniques!$A$2:$B$50, 2, 0),"")</f>
        <v/>
      </c>
      <c r="CA380" s="74"/>
      <c r="CB380" s="114" t="str">
        <f>IFERROR(VLOOKUP(CA380, LetterStyle!$A$2:$B$50, 2, 0),"")</f>
        <v/>
      </c>
      <c r="CC380" s="74"/>
      <c r="CD380" s="114" t="str">
        <f>IFERROR(VLOOKUP(CC380, LetterStyle!$A$2:$B$50, 2, 0),"")</f>
        <v/>
      </c>
      <c r="CE380" s="74"/>
      <c r="CF380" s="114" t="str">
        <f>IFERROR(VLOOKUP(CE380, LetterStyle!$A$2:$B$50, 2, 0),"")</f>
        <v/>
      </c>
      <c r="CG380" s="74"/>
      <c r="CH380" s="79" t="str">
        <f>IFERROR(VLOOKUP(CG380, LetterStyle!$A$2:$B$50, 2, 0),"")</f>
        <v/>
      </c>
      <c r="CI380" s="71"/>
      <c r="CJ380" s="79" t="str">
        <f>IFERROR(VLOOKUP(CI380, DecMotifs!$A$1:$B$306, 2, 0),"")</f>
        <v/>
      </c>
      <c r="CK380" s="71"/>
      <c r="CL380" s="79" t="str">
        <f>IFERROR(VLOOKUP(CK380, DecMotifs!$A$1:$B$306, 2, 0),"")</f>
        <v/>
      </c>
      <c r="CM380" s="71"/>
      <c r="CN380" s="79" t="str">
        <f>IFERROR(VLOOKUP(CM380, DecMotifs!$A$1:$B$306, 2, 0),"")</f>
        <v/>
      </c>
      <c r="CO380" s="71"/>
      <c r="CP380" s="79" t="str">
        <f>IFERROR(VLOOKUP(CO380, MarginalDec!$A$2:$B$253, 2, 0),"")</f>
        <v/>
      </c>
      <c r="CQ380" s="71"/>
      <c r="CR380" s="79" t="str">
        <f>IFERROR(VLOOKUP(CQ380, MarginalDec!$A$2:$B$253, 2, 0),"")</f>
        <v/>
      </c>
      <c r="CS380" s="71"/>
      <c r="CT380" s="79" t="str">
        <f>IFERROR(VLOOKUP(CS380, MarginalDec!$A$2:$B$253, 2, 0),"")</f>
        <v/>
      </c>
      <c r="CU380" s="71"/>
      <c r="CV380" s="79" t="str">
        <f>IF(ISBLANK(CU380),"", IFERROR(VLOOKUP(CU380, Tooling!$A$2:$B$252, 2, 0),""))</f>
        <v/>
      </c>
      <c r="CW380" s="71"/>
      <c r="CX380" s="79" t="str">
        <f>IF(ISBLANK(CW380),"", IFERROR(VLOOKUP(CW380, Tooling!$A$2:$B$252, 2, 0),""))</f>
        <v/>
      </c>
      <c r="CY380" s="71"/>
      <c r="CZ380" s="79" t="str">
        <f>IF(ISBLANK(CY380),"", IFERROR(VLOOKUP(CY380, Repairs!$A$2:$B$252, 2, 0),""))</f>
        <v/>
      </c>
      <c r="DA380" s="77"/>
      <c r="DB380" s="71"/>
      <c r="DC380" s="79" t="str">
        <f>IFERROR(VLOOKUP(DB380, DatingReason!$A$2:$B$252, 2, 0),"")</f>
        <v/>
      </c>
      <c r="DD380" s="123" t="str">
        <f t="shared" si="75"/>
        <v/>
      </c>
      <c r="DF380" s="119" t="str">
        <f t="array" ref="DF380">IF(AND($B380&lt;&gt;"", $DE380&lt;&gt;"", $DE380&lt;&gt;"No"),MAX(IF($B380=PEOPLE!$B$4:$B$1000, PEOPLE!$Q$4:$Q$1000,""))+100,"")</f>
        <v/>
      </c>
      <c r="DG380" s="68"/>
      <c r="DH380" s="76">
        <f>COUNTIF(PEOPLE!B:B, MEMORIALS!B380)</f>
        <v>0</v>
      </c>
      <c r="DI380" s="82"/>
      <c r="DJ380" s="82"/>
      <c r="DK380" s="82"/>
      <c r="DL380" s="68"/>
      <c r="DM380" s="68"/>
      <c r="DN380" s="68"/>
      <c r="DO380" s="68"/>
      <c r="DP380" s="68"/>
    </row>
    <row r="381" spans="1:120" ht="15" customHeight="1" x14ac:dyDescent="0.25">
      <c r="A381" s="68"/>
      <c r="B381" s="69"/>
      <c r="C381" s="68"/>
      <c r="D381" s="68"/>
      <c r="E381" s="70" t="str">
        <f>IF(D381="","",VLOOKUP(D381,Denomination!$A$2:$B$50, 2, 0))</f>
        <v/>
      </c>
      <c r="F381" s="68"/>
      <c r="G381" s="71"/>
      <c r="H381" s="70" t="str">
        <f>IF(G381="","",VLOOKUP(G381,MCondition!$A$2:$B$50, 2, 0))</f>
        <v/>
      </c>
      <c r="I381" s="72"/>
      <c r="J381" s="71"/>
      <c r="K381" s="70" t="str">
        <f>IF(J381="","",VLOOKUP(J381,ICondition!$A$2:$B$50, 2, 0))</f>
        <v/>
      </c>
      <c r="L381" s="73"/>
      <c r="M381" s="73"/>
      <c r="N381" s="73"/>
      <c r="O381" s="73"/>
      <c r="P381" s="73"/>
      <c r="Q381" s="73"/>
      <c r="R381" s="78"/>
      <c r="S381" s="79" t="str">
        <f>IFERROR(VLOOKUP(R381,Material!$A$2:$B$59, 2, 0),"")</f>
        <v/>
      </c>
      <c r="T381" s="71"/>
      <c r="U381" s="79" t="str">
        <f>IFERROR(VLOOKUP(T381,Material!$A$2:$B$59, 2, 0),"")</f>
        <v/>
      </c>
      <c r="V381" s="71"/>
      <c r="W381" s="79" t="str">
        <f>IFERROR(VLOOKUP(V381,Material!$A$2:$B$59, 2, 0),"")</f>
        <v/>
      </c>
      <c r="X381" s="71"/>
      <c r="Y381" s="79" t="str">
        <f>IFERROR(VLOOKUP(X381,Material!$A$2:$B$59, 2, 0),"")</f>
        <v/>
      </c>
      <c r="Z381" s="71"/>
      <c r="AA381" s="79" t="str">
        <f>IFERROR(VLOOKUP(Z381,Material!$A$2:$B$59, 2, 0),"")</f>
        <v/>
      </c>
      <c r="AB381" s="74"/>
      <c r="AC381" s="75" t="e">
        <f t="shared" si="64"/>
        <v>#VALUE!</v>
      </c>
      <c r="AD381" s="75" t="e">
        <f t="shared" si="65"/>
        <v>#VALUE!</v>
      </c>
      <c r="AE381" s="75" t="e">
        <f t="shared" si="67"/>
        <v>#VALUE!</v>
      </c>
      <c r="AF381" s="75" t="e">
        <f t="shared" si="66"/>
        <v>#VALUE!</v>
      </c>
      <c r="AG381" s="75" t="e">
        <f t="shared" si="68"/>
        <v>#VALUE!</v>
      </c>
      <c r="AH381" s="75" t="e">
        <f t="shared" si="69"/>
        <v>#VALUE!</v>
      </c>
      <c r="AI381" s="75" t="e">
        <f t="shared" si="70"/>
        <v>#VALUE!</v>
      </c>
      <c r="AJ381" s="80" t="e">
        <f t="shared" si="71"/>
        <v>#VALUE!</v>
      </c>
      <c r="AK381" s="79" t="str">
        <f>(IFERROR(VLOOKUP(AB381,Categories!$A$2:$B$20,2,1),""))</f>
        <v/>
      </c>
      <c r="AL381" s="79" t="str">
        <f ca="1">IFERROR(VLOOKUP((HLOOKUP((VLOOKUP($AB381,Categories!$A$2:$F$20,3,1)), $AB$3:$AJ381, (ROW()-ROW($AB$3)+1), 0)), INDIRECT(VLOOKUP($AB381,Categories!$A$2:$F$20,6,1)),2,0),AK381)</f>
        <v/>
      </c>
      <c r="AM381" s="79" t="str">
        <f ca="1">IFERROR(VLOOKUP((HLOOKUP((VLOOKUP($AB381,Categories!$A$2:$F$20,4,1)),$AB$3:$AJ381,(ROW()-ROW($AB$3)+1),0)),INDIRECT(VLOOKUP($AB381,Categories!$A$2:$H$20,7,1)),2,0),"")</f>
        <v/>
      </c>
      <c r="AN381" s="79" t="str">
        <f ca="1">IFERROR(VLOOKUP((HLOOKUP((VLOOKUP($AB381,Categories!$A$2:$F$20,5,1)), $AB$3:$AJ381, (ROW()-ROW($AB$3)+1), 0)), INDIRECT(VLOOKUP($AB381,Categories!$A$2:$H$20,8,1)),2,0),"")</f>
        <v/>
      </c>
      <c r="AO381" s="79" t="str">
        <f t="shared" ca="1" si="72"/>
        <v/>
      </c>
      <c r="AP381" s="81"/>
      <c r="AQ381" s="70" t="str">
        <f>IFERROR(VLOOKUP(VALUE(MID(AP381,1,1)),AdditionalElements!$A$2:$B$50,2,0),"")</f>
        <v/>
      </c>
      <c r="AR381" s="70" t="str">
        <f>IFERROR(VLOOKUP(VALUE(MID(AP381,2,1)),AdditionalElements!$H$2:$I$50,2,0),"")</f>
        <v/>
      </c>
      <c r="AS381" s="70" t="str">
        <f>IFERROR(VLOOKUP(VALUE(MID(AP381,3,1)),AdditionalElements!$O$2:$P$50,2,0),"")</f>
        <v/>
      </c>
      <c r="AT381" s="70" t="str">
        <f>IFERROR(VLOOKUP(VALUE(MID(AP381,4,1)),AdditionalElements!$V$2:$W$50,2,0),"")</f>
        <v/>
      </c>
      <c r="AU381" s="71"/>
      <c r="AV381" s="79" t="str">
        <f>IFERROR(IF(VALUE(MID(AU381,1,1))=1, VLOOKUP(VALUE(MID(AU381,1,1)), TxtPanelShape!$A$2:$C$50, 3, 0), (IF(VALUE(MID(AU381,1,1))&gt;=7, VLOOKUP(VALUE(MID(AU381,1,1)), TxtPanelShape!$A$2:$C$50, 3, 0),VLOOKUP(VALUE(MID(AU381,1,2)),TxtPanelShape!$A$2:$C$50,3,0)))), "")</f>
        <v/>
      </c>
      <c r="AW381" s="79" t="str">
        <f>IFERROR(IF(VALUE(MID(AU381,1,1))=1, ", "&amp;VLOOKUP(VALUE(MID(AU381,2,1)), TxtPanelShape!$H$2:$I$50, 2, 0), IF(VALUE(MID(AU381,1,1))&gt;=7, ", "&amp;VLOOKUP(VALUE(MID(AU381,2,1)), TxtPanelShape!$H$2:$I$50, 2, 0),"")), "")</f>
        <v/>
      </c>
      <c r="AX381" s="79" t="str">
        <f>IFERROR(IF(VALUE(MID(AU381,1,1))=1, ", "&amp;VLOOKUP(VALUE(MID(AU381,3,1)), TxtPanelShape!$O$2:$P$50, 2, 0), IF(VALUE(MID(AU381,1,1))&gt;=7, ", "&amp;VLOOKUP(VALUE(MID(AU381,3,1)), TxtPanelShape!$O$2:$P$50, 2, 0),"")),"")</f>
        <v/>
      </c>
      <c r="AY381" s="79" t="str">
        <f>IFERROR("; "&amp;VLOOKUP(VALUE(MID(AU381,4,1)), TxtPanelShape!$V$2:$W$50,2,0),"")</f>
        <v/>
      </c>
      <c r="AZ381" s="79" t="str">
        <f t="shared" si="73"/>
        <v/>
      </c>
      <c r="BA381" s="71"/>
      <c r="BB381" s="79" t="str">
        <f>IFERROR(IF(VALUE(MID(BA381,1,1))=1, VLOOKUP(VALUE(MID(BA381,1,1)), TxtPanelShape!$A$2:$C$50, 3, 0), (IF(VALUE(MID(BA381,1,1))&gt;=7, VLOOKUP(VALUE(MID(BA381,1,1)), TxtPanelShape!$A$2:$C$50, 3, 0),VLOOKUP(VALUE(MID(BA381,1,2)),TxtPanelShape!$A$2:$C$50,3,0)))), "")</f>
        <v/>
      </c>
      <c r="BC381" s="79" t="str">
        <f>IFERROR(IF(VALUE(MID(BA381,1,1))=1, ", "&amp;VLOOKUP(VALUE(MID(BA381,2,1)), TxtPanelShape!$H$2:$I$50, 2, 0), IF(VALUE(MID(BA381,1,1))&gt;=7, ", "&amp;VLOOKUP(VALUE(MID(BA381,2,1)), TxtPanelShape!$H$2:$I$50, 2, 0),"")), "")</f>
        <v/>
      </c>
      <c r="BD381" s="79" t="str">
        <f>IFERROR(IF(VALUE(MID(BA381,1,1))=1, ", "&amp;VLOOKUP(VALUE(MID(BA381,3,1)), TxtPanelShape!$O$2:$P$50, 2, 0), IF(VALUE(MID(BA381,1,1))&gt;=7, ", "&amp;VLOOKUP(VALUE(MID(BA381,3,1)), TxtPanelShape!$O$2:$P$50, 2, 0),"")),"")</f>
        <v/>
      </c>
      <c r="BE381" s="79" t="str">
        <f>IFERROR("; "&amp;VLOOKUP(VALUE(MID(BA381,4,1)), TxtPanelShape!$V$2:$W$50,2,0),"")</f>
        <v/>
      </c>
      <c r="BF381" s="79" t="str">
        <f t="shared" si="74"/>
        <v/>
      </c>
      <c r="BG381" s="71"/>
      <c r="BH381" s="79" t="str">
        <f>IFERROR(VLOOKUP(BG381, TxtPanelDefinition!$A$2:$B$50, 2, 0),"")</f>
        <v/>
      </c>
      <c r="BI381" s="71"/>
      <c r="BJ381" s="79" t="str">
        <f>IFERROR(VLOOKUP(BI381, TxtPanelDefinition!$A$2:$B$50, 2, 0),"")</f>
        <v/>
      </c>
      <c r="BK381" s="71"/>
      <c r="BL381" s="79" t="str">
        <f>IFERROR(VLOOKUP(BK381, InscrTechniques!$A$2:$B$50, 2, 0),"")</f>
        <v/>
      </c>
      <c r="BM381" s="71"/>
      <c r="BN381" s="79" t="str">
        <f>IFERROR(VLOOKUP(BM381, InscrTechniques!$A$2:$B$50, 2, 0),"")</f>
        <v/>
      </c>
      <c r="BO381" s="71"/>
      <c r="BP381" s="79" t="str">
        <f>IFERROR(VLOOKUP(BO381, InscrTechniques!$A$2:$B$50, 2, 0),"")</f>
        <v/>
      </c>
      <c r="BQ381" s="71"/>
      <c r="BR381" s="79" t="str">
        <f>IFERROR(VLOOKUP(BQ381, InscrTechniques!$A$2:$B$50, 2, 0),"")</f>
        <v/>
      </c>
      <c r="BS381" s="71"/>
      <c r="BT381" s="79" t="str">
        <f>IFERROR(VLOOKUP(BS381, InscrTechniques!$A$2:$B$50, 2, 0),"")</f>
        <v/>
      </c>
      <c r="BU381" s="71"/>
      <c r="BV381" s="79" t="str">
        <f>IFERROR(VLOOKUP(BU381, InscrTechniques!$A$2:$B$50, 2, 0),"")</f>
        <v/>
      </c>
      <c r="BW381" s="125"/>
      <c r="BX381" s="79" t="str">
        <f>IFERROR(VLOOKUP(BW381, InscrTechniques!$A$2:$B$50, 2, 0),"")</f>
        <v/>
      </c>
      <c r="BY381" s="125"/>
      <c r="BZ381" s="79" t="str">
        <f>IFERROR(VLOOKUP(BY381, InscrTechniques!$A$2:$B$50, 2, 0),"")</f>
        <v/>
      </c>
      <c r="CA381" s="74"/>
      <c r="CB381" s="114" t="str">
        <f>IFERROR(VLOOKUP(CA381, LetterStyle!$A$2:$B$50, 2, 0),"")</f>
        <v/>
      </c>
      <c r="CC381" s="74"/>
      <c r="CD381" s="114" t="str">
        <f>IFERROR(VLOOKUP(CC381, LetterStyle!$A$2:$B$50, 2, 0),"")</f>
        <v/>
      </c>
      <c r="CE381" s="74"/>
      <c r="CF381" s="114" t="str">
        <f>IFERROR(VLOOKUP(CE381, LetterStyle!$A$2:$B$50, 2, 0),"")</f>
        <v/>
      </c>
      <c r="CG381" s="74"/>
      <c r="CH381" s="79" t="str">
        <f>IFERROR(VLOOKUP(CG381, LetterStyle!$A$2:$B$50, 2, 0),"")</f>
        <v/>
      </c>
      <c r="CI381" s="71"/>
      <c r="CJ381" s="79" t="str">
        <f>IFERROR(VLOOKUP(CI381, DecMotifs!$A$1:$B$306, 2, 0),"")</f>
        <v/>
      </c>
      <c r="CK381" s="71"/>
      <c r="CL381" s="79" t="str">
        <f>IFERROR(VLOOKUP(CK381, DecMotifs!$A$1:$B$306, 2, 0),"")</f>
        <v/>
      </c>
      <c r="CM381" s="71"/>
      <c r="CN381" s="79" t="str">
        <f>IFERROR(VLOOKUP(CM381, DecMotifs!$A$1:$B$306, 2, 0),"")</f>
        <v/>
      </c>
      <c r="CO381" s="71"/>
      <c r="CP381" s="79" t="str">
        <f>IFERROR(VLOOKUP(CO381, MarginalDec!$A$2:$B$253, 2, 0),"")</f>
        <v/>
      </c>
      <c r="CQ381" s="71"/>
      <c r="CR381" s="79" t="str">
        <f>IFERROR(VLOOKUP(CQ381, MarginalDec!$A$2:$B$253, 2, 0),"")</f>
        <v/>
      </c>
      <c r="CS381" s="71"/>
      <c r="CT381" s="79" t="str">
        <f>IFERROR(VLOOKUP(CS381, MarginalDec!$A$2:$B$253, 2, 0),"")</f>
        <v/>
      </c>
      <c r="CU381" s="71"/>
      <c r="CV381" s="79" t="str">
        <f>IF(ISBLANK(CU381),"", IFERROR(VLOOKUP(CU381, Tooling!$A$2:$B$252, 2, 0),""))</f>
        <v/>
      </c>
      <c r="CW381" s="71"/>
      <c r="CX381" s="79" t="str">
        <f>IF(ISBLANK(CW381),"", IFERROR(VLOOKUP(CW381, Tooling!$A$2:$B$252, 2, 0),""))</f>
        <v/>
      </c>
      <c r="CY381" s="71"/>
      <c r="CZ381" s="79" t="str">
        <f>IF(ISBLANK(CY381),"", IFERROR(VLOOKUP(CY381, Repairs!$A$2:$B$252, 2, 0),""))</f>
        <v/>
      </c>
      <c r="DA381" s="77"/>
      <c r="DB381" s="71"/>
      <c r="DC381" s="79" t="str">
        <f>IFERROR(VLOOKUP(DB381, DatingReason!$A$2:$B$252, 2, 0),"")</f>
        <v/>
      </c>
      <c r="DD381" s="123" t="str">
        <f t="shared" si="75"/>
        <v/>
      </c>
      <c r="DF381" s="119" t="str">
        <f t="array" ref="DF381">IF(AND($B381&lt;&gt;"", $DE381&lt;&gt;"", $DE381&lt;&gt;"No"),MAX(IF($B381=PEOPLE!$B$4:$B$1000, PEOPLE!$Q$4:$Q$1000,""))+100,"")</f>
        <v/>
      </c>
      <c r="DG381" s="68"/>
      <c r="DH381" s="76">
        <f>COUNTIF(PEOPLE!B:B, MEMORIALS!B381)</f>
        <v>0</v>
      </c>
      <c r="DI381" s="82"/>
      <c r="DJ381" s="82"/>
      <c r="DK381" s="82"/>
      <c r="DL381" s="68"/>
      <c r="DM381" s="68"/>
      <c r="DN381" s="68"/>
      <c r="DO381" s="68"/>
      <c r="DP381" s="68"/>
    </row>
    <row r="382" spans="1:120" ht="15" customHeight="1" x14ac:dyDescent="0.25">
      <c r="A382" s="68"/>
      <c r="B382" s="69"/>
      <c r="C382" s="68"/>
      <c r="D382" s="68"/>
      <c r="E382" s="70" t="str">
        <f>IF(D382="","",VLOOKUP(D382,Denomination!$A$2:$B$50, 2, 0))</f>
        <v/>
      </c>
      <c r="F382" s="68"/>
      <c r="G382" s="71"/>
      <c r="H382" s="70" t="str">
        <f>IF(G382="","",VLOOKUP(G382,MCondition!$A$2:$B$50, 2, 0))</f>
        <v/>
      </c>
      <c r="I382" s="72"/>
      <c r="J382" s="71"/>
      <c r="K382" s="70" t="str">
        <f>IF(J382="","",VLOOKUP(J382,ICondition!$A$2:$B$50, 2, 0))</f>
        <v/>
      </c>
      <c r="L382" s="73"/>
      <c r="M382" s="73"/>
      <c r="N382" s="73"/>
      <c r="O382" s="73"/>
      <c r="P382" s="73"/>
      <c r="Q382" s="73"/>
      <c r="R382" s="78"/>
      <c r="S382" s="79" t="str">
        <f>IFERROR(VLOOKUP(R382,Material!$A$2:$B$59, 2, 0),"")</f>
        <v/>
      </c>
      <c r="T382" s="71"/>
      <c r="U382" s="79" t="str">
        <f>IFERROR(VLOOKUP(T382,Material!$A$2:$B$59, 2, 0),"")</f>
        <v/>
      </c>
      <c r="V382" s="71"/>
      <c r="W382" s="79" t="str">
        <f>IFERROR(VLOOKUP(V382,Material!$A$2:$B$59, 2, 0),"")</f>
        <v/>
      </c>
      <c r="X382" s="71"/>
      <c r="Y382" s="79" t="str">
        <f>IFERROR(VLOOKUP(X382,Material!$A$2:$B$59, 2, 0),"")</f>
        <v/>
      </c>
      <c r="Z382" s="71"/>
      <c r="AA382" s="79" t="str">
        <f>IFERROR(VLOOKUP(Z382,Material!$A$2:$B$59, 2, 0),"")</f>
        <v/>
      </c>
      <c r="AB382" s="74"/>
      <c r="AC382" s="75" t="e">
        <f t="shared" si="64"/>
        <v>#VALUE!</v>
      </c>
      <c r="AD382" s="75" t="e">
        <f t="shared" si="65"/>
        <v>#VALUE!</v>
      </c>
      <c r="AE382" s="75" t="e">
        <f t="shared" si="67"/>
        <v>#VALUE!</v>
      </c>
      <c r="AF382" s="75" t="e">
        <f t="shared" si="66"/>
        <v>#VALUE!</v>
      </c>
      <c r="AG382" s="75" t="e">
        <f t="shared" si="68"/>
        <v>#VALUE!</v>
      </c>
      <c r="AH382" s="75" t="e">
        <f t="shared" si="69"/>
        <v>#VALUE!</v>
      </c>
      <c r="AI382" s="75" t="e">
        <f t="shared" si="70"/>
        <v>#VALUE!</v>
      </c>
      <c r="AJ382" s="80" t="e">
        <f t="shared" si="71"/>
        <v>#VALUE!</v>
      </c>
      <c r="AK382" s="79" t="str">
        <f>(IFERROR(VLOOKUP(AB382,Categories!$A$2:$B$20,2,1),""))</f>
        <v/>
      </c>
      <c r="AL382" s="79" t="str">
        <f ca="1">IFERROR(VLOOKUP((HLOOKUP((VLOOKUP($AB382,Categories!$A$2:$F$20,3,1)), $AB$3:$AJ382, (ROW()-ROW($AB$3)+1), 0)), INDIRECT(VLOOKUP($AB382,Categories!$A$2:$F$20,6,1)),2,0),AK382)</f>
        <v/>
      </c>
      <c r="AM382" s="79" t="str">
        <f ca="1">IFERROR(VLOOKUP((HLOOKUP((VLOOKUP($AB382,Categories!$A$2:$F$20,4,1)),$AB$3:$AJ382,(ROW()-ROW($AB$3)+1),0)),INDIRECT(VLOOKUP($AB382,Categories!$A$2:$H$20,7,1)),2,0),"")</f>
        <v/>
      </c>
      <c r="AN382" s="79" t="str">
        <f ca="1">IFERROR(VLOOKUP((HLOOKUP((VLOOKUP($AB382,Categories!$A$2:$F$20,5,1)), $AB$3:$AJ382, (ROW()-ROW($AB$3)+1), 0)), INDIRECT(VLOOKUP($AB382,Categories!$A$2:$H$20,8,1)),2,0),"")</f>
        <v/>
      </c>
      <c r="AO382" s="79" t="str">
        <f t="shared" ca="1" si="72"/>
        <v/>
      </c>
      <c r="AP382" s="81"/>
      <c r="AQ382" s="70" t="str">
        <f>IFERROR(VLOOKUP(VALUE(MID(AP382,1,1)),AdditionalElements!$A$2:$B$50,2,0),"")</f>
        <v/>
      </c>
      <c r="AR382" s="70" t="str">
        <f>IFERROR(VLOOKUP(VALUE(MID(AP382,2,1)),AdditionalElements!$H$2:$I$50,2,0),"")</f>
        <v/>
      </c>
      <c r="AS382" s="70" t="str">
        <f>IFERROR(VLOOKUP(VALUE(MID(AP382,3,1)),AdditionalElements!$O$2:$P$50,2,0),"")</f>
        <v/>
      </c>
      <c r="AT382" s="70" t="str">
        <f>IFERROR(VLOOKUP(VALUE(MID(AP382,4,1)),AdditionalElements!$V$2:$W$50,2,0),"")</f>
        <v/>
      </c>
      <c r="AU382" s="71"/>
      <c r="AV382" s="79" t="str">
        <f>IFERROR(IF(VALUE(MID(AU382,1,1))=1, VLOOKUP(VALUE(MID(AU382,1,1)), TxtPanelShape!$A$2:$C$50, 3, 0), (IF(VALUE(MID(AU382,1,1))&gt;=7, VLOOKUP(VALUE(MID(AU382,1,1)), TxtPanelShape!$A$2:$C$50, 3, 0),VLOOKUP(VALUE(MID(AU382,1,2)),TxtPanelShape!$A$2:$C$50,3,0)))), "")</f>
        <v/>
      </c>
      <c r="AW382" s="79" t="str">
        <f>IFERROR(IF(VALUE(MID(AU382,1,1))=1, ", "&amp;VLOOKUP(VALUE(MID(AU382,2,1)), TxtPanelShape!$H$2:$I$50, 2, 0), IF(VALUE(MID(AU382,1,1))&gt;=7, ", "&amp;VLOOKUP(VALUE(MID(AU382,2,1)), TxtPanelShape!$H$2:$I$50, 2, 0),"")), "")</f>
        <v/>
      </c>
      <c r="AX382" s="79" t="str">
        <f>IFERROR(IF(VALUE(MID(AU382,1,1))=1, ", "&amp;VLOOKUP(VALUE(MID(AU382,3,1)), TxtPanelShape!$O$2:$P$50, 2, 0), IF(VALUE(MID(AU382,1,1))&gt;=7, ", "&amp;VLOOKUP(VALUE(MID(AU382,3,1)), TxtPanelShape!$O$2:$P$50, 2, 0),"")),"")</f>
        <v/>
      </c>
      <c r="AY382" s="79" t="str">
        <f>IFERROR("; "&amp;VLOOKUP(VALUE(MID(AU382,4,1)), TxtPanelShape!$V$2:$W$50,2,0),"")</f>
        <v/>
      </c>
      <c r="AZ382" s="79" t="str">
        <f t="shared" si="73"/>
        <v/>
      </c>
      <c r="BA382" s="71"/>
      <c r="BB382" s="79" t="str">
        <f>IFERROR(IF(VALUE(MID(BA382,1,1))=1, VLOOKUP(VALUE(MID(BA382,1,1)), TxtPanelShape!$A$2:$C$50, 3, 0), (IF(VALUE(MID(BA382,1,1))&gt;=7, VLOOKUP(VALUE(MID(BA382,1,1)), TxtPanelShape!$A$2:$C$50, 3, 0),VLOOKUP(VALUE(MID(BA382,1,2)),TxtPanelShape!$A$2:$C$50,3,0)))), "")</f>
        <v/>
      </c>
      <c r="BC382" s="79" t="str">
        <f>IFERROR(IF(VALUE(MID(BA382,1,1))=1, ", "&amp;VLOOKUP(VALUE(MID(BA382,2,1)), TxtPanelShape!$H$2:$I$50, 2, 0), IF(VALUE(MID(BA382,1,1))&gt;=7, ", "&amp;VLOOKUP(VALUE(MID(BA382,2,1)), TxtPanelShape!$H$2:$I$50, 2, 0),"")), "")</f>
        <v/>
      </c>
      <c r="BD382" s="79" t="str">
        <f>IFERROR(IF(VALUE(MID(BA382,1,1))=1, ", "&amp;VLOOKUP(VALUE(MID(BA382,3,1)), TxtPanelShape!$O$2:$P$50, 2, 0), IF(VALUE(MID(BA382,1,1))&gt;=7, ", "&amp;VLOOKUP(VALUE(MID(BA382,3,1)), TxtPanelShape!$O$2:$P$50, 2, 0),"")),"")</f>
        <v/>
      </c>
      <c r="BE382" s="79" t="str">
        <f>IFERROR("; "&amp;VLOOKUP(VALUE(MID(BA382,4,1)), TxtPanelShape!$V$2:$W$50,2,0),"")</f>
        <v/>
      </c>
      <c r="BF382" s="79" t="str">
        <f t="shared" si="74"/>
        <v/>
      </c>
      <c r="BG382" s="71"/>
      <c r="BH382" s="79" t="str">
        <f>IFERROR(VLOOKUP(BG382, TxtPanelDefinition!$A$2:$B$50, 2, 0),"")</f>
        <v/>
      </c>
      <c r="BI382" s="71"/>
      <c r="BJ382" s="79" t="str">
        <f>IFERROR(VLOOKUP(BI382, TxtPanelDefinition!$A$2:$B$50, 2, 0),"")</f>
        <v/>
      </c>
      <c r="BK382" s="71"/>
      <c r="BL382" s="79" t="str">
        <f>IFERROR(VLOOKUP(BK382, InscrTechniques!$A$2:$B$50, 2, 0),"")</f>
        <v/>
      </c>
      <c r="BM382" s="71"/>
      <c r="BN382" s="79" t="str">
        <f>IFERROR(VLOOKUP(BM382, InscrTechniques!$A$2:$B$50, 2, 0),"")</f>
        <v/>
      </c>
      <c r="BO382" s="71"/>
      <c r="BP382" s="79" t="str">
        <f>IFERROR(VLOOKUP(BO382, InscrTechniques!$A$2:$B$50, 2, 0),"")</f>
        <v/>
      </c>
      <c r="BQ382" s="71"/>
      <c r="BR382" s="79" t="str">
        <f>IFERROR(VLOOKUP(BQ382, InscrTechniques!$A$2:$B$50, 2, 0),"")</f>
        <v/>
      </c>
      <c r="BS382" s="71"/>
      <c r="BT382" s="79" t="str">
        <f>IFERROR(VLOOKUP(BS382, InscrTechniques!$A$2:$B$50, 2, 0),"")</f>
        <v/>
      </c>
      <c r="BU382" s="71"/>
      <c r="BV382" s="79" t="str">
        <f>IFERROR(VLOOKUP(BU382, InscrTechniques!$A$2:$B$50, 2, 0),"")</f>
        <v/>
      </c>
      <c r="BW382" s="125"/>
      <c r="BX382" s="79" t="str">
        <f>IFERROR(VLOOKUP(BW382, InscrTechniques!$A$2:$B$50, 2, 0),"")</f>
        <v/>
      </c>
      <c r="BY382" s="125"/>
      <c r="BZ382" s="79" t="str">
        <f>IFERROR(VLOOKUP(BY382, InscrTechniques!$A$2:$B$50, 2, 0),"")</f>
        <v/>
      </c>
      <c r="CA382" s="74"/>
      <c r="CB382" s="114" t="str">
        <f>IFERROR(VLOOKUP(CA382, LetterStyle!$A$2:$B$50, 2, 0),"")</f>
        <v/>
      </c>
      <c r="CC382" s="74"/>
      <c r="CD382" s="114" t="str">
        <f>IFERROR(VLOOKUP(CC382, LetterStyle!$A$2:$B$50, 2, 0),"")</f>
        <v/>
      </c>
      <c r="CE382" s="74"/>
      <c r="CF382" s="114" t="str">
        <f>IFERROR(VLOOKUP(CE382, LetterStyle!$A$2:$B$50, 2, 0),"")</f>
        <v/>
      </c>
      <c r="CG382" s="74"/>
      <c r="CH382" s="79" t="str">
        <f>IFERROR(VLOOKUP(CG382, LetterStyle!$A$2:$B$50, 2, 0),"")</f>
        <v/>
      </c>
      <c r="CI382" s="71"/>
      <c r="CJ382" s="79" t="str">
        <f>IFERROR(VLOOKUP(CI382, DecMotifs!$A$1:$B$306, 2, 0),"")</f>
        <v/>
      </c>
      <c r="CK382" s="71"/>
      <c r="CL382" s="79" t="str">
        <f>IFERROR(VLOOKUP(CK382, DecMotifs!$A$1:$B$306, 2, 0),"")</f>
        <v/>
      </c>
      <c r="CM382" s="71"/>
      <c r="CN382" s="79" t="str">
        <f>IFERROR(VLOOKUP(CM382, DecMotifs!$A$1:$B$306, 2, 0),"")</f>
        <v/>
      </c>
      <c r="CO382" s="71"/>
      <c r="CP382" s="79" t="str">
        <f>IFERROR(VLOOKUP(CO382, MarginalDec!$A$2:$B$253, 2, 0),"")</f>
        <v/>
      </c>
      <c r="CQ382" s="71"/>
      <c r="CR382" s="79" t="str">
        <f>IFERROR(VLOOKUP(CQ382, MarginalDec!$A$2:$B$253, 2, 0),"")</f>
        <v/>
      </c>
      <c r="CS382" s="71"/>
      <c r="CT382" s="79" t="str">
        <f>IFERROR(VLOOKUP(CS382, MarginalDec!$A$2:$B$253, 2, 0),"")</f>
        <v/>
      </c>
      <c r="CU382" s="71"/>
      <c r="CV382" s="79" t="str">
        <f>IF(ISBLANK(CU382),"", IFERROR(VLOOKUP(CU382, Tooling!$A$2:$B$252, 2, 0),""))</f>
        <v/>
      </c>
      <c r="CW382" s="71"/>
      <c r="CX382" s="79" t="str">
        <f>IF(ISBLANK(CW382),"", IFERROR(VLOOKUP(CW382, Tooling!$A$2:$B$252, 2, 0),""))</f>
        <v/>
      </c>
      <c r="CY382" s="71"/>
      <c r="CZ382" s="79" t="str">
        <f>IF(ISBLANK(CY382),"", IFERROR(VLOOKUP(CY382, Repairs!$A$2:$B$252, 2, 0),""))</f>
        <v/>
      </c>
      <c r="DA382" s="77"/>
      <c r="DB382" s="71"/>
      <c r="DC382" s="79" t="str">
        <f>IFERROR(VLOOKUP(DB382, DatingReason!$A$2:$B$252, 2, 0),"")</f>
        <v/>
      </c>
      <c r="DD382" s="123" t="str">
        <f t="shared" si="75"/>
        <v/>
      </c>
      <c r="DF382" s="119" t="str">
        <f t="array" ref="DF382">IF(AND($B382&lt;&gt;"", $DE382&lt;&gt;"", $DE382&lt;&gt;"No"),MAX(IF($B382=PEOPLE!$B$4:$B$1000, PEOPLE!$Q$4:$Q$1000,""))+100,"")</f>
        <v/>
      </c>
      <c r="DG382" s="68"/>
      <c r="DH382" s="76">
        <f>COUNTIF(PEOPLE!B:B, MEMORIALS!B382)</f>
        <v>0</v>
      </c>
      <c r="DI382" s="82"/>
      <c r="DJ382" s="82"/>
      <c r="DK382" s="82"/>
      <c r="DL382" s="68"/>
      <c r="DM382" s="68"/>
      <c r="DN382" s="68"/>
      <c r="DO382" s="68"/>
      <c r="DP382" s="68"/>
    </row>
    <row r="383" spans="1:120" ht="15" customHeight="1" x14ac:dyDescent="0.25">
      <c r="A383" s="68"/>
      <c r="B383" s="69"/>
      <c r="C383" s="68"/>
      <c r="D383" s="68"/>
      <c r="E383" s="70" t="str">
        <f>IF(D383="","",VLOOKUP(D383,Denomination!$A$2:$B$50, 2, 0))</f>
        <v/>
      </c>
      <c r="F383" s="68"/>
      <c r="G383" s="71"/>
      <c r="H383" s="70" t="str">
        <f>IF(G383="","",VLOOKUP(G383,MCondition!$A$2:$B$50, 2, 0))</f>
        <v/>
      </c>
      <c r="I383" s="72"/>
      <c r="J383" s="71"/>
      <c r="K383" s="70" t="str">
        <f>IF(J383="","",VLOOKUP(J383,ICondition!$A$2:$B$50, 2, 0))</f>
        <v/>
      </c>
      <c r="L383" s="73"/>
      <c r="M383" s="73"/>
      <c r="N383" s="73"/>
      <c r="O383" s="73"/>
      <c r="P383" s="73"/>
      <c r="Q383" s="73"/>
      <c r="R383" s="78"/>
      <c r="S383" s="79" t="str">
        <f>IFERROR(VLOOKUP(R383,Material!$A$2:$B$59, 2, 0),"")</f>
        <v/>
      </c>
      <c r="T383" s="71"/>
      <c r="U383" s="79" t="str">
        <f>IFERROR(VLOOKUP(T383,Material!$A$2:$B$59, 2, 0),"")</f>
        <v/>
      </c>
      <c r="V383" s="71"/>
      <c r="W383" s="79" t="str">
        <f>IFERROR(VLOOKUP(V383,Material!$A$2:$B$59, 2, 0),"")</f>
        <v/>
      </c>
      <c r="X383" s="71"/>
      <c r="Y383" s="79" t="str">
        <f>IFERROR(VLOOKUP(X383,Material!$A$2:$B$59, 2, 0),"")</f>
        <v/>
      </c>
      <c r="Z383" s="71"/>
      <c r="AA383" s="79" t="str">
        <f>IFERROR(VLOOKUP(Z383,Material!$A$2:$B$59, 2, 0),"")</f>
        <v/>
      </c>
      <c r="AB383" s="74"/>
      <c r="AC383" s="75" t="e">
        <f t="shared" si="64"/>
        <v>#VALUE!</v>
      </c>
      <c r="AD383" s="75" t="e">
        <f t="shared" si="65"/>
        <v>#VALUE!</v>
      </c>
      <c r="AE383" s="75" t="e">
        <f t="shared" si="67"/>
        <v>#VALUE!</v>
      </c>
      <c r="AF383" s="75" t="e">
        <f t="shared" si="66"/>
        <v>#VALUE!</v>
      </c>
      <c r="AG383" s="75" t="e">
        <f t="shared" si="68"/>
        <v>#VALUE!</v>
      </c>
      <c r="AH383" s="75" t="e">
        <f t="shared" si="69"/>
        <v>#VALUE!</v>
      </c>
      <c r="AI383" s="75" t="e">
        <f t="shared" si="70"/>
        <v>#VALUE!</v>
      </c>
      <c r="AJ383" s="80" t="e">
        <f t="shared" si="71"/>
        <v>#VALUE!</v>
      </c>
      <c r="AK383" s="79" t="str">
        <f>(IFERROR(VLOOKUP(AB383,Categories!$A$2:$B$20,2,1),""))</f>
        <v/>
      </c>
      <c r="AL383" s="79" t="str">
        <f ca="1">IFERROR(VLOOKUP((HLOOKUP((VLOOKUP($AB383,Categories!$A$2:$F$20,3,1)), $AB$3:$AJ383, (ROW()-ROW($AB$3)+1), 0)), INDIRECT(VLOOKUP($AB383,Categories!$A$2:$F$20,6,1)),2,0),AK383)</f>
        <v/>
      </c>
      <c r="AM383" s="79" t="str">
        <f ca="1">IFERROR(VLOOKUP((HLOOKUP((VLOOKUP($AB383,Categories!$A$2:$F$20,4,1)),$AB$3:$AJ383,(ROW()-ROW($AB$3)+1),0)),INDIRECT(VLOOKUP($AB383,Categories!$A$2:$H$20,7,1)),2,0),"")</f>
        <v/>
      </c>
      <c r="AN383" s="79" t="str">
        <f ca="1">IFERROR(VLOOKUP((HLOOKUP((VLOOKUP($AB383,Categories!$A$2:$F$20,5,1)), $AB$3:$AJ383, (ROW()-ROW($AB$3)+1), 0)), INDIRECT(VLOOKUP($AB383,Categories!$A$2:$H$20,8,1)),2,0),"")</f>
        <v/>
      </c>
      <c r="AO383" s="79" t="str">
        <f t="shared" ca="1" si="72"/>
        <v/>
      </c>
      <c r="AP383" s="81"/>
      <c r="AQ383" s="70" t="str">
        <f>IFERROR(VLOOKUP(VALUE(MID(AP383,1,1)),AdditionalElements!$A$2:$B$50,2,0),"")</f>
        <v/>
      </c>
      <c r="AR383" s="70" t="str">
        <f>IFERROR(VLOOKUP(VALUE(MID(AP383,2,1)),AdditionalElements!$H$2:$I$50,2,0),"")</f>
        <v/>
      </c>
      <c r="AS383" s="70" t="str">
        <f>IFERROR(VLOOKUP(VALUE(MID(AP383,3,1)),AdditionalElements!$O$2:$P$50,2,0),"")</f>
        <v/>
      </c>
      <c r="AT383" s="70" t="str">
        <f>IFERROR(VLOOKUP(VALUE(MID(AP383,4,1)),AdditionalElements!$V$2:$W$50,2,0),"")</f>
        <v/>
      </c>
      <c r="AU383" s="71"/>
      <c r="AV383" s="79" t="str">
        <f>IFERROR(IF(VALUE(MID(AU383,1,1))=1, VLOOKUP(VALUE(MID(AU383,1,1)), TxtPanelShape!$A$2:$C$50, 3, 0), (IF(VALUE(MID(AU383,1,1))&gt;=7, VLOOKUP(VALUE(MID(AU383,1,1)), TxtPanelShape!$A$2:$C$50, 3, 0),VLOOKUP(VALUE(MID(AU383,1,2)),TxtPanelShape!$A$2:$C$50,3,0)))), "")</f>
        <v/>
      </c>
      <c r="AW383" s="79" t="str">
        <f>IFERROR(IF(VALUE(MID(AU383,1,1))=1, ", "&amp;VLOOKUP(VALUE(MID(AU383,2,1)), TxtPanelShape!$H$2:$I$50, 2, 0), IF(VALUE(MID(AU383,1,1))&gt;=7, ", "&amp;VLOOKUP(VALUE(MID(AU383,2,1)), TxtPanelShape!$H$2:$I$50, 2, 0),"")), "")</f>
        <v/>
      </c>
      <c r="AX383" s="79" t="str">
        <f>IFERROR(IF(VALUE(MID(AU383,1,1))=1, ", "&amp;VLOOKUP(VALUE(MID(AU383,3,1)), TxtPanelShape!$O$2:$P$50, 2, 0), IF(VALUE(MID(AU383,1,1))&gt;=7, ", "&amp;VLOOKUP(VALUE(MID(AU383,3,1)), TxtPanelShape!$O$2:$P$50, 2, 0),"")),"")</f>
        <v/>
      </c>
      <c r="AY383" s="79" t="str">
        <f>IFERROR("; "&amp;VLOOKUP(VALUE(MID(AU383,4,1)), TxtPanelShape!$V$2:$W$50,2,0),"")</f>
        <v/>
      </c>
      <c r="AZ383" s="79" t="str">
        <f t="shared" si="73"/>
        <v/>
      </c>
      <c r="BA383" s="71"/>
      <c r="BB383" s="79" t="str">
        <f>IFERROR(IF(VALUE(MID(BA383,1,1))=1, VLOOKUP(VALUE(MID(BA383,1,1)), TxtPanelShape!$A$2:$C$50, 3, 0), (IF(VALUE(MID(BA383,1,1))&gt;=7, VLOOKUP(VALUE(MID(BA383,1,1)), TxtPanelShape!$A$2:$C$50, 3, 0),VLOOKUP(VALUE(MID(BA383,1,2)),TxtPanelShape!$A$2:$C$50,3,0)))), "")</f>
        <v/>
      </c>
      <c r="BC383" s="79" t="str">
        <f>IFERROR(IF(VALUE(MID(BA383,1,1))=1, ", "&amp;VLOOKUP(VALUE(MID(BA383,2,1)), TxtPanelShape!$H$2:$I$50, 2, 0), IF(VALUE(MID(BA383,1,1))&gt;=7, ", "&amp;VLOOKUP(VALUE(MID(BA383,2,1)), TxtPanelShape!$H$2:$I$50, 2, 0),"")), "")</f>
        <v/>
      </c>
      <c r="BD383" s="79" t="str">
        <f>IFERROR(IF(VALUE(MID(BA383,1,1))=1, ", "&amp;VLOOKUP(VALUE(MID(BA383,3,1)), TxtPanelShape!$O$2:$P$50, 2, 0), IF(VALUE(MID(BA383,1,1))&gt;=7, ", "&amp;VLOOKUP(VALUE(MID(BA383,3,1)), TxtPanelShape!$O$2:$P$50, 2, 0),"")),"")</f>
        <v/>
      </c>
      <c r="BE383" s="79" t="str">
        <f>IFERROR("; "&amp;VLOOKUP(VALUE(MID(BA383,4,1)), TxtPanelShape!$V$2:$W$50,2,0),"")</f>
        <v/>
      </c>
      <c r="BF383" s="79" t="str">
        <f t="shared" si="74"/>
        <v/>
      </c>
      <c r="BG383" s="71"/>
      <c r="BH383" s="79" t="str">
        <f>IFERROR(VLOOKUP(BG383, TxtPanelDefinition!$A$2:$B$50, 2, 0),"")</f>
        <v/>
      </c>
      <c r="BI383" s="71"/>
      <c r="BJ383" s="79" t="str">
        <f>IFERROR(VLOOKUP(BI383, TxtPanelDefinition!$A$2:$B$50, 2, 0),"")</f>
        <v/>
      </c>
      <c r="BK383" s="71"/>
      <c r="BL383" s="79" t="str">
        <f>IFERROR(VLOOKUP(BK383, InscrTechniques!$A$2:$B$50, 2, 0),"")</f>
        <v/>
      </c>
      <c r="BM383" s="71"/>
      <c r="BN383" s="79" t="str">
        <f>IFERROR(VLOOKUP(BM383, InscrTechniques!$A$2:$B$50, 2, 0),"")</f>
        <v/>
      </c>
      <c r="BO383" s="71"/>
      <c r="BP383" s="79" t="str">
        <f>IFERROR(VLOOKUP(BO383, InscrTechniques!$A$2:$B$50, 2, 0),"")</f>
        <v/>
      </c>
      <c r="BQ383" s="71"/>
      <c r="BR383" s="79" t="str">
        <f>IFERROR(VLOOKUP(BQ383, InscrTechniques!$A$2:$B$50, 2, 0),"")</f>
        <v/>
      </c>
      <c r="BS383" s="71"/>
      <c r="BT383" s="79" t="str">
        <f>IFERROR(VLOOKUP(BS383, InscrTechniques!$A$2:$B$50, 2, 0),"")</f>
        <v/>
      </c>
      <c r="BU383" s="71"/>
      <c r="BV383" s="79" t="str">
        <f>IFERROR(VLOOKUP(BU383, InscrTechniques!$A$2:$B$50, 2, 0),"")</f>
        <v/>
      </c>
      <c r="BW383" s="125"/>
      <c r="BX383" s="79" t="str">
        <f>IFERROR(VLOOKUP(BW383, InscrTechniques!$A$2:$B$50, 2, 0),"")</f>
        <v/>
      </c>
      <c r="BY383" s="125"/>
      <c r="BZ383" s="79" t="str">
        <f>IFERROR(VLOOKUP(BY383, InscrTechniques!$A$2:$B$50, 2, 0),"")</f>
        <v/>
      </c>
      <c r="CA383" s="74"/>
      <c r="CB383" s="114" t="str">
        <f>IFERROR(VLOOKUP(CA383, LetterStyle!$A$2:$B$50, 2, 0),"")</f>
        <v/>
      </c>
      <c r="CC383" s="74"/>
      <c r="CD383" s="114" t="str">
        <f>IFERROR(VLOOKUP(CC383, LetterStyle!$A$2:$B$50, 2, 0),"")</f>
        <v/>
      </c>
      <c r="CE383" s="74"/>
      <c r="CF383" s="114" t="str">
        <f>IFERROR(VLOOKUP(CE383, LetterStyle!$A$2:$B$50, 2, 0),"")</f>
        <v/>
      </c>
      <c r="CG383" s="74"/>
      <c r="CH383" s="79" t="str">
        <f>IFERROR(VLOOKUP(CG383, LetterStyle!$A$2:$B$50, 2, 0),"")</f>
        <v/>
      </c>
      <c r="CI383" s="71"/>
      <c r="CJ383" s="79" t="str">
        <f>IFERROR(VLOOKUP(CI383, DecMotifs!$A$1:$B$306, 2, 0),"")</f>
        <v/>
      </c>
      <c r="CK383" s="71"/>
      <c r="CL383" s="79" t="str">
        <f>IFERROR(VLOOKUP(CK383, DecMotifs!$A$1:$B$306, 2, 0),"")</f>
        <v/>
      </c>
      <c r="CM383" s="71"/>
      <c r="CN383" s="79" t="str">
        <f>IFERROR(VLOOKUP(CM383, DecMotifs!$A$1:$B$306, 2, 0),"")</f>
        <v/>
      </c>
      <c r="CO383" s="71"/>
      <c r="CP383" s="79" t="str">
        <f>IFERROR(VLOOKUP(CO383, MarginalDec!$A$2:$B$253, 2, 0),"")</f>
        <v/>
      </c>
      <c r="CQ383" s="71"/>
      <c r="CR383" s="79" t="str">
        <f>IFERROR(VLOOKUP(CQ383, MarginalDec!$A$2:$B$253, 2, 0),"")</f>
        <v/>
      </c>
      <c r="CS383" s="71"/>
      <c r="CT383" s="79" t="str">
        <f>IFERROR(VLOOKUP(CS383, MarginalDec!$A$2:$B$253, 2, 0),"")</f>
        <v/>
      </c>
      <c r="CU383" s="71"/>
      <c r="CV383" s="79" t="str">
        <f>IF(ISBLANK(CU383),"", IFERROR(VLOOKUP(CU383, Tooling!$A$2:$B$252, 2, 0),""))</f>
        <v/>
      </c>
      <c r="CW383" s="71"/>
      <c r="CX383" s="79" t="str">
        <f>IF(ISBLANK(CW383),"", IFERROR(VLOOKUP(CW383, Tooling!$A$2:$B$252, 2, 0),""))</f>
        <v/>
      </c>
      <c r="CY383" s="71"/>
      <c r="CZ383" s="79" t="str">
        <f>IF(ISBLANK(CY383),"", IFERROR(VLOOKUP(CY383, Repairs!$A$2:$B$252, 2, 0),""))</f>
        <v/>
      </c>
      <c r="DA383" s="77"/>
      <c r="DB383" s="71"/>
      <c r="DC383" s="79" t="str">
        <f>IFERROR(VLOOKUP(DB383, DatingReason!$A$2:$B$252, 2, 0),"")</f>
        <v/>
      </c>
      <c r="DD383" s="123" t="str">
        <f t="shared" si="75"/>
        <v/>
      </c>
      <c r="DF383" s="119" t="str">
        <f t="array" ref="DF383">IF(AND($B383&lt;&gt;"", $DE383&lt;&gt;"", $DE383&lt;&gt;"No"),MAX(IF($B383=PEOPLE!$B$4:$B$1000, PEOPLE!$Q$4:$Q$1000,""))+100,"")</f>
        <v/>
      </c>
      <c r="DG383" s="68"/>
      <c r="DH383" s="76">
        <f>COUNTIF(PEOPLE!B:B, MEMORIALS!B383)</f>
        <v>0</v>
      </c>
      <c r="DI383" s="82"/>
      <c r="DJ383" s="82"/>
      <c r="DK383" s="82"/>
      <c r="DL383" s="68"/>
      <c r="DM383" s="68"/>
      <c r="DN383" s="68"/>
      <c r="DO383" s="68"/>
      <c r="DP383" s="68"/>
    </row>
    <row r="384" spans="1:120" ht="15" customHeight="1" x14ac:dyDescent="0.25">
      <c r="A384" s="68"/>
      <c r="B384" s="69"/>
      <c r="C384" s="68"/>
      <c r="D384" s="68"/>
      <c r="E384" s="70" t="str">
        <f>IF(D384="","",VLOOKUP(D384,Denomination!$A$2:$B$50, 2, 0))</f>
        <v/>
      </c>
      <c r="F384" s="68"/>
      <c r="G384" s="71"/>
      <c r="H384" s="70" t="str">
        <f>IF(G384="","",VLOOKUP(G384,MCondition!$A$2:$B$50, 2, 0))</f>
        <v/>
      </c>
      <c r="I384" s="72"/>
      <c r="J384" s="71"/>
      <c r="K384" s="70" t="str">
        <f>IF(J384="","",VLOOKUP(J384,ICondition!$A$2:$B$50, 2, 0))</f>
        <v/>
      </c>
      <c r="L384" s="73"/>
      <c r="M384" s="73"/>
      <c r="N384" s="73"/>
      <c r="O384" s="73"/>
      <c r="P384" s="73"/>
      <c r="Q384" s="73"/>
      <c r="R384" s="78"/>
      <c r="S384" s="79" t="str">
        <f>IFERROR(VLOOKUP(R384,Material!$A$2:$B$59, 2, 0),"")</f>
        <v/>
      </c>
      <c r="T384" s="71"/>
      <c r="U384" s="79" t="str">
        <f>IFERROR(VLOOKUP(T384,Material!$A$2:$B$59, 2, 0),"")</f>
        <v/>
      </c>
      <c r="V384" s="71"/>
      <c r="W384" s="79" t="str">
        <f>IFERROR(VLOOKUP(V384,Material!$A$2:$B$59, 2, 0),"")</f>
        <v/>
      </c>
      <c r="X384" s="71"/>
      <c r="Y384" s="79" t="str">
        <f>IFERROR(VLOOKUP(X384,Material!$A$2:$B$59, 2, 0),"")</f>
        <v/>
      </c>
      <c r="Z384" s="71"/>
      <c r="AA384" s="79" t="str">
        <f>IFERROR(VLOOKUP(Z384,Material!$A$2:$B$59, 2, 0),"")</f>
        <v/>
      </c>
      <c r="AB384" s="74"/>
      <c r="AC384" s="75" t="e">
        <f t="shared" si="64"/>
        <v>#VALUE!</v>
      </c>
      <c r="AD384" s="75" t="e">
        <f t="shared" si="65"/>
        <v>#VALUE!</v>
      </c>
      <c r="AE384" s="75" t="e">
        <f t="shared" si="67"/>
        <v>#VALUE!</v>
      </c>
      <c r="AF384" s="75" t="e">
        <f t="shared" si="66"/>
        <v>#VALUE!</v>
      </c>
      <c r="AG384" s="75" t="e">
        <f t="shared" si="68"/>
        <v>#VALUE!</v>
      </c>
      <c r="AH384" s="75" t="e">
        <f t="shared" si="69"/>
        <v>#VALUE!</v>
      </c>
      <c r="AI384" s="75" t="e">
        <f t="shared" si="70"/>
        <v>#VALUE!</v>
      </c>
      <c r="AJ384" s="80" t="e">
        <f t="shared" si="71"/>
        <v>#VALUE!</v>
      </c>
      <c r="AK384" s="79" t="str">
        <f>(IFERROR(VLOOKUP(AB384,Categories!$A$2:$B$20,2,1),""))</f>
        <v/>
      </c>
      <c r="AL384" s="79" t="str">
        <f ca="1">IFERROR(VLOOKUP((HLOOKUP((VLOOKUP($AB384,Categories!$A$2:$F$20,3,1)), $AB$3:$AJ384, (ROW()-ROW($AB$3)+1), 0)), INDIRECT(VLOOKUP($AB384,Categories!$A$2:$F$20,6,1)),2,0),AK384)</f>
        <v/>
      </c>
      <c r="AM384" s="79" t="str">
        <f ca="1">IFERROR(VLOOKUP((HLOOKUP((VLOOKUP($AB384,Categories!$A$2:$F$20,4,1)),$AB$3:$AJ384,(ROW()-ROW($AB$3)+1),0)),INDIRECT(VLOOKUP($AB384,Categories!$A$2:$H$20,7,1)),2,0),"")</f>
        <v/>
      </c>
      <c r="AN384" s="79" t="str">
        <f ca="1">IFERROR(VLOOKUP((HLOOKUP((VLOOKUP($AB384,Categories!$A$2:$F$20,5,1)), $AB$3:$AJ384, (ROW()-ROW($AB$3)+1), 0)), INDIRECT(VLOOKUP($AB384,Categories!$A$2:$H$20,8,1)),2,0),"")</f>
        <v/>
      </c>
      <c r="AO384" s="79" t="str">
        <f t="shared" ca="1" si="72"/>
        <v/>
      </c>
      <c r="AP384" s="81"/>
      <c r="AQ384" s="70" t="str">
        <f>IFERROR(VLOOKUP(VALUE(MID(AP384,1,1)),AdditionalElements!$A$2:$B$50,2,0),"")</f>
        <v/>
      </c>
      <c r="AR384" s="70" t="str">
        <f>IFERROR(VLOOKUP(VALUE(MID(AP384,2,1)),AdditionalElements!$H$2:$I$50,2,0),"")</f>
        <v/>
      </c>
      <c r="AS384" s="70" t="str">
        <f>IFERROR(VLOOKUP(VALUE(MID(AP384,3,1)),AdditionalElements!$O$2:$P$50,2,0),"")</f>
        <v/>
      </c>
      <c r="AT384" s="70" t="str">
        <f>IFERROR(VLOOKUP(VALUE(MID(AP384,4,1)),AdditionalElements!$V$2:$W$50,2,0),"")</f>
        <v/>
      </c>
      <c r="AU384" s="71"/>
      <c r="AV384" s="79" t="str">
        <f>IFERROR(IF(VALUE(MID(AU384,1,1))=1, VLOOKUP(VALUE(MID(AU384,1,1)), TxtPanelShape!$A$2:$C$50, 3, 0), (IF(VALUE(MID(AU384,1,1))&gt;=7, VLOOKUP(VALUE(MID(AU384,1,1)), TxtPanelShape!$A$2:$C$50, 3, 0),VLOOKUP(VALUE(MID(AU384,1,2)),TxtPanelShape!$A$2:$C$50,3,0)))), "")</f>
        <v/>
      </c>
      <c r="AW384" s="79" t="str">
        <f>IFERROR(IF(VALUE(MID(AU384,1,1))=1, ", "&amp;VLOOKUP(VALUE(MID(AU384,2,1)), TxtPanelShape!$H$2:$I$50, 2, 0), IF(VALUE(MID(AU384,1,1))&gt;=7, ", "&amp;VLOOKUP(VALUE(MID(AU384,2,1)), TxtPanelShape!$H$2:$I$50, 2, 0),"")), "")</f>
        <v/>
      </c>
      <c r="AX384" s="79" t="str">
        <f>IFERROR(IF(VALUE(MID(AU384,1,1))=1, ", "&amp;VLOOKUP(VALUE(MID(AU384,3,1)), TxtPanelShape!$O$2:$P$50, 2, 0), IF(VALUE(MID(AU384,1,1))&gt;=7, ", "&amp;VLOOKUP(VALUE(MID(AU384,3,1)), TxtPanelShape!$O$2:$P$50, 2, 0),"")),"")</f>
        <v/>
      </c>
      <c r="AY384" s="79" t="str">
        <f>IFERROR("; "&amp;VLOOKUP(VALUE(MID(AU384,4,1)), TxtPanelShape!$V$2:$W$50,2,0),"")</f>
        <v/>
      </c>
      <c r="AZ384" s="79" t="str">
        <f t="shared" si="73"/>
        <v/>
      </c>
      <c r="BA384" s="71"/>
      <c r="BB384" s="79" t="str">
        <f>IFERROR(IF(VALUE(MID(BA384,1,1))=1, VLOOKUP(VALUE(MID(BA384,1,1)), TxtPanelShape!$A$2:$C$50, 3, 0), (IF(VALUE(MID(BA384,1,1))&gt;=7, VLOOKUP(VALUE(MID(BA384,1,1)), TxtPanelShape!$A$2:$C$50, 3, 0),VLOOKUP(VALUE(MID(BA384,1,2)),TxtPanelShape!$A$2:$C$50,3,0)))), "")</f>
        <v/>
      </c>
      <c r="BC384" s="79" t="str">
        <f>IFERROR(IF(VALUE(MID(BA384,1,1))=1, ", "&amp;VLOOKUP(VALUE(MID(BA384,2,1)), TxtPanelShape!$H$2:$I$50, 2, 0), IF(VALUE(MID(BA384,1,1))&gt;=7, ", "&amp;VLOOKUP(VALUE(MID(BA384,2,1)), TxtPanelShape!$H$2:$I$50, 2, 0),"")), "")</f>
        <v/>
      </c>
      <c r="BD384" s="79" t="str">
        <f>IFERROR(IF(VALUE(MID(BA384,1,1))=1, ", "&amp;VLOOKUP(VALUE(MID(BA384,3,1)), TxtPanelShape!$O$2:$P$50, 2, 0), IF(VALUE(MID(BA384,1,1))&gt;=7, ", "&amp;VLOOKUP(VALUE(MID(BA384,3,1)), TxtPanelShape!$O$2:$P$50, 2, 0),"")),"")</f>
        <v/>
      </c>
      <c r="BE384" s="79" t="str">
        <f>IFERROR("; "&amp;VLOOKUP(VALUE(MID(BA384,4,1)), TxtPanelShape!$V$2:$W$50,2,0),"")</f>
        <v/>
      </c>
      <c r="BF384" s="79" t="str">
        <f t="shared" si="74"/>
        <v/>
      </c>
      <c r="BG384" s="71"/>
      <c r="BH384" s="79" t="str">
        <f>IFERROR(VLOOKUP(BG384, TxtPanelDefinition!$A$2:$B$50, 2, 0),"")</f>
        <v/>
      </c>
      <c r="BI384" s="71"/>
      <c r="BJ384" s="79" t="str">
        <f>IFERROR(VLOOKUP(BI384, TxtPanelDefinition!$A$2:$B$50, 2, 0),"")</f>
        <v/>
      </c>
      <c r="BK384" s="71"/>
      <c r="BL384" s="79" t="str">
        <f>IFERROR(VLOOKUP(BK384, InscrTechniques!$A$2:$B$50, 2, 0),"")</f>
        <v/>
      </c>
      <c r="BM384" s="71"/>
      <c r="BN384" s="79" t="str">
        <f>IFERROR(VLOOKUP(BM384, InscrTechniques!$A$2:$B$50, 2, 0),"")</f>
        <v/>
      </c>
      <c r="BO384" s="71"/>
      <c r="BP384" s="79" t="str">
        <f>IFERROR(VLOOKUP(BO384, InscrTechniques!$A$2:$B$50, 2, 0),"")</f>
        <v/>
      </c>
      <c r="BQ384" s="71"/>
      <c r="BR384" s="79" t="str">
        <f>IFERROR(VLOOKUP(BQ384, InscrTechniques!$A$2:$B$50, 2, 0),"")</f>
        <v/>
      </c>
      <c r="BS384" s="71"/>
      <c r="BT384" s="79" t="str">
        <f>IFERROR(VLOOKUP(BS384, InscrTechniques!$A$2:$B$50, 2, 0),"")</f>
        <v/>
      </c>
      <c r="BU384" s="71"/>
      <c r="BV384" s="79" t="str">
        <f>IFERROR(VLOOKUP(BU384, InscrTechniques!$A$2:$B$50, 2, 0),"")</f>
        <v/>
      </c>
      <c r="BW384" s="125"/>
      <c r="BX384" s="79" t="str">
        <f>IFERROR(VLOOKUP(BW384, InscrTechniques!$A$2:$B$50, 2, 0),"")</f>
        <v/>
      </c>
      <c r="BY384" s="125"/>
      <c r="BZ384" s="79" t="str">
        <f>IFERROR(VLOOKUP(BY384, InscrTechniques!$A$2:$B$50, 2, 0),"")</f>
        <v/>
      </c>
      <c r="CA384" s="74"/>
      <c r="CB384" s="114" t="str">
        <f>IFERROR(VLOOKUP(CA384, LetterStyle!$A$2:$B$50, 2, 0),"")</f>
        <v/>
      </c>
      <c r="CC384" s="74"/>
      <c r="CD384" s="114" t="str">
        <f>IFERROR(VLOOKUP(CC384, LetterStyle!$A$2:$B$50, 2, 0),"")</f>
        <v/>
      </c>
      <c r="CE384" s="74"/>
      <c r="CF384" s="114" t="str">
        <f>IFERROR(VLOOKUP(CE384, LetterStyle!$A$2:$B$50, 2, 0),"")</f>
        <v/>
      </c>
      <c r="CG384" s="74"/>
      <c r="CH384" s="79" t="str">
        <f>IFERROR(VLOOKUP(CG384, LetterStyle!$A$2:$B$50, 2, 0),"")</f>
        <v/>
      </c>
      <c r="CI384" s="71"/>
      <c r="CJ384" s="79" t="str">
        <f>IFERROR(VLOOKUP(CI384, DecMotifs!$A$1:$B$306, 2, 0),"")</f>
        <v/>
      </c>
      <c r="CK384" s="71"/>
      <c r="CL384" s="79" t="str">
        <f>IFERROR(VLOOKUP(CK384, DecMotifs!$A$1:$B$306, 2, 0),"")</f>
        <v/>
      </c>
      <c r="CM384" s="71"/>
      <c r="CN384" s="79" t="str">
        <f>IFERROR(VLOOKUP(CM384, DecMotifs!$A$1:$B$306, 2, 0),"")</f>
        <v/>
      </c>
      <c r="CO384" s="71"/>
      <c r="CP384" s="79" t="str">
        <f>IFERROR(VLOOKUP(CO384, MarginalDec!$A$2:$B$253, 2, 0),"")</f>
        <v/>
      </c>
      <c r="CQ384" s="71"/>
      <c r="CR384" s="79" t="str">
        <f>IFERROR(VLOOKUP(CQ384, MarginalDec!$A$2:$B$253, 2, 0),"")</f>
        <v/>
      </c>
      <c r="CS384" s="71"/>
      <c r="CT384" s="79" t="str">
        <f>IFERROR(VLOOKUP(CS384, MarginalDec!$A$2:$B$253, 2, 0),"")</f>
        <v/>
      </c>
      <c r="CU384" s="71"/>
      <c r="CV384" s="79" t="str">
        <f>IF(ISBLANK(CU384),"", IFERROR(VLOOKUP(CU384, Tooling!$A$2:$B$252, 2, 0),""))</f>
        <v/>
      </c>
      <c r="CW384" s="71"/>
      <c r="CX384" s="79" t="str">
        <f>IF(ISBLANK(CW384),"", IFERROR(VLOOKUP(CW384, Tooling!$A$2:$B$252, 2, 0),""))</f>
        <v/>
      </c>
      <c r="CY384" s="71"/>
      <c r="CZ384" s="79" t="str">
        <f>IF(ISBLANK(CY384),"", IFERROR(VLOOKUP(CY384, Repairs!$A$2:$B$252, 2, 0),""))</f>
        <v/>
      </c>
      <c r="DA384" s="77"/>
      <c r="DB384" s="71"/>
      <c r="DC384" s="79" t="str">
        <f>IFERROR(VLOOKUP(DB384, DatingReason!$A$2:$B$252, 2, 0),"")</f>
        <v/>
      </c>
      <c r="DD384" s="123" t="str">
        <f t="shared" si="75"/>
        <v/>
      </c>
      <c r="DF384" s="119" t="str">
        <f t="array" ref="DF384">IF(AND($B384&lt;&gt;"", $DE384&lt;&gt;"", $DE384&lt;&gt;"No"),MAX(IF($B384=PEOPLE!$B$4:$B$1000, PEOPLE!$Q$4:$Q$1000,""))+100,"")</f>
        <v/>
      </c>
      <c r="DG384" s="68"/>
      <c r="DH384" s="76">
        <f>COUNTIF(PEOPLE!B:B, MEMORIALS!B384)</f>
        <v>0</v>
      </c>
      <c r="DI384" s="82"/>
      <c r="DJ384" s="82"/>
      <c r="DK384" s="82"/>
      <c r="DL384" s="68"/>
      <c r="DM384" s="68"/>
      <c r="DN384" s="68"/>
      <c r="DO384" s="68"/>
      <c r="DP384" s="68"/>
    </row>
    <row r="385" spans="1:120" ht="15" customHeight="1" x14ac:dyDescent="0.25">
      <c r="A385" s="68"/>
      <c r="B385" s="69"/>
      <c r="C385" s="68"/>
      <c r="D385" s="68"/>
      <c r="E385" s="70" t="str">
        <f>IF(D385="","",VLOOKUP(D385,Denomination!$A$2:$B$50, 2, 0))</f>
        <v/>
      </c>
      <c r="F385" s="68"/>
      <c r="G385" s="71"/>
      <c r="H385" s="70" t="str">
        <f>IF(G385="","",VLOOKUP(G385,MCondition!$A$2:$B$50, 2, 0))</f>
        <v/>
      </c>
      <c r="I385" s="72"/>
      <c r="J385" s="71"/>
      <c r="K385" s="70" t="str">
        <f>IF(J385="","",VLOOKUP(J385,ICondition!$A$2:$B$50, 2, 0))</f>
        <v/>
      </c>
      <c r="L385" s="73"/>
      <c r="M385" s="73"/>
      <c r="N385" s="73"/>
      <c r="O385" s="73"/>
      <c r="P385" s="73"/>
      <c r="Q385" s="73"/>
      <c r="R385" s="78"/>
      <c r="S385" s="79" t="str">
        <f>IFERROR(VLOOKUP(R385,Material!$A$2:$B$59, 2, 0),"")</f>
        <v/>
      </c>
      <c r="T385" s="71"/>
      <c r="U385" s="79" t="str">
        <f>IFERROR(VLOOKUP(T385,Material!$A$2:$B$59, 2, 0),"")</f>
        <v/>
      </c>
      <c r="V385" s="71"/>
      <c r="W385" s="79" t="str">
        <f>IFERROR(VLOOKUP(V385,Material!$A$2:$B$59, 2, 0),"")</f>
        <v/>
      </c>
      <c r="X385" s="71"/>
      <c r="Y385" s="79" t="str">
        <f>IFERROR(VLOOKUP(X385,Material!$A$2:$B$59, 2, 0),"")</f>
        <v/>
      </c>
      <c r="Z385" s="71"/>
      <c r="AA385" s="79" t="str">
        <f>IFERROR(VLOOKUP(Z385,Material!$A$2:$B$59, 2, 0),"")</f>
        <v/>
      </c>
      <c r="AB385" s="74"/>
      <c r="AC385" s="75" t="e">
        <f t="shared" si="64"/>
        <v>#VALUE!</v>
      </c>
      <c r="AD385" s="75" t="e">
        <f t="shared" si="65"/>
        <v>#VALUE!</v>
      </c>
      <c r="AE385" s="75" t="e">
        <f t="shared" si="67"/>
        <v>#VALUE!</v>
      </c>
      <c r="AF385" s="75" t="e">
        <f t="shared" si="66"/>
        <v>#VALUE!</v>
      </c>
      <c r="AG385" s="75" t="e">
        <f t="shared" si="68"/>
        <v>#VALUE!</v>
      </c>
      <c r="AH385" s="75" t="e">
        <f t="shared" si="69"/>
        <v>#VALUE!</v>
      </c>
      <c r="AI385" s="75" t="e">
        <f t="shared" si="70"/>
        <v>#VALUE!</v>
      </c>
      <c r="AJ385" s="80" t="e">
        <f t="shared" si="71"/>
        <v>#VALUE!</v>
      </c>
      <c r="AK385" s="79" t="str">
        <f>(IFERROR(VLOOKUP(AB385,Categories!$A$2:$B$20,2,1),""))</f>
        <v/>
      </c>
      <c r="AL385" s="79" t="str">
        <f ca="1">IFERROR(VLOOKUP((HLOOKUP((VLOOKUP($AB385,Categories!$A$2:$F$20,3,1)), $AB$3:$AJ385, (ROW()-ROW($AB$3)+1), 0)), INDIRECT(VLOOKUP($AB385,Categories!$A$2:$F$20,6,1)),2,0),AK385)</f>
        <v/>
      </c>
      <c r="AM385" s="79" t="str">
        <f ca="1">IFERROR(VLOOKUP((HLOOKUP((VLOOKUP($AB385,Categories!$A$2:$F$20,4,1)),$AB$3:$AJ385,(ROW()-ROW($AB$3)+1),0)),INDIRECT(VLOOKUP($AB385,Categories!$A$2:$H$20,7,1)),2,0),"")</f>
        <v/>
      </c>
      <c r="AN385" s="79" t="str">
        <f ca="1">IFERROR(VLOOKUP((HLOOKUP((VLOOKUP($AB385,Categories!$A$2:$F$20,5,1)), $AB$3:$AJ385, (ROW()-ROW($AB$3)+1), 0)), INDIRECT(VLOOKUP($AB385,Categories!$A$2:$H$20,8,1)),2,0),"")</f>
        <v/>
      </c>
      <c r="AO385" s="79" t="str">
        <f t="shared" ca="1" si="72"/>
        <v/>
      </c>
      <c r="AP385" s="81"/>
      <c r="AQ385" s="70" t="str">
        <f>IFERROR(VLOOKUP(VALUE(MID(AP385,1,1)),AdditionalElements!$A$2:$B$50,2,0),"")</f>
        <v/>
      </c>
      <c r="AR385" s="70" t="str">
        <f>IFERROR(VLOOKUP(VALUE(MID(AP385,2,1)),AdditionalElements!$H$2:$I$50,2,0),"")</f>
        <v/>
      </c>
      <c r="AS385" s="70" t="str">
        <f>IFERROR(VLOOKUP(VALUE(MID(AP385,3,1)),AdditionalElements!$O$2:$P$50,2,0),"")</f>
        <v/>
      </c>
      <c r="AT385" s="70" t="str">
        <f>IFERROR(VLOOKUP(VALUE(MID(AP385,4,1)),AdditionalElements!$V$2:$W$50,2,0),"")</f>
        <v/>
      </c>
      <c r="AU385" s="71"/>
      <c r="AV385" s="79" t="str">
        <f>IFERROR(IF(VALUE(MID(AU385,1,1))=1, VLOOKUP(VALUE(MID(AU385,1,1)), TxtPanelShape!$A$2:$C$50, 3, 0), (IF(VALUE(MID(AU385,1,1))&gt;=7, VLOOKUP(VALUE(MID(AU385,1,1)), TxtPanelShape!$A$2:$C$50, 3, 0),VLOOKUP(VALUE(MID(AU385,1,2)),TxtPanelShape!$A$2:$C$50,3,0)))), "")</f>
        <v/>
      </c>
      <c r="AW385" s="79" t="str">
        <f>IFERROR(IF(VALUE(MID(AU385,1,1))=1, ", "&amp;VLOOKUP(VALUE(MID(AU385,2,1)), TxtPanelShape!$H$2:$I$50, 2, 0), IF(VALUE(MID(AU385,1,1))&gt;=7, ", "&amp;VLOOKUP(VALUE(MID(AU385,2,1)), TxtPanelShape!$H$2:$I$50, 2, 0),"")), "")</f>
        <v/>
      </c>
      <c r="AX385" s="79" t="str">
        <f>IFERROR(IF(VALUE(MID(AU385,1,1))=1, ", "&amp;VLOOKUP(VALUE(MID(AU385,3,1)), TxtPanelShape!$O$2:$P$50, 2, 0), IF(VALUE(MID(AU385,1,1))&gt;=7, ", "&amp;VLOOKUP(VALUE(MID(AU385,3,1)), TxtPanelShape!$O$2:$P$50, 2, 0),"")),"")</f>
        <v/>
      </c>
      <c r="AY385" s="79" t="str">
        <f>IFERROR("; "&amp;VLOOKUP(VALUE(MID(AU385,4,1)), TxtPanelShape!$V$2:$W$50,2,0),"")</f>
        <v/>
      </c>
      <c r="AZ385" s="79" t="str">
        <f t="shared" si="73"/>
        <v/>
      </c>
      <c r="BA385" s="71"/>
      <c r="BB385" s="79" t="str">
        <f>IFERROR(IF(VALUE(MID(BA385,1,1))=1, VLOOKUP(VALUE(MID(BA385,1,1)), TxtPanelShape!$A$2:$C$50, 3, 0), (IF(VALUE(MID(BA385,1,1))&gt;=7, VLOOKUP(VALUE(MID(BA385,1,1)), TxtPanelShape!$A$2:$C$50, 3, 0),VLOOKUP(VALUE(MID(BA385,1,2)),TxtPanelShape!$A$2:$C$50,3,0)))), "")</f>
        <v/>
      </c>
      <c r="BC385" s="79" t="str">
        <f>IFERROR(IF(VALUE(MID(BA385,1,1))=1, ", "&amp;VLOOKUP(VALUE(MID(BA385,2,1)), TxtPanelShape!$H$2:$I$50, 2, 0), IF(VALUE(MID(BA385,1,1))&gt;=7, ", "&amp;VLOOKUP(VALUE(MID(BA385,2,1)), TxtPanelShape!$H$2:$I$50, 2, 0),"")), "")</f>
        <v/>
      </c>
      <c r="BD385" s="79" t="str">
        <f>IFERROR(IF(VALUE(MID(BA385,1,1))=1, ", "&amp;VLOOKUP(VALUE(MID(BA385,3,1)), TxtPanelShape!$O$2:$P$50, 2, 0), IF(VALUE(MID(BA385,1,1))&gt;=7, ", "&amp;VLOOKUP(VALUE(MID(BA385,3,1)), TxtPanelShape!$O$2:$P$50, 2, 0),"")),"")</f>
        <v/>
      </c>
      <c r="BE385" s="79" t="str">
        <f>IFERROR("; "&amp;VLOOKUP(VALUE(MID(BA385,4,1)), TxtPanelShape!$V$2:$W$50,2,0),"")</f>
        <v/>
      </c>
      <c r="BF385" s="79" t="str">
        <f t="shared" si="74"/>
        <v/>
      </c>
      <c r="BG385" s="71"/>
      <c r="BH385" s="79" t="str">
        <f>IFERROR(VLOOKUP(BG385, TxtPanelDefinition!$A$2:$B$50, 2, 0),"")</f>
        <v/>
      </c>
      <c r="BI385" s="71"/>
      <c r="BJ385" s="79" t="str">
        <f>IFERROR(VLOOKUP(BI385, TxtPanelDefinition!$A$2:$B$50, 2, 0),"")</f>
        <v/>
      </c>
      <c r="BK385" s="71"/>
      <c r="BL385" s="79" t="str">
        <f>IFERROR(VLOOKUP(BK385, InscrTechniques!$A$2:$B$50, 2, 0),"")</f>
        <v/>
      </c>
      <c r="BM385" s="71"/>
      <c r="BN385" s="79" t="str">
        <f>IFERROR(VLOOKUP(BM385, InscrTechniques!$A$2:$B$50, 2, 0),"")</f>
        <v/>
      </c>
      <c r="BO385" s="71"/>
      <c r="BP385" s="79" t="str">
        <f>IFERROR(VLOOKUP(BO385, InscrTechniques!$A$2:$B$50, 2, 0),"")</f>
        <v/>
      </c>
      <c r="BQ385" s="71"/>
      <c r="BR385" s="79" t="str">
        <f>IFERROR(VLOOKUP(BQ385, InscrTechniques!$A$2:$B$50, 2, 0),"")</f>
        <v/>
      </c>
      <c r="BS385" s="71"/>
      <c r="BT385" s="79" t="str">
        <f>IFERROR(VLOOKUP(BS385, InscrTechniques!$A$2:$B$50, 2, 0),"")</f>
        <v/>
      </c>
      <c r="BU385" s="71"/>
      <c r="BV385" s="79" t="str">
        <f>IFERROR(VLOOKUP(BU385, InscrTechniques!$A$2:$B$50, 2, 0),"")</f>
        <v/>
      </c>
      <c r="BW385" s="125"/>
      <c r="BX385" s="79" t="str">
        <f>IFERROR(VLOOKUP(BW385, InscrTechniques!$A$2:$B$50, 2, 0),"")</f>
        <v/>
      </c>
      <c r="BY385" s="125"/>
      <c r="BZ385" s="79" t="str">
        <f>IFERROR(VLOOKUP(BY385, InscrTechniques!$A$2:$B$50, 2, 0),"")</f>
        <v/>
      </c>
      <c r="CA385" s="74"/>
      <c r="CB385" s="114" t="str">
        <f>IFERROR(VLOOKUP(CA385, LetterStyle!$A$2:$B$50, 2, 0),"")</f>
        <v/>
      </c>
      <c r="CC385" s="74"/>
      <c r="CD385" s="114" t="str">
        <f>IFERROR(VLOOKUP(CC385, LetterStyle!$A$2:$B$50, 2, 0),"")</f>
        <v/>
      </c>
      <c r="CE385" s="74"/>
      <c r="CF385" s="114" t="str">
        <f>IFERROR(VLOOKUP(CE385, LetterStyle!$A$2:$B$50, 2, 0),"")</f>
        <v/>
      </c>
      <c r="CG385" s="74"/>
      <c r="CH385" s="79" t="str">
        <f>IFERROR(VLOOKUP(CG385, LetterStyle!$A$2:$B$50, 2, 0),"")</f>
        <v/>
      </c>
      <c r="CI385" s="71"/>
      <c r="CJ385" s="79" t="str">
        <f>IFERROR(VLOOKUP(CI385, DecMotifs!$A$1:$B$306, 2, 0),"")</f>
        <v/>
      </c>
      <c r="CK385" s="71"/>
      <c r="CL385" s="79" t="str">
        <f>IFERROR(VLOOKUP(CK385, DecMotifs!$A$1:$B$306, 2, 0),"")</f>
        <v/>
      </c>
      <c r="CM385" s="71"/>
      <c r="CN385" s="79" t="str">
        <f>IFERROR(VLOOKUP(CM385, DecMotifs!$A$1:$B$306, 2, 0),"")</f>
        <v/>
      </c>
      <c r="CO385" s="71"/>
      <c r="CP385" s="79" t="str">
        <f>IFERROR(VLOOKUP(CO385, MarginalDec!$A$2:$B$253, 2, 0),"")</f>
        <v/>
      </c>
      <c r="CQ385" s="71"/>
      <c r="CR385" s="79" t="str">
        <f>IFERROR(VLOOKUP(CQ385, MarginalDec!$A$2:$B$253, 2, 0),"")</f>
        <v/>
      </c>
      <c r="CS385" s="71"/>
      <c r="CT385" s="79" t="str">
        <f>IFERROR(VLOOKUP(CS385, MarginalDec!$A$2:$B$253, 2, 0),"")</f>
        <v/>
      </c>
      <c r="CU385" s="71"/>
      <c r="CV385" s="79" t="str">
        <f>IF(ISBLANK(CU385),"", IFERROR(VLOOKUP(CU385, Tooling!$A$2:$B$252, 2, 0),""))</f>
        <v/>
      </c>
      <c r="CW385" s="71"/>
      <c r="CX385" s="79" t="str">
        <f>IF(ISBLANK(CW385),"", IFERROR(VLOOKUP(CW385, Tooling!$A$2:$B$252, 2, 0),""))</f>
        <v/>
      </c>
      <c r="CY385" s="71"/>
      <c r="CZ385" s="79" t="str">
        <f>IF(ISBLANK(CY385),"", IFERROR(VLOOKUP(CY385, Repairs!$A$2:$B$252, 2, 0),""))</f>
        <v/>
      </c>
      <c r="DA385" s="77"/>
      <c r="DB385" s="71"/>
      <c r="DC385" s="79" t="str">
        <f>IFERROR(VLOOKUP(DB385, DatingReason!$A$2:$B$252, 2, 0),"")</f>
        <v/>
      </c>
      <c r="DD385" s="123" t="str">
        <f t="shared" si="75"/>
        <v/>
      </c>
      <c r="DF385" s="119" t="str">
        <f t="array" ref="DF385">IF(AND($B385&lt;&gt;"", $DE385&lt;&gt;"", $DE385&lt;&gt;"No"),MAX(IF($B385=PEOPLE!$B$4:$B$1000, PEOPLE!$Q$4:$Q$1000,""))+100,"")</f>
        <v/>
      </c>
      <c r="DG385" s="68"/>
      <c r="DH385" s="76">
        <f>COUNTIF(PEOPLE!B:B, MEMORIALS!B385)</f>
        <v>0</v>
      </c>
      <c r="DI385" s="82"/>
      <c r="DJ385" s="82"/>
      <c r="DK385" s="82"/>
      <c r="DL385" s="68"/>
      <c r="DM385" s="68"/>
      <c r="DN385" s="68"/>
      <c r="DO385" s="68"/>
      <c r="DP385" s="68"/>
    </row>
    <row r="386" spans="1:120" ht="15" customHeight="1" x14ac:dyDescent="0.25">
      <c r="A386" s="68"/>
      <c r="B386" s="69"/>
      <c r="C386" s="68"/>
      <c r="D386" s="68"/>
      <c r="E386" s="70" t="str">
        <f>IF(D386="","",VLOOKUP(D386,Denomination!$A$2:$B$50, 2, 0))</f>
        <v/>
      </c>
      <c r="F386" s="68"/>
      <c r="G386" s="71"/>
      <c r="H386" s="70" t="str">
        <f>IF(G386="","",VLOOKUP(G386,MCondition!$A$2:$B$50, 2, 0))</f>
        <v/>
      </c>
      <c r="I386" s="72"/>
      <c r="J386" s="71"/>
      <c r="K386" s="70" t="str">
        <f>IF(J386="","",VLOOKUP(J386,ICondition!$A$2:$B$50, 2, 0))</f>
        <v/>
      </c>
      <c r="L386" s="73"/>
      <c r="M386" s="73"/>
      <c r="N386" s="73"/>
      <c r="O386" s="73"/>
      <c r="P386" s="73"/>
      <c r="Q386" s="73"/>
      <c r="R386" s="78"/>
      <c r="S386" s="79" t="str">
        <f>IFERROR(VLOOKUP(R386,Material!$A$2:$B$59, 2, 0),"")</f>
        <v/>
      </c>
      <c r="T386" s="71"/>
      <c r="U386" s="79" t="str">
        <f>IFERROR(VLOOKUP(T386,Material!$A$2:$B$59, 2, 0),"")</f>
        <v/>
      </c>
      <c r="V386" s="71"/>
      <c r="W386" s="79" t="str">
        <f>IFERROR(VLOOKUP(V386,Material!$A$2:$B$59, 2, 0),"")</f>
        <v/>
      </c>
      <c r="X386" s="71"/>
      <c r="Y386" s="79" t="str">
        <f>IFERROR(VLOOKUP(X386,Material!$A$2:$B$59, 2, 0),"")</f>
        <v/>
      </c>
      <c r="Z386" s="71"/>
      <c r="AA386" s="79" t="str">
        <f>IFERROR(VLOOKUP(Z386,Material!$A$2:$B$59, 2, 0),"")</f>
        <v/>
      </c>
      <c r="AB386" s="74"/>
      <c r="AC386" s="75" t="e">
        <f t="shared" si="64"/>
        <v>#VALUE!</v>
      </c>
      <c r="AD386" s="75" t="e">
        <f t="shared" si="65"/>
        <v>#VALUE!</v>
      </c>
      <c r="AE386" s="75" t="e">
        <f t="shared" si="67"/>
        <v>#VALUE!</v>
      </c>
      <c r="AF386" s="75" t="e">
        <f t="shared" si="66"/>
        <v>#VALUE!</v>
      </c>
      <c r="AG386" s="75" t="e">
        <f t="shared" si="68"/>
        <v>#VALUE!</v>
      </c>
      <c r="AH386" s="75" t="e">
        <f t="shared" si="69"/>
        <v>#VALUE!</v>
      </c>
      <c r="AI386" s="75" t="e">
        <f t="shared" si="70"/>
        <v>#VALUE!</v>
      </c>
      <c r="AJ386" s="80" t="e">
        <f t="shared" si="71"/>
        <v>#VALUE!</v>
      </c>
      <c r="AK386" s="79" t="str">
        <f>(IFERROR(VLOOKUP(AB386,Categories!$A$2:$B$20,2,1),""))</f>
        <v/>
      </c>
      <c r="AL386" s="79" t="str">
        <f ca="1">IFERROR(VLOOKUP((HLOOKUP((VLOOKUP($AB386,Categories!$A$2:$F$20,3,1)), $AB$3:$AJ386, (ROW()-ROW($AB$3)+1), 0)), INDIRECT(VLOOKUP($AB386,Categories!$A$2:$F$20,6,1)),2,0),AK386)</f>
        <v/>
      </c>
      <c r="AM386" s="79" t="str">
        <f ca="1">IFERROR(VLOOKUP((HLOOKUP((VLOOKUP($AB386,Categories!$A$2:$F$20,4,1)),$AB$3:$AJ386,(ROW()-ROW($AB$3)+1),0)),INDIRECT(VLOOKUP($AB386,Categories!$A$2:$H$20,7,1)),2,0),"")</f>
        <v/>
      </c>
      <c r="AN386" s="79" t="str">
        <f ca="1">IFERROR(VLOOKUP((HLOOKUP((VLOOKUP($AB386,Categories!$A$2:$F$20,5,1)), $AB$3:$AJ386, (ROW()-ROW($AB$3)+1), 0)), INDIRECT(VLOOKUP($AB386,Categories!$A$2:$H$20,8,1)),2,0),"")</f>
        <v/>
      </c>
      <c r="AO386" s="79" t="str">
        <f t="shared" ca="1" si="72"/>
        <v/>
      </c>
      <c r="AP386" s="81"/>
      <c r="AQ386" s="70" t="str">
        <f>IFERROR(VLOOKUP(VALUE(MID(AP386,1,1)),AdditionalElements!$A$2:$B$50,2,0),"")</f>
        <v/>
      </c>
      <c r="AR386" s="70" t="str">
        <f>IFERROR(VLOOKUP(VALUE(MID(AP386,2,1)),AdditionalElements!$H$2:$I$50,2,0),"")</f>
        <v/>
      </c>
      <c r="AS386" s="70" t="str">
        <f>IFERROR(VLOOKUP(VALUE(MID(AP386,3,1)),AdditionalElements!$O$2:$P$50,2,0),"")</f>
        <v/>
      </c>
      <c r="AT386" s="70" t="str">
        <f>IFERROR(VLOOKUP(VALUE(MID(AP386,4,1)),AdditionalElements!$V$2:$W$50,2,0),"")</f>
        <v/>
      </c>
      <c r="AU386" s="71"/>
      <c r="AV386" s="79" t="str">
        <f>IFERROR(IF(VALUE(MID(AU386,1,1))=1, VLOOKUP(VALUE(MID(AU386,1,1)), TxtPanelShape!$A$2:$C$50, 3, 0), (IF(VALUE(MID(AU386,1,1))&gt;=7, VLOOKUP(VALUE(MID(AU386,1,1)), TxtPanelShape!$A$2:$C$50, 3, 0),VLOOKUP(VALUE(MID(AU386,1,2)),TxtPanelShape!$A$2:$C$50,3,0)))), "")</f>
        <v/>
      </c>
      <c r="AW386" s="79" t="str">
        <f>IFERROR(IF(VALUE(MID(AU386,1,1))=1, ", "&amp;VLOOKUP(VALUE(MID(AU386,2,1)), TxtPanelShape!$H$2:$I$50, 2, 0), IF(VALUE(MID(AU386,1,1))&gt;=7, ", "&amp;VLOOKUP(VALUE(MID(AU386,2,1)), TxtPanelShape!$H$2:$I$50, 2, 0),"")), "")</f>
        <v/>
      </c>
      <c r="AX386" s="79" t="str">
        <f>IFERROR(IF(VALUE(MID(AU386,1,1))=1, ", "&amp;VLOOKUP(VALUE(MID(AU386,3,1)), TxtPanelShape!$O$2:$P$50, 2, 0), IF(VALUE(MID(AU386,1,1))&gt;=7, ", "&amp;VLOOKUP(VALUE(MID(AU386,3,1)), TxtPanelShape!$O$2:$P$50, 2, 0),"")),"")</f>
        <v/>
      </c>
      <c r="AY386" s="79" t="str">
        <f>IFERROR("; "&amp;VLOOKUP(VALUE(MID(AU386,4,1)), TxtPanelShape!$V$2:$W$50,2,0),"")</f>
        <v/>
      </c>
      <c r="AZ386" s="79" t="str">
        <f t="shared" si="73"/>
        <v/>
      </c>
      <c r="BA386" s="71"/>
      <c r="BB386" s="79" t="str">
        <f>IFERROR(IF(VALUE(MID(BA386,1,1))=1, VLOOKUP(VALUE(MID(BA386,1,1)), TxtPanelShape!$A$2:$C$50, 3, 0), (IF(VALUE(MID(BA386,1,1))&gt;=7, VLOOKUP(VALUE(MID(BA386,1,1)), TxtPanelShape!$A$2:$C$50, 3, 0),VLOOKUP(VALUE(MID(BA386,1,2)),TxtPanelShape!$A$2:$C$50,3,0)))), "")</f>
        <v/>
      </c>
      <c r="BC386" s="79" t="str">
        <f>IFERROR(IF(VALUE(MID(BA386,1,1))=1, ", "&amp;VLOOKUP(VALUE(MID(BA386,2,1)), TxtPanelShape!$H$2:$I$50, 2, 0), IF(VALUE(MID(BA386,1,1))&gt;=7, ", "&amp;VLOOKUP(VALUE(MID(BA386,2,1)), TxtPanelShape!$H$2:$I$50, 2, 0),"")), "")</f>
        <v/>
      </c>
      <c r="BD386" s="79" t="str">
        <f>IFERROR(IF(VALUE(MID(BA386,1,1))=1, ", "&amp;VLOOKUP(VALUE(MID(BA386,3,1)), TxtPanelShape!$O$2:$P$50, 2, 0), IF(VALUE(MID(BA386,1,1))&gt;=7, ", "&amp;VLOOKUP(VALUE(MID(BA386,3,1)), TxtPanelShape!$O$2:$P$50, 2, 0),"")),"")</f>
        <v/>
      </c>
      <c r="BE386" s="79" t="str">
        <f>IFERROR("; "&amp;VLOOKUP(VALUE(MID(BA386,4,1)), TxtPanelShape!$V$2:$W$50,2,0),"")</f>
        <v/>
      </c>
      <c r="BF386" s="79" t="str">
        <f t="shared" si="74"/>
        <v/>
      </c>
      <c r="BG386" s="71"/>
      <c r="BH386" s="79" t="str">
        <f>IFERROR(VLOOKUP(BG386, TxtPanelDefinition!$A$2:$B$50, 2, 0),"")</f>
        <v/>
      </c>
      <c r="BI386" s="71"/>
      <c r="BJ386" s="79" t="str">
        <f>IFERROR(VLOOKUP(BI386, TxtPanelDefinition!$A$2:$B$50, 2, 0),"")</f>
        <v/>
      </c>
      <c r="BK386" s="71"/>
      <c r="BL386" s="79" t="str">
        <f>IFERROR(VLOOKUP(BK386, InscrTechniques!$A$2:$B$50, 2, 0),"")</f>
        <v/>
      </c>
      <c r="BM386" s="71"/>
      <c r="BN386" s="79" t="str">
        <f>IFERROR(VLOOKUP(BM386, InscrTechniques!$A$2:$B$50, 2, 0),"")</f>
        <v/>
      </c>
      <c r="BO386" s="71"/>
      <c r="BP386" s="79" t="str">
        <f>IFERROR(VLOOKUP(BO386, InscrTechniques!$A$2:$B$50, 2, 0),"")</f>
        <v/>
      </c>
      <c r="BQ386" s="71"/>
      <c r="BR386" s="79" t="str">
        <f>IFERROR(VLOOKUP(BQ386, InscrTechniques!$A$2:$B$50, 2, 0),"")</f>
        <v/>
      </c>
      <c r="BS386" s="71"/>
      <c r="BT386" s="79" t="str">
        <f>IFERROR(VLOOKUP(BS386, InscrTechniques!$A$2:$B$50, 2, 0),"")</f>
        <v/>
      </c>
      <c r="BU386" s="71"/>
      <c r="BV386" s="79" t="str">
        <f>IFERROR(VLOOKUP(BU386, InscrTechniques!$A$2:$B$50, 2, 0),"")</f>
        <v/>
      </c>
      <c r="BW386" s="125"/>
      <c r="BX386" s="79" t="str">
        <f>IFERROR(VLOOKUP(BW386, InscrTechniques!$A$2:$B$50, 2, 0),"")</f>
        <v/>
      </c>
      <c r="BY386" s="125"/>
      <c r="BZ386" s="79" t="str">
        <f>IFERROR(VLOOKUP(BY386, InscrTechniques!$A$2:$B$50, 2, 0),"")</f>
        <v/>
      </c>
      <c r="CA386" s="74"/>
      <c r="CB386" s="114" t="str">
        <f>IFERROR(VLOOKUP(CA386, LetterStyle!$A$2:$B$50, 2, 0),"")</f>
        <v/>
      </c>
      <c r="CC386" s="74"/>
      <c r="CD386" s="114" t="str">
        <f>IFERROR(VLOOKUP(CC386, LetterStyle!$A$2:$B$50, 2, 0),"")</f>
        <v/>
      </c>
      <c r="CE386" s="74"/>
      <c r="CF386" s="114" t="str">
        <f>IFERROR(VLOOKUP(CE386, LetterStyle!$A$2:$B$50, 2, 0),"")</f>
        <v/>
      </c>
      <c r="CG386" s="74"/>
      <c r="CH386" s="79" t="str">
        <f>IFERROR(VLOOKUP(CG386, LetterStyle!$A$2:$B$50, 2, 0),"")</f>
        <v/>
      </c>
      <c r="CI386" s="71"/>
      <c r="CJ386" s="79" t="str">
        <f>IFERROR(VLOOKUP(CI386, DecMotifs!$A$1:$B$306, 2, 0),"")</f>
        <v/>
      </c>
      <c r="CK386" s="71"/>
      <c r="CL386" s="79" t="str">
        <f>IFERROR(VLOOKUP(CK386, DecMotifs!$A$1:$B$306, 2, 0),"")</f>
        <v/>
      </c>
      <c r="CM386" s="71"/>
      <c r="CN386" s="79" t="str">
        <f>IFERROR(VLOOKUP(CM386, DecMotifs!$A$1:$B$306, 2, 0),"")</f>
        <v/>
      </c>
      <c r="CO386" s="71"/>
      <c r="CP386" s="79" t="str">
        <f>IFERROR(VLOOKUP(CO386, MarginalDec!$A$2:$B$253, 2, 0),"")</f>
        <v/>
      </c>
      <c r="CQ386" s="71"/>
      <c r="CR386" s="79" t="str">
        <f>IFERROR(VLOOKUP(CQ386, MarginalDec!$A$2:$B$253, 2, 0),"")</f>
        <v/>
      </c>
      <c r="CS386" s="71"/>
      <c r="CT386" s="79" t="str">
        <f>IFERROR(VLOOKUP(CS386, MarginalDec!$A$2:$B$253, 2, 0),"")</f>
        <v/>
      </c>
      <c r="CU386" s="71"/>
      <c r="CV386" s="79" t="str">
        <f>IF(ISBLANK(CU386),"", IFERROR(VLOOKUP(CU386, Tooling!$A$2:$B$252, 2, 0),""))</f>
        <v/>
      </c>
      <c r="CW386" s="71"/>
      <c r="CX386" s="79" t="str">
        <f>IF(ISBLANK(CW386),"", IFERROR(VLOOKUP(CW386, Tooling!$A$2:$B$252, 2, 0),""))</f>
        <v/>
      </c>
      <c r="CY386" s="71"/>
      <c r="CZ386" s="79" t="str">
        <f>IF(ISBLANK(CY386),"", IFERROR(VLOOKUP(CY386, Repairs!$A$2:$B$252, 2, 0),""))</f>
        <v/>
      </c>
      <c r="DA386" s="77"/>
      <c r="DB386" s="71"/>
      <c r="DC386" s="79" t="str">
        <f>IFERROR(VLOOKUP(DB386, DatingReason!$A$2:$B$252, 2, 0),"")</f>
        <v/>
      </c>
      <c r="DD386" s="123" t="str">
        <f t="shared" si="75"/>
        <v/>
      </c>
      <c r="DF386" s="119" t="str">
        <f t="array" ref="DF386">IF(AND($B386&lt;&gt;"", $DE386&lt;&gt;"", $DE386&lt;&gt;"No"),MAX(IF($B386=PEOPLE!$B$4:$B$1000, PEOPLE!$Q$4:$Q$1000,""))+100,"")</f>
        <v/>
      </c>
      <c r="DG386" s="68"/>
      <c r="DH386" s="76">
        <f>COUNTIF(PEOPLE!B:B, MEMORIALS!B386)</f>
        <v>0</v>
      </c>
      <c r="DI386" s="82"/>
      <c r="DJ386" s="82"/>
      <c r="DK386" s="82"/>
      <c r="DL386" s="68"/>
      <c r="DM386" s="68"/>
      <c r="DN386" s="68"/>
      <c r="DO386" s="68"/>
      <c r="DP386" s="68"/>
    </row>
    <row r="387" spans="1:120" ht="15" customHeight="1" x14ac:dyDescent="0.25">
      <c r="A387" s="68"/>
      <c r="B387" s="69"/>
      <c r="C387" s="68"/>
      <c r="D387" s="68"/>
      <c r="E387" s="70" t="str">
        <f>IF(D387="","",VLOOKUP(D387,Denomination!$A$2:$B$50, 2, 0))</f>
        <v/>
      </c>
      <c r="F387" s="68"/>
      <c r="G387" s="71"/>
      <c r="H387" s="70" t="str">
        <f>IF(G387="","",VLOOKUP(G387,MCondition!$A$2:$B$50, 2, 0))</f>
        <v/>
      </c>
      <c r="I387" s="72"/>
      <c r="J387" s="71"/>
      <c r="K387" s="70" t="str">
        <f>IF(J387="","",VLOOKUP(J387,ICondition!$A$2:$B$50, 2, 0))</f>
        <v/>
      </c>
      <c r="L387" s="73"/>
      <c r="M387" s="73"/>
      <c r="N387" s="73"/>
      <c r="O387" s="73"/>
      <c r="P387" s="73"/>
      <c r="Q387" s="73"/>
      <c r="R387" s="78"/>
      <c r="S387" s="79" t="str">
        <f>IFERROR(VLOOKUP(R387,Material!$A$2:$B$59, 2, 0),"")</f>
        <v/>
      </c>
      <c r="T387" s="71"/>
      <c r="U387" s="79" t="str">
        <f>IFERROR(VLOOKUP(T387,Material!$A$2:$B$59, 2, 0),"")</f>
        <v/>
      </c>
      <c r="V387" s="71"/>
      <c r="W387" s="79" t="str">
        <f>IFERROR(VLOOKUP(V387,Material!$A$2:$B$59, 2, 0),"")</f>
        <v/>
      </c>
      <c r="X387" s="71"/>
      <c r="Y387" s="79" t="str">
        <f>IFERROR(VLOOKUP(X387,Material!$A$2:$B$59, 2, 0),"")</f>
        <v/>
      </c>
      <c r="Z387" s="71"/>
      <c r="AA387" s="79" t="str">
        <f>IFERROR(VLOOKUP(Z387,Material!$A$2:$B$59, 2, 0),"")</f>
        <v/>
      </c>
      <c r="AB387" s="74"/>
      <c r="AC387" s="75" t="e">
        <f t="shared" si="64"/>
        <v>#VALUE!</v>
      </c>
      <c r="AD387" s="75" t="e">
        <f t="shared" si="65"/>
        <v>#VALUE!</v>
      </c>
      <c r="AE387" s="75" t="e">
        <f t="shared" si="67"/>
        <v>#VALUE!</v>
      </c>
      <c r="AF387" s="75" t="e">
        <f t="shared" si="66"/>
        <v>#VALUE!</v>
      </c>
      <c r="AG387" s="75" t="e">
        <f t="shared" si="68"/>
        <v>#VALUE!</v>
      </c>
      <c r="AH387" s="75" t="e">
        <f t="shared" si="69"/>
        <v>#VALUE!</v>
      </c>
      <c r="AI387" s="75" t="e">
        <f t="shared" si="70"/>
        <v>#VALUE!</v>
      </c>
      <c r="AJ387" s="80" t="e">
        <f t="shared" si="71"/>
        <v>#VALUE!</v>
      </c>
      <c r="AK387" s="79" t="str">
        <f>(IFERROR(VLOOKUP(AB387,Categories!$A$2:$B$20,2,1),""))</f>
        <v/>
      </c>
      <c r="AL387" s="79" t="str">
        <f ca="1">IFERROR(VLOOKUP((HLOOKUP((VLOOKUP($AB387,Categories!$A$2:$F$20,3,1)), $AB$3:$AJ387, (ROW()-ROW($AB$3)+1), 0)), INDIRECT(VLOOKUP($AB387,Categories!$A$2:$F$20,6,1)),2,0),AK387)</f>
        <v/>
      </c>
      <c r="AM387" s="79" t="str">
        <f ca="1">IFERROR(VLOOKUP((HLOOKUP((VLOOKUP($AB387,Categories!$A$2:$F$20,4,1)),$AB$3:$AJ387,(ROW()-ROW($AB$3)+1),0)),INDIRECT(VLOOKUP($AB387,Categories!$A$2:$H$20,7,1)),2,0),"")</f>
        <v/>
      </c>
      <c r="AN387" s="79" t="str">
        <f ca="1">IFERROR(VLOOKUP((HLOOKUP((VLOOKUP($AB387,Categories!$A$2:$F$20,5,1)), $AB$3:$AJ387, (ROW()-ROW($AB$3)+1), 0)), INDIRECT(VLOOKUP($AB387,Categories!$A$2:$H$20,8,1)),2,0),"")</f>
        <v/>
      </c>
      <c r="AO387" s="79" t="str">
        <f t="shared" ca="1" si="72"/>
        <v/>
      </c>
      <c r="AP387" s="81"/>
      <c r="AQ387" s="70" t="str">
        <f>IFERROR(VLOOKUP(VALUE(MID(AP387,1,1)),AdditionalElements!$A$2:$B$50,2,0),"")</f>
        <v/>
      </c>
      <c r="AR387" s="70" t="str">
        <f>IFERROR(VLOOKUP(VALUE(MID(AP387,2,1)),AdditionalElements!$H$2:$I$50,2,0),"")</f>
        <v/>
      </c>
      <c r="AS387" s="70" t="str">
        <f>IFERROR(VLOOKUP(VALUE(MID(AP387,3,1)),AdditionalElements!$O$2:$P$50,2,0),"")</f>
        <v/>
      </c>
      <c r="AT387" s="70" t="str">
        <f>IFERROR(VLOOKUP(VALUE(MID(AP387,4,1)),AdditionalElements!$V$2:$W$50,2,0),"")</f>
        <v/>
      </c>
      <c r="AU387" s="71"/>
      <c r="AV387" s="79" t="str">
        <f>IFERROR(IF(VALUE(MID(AU387,1,1))=1, VLOOKUP(VALUE(MID(AU387,1,1)), TxtPanelShape!$A$2:$C$50, 3, 0), (IF(VALUE(MID(AU387,1,1))&gt;=7, VLOOKUP(VALUE(MID(AU387,1,1)), TxtPanelShape!$A$2:$C$50, 3, 0),VLOOKUP(VALUE(MID(AU387,1,2)),TxtPanelShape!$A$2:$C$50,3,0)))), "")</f>
        <v/>
      </c>
      <c r="AW387" s="79" t="str">
        <f>IFERROR(IF(VALUE(MID(AU387,1,1))=1, ", "&amp;VLOOKUP(VALUE(MID(AU387,2,1)), TxtPanelShape!$H$2:$I$50, 2, 0), IF(VALUE(MID(AU387,1,1))&gt;=7, ", "&amp;VLOOKUP(VALUE(MID(AU387,2,1)), TxtPanelShape!$H$2:$I$50, 2, 0),"")), "")</f>
        <v/>
      </c>
      <c r="AX387" s="79" t="str">
        <f>IFERROR(IF(VALUE(MID(AU387,1,1))=1, ", "&amp;VLOOKUP(VALUE(MID(AU387,3,1)), TxtPanelShape!$O$2:$P$50, 2, 0), IF(VALUE(MID(AU387,1,1))&gt;=7, ", "&amp;VLOOKUP(VALUE(MID(AU387,3,1)), TxtPanelShape!$O$2:$P$50, 2, 0),"")),"")</f>
        <v/>
      </c>
      <c r="AY387" s="79" t="str">
        <f>IFERROR("; "&amp;VLOOKUP(VALUE(MID(AU387,4,1)), TxtPanelShape!$V$2:$W$50,2,0),"")</f>
        <v/>
      </c>
      <c r="AZ387" s="79" t="str">
        <f t="shared" si="73"/>
        <v/>
      </c>
      <c r="BA387" s="71"/>
      <c r="BB387" s="79" t="str">
        <f>IFERROR(IF(VALUE(MID(BA387,1,1))=1, VLOOKUP(VALUE(MID(BA387,1,1)), TxtPanelShape!$A$2:$C$50, 3, 0), (IF(VALUE(MID(BA387,1,1))&gt;=7, VLOOKUP(VALUE(MID(BA387,1,1)), TxtPanelShape!$A$2:$C$50, 3, 0),VLOOKUP(VALUE(MID(BA387,1,2)),TxtPanelShape!$A$2:$C$50,3,0)))), "")</f>
        <v/>
      </c>
      <c r="BC387" s="79" t="str">
        <f>IFERROR(IF(VALUE(MID(BA387,1,1))=1, ", "&amp;VLOOKUP(VALUE(MID(BA387,2,1)), TxtPanelShape!$H$2:$I$50, 2, 0), IF(VALUE(MID(BA387,1,1))&gt;=7, ", "&amp;VLOOKUP(VALUE(MID(BA387,2,1)), TxtPanelShape!$H$2:$I$50, 2, 0),"")), "")</f>
        <v/>
      </c>
      <c r="BD387" s="79" t="str">
        <f>IFERROR(IF(VALUE(MID(BA387,1,1))=1, ", "&amp;VLOOKUP(VALUE(MID(BA387,3,1)), TxtPanelShape!$O$2:$P$50, 2, 0), IF(VALUE(MID(BA387,1,1))&gt;=7, ", "&amp;VLOOKUP(VALUE(MID(BA387,3,1)), TxtPanelShape!$O$2:$P$50, 2, 0),"")),"")</f>
        <v/>
      </c>
      <c r="BE387" s="79" t="str">
        <f>IFERROR("; "&amp;VLOOKUP(VALUE(MID(BA387,4,1)), TxtPanelShape!$V$2:$W$50,2,0),"")</f>
        <v/>
      </c>
      <c r="BF387" s="79" t="str">
        <f t="shared" si="74"/>
        <v/>
      </c>
      <c r="BG387" s="71"/>
      <c r="BH387" s="79" t="str">
        <f>IFERROR(VLOOKUP(BG387, TxtPanelDefinition!$A$2:$B$50, 2, 0),"")</f>
        <v/>
      </c>
      <c r="BI387" s="71"/>
      <c r="BJ387" s="79" t="str">
        <f>IFERROR(VLOOKUP(BI387, TxtPanelDefinition!$A$2:$B$50, 2, 0),"")</f>
        <v/>
      </c>
      <c r="BK387" s="71"/>
      <c r="BL387" s="79" t="str">
        <f>IFERROR(VLOOKUP(BK387, InscrTechniques!$A$2:$B$50, 2, 0),"")</f>
        <v/>
      </c>
      <c r="BM387" s="71"/>
      <c r="BN387" s="79" t="str">
        <f>IFERROR(VLOOKUP(BM387, InscrTechniques!$A$2:$B$50, 2, 0),"")</f>
        <v/>
      </c>
      <c r="BO387" s="71"/>
      <c r="BP387" s="79" t="str">
        <f>IFERROR(VLOOKUP(BO387, InscrTechniques!$A$2:$B$50, 2, 0),"")</f>
        <v/>
      </c>
      <c r="BQ387" s="71"/>
      <c r="BR387" s="79" t="str">
        <f>IFERROR(VLOOKUP(BQ387, InscrTechniques!$A$2:$B$50, 2, 0),"")</f>
        <v/>
      </c>
      <c r="BS387" s="71"/>
      <c r="BT387" s="79" t="str">
        <f>IFERROR(VLOOKUP(BS387, InscrTechniques!$A$2:$B$50, 2, 0),"")</f>
        <v/>
      </c>
      <c r="BU387" s="71"/>
      <c r="BV387" s="79" t="str">
        <f>IFERROR(VLOOKUP(BU387, InscrTechniques!$A$2:$B$50, 2, 0),"")</f>
        <v/>
      </c>
      <c r="BW387" s="125"/>
      <c r="BX387" s="79" t="str">
        <f>IFERROR(VLOOKUP(BW387, InscrTechniques!$A$2:$B$50, 2, 0),"")</f>
        <v/>
      </c>
      <c r="BY387" s="125"/>
      <c r="BZ387" s="79" t="str">
        <f>IFERROR(VLOOKUP(BY387, InscrTechniques!$A$2:$B$50, 2, 0),"")</f>
        <v/>
      </c>
      <c r="CA387" s="74"/>
      <c r="CB387" s="114" t="str">
        <f>IFERROR(VLOOKUP(CA387, LetterStyle!$A$2:$B$50, 2, 0),"")</f>
        <v/>
      </c>
      <c r="CC387" s="74"/>
      <c r="CD387" s="114" t="str">
        <f>IFERROR(VLOOKUP(CC387, LetterStyle!$A$2:$B$50, 2, 0),"")</f>
        <v/>
      </c>
      <c r="CE387" s="74"/>
      <c r="CF387" s="114" t="str">
        <f>IFERROR(VLOOKUP(CE387, LetterStyle!$A$2:$B$50, 2, 0),"")</f>
        <v/>
      </c>
      <c r="CG387" s="74"/>
      <c r="CH387" s="79" t="str">
        <f>IFERROR(VLOOKUP(CG387, LetterStyle!$A$2:$B$50, 2, 0),"")</f>
        <v/>
      </c>
      <c r="CI387" s="71"/>
      <c r="CJ387" s="79" t="str">
        <f>IFERROR(VLOOKUP(CI387, DecMotifs!$A$1:$B$306, 2, 0),"")</f>
        <v/>
      </c>
      <c r="CK387" s="71"/>
      <c r="CL387" s="79" t="str">
        <f>IFERROR(VLOOKUP(CK387, DecMotifs!$A$1:$B$306, 2, 0),"")</f>
        <v/>
      </c>
      <c r="CM387" s="71"/>
      <c r="CN387" s="79" t="str">
        <f>IFERROR(VLOOKUP(CM387, DecMotifs!$A$1:$B$306, 2, 0),"")</f>
        <v/>
      </c>
      <c r="CO387" s="71"/>
      <c r="CP387" s="79" t="str">
        <f>IFERROR(VLOOKUP(CO387, MarginalDec!$A$2:$B$253, 2, 0),"")</f>
        <v/>
      </c>
      <c r="CQ387" s="71"/>
      <c r="CR387" s="79" t="str">
        <f>IFERROR(VLOOKUP(CQ387, MarginalDec!$A$2:$B$253, 2, 0),"")</f>
        <v/>
      </c>
      <c r="CS387" s="71"/>
      <c r="CT387" s="79" t="str">
        <f>IFERROR(VLOOKUP(CS387, MarginalDec!$A$2:$B$253, 2, 0),"")</f>
        <v/>
      </c>
      <c r="CU387" s="71"/>
      <c r="CV387" s="79" t="str">
        <f>IF(ISBLANK(CU387),"", IFERROR(VLOOKUP(CU387, Tooling!$A$2:$B$252, 2, 0),""))</f>
        <v/>
      </c>
      <c r="CW387" s="71"/>
      <c r="CX387" s="79" t="str">
        <f>IF(ISBLANK(CW387),"", IFERROR(VLOOKUP(CW387, Tooling!$A$2:$B$252, 2, 0),""))</f>
        <v/>
      </c>
      <c r="CY387" s="71"/>
      <c r="CZ387" s="79" t="str">
        <f>IF(ISBLANK(CY387),"", IFERROR(VLOOKUP(CY387, Repairs!$A$2:$B$252, 2, 0),""))</f>
        <v/>
      </c>
      <c r="DA387" s="77"/>
      <c r="DB387" s="71"/>
      <c r="DC387" s="79" t="str">
        <f>IFERROR(VLOOKUP(DB387, DatingReason!$A$2:$B$252, 2, 0),"")</f>
        <v/>
      </c>
      <c r="DD387" s="123" t="str">
        <f t="shared" si="75"/>
        <v/>
      </c>
      <c r="DF387" s="119" t="str">
        <f t="array" ref="DF387">IF(AND($B387&lt;&gt;"", $DE387&lt;&gt;"", $DE387&lt;&gt;"No"),MAX(IF($B387=PEOPLE!$B$4:$B$1000, PEOPLE!$Q$4:$Q$1000,""))+100,"")</f>
        <v/>
      </c>
      <c r="DG387" s="68"/>
      <c r="DH387" s="76">
        <f>COUNTIF(PEOPLE!B:B, MEMORIALS!B387)</f>
        <v>0</v>
      </c>
      <c r="DI387" s="82"/>
      <c r="DJ387" s="82"/>
      <c r="DK387" s="82"/>
      <c r="DL387" s="68"/>
      <c r="DM387" s="68"/>
      <c r="DN387" s="68"/>
      <c r="DO387" s="68"/>
      <c r="DP387" s="68"/>
    </row>
    <row r="388" spans="1:120" ht="15" customHeight="1" x14ac:dyDescent="0.25">
      <c r="A388" s="68"/>
      <c r="B388" s="69"/>
      <c r="C388" s="68"/>
      <c r="D388" s="68"/>
      <c r="E388" s="70" t="str">
        <f>IF(D388="","",VLOOKUP(D388,Denomination!$A$2:$B$50, 2, 0))</f>
        <v/>
      </c>
      <c r="F388" s="68"/>
      <c r="G388" s="71"/>
      <c r="H388" s="70" t="str">
        <f>IF(G388="","",VLOOKUP(G388,MCondition!$A$2:$B$50, 2, 0))</f>
        <v/>
      </c>
      <c r="I388" s="72"/>
      <c r="J388" s="71"/>
      <c r="K388" s="70" t="str">
        <f>IF(J388="","",VLOOKUP(J388,ICondition!$A$2:$B$50, 2, 0))</f>
        <v/>
      </c>
      <c r="L388" s="73"/>
      <c r="M388" s="73"/>
      <c r="N388" s="73"/>
      <c r="O388" s="73"/>
      <c r="P388" s="73"/>
      <c r="Q388" s="73"/>
      <c r="R388" s="78"/>
      <c r="S388" s="79" t="str">
        <f>IFERROR(VLOOKUP(R388,Material!$A$2:$B$59, 2, 0),"")</f>
        <v/>
      </c>
      <c r="T388" s="71"/>
      <c r="U388" s="79" t="str">
        <f>IFERROR(VLOOKUP(T388,Material!$A$2:$B$59, 2, 0),"")</f>
        <v/>
      </c>
      <c r="V388" s="71"/>
      <c r="W388" s="79" t="str">
        <f>IFERROR(VLOOKUP(V388,Material!$A$2:$B$59, 2, 0),"")</f>
        <v/>
      </c>
      <c r="X388" s="71"/>
      <c r="Y388" s="79" t="str">
        <f>IFERROR(VLOOKUP(X388,Material!$A$2:$B$59, 2, 0),"")</f>
        <v/>
      </c>
      <c r="Z388" s="71"/>
      <c r="AA388" s="79" t="str">
        <f>IFERROR(VLOOKUP(Z388,Material!$A$2:$B$59, 2, 0),"")</f>
        <v/>
      </c>
      <c r="AB388" s="74"/>
      <c r="AC388" s="75" t="e">
        <f t="shared" ref="AC388:AC451" si="76">VALUE(MID($AB388,COLUMN()-(COLUMN(AC388)- 1),1))</f>
        <v>#VALUE!</v>
      </c>
      <c r="AD388" s="75" t="e">
        <f t="shared" ref="AD388:AD451" si="77">VALUE(MID($AB388,COLUMN()-(COLUMN(AD388)- 2),1))</f>
        <v>#VALUE!</v>
      </c>
      <c r="AE388" s="75" t="e">
        <f t="shared" si="67"/>
        <v>#VALUE!</v>
      </c>
      <c r="AF388" s="75" t="e">
        <f t="shared" ref="AF388:AF451" si="78">VALUE(MID($AB388,COLUMN()-(COLUMN(AF388)- 4),1))</f>
        <v>#VALUE!</v>
      </c>
      <c r="AG388" s="75" t="e">
        <f t="shared" si="68"/>
        <v>#VALUE!</v>
      </c>
      <c r="AH388" s="75" t="e">
        <f t="shared" si="69"/>
        <v>#VALUE!</v>
      </c>
      <c r="AI388" s="75" t="e">
        <f t="shared" si="70"/>
        <v>#VALUE!</v>
      </c>
      <c r="AJ388" s="80" t="e">
        <f t="shared" si="71"/>
        <v>#VALUE!</v>
      </c>
      <c r="AK388" s="79" t="str">
        <f>(IFERROR(VLOOKUP(AB388,Categories!$A$2:$B$20,2,1),""))</f>
        <v/>
      </c>
      <c r="AL388" s="79" t="str">
        <f ca="1">IFERROR(VLOOKUP((HLOOKUP((VLOOKUP($AB388,Categories!$A$2:$F$20,3,1)), $AB$3:$AJ388, (ROW()-ROW($AB$3)+1), 0)), INDIRECT(VLOOKUP($AB388,Categories!$A$2:$F$20,6,1)),2,0),AK388)</f>
        <v/>
      </c>
      <c r="AM388" s="79" t="str">
        <f ca="1">IFERROR(VLOOKUP((HLOOKUP((VLOOKUP($AB388,Categories!$A$2:$F$20,4,1)),$AB$3:$AJ388,(ROW()-ROW($AB$3)+1),0)),INDIRECT(VLOOKUP($AB388,Categories!$A$2:$H$20,7,1)),2,0),"")</f>
        <v/>
      </c>
      <c r="AN388" s="79" t="str">
        <f ca="1">IFERROR(VLOOKUP((HLOOKUP((VLOOKUP($AB388,Categories!$A$2:$F$20,5,1)), $AB$3:$AJ388, (ROW()-ROW($AB$3)+1), 0)), INDIRECT(VLOOKUP($AB388,Categories!$A$2:$H$20,8,1)),2,0),"")</f>
        <v/>
      </c>
      <c r="AO388" s="79" t="str">
        <f t="shared" ca="1" si="72"/>
        <v/>
      </c>
      <c r="AP388" s="81"/>
      <c r="AQ388" s="70" t="str">
        <f>IFERROR(VLOOKUP(VALUE(MID(AP388,1,1)),AdditionalElements!$A$2:$B$50,2,0),"")</f>
        <v/>
      </c>
      <c r="AR388" s="70" t="str">
        <f>IFERROR(VLOOKUP(VALUE(MID(AP388,2,1)),AdditionalElements!$H$2:$I$50,2,0),"")</f>
        <v/>
      </c>
      <c r="AS388" s="70" t="str">
        <f>IFERROR(VLOOKUP(VALUE(MID(AP388,3,1)),AdditionalElements!$O$2:$P$50,2,0),"")</f>
        <v/>
      </c>
      <c r="AT388" s="70" t="str">
        <f>IFERROR(VLOOKUP(VALUE(MID(AP388,4,1)),AdditionalElements!$V$2:$W$50,2,0),"")</f>
        <v/>
      </c>
      <c r="AU388" s="71"/>
      <c r="AV388" s="79" t="str">
        <f>IFERROR(IF(VALUE(MID(AU388,1,1))=1, VLOOKUP(VALUE(MID(AU388,1,1)), TxtPanelShape!$A$2:$C$50, 3, 0), (IF(VALUE(MID(AU388,1,1))&gt;=7, VLOOKUP(VALUE(MID(AU388,1,1)), TxtPanelShape!$A$2:$C$50, 3, 0),VLOOKUP(VALUE(MID(AU388,1,2)),TxtPanelShape!$A$2:$C$50,3,0)))), "")</f>
        <v/>
      </c>
      <c r="AW388" s="79" t="str">
        <f>IFERROR(IF(VALUE(MID(AU388,1,1))=1, ", "&amp;VLOOKUP(VALUE(MID(AU388,2,1)), TxtPanelShape!$H$2:$I$50, 2, 0), IF(VALUE(MID(AU388,1,1))&gt;=7, ", "&amp;VLOOKUP(VALUE(MID(AU388,2,1)), TxtPanelShape!$H$2:$I$50, 2, 0),"")), "")</f>
        <v/>
      </c>
      <c r="AX388" s="79" t="str">
        <f>IFERROR(IF(VALUE(MID(AU388,1,1))=1, ", "&amp;VLOOKUP(VALUE(MID(AU388,3,1)), TxtPanelShape!$O$2:$P$50, 2, 0), IF(VALUE(MID(AU388,1,1))&gt;=7, ", "&amp;VLOOKUP(VALUE(MID(AU388,3,1)), TxtPanelShape!$O$2:$P$50, 2, 0),"")),"")</f>
        <v/>
      </c>
      <c r="AY388" s="79" t="str">
        <f>IFERROR("; "&amp;VLOOKUP(VALUE(MID(AU388,4,1)), TxtPanelShape!$V$2:$W$50,2,0),"")</f>
        <v/>
      </c>
      <c r="AZ388" s="79" t="str">
        <f t="shared" si="73"/>
        <v/>
      </c>
      <c r="BA388" s="71"/>
      <c r="BB388" s="79" t="str">
        <f>IFERROR(IF(VALUE(MID(BA388,1,1))=1, VLOOKUP(VALUE(MID(BA388,1,1)), TxtPanelShape!$A$2:$C$50, 3, 0), (IF(VALUE(MID(BA388,1,1))&gt;=7, VLOOKUP(VALUE(MID(BA388,1,1)), TxtPanelShape!$A$2:$C$50, 3, 0),VLOOKUP(VALUE(MID(BA388,1,2)),TxtPanelShape!$A$2:$C$50,3,0)))), "")</f>
        <v/>
      </c>
      <c r="BC388" s="79" t="str">
        <f>IFERROR(IF(VALUE(MID(BA388,1,1))=1, ", "&amp;VLOOKUP(VALUE(MID(BA388,2,1)), TxtPanelShape!$H$2:$I$50, 2, 0), IF(VALUE(MID(BA388,1,1))&gt;=7, ", "&amp;VLOOKUP(VALUE(MID(BA388,2,1)), TxtPanelShape!$H$2:$I$50, 2, 0),"")), "")</f>
        <v/>
      </c>
      <c r="BD388" s="79" t="str">
        <f>IFERROR(IF(VALUE(MID(BA388,1,1))=1, ", "&amp;VLOOKUP(VALUE(MID(BA388,3,1)), TxtPanelShape!$O$2:$P$50, 2, 0), IF(VALUE(MID(BA388,1,1))&gt;=7, ", "&amp;VLOOKUP(VALUE(MID(BA388,3,1)), TxtPanelShape!$O$2:$P$50, 2, 0),"")),"")</f>
        <v/>
      </c>
      <c r="BE388" s="79" t="str">
        <f>IFERROR("; "&amp;VLOOKUP(VALUE(MID(BA388,4,1)), TxtPanelShape!$V$2:$W$50,2,0),"")</f>
        <v/>
      </c>
      <c r="BF388" s="79" t="str">
        <f t="shared" si="74"/>
        <v/>
      </c>
      <c r="BG388" s="71"/>
      <c r="BH388" s="79" t="str">
        <f>IFERROR(VLOOKUP(BG388, TxtPanelDefinition!$A$2:$B$50, 2, 0),"")</f>
        <v/>
      </c>
      <c r="BI388" s="71"/>
      <c r="BJ388" s="79" t="str">
        <f>IFERROR(VLOOKUP(BI388, TxtPanelDefinition!$A$2:$B$50, 2, 0),"")</f>
        <v/>
      </c>
      <c r="BK388" s="71"/>
      <c r="BL388" s="79" t="str">
        <f>IFERROR(VLOOKUP(BK388, InscrTechniques!$A$2:$B$50, 2, 0),"")</f>
        <v/>
      </c>
      <c r="BM388" s="71"/>
      <c r="BN388" s="79" t="str">
        <f>IFERROR(VLOOKUP(BM388, InscrTechniques!$A$2:$B$50, 2, 0),"")</f>
        <v/>
      </c>
      <c r="BO388" s="71"/>
      <c r="BP388" s="79" t="str">
        <f>IFERROR(VLOOKUP(BO388, InscrTechniques!$A$2:$B$50, 2, 0),"")</f>
        <v/>
      </c>
      <c r="BQ388" s="71"/>
      <c r="BR388" s="79" t="str">
        <f>IFERROR(VLOOKUP(BQ388, InscrTechniques!$A$2:$B$50, 2, 0),"")</f>
        <v/>
      </c>
      <c r="BS388" s="71"/>
      <c r="BT388" s="79" t="str">
        <f>IFERROR(VLOOKUP(BS388, InscrTechniques!$A$2:$B$50, 2, 0),"")</f>
        <v/>
      </c>
      <c r="BU388" s="71"/>
      <c r="BV388" s="79" t="str">
        <f>IFERROR(VLOOKUP(BU388, InscrTechniques!$A$2:$B$50, 2, 0),"")</f>
        <v/>
      </c>
      <c r="BW388" s="125"/>
      <c r="BX388" s="79" t="str">
        <f>IFERROR(VLOOKUP(BW388, InscrTechniques!$A$2:$B$50, 2, 0),"")</f>
        <v/>
      </c>
      <c r="BY388" s="125"/>
      <c r="BZ388" s="79" t="str">
        <f>IFERROR(VLOOKUP(BY388, InscrTechniques!$A$2:$B$50, 2, 0),"")</f>
        <v/>
      </c>
      <c r="CA388" s="74"/>
      <c r="CB388" s="114" t="str">
        <f>IFERROR(VLOOKUP(CA388, LetterStyle!$A$2:$B$50, 2, 0),"")</f>
        <v/>
      </c>
      <c r="CC388" s="74"/>
      <c r="CD388" s="114" t="str">
        <f>IFERROR(VLOOKUP(CC388, LetterStyle!$A$2:$B$50, 2, 0),"")</f>
        <v/>
      </c>
      <c r="CE388" s="74"/>
      <c r="CF388" s="114" t="str">
        <f>IFERROR(VLOOKUP(CE388, LetterStyle!$A$2:$B$50, 2, 0),"")</f>
        <v/>
      </c>
      <c r="CG388" s="74"/>
      <c r="CH388" s="79" t="str">
        <f>IFERROR(VLOOKUP(CG388, LetterStyle!$A$2:$B$50, 2, 0),"")</f>
        <v/>
      </c>
      <c r="CI388" s="71"/>
      <c r="CJ388" s="79" t="str">
        <f>IFERROR(VLOOKUP(CI388, DecMotifs!$A$1:$B$306, 2, 0),"")</f>
        <v/>
      </c>
      <c r="CK388" s="71"/>
      <c r="CL388" s="79" t="str">
        <f>IFERROR(VLOOKUP(CK388, DecMotifs!$A$1:$B$306, 2, 0),"")</f>
        <v/>
      </c>
      <c r="CM388" s="71"/>
      <c r="CN388" s="79" t="str">
        <f>IFERROR(VLOOKUP(CM388, DecMotifs!$A$1:$B$306, 2, 0),"")</f>
        <v/>
      </c>
      <c r="CO388" s="71"/>
      <c r="CP388" s="79" t="str">
        <f>IFERROR(VLOOKUP(CO388, MarginalDec!$A$2:$B$253, 2, 0),"")</f>
        <v/>
      </c>
      <c r="CQ388" s="71"/>
      <c r="CR388" s="79" t="str">
        <f>IFERROR(VLOOKUP(CQ388, MarginalDec!$A$2:$B$253, 2, 0),"")</f>
        <v/>
      </c>
      <c r="CS388" s="71"/>
      <c r="CT388" s="79" t="str">
        <f>IFERROR(VLOOKUP(CS388, MarginalDec!$A$2:$B$253, 2, 0),"")</f>
        <v/>
      </c>
      <c r="CU388" s="71"/>
      <c r="CV388" s="79" t="str">
        <f>IF(ISBLANK(CU388),"", IFERROR(VLOOKUP(CU388, Tooling!$A$2:$B$252, 2, 0),""))</f>
        <v/>
      </c>
      <c r="CW388" s="71"/>
      <c r="CX388" s="79" t="str">
        <f>IF(ISBLANK(CW388),"", IFERROR(VLOOKUP(CW388, Tooling!$A$2:$B$252, 2, 0),""))</f>
        <v/>
      </c>
      <c r="CY388" s="71"/>
      <c r="CZ388" s="79" t="str">
        <f>IF(ISBLANK(CY388),"", IFERROR(VLOOKUP(CY388, Repairs!$A$2:$B$252, 2, 0),""))</f>
        <v/>
      </c>
      <c r="DA388" s="77"/>
      <c r="DB388" s="71"/>
      <c r="DC388" s="79" t="str">
        <f>IFERROR(VLOOKUP(DB388, DatingReason!$A$2:$B$252, 2, 0),"")</f>
        <v/>
      </c>
      <c r="DD388" s="123" t="str">
        <f t="shared" si="75"/>
        <v/>
      </c>
      <c r="DF388" s="119" t="str">
        <f t="array" ref="DF388">IF(AND($B388&lt;&gt;"", $DE388&lt;&gt;"", $DE388&lt;&gt;"No"),MAX(IF($B388=PEOPLE!$B$4:$B$1000, PEOPLE!$Q$4:$Q$1000,""))+100,"")</f>
        <v/>
      </c>
      <c r="DG388" s="68"/>
      <c r="DH388" s="76">
        <f>COUNTIF(PEOPLE!B:B, MEMORIALS!B388)</f>
        <v>0</v>
      </c>
      <c r="DI388" s="82"/>
      <c r="DJ388" s="82"/>
      <c r="DK388" s="82"/>
      <c r="DL388" s="68"/>
      <c r="DM388" s="68"/>
      <c r="DN388" s="68"/>
      <c r="DO388" s="68"/>
      <c r="DP388" s="68"/>
    </row>
    <row r="389" spans="1:120" ht="15" customHeight="1" x14ac:dyDescent="0.25">
      <c r="A389" s="68"/>
      <c r="B389" s="69"/>
      <c r="C389" s="68"/>
      <c r="D389" s="68"/>
      <c r="E389" s="70" t="str">
        <f>IF(D389="","",VLOOKUP(D389,Denomination!$A$2:$B$50, 2, 0))</f>
        <v/>
      </c>
      <c r="F389" s="68"/>
      <c r="G389" s="71"/>
      <c r="H389" s="70" t="str">
        <f>IF(G389="","",VLOOKUP(G389,MCondition!$A$2:$B$50, 2, 0))</f>
        <v/>
      </c>
      <c r="I389" s="72"/>
      <c r="J389" s="71"/>
      <c r="K389" s="70" t="str">
        <f>IF(J389="","",VLOOKUP(J389,ICondition!$A$2:$B$50, 2, 0))</f>
        <v/>
      </c>
      <c r="L389" s="73"/>
      <c r="M389" s="73"/>
      <c r="N389" s="73"/>
      <c r="O389" s="73"/>
      <c r="P389" s="73"/>
      <c r="Q389" s="73"/>
      <c r="R389" s="78"/>
      <c r="S389" s="79" t="str">
        <f>IFERROR(VLOOKUP(R389,Material!$A$2:$B$59, 2, 0),"")</f>
        <v/>
      </c>
      <c r="T389" s="71"/>
      <c r="U389" s="79" t="str">
        <f>IFERROR(VLOOKUP(T389,Material!$A$2:$B$59, 2, 0),"")</f>
        <v/>
      </c>
      <c r="V389" s="71"/>
      <c r="W389" s="79" t="str">
        <f>IFERROR(VLOOKUP(V389,Material!$A$2:$B$59, 2, 0),"")</f>
        <v/>
      </c>
      <c r="X389" s="71"/>
      <c r="Y389" s="79" t="str">
        <f>IFERROR(VLOOKUP(X389,Material!$A$2:$B$59, 2, 0),"")</f>
        <v/>
      </c>
      <c r="Z389" s="71"/>
      <c r="AA389" s="79" t="str">
        <f>IFERROR(VLOOKUP(Z389,Material!$A$2:$B$59, 2, 0),"")</f>
        <v/>
      </c>
      <c r="AB389" s="74"/>
      <c r="AC389" s="75" t="e">
        <f t="shared" si="76"/>
        <v>#VALUE!</v>
      </c>
      <c r="AD389" s="75" t="e">
        <f t="shared" si="77"/>
        <v>#VALUE!</v>
      </c>
      <c r="AE389" s="75" t="e">
        <f t="shared" si="67"/>
        <v>#VALUE!</v>
      </c>
      <c r="AF389" s="75" t="e">
        <f t="shared" si="78"/>
        <v>#VALUE!</v>
      </c>
      <c r="AG389" s="75" t="e">
        <f t="shared" si="68"/>
        <v>#VALUE!</v>
      </c>
      <c r="AH389" s="75" t="e">
        <f t="shared" si="69"/>
        <v>#VALUE!</v>
      </c>
      <c r="AI389" s="75" t="e">
        <f t="shared" si="70"/>
        <v>#VALUE!</v>
      </c>
      <c r="AJ389" s="80" t="e">
        <f t="shared" si="71"/>
        <v>#VALUE!</v>
      </c>
      <c r="AK389" s="79" t="str">
        <f>(IFERROR(VLOOKUP(AB389,Categories!$A$2:$B$20,2,1),""))</f>
        <v/>
      </c>
      <c r="AL389" s="79" t="str">
        <f ca="1">IFERROR(VLOOKUP((HLOOKUP((VLOOKUP($AB389,Categories!$A$2:$F$20,3,1)), $AB$3:$AJ389, (ROW()-ROW($AB$3)+1), 0)), INDIRECT(VLOOKUP($AB389,Categories!$A$2:$F$20,6,1)),2,0),AK389)</f>
        <v/>
      </c>
      <c r="AM389" s="79" t="str">
        <f ca="1">IFERROR(VLOOKUP((HLOOKUP((VLOOKUP($AB389,Categories!$A$2:$F$20,4,1)),$AB$3:$AJ389,(ROW()-ROW($AB$3)+1),0)),INDIRECT(VLOOKUP($AB389,Categories!$A$2:$H$20,7,1)),2,0),"")</f>
        <v/>
      </c>
      <c r="AN389" s="79" t="str">
        <f ca="1">IFERROR(VLOOKUP((HLOOKUP((VLOOKUP($AB389,Categories!$A$2:$F$20,5,1)), $AB$3:$AJ389, (ROW()-ROW($AB$3)+1), 0)), INDIRECT(VLOOKUP($AB389,Categories!$A$2:$H$20,8,1)),2,0),"")</f>
        <v/>
      </c>
      <c r="AO389" s="79" t="str">
        <f t="shared" ca="1" si="72"/>
        <v/>
      </c>
      <c r="AP389" s="81"/>
      <c r="AQ389" s="70" t="str">
        <f>IFERROR(VLOOKUP(VALUE(MID(AP389,1,1)),AdditionalElements!$A$2:$B$50,2,0),"")</f>
        <v/>
      </c>
      <c r="AR389" s="70" t="str">
        <f>IFERROR(VLOOKUP(VALUE(MID(AP389,2,1)),AdditionalElements!$H$2:$I$50,2,0),"")</f>
        <v/>
      </c>
      <c r="AS389" s="70" t="str">
        <f>IFERROR(VLOOKUP(VALUE(MID(AP389,3,1)),AdditionalElements!$O$2:$P$50,2,0),"")</f>
        <v/>
      </c>
      <c r="AT389" s="70" t="str">
        <f>IFERROR(VLOOKUP(VALUE(MID(AP389,4,1)),AdditionalElements!$V$2:$W$50,2,0),"")</f>
        <v/>
      </c>
      <c r="AU389" s="71"/>
      <c r="AV389" s="79" t="str">
        <f>IFERROR(IF(VALUE(MID(AU389,1,1))=1, VLOOKUP(VALUE(MID(AU389,1,1)), TxtPanelShape!$A$2:$C$50, 3, 0), (IF(VALUE(MID(AU389,1,1))&gt;=7, VLOOKUP(VALUE(MID(AU389,1,1)), TxtPanelShape!$A$2:$C$50, 3, 0),VLOOKUP(VALUE(MID(AU389,1,2)),TxtPanelShape!$A$2:$C$50,3,0)))), "")</f>
        <v/>
      </c>
      <c r="AW389" s="79" t="str">
        <f>IFERROR(IF(VALUE(MID(AU389,1,1))=1, ", "&amp;VLOOKUP(VALUE(MID(AU389,2,1)), TxtPanelShape!$H$2:$I$50, 2, 0), IF(VALUE(MID(AU389,1,1))&gt;=7, ", "&amp;VLOOKUP(VALUE(MID(AU389,2,1)), TxtPanelShape!$H$2:$I$50, 2, 0),"")), "")</f>
        <v/>
      </c>
      <c r="AX389" s="79" t="str">
        <f>IFERROR(IF(VALUE(MID(AU389,1,1))=1, ", "&amp;VLOOKUP(VALUE(MID(AU389,3,1)), TxtPanelShape!$O$2:$P$50, 2, 0), IF(VALUE(MID(AU389,1,1))&gt;=7, ", "&amp;VLOOKUP(VALUE(MID(AU389,3,1)), TxtPanelShape!$O$2:$P$50, 2, 0),"")),"")</f>
        <v/>
      </c>
      <c r="AY389" s="79" t="str">
        <f>IFERROR("; "&amp;VLOOKUP(VALUE(MID(AU389,4,1)), TxtPanelShape!$V$2:$W$50,2,0),"")</f>
        <v/>
      </c>
      <c r="AZ389" s="79" t="str">
        <f t="shared" si="73"/>
        <v/>
      </c>
      <c r="BA389" s="71"/>
      <c r="BB389" s="79" t="str">
        <f>IFERROR(IF(VALUE(MID(BA389,1,1))=1, VLOOKUP(VALUE(MID(BA389,1,1)), TxtPanelShape!$A$2:$C$50, 3, 0), (IF(VALUE(MID(BA389,1,1))&gt;=7, VLOOKUP(VALUE(MID(BA389,1,1)), TxtPanelShape!$A$2:$C$50, 3, 0),VLOOKUP(VALUE(MID(BA389,1,2)),TxtPanelShape!$A$2:$C$50,3,0)))), "")</f>
        <v/>
      </c>
      <c r="BC389" s="79" t="str">
        <f>IFERROR(IF(VALUE(MID(BA389,1,1))=1, ", "&amp;VLOOKUP(VALUE(MID(BA389,2,1)), TxtPanelShape!$H$2:$I$50, 2, 0), IF(VALUE(MID(BA389,1,1))&gt;=7, ", "&amp;VLOOKUP(VALUE(MID(BA389,2,1)), TxtPanelShape!$H$2:$I$50, 2, 0),"")), "")</f>
        <v/>
      </c>
      <c r="BD389" s="79" t="str">
        <f>IFERROR(IF(VALUE(MID(BA389,1,1))=1, ", "&amp;VLOOKUP(VALUE(MID(BA389,3,1)), TxtPanelShape!$O$2:$P$50, 2, 0), IF(VALUE(MID(BA389,1,1))&gt;=7, ", "&amp;VLOOKUP(VALUE(MID(BA389,3,1)), TxtPanelShape!$O$2:$P$50, 2, 0),"")),"")</f>
        <v/>
      </c>
      <c r="BE389" s="79" t="str">
        <f>IFERROR("; "&amp;VLOOKUP(VALUE(MID(BA389,4,1)), TxtPanelShape!$V$2:$W$50,2,0),"")</f>
        <v/>
      </c>
      <c r="BF389" s="79" t="str">
        <f t="shared" si="74"/>
        <v/>
      </c>
      <c r="BG389" s="71"/>
      <c r="BH389" s="79" t="str">
        <f>IFERROR(VLOOKUP(BG389, TxtPanelDefinition!$A$2:$B$50, 2, 0),"")</f>
        <v/>
      </c>
      <c r="BI389" s="71"/>
      <c r="BJ389" s="79" t="str">
        <f>IFERROR(VLOOKUP(BI389, TxtPanelDefinition!$A$2:$B$50, 2, 0),"")</f>
        <v/>
      </c>
      <c r="BK389" s="71"/>
      <c r="BL389" s="79" t="str">
        <f>IFERROR(VLOOKUP(BK389, InscrTechniques!$A$2:$B$50, 2, 0),"")</f>
        <v/>
      </c>
      <c r="BM389" s="71"/>
      <c r="BN389" s="79" t="str">
        <f>IFERROR(VLOOKUP(BM389, InscrTechniques!$A$2:$B$50, 2, 0),"")</f>
        <v/>
      </c>
      <c r="BO389" s="71"/>
      <c r="BP389" s="79" t="str">
        <f>IFERROR(VLOOKUP(BO389, InscrTechniques!$A$2:$B$50, 2, 0),"")</f>
        <v/>
      </c>
      <c r="BQ389" s="71"/>
      <c r="BR389" s="79" t="str">
        <f>IFERROR(VLOOKUP(BQ389, InscrTechniques!$A$2:$B$50, 2, 0),"")</f>
        <v/>
      </c>
      <c r="BS389" s="71"/>
      <c r="BT389" s="79" t="str">
        <f>IFERROR(VLOOKUP(BS389, InscrTechniques!$A$2:$B$50, 2, 0),"")</f>
        <v/>
      </c>
      <c r="BU389" s="71"/>
      <c r="BV389" s="79" t="str">
        <f>IFERROR(VLOOKUP(BU389, InscrTechniques!$A$2:$B$50, 2, 0),"")</f>
        <v/>
      </c>
      <c r="BW389" s="125"/>
      <c r="BX389" s="79" t="str">
        <f>IFERROR(VLOOKUP(BW389, InscrTechniques!$A$2:$B$50, 2, 0),"")</f>
        <v/>
      </c>
      <c r="BY389" s="125"/>
      <c r="BZ389" s="79" t="str">
        <f>IFERROR(VLOOKUP(BY389, InscrTechniques!$A$2:$B$50, 2, 0),"")</f>
        <v/>
      </c>
      <c r="CA389" s="74"/>
      <c r="CB389" s="114" t="str">
        <f>IFERROR(VLOOKUP(CA389, LetterStyle!$A$2:$B$50, 2, 0),"")</f>
        <v/>
      </c>
      <c r="CC389" s="74"/>
      <c r="CD389" s="114" t="str">
        <f>IFERROR(VLOOKUP(CC389, LetterStyle!$A$2:$B$50, 2, 0),"")</f>
        <v/>
      </c>
      <c r="CE389" s="74"/>
      <c r="CF389" s="114" t="str">
        <f>IFERROR(VLOOKUP(CE389, LetterStyle!$A$2:$B$50, 2, 0),"")</f>
        <v/>
      </c>
      <c r="CG389" s="74"/>
      <c r="CH389" s="79" t="str">
        <f>IFERROR(VLOOKUP(CG389, LetterStyle!$A$2:$B$50, 2, 0),"")</f>
        <v/>
      </c>
      <c r="CI389" s="71"/>
      <c r="CJ389" s="79" t="str">
        <f>IFERROR(VLOOKUP(CI389, DecMotifs!$A$1:$B$306, 2, 0),"")</f>
        <v/>
      </c>
      <c r="CK389" s="71"/>
      <c r="CL389" s="79" t="str">
        <f>IFERROR(VLOOKUP(CK389, DecMotifs!$A$1:$B$306, 2, 0),"")</f>
        <v/>
      </c>
      <c r="CM389" s="71"/>
      <c r="CN389" s="79" t="str">
        <f>IFERROR(VLOOKUP(CM389, DecMotifs!$A$1:$B$306, 2, 0),"")</f>
        <v/>
      </c>
      <c r="CO389" s="71"/>
      <c r="CP389" s="79" t="str">
        <f>IFERROR(VLOOKUP(CO389, MarginalDec!$A$2:$B$253, 2, 0),"")</f>
        <v/>
      </c>
      <c r="CQ389" s="71"/>
      <c r="CR389" s="79" t="str">
        <f>IFERROR(VLOOKUP(CQ389, MarginalDec!$A$2:$B$253, 2, 0),"")</f>
        <v/>
      </c>
      <c r="CS389" s="71"/>
      <c r="CT389" s="79" t="str">
        <f>IFERROR(VLOOKUP(CS389, MarginalDec!$A$2:$B$253, 2, 0),"")</f>
        <v/>
      </c>
      <c r="CU389" s="71"/>
      <c r="CV389" s="79" t="str">
        <f>IF(ISBLANK(CU389),"", IFERROR(VLOOKUP(CU389, Tooling!$A$2:$B$252, 2, 0),""))</f>
        <v/>
      </c>
      <c r="CW389" s="71"/>
      <c r="CX389" s="79" t="str">
        <f>IF(ISBLANK(CW389),"", IFERROR(VLOOKUP(CW389, Tooling!$A$2:$B$252, 2, 0),""))</f>
        <v/>
      </c>
      <c r="CY389" s="71"/>
      <c r="CZ389" s="79" t="str">
        <f>IF(ISBLANK(CY389),"", IFERROR(VLOOKUP(CY389, Repairs!$A$2:$B$252, 2, 0),""))</f>
        <v/>
      </c>
      <c r="DA389" s="77"/>
      <c r="DB389" s="71"/>
      <c r="DC389" s="79" t="str">
        <f>IFERROR(VLOOKUP(DB389, DatingReason!$A$2:$B$252, 2, 0),"")</f>
        <v/>
      </c>
      <c r="DD389" s="123" t="str">
        <f t="shared" si="75"/>
        <v/>
      </c>
      <c r="DF389" s="119" t="str">
        <f t="array" ref="DF389">IF(AND($B389&lt;&gt;"", $DE389&lt;&gt;"", $DE389&lt;&gt;"No"),MAX(IF($B389=PEOPLE!$B$4:$B$1000, PEOPLE!$Q$4:$Q$1000,""))+100,"")</f>
        <v/>
      </c>
      <c r="DG389" s="68"/>
      <c r="DH389" s="76">
        <f>COUNTIF(PEOPLE!B:B, MEMORIALS!B389)</f>
        <v>0</v>
      </c>
      <c r="DI389" s="82"/>
      <c r="DJ389" s="82"/>
      <c r="DK389" s="82"/>
      <c r="DL389" s="68"/>
      <c r="DM389" s="68"/>
      <c r="DN389" s="68"/>
      <c r="DO389" s="68"/>
      <c r="DP389" s="68"/>
    </row>
    <row r="390" spans="1:120" ht="15" customHeight="1" x14ac:dyDescent="0.25">
      <c r="A390" s="68"/>
      <c r="B390" s="69"/>
      <c r="C390" s="68"/>
      <c r="D390" s="68"/>
      <c r="E390" s="70" t="str">
        <f>IF(D390="","",VLOOKUP(D390,Denomination!$A$2:$B$50, 2, 0))</f>
        <v/>
      </c>
      <c r="F390" s="68"/>
      <c r="G390" s="71"/>
      <c r="H390" s="70" t="str">
        <f>IF(G390="","",VLOOKUP(G390,MCondition!$A$2:$B$50, 2, 0))</f>
        <v/>
      </c>
      <c r="I390" s="72"/>
      <c r="J390" s="71"/>
      <c r="K390" s="70" t="str">
        <f>IF(J390="","",VLOOKUP(J390,ICondition!$A$2:$B$50, 2, 0))</f>
        <v/>
      </c>
      <c r="L390" s="73"/>
      <c r="M390" s="73"/>
      <c r="N390" s="73"/>
      <c r="O390" s="73"/>
      <c r="P390" s="73"/>
      <c r="Q390" s="73"/>
      <c r="R390" s="78"/>
      <c r="S390" s="79" t="str">
        <f>IFERROR(VLOOKUP(R390,Material!$A$2:$B$59, 2, 0),"")</f>
        <v/>
      </c>
      <c r="T390" s="71"/>
      <c r="U390" s="79" t="str">
        <f>IFERROR(VLOOKUP(T390,Material!$A$2:$B$59, 2, 0),"")</f>
        <v/>
      </c>
      <c r="V390" s="71"/>
      <c r="W390" s="79" t="str">
        <f>IFERROR(VLOOKUP(V390,Material!$A$2:$B$59, 2, 0),"")</f>
        <v/>
      </c>
      <c r="X390" s="71"/>
      <c r="Y390" s="79" t="str">
        <f>IFERROR(VLOOKUP(X390,Material!$A$2:$B$59, 2, 0),"")</f>
        <v/>
      </c>
      <c r="Z390" s="71"/>
      <c r="AA390" s="79" t="str">
        <f>IFERROR(VLOOKUP(Z390,Material!$A$2:$B$59, 2, 0),"")</f>
        <v/>
      </c>
      <c r="AB390" s="74"/>
      <c r="AC390" s="75" t="e">
        <f t="shared" si="76"/>
        <v>#VALUE!</v>
      </c>
      <c r="AD390" s="75" t="e">
        <f t="shared" si="77"/>
        <v>#VALUE!</v>
      </c>
      <c r="AE390" s="75" t="e">
        <f t="shared" ref="AE390:AE453" si="79">VALUE(MID($AB390,COLUMN()-(COLUMN(AE390)- 3),1))</f>
        <v>#VALUE!</v>
      </c>
      <c r="AF390" s="75" t="e">
        <f t="shared" si="78"/>
        <v>#VALUE!</v>
      </c>
      <c r="AG390" s="75" t="e">
        <f t="shared" ref="AG390:AG453" si="80">VALUE(AC390&amp;AD390)</f>
        <v>#VALUE!</v>
      </c>
      <c r="AH390" s="75" t="e">
        <f t="shared" ref="AH390:AH453" si="81">VALUE(AD390&amp;AE390)</f>
        <v>#VALUE!</v>
      </c>
      <c r="AI390" s="75" t="e">
        <f t="shared" ref="AI390:AI453" si="82">VALUE(AC390&amp;AD390&amp;AE390)</f>
        <v>#VALUE!</v>
      </c>
      <c r="AJ390" s="80" t="e">
        <f t="shared" ref="AJ390:AJ453" si="83">VALUE(AD390&amp;AE390&amp;AF390)</f>
        <v>#VALUE!</v>
      </c>
      <c r="AK390" s="79" t="str">
        <f>(IFERROR(VLOOKUP(AB390,Categories!$A$2:$B$20,2,1),""))</f>
        <v/>
      </c>
      <c r="AL390" s="79" t="str">
        <f ca="1">IFERROR(VLOOKUP((HLOOKUP((VLOOKUP($AB390,Categories!$A$2:$F$20,3,1)), $AB$3:$AJ390, (ROW()-ROW($AB$3)+1), 0)), INDIRECT(VLOOKUP($AB390,Categories!$A$2:$F$20,6,1)),2,0),AK390)</f>
        <v/>
      </c>
      <c r="AM390" s="79" t="str">
        <f ca="1">IFERROR(VLOOKUP((HLOOKUP((VLOOKUP($AB390,Categories!$A$2:$F$20,4,1)),$AB$3:$AJ390,(ROW()-ROW($AB$3)+1),0)),INDIRECT(VLOOKUP($AB390,Categories!$A$2:$H$20,7,1)),2,0),"")</f>
        <v/>
      </c>
      <c r="AN390" s="79" t="str">
        <f ca="1">IFERROR(VLOOKUP((HLOOKUP((VLOOKUP($AB390,Categories!$A$2:$F$20,5,1)), $AB$3:$AJ390, (ROW()-ROW($AB$3)+1), 0)), INDIRECT(VLOOKUP($AB390,Categories!$A$2:$H$20,8,1)),2,0),"")</f>
        <v/>
      </c>
      <c r="AO390" s="79" t="str">
        <f t="shared" ref="AO390:AO453" ca="1" si="84">IFERROR(IF(AM390="",IF(AN390="", AL390, AL390&amp;AN390),IF(AN390="",AL390&amp;AM390,AL390&amp;AM390&amp;AN390)),"")</f>
        <v/>
      </c>
      <c r="AP390" s="81"/>
      <c r="AQ390" s="70" t="str">
        <f>IFERROR(VLOOKUP(VALUE(MID(AP390,1,1)),AdditionalElements!$A$2:$B$50,2,0),"")</f>
        <v/>
      </c>
      <c r="AR390" s="70" t="str">
        <f>IFERROR(VLOOKUP(VALUE(MID(AP390,2,1)),AdditionalElements!$H$2:$I$50,2,0),"")</f>
        <v/>
      </c>
      <c r="AS390" s="70" t="str">
        <f>IFERROR(VLOOKUP(VALUE(MID(AP390,3,1)),AdditionalElements!$O$2:$P$50,2,0),"")</f>
        <v/>
      </c>
      <c r="AT390" s="70" t="str">
        <f>IFERROR(VLOOKUP(VALUE(MID(AP390,4,1)),AdditionalElements!$V$2:$W$50,2,0),"")</f>
        <v/>
      </c>
      <c r="AU390" s="71"/>
      <c r="AV390" s="79" t="str">
        <f>IFERROR(IF(VALUE(MID(AU390,1,1))=1, VLOOKUP(VALUE(MID(AU390,1,1)), TxtPanelShape!$A$2:$C$50, 3, 0), (IF(VALUE(MID(AU390,1,1))&gt;=7, VLOOKUP(VALUE(MID(AU390,1,1)), TxtPanelShape!$A$2:$C$50, 3, 0),VLOOKUP(VALUE(MID(AU390,1,2)),TxtPanelShape!$A$2:$C$50,3,0)))), "")</f>
        <v/>
      </c>
      <c r="AW390" s="79" t="str">
        <f>IFERROR(IF(VALUE(MID(AU390,1,1))=1, ", "&amp;VLOOKUP(VALUE(MID(AU390,2,1)), TxtPanelShape!$H$2:$I$50, 2, 0), IF(VALUE(MID(AU390,1,1))&gt;=7, ", "&amp;VLOOKUP(VALUE(MID(AU390,2,1)), TxtPanelShape!$H$2:$I$50, 2, 0),"")), "")</f>
        <v/>
      </c>
      <c r="AX390" s="79" t="str">
        <f>IFERROR(IF(VALUE(MID(AU390,1,1))=1, ", "&amp;VLOOKUP(VALUE(MID(AU390,3,1)), TxtPanelShape!$O$2:$P$50, 2, 0), IF(VALUE(MID(AU390,1,1))&gt;=7, ", "&amp;VLOOKUP(VALUE(MID(AU390,3,1)), TxtPanelShape!$O$2:$P$50, 2, 0),"")),"")</f>
        <v/>
      </c>
      <c r="AY390" s="79" t="str">
        <f>IFERROR("; "&amp;VLOOKUP(VALUE(MID(AU390,4,1)), TxtPanelShape!$V$2:$W$50,2,0),"")</f>
        <v/>
      </c>
      <c r="AZ390" s="79" t="str">
        <f t="shared" ref="AZ390:AZ453" si="85">AV390&amp;AW390&amp;AX390&amp;AY390</f>
        <v/>
      </c>
      <c r="BA390" s="71"/>
      <c r="BB390" s="79" t="str">
        <f>IFERROR(IF(VALUE(MID(BA390,1,1))=1, VLOOKUP(VALUE(MID(BA390,1,1)), TxtPanelShape!$A$2:$C$50, 3, 0), (IF(VALUE(MID(BA390,1,1))&gt;=7, VLOOKUP(VALUE(MID(BA390,1,1)), TxtPanelShape!$A$2:$C$50, 3, 0),VLOOKUP(VALUE(MID(BA390,1,2)),TxtPanelShape!$A$2:$C$50,3,0)))), "")</f>
        <v/>
      </c>
      <c r="BC390" s="79" t="str">
        <f>IFERROR(IF(VALUE(MID(BA390,1,1))=1, ", "&amp;VLOOKUP(VALUE(MID(BA390,2,1)), TxtPanelShape!$H$2:$I$50, 2, 0), IF(VALUE(MID(BA390,1,1))&gt;=7, ", "&amp;VLOOKUP(VALUE(MID(BA390,2,1)), TxtPanelShape!$H$2:$I$50, 2, 0),"")), "")</f>
        <v/>
      </c>
      <c r="BD390" s="79" t="str">
        <f>IFERROR(IF(VALUE(MID(BA390,1,1))=1, ", "&amp;VLOOKUP(VALUE(MID(BA390,3,1)), TxtPanelShape!$O$2:$P$50, 2, 0), IF(VALUE(MID(BA390,1,1))&gt;=7, ", "&amp;VLOOKUP(VALUE(MID(BA390,3,1)), TxtPanelShape!$O$2:$P$50, 2, 0),"")),"")</f>
        <v/>
      </c>
      <c r="BE390" s="79" t="str">
        <f>IFERROR("; "&amp;VLOOKUP(VALUE(MID(BA390,4,1)), TxtPanelShape!$V$2:$W$50,2,0),"")</f>
        <v/>
      </c>
      <c r="BF390" s="79" t="str">
        <f t="shared" ref="BF390:BF453" si="86">BB390&amp;BC390&amp;BD390&amp;BE390</f>
        <v/>
      </c>
      <c r="BG390" s="71"/>
      <c r="BH390" s="79" t="str">
        <f>IFERROR(VLOOKUP(BG390, TxtPanelDefinition!$A$2:$B$50, 2, 0),"")</f>
        <v/>
      </c>
      <c r="BI390" s="71"/>
      <c r="BJ390" s="79" t="str">
        <f>IFERROR(VLOOKUP(BI390, TxtPanelDefinition!$A$2:$B$50, 2, 0),"")</f>
        <v/>
      </c>
      <c r="BK390" s="71"/>
      <c r="BL390" s="79" t="str">
        <f>IFERROR(VLOOKUP(BK390, InscrTechniques!$A$2:$B$50, 2, 0),"")</f>
        <v/>
      </c>
      <c r="BM390" s="71"/>
      <c r="BN390" s="79" t="str">
        <f>IFERROR(VLOOKUP(BM390, InscrTechniques!$A$2:$B$50, 2, 0),"")</f>
        <v/>
      </c>
      <c r="BO390" s="71"/>
      <c r="BP390" s="79" t="str">
        <f>IFERROR(VLOOKUP(BO390, InscrTechniques!$A$2:$B$50, 2, 0),"")</f>
        <v/>
      </c>
      <c r="BQ390" s="71"/>
      <c r="BR390" s="79" t="str">
        <f>IFERROR(VLOOKUP(BQ390, InscrTechniques!$A$2:$B$50, 2, 0),"")</f>
        <v/>
      </c>
      <c r="BS390" s="71"/>
      <c r="BT390" s="79" t="str">
        <f>IFERROR(VLOOKUP(BS390, InscrTechniques!$A$2:$B$50, 2, 0),"")</f>
        <v/>
      </c>
      <c r="BU390" s="71"/>
      <c r="BV390" s="79" t="str">
        <f>IFERROR(VLOOKUP(BU390, InscrTechniques!$A$2:$B$50, 2, 0),"")</f>
        <v/>
      </c>
      <c r="BW390" s="125"/>
      <c r="BX390" s="79" t="str">
        <f>IFERROR(VLOOKUP(BW390, InscrTechniques!$A$2:$B$50, 2, 0),"")</f>
        <v/>
      </c>
      <c r="BY390" s="125"/>
      <c r="BZ390" s="79" t="str">
        <f>IFERROR(VLOOKUP(BY390, InscrTechniques!$A$2:$B$50, 2, 0),"")</f>
        <v/>
      </c>
      <c r="CA390" s="74"/>
      <c r="CB390" s="114" t="str">
        <f>IFERROR(VLOOKUP(CA390, LetterStyle!$A$2:$B$50, 2, 0),"")</f>
        <v/>
      </c>
      <c r="CC390" s="74"/>
      <c r="CD390" s="114" t="str">
        <f>IFERROR(VLOOKUP(CC390, LetterStyle!$A$2:$B$50, 2, 0),"")</f>
        <v/>
      </c>
      <c r="CE390" s="74"/>
      <c r="CF390" s="114" t="str">
        <f>IFERROR(VLOOKUP(CE390, LetterStyle!$A$2:$B$50, 2, 0),"")</f>
        <v/>
      </c>
      <c r="CG390" s="74"/>
      <c r="CH390" s="79" t="str">
        <f>IFERROR(VLOOKUP(CG390, LetterStyle!$A$2:$B$50, 2, 0),"")</f>
        <v/>
      </c>
      <c r="CI390" s="71"/>
      <c r="CJ390" s="79" t="str">
        <f>IFERROR(VLOOKUP(CI390, DecMotifs!$A$1:$B$306, 2, 0),"")</f>
        <v/>
      </c>
      <c r="CK390" s="71"/>
      <c r="CL390" s="79" t="str">
        <f>IFERROR(VLOOKUP(CK390, DecMotifs!$A$1:$B$306, 2, 0),"")</f>
        <v/>
      </c>
      <c r="CM390" s="71"/>
      <c r="CN390" s="79" t="str">
        <f>IFERROR(VLOOKUP(CM390, DecMotifs!$A$1:$B$306, 2, 0),"")</f>
        <v/>
      </c>
      <c r="CO390" s="71"/>
      <c r="CP390" s="79" t="str">
        <f>IFERROR(VLOOKUP(CO390, MarginalDec!$A$2:$B$253, 2, 0),"")</f>
        <v/>
      </c>
      <c r="CQ390" s="71"/>
      <c r="CR390" s="79" t="str">
        <f>IFERROR(VLOOKUP(CQ390, MarginalDec!$A$2:$B$253, 2, 0),"")</f>
        <v/>
      </c>
      <c r="CS390" s="71"/>
      <c r="CT390" s="79" t="str">
        <f>IFERROR(VLOOKUP(CS390, MarginalDec!$A$2:$B$253, 2, 0),"")</f>
        <v/>
      </c>
      <c r="CU390" s="71"/>
      <c r="CV390" s="79" t="str">
        <f>IF(ISBLANK(CU390),"", IFERROR(VLOOKUP(CU390, Tooling!$A$2:$B$252, 2, 0),""))</f>
        <v/>
      </c>
      <c r="CW390" s="71"/>
      <c r="CX390" s="79" t="str">
        <f>IF(ISBLANK(CW390),"", IFERROR(VLOOKUP(CW390, Tooling!$A$2:$B$252, 2, 0),""))</f>
        <v/>
      </c>
      <c r="CY390" s="71"/>
      <c r="CZ390" s="79" t="str">
        <f>IF(ISBLANK(CY390),"", IFERROR(VLOOKUP(CY390, Repairs!$A$2:$B$252, 2, 0),""))</f>
        <v/>
      </c>
      <c r="DA390" s="77"/>
      <c r="DB390" s="71"/>
      <c r="DC390" s="79" t="str">
        <f>IFERROR(VLOOKUP(DB390, DatingReason!$A$2:$B$252, 2, 0),"")</f>
        <v/>
      </c>
      <c r="DD390" s="123" t="str">
        <f t="shared" ref="DD390:DD453" si="87">IF(DA390&lt;&gt;"",LEFT(DA390,3)&amp;"0","")</f>
        <v/>
      </c>
      <c r="DF390" s="119" t="str">
        <f t="array" ref="DF390">IF(AND($B390&lt;&gt;"", $DE390&lt;&gt;"", $DE390&lt;&gt;"No"),MAX(IF($B390=PEOPLE!$B$4:$B$1000, PEOPLE!$Q$4:$Q$1000,""))+100,"")</f>
        <v/>
      </c>
      <c r="DG390" s="68"/>
      <c r="DH390" s="76">
        <f>COUNTIF(PEOPLE!B:B, MEMORIALS!B390)</f>
        <v>0</v>
      </c>
      <c r="DI390" s="82"/>
      <c r="DJ390" s="82"/>
      <c r="DK390" s="82"/>
      <c r="DL390" s="68"/>
      <c r="DM390" s="68"/>
      <c r="DN390" s="68"/>
      <c r="DO390" s="68"/>
      <c r="DP390" s="68"/>
    </row>
    <row r="391" spans="1:120" ht="15" customHeight="1" x14ac:dyDescent="0.25">
      <c r="A391" s="68"/>
      <c r="B391" s="69"/>
      <c r="C391" s="68"/>
      <c r="D391" s="68"/>
      <c r="E391" s="70" t="str">
        <f>IF(D391="","",VLOOKUP(D391,Denomination!$A$2:$B$50, 2, 0))</f>
        <v/>
      </c>
      <c r="F391" s="68"/>
      <c r="G391" s="71"/>
      <c r="H391" s="70" t="str">
        <f>IF(G391="","",VLOOKUP(G391,MCondition!$A$2:$B$50, 2, 0))</f>
        <v/>
      </c>
      <c r="I391" s="72"/>
      <c r="J391" s="71"/>
      <c r="K391" s="70" t="str">
        <f>IF(J391="","",VLOOKUP(J391,ICondition!$A$2:$B$50, 2, 0))</f>
        <v/>
      </c>
      <c r="L391" s="73"/>
      <c r="M391" s="73"/>
      <c r="N391" s="73"/>
      <c r="O391" s="73"/>
      <c r="P391" s="73"/>
      <c r="Q391" s="73"/>
      <c r="R391" s="78"/>
      <c r="S391" s="79" t="str">
        <f>IFERROR(VLOOKUP(R391,Material!$A$2:$B$59, 2, 0),"")</f>
        <v/>
      </c>
      <c r="T391" s="71"/>
      <c r="U391" s="79" t="str">
        <f>IFERROR(VLOOKUP(T391,Material!$A$2:$B$59, 2, 0),"")</f>
        <v/>
      </c>
      <c r="V391" s="71"/>
      <c r="W391" s="79" t="str">
        <f>IFERROR(VLOOKUP(V391,Material!$A$2:$B$59, 2, 0),"")</f>
        <v/>
      </c>
      <c r="X391" s="71"/>
      <c r="Y391" s="79" t="str">
        <f>IFERROR(VLOOKUP(X391,Material!$A$2:$B$59, 2, 0),"")</f>
        <v/>
      </c>
      <c r="Z391" s="71"/>
      <c r="AA391" s="79" t="str">
        <f>IFERROR(VLOOKUP(Z391,Material!$A$2:$B$59, 2, 0),"")</f>
        <v/>
      </c>
      <c r="AB391" s="74"/>
      <c r="AC391" s="75" t="e">
        <f t="shared" si="76"/>
        <v>#VALUE!</v>
      </c>
      <c r="AD391" s="75" t="e">
        <f t="shared" si="77"/>
        <v>#VALUE!</v>
      </c>
      <c r="AE391" s="75" t="e">
        <f t="shared" si="79"/>
        <v>#VALUE!</v>
      </c>
      <c r="AF391" s="75" t="e">
        <f t="shared" si="78"/>
        <v>#VALUE!</v>
      </c>
      <c r="AG391" s="75" t="e">
        <f t="shared" si="80"/>
        <v>#VALUE!</v>
      </c>
      <c r="AH391" s="75" t="e">
        <f t="shared" si="81"/>
        <v>#VALUE!</v>
      </c>
      <c r="AI391" s="75" t="e">
        <f t="shared" si="82"/>
        <v>#VALUE!</v>
      </c>
      <c r="AJ391" s="80" t="e">
        <f t="shared" si="83"/>
        <v>#VALUE!</v>
      </c>
      <c r="AK391" s="79" t="str">
        <f>(IFERROR(VLOOKUP(AB391,Categories!$A$2:$B$20,2,1),""))</f>
        <v/>
      </c>
      <c r="AL391" s="79" t="str">
        <f ca="1">IFERROR(VLOOKUP((HLOOKUP((VLOOKUP($AB391,Categories!$A$2:$F$20,3,1)), $AB$3:$AJ391, (ROW()-ROW($AB$3)+1), 0)), INDIRECT(VLOOKUP($AB391,Categories!$A$2:$F$20,6,1)),2,0),AK391)</f>
        <v/>
      </c>
      <c r="AM391" s="79" t="str">
        <f ca="1">IFERROR(VLOOKUP((HLOOKUP((VLOOKUP($AB391,Categories!$A$2:$F$20,4,1)),$AB$3:$AJ391,(ROW()-ROW($AB$3)+1),0)),INDIRECT(VLOOKUP($AB391,Categories!$A$2:$H$20,7,1)),2,0),"")</f>
        <v/>
      </c>
      <c r="AN391" s="79" t="str">
        <f ca="1">IFERROR(VLOOKUP((HLOOKUP((VLOOKUP($AB391,Categories!$A$2:$F$20,5,1)), $AB$3:$AJ391, (ROW()-ROW($AB$3)+1), 0)), INDIRECT(VLOOKUP($AB391,Categories!$A$2:$H$20,8,1)),2,0),"")</f>
        <v/>
      </c>
      <c r="AO391" s="79" t="str">
        <f t="shared" ca="1" si="84"/>
        <v/>
      </c>
      <c r="AP391" s="81"/>
      <c r="AQ391" s="70" t="str">
        <f>IFERROR(VLOOKUP(VALUE(MID(AP391,1,1)),AdditionalElements!$A$2:$B$50,2,0),"")</f>
        <v/>
      </c>
      <c r="AR391" s="70" t="str">
        <f>IFERROR(VLOOKUP(VALUE(MID(AP391,2,1)),AdditionalElements!$H$2:$I$50,2,0),"")</f>
        <v/>
      </c>
      <c r="AS391" s="70" t="str">
        <f>IFERROR(VLOOKUP(VALUE(MID(AP391,3,1)),AdditionalElements!$O$2:$P$50,2,0),"")</f>
        <v/>
      </c>
      <c r="AT391" s="70" t="str">
        <f>IFERROR(VLOOKUP(VALUE(MID(AP391,4,1)),AdditionalElements!$V$2:$W$50,2,0),"")</f>
        <v/>
      </c>
      <c r="AU391" s="71"/>
      <c r="AV391" s="79" t="str">
        <f>IFERROR(IF(VALUE(MID(AU391,1,1))=1, VLOOKUP(VALUE(MID(AU391,1,1)), TxtPanelShape!$A$2:$C$50, 3, 0), (IF(VALUE(MID(AU391,1,1))&gt;=7, VLOOKUP(VALUE(MID(AU391,1,1)), TxtPanelShape!$A$2:$C$50, 3, 0),VLOOKUP(VALUE(MID(AU391,1,2)),TxtPanelShape!$A$2:$C$50,3,0)))), "")</f>
        <v/>
      </c>
      <c r="AW391" s="79" t="str">
        <f>IFERROR(IF(VALUE(MID(AU391,1,1))=1, ", "&amp;VLOOKUP(VALUE(MID(AU391,2,1)), TxtPanelShape!$H$2:$I$50, 2, 0), IF(VALUE(MID(AU391,1,1))&gt;=7, ", "&amp;VLOOKUP(VALUE(MID(AU391,2,1)), TxtPanelShape!$H$2:$I$50, 2, 0),"")), "")</f>
        <v/>
      </c>
      <c r="AX391" s="79" t="str">
        <f>IFERROR(IF(VALUE(MID(AU391,1,1))=1, ", "&amp;VLOOKUP(VALUE(MID(AU391,3,1)), TxtPanelShape!$O$2:$P$50, 2, 0), IF(VALUE(MID(AU391,1,1))&gt;=7, ", "&amp;VLOOKUP(VALUE(MID(AU391,3,1)), TxtPanelShape!$O$2:$P$50, 2, 0),"")),"")</f>
        <v/>
      </c>
      <c r="AY391" s="79" t="str">
        <f>IFERROR("; "&amp;VLOOKUP(VALUE(MID(AU391,4,1)), TxtPanelShape!$V$2:$W$50,2,0),"")</f>
        <v/>
      </c>
      <c r="AZ391" s="79" t="str">
        <f t="shared" si="85"/>
        <v/>
      </c>
      <c r="BA391" s="71"/>
      <c r="BB391" s="79" t="str">
        <f>IFERROR(IF(VALUE(MID(BA391,1,1))=1, VLOOKUP(VALUE(MID(BA391,1,1)), TxtPanelShape!$A$2:$C$50, 3, 0), (IF(VALUE(MID(BA391,1,1))&gt;=7, VLOOKUP(VALUE(MID(BA391,1,1)), TxtPanelShape!$A$2:$C$50, 3, 0),VLOOKUP(VALUE(MID(BA391,1,2)),TxtPanelShape!$A$2:$C$50,3,0)))), "")</f>
        <v/>
      </c>
      <c r="BC391" s="79" t="str">
        <f>IFERROR(IF(VALUE(MID(BA391,1,1))=1, ", "&amp;VLOOKUP(VALUE(MID(BA391,2,1)), TxtPanelShape!$H$2:$I$50, 2, 0), IF(VALUE(MID(BA391,1,1))&gt;=7, ", "&amp;VLOOKUP(VALUE(MID(BA391,2,1)), TxtPanelShape!$H$2:$I$50, 2, 0),"")), "")</f>
        <v/>
      </c>
      <c r="BD391" s="79" t="str">
        <f>IFERROR(IF(VALUE(MID(BA391,1,1))=1, ", "&amp;VLOOKUP(VALUE(MID(BA391,3,1)), TxtPanelShape!$O$2:$P$50, 2, 0), IF(VALUE(MID(BA391,1,1))&gt;=7, ", "&amp;VLOOKUP(VALUE(MID(BA391,3,1)), TxtPanelShape!$O$2:$P$50, 2, 0),"")),"")</f>
        <v/>
      </c>
      <c r="BE391" s="79" t="str">
        <f>IFERROR("; "&amp;VLOOKUP(VALUE(MID(BA391,4,1)), TxtPanelShape!$V$2:$W$50,2,0),"")</f>
        <v/>
      </c>
      <c r="BF391" s="79" t="str">
        <f t="shared" si="86"/>
        <v/>
      </c>
      <c r="BG391" s="71"/>
      <c r="BH391" s="79" t="str">
        <f>IFERROR(VLOOKUP(BG391, TxtPanelDefinition!$A$2:$B$50, 2, 0),"")</f>
        <v/>
      </c>
      <c r="BI391" s="71"/>
      <c r="BJ391" s="79" t="str">
        <f>IFERROR(VLOOKUP(BI391, TxtPanelDefinition!$A$2:$B$50, 2, 0),"")</f>
        <v/>
      </c>
      <c r="BK391" s="71"/>
      <c r="BL391" s="79" t="str">
        <f>IFERROR(VLOOKUP(BK391, InscrTechniques!$A$2:$B$50, 2, 0),"")</f>
        <v/>
      </c>
      <c r="BM391" s="71"/>
      <c r="BN391" s="79" t="str">
        <f>IFERROR(VLOOKUP(BM391, InscrTechniques!$A$2:$B$50, 2, 0),"")</f>
        <v/>
      </c>
      <c r="BO391" s="71"/>
      <c r="BP391" s="79" t="str">
        <f>IFERROR(VLOOKUP(BO391, InscrTechniques!$A$2:$B$50, 2, 0),"")</f>
        <v/>
      </c>
      <c r="BQ391" s="71"/>
      <c r="BR391" s="79" t="str">
        <f>IFERROR(VLOOKUP(BQ391, InscrTechniques!$A$2:$B$50, 2, 0),"")</f>
        <v/>
      </c>
      <c r="BS391" s="71"/>
      <c r="BT391" s="79" t="str">
        <f>IFERROR(VLOOKUP(BS391, InscrTechniques!$A$2:$B$50, 2, 0),"")</f>
        <v/>
      </c>
      <c r="BU391" s="71"/>
      <c r="BV391" s="79" t="str">
        <f>IFERROR(VLOOKUP(BU391, InscrTechniques!$A$2:$B$50, 2, 0),"")</f>
        <v/>
      </c>
      <c r="BW391" s="125"/>
      <c r="BX391" s="79" t="str">
        <f>IFERROR(VLOOKUP(BW391, InscrTechniques!$A$2:$B$50, 2, 0),"")</f>
        <v/>
      </c>
      <c r="BY391" s="125"/>
      <c r="BZ391" s="79" t="str">
        <f>IFERROR(VLOOKUP(BY391, InscrTechniques!$A$2:$B$50, 2, 0),"")</f>
        <v/>
      </c>
      <c r="CA391" s="74"/>
      <c r="CB391" s="114" t="str">
        <f>IFERROR(VLOOKUP(CA391, LetterStyle!$A$2:$B$50, 2, 0),"")</f>
        <v/>
      </c>
      <c r="CC391" s="74"/>
      <c r="CD391" s="114" t="str">
        <f>IFERROR(VLOOKUP(CC391, LetterStyle!$A$2:$B$50, 2, 0),"")</f>
        <v/>
      </c>
      <c r="CE391" s="74"/>
      <c r="CF391" s="114" t="str">
        <f>IFERROR(VLOOKUP(CE391, LetterStyle!$A$2:$B$50, 2, 0),"")</f>
        <v/>
      </c>
      <c r="CG391" s="74"/>
      <c r="CH391" s="79" t="str">
        <f>IFERROR(VLOOKUP(CG391, LetterStyle!$A$2:$B$50, 2, 0),"")</f>
        <v/>
      </c>
      <c r="CI391" s="71"/>
      <c r="CJ391" s="79" t="str">
        <f>IFERROR(VLOOKUP(CI391, DecMotifs!$A$1:$B$306, 2, 0),"")</f>
        <v/>
      </c>
      <c r="CK391" s="71"/>
      <c r="CL391" s="79" t="str">
        <f>IFERROR(VLOOKUP(CK391, DecMotifs!$A$1:$B$306, 2, 0),"")</f>
        <v/>
      </c>
      <c r="CM391" s="71"/>
      <c r="CN391" s="79" t="str">
        <f>IFERROR(VLOOKUP(CM391, DecMotifs!$A$1:$B$306, 2, 0),"")</f>
        <v/>
      </c>
      <c r="CO391" s="71"/>
      <c r="CP391" s="79" t="str">
        <f>IFERROR(VLOOKUP(CO391, MarginalDec!$A$2:$B$253, 2, 0),"")</f>
        <v/>
      </c>
      <c r="CQ391" s="71"/>
      <c r="CR391" s="79" t="str">
        <f>IFERROR(VLOOKUP(CQ391, MarginalDec!$A$2:$B$253, 2, 0),"")</f>
        <v/>
      </c>
      <c r="CS391" s="71"/>
      <c r="CT391" s="79" t="str">
        <f>IFERROR(VLOOKUP(CS391, MarginalDec!$A$2:$B$253, 2, 0),"")</f>
        <v/>
      </c>
      <c r="CU391" s="71"/>
      <c r="CV391" s="79" t="str">
        <f>IF(ISBLANK(CU391),"", IFERROR(VLOOKUP(CU391, Tooling!$A$2:$B$252, 2, 0),""))</f>
        <v/>
      </c>
      <c r="CW391" s="71"/>
      <c r="CX391" s="79" t="str">
        <f>IF(ISBLANK(CW391),"", IFERROR(VLOOKUP(CW391, Tooling!$A$2:$B$252, 2, 0),""))</f>
        <v/>
      </c>
      <c r="CY391" s="71"/>
      <c r="CZ391" s="79" t="str">
        <f>IF(ISBLANK(CY391),"", IFERROR(VLOOKUP(CY391, Repairs!$A$2:$B$252, 2, 0),""))</f>
        <v/>
      </c>
      <c r="DA391" s="77"/>
      <c r="DB391" s="71"/>
      <c r="DC391" s="79" t="str">
        <f>IFERROR(VLOOKUP(DB391, DatingReason!$A$2:$B$252, 2, 0),"")</f>
        <v/>
      </c>
      <c r="DD391" s="123" t="str">
        <f t="shared" si="87"/>
        <v/>
      </c>
      <c r="DF391" s="119" t="str">
        <f t="array" ref="DF391">IF(AND($B391&lt;&gt;"", $DE391&lt;&gt;"", $DE391&lt;&gt;"No"),MAX(IF($B391=PEOPLE!$B$4:$B$1000, PEOPLE!$Q$4:$Q$1000,""))+100,"")</f>
        <v/>
      </c>
      <c r="DG391" s="68"/>
      <c r="DH391" s="76">
        <f>COUNTIF(PEOPLE!B:B, MEMORIALS!B391)</f>
        <v>0</v>
      </c>
      <c r="DI391" s="82"/>
      <c r="DJ391" s="82"/>
      <c r="DK391" s="82"/>
      <c r="DL391" s="68"/>
      <c r="DM391" s="68"/>
      <c r="DN391" s="68"/>
      <c r="DO391" s="68"/>
      <c r="DP391" s="68"/>
    </row>
    <row r="392" spans="1:120" ht="15" customHeight="1" x14ac:dyDescent="0.25">
      <c r="A392" s="68"/>
      <c r="B392" s="69"/>
      <c r="C392" s="68"/>
      <c r="D392" s="68"/>
      <c r="E392" s="70" t="str">
        <f>IF(D392="","",VLOOKUP(D392,Denomination!$A$2:$B$50, 2, 0))</f>
        <v/>
      </c>
      <c r="F392" s="68"/>
      <c r="G392" s="71"/>
      <c r="H392" s="70" t="str">
        <f>IF(G392="","",VLOOKUP(G392,MCondition!$A$2:$B$50, 2, 0))</f>
        <v/>
      </c>
      <c r="I392" s="72"/>
      <c r="J392" s="71"/>
      <c r="K392" s="70" t="str">
        <f>IF(J392="","",VLOOKUP(J392,ICondition!$A$2:$B$50, 2, 0))</f>
        <v/>
      </c>
      <c r="L392" s="73"/>
      <c r="M392" s="73"/>
      <c r="N392" s="73"/>
      <c r="O392" s="73"/>
      <c r="P392" s="73"/>
      <c r="Q392" s="73"/>
      <c r="R392" s="78"/>
      <c r="S392" s="79" t="str">
        <f>IFERROR(VLOOKUP(R392,Material!$A$2:$B$59, 2, 0),"")</f>
        <v/>
      </c>
      <c r="T392" s="71"/>
      <c r="U392" s="79" t="str">
        <f>IFERROR(VLOOKUP(T392,Material!$A$2:$B$59, 2, 0),"")</f>
        <v/>
      </c>
      <c r="V392" s="71"/>
      <c r="W392" s="79" t="str">
        <f>IFERROR(VLOOKUP(V392,Material!$A$2:$B$59, 2, 0),"")</f>
        <v/>
      </c>
      <c r="X392" s="71"/>
      <c r="Y392" s="79" t="str">
        <f>IFERROR(VLOOKUP(X392,Material!$A$2:$B$59, 2, 0),"")</f>
        <v/>
      </c>
      <c r="Z392" s="71"/>
      <c r="AA392" s="79" t="str">
        <f>IFERROR(VLOOKUP(Z392,Material!$A$2:$B$59, 2, 0),"")</f>
        <v/>
      </c>
      <c r="AB392" s="74"/>
      <c r="AC392" s="75" t="e">
        <f t="shared" si="76"/>
        <v>#VALUE!</v>
      </c>
      <c r="AD392" s="75" t="e">
        <f t="shared" si="77"/>
        <v>#VALUE!</v>
      </c>
      <c r="AE392" s="75" t="e">
        <f t="shared" si="79"/>
        <v>#VALUE!</v>
      </c>
      <c r="AF392" s="75" t="e">
        <f t="shared" si="78"/>
        <v>#VALUE!</v>
      </c>
      <c r="AG392" s="75" t="e">
        <f t="shared" si="80"/>
        <v>#VALUE!</v>
      </c>
      <c r="AH392" s="75" t="e">
        <f t="shared" si="81"/>
        <v>#VALUE!</v>
      </c>
      <c r="AI392" s="75" t="e">
        <f t="shared" si="82"/>
        <v>#VALUE!</v>
      </c>
      <c r="AJ392" s="80" t="e">
        <f t="shared" si="83"/>
        <v>#VALUE!</v>
      </c>
      <c r="AK392" s="79" t="str">
        <f>(IFERROR(VLOOKUP(AB392,Categories!$A$2:$B$20,2,1),""))</f>
        <v/>
      </c>
      <c r="AL392" s="79" t="str">
        <f ca="1">IFERROR(VLOOKUP((HLOOKUP((VLOOKUP($AB392,Categories!$A$2:$F$20,3,1)), $AB$3:$AJ392, (ROW()-ROW($AB$3)+1), 0)), INDIRECT(VLOOKUP($AB392,Categories!$A$2:$F$20,6,1)),2,0),AK392)</f>
        <v/>
      </c>
      <c r="AM392" s="79" t="str">
        <f ca="1">IFERROR(VLOOKUP((HLOOKUP((VLOOKUP($AB392,Categories!$A$2:$F$20,4,1)),$AB$3:$AJ392,(ROW()-ROW($AB$3)+1),0)),INDIRECT(VLOOKUP($AB392,Categories!$A$2:$H$20,7,1)),2,0),"")</f>
        <v/>
      </c>
      <c r="AN392" s="79" t="str">
        <f ca="1">IFERROR(VLOOKUP((HLOOKUP((VLOOKUP($AB392,Categories!$A$2:$F$20,5,1)), $AB$3:$AJ392, (ROW()-ROW($AB$3)+1), 0)), INDIRECT(VLOOKUP($AB392,Categories!$A$2:$H$20,8,1)),2,0),"")</f>
        <v/>
      </c>
      <c r="AO392" s="79" t="str">
        <f t="shared" ca="1" si="84"/>
        <v/>
      </c>
      <c r="AP392" s="81"/>
      <c r="AQ392" s="70" t="str">
        <f>IFERROR(VLOOKUP(VALUE(MID(AP392,1,1)),AdditionalElements!$A$2:$B$50,2,0),"")</f>
        <v/>
      </c>
      <c r="AR392" s="70" t="str">
        <f>IFERROR(VLOOKUP(VALUE(MID(AP392,2,1)),AdditionalElements!$H$2:$I$50,2,0),"")</f>
        <v/>
      </c>
      <c r="AS392" s="70" t="str">
        <f>IFERROR(VLOOKUP(VALUE(MID(AP392,3,1)),AdditionalElements!$O$2:$P$50,2,0),"")</f>
        <v/>
      </c>
      <c r="AT392" s="70" t="str">
        <f>IFERROR(VLOOKUP(VALUE(MID(AP392,4,1)),AdditionalElements!$V$2:$W$50,2,0),"")</f>
        <v/>
      </c>
      <c r="AU392" s="71"/>
      <c r="AV392" s="79" t="str">
        <f>IFERROR(IF(VALUE(MID(AU392,1,1))=1, VLOOKUP(VALUE(MID(AU392,1,1)), TxtPanelShape!$A$2:$C$50, 3, 0), (IF(VALUE(MID(AU392,1,1))&gt;=7, VLOOKUP(VALUE(MID(AU392,1,1)), TxtPanelShape!$A$2:$C$50, 3, 0),VLOOKUP(VALUE(MID(AU392,1,2)),TxtPanelShape!$A$2:$C$50,3,0)))), "")</f>
        <v/>
      </c>
      <c r="AW392" s="79" t="str">
        <f>IFERROR(IF(VALUE(MID(AU392,1,1))=1, ", "&amp;VLOOKUP(VALUE(MID(AU392,2,1)), TxtPanelShape!$H$2:$I$50, 2, 0), IF(VALUE(MID(AU392,1,1))&gt;=7, ", "&amp;VLOOKUP(VALUE(MID(AU392,2,1)), TxtPanelShape!$H$2:$I$50, 2, 0),"")), "")</f>
        <v/>
      </c>
      <c r="AX392" s="79" t="str">
        <f>IFERROR(IF(VALUE(MID(AU392,1,1))=1, ", "&amp;VLOOKUP(VALUE(MID(AU392,3,1)), TxtPanelShape!$O$2:$P$50, 2, 0), IF(VALUE(MID(AU392,1,1))&gt;=7, ", "&amp;VLOOKUP(VALUE(MID(AU392,3,1)), TxtPanelShape!$O$2:$P$50, 2, 0),"")),"")</f>
        <v/>
      </c>
      <c r="AY392" s="79" t="str">
        <f>IFERROR("; "&amp;VLOOKUP(VALUE(MID(AU392,4,1)), TxtPanelShape!$V$2:$W$50,2,0),"")</f>
        <v/>
      </c>
      <c r="AZ392" s="79" t="str">
        <f t="shared" si="85"/>
        <v/>
      </c>
      <c r="BA392" s="71"/>
      <c r="BB392" s="79" t="str">
        <f>IFERROR(IF(VALUE(MID(BA392,1,1))=1, VLOOKUP(VALUE(MID(BA392,1,1)), TxtPanelShape!$A$2:$C$50, 3, 0), (IF(VALUE(MID(BA392,1,1))&gt;=7, VLOOKUP(VALUE(MID(BA392,1,1)), TxtPanelShape!$A$2:$C$50, 3, 0),VLOOKUP(VALUE(MID(BA392,1,2)),TxtPanelShape!$A$2:$C$50,3,0)))), "")</f>
        <v/>
      </c>
      <c r="BC392" s="79" t="str">
        <f>IFERROR(IF(VALUE(MID(BA392,1,1))=1, ", "&amp;VLOOKUP(VALUE(MID(BA392,2,1)), TxtPanelShape!$H$2:$I$50, 2, 0), IF(VALUE(MID(BA392,1,1))&gt;=7, ", "&amp;VLOOKUP(VALUE(MID(BA392,2,1)), TxtPanelShape!$H$2:$I$50, 2, 0),"")), "")</f>
        <v/>
      </c>
      <c r="BD392" s="79" t="str">
        <f>IFERROR(IF(VALUE(MID(BA392,1,1))=1, ", "&amp;VLOOKUP(VALUE(MID(BA392,3,1)), TxtPanelShape!$O$2:$P$50, 2, 0), IF(VALUE(MID(BA392,1,1))&gt;=7, ", "&amp;VLOOKUP(VALUE(MID(BA392,3,1)), TxtPanelShape!$O$2:$P$50, 2, 0),"")),"")</f>
        <v/>
      </c>
      <c r="BE392" s="79" t="str">
        <f>IFERROR("; "&amp;VLOOKUP(VALUE(MID(BA392,4,1)), TxtPanelShape!$V$2:$W$50,2,0),"")</f>
        <v/>
      </c>
      <c r="BF392" s="79" t="str">
        <f t="shared" si="86"/>
        <v/>
      </c>
      <c r="BG392" s="71"/>
      <c r="BH392" s="79" t="str">
        <f>IFERROR(VLOOKUP(BG392, TxtPanelDefinition!$A$2:$B$50, 2, 0),"")</f>
        <v/>
      </c>
      <c r="BI392" s="71"/>
      <c r="BJ392" s="79" t="str">
        <f>IFERROR(VLOOKUP(BI392, TxtPanelDefinition!$A$2:$B$50, 2, 0),"")</f>
        <v/>
      </c>
      <c r="BK392" s="71"/>
      <c r="BL392" s="79" t="str">
        <f>IFERROR(VLOOKUP(BK392, InscrTechniques!$A$2:$B$50, 2, 0),"")</f>
        <v/>
      </c>
      <c r="BM392" s="71"/>
      <c r="BN392" s="79" t="str">
        <f>IFERROR(VLOOKUP(BM392, InscrTechniques!$A$2:$B$50, 2, 0),"")</f>
        <v/>
      </c>
      <c r="BO392" s="71"/>
      <c r="BP392" s="79" t="str">
        <f>IFERROR(VLOOKUP(BO392, InscrTechniques!$A$2:$B$50, 2, 0),"")</f>
        <v/>
      </c>
      <c r="BQ392" s="71"/>
      <c r="BR392" s="79" t="str">
        <f>IFERROR(VLOOKUP(BQ392, InscrTechniques!$A$2:$B$50, 2, 0),"")</f>
        <v/>
      </c>
      <c r="BS392" s="71"/>
      <c r="BT392" s="79" t="str">
        <f>IFERROR(VLOOKUP(BS392, InscrTechniques!$A$2:$B$50, 2, 0),"")</f>
        <v/>
      </c>
      <c r="BU392" s="71"/>
      <c r="BV392" s="79" t="str">
        <f>IFERROR(VLOOKUP(BU392, InscrTechniques!$A$2:$B$50, 2, 0),"")</f>
        <v/>
      </c>
      <c r="BW392" s="125"/>
      <c r="BX392" s="79" t="str">
        <f>IFERROR(VLOOKUP(BW392, InscrTechniques!$A$2:$B$50, 2, 0),"")</f>
        <v/>
      </c>
      <c r="BY392" s="125"/>
      <c r="BZ392" s="79" t="str">
        <f>IFERROR(VLOOKUP(BY392, InscrTechniques!$A$2:$B$50, 2, 0),"")</f>
        <v/>
      </c>
      <c r="CA392" s="74"/>
      <c r="CB392" s="114" t="str">
        <f>IFERROR(VLOOKUP(CA392, LetterStyle!$A$2:$B$50, 2, 0),"")</f>
        <v/>
      </c>
      <c r="CC392" s="74"/>
      <c r="CD392" s="114" t="str">
        <f>IFERROR(VLOOKUP(CC392, LetterStyle!$A$2:$B$50, 2, 0),"")</f>
        <v/>
      </c>
      <c r="CE392" s="74"/>
      <c r="CF392" s="114" t="str">
        <f>IFERROR(VLOOKUP(CE392, LetterStyle!$A$2:$B$50, 2, 0),"")</f>
        <v/>
      </c>
      <c r="CG392" s="74"/>
      <c r="CH392" s="79" t="str">
        <f>IFERROR(VLOOKUP(CG392, LetterStyle!$A$2:$B$50, 2, 0),"")</f>
        <v/>
      </c>
      <c r="CI392" s="71"/>
      <c r="CJ392" s="79" t="str">
        <f>IFERROR(VLOOKUP(CI392, DecMotifs!$A$1:$B$306, 2, 0),"")</f>
        <v/>
      </c>
      <c r="CK392" s="71"/>
      <c r="CL392" s="79" t="str">
        <f>IFERROR(VLOOKUP(CK392, DecMotifs!$A$1:$B$306, 2, 0),"")</f>
        <v/>
      </c>
      <c r="CM392" s="71"/>
      <c r="CN392" s="79" t="str">
        <f>IFERROR(VLOOKUP(CM392, DecMotifs!$A$1:$B$306, 2, 0),"")</f>
        <v/>
      </c>
      <c r="CO392" s="71"/>
      <c r="CP392" s="79" t="str">
        <f>IFERROR(VLOOKUP(CO392, MarginalDec!$A$2:$B$253, 2, 0),"")</f>
        <v/>
      </c>
      <c r="CQ392" s="71"/>
      <c r="CR392" s="79" t="str">
        <f>IFERROR(VLOOKUP(CQ392, MarginalDec!$A$2:$B$253, 2, 0),"")</f>
        <v/>
      </c>
      <c r="CS392" s="71"/>
      <c r="CT392" s="79" t="str">
        <f>IFERROR(VLOOKUP(CS392, MarginalDec!$A$2:$B$253, 2, 0),"")</f>
        <v/>
      </c>
      <c r="CU392" s="71"/>
      <c r="CV392" s="79" t="str">
        <f>IF(ISBLANK(CU392),"", IFERROR(VLOOKUP(CU392, Tooling!$A$2:$B$252, 2, 0),""))</f>
        <v/>
      </c>
      <c r="CW392" s="71"/>
      <c r="CX392" s="79" t="str">
        <f>IF(ISBLANK(CW392),"", IFERROR(VLOOKUP(CW392, Tooling!$A$2:$B$252, 2, 0),""))</f>
        <v/>
      </c>
      <c r="CY392" s="71"/>
      <c r="CZ392" s="79" t="str">
        <f>IF(ISBLANK(CY392),"", IFERROR(VLOOKUP(CY392, Repairs!$A$2:$B$252, 2, 0),""))</f>
        <v/>
      </c>
      <c r="DA392" s="77"/>
      <c r="DB392" s="71"/>
      <c r="DC392" s="79" t="str">
        <f>IFERROR(VLOOKUP(DB392, DatingReason!$A$2:$B$252, 2, 0),"")</f>
        <v/>
      </c>
      <c r="DD392" s="123" t="str">
        <f t="shared" si="87"/>
        <v/>
      </c>
      <c r="DF392" s="119" t="str">
        <f t="array" ref="DF392">IF(AND($B392&lt;&gt;"", $DE392&lt;&gt;"", $DE392&lt;&gt;"No"),MAX(IF($B392=PEOPLE!$B$4:$B$1000, PEOPLE!$Q$4:$Q$1000,""))+100,"")</f>
        <v/>
      </c>
      <c r="DG392" s="68"/>
      <c r="DH392" s="76">
        <f>COUNTIF(PEOPLE!B:B, MEMORIALS!B392)</f>
        <v>0</v>
      </c>
      <c r="DI392" s="82"/>
      <c r="DJ392" s="82"/>
      <c r="DK392" s="82"/>
      <c r="DL392" s="68"/>
      <c r="DM392" s="68"/>
      <c r="DN392" s="68"/>
      <c r="DO392" s="68"/>
      <c r="DP392" s="68"/>
    </row>
    <row r="393" spans="1:120" ht="15" customHeight="1" x14ac:dyDescent="0.25">
      <c r="A393" s="68"/>
      <c r="B393" s="69"/>
      <c r="C393" s="68"/>
      <c r="D393" s="68"/>
      <c r="E393" s="70" t="str">
        <f>IF(D393="","",VLOOKUP(D393,Denomination!$A$2:$B$50, 2, 0))</f>
        <v/>
      </c>
      <c r="F393" s="68"/>
      <c r="G393" s="71"/>
      <c r="H393" s="70" t="str">
        <f>IF(G393="","",VLOOKUP(G393,MCondition!$A$2:$B$50, 2, 0))</f>
        <v/>
      </c>
      <c r="I393" s="72"/>
      <c r="J393" s="71"/>
      <c r="K393" s="70" t="str">
        <f>IF(J393="","",VLOOKUP(J393,ICondition!$A$2:$B$50, 2, 0))</f>
        <v/>
      </c>
      <c r="L393" s="73"/>
      <c r="M393" s="73"/>
      <c r="N393" s="73"/>
      <c r="O393" s="73"/>
      <c r="P393" s="73"/>
      <c r="Q393" s="73"/>
      <c r="R393" s="78"/>
      <c r="S393" s="79" t="str">
        <f>IFERROR(VLOOKUP(R393,Material!$A$2:$B$59, 2, 0),"")</f>
        <v/>
      </c>
      <c r="T393" s="71"/>
      <c r="U393" s="79" t="str">
        <f>IFERROR(VLOOKUP(T393,Material!$A$2:$B$59, 2, 0),"")</f>
        <v/>
      </c>
      <c r="V393" s="71"/>
      <c r="W393" s="79" t="str">
        <f>IFERROR(VLOOKUP(V393,Material!$A$2:$B$59, 2, 0),"")</f>
        <v/>
      </c>
      <c r="X393" s="71"/>
      <c r="Y393" s="79" t="str">
        <f>IFERROR(VLOOKUP(X393,Material!$A$2:$B$59, 2, 0),"")</f>
        <v/>
      </c>
      <c r="Z393" s="71"/>
      <c r="AA393" s="79" t="str">
        <f>IFERROR(VLOOKUP(Z393,Material!$A$2:$B$59, 2, 0),"")</f>
        <v/>
      </c>
      <c r="AB393" s="74"/>
      <c r="AC393" s="75" t="e">
        <f t="shared" si="76"/>
        <v>#VALUE!</v>
      </c>
      <c r="AD393" s="75" t="e">
        <f t="shared" si="77"/>
        <v>#VALUE!</v>
      </c>
      <c r="AE393" s="75" t="e">
        <f t="shared" si="79"/>
        <v>#VALUE!</v>
      </c>
      <c r="AF393" s="75" t="e">
        <f t="shared" si="78"/>
        <v>#VALUE!</v>
      </c>
      <c r="AG393" s="75" t="e">
        <f t="shared" si="80"/>
        <v>#VALUE!</v>
      </c>
      <c r="AH393" s="75" t="e">
        <f t="shared" si="81"/>
        <v>#VALUE!</v>
      </c>
      <c r="AI393" s="75" t="e">
        <f t="shared" si="82"/>
        <v>#VALUE!</v>
      </c>
      <c r="AJ393" s="80" t="e">
        <f t="shared" si="83"/>
        <v>#VALUE!</v>
      </c>
      <c r="AK393" s="79" t="str">
        <f>(IFERROR(VLOOKUP(AB393,Categories!$A$2:$B$20,2,1),""))</f>
        <v/>
      </c>
      <c r="AL393" s="79" t="str">
        <f ca="1">IFERROR(VLOOKUP((HLOOKUP((VLOOKUP($AB393,Categories!$A$2:$F$20,3,1)), $AB$3:$AJ393, (ROW()-ROW($AB$3)+1), 0)), INDIRECT(VLOOKUP($AB393,Categories!$A$2:$F$20,6,1)),2,0),AK393)</f>
        <v/>
      </c>
      <c r="AM393" s="79" t="str">
        <f ca="1">IFERROR(VLOOKUP((HLOOKUP((VLOOKUP($AB393,Categories!$A$2:$F$20,4,1)),$AB$3:$AJ393,(ROW()-ROW($AB$3)+1),0)),INDIRECT(VLOOKUP($AB393,Categories!$A$2:$H$20,7,1)),2,0),"")</f>
        <v/>
      </c>
      <c r="AN393" s="79" t="str">
        <f ca="1">IFERROR(VLOOKUP((HLOOKUP((VLOOKUP($AB393,Categories!$A$2:$F$20,5,1)), $AB$3:$AJ393, (ROW()-ROW($AB$3)+1), 0)), INDIRECT(VLOOKUP($AB393,Categories!$A$2:$H$20,8,1)),2,0),"")</f>
        <v/>
      </c>
      <c r="AO393" s="79" t="str">
        <f t="shared" ca="1" si="84"/>
        <v/>
      </c>
      <c r="AP393" s="81"/>
      <c r="AQ393" s="70" t="str">
        <f>IFERROR(VLOOKUP(VALUE(MID(AP393,1,1)),AdditionalElements!$A$2:$B$50,2,0),"")</f>
        <v/>
      </c>
      <c r="AR393" s="70" t="str">
        <f>IFERROR(VLOOKUP(VALUE(MID(AP393,2,1)),AdditionalElements!$H$2:$I$50,2,0),"")</f>
        <v/>
      </c>
      <c r="AS393" s="70" t="str">
        <f>IFERROR(VLOOKUP(VALUE(MID(AP393,3,1)),AdditionalElements!$O$2:$P$50,2,0),"")</f>
        <v/>
      </c>
      <c r="AT393" s="70" t="str">
        <f>IFERROR(VLOOKUP(VALUE(MID(AP393,4,1)),AdditionalElements!$V$2:$W$50,2,0),"")</f>
        <v/>
      </c>
      <c r="AU393" s="71"/>
      <c r="AV393" s="79" t="str">
        <f>IFERROR(IF(VALUE(MID(AU393,1,1))=1, VLOOKUP(VALUE(MID(AU393,1,1)), TxtPanelShape!$A$2:$C$50, 3, 0), (IF(VALUE(MID(AU393,1,1))&gt;=7, VLOOKUP(VALUE(MID(AU393,1,1)), TxtPanelShape!$A$2:$C$50, 3, 0),VLOOKUP(VALUE(MID(AU393,1,2)),TxtPanelShape!$A$2:$C$50,3,0)))), "")</f>
        <v/>
      </c>
      <c r="AW393" s="79" t="str">
        <f>IFERROR(IF(VALUE(MID(AU393,1,1))=1, ", "&amp;VLOOKUP(VALUE(MID(AU393,2,1)), TxtPanelShape!$H$2:$I$50, 2, 0), IF(VALUE(MID(AU393,1,1))&gt;=7, ", "&amp;VLOOKUP(VALUE(MID(AU393,2,1)), TxtPanelShape!$H$2:$I$50, 2, 0),"")), "")</f>
        <v/>
      </c>
      <c r="AX393" s="79" t="str">
        <f>IFERROR(IF(VALUE(MID(AU393,1,1))=1, ", "&amp;VLOOKUP(VALUE(MID(AU393,3,1)), TxtPanelShape!$O$2:$P$50, 2, 0), IF(VALUE(MID(AU393,1,1))&gt;=7, ", "&amp;VLOOKUP(VALUE(MID(AU393,3,1)), TxtPanelShape!$O$2:$P$50, 2, 0),"")),"")</f>
        <v/>
      </c>
      <c r="AY393" s="79" t="str">
        <f>IFERROR("; "&amp;VLOOKUP(VALUE(MID(AU393,4,1)), TxtPanelShape!$V$2:$W$50,2,0),"")</f>
        <v/>
      </c>
      <c r="AZ393" s="79" t="str">
        <f t="shared" si="85"/>
        <v/>
      </c>
      <c r="BA393" s="71"/>
      <c r="BB393" s="79" t="str">
        <f>IFERROR(IF(VALUE(MID(BA393,1,1))=1, VLOOKUP(VALUE(MID(BA393,1,1)), TxtPanelShape!$A$2:$C$50, 3, 0), (IF(VALUE(MID(BA393,1,1))&gt;=7, VLOOKUP(VALUE(MID(BA393,1,1)), TxtPanelShape!$A$2:$C$50, 3, 0),VLOOKUP(VALUE(MID(BA393,1,2)),TxtPanelShape!$A$2:$C$50,3,0)))), "")</f>
        <v/>
      </c>
      <c r="BC393" s="79" t="str">
        <f>IFERROR(IF(VALUE(MID(BA393,1,1))=1, ", "&amp;VLOOKUP(VALUE(MID(BA393,2,1)), TxtPanelShape!$H$2:$I$50, 2, 0), IF(VALUE(MID(BA393,1,1))&gt;=7, ", "&amp;VLOOKUP(VALUE(MID(BA393,2,1)), TxtPanelShape!$H$2:$I$50, 2, 0),"")), "")</f>
        <v/>
      </c>
      <c r="BD393" s="79" t="str">
        <f>IFERROR(IF(VALUE(MID(BA393,1,1))=1, ", "&amp;VLOOKUP(VALUE(MID(BA393,3,1)), TxtPanelShape!$O$2:$P$50, 2, 0), IF(VALUE(MID(BA393,1,1))&gt;=7, ", "&amp;VLOOKUP(VALUE(MID(BA393,3,1)), TxtPanelShape!$O$2:$P$50, 2, 0),"")),"")</f>
        <v/>
      </c>
      <c r="BE393" s="79" t="str">
        <f>IFERROR("; "&amp;VLOOKUP(VALUE(MID(BA393,4,1)), TxtPanelShape!$V$2:$W$50,2,0),"")</f>
        <v/>
      </c>
      <c r="BF393" s="79" t="str">
        <f t="shared" si="86"/>
        <v/>
      </c>
      <c r="BG393" s="71"/>
      <c r="BH393" s="79" t="str">
        <f>IFERROR(VLOOKUP(BG393, TxtPanelDefinition!$A$2:$B$50, 2, 0),"")</f>
        <v/>
      </c>
      <c r="BI393" s="71"/>
      <c r="BJ393" s="79" t="str">
        <f>IFERROR(VLOOKUP(BI393, TxtPanelDefinition!$A$2:$B$50, 2, 0),"")</f>
        <v/>
      </c>
      <c r="BK393" s="71"/>
      <c r="BL393" s="79" t="str">
        <f>IFERROR(VLOOKUP(BK393, InscrTechniques!$A$2:$B$50, 2, 0),"")</f>
        <v/>
      </c>
      <c r="BM393" s="71"/>
      <c r="BN393" s="79" t="str">
        <f>IFERROR(VLOOKUP(BM393, InscrTechniques!$A$2:$B$50, 2, 0),"")</f>
        <v/>
      </c>
      <c r="BO393" s="71"/>
      <c r="BP393" s="79" t="str">
        <f>IFERROR(VLOOKUP(BO393, InscrTechniques!$A$2:$B$50, 2, 0),"")</f>
        <v/>
      </c>
      <c r="BQ393" s="71"/>
      <c r="BR393" s="79" t="str">
        <f>IFERROR(VLOOKUP(BQ393, InscrTechniques!$A$2:$B$50, 2, 0),"")</f>
        <v/>
      </c>
      <c r="BS393" s="71"/>
      <c r="BT393" s="79" t="str">
        <f>IFERROR(VLOOKUP(BS393, InscrTechniques!$A$2:$B$50, 2, 0),"")</f>
        <v/>
      </c>
      <c r="BU393" s="71"/>
      <c r="BV393" s="79" t="str">
        <f>IFERROR(VLOOKUP(BU393, InscrTechniques!$A$2:$B$50, 2, 0),"")</f>
        <v/>
      </c>
      <c r="BW393" s="125"/>
      <c r="BX393" s="79" t="str">
        <f>IFERROR(VLOOKUP(BW393, InscrTechniques!$A$2:$B$50, 2, 0),"")</f>
        <v/>
      </c>
      <c r="BY393" s="125"/>
      <c r="BZ393" s="79" t="str">
        <f>IFERROR(VLOOKUP(BY393, InscrTechniques!$A$2:$B$50, 2, 0),"")</f>
        <v/>
      </c>
      <c r="CA393" s="74"/>
      <c r="CB393" s="114" t="str">
        <f>IFERROR(VLOOKUP(CA393, LetterStyle!$A$2:$B$50, 2, 0),"")</f>
        <v/>
      </c>
      <c r="CC393" s="74"/>
      <c r="CD393" s="114" t="str">
        <f>IFERROR(VLOOKUP(CC393, LetterStyle!$A$2:$B$50, 2, 0),"")</f>
        <v/>
      </c>
      <c r="CE393" s="74"/>
      <c r="CF393" s="114" t="str">
        <f>IFERROR(VLOOKUP(CE393, LetterStyle!$A$2:$B$50, 2, 0),"")</f>
        <v/>
      </c>
      <c r="CG393" s="74"/>
      <c r="CH393" s="79" t="str">
        <f>IFERROR(VLOOKUP(CG393, LetterStyle!$A$2:$B$50, 2, 0),"")</f>
        <v/>
      </c>
      <c r="CI393" s="71"/>
      <c r="CJ393" s="79" t="str">
        <f>IFERROR(VLOOKUP(CI393, DecMotifs!$A$1:$B$306, 2, 0),"")</f>
        <v/>
      </c>
      <c r="CK393" s="71"/>
      <c r="CL393" s="79" t="str">
        <f>IFERROR(VLOOKUP(CK393, DecMotifs!$A$1:$B$306, 2, 0),"")</f>
        <v/>
      </c>
      <c r="CM393" s="71"/>
      <c r="CN393" s="79" t="str">
        <f>IFERROR(VLOOKUP(CM393, DecMotifs!$A$1:$B$306, 2, 0),"")</f>
        <v/>
      </c>
      <c r="CO393" s="71"/>
      <c r="CP393" s="79" t="str">
        <f>IFERROR(VLOOKUP(CO393, MarginalDec!$A$2:$B$253, 2, 0),"")</f>
        <v/>
      </c>
      <c r="CQ393" s="71"/>
      <c r="CR393" s="79" t="str">
        <f>IFERROR(VLOOKUP(CQ393, MarginalDec!$A$2:$B$253, 2, 0),"")</f>
        <v/>
      </c>
      <c r="CS393" s="71"/>
      <c r="CT393" s="79" t="str">
        <f>IFERROR(VLOOKUP(CS393, MarginalDec!$A$2:$B$253, 2, 0),"")</f>
        <v/>
      </c>
      <c r="CU393" s="71"/>
      <c r="CV393" s="79" t="str">
        <f>IF(ISBLANK(CU393),"", IFERROR(VLOOKUP(CU393, Tooling!$A$2:$B$252, 2, 0),""))</f>
        <v/>
      </c>
      <c r="CW393" s="71"/>
      <c r="CX393" s="79" t="str">
        <f>IF(ISBLANK(CW393),"", IFERROR(VLOOKUP(CW393, Tooling!$A$2:$B$252, 2, 0),""))</f>
        <v/>
      </c>
      <c r="CY393" s="71"/>
      <c r="CZ393" s="79" t="str">
        <f>IF(ISBLANK(CY393),"", IFERROR(VLOOKUP(CY393, Repairs!$A$2:$B$252, 2, 0),""))</f>
        <v/>
      </c>
      <c r="DA393" s="77"/>
      <c r="DB393" s="71"/>
      <c r="DC393" s="79" t="str">
        <f>IFERROR(VLOOKUP(DB393, DatingReason!$A$2:$B$252, 2, 0),"")</f>
        <v/>
      </c>
      <c r="DD393" s="123" t="str">
        <f t="shared" si="87"/>
        <v/>
      </c>
      <c r="DF393" s="119" t="str">
        <f t="array" ref="DF393">IF(AND($B393&lt;&gt;"", $DE393&lt;&gt;"", $DE393&lt;&gt;"No"),MAX(IF($B393=PEOPLE!$B$4:$B$1000, PEOPLE!$Q$4:$Q$1000,""))+100,"")</f>
        <v/>
      </c>
      <c r="DG393" s="68"/>
      <c r="DH393" s="76">
        <f>COUNTIF(PEOPLE!B:B, MEMORIALS!B393)</f>
        <v>0</v>
      </c>
      <c r="DI393" s="82"/>
      <c r="DJ393" s="82"/>
      <c r="DK393" s="82"/>
      <c r="DL393" s="68"/>
      <c r="DM393" s="68"/>
      <c r="DN393" s="68"/>
      <c r="DO393" s="68"/>
      <c r="DP393" s="68"/>
    </row>
    <row r="394" spans="1:120" ht="15" customHeight="1" x14ac:dyDescent="0.25">
      <c r="A394" s="68"/>
      <c r="B394" s="69"/>
      <c r="C394" s="68"/>
      <c r="D394" s="68"/>
      <c r="E394" s="70" t="str">
        <f>IF(D394="","",VLOOKUP(D394,Denomination!$A$2:$B$50, 2, 0))</f>
        <v/>
      </c>
      <c r="F394" s="68"/>
      <c r="G394" s="71"/>
      <c r="H394" s="70" t="str">
        <f>IF(G394="","",VLOOKUP(G394,MCondition!$A$2:$B$50, 2, 0))</f>
        <v/>
      </c>
      <c r="I394" s="72"/>
      <c r="J394" s="71"/>
      <c r="K394" s="70" t="str">
        <f>IF(J394="","",VLOOKUP(J394,ICondition!$A$2:$B$50, 2, 0))</f>
        <v/>
      </c>
      <c r="L394" s="73"/>
      <c r="M394" s="73"/>
      <c r="N394" s="73"/>
      <c r="O394" s="73"/>
      <c r="P394" s="73"/>
      <c r="Q394" s="73"/>
      <c r="R394" s="78"/>
      <c r="S394" s="79" t="str">
        <f>IFERROR(VLOOKUP(R394,Material!$A$2:$B$59, 2, 0),"")</f>
        <v/>
      </c>
      <c r="T394" s="71"/>
      <c r="U394" s="79" t="str">
        <f>IFERROR(VLOOKUP(T394,Material!$A$2:$B$59, 2, 0),"")</f>
        <v/>
      </c>
      <c r="V394" s="71"/>
      <c r="W394" s="79" t="str">
        <f>IFERROR(VLOOKUP(V394,Material!$A$2:$B$59, 2, 0),"")</f>
        <v/>
      </c>
      <c r="X394" s="71"/>
      <c r="Y394" s="79" t="str">
        <f>IFERROR(VLOOKUP(X394,Material!$A$2:$B$59, 2, 0),"")</f>
        <v/>
      </c>
      <c r="Z394" s="71"/>
      <c r="AA394" s="79" t="str">
        <f>IFERROR(VLOOKUP(Z394,Material!$A$2:$B$59, 2, 0),"")</f>
        <v/>
      </c>
      <c r="AB394" s="74"/>
      <c r="AC394" s="75" t="e">
        <f t="shared" si="76"/>
        <v>#VALUE!</v>
      </c>
      <c r="AD394" s="75" t="e">
        <f t="shared" si="77"/>
        <v>#VALUE!</v>
      </c>
      <c r="AE394" s="75" t="e">
        <f t="shared" si="79"/>
        <v>#VALUE!</v>
      </c>
      <c r="AF394" s="75" t="e">
        <f t="shared" si="78"/>
        <v>#VALUE!</v>
      </c>
      <c r="AG394" s="75" t="e">
        <f t="shared" si="80"/>
        <v>#VALUE!</v>
      </c>
      <c r="AH394" s="75" t="e">
        <f t="shared" si="81"/>
        <v>#VALUE!</v>
      </c>
      <c r="AI394" s="75" t="e">
        <f t="shared" si="82"/>
        <v>#VALUE!</v>
      </c>
      <c r="AJ394" s="80" t="e">
        <f t="shared" si="83"/>
        <v>#VALUE!</v>
      </c>
      <c r="AK394" s="79" t="str">
        <f>(IFERROR(VLOOKUP(AB394,Categories!$A$2:$B$20,2,1),""))</f>
        <v/>
      </c>
      <c r="AL394" s="79" t="str">
        <f ca="1">IFERROR(VLOOKUP((HLOOKUP((VLOOKUP($AB394,Categories!$A$2:$F$20,3,1)), $AB$3:$AJ394, (ROW()-ROW($AB$3)+1), 0)), INDIRECT(VLOOKUP($AB394,Categories!$A$2:$F$20,6,1)),2,0),AK394)</f>
        <v/>
      </c>
      <c r="AM394" s="79" t="str">
        <f ca="1">IFERROR(VLOOKUP((HLOOKUP((VLOOKUP($AB394,Categories!$A$2:$F$20,4,1)),$AB$3:$AJ394,(ROW()-ROW($AB$3)+1),0)),INDIRECT(VLOOKUP($AB394,Categories!$A$2:$H$20,7,1)),2,0),"")</f>
        <v/>
      </c>
      <c r="AN394" s="79" t="str">
        <f ca="1">IFERROR(VLOOKUP((HLOOKUP((VLOOKUP($AB394,Categories!$A$2:$F$20,5,1)), $AB$3:$AJ394, (ROW()-ROW($AB$3)+1), 0)), INDIRECT(VLOOKUP($AB394,Categories!$A$2:$H$20,8,1)),2,0),"")</f>
        <v/>
      </c>
      <c r="AO394" s="79" t="str">
        <f t="shared" ca="1" si="84"/>
        <v/>
      </c>
      <c r="AP394" s="81"/>
      <c r="AQ394" s="70" t="str">
        <f>IFERROR(VLOOKUP(VALUE(MID(AP394,1,1)),AdditionalElements!$A$2:$B$50,2,0),"")</f>
        <v/>
      </c>
      <c r="AR394" s="70" t="str">
        <f>IFERROR(VLOOKUP(VALUE(MID(AP394,2,1)),AdditionalElements!$H$2:$I$50,2,0),"")</f>
        <v/>
      </c>
      <c r="AS394" s="70" t="str">
        <f>IFERROR(VLOOKUP(VALUE(MID(AP394,3,1)),AdditionalElements!$O$2:$P$50,2,0),"")</f>
        <v/>
      </c>
      <c r="AT394" s="70" t="str">
        <f>IFERROR(VLOOKUP(VALUE(MID(AP394,4,1)),AdditionalElements!$V$2:$W$50,2,0),"")</f>
        <v/>
      </c>
      <c r="AU394" s="71"/>
      <c r="AV394" s="79" t="str">
        <f>IFERROR(IF(VALUE(MID(AU394,1,1))=1, VLOOKUP(VALUE(MID(AU394,1,1)), TxtPanelShape!$A$2:$C$50, 3, 0), (IF(VALUE(MID(AU394,1,1))&gt;=7, VLOOKUP(VALUE(MID(AU394,1,1)), TxtPanelShape!$A$2:$C$50, 3, 0),VLOOKUP(VALUE(MID(AU394,1,2)),TxtPanelShape!$A$2:$C$50,3,0)))), "")</f>
        <v/>
      </c>
      <c r="AW394" s="79" t="str">
        <f>IFERROR(IF(VALUE(MID(AU394,1,1))=1, ", "&amp;VLOOKUP(VALUE(MID(AU394,2,1)), TxtPanelShape!$H$2:$I$50, 2, 0), IF(VALUE(MID(AU394,1,1))&gt;=7, ", "&amp;VLOOKUP(VALUE(MID(AU394,2,1)), TxtPanelShape!$H$2:$I$50, 2, 0),"")), "")</f>
        <v/>
      </c>
      <c r="AX394" s="79" t="str">
        <f>IFERROR(IF(VALUE(MID(AU394,1,1))=1, ", "&amp;VLOOKUP(VALUE(MID(AU394,3,1)), TxtPanelShape!$O$2:$P$50, 2, 0), IF(VALUE(MID(AU394,1,1))&gt;=7, ", "&amp;VLOOKUP(VALUE(MID(AU394,3,1)), TxtPanelShape!$O$2:$P$50, 2, 0),"")),"")</f>
        <v/>
      </c>
      <c r="AY394" s="79" t="str">
        <f>IFERROR("; "&amp;VLOOKUP(VALUE(MID(AU394,4,1)), TxtPanelShape!$V$2:$W$50,2,0),"")</f>
        <v/>
      </c>
      <c r="AZ394" s="79" t="str">
        <f t="shared" si="85"/>
        <v/>
      </c>
      <c r="BA394" s="71"/>
      <c r="BB394" s="79" t="str">
        <f>IFERROR(IF(VALUE(MID(BA394,1,1))=1, VLOOKUP(VALUE(MID(BA394,1,1)), TxtPanelShape!$A$2:$C$50, 3, 0), (IF(VALUE(MID(BA394,1,1))&gt;=7, VLOOKUP(VALUE(MID(BA394,1,1)), TxtPanelShape!$A$2:$C$50, 3, 0),VLOOKUP(VALUE(MID(BA394,1,2)),TxtPanelShape!$A$2:$C$50,3,0)))), "")</f>
        <v/>
      </c>
      <c r="BC394" s="79" t="str">
        <f>IFERROR(IF(VALUE(MID(BA394,1,1))=1, ", "&amp;VLOOKUP(VALUE(MID(BA394,2,1)), TxtPanelShape!$H$2:$I$50, 2, 0), IF(VALUE(MID(BA394,1,1))&gt;=7, ", "&amp;VLOOKUP(VALUE(MID(BA394,2,1)), TxtPanelShape!$H$2:$I$50, 2, 0),"")), "")</f>
        <v/>
      </c>
      <c r="BD394" s="79" t="str">
        <f>IFERROR(IF(VALUE(MID(BA394,1,1))=1, ", "&amp;VLOOKUP(VALUE(MID(BA394,3,1)), TxtPanelShape!$O$2:$P$50, 2, 0), IF(VALUE(MID(BA394,1,1))&gt;=7, ", "&amp;VLOOKUP(VALUE(MID(BA394,3,1)), TxtPanelShape!$O$2:$P$50, 2, 0),"")),"")</f>
        <v/>
      </c>
      <c r="BE394" s="79" t="str">
        <f>IFERROR("; "&amp;VLOOKUP(VALUE(MID(BA394,4,1)), TxtPanelShape!$V$2:$W$50,2,0),"")</f>
        <v/>
      </c>
      <c r="BF394" s="79" t="str">
        <f t="shared" si="86"/>
        <v/>
      </c>
      <c r="BG394" s="71"/>
      <c r="BH394" s="79" t="str">
        <f>IFERROR(VLOOKUP(BG394, TxtPanelDefinition!$A$2:$B$50, 2, 0),"")</f>
        <v/>
      </c>
      <c r="BI394" s="71"/>
      <c r="BJ394" s="79" t="str">
        <f>IFERROR(VLOOKUP(BI394, TxtPanelDefinition!$A$2:$B$50, 2, 0),"")</f>
        <v/>
      </c>
      <c r="BK394" s="71"/>
      <c r="BL394" s="79" t="str">
        <f>IFERROR(VLOOKUP(BK394, InscrTechniques!$A$2:$B$50, 2, 0),"")</f>
        <v/>
      </c>
      <c r="BM394" s="71"/>
      <c r="BN394" s="79" t="str">
        <f>IFERROR(VLOOKUP(BM394, InscrTechniques!$A$2:$B$50, 2, 0),"")</f>
        <v/>
      </c>
      <c r="BO394" s="71"/>
      <c r="BP394" s="79" t="str">
        <f>IFERROR(VLOOKUP(BO394, InscrTechniques!$A$2:$B$50, 2, 0),"")</f>
        <v/>
      </c>
      <c r="BQ394" s="71"/>
      <c r="BR394" s="79" t="str">
        <f>IFERROR(VLOOKUP(BQ394, InscrTechniques!$A$2:$B$50, 2, 0),"")</f>
        <v/>
      </c>
      <c r="BS394" s="71"/>
      <c r="BT394" s="79" t="str">
        <f>IFERROR(VLOOKUP(BS394, InscrTechniques!$A$2:$B$50, 2, 0),"")</f>
        <v/>
      </c>
      <c r="BU394" s="71"/>
      <c r="BV394" s="79" t="str">
        <f>IFERROR(VLOOKUP(BU394, InscrTechniques!$A$2:$B$50, 2, 0),"")</f>
        <v/>
      </c>
      <c r="BW394" s="125"/>
      <c r="BX394" s="79" t="str">
        <f>IFERROR(VLOOKUP(BW394, InscrTechniques!$A$2:$B$50, 2, 0),"")</f>
        <v/>
      </c>
      <c r="BY394" s="125"/>
      <c r="BZ394" s="79" t="str">
        <f>IFERROR(VLOOKUP(BY394, InscrTechniques!$A$2:$B$50, 2, 0),"")</f>
        <v/>
      </c>
      <c r="CA394" s="74"/>
      <c r="CB394" s="114" t="str">
        <f>IFERROR(VLOOKUP(CA394, LetterStyle!$A$2:$B$50, 2, 0),"")</f>
        <v/>
      </c>
      <c r="CC394" s="74"/>
      <c r="CD394" s="114" t="str">
        <f>IFERROR(VLOOKUP(CC394, LetterStyle!$A$2:$B$50, 2, 0),"")</f>
        <v/>
      </c>
      <c r="CE394" s="74"/>
      <c r="CF394" s="114" t="str">
        <f>IFERROR(VLOOKUP(CE394, LetterStyle!$A$2:$B$50, 2, 0),"")</f>
        <v/>
      </c>
      <c r="CG394" s="74"/>
      <c r="CH394" s="79" t="str">
        <f>IFERROR(VLOOKUP(CG394, LetterStyle!$A$2:$B$50, 2, 0),"")</f>
        <v/>
      </c>
      <c r="CI394" s="71"/>
      <c r="CJ394" s="79" t="str">
        <f>IFERROR(VLOOKUP(CI394, DecMotifs!$A$1:$B$306, 2, 0),"")</f>
        <v/>
      </c>
      <c r="CK394" s="71"/>
      <c r="CL394" s="79" t="str">
        <f>IFERROR(VLOOKUP(CK394, DecMotifs!$A$1:$B$306, 2, 0),"")</f>
        <v/>
      </c>
      <c r="CM394" s="71"/>
      <c r="CN394" s="79" t="str">
        <f>IFERROR(VLOOKUP(CM394, DecMotifs!$A$1:$B$306, 2, 0),"")</f>
        <v/>
      </c>
      <c r="CO394" s="71"/>
      <c r="CP394" s="79" t="str">
        <f>IFERROR(VLOOKUP(CO394, MarginalDec!$A$2:$B$253, 2, 0),"")</f>
        <v/>
      </c>
      <c r="CQ394" s="71"/>
      <c r="CR394" s="79" t="str">
        <f>IFERROR(VLOOKUP(CQ394, MarginalDec!$A$2:$B$253, 2, 0),"")</f>
        <v/>
      </c>
      <c r="CS394" s="71"/>
      <c r="CT394" s="79" t="str">
        <f>IFERROR(VLOOKUP(CS394, MarginalDec!$A$2:$B$253, 2, 0),"")</f>
        <v/>
      </c>
      <c r="CU394" s="71"/>
      <c r="CV394" s="79" t="str">
        <f>IF(ISBLANK(CU394),"", IFERROR(VLOOKUP(CU394, Tooling!$A$2:$B$252, 2, 0),""))</f>
        <v/>
      </c>
      <c r="CW394" s="71"/>
      <c r="CX394" s="79" t="str">
        <f>IF(ISBLANK(CW394),"", IFERROR(VLOOKUP(CW394, Tooling!$A$2:$B$252, 2, 0),""))</f>
        <v/>
      </c>
      <c r="CY394" s="71"/>
      <c r="CZ394" s="79" t="str">
        <f>IF(ISBLANK(CY394),"", IFERROR(VLOOKUP(CY394, Repairs!$A$2:$B$252, 2, 0),""))</f>
        <v/>
      </c>
      <c r="DA394" s="77"/>
      <c r="DB394" s="71"/>
      <c r="DC394" s="79" t="str">
        <f>IFERROR(VLOOKUP(DB394, DatingReason!$A$2:$B$252, 2, 0),"")</f>
        <v/>
      </c>
      <c r="DD394" s="123" t="str">
        <f t="shared" si="87"/>
        <v/>
      </c>
      <c r="DF394" s="119" t="str">
        <f t="array" ref="DF394">IF(AND($B394&lt;&gt;"", $DE394&lt;&gt;"", $DE394&lt;&gt;"No"),MAX(IF($B394=PEOPLE!$B$4:$B$1000, PEOPLE!$Q$4:$Q$1000,""))+100,"")</f>
        <v/>
      </c>
      <c r="DG394" s="68"/>
      <c r="DH394" s="76">
        <f>COUNTIF(PEOPLE!B:B, MEMORIALS!B394)</f>
        <v>0</v>
      </c>
      <c r="DI394" s="82"/>
      <c r="DJ394" s="82"/>
      <c r="DK394" s="82"/>
      <c r="DL394" s="68"/>
      <c r="DM394" s="68"/>
      <c r="DN394" s="68"/>
      <c r="DO394" s="68"/>
      <c r="DP394" s="68"/>
    </row>
    <row r="395" spans="1:120" ht="15" customHeight="1" x14ac:dyDescent="0.25">
      <c r="A395" s="68"/>
      <c r="B395" s="69"/>
      <c r="C395" s="68"/>
      <c r="D395" s="68"/>
      <c r="E395" s="70" t="str">
        <f>IF(D395="","",VLOOKUP(D395,Denomination!$A$2:$B$50, 2, 0))</f>
        <v/>
      </c>
      <c r="F395" s="68"/>
      <c r="G395" s="71"/>
      <c r="H395" s="70" t="str">
        <f>IF(G395="","",VLOOKUP(G395,MCondition!$A$2:$B$50, 2, 0))</f>
        <v/>
      </c>
      <c r="I395" s="72"/>
      <c r="J395" s="71"/>
      <c r="K395" s="70" t="str">
        <f>IF(J395="","",VLOOKUP(J395,ICondition!$A$2:$B$50, 2, 0))</f>
        <v/>
      </c>
      <c r="L395" s="73"/>
      <c r="M395" s="73"/>
      <c r="N395" s="73"/>
      <c r="O395" s="73"/>
      <c r="P395" s="73"/>
      <c r="Q395" s="73"/>
      <c r="R395" s="78"/>
      <c r="S395" s="79" t="str">
        <f>IFERROR(VLOOKUP(R395,Material!$A$2:$B$59, 2, 0),"")</f>
        <v/>
      </c>
      <c r="T395" s="71"/>
      <c r="U395" s="79" t="str">
        <f>IFERROR(VLOOKUP(T395,Material!$A$2:$B$59, 2, 0),"")</f>
        <v/>
      </c>
      <c r="V395" s="71"/>
      <c r="W395" s="79" t="str">
        <f>IFERROR(VLOOKUP(V395,Material!$A$2:$B$59, 2, 0),"")</f>
        <v/>
      </c>
      <c r="X395" s="71"/>
      <c r="Y395" s="79" t="str">
        <f>IFERROR(VLOOKUP(X395,Material!$A$2:$B$59, 2, 0),"")</f>
        <v/>
      </c>
      <c r="Z395" s="71"/>
      <c r="AA395" s="79" t="str">
        <f>IFERROR(VLOOKUP(Z395,Material!$A$2:$B$59, 2, 0),"")</f>
        <v/>
      </c>
      <c r="AB395" s="74"/>
      <c r="AC395" s="75" t="e">
        <f t="shared" si="76"/>
        <v>#VALUE!</v>
      </c>
      <c r="AD395" s="75" t="e">
        <f t="shared" si="77"/>
        <v>#VALUE!</v>
      </c>
      <c r="AE395" s="75" t="e">
        <f t="shared" si="79"/>
        <v>#VALUE!</v>
      </c>
      <c r="AF395" s="75" t="e">
        <f t="shared" si="78"/>
        <v>#VALUE!</v>
      </c>
      <c r="AG395" s="75" t="e">
        <f t="shared" si="80"/>
        <v>#VALUE!</v>
      </c>
      <c r="AH395" s="75" t="e">
        <f t="shared" si="81"/>
        <v>#VALUE!</v>
      </c>
      <c r="AI395" s="75" t="e">
        <f t="shared" si="82"/>
        <v>#VALUE!</v>
      </c>
      <c r="AJ395" s="80" t="e">
        <f t="shared" si="83"/>
        <v>#VALUE!</v>
      </c>
      <c r="AK395" s="79" t="str">
        <f>(IFERROR(VLOOKUP(AB395,Categories!$A$2:$B$20,2,1),""))</f>
        <v/>
      </c>
      <c r="AL395" s="79" t="str">
        <f ca="1">IFERROR(VLOOKUP((HLOOKUP((VLOOKUP($AB395,Categories!$A$2:$F$20,3,1)), $AB$3:$AJ395, (ROW()-ROW($AB$3)+1), 0)), INDIRECT(VLOOKUP($AB395,Categories!$A$2:$F$20,6,1)),2,0),AK395)</f>
        <v/>
      </c>
      <c r="AM395" s="79" t="str">
        <f ca="1">IFERROR(VLOOKUP((HLOOKUP((VLOOKUP($AB395,Categories!$A$2:$F$20,4,1)),$AB$3:$AJ395,(ROW()-ROW($AB$3)+1),0)),INDIRECT(VLOOKUP($AB395,Categories!$A$2:$H$20,7,1)),2,0),"")</f>
        <v/>
      </c>
      <c r="AN395" s="79" t="str">
        <f ca="1">IFERROR(VLOOKUP((HLOOKUP((VLOOKUP($AB395,Categories!$A$2:$F$20,5,1)), $AB$3:$AJ395, (ROW()-ROW($AB$3)+1), 0)), INDIRECT(VLOOKUP($AB395,Categories!$A$2:$H$20,8,1)),2,0),"")</f>
        <v/>
      </c>
      <c r="AO395" s="79" t="str">
        <f t="shared" ca="1" si="84"/>
        <v/>
      </c>
      <c r="AP395" s="81"/>
      <c r="AQ395" s="70" t="str">
        <f>IFERROR(VLOOKUP(VALUE(MID(AP395,1,1)),AdditionalElements!$A$2:$B$50,2,0),"")</f>
        <v/>
      </c>
      <c r="AR395" s="70" t="str">
        <f>IFERROR(VLOOKUP(VALUE(MID(AP395,2,1)),AdditionalElements!$H$2:$I$50,2,0),"")</f>
        <v/>
      </c>
      <c r="AS395" s="70" t="str">
        <f>IFERROR(VLOOKUP(VALUE(MID(AP395,3,1)),AdditionalElements!$O$2:$P$50,2,0),"")</f>
        <v/>
      </c>
      <c r="AT395" s="70" t="str">
        <f>IFERROR(VLOOKUP(VALUE(MID(AP395,4,1)),AdditionalElements!$V$2:$W$50,2,0),"")</f>
        <v/>
      </c>
      <c r="AU395" s="71"/>
      <c r="AV395" s="79" t="str">
        <f>IFERROR(IF(VALUE(MID(AU395,1,1))=1, VLOOKUP(VALUE(MID(AU395,1,1)), TxtPanelShape!$A$2:$C$50, 3, 0), (IF(VALUE(MID(AU395,1,1))&gt;=7, VLOOKUP(VALUE(MID(AU395,1,1)), TxtPanelShape!$A$2:$C$50, 3, 0),VLOOKUP(VALUE(MID(AU395,1,2)),TxtPanelShape!$A$2:$C$50,3,0)))), "")</f>
        <v/>
      </c>
      <c r="AW395" s="79" t="str">
        <f>IFERROR(IF(VALUE(MID(AU395,1,1))=1, ", "&amp;VLOOKUP(VALUE(MID(AU395,2,1)), TxtPanelShape!$H$2:$I$50, 2, 0), IF(VALUE(MID(AU395,1,1))&gt;=7, ", "&amp;VLOOKUP(VALUE(MID(AU395,2,1)), TxtPanelShape!$H$2:$I$50, 2, 0),"")), "")</f>
        <v/>
      </c>
      <c r="AX395" s="79" t="str">
        <f>IFERROR(IF(VALUE(MID(AU395,1,1))=1, ", "&amp;VLOOKUP(VALUE(MID(AU395,3,1)), TxtPanelShape!$O$2:$P$50, 2, 0), IF(VALUE(MID(AU395,1,1))&gt;=7, ", "&amp;VLOOKUP(VALUE(MID(AU395,3,1)), TxtPanelShape!$O$2:$P$50, 2, 0),"")),"")</f>
        <v/>
      </c>
      <c r="AY395" s="79" t="str">
        <f>IFERROR("; "&amp;VLOOKUP(VALUE(MID(AU395,4,1)), TxtPanelShape!$V$2:$W$50,2,0),"")</f>
        <v/>
      </c>
      <c r="AZ395" s="79" t="str">
        <f t="shared" si="85"/>
        <v/>
      </c>
      <c r="BA395" s="71"/>
      <c r="BB395" s="79" t="str">
        <f>IFERROR(IF(VALUE(MID(BA395,1,1))=1, VLOOKUP(VALUE(MID(BA395,1,1)), TxtPanelShape!$A$2:$C$50, 3, 0), (IF(VALUE(MID(BA395,1,1))&gt;=7, VLOOKUP(VALUE(MID(BA395,1,1)), TxtPanelShape!$A$2:$C$50, 3, 0),VLOOKUP(VALUE(MID(BA395,1,2)),TxtPanelShape!$A$2:$C$50,3,0)))), "")</f>
        <v/>
      </c>
      <c r="BC395" s="79" t="str">
        <f>IFERROR(IF(VALUE(MID(BA395,1,1))=1, ", "&amp;VLOOKUP(VALUE(MID(BA395,2,1)), TxtPanelShape!$H$2:$I$50, 2, 0), IF(VALUE(MID(BA395,1,1))&gt;=7, ", "&amp;VLOOKUP(VALUE(MID(BA395,2,1)), TxtPanelShape!$H$2:$I$50, 2, 0),"")), "")</f>
        <v/>
      </c>
      <c r="BD395" s="79" t="str">
        <f>IFERROR(IF(VALUE(MID(BA395,1,1))=1, ", "&amp;VLOOKUP(VALUE(MID(BA395,3,1)), TxtPanelShape!$O$2:$P$50, 2, 0), IF(VALUE(MID(BA395,1,1))&gt;=7, ", "&amp;VLOOKUP(VALUE(MID(BA395,3,1)), TxtPanelShape!$O$2:$P$50, 2, 0),"")),"")</f>
        <v/>
      </c>
      <c r="BE395" s="79" t="str">
        <f>IFERROR("; "&amp;VLOOKUP(VALUE(MID(BA395,4,1)), TxtPanelShape!$V$2:$W$50,2,0),"")</f>
        <v/>
      </c>
      <c r="BF395" s="79" t="str">
        <f t="shared" si="86"/>
        <v/>
      </c>
      <c r="BG395" s="71"/>
      <c r="BH395" s="79" t="str">
        <f>IFERROR(VLOOKUP(BG395, TxtPanelDefinition!$A$2:$B$50, 2, 0),"")</f>
        <v/>
      </c>
      <c r="BI395" s="71"/>
      <c r="BJ395" s="79" t="str">
        <f>IFERROR(VLOOKUP(BI395, TxtPanelDefinition!$A$2:$B$50, 2, 0),"")</f>
        <v/>
      </c>
      <c r="BK395" s="71"/>
      <c r="BL395" s="79" t="str">
        <f>IFERROR(VLOOKUP(BK395, InscrTechniques!$A$2:$B$50, 2, 0),"")</f>
        <v/>
      </c>
      <c r="BM395" s="71"/>
      <c r="BN395" s="79" t="str">
        <f>IFERROR(VLOOKUP(BM395, InscrTechniques!$A$2:$B$50, 2, 0),"")</f>
        <v/>
      </c>
      <c r="BO395" s="71"/>
      <c r="BP395" s="79" t="str">
        <f>IFERROR(VLOOKUP(BO395, InscrTechniques!$A$2:$B$50, 2, 0),"")</f>
        <v/>
      </c>
      <c r="BQ395" s="71"/>
      <c r="BR395" s="79" t="str">
        <f>IFERROR(VLOOKUP(BQ395, InscrTechniques!$A$2:$B$50, 2, 0),"")</f>
        <v/>
      </c>
      <c r="BS395" s="71"/>
      <c r="BT395" s="79" t="str">
        <f>IFERROR(VLOOKUP(BS395, InscrTechniques!$A$2:$B$50, 2, 0),"")</f>
        <v/>
      </c>
      <c r="BU395" s="71"/>
      <c r="BV395" s="79" t="str">
        <f>IFERROR(VLOOKUP(BU395, InscrTechniques!$A$2:$B$50, 2, 0),"")</f>
        <v/>
      </c>
      <c r="BW395" s="125"/>
      <c r="BX395" s="79" t="str">
        <f>IFERROR(VLOOKUP(BW395, InscrTechniques!$A$2:$B$50, 2, 0),"")</f>
        <v/>
      </c>
      <c r="BY395" s="125"/>
      <c r="BZ395" s="79" t="str">
        <f>IFERROR(VLOOKUP(BY395, InscrTechniques!$A$2:$B$50, 2, 0),"")</f>
        <v/>
      </c>
      <c r="CA395" s="74"/>
      <c r="CB395" s="114" t="str">
        <f>IFERROR(VLOOKUP(CA395, LetterStyle!$A$2:$B$50, 2, 0),"")</f>
        <v/>
      </c>
      <c r="CC395" s="74"/>
      <c r="CD395" s="114" t="str">
        <f>IFERROR(VLOOKUP(CC395, LetterStyle!$A$2:$B$50, 2, 0),"")</f>
        <v/>
      </c>
      <c r="CE395" s="74"/>
      <c r="CF395" s="114" t="str">
        <f>IFERROR(VLOOKUP(CE395, LetterStyle!$A$2:$B$50, 2, 0),"")</f>
        <v/>
      </c>
      <c r="CG395" s="74"/>
      <c r="CH395" s="79" t="str">
        <f>IFERROR(VLOOKUP(CG395, LetterStyle!$A$2:$B$50, 2, 0),"")</f>
        <v/>
      </c>
      <c r="CI395" s="71"/>
      <c r="CJ395" s="79" t="str">
        <f>IFERROR(VLOOKUP(CI395, DecMotifs!$A$1:$B$306, 2, 0),"")</f>
        <v/>
      </c>
      <c r="CK395" s="71"/>
      <c r="CL395" s="79" t="str">
        <f>IFERROR(VLOOKUP(CK395, DecMotifs!$A$1:$B$306, 2, 0),"")</f>
        <v/>
      </c>
      <c r="CM395" s="71"/>
      <c r="CN395" s="79" t="str">
        <f>IFERROR(VLOOKUP(CM395, DecMotifs!$A$1:$B$306, 2, 0),"")</f>
        <v/>
      </c>
      <c r="CO395" s="71"/>
      <c r="CP395" s="79" t="str">
        <f>IFERROR(VLOOKUP(CO395, MarginalDec!$A$2:$B$253, 2, 0),"")</f>
        <v/>
      </c>
      <c r="CQ395" s="71"/>
      <c r="CR395" s="79" t="str">
        <f>IFERROR(VLOOKUP(CQ395, MarginalDec!$A$2:$B$253, 2, 0),"")</f>
        <v/>
      </c>
      <c r="CS395" s="71"/>
      <c r="CT395" s="79" t="str">
        <f>IFERROR(VLOOKUP(CS395, MarginalDec!$A$2:$B$253, 2, 0),"")</f>
        <v/>
      </c>
      <c r="CU395" s="71"/>
      <c r="CV395" s="79" t="str">
        <f>IF(ISBLANK(CU395),"", IFERROR(VLOOKUP(CU395, Tooling!$A$2:$B$252, 2, 0),""))</f>
        <v/>
      </c>
      <c r="CW395" s="71"/>
      <c r="CX395" s="79" t="str">
        <f>IF(ISBLANK(CW395),"", IFERROR(VLOOKUP(CW395, Tooling!$A$2:$B$252, 2, 0),""))</f>
        <v/>
      </c>
      <c r="CY395" s="71"/>
      <c r="CZ395" s="79" t="str">
        <f>IF(ISBLANK(CY395),"", IFERROR(VLOOKUP(CY395, Repairs!$A$2:$B$252, 2, 0),""))</f>
        <v/>
      </c>
      <c r="DA395" s="77"/>
      <c r="DB395" s="71"/>
      <c r="DC395" s="79" t="str">
        <f>IFERROR(VLOOKUP(DB395, DatingReason!$A$2:$B$252, 2, 0),"")</f>
        <v/>
      </c>
      <c r="DD395" s="123" t="str">
        <f t="shared" si="87"/>
        <v/>
      </c>
      <c r="DF395" s="119" t="str">
        <f t="array" ref="DF395">IF(AND($B395&lt;&gt;"", $DE395&lt;&gt;"", $DE395&lt;&gt;"No"),MAX(IF($B395=PEOPLE!$B$4:$B$1000, PEOPLE!$Q$4:$Q$1000,""))+100,"")</f>
        <v/>
      </c>
      <c r="DG395" s="68"/>
      <c r="DH395" s="76">
        <f>COUNTIF(PEOPLE!B:B, MEMORIALS!B395)</f>
        <v>0</v>
      </c>
      <c r="DI395" s="82"/>
      <c r="DJ395" s="82"/>
      <c r="DK395" s="82"/>
      <c r="DL395" s="68"/>
      <c r="DM395" s="68"/>
      <c r="DN395" s="68"/>
      <c r="DO395" s="68"/>
      <c r="DP395" s="68"/>
    </row>
    <row r="396" spans="1:120" ht="15" customHeight="1" x14ac:dyDescent="0.25">
      <c r="A396" s="68"/>
      <c r="B396" s="69"/>
      <c r="C396" s="68"/>
      <c r="D396" s="68"/>
      <c r="E396" s="70" t="str">
        <f>IF(D396="","",VLOOKUP(D396,Denomination!$A$2:$B$50, 2, 0))</f>
        <v/>
      </c>
      <c r="F396" s="68"/>
      <c r="G396" s="71"/>
      <c r="H396" s="70" t="str">
        <f>IF(G396="","",VLOOKUP(G396,MCondition!$A$2:$B$50, 2, 0))</f>
        <v/>
      </c>
      <c r="I396" s="72"/>
      <c r="J396" s="71"/>
      <c r="K396" s="70" t="str">
        <f>IF(J396="","",VLOOKUP(J396,ICondition!$A$2:$B$50, 2, 0))</f>
        <v/>
      </c>
      <c r="L396" s="73"/>
      <c r="M396" s="73"/>
      <c r="N396" s="73"/>
      <c r="O396" s="73"/>
      <c r="P396" s="73"/>
      <c r="Q396" s="73"/>
      <c r="R396" s="78"/>
      <c r="S396" s="79" t="str">
        <f>IFERROR(VLOOKUP(R396,Material!$A$2:$B$59, 2, 0),"")</f>
        <v/>
      </c>
      <c r="T396" s="71"/>
      <c r="U396" s="79" t="str">
        <f>IFERROR(VLOOKUP(T396,Material!$A$2:$B$59, 2, 0),"")</f>
        <v/>
      </c>
      <c r="V396" s="71"/>
      <c r="W396" s="79" t="str">
        <f>IFERROR(VLOOKUP(V396,Material!$A$2:$B$59, 2, 0),"")</f>
        <v/>
      </c>
      <c r="X396" s="71"/>
      <c r="Y396" s="79" t="str">
        <f>IFERROR(VLOOKUP(X396,Material!$A$2:$B$59, 2, 0),"")</f>
        <v/>
      </c>
      <c r="Z396" s="71"/>
      <c r="AA396" s="79" t="str">
        <f>IFERROR(VLOOKUP(Z396,Material!$A$2:$B$59, 2, 0),"")</f>
        <v/>
      </c>
      <c r="AB396" s="74"/>
      <c r="AC396" s="75" t="e">
        <f t="shared" si="76"/>
        <v>#VALUE!</v>
      </c>
      <c r="AD396" s="75" t="e">
        <f t="shared" si="77"/>
        <v>#VALUE!</v>
      </c>
      <c r="AE396" s="75" t="e">
        <f t="shared" si="79"/>
        <v>#VALUE!</v>
      </c>
      <c r="AF396" s="75" t="e">
        <f t="shared" si="78"/>
        <v>#VALUE!</v>
      </c>
      <c r="AG396" s="75" t="e">
        <f t="shared" si="80"/>
        <v>#VALUE!</v>
      </c>
      <c r="AH396" s="75" t="e">
        <f t="shared" si="81"/>
        <v>#VALUE!</v>
      </c>
      <c r="AI396" s="75" t="e">
        <f t="shared" si="82"/>
        <v>#VALUE!</v>
      </c>
      <c r="AJ396" s="80" t="e">
        <f t="shared" si="83"/>
        <v>#VALUE!</v>
      </c>
      <c r="AK396" s="79" t="str">
        <f>(IFERROR(VLOOKUP(AB396,Categories!$A$2:$B$20,2,1),""))</f>
        <v/>
      </c>
      <c r="AL396" s="79" t="str">
        <f ca="1">IFERROR(VLOOKUP((HLOOKUP((VLOOKUP($AB396,Categories!$A$2:$F$20,3,1)), $AB$3:$AJ396, (ROW()-ROW($AB$3)+1), 0)), INDIRECT(VLOOKUP($AB396,Categories!$A$2:$F$20,6,1)),2,0),AK396)</f>
        <v/>
      </c>
      <c r="AM396" s="79" t="str">
        <f ca="1">IFERROR(VLOOKUP((HLOOKUP((VLOOKUP($AB396,Categories!$A$2:$F$20,4,1)),$AB$3:$AJ396,(ROW()-ROW($AB$3)+1),0)),INDIRECT(VLOOKUP($AB396,Categories!$A$2:$H$20,7,1)),2,0),"")</f>
        <v/>
      </c>
      <c r="AN396" s="79" t="str">
        <f ca="1">IFERROR(VLOOKUP((HLOOKUP((VLOOKUP($AB396,Categories!$A$2:$F$20,5,1)), $AB$3:$AJ396, (ROW()-ROW($AB$3)+1), 0)), INDIRECT(VLOOKUP($AB396,Categories!$A$2:$H$20,8,1)),2,0),"")</f>
        <v/>
      </c>
      <c r="AO396" s="79" t="str">
        <f t="shared" ca="1" si="84"/>
        <v/>
      </c>
      <c r="AP396" s="81"/>
      <c r="AQ396" s="70" t="str">
        <f>IFERROR(VLOOKUP(VALUE(MID(AP396,1,1)),AdditionalElements!$A$2:$B$50,2,0),"")</f>
        <v/>
      </c>
      <c r="AR396" s="70" t="str">
        <f>IFERROR(VLOOKUP(VALUE(MID(AP396,2,1)),AdditionalElements!$H$2:$I$50,2,0),"")</f>
        <v/>
      </c>
      <c r="AS396" s="70" t="str">
        <f>IFERROR(VLOOKUP(VALUE(MID(AP396,3,1)),AdditionalElements!$O$2:$P$50,2,0),"")</f>
        <v/>
      </c>
      <c r="AT396" s="70" t="str">
        <f>IFERROR(VLOOKUP(VALUE(MID(AP396,4,1)),AdditionalElements!$V$2:$W$50,2,0),"")</f>
        <v/>
      </c>
      <c r="AU396" s="71"/>
      <c r="AV396" s="79" t="str">
        <f>IFERROR(IF(VALUE(MID(AU396,1,1))=1, VLOOKUP(VALUE(MID(AU396,1,1)), TxtPanelShape!$A$2:$C$50, 3, 0), (IF(VALUE(MID(AU396,1,1))&gt;=7, VLOOKUP(VALUE(MID(AU396,1,1)), TxtPanelShape!$A$2:$C$50, 3, 0),VLOOKUP(VALUE(MID(AU396,1,2)),TxtPanelShape!$A$2:$C$50,3,0)))), "")</f>
        <v/>
      </c>
      <c r="AW396" s="79" t="str">
        <f>IFERROR(IF(VALUE(MID(AU396,1,1))=1, ", "&amp;VLOOKUP(VALUE(MID(AU396,2,1)), TxtPanelShape!$H$2:$I$50, 2, 0), IF(VALUE(MID(AU396,1,1))&gt;=7, ", "&amp;VLOOKUP(VALUE(MID(AU396,2,1)), TxtPanelShape!$H$2:$I$50, 2, 0),"")), "")</f>
        <v/>
      </c>
      <c r="AX396" s="79" t="str">
        <f>IFERROR(IF(VALUE(MID(AU396,1,1))=1, ", "&amp;VLOOKUP(VALUE(MID(AU396,3,1)), TxtPanelShape!$O$2:$P$50, 2, 0), IF(VALUE(MID(AU396,1,1))&gt;=7, ", "&amp;VLOOKUP(VALUE(MID(AU396,3,1)), TxtPanelShape!$O$2:$P$50, 2, 0),"")),"")</f>
        <v/>
      </c>
      <c r="AY396" s="79" t="str">
        <f>IFERROR("; "&amp;VLOOKUP(VALUE(MID(AU396,4,1)), TxtPanelShape!$V$2:$W$50,2,0),"")</f>
        <v/>
      </c>
      <c r="AZ396" s="79" t="str">
        <f t="shared" si="85"/>
        <v/>
      </c>
      <c r="BA396" s="71"/>
      <c r="BB396" s="79" t="str">
        <f>IFERROR(IF(VALUE(MID(BA396,1,1))=1, VLOOKUP(VALUE(MID(BA396,1,1)), TxtPanelShape!$A$2:$C$50, 3, 0), (IF(VALUE(MID(BA396,1,1))&gt;=7, VLOOKUP(VALUE(MID(BA396,1,1)), TxtPanelShape!$A$2:$C$50, 3, 0),VLOOKUP(VALUE(MID(BA396,1,2)),TxtPanelShape!$A$2:$C$50,3,0)))), "")</f>
        <v/>
      </c>
      <c r="BC396" s="79" t="str">
        <f>IFERROR(IF(VALUE(MID(BA396,1,1))=1, ", "&amp;VLOOKUP(VALUE(MID(BA396,2,1)), TxtPanelShape!$H$2:$I$50, 2, 0), IF(VALUE(MID(BA396,1,1))&gt;=7, ", "&amp;VLOOKUP(VALUE(MID(BA396,2,1)), TxtPanelShape!$H$2:$I$50, 2, 0),"")), "")</f>
        <v/>
      </c>
      <c r="BD396" s="79" t="str">
        <f>IFERROR(IF(VALUE(MID(BA396,1,1))=1, ", "&amp;VLOOKUP(VALUE(MID(BA396,3,1)), TxtPanelShape!$O$2:$P$50, 2, 0), IF(VALUE(MID(BA396,1,1))&gt;=7, ", "&amp;VLOOKUP(VALUE(MID(BA396,3,1)), TxtPanelShape!$O$2:$P$50, 2, 0),"")),"")</f>
        <v/>
      </c>
      <c r="BE396" s="79" t="str">
        <f>IFERROR("; "&amp;VLOOKUP(VALUE(MID(BA396,4,1)), TxtPanelShape!$V$2:$W$50,2,0),"")</f>
        <v/>
      </c>
      <c r="BF396" s="79" t="str">
        <f t="shared" si="86"/>
        <v/>
      </c>
      <c r="BG396" s="71"/>
      <c r="BH396" s="79" t="str">
        <f>IFERROR(VLOOKUP(BG396, TxtPanelDefinition!$A$2:$B$50, 2, 0),"")</f>
        <v/>
      </c>
      <c r="BI396" s="71"/>
      <c r="BJ396" s="79" t="str">
        <f>IFERROR(VLOOKUP(BI396, TxtPanelDefinition!$A$2:$B$50, 2, 0),"")</f>
        <v/>
      </c>
      <c r="BK396" s="71"/>
      <c r="BL396" s="79" t="str">
        <f>IFERROR(VLOOKUP(BK396, InscrTechniques!$A$2:$B$50, 2, 0),"")</f>
        <v/>
      </c>
      <c r="BM396" s="71"/>
      <c r="BN396" s="79" t="str">
        <f>IFERROR(VLOOKUP(BM396, InscrTechniques!$A$2:$B$50, 2, 0),"")</f>
        <v/>
      </c>
      <c r="BO396" s="71"/>
      <c r="BP396" s="79" t="str">
        <f>IFERROR(VLOOKUP(BO396, InscrTechniques!$A$2:$B$50, 2, 0),"")</f>
        <v/>
      </c>
      <c r="BQ396" s="71"/>
      <c r="BR396" s="79" t="str">
        <f>IFERROR(VLOOKUP(BQ396, InscrTechniques!$A$2:$B$50, 2, 0),"")</f>
        <v/>
      </c>
      <c r="BS396" s="71"/>
      <c r="BT396" s="79" t="str">
        <f>IFERROR(VLOOKUP(BS396, InscrTechniques!$A$2:$B$50, 2, 0),"")</f>
        <v/>
      </c>
      <c r="BU396" s="71"/>
      <c r="BV396" s="79" t="str">
        <f>IFERROR(VLOOKUP(BU396, InscrTechniques!$A$2:$B$50, 2, 0),"")</f>
        <v/>
      </c>
      <c r="BW396" s="125"/>
      <c r="BX396" s="79" t="str">
        <f>IFERROR(VLOOKUP(BW396, InscrTechniques!$A$2:$B$50, 2, 0),"")</f>
        <v/>
      </c>
      <c r="BY396" s="125"/>
      <c r="BZ396" s="79" t="str">
        <f>IFERROR(VLOOKUP(BY396, InscrTechniques!$A$2:$B$50, 2, 0),"")</f>
        <v/>
      </c>
      <c r="CA396" s="74"/>
      <c r="CB396" s="114" t="str">
        <f>IFERROR(VLOOKUP(CA396, LetterStyle!$A$2:$B$50, 2, 0),"")</f>
        <v/>
      </c>
      <c r="CC396" s="74"/>
      <c r="CD396" s="114" t="str">
        <f>IFERROR(VLOOKUP(CC396, LetterStyle!$A$2:$B$50, 2, 0),"")</f>
        <v/>
      </c>
      <c r="CE396" s="74"/>
      <c r="CF396" s="114" t="str">
        <f>IFERROR(VLOOKUP(CE396, LetterStyle!$A$2:$B$50, 2, 0),"")</f>
        <v/>
      </c>
      <c r="CG396" s="74"/>
      <c r="CH396" s="79" t="str">
        <f>IFERROR(VLOOKUP(CG396, LetterStyle!$A$2:$B$50, 2, 0),"")</f>
        <v/>
      </c>
      <c r="CI396" s="71"/>
      <c r="CJ396" s="79" t="str">
        <f>IFERROR(VLOOKUP(CI396, DecMotifs!$A$1:$B$306, 2, 0),"")</f>
        <v/>
      </c>
      <c r="CK396" s="71"/>
      <c r="CL396" s="79" t="str">
        <f>IFERROR(VLOOKUP(CK396, DecMotifs!$A$1:$B$306, 2, 0),"")</f>
        <v/>
      </c>
      <c r="CM396" s="71"/>
      <c r="CN396" s="79" t="str">
        <f>IFERROR(VLOOKUP(CM396, DecMotifs!$A$1:$B$306, 2, 0),"")</f>
        <v/>
      </c>
      <c r="CO396" s="71"/>
      <c r="CP396" s="79" t="str">
        <f>IFERROR(VLOOKUP(CO396, MarginalDec!$A$2:$B$253, 2, 0),"")</f>
        <v/>
      </c>
      <c r="CQ396" s="71"/>
      <c r="CR396" s="79" t="str">
        <f>IFERROR(VLOOKUP(CQ396, MarginalDec!$A$2:$B$253, 2, 0),"")</f>
        <v/>
      </c>
      <c r="CS396" s="71"/>
      <c r="CT396" s="79" t="str">
        <f>IFERROR(VLOOKUP(CS396, MarginalDec!$A$2:$B$253, 2, 0),"")</f>
        <v/>
      </c>
      <c r="CU396" s="71"/>
      <c r="CV396" s="79" t="str">
        <f>IF(ISBLANK(CU396),"", IFERROR(VLOOKUP(CU396, Tooling!$A$2:$B$252, 2, 0),""))</f>
        <v/>
      </c>
      <c r="CW396" s="71"/>
      <c r="CX396" s="79" t="str">
        <f>IF(ISBLANK(CW396),"", IFERROR(VLOOKUP(CW396, Tooling!$A$2:$B$252, 2, 0),""))</f>
        <v/>
      </c>
      <c r="CY396" s="71"/>
      <c r="CZ396" s="79" t="str">
        <f>IF(ISBLANK(CY396),"", IFERROR(VLOOKUP(CY396, Repairs!$A$2:$B$252, 2, 0),""))</f>
        <v/>
      </c>
      <c r="DA396" s="77"/>
      <c r="DB396" s="71"/>
      <c r="DC396" s="79" t="str">
        <f>IFERROR(VLOOKUP(DB396, DatingReason!$A$2:$B$252, 2, 0),"")</f>
        <v/>
      </c>
      <c r="DD396" s="123" t="str">
        <f t="shared" si="87"/>
        <v/>
      </c>
      <c r="DF396" s="119" t="str">
        <f t="array" ref="DF396">IF(AND($B396&lt;&gt;"", $DE396&lt;&gt;"", $DE396&lt;&gt;"No"),MAX(IF($B396=PEOPLE!$B$4:$B$1000, PEOPLE!$Q$4:$Q$1000,""))+100,"")</f>
        <v/>
      </c>
      <c r="DG396" s="68"/>
      <c r="DH396" s="76">
        <f>COUNTIF(PEOPLE!B:B, MEMORIALS!B396)</f>
        <v>0</v>
      </c>
      <c r="DI396" s="82"/>
      <c r="DJ396" s="82"/>
      <c r="DK396" s="82"/>
      <c r="DL396" s="68"/>
      <c r="DM396" s="68"/>
      <c r="DN396" s="68"/>
      <c r="DO396" s="68"/>
      <c r="DP396" s="68"/>
    </row>
    <row r="397" spans="1:120" ht="15" customHeight="1" x14ac:dyDescent="0.25">
      <c r="A397" s="68"/>
      <c r="B397" s="69"/>
      <c r="C397" s="68"/>
      <c r="D397" s="68"/>
      <c r="E397" s="70" t="str">
        <f>IF(D397="","",VLOOKUP(D397,Denomination!$A$2:$B$50, 2, 0))</f>
        <v/>
      </c>
      <c r="F397" s="68"/>
      <c r="G397" s="71"/>
      <c r="H397" s="70" t="str">
        <f>IF(G397="","",VLOOKUP(G397,MCondition!$A$2:$B$50, 2, 0))</f>
        <v/>
      </c>
      <c r="I397" s="72"/>
      <c r="J397" s="71"/>
      <c r="K397" s="70" t="str">
        <f>IF(J397="","",VLOOKUP(J397,ICondition!$A$2:$B$50, 2, 0))</f>
        <v/>
      </c>
      <c r="L397" s="73"/>
      <c r="M397" s="73"/>
      <c r="N397" s="73"/>
      <c r="O397" s="73"/>
      <c r="P397" s="73"/>
      <c r="Q397" s="73"/>
      <c r="R397" s="78"/>
      <c r="S397" s="79" t="str">
        <f>IFERROR(VLOOKUP(R397,Material!$A$2:$B$59, 2, 0),"")</f>
        <v/>
      </c>
      <c r="T397" s="71"/>
      <c r="U397" s="79" t="str">
        <f>IFERROR(VLOOKUP(T397,Material!$A$2:$B$59, 2, 0),"")</f>
        <v/>
      </c>
      <c r="V397" s="71"/>
      <c r="W397" s="79" t="str">
        <f>IFERROR(VLOOKUP(V397,Material!$A$2:$B$59, 2, 0),"")</f>
        <v/>
      </c>
      <c r="X397" s="71"/>
      <c r="Y397" s="79" t="str">
        <f>IFERROR(VLOOKUP(X397,Material!$A$2:$B$59, 2, 0),"")</f>
        <v/>
      </c>
      <c r="Z397" s="71"/>
      <c r="AA397" s="79" t="str">
        <f>IFERROR(VLOOKUP(Z397,Material!$A$2:$B$59, 2, 0),"")</f>
        <v/>
      </c>
      <c r="AB397" s="74"/>
      <c r="AC397" s="75" t="e">
        <f t="shared" si="76"/>
        <v>#VALUE!</v>
      </c>
      <c r="AD397" s="75" t="e">
        <f t="shared" si="77"/>
        <v>#VALUE!</v>
      </c>
      <c r="AE397" s="75" t="e">
        <f t="shared" si="79"/>
        <v>#VALUE!</v>
      </c>
      <c r="AF397" s="75" t="e">
        <f t="shared" si="78"/>
        <v>#VALUE!</v>
      </c>
      <c r="AG397" s="75" t="e">
        <f t="shared" si="80"/>
        <v>#VALUE!</v>
      </c>
      <c r="AH397" s="75" t="e">
        <f t="shared" si="81"/>
        <v>#VALUE!</v>
      </c>
      <c r="AI397" s="75" t="e">
        <f t="shared" si="82"/>
        <v>#VALUE!</v>
      </c>
      <c r="AJ397" s="80" t="e">
        <f t="shared" si="83"/>
        <v>#VALUE!</v>
      </c>
      <c r="AK397" s="79" t="str">
        <f>(IFERROR(VLOOKUP(AB397,Categories!$A$2:$B$20,2,1),""))</f>
        <v/>
      </c>
      <c r="AL397" s="79" t="str">
        <f ca="1">IFERROR(VLOOKUP((HLOOKUP((VLOOKUP($AB397,Categories!$A$2:$F$20,3,1)), $AB$3:$AJ397, (ROW()-ROW($AB$3)+1), 0)), INDIRECT(VLOOKUP($AB397,Categories!$A$2:$F$20,6,1)),2,0),AK397)</f>
        <v/>
      </c>
      <c r="AM397" s="79" t="str">
        <f ca="1">IFERROR(VLOOKUP((HLOOKUP((VLOOKUP($AB397,Categories!$A$2:$F$20,4,1)),$AB$3:$AJ397,(ROW()-ROW($AB$3)+1),0)),INDIRECT(VLOOKUP($AB397,Categories!$A$2:$H$20,7,1)),2,0),"")</f>
        <v/>
      </c>
      <c r="AN397" s="79" t="str">
        <f ca="1">IFERROR(VLOOKUP((HLOOKUP((VLOOKUP($AB397,Categories!$A$2:$F$20,5,1)), $AB$3:$AJ397, (ROW()-ROW($AB$3)+1), 0)), INDIRECT(VLOOKUP($AB397,Categories!$A$2:$H$20,8,1)),2,0),"")</f>
        <v/>
      </c>
      <c r="AO397" s="79" t="str">
        <f t="shared" ca="1" si="84"/>
        <v/>
      </c>
      <c r="AP397" s="81"/>
      <c r="AQ397" s="70" t="str">
        <f>IFERROR(VLOOKUP(VALUE(MID(AP397,1,1)),AdditionalElements!$A$2:$B$50,2,0),"")</f>
        <v/>
      </c>
      <c r="AR397" s="70" t="str">
        <f>IFERROR(VLOOKUP(VALUE(MID(AP397,2,1)),AdditionalElements!$H$2:$I$50,2,0),"")</f>
        <v/>
      </c>
      <c r="AS397" s="70" t="str">
        <f>IFERROR(VLOOKUP(VALUE(MID(AP397,3,1)),AdditionalElements!$O$2:$P$50,2,0),"")</f>
        <v/>
      </c>
      <c r="AT397" s="70" t="str">
        <f>IFERROR(VLOOKUP(VALUE(MID(AP397,4,1)),AdditionalElements!$V$2:$W$50,2,0),"")</f>
        <v/>
      </c>
      <c r="AU397" s="71"/>
      <c r="AV397" s="79" t="str">
        <f>IFERROR(IF(VALUE(MID(AU397,1,1))=1, VLOOKUP(VALUE(MID(AU397,1,1)), TxtPanelShape!$A$2:$C$50, 3, 0), (IF(VALUE(MID(AU397,1,1))&gt;=7, VLOOKUP(VALUE(MID(AU397,1,1)), TxtPanelShape!$A$2:$C$50, 3, 0),VLOOKUP(VALUE(MID(AU397,1,2)),TxtPanelShape!$A$2:$C$50,3,0)))), "")</f>
        <v/>
      </c>
      <c r="AW397" s="79" t="str">
        <f>IFERROR(IF(VALUE(MID(AU397,1,1))=1, ", "&amp;VLOOKUP(VALUE(MID(AU397,2,1)), TxtPanelShape!$H$2:$I$50, 2, 0), IF(VALUE(MID(AU397,1,1))&gt;=7, ", "&amp;VLOOKUP(VALUE(MID(AU397,2,1)), TxtPanelShape!$H$2:$I$50, 2, 0),"")), "")</f>
        <v/>
      </c>
      <c r="AX397" s="79" t="str">
        <f>IFERROR(IF(VALUE(MID(AU397,1,1))=1, ", "&amp;VLOOKUP(VALUE(MID(AU397,3,1)), TxtPanelShape!$O$2:$P$50, 2, 0), IF(VALUE(MID(AU397,1,1))&gt;=7, ", "&amp;VLOOKUP(VALUE(MID(AU397,3,1)), TxtPanelShape!$O$2:$P$50, 2, 0),"")),"")</f>
        <v/>
      </c>
      <c r="AY397" s="79" t="str">
        <f>IFERROR("; "&amp;VLOOKUP(VALUE(MID(AU397,4,1)), TxtPanelShape!$V$2:$W$50,2,0),"")</f>
        <v/>
      </c>
      <c r="AZ397" s="79" t="str">
        <f t="shared" si="85"/>
        <v/>
      </c>
      <c r="BA397" s="71"/>
      <c r="BB397" s="79" t="str">
        <f>IFERROR(IF(VALUE(MID(BA397,1,1))=1, VLOOKUP(VALUE(MID(BA397,1,1)), TxtPanelShape!$A$2:$C$50, 3, 0), (IF(VALUE(MID(BA397,1,1))&gt;=7, VLOOKUP(VALUE(MID(BA397,1,1)), TxtPanelShape!$A$2:$C$50, 3, 0),VLOOKUP(VALUE(MID(BA397,1,2)),TxtPanelShape!$A$2:$C$50,3,0)))), "")</f>
        <v/>
      </c>
      <c r="BC397" s="79" t="str">
        <f>IFERROR(IF(VALUE(MID(BA397,1,1))=1, ", "&amp;VLOOKUP(VALUE(MID(BA397,2,1)), TxtPanelShape!$H$2:$I$50, 2, 0), IF(VALUE(MID(BA397,1,1))&gt;=7, ", "&amp;VLOOKUP(VALUE(MID(BA397,2,1)), TxtPanelShape!$H$2:$I$50, 2, 0),"")), "")</f>
        <v/>
      </c>
      <c r="BD397" s="79" t="str">
        <f>IFERROR(IF(VALUE(MID(BA397,1,1))=1, ", "&amp;VLOOKUP(VALUE(MID(BA397,3,1)), TxtPanelShape!$O$2:$P$50, 2, 0), IF(VALUE(MID(BA397,1,1))&gt;=7, ", "&amp;VLOOKUP(VALUE(MID(BA397,3,1)), TxtPanelShape!$O$2:$P$50, 2, 0),"")),"")</f>
        <v/>
      </c>
      <c r="BE397" s="79" t="str">
        <f>IFERROR("; "&amp;VLOOKUP(VALUE(MID(BA397,4,1)), TxtPanelShape!$V$2:$W$50,2,0),"")</f>
        <v/>
      </c>
      <c r="BF397" s="79" t="str">
        <f t="shared" si="86"/>
        <v/>
      </c>
      <c r="BG397" s="71"/>
      <c r="BH397" s="79" t="str">
        <f>IFERROR(VLOOKUP(BG397, TxtPanelDefinition!$A$2:$B$50, 2, 0),"")</f>
        <v/>
      </c>
      <c r="BI397" s="71"/>
      <c r="BJ397" s="79" t="str">
        <f>IFERROR(VLOOKUP(BI397, TxtPanelDefinition!$A$2:$B$50, 2, 0),"")</f>
        <v/>
      </c>
      <c r="BK397" s="71"/>
      <c r="BL397" s="79" t="str">
        <f>IFERROR(VLOOKUP(BK397, InscrTechniques!$A$2:$B$50, 2, 0),"")</f>
        <v/>
      </c>
      <c r="BM397" s="71"/>
      <c r="BN397" s="79" t="str">
        <f>IFERROR(VLOOKUP(BM397, InscrTechniques!$A$2:$B$50, 2, 0),"")</f>
        <v/>
      </c>
      <c r="BO397" s="71"/>
      <c r="BP397" s="79" t="str">
        <f>IFERROR(VLOOKUP(BO397, InscrTechniques!$A$2:$B$50, 2, 0),"")</f>
        <v/>
      </c>
      <c r="BQ397" s="71"/>
      <c r="BR397" s="79" t="str">
        <f>IFERROR(VLOOKUP(BQ397, InscrTechniques!$A$2:$B$50, 2, 0),"")</f>
        <v/>
      </c>
      <c r="BS397" s="71"/>
      <c r="BT397" s="79" t="str">
        <f>IFERROR(VLOOKUP(BS397, InscrTechniques!$A$2:$B$50, 2, 0),"")</f>
        <v/>
      </c>
      <c r="BU397" s="71"/>
      <c r="BV397" s="79" t="str">
        <f>IFERROR(VLOOKUP(BU397, InscrTechniques!$A$2:$B$50, 2, 0),"")</f>
        <v/>
      </c>
      <c r="BW397" s="125"/>
      <c r="BX397" s="79" t="str">
        <f>IFERROR(VLOOKUP(BW397, InscrTechniques!$A$2:$B$50, 2, 0),"")</f>
        <v/>
      </c>
      <c r="BY397" s="125"/>
      <c r="BZ397" s="79" t="str">
        <f>IFERROR(VLOOKUP(BY397, InscrTechniques!$A$2:$B$50, 2, 0),"")</f>
        <v/>
      </c>
      <c r="CA397" s="74"/>
      <c r="CB397" s="114" t="str">
        <f>IFERROR(VLOOKUP(CA397, LetterStyle!$A$2:$B$50, 2, 0),"")</f>
        <v/>
      </c>
      <c r="CC397" s="74"/>
      <c r="CD397" s="114" t="str">
        <f>IFERROR(VLOOKUP(CC397, LetterStyle!$A$2:$B$50, 2, 0),"")</f>
        <v/>
      </c>
      <c r="CE397" s="74"/>
      <c r="CF397" s="114" t="str">
        <f>IFERROR(VLOOKUP(CE397, LetterStyle!$A$2:$B$50, 2, 0),"")</f>
        <v/>
      </c>
      <c r="CG397" s="74"/>
      <c r="CH397" s="79" t="str">
        <f>IFERROR(VLOOKUP(CG397, LetterStyle!$A$2:$B$50, 2, 0),"")</f>
        <v/>
      </c>
      <c r="CI397" s="71"/>
      <c r="CJ397" s="79" t="str">
        <f>IFERROR(VLOOKUP(CI397, DecMotifs!$A$1:$B$306, 2, 0),"")</f>
        <v/>
      </c>
      <c r="CK397" s="71"/>
      <c r="CL397" s="79" t="str">
        <f>IFERROR(VLOOKUP(CK397, DecMotifs!$A$1:$B$306, 2, 0),"")</f>
        <v/>
      </c>
      <c r="CM397" s="71"/>
      <c r="CN397" s="79" t="str">
        <f>IFERROR(VLOOKUP(CM397, DecMotifs!$A$1:$B$306, 2, 0),"")</f>
        <v/>
      </c>
      <c r="CO397" s="71"/>
      <c r="CP397" s="79" t="str">
        <f>IFERROR(VLOOKUP(CO397, MarginalDec!$A$2:$B$253, 2, 0),"")</f>
        <v/>
      </c>
      <c r="CQ397" s="71"/>
      <c r="CR397" s="79" t="str">
        <f>IFERROR(VLOOKUP(CQ397, MarginalDec!$A$2:$B$253, 2, 0),"")</f>
        <v/>
      </c>
      <c r="CS397" s="71"/>
      <c r="CT397" s="79" t="str">
        <f>IFERROR(VLOOKUP(CS397, MarginalDec!$A$2:$B$253, 2, 0),"")</f>
        <v/>
      </c>
      <c r="CU397" s="71"/>
      <c r="CV397" s="79" t="str">
        <f>IF(ISBLANK(CU397),"", IFERROR(VLOOKUP(CU397, Tooling!$A$2:$B$252, 2, 0),""))</f>
        <v/>
      </c>
      <c r="CW397" s="71"/>
      <c r="CX397" s="79" t="str">
        <f>IF(ISBLANK(CW397),"", IFERROR(VLOOKUP(CW397, Tooling!$A$2:$B$252, 2, 0),""))</f>
        <v/>
      </c>
      <c r="CY397" s="71"/>
      <c r="CZ397" s="79" t="str">
        <f>IF(ISBLANK(CY397),"", IFERROR(VLOOKUP(CY397, Repairs!$A$2:$B$252, 2, 0),""))</f>
        <v/>
      </c>
      <c r="DA397" s="77"/>
      <c r="DB397" s="71"/>
      <c r="DC397" s="79" t="str">
        <f>IFERROR(VLOOKUP(DB397, DatingReason!$A$2:$B$252, 2, 0),"")</f>
        <v/>
      </c>
      <c r="DD397" s="123" t="str">
        <f t="shared" si="87"/>
        <v/>
      </c>
      <c r="DF397" s="119" t="str">
        <f t="array" ref="DF397">IF(AND($B397&lt;&gt;"", $DE397&lt;&gt;"", $DE397&lt;&gt;"No"),MAX(IF($B397=PEOPLE!$B$4:$B$1000, PEOPLE!$Q$4:$Q$1000,""))+100,"")</f>
        <v/>
      </c>
      <c r="DG397" s="68"/>
      <c r="DH397" s="76">
        <f>COUNTIF(PEOPLE!B:B, MEMORIALS!B397)</f>
        <v>0</v>
      </c>
      <c r="DI397" s="82"/>
      <c r="DJ397" s="82"/>
      <c r="DK397" s="82"/>
      <c r="DL397" s="68"/>
      <c r="DM397" s="68"/>
      <c r="DN397" s="68"/>
      <c r="DO397" s="68"/>
      <c r="DP397" s="68"/>
    </row>
    <row r="398" spans="1:120" ht="15" customHeight="1" x14ac:dyDescent="0.25">
      <c r="A398" s="68"/>
      <c r="B398" s="69"/>
      <c r="C398" s="68"/>
      <c r="D398" s="68"/>
      <c r="E398" s="70" t="str">
        <f>IF(D398="","",VLOOKUP(D398,Denomination!$A$2:$B$50, 2, 0))</f>
        <v/>
      </c>
      <c r="F398" s="68"/>
      <c r="G398" s="71"/>
      <c r="H398" s="70" t="str">
        <f>IF(G398="","",VLOOKUP(G398,MCondition!$A$2:$B$50, 2, 0))</f>
        <v/>
      </c>
      <c r="I398" s="72"/>
      <c r="J398" s="71"/>
      <c r="K398" s="70" t="str">
        <f>IF(J398="","",VLOOKUP(J398,ICondition!$A$2:$B$50, 2, 0))</f>
        <v/>
      </c>
      <c r="L398" s="73"/>
      <c r="M398" s="73"/>
      <c r="N398" s="73"/>
      <c r="O398" s="73"/>
      <c r="P398" s="73"/>
      <c r="Q398" s="73"/>
      <c r="R398" s="78"/>
      <c r="S398" s="79" t="str">
        <f>IFERROR(VLOOKUP(R398,Material!$A$2:$B$59, 2, 0),"")</f>
        <v/>
      </c>
      <c r="T398" s="71"/>
      <c r="U398" s="79" t="str">
        <f>IFERROR(VLOOKUP(T398,Material!$A$2:$B$59, 2, 0),"")</f>
        <v/>
      </c>
      <c r="V398" s="71"/>
      <c r="W398" s="79" t="str">
        <f>IFERROR(VLOOKUP(V398,Material!$A$2:$B$59, 2, 0),"")</f>
        <v/>
      </c>
      <c r="X398" s="71"/>
      <c r="Y398" s="79" t="str">
        <f>IFERROR(VLOOKUP(X398,Material!$A$2:$B$59, 2, 0),"")</f>
        <v/>
      </c>
      <c r="Z398" s="71"/>
      <c r="AA398" s="79" t="str">
        <f>IFERROR(VLOOKUP(Z398,Material!$A$2:$B$59, 2, 0),"")</f>
        <v/>
      </c>
      <c r="AB398" s="74"/>
      <c r="AC398" s="75" t="e">
        <f t="shared" si="76"/>
        <v>#VALUE!</v>
      </c>
      <c r="AD398" s="75" t="e">
        <f t="shared" si="77"/>
        <v>#VALUE!</v>
      </c>
      <c r="AE398" s="75" t="e">
        <f t="shared" si="79"/>
        <v>#VALUE!</v>
      </c>
      <c r="AF398" s="75" t="e">
        <f t="shared" si="78"/>
        <v>#VALUE!</v>
      </c>
      <c r="AG398" s="75" t="e">
        <f t="shared" si="80"/>
        <v>#VALUE!</v>
      </c>
      <c r="AH398" s="75" t="e">
        <f t="shared" si="81"/>
        <v>#VALUE!</v>
      </c>
      <c r="AI398" s="75" t="e">
        <f t="shared" si="82"/>
        <v>#VALUE!</v>
      </c>
      <c r="AJ398" s="80" t="e">
        <f t="shared" si="83"/>
        <v>#VALUE!</v>
      </c>
      <c r="AK398" s="79" t="str">
        <f>(IFERROR(VLOOKUP(AB398,Categories!$A$2:$B$20,2,1),""))</f>
        <v/>
      </c>
      <c r="AL398" s="79" t="str">
        <f ca="1">IFERROR(VLOOKUP((HLOOKUP((VLOOKUP($AB398,Categories!$A$2:$F$20,3,1)), $AB$3:$AJ398, (ROW()-ROW($AB$3)+1), 0)), INDIRECT(VLOOKUP($AB398,Categories!$A$2:$F$20,6,1)),2,0),AK398)</f>
        <v/>
      </c>
      <c r="AM398" s="79" t="str">
        <f ca="1">IFERROR(VLOOKUP((HLOOKUP((VLOOKUP($AB398,Categories!$A$2:$F$20,4,1)),$AB$3:$AJ398,(ROW()-ROW($AB$3)+1),0)),INDIRECT(VLOOKUP($AB398,Categories!$A$2:$H$20,7,1)),2,0),"")</f>
        <v/>
      </c>
      <c r="AN398" s="79" t="str">
        <f ca="1">IFERROR(VLOOKUP((HLOOKUP((VLOOKUP($AB398,Categories!$A$2:$F$20,5,1)), $AB$3:$AJ398, (ROW()-ROW($AB$3)+1), 0)), INDIRECT(VLOOKUP($AB398,Categories!$A$2:$H$20,8,1)),2,0),"")</f>
        <v/>
      </c>
      <c r="AO398" s="79" t="str">
        <f t="shared" ca="1" si="84"/>
        <v/>
      </c>
      <c r="AP398" s="81"/>
      <c r="AQ398" s="70" t="str">
        <f>IFERROR(VLOOKUP(VALUE(MID(AP398,1,1)),AdditionalElements!$A$2:$B$50,2,0),"")</f>
        <v/>
      </c>
      <c r="AR398" s="70" t="str">
        <f>IFERROR(VLOOKUP(VALUE(MID(AP398,2,1)),AdditionalElements!$H$2:$I$50,2,0),"")</f>
        <v/>
      </c>
      <c r="AS398" s="70" t="str">
        <f>IFERROR(VLOOKUP(VALUE(MID(AP398,3,1)),AdditionalElements!$O$2:$P$50,2,0),"")</f>
        <v/>
      </c>
      <c r="AT398" s="70" t="str">
        <f>IFERROR(VLOOKUP(VALUE(MID(AP398,4,1)),AdditionalElements!$V$2:$W$50,2,0),"")</f>
        <v/>
      </c>
      <c r="AU398" s="71"/>
      <c r="AV398" s="79" t="str">
        <f>IFERROR(IF(VALUE(MID(AU398,1,1))=1, VLOOKUP(VALUE(MID(AU398,1,1)), TxtPanelShape!$A$2:$C$50, 3, 0), (IF(VALUE(MID(AU398,1,1))&gt;=7, VLOOKUP(VALUE(MID(AU398,1,1)), TxtPanelShape!$A$2:$C$50, 3, 0),VLOOKUP(VALUE(MID(AU398,1,2)),TxtPanelShape!$A$2:$C$50,3,0)))), "")</f>
        <v/>
      </c>
      <c r="AW398" s="79" t="str">
        <f>IFERROR(IF(VALUE(MID(AU398,1,1))=1, ", "&amp;VLOOKUP(VALUE(MID(AU398,2,1)), TxtPanelShape!$H$2:$I$50, 2, 0), IF(VALUE(MID(AU398,1,1))&gt;=7, ", "&amp;VLOOKUP(VALUE(MID(AU398,2,1)), TxtPanelShape!$H$2:$I$50, 2, 0),"")), "")</f>
        <v/>
      </c>
      <c r="AX398" s="79" t="str">
        <f>IFERROR(IF(VALUE(MID(AU398,1,1))=1, ", "&amp;VLOOKUP(VALUE(MID(AU398,3,1)), TxtPanelShape!$O$2:$P$50, 2, 0), IF(VALUE(MID(AU398,1,1))&gt;=7, ", "&amp;VLOOKUP(VALUE(MID(AU398,3,1)), TxtPanelShape!$O$2:$P$50, 2, 0),"")),"")</f>
        <v/>
      </c>
      <c r="AY398" s="79" t="str">
        <f>IFERROR("; "&amp;VLOOKUP(VALUE(MID(AU398,4,1)), TxtPanelShape!$V$2:$W$50,2,0),"")</f>
        <v/>
      </c>
      <c r="AZ398" s="79" t="str">
        <f t="shared" si="85"/>
        <v/>
      </c>
      <c r="BA398" s="71"/>
      <c r="BB398" s="79" t="str">
        <f>IFERROR(IF(VALUE(MID(BA398,1,1))=1, VLOOKUP(VALUE(MID(BA398,1,1)), TxtPanelShape!$A$2:$C$50, 3, 0), (IF(VALUE(MID(BA398,1,1))&gt;=7, VLOOKUP(VALUE(MID(BA398,1,1)), TxtPanelShape!$A$2:$C$50, 3, 0),VLOOKUP(VALUE(MID(BA398,1,2)),TxtPanelShape!$A$2:$C$50,3,0)))), "")</f>
        <v/>
      </c>
      <c r="BC398" s="79" t="str">
        <f>IFERROR(IF(VALUE(MID(BA398,1,1))=1, ", "&amp;VLOOKUP(VALUE(MID(BA398,2,1)), TxtPanelShape!$H$2:$I$50, 2, 0), IF(VALUE(MID(BA398,1,1))&gt;=7, ", "&amp;VLOOKUP(VALUE(MID(BA398,2,1)), TxtPanelShape!$H$2:$I$50, 2, 0),"")), "")</f>
        <v/>
      </c>
      <c r="BD398" s="79" t="str">
        <f>IFERROR(IF(VALUE(MID(BA398,1,1))=1, ", "&amp;VLOOKUP(VALUE(MID(BA398,3,1)), TxtPanelShape!$O$2:$P$50, 2, 0), IF(VALUE(MID(BA398,1,1))&gt;=7, ", "&amp;VLOOKUP(VALUE(MID(BA398,3,1)), TxtPanelShape!$O$2:$P$50, 2, 0),"")),"")</f>
        <v/>
      </c>
      <c r="BE398" s="79" t="str">
        <f>IFERROR("; "&amp;VLOOKUP(VALUE(MID(BA398,4,1)), TxtPanelShape!$V$2:$W$50,2,0),"")</f>
        <v/>
      </c>
      <c r="BF398" s="79" t="str">
        <f t="shared" si="86"/>
        <v/>
      </c>
      <c r="BG398" s="71"/>
      <c r="BH398" s="79" t="str">
        <f>IFERROR(VLOOKUP(BG398, TxtPanelDefinition!$A$2:$B$50, 2, 0),"")</f>
        <v/>
      </c>
      <c r="BI398" s="71"/>
      <c r="BJ398" s="79" t="str">
        <f>IFERROR(VLOOKUP(BI398, TxtPanelDefinition!$A$2:$B$50, 2, 0),"")</f>
        <v/>
      </c>
      <c r="BK398" s="71"/>
      <c r="BL398" s="79" t="str">
        <f>IFERROR(VLOOKUP(BK398, InscrTechniques!$A$2:$B$50, 2, 0),"")</f>
        <v/>
      </c>
      <c r="BM398" s="71"/>
      <c r="BN398" s="79" t="str">
        <f>IFERROR(VLOOKUP(BM398, InscrTechniques!$A$2:$B$50, 2, 0),"")</f>
        <v/>
      </c>
      <c r="BO398" s="71"/>
      <c r="BP398" s="79" t="str">
        <f>IFERROR(VLOOKUP(BO398, InscrTechniques!$A$2:$B$50, 2, 0),"")</f>
        <v/>
      </c>
      <c r="BQ398" s="71"/>
      <c r="BR398" s="79" t="str">
        <f>IFERROR(VLOOKUP(BQ398, InscrTechniques!$A$2:$B$50, 2, 0),"")</f>
        <v/>
      </c>
      <c r="BS398" s="71"/>
      <c r="BT398" s="79" t="str">
        <f>IFERROR(VLOOKUP(BS398, InscrTechniques!$A$2:$B$50, 2, 0),"")</f>
        <v/>
      </c>
      <c r="BU398" s="71"/>
      <c r="BV398" s="79" t="str">
        <f>IFERROR(VLOOKUP(BU398, InscrTechniques!$A$2:$B$50, 2, 0),"")</f>
        <v/>
      </c>
      <c r="BW398" s="125"/>
      <c r="BX398" s="79" t="str">
        <f>IFERROR(VLOOKUP(BW398, InscrTechniques!$A$2:$B$50, 2, 0),"")</f>
        <v/>
      </c>
      <c r="BY398" s="125"/>
      <c r="BZ398" s="79" t="str">
        <f>IFERROR(VLOOKUP(BY398, InscrTechniques!$A$2:$B$50, 2, 0),"")</f>
        <v/>
      </c>
      <c r="CA398" s="74"/>
      <c r="CB398" s="114" t="str">
        <f>IFERROR(VLOOKUP(CA398, LetterStyle!$A$2:$B$50, 2, 0),"")</f>
        <v/>
      </c>
      <c r="CC398" s="74"/>
      <c r="CD398" s="114" t="str">
        <f>IFERROR(VLOOKUP(CC398, LetterStyle!$A$2:$B$50, 2, 0),"")</f>
        <v/>
      </c>
      <c r="CE398" s="74"/>
      <c r="CF398" s="114" t="str">
        <f>IFERROR(VLOOKUP(CE398, LetterStyle!$A$2:$B$50, 2, 0),"")</f>
        <v/>
      </c>
      <c r="CG398" s="74"/>
      <c r="CH398" s="79" t="str">
        <f>IFERROR(VLOOKUP(CG398, LetterStyle!$A$2:$B$50, 2, 0),"")</f>
        <v/>
      </c>
      <c r="CI398" s="71"/>
      <c r="CJ398" s="79" t="str">
        <f>IFERROR(VLOOKUP(CI398, DecMotifs!$A$1:$B$306, 2, 0),"")</f>
        <v/>
      </c>
      <c r="CK398" s="71"/>
      <c r="CL398" s="79" t="str">
        <f>IFERROR(VLOOKUP(CK398, DecMotifs!$A$1:$B$306, 2, 0),"")</f>
        <v/>
      </c>
      <c r="CM398" s="71"/>
      <c r="CN398" s="79" t="str">
        <f>IFERROR(VLOOKUP(CM398, DecMotifs!$A$1:$B$306, 2, 0),"")</f>
        <v/>
      </c>
      <c r="CO398" s="71"/>
      <c r="CP398" s="79" t="str">
        <f>IFERROR(VLOOKUP(CO398, MarginalDec!$A$2:$B$253, 2, 0),"")</f>
        <v/>
      </c>
      <c r="CQ398" s="71"/>
      <c r="CR398" s="79" t="str">
        <f>IFERROR(VLOOKUP(CQ398, MarginalDec!$A$2:$B$253, 2, 0),"")</f>
        <v/>
      </c>
      <c r="CS398" s="71"/>
      <c r="CT398" s="79" t="str">
        <f>IFERROR(VLOOKUP(CS398, MarginalDec!$A$2:$B$253, 2, 0),"")</f>
        <v/>
      </c>
      <c r="CU398" s="71"/>
      <c r="CV398" s="79" t="str">
        <f>IF(ISBLANK(CU398),"", IFERROR(VLOOKUP(CU398, Tooling!$A$2:$B$252, 2, 0),""))</f>
        <v/>
      </c>
      <c r="CW398" s="71"/>
      <c r="CX398" s="79" t="str">
        <f>IF(ISBLANK(CW398),"", IFERROR(VLOOKUP(CW398, Tooling!$A$2:$B$252, 2, 0),""))</f>
        <v/>
      </c>
      <c r="CY398" s="71"/>
      <c r="CZ398" s="79" t="str">
        <f>IF(ISBLANK(CY398),"", IFERROR(VLOOKUP(CY398, Repairs!$A$2:$B$252, 2, 0),""))</f>
        <v/>
      </c>
      <c r="DA398" s="77"/>
      <c r="DB398" s="71"/>
      <c r="DC398" s="79" t="str">
        <f>IFERROR(VLOOKUP(DB398, DatingReason!$A$2:$B$252, 2, 0),"")</f>
        <v/>
      </c>
      <c r="DD398" s="123" t="str">
        <f t="shared" si="87"/>
        <v/>
      </c>
      <c r="DF398" s="119" t="str">
        <f t="array" ref="DF398">IF(AND($B398&lt;&gt;"", $DE398&lt;&gt;"", $DE398&lt;&gt;"No"),MAX(IF($B398=PEOPLE!$B$4:$B$1000, PEOPLE!$Q$4:$Q$1000,""))+100,"")</f>
        <v/>
      </c>
      <c r="DG398" s="68"/>
      <c r="DH398" s="76">
        <f>COUNTIF(PEOPLE!B:B, MEMORIALS!B398)</f>
        <v>0</v>
      </c>
      <c r="DI398" s="82"/>
      <c r="DJ398" s="82"/>
      <c r="DK398" s="82"/>
      <c r="DL398" s="68"/>
      <c r="DM398" s="68"/>
      <c r="DN398" s="68"/>
      <c r="DO398" s="68"/>
      <c r="DP398" s="68"/>
    </row>
    <row r="399" spans="1:120" ht="15" customHeight="1" x14ac:dyDescent="0.25">
      <c r="A399" s="68"/>
      <c r="B399" s="69"/>
      <c r="C399" s="68"/>
      <c r="D399" s="68"/>
      <c r="E399" s="70" t="str">
        <f>IF(D399="","",VLOOKUP(D399,Denomination!$A$2:$B$50, 2, 0))</f>
        <v/>
      </c>
      <c r="F399" s="68"/>
      <c r="G399" s="71"/>
      <c r="H399" s="70" t="str">
        <f>IF(G399="","",VLOOKUP(G399,MCondition!$A$2:$B$50, 2, 0))</f>
        <v/>
      </c>
      <c r="I399" s="72"/>
      <c r="J399" s="71"/>
      <c r="K399" s="70" t="str">
        <f>IF(J399="","",VLOOKUP(J399,ICondition!$A$2:$B$50, 2, 0))</f>
        <v/>
      </c>
      <c r="L399" s="73"/>
      <c r="M399" s="73"/>
      <c r="N399" s="73"/>
      <c r="O399" s="73"/>
      <c r="P399" s="73"/>
      <c r="Q399" s="73"/>
      <c r="R399" s="78"/>
      <c r="S399" s="79" t="str">
        <f>IFERROR(VLOOKUP(R399,Material!$A$2:$B$59, 2, 0),"")</f>
        <v/>
      </c>
      <c r="T399" s="71"/>
      <c r="U399" s="79" t="str">
        <f>IFERROR(VLOOKUP(T399,Material!$A$2:$B$59, 2, 0),"")</f>
        <v/>
      </c>
      <c r="V399" s="71"/>
      <c r="W399" s="79" t="str">
        <f>IFERROR(VLOOKUP(V399,Material!$A$2:$B$59, 2, 0),"")</f>
        <v/>
      </c>
      <c r="X399" s="71"/>
      <c r="Y399" s="79" t="str">
        <f>IFERROR(VLOOKUP(X399,Material!$A$2:$B$59, 2, 0),"")</f>
        <v/>
      </c>
      <c r="Z399" s="71"/>
      <c r="AA399" s="79" t="str">
        <f>IFERROR(VLOOKUP(Z399,Material!$A$2:$B$59, 2, 0),"")</f>
        <v/>
      </c>
      <c r="AB399" s="74"/>
      <c r="AC399" s="75" t="e">
        <f t="shared" si="76"/>
        <v>#VALUE!</v>
      </c>
      <c r="AD399" s="75" t="e">
        <f t="shared" si="77"/>
        <v>#VALUE!</v>
      </c>
      <c r="AE399" s="75" t="e">
        <f t="shared" si="79"/>
        <v>#VALUE!</v>
      </c>
      <c r="AF399" s="75" t="e">
        <f t="shared" si="78"/>
        <v>#VALUE!</v>
      </c>
      <c r="AG399" s="75" t="e">
        <f t="shared" si="80"/>
        <v>#VALUE!</v>
      </c>
      <c r="AH399" s="75" t="e">
        <f t="shared" si="81"/>
        <v>#VALUE!</v>
      </c>
      <c r="AI399" s="75" t="e">
        <f t="shared" si="82"/>
        <v>#VALUE!</v>
      </c>
      <c r="AJ399" s="80" t="e">
        <f t="shared" si="83"/>
        <v>#VALUE!</v>
      </c>
      <c r="AK399" s="79" t="str">
        <f>(IFERROR(VLOOKUP(AB399,Categories!$A$2:$B$20,2,1),""))</f>
        <v/>
      </c>
      <c r="AL399" s="79" t="str">
        <f ca="1">IFERROR(VLOOKUP((HLOOKUP((VLOOKUP($AB399,Categories!$A$2:$F$20,3,1)), $AB$3:$AJ399, (ROW()-ROW($AB$3)+1), 0)), INDIRECT(VLOOKUP($AB399,Categories!$A$2:$F$20,6,1)),2,0),AK399)</f>
        <v/>
      </c>
      <c r="AM399" s="79" t="str">
        <f ca="1">IFERROR(VLOOKUP((HLOOKUP((VLOOKUP($AB399,Categories!$A$2:$F$20,4,1)),$AB$3:$AJ399,(ROW()-ROW($AB$3)+1),0)),INDIRECT(VLOOKUP($AB399,Categories!$A$2:$H$20,7,1)),2,0),"")</f>
        <v/>
      </c>
      <c r="AN399" s="79" t="str">
        <f ca="1">IFERROR(VLOOKUP((HLOOKUP((VLOOKUP($AB399,Categories!$A$2:$F$20,5,1)), $AB$3:$AJ399, (ROW()-ROW($AB$3)+1), 0)), INDIRECT(VLOOKUP($AB399,Categories!$A$2:$H$20,8,1)),2,0),"")</f>
        <v/>
      </c>
      <c r="AO399" s="79" t="str">
        <f t="shared" ca="1" si="84"/>
        <v/>
      </c>
      <c r="AP399" s="81"/>
      <c r="AQ399" s="70" t="str">
        <f>IFERROR(VLOOKUP(VALUE(MID(AP399,1,1)),AdditionalElements!$A$2:$B$50,2,0),"")</f>
        <v/>
      </c>
      <c r="AR399" s="70" t="str">
        <f>IFERROR(VLOOKUP(VALUE(MID(AP399,2,1)),AdditionalElements!$H$2:$I$50,2,0),"")</f>
        <v/>
      </c>
      <c r="AS399" s="70" t="str">
        <f>IFERROR(VLOOKUP(VALUE(MID(AP399,3,1)),AdditionalElements!$O$2:$P$50,2,0),"")</f>
        <v/>
      </c>
      <c r="AT399" s="70" t="str">
        <f>IFERROR(VLOOKUP(VALUE(MID(AP399,4,1)),AdditionalElements!$V$2:$W$50,2,0),"")</f>
        <v/>
      </c>
      <c r="AU399" s="71"/>
      <c r="AV399" s="79" t="str">
        <f>IFERROR(IF(VALUE(MID(AU399,1,1))=1, VLOOKUP(VALUE(MID(AU399,1,1)), TxtPanelShape!$A$2:$C$50, 3, 0), (IF(VALUE(MID(AU399,1,1))&gt;=7, VLOOKUP(VALUE(MID(AU399,1,1)), TxtPanelShape!$A$2:$C$50, 3, 0),VLOOKUP(VALUE(MID(AU399,1,2)),TxtPanelShape!$A$2:$C$50,3,0)))), "")</f>
        <v/>
      </c>
      <c r="AW399" s="79" t="str">
        <f>IFERROR(IF(VALUE(MID(AU399,1,1))=1, ", "&amp;VLOOKUP(VALUE(MID(AU399,2,1)), TxtPanelShape!$H$2:$I$50, 2, 0), IF(VALUE(MID(AU399,1,1))&gt;=7, ", "&amp;VLOOKUP(VALUE(MID(AU399,2,1)), TxtPanelShape!$H$2:$I$50, 2, 0),"")), "")</f>
        <v/>
      </c>
      <c r="AX399" s="79" t="str">
        <f>IFERROR(IF(VALUE(MID(AU399,1,1))=1, ", "&amp;VLOOKUP(VALUE(MID(AU399,3,1)), TxtPanelShape!$O$2:$P$50, 2, 0), IF(VALUE(MID(AU399,1,1))&gt;=7, ", "&amp;VLOOKUP(VALUE(MID(AU399,3,1)), TxtPanelShape!$O$2:$P$50, 2, 0),"")),"")</f>
        <v/>
      </c>
      <c r="AY399" s="79" t="str">
        <f>IFERROR("; "&amp;VLOOKUP(VALUE(MID(AU399,4,1)), TxtPanelShape!$V$2:$W$50,2,0),"")</f>
        <v/>
      </c>
      <c r="AZ399" s="79" t="str">
        <f t="shared" si="85"/>
        <v/>
      </c>
      <c r="BA399" s="71"/>
      <c r="BB399" s="79" t="str">
        <f>IFERROR(IF(VALUE(MID(BA399,1,1))=1, VLOOKUP(VALUE(MID(BA399,1,1)), TxtPanelShape!$A$2:$C$50, 3, 0), (IF(VALUE(MID(BA399,1,1))&gt;=7, VLOOKUP(VALUE(MID(BA399,1,1)), TxtPanelShape!$A$2:$C$50, 3, 0),VLOOKUP(VALUE(MID(BA399,1,2)),TxtPanelShape!$A$2:$C$50,3,0)))), "")</f>
        <v/>
      </c>
      <c r="BC399" s="79" t="str">
        <f>IFERROR(IF(VALUE(MID(BA399,1,1))=1, ", "&amp;VLOOKUP(VALUE(MID(BA399,2,1)), TxtPanelShape!$H$2:$I$50, 2, 0), IF(VALUE(MID(BA399,1,1))&gt;=7, ", "&amp;VLOOKUP(VALUE(MID(BA399,2,1)), TxtPanelShape!$H$2:$I$50, 2, 0),"")), "")</f>
        <v/>
      </c>
      <c r="BD399" s="79" t="str">
        <f>IFERROR(IF(VALUE(MID(BA399,1,1))=1, ", "&amp;VLOOKUP(VALUE(MID(BA399,3,1)), TxtPanelShape!$O$2:$P$50, 2, 0), IF(VALUE(MID(BA399,1,1))&gt;=7, ", "&amp;VLOOKUP(VALUE(MID(BA399,3,1)), TxtPanelShape!$O$2:$P$50, 2, 0),"")),"")</f>
        <v/>
      </c>
      <c r="BE399" s="79" t="str">
        <f>IFERROR("; "&amp;VLOOKUP(VALUE(MID(BA399,4,1)), TxtPanelShape!$V$2:$W$50,2,0),"")</f>
        <v/>
      </c>
      <c r="BF399" s="79" t="str">
        <f t="shared" si="86"/>
        <v/>
      </c>
      <c r="BG399" s="71"/>
      <c r="BH399" s="79" t="str">
        <f>IFERROR(VLOOKUP(BG399, TxtPanelDefinition!$A$2:$B$50, 2, 0),"")</f>
        <v/>
      </c>
      <c r="BI399" s="71"/>
      <c r="BJ399" s="79" t="str">
        <f>IFERROR(VLOOKUP(BI399, TxtPanelDefinition!$A$2:$B$50, 2, 0),"")</f>
        <v/>
      </c>
      <c r="BK399" s="71"/>
      <c r="BL399" s="79" t="str">
        <f>IFERROR(VLOOKUP(BK399, InscrTechniques!$A$2:$B$50, 2, 0),"")</f>
        <v/>
      </c>
      <c r="BM399" s="71"/>
      <c r="BN399" s="79" t="str">
        <f>IFERROR(VLOOKUP(BM399, InscrTechniques!$A$2:$B$50, 2, 0),"")</f>
        <v/>
      </c>
      <c r="BO399" s="71"/>
      <c r="BP399" s="79" t="str">
        <f>IFERROR(VLOOKUP(BO399, InscrTechniques!$A$2:$B$50, 2, 0),"")</f>
        <v/>
      </c>
      <c r="BQ399" s="71"/>
      <c r="BR399" s="79" t="str">
        <f>IFERROR(VLOOKUP(BQ399, InscrTechniques!$A$2:$B$50, 2, 0),"")</f>
        <v/>
      </c>
      <c r="BS399" s="71"/>
      <c r="BT399" s="79" t="str">
        <f>IFERROR(VLOOKUP(BS399, InscrTechniques!$A$2:$B$50, 2, 0),"")</f>
        <v/>
      </c>
      <c r="BU399" s="71"/>
      <c r="BV399" s="79" t="str">
        <f>IFERROR(VLOOKUP(BU399, InscrTechniques!$A$2:$B$50, 2, 0),"")</f>
        <v/>
      </c>
      <c r="BW399" s="125"/>
      <c r="BX399" s="79" t="str">
        <f>IFERROR(VLOOKUP(BW399, InscrTechniques!$A$2:$B$50, 2, 0),"")</f>
        <v/>
      </c>
      <c r="BY399" s="125"/>
      <c r="BZ399" s="79" t="str">
        <f>IFERROR(VLOOKUP(BY399, InscrTechniques!$A$2:$B$50, 2, 0),"")</f>
        <v/>
      </c>
      <c r="CA399" s="74"/>
      <c r="CB399" s="114" t="str">
        <f>IFERROR(VLOOKUP(CA399, LetterStyle!$A$2:$B$50, 2, 0),"")</f>
        <v/>
      </c>
      <c r="CC399" s="74"/>
      <c r="CD399" s="114" t="str">
        <f>IFERROR(VLOOKUP(CC399, LetterStyle!$A$2:$B$50, 2, 0),"")</f>
        <v/>
      </c>
      <c r="CE399" s="74"/>
      <c r="CF399" s="114" t="str">
        <f>IFERROR(VLOOKUP(CE399, LetterStyle!$A$2:$B$50, 2, 0),"")</f>
        <v/>
      </c>
      <c r="CG399" s="74"/>
      <c r="CH399" s="79" t="str">
        <f>IFERROR(VLOOKUP(CG399, LetterStyle!$A$2:$B$50, 2, 0),"")</f>
        <v/>
      </c>
      <c r="CI399" s="71"/>
      <c r="CJ399" s="79" t="str">
        <f>IFERROR(VLOOKUP(CI399, DecMotifs!$A$1:$B$306, 2, 0),"")</f>
        <v/>
      </c>
      <c r="CK399" s="71"/>
      <c r="CL399" s="79" t="str">
        <f>IFERROR(VLOOKUP(CK399, DecMotifs!$A$1:$B$306, 2, 0),"")</f>
        <v/>
      </c>
      <c r="CM399" s="71"/>
      <c r="CN399" s="79" t="str">
        <f>IFERROR(VLOOKUP(CM399, DecMotifs!$A$1:$B$306, 2, 0),"")</f>
        <v/>
      </c>
      <c r="CO399" s="71"/>
      <c r="CP399" s="79" t="str">
        <f>IFERROR(VLOOKUP(CO399, MarginalDec!$A$2:$B$253, 2, 0),"")</f>
        <v/>
      </c>
      <c r="CQ399" s="71"/>
      <c r="CR399" s="79" t="str">
        <f>IFERROR(VLOOKUP(CQ399, MarginalDec!$A$2:$B$253, 2, 0),"")</f>
        <v/>
      </c>
      <c r="CS399" s="71"/>
      <c r="CT399" s="79" t="str">
        <f>IFERROR(VLOOKUP(CS399, MarginalDec!$A$2:$B$253, 2, 0),"")</f>
        <v/>
      </c>
      <c r="CU399" s="71"/>
      <c r="CV399" s="79" t="str">
        <f>IF(ISBLANK(CU399),"", IFERROR(VLOOKUP(CU399, Tooling!$A$2:$B$252, 2, 0),""))</f>
        <v/>
      </c>
      <c r="CW399" s="71"/>
      <c r="CX399" s="79" t="str">
        <f>IF(ISBLANK(CW399),"", IFERROR(VLOOKUP(CW399, Tooling!$A$2:$B$252, 2, 0),""))</f>
        <v/>
      </c>
      <c r="CY399" s="71"/>
      <c r="CZ399" s="79" t="str">
        <f>IF(ISBLANK(CY399),"", IFERROR(VLOOKUP(CY399, Repairs!$A$2:$B$252, 2, 0),""))</f>
        <v/>
      </c>
      <c r="DA399" s="77"/>
      <c r="DB399" s="71"/>
      <c r="DC399" s="79" t="str">
        <f>IFERROR(VLOOKUP(DB399, DatingReason!$A$2:$B$252, 2, 0),"")</f>
        <v/>
      </c>
      <c r="DD399" s="123" t="str">
        <f t="shared" si="87"/>
        <v/>
      </c>
      <c r="DF399" s="119" t="str">
        <f t="array" ref="DF399">IF(AND($B399&lt;&gt;"", $DE399&lt;&gt;"", $DE399&lt;&gt;"No"),MAX(IF($B399=PEOPLE!$B$4:$B$1000, PEOPLE!$Q$4:$Q$1000,""))+100,"")</f>
        <v/>
      </c>
      <c r="DG399" s="68"/>
      <c r="DH399" s="76">
        <f>COUNTIF(PEOPLE!B:B, MEMORIALS!B399)</f>
        <v>0</v>
      </c>
      <c r="DI399" s="82"/>
      <c r="DJ399" s="82"/>
      <c r="DK399" s="82"/>
      <c r="DL399" s="68"/>
      <c r="DM399" s="68"/>
      <c r="DN399" s="68"/>
      <c r="DO399" s="68"/>
      <c r="DP399" s="68"/>
    </row>
    <row r="400" spans="1:120" ht="15" customHeight="1" x14ac:dyDescent="0.25">
      <c r="A400" s="68"/>
      <c r="B400" s="69"/>
      <c r="C400" s="68"/>
      <c r="D400" s="68"/>
      <c r="E400" s="70" t="str">
        <f>IF(D400="","",VLOOKUP(D400,Denomination!$A$2:$B$50, 2, 0))</f>
        <v/>
      </c>
      <c r="F400" s="68"/>
      <c r="G400" s="71"/>
      <c r="H400" s="70" t="str">
        <f>IF(G400="","",VLOOKUP(G400,MCondition!$A$2:$B$50, 2, 0))</f>
        <v/>
      </c>
      <c r="I400" s="72"/>
      <c r="J400" s="71"/>
      <c r="K400" s="70" t="str">
        <f>IF(J400="","",VLOOKUP(J400,ICondition!$A$2:$B$50, 2, 0))</f>
        <v/>
      </c>
      <c r="L400" s="73"/>
      <c r="M400" s="73"/>
      <c r="N400" s="73"/>
      <c r="O400" s="73"/>
      <c r="P400" s="73"/>
      <c r="Q400" s="73"/>
      <c r="R400" s="78"/>
      <c r="S400" s="79" t="str">
        <f>IFERROR(VLOOKUP(R400,Material!$A$2:$B$59, 2, 0),"")</f>
        <v/>
      </c>
      <c r="T400" s="71"/>
      <c r="U400" s="79" t="str">
        <f>IFERROR(VLOOKUP(T400,Material!$A$2:$B$59, 2, 0),"")</f>
        <v/>
      </c>
      <c r="V400" s="71"/>
      <c r="W400" s="79" t="str">
        <f>IFERROR(VLOOKUP(V400,Material!$A$2:$B$59, 2, 0),"")</f>
        <v/>
      </c>
      <c r="X400" s="71"/>
      <c r="Y400" s="79" t="str">
        <f>IFERROR(VLOOKUP(X400,Material!$A$2:$B$59, 2, 0),"")</f>
        <v/>
      </c>
      <c r="Z400" s="71"/>
      <c r="AA400" s="79" t="str">
        <f>IFERROR(VLOOKUP(Z400,Material!$A$2:$B$59, 2, 0),"")</f>
        <v/>
      </c>
      <c r="AB400" s="74"/>
      <c r="AC400" s="75" t="e">
        <f t="shared" si="76"/>
        <v>#VALUE!</v>
      </c>
      <c r="AD400" s="75" t="e">
        <f t="shared" si="77"/>
        <v>#VALUE!</v>
      </c>
      <c r="AE400" s="75" t="e">
        <f t="shared" si="79"/>
        <v>#VALUE!</v>
      </c>
      <c r="AF400" s="75" t="e">
        <f t="shared" si="78"/>
        <v>#VALUE!</v>
      </c>
      <c r="AG400" s="75" t="e">
        <f t="shared" si="80"/>
        <v>#VALUE!</v>
      </c>
      <c r="AH400" s="75" t="e">
        <f t="shared" si="81"/>
        <v>#VALUE!</v>
      </c>
      <c r="AI400" s="75" t="e">
        <f t="shared" si="82"/>
        <v>#VALUE!</v>
      </c>
      <c r="AJ400" s="80" t="e">
        <f t="shared" si="83"/>
        <v>#VALUE!</v>
      </c>
      <c r="AK400" s="79" t="str">
        <f>(IFERROR(VLOOKUP(AB400,Categories!$A$2:$B$20,2,1),""))</f>
        <v/>
      </c>
      <c r="AL400" s="79" t="str">
        <f ca="1">IFERROR(VLOOKUP((HLOOKUP((VLOOKUP($AB400,Categories!$A$2:$F$20,3,1)), $AB$3:$AJ400, (ROW()-ROW($AB$3)+1), 0)), INDIRECT(VLOOKUP($AB400,Categories!$A$2:$F$20,6,1)),2,0),AK400)</f>
        <v/>
      </c>
      <c r="AM400" s="79" t="str">
        <f ca="1">IFERROR(VLOOKUP((HLOOKUP((VLOOKUP($AB400,Categories!$A$2:$F$20,4,1)),$AB$3:$AJ400,(ROW()-ROW($AB$3)+1),0)),INDIRECT(VLOOKUP($AB400,Categories!$A$2:$H$20,7,1)),2,0),"")</f>
        <v/>
      </c>
      <c r="AN400" s="79" t="str">
        <f ca="1">IFERROR(VLOOKUP((HLOOKUP((VLOOKUP($AB400,Categories!$A$2:$F$20,5,1)), $AB$3:$AJ400, (ROW()-ROW($AB$3)+1), 0)), INDIRECT(VLOOKUP($AB400,Categories!$A$2:$H$20,8,1)),2,0),"")</f>
        <v/>
      </c>
      <c r="AO400" s="79" t="str">
        <f t="shared" ca="1" si="84"/>
        <v/>
      </c>
      <c r="AP400" s="81"/>
      <c r="AQ400" s="70" t="str">
        <f>IFERROR(VLOOKUP(VALUE(MID(AP400,1,1)),AdditionalElements!$A$2:$B$50,2,0),"")</f>
        <v/>
      </c>
      <c r="AR400" s="70" t="str">
        <f>IFERROR(VLOOKUP(VALUE(MID(AP400,2,1)),AdditionalElements!$H$2:$I$50,2,0),"")</f>
        <v/>
      </c>
      <c r="AS400" s="70" t="str">
        <f>IFERROR(VLOOKUP(VALUE(MID(AP400,3,1)),AdditionalElements!$O$2:$P$50,2,0),"")</f>
        <v/>
      </c>
      <c r="AT400" s="70" t="str">
        <f>IFERROR(VLOOKUP(VALUE(MID(AP400,4,1)),AdditionalElements!$V$2:$W$50,2,0),"")</f>
        <v/>
      </c>
      <c r="AU400" s="71"/>
      <c r="AV400" s="79" t="str">
        <f>IFERROR(IF(VALUE(MID(AU400,1,1))=1, VLOOKUP(VALUE(MID(AU400,1,1)), TxtPanelShape!$A$2:$C$50, 3, 0), (IF(VALUE(MID(AU400,1,1))&gt;=7, VLOOKUP(VALUE(MID(AU400,1,1)), TxtPanelShape!$A$2:$C$50, 3, 0),VLOOKUP(VALUE(MID(AU400,1,2)),TxtPanelShape!$A$2:$C$50,3,0)))), "")</f>
        <v/>
      </c>
      <c r="AW400" s="79" t="str">
        <f>IFERROR(IF(VALUE(MID(AU400,1,1))=1, ", "&amp;VLOOKUP(VALUE(MID(AU400,2,1)), TxtPanelShape!$H$2:$I$50, 2, 0), IF(VALUE(MID(AU400,1,1))&gt;=7, ", "&amp;VLOOKUP(VALUE(MID(AU400,2,1)), TxtPanelShape!$H$2:$I$50, 2, 0),"")), "")</f>
        <v/>
      </c>
      <c r="AX400" s="79" t="str">
        <f>IFERROR(IF(VALUE(MID(AU400,1,1))=1, ", "&amp;VLOOKUP(VALUE(MID(AU400,3,1)), TxtPanelShape!$O$2:$P$50, 2, 0), IF(VALUE(MID(AU400,1,1))&gt;=7, ", "&amp;VLOOKUP(VALUE(MID(AU400,3,1)), TxtPanelShape!$O$2:$P$50, 2, 0),"")),"")</f>
        <v/>
      </c>
      <c r="AY400" s="79" t="str">
        <f>IFERROR("; "&amp;VLOOKUP(VALUE(MID(AU400,4,1)), TxtPanelShape!$V$2:$W$50,2,0),"")</f>
        <v/>
      </c>
      <c r="AZ400" s="79" t="str">
        <f t="shared" si="85"/>
        <v/>
      </c>
      <c r="BA400" s="71"/>
      <c r="BB400" s="79" t="str">
        <f>IFERROR(IF(VALUE(MID(BA400,1,1))=1, VLOOKUP(VALUE(MID(BA400,1,1)), TxtPanelShape!$A$2:$C$50, 3, 0), (IF(VALUE(MID(BA400,1,1))&gt;=7, VLOOKUP(VALUE(MID(BA400,1,1)), TxtPanelShape!$A$2:$C$50, 3, 0),VLOOKUP(VALUE(MID(BA400,1,2)),TxtPanelShape!$A$2:$C$50,3,0)))), "")</f>
        <v/>
      </c>
      <c r="BC400" s="79" t="str">
        <f>IFERROR(IF(VALUE(MID(BA400,1,1))=1, ", "&amp;VLOOKUP(VALUE(MID(BA400,2,1)), TxtPanelShape!$H$2:$I$50, 2, 0), IF(VALUE(MID(BA400,1,1))&gt;=7, ", "&amp;VLOOKUP(VALUE(MID(BA400,2,1)), TxtPanelShape!$H$2:$I$50, 2, 0),"")), "")</f>
        <v/>
      </c>
      <c r="BD400" s="79" t="str">
        <f>IFERROR(IF(VALUE(MID(BA400,1,1))=1, ", "&amp;VLOOKUP(VALUE(MID(BA400,3,1)), TxtPanelShape!$O$2:$P$50, 2, 0), IF(VALUE(MID(BA400,1,1))&gt;=7, ", "&amp;VLOOKUP(VALUE(MID(BA400,3,1)), TxtPanelShape!$O$2:$P$50, 2, 0),"")),"")</f>
        <v/>
      </c>
      <c r="BE400" s="79" t="str">
        <f>IFERROR("; "&amp;VLOOKUP(VALUE(MID(BA400,4,1)), TxtPanelShape!$V$2:$W$50,2,0),"")</f>
        <v/>
      </c>
      <c r="BF400" s="79" t="str">
        <f t="shared" si="86"/>
        <v/>
      </c>
      <c r="BG400" s="71"/>
      <c r="BH400" s="79" t="str">
        <f>IFERROR(VLOOKUP(BG400, TxtPanelDefinition!$A$2:$B$50, 2, 0),"")</f>
        <v/>
      </c>
      <c r="BI400" s="71"/>
      <c r="BJ400" s="79" t="str">
        <f>IFERROR(VLOOKUP(BI400, TxtPanelDefinition!$A$2:$B$50, 2, 0),"")</f>
        <v/>
      </c>
      <c r="BK400" s="71"/>
      <c r="BL400" s="79" t="str">
        <f>IFERROR(VLOOKUP(BK400, InscrTechniques!$A$2:$B$50, 2, 0),"")</f>
        <v/>
      </c>
      <c r="BM400" s="71"/>
      <c r="BN400" s="79" t="str">
        <f>IFERROR(VLOOKUP(BM400, InscrTechniques!$A$2:$B$50, 2, 0),"")</f>
        <v/>
      </c>
      <c r="BO400" s="71"/>
      <c r="BP400" s="79" t="str">
        <f>IFERROR(VLOOKUP(BO400, InscrTechniques!$A$2:$B$50, 2, 0),"")</f>
        <v/>
      </c>
      <c r="BQ400" s="71"/>
      <c r="BR400" s="79" t="str">
        <f>IFERROR(VLOOKUP(BQ400, InscrTechniques!$A$2:$B$50, 2, 0),"")</f>
        <v/>
      </c>
      <c r="BS400" s="71"/>
      <c r="BT400" s="79" t="str">
        <f>IFERROR(VLOOKUP(BS400, InscrTechniques!$A$2:$B$50, 2, 0),"")</f>
        <v/>
      </c>
      <c r="BU400" s="71"/>
      <c r="BV400" s="79" t="str">
        <f>IFERROR(VLOOKUP(BU400, InscrTechniques!$A$2:$B$50, 2, 0),"")</f>
        <v/>
      </c>
      <c r="BW400" s="125"/>
      <c r="BX400" s="79" t="str">
        <f>IFERROR(VLOOKUP(BW400, InscrTechniques!$A$2:$B$50, 2, 0),"")</f>
        <v/>
      </c>
      <c r="BY400" s="125"/>
      <c r="BZ400" s="79" t="str">
        <f>IFERROR(VLOOKUP(BY400, InscrTechniques!$A$2:$B$50, 2, 0),"")</f>
        <v/>
      </c>
      <c r="CA400" s="74"/>
      <c r="CB400" s="114" t="str">
        <f>IFERROR(VLOOKUP(CA400, LetterStyle!$A$2:$B$50, 2, 0),"")</f>
        <v/>
      </c>
      <c r="CC400" s="74"/>
      <c r="CD400" s="114" t="str">
        <f>IFERROR(VLOOKUP(CC400, LetterStyle!$A$2:$B$50, 2, 0),"")</f>
        <v/>
      </c>
      <c r="CE400" s="74"/>
      <c r="CF400" s="114" t="str">
        <f>IFERROR(VLOOKUP(CE400, LetterStyle!$A$2:$B$50, 2, 0),"")</f>
        <v/>
      </c>
      <c r="CG400" s="74"/>
      <c r="CH400" s="79" t="str">
        <f>IFERROR(VLOOKUP(CG400, LetterStyle!$A$2:$B$50, 2, 0),"")</f>
        <v/>
      </c>
      <c r="CI400" s="71"/>
      <c r="CJ400" s="79" t="str">
        <f>IFERROR(VLOOKUP(CI400, DecMotifs!$A$1:$B$306, 2, 0),"")</f>
        <v/>
      </c>
      <c r="CK400" s="71"/>
      <c r="CL400" s="79" t="str">
        <f>IFERROR(VLOOKUP(CK400, DecMotifs!$A$1:$B$306, 2, 0),"")</f>
        <v/>
      </c>
      <c r="CM400" s="71"/>
      <c r="CN400" s="79" t="str">
        <f>IFERROR(VLOOKUP(CM400, DecMotifs!$A$1:$B$306, 2, 0),"")</f>
        <v/>
      </c>
      <c r="CO400" s="71"/>
      <c r="CP400" s="79" t="str">
        <f>IFERROR(VLOOKUP(CO400, MarginalDec!$A$2:$B$253, 2, 0),"")</f>
        <v/>
      </c>
      <c r="CQ400" s="71"/>
      <c r="CR400" s="79" t="str">
        <f>IFERROR(VLOOKUP(CQ400, MarginalDec!$A$2:$B$253, 2, 0),"")</f>
        <v/>
      </c>
      <c r="CS400" s="71"/>
      <c r="CT400" s="79" t="str">
        <f>IFERROR(VLOOKUP(CS400, MarginalDec!$A$2:$B$253, 2, 0),"")</f>
        <v/>
      </c>
      <c r="CU400" s="71"/>
      <c r="CV400" s="79" t="str">
        <f>IF(ISBLANK(CU400),"", IFERROR(VLOOKUP(CU400, Tooling!$A$2:$B$252, 2, 0),""))</f>
        <v/>
      </c>
      <c r="CW400" s="71"/>
      <c r="CX400" s="79" t="str">
        <f>IF(ISBLANK(CW400),"", IFERROR(VLOOKUP(CW400, Tooling!$A$2:$B$252, 2, 0),""))</f>
        <v/>
      </c>
      <c r="CY400" s="71"/>
      <c r="CZ400" s="79" t="str">
        <f>IF(ISBLANK(CY400),"", IFERROR(VLOOKUP(CY400, Repairs!$A$2:$B$252, 2, 0),""))</f>
        <v/>
      </c>
      <c r="DA400" s="77"/>
      <c r="DB400" s="71"/>
      <c r="DC400" s="79" t="str">
        <f>IFERROR(VLOOKUP(DB400, DatingReason!$A$2:$B$252, 2, 0),"")</f>
        <v/>
      </c>
      <c r="DD400" s="123" t="str">
        <f t="shared" si="87"/>
        <v/>
      </c>
      <c r="DF400" s="119" t="str">
        <f t="array" ref="DF400">IF(AND($B400&lt;&gt;"", $DE400&lt;&gt;"", $DE400&lt;&gt;"No"),MAX(IF($B400=PEOPLE!$B$4:$B$1000, PEOPLE!$Q$4:$Q$1000,""))+100,"")</f>
        <v/>
      </c>
      <c r="DG400" s="68"/>
      <c r="DH400" s="76">
        <f>COUNTIF(PEOPLE!B:B, MEMORIALS!B400)</f>
        <v>0</v>
      </c>
      <c r="DI400" s="82"/>
      <c r="DJ400" s="82"/>
      <c r="DK400" s="82"/>
      <c r="DL400" s="68"/>
      <c r="DM400" s="68"/>
      <c r="DN400" s="68"/>
      <c r="DO400" s="68"/>
      <c r="DP400" s="68"/>
    </row>
    <row r="401" spans="1:120" ht="15" customHeight="1" x14ac:dyDescent="0.25">
      <c r="A401" s="68"/>
      <c r="B401" s="69"/>
      <c r="C401" s="68"/>
      <c r="D401" s="68"/>
      <c r="E401" s="70" t="str">
        <f>IF(D401="","",VLOOKUP(D401,Denomination!$A$2:$B$50, 2, 0))</f>
        <v/>
      </c>
      <c r="F401" s="68"/>
      <c r="G401" s="71"/>
      <c r="H401" s="70" t="str">
        <f>IF(G401="","",VLOOKUP(G401,MCondition!$A$2:$B$50, 2, 0))</f>
        <v/>
      </c>
      <c r="I401" s="72"/>
      <c r="J401" s="71"/>
      <c r="K401" s="70" t="str">
        <f>IF(J401="","",VLOOKUP(J401,ICondition!$A$2:$B$50, 2, 0))</f>
        <v/>
      </c>
      <c r="L401" s="73"/>
      <c r="M401" s="73"/>
      <c r="N401" s="73"/>
      <c r="O401" s="73"/>
      <c r="P401" s="73"/>
      <c r="Q401" s="73"/>
      <c r="R401" s="78"/>
      <c r="S401" s="79" t="str">
        <f>IFERROR(VLOOKUP(R401,Material!$A$2:$B$59, 2, 0),"")</f>
        <v/>
      </c>
      <c r="T401" s="71"/>
      <c r="U401" s="79" t="str">
        <f>IFERROR(VLOOKUP(T401,Material!$A$2:$B$59, 2, 0),"")</f>
        <v/>
      </c>
      <c r="V401" s="71"/>
      <c r="W401" s="79" t="str">
        <f>IFERROR(VLOOKUP(V401,Material!$A$2:$B$59, 2, 0),"")</f>
        <v/>
      </c>
      <c r="X401" s="71"/>
      <c r="Y401" s="79" t="str">
        <f>IFERROR(VLOOKUP(X401,Material!$A$2:$B$59, 2, 0),"")</f>
        <v/>
      </c>
      <c r="Z401" s="71"/>
      <c r="AA401" s="79" t="str">
        <f>IFERROR(VLOOKUP(Z401,Material!$A$2:$B$59, 2, 0),"")</f>
        <v/>
      </c>
      <c r="AB401" s="74"/>
      <c r="AC401" s="75" t="e">
        <f t="shared" si="76"/>
        <v>#VALUE!</v>
      </c>
      <c r="AD401" s="75" t="e">
        <f t="shared" si="77"/>
        <v>#VALUE!</v>
      </c>
      <c r="AE401" s="75" t="e">
        <f t="shared" si="79"/>
        <v>#VALUE!</v>
      </c>
      <c r="AF401" s="75" t="e">
        <f t="shared" si="78"/>
        <v>#VALUE!</v>
      </c>
      <c r="AG401" s="75" t="e">
        <f t="shared" si="80"/>
        <v>#VALUE!</v>
      </c>
      <c r="AH401" s="75" t="e">
        <f t="shared" si="81"/>
        <v>#VALUE!</v>
      </c>
      <c r="AI401" s="75" t="e">
        <f t="shared" si="82"/>
        <v>#VALUE!</v>
      </c>
      <c r="AJ401" s="80" t="e">
        <f t="shared" si="83"/>
        <v>#VALUE!</v>
      </c>
      <c r="AK401" s="79" t="str">
        <f>(IFERROR(VLOOKUP(AB401,Categories!$A$2:$B$20,2,1),""))</f>
        <v/>
      </c>
      <c r="AL401" s="79" t="str">
        <f ca="1">IFERROR(VLOOKUP((HLOOKUP((VLOOKUP($AB401,Categories!$A$2:$F$20,3,1)), $AB$3:$AJ401, (ROW()-ROW($AB$3)+1), 0)), INDIRECT(VLOOKUP($AB401,Categories!$A$2:$F$20,6,1)),2,0),AK401)</f>
        <v/>
      </c>
      <c r="AM401" s="79" t="str">
        <f ca="1">IFERROR(VLOOKUP((HLOOKUP((VLOOKUP($AB401,Categories!$A$2:$F$20,4,1)),$AB$3:$AJ401,(ROW()-ROW($AB$3)+1),0)),INDIRECT(VLOOKUP($AB401,Categories!$A$2:$H$20,7,1)),2,0),"")</f>
        <v/>
      </c>
      <c r="AN401" s="79" t="str">
        <f ca="1">IFERROR(VLOOKUP((HLOOKUP((VLOOKUP($AB401,Categories!$A$2:$F$20,5,1)), $AB$3:$AJ401, (ROW()-ROW($AB$3)+1), 0)), INDIRECT(VLOOKUP($AB401,Categories!$A$2:$H$20,8,1)),2,0),"")</f>
        <v/>
      </c>
      <c r="AO401" s="79" t="str">
        <f t="shared" ca="1" si="84"/>
        <v/>
      </c>
      <c r="AP401" s="81"/>
      <c r="AQ401" s="70" t="str">
        <f>IFERROR(VLOOKUP(VALUE(MID(AP401,1,1)),AdditionalElements!$A$2:$B$50,2,0),"")</f>
        <v/>
      </c>
      <c r="AR401" s="70" t="str">
        <f>IFERROR(VLOOKUP(VALUE(MID(AP401,2,1)),AdditionalElements!$H$2:$I$50,2,0),"")</f>
        <v/>
      </c>
      <c r="AS401" s="70" t="str">
        <f>IFERROR(VLOOKUP(VALUE(MID(AP401,3,1)),AdditionalElements!$O$2:$P$50,2,0),"")</f>
        <v/>
      </c>
      <c r="AT401" s="70" t="str">
        <f>IFERROR(VLOOKUP(VALUE(MID(AP401,4,1)),AdditionalElements!$V$2:$W$50,2,0),"")</f>
        <v/>
      </c>
      <c r="AU401" s="71"/>
      <c r="AV401" s="79" t="str">
        <f>IFERROR(IF(VALUE(MID(AU401,1,1))=1, VLOOKUP(VALUE(MID(AU401,1,1)), TxtPanelShape!$A$2:$C$50, 3, 0), (IF(VALUE(MID(AU401,1,1))&gt;=7, VLOOKUP(VALUE(MID(AU401,1,1)), TxtPanelShape!$A$2:$C$50, 3, 0),VLOOKUP(VALUE(MID(AU401,1,2)),TxtPanelShape!$A$2:$C$50,3,0)))), "")</f>
        <v/>
      </c>
      <c r="AW401" s="79" t="str">
        <f>IFERROR(IF(VALUE(MID(AU401,1,1))=1, ", "&amp;VLOOKUP(VALUE(MID(AU401,2,1)), TxtPanelShape!$H$2:$I$50, 2, 0), IF(VALUE(MID(AU401,1,1))&gt;=7, ", "&amp;VLOOKUP(VALUE(MID(AU401,2,1)), TxtPanelShape!$H$2:$I$50, 2, 0),"")), "")</f>
        <v/>
      </c>
      <c r="AX401" s="79" t="str">
        <f>IFERROR(IF(VALUE(MID(AU401,1,1))=1, ", "&amp;VLOOKUP(VALUE(MID(AU401,3,1)), TxtPanelShape!$O$2:$P$50, 2, 0), IF(VALUE(MID(AU401,1,1))&gt;=7, ", "&amp;VLOOKUP(VALUE(MID(AU401,3,1)), TxtPanelShape!$O$2:$P$50, 2, 0),"")),"")</f>
        <v/>
      </c>
      <c r="AY401" s="79" t="str">
        <f>IFERROR("; "&amp;VLOOKUP(VALUE(MID(AU401,4,1)), TxtPanelShape!$V$2:$W$50,2,0),"")</f>
        <v/>
      </c>
      <c r="AZ401" s="79" t="str">
        <f t="shared" si="85"/>
        <v/>
      </c>
      <c r="BA401" s="71"/>
      <c r="BB401" s="79" t="str">
        <f>IFERROR(IF(VALUE(MID(BA401,1,1))=1, VLOOKUP(VALUE(MID(BA401,1,1)), TxtPanelShape!$A$2:$C$50, 3, 0), (IF(VALUE(MID(BA401,1,1))&gt;=7, VLOOKUP(VALUE(MID(BA401,1,1)), TxtPanelShape!$A$2:$C$50, 3, 0),VLOOKUP(VALUE(MID(BA401,1,2)),TxtPanelShape!$A$2:$C$50,3,0)))), "")</f>
        <v/>
      </c>
      <c r="BC401" s="79" t="str">
        <f>IFERROR(IF(VALUE(MID(BA401,1,1))=1, ", "&amp;VLOOKUP(VALUE(MID(BA401,2,1)), TxtPanelShape!$H$2:$I$50, 2, 0), IF(VALUE(MID(BA401,1,1))&gt;=7, ", "&amp;VLOOKUP(VALUE(MID(BA401,2,1)), TxtPanelShape!$H$2:$I$50, 2, 0),"")), "")</f>
        <v/>
      </c>
      <c r="BD401" s="79" t="str">
        <f>IFERROR(IF(VALUE(MID(BA401,1,1))=1, ", "&amp;VLOOKUP(VALUE(MID(BA401,3,1)), TxtPanelShape!$O$2:$P$50, 2, 0), IF(VALUE(MID(BA401,1,1))&gt;=7, ", "&amp;VLOOKUP(VALUE(MID(BA401,3,1)), TxtPanelShape!$O$2:$P$50, 2, 0),"")),"")</f>
        <v/>
      </c>
      <c r="BE401" s="79" t="str">
        <f>IFERROR("; "&amp;VLOOKUP(VALUE(MID(BA401,4,1)), TxtPanelShape!$V$2:$W$50,2,0),"")</f>
        <v/>
      </c>
      <c r="BF401" s="79" t="str">
        <f t="shared" si="86"/>
        <v/>
      </c>
      <c r="BG401" s="71"/>
      <c r="BH401" s="79" t="str">
        <f>IFERROR(VLOOKUP(BG401, TxtPanelDefinition!$A$2:$B$50, 2, 0),"")</f>
        <v/>
      </c>
      <c r="BI401" s="71"/>
      <c r="BJ401" s="79" t="str">
        <f>IFERROR(VLOOKUP(BI401, TxtPanelDefinition!$A$2:$B$50, 2, 0),"")</f>
        <v/>
      </c>
      <c r="BK401" s="71"/>
      <c r="BL401" s="79" t="str">
        <f>IFERROR(VLOOKUP(BK401, InscrTechniques!$A$2:$B$50, 2, 0),"")</f>
        <v/>
      </c>
      <c r="BM401" s="71"/>
      <c r="BN401" s="79" t="str">
        <f>IFERROR(VLOOKUP(BM401, InscrTechniques!$A$2:$B$50, 2, 0),"")</f>
        <v/>
      </c>
      <c r="BO401" s="71"/>
      <c r="BP401" s="79" t="str">
        <f>IFERROR(VLOOKUP(BO401, InscrTechniques!$A$2:$B$50, 2, 0),"")</f>
        <v/>
      </c>
      <c r="BQ401" s="71"/>
      <c r="BR401" s="79" t="str">
        <f>IFERROR(VLOOKUP(BQ401, InscrTechniques!$A$2:$B$50, 2, 0),"")</f>
        <v/>
      </c>
      <c r="BS401" s="71"/>
      <c r="BT401" s="79" t="str">
        <f>IFERROR(VLOOKUP(BS401, InscrTechniques!$A$2:$B$50, 2, 0),"")</f>
        <v/>
      </c>
      <c r="BU401" s="71"/>
      <c r="BV401" s="79" t="str">
        <f>IFERROR(VLOOKUP(BU401, InscrTechniques!$A$2:$B$50, 2, 0),"")</f>
        <v/>
      </c>
      <c r="BW401" s="125"/>
      <c r="BX401" s="79" t="str">
        <f>IFERROR(VLOOKUP(BW401, InscrTechniques!$A$2:$B$50, 2, 0),"")</f>
        <v/>
      </c>
      <c r="BY401" s="125"/>
      <c r="BZ401" s="79" t="str">
        <f>IFERROR(VLOOKUP(BY401, InscrTechniques!$A$2:$B$50, 2, 0),"")</f>
        <v/>
      </c>
      <c r="CA401" s="74"/>
      <c r="CB401" s="114" t="str">
        <f>IFERROR(VLOOKUP(CA401, LetterStyle!$A$2:$B$50, 2, 0),"")</f>
        <v/>
      </c>
      <c r="CC401" s="74"/>
      <c r="CD401" s="114" t="str">
        <f>IFERROR(VLOOKUP(CC401, LetterStyle!$A$2:$B$50, 2, 0),"")</f>
        <v/>
      </c>
      <c r="CE401" s="74"/>
      <c r="CF401" s="114" t="str">
        <f>IFERROR(VLOOKUP(CE401, LetterStyle!$A$2:$B$50, 2, 0),"")</f>
        <v/>
      </c>
      <c r="CG401" s="74"/>
      <c r="CH401" s="79" t="str">
        <f>IFERROR(VLOOKUP(CG401, LetterStyle!$A$2:$B$50, 2, 0),"")</f>
        <v/>
      </c>
      <c r="CI401" s="71"/>
      <c r="CJ401" s="79" t="str">
        <f>IFERROR(VLOOKUP(CI401, DecMotifs!$A$1:$B$306, 2, 0),"")</f>
        <v/>
      </c>
      <c r="CK401" s="71"/>
      <c r="CL401" s="79" t="str">
        <f>IFERROR(VLOOKUP(CK401, DecMotifs!$A$1:$B$306, 2, 0),"")</f>
        <v/>
      </c>
      <c r="CM401" s="71"/>
      <c r="CN401" s="79" t="str">
        <f>IFERROR(VLOOKUP(CM401, DecMotifs!$A$1:$B$306, 2, 0),"")</f>
        <v/>
      </c>
      <c r="CO401" s="71"/>
      <c r="CP401" s="79" t="str">
        <f>IFERROR(VLOOKUP(CO401, MarginalDec!$A$2:$B$253, 2, 0),"")</f>
        <v/>
      </c>
      <c r="CQ401" s="71"/>
      <c r="CR401" s="79" t="str">
        <f>IFERROR(VLOOKUP(CQ401, MarginalDec!$A$2:$B$253, 2, 0),"")</f>
        <v/>
      </c>
      <c r="CS401" s="71"/>
      <c r="CT401" s="79" t="str">
        <f>IFERROR(VLOOKUP(CS401, MarginalDec!$A$2:$B$253, 2, 0),"")</f>
        <v/>
      </c>
      <c r="CU401" s="71"/>
      <c r="CV401" s="79" t="str">
        <f>IF(ISBLANK(CU401),"", IFERROR(VLOOKUP(CU401, Tooling!$A$2:$B$252, 2, 0),""))</f>
        <v/>
      </c>
      <c r="CW401" s="71"/>
      <c r="CX401" s="79" t="str">
        <f>IF(ISBLANK(CW401),"", IFERROR(VLOOKUP(CW401, Tooling!$A$2:$B$252, 2, 0),""))</f>
        <v/>
      </c>
      <c r="CY401" s="71"/>
      <c r="CZ401" s="79" t="str">
        <f>IF(ISBLANK(CY401),"", IFERROR(VLOOKUP(CY401, Repairs!$A$2:$B$252, 2, 0),""))</f>
        <v/>
      </c>
      <c r="DA401" s="77"/>
      <c r="DB401" s="71"/>
      <c r="DC401" s="79" t="str">
        <f>IFERROR(VLOOKUP(DB401, DatingReason!$A$2:$B$252, 2, 0),"")</f>
        <v/>
      </c>
      <c r="DD401" s="123" t="str">
        <f t="shared" si="87"/>
        <v/>
      </c>
      <c r="DF401" s="119" t="str">
        <f t="array" ref="DF401">IF(AND($B401&lt;&gt;"", $DE401&lt;&gt;"", $DE401&lt;&gt;"No"),MAX(IF($B401=PEOPLE!$B$4:$B$1000, PEOPLE!$Q$4:$Q$1000,""))+100,"")</f>
        <v/>
      </c>
      <c r="DG401" s="68"/>
      <c r="DH401" s="76">
        <f>COUNTIF(PEOPLE!B:B, MEMORIALS!B401)</f>
        <v>0</v>
      </c>
      <c r="DI401" s="82"/>
      <c r="DJ401" s="82"/>
      <c r="DK401" s="82"/>
      <c r="DL401" s="68"/>
      <c r="DM401" s="68"/>
      <c r="DN401" s="68"/>
      <c r="DO401" s="68"/>
      <c r="DP401" s="68"/>
    </row>
    <row r="402" spans="1:120" ht="15" customHeight="1" x14ac:dyDescent="0.25">
      <c r="A402" s="68"/>
      <c r="B402" s="69"/>
      <c r="C402" s="68"/>
      <c r="D402" s="68"/>
      <c r="E402" s="70" t="str">
        <f>IF(D402="","",VLOOKUP(D402,Denomination!$A$2:$B$50, 2, 0))</f>
        <v/>
      </c>
      <c r="F402" s="68"/>
      <c r="G402" s="71"/>
      <c r="H402" s="70" t="str">
        <f>IF(G402="","",VLOOKUP(G402,MCondition!$A$2:$B$50, 2, 0))</f>
        <v/>
      </c>
      <c r="I402" s="72"/>
      <c r="J402" s="71"/>
      <c r="K402" s="70" t="str">
        <f>IF(J402="","",VLOOKUP(J402,ICondition!$A$2:$B$50, 2, 0))</f>
        <v/>
      </c>
      <c r="L402" s="73"/>
      <c r="M402" s="73"/>
      <c r="N402" s="73"/>
      <c r="O402" s="73"/>
      <c r="P402" s="73"/>
      <c r="Q402" s="73"/>
      <c r="R402" s="78"/>
      <c r="S402" s="79" t="str">
        <f>IFERROR(VLOOKUP(R402,Material!$A$2:$B$59, 2, 0),"")</f>
        <v/>
      </c>
      <c r="T402" s="71"/>
      <c r="U402" s="79" t="str">
        <f>IFERROR(VLOOKUP(T402,Material!$A$2:$B$59, 2, 0),"")</f>
        <v/>
      </c>
      <c r="V402" s="71"/>
      <c r="W402" s="79" t="str">
        <f>IFERROR(VLOOKUP(V402,Material!$A$2:$B$59, 2, 0),"")</f>
        <v/>
      </c>
      <c r="X402" s="71"/>
      <c r="Y402" s="79" t="str">
        <f>IFERROR(VLOOKUP(X402,Material!$A$2:$B$59, 2, 0),"")</f>
        <v/>
      </c>
      <c r="Z402" s="71"/>
      <c r="AA402" s="79" t="str">
        <f>IFERROR(VLOOKUP(Z402,Material!$A$2:$B$59, 2, 0),"")</f>
        <v/>
      </c>
      <c r="AB402" s="74"/>
      <c r="AC402" s="75" t="e">
        <f t="shared" si="76"/>
        <v>#VALUE!</v>
      </c>
      <c r="AD402" s="75" t="e">
        <f t="shared" si="77"/>
        <v>#VALUE!</v>
      </c>
      <c r="AE402" s="75" t="e">
        <f t="shared" si="79"/>
        <v>#VALUE!</v>
      </c>
      <c r="AF402" s="75" t="e">
        <f t="shared" si="78"/>
        <v>#VALUE!</v>
      </c>
      <c r="AG402" s="75" t="e">
        <f t="shared" si="80"/>
        <v>#VALUE!</v>
      </c>
      <c r="AH402" s="75" t="e">
        <f t="shared" si="81"/>
        <v>#VALUE!</v>
      </c>
      <c r="AI402" s="75" t="e">
        <f t="shared" si="82"/>
        <v>#VALUE!</v>
      </c>
      <c r="AJ402" s="80" t="e">
        <f t="shared" si="83"/>
        <v>#VALUE!</v>
      </c>
      <c r="AK402" s="79" t="str">
        <f>(IFERROR(VLOOKUP(AB402,Categories!$A$2:$B$20,2,1),""))</f>
        <v/>
      </c>
      <c r="AL402" s="79" t="str">
        <f ca="1">IFERROR(VLOOKUP((HLOOKUP((VLOOKUP($AB402,Categories!$A$2:$F$20,3,1)), $AB$3:$AJ402, (ROW()-ROW($AB$3)+1), 0)), INDIRECT(VLOOKUP($AB402,Categories!$A$2:$F$20,6,1)),2,0),AK402)</f>
        <v/>
      </c>
      <c r="AM402" s="79" t="str">
        <f ca="1">IFERROR(VLOOKUP((HLOOKUP((VLOOKUP($AB402,Categories!$A$2:$F$20,4,1)),$AB$3:$AJ402,(ROW()-ROW($AB$3)+1),0)),INDIRECT(VLOOKUP($AB402,Categories!$A$2:$H$20,7,1)),2,0),"")</f>
        <v/>
      </c>
      <c r="AN402" s="79" t="str">
        <f ca="1">IFERROR(VLOOKUP((HLOOKUP((VLOOKUP($AB402,Categories!$A$2:$F$20,5,1)), $AB$3:$AJ402, (ROW()-ROW($AB$3)+1), 0)), INDIRECT(VLOOKUP($AB402,Categories!$A$2:$H$20,8,1)),2,0),"")</f>
        <v/>
      </c>
      <c r="AO402" s="79" t="str">
        <f t="shared" ca="1" si="84"/>
        <v/>
      </c>
      <c r="AP402" s="81"/>
      <c r="AQ402" s="70" t="str">
        <f>IFERROR(VLOOKUP(VALUE(MID(AP402,1,1)),AdditionalElements!$A$2:$B$50,2,0),"")</f>
        <v/>
      </c>
      <c r="AR402" s="70" t="str">
        <f>IFERROR(VLOOKUP(VALUE(MID(AP402,2,1)),AdditionalElements!$H$2:$I$50,2,0),"")</f>
        <v/>
      </c>
      <c r="AS402" s="70" t="str">
        <f>IFERROR(VLOOKUP(VALUE(MID(AP402,3,1)),AdditionalElements!$O$2:$P$50,2,0),"")</f>
        <v/>
      </c>
      <c r="AT402" s="70" t="str">
        <f>IFERROR(VLOOKUP(VALUE(MID(AP402,4,1)),AdditionalElements!$V$2:$W$50,2,0),"")</f>
        <v/>
      </c>
      <c r="AU402" s="71"/>
      <c r="AV402" s="79" t="str">
        <f>IFERROR(IF(VALUE(MID(AU402,1,1))=1, VLOOKUP(VALUE(MID(AU402,1,1)), TxtPanelShape!$A$2:$C$50, 3, 0), (IF(VALUE(MID(AU402,1,1))&gt;=7, VLOOKUP(VALUE(MID(AU402,1,1)), TxtPanelShape!$A$2:$C$50, 3, 0),VLOOKUP(VALUE(MID(AU402,1,2)),TxtPanelShape!$A$2:$C$50,3,0)))), "")</f>
        <v/>
      </c>
      <c r="AW402" s="79" t="str">
        <f>IFERROR(IF(VALUE(MID(AU402,1,1))=1, ", "&amp;VLOOKUP(VALUE(MID(AU402,2,1)), TxtPanelShape!$H$2:$I$50, 2, 0), IF(VALUE(MID(AU402,1,1))&gt;=7, ", "&amp;VLOOKUP(VALUE(MID(AU402,2,1)), TxtPanelShape!$H$2:$I$50, 2, 0),"")), "")</f>
        <v/>
      </c>
      <c r="AX402" s="79" t="str">
        <f>IFERROR(IF(VALUE(MID(AU402,1,1))=1, ", "&amp;VLOOKUP(VALUE(MID(AU402,3,1)), TxtPanelShape!$O$2:$P$50, 2, 0), IF(VALUE(MID(AU402,1,1))&gt;=7, ", "&amp;VLOOKUP(VALUE(MID(AU402,3,1)), TxtPanelShape!$O$2:$P$50, 2, 0),"")),"")</f>
        <v/>
      </c>
      <c r="AY402" s="79" t="str">
        <f>IFERROR("; "&amp;VLOOKUP(VALUE(MID(AU402,4,1)), TxtPanelShape!$V$2:$W$50,2,0),"")</f>
        <v/>
      </c>
      <c r="AZ402" s="79" t="str">
        <f t="shared" si="85"/>
        <v/>
      </c>
      <c r="BA402" s="71"/>
      <c r="BB402" s="79" t="str">
        <f>IFERROR(IF(VALUE(MID(BA402,1,1))=1, VLOOKUP(VALUE(MID(BA402,1,1)), TxtPanelShape!$A$2:$C$50, 3, 0), (IF(VALUE(MID(BA402,1,1))&gt;=7, VLOOKUP(VALUE(MID(BA402,1,1)), TxtPanelShape!$A$2:$C$50, 3, 0),VLOOKUP(VALUE(MID(BA402,1,2)),TxtPanelShape!$A$2:$C$50,3,0)))), "")</f>
        <v/>
      </c>
      <c r="BC402" s="79" t="str">
        <f>IFERROR(IF(VALUE(MID(BA402,1,1))=1, ", "&amp;VLOOKUP(VALUE(MID(BA402,2,1)), TxtPanelShape!$H$2:$I$50, 2, 0), IF(VALUE(MID(BA402,1,1))&gt;=7, ", "&amp;VLOOKUP(VALUE(MID(BA402,2,1)), TxtPanelShape!$H$2:$I$50, 2, 0),"")), "")</f>
        <v/>
      </c>
      <c r="BD402" s="79" t="str">
        <f>IFERROR(IF(VALUE(MID(BA402,1,1))=1, ", "&amp;VLOOKUP(VALUE(MID(BA402,3,1)), TxtPanelShape!$O$2:$P$50, 2, 0), IF(VALUE(MID(BA402,1,1))&gt;=7, ", "&amp;VLOOKUP(VALUE(MID(BA402,3,1)), TxtPanelShape!$O$2:$P$50, 2, 0),"")),"")</f>
        <v/>
      </c>
      <c r="BE402" s="79" t="str">
        <f>IFERROR("; "&amp;VLOOKUP(VALUE(MID(BA402,4,1)), TxtPanelShape!$V$2:$W$50,2,0),"")</f>
        <v/>
      </c>
      <c r="BF402" s="79" t="str">
        <f t="shared" si="86"/>
        <v/>
      </c>
      <c r="BG402" s="71"/>
      <c r="BH402" s="79" t="str">
        <f>IFERROR(VLOOKUP(BG402, TxtPanelDefinition!$A$2:$B$50, 2, 0),"")</f>
        <v/>
      </c>
      <c r="BI402" s="71"/>
      <c r="BJ402" s="79" t="str">
        <f>IFERROR(VLOOKUP(BI402, TxtPanelDefinition!$A$2:$B$50, 2, 0),"")</f>
        <v/>
      </c>
      <c r="BK402" s="71"/>
      <c r="BL402" s="79" t="str">
        <f>IFERROR(VLOOKUP(BK402, InscrTechniques!$A$2:$B$50, 2, 0),"")</f>
        <v/>
      </c>
      <c r="BM402" s="71"/>
      <c r="BN402" s="79" t="str">
        <f>IFERROR(VLOOKUP(BM402, InscrTechniques!$A$2:$B$50, 2, 0),"")</f>
        <v/>
      </c>
      <c r="BO402" s="71"/>
      <c r="BP402" s="79" t="str">
        <f>IFERROR(VLOOKUP(BO402, InscrTechniques!$A$2:$B$50, 2, 0),"")</f>
        <v/>
      </c>
      <c r="BQ402" s="71"/>
      <c r="BR402" s="79" t="str">
        <f>IFERROR(VLOOKUP(BQ402, InscrTechniques!$A$2:$B$50, 2, 0),"")</f>
        <v/>
      </c>
      <c r="BS402" s="71"/>
      <c r="BT402" s="79" t="str">
        <f>IFERROR(VLOOKUP(BS402, InscrTechniques!$A$2:$B$50, 2, 0),"")</f>
        <v/>
      </c>
      <c r="BU402" s="71"/>
      <c r="BV402" s="79" t="str">
        <f>IFERROR(VLOOKUP(BU402, InscrTechniques!$A$2:$B$50, 2, 0),"")</f>
        <v/>
      </c>
      <c r="BW402" s="125"/>
      <c r="BX402" s="79" t="str">
        <f>IFERROR(VLOOKUP(BW402, InscrTechniques!$A$2:$B$50, 2, 0),"")</f>
        <v/>
      </c>
      <c r="BY402" s="125"/>
      <c r="BZ402" s="79" t="str">
        <f>IFERROR(VLOOKUP(BY402, InscrTechniques!$A$2:$B$50, 2, 0),"")</f>
        <v/>
      </c>
      <c r="CA402" s="74"/>
      <c r="CB402" s="114" t="str">
        <f>IFERROR(VLOOKUP(CA402, LetterStyle!$A$2:$B$50, 2, 0),"")</f>
        <v/>
      </c>
      <c r="CC402" s="74"/>
      <c r="CD402" s="114" t="str">
        <f>IFERROR(VLOOKUP(CC402, LetterStyle!$A$2:$B$50, 2, 0),"")</f>
        <v/>
      </c>
      <c r="CE402" s="74"/>
      <c r="CF402" s="114" t="str">
        <f>IFERROR(VLOOKUP(CE402, LetterStyle!$A$2:$B$50, 2, 0),"")</f>
        <v/>
      </c>
      <c r="CG402" s="74"/>
      <c r="CH402" s="79" t="str">
        <f>IFERROR(VLOOKUP(CG402, LetterStyle!$A$2:$B$50, 2, 0),"")</f>
        <v/>
      </c>
      <c r="CI402" s="71"/>
      <c r="CJ402" s="79" t="str">
        <f>IFERROR(VLOOKUP(CI402, DecMotifs!$A$1:$B$306, 2, 0),"")</f>
        <v/>
      </c>
      <c r="CK402" s="71"/>
      <c r="CL402" s="79" t="str">
        <f>IFERROR(VLOOKUP(CK402, DecMotifs!$A$1:$B$306, 2, 0),"")</f>
        <v/>
      </c>
      <c r="CM402" s="71"/>
      <c r="CN402" s="79" t="str">
        <f>IFERROR(VLOOKUP(CM402, DecMotifs!$A$1:$B$306, 2, 0),"")</f>
        <v/>
      </c>
      <c r="CO402" s="71"/>
      <c r="CP402" s="79" t="str">
        <f>IFERROR(VLOOKUP(CO402, MarginalDec!$A$2:$B$253, 2, 0),"")</f>
        <v/>
      </c>
      <c r="CQ402" s="71"/>
      <c r="CR402" s="79" t="str">
        <f>IFERROR(VLOOKUP(CQ402, MarginalDec!$A$2:$B$253, 2, 0),"")</f>
        <v/>
      </c>
      <c r="CS402" s="71"/>
      <c r="CT402" s="79" t="str">
        <f>IFERROR(VLOOKUP(CS402, MarginalDec!$A$2:$B$253, 2, 0),"")</f>
        <v/>
      </c>
      <c r="CU402" s="71"/>
      <c r="CV402" s="79" t="str">
        <f>IF(ISBLANK(CU402),"", IFERROR(VLOOKUP(CU402, Tooling!$A$2:$B$252, 2, 0),""))</f>
        <v/>
      </c>
      <c r="CW402" s="71"/>
      <c r="CX402" s="79" t="str">
        <f>IF(ISBLANK(CW402),"", IFERROR(VLOOKUP(CW402, Tooling!$A$2:$B$252, 2, 0),""))</f>
        <v/>
      </c>
      <c r="CY402" s="71"/>
      <c r="CZ402" s="79" t="str">
        <f>IF(ISBLANK(CY402),"", IFERROR(VLOOKUP(CY402, Repairs!$A$2:$B$252, 2, 0),""))</f>
        <v/>
      </c>
      <c r="DA402" s="77"/>
      <c r="DB402" s="71"/>
      <c r="DC402" s="79" t="str">
        <f>IFERROR(VLOOKUP(DB402, DatingReason!$A$2:$B$252, 2, 0),"")</f>
        <v/>
      </c>
      <c r="DD402" s="123" t="str">
        <f t="shared" si="87"/>
        <v/>
      </c>
      <c r="DF402" s="119" t="str">
        <f t="array" ref="DF402">IF(AND($B402&lt;&gt;"", $DE402&lt;&gt;"", $DE402&lt;&gt;"No"),MAX(IF($B402=PEOPLE!$B$4:$B$1000, PEOPLE!$Q$4:$Q$1000,""))+100,"")</f>
        <v/>
      </c>
      <c r="DG402" s="68"/>
      <c r="DH402" s="76">
        <f>COUNTIF(PEOPLE!B:B, MEMORIALS!B402)</f>
        <v>0</v>
      </c>
      <c r="DI402" s="82"/>
      <c r="DJ402" s="82"/>
      <c r="DK402" s="82"/>
      <c r="DL402" s="68"/>
      <c r="DM402" s="68"/>
      <c r="DN402" s="68"/>
      <c r="DO402" s="68"/>
      <c r="DP402" s="68"/>
    </row>
    <row r="403" spans="1:120" ht="15" customHeight="1" x14ac:dyDescent="0.25">
      <c r="A403" s="68"/>
      <c r="B403" s="69"/>
      <c r="C403" s="68"/>
      <c r="D403" s="68"/>
      <c r="E403" s="70" t="str">
        <f>IF(D403="","",VLOOKUP(D403,Denomination!$A$2:$B$50, 2, 0))</f>
        <v/>
      </c>
      <c r="F403" s="68"/>
      <c r="G403" s="71"/>
      <c r="H403" s="70" t="str">
        <f>IF(G403="","",VLOOKUP(G403,MCondition!$A$2:$B$50, 2, 0))</f>
        <v/>
      </c>
      <c r="I403" s="72"/>
      <c r="J403" s="71"/>
      <c r="K403" s="70" t="str">
        <f>IF(J403="","",VLOOKUP(J403,ICondition!$A$2:$B$50, 2, 0))</f>
        <v/>
      </c>
      <c r="L403" s="73"/>
      <c r="M403" s="73"/>
      <c r="N403" s="73"/>
      <c r="O403" s="73"/>
      <c r="P403" s="73"/>
      <c r="Q403" s="73"/>
      <c r="R403" s="78"/>
      <c r="S403" s="79" t="str">
        <f>IFERROR(VLOOKUP(R403,Material!$A$2:$B$59, 2, 0),"")</f>
        <v/>
      </c>
      <c r="T403" s="71"/>
      <c r="U403" s="79" t="str">
        <f>IFERROR(VLOOKUP(T403,Material!$A$2:$B$59, 2, 0),"")</f>
        <v/>
      </c>
      <c r="V403" s="71"/>
      <c r="W403" s="79" t="str">
        <f>IFERROR(VLOOKUP(V403,Material!$A$2:$B$59, 2, 0),"")</f>
        <v/>
      </c>
      <c r="X403" s="71"/>
      <c r="Y403" s="79" t="str">
        <f>IFERROR(VLOOKUP(X403,Material!$A$2:$B$59, 2, 0),"")</f>
        <v/>
      </c>
      <c r="Z403" s="71"/>
      <c r="AA403" s="79" t="str">
        <f>IFERROR(VLOOKUP(Z403,Material!$A$2:$B$59, 2, 0),"")</f>
        <v/>
      </c>
      <c r="AB403" s="74"/>
      <c r="AC403" s="75" t="e">
        <f t="shared" si="76"/>
        <v>#VALUE!</v>
      </c>
      <c r="AD403" s="75" t="e">
        <f t="shared" si="77"/>
        <v>#VALUE!</v>
      </c>
      <c r="AE403" s="75" t="e">
        <f t="shared" si="79"/>
        <v>#VALUE!</v>
      </c>
      <c r="AF403" s="75" t="e">
        <f t="shared" si="78"/>
        <v>#VALUE!</v>
      </c>
      <c r="AG403" s="75" t="e">
        <f t="shared" si="80"/>
        <v>#VALUE!</v>
      </c>
      <c r="AH403" s="75" t="e">
        <f t="shared" si="81"/>
        <v>#VALUE!</v>
      </c>
      <c r="AI403" s="75" t="e">
        <f t="shared" si="82"/>
        <v>#VALUE!</v>
      </c>
      <c r="AJ403" s="80" t="e">
        <f t="shared" si="83"/>
        <v>#VALUE!</v>
      </c>
      <c r="AK403" s="79" t="str">
        <f>(IFERROR(VLOOKUP(AB403,Categories!$A$2:$B$20,2,1),""))</f>
        <v/>
      </c>
      <c r="AL403" s="79" t="str">
        <f ca="1">IFERROR(VLOOKUP((HLOOKUP((VLOOKUP($AB403,Categories!$A$2:$F$20,3,1)), $AB$3:$AJ403, (ROW()-ROW($AB$3)+1), 0)), INDIRECT(VLOOKUP($AB403,Categories!$A$2:$F$20,6,1)),2,0),AK403)</f>
        <v/>
      </c>
      <c r="AM403" s="79" t="str">
        <f ca="1">IFERROR(VLOOKUP((HLOOKUP((VLOOKUP($AB403,Categories!$A$2:$F$20,4,1)),$AB$3:$AJ403,(ROW()-ROW($AB$3)+1),0)),INDIRECT(VLOOKUP($AB403,Categories!$A$2:$H$20,7,1)),2,0),"")</f>
        <v/>
      </c>
      <c r="AN403" s="79" t="str">
        <f ca="1">IFERROR(VLOOKUP((HLOOKUP((VLOOKUP($AB403,Categories!$A$2:$F$20,5,1)), $AB$3:$AJ403, (ROW()-ROW($AB$3)+1), 0)), INDIRECT(VLOOKUP($AB403,Categories!$A$2:$H$20,8,1)),2,0),"")</f>
        <v/>
      </c>
      <c r="AO403" s="79" t="str">
        <f t="shared" ca="1" si="84"/>
        <v/>
      </c>
      <c r="AP403" s="81"/>
      <c r="AQ403" s="70" t="str">
        <f>IFERROR(VLOOKUP(VALUE(MID(AP403,1,1)),AdditionalElements!$A$2:$B$50,2,0),"")</f>
        <v/>
      </c>
      <c r="AR403" s="70" t="str">
        <f>IFERROR(VLOOKUP(VALUE(MID(AP403,2,1)),AdditionalElements!$H$2:$I$50,2,0),"")</f>
        <v/>
      </c>
      <c r="AS403" s="70" t="str">
        <f>IFERROR(VLOOKUP(VALUE(MID(AP403,3,1)),AdditionalElements!$O$2:$P$50,2,0),"")</f>
        <v/>
      </c>
      <c r="AT403" s="70" t="str">
        <f>IFERROR(VLOOKUP(VALUE(MID(AP403,4,1)),AdditionalElements!$V$2:$W$50,2,0),"")</f>
        <v/>
      </c>
      <c r="AU403" s="71"/>
      <c r="AV403" s="79" t="str">
        <f>IFERROR(IF(VALUE(MID(AU403,1,1))=1, VLOOKUP(VALUE(MID(AU403,1,1)), TxtPanelShape!$A$2:$C$50, 3, 0), (IF(VALUE(MID(AU403,1,1))&gt;=7, VLOOKUP(VALUE(MID(AU403,1,1)), TxtPanelShape!$A$2:$C$50, 3, 0),VLOOKUP(VALUE(MID(AU403,1,2)),TxtPanelShape!$A$2:$C$50,3,0)))), "")</f>
        <v/>
      </c>
      <c r="AW403" s="79" t="str">
        <f>IFERROR(IF(VALUE(MID(AU403,1,1))=1, ", "&amp;VLOOKUP(VALUE(MID(AU403,2,1)), TxtPanelShape!$H$2:$I$50, 2, 0), IF(VALUE(MID(AU403,1,1))&gt;=7, ", "&amp;VLOOKUP(VALUE(MID(AU403,2,1)), TxtPanelShape!$H$2:$I$50, 2, 0),"")), "")</f>
        <v/>
      </c>
      <c r="AX403" s="79" t="str">
        <f>IFERROR(IF(VALUE(MID(AU403,1,1))=1, ", "&amp;VLOOKUP(VALUE(MID(AU403,3,1)), TxtPanelShape!$O$2:$P$50, 2, 0), IF(VALUE(MID(AU403,1,1))&gt;=7, ", "&amp;VLOOKUP(VALUE(MID(AU403,3,1)), TxtPanelShape!$O$2:$P$50, 2, 0),"")),"")</f>
        <v/>
      </c>
      <c r="AY403" s="79" t="str">
        <f>IFERROR("; "&amp;VLOOKUP(VALUE(MID(AU403,4,1)), TxtPanelShape!$V$2:$W$50,2,0),"")</f>
        <v/>
      </c>
      <c r="AZ403" s="79" t="str">
        <f t="shared" si="85"/>
        <v/>
      </c>
      <c r="BA403" s="71"/>
      <c r="BB403" s="79" t="str">
        <f>IFERROR(IF(VALUE(MID(BA403,1,1))=1, VLOOKUP(VALUE(MID(BA403,1,1)), TxtPanelShape!$A$2:$C$50, 3, 0), (IF(VALUE(MID(BA403,1,1))&gt;=7, VLOOKUP(VALUE(MID(BA403,1,1)), TxtPanelShape!$A$2:$C$50, 3, 0),VLOOKUP(VALUE(MID(BA403,1,2)),TxtPanelShape!$A$2:$C$50,3,0)))), "")</f>
        <v/>
      </c>
      <c r="BC403" s="79" t="str">
        <f>IFERROR(IF(VALUE(MID(BA403,1,1))=1, ", "&amp;VLOOKUP(VALUE(MID(BA403,2,1)), TxtPanelShape!$H$2:$I$50, 2, 0), IF(VALUE(MID(BA403,1,1))&gt;=7, ", "&amp;VLOOKUP(VALUE(MID(BA403,2,1)), TxtPanelShape!$H$2:$I$50, 2, 0),"")), "")</f>
        <v/>
      </c>
      <c r="BD403" s="79" t="str">
        <f>IFERROR(IF(VALUE(MID(BA403,1,1))=1, ", "&amp;VLOOKUP(VALUE(MID(BA403,3,1)), TxtPanelShape!$O$2:$P$50, 2, 0), IF(VALUE(MID(BA403,1,1))&gt;=7, ", "&amp;VLOOKUP(VALUE(MID(BA403,3,1)), TxtPanelShape!$O$2:$P$50, 2, 0),"")),"")</f>
        <v/>
      </c>
      <c r="BE403" s="79" t="str">
        <f>IFERROR("; "&amp;VLOOKUP(VALUE(MID(BA403,4,1)), TxtPanelShape!$V$2:$W$50,2,0),"")</f>
        <v/>
      </c>
      <c r="BF403" s="79" t="str">
        <f t="shared" si="86"/>
        <v/>
      </c>
      <c r="BG403" s="71"/>
      <c r="BH403" s="79" t="str">
        <f>IFERROR(VLOOKUP(BG403, TxtPanelDefinition!$A$2:$B$50, 2, 0),"")</f>
        <v/>
      </c>
      <c r="BI403" s="71"/>
      <c r="BJ403" s="79" t="str">
        <f>IFERROR(VLOOKUP(BI403, TxtPanelDefinition!$A$2:$B$50, 2, 0),"")</f>
        <v/>
      </c>
      <c r="BK403" s="71"/>
      <c r="BL403" s="79" t="str">
        <f>IFERROR(VLOOKUP(BK403, InscrTechniques!$A$2:$B$50, 2, 0),"")</f>
        <v/>
      </c>
      <c r="BM403" s="71"/>
      <c r="BN403" s="79" t="str">
        <f>IFERROR(VLOOKUP(BM403, InscrTechniques!$A$2:$B$50, 2, 0),"")</f>
        <v/>
      </c>
      <c r="BO403" s="71"/>
      <c r="BP403" s="79" t="str">
        <f>IFERROR(VLOOKUP(BO403, InscrTechniques!$A$2:$B$50, 2, 0),"")</f>
        <v/>
      </c>
      <c r="BQ403" s="71"/>
      <c r="BR403" s="79" t="str">
        <f>IFERROR(VLOOKUP(BQ403, InscrTechniques!$A$2:$B$50, 2, 0),"")</f>
        <v/>
      </c>
      <c r="BS403" s="71"/>
      <c r="BT403" s="79" t="str">
        <f>IFERROR(VLOOKUP(BS403, InscrTechniques!$A$2:$B$50, 2, 0),"")</f>
        <v/>
      </c>
      <c r="BU403" s="71"/>
      <c r="BV403" s="79" t="str">
        <f>IFERROR(VLOOKUP(BU403, InscrTechniques!$A$2:$B$50, 2, 0),"")</f>
        <v/>
      </c>
      <c r="BW403" s="125"/>
      <c r="BX403" s="79" t="str">
        <f>IFERROR(VLOOKUP(BW403, InscrTechniques!$A$2:$B$50, 2, 0),"")</f>
        <v/>
      </c>
      <c r="BY403" s="125"/>
      <c r="BZ403" s="79" t="str">
        <f>IFERROR(VLOOKUP(BY403, InscrTechniques!$A$2:$B$50, 2, 0),"")</f>
        <v/>
      </c>
      <c r="CA403" s="74"/>
      <c r="CB403" s="114" t="str">
        <f>IFERROR(VLOOKUP(CA403, LetterStyle!$A$2:$B$50, 2, 0),"")</f>
        <v/>
      </c>
      <c r="CC403" s="74"/>
      <c r="CD403" s="114" t="str">
        <f>IFERROR(VLOOKUP(CC403, LetterStyle!$A$2:$B$50, 2, 0),"")</f>
        <v/>
      </c>
      <c r="CE403" s="74"/>
      <c r="CF403" s="114" t="str">
        <f>IFERROR(VLOOKUP(CE403, LetterStyle!$A$2:$B$50, 2, 0),"")</f>
        <v/>
      </c>
      <c r="CG403" s="74"/>
      <c r="CH403" s="79" t="str">
        <f>IFERROR(VLOOKUP(CG403, LetterStyle!$A$2:$B$50, 2, 0),"")</f>
        <v/>
      </c>
      <c r="CI403" s="71"/>
      <c r="CJ403" s="79" t="str">
        <f>IFERROR(VLOOKUP(CI403, DecMotifs!$A$1:$B$306, 2, 0),"")</f>
        <v/>
      </c>
      <c r="CK403" s="71"/>
      <c r="CL403" s="79" t="str">
        <f>IFERROR(VLOOKUP(CK403, DecMotifs!$A$1:$B$306, 2, 0),"")</f>
        <v/>
      </c>
      <c r="CM403" s="71"/>
      <c r="CN403" s="79" t="str">
        <f>IFERROR(VLOOKUP(CM403, DecMotifs!$A$1:$B$306, 2, 0),"")</f>
        <v/>
      </c>
      <c r="CO403" s="71"/>
      <c r="CP403" s="79" t="str">
        <f>IFERROR(VLOOKUP(CO403, MarginalDec!$A$2:$B$253, 2, 0),"")</f>
        <v/>
      </c>
      <c r="CQ403" s="71"/>
      <c r="CR403" s="79" t="str">
        <f>IFERROR(VLOOKUP(CQ403, MarginalDec!$A$2:$B$253, 2, 0),"")</f>
        <v/>
      </c>
      <c r="CS403" s="71"/>
      <c r="CT403" s="79" t="str">
        <f>IFERROR(VLOOKUP(CS403, MarginalDec!$A$2:$B$253, 2, 0),"")</f>
        <v/>
      </c>
      <c r="CU403" s="71"/>
      <c r="CV403" s="79" t="str">
        <f>IF(ISBLANK(CU403),"", IFERROR(VLOOKUP(CU403, Tooling!$A$2:$B$252, 2, 0),""))</f>
        <v/>
      </c>
      <c r="CW403" s="71"/>
      <c r="CX403" s="79" t="str">
        <f>IF(ISBLANK(CW403),"", IFERROR(VLOOKUP(CW403, Tooling!$A$2:$B$252, 2, 0),""))</f>
        <v/>
      </c>
      <c r="CY403" s="71"/>
      <c r="CZ403" s="79" t="str">
        <f>IF(ISBLANK(CY403),"", IFERROR(VLOOKUP(CY403, Repairs!$A$2:$B$252, 2, 0),""))</f>
        <v/>
      </c>
      <c r="DA403" s="77"/>
      <c r="DB403" s="71"/>
      <c r="DC403" s="79" t="str">
        <f>IFERROR(VLOOKUP(DB403, DatingReason!$A$2:$B$252, 2, 0),"")</f>
        <v/>
      </c>
      <c r="DD403" s="123" t="str">
        <f t="shared" si="87"/>
        <v/>
      </c>
      <c r="DF403" s="119" t="str">
        <f t="array" ref="DF403">IF(AND($B403&lt;&gt;"", $DE403&lt;&gt;"", $DE403&lt;&gt;"No"),MAX(IF($B403=PEOPLE!$B$4:$B$1000, PEOPLE!$Q$4:$Q$1000,""))+100,"")</f>
        <v/>
      </c>
      <c r="DG403" s="68"/>
      <c r="DH403" s="76">
        <f>COUNTIF(PEOPLE!B:B, MEMORIALS!B403)</f>
        <v>0</v>
      </c>
      <c r="DI403" s="82"/>
      <c r="DJ403" s="82"/>
      <c r="DK403" s="82"/>
      <c r="DL403" s="68"/>
      <c r="DM403" s="68"/>
      <c r="DN403" s="68"/>
      <c r="DO403" s="68"/>
      <c r="DP403" s="68"/>
    </row>
    <row r="404" spans="1:120" ht="15" customHeight="1" x14ac:dyDescent="0.25">
      <c r="A404" s="68"/>
      <c r="B404" s="69"/>
      <c r="C404" s="68"/>
      <c r="D404" s="68"/>
      <c r="E404" s="70" t="str">
        <f>IF(D404="","",VLOOKUP(D404,Denomination!$A$2:$B$50, 2, 0))</f>
        <v/>
      </c>
      <c r="F404" s="68"/>
      <c r="G404" s="71"/>
      <c r="H404" s="70" t="str">
        <f>IF(G404="","",VLOOKUP(G404,MCondition!$A$2:$B$50, 2, 0))</f>
        <v/>
      </c>
      <c r="I404" s="72"/>
      <c r="J404" s="71"/>
      <c r="K404" s="70" t="str">
        <f>IF(J404="","",VLOOKUP(J404,ICondition!$A$2:$B$50, 2, 0))</f>
        <v/>
      </c>
      <c r="L404" s="73"/>
      <c r="M404" s="73"/>
      <c r="N404" s="73"/>
      <c r="O404" s="73"/>
      <c r="P404" s="73"/>
      <c r="Q404" s="73"/>
      <c r="R404" s="78"/>
      <c r="S404" s="79" t="str">
        <f>IFERROR(VLOOKUP(R404,Material!$A$2:$B$59, 2, 0),"")</f>
        <v/>
      </c>
      <c r="T404" s="71"/>
      <c r="U404" s="79" t="str">
        <f>IFERROR(VLOOKUP(T404,Material!$A$2:$B$59, 2, 0),"")</f>
        <v/>
      </c>
      <c r="V404" s="71"/>
      <c r="W404" s="79" t="str">
        <f>IFERROR(VLOOKUP(V404,Material!$A$2:$B$59, 2, 0),"")</f>
        <v/>
      </c>
      <c r="X404" s="71"/>
      <c r="Y404" s="79" t="str">
        <f>IFERROR(VLOOKUP(X404,Material!$A$2:$B$59, 2, 0),"")</f>
        <v/>
      </c>
      <c r="Z404" s="71"/>
      <c r="AA404" s="79" t="str">
        <f>IFERROR(VLOOKUP(Z404,Material!$A$2:$B$59, 2, 0),"")</f>
        <v/>
      </c>
      <c r="AB404" s="74"/>
      <c r="AC404" s="75" t="e">
        <f t="shared" si="76"/>
        <v>#VALUE!</v>
      </c>
      <c r="AD404" s="75" t="e">
        <f t="shared" si="77"/>
        <v>#VALUE!</v>
      </c>
      <c r="AE404" s="75" t="e">
        <f t="shared" si="79"/>
        <v>#VALUE!</v>
      </c>
      <c r="AF404" s="75" t="e">
        <f t="shared" si="78"/>
        <v>#VALUE!</v>
      </c>
      <c r="AG404" s="75" t="e">
        <f t="shared" si="80"/>
        <v>#VALUE!</v>
      </c>
      <c r="AH404" s="75" t="e">
        <f t="shared" si="81"/>
        <v>#VALUE!</v>
      </c>
      <c r="AI404" s="75" t="e">
        <f t="shared" si="82"/>
        <v>#VALUE!</v>
      </c>
      <c r="AJ404" s="80" t="e">
        <f t="shared" si="83"/>
        <v>#VALUE!</v>
      </c>
      <c r="AK404" s="79" t="str">
        <f>(IFERROR(VLOOKUP(AB404,Categories!$A$2:$B$20,2,1),""))</f>
        <v/>
      </c>
      <c r="AL404" s="79" t="str">
        <f ca="1">IFERROR(VLOOKUP((HLOOKUP((VLOOKUP($AB404,Categories!$A$2:$F$20,3,1)), $AB$3:$AJ404, (ROW()-ROW($AB$3)+1), 0)), INDIRECT(VLOOKUP($AB404,Categories!$A$2:$F$20,6,1)),2,0),AK404)</f>
        <v/>
      </c>
      <c r="AM404" s="79" t="str">
        <f ca="1">IFERROR(VLOOKUP((HLOOKUP((VLOOKUP($AB404,Categories!$A$2:$F$20,4,1)),$AB$3:$AJ404,(ROW()-ROW($AB$3)+1),0)),INDIRECT(VLOOKUP($AB404,Categories!$A$2:$H$20,7,1)),2,0),"")</f>
        <v/>
      </c>
      <c r="AN404" s="79" t="str">
        <f ca="1">IFERROR(VLOOKUP((HLOOKUP((VLOOKUP($AB404,Categories!$A$2:$F$20,5,1)), $AB$3:$AJ404, (ROW()-ROW($AB$3)+1), 0)), INDIRECT(VLOOKUP($AB404,Categories!$A$2:$H$20,8,1)),2,0),"")</f>
        <v/>
      </c>
      <c r="AO404" s="79" t="str">
        <f t="shared" ca="1" si="84"/>
        <v/>
      </c>
      <c r="AP404" s="81"/>
      <c r="AQ404" s="70" t="str">
        <f>IFERROR(VLOOKUP(VALUE(MID(AP404,1,1)),AdditionalElements!$A$2:$B$50,2,0),"")</f>
        <v/>
      </c>
      <c r="AR404" s="70" t="str">
        <f>IFERROR(VLOOKUP(VALUE(MID(AP404,2,1)),AdditionalElements!$H$2:$I$50,2,0),"")</f>
        <v/>
      </c>
      <c r="AS404" s="70" t="str">
        <f>IFERROR(VLOOKUP(VALUE(MID(AP404,3,1)),AdditionalElements!$O$2:$P$50,2,0),"")</f>
        <v/>
      </c>
      <c r="AT404" s="70" t="str">
        <f>IFERROR(VLOOKUP(VALUE(MID(AP404,4,1)),AdditionalElements!$V$2:$W$50,2,0),"")</f>
        <v/>
      </c>
      <c r="AU404" s="71"/>
      <c r="AV404" s="79" t="str">
        <f>IFERROR(IF(VALUE(MID(AU404,1,1))=1, VLOOKUP(VALUE(MID(AU404,1,1)), TxtPanelShape!$A$2:$C$50, 3, 0), (IF(VALUE(MID(AU404,1,1))&gt;=7, VLOOKUP(VALUE(MID(AU404,1,1)), TxtPanelShape!$A$2:$C$50, 3, 0),VLOOKUP(VALUE(MID(AU404,1,2)),TxtPanelShape!$A$2:$C$50,3,0)))), "")</f>
        <v/>
      </c>
      <c r="AW404" s="79" t="str">
        <f>IFERROR(IF(VALUE(MID(AU404,1,1))=1, ", "&amp;VLOOKUP(VALUE(MID(AU404,2,1)), TxtPanelShape!$H$2:$I$50, 2, 0), IF(VALUE(MID(AU404,1,1))&gt;=7, ", "&amp;VLOOKUP(VALUE(MID(AU404,2,1)), TxtPanelShape!$H$2:$I$50, 2, 0),"")), "")</f>
        <v/>
      </c>
      <c r="AX404" s="79" t="str">
        <f>IFERROR(IF(VALUE(MID(AU404,1,1))=1, ", "&amp;VLOOKUP(VALUE(MID(AU404,3,1)), TxtPanelShape!$O$2:$P$50, 2, 0), IF(VALUE(MID(AU404,1,1))&gt;=7, ", "&amp;VLOOKUP(VALUE(MID(AU404,3,1)), TxtPanelShape!$O$2:$P$50, 2, 0),"")),"")</f>
        <v/>
      </c>
      <c r="AY404" s="79" t="str">
        <f>IFERROR("; "&amp;VLOOKUP(VALUE(MID(AU404,4,1)), TxtPanelShape!$V$2:$W$50,2,0),"")</f>
        <v/>
      </c>
      <c r="AZ404" s="79" t="str">
        <f t="shared" si="85"/>
        <v/>
      </c>
      <c r="BA404" s="71"/>
      <c r="BB404" s="79" t="str">
        <f>IFERROR(IF(VALUE(MID(BA404,1,1))=1, VLOOKUP(VALUE(MID(BA404,1,1)), TxtPanelShape!$A$2:$C$50, 3, 0), (IF(VALUE(MID(BA404,1,1))&gt;=7, VLOOKUP(VALUE(MID(BA404,1,1)), TxtPanelShape!$A$2:$C$50, 3, 0),VLOOKUP(VALUE(MID(BA404,1,2)),TxtPanelShape!$A$2:$C$50,3,0)))), "")</f>
        <v/>
      </c>
      <c r="BC404" s="79" t="str">
        <f>IFERROR(IF(VALUE(MID(BA404,1,1))=1, ", "&amp;VLOOKUP(VALUE(MID(BA404,2,1)), TxtPanelShape!$H$2:$I$50, 2, 0), IF(VALUE(MID(BA404,1,1))&gt;=7, ", "&amp;VLOOKUP(VALUE(MID(BA404,2,1)), TxtPanelShape!$H$2:$I$50, 2, 0),"")), "")</f>
        <v/>
      </c>
      <c r="BD404" s="79" t="str">
        <f>IFERROR(IF(VALUE(MID(BA404,1,1))=1, ", "&amp;VLOOKUP(VALUE(MID(BA404,3,1)), TxtPanelShape!$O$2:$P$50, 2, 0), IF(VALUE(MID(BA404,1,1))&gt;=7, ", "&amp;VLOOKUP(VALUE(MID(BA404,3,1)), TxtPanelShape!$O$2:$P$50, 2, 0),"")),"")</f>
        <v/>
      </c>
      <c r="BE404" s="79" t="str">
        <f>IFERROR("; "&amp;VLOOKUP(VALUE(MID(BA404,4,1)), TxtPanelShape!$V$2:$W$50,2,0),"")</f>
        <v/>
      </c>
      <c r="BF404" s="79" t="str">
        <f t="shared" si="86"/>
        <v/>
      </c>
      <c r="BG404" s="71"/>
      <c r="BH404" s="79" t="str">
        <f>IFERROR(VLOOKUP(BG404, TxtPanelDefinition!$A$2:$B$50, 2, 0),"")</f>
        <v/>
      </c>
      <c r="BI404" s="71"/>
      <c r="BJ404" s="79" t="str">
        <f>IFERROR(VLOOKUP(BI404, TxtPanelDefinition!$A$2:$B$50, 2, 0),"")</f>
        <v/>
      </c>
      <c r="BK404" s="71"/>
      <c r="BL404" s="79" t="str">
        <f>IFERROR(VLOOKUP(BK404, InscrTechniques!$A$2:$B$50, 2, 0),"")</f>
        <v/>
      </c>
      <c r="BM404" s="71"/>
      <c r="BN404" s="79" t="str">
        <f>IFERROR(VLOOKUP(BM404, InscrTechniques!$A$2:$B$50, 2, 0),"")</f>
        <v/>
      </c>
      <c r="BO404" s="71"/>
      <c r="BP404" s="79" t="str">
        <f>IFERROR(VLOOKUP(BO404, InscrTechniques!$A$2:$B$50, 2, 0),"")</f>
        <v/>
      </c>
      <c r="BQ404" s="71"/>
      <c r="BR404" s="79" t="str">
        <f>IFERROR(VLOOKUP(BQ404, InscrTechniques!$A$2:$B$50, 2, 0),"")</f>
        <v/>
      </c>
      <c r="BS404" s="71"/>
      <c r="BT404" s="79" t="str">
        <f>IFERROR(VLOOKUP(BS404, InscrTechniques!$A$2:$B$50, 2, 0),"")</f>
        <v/>
      </c>
      <c r="BU404" s="71"/>
      <c r="BV404" s="79" t="str">
        <f>IFERROR(VLOOKUP(BU404, InscrTechniques!$A$2:$B$50, 2, 0),"")</f>
        <v/>
      </c>
      <c r="BW404" s="125"/>
      <c r="BX404" s="79" t="str">
        <f>IFERROR(VLOOKUP(BW404, InscrTechniques!$A$2:$B$50, 2, 0),"")</f>
        <v/>
      </c>
      <c r="BY404" s="125"/>
      <c r="BZ404" s="79" t="str">
        <f>IFERROR(VLOOKUP(BY404, InscrTechniques!$A$2:$B$50, 2, 0),"")</f>
        <v/>
      </c>
      <c r="CA404" s="74"/>
      <c r="CB404" s="114" t="str">
        <f>IFERROR(VLOOKUP(CA404, LetterStyle!$A$2:$B$50, 2, 0),"")</f>
        <v/>
      </c>
      <c r="CC404" s="74"/>
      <c r="CD404" s="114" t="str">
        <f>IFERROR(VLOOKUP(CC404, LetterStyle!$A$2:$B$50, 2, 0),"")</f>
        <v/>
      </c>
      <c r="CE404" s="74"/>
      <c r="CF404" s="114" t="str">
        <f>IFERROR(VLOOKUP(CE404, LetterStyle!$A$2:$B$50, 2, 0),"")</f>
        <v/>
      </c>
      <c r="CG404" s="74"/>
      <c r="CH404" s="79" t="str">
        <f>IFERROR(VLOOKUP(CG404, LetterStyle!$A$2:$B$50, 2, 0),"")</f>
        <v/>
      </c>
      <c r="CI404" s="71"/>
      <c r="CJ404" s="79" t="str">
        <f>IFERROR(VLOOKUP(CI404, DecMotifs!$A$1:$B$306, 2, 0),"")</f>
        <v/>
      </c>
      <c r="CK404" s="71"/>
      <c r="CL404" s="79" t="str">
        <f>IFERROR(VLOOKUP(CK404, DecMotifs!$A$1:$B$306, 2, 0),"")</f>
        <v/>
      </c>
      <c r="CM404" s="71"/>
      <c r="CN404" s="79" t="str">
        <f>IFERROR(VLOOKUP(CM404, DecMotifs!$A$1:$B$306, 2, 0),"")</f>
        <v/>
      </c>
      <c r="CO404" s="71"/>
      <c r="CP404" s="79" t="str">
        <f>IFERROR(VLOOKUP(CO404, MarginalDec!$A$2:$B$253, 2, 0),"")</f>
        <v/>
      </c>
      <c r="CQ404" s="71"/>
      <c r="CR404" s="79" t="str">
        <f>IFERROR(VLOOKUP(CQ404, MarginalDec!$A$2:$B$253, 2, 0),"")</f>
        <v/>
      </c>
      <c r="CS404" s="71"/>
      <c r="CT404" s="79" t="str">
        <f>IFERROR(VLOOKUP(CS404, MarginalDec!$A$2:$B$253, 2, 0),"")</f>
        <v/>
      </c>
      <c r="CU404" s="71"/>
      <c r="CV404" s="79" t="str">
        <f>IF(ISBLANK(CU404),"", IFERROR(VLOOKUP(CU404, Tooling!$A$2:$B$252, 2, 0),""))</f>
        <v/>
      </c>
      <c r="CW404" s="71"/>
      <c r="CX404" s="79" t="str">
        <f>IF(ISBLANK(CW404),"", IFERROR(VLOOKUP(CW404, Tooling!$A$2:$B$252, 2, 0),""))</f>
        <v/>
      </c>
      <c r="CY404" s="71"/>
      <c r="CZ404" s="79" t="str">
        <f>IF(ISBLANK(CY404),"", IFERROR(VLOOKUP(CY404, Repairs!$A$2:$B$252, 2, 0),""))</f>
        <v/>
      </c>
      <c r="DA404" s="77"/>
      <c r="DB404" s="71"/>
      <c r="DC404" s="79" t="str">
        <f>IFERROR(VLOOKUP(DB404, DatingReason!$A$2:$B$252, 2, 0),"")</f>
        <v/>
      </c>
      <c r="DD404" s="123" t="str">
        <f t="shared" si="87"/>
        <v/>
      </c>
      <c r="DF404" s="119" t="str">
        <f t="array" ref="DF404">IF(AND($B404&lt;&gt;"", $DE404&lt;&gt;"", $DE404&lt;&gt;"No"),MAX(IF($B404=PEOPLE!$B$4:$B$1000, PEOPLE!$Q$4:$Q$1000,""))+100,"")</f>
        <v/>
      </c>
      <c r="DG404" s="68"/>
      <c r="DH404" s="76">
        <f>COUNTIF(PEOPLE!B:B, MEMORIALS!B404)</f>
        <v>0</v>
      </c>
      <c r="DI404" s="82"/>
      <c r="DJ404" s="82"/>
      <c r="DK404" s="82"/>
      <c r="DL404" s="68"/>
      <c r="DM404" s="68"/>
      <c r="DN404" s="68"/>
      <c r="DO404" s="68"/>
      <c r="DP404" s="68"/>
    </row>
    <row r="405" spans="1:120" ht="15" customHeight="1" x14ac:dyDescent="0.25">
      <c r="A405" s="68"/>
      <c r="B405" s="69"/>
      <c r="C405" s="68"/>
      <c r="D405" s="68"/>
      <c r="E405" s="70" t="str">
        <f>IF(D405="","",VLOOKUP(D405,Denomination!$A$2:$B$50, 2, 0))</f>
        <v/>
      </c>
      <c r="F405" s="68"/>
      <c r="G405" s="71"/>
      <c r="H405" s="70" t="str">
        <f>IF(G405="","",VLOOKUP(G405,MCondition!$A$2:$B$50, 2, 0))</f>
        <v/>
      </c>
      <c r="I405" s="72"/>
      <c r="J405" s="71"/>
      <c r="K405" s="70" t="str">
        <f>IF(J405="","",VLOOKUP(J405,ICondition!$A$2:$B$50, 2, 0))</f>
        <v/>
      </c>
      <c r="L405" s="73"/>
      <c r="M405" s="73"/>
      <c r="N405" s="73"/>
      <c r="O405" s="73"/>
      <c r="P405" s="73"/>
      <c r="Q405" s="73"/>
      <c r="R405" s="78"/>
      <c r="S405" s="79" t="str">
        <f>IFERROR(VLOOKUP(R405,Material!$A$2:$B$59, 2, 0),"")</f>
        <v/>
      </c>
      <c r="T405" s="71"/>
      <c r="U405" s="79" t="str">
        <f>IFERROR(VLOOKUP(T405,Material!$A$2:$B$59, 2, 0),"")</f>
        <v/>
      </c>
      <c r="V405" s="71"/>
      <c r="W405" s="79" t="str">
        <f>IFERROR(VLOOKUP(V405,Material!$A$2:$B$59, 2, 0),"")</f>
        <v/>
      </c>
      <c r="X405" s="71"/>
      <c r="Y405" s="79" t="str">
        <f>IFERROR(VLOOKUP(X405,Material!$A$2:$B$59, 2, 0),"")</f>
        <v/>
      </c>
      <c r="Z405" s="71"/>
      <c r="AA405" s="79" t="str">
        <f>IFERROR(VLOOKUP(Z405,Material!$A$2:$B$59, 2, 0),"")</f>
        <v/>
      </c>
      <c r="AB405" s="74"/>
      <c r="AC405" s="75" t="e">
        <f t="shared" si="76"/>
        <v>#VALUE!</v>
      </c>
      <c r="AD405" s="75" t="e">
        <f t="shared" si="77"/>
        <v>#VALUE!</v>
      </c>
      <c r="AE405" s="75" t="e">
        <f t="shared" si="79"/>
        <v>#VALUE!</v>
      </c>
      <c r="AF405" s="75" t="e">
        <f t="shared" si="78"/>
        <v>#VALUE!</v>
      </c>
      <c r="AG405" s="75" t="e">
        <f t="shared" si="80"/>
        <v>#VALUE!</v>
      </c>
      <c r="AH405" s="75" t="e">
        <f t="shared" si="81"/>
        <v>#VALUE!</v>
      </c>
      <c r="AI405" s="75" t="e">
        <f t="shared" si="82"/>
        <v>#VALUE!</v>
      </c>
      <c r="AJ405" s="80" t="e">
        <f t="shared" si="83"/>
        <v>#VALUE!</v>
      </c>
      <c r="AK405" s="79" t="str">
        <f>(IFERROR(VLOOKUP(AB405,Categories!$A$2:$B$20,2,1),""))</f>
        <v/>
      </c>
      <c r="AL405" s="79" t="str">
        <f ca="1">IFERROR(VLOOKUP((HLOOKUP((VLOOKUP($AB405,Categories!$A$2:$F$20,3,1)), $AB$3:$AJ405, (ROW()-ROW($AB$3)+1), 0)), INDIRECT(VLOOKUP($AB405,Categories!$A$2:$F$20,6,1)),2,0),AK405)</f>
        <v/>
      </c>
      <c r="AM405" s="79" t="str">
        <f ca="1">IFERROR(VLOOKUP((HLOOKUP((VLOOKUP($AB405,Categories!$A$2:$F$20,4,1)),$AB$3:$AJ405,(ROW()-ROW($AB$3)+1),0)),INDIRECT(VLOOKUP($AB405,Categories!$A$2:$H$20,7,1)),2,0),"")</f>
        <v/>
      </c>
      <c r="AN405" s="79" t="str">
        <f ca="1">IFERROR(VLOOKUP((HLOOKUP((VLOOKUP($AB405,Categories!$A$2:$F$20,5,1)), $AB$3:$AJ405, (ROW()-ROW($AB$3)+1), 0)), INDIRECT(VLOOKUP($AB405,Categories!$A$2:$H$20,8,1)),2,0),"")</f>
        <v/>
      </c>
      <c r="AO405" s="79" t="str">
        <f t="shared" ca="1" si="84"/>
        <v/>
      </c>
      <c r="AP405" s="81"/>
      <c r="AQ405" s="70" t="str">
        <f>IFERROR(VLOOKUP(VALUE(MID(AP405,1,1)),AdditionalElements!$A$2:$B$50,2,0),"")</f>
        <v/>
      </c>
      <c r="AR405" s="70" t="str">
        <f>IFERROR(VLOOKUP(VALUE(MID(AP405,2,1)),AdditionalElements!$H$2:$I$50,2,0),"")</f>
        <v/>
      </c>
      <c r="AS405" s="70" t="str">
        <f>IFERROR(VLOOKUP(VALUE(MID(AP405,3,1)),AdditionalElements!$O$2:$P$50,2,0),"")</f>
        <v/>
      </c>
      <c r="AT405" s="70" t="str">
        <f>IFERROR(VLOOKUP(VALUE(MID(AP405,4,1)),AdditionalElements!$V$2:$W$50,2,0),"")</f>
        <v/>
      </c>
      <c r="AU405" s="71"/>
      <c r="AV405" s="79" t="str">
        <f>IFERROR(IF(VALUE(MID(AU405,1,1))=1, VLOOKUP(VALUE(MID(AU405,1,1)), TxtPanelShape!$A$2:$C$50, 3, 0), (IF(VALUE(MID(AU405,1,1))&gt;=7, VLOOKUP(VALUE(MID(AU405,1,1)), TxtPanelShape!$A$2:$C$50, 3, 0),VLOOKUP(VALUE(MID(AU405,1,2)),TxtPanelShape!$A$2:$C$50,3,0)))), "")</f>
        <v/>
      </c>
      <c r="AW405" s="79" t="str">
        <f>IFERROR(IF(VALUE(MID(AU405,1,1))=1, ", "&amp;VLOOKUP(VALUE(MID(AU405,2,1)), TxtPanelShape!$H$2:$I$50, 2, 0), IF(VALUE(MID(AU405,1,1))&gt;=7, ", "&amp;VLOOKUP(VALUE(MID(AU405,2,1)), TxtPanelShape!$H$2:$I$50, 2, 0),"")), "")</f>
        <v/>
      </c>
      <c r="AX405" s="79" t="str">
        <f>IFERROR(IF(VALUE(MID(AU405,1,1))=1, ", "&amp;VLOOKUP(VALUE(MID(AU405,3,1)), TxtPanelShape!$O$2:$P$50, 2, 0), IF(VALUE(MID(AU405,1,1))&gt;=7, ", "&amp;VLOOKUP(VALUE(MID(AU405,3,1)), TxtPanelShape!$O$2:$P$50, 2, 0),"")),"")</f>
        <v/>
      </c>
      <c r="AY405" s="79" t="str">
        <f>IFERROR("; "&amp;VLOOKUP(VALUE(MID(AU405,4,1)), TxtPanelShape!$V$2:$W$50,2,0),"")</f>
        <v/>
      </c>
      <c r="AZ405" s="79" t="str">
        <f t="shared" si="85"/>
        <v/>
      </c>
      <c r="BA405" s="71"/>
      <c r="BB405" s="79" t="str">
        <f>IFERROR(IF(VALUE(MID(BA405,1,1))=1, VLOOKUP(VALUE(MID(BA405,1,1)), TxtPanelShape!$A$2:$C$50, 3, 0), (IF(VALUE(MID(BA405,1,1))&gt;=7, VLOOKUP(VALUE(MID(BA405,1,1)), TxtPanelShape!$A$2:$C$50, 3, 0),VLOOKUP(VALUE(MID(BA405,1,2)),TxtPanelShape!$A$2:$C$50,3,0)))), "")</f>
        <v/>
      </c>
      <c r="BC405" s="79" t="str">
        <f>IFERROR(IF(VALUE(MID(BA405,1,1))=1, ", "&amp;VLOOKUP(VALUE(MID(BA405,2,1)), TxtPanelShape!$H$2:$I$50, 2, 0), IF(VALUE(MID(BA405,1,1))&gt;=7, ", "&amp;VLOOKUP(VALUE(MID(BA405,2,1)), TxtPanelShape!$H$2:$I$50, 2, 0),"")), "")</f>
        <v/>
      </c>
      <c r="BD405" s="79" t="str">
        <f>IFERROR(IF(VALUE(MID(BA405,1,1))=1, ", "&amp;VLOOKUP(VALUE(MID(BA405,3,1)), TxtPanelShape!$O$2:$P$50, 2, 0), IF(VALUE(MID(BA405,1,1))&gt;=7, ", "&amp;VLOOKUP(VALUE(MID(BA405,3,1)), TxtPanelShape!$O$2:$P$50, 2, 0),"")),"")</f>
        <v/>
      </c>
      <c r="BE405" s="79" t="str">
        <f>IFERROR("; "&amp;VLOOKUP(VALUE(MID(BA405,4,1)), TxtPanelShape!$V$2:$W$50,2,0),"")</f>
        <v/>
      </c>
      <c r="BF405" s="79" t="str">
        <f t="shared" si="86"/>
        <v/>
      </c>
      <c r="BG405" s="71"/>
      <c r="BH405" s="79" t="str">
        <f>IFERROR(VLOOKUP(BG405, TxtPanelDefinition!$A$2:$B$50, 2, 0),"")</f>
        <v/>
      </c>
      <c r="BI405" s="71"/>
      <c r="BJ405" s="79" t="str">
        <f>IFERROR(VLOOKUP(BI405, TxtPanelDefinition!$A$2:$B$50, 2, 0),"")</f>
        <v/>
      </c>
      <c r="BK405" s="71"/>
      <c r="BL405" s="79" t="str">
        <f>IFERROR(VLOOKUP(BK405, InscrTechniques!$A$2:$B$50, 2, 0),"")</f>
        <v/>
      </c>
      <c r="BM405" s="71"/>
      <c r="BN405" s="79" t="str">
        <f>IFERROR(VLOOKUP(BM405, InscrTechniques!$A$2:$B$50, 2, 0),"")</f>
        <v/>
      </c>
      <c r="BO405" s="71"/>
      <c r="BP405" s="79" t="str">
        <f>IFERROR(VLOOKUP(BO405, InscrTechniques!$A$2:$B$50, 2, 0),"")</f>
        <v/>
      </c>
      <c r="BQ405" s="71"/>
      <c r="BR405" s="79" t="str">
        <f>IFERROR(VLOOKUP(BQ405, InscrTechniques!$A$2:$B$50, 2, 0),"")</f>
        <v/>
      </c>
      <c r="BS405" s="71"/>
      <c r="BT405" s="79" t="str">
        <f>IFERROR(VLOOKUP(BS405, InscrTechniques!$A$2:$B$50, 2, 0),"")</f>
        <v/>
      </c>
      <c r="BU405" s="71"/>
      <c r="BV405" s="79" t="str">
        <f>IFERROR(VLOOKUP(BU405, InscrTechniques!$A$2:$B$50, 2, 0),"")</f>
        <v/>
      </c>
      <c r="BW405" s="125"/>
      <c r="BX405" s="79" t="str">
        <f>IFERROR(VLOOKUP(BW405, InscrTechniques!$A$2:$B$50, 2, 0),"")</f>
        <v/>
      </c>
      <c r="BY405" s="125"/>
      <c r="BZ405" s="79" t="str">
        <f>IFERROR(VLOOKUP(BY405, InscrTechniques!$A$2:$B$50, 2, 0),"")</f>
        <v/>
      </c>
      <c r="CA405" s="74"/>
      <c r="CB405" s="114" t="str">
        <f>IFERROR(VLOOKUP(CA405, LetterStyle!$A$2:$B$50, 2, 0),"")</f>
        <v/>
      </c>
      <c r="CC405" s="74"/>
      <c r="CD405" s="114" t="str">
        <f>IFERROR(VLOOKUP(CC405, LetterStyle!$A$2:$B$50, 2, 0),"")</f>
        <v/>
      </c>
      <c r="CE405" s="74"/>
      <c r="CF405" s="114" t="str">
        <f>IFERROR(VLOOKUP(CE405, LetterStyle!$A$2:$B$50, 2, 0),"")</f>
        <v/>
      </c>
      <c r="CG405" s="74"/>
      <c r="CH405" s="79" t="str">
        <f>IFERROR(VLOOKUP(CG405, LetterStyle!$A$2:$B$50, 2, 0),"")</f>
        <v/>
      </c>
      <c r="CI405" s="71"/>
      <c r="CJ405" s="79" t="str">
        <f>IFERROR(VLOOKUP(CI405, DecMotifs!$A$1:$B$306, 2, 0),"")</f>
        <v/>
      </c>
      <c r="CK405" s="71"/>
      <c r="CL405" s="79" t="str">
        <f>IFERROR(VLOOKUP(CK405, DecMotifs!$A$1:$B$306, 2, 0),"")</f>
        <v/>
      </c>
      <c r="CM405" s="71"/>
      <c r="CN405" s="79" t="str">
        <f>IFERROR(VLOOKUP(CM405, DecMotifs!$A$1:$B$306, 2, 0),"")</f>
        <v/>
      </c>
      <c r="CO405" s="71"/>
      <c r="CP405" s="79" t="str">
        <f>IFERROR(VLOOKUP(CO405, MarginalDec!$A$2:$B$253, 2, 0),"")</f>
        <v/>
      </c>
      <c r="CQ405" s="71"/>
      <c r="CR405" s="79" t="str">
        <f>IFERROR(VLOOKUP(CQ405, MarginalDec!$A$2:$B$253, 2, 0),"")</f>
        <v/>
      </c>
      <c r="CS405" s="71"/>
      <c r="CT405" s="79" t="str">
        <f>IFERROR(VLOOKUP(CS405, MarginalDec!$A$2:$B$253, 2, 0),"")</f>
        <v/>
      </c>
      <c r="CU405" s="71"/>
      <c r="CV405" s="79" t="str">
        <f>IF(ISBLANK(CU405),"", IFERROR(VLOOKUP(CU405, Tooling!$A$2:$B$252, 2, 0),""))</f>
        <v/>
      </c>
      <c r="CW405" s="71"/>
      <c r="CX405" s="79" t="str">
        <f>IF(ISBLANK(CW405),"", IFERROR(VLOOKUP(CW405, Tooling!$A$2:$B$252, 2, 0),""))</f>
        <v/>
      </c>
      <c r="CY405" s="71"/>
      <c r="CZ405" s="79" t="str">
        <f>IF(ISBLANK(CY405),"", IFERROR(VLOOKUP(CY405, Repairs!$A$2:$B$252, 2, 0),""))</f>
        <v/>
      </c>
      <c r="DA405" s="77"/>
      <c r="DB405" s="71"/>
      <c r="DC405" s="79" t="str">
        <f>IFERROR(VLOOKUP(DB405, DatingReason!$A$2:$B$252, 2, 0),"")</f>
        <v/>
      </c>
      <c r="DD405" s="123" t="str">
        <f t="shared" si="87"/>
        <v/>
      </c>
      <c r="DF405" s="119" t="str">
        <f t="array" ref="DF405">IF(AND($B405&lt;&gt;"", $DE405&lt;&gt;"", $DE405&lt;&gt;"No"),MAX(IF($B405=PEOPLE!$B$4:$B$1000, PEOPLE!$Q$4:$Q$1000,""))+100,"")</f>
        <v/>
      </c>
      <c r="DG405" s="68"/>
      <c r="DH405" s="76">
        <f>COUNTIF(PEOPLE!B:B, MEMORIALS!B405)</f>
        <v>0</v>
      </c>
      <c r="DI405" s="82"/>
      <c r="DJ405" s="82"/>
      <c r="DK405" s="82"/>
      <c r="DL405" s="68"/>
      <c r="DM405" s="68"/>
      <c r="DN405" s="68"/>
      <c r="DO405" s="68"/>
      <c r="DP405" s="68"/>
    </row>
    <row r="406" spans="1:120" ht="15" customHeight="1" x14ac:dyDescent="0.25">
      <c r="A406" s="68"/>
      <c r="B406" s="69"/>
      <c r="C406" s="68"/>
      <c r="D406" s="68"/>
      <c r="E406" s="70" t="str">
        <f>IF(D406="","",VLOOKUP(D406,Denomination!$A$2:$B$50, 2, 0))</f>
        <v/>
      </c>
      <c r="F406" s="68"/>
      <c r="G406" s="71"/>
      <c r="H406" s="70" t="str">
        <f>IF(G406="","",VLOOKUP(G406,MCondition!$A$2:$B$50, 2, 0))</f>
        <v/>
      </c>
      <c r="I406" s="72"/>
      <c r="J406" s="71"/>
      <c r="K406" s="70" t="str">
        <f>IF(J406="","",VLOOKUP(J406,ICondition!$A$2:$B$50, 2, 0))</f>
        <v/>
      </c>
      <c r="L406" s="73"/>
      <c r="M406" s="73"/>
      <c r="N406" s="73"/>
      <c r="O406" s="73"/>
      <c r="P406" s="73"/>
      <c r="Q406" s="73"/>
      <c r="R406" s="78"/>
      <c r="S406" s="79" t="str">
        <f>IFERROR(VLOOKUP(R406,Material!$A$2:$B$59, 2, 0),"")</f>
        <v/>
      </c>
      <c r="T406" s="71"/>
      <c r="U406" s="79" t="str">
        <f>IFERROR(VLOOKUP(T406,Material!$A$2:$B$59, 2, 0),"")</f>
        <v/>
      </c>
      <c r="V406" s="71"/>
      <c r="W406" s="79" t="str">
        <f>IFERROR(VLOOKUP(V406,Material!$A$2:$B$59, 2, 0),"")</f>
        <v/>
      </c>
      <c r="X406" s="71"/>
      <c r="Y406" s="79" t="str">
        <f>IFERROR(VLOOKUP(X406,Material!$A$2:$B$59, 2, 0),"")</f>
        <v/>
      </c>
      <c r="Z406" s="71"/>
      <c r="AA406" s="79" t="str">
        <f>IFERROR(VLOOKUP(Z406,Material!$A$2:$B$59, 2, 0),"")</f>
        <v/>
      </c>
      <c r="AB406" s="74"/>
      <c r="AC406" s="75" t="e">
        <f t="shared" si="76"/>
        <v>#VALUE!</v>
      </c>
      <c r="AD406" s="75" t="e">
        <f t="shared" si="77"/>
        <v>#VALUE!</v>
      </c>
      <c r="AE406" s="75" t="e">
        <f t="shared" si="79"/>
        <v>#VALUE!</v>
      </c>
      <c r="AF406" s="75" t="e">
        <f t="shared" si="78"/>
        <v>#VALUE!</v>
      </c>
      <c r="AG406" s="75" t="e">
        <f t="shared" si="80"/>
        <v>#VALUE!</v>
      </c>
      <c r="AH406" s="75" t="e">
        <f t="shared" si="81"/>
        <v>#VALUE!</v>
      </c>
      <c r="AI406" s="75" t="e">
        <f t="shared" si="82"/>
        <v>#VALUE!</v>
      </c>
      <c r="AJ406" s="80" t="e">
        <f t="shared" si="83"/>
        <v>#VALUE!</v>
      </c>
      <c r="AK406" s="79" t="str">
        <f>(IFERROR(VLOOKUP(AB406,Categories!$A$2:$B$20,2,1),""))</f>
        <v/>
      </c>
      <c r="AL406" s="79" t="str">
        <f ca="1">IFERROR(VLOOKUP((HLOOKUP((VLOOKUP($AB406,Categories!$A$2:$F$20,3,1)), $AB$3:$AJ406, (ROW()-ROW($AB$3)+1), 0)), INDIRECT(VLOOKUP($AB406,Categories!$A$2:$F$20,6,1)),2,0),AK406)</f>
        <v/>
      </c>
      <c r="AM406" s="79" t="str">
        <f ca="1">IFERROR(VLOOKUP((HLOOKUP((VLOOKUP($AB406,Categories!$A$2:$F$20,4,1)),$AB$3:$AJ406,(ROW()-ROW($AB$3)+1),0)),INDIRECT(VLOOKUP($AB406,Categories!$A$2:$H$20,7,1)),2,0),"")</f>
        <v/>
      </c>
      <c r="AN406" s="79" t="str">
        <f ca="1">IFERROR(VLOOKUP((HLOOKUP((VLOOKUP($AB406,Categories!$A$2:$F$20,5,1)), $AB$3:$AJ406, (ROW()-ROW($AB$3)+1), 0)), INDIRECT(VLOOKUP($AB406,Categories!$A$2:$H$20,8,1)),2,0),"")</f>
        <v/>
      </c>
      <c r="AO406" s="79" t="str">
        <f t="shared" ca="1" si="84"/>
        <v/>
      </c>
      <c r="AP406" s="81"/>
      <c r="AQ406" s="70" t="str">
        <f>IFERROR(VLOOKUP(VALUE(MID(AP406,1,1)),AdditionalElements!$A$2:$B$50,2,0),"")</f>
        <v/>
      </c>
      <c r="AR406" s="70" t="str">
        <f>IFERROR(VLOOKUP(VALUE(MID(AP406,2,1)),AdditionalElements!$H$2:$I$50,2,0),"")</f>
        <v/>
      </c>
      <c r="AS406" s="70" t="str">
        <f>IFERROR(VLOOKUP(VALUE(MID(AP406,3,1)),AdditionalElements!$O$2:$P$50,2,0),"")</f>
        <v/>
      </c>
      <c r="AT406" s="70" t="str">
        <f>IFERROR(VLOOKUP(VALUE(MID(AP406,4,1)),AdditionalElements!$V$2:$W$50,2,0),"")</f>
        <v/>
      </c>
      <c r="AU406" s="71"/>
      <c r="AV406" s="79" t="str">
        <f>IFERROR(IF(VALUE(MID(AU406,1,1))=1, VLOOKUP(VALUE(MID(AU406,1,1)), TxtPanelShape!$A$2:$C$50, 3, 0), (IF(VALUE(MID(AU406,1,1))&gt;=7, VLOOKUP(VALUE(MID(AU406,1,1)), TxtPanelShape!$A$2:$C$50, 3, 0),VLOOKUP(VALUE(MID(AU406,1,2)),TxtPanelShape!$A$2:$C$50,3,0)))), "")</f>
        <v/>
      </c>
      <c r="AW406" s="79" t="str">
        <f>IFERROR(IF(VALUE(MID(AU406,1,1))=1, ", "&amp;VLOOKUP(VALUE(MID(AU406,2,1)), TxtPanelShape!$H$2:$I$50, 2, 0), IF(VALUE(MID(AU406,1,1))&gt;=7, ", "&amp;VLOOKUP(VALUE(MID(AU406,2,1)), TxtPanelShape!$H$2:$I$50, 2, 0),"")), "")</f>
        <v/>
      </c>
      <c r="AX406" s="79" t="str">
        <f>IFERROR(IF(VALUE(MID(AU406,1,1))=1, ", "&amp;VLOOKUP(VALUE(MID(AU406,3,1)), TxtPanelShape!$O$2:$P$50, 2, 0), IF(VALUE(MID(AU406,1,1))&gt;=7, ", "&amp;VLOOKUP(VALUE(MID(AU406,3,1)), TxtPanelShape!$O$2:$P$50, 2, 0),"")),"")</f>
        <v/>
      </c>
      <c r="AY406" s="79" t="str">
        <f>IFERROR("; "&amp;VLOOKUP(VALUE(MID(AU406,4,1)), TxtPanelShape!$V$2:$W$50,2,0),"")</f>
        <v/>
      </c>
      <c r="AZ406" s="79" t="str">
        <f t="shared" si="85"/>
        <v/>
      </c>
      <c r="BA406" s="71"/>
      <c r="BB406" s="79" t="str">
        <f>IFERROR(IF(VALUE(MID(BA406,1,1))=1, VLOOKUP(VALUE(MID(BA406,1,1)), TxtPanelShape!$A$2:$C$50, 3, 0), (IF(VALUE(MID(BA406,1,1))&gt;=7, VLOOKUP(VALUE(MID(BA406,1,1)), TxtPanelShape!$A$2:$C$50, 3, 0),VLOOKUP(VALUE(MID(BA406,1,2)),TxtPanelShape!$A$2:$C$50,3,0)))), "")</f>
        <v/>
      </c>
      <c r="BC406" s="79" t="str">
        <f>IFERROR(IF(VALUE(MID(BA406,1,1))=1, ", "&amp;VLOOKUP(VALUE(MID(BA406,2,1)), TxtPanelShape!$H$2:$I$50, 2, 0), IF(VALUE(MID(BA406,1,1))&gt;=7, ", "&amp;VLOOKUP(VALUE(MID(BA406,2,1)), TxtPanelShape!$H$2:$I$50, 2, 0),"")), "")</f>
        <v/>
      </c>
      <c r="BD406" s="79" t="str">
        <f>IFERROR(IF(VALUE(MID(BA406,1,1))=1, ", "&amp;VLOOKUP(VALUE(MID(BA406,3,1)), TxtPanelShape!$O$2:$P$50, 2, 0), IF(VALUE(MID(BA406,1,1))&gt;=7, ", "&amp;VLOOKUP(VALUE(MID(BA406,3,1)), TxtPanelShape!$O$2:$P$50, 2, 0),"")),"")</f>
        <v/>
      </c>
      <c r="BE406" s="79" t="str">
        <f>IFERROR("; "&amp;VLOOKUP(VALUE(MID(BA406,4,1)), TxtPanelShape!$V$2:$W$50,2,0),"")</f>
        <v/>
      </c>
      <c r="BF406" s="79" t="str">
        <f t="shared" si="86"/>
        <v/>
      </c>
      <c r="BG406" s="71"/>
      <c r="BH406" s="79" t="str">
        <f>IFERROR(VLOOKUP(BG406, TxtPanelDefinition!$A$2:$B$50, 2, 0),"")</f>
        <v/>
      </c>
      <c r="BI406" s="71"/>
      <c r="BJ406" s="79" t="str">
        <f>IFERROR(VLOOKUP(BI406, TxtPanelDefinition!$A$2:$B$50, 2, 0),"")</f>
        <v/>
      </c>
      <c r="BK406" s="71"/>
      <c r="BL406" s="79" t="str">
        <f>IFERROR(VLOOKUP(BK406, InscrTechniques!$A$2:$B$50, 2, 0),"")</f>
        <v/>
      </c>
      <c r="BM406" s="71"/>
      <c r="BN406" s="79" t="str">
        <f>IFERROR(VLOOKUP(BM406, InscrTechniques!$A$2:$B$50, 2, 0),"")</f>
        <v/>
      </c>
      <c r="BO406" s="71"/>
      <c r="BP406" s="79" t="str">
        <f>IFERROR(VLOOKUP(BO406, InscrTechniques!$A$2:$B$50, 2, 0),"")</f>
        <v/>
      </c>
      <c r="BQ406" s="71"/>
      <c r="BR406" s="79" t="str">
        <f>IFERROR(VLOOKUP(BQ406, InscrTechniques!$A$2:$B$50, 2, 0),"")</f>
        <v/>
      </c>
      <c r="BS406" s="71"/>
      <c r="BT406" s="79" t="str">
        <f>IFERROR(VLOOKUP(BS406, InscrTechniques!$A$2:$B$50, 2, 0),"")</f>
        <v/>
      </c>
      <c r="BU406" s="71"/>
      <c r="BV406" s="79" t="str">
        <f>IFERROR(VLOOKUP(BU406, InscrTechniques!$A$2:$B$50, 2, 0),"")</f>
        <v/>
      </c>
      <c r="BW406" s="125"/>
      <c r="BX406" s="79" t="str">
        <f>IFERROR(VLOOKUP(BW406, InscrTechniques!$A$2:$B$50, 2, 0),"")</f>
        <v/>
      </c>
      <c r="BY406" s="125"/>
      <c r="BZ406" s="79" t="str">
        <f>IFERROR(VLOOKUP(BY406, InscrTechniques!$A$2:$B$50, 2, 0),"")</f>
        <v/>
      </c>
      <c r="CA406" s="74"/>
      <c r="CB406" s="114" t="str">
        <f>IFERROR(VLOOKUP(CA406, LetterStyle!$A$2:$B$50, 2, 0),"")</f>
        <v/>
      </c>
      <c r="CC406" s="74"/>
      <c r="CD406" s="114" t="str">
        <f>IFERROR(VLOOKUP(CC406, LetterStyle!$A$2:$B$50, 2, 0),"")</f>
        <v/>
      </c>
      <c r="CE406" s="74"/>
      <c r="CF406" s="114" t="str">
        <f>IFERROR(VLOOKUP(CE406, LetterStyle!$A$2:$B$50, 2, 0),"")</f>
        <v/>
      </c>
      <c r="CG406" s="74"/>
      <c r="CH406" s="79" t="str">
        <f>IFERROR(VLOOKUP(CG406, LetterStyle!$A$2:$B$50, 2, 0),"")</f>
        <v/>
      </c>
      <c r="CI406" s="71"/>
      <c r="CJ406" s="79" t="str">
        <f>IFERROR(VLOOKUP(CI406, DecMotifs!$A$1:$B$306, 2, 0),"")</f>
        <v/>
      </c>
      <c r="CK406" s="71"/>
      <c r="CL406" s="79" t="str">
        <f>IFERROR(VLOOKUP(CK406, DecMotifs!$A$1:$B$306, 2, 0),"")</f>
        <v/>
      </c>
      <c r="CM406" s="71"/>
      <c r="CN406" s="79" t="str">
        <f>IFERROR(VLOOKUP(CM406, DecMotifs!$A$1:$B$306, 2, 0),"")</f>
        <v/>
      </c>
      <c r="CO406" s="71"/>
      <c r="CP406" s="79" t="str">
        <f>IFERROR(VLOOKUP(CO406, MarginalDec!$A$2:$B$253, 2, 0),"")</f>
        <v/>
      </c>
      <c r="CQ406" s="71"/>
      <c r="CR406" s="79" t="str">
        <f>IFERROR(VLOOKUP(CQ406, MarginalDec!$A$2:$B$253, 2, 0),"")</f>
        <v/>
      </c>
      <c r="CS406" s="71"/>
      <c r="CT406" s="79" t="str">
        <f>IFERROR(VLOOKUP(CS406, MarginalDec!$A$2:$B$253, 2, 0),"")</f>
        <v/>
      </c>
      <c r="CU406" s="71"/>
      <c r="CV406" s="79" t="str">
        <f>IF(ISBLANK(CU406),"", IFERROR(VLOOKUP(CU406, Tooling!$A$2:$B$252, 2, 0),""))</f>
        <v/>
      </c>
      <c r="CW406" s="71"/>
      <c r="CX406" s="79" t="str">
        <f>IF(ISBLANK(CW406),"", IFERROR(VLOOKUP(CW406, Tooling!$A$2:$B$252, 2, 0),""))</f>
        <v/>
      </c>
      <c r="CY406" s="71"/>
      <c r="CZ406" s="79" t="str">
        <f>IF(ISBLANK(CY406),"", IFERROR(VLOOKUP(CY406, Repairs!$A$2:$B$252, 2, 0),""))</f>
        <v/>
      </c>
      <c r="DA406" s="77"/>
      <c r="DB406" s="71"/>
      <c r="DC406" s="79" t="str">
        <f>IFERROR(VLOOKUP(DB406, DatingReason!$A$2:$B$252, 2, 0),"")</f>
        <v/>
      </c>
      <c r="DD406" s="123" t="str">
        <f t="shared" si="87"/>
        <v/>
      </c>
      <c r="DF406" s="119" t="str">
        <f t="array" ref="DF406">IF(AND($B406&lt;&gt;"", $DE406&lt;&gt;"", $DE406&lt;&gt;"No"),MAX(IF($B406=PEOPLE!$B$4:$B$1000, PEOPLE!$Q$4:$Q$1000,""))+100,"")</f>
        <v/>
      </c>
      <c r="DG406" s="68"/>
      <c r="DH406" s="76">
        <f>COUNTIF(PEOPLE!B:B, MEMORIALS!B406)</f>
        <v>0</v>
      </c>
      <c r="DI406" s="82"/>
      <c r="DJ406" s="82"/>
      <c r="DK406" s="82"/>
      <c r="DL406" s="68"/>
      <c r="DM406" s="68"/>
      <c r="DN406" s="68"/>
      <c r="DO406" s="68"/>
      <c r="DP406" s="68"/>
    </row>
    <row r="407" spans="1:120" ht="15" customHeight="1" x14ac:dyDescent="0.25">
      <c r="A407" s="68"/>
      <c r="B407" s="69"/>
      <c r="C407" s="68"/>
      <c r="D407" s="68"/>
      <c r="E407" s="70" t="str">
        <f>IF(D407="","",VLOOKUP(D407,Denomination!$A$2:$B$50, 2, 0))</f>
        <v/>
      </c>
      <c r="F407" s="68"/>
      <c r="G407" s="71"/>
      <c r="H407" s="70" t="str">
        <f>IF(G407="","",VLOOKUP(G407,MCondition!$A$2:$B$50, 2, 0))</f>
        <v/>
      </c>
      <c r="I407" s="72"/>
      <c r="J407" s="71"/>
      <c r="K407" s="70" t="str">
        <f>IF(J407="","",VLOOKUP(J407,ICondition!$A$2:$B$50, 2, 0))</f>
        <v/>
      </c>
      <c r="L407" s="73"/>
      <c r="M407" s="73"/>
      <c r="N407" s="73"/>
      <c r="O407" s="73"/>
      <c r="P407" s="73"/>
      <c r="Q407" s="73"/>
      <c r="R407" s="78"/>
      <c r="S407" s="79" t="str">
        <f>IFERROR(VLOOKUP(R407,Material!$A$2:$B$59, 2, 0),"")</f>
        <v/>
      </c>
      <c r="T407" s="71"/>
      <c r="U407" s="79" t="str">
        <f>IFERROR(VLOOKUP(T407,Material!$A$2:$B$59, 2, 0),"")</f>
        <v/>
      </c>
      <c r="V407" s="71"/>
      <c r="W407" s="79" t="str">
        <f>IFERROR(VLOOKUP(V407,Material!$A$2:$B$59, 2, 0),"")</f>
        <v/>
      </c>
      <c r="X407" s="71"/>
      <c r="Y407" s="79" t="str">
        <f>IFERROR(VLOOKUP(X407,Material!$A$2:$B$59, 2, 0),"")</f>
        <v/>
      </c>
      <c r="Z407" s="71"/>
      <c r="AA407" s="79" t="str">
        <f>IFERROR(VLOOKUP(Z407,Material!$A$2:$B$59, 2, 0),"")</f>
        <v/>
      </c>
      <c r="AB407" s="74"/>
      <c r="AC407" s="75" t="e">
        <f t="shared" si="76"/>
        <v>#VALUE!</v>
      </c>
      <c r="AD407" s="75" t="e">
        <f t="shared" si="77"/>
        <v>#VALUE!</v>
      </c>
      <c r="AE407" s="75" t="e">
        <f t="shared" si="79"/>
        <v>#VALUE!</v>
      </c>
      <c r="AF407" s="75" t="e">
        <f t="shared" si="78"/>
        <v>#VALUE!</v>
      </c>
      <c r="AG407" s="75" t="e">
        <f t="shared" si="80"/>
        <v>#VALUE!</v>
      </c>
      <c r="AH407" s="75" t="e">
        <f t="shared" si="81"/>
        <v>#VALUE!</v>
      </c>
      <c r="AI407" s="75" t="e">
        <f t="shared" si="82"/>
        <v>#VALUE!</v>
      </c>
      <c r="AJ407" s="80" t="e">
        <f t="shared" si="83"/>
        <v>#VALUE!</v>
      </c>
      <c r="AK407" s="79" t="str">
        <f>(IFERROR(VLOOKUP(AB407,Categories!$A$2:$B$20,2,1),""))</f>
        <v/>
      </c>
      <c r="AL407" s="79" t="str">
        <f ca="1">IFERROR(VLOOKUP((HLOOKUP((VLOOKUP($AB407,Categories!$A$2:$F$20,3,1)), $AB$3:$AJ407, (ROW()-ROW($AB$3)+1), 0)), INDIRECT(VLOOKUP($AB407,Categories!$A$2:$F$20,6,1)),2,0),AK407)</f>
        <v/>
      </c>
      <c r="AM407" s="79" t="str">
        <f ca="1">IFERROR(VLOOKUP((HLOOKUP((VLOOKUP($AB407,Categories!$A$2:$F$20,4,1)),$AB$3:$AJ407,(ROW()-ROW($AB$3)+1),0)),INDIRECT(VLOOKUP($AB407,Categories!$A$2:$H$20,7,1)),2,0),"")</f>
        <v/>
      </c>
      <c r="AN407" s="79" t="str">
        <f ca="1">IFERROR(VLOOKUP((HLOOKUP((VLOOKUP($AB407,Categories!$A$2:$F$20,5,1)), $AB$3:$AJ407, (ROW()-ROW($AB$3)+1), 0)), INDIRECT(VLOOKUP($AB407,Categories!$A$2:$H$20,8,1)),2,0),"")</f>
        <v/>
      </c>
      <c r="AO407" s="79" t="str">
        <f t="shared" ca="1" si="84"/>
        <v/>
      </c>
      <c r="AP407" s="81"/>
      <c r="AQ407" s="70" t="str">
        <f>IFERROR(VLOOKUP(VALUE(MID(AP407,1,1)),AdditionalElements!$A$2:$B$50,2,0),"")</f>
        <v/>
      </c>
      <c r="AR407" s="70" t="str">
        <f>IFERROR(VLOOKUP(VALUE(MID(AP407,2,1)),AdditionalElements!$H$2:$I$50,2,0),"")</f>
        <v/>
      </c>
      <c r="AS407" s="70" t="str">
        <f>IFERROR(VLOOKUP(VALUE(MID(AP407,3,1)),AdditionalElements!$O$2:$P$50,2,0),"")</f>
        <v/>
      </c>
      <c r="AT407" s="70" t="str">
        <f>IFERROR(VLOOKUP(VALUE(MID(AP407,4,1)),AdditionalElements!$V$2:$W$50,2,0),"")</f>
        <v/>
      </c>
      <c r="AU407" s="71"/>
      <c r="AV407" s="79" t="str">
        <f>IFERROR(IF(VALUE(MID(AU407,1,1))=1, VLOOKUP(VALUE(MID(AU407,1,1)), TxtPanelShape!$A$2:$C$50, 3, 0), (IF(VALUE(MID(AU407,1,1))&gt;=7, VLOOKUP(VALUE(MID(AU407,1,1)), TxtPanelShape!$A$2:$C$50, 3, 0),VLOOKUP(VALUE(MID(AU407,1,2)),TxtPanelShape!$A$2:$C$50,3,0)))), "")</f>
        <v/>
      </c>
      <c r="AW407" s="79" t="str">
        <f>IFERROR(IF(VALUE(MID(AU407,1,1))=1, ", "&amp;VLOOKUP(VALUE(MID(AU407,2,1)), TxtPanelShape!$H$2:$I$50, 2, 0), IF(VALUE(MID(AU407,1,1))&gt;=7, ", "&amp;VLOOKUP(VALUE(MID(AU407,2,1)), TxtPanelShape!$H$2:$I$50, 2, 0),"")), "")</f>
        <v/>
      </c>
      <c r="AX407" s="79" t="str">
        <f>IFERROR(IF(VALUE(MID(AU407,1,1))=1, ", "&amp;VLOOKUP(VALUE(MID(AU407,3,1)), TxtPanelShape!$O$2:$P$50, 2, 0), IF(VALUE(MID(AU407,1,1))&gt;=7, ", "&amp;VLOOKUP(VALUE(MID(AU407,3,1)), TxtPanelShape!$O$2:$P$50, 2, 0),"")),"")</f>
        <v/>
      </c>
      <c r="AY407" s="79" t="str">
        <f>IFERROR("; "&amp;VLOOKUP(VALUE(MID(AU407,4,1)), TxtPanelShape!$V$2:$W$50,2,0),"")</f>
        <v/>
      </c>
      <c r="AZ407" s="79" t="str">
        <f t="shared" si="85"/>
        <v/>
      </c>
      <c r="BA407" s="71"/>
      <c r="BB407" s="79" t="str">
        <f>IFERROR(IF(VALUE(MID(BA407,1,1))=1, VLOOKUP(VALUE(MID(BA407,1,1)), TxtPanelShape!$A$2:$C$50, 3, 0), (IF(VALUE(MID(BA407,1,1))&gt;=7, VLOOKUP(VALUE(MID(BA407,1,1)), TxtPanelShape!$A$2:$C$50, 3, 0),VLOOKUP(VALUE(MID(BA407,1,2)),TxtPanelShape!$A$2:$C$50,3,0)))), "")</f>
        <v/>
      </c>
      <c r="BC407" s="79" t="str">
        <f>IFERROR(IF(VALUE(MID(BA407,1,1))=1, ", "&amp;VLOOKUP(VALUE(MID(BA407,2,1)), TxtPanelShape!$H$2:$I$50, 2, 0), IF(VALUE(MID(BA407,1,1))&gt;=7, ", "&amp;VLOOKUP(VALUE(MID(BA407,2,1)), TxtPanelShape!$H$2:$I$50, 2, 0),"")), "")</f>
        <v/>
      </c>
      <c r="BD407" s="79" t="str">
        <f>IFERROR(IF(VALUE(MID(BA407,1,1))=1, ", "&amp;VLOOKUP(VALUE(MID(BA407,3,1)), TxtPanelShape!$O$2:$P$50, 2, 0), IF(VALUE(MID(BA407,1,1))&gt;=7, ", "&amp;VLOOKUP(VALUE(MID(BA407,3,1)), TxtPanelShape!$O$2:$P$50, 2, 0),"")),"")</f>
        <v/>
      </c>
      <c r="BE407" s="79" t="str">
        <f>IFERROR("; "&amp;VLOOKUP(VALUE(MID(BA407,4,1)), TxtPanelShape!$V$2:$W$50,2,0),"")</f>
        <v/>
      </c>
      <c r="BF407" s="79" t="str">
        <f t="shared" si="86"/>
        <v/>
      </c>
      <c r="BG407" s="71"/>
      <c r="BH407" s="79" t="str">
        <f>IFERROR(VLOOKUP(BG407, TxtPanelDefinition!$A$2:$B$50, 2, 0),"")</f>
        <v/>
      </c>
      <c r="BI407" s="71"/>
      <c r="BJ407" s="79" t="str">
        <f>IFERROR(VLOOKUP(BI407, TxtPanelDefinition!$A$2:$B$50, 2, 0),"")</f>
        <v/>
      </c>
      <c r="BK407" s="71"/>
      <c r="BL407" s="79" t="str">
        <f>IFERROR(VLOOKUP(BK407, InscrTechniques!$A$2:$B$50, 2, 0),"")</f>
        <v/>
      </c>
      <c r="BM407" s="71"/>
      <c r="BN407" s="79" t="str">
        <f>IFERROR(VLOOKUP(BM407, InscrTechniques!$A$2:$B$50, 2, 0),"")</f>
        <v/>
      </c>
      <c r="BO407" s="71"/>
      <c r="BP407" s="79" t="str">
        <f>IFERROR(VLOOKUP(BO407, InscrTechniques!$A$2:$B$50, 2, 0),"")</f>
        <v/>
      </c>
      <c r="BQ407" s="71"/>
      <c r="BR407" s="79" t="str">
        <f>IFERROR(VLOOKUP(BQ407, InscrTechniques!$A$2:$B$50, 2, 0),"")</f>
        <v/>
      </c>
      <c r="BS407" s="71"/>
      <c r="BT407" s="79" t="str">
        <f>IFERROR(VLOOKUP(BS407, InscrTechniques!$A$2:$B$50, 2, 0),"")</f>
        <v/>
      </c>
      <c r="BU407" s="71"/>
      <c r="BV407" s="79" t="str">
        <f>IFERROR(VLOOKUP(BU407, InscrTechniques!$A$2:$B$50, 2, 0),"")</f>
        <v/>
      </c>
      <c r="BW407" s="125"/>
      <c r="BX407" s="79" t="str">
        <f>IFERROR(VLOOKUP(BW407, InscrTechniques!$A$2:$B$50, 2, 0),"")</f>
        <v/>
      </c>
      <c r="BY407" s="125"/>
      <c r="BZ407" s="79" t="str">
        <f>IFERROR(VLOOKUP(BY407, InscrTechniques!$A$2:$B$50, 2, 0),"")</f>
        <v/>
      </c>
      <c r="CA407" s="74"/>
      <c r="CB407" s="114" t="str">
        <f>IFERROR(VLOOKUP(CA407, LetterStyle!$A$2:$B$50, 2, 0),"")</f>
        <v/>
      </c>
      <c r="CC407" s="74"/>
      <c r="CD407" s="114" t="str">
        <f>IFERROR(VLOOKUP(CC407, LetterStyle!$A$2:$B$50, 2, 0),"")</f>
        <v/>
      </c>
      <c r="CE407" s="74"/>
      <c r="CF407" s="114" t="str">
        <f>IFERROR(VLOOKUP(CE407, LetterStyle!$A$2:$B$50, 2, 0),"")</f>
        <v/>
      </c>
      <c r="CG407" s="74"/>
      <c r="CH407" s="79" t="str">
        <f>IFERROR(VLOOKUP(CG407, LetterStyle!$A$2:$B$50, 2, 0),"")</f>
        <v/>
      </c>
      <c r="CI407" s="71"/>
      <c r="CJ407" s="79" t="str">
        <f>IFERROR(VLOOKUP(CI407, DecMotifs!$A$1:$B$306, 2, 0),"")</f>
        <v/>
      </c>
      <c r="CK407" s="71"/>
      <c r="CL407" s="79" t="str">
        <f>IFERROR(VLOOKUP(CK407, DecMotifs!$A$1:$B$306, 2, 0),"")</f>
        <v/>
      </c>
      <c r="CM407" s="71"/>
      <c r="CN407" s="79" t="str">
        <f>IFERROR(VLOOKUP(CM407, DecMotifs!$A$1:$B$306, 2, 0),"")</f>
        <v/>
      </c>
      <c r="CO407" s="71"/>
      <c r="CP407" s="79" t="str">
        <f>IFERROR(VLOOKUP(CO407, MarginalDec!$A$2:$B$253, 2, 0),"")</f>
        <v/>
      </c>
      <c r="CQ407" s="71"/>
      <c r="CR407" s="79" t="str">
        <f>IFERROR(VLOOKUP(CQ407, MarginalDec!$A$2:$B$253, 2, 0),"")</f>
        <v/>
      </c>
      <c r="CS407" s="71"/>
      <c r="CT407" s="79" t="str">
        <f>IFERROR(VLOOKUP(CS407, MarginalDec!$A$2:$B$253, 2, 0),"")</f>
        <v/>
      </c>
      <c r="CU407" s="71"/>
      <c r="CV407" s="79" t="str">
        <f>IF(ISBLANK(CU407),"", IFERROR(VLOOKUP(CU407, Tooling!$A$2:$B$252, 2, 0),""))</f>
        <v/>
      </c>
      <c r="CW407" s="71"/>
      <c r="CX407" s="79" t="str">
        <f>IF(ISBLANK(CW407),"", IFERROR(VLOOKUP(CW407, Tooling!$A$2:$B$252, 2, 0),""))</f>
        <v/>
      </c>
      <c r="CY407" s="71"/>
      <c r="CZ407" s="79" t="str">
        <f>IF(ISBLANK(CY407),"", IFERROR(VLOOKUP(CY407, Repairs!$A$2:$B$252, 2, 0),""))</f>
        <v/>
      </c>
      <c r="DA407" s="77"/>
      <c r="DB407" s="71"/>
      <c r="DC407" s="79" t="str">
        <f>IFERROR(VLOOKUP(DB407, DatingReason!$A$2:$B$252, 2, 0),"")</f>
        <v/>
      </c>
      <c r="DD407" s="123" t="str">
        <f t="shared" si="87"/>
        <v/>
      </c>
      <c r="DF407" s="119" t="str">
        <f t="array" ref="DF407">IF(AND($B407&lt;&gt;"", $DE407&lt;&gt;"", $DE407&lt;&gt;"No"),MAX(IF($B407=PEOPLE!$B$4:$B$1000, PEOPLE!$Q$4:$Q$1000,""))+100,"")</f>
        <v/>
      </c>
      <c r="DG407" s="68"/>
      <c r="DH407" s="76">
        <f>COUNTIF(PEOPLE!B:B, MEMORIALS!B407)</f>
        <v>0</v>
      </c>
      <c r="DI407" s="82"/>
      <c r="DJ407" s="82"/>
      <c r="DK407" s="82"/>
      <c r="DL407" s="68"/>
      <c r="DM407" s="68"/>
      <c r="DN407" s="68"/>
      <c r="DO407" s="68"/>
      <c r="DP407" s="68"/>
    </row>
    <row r="408" spans="1:120" ht="15" customHeight="1" x14ac:dyDescent="0.25">
      <c r="A408" s="68"/>
      <c r="B408" s="69"/>
      <c r="C408" s="68"/>
      <c r="D408" s="68"/>
      <c r="E408" s="70" t="str">
        <f>IF(D408="","",VLOOKUP(D408,Denomination!$A$2:$B$50, 2, 0))</f>
        <v/>
      </c>
      <c r="F408" s="68"/>
      <c r="G408" s="71"/>
      <c r="H408" s="70" t="str">
        <f>IF(G408="","",VLOOKUP(G408,MCondition!$A$2:$B$50, 2, 0))</f>
        <v/>
      </c>
      <c r="I408" s="72"/>
      <c r="J408" s="71"/>
      <c r="K408" s="70" t="str">
        <f>IF(J408="","",VLOOKUP(J408,ICondition!$A$2:$B$50, 2, 0))</f>
        <v/>
      </c>
      <c r="L408" s="73"/>
      <c r="M408" s="73"/>
      <c r="N408" s="73"/>
      <c r="O408" s="73"/>
      <c r="P408" s="73"/>
      <c r="Q408" s="73"/>
      <c r="R408" s="78"/>
      <c r="S408" s="79" t="str">
        <f>IFERROR(VLOOKUP(R408,Material!$A$2:$B$59, 2, 0),"")</f>
        <v/>
      </c>
      <c r="T408" s="71"/>
      <c r="U408" s="79" t="str">
        <f>IFERROR(VLOOKUP(T408,Material!$A$2:$B$59, 2, 0),"")</f>
        <v/>
      </c>
      <c r="V408" s="71"/>
      <c r="W408" s="79" t="str">
        <f>IFERROR(VLOOKUP(V408,Material!$A$2:$B$59, 2, 0),"")</f>
        <v/>
      </c>
      <c r="X408" s="71"/>
      <c r="Y408" s="79" t="str">
        <f>IFERROR(VLOOKUP(X408,Material!$A$2:$B$59, 2, 0),"")</f>
        <v/>
      </c>
      <c r="Z408" s="71"/>
      <c r="AA408" s="79" t="str">
        <f>IFERROR(VLOOKUP(Z408,Material!$A$2:$B$59, 2, 0),"")</f>
        <v/>
      </c>
      <c r="AB408" s="74"/>
      <c r="AC408" s="75" t="e">
        <f t="shared" si="76"/>
        <v>#VALUE!</v>
      </c>
      <c r="AD408" s="75" t="e">
        <f t="shared" si="77"/>
        <v>#VALUE!</v>
      </c>
      <c r="AE408" s="75" t="e">
        <f t="shared" si="79"/>
        <v>#VALUE!</v>
      </c>
      <c r="AF408" s="75" t="e">
        <f t="shared" si="78"/>
        <v>#VALUE!</v>
      </c>
      <c r="AG408" s="75" t="e">
        <f t="shared" si="80"/>
        <v>#VALUE!</v>
      </c>
      <c r="AH408" s="75" t="e">
        <f t="shared" si="81"/>
        <v>#VALUE!</v>
      </c>
      <c r="AI408" s="75" t="e">
        <f t="shared" si="82"/>
        <v>#VALUE!</v>
      </c>
      <c r="AJ408" s="80" t="e">
        <f t="shared" si="83"/>
        <v>#VALUE!</v>
      </c>
      <c r="AK408" s="79" t="str">
        <f>(IFERROR(VLOOKUP(AB408,Categories!$A$2:$B$20,2,1),""))</f>
        <v/>
      </c>
      <c r="AL408" s="79" t="str">
        <f ca="1">IFERROR(VLOOKUP((HLOOKUP((VLOOKUP($AB408,Categories!$A$2:$F$20,3,1)), $AB$3:$AJ408, (ROW()-ROW($AB$3)+1), 0)), INDIRECT(VLOOKUP($AB408,Categories!$A$2:$F$20,6,1)),2,0),AK408)</f>
        <v/>
      </c>
      <c r="AM408" s="79" t="str">
        <f ca="1">IFERROR(VLOOKUP((HLOOKUP((VLOOKUP($AB408,Categories!$A$2:$F$20,4,1)),$AB$3:$AJ408,(ROW()-ROW($AB$3)+1),0)),INDIRECT(VLOOKUP($AB408,Categories!$A$2:$H$20,7,1)),2,0),"")</f>
        <v/>
      </c>
      <c r="AN408" s="79" t="str">
        <f ca="1">IFERROR(VLOOKUP((HLOOKUP((VLOOKUP($AB408,Categories!$A$2:$F$20,5,1)), $AB$3:$AJ408, (ROW()-ROW($AB$3)+1), 0)), INDIRECT(VLOOKUP($AB408,Categories!$A$2:$H$20,8,1)),2,0),"")</f>
        <v/>
      </c>
      <c r="AO408" s="79" t="str">
        <f t="shared" ca="1" si="84"/>
        <v/>
      </c>
      <c r="AP408" s="81"/>
      <c r="AQ408" s="70" t="str">
        <f>IFERROR(VLOOKUP(VALUE(MID(AP408,1,1)),AdditionalElements!$A$2:$B$50,2,0),"")</f>
        <v/>
      </c>
      <c r="AR408" s="70" t="str">
        <f>IFERROR(VLOOKUP(VALUE(MID(AP408,2,1)),AdditionalElements!$H$2:$I$50,2,0),"")</f>
        <v/>
      </c>
      <c r="AS408" s="70" t="str">
        <f>IFERROR(VLOOKUP(VALUE(MID(AP408,3,1)),AdditionalElements!$O$2:$P$50,2,0),"")</f>
        <v/>
      </c>
      <c r="AT408" s="70" t="str">
        <f>IFERROR(VLOOKUP(VALUE(MID(AP408,4,1)),AdditionalElements!$V$2:$W$50,2,0),"")</f>
        <v/>
      </c>
      <c r="AU408" s="71"/>
      <c r="AV408" s="79" t="str">
        <f>IFERROR(IF(VALUE(MID(AU408,1,1))=1, VLOOKUP(VALUE(MID(AU408,1,1)), TxtPanelShape!$A$2:$C$50, 3, 0), (IF(VALUE(MID(AU408,1,1))&gt;=7, VLOOKUP(VALUE(MID(AU408,1,1)), TxtPanelShape!$A$2:$C$50, 3, 0),VLOOKUP(VALUE(MID(AU408,1,2)),TxtPanelShape!$A$2:$C$50,3,0)))), "")</f>
        <v/>
      </c>
      <c r="AW408" s="79" t="str">
        <f>IFERROR(IF(VALUE(MID(AU408,1,1))=1, ", "&amp;VLOOKUP(VALUE(MID(AU408,2,1)), TxtPanelShape!$H$2:$I$50, 2, 0), IF(VALUE(MID(AU408,1,1))&gt;=7, ", "&amp;VLOOKUP(VALUE(MID(AU408,2,1)), TxtPanelShape!$H$2:$I$50, 2, 0),"")), "")</f>
        <v/>
      </c>
      <c r="AX408" s="79" t="str">
        <f>IFERROR(IF(VALUE(MID(AU408,1,1))=1, ", "&amp;VLOOKUP(VALUE(MID(AU408,3,1)), TxtPanelShape!$O$2:$P$50, 2, 0), IF(VALUE(MID(AU408,1,1))&gt;=7, ", "&amp;VLOOKUP(VALUE(MID(AU408,3,1)), TxtPanelShape!$O$2:$P$50, 2, 0),"")),"")</f>
        <v/>
      </c>
      <c r="AY408" s="79" t="str">
        <f>IFERROR("; "&amp;VLOOKUP(VALUE(MID(AU408,4,1)), TxtPanelShape!$V$2:$W$50,2,0),"")</f>
        <v/>
      </c>
      <c r="AZ408" s="79" t="str">
        <f t="shared" si="85"/>
        <v/>
      </c>
      <c r="BA408" s="71"/>
      <c r="BB408" s="79" t="str">
        <f>IFERROR(IF(VALUE(MID(BA408,1,1))=1, VLOOKUP(VALUE(MID(BA408,1,1)), TxtPanelShape!$A$2:$C$50, 3, 0), (IF(VALUE(MID(BA408,1,1))&gt;=7, VLOOKUP(VALUE(MID(BA408,1,1)), TxtPanelShape!$A$2:$C$50, 3, 0),VLOOKUP(VALUE(MID(BA408,1,2)),TxtPanelShape!$A$2:$C$50,3,0)))), "")</f>
        <v/>
      </c>
      <c r="BC408" s="79" t="str">
        <f>IFERROR(IF(VALUE(MID(BA408,1,1))=1, ", "&amp;VLOOKUP(VALUE(MID(BA408,2,1)), TxtPanelShape!$H$2:$I$50, 2, 0), IF(VALUE(MID(BA408,1,1))&gt;=7, ", "&amp;VLOOKUP(VALUE(MID(BA408,2,1)), TxtPanelShape!$H$2:$I$50, 2, 0),"")), "")</f>
        <v/>
      </c>
      <c r="BD408" s="79" t="str">
        <f>IFERROR(IF(VALUE(MID(BA408,1,1))=1, ", "&amp;VLOOKUP(VALUE(MID(BA408,3,1)), TxtPanelShape!$O$2:$P$50, 2, 0), IF(VALUE(MID(BA408,1,1))&gt;=7, ", "&amp;VLOOKUP(VALUE(MID(BA408,3,1)), TxtPanelShape!$O$2:$P$50, 2, 0),"")),"")</f>
        <v/>
      </c>
      <c r="BE408" s="79" t="str">
        <f>IFERROR("; "&amp;VLOOKUP(VALUE(MID(BA408,4,1)), TxtPanelShape!$V$2:$W$50,2,0),"")</f>
        <v/>
      </c>
      <c r="BF408" s="79" t="str">
        <f t="shared" si="86"/>
        <v/>
      </c>
      <c r="BG408" s="71"/>
      <c r="BH408" s="79" t="str">
        <f>IFERROR(VLOOKUP(BG408, TxtPanelDefinition!$A$2:$B$50, 2, 0),"")</f>
        <v/>
      </c>
      <c r="BI408" s="71"/>
      <c r="BJ408" s="79" t="str">
        <f>IFERROR(VLOOKUP(BI408, TxtPanelDefinition!$A$2:$B$50, 2, 0),"")</f>
        <v/>
      </c>
      <c r="BK408" s="71"/>
      <c r="BL408" s="79" t="str">
        <f>IFERROR(VLOOKUP(BK408, InscrTechniques!$A$2:$B$50, 2, 0),"")</f>
        <v/>
      </c>
      <c r="BM408" s="71"/>
      <c r="BN408" s="79" t="str">
        <f>IFERROR(VLOOKUP(BM408, InscrTechniques!$A$2:$B$50, 2, 0),"")</f>
        <v/>
      </c>
      <c r="BO408" s="71"/>
      <c r="BP408" s="79" t="str">
        <f>IFERROR(VLOOKUP(BO408, InscrTechniques!$A$2:$B$50, 2, 0),"")</f>
        <v/>
      </c>
      <c r="BQ408" s="71"/>
      <c r="BR408" s="79" t="str">
        <f>IFERROR(VLOOKUP(BQ408, InscrTechniques!$A$2:$B$50, 2, 0),"")</f>
        <v/>
      </c>
      <c r="BS408" s="71"/>
      <c r="BT408" s="79" t="str">
        <f>IFERROR(VLOOKUP(BS408, InscrTechniques!$A$2:$B$50, 2, 0),"")</f>
        <v/>
      </c>
      <c r="BU408" s="71"/>
      <c r="BV408" s="79" t="str">
        <f>IFERROR(VLOOKUP(BU408, InscrTechniques!$A$2:$B$50, 2, 0),"")</f>
        <v/>
      </c>
      <c r="BW408" s="125"/>
      <c r="BX408" s="79" t="str">
        <f>IFERROR(VLOOKUP(BW408, InscrTechniques!$A$2:$B$50, 2, 0),"")</f>
        <v/>
      </c>
      <c r="BY408" s="125"/>
      <c r="BZ408" s="79" t="str">
        <f>IFERROR(VLOOKUP(BY408, InscrTechniques!$A$2:$B$50, 2, 0),"")</f>
        <v/>
      </c>
      <c r="CA408" s="74"/>
      <c r="CB408" s="114" t="str">
        <f>IFERROR(VLOOKUP(CA408, LetterStyle!$A$2:$B$50, 2, 0),"")</f>
        <v/>
      </c>
      <c r="CC408" s="74"/>
      <c r="CD408" s="114" t="str">
        <f>IFERROR(VLOOKUP(CC408, LetterStyle!$A$2:$B$50, 2, 0),"")</f>
        <v/>
      </c>
      <c r="CE408" s="74"/>
      <c r="CF408" s="114" t="str">
        <f>IFERROR(VLOOKUP(CE408, LetterStyle!$A$2:$B$50, 2, 0),"")</f>
        <v/>
      </c>
      <c r="CG408" s="74"/>
      <c r="CH408" s="79" t="str">
        <f>IFERROR(VLOOKUP(CG408, LetterStyle!$A$2:$B$50, 2, 0),"")</f>
        <v/>
      </c>
      <c r="CI408" s="71"/>
      <c r="CJ408" s="79" t="str">
        <f>IFERROR(VLOOKUP(CI408, DecMotifs!$A$1:$B$306, 2, 0),"")</f>
        <v/>
      </c>
      <c r="CK408" s="71"/>
      <c r="CL408" s="79" t="str">
        <f>IFERROR(VLOOKUP(CK408, DecMotifs!$A$1:$B$306, 2, 0),"")</f>
        <v/>
      </c>
      <c r="CM408" s="71"/>
      <c r="CN408" s="79" t="str">
        <f>IFERROR(VLOOKUP(CM408, DecMotifs!$A$1:$B$306, 2, 0),"")</f>
        <v/>
      </c>
      <c r="CO408" s="71"/>
      <c r="CP408" s="79" t="str">
        <f>IFERROR(VLOOKUP(CO408, MarginalDec!$A$2:$B$253, 2, 0),"")</f>
        <v/>
      </c>
      <c r="CQ408" s="71"/>
      <c r="CR408" s="79" t="str">
        <f>IFERROR(VLOOKUP(CQ408, MarginalDec!$A$2:$B$253, 2, 0),"")</f>
        <v/>
      </c>
      <c r="CS408" s="71"/>
      <c r="CT408" s="79" t="str">
        <f>IFERROR(VLOOKUP(CS408, MarginalDec!$A$2:$B$253, 2, 0),"")</f>
        <v/>
      </c>
      <c r="CU408" s="71"/>
      <c r="CV408" s="79" t="str">
        <f>IF(ISBLANK(CU408),"", IFERROR(VLOOKUP(CU408, Tooling!$A$2:$B$252, 2, 0),""))</f>
        <v/>
      </c>
      <c r="CW408" s="71"/>
      <c r="CX408" s="79" t="str">
        <f>IF(ISBLANK(CW408),"", IFERROR(VLOOKUP(CW408, Tooling!$A$2:$B$252, 2, 0),""))</f>
        <v/>
      </c>
      <c r="CY408" s="71"/>
      <c r="CZ408" s="79" t="str">
        <f>IF(ISBLANK(CY408),"", IFERROR(VLOOKUP(CY408, Repairs!$A$2:$B$252, 2, 0),""))</f>
        <v/>
      </c>
      <c r="DA408" s="77"/>
      <c r="DB408" s="71"/>
      <c r="DC408" s="79" t="str">
        <f>IFERROR(VLOOKUP(DB408, DatingReason!$A$2:$B$252, 2, 0),"")</f>
        <v/>
      </c>
      <c r="DD408" s="123" t="str">
        <f t="shared" si="87"/>
        <v/>
      </c>
      <c r="DF408" s="119" t="str">
        <f t="array" ref="DF408">IF(AND($B408&lt;&gt;"", $DE408&lt;&gt;"", $DE408&lt;&gt;"No"),MAX(IF($B408=PEOPLE!$B$4:$B$1000, PEOPLE!$Q$4:$Q$1000,""))+100,"")</f>
        <v/>
      </c>
      <c r="DG408" s="68"/>
      <c r="DH408" s="76">
        <f>COUNTIF(PEOPLE!B:B, MEMORIALS!B408)</f>
        <v>0</v>
      </c>
      <c r="DI408" s="82"/>
      <c r="DJ408" s="82"/>
      <c r="DK408" s="82"/>
      <c r="DL408" s="68"/>
      <c r="DM408" s="68"/>
      <c r="DN408" s="68"/>
      <c r="DO408" s="68"/>
      <c r="DP408" s="68"/>
    </row>
    <row r="409" spans="1:120" ht="15" customHeight="1" x14ac:dyDescent="0.25">
      <c r="A409" s="68"/>
      <c r="B409" s="69"/>
      <c r="C409" s="68"/>
      <c r="D409" s="68"/>
      <c r="E409" s="70" t="str">
        <f>IF(D409="","",VLOOKUP(D409,Denomination!$A$2:$B$50, 2, 0))</f>
        <v/>
      </c>
      <c r="F409" s="68"/>
      <c r="G409" s="71"/>
      <c r="H409" s="70" t="str">
        <f>IF(G409="","",VLOOKUP(G409,MCondition!$A$2:$B$50, 2, 0))</f>
        <v/>
      </c>
      <c r="I409" s="72"/>
      <c r="J409" s="71"/>
      <c r="K409" s="70" t="str">
        <f>IF(J409="","",VLOOKUP(J409,ICondition!$A$2:$B$50, 2, 0))</f>
        <v/>
      </c>
      <c r="L409" s="73"/>
      <c r="M409" s="73"/>
      <c r="N409" s="73"/>
      <c r="O409" s="73"/>
      <c r="P409" s="73"/>
      <c r="Q409" s="73"/>
      <c r="R409" s="78"/>
      <c r="S409" s="79" t="str">
        <f>IFERROR(VLOOKUP(R409,Material!$A$2:$B$59, 2, 0),"")</f>
        <v/>
      </c>
      <c r="T409" s="71"/>
      <c r="U409" s="79" t="str">
        <f>IFERROR(VLOOKUP(T409,Material!$A$2:$B$59, 2, 0),"")</f>
        <v/>
      </c>
      <c r="V409" s="71"/>
      <c r="W409" s="79" t="str">
        <f>IFERROR(VLOOKUP(V409,Material!$A$2:$B$59, 2, 0),"")</f>
        <v/>
      </c>
      <c r="X409" s="71"/>
      <c r="Y409" s="79" t="str">
        <f>IFERROR(VLOOKUP(X409,Material!$A$2:$B$59, 2, 0),"")</f>
        <v/>
      </c>
      <c r="Z409" s="71"/>
      <c r="AA409" s="79" t="str">
        <f>IFERROR(VLOOKUP(Z409,Material!$A$2:$B$59, 2, 0),"")</f>
        <v/>
      </c>
      <c r="AB409" s="74"/>
      <c r="AC409" s="75" t="e">
        <f t="shared" si="76"/>
        <v>#VALUE!</v>
      </c>
      <c r="AD409" s="75" t="e">
        <f t="shared" si="77"/>
        <v>#VALUE!</v>
      </c>
      <c r="AE409" s="75" t="e">
        <f t="shared" si="79"/>
        <v>#VALUE!</v>
      </c>
      <c r="AF409" s="75" t="e">
        <f t="shared" si="78"/>
        <v>#VALUE!</v>
      </c>
      <c r="AG409" s="75" t="e">
        <f t="shared" si="80"/>
        <v>#VALUE!</v>
      </c>
      <c r="AH409" s="75" t="e">
        <f t="shared" si="81"/>
        <v>#VALUE!</v>
      </c>
      <c r="AI409" s="75" t="e">
        <f t="shared" si="82"/>
        <v>#VALUE!</v>
      </c>
      <c r="AJ409" s="80" t="e">
        <f t="shared" si="83"/>
        <v>#VALUE!</v>
      </c>
      <c r="AK409" s="79" t="str">
        <f>(IFERROR(VLOOKUP(AB409,Categories!$A$2:$B$20,2,1),""))</f>
        <v/>
      </c>
      <c r="AL409" s="79" t="str">
        <f ca="1">IFERROR(VLOOKUP((HLOOKUP((VLOOKUP($AB409,Categories!$A$2:$F$20,3,1)), $AB$3:$AJ409, (ROW()-ROW($AB$3)+1), 0)), INDIRECT(VLOOKUP($AB409,Categories!$A$2:$F$20,6,1)),2,0),AK409)</f>
        <v/>
      </c>
      <c r="AM409" s="79" t="str">
        <f ca="1">IFERROR(VLOOKUP((HLOOKUP((VLOOKUP($AB409,Categories!$A$2:$F$20,4,1)),$AB$3:$AJ409,(ROW()-ROW($AB$3)+1),0)),INDIRECT(VLOOKUP($AB409,Categories!$A$2:$H$20,7,1)),2,0),"")</f>
        <v/>
      </c>
      <c r="AN409" s="79" t="str">
        <f ca="1">IFERROR(VLOOKUP((HLOOKUP((VLOOKUP($AB409,Categories!$A$2:$F$20,5,1)), $AB$3:$AJ409, (ROW()-ROW($AB$3)+1), 0)), INDIRECT(VLOOKUP($AB409,Categories!$A$2:$H$20,8,1)),2,0),"")</f>
        <v/>
      </c>
      <c r="AO409" s="79" t="str">
        <f t="shared" ca="1" si="84"/>
        <v/>
      </c>
      <c r="AP409" s="81"/>
      <c r="AQ409" s="70" t="str">
        <f>IFERROR(VLOOKUP(VALUE(MID(AP409,1,1)),AdditionalElements!$A$2:$B$50,2,0),"")</f>
        <v/>
      </c>
      <c r="AR409" s="70" t="str">
        <f>IFERROR(VLOOKUP(VALUE(MID(AP409,2,1)),AdditionalElements!$H$2:$I$50,2,0),"")</f>
        <v/>
      </c>
      <c r="AS409" s="70" t="str">
        <f>IFERROR(VLOOKUP(VALUE(MID(AP409,3,1)),AdditionalElements!$O$2:$P$50,2,0),"")</f>
        <v/>
      </c>
      <c r="AT409" s="70" t="str">
        <f>IFERROR(VLOOKUP(VALUE(MID(AP409,4,1)),AdditionalElements!$V$2:$W$50,2,0),"")</f>
        <v/>
      </c>
      <c r="AU409" s="71"/>
      <c r="AV409" s="79" t="str">
        <f>IFERROR(IF(VALUE(MID(AU409,1,1))=1, VLOOKUP(VALUE(MID(AU409,1,1)), TxtPanelShape!$A$2:$C$50, 3, 0), (IF(VALUE(MID(AU409,1,1))&gt;=7, VLOOKUP(VALUE(MID(AU409,1,1)), TxtPanelShape!$A$2:$C$50, 3, 0),VLOOKUP(VALUE(MID(AU409,1,2)),TxtPanelShape!$A$2:$C$50,3,0)))), "")</f>
        <v/>
      </c>
      <c r="AW409" s="79" t="str">
        <f>IFERROR(IF(VALUE(MID(AU409,1,1))=1, ", "&amp;VLOOKUP(VALUE(MID(AU409,2,1)), TxtPanelShape!$H$2:$I$50, 2, 0), IF(VALUE(MID(AU409,1,1))&gt;=7, ", "&amp;VLOOKUP(VALUE(MID(AU409,2,1)), TxtPanelShape!$H$2:$I$50, 2, 0),"")), "")</f>
        <v/>
      </c>
      <c r="AX409" s="79" t="str">
        <f>IFERROR(IF(VALUE(MID(AU409,1,1))=1, ", "&amp;VLOOKUP(VALUE(MID(AU409,3,1)), TxtPanelShape!$O$2:$P$50, 2, 0), IF(VALUE(MID(AU409,1,1))&gt;=7, ", "&amp;VLOOKUP(VALUE(MID(AU409,3,1)), TxtPanelShape!$O$2:$P$50, 2, 0),"")),"")</f>
        <v/>
      </c>
      <c r="AY409" s="79" t="str">
        <f>IFERROR("; "&amp;VLOOKUP(VALUE(MID(AU409,4,1)), TxtPanelShape!$V$2:$W$50,2,0),"")</f>
        <v/>
      </c>
      <c r="AZ409" s="79" t="str">
        <f t="shared" si="85"/>
        <v/>
      </c>
      <c r="BA409" s="71"/>
      <c r="BB409" s="79" t="str">
        <f>IFERROR(IF(VALUE(MID(BA409,1,1))=1, VLOOKUP(VALUE(MID(BA409,1,1)), TxtPanelShape!$A$2:$C$50, 3, 0), (IF(VALUE(MID(BA409,1,1))&gt;=7, VLOOKUP(VALUE(MID(BA409,1,1)), TxtPanelShape!$A$2:$C$50, 3, 0),VLOOKUP(VALUE(MID(BA409,1,2)),TxtPanelShape!$A$2:$C$50,3,0)))), "")</f>
        <v/>
      </c>
      <c r="BC409" s="79" t="str">
        <f>IFERROR(IF(VALUE(MID(BA409,1,1))=1, ", "&amp;VLOOKUP(VALUE(MID(BA409,2,1)), TxtPanelShape!$H$2:$I$50, 2, 0), IF(VALUE(MID(BA409,1,1))&gt;=7, ", "&amp;VLOOKUP(VALUE(MID(BA409,2,1)), TxtPanelShape!$H$2:$I$50, 2, 0),"")), "")</f>
        <v/>
      </c>
      <c r="BD409" s="79" t="str">
        <f>IFERROR(IF(VALUE(MID(BA409,1,1))=1, ", "&amp;VLOOKUP(VALUE(MID(BA409,3,1)), TxtPanelShape!$O$2:$P$50, 2, 0), IF(VALUE(MID(BA409,1,1))&gt;=7, ", "&amp;VLOOKUP(VALUE(MID(BA409,3,1)), TxtPanelShape!$O$2:$P$50, 2, 0),"")),"")</f>
        <v/>
      </c>
      <c r="BE409" s="79" t="str">
        <f>IFERROR("; "&amp;VLOOKUP(VALUE(MID(BA409,4,1)), TxtPanelShape!$V$2:$W$50,2,0),"")</f>
        <v/>
      </c>
      <c r="BF409" s="79" t="str">
        <f t="shared" si="86"/>
        <v/>
      </c>
      <c r="BG409" s="71"/>
      <c r="BH409" s="79" t="str">
        <f>IFERROR(VLOOKUP(BG409, TxtPanelDefinition!$A$2:$B$50, 2, 0),"")</f>
        <v/>
      </c>
      <c r="BI409" s="71"/>
      <c r="BJ409" s="79" t="str">
        <f>IFERROR(VLOOKUP(BI409, TxtPanelDefinition!$A$2:$B$50, 2, 0),"")</f>
        <v/>
      </c>
      <c r="BK409" s="71"/>
      <c r="BL409" s="79" t="str">
        <f>IFERROR(VLOOKUP(BK409, InscrTechniques!$A$2:$B$50, 2, 0),"")</f>
        <v/>
      </c>
      <c r="BM409" s="71"/>
      <c r="BN409" s="79" t="str">
        <f>IFERROR(VLOOKUP(BM409, InscrTechniques!$A$2:$B$50, 2, 0),"")</f>
        <v/>
      </c>
      <c r="BO409" s="71"/>
      <c r="BP409" s="79" t="str">
        <f>IFERROR(VLOOKUP(BO409, InscrTechniques!$A$2:$B$50, 2, 0),"")</f>
        <v/>
      </c>
      <c r="BQ409" s="71"/>
      <c r="BR409" s="79" t="str">
        <f>IFERROR(VLOOKUP(BQ409, InscrTechniques!$A$2:$B$50, 2, 0),"")</f>
        <v/>
      </c>
      <c r="BS409" s="71"/>
      <c r="BT409" s="79" t="str">
        <f>IFERROR(VLOOKUP(BS409, InscrTechniques!$A$2:$B$50, 2, 0),"")</f>
        <v/>
      </c>
      <c r="BU409" s="71"/>
      <c r="BV409" s="79" t="str">
        <f>IFERROR(VLOOKUP(BU409, InscrTechniques!$A$2:$B$50, 2, 0),"")</f>
        <v/>
      </c>
      <c r="BW409" s="125"/>
      <c r="BX409" s="79" t="str">
        <f>IFERROR(VLOOKUP(BW409, InscrTechniques!$A$2:$B$50, 2, 0),"")</f>
        <v/>
      </c>
      <c r="BY409" s="125"/>
      <c r="BZ409" s="79" t="str">
        <f>IFERROR(VLOOKUP(BY409, InscrTechniques!$A$2:$B$50, 2, 0),"")</f>
        <v/>
      </c>
      <c r="CA409" s="74"/>
      <c r="CB409" s="114" t="str">
        <f>IFERROR(VLOOKUP(CA409, LetterStyle!$A$2:$B$50, 2, 0),"")</f>
        <v/>
      </c>
      <c r="CC409" s="74"/>
      <c r="CD409" s="114" t="str">
        <f>IFERROR(VLOOKUP(CC409, LetterStyle!$A$2:$B$50, 2, 0),"")</f>
        <v/>
      </c>
      <c r="CE409" s="74"/>
      <c r="CF409" s="114" t="str">
        <f>IFERROR(VLOOKUP(CE409, LetterStyle!$A$2:$B$50, 2, 0),"")</f>
        <v/>
      </c>
      <c r="CG409" s="74"/>
      <c r="CH409" s="79" t="str">
        <f>IFERROR(VLOOKUP(CG409, LetterStyle!$A$2:$B$50, 2, 0),"")</f>
        <v/>
      </c>
      <c r="CI409" s="71"/>
      <c r="CJ409" s="79" t="str">
        <f>IFERROR(VLOOKUP(CI409, DecMotifs!$A$1:$B$306, 2, 0),"")</f>
        <v/>
      </c>
      <c r="CK409" s="71"/>
      <c r="CL409" s="79" t="str">
        <f>IFERROR(VLOOKUP(CK409, DecMotifs!$A$1:$B$306, 2, 0),"")</f>
        <v/>
      </c>
      <c r="CM409" s="71"/>
      <c r="CN409" s="79" t="str">
        <f>IFERROR(VLOOKUP(CM409, DecMotifs!$A$1:$B$306, 2, 0),"")</f>
        <v/>
      </c>
      <c r="CO409" s="71"/>
      <c r="CP409" s="79" t="str">
        <f>IFERROR(VLOOKUP(CO409, MarginalDec!$A$2:$B$253, 2, 0),"")</f>
        <v/>
      </c>
      <c r="CQ409" s="71"/>
      <c r="CR409" s="79" t="str">
        <f>IFERROR(VLOOKUP(CQ409, MarginalDec!$A$2:$B$253, 2, 0),"")</f>
        <v/>
      </c>
      <c r="CS409" s="71"/>
      <c r="CT409" s="79" t="str">
        <f>IFERROR(VLOOKUP(CS409, MarginalDec!$A$2:$B$253, 2, 0),"")</f>
        <v/>
      </c>
      <c r="CU409" s="71"/>
      <c r="CV409" s="79" t="str">
        <f>IF(ISBLANK(CU409),"", IFERROR(VLOOKUP(CU409, Tooling!$A$2:$B$252, 2, 0),""))</f>
        <v/>
      </c>
      <c r="CW409" s="71"/>
      <c r="CX409" s="79" t="str">
        <f>IF(ISBLANK(CW409),"", IFERROR(VLOOKUP(CW409, Tooling!$A$2:$B$252, 2, 0),""))</f>
        <v/>
      </c>
      <c r="CY409" s="71"/>
      <c r="CZ409" s="79" t="str">
        <f>IF(ISBLANK(CY409),"", IFERROR(VLOOKUP(CY409, Repairs!$A$2:$B$252, 2, 0),""))</f>
        <v/>
      </c>
      <c r="DA409" s="77"/>
      <c r="DB409" s="71"/>
      <c r="DC409" s="79" t="str">
        <f>IFERROR(VLOOKUP(DB409, DatingReason!$A$2:$B$252, 2, 0),"")</f>
        <v/>
      </c>
      <c r="DD409" s="123" t="str">
        <f t="shared" si="87"/>
        <v/>
      </c>
      <c r="DF409" s="119" t="str">
        <f t="array" ref="DF409">IF(AND($B409&lt;&gt;"", $DE409&lt;&gt;"", $DE409&lt;&gt;"No"),MAX(IF($B409=PEOPLE!$B$4:$B$1000, PEOPLE!$Q$4:$Q$1000,""))+100,"")</f>
        <v/>
      </c>
      <c r="DG409" s="68"/>
      <c r="DH409" s="76">
        <f>COUNTIF(PEOPLE!B:B, MEMORIALS!B409)</f>
        <v>0</v>
      </c>
      <c r="DI409" s="82"/>
      <c r="DJ409" s="82"/>
      <c r="DK409" s="82"/>
      <c r="DL409" s="68"/>
      <c r="DM409" s="68"/>
      <c r="DN409" s="68"/>
      <c r="DO409" s="68"/>
      <c r="DP409" s="68"/>
    </row>
    <row r="410" spans="1:120" ht="15" customHeight="1" x14ac:dyDescent="0.25">
      <c r="A410" s="68"/>
      <c r="B410" s="69"/>
      <c r="C410" s="68"/>
      <c r="D410" s="68"/>
      <c r="E410" s="70" t="str">
        <f>IF(D410="","",VLOOKUP(D410,Denomination!$A$2:$B$50, 2, 0))</f>
        <v/>
      </c>
      <c r="F410" s="68"/>
      <c r="G410" s="71"/>
      <c r="H410" s="70" t="str">
        <f>IF(G410="","",VLOOKUP(G410,MCondition!$A$2:$B$50, 2, 0))</f>
        <v/>
      </c>
      <c r="I410" s="72"/>
      <c r="J410" s="71"/>
      <c r="K410" s="70" t="str">
        <f>IF(J410="","",VLOOKUP(J410,ICondition!$A$2:$B$50, 2, 0))</f>
        <v/>
      </c>
      <c r="L410" s="73"/>
      <c r="M410" s="73"/>
      <c r="N410" s="73"/>
      <c r="O410" s="73"/>
      <c r="P410" s="73"/>
      <c r="Q410" s="73"/>
      <c r="R410" s="78"/>
      <c r="S410" s="79" t="str">
        <f>IFERROR(VLOOKUP(R410,Material!$A$2:$B$59, 2, 0),"")</f>
        <v/>
      </c>
      <c r="T410" s="71"/>
      <c r="U410" s="79" t="str">
        <f>IFERROR(VLOOKUP(T410,Material!$A$2:$B$59, 2, 0),"")</f>
        <v/>
      </c>
      <c r="V410" s="71"/>
      <c r="W410" s="79" t="str">
        <f>IFERROR(VLOOKUP(V410,Material!$A$2:$B$59, 2, 0),"")</f>
        <v/>
      </c>
      <c r="X410" s="71"/>
      <c r="Y410" s="79" t="str">
        <f>IFERROR(VLOOKUP(X410,Material!$A$2:$B$59, 2, 0),"")</f>
        <v/>
      </c>
      <c r="Z410" s="71"/>
      <c r="AA410" s="79" t="str">
        <f>IFERROR(VLOOKUP(Z410,Material!$A$2:$B$59, 2, 0),"")</f>
        <v/>
      </c>
      <c r="AB410" s="74"/>
      <c r="AC410" s="75" t="e">
        <f t="shared" si="76"/>
        <v>#VALUE!</v>
      </c>
      <c r="AD410" s="75" t="e">
        <f t="shared" si="77"/>
        <v>#VALUE!</v>
      </c>
      <c r="AE410" s="75" t="e">
        <f t="shared" si="79"/>
        <v>#VALUE!</v>
      </c>
      <c r="AF410" s="75" t="e">
        <f t="shared" si="78"/>
        <v>#VALUE!</v>
      </c>
      <c r="AG410" s="75" t="e">
        <f t="shared" si="80"/>
        <v>#VALUE!</v>
      </c>
      <c r="AH410" s="75" t="e">
        <f t="shared" si="81"/>
        <v>#VALUE!</v>
      </c>
      <c r="AI410" s="75" t="e">
        <f t="shared" si="82"/>
        <v>#VALUE!</v>
      </c>
      <c r="AJ410" s="80" t="e">
        <f t="shared" si="83"/>
        <v>#VALUE!</v>
      </c>
      <c r="AK410" s="79" t="str">
        <f>(IFERROR(VLOOKUP(AB410,Categories!$A$2:$B$20,2,1),""))</f>
        <v/>
      </c>
      <c r="AL410" s="79" t="str">
        <f ca="1">IFERROR(VLOOKUP((HLOOKUP((VLOOKUP($AB410,Categories!$A$2:$F$20,3,1)), $AB$3:$AJ410, (ROW()-ROW($AB$3)+1), 0)), INDIRECT(VLOOKUP($AB410,Categories!$A$2:$F$20,6,1)),2,0),AK410)</f>
        <v/>
      </c>
      <c r="AM410" s="79" t="str">
        <f ca="1">IFERROR(VLOOKUP((HLOOKUP((VLOOKUP($AB410,Categories!$A$2:$F$20,4,1)),$AB$3:$AJ410,(ROW()-ROW($AB$3)+1),0)),INDIRECT(VLOOKUP($AB410,Categories!$A$2:$H$20,7,1)),2,0),"")</f>
        <v/>
      </c>
      <c r="AN410" s="79" t="str">
        <f ca="1">IFERROR(VLOOKUP((HLOOKUP((VLOOKUP($AB410,Categories!$A$2:$F$20,5,1)), $AB$3:$AJ410, (ROW()-ROW($AB$3)+1), 0)), INDIRECT(VLOOKUP($AB410,Categories!$A$2:$H$20,8,1)),2,0),"")</f>
        <v/>
      </c>
      <c r="AO410" s="79" t="str">
        <f t="shared" ca="1" si="84"/>
        <v/>
      </c>
      <c r="AP410" s="81"/>
      <c r="AQ410" s="70" t="str">
        <f>IFERROR(VLOOKUP(VALUE(MID(AP410,1,1)),AdditionalElements!$A$2:$B$50,2,0),"")</f>
        <v/>
      </c>
      <c r="AR410" s="70" t="str">
        <f>IFERROR(VLOOKUP(VALUE(MID(AP410,2,1)),AdditionalElements!$H$2:$I$50,2,0),"")</f>
        <v/>
      </c>
      <c r="AS410" s="70" t="str">
        <f>IFERROR(VLOOKUP(VALUE(MID(AP410,3,1)),AdditionalElements!$O$2:$P$50,2,0),"")</f>
        <v/>
      </c>
      <c r="AT410" s="70" t="str">
        <f>IFERROR(VLOOKUP(VALUE(MID(AP410,4,1)),AdditionalElements!$V$2:$W$50,2,0),"")</f>
        <v/>
      </c>
      <c r="AU410" s="71"/>
      <c r="AV410" s="79" t="str">
        <f>IFERROR(IF(VALUE(MID(AU410,1,1))=1, VLOOKUP(VALUE(MID(AU410,1,1)), TxtPanelShape!$A$2:$C$50, 3, 0), (IF(VALUE(MID(AU410,1,1))&gt;=7, VLOOKUP(VALUE(MID(AU410,1,1)), TxtPanelShape!$A$2:$C$50, 3, 0),VLOOKUP(VALUE(MID(AU410,1,2)),TxtPanelShape!$A$2:$C$50,3,0)))), "")</f>
        <v/>
      </c>
      <c r="AW410" s="79" t="str">
        <f>IFERROR(IF(VALUE(MID(AU410,1,1))=1, ", "&amp;VLOOKUP(VALUE(MID(AU410,2,1)), TxtPanelShape!$H$2:$I$50, 2, 0), IF(VALUE(MID(AU410,1,1))&gt;=7, ", "&amp;VLOOKUP(VALUE(MID(AU410,2,1)), TxtPanelShape!$H$2:$I$50, 2, 0),"")), "")</f>
        <v/>
      </c>
      <c r="AX410" s="79" t="str">
        <f>IFERROR(IF(VALUE(MID(AU410,1,1))=1, ", "&amp;VLOOKUP(VALUE(MID(AU410,3,1)), TxtPanelShape!$O$2:$P$50, 2, 0), IF(VALUE(MID(AU410,1,1))&gt;=7, ", "&amp;VLOOKUP(VALUE(MID(AU410,3,1)), TxtPanelShape!$O$2:$P$50, 2, 0),"")),"")</f>
        <v/>
      </c>
      <c r="AY410" s="79" t="str">
        <f>IFERROR("; "&amp;VLOOKUP(VALUE(MID(AU410,4,1)), TxtPanelShape!$V$2:$W$50,2,0),"")</f>
        <v/>
      </c>
      <c r="AZ410" s="79" t="str">
        <f t="shared" si="85"/>
        <v/>
      </c>
      <c r="BA410" s="71"/>
      <c r="BB410" s="79" t="str">
        <f>IFERROR(IF(VALUE(MID(BA410,1,1))=1, VLOOKUP(VALUE(MID(BA410,1,1)), TxtPanelShape!$A$2:$C$50, 3, 0), (IF(VALUE(MID(BA410,1,1))&gt;=7, VLOOKUP(VALUE(MID(BA410,1,1)), TxtPanelShape!$A$2:$C$50, 3, 0),VLOOKUP(VALUE(MID(BA410,1,2)),TxtPanelShape!$A$2:$C$50,3,0)))), "")</f>
        <v/>
      </c>
      <c r="BC410" s="79" t="str">
        <f>IFERROR(IF(VALUE(MID(BA410,1,1))=1, ", "&amp;VLOOKUP(VALUE(MID(BA410,2,1)), TxtPanelShape!$H$2:$I$50, 2, 0), IF(VALUE(MID(BA410,1,1))&gt;=7, ", "&amp;VLOOKUP(VALUE(MID(BA410,2,1)), TxtPanelShape!$H$2:$I$50, 2, 0),"")), "")</f>
        <v/>
      </c>
      <c r="BD410" s="79" t="str">
        <f>IFERROR(IF(VALUE(MID(BA410,1,1))=1, ", "&amp;VLOOKUP(VALUE(MID(BA410,3,1)), TxtPanelShape!$O$2:$P$50, 2, 0), IF(VALUE(MID(BA410,1,1))&gt;=7, ", "&amp;VLOOKUP(VALUE(MID(BA410,3,1)), TxtPanelShape!$O$2:$P$50, 2, 0),"")),"")</f>
        <v/>
      </c>
      <c r="BE410" s="79" t="str">
        <f>IFERROR("; "&amp;VLOOKUP(VALUE(MID(BA410,4,1)), TxtPanelShape!$V$2:$W$50,2,0),"")</f>
        <v/>
      </c>
      <c r="BF410" s="79" t="str">
        <f t="shared" si="86"/>
        <v/>
      </c>
      <c r="BG410" s="71"/>
      <c r="BH410" s="79" t="str">
        <f>IFERROR(VLOOKUP(BG410, TxtPanelDefinition!$A$2:$B$50, 2, 0),"")</f>
        <v/>
      </c>
      <c r="BI410" s="71"/>
      <c r="BJ410" s="79" t="str">
        <f>IFERROR(VLOOKUP(BI410, TxtPanelDefinition!$A$2:$B$50, 2, 0),"")</f>
        <v/>
      </c>
      <c r="BK410" s="71"/>
      <c r="BL410" s="79" t="str">
        <f>IFERROR(VLOOKUP(BK410, InscrTechniques!$A$2:$B$50, 2, 0),"")</f>
        <v/>
      </c>
      <c r="BM410" s="71"/>
      <c r="BN410" s="79" t="str">
        <f>IFERROR(VLOOKUP(BM410, InscrTechniques!$A$2:$B$50, 2, 0),"")</f>
        <v/>
      </c>
      <c r="BO410" s="71"/>
      <c r="BP410" s="79" t="str">
        <f>IFERROR(VLOOKUP(BO410, InscrTechniques!$A$2:$B$50, 2, 0),"")</f>
        <v/>
      </c>
      <c r="BQ410" s="71"/>
      <c r="BR410" s="79" t="str">
        <f>IFERROR(VLOOKUP(BQ410, InscrTechniques!$A$2:$B$50, 2, 0),"")</f>
        <v/>
      </c>
      <c r="BS410" s="71"/>
      <c r="BT410" s="79" t="str">
        <f>IFERROR(VLOOKUP(BS410, InscrTechniques!$A$2:$B$50, 2, 0),"")</f>
        <v/>
      </c>
      <c r="BU410" s="71"/>
      <c r="BV410" s="79" t="str">
        <f>IFERROR(VLOOKUP(BU410, InscrTechniques!$A$2:$B$50, 2, 0),"")</f>
        <v/>
      </c>
      <c r="BW410" s="125"/>
      <c r="BX410" s="79" t="str">
        <f>IFERROR(VLOOKUP(BW410, InscrTechniques!$A$2:$B$50, 2, 0),"")</f>
        <v/>
      </c>
      <c r="BY410" s="125"/>
      <c r="BZ410" s="79" t="str">
        <f>IFERROR(VLOOKUP(BY410, InscrTechniques!$A$2:$B$50, 2, 0),"")</f>
        <v/>
      </c>
      <c r="CA410" s="74"/>
      <c r="CB410" s="114" t="str">
        <f>IFERROR(VLOOKUP(CA410, LetterStyle!$A$2:$B$50, 2, 0),"")</f>
        <v/>
      </c>
      <c r="CC410" s="74"/>
      <c r="CD410" s="114" t="str">
        <f>IFERROR(VLOOKUP(CC410, LetterStyle!$A$2:$B$50, 2, 0),"")</f>
        <v/>
      </c>
      <c r="CE410" s="74"/>
      <c r="CF410" s="114" t="str">
        <f>IFERROR(VLOOKUP(CE410, LetterStyle!$A$2:$B$50, 2, 0),"")</f>
        <v/>
      </c>
      <c r="CG410" s="74"/>
      <c r="CH410" s="79" t="str">
        <f>IFERROR(VLOOKUP(CG410, LetterStyle!$A$2:$B$50, 2, 0),"")</f>
        <v/>
      </c>
      <c r="CI410" s="71"/>
      <c r="CJ410" s="79" t="str">
        <f>IFERROR(VLOOKUP(CI410, DecMotifs!$A$1:$B$306, 2, 0),"")</f>
        <v/>
      </c>
      <c r="CK410" s="71"/>
      <c r="CL410" s="79" t="str">
        <f>IFERROR(VLOOKUP(CK410, DecMotifs!$A$1:$B$306, 2, 0),"")</f>
        <v/>
      </c>
      <c r="CM410" s="71"/>
      <c r="CN410" s="79" t="str">
        <f>IFERROR(VLOOKUP(CM410, DecMotifs!$A$1:$B$306, 2, 0),"")</f>
        <v/>
      </c>
      <c r="CO410" s="71"/>
      <c r="CP410" s="79" t="str">
        <f>IFERROR(VLOOKUP(CO410, MarginalDec!$A$2:$B$253, 2, 0),"")</f>
        <v/>
      </c>
      <c r="CQ410" s="71"/>
      <c r="CR410" s="79" t="str">
        <f>IFERROR(VLOOKUP(CQ410, MarginalDec!$A$2:$B$253, 2, 0),"")</f>
        <v/>
      </c>
      <c r="CS410" s="71"/>
      <c r="CT410" s="79" t="str">
        <f>IFERROR(VLOOKUP(CS410, MarginalDec!$A$2:$B$253, 2, 0),"")</f>
        <v/>
      </c>
      <c r="CU410" s="71"/>
      <c r="CV410" s="79" t="str">
        <f>IF(ISBLANK(CU410),"", IFERROR(VLOOKUP(CU410, Tooling!$A$2:$B$252, 2, 0),""))</f>
        <v/>
      </c>
      <c r="CW410" s="71"/>
      <c r="CX410" s="79" t="str">
        <f>IF(ISBLANK(CW410),"", IFERROR(VLOOKUP(CW410, Tooling!$A$2:$B$252, 2, 0),""))</f>
        <v/>
      </c>
      <c r="CY410" s="71"/>
      <c r="CZ410" s="79" t="str">
        <f>IF(ISBLANK(CY410),"", IFERROR(VLOOKUP(CY410, Repairs!$A$2:$B$252, 2, 0),""))</f>
        <v/>
      </c>
      <c r="DA410" s="77"/>
      <c r="DB410" s="71"/>
      <c r="DC410" s="79" t="str">
        <f>IFERROR(VLOOKUP(DB410, DatingReason!$A$2:$B$252, 2, 0),"")</f>
        <v/>
      </c>
      <c r="DD410" s="123" t="str">
        <f t="shared" si="87"/>
        <v/>
      </c>
      <c r="DF410" s="119" t="str">
        <f t="array" ref="DF410">IF(AND($B410&lt;&gt;"", $DE410&lt;&gt;"", $DE410&lt;&gt;"No"),MAX(IF($B410=PEOPLE!$B$4:$B$1000, PEOPLE!$Q$4:$Q$1000,""))+100,"")</f>
        <v/>
      </c>
      <c r="DG410" s="68"/>
      <c r="DH410" s="76">
        <f>COUNTIF(PEOPLE!B:B, MEMORIALS!B410)</f>
        <v>0</v>
      </c>
      <c r="DI410" s="82"/>
      <c r="DJ410" s="82"/>
      <c r="DK410" s="82"/>
      <c r="DL410" s="68"/>
      <c r="DM410" s="68"/>
      <c r="DN410" s="68"/>
      <c r="DO410" s="68"/>
      <c r="DP410" s="68"/>
    </row>
    <row r="411" spans="1:120" ht="15" customHeight="1" x14ac:dyDescent="0.25">
      <c r="A411" s="68"/>
      <c r="B411" s="69"/>
      <c r="C411" s="68"/>
      <c r="D411" s="68"/>
      <c r="E411" s="70" t="str">
        <f>IF(D411="","",VLOOKUP(D411,Denomination!$A$2:$B$50, 2, 0))</f>
        <v/>
      </c>
      <c r="F411" s="68"/>
      <c r="G411" s="71"/>
      <c r="H411" s="70" t="str">
        <f>IF(G411="","",VLOOKUP(G411,MCondition!$A$2:$B$50, 2, 0))</f>
        <v/>
      </c>
      <c r="I411" s="72"/>
      <c r="J411" s="71"/>
      <c r="K411" s="70" t="str">
        <f>IF(J411="","",VLOOKUP(J411,ICondition!$A$2:$B$50, 2, 0))</f>
        <v/>
      </c>
      <c r="L411" s="73"/>
      <c r="M411" s="73"/>
      <c r="N411" s="73"/>
      <c r="O411" s="73"/>
      <c r="P411" s="73"/>
      <c r="Q411" s="73"/>
      <c r="R411" s="78"/>
      <c r="S411" s="79" t="str">
        <f>IFERROR(VLOOKUP(R411,Material!$A$2:$B$59, 2, 0),"")</f>
        <v/>
      </c>
      <c r="T411" s="71"/>
      <c r="U411" s="79" t="str">
        <f>IFERROR(VLOOKUP(T411,Material!$A$2:$B$59, 2, 0),"")</f>
        <v/>
      </c>
      <c r="V411" s="71"/>
      <c r="W411" s="79" t="str">
        <f>IFERROR(VLOOKUP(V411,Material!$A$2:$B$59, 2, 0),"")</f>
        <v/>
      </c>
      <c r="X411" s="71"/>
      <c r="Y411" s="79" t="str">
        <f>IFERROR(VLOOKUP(X411,Material!$A$2:$B$59, 2, 0),"")</f>
        <v/>
      </c>
      <c r="Z411" s="71"/>
      <c r="AA411" s="79" t="str">
        <f>IFERROR(VLOOKUP(Z411,Material!$A$2:$B$59, 2, 0),"")</f>
        <v/>
      </c>
      <c r="AB411" s="74"/>
      <c r="AC411" s="75" t="e">
        <f t="shared" si="76"/>
        <v>#VALUE!</v>
      </c>
      <c r="AD411" s="75" t="e">
        <f t="shared" si="77"/>
        <v>#VALUE!</v>
      </c>
      <c r="AE411" s="75" t="e">
        <f t="shared" si="79"/>
        <v>#VALUE!</v>
      </c>
      <c r="AF411" s="75" t="e">
        <f t="shared" si="78"/>
        <v>#VALUE!</v>
      </c>
      <c r="AG411" s="75" t="e">
        <f t="shared" si="80"/>
        <v>#VALUE!</v>
      </c>
      <c r="AH411" s="75" t="e">
        <f t="shared" si="81"/>
        <v>#VALUE!</v>
      </c>
      <c r="AI411" s="75" t="e">
        <f t="shared" si="82"/>
        <v>#VALUE!</v>
      </c>
      <c r="AJ411" s="80" t="e">
        <f t="shared" si="83"/>
        <v>#VALUE!</v>
      </c>
      <c r="AK411" s="79" t="str">
        <f>(IFERROR(VLOOKUP(AB411,Categories!$A$2:$B$20,2,1),""))</f>
        <v/>
      </c>
      <c r="AL411" s="79" t="str">
        <f ca="1">IFERROR(VLOOKUP((HLOOKUP((VLOOKUP($AB411,Categories!$A$2:$F$20,3,1)), $AB$3:$AJ411, (ROW()-ROW($AB$3)+1), 0)), INDIRECT(VLOOKUP($AB411,Categories!$A$2:$F$20,6,1)),2,0),AK411)</f>
        <v/>
      </c>
      <c r="AM411" s="79" t="str">
        <f ca="1">IFERROR(VLOOKUP((HLOOKUP((VLOOKUP($AB411,Categories!$A$2:$F$20,4,1)),$AB$3:$AJ411,(ROW()-ROW($AB$3)+1),0)),INDIRECT(VLOOKUP($AB411,Categories!$A$2:$H$20,7,1)),2,0),"")</f>
        <v/>
      </c>
      <c r="AN411" s="79" t="str">
        <f ca="1">IFERROR(VLOOKUP((HLOOKUP((VLOOKUP($AB411,Categories!$A$2:$F$20,5,1)), $AB$3:$AJ411, (ROW()-ROW($AB$3)+1), 0)), INDIRECT(VLOOKUP($AB411,Categories!$A$2:$H$20,8,1)),2,0),"")</f>
        <v/>
      </c>
      <c r="AO411" s="79" t="str">
        <f t="shared" ca="1" si="84"/>
        <v/>
      </c>
      <c r="AP411" s="81"/>
      <c r="AQ411" s="70" t="str">
        <f>IFERROR(VLOOKUP(VALUE(MID(AP411,1,1)),AdditionalElements!$A$2:$B$50,2,0),"")</f>
        <v/>
      </c>
      <c r="AR411" s="70" t="str">
        <f>IFERROR(VLOOKUP(VALUE(MID(AP411,2,1)),AdditionalElements!$H$2:$I$50,2,0),"")</f>
        <v/>
      </c>
      <c r="AS411" s="70" t="str">
        <f>IFERROR(VLOOKUP(VALUE(MID(AP411,3,1)),AdditionalElements!$O$2:$P$50,2,0),"")</f>
        <v/>
      </c>
      <c r="AT411" s="70" t="str">
        <f>IFERROR(VLOOKUP(VALUE(MID(AP411,4,1)),AdditionalElements!$V$2:$W$50,2,0),"")</f>
        <v/>
      </c>
      <c r="AU411" s="71"/>
      <c r="AV411" s="79" t="str">
        <f>IFERROR(IF(VALUE(MID(AU411,1,1))=1, VLOOKUP(VALUE(MID(AU411,1,1)), TxtPanelShape!$A$2:$C$50, 3, 0), (IF(VALUE(MID(AU411,1,1))&gt;=7, VLOOKUP(VALUE(MID(AU411,1,1)), TxtPanelShape!$A$2:$C$50, 3, 0),VLOOKUP(VALUE(MID(AU411,1,2)),TxtPanelShape!$A$2:$C$50,3,0)))), "")</f>
        <v/>
      </c>
      <c r="AW411" s="79" t="str">
        <f>IFERROR(IF(VALUE(MID(AU411,1,1))=1, ", "&amp;VLOOKUP(VALUE(MID(AU411,2,1)), TxtPanelShape!$H$2:$I$50, 2, 0), IF(VALUE(MID(AU411,1,1))&gt;=7, ", "&amp;VLOOKUP(VALUE(MID(AU411,2,1)), TxtPanelShape!$H$2:$I$50, 2, 0),"")), "")</f>
        <v/>
      </c>
      <c r="AX411" s="79" t="str">
        <f>IFERROR(IF(VALUE(MID(AU411,1,1))=1, ", "&amp;VLOOKUP(VALUE(MID(AU411,3,1)), TxtPanelShape!$O$2:$P$50, 2, 0), IF(VALUE(MID(AU411,1,1))&gt;=7, ", "&amp;VLOOKUP(VALUE(MID(AU411,3,1)), TxtPanelShape!$O$2:$P$50, 2, 0),"")),"")</f>
        <v/>
      </c>
      <c r="AY411" s="79" t="str">
        <f>IFERROR("; "&amp;VLOOKUP(VALUE(MID(AU411,4,1)), TxtPanelShape!$V$2:$W$50,2,0),"")</f>
        <v/>
      </c>
      <c r="AZ411" s="79" t="str">
        <f t="shared" si="85"/>
        <v/>
      </c>
      <c r="BA411" s="71"/>
      <c r="BB411" s="79" t="str">
        <f>IFERROR(IF(VALUE(MID(BA411,1,1))=1, VLOOKUP(VALUE(MID(BA411,1,1)), TxtPanelShape!$A$2:$C$50, 3, 0), (IF(VALUE(MID(BA411,1,1))&gt;=7, VLOOKUP(VALUE(MID(BA411,1,1)), TxtPanelShape!$A$2:$C$50, 3, 0),VLOOKUP(VALUE(MID(BA411,1,2)),TxtPanelShape!$A$2:$C$50,3,0)))), "")</f>
        <v/>
      </c>
      <c r="BC411" s="79" t="str">
        <f>IFERROR(IF(VALUE(MID(BA411,1,1))=1, ", "&amp;VLOOKUP(VALUE(MID(BA411,2,1)), TxtPanelShape!$H$2:$I$50, 2, 0), IF(VALUE(MID(BA411,1,1))&gt;=7, ", "&amp;VLOOKUP(VALUE(MID(BA411,2,1)), TxtPanelShape!$H$2:$I$50, 2, 0),"")), "")</f>
        <v/>
      </c>
      <c r="BD411" s="79" t="str">
        <f>IFERROR(IF(VALUE(MID(BA411,1,1))=1, ", "&amp;VLOOKUP(VALUE(MID(BA411,3,1)), TxtPanelShape!$O$2:$P$50, 2, 0), IF(VALUE(MID(BA411,1,1))&gt;=7, ", "&amp;VLOOKUP(VALUE(MID(BA411,3,1)), TxtPanelShape!$O$2:$P$50, 2, 0),"")),"")</f>
        <v/>
      </c>
      <c r="BE411" s="79" t="str">
        <f>IFERROR("; "&amp;VLOOKUP(VALUE(MID(BA411,4,1)), TxtPanelShape!$V$2:$W$50,2,0),"")</f>
        <v/>
      </c>
      <c r="BF411" s="79" t="str">
        <f t="shared" si="86"/>
        <v/>
      </c>
      <c r="BG411" s="71"/>
      <c r="BH411" s="79" t="str">
        <f>IFERROR(VLOOKUP(BG411, TxtPanelDefinition!$A$2:$B$50, 2, 0),"")</f>
        <v/>
      </c>
      <c r="BI411" s="71"/>
      <c r="BJ411" s="79" t="str">
        <f>IFERROR(VLOOKUP(BI411, TxtPanelDefinition!$A$2:$B$50, 2, 0),"")</f>
        <v/>
      </c>
      <c r="BK411" s="71"/>
      <c r="BL411" s="79" t="str">
        <f>IFERROR(VLOOKUP(BK411, InscrTechniques!$A$2:$B$50, 2, 0),"")</f>
        <v/>
      </c>
      <c r="BM411" s="71"/>
      <c r="BN411" s="79" t="str">
        <f>IFERROR(VLOOKUP(BM411, InscrTechniques!$A$2:$B$50, 2, 0),"")</f>
        <v/>
      </c>
      <c r="BO411" s="71"/>
      <c r="BP411" s="79" t="str">
        <f>IFERROR(VLOOKUP(BO411, InscrTechniques!$A$2:$B$50, 2, 0),"")</f>
        <v/>
      </c>
      <c r="BQ411" s="71"/>
      <c r="BR411" s="79" t="str">
        <f>IFERROR(VLOOKUP(BQ411, InscrTechniques!$A$2:$B$50, 2, 0),"")</f>
        <v/>
      </c>
      <c r="BS411" s="71"/>
      <c r="BT411" s="79" t="str">
        <f>IFERROR(VLOOKUP(BS411, InscrTechniques!$A$2:$B$50, 2, 0),"")</f>
        <v/>
      </c>
      <c r="BU411" s="71"/>
      <c r="BV411" s="79" t="str">
        <f>IFERROR(VLOOKUP(BU411, InscrTechniques!$A$2:$B$50, 2, 0),"")</f>
        <v/>
      </c>
      <c r="BW411" s="125"/>
      <c r="BX411" s="79" t="str">
        <f>IFERROR(VLOOKUP(BW411, InscrTechniques!$A$2:$B$50, 2, 0),"")</f>
        <v/>
      </c>
      <c r="BY411" s="125"/>
      <c r="BZ411" s="79" t="str">
        <f>IFERROR(VLOOKUP(BY411, InscrTechniques!$A$2:$B$50, 2, 0),"")</f>
        <v/>
      </c>
      <c r="CA411" s="74"/>
      <c r="CB411" s="114" t="str">
        <f>IFERROR(VLOOKUP(CA411, LetterStyle!$A$2:$B$50, 2, 0),"")</f>
        <v/>
      </c>
      <c r="CC411" s="74"/>
      <c r="CD411" s="114" t="str">
        <f>IFERROR(VLOOKUP(CC411, LetterStyle!$A$2:$B$50, 2, 0),"")</f>
        <v/>
      </c>
      <c r="CE411" s="74"/>
      <c r="CF411" s="114" t="str">
        <f>IFERROR(VLOOKUP(CE411, LetterStyle!$A$2:$B$50, 2, 0),"")</f>
        <v/>
      </c>
      <c r="CG411" s="74"/>
      <c r="CH411" s="79" t="str">
        <f>IFERROR(VLOOKUP(CG411, LetterStyle!$A$2:$B$50, 2, 0),"")</f>
        <v/>
      </c>
      <c r="CI411" s="71"/>
      <c r="CJ411" s="79" t="str">
        <f>IFERROR(VLOOKUP(CI411, DecMotifs!$A$1:$B$306, 2, 0),"")</f>
        <v/>
      </c>
      <c r="CK411" s="71"/>
      <c r="CL411" s="79" t="str">
        <f>IFERROR(VLOOKUP(CK411, DecMotifs!$A$1:$B$306, 2, 0),"")</f>
        <v/>
      </c>
      <c r="CM411" s="71"/>
      <c r="CN411" s="79" t="str">
        <f>IFERROR(VLOOKUP(CM411, DecMotifs!$A$1:$B$306, 2, 0),"")</f>
        <v/>
      </c>
      <c r="CO411" s="71"/>
      <c r="CP411" s="79" t="str">
        <f>IFERROR(VLOOKUP(CO411, MarginalDec!$A$2:$B$253, 2, 0),"")</f>
        <v/>
      </c>
      <c r="CQ411" s="71"/>
      <c r="CR411" s="79" t="str">
        <f>IFERROR(VLOOKUP(CQ411, MarginalDec!$A$2:$B$253, 2, 0),"")</f>
        <v/>
      </c>
      <c r="CS411" s="71"/>
      <c r="CT411" s="79" t="str">
        <f>IFERROR(VLOOKUP(CS411, MarginalDec!$A$2:$B$253, 2, 0),"")</f>
        <v/>
      </c>
      <c r="CU411" s="71"/>
      <c r="CV411" s="79" t="str">
        <f>IF(ISBLANK(CU411),"", IFERROR(VLOOKUP(CU411, Tooling!$A$2:$B$252, 2, 0),""))</f>
        <v/>
      </c>
      <c r="CW411" s="71"/>
      <c r="CX411" s="79" t="str">
        <f>IF(ISBLANK(CW411),"", IFERROR(VLOOKUP(CW411, Tooling!$A$2:$B$252, 2, 0),""))</f>
        <v/>
      </c>
      <c r="CY411" s="71"/>
      <c r="CZ411" s="79" t="str">
        <f>IF(ISBLANK(CY411),"", IFERROR(VLOOKUP(CY411, Repairs!$A$2:$B$252, 2, 0),""))</f>
        <v/>
      </c>
      <c r="DA411" s="77"/>
      <c r="DB411" s="71"/>
      <c r="DC411" s="79" t="str">
        <f>IFERROR(VLOOKUP(DB411, DatingReason!$A$2:$B$252, 2, 0),"")</f>
        <v/>
      </c>
      <c r="DD411" s="123" t="str">
        <f t="shared" si="87"/>
        <v/>
      </c>
      <c r="DF411" s="119" t="str">
        <f t="array" ref="DF411">IF(AND($B411&lt;&gt;"", $DE411&lt;&gt;"", $DE411&lt;&gt;"No"),MAX(IF($B411=PEOPLE!$B$4:$B$1000, PEOPLE!$Q$4:$Q$1000,""))+100,"")</f>
        <v/>
      </c>
      <c r="DG411" s="68"/>
      <c r="DH411" s="76">
        <f>COUNTIF(PEOPLE!B:B, MEMORIALS!B411)</f>
        <v>0</v>
      </c>
      <c r="DI411" s="82"/>
      <c r="DJ411" s="82"/>
      <c r="DK411" s="82"/>
      <c r="DL411" s="68"/>
      <c r="DM411" s="68"/>
      <c r="DN411" s="68"/>
      <c r="DO411" s="68"/>
      <c r="DP411" s="68"/>
    </row>
    <row r="412" spans="1:120" ht="15" customHeight="1" x14ac:dyDescent="0.25">
      <c r="A412" s="68"/>
      <c r="B412" s="69"/>
      <c r="C412" s="68"/>
      <c r="D412" s="68"/>
      <c r="E412" s="70" t="str">
        <f>IF(D412="","",VLOOKUP(D412,Denomination!$A$2:$B$50, 2, 0))</f>
        <v/>
      </c>
      <c r="F412" s="68"/>
      <c r="G412" s="71"/>
      <c r="H412" s="70" t="str">
        <f>IF(G412="","",VLOOKUP(G412,MCondition!$A$2:$B$50, 2, 0))</f>
        <v/>
      </c>
      <c r="I412" s="72"/>
      <c r="J412" s="71"/>
      <c r="K412" s="70" t="str">
        <f>IF(J412="","",VLOOKUP(J412,ICondition!$A$2:$B$50, 2, 0))</f>
        <v/>
      </c>
      <c r="L412" s="73"/>
      <c r="M412" s="73"/>
      <c r="N412" s="73"/>
      <c r="O412" s="73"/>
      <c r="P412" s="73"/>
      <c r="Q412" s="73"/>
      <c r="R412" s="78"/>
      <c r="S412" s="79" t="str">
        <f>IFERROR(VLOOKUP(R412,Material!$A$2:$B$59, 2, 0),"")</f>
        <v/>
      </c>
      <c r="T412" s="71"/>
      <c r="U412" s="79" t="str">
        <f>IFERROR(VLOOKUP(T412,Material!$A$2:$B$59, 2, 0),"")</f>
        <v/>
      </c>
      <c r="V412" s="71"/>
      <c r="W412" s="79" t="str">
        <f>IFERROR(VLOOKUP(V412,Material!$A$2:$B$59, 2, 0),"")</f>
        <v/>
      </c>
      <c r="X412" s="71"/>
      <c r="Y412" s="79" t="str">
        <f>IFERROR(VLOOKUP(X412,Material!$A$2:$B$59, 2, 0),"")</f>
        <v/>
      </c>
      <c r="Z412" s="71"/>
      <c r="AA412" s="79" t="str">
        <f>IFERROR(VLOOKUP(Z412,Material!$A$2:$B$59, 2, 0),"")</f>
        <v/>
      </c>
      <c r="AB412" s="74"/>
      <c r="AC412" s="75" t="e">
        <f t="shared" si="76"/>
        <v>#VALUE!</v>
      </c>
      <c r="AD412" s="75" t="e">
        <f t="shared" si="77"/>
        <v>#VALUE!</v>
      </c>
      <c r="AE412" s="75" t="e">
        <f t="shared" si="79"/>
        <v>#VALUE!</v>
      </c>
      <c r="AF412" s="75" t="e">
        <f t="shared" si="78"/>
        <v>#VALUE!</v>
      </c>
      <c r="AG412" s="75" t="e">
        <f t="shared" si="80"/>
        <v>#VALUE!</v>
      </c>
      <c r="AH412" s="75" t="e">
        <f t="shared" si="81"/>
        <v>#VALUE!</v>
      </c>
      <c r="AI412" s="75" t="e">
        <f t="shared" si="82"/>
        <v>#VALUE!</v>
      </c>
      <c r="AJ412" s="80" t="e">
        <f t="shared" si="83"/>
        <v>#VALUE!</v>
      </c>
      <c r="AK412" s="79" t="str">
        <f>(IFERROR(VLOOKUP(AB412,Categories!$A$2:$B$20,2,1),""))</f>
        <v/>
      </c>
      <c r="AL412" s="79" t="str">
        <f ca="1">IFERROR(VLOOKUP((HLOOKUP((VLOOKUP($AB412,Categories!$A$2:$F$20,3,1)), $AB$3:$AJ412, (ROW()-ROW($AB$3)+1), 0)), INDIRECT(VLOOKUP($AB412,Categories!$A$2:$F$20,6,1)),2,0),AK412)</f>
        <v/>
      </c>
      <c r="AM412" s="79" t="str">
        <f ca="1">IFERROR(VLOOKUP((HLOOKUP((VLOOKUP($AB412,Categories!$A$2:$F$20,4,1)),$AB$3:$AJ412,(ROW()-ROW($AB$3)+1),0)),INDIRECT(VLOOKUP($AB412,Categories!$A$2:$H$20,7,1)),2,0),"")</f>
        <v/>
      </c>
      <c r="AN412" s="79" t="str">
        <f ca="1">IFERROR(VLOOKUP((HLOOKUP((VLOOKUP($AB412,Categories!$A$2:$F$20,5,1)), $AB$3:$AJ412, (ROW()-ROW($AB$3)+1), 0)), INDIRECT(VLOOKUP($AB412,Categories!$A$2:$H$20,8,1)),2,0),"")</f>
        <v/>
      </c>
      <c r="AO412" s="79" t="str">
        <f t="shared" ca="1" si="84"/>
        <v/>
      </c>
      <c r="AP412" s="81"/>
      <c r="AQ412" s="70" t="str">
        <f>IFERROR(VLOOKUP(VALUE(MID(AP412,1,1)),AdditionalElements!$A$2:$B$50,2,0),"")</f>
        <v/>
      </c>
      <c r="AR412" s="70" t="str">
        <f>IFERROR(VLOOKUP(VALUE(MID(AP412,2,1)),AdditionalElements!$H$2:$I$50,2,0),"")</f>
        <v/>
      </c>
      <c r="AS412" s="70" t="str">
        <f>IFERROR(VLOOKUP(VALUE(MID(AP412,3,1)),AdditionalElements!$O$2:$P$50,2,0),"")</f>
        <v/>
      </c>
      <c r="AT412" s="70" t="str">
        <f>IFERROR(VLOOKUP(VALUE(MID(AP412,4,1)),AdditionalElements!$V$2:$W$50,2,0),"")</f>
        <v/>
      </c>
      <c r="AU412" s="71"/>
      <c r="AV412" s="79" t="str">
        <f>IFERROR(IF(VALUE(MID(AU412,1,1))=1, VLOOKUP(VALUE(MID(AU412,1,1)), TxtPanelShape!$A$2:$C$50, 3, 0), (IF(VALUE(MID(AU412,1,1))&gt;=7, VLOOKUP(VALUE(MID(AU412,1,1)), TxtPanelShape!$A$2:$C$50, 3, 0),VLOOKUP(VALUE(MID(AU412,1,2)),TxtPanelShape!$A$2:$C$50,3,0)))), "")</f>
        <v/>
      </c>
      <c r="AW412" s="79" t="str">
        <f>IFERROR(IF(VALUE(MID(AU412,1,1))=1, ", "&amp;VLOOKUP(VALUE(MID(AU412,2,1)), TxtPanelShape!$H$2:$I$50, 2, 0), IF(VALUE(MID(AU412,1,1))&gt;=7, ", "&amp;VLOOKUP(VALUE(MID(AU412,2,1)), TxtPanelShape!$H$2:$I$50, 2, 0),"")), "")</f>
        <v/>
      </c>
      <c r="AX412" s="79" t="str">
        <f>IFERROR(IF(VALUE(MID(AU412,1,1))=1, ", "&amp;VLOOKUP(VALUE(MID(AU412,3,1)), TxtPanelShape!$O$2:$P$50, 2, 0), IF(VALUE(MID(AU412,1,1))&gt;=7, ", "&amp;VLOOKUP(VALUE(MID(AU412,3,1)), TxtPanelShape!$O$2:$P$50, 2, 0),"")),"")</f>
        <v/>
      </c>
      <c r="AY412" s="79" t="str">
        <f>IFERROR("; "&amp;VLOOKUP(VALUE(MID(AU412,4,1)), TxtPanelShape!$V$2:$W$50,2,0),"")</f>
        <v/>
      </c>
      <c r="AZ412" s="79" t="str">
        <f t="shared" si="85"/>
        <v/>
      </c>
      <c r="BA412" s="71"/>
      <c r="BB412" s="79" t="str">
        <f>IFERROR(IF(VALUE(MID(BA412,1,1))=1, VLOOKUP(VALUE(MID(BA412,1,1)), TxtPanelShape!$A$2:$C$50, 3, 0), (IF(VALUE(MID(BA412,1,1))&gt;=7, VLOOKUP(VALUE(MID(BA412,1,1)), TxtPanelShape!$A$2:$C$50, 3, 0),VLOOKUP(VALUE(MID(BA412,1,2)),TxtPanelShape!$A$2:$C$50,3,0)))), "")</f>
        <v/>
      </c>
      <c r="BC412" s="79" t="str">
        <f>IFERROR(IF(VALUE(MID(BA412,1,1))=1, ", "&amp;VLOOKUP(VALUE(MID(BA412,2,1)), TxtPanelShape!$H$2:$I$50, 2, 0), IF(VALUE(MID(BA412,1,1))&gt;=7, ", "&amp;VLOOKUP(VALUE(MID(BA412,2,1)), TxtPanelShape!$H$2:$I$50, 2, 0),"")), "")</f>
        <v/>
      </c>
      <c r="BD412" s="79" t="str">
        <f>IFERROR(IF(VALUE(MID(BA412,1,1))=1, ", "&amp;VLOOKUP(VALUE(MID(BA412,3,1)), TxtPanelShape!$O$2:$P$50, 2, 0), IF(VALUE(MID(BA412,1,1))&gt;=7, ", "&amp;VLOOKUP(VALUE(MID(BA412,3,1)), TxtPanelShape!$O$2:$P$50, 2, 0),"")),"")</f>
        <v/>
      </c>
      <c r="BE412" s="79" t="str">
        <f>IFERROR("; "&amp;VLOOKUP(VALUE(MID(BA412,4,1)), TxtPanelShape!$V$2:$W$50,2,0),"")</f>
        <v/>
      </c>
      <c r="BF412" s="79" t="str">
        <f t="shared" si="86"/>
        <v/>
      </c>
      <c r="BG412" s="71"/>
      <c r="BH412" s="79" t="str">
        <f>IFERROR(VLOOKUP(BG412, TxtPanelDefinition!$A$2:$B$50, 2, 0),"")</f>
        <v/>
      </c>
      <c r="BI412" s="71"/>
      <c r="BJ412" s="79" t="str">
        <f>IFERROR(VLOOKUP(BI412, TxtPanelDefinition!$A$2:$B$50, 2, 0),"")</f>
        <v/>
      </c>
      <c r="BK412" s="71"/>
      <c r="BL412" s="79" t="str">
        <f>IFERROR(VLOOKUP(BK412, InscrTechniques!$A$2:$B$50, 2, 0),"")</f>
        <v/>
      </c>
      <c r="BM412" s="71"/>
      <c r="BN412" s="79" t="str">
        <f>IFERROR(VLOOKUP(BM412, InscrTechniques!$A$2:$B$50, 2, 0),"")</f>
        <v/>
      </c>
      <c r="BO412" s="71"/>
      <c r="BP412" s="79" t="str">
        <f>IFERROR(VLOOKUP(BO412, InscrTechniques!$A$2:$B$50, 2, 0),"")</f>
        <v/>
      </c>
      <c r="BQ412" s="71"/>
      <c r="BR412" s="79" t="str">
        <f>IFERROR(VLOOKUP(BQ412, InscrTechniques!$A$2:$B$50, 2, 0),"")</f>
        <v/>
      </c>
      <c r="BS412" s="71"/>
      <c r="BT412" s="79" t="str">
        <f>IFERROR(VLOOKUP(BS412, InscrTechniques!$A$2:$B$50, 2, 0),"")</f>
        <v/>
      </c>
      <c r="BU412" s="71"/>
      <c r="BV412" s="79" t="str">
        <f>IFERROR(VLOOKUP(BU412, InscrTechniques!$A$2:$B$50, 2, 0),"")</f>
        <v/>
      </c>
      <c r="BW412" s="125"/>
      <c r="BX412" s="79" t="str">
        <f>IFERROR(VLOOKUP(BW412, InscrTechniques!$A$2:$B$50, 2, 0),"")</f>
        <v/>
      </c>
      <c r="BY412" s="125"/>
      <c r="BZ412" s="79" t="str">
        <f>IFERROR(VLOOKUP(BY412, InscrTechniques!$A$2:$B$50, 2, 0),"")</f>
        <v/>
      </c>
      <c r="CA412" s="74"/>
      <c r="CB412" s="114" t="str">
        <f>IFERROR(VLOOKUP(CA412, LetterStyle!$A$2:$B$50, 2, 0),"")</f>
        <v/>
      </c>
      <c r="CC412" s="74"/>
      <c r="CD412" s="114" t="str">
        <f>IFERROR(VLOOKUP(CC412, LetterStyle!$A$2:$B$50, 2, 0),"")</f>
        <v/>
      </c>
      <c r="CE412" s="74"/>
      <c r="CF412" s="114" t="str">
        <f>IFERROR(VLOOKUP(CE412, LetterStyle!$A$2:$B$50, 2, 0),"")</f>
        <v/>
      </c>
      <c r="CG412" s="74"/>
      <c r="CH412" s="79" t="str">
        <f>IFERROR(VLOOKUP(CG412, LetterStyle!$A$2:$B$50, 2, 0),"")</f>
        <v/>
      </c>
      <c r="CI412" s="71"/>
      <c r="CJ412" s="79" t="str">
        <f>IFERROR(VLOOKUP(CI412, DecMotifs!$A$1:$B$306, 2, 0),"")</f>
        <v/>
      </c>
      <c r="CK412" s="71"/>
      <c r="CL412" s="79" t="str">
        <f>IFERROR(VLOOKUP(CK412, DecMotifs!$A$1:$B$306, 2, 0),"")</f>
        <v/>
      </c>
      <c r="CM412" s="71"/>
      <c r="CN412" s="79" t="str">
        <f>IFERROR(VLOOKUP(CM412, DecMotifs!$A$1:$B$306, 2, 0),"")</f>
        <v/>
      </c>
      <c r="CO412" s="71"/>
      <c r="CP412" s="79" t="str">
        <f>IFERROR(VLOOKUP(CO412, MarginalDec!$A$2:$B$253, 2, 0),"")</f>
        <v/>
      </c>
      <c r="CQ412" s="71"/>
      <c r="CR412" s="79" t="str">
        <f>IFERROR(VLOOKUP(CQ412, MarginalDec!$A$2:$B$253, 2, 0),"")</f>
        <v/>
      </c>
      <c r="CS412" s="71"/>
      <c r="CT412" s="79" t="str">
        <f>IFERROR(VLOOKUP(CS412, MarginalDec!$A$2:$B$253, 2, 0),"")</f>
        <v/>
      </c>
      <c r="CU412" s="71"/>
      <c r="CV412" s="79" t="str">
        <f>IF(ISBLANK(CU412),"", IFERROR(VLOOKUP(CU412, Tooling!$A$2:$B$252, 2, 0),""))</f>
        <v/>
      </c>
      <c r="CW412" s="71"/>
      <c r="CX412" s="79" t="str">
        <f>IF(ISBLANK(CW412),"", IFERROR(VLOOKUP(CW412, Tooling!$A$2:$B$252, 2, 0),""))</f>
        <v/>
      </c>
      <c r="CY412" s="71"/>
      <c r="CZ412" s="79" t="str">
        <f>IF(ISBLANK(CY412),"", IFERROR(VLOOKUP(CY412, Repairs!$A$2:$B$252, 2, 0),""))</f>
        <v/>
      </c>
      <c r="DA412" s="77"/>
      <c r="DB412" s="71"/>
      <c r="DC412" s="79" t="str">
        <f>IFERROR(VLOOKUP(DB412, DatingReason!$A$2:$B$252, 2, 0),"")</f>
        <v/>
      </c>
      <c r="DD412" s="123" t="str">
        <f t="shared" si="87"/>
        <v/>
      </c>
      <c r="DF412" s="119" t="str">
        <f t="array" ref="DF412">IF(AND($B412&lt;&gt;"", $DE412&lt;&gt;"", $DE412&lt;&gt;"No"),MAX(IF($B412=PEOPLE!$B$4:$B$1000, PEOPLE!$Q$4:$Q$1000,""))+100,"")</f>
        <v/>
      </c>
      <c r="DG412" s="68"/>
      <c r="DH412" s="76">
        <f>COUNTIF(PEOPLE!B:B, MEMORIALS!B412)</f>
        <v>0</v>
      </c>
      <c r="DI412" s="82"/>
      <c r="DJ412" s="82"/>
      <c r="DK412" s="82"/>
      <c r="DL412" s="68"/>
      <c r="DM412" s="68"/>
      <c r="DN412" s="68"/>
      <c r="DO412" s="68"/>
      <c r="DP412" s="68"/>
    </row>
    <row r="413" spans="1:120" ht="15" customHeight="1" x14ac:dyDescent="0.25">
      <c r="A413" s="68"/>
      <c r="B413" s="69"/>
      <c r="C413" s="68"/>
      <c r="D413" s="68"/>
      <c r="E413" s="70" t="str">
        <f>IF(D413="","",VLOOKUP(D413,Denomination!$A$2:$B$50, 2, 0))</f>
        <v/>
      </c>
      <c r="F413" s="68"/>
      <c r="G413" s="71"/>
      <c r="H413" s="70" t="str">
        <f>IF(G413="","",VLOOKUP(G413,MCondition!$A$2:$B$50, 2, 0))</f>
        <v/>
      </c>
      <c r="I413" s="72"/>
      <c r="J413" s="71"/>
      <c r="K413" s="70" t="str">
        <f>IF(J413="","",VLOOKUP(J413,ICondition!$A$2:$B$50, 2, 0))</f>
        <v/>
      </c>
      <c r="L413" s="73"/>
      <c r="M413" s="73"/>
      <c r="N413" s="73"/>
      <c r="O413" s="73"/>
      <c r="P413" s="73"/>
      <c r="Q413" s="73"/>
      <c r="R413" s="78"/>
      <c r="S413" s="79" t="str">
        <f>IFERROR(VLOOKUP(R413,Material!$A$2:$B$59, 2, 0),"")</f>
        <v/>
      </c>
      <c r="T413" s="71"/>
      <c r="U413" s="79" t="str">
        <f>IFERROR(VLOOKUP(T413,Material!$A$2:$B$59, 2, 0),"")</f>
        <v/>
      </c>
      <c r="V413" s="71"/>
      <c r="W413" s="79" t="str">
        <f>IFERROR(VLOOKUP(V413,Material!$A$2:$B$59, 2, 0),"")</f>
        <v/>
      </c>
      <c r="X413" s="71"/>
      <c r="Y413" s="79" t="str">
        <f>IFERROR(VLOOKUP(X413,Material!$A$2:$B$59, 2, 0),"")</f>
        <v/>
      </c>
      <c r="Z413" s="71"/>
      <c r="AA413" s="79" t="str">
        <f>IFERROR(VLOOKUP(Z413,Material!$A$2:$B$59, 2, 0),"")</f>
        <v/>
      </c>
      <c r="AB413" s="74"/>
      <c r="AC413" s="75" t="e">
        <f t="shared" si="76"/>
        <v>#VALUE!</v>
      </c>
      <c r="AD413" s="75" t="e">
        <f t="shared" si="77"/>
        <v>#VALUE!</v>
      </c>
      <c r="AE413" s="75" t="e">
        <f t="shared" si="79"/>
        <v>#VALUE!</v>
      </c>
      <c r="AF413" s="75" t="e">
        <f t="shared" si="78"/>
        <v>#VALUE!</v>
      </c>
      <c r="AG413" s="75" t="e">
        <f t="shared" si="80"/>
        <v>#VALUE!</v>
      </c>
      <c r="AH413" s="75" t="e">
        <f t="shared" si="81"/>
        <v>#VALUE!</v>
      </c>
      <c r="AI413" s="75" t="e">
        <f t="shared" si="82"/>
        <v>#VALUE!</v>
      </c>
      <c r="AJ413" s="80" t="e">
        <f t="shared" si="83"/>
        <v>#VALUE!</v>
      </c>
      <c r="AK413" s="79" t="str">
        <f>(IFERROR(VLOOKUP(AB413,Categories!$A$2:$B$20,2,1),""))</f>
        <v/>
      </c>
      <c r="AL413" s="79" t="str">
        <f ca="1">IFERROR(VLOOKUP((HLOOKUP((VLOOKUP($AB413,Categories!$A$2:$F$20,3,1)), $AB$3:$AJ413, (ROW()-ROW($AB$3)+1), 0)), INDIRECT(VLOOKUP($AB413,Categories!$A$2:$F$20,6,1)),2,0),AK413)</f>
        <v/>
      </c>
      <c r="AM413" s="79" t="str">
        <f ca="1">IFERROR(VLOOKUP((HLOOKUP((VLOOKUP($AB413,Categories!$A$2:$F$20,4,1)),$AB$3:$AJ413,(ROW()-ROW($AB$3)+1),0)),INDIRECT(VLOOKUP($AB413,Categories!$A$2:$H$20,7,1)),2,0),"")</f>
        <v/>
      </c>
      <c r="AN413" s="79" t="str">
        <f ca="1">IFERROR(VLOOKUP((HLOOKUP((VLOOKUP($AB413,Categories!$A$2:$F$20,5,1)), $AB$3:$AJ413, (ROW()-ROW($AB$3)+1), 0)), INDIRECT(VLOOKUP($AB413,Categories!$A$2:$H$20,8,1)),2,0),"")</f>
        <v/>
      </c>
      <c r="AO413" s="79" t="str">
        <f t="shared" ca="1" si="84"/>
        <v/>
      </c>
      <c r="AP413" s="81"/>
      <c r="AQ413" s="70" t="str">
        <f>IFERROR(VLOOKUP(VALUE(MID(AP413,1,1)),AdditionalElements!$A$2:$B$50,2,0),"")</f>
        <v/>
      </c>
      <c r="AR413" s="70" t="str">
        <f>IFERROR(VLOOKUP(VALUE(MID(AP413,2,1)),AdditionalElements!$H$2:$I$50,2,0),"")</f>
        <v/>
      </c>
      <c r="AS413" s="70" t="str">
        <f>IFERROR(VLOOKUP(VALUE(MID(AP413,3,1)),AdditionalElements!$O$2:$P$50,2,0),"")</f>
        <v/>
      </c>
      <c r="AT413" s="70" t="str">
        <f>IFERROR(VLOOKUP(VALUE(MID(AP413,4,1)),AdditionalElements!$V$2:$W$50,2,0),"")</f>
        <v/>
      </c>
      <c r="AU413" s="71"/>
      <c r="AV413" s="79" t="str">
        <f>IFERROR(IF(VALUE(MID(AU413,1,1))=1, VLOOKUP(VALUE(MID(AU413,1,1)), TxtPanelShape!$A$2:$C$50, 3, 0), (IF(VALUE(MID(AU413,1,1))&gt;=7, VLOOKUP(VALUE(MID(AU413,1,1)), TxtPanelShape!$A$2:$C$50, 3, 0),VLOOKUP(VALUE(MID(AU413,1,2)),TxtPanelShape!$A$2:$C$50,3,0)))), "")</f>
        <v/>
      </c>
      <c r="AW413" s="79" t="str">
        <f>IFERROR(IF(VALUE(MID(AU413,1,1))=1, ", "&amp;VLOOKUP(VALUE(MID(AU413,2,1)), TxtPanelShape!$H$2:$I$50, 2, 0), IF(VALUE(MID(AU413,1,1))&gt;=7, ", "&amp;VLOOKUP(VALUE(MID(AU413,2,1)), TxtPanelShape!$H$2:$I$50, 2, 0),"")), "")</f>
        <v/>
      </c>
      <c r="AX413" s="79" t="str">
        <f>IFERROR(IF(VALUE(MID(AU413,1,1))=1, ", "&amp;VLOOKUP(VALUE(MID(AU413,3,1)), TxtPanelShape!$O$2:$P$50, 2, 0), IF(VALUE(MID(AU413,1,1))&gt;=7, ", "&amp;VLOOKUP(VALUE(MID(AU413,3,1)), TxtPanelShape!$O$2:$P$50, 2, 0),"")),"")</f>
        <v/>
      </c>
      <c r="AY413" s="79" t="str">
        <f>IFERROR("; "&amp;VLOOKUP(VALUE(MID(AU413,4,1)), TxtPanelShape!$V$2:$W$50,2,0),"")</f>
        <v/>
      </c>
      <c r="AZ413" s="79" t="str">
        <f t="shared" si="85"/>
        <v/>
      </c>
      <c r="BA413" s="71"/>
      <c r="BB413" s="79" t="str">
        <f>IFERROR(IF(VALUE(MID(BA413,1,1))=1, VLOOKUP(VALUE(MID(BA413,1,1)), TxtPanelShape!$A$2:$C$50, 3, 0), (IF(VALUE(MID(BA413,1,1))&gt;=7, VLOOKUP(VALUE(MID(BA413,1,1)), TxtPanelShape!$A$2:$C$50, 3, 0),VLOOKUP(VALUE(MID(BA413,1,2)),TxtPanelShape!$A$2:$C$50,3,0)))), "")</f>
        <v/>
      </c>
      <c r="BC413" s="79" t="str">
        <f>IFERROR(IF(VALUE(MID(BA413,1,1))=1, ", "&amp;VLOOKUP(VALUE(MID(BA413,2,1)), TxtPanelShape!$H$2:$I$50, 2, 0), IF(VALUE(MID(BA413,1,1))&gt;=7, ", "&amp;VLOOKUP(VALUE(MID(BA413,2,1)), TxtPanelShape!$H$2:$I$50, 2, 0),"")), "")</f>
        <v/>
      </c>
      <c r="BD413" s="79" t="str">
        <f>IFERROR(IF(VALUE(MID(BA413,1,1))=1, ", "&amp;VLOOKUP(VALUE(MID(BA413,3,1)), TxtPanelShape!$O$2:$P$50, 2, 0), IF(VALUE(MID(BA413,1,1))&gt;=7, ", "&amp;VLOOKUP(VALUE(MID(BA413,3,1)), TxtPanelShape!$O$2:$P$50, 2, 0),"")),"")</f>
        <v/>
      </c>
      <c r="BE413" s="79" t="str">
        <f>IFERROR("; "&amp;VLOOKUP(VALUE(MID(BA413,4,1)), TxtPanelShape!$V$2:$W$50,2,0),"")</f>
        <v/>
      </c>
      <c r="BF413" s="79" t="str">
        <f t="shared" si="86"/>
        <v/>
      </c>
      <c r="BG413" s="71"/>
      <c r="BH413" s="79" t="str">
        <f>IFERROR(VLOOKUP(BG413, TxtPanelDefinition!$A$2:$B$50, 2, 0),"")</f>
        <v/>
      </c>
      <c r="BI413" s="71"/>
      <c r="BJ413" s="79" t="str">
        <f>IFERROR(VLOOKUP(BI413, TxtPanelDefinition!$A$2:$B$50, 2, 0),"")</f>
        <v/>
      </c>
      <c r="BK413" s="71"/>
      <c r="BL413" s="79" t="str">
        <f>IFERROR(VLOOKUP(BK413, InscrTechniques!$A$2:$B$50, 2, 0),"")</f>
        <v/>
      </c>
      <c r="BM413" s="71"/>
      <c r="BN413" s="79" t="str">
        <f>IFERROR(VLOOKUP(BM413, InscrTechniques!$A$2:$B$50, 2, 0),"")</f>
        <v/>
      </c>
      <c r="BO413" s="71"/>
      <c r="BP413" s="79" t="str">
        <f>IFERROR(VLOOKUP(BO413, InscrTechniques!$A$2:$B$50, 2, 0),"")</f>
        <v/>
      </c>
      <c r="BQ413" s="71"/>
      <c r="BR413" s="79" t="str">
        <f>IFERROR(VLOOKUP(BQ413, InscrTechniques!$A$2:$B$50, 2, 0),"")</f>
        <v/>
      </c>
      <c r="BS413" s="71"/>
      <c r="BT413" s="79" t="str">
        <f>IFERROR(VLOOKUP(BS413, InscrTechniques!$A$2:$B$50, 2, 0),"")</f>
        <v/>
      </c>
      <c r="BU413" s="71"/>
      <c r="BV413" s="79" t="str">
        <f>IFERROR(VLOOKUP(BU413, InscrTechniques!$A$2:$B$50, 2, 0),"")</f>
        <v/>
      </c>
      <c r="BW413" s="125"/>
      <c r="BX413" s="79" t="str">
        <f>IFERROR(VLOOKUP(BW413, InscrTechniques!$A$2:$B$50, 2, 0),"")</f>
        <v/>
      </c>
      <c r="BY413" s="125"/>
      <c r="BZ413" s="79" t="str">
        <f>IFERROR(VLOOKUP(BY413, InscrTechniques!$A$2:$B$50, 2, 0),"")</f>
        <v/>
      </c>
      <c r="CA413" s="74"/>
      <c r="CB413" s="114" t="str">
        <f>IFERROR(VLOOKUP(CA413, LetterStyle!$A$2:$B$50, 2, 0),"")</f>
        <v/>
      </c>
      <c r="CC413" s="74"/>
      <c r="CD413" s="114" t="str">
        <f>IFERROR(VLOOKUP(CC413, LetterStyle!$A$2:$B$50, 2, 0),"")</f>
        <v/>
      </c>
      <c r="CE413" s="74"/>
      <c r="CF413" s="114" t="str">
        <f>IFERROR(VLOOKUP(CE413, LetterStyle!$A$2:$B$50, 2, 0),"")</f>
        <v/>
      </c>
      <c r="CG413" s="74"/>
      <c r="CH413" s="79" t="str">
        <f>IFERROR(VLOOKUP(CG413, LetterStyle!$A$2:$B$50, 2, 0),"")</f>
        <v/>
      </c>
      <c r="CI413" s="71"/>
      <c r="CJ413" s="79" t="str">
        <f>IFERROR(VLOOKUP(CI413, DecMotifs!$A$1:$B$306, 2, 0),"")</f>
        <v/>
      </c>
      <c r="CK413" s="71"/>
      <c r="CL413" s="79" t="str">
        <f>IFERROR(VLOOKUP(CK413, DecMotifs!$A$1:$B$306, 2, 0),"")</f>
        <v/>
      </c>
      <c r="CM413" s="71"/>
      <c r="CN413" s="79" t="str">
        <f>IFERROR(VLOOKUP(CM413, DecMotifs!$A$1:$B$306, 2, 0),"")</f>
        <v/>
      </c>
      <c r="CO413" s="71"/>
      <c r="CP413" s="79" t="str">
        <f>IFERROR(VLOOKUP(CO413, MarginalDec!$A$2:$B$253, 2, 0),"")</f>
        <v/>
      </c>
      <c r="CQ413" s="71"/>
      <c r="CR413" s="79" t="str">
        <f>IFERROR(VLOOKUP(CQ413, MarginalDec!$A$2:$B$253, 2, 0),"")</f>
        <v/>
      </c>
      <c r="CS413" s="71"/>
      <c r="CT413" s="79" t="str">
        <f>IFERROR(VLOOKUP(CS413, MarginalDec!$A$2:$B$253, 2, 0),"")</f>
        <v/>
      </c>
      <c r="CU413" s="71"/>
      <c r="CV413" s="79" t="str">
        <f>IF(ISBLANK(CU413),"", IFERROR(VLOOKUP(CU413, Tooling!$A$2:$B$252, 2, 0),""))</f>
        <v/>
      </c>
      <c r="CW413" s="71"/>
      <c r="CX413" s="79" t="str">
        <f>IF(ISBLANK(CW413),"", IFERROR(VLOOKUP(CW413, Tooling!$A$2:$B$252, 2, 0),""))</f>
        <v/>
      </c>
      <c r="CY413" s="71"/>
      <c r="CZ413" s="79" t="str">
        <f>IF(ISBLANK(CY413),"", IFERROR(VLOOKUP(CY413, Repairs!$A$2:$B$252, 2, 0),""))</f>
        <v/>
      </c>
      <c r="DA413" s="77"/>
      <c r="DB413" s="71"/>
      <c r="DC413" s="79" t="str">
        <f>IFERROR(VLOOKUP(DB413, DatingReason!$A$2:$B$252, 2, 0),"")</f>
        <v/>
      </c>
      <c r="DD413" s="123" t="str">
        <f t="shared" si="87"/>
        <v/>
      </c>
      <c r="DF413" s="119" t="str">
        <f t="array" ref="DF413">IF(AND($B413&lt;&gt;"", $DE413&lt;&gt;"", $DE413&lt;&gt;"No"),MAX(IF($B413=PEOPLE!$B$4:$B$1000, PEOPLE!$Q$4:$Q$1000,""))+100,"")</f>
        <v/>
      </c>
      <c r="DG413" s="68"/>
      <c r="DH413" s="76">
        <f>COUNTIF(PEOPLE!B:B, MEMORIALS!B413)</f>
        <v>0</v>
      </c>
      <c r="DI413" s="82"/>
      <c r="DJ413" s="82"/>
      <c r="DK413" s="82"/>
      <c r="DL413" s="68"/>
      <c r="DM413" s="68"/>
      <c r="DN413" s="68"/>
      <c r="DO413" s="68"/>
      <c r="DP413" s="68"/>
    </row>
    <row r="414" spans="1:120" ht="15" customHeight="1" x14ac:dyDescent="0.25">
      <c r="A414" s="68"/>
      <c r="B414" s="69"/>
      <c r="C414" s="68"/>
      <c r="D414" s="68"/>
      <c r="E414" s="70" t="str">
        <f>IF(D414="","",VLOOKUP(D414,Denomination!$A$2:$B$50, 2, 0))</f>
        <v/>
      </c>
      <c r="F414" s="68"/>
      <c r="G414" s="71"/>
      <c r="H414" s="70" t="str">
        <f>IF(G414="","",VLOOKUP(G414,MCondition!$A$2:$B$50, 2, 0))</f>
        <v/>
      </c>
      <c r="I414" s="72"/>
      <c r="J414" s="71"/>
      <c r="K414" s="70" t="str">
        <f>IF(J414="","",VLOOKUP(J414,ICondition!$A$2:$B$50, 2, 0))</f>
        <v/>
      </c>
      <c r="L414" s="73"/>
      <c r="M414" s="73"/>
      <c r="N414" s="73"/>
      <c r="O414" s="73"/>
      <c r="P414" s="73"/>
      <c r="Q414" s="73"/>
      <c r="R414" s="78"/>
      <c r="S414" s="79" t="str">
        <f>IFERROR(VLOOKUP(R414,Material!$A$2:$B$59, 2, 0),"")</f>
        <v/>
      </c>
      <c r="T414" s="71"/>
      <c r="U414" s="79" t="str">
        <f>IFERROR(VLOOKUP(T414,Material!$A$2:$B$59, 2, 0),"")</f>
        <v/>
      </c>
      <c r="V414" s="71"/>
      <c r="W414" s="79" t="str">
        <f>IFERROR(VLOOKUP(V414,Material!$A$2:$B$59, 2, 0),"")</f>
        <v/>
      </c>
      <c r="X414" s="71"/>
      <c r="Y414" s="79" t="str">
        <f>IFERROR(VLOOKUP(X414,Material!$A$2:$B$59, 2, 0),"")</f>
        <v/>
      </c>
      <c r="Z414" s="71"/>
      <c r="AA414" s="79" t="str">
        <f>IFERROR(VLOOKUP(Z414,Material!$A$2:$B$59, 2, 0),"")</f>
        <v/>
      </c>
      <c r="AB414" s="74"/>
      <c r="AC414" s="75" t="e">
        <f t="shared" si="76"/>
        <v>#VALUE!</v>
      </c>
      <c r="AD414" s="75" t="e">
        <f t="shared" si="77"/>
        <v>#VALUE!</v>
      </c>
      <c r="AE414" s="75" t="e">
        <f t="shared" si="79"/>
        <v>#VALUE!</v>
      </c>
      <c r="AF414" s="75" t="e">
        <f t="shared" si="78"/>
        <v>#VALUE!</v>
      </c>
      <c r="AG414" s="75" t="e">
        <f t="shared" si="80"/>
        <v>#VALUE!</v>
      </c>
      <c r="AH414" s="75" t="e">
        <f t="shared" si="81"/>
        <v>#VALUE!</v>
      </c>
      <c r="AI414" s="75" t="e">
        <f t="shared" si="82"/>
        <v>#VALUE!</v>
      </c>
      <c r="AJ414" s="80" t="e">
        <f t="shared" si="83"/>
        <v>#VALUE!</v>
      </c>
      <c r="AK414" s="79" t="str">
        <f>(IFERROR(VLOOKUP(AB414,Categories!$A$2:$B$20,2,1),""))</f>
        <v/>
      </c>
      <c r="AL414" s="79" t="str">
        <f ca="1">IFERROR(VLOOKUP((HLOOKUP((VLOOKUP($AB414,Categories!$A$2:$F$20,3,1)), $AB$3:$AJ414, (ROW()-ROW($AB$3)+1), 0)), INDIRECT(VLOOKUP($AB414,Categories!$A$2:$F$20,6,1)),2,0),AK414)</f>
        <v/>
      </c>
      <c r="AM414" s="79" t="str">
        <f ca="1">IFERROR(VLOOKUP((HLOOKUP((VLOOKUP($AB414,Categories!$A$2:$F$20,4,1)),$AB$3:$AJ414,(ROW()-ROW($AB$3)+1),0)),INDIRECT(VLOOKUP($AB414,Categories!$A$2:$H$20,7,1)),2,0),"")</f>
        <v/>
      </c>
      <c r="AN414" s="79" t="str">
        <f ca="1">IFERROR(VLOOKUP((HLOOKUP((VLOOKUP($AB414,Categories!$A$2:$F$20,5,1)), $AB$3:$AJ414, (ROW()-ROW($AB$3)+1), 0)), INDIRECT(VLOOKUP($AB414,Categories!$A$2:$H$20,8,1)),2,0),"")</f>
        <v/>
      </c>
      <c r="AO414" s="79" t="str">
        <f t="shared" ca="1" si="84"/>
        <v/>
      </c>
      <c r="AP414" s="81"/>
      <c r="AQ414" s="70" t="str">
        <f>IFERROR(VLOOKUP(VALUE(MID(AP414,1,1)),AdditionalElements!$A$2:$B$50,2,0),"")</f>
        <v/>
      </c>
      <c r="AR414" s="70" t="str">
        <f>IFERROR(VLOOKUP(VALUE(MID(AP414,2,1)),AdditionalElements!$H$2:$I$50,2,0),"")</f>
        <v/>
      </c>
      <c r="AS414" s="70" t="str">
        <f>IFERROR(VLOOKUP(VALUE(MID(AP414,3,1)),AdditionalElements!$O$2:$P$50,2,0),"")</f>
        <v/>
      </c>
      <c r="AT414" s="70" t="str">
        <f>IFERROR(VLOOKUP(VALUE(MID(AP414,4,1)),AdditionalElements!$V$2:$W$50,2,0),"")</f>
        <v/>
      </c>
      <c r="AU414" s="71"/>
      <c r="AV414" s="79" t="str">
        <f>IFERROR(IF(VALUE(MID(AU414,1,1))=1, VLOOKUP(VALUE(MID(AU414,1,1)), TxtPanelShape!$A$2:$C$50, 3, 0), (IF(VALUE(MID(AU414,1,1))&gt;=7, VLOOKUP(VALUE(MID(AU414,1,1)), TxtPanelShape!$A$2:$C$50, 3, 0),VLOOKUP(VALUE(MID(AU414,1,2)),TxtPanelShape!$A$2:$C$50,3,0)))), "")</f>
        <v/>
      </c>
      <c r="AW414" s="79" t="str">
        <f>IFERROR(IF(VALUE(MID(AU414,1,1))=1, ", "&amp;VLOOKUP(VALUE(MID(AU414,2,1)), TxtPanelShape!$H$2:$I$50, 2, 0), IF(VALUE(MID(AU414,1,1))&gt;=7, ", "&amp;VLOOKUP(VALUE(MID(AU414,2,1)), TxtPanelShape!$H$2:$I$50, 2, 0),"")), "")</f>
        <v/>
      </c>
      <c r="AX414" s="79" t="str">
        <f>IFERROR(IF(VALUE(MID(AU414,1,1))=1, ", "&amp;VLOOKUP(VALUE(MID(AU414,3,1)), TxtPanelShape!$O$2:$P$50, 2, 0), IF(VALUE(MID(AU414,1,1))&gt;=7, ", "&amp;VLOOKUP(VALUE(MID(AU414,3,1)), TxtPanelShape!$O$2:$P$50, 2, 0),"")),"")</f>
        <v/>
      </c>
      <c r="AY414" s="79" t="str">
        <f>IFERROR("; "&amp;VLOOKUP(VALUE(MID(AU414,4,1)), TxtPanelShape!$V$2:$W$50,2,0),"")</f>
        <v/>
      </c>
      <c r="AZ414" s="79" t="str">
        <f t="shared" si="85"/>
        <v/>
      </c>
      <c r="BA414" s="71"/>
      <c r="BB414" s="79" t="str">
        <f>IFERROR(IF(VALUE(MID(BA414,1,1))=1, VLOOKUP(VALUE(MID(BA414,1,1)), TxtPanelShape!$A$2:$C$50, 3, 0), (IF(VALUE(MID(BA414,1,1))&gt;=7, VLOOKUP(VALUE(MID(BA414,1,1)), TxtPanelShape!$A$2:$C$50, 3, 0),VLOOKUP(VALUE(MID(BA414,1,2)),TxtPanelShape!$A$2:$C$50,3,0)))), "")</f>
        <v/>
      </c>
      <c r="BC414" s="79" t="str">
        <f>IFERROR(IF(VALUE(MID(BA414,1,1))=1, ", "&amp;VLOOKUP(VALUE(MID(BA414,2,1)), TxtPanelShape!$H$2:$I$50, 2, 0), IF(VALUE(MID(BA414,1,1))&gt;=7, ", "&amp;VLOOKUP(VALUE(MID(BA414,2,1)), TxtPanelShape!$H$2:$I$50, 2, 0),"")), "")</f>
        <v/>
      </c>
      <c r="BD414" s="79" t="str">
        <f>IFERROR(IF(VALUE(MID(BA414,1,1))=1, ", "&amp;VLOOKUP(VALUE(MID(BA414,3,1)), TxtPanelShape!$O$2:$P$50, 2, 0), IF(VALUE(MID(BA414,1,1))&gt;=7, ", "&amp;VLOOKUP(VALUE(MID(BA414,3,1)), TxtPanelShape!$O$2:$P$50, 2, 0),"")),"")</f>
        <v/>
      </c>
      <c r="BE414" s="79" t="str">
        <f>IFERROR("; "&amp;VLOOKUP(VALUE(MID(BA414,4,1)), TxtPanelShape!$V$2:$W$50,2,0),"")</f>
        <v/>
      </c>
      <c r="BF414" s="79" t="str">
        <f t="shared" si="86"/>
        <v/>
      </c>
      <c r="BG414" s="71"/>
      <c r="BH414" s="79" t="str">
        <f>IFERROR(VLOOKUP(BG414, TxtPanelDefinition!$A$2:$B$50, 2, 0),"")</f>
        <v/>
      </c>
      <c r="BI414" s="71"/>
      <c r="BJ414" s="79" t="str">
        <f>IFERROR(VLOOKUP(BI414, TxtPanelDefinition!$A$2:$B$50, 2, 0),"")</f>
        <v/>
      </c>
      <c r="BK414" s="71"/>
      <c r="BL414" s="79" t="str">
        <f>IFERROR(VLOOKUP(BK414, InscrTechniques!$A$2:$B$50, 2, 0),"")</f>
        <v/>
      </c>
      <c r="BM414" s="71"/>
      <c r="BN414" s="79" t="str">
        <f>IFERROR(VLOOKUP(BM414, InscrTechniques!$A$2:$B$50, 2, 0),"")</f>
        <v/>
      </c>
      <c r="BO414" s="71"/>
      <c r="BP414" s="79" t="str">
        <f>IFERROR(VLOOKUP(BO414, InscrTechniques!$A$2:$B$50, 2, 0),"")</f>
        <v/>
      </c>
      <c r="BQ414" s="71"/>
      <c r="BR414" s="79" t="str">
        <f>IFERROR(VLOOKUP(BQ414, InscrTechniques!$A$2:$B$50, 2, 0),"")</f>
        <v/>
      </c>
      <c r="BS414" s="71"/>
      <c r="BT414" s="79" t="str">
        <f>IFERROR(VLOOKUP(BS414, InscrTechniques!$A$2:$B$50, 2, 0),"")</f>
        <v/>
      </c>
      <c r="BU414" s="71"/>
      <c r="BV414" s="79" t="str">
        <f>IFERROR(VLOOKUP(BU414, InscrTechniques!$A$2:$B$50, 2, 0),"")</f>
        <v/>
      </c>
      <c r="BW414" s="125"/>
      <c r="BX414" s="79" t="str">
        <f>IFERROR(VLOOKUP(BW414, InscrTechniques!$A$2:$B$50, 2, 0),"")</f>
        <v/>
      </c>
      <c r="BY414" s="125"/>
      <c r="BZ414" s="79" t="str">
        <f>IFERROR(VLOOKUP(BY414, InscrTechniques!$A$2:$B$50, 2, 0),"")</f>
        <v/>
      </c>
      <c r="CA414" s="74"/>
      <c r="CB414" s="114" t="str">
        <f>IFERROR(VLOOKUP(CA414, LetterStyle!$A$2:$B$50, 2, 0),"")</f>
        <v/>
      </c>
      <c r="CC414" s="74"/>
      <c r="CD414" s="114" t="str">
        <f>IFERROR(VLOOKUP(CC414, LetterStyle!$A$2:$B$50, 2, 0),"")</f>
        <v/>
      </c>
      <c r="CE414" s="74"/>
      <c r="CF414" s="114" t="str">
        <f>IFERROR(VLOOKUP(CE414, LetterStyle!$A$2:$B$50, 2, 0),"")</f>
        <v/>
      </c>
      <c r="CG414" s="74"/>
      <c r="CH414" s="79" t="str">
        <f>IFERROR(VLOOKUP(CG414, LetterStyle!$A$2:$B$50, 2, 0),"")</f>
        <v/>
      </c>
      <c r="CI414" s="71"/>
      <c r="CJ414" s="79" t="str">
        <f>IFERROR(VLOOKUP(CI414, DecMotifs!$A$1:$B$306, 2, 0),"")</f>
        <v/>
      </c>
      <c r="CK414" s="71"/>
      <c r="CL414" s="79" t="str">
        <f>IFERROR(VLOOKUP(CK414, DecMotifs!$A$1:$B$306, 2, 0),"")</f>
        <v/>
      </c>
      <c r="CM414" s="71"/>
      <c r="CN414" s="79" t="str">
        <f>IFERROR(VLOOKUP(CM414, DecMotifs!$A$1:$B$306, 2, 0),"")</f>
        <v/>
      </c>
      <c r="CO414" s="71"/>
      <c r="CP414" s="79" t="str">
        <f>IFERROR(VLOOKUP(CO414, MarginalDec!$A$2:$B$253, 2, 0),"")</f>
        <v/>
      </c>
      <c r="CQ414" s="71"/>
      <c r="CR414" s="79" t="str">
        <f>IFERROR(VLOOKUP(CQ414, MarginalDec!$A$2:$B$253, 2, 0),"")</f>
        <v/>
      </c>
      <c r="CS414" s="71"/>
      <c r="CT414" s="79" t="str">
        <f>IFERROR(VLOOKUP(CS414, MarginalDec!$A$2:$B$253, 2, 0),"")</f>
        <v/>
      </c>
      <c r="CU414" s="71"/>
      <c r="CV414" s="79" t="str">
        <f>IF(ISBLANK(CU414),"", IFERROR(VLOOKUP(CU414, Tooling!$A$2:$B$252, 2, 0),""))</f>
        <v/>
      </c>
      <c r="CW414" s="71"/>
      <c r="CX414" s="79" t="str">
        <f>IF(ISBLANK(CW414),"", IFERROR(VLOOKUP(CW414, Tooling!$A$2:$B$252, 2, 0),""))</f>
        <v/>
      </c>
      <c r="CY414" s="71"/>
      <c r="CZ414" s="79" t="str">
        <f>IF(ISBLANK(CY414),"", IFERROR(VLOOKUP(CY414, Repairs!$A$2:$B$252, 2, 0),""))</f>
        <v/>
      </c>
      <c r="DA414" s="77"/>
      <c r="DB414" s="71"/>
      <c r="DC414" s="79" t="str">
        <f>IFERROR(VLOOKUP(DB414, DatingReason!$A$2:$B$252, 2, 0),"")</f>
        <v/>
      </c>
      <c r="DD414" s="123" t="str">
        <f t="shared" si="87"/>
        <v/>
      </c>
      <c r="DF414" s="119" t="str">
        <f t="array" ref="DF414">IF(AND($B414&lt;&gt;"", $DE414&lt;&gt;"", $DE414&lt;&gt;"No"),MAX(IF($B414=PEOPLE!$B$4:$B$1000, PEOPLE!$Q$4:$Q$1000,""))+100,"")</f>
        <v/>
      </c>
      <c r="DG414" s="68"/>
      <c r="DH414" s="76">
        <f>COUNTIF(PEOPLE!B:B, MEMORIALS!B414)</f>
        <v>0</v>
      </c>
      <c r="DI414" s="82"/>
      <c r="DJ414" s="82"/>
      <c r="DK414" s="82"/>
      <c r="DL414" s="68"/>
      <c r="DM414" s="68"/>
      <c r="DN414" s="68"/>
      <c r="DO414" s="68"/>
      <c r="DP414" s="68"/>
    </row>
    <row r="415" spans="1:120" ht="15" customHeight="1" x14ac:dyDescent="0.25">
      <c r="A415" s="68"/>
      <c r="B415" s="69"/>
      <c r="C415" s="68"/>
      <c r="D415" s="68"/>
      <c r="E415" s="70" t="str">
        <f>IF(D415="","",VLOOKUP(D415,Denomination!$A$2:$B$50, 2, 0))</f>
        <v/>
      </c>
      <c r="F415" s="68"/>
      <c r="G415" s="71"/>
      <c r="H415" s="70" t="str">
        <f>IF(G415="","",VLOOKUP(G415,MCondition!$A$2:$B$50, 2, 0))</f>
        <v/>
      </c>
      <c r="I415" s="72"/>
      <c r="J415" s="71"/>
      <c r="K415" s="70" t="str">
        <f>IF(J415="","",VLOOKUP(J415,ICondition!$A$2:$B$50, 2, 0))</f>
        <v/>
      </c>
      <c r="L415" s="73"/>
      <c r="M415" s="73"/>
      <c r="N415" s="73"/>
      <c r="O415" s="73"/>
      <c r="P415" s="73"/>
      <c r="Q415" s="73"/>
      <c r="R415" s="78"/>
      <c r="S415" s="79" t="str">
        <f>IFERROR(VLOOKUP(R415,Material!$A$2:$B$59, 2, 0),"")</f>
        <v/>
      </c>
      <c r="T415" s="71"/>
      <c r="U415" s="79" t="str">
        <f>IFERROR(VLOOKUP(T415,Material!$A$2:$B$59, 2, 0),"")</f>
        <v/>
      </c>
      <c r="V415" s="71"/>
      <c r="W415" s="79" t="str">
        <f>IFERROR(VLOOKUP(V415,Material!$A$2:$B$59, 2, 0),"")</f>
        <v/>
      </c>
      <c r="X415" s="71"/>
      <c r="Y415" s="79" t="str">
        <f>IFERROR(VLOOKUP(X415,Material!$A$2:$B$59, 2, 0),"")</f>
        <v/>
      </c>
      <c r="Z415" s="71"/>
      <c r="AA415" s="79" t="str">
        <f>IFERROR(VLOOKUP(Z415,Material!$A$2:$B$59, 2, 0),"")</f>
        <v/>
      </c>
      <c r="AB415" s="74"/>
      <c r="AC415" s="75" t="e">
        <f t="shared" si="76"/>
        <v>#VALUE!</v>
      </c>
      <c r="AD415" s="75" t="e">
        <f t="shared" si="77"/>
        <v>#VALUE!</v>
      </c>
      <c r="AE415" s="75" t="e">
        <f t="shared" si="79"/>
        <v>#VALUE!</v>
      </c>
      <c r="AF415" s="75" t="e">
        <f t="shared" si="78"/>
        <v>#VALUE!</v>
      </c>
      <c r="AG415" s="75" t="e">
        <f t="shared" si="80"/>
        <v>#VALUE!</v>
      </c>
      <c r="AH415" s="75" t="e">
        <f t="shared" si="81"/>
        <v>#VALUE!</v>
      </c>
      <c r="AI415" s="75" t="e">
        <f t="shared" si="82"/>
        <v>#VALUE!</v>
      </c>
      <c r="AJ415" s="80" t="e">
        <f t="shared" si="83"/>
        <v>#VALUE!</v>
      </c>
      <c r="AK415" s="79" t="str">
        <f>(IFERROR(VLOOKUP(AB415,Categories!$A$2:$B$20,2,1),""))</f>
        <v/>
      </c>
      <c r="AL415" s="79" t="str">
        <f ca="1">IFERROR(VLOOKUP((HLOOKUP((VLOOKUP($AB415,Categories!$A$2:$F$20,3,1)), $AB$3:$AJ415, (ROW()-ROW($AB$3)+1), 0)), INDIRECT(VLOOKUP($AB415,Categories!$A$2:$F$20,6,1)),2,0),AK415)</f>
        <v/>
      </c>
      <c r="AM415" s="79" t="str">
        <f ca="1">IFERROR(VLOOKUP((HLOOKUP((VLOOKUP($AB415,Categories!$A$2:$F$20,4,1)),$AB$3:$AJ415,(ROW()-ROW($AB$3)+1),0)),INDIRECT(VLOOKUP($AB415,Categories!$A$2:$H$20,7,1)),2,0),"")</f>
        <v/>
      </c>
      <c r="AN415" s="79" t="str">
        <f ca="1">IFERROR(VLOOKUP((HLOOKUP((VLOOKUP($AB415,Categories!$A$2:$F$20,5,1)), $AB$3:$AJ415, (ROW()-ROW($AB$3)+1), 0)), INDIRECT(VLOOKUP($AB415,Categories!$A$2:$H$20,8,1)),2,0),"")</f>
        <v/>
      </c>
      <c r="AO415" s="79" t="str">
        <f t="shared" ca="1" si="84"/>
        <v/>
      </c>
      <c r="AP415" s="81"/>
      <c r="AQ415" s="70" t="str">
        <f>IFERROR(VLOOKUP(VALUE(MID(AP415,1,1)),AdditionalElements!$A$2:$B$50,2,0),"")</f>
        <v/>
      </c>
      <c r="AR415" s="70" t="str">
        <f>IFERROR(VLOOKUP(VALUE(MID(AP415,2,1)),AdditionalElements!$H$2:$I$50,2,0),"")</f>
        <v/>
      </c>
      <c r="AS415" s="70" t="str">
        <f>IFERROR(VLOOKUP(VALUE(MID(AP415,3,1)),AdditionalElements!$O$2:$P$50,2,0),"")</f>
        <v/>
      </c>
      <c r="AT415" s="70" t="str">
        <f>IFERROR(VLOOKUP(VALUE(MID(AP415,4,1)),AdditionalElements!$V$2:$W$50,2,0),"")</f>
        <v/>
      </c>
      <c r="AU415" s="71"/>
      <c r="AV415" s="79" t="str">
        <f>IFERROR(IF(VALUE(MID(AU415,1,1))=1, VLOOKUP(VALUE(MID(AU415,1,1)), TxtPanelShape!$A$2:$C$50, 3, 0), (IF(VALUE(MID(AU415,1,1))&gt;=7, VLOOKUP(VALUE(MID(AU415,1,1)), TxtPanelShape!$A$2:$C$50, 3, 0),VLOOKUP(VALUE(MID(AU415,1,2)),TxtPanelShape!$A$2:$C$50,3,0)))), "")</f>
        <v/>
      </c>
      <c r="AW415" s="79" t="str">
        <f>IFERROR(IF(VALUE(MID(AU415,1,1))=1, ", "&amp;VLOOKUP(VALUE(MID(AU415,2,1)), TxtPanelShape!$H$2:$I$50, 2, 0), IF(VALUE(MID(AU415,1,1))&gt;=7, ", "&amp;VLOOKUP(VALUE(MID(AU415,2,1)), TxtPanelShape!$H$2:$I$50, 2, 0),"")), "")</f>
        <v/>
      </c>
      <c r="AX415" s="79" t="str">
        <f>IFERROR(IF(VALUE(MID(AU415,1,1))=1, ", "&amp;VLOOKUP(VALUE(MID(AU415,3,1)), TxtPanelShape!$O$2:$P$50, 2, 0), IF(VALUE(MID(AU415,1,1))&gt;=7, ", "&amp;VLOOKUP(VALUE(MID(AU415,3,1)), TxtPanelShape!$O$2:$P$50, 2, 0),"")),"")</f>
        <v/>
      </c>
      <c r="AY415" s="79" t="str">
        <f>IFERROR("; "&amp;VLOOKUP(VALUE(MID(AU415,4,1)), TxtPanelShape!$V$2:$W$50,2,0),"")</f>
        <v/>
      </c>
      <c r="AZ415" s="79" t="str">
        <f t="shared" si="85"/>
        <v/>
      </c>
      <c r="BA415" s="71"/>
      <c r="BB415" s="79" t="str">
        <f>IFERROR(IF(VALUE(MID(BA415,1,1))=1, VLOOKUP(VALUE(MID(BA415,1,1)), TxtPanelShape!$A$2:$C$50, 3, 0), (IF(VALUE(MID(BA415,1,1))&gt;=7, VLOOKUP(VALUE(MID(BA415,1,1)), TxtPanelShape!$A$2:$C$50, 3, 0),VLOOKUP(VALUE(MID(BA415,1,2)),TxtPanelShape!$A$2:$C$50,3,0)))), "")</f>
        <v/>
      </c>
      <c r="BC415" s="79" t="str">
        <f>IFERROR(IF(VALUE(MID(BA415,1,1))=1, ", "&amp;VLOOKUP(VALUE(MID(BA415,2,1)), TxtPanelShape!$H$2:$I$50, 2, 0), IF(VALUE(MID(BA415,1,1))&gt;=7, ", "&amp;VLOOKUP(VALUE(MID(BA415,2,1)), TxtPanelShape!$H$2:$I$50, 2, 0),"")), "")</f>
        <v/>
      </c>
      <c r="BD415" s="79" t="str">
        <f>IFERROR(IF(VALUE(MID(BA415,1,1))=1, ", "&amp;VLOOKUP(VALUE(MID(BA415,3,1)), TxtPanelShape!$O$2:$P$50, 2, 0), IF(VALUE(MID(BA415,1,1))&gt;=7, ", "&amp;VLOOKUP(VALUE(MID(BA415,3,1)), TxtPanelShape!$O$2:$P$50, 2, 0),"")),"")</f>
        <v/>
      </c>
      <c r="BE415" s="79" t="str">
        <f>IFERROR("; "&amp;VLOOKUP(VALUE(MID(BA415,4,1)), TxtPanelShape!$V$2:$W$50,2,0),"")</f>
        <v/>
      </c>
      <c r="BF415" s="79" t="str">
        <f t="shared" si="86"/>
        <v/>
      </c>
      <c r="BG415" s="71"/>
      <c r="BH415" s="79" t="str">
        <f>IFERROR(VLOOKUP(BG415, TxtPanelDefinition!$A$2:$B$50, 2, 0),"")</f>
        <v/>
      </c>
      <c r="BI415" s="71"/>
      <c r="BJ415" s="79" t="str">
        <f>IFERROR(VLOOKUP(BI415, TxtPanelDefinition!$A$2:$B$50, 2, 0),"")</f>
        <v/>
      </c>
      <c r="BK415" s="71"/>
      <c r="BL415" s="79" t="str">
        <f>IFERROR(VLOOKUP(BK415, InscrTechniques!$A$2:$B$50, 2, 0),"")</f>
        <v/>
      </c>
      <c r="BM415" s="71"/>
      <c r="BN415" s="79" t="str">
        <f>IFERROR(VLOOKUP(BM415, InscrTechniques!$A$2:$B$50, 2, 0),"")</f>
        <v/>
      </c>
      <c r="BO415" s="71"/>
      <c r="BP415" s="79" t="str">
        <f>IFERROR(VLOOKUP(BO415, InscrTechniques!$A$2:$B$50, 2, 0),"")</f>
        <v/>
      </c>
      <c r="BQ415" s="71"/>
      <c r="BR415" s="79" t="str">
        <f>IFERROR(VLOOKUP(BQ415, InscrTechniques!$A$2:$B$50, 2, 0),"")</f>
        <v/>
      </c>
      <c r="BS415" s="71"/>
      <c r="BT415" s="79" t="str">
        <f>IFERROR(VLOOKUP(BS415, InscrTechniques!$A$2:$B$50, 2, 0),"")</f>
        <v/>
      </c>
      <c r="BU415" s="71"/>
      <c r="BV415" s="79" t="str">
        <f>IFERROR(VLOOKUP(BU415, InscrTechniques!$A$2:$B$50, 2, 0),"")</f>
        <v/>
      </c>
      <c r="BW415" s="125"/>
      <c r="BX415" s="79" t="str">
        <f>IFERROR(VLOOKUP(BW415, InscrTechniques!$A$2:$B$50, 2, 0),"")</f>
        <v/>
      </c>
      <c r="BY415" s="125"/>
      <c r="BZ415" s="79" t="str">
        <f>IFERROR(VLOOKUP(BY415, InscrTechniques!$A$2:$B$50, 2, 0),"")</f>
        <v/>
      </c>
      <c r="CA415" s="74"/>
      <c r="CB415" s="114" t="str">
        <f>IFERROR(VLOOKUP(CA415, LetterStyle!$A$2:$B$50, 2, 0),"")</f>
        <v/>
      </c>
      <c r="CC415" s="74"/>
      <c r="CD415" s="114" t="str">
        <f>IFERROR(VLOOKUP(CC415, LetterStyle!$A$2:$B$50, 2, 0),"")</f>
        <v/>
      </c>
      <c r="CE415" s="74"/>
      <c r="CF415" s="114" t="str">
        <f>IFERROR(VLOOKUP(CE415, LetterStyle!$A$2:$B$50, 2, 0),"")</f>
        <v/>
      </c>
      <c r="CG415" s="74"/>
      <c r="CH415" s="79" t="str">
        <f>IFERROR(VLOOKUP(CG415, LetterStyle!$A$2:$B$50, 2, 0),"")</f>
        <v/>
      </c>
      <c r="CI415" s="71"/>
      <c r="CJ415" s="79" t="str">
        <f>IFERROR(VLOOKUP(CI415, DecMotifs!$A$1:$B$306, 2, 0),"")</f>
        <v/>
      </c>
      <c r="CK415" s="71"/>
      <c r="CL415" s="79" t="str">
        <f>IFERROR(VLOOKUP(CK415, DecMotifs!$A$1:$B$306, 2, 0),"")</f>
        <v/>
      </c>
      <c r="CM415" s="71"/>
      <c r="CN415" s="79" t="str">
        <f>IFERROR(VLOOKUP(CM415, DecMotifs!$A$1:$B$306, 2, 0),"")</f>
        <v/>
      </c>
      <c r="CO415" s="71"/>
      <c r="CP415" s="79" t="str">
        <f>IFERROR(VLOOKUP(CO415, MarginalDec!$A$2:$B$253, 2, 0),"")</f>
        <v/>
      </c>
      <c r="CQ415" s="71"/>
      <c r="CR415" s="79" t="str">
        <f>IFERROR(VLOOKUP(CQ415, MarginalDec!$A$2:$B$253, 2, 0),"")</f>
        <v/>
      </c>
      <c r="CS415" s="71"/>
      <c r="CT415" s="79" t="str">
        <f>IFERROR(VLOOKUP(CS415, MarginalDec!$A$2:$B$253, 2, 0),"")</f>
        <v/>
      </c>
      <c r="CU415" s="71"/>
      <c r="CV415" s="79" t="str">
        <f>IF(ISBLANK(CU415),"", IFERROR(VLOOKUP(CU415, Tooling!$A$2:$B$252, 2, 0),""))</f>
        <v/>
      </c>
      <c r="CW415" s="71"/>
      <c r="CX415" s="79" t="str">
        <f>IF(ISBLANK(CW415),"", IFERROR(VLOOKUP(CW415, Tooling!$A$2:$B$252, 2, 0),""))</f>
        <v/>
      </c>
      <c r="CY415" s="71"/>
      <c r="CZ415" s="79" t="str">
        <f>IF(ISBLANK(CY415),"", IFERROR(VLOOKUP(CY415, Repairs!$A$2:$B$252, 2, 0),""))</f>
        <v/>
      </c>
      <c r="DA415" s="77"/>
      <c r="DB415" s="71"/>
      <c r="DC415" s="79" t="str">
        <f>IFERROR(VLOOKUP(DB415, DatingReason!$A$2:$B$252, 2, 0),"")</f>
        <v/>
      </c>
      <c r="DD415" s="123" t="str">
        <f t="shared" si="87"/>
        <v/>
      </c>
      <c r="DF415" s="119" t="str">
        <f t="array" ref="DF415">IF(AND($B415&lt;&gt;"", $DE415&lt;&gt;"", $DE415&lt;&gt;"No"),MAX(IF($B415=PEOPLE!$B$4:$B$1000, PEOPLE!$Q$4:$Q$1000,""))+100,"")</f>
        <v/>
      </c>
      <c r="DG415" s="68"/>
      <c r="DH415" s="76">
        <f>COUNTIF(PEOPLE!B:B, MEMORIALS!B415)</f>
        <v>0</v>
      </c>
      <c r="DI415" s="82"/>
      <c r="DJ415" s="82"/>
      <c r="DK415" s="82"/>
      <c r="DL415" s="68"/>
      <c r="DM415" s="68"/>
      <c r="DN415" s="68"/>
      <c r="DO415" s="68"/>
      <c r="DP415" s="68"/>
    </row>
    <row r="416" spans="1:120" ht="15" customHeight="1" x14ac:dyDescent="0.25">
      <c r="A416" s="68"/>
      <c r="B416" s="69"/>
      <c r="C416" s="68"/>
      <c r="D416" s="68"/>
      <c r="E416" s="70" t="str">
        <f>IF(D416="","",VLOOKUP(D416,Denomination!$A$2:$B$50, 2, 0))</f>
        <v/>
      </c>
      <c r="F416" s="68"/>
      <c r="G416" s="71"/>
      <c r="H416" s="70" t="str">
        <f>IF(G416="","",VLOOKUP(G416,MCondition!$A$2:$B$50, 2, 0))</f>
        <v/>
      </c>
      <c r="I416" s="72"/>
      <c r="J416" s="71"/>
      <c r="K416" s="70" t="str">
        <f>IF(J416="","",VLOOKUP(J416,ICondition!$A$2:$B$50, 2, 0))</f>
        <v/>
      </c>
      <c r="L416" s="73"/>
      <c r="M416" s="73"/>
      <c r="N416" s="73"/>
      <c r="O416" s="73"/>
      <c r="P416" s="73"/>
      <c r="Q416" s="73"/>
      <c r="R416" s="78"/>
      <c r="S416" s="79" t="str">
        <f>IFERROR(VLOOKUP(R416,Material!$A$2:$B$59, 2, 0),"")</f>
        <v/>
      </c>
      <c r="T416" s="71"/>
      <c r="U416" s="79" t="str">
        <f>IFERROR(VLOOKUP(T416,Material!$A$2:$B$59, 2, 0),"")</f>
        <v/>
      </c>
      <c r="V416" s="71"/>
      <c r="W416" s="79" t="str">
        <f>IFERROR(VLOOKUP(V416,Material!$A$2:$B$59, 2, 0),"")</f>
        <v/>
      </c>
      <c r="X416" s="71"/>
      <c r="Y416" s="79" t="str">
        <f>IFERROR(VLOOKUP(X416,Material!$A$2:$B$59, 2, 0),"")</f>
        <v/>
      </c>
      <c r="Z416" s="71"/>
      <c r="AA416" s="79" t="str">
        <f>IFERROR(VLOOKUP(Z416,Material!$A$2:$B$59, 2, 0),"")</f>
        <v/>
      </c>
      <c r="AB416" s="74"/>
      <c r="AC416" s="75" t="e">
        <f t="shared" si="76"/>
        <v>#VALUE!</v>
      </c>
      <c r="AD416" s="75" t="e">
        <f t="shared" si="77"/>
        <v>#VALUE!</v>
      </c>
      <c r="AE416" s="75" t="e">
        <f t="shared" si="79"/>
        <v>#VALUE!</v>
      </c>
      <c r="AF416" s="75" t="e">
        <f t="shared" si="78"/>
        <v>#VALUE!</v>
      </c>
      <c r="AG416" s="75" t="e">
        <f t="shared" si="80"/>
        <v>#VALUE!</v>
      </c>
      <c r="AH416" s="75" t="e">
        <f t="shared" si="81"/>
        <v>#VALUE!</v>
      </c>
      <c r="AI416" s="75" t="e">
        <f t="shared" si="82"/>
        <v>#VALUE!</v>
      </c>
      <c r="AJ416" s="80" t="e">
        <f t="shared" si="83"/>
        <v>#VALUE!</v>
      </c>
      <c r="AK416" s="79" t="str">
        <f>(IFERROR(VLOOKUP(AB416,Categories!$A$2:$B$20,2,1),""))</f>
        <v/>
      </c>
      <c r="AL416" s="79" t="str">
        <f ca="1">IFERROR(VLOOKUP((HLOOKUP((VLOOKUP($AB416,Categories!$A$2:$F$20,3,1)), $AB$3:$AJ416, (ROW()-ROW($AB$3)+1), 0)), INDIRECT(VLOOKUP($AB416,Categories!$A$2:$F$20,6,1)),2,0),AK416)</f>
        <v/>
      </c>
      <c r="AM416" s="79" t="str">
        <f ca="1">IFERROR(VLOOKUP((HLOOKUP((VLOOKUP($AB416,Categories!$A$2:$F$20,4,1)),$AB$3:$AJ416,(ROW()-ROW($AB$3)+1),0)),INDIRECT(VLOOKUP($AB416,Categories!$A$2:$H$20,7,1)),2,0),"")</f>
        <v/>
      </c>
      <c r="AN416" s="79" t="str">
        <f ca="1">IFERROR(VLOOKUP((HLOOKUP((VLOOKUP($AB416,Categories!$A$2:$F$20,5,1)), $AB$3:$AJ416, (ROW()-ROW($AB$3)+1), 0)), INDIRECT(VLOOKUP($AB416,Categories!$A$2:$H$20,8,1)),2,0),"")</f>
        <v/>
      </c>
      <c r="AO416" s="79" t="str">
        <f t="shared" ca="1" si="84"/>
        <v/>
      </c>
      <c r="AP416" s="81"/>
      <c r="AQ416" s="70" t="str">
        <f>IFERROR(VLOOKUP(VALUE(MID(AP416,1,1)),AdditionalElements!$A$2:$B$50,2,0),"")</f>
        <v/>
      </c>
      <c r="AR416" s="70" t="str">
        <f>IFERROR(VLOOKUP(VALUE(MID(AP416,2,1)),AdditionalElements!$H$2:$I$50,2,0),"")</f>
        <v/>
      </c>
      <c r="AS416" s="70" t="str">
        <f>IFERROR(VLOOKUP(VALUE(MID(AP416,3,1)),AdditionalElements!$O$2:$P$50,2,0),"")</f>
        <v/>
      </c>
      <c r="AT416" s="70" t="str">
        <f>IFERROR(VLOOKUP(VALUE(MID(AP416,4,1)),AdditionalElements!$V$2:$W$50,2,0),"")</f>
        <v/>
      </c>
      <c r="AU416" s="71"/>
      <c r="AV416" s="79" t="str">
        <f>IFERROR(IF(VALUE(MID(AU416,1,1))=1, VLOOKUP(VALUE(MID(AU416,1,1)), TxtPanelShape!$A$2:$C$50, 3, 0), (IF(VALUE(MID(AU416,1,1))&gt;=7, VLOOKUP(VALUE(MID(AU416,1,1)), TxtPanelShape!$A$2:$C$50, 3, 0),VLOOKUP(VALUE(MID(AU416,1,2)),TxtPanelShape!$A$2:$C$50,3,0)))), "")</f>
        <v/>
      </c>
      <c r="AW416" s="79" t="str">
        <f>IFERROR(IF(VALUE(MID(AU416,1,1))=1, ", "&amp;VLOOKUP(VALUE(MID(AU416,2,1)), TxtPanelShape!$H$2:$I$50, 2, 0), IF(VALUE(MID(AU416,1,1))&gt;=7, ", "&amp;VLOOKUP(VALUE(MID(AU416,2,1)), TxtPanelShape!$H$2:$I$50, 2, 0),"")), "")</f>
        <v/>
      </c>
      <c r="AX416" s="79" t="str">
        <f>IFERROR(IF(VALUE(MID(AU416,1,1))=1, ", "&amp;VLOOKUP(VALUE(MID(AU416,3,1)), TxtPanelShape!$O$2:$P$50, 2, 0), IF(VALUE(MID(AU416,1,1))&gt;=7, ", "&amp;VLOOKUP(VALUE(MID(AU416,3,1)), TxtPanelShape!$O$2:$P$50, 2, 0),"")),"")</f>
        <v/>
      </c>
      <c r="AY416" s="79" t="str">
        <f>IFERROR("; "&amp;VLOOKUP(VALUE(MID(AU416,4,1)), TxtPanelShape!$V$2:$W$50,2,0),"")</f>
        <v/>
      </c>
      <c r="AZ416" s="79" t="str">
        <f t="shared" si="85"/>
        <v/>
      </c>
      <c r="BA416" s="71"/>
      <c r="BB416" s="79" t="str">
        <f>IFERROR(IF(VALUE(MID(BA416,1,1))=1, VLOOKUP(VALUE(MID(BA416,1,1)), TxtPanelShape!$A$2:$C$50, 3, 0), (IF(VALUE(MID(BA416,1,1))&gt;=7, VLOOKUP(VALUE(MID(BA416,1,1)), TxtPanelShape!$A$2:$C$50, 3, 0),VLOOKUP(VALUE(MID(BA416,1,2)),TxtPanelShape!$A$2:$C$50,3,0)))), "")</f>
        <v/>
      </c>
      <c r="BC416" s="79" t="str">
        <f>IFERROR(IF(VALUE(MID(BA416,1,1))=1, ", "&amp;VLOOKUP(VALUE(MID(BA416,2,1)), TxtPanelShape!$H$2:$I$50, 2, 0), IF(VALUE(MID(BA416,1,1))&gt;=7, ", "&amp;VLOOKUP(VALUE(MID(BA416,2,1)), TxtPanelShape!$H$2:$I$50, 2, 0),"")), "")</f>
        <v/>
      </c>
      <c r="BD416" s="79" t="str">
        <f>IFERROR(IF(VALUE(MID(BA416,1,1))=1, ", "&amp;VLOOKUP(VALUE(MID(BA416,3,1)), TxtPanelShape!$O$2:$P$50, 2, 0), IF(VALUE(MID(BA416,1,1))&gt;=7, ", "&amp;VLOOKUP(VALUE(MID(BA416,3,1)), TxtPanelShape!$O$2:$P$50, 2, 0),"")),"")</f>
        <v/>
      </c>
      <c r="BE416" s="79" t="str">
        <f>IFERROR("; "&amp;VLOOKUP(VALUE(MID(BA416,4,1)), TxtPanelShape!$V$2:$W$50,2,0),"")</f>
        <v/>
      </c>
      <c r="BF416" s="79" t="str">
        <f t="shared" si="86"/>
        <v/>
      </c>
      <c r="BG416" s="71"/>
      <c r="BH416" s="79" t="str">
        <f>IFERROR(VLOOKUP(BG416, TxtPanelDefinition!$A$2:$B$50, 2, 0),"")</f>
        <v/>
      </c>
      <c r="BI416" s="71"/>
      <c r="BJ416" s="79" t="str">
        <f>IFERROR(VLOOKUP(BI416, TxtPanelDefinition!$A$2:$B$50, 2, 0),"")</f>
        <v/>
      </c>
      <c r="BK416" s="71"/>
      <c r="BL416" s="79" t="str">
        <f>IFERROR(VLOOKUP(BK416, InscrTechniques!$A$2:$B$50, 2, 0),"")</f>
        <v/>
      </c>
      <c r="BM416" s="71"/>
      <c r="BN416" s="79" t="str">
        <f>IFERROR(VLOOKUP(BM416, InscrTechniques!$A$2:$B$50, 2, 0),"")</f>
        <v/>
      </c>
      <c r="BO416" s="71"/>
      <c r="BP416" s="79" t="str">
        <f>IFERROR(VLOOKUP(BO416, InscrTechniques!$A$2:$B$50, 2, 0),"")</f>
        <v/>
      </c>
      <c r="BQ416" s="71"/>
      <c r="BR416" s="79" t="str">
        <f>IFERROR(VLOOKUP(BQ416, InscrTechniques!$A$2:$B$50, 2, 0),"")</f>
        <v/>
      </c>
      <c r="BS416" s="71"/>
      <c r="BT416" s="79" t="str">
        <f>IFERROR(VLOOKUP(BS416, InscrTechniques!$A$2:$B$50, 2, 0),"")</f>
        <v/>
      </c>
      <c r="BU416" s="71"/>
      <c r="BV416" s="79" t="str">
        <f>IFERROR(VLOOKUP(BU416, InscrTechniques!$A$2:$B$50, 2, 0),"")</f>
        <v/>
      </c>
      <c r="BW416" s="125"/>
      <c r="BX416" s="79" t="str">
        <f>IFERROR(VLOOKUP(BW416, InscrTechniques!$A$2:$B$50, 2, 0),"")</f>
        <v/>
      </c>
      <c r="BY416" s="125"/>
      <c r="BZ416" s="79" t="str">
        <f>IFERROR(VLOOKUP(BY416, InscrTechniques!$A$2:$B$50, 2, 0),"")</f>
        <v/>
      </c>
      <c r="CA416" s="74"/>
      <c r="CB416" s="114" t="str">
        <f>IFERROR(VLOOKUP(CA416, LetterStyle!$A$2:$B$50, 2, 0),"")</f>
        <v/>
      </c>
      <c r="CC416" s="74"/>
      <c r="CD416" s="114" t="str">
        <f>IFERROR(VLOOKUP(CC416, LetterStyle!$A$2:$B$50, 2, 0),"")</f>
        <v/>
      </c>
      <c r="CE416" s="74"/>
      <c r="CF416" s="114" t="str">
        <f>IFERROR(VLOOKUP(CE416, LetterStyle!$A$2:$B$50, 2, 0),"")</f>
        <v/>
      </c>
      <c r="CG416" s="74"/>
      <c r="CH416" s="79" t="str">
        <f>IFERROR(VLOOKUP(CG416, LetterStyle!$A$2:$B$50, 2, 0),"")</f>
        <v/>
      </c>
      <c r="CI416" s="71"/>
      <c r="CJ416" s="79" t="str">
        <f>IFERROR(VLOOKUP(CI416, DecMotifs!$A$1:$B$306, 2, 0),"")</f>
        <v/>
      </c>
      <c r="CK416" s="71"/>
      <c r="CL416" s="79" t="str">
        <f>IFERROR(VLOOKUP(CK416, DecMotifs!$A$1:$B$306, 2, 0),"")</f>
        <v/>
      </c>
      <c r="CM416" s="71"/>
      <c r="CN416" s="79" t="str">
        <f>IFERROR(VLOOKUP(CM416, DecMotifs!$A$1:$B$306, 2, 0),"")</f>
        <v/>
      </c>
      <c r="CO416" s="71"/>
      <c r="CP416" s="79" t="str">
        <f>IFERROR(VLOOKUP(CO416, MarginalDec!$A$2:$B$253, 2, 0),"")</f>
        <v/>
      </c>
      <c r="CQ416" s="71"/>
      <c r="CR416" s="79" t="str">
        <f>IFERROR(VLOOKUP(CQ416, MarginalDec!$A$2:$B$253, 2, 0),"")</f>
        <v/>
      </c>
      <c r="CS416" s="71"/>
      <c r="CT416" s="79" t="str">
        <f>IFERROR(VLOOKUP(CS416, MarginalDec!$A$2:$B$253, 2, 0),"")</f>
        <v/>
      </c>
      <c r="CU416" s="71"/>
      <c r="CV416" s="79" t="str">
        <f>IF(ISBLANK(CU416),"", IFERROR(VLOOKUP(CU416, Tooling!$A$2:$B$252, 2, 0),""))</f>
        <v/>
      </c>
      <c r="CW416" s="71"/>
      <c r="CX416" s="79" t="str">
        <f>IF(ISBLANK(CW416),"", IFERROR(VLOOKUP(CW416, Tooling!$A$2:$B$252, 2, 0),""))</f>
        <v/>
      </c>
      <c r="CY416" s="71"/>
      <c r="CZ416" s="79" t="str">
        <f>IF(ISBLANK(CY416),"", IFERROR(VLOOKUP(CY416, Repairs!$A$2:$B$252, 2, 0),""))</f>
        <v/>
      </c>
      <c r="DA416" s="77"/>
      <c r="DB416" s="71"/>
      <c r="DC416" s="79" t="str">
        <f>IFERROR(VLOOKUP(DB416, DatingReason!$A$2:$B$252, 2, 0),"")</f>
        <v/>
      </c>
      <c r="DD416" s="123" t="str">
        <f t="shared" si="87"/>
        <v/>
      </c>
      <c r="DF416" s="119" t="str">
        <f t="array" ref="DF416">IF(AND($B416&lt;&gt;"", $DE416&lt;&gt;"", $DE416&lt;&gt;"No"),MAX(IF($B416=PEOPLE!$B$4:$B$1000, PEOPLE!$Q$4:$Q$1000,""))+100,"")</f>
        <v/>
      </c>
      <c r="DG416" s="68"/>
      <c r="DH416" s="76">
        <f>COUNTIF(PEOPLE!B:B, MEMORIALS!B416)</f>
        <v>0</v>
      </c>
      <c r="DI416" s="82"/>
      <c r="DJ416" s="82"/>
      <c r="DK416" s="82"/>
      <c r="DL416" s="68"/>
      <c r="DM416" s="68"/>
      <c r="DN416" s="68"/>
      <c r="DO416" s="68"/>
      <c r="DP416" s="68"/>
    </row>
    <row r="417" spans="1:120" ht="15" customHeight="1" x14ac:dyDescent="0.25">
      <c r="A417" s="68"/>
      <c r="B417" s="69"/>
      <c r="C417" s="68"/>
      <c r="D417" s="68"/>
      <c r="E417" s="70" t="str">
        <f>IF(D417="","",VLOOKUP(D417,Denomination!$A$2:$B$50, 2, 0))</f>
        <v/>
      </c>
      <c r="F417" s="68"/>
      <c r="G417" s="71"/>
      <c r="H417" s="70" t="str">
        <f>IF(G417="","",VLOOKUP(G417,MCondition!$A$2:$B$50, 2, 0))</f>
        <v/>
      </c>
      <c r="I417" s="72"/>
      <c r="J417" s="71"/>
      <c r="K417" s="70" t="str">
        <f>IF(J417="","",VLOOKUP(J417,ICondition!$A$2:$B$50, 2, 0))</f>
        <v/>
      </c>
      <c r="L417" s="73"/>
      <c r="M417" s="73"/>
      <c r="N417" s="73"/>
      <c r="O417" s="73"/>
      <c r="P417" s="73"/>
      <c r="Q417" s="73"/>
      <c r="R417" s="78"/>
      <c r="S417" s="79" t="str">
        <f>IFERROR(VLOOKUP(R417,Material!$A$2:$B$59, 2, 0),"")</f>
        <v/>
      </c>
      <c r="T417" s="71"/>
      <c r="U417" s="79" t="str">
        <f>IFERROR(VLOOKUP(T417,Material!$A$2:$B$59, 2, 0),"")</f>
        <v/>
      </c>
      <c r="V417" s="71"/>
      <c r="W417" s="79" t="str">
        <f>IFERROR(VLOOKUP(V417,Material!$A$2:$B$59, 2, 0),"")</f>
        <v/>
      </c>
      <c r="X417" s="71"/>
      <c r="Y417" s="79" t="str">
        <f>IFERROR(VLOOKUP(X417,Material!$A$2:$B$59, 2, 0),"")</f>
        <v/>
      </c>
      <c r="Z417" s="71"/>
      <c r="AA417" s="79" t="str">
        <f>IFERROR(VLOOKUP(Z417,Material!$A$2:$B$59, 2, 0),"")</f>
        <v/>
      </c>
      <c r="AB417" s="74"/>
      <c r="AC417" s="75" t="e">
        <f t="shared" si="76"/>
        <v>#VALUE!</v>
      </c>
      <c r="AD417" s="75" t="e">
        <f t="shared" si="77"/>
        <v>#VALUE!</v>
      </c>
      <c r="AE417" s="75" t="e">
        <f t="shared" si="79"/>
        <v>#VALUE!</v>
      </c>
      <c r="AF417" s="75" t="e">
        <f t="shared" si="78"/>
        <v>#VALUE!</v>
      </c>
      <c r="AG417" s="75" t="e">
        <f t="shared" si="80"/>
        <v>#VALUE!</v>
      </c>
      <c r="AH417" s="75" t="e">
        <f t="shared" si="81"/>
        <v>#VALUE!</v>
      </c>
      <c r="AI417" s="75" t="e">
        <f t="shared" si="82"/>
        <v>#VALUE!</v>
      </c>
      <c r="AJ417" s="80" t="e">
        <f t="shared" si="83"/>
        <v>#VALUE!</v>
      </c>
      <c r="AK417" s="79" t="str">
        <f>(IFERROR(VLOOKUP(AB417,Categories!$A$2:$B$20,2,1),""))</f>
        <v/>
      </c>
      <c r="AL417" s="79" t="str">
        <f ca="1">IFERROR(VLOOKUP((HLOOKUP((VLOOKUP($AB417,Categories!$A$2:$F$20,3,1)), $AB$3:$AJ417, (ROW()-ROW($AB$3)+1), 0)), INDIRECT(VLOOKUP($AB417,Categories!$A$2:$F$20,6,1)),2,0),AK417)</f>
        <v/>
      </c>
      <c r="AM417" s="79" t="str">
        <f ca="1">IFERROR(VLOOKUP((HLOOKUP((VLOOKUP($AB417,Categories!$A$2:$F$20,4,1)),$AB$3:$AJ417,(ROW()-ROW($AB$3)+1),0)),INDIRECT(VLOOKUP($AB417,Categories!$A$2:$H$20,7,1)),2,0),"")</f>
        <v/>
      </c>
      <c r="AN417" s="79" t="str">
        <f ca="1">IFERROR(VLOOKUP((HLOOKUP((VLOOKUP($AB417,Categories!$A$2:$F$20,5,1)), $AB$3:$AJ417, (ROW()-ROW($AB$3)+1), 0)), INDIRECT(VLOOKUP($AB417,Categories!$A$2:$H$20,8,1)),2,0),"")</f>
        <v/>
      </c>
      <c r="AO417" s="79" t="str">
        <f t="shared" ca="1" si="84"/>
        <v/>
      </c>
      <c r="AP417" s="81"/>
      <c r="AQ417" s="70" t="str">
        <f>IFERROR(VLOOKUP(VALUE(MID(AP417,1,1)),AdditionalElements!$A$2:$B$50,2,0),"")</f>
        <v/>
      </c>
      <c r="AR417" s="70" t="str">
        <f>IFERROR(VLOOKUP(VALUE(MID(AP417,2,1)),AdditionalElements!$H$2:$I$50,2,0),"")</f>
        <v/>
      </c>
      <c r="AS417" s="70" t="str">
        <f>IFERROR(VLOOKUP(VALUE(MID(AP417,3,1)),AdditionalElements!$O$2:$P$50,2,0),"")</f>
        <v/>
      </c>
      <c r="AT417" s="70" t="str">
        <f>IFERROR(VLOOKUP(VALUE(MID(AP417,4,1)),AdditionalElements!$V$2:$W$50,2,0),"")</f>
        <v/>
      </c>
      <c r="AU417" s="71"/>
      <c r="AV417" s="79" t="str">
        <f>IFERROR(IF(VALUE(MID(AU417,1,1))=1, VLOOKUP(VALUE(MID(AU417,1,1)), TxtPanelShape!$A$2:$C$50, 3, 0), (IF(VALUE(MID(AU417,1,1))&gt;=7, VLOOKUP(VALUE(MID(AU417,1,1)), TxtPanelShape!$A$2:$C$50, 3, 0),VLOOKUP(VALUE(MID(AU417,1,2)),TxtPanelShape!$A$2:$C$50,3,0)))), "")</f>
        <v/>
      </c>
      <c r="AW417" s="79" t="str">
        <f>IFERROR(IF(VALUE(MID(AU417,1,1))=1, ", "&amp;VLOOKUP(VALUE(MID(AU417,2,1)), TxtPanelShape!$H$2:$I$50, 2, 0), IF(VALUE(MID(AU417,1,1))&gt;=7, ", "&amp;VLOOKUP(VALUE(MID(AU417,2,1)), TxtPanelShape!$H$2:$I$50, 2, 0),"")), "")</f>
        <v/>
      </c>
      <c r="AX417" s="79" t="str">
        <f>IFERROR(IF(VALUE(MID(AU417,1,1))=1, ", "&amp;VLOOKUP(VALUE(MID(AU417,3,1)), TxtPanelShape!$O$2:$P$50, 2, 0), IF(VALUE(MID(AU417,1,1))&gt;=7, ", "&amp;VLOOKUP(VALUE(MID(AU417,3,1)), TxtPanelShape!$O$2:$P$50, 2, 0),"")),"")</f>
        <v/>
      </c>
      <c r="AY417" s="79" t="str">
        <f>IFERROR("; "&amp;VLOOKUP(VALUE(MID(AU417,4,1)), TxtPanelShape!$V$2:$W$50,2,0),"")</f>
        <v/>
      </c>
      <c r="AZ417" s="79" t="str">
        <f t="shared" si="85"/>
        <v/>
      </c>
      <c r="BA417" s="71"/>
      <c r="BB417" s="79" t="str">
        <f>IFERROR(IF(VALUE(MID(BA417,1,1))=1, VLOOKUP(VALUE(MID(BA417,1,1)), TxtPanelShape!$A$2:$C$50, 3, 0), (IF(VALUE(MID(BA417,1,1))&gt;=7, VLOOKUP(VALUE(MID(BA417,1,1)), TxtPanelShape!$A$2:$C$50, 3, 0),VLOOKUP(VALUE(MID(BA417,1,2)),TxtPanelShape!$A$2:$C$50,3,0)))), "")</f>
        <v/>
      </c>
      <c r="BC417" s="79" t="str">
        <f>IFERROR(IF(VALUE(MID(BA417,1,1))=1, ", "&amp;VLOOKUP(VALUE(MID(BA417,2,1)), TxtPanelShape!$H$2:$I$50, 2, 0), IF(VALUE(MID(BA417,1,1))&gt;=7, ", "&amp;VLOOKUP(VALUE(MID(BA417,2,1)), TxtPanelShape!$H$2:$I$50, 2, 0),"")), "")</f>
        <v/>
      </c>
      <c r="BD417" s="79" t="str">
        <f>IFERROR(IF(VALUE(MID(BA417,1,1))=1, ", "&amp;VLOOKUP(VALUE(MID(BA417,3,1)), TxtPanelShape!$O$2:$P$50, 2, 0), IF(VALUE(MID(BA417,1,1))&gt;=7, ", "&amp;VLOOKUP(VALUE(MID(BA417,3,1)), TxtPanelShape!$O$2:$P$50, 2, 0),"")),"")</f>
        <v/>
      </c>
      <c r="BE417" s="79" t="str">
        <f>IFERROR("; "&amp;VLOOKUP(VALUE(MID(BA417,4,1)), TxtPanelShape!$V$2:$W$50,2,0),"")</f>
        <v/>
      </c>
      <c r="BF417" s="79" t="str">
        <f t="shared" si="86"/>
        <v/>
      </c>
      <c r="BG417" s="71"/>
      <c r="BH417" s="79" t="str">
        <f>IFERROR(VLOOKUP(BG417, TxtPanelDefinition!$A$2:$B$50, 2, 0),"")</f>
        <v/>
      </c>
      <c r="BI417" s="71"/>
      <c r="BJ417" s="79" t="str">
        <f>IFERROR(VLOOKUP(BI417, TxtPanelDefinition!$A$2:$B$50, 2, 0),"")</f>
        <v/>
      </c>
      <c r="BK417" s="71"/>
      <c r="BL417" s="79" t="str">
        <f>IFERROR(VLOOKUP(BK417, InscrTechniques!$A$2:$B$50, 2, 0),"")</f>
        <v/>
      </c>
      <c r="BM417" s="71"/>
      <c r="BN417" s="79" t="str">
        <f>IFERROR(VLOOKUP(BM417, InscrTechniques!$A$2:$B$50, 2, 0),"")</f>
        <v/>
      </c>
      <c r="BO417" s="71"/>
      <c r="BP417" s="79" t="str">
        <f>IFERROR(VLOOKUP(BO417, InscrTechniques!$A$2:$B$50, 2, 0),"")</f>
        <v/>
      </c>
      <c r="BQ417" s="71"/>
      <c r="BR417" s="79" t="str">
        <f>IFERROR(VLOOKUP(BQ417, InscrTechniques!$A$2:$B$50, 2, 0),"")</f>
        <v/>
      </c>
      <c r="BS417" s="71"/>
      <c r="BT417" s="79" t="str">
        <f>IFERROR(VLOOKUP(BS417, InscrTechniques!$A$2:$B$50, 2, 0),"")</f>
        <v/>
      </c>
      <c r="BU417" s="71"/>
      <c r="BV417" s="79" t="str">
        <f>IFERROR(VLOOKUP(BU417, InscrTechniques!$A$2:$B$50, 2, 0),"")</f>
        <v/>
      </c>
      <c r="BW417" s="125"/>
      <c r="BX417" s="79" t="str">
        <f>IFERROR(VLOOKUP(BW417, InscrTechniques!$A$2:$B$50, 2, 0),"")</f>
        <v/>
      </c>
      <c r="BY417" s="125"/>
      <c r="BZ417" s="79" t="str">
        <f>IFERROR(VLOOKUP(BY417, InscrTechniques!$A$2:$B$50, 2, 0),"")</f>
        <v/>
      </c>
      <c r="CA417" s="74"/>
      <c r="CB417" s="114" t="str">
        <f>IFERROR(VLOOKUP(CA417, LetterStyle!$A$2:$B$50, 2, 0),"")</f>
        <v/>
      </c>
      <c r="CC417" s="74"/>
      <c r="CD417" s="114" t="str">
        <f>IFERROR(VLOOKUP(CC417, LetterStyle!$A$2:$B$50, 2, 0),"")</f>
        <v/>
      </c>
      <c r="CE417" s="74"/>
      <c r="CF417" s="114" t="str">
        <f>IFERROR(VLOOKUP(CE417, LetterStyle!$A$2:$B$50, 2, 0),"")</f>
        <v/>
      </c>
      <c r="CG417" s="74"/>
      <c r="CH417" s="79" t="str">
        <f>IFERROR(VLOOKUP(CG417, LetterStyle!$A$2:$B$50, 2, 0),"")</f>
        <v/>
      </c>
      <c r="CI417" s="71"/>
      <c r="CJ417" s="79" t="str">
        <f>IFERROR(VLOOKUP(CI417, DecMotifs!$A$1:$B$306, 2, 0),"")</f>
        <v/>
      </c>
      <c r="CK417" s="71"/>
      <c r="CL417" s="79" t="str">
        <f>IFERROR(VLOOKUP(CK417, DecMotifs!$A$1:$B$306, 2, 0),"")</f>
        <v/>
      </c>
      <c r="CM417" s="71"/>
      <c r="CN417" s="79" t="str">
        <f>IFERROR(VLOOKUP(CM417, DecMotifs!$A$1:$B$306, 2, 0),"")</f>
        <v/>
      </c>
      <c r="CO417" s="71"/>
      <c r="CP417" s="79" t="str">
        <f>IFERROR(VLOOKUP(CO417, MarginalDec!$A$2:$B$253, 2, 0),"")</f>
        <v/>
      </c>
      <c r="CQ417" s="71"/>
      <c r="CR417" s="79" t="str">
        <f>IFERROR(VLOOKUP(CQ417, MarginalDec!$A$2:$B$253, 2, 0),"")</f>
        <v/>
      </c>
      <c r="CS417" s="71"/>
      <c r="CT417" s="79" t="str">
        <f>IFERROR(VLOOKUP(CS417, MarginalDec!$A$2:$B$253, 2, 0),"")</f>
        <v/>
      </c>
      <c r="CU417" s="71"/>
      <c r="CV417" s="79" t="str">
        <f>IF(ISBLANK(CU417),"", IFERROR(VLOOKUP(CU417, Tooling!$A$2:$B$252, 2, 0),""))</f>
        <v/>
      </c>
      <c r="CW417" s="71"/>
      <c r="CX417" s="79" t="str">
        <f>IF(ISBLANK(CW417),"", IFERROR(VLOOKUP(CW417, Tooling!$A$2:$B$252, 2, 0),""))</f>
        <v/>
      </c>
      <c r="CY417" s="71"/>
      <c r="CZ417" s="79" t="str">
        <f>IF(ISBLANK(CY417),"", IFERROR(VLOOKUP(CY417, Repairs!$A$2:$B$252, 2, 0),""))</f>
        <v/>
      </c>
      <c r="DA417" s="77"/>
      <c r="DB417" s="71"/>
      <c r="DC417" s="79" t="str">
        <f>IFERROR(VLOOKUP(DB417, DatingReason!$A$2:$B$252, 2, 0),"")</f>
        <v/>
      </c>
      <c r="DD417" s="123" t="str">
        <f t="shared" si="87"/>
        <v/>
      </c>
      <c r="DF417" s="119" t="str">
        <f t="array" ref="DF417">IF(AND($B417&lt;&gt;"", $DE417&lt;&gt;"", $DE417&lt;&gt;"No"),MAX(IF($B417=PEOPLE!$B$4:$B$1000, PEOPLE!$Q$4:$Q$1000,""))+100,"")</f>
        <v/>
      </c>
      <c r="DG417" s="68"/>
      <c r="DH417" s="76">
        <f>COUNTIF(PEOPLE!B:B, MEMORIALS!B417)</f>
        <v>0</v>
      </c>
      <c r="DI417" s="82"/>
      <c r="DJ417" s="82"/>
      <c r="DK417" s="82"/>
      <c r="DL417" s="68"/>
      <c r="DM417" s="68"/>
      <c r="DN417" s="68"/>
      <c r="DO417" s="68"/>
      <c r="DP417" s="68"/>
    </row>
    <row r="418" spans="1:120" ht="15" customHeight="1" x14ac:dyDescent="0.25">
      <c r="A418" s="68"/>
      <c r="B418" s="69"/>
      <c r="C418" s="68"/>
      <c r="D418" s="68"/>
      <c r="E418" s="70" t="str">
        <f>IF(D418="","",VLOOKUP(D418,Denomination!$A$2:$B$50, 2, 0))</f>
        <v/>
      </c>
      <c r="F418" s="68"/>
      <c r="G418" s="71"/>
      <c r="H418" s="70" t="str">
        <f>IF(G418="","",VLOOKUP(G418,MCondition!$A$2:$B$50, 2, 0))</f>
        <v/>
      </c>
      <c r="I418" s="72"/>
      <c r="J418" s="71"/>
      <c r="K418" s="70" t="str">
        <f>IF(J418="","",VLOOKUP(J418,ICondition!$A$2:$B$50, 2, 0))</f>
        <v/>
      </c>
      <c r="L418" s="73"/>
      <c r="M418" s="73"/>
      <c r="N418" s="73"/>
      <c r="O418" s="73"/>
      <c r="P418" s="73"/>
      <c r="Q418" s="73"/>
      <c r="R418" s="78"/>
      <c r="S418" s="79" t="str">
        <f>IFERROR(VLOOKUP(R418,Material!$A$2:$B$59, 2, 0),"")</f>
        <v/>
      </c>
      <c r="T418" s="71"/>
      <c r="U418" s="79" t="str">
        <f>IFERROR(VLOOKUP(T418,Material!$A$2:$B$59, 2, 0),"")</f>
        <v/>
      </c>
      <c r="V418" s="71"/>
      <c r="W418" s="79" t="str">
        <f>IFERROR(VLOOKUP(V418,Material!$A$2:$B$59, 2, 0),"")</f>
        <v/>
      </c>
      <c r="X418" s="71"/>
      <c r="Y418" s="79" t="str">
        <f>IFERROR(VLOOKUP(X418,Material!$A$2:$B$59, 2, 0),"")</f>
        <v/>
      </c>
      <c r="Z418" s="71"/>
      <c r="AA418" s="79" t="str">
        <f>IFERROR(VLOOKUP(Z418,Material!$A$2:$B$59, 2, 0),"")</f>
        <v/>
      </c>
      <c r="AB418" s="74"/>
      <c r="AC418" s="75" t="e">
        <f t="shared" si="76"/>
        <v>#VALUE!</v>
      </c>
      <c r="AD418" s="75" t="e">
        <f t="shared" si="77"/>
        <v>#VALUE!</v>
      </c>
      <c r="AE418" s="75" t="e">
        <f t="shared" si="79"/>
        <v>#VALUE!</v>
      </c>
      <c r="AF418" s="75" t="e">
        <f t="shared" si="78"/>
        <v>#VALUE!</v>
      </c>
      <c r="AG418" s="75" t="e">
        <f t="shared" si="80"/>
        <v>#VALUE!</v>
      </c>
      <c r="AH418" s="75" t="e">
        <f t="shared" si="81"/>
        <v>#VALUE!</v>
      </c>
      <c r="AI418" s="75" t="e">
        <f t="shared" si="82"/>
        <v>#VALUE!</v>
      </c>
      <c r="AJ418" s="80" t="e">
        <f t="shared" si="83"/>
        <v>#VALUE!</v>
      </c>
      <c r="AK418" s="79" t="str">
        <f>(IFERROR(VLOOKUP(AB418,Categories!$A$2:$B$20,2,1),""))</f>
        <v/>
      </c>
      <c r="AL418" s="79" t="str">
        <f ca="1">IFERROR(VLOOKUP((HLOOKUP((VLOOKUP($AB418,Categories!$A$2:$F$20,3,1)), $AB$3:$AJ418, (ROW()-ROW($AB$3)+1), 0)), INDIRECT(VLOOKUP($AB418,Categories!$A$2:$F$20,6,1)),2,0),AK418)</f>
        <v/>
      </c>
      <c r="AM418" s="79" t="str">
        <f ca="1">IFERROR(VLOOKUP((HLOOKUP((VLOOKUP($AB418,Categories!$A$2:$F$20,4,1)),$AB$3:$AJ418,(ROW()-ROW($AB$3)+1),0)),INDIRECT(VLOOKUP($AB418,Categories!$A$2:$H$20,7,1)),2,0),"")</f>
        <v/>
      </c>
      <c r="AN418" s="79" t="str">
        <f ca="1">IFERROR(VLOOKUP((HLOOKUP((VLOOKUP($AB418,Categories!$A$2:$F$20,5,1)), $AB$3:$AJ418, (ROW()-ROW($AB$3)+1), 0)), INDIRECT(VLOOKUP($AB418,Categories!$A$2:$H$20,8,1)),2,0),"")</f>
        <v/>
      </c>
      <c r="AO418" s="79" t="str">
        <f t="shared" ca="1" si="84"/>
        <v/>
      </c>
      <c r="AP418" s="81"/>
      <c r="AQ418" s="70" t="str">
        <f>IFERROR(VLOOKUP(VALUE(MID(AP418,1,1)),AdditionalElements!$A$2:$B$50,2,0),"")</f>
        <v/>
      </c>
      <c r="AR418" s="70" t="str">
        <f>IFERROR(VLOOKUP(VALUE(MID(AP418,2,1)),AdditionalElements!$H$2:$I$50,2,0),"")</f>
        <v/>
      </c>
      <c r="AS418" s="70" t="str">
        <f>IFERROR(VLOOKUP(VALUE(MID(AP418,3,1)),AdditionalElements!$O$2:$P$50,2,0),"")</f>
        <v/>
      </c>
      <c r="AT418" s="70" t="str">
        <f>IFERROR(VLOOKUP(VALUE(MID(AP418,4,1)),AdditionalElements!$V$2:$W$50,2,0),"")</f>
        <v/>
      </c>
      <c r="AU418" s="71"/>
      <c r="AV418" s="79" t="str">
        <f>IFERROR(IF(VALUE(MID(AU418,1,1))=1, VLOOKUP(VALUE(MID(AU418,1,1)), TxtPanelShape!$A$2:$C$50, 3, 0), (IF(VALUE(MID(AU418,1,1))&gt;=7, VLOOKUP(VALUE(MID(AU418,1,1)), TxtPanelShape!$A$2:$C$50, 3, 0),VLOOKUP(VALUE(MID(AU418,1,2)),TxtPanelShape!$A$2:$C$50,3,0)))), "")</f>
        <v/>
      </c>
      <c r="AW418" s="79" t="str">
        <f>IFERROR(IF(VALUE(MID(AU418,1,1))=1, ", "&amp;VLOOKUP(VALUE(MID(AU418,2,1)), TxtPanelShape!$H$2:$I$50, 2, 0), IF(VALUE(MID(AU418,1,1))&gt;=7, ", "&amp;VLOOKUP(VALUE(MID(AU418,2,1)), TxtPanelShape!$H$2:$I$50, 2, 0),"")), "")</f>
        <v/>
      </c>
      <c r="AX418" s="79" t="str">
        <f>IFERROR(IF(VALUE(MID(AU418,1,1))=1, ", "&amp;VLOOKUP(VALUE(MID(AU418,3,1)), TxtPanelShape!$O$2:$P$50, 2, 0), IF(VALUE(MID(AU418,1,1))&gt;=7, ", "&amp;VLOOKUP(VALUE(MID(AU418,3,1)), TxtPanelShape!$O$2:$P$50, 2, 0),"")),"")</f>
        <v/>
      </c>
      <c r="AY418" s="79" t="str">
        <f>IFERROR("; "&amp;VLOOKUP(VALUE(MID(AU418,4,1)), TxtPanelShape!$V$2:$W$50,2,0),"")</f>
        <v/>
      </c>
      <c r="AZ418" s="79" t="str">
        <f t="shared" si="85"/>
        <v/>
      </c>
      <c r="BA418" s="71"/>
      <c r="BB418" s="79" t="str">
        <f>IFERROR(IF(VALUE(MID(BA418,1,1))=1, VLOOKUP(VALUE(MID(BA418,1,1)), TxtPanelShape!$A$2:$C$50, 3, 0), (IF(VALUE(MID(BA418,1,1))&gt;=7, VLOOKUP(VALUE(MID(BA418,1,1)), TxtPanelShape!$A$2:$C$50, 3, 0),VLOOKUP(VALUE(MID(BA418,1,2)),TxtPanelShape!$A$2:$C$50,3,0)))), "")</f>
        <v/>
      </c>
      <c r="BC418" s="79" t="str">
        <f>IFERROR(IF(VALUE(MID(BA418,1,1))=1, ", "&amp;VLOOKUP(VALUE(MID(BA418,2,1)), TxtPanelShape!$H$2:$I$50, 2, 0), IF(VALUE(MID(BA418,1,1))&gt;=7, ", "&amp;VLOOKUP(VALUE(MID(BA418,2,1)), TxtPanelShape!$H$2:$I$50, 2, 0),"")), "")</f>
        <v/>
      </c>
      <c r="BD418" s="79" t="str">
        <f>IFERROR(IF(VALUE(MID(BA418,1,1))=1, ", "&amp;VLOOKUP(VALUE(MID(BA418,3,1)), TxtPanelShape!$O$2:$P$50, 2, 0), IF(VALUE(MID(BA418,1,1))&gt;=7, ", "&amp;VLOOKUP(VALUE(MID(BA418,3,1)), TxtPanelShape!$O$2:$P$50, 2, 0),"")),"")</f>
        <v/>
      </c>
      <c r="BE418" s="79" t="str">
        <f>IFERROR("; "&amp;VLOOKUP(VALUE(MID(BA418,4,1)), TxtPanelShape!$V$2:$W$50,2,0),"")</f>
        <v/>
      </c>
      <c r="BF418" s="79" t="str">
        <f t="shared" si="86"/>
        <v/>
      </c>
      <c r="BG418" s="71"/>
      <c r="BH418" s="79" t="str">
        <f>IFERROR(VLOOKUP(BG418, TxtPanelDefinition!$A$2:$B$50, 2, 0),"")</f>
        <v/>
      </c>
      <c r="BI418" s="71"/>
      <c r="BJ418" s="79" t="str">
        <f>IFERROR(VLOOKUP(BI418, TxtPanelDefinition!$A$2:$B$50, 2, 0),"")</f>
        <v/>
      </c>
      <c r="BK418" s="71"/>
      <c r="BL418" s="79" t="str">
        <f>IFERROR(VLOOKUP(BK418, InscrTechniques!$A$2:$B$50, 2, 0),"")</f>
        <v/>
      </c>
      <c r="BM418" s="71"/>
      <c r="BN418" s="79" t="str">
        <f>IFERROR(VLOOKUP(BM418, InscrTechniques!$A$2:$B$50, 2, 0),"")</f>
        <v/>
      </c>
      <c r="BO418" s="71"/>
      <c r="BP418" s="79" t="str">
        <f>IFERROR(VLOOKUP(BO418, InscrTechniques!$A$2:$B$50, 2, 0),"")</f>
        <v/>
      </c>
      <c r="BQ418" s="71"/>
      <c r="BR418" s="79" t="str">
        <f>IFERROR(VLOOKUP(BQ418, InscrTechniques!$A$2:$B$50, 2, 0),"")</f>
        <v/>
      </c>
      <c r="BS418" s="71"/>
      <c r="BT418" s="79" t="str">
        <f>IFERROR(VLOOKUP(BS418, InscrTechniques!$A$2:$B$50, 2, 0),"")</f>
        <v/>
      </c>
      <c r="BU418" s="71"/>
      <c r="BV418" s="79" t="str">
        <f>IFERROR(VLOOKUP(BU418, InscrTechniques!$A$2:$B$50, 2, 0),"")</f>
        <v/>
      </c>
      <c r="BW418" s="125"/>
      <c r="BX418" s="79" t="str">
        <f>IFERROR(VLOOKUP(BW418, InscrTechniques!$A$2:$B$50, 2, 0),"")</f>
        <v/>
      </c>
      <c r="BY418" s="125"/>
      <c r="BZ418" s="79" t="str">
        <f>IFERROR(VLOOKUP(BY418, InscrTechniques!$A$2:$B$50, 2, 0),"")</f>
        <v/>
      </c>
      <c r="CA418" s="74"/>
      <c r="CB418" s="114" t="str">
        <f>IFERROR(VLOOKUP(CA418, LetterStyle!$A$2:$B$50, 2, 0),"")</f>
        <v/>
      </c>
      <c r="CC418" s="74"/>
      <c r="CD418" s="114" t="str">
        <f>IFERROR(VLOOKUP(CC418, LetterStyle!$A$2:$B$50, 2, 0),"")</f>
        <v/>
      </c>
      <c r="CE418" s="74"/>
      <c r="CF418" s="114" t="str">
        <f>IFERROR(VLOOKUP(CE418, LetterStyle!$A$2:$B$50, 2, 0),"")</f>
        <v/>
      </c>
      <c r="CG418" s="74"/>
      <c r="CH418" s="79" t="str">
        <f>IFERROR(VLOOKUP(CG418, LetterStyle!$A$2:$B$50, 2, 0),"")</f>
        <v/>
      </c>
      <c r="CI418" s="71"/>
      <c r="CJ418" s="79" t="str">
        <f>IFERROR(VLOOKUP(CI418, DecMotifs!$A$1:$B$306, 2, 0),"")</f>
        <v/>
      </c>
      <c r="CK418" s="71"/>
      <c r="CL418" s="79" t="str">
        <f>IFERROR(VLOOKUP(CK418, DecMotifs!$A$1:$B$306, 2, 0),"")</f>
        <v/>
      </c>
      <c r="CM418" s="71"/>
      <c r="CN418" s="79" t="str">
        <f>IFERROR(VLOOKUP(CM418, DecMotifs!$A$1:$B$306, 2, 0),"")</f>
        <v/>
      </c>
      <c r="CO418" s="71"/>
      <c r="CP418" s="79" t="str">
        <f>IFERROR(VLOOKUP(CO418, MarginalDec!$A$2:$B$253, 2, 0),"")</f>
        <v/>
      </c>
      <c r="CQ418" s="71"/>
      <c r="CR418" s="79" t="str">
        <f>IFERROR(VLOOKUP(CQ418, MarginalDec!$A$2:$B$253, 2, 0),"")</f>
        <v/>
      </c>
      <c r="CS418" s="71"/>
      <c r="CT418" s="79" t="str">
        <f>IFERROR(VLOOKUP(CS418, MarginalDec!$A$2:$B$253, 2, 0),"")</f>
        <v/>
      </c>
      <c r="CU418" s="71"/>
      <c r="CV418" s="79" t="str">
        <f>IF(ISBLANK(CU418),"", IFERROR(VLOOKUP(CU418, Tooling!$A$2:$B$252, 2, 0),""))</f>
        <v/>
      </c>
      <c r="CW418" s="71"/>
      <c r="CX418" s="79" t="str">
        <f>IF(ISBLANK(CW418),"", IFERROR(VLOOKUP(CW418, Tooling!$A$2:$B$252, 2, 0),""))</f>
        <v/>
      </c>
      <c r="CY418" s="71"/>
      <c r="CZ418" s="79" t="str">
        <f>IF(ISBLANK(CY418),"", IFERROR(VLOOKUP(CY418, Repairs!$A$2:$B$252, 2, 0),""))</f>
        <v/>
      </c>
      <c r="DA418" s="77"/>
      <c r="DB418" s="71"/>
      <c r="DC418" s="79" t="str">
        <f>IFERROR(VLOOKUP(DB418, DatingReason!$A$2:$B$252, 2, 0),"")</f>
        <v/>
      </c>
      <c r="DD418" s="123" t="str">
        <f t="shared" si="87"/>
        <v/>
      </c>
      <c r="DF418" s="119" t="str">
        <f t="array" ref="DF418">IF(AND($B418&lt;&gt;"", $DE418&lt;&gt;"", $DE418&lt;&gt;"No"),MAX(IF($B418=PEOPLE!$B$4:$B$1000, PEOPLE!$Q$4:$Q$1000,""))+100,"")</f>
        <v/>
      </c>
      <c r="DG418" s="68"/>
      <c r="DH418" s="76">
        <f>COUNTIF(PEOPLE!B:B, MEMORIALS!B418)</f>
        <v>0</v>
      </c>
      <c r="DI418" s="82"/>
      <c r="DJ418" s="82"/>
      <c r="DK418" s="82"/>
      <c r="DL418" s="68"/>
      <c r="DM418" s="68"/>
      <c r="DN418" s="68"/>
      <c r="DO418" s="68"/>
      <c r="DP418" s="68"/>
    </row>
    <row r="419" spans="1:120" ht="15" customHeight="1" x14ac:dyDescent="0.25">
      <c r="A419" s="68"/>
      <c r="B419" s="69"/>
      <c r="C419" s="68"/>
      <c r="D419" s="68"/>
      <c r="E419" s="70" t="str">
        <f>IF(D419="","",VLOOKUP(D419,Denomination!$A$2:$B$50, 2, 0))</f>
        <v/>
      </c>
      <c r="F419" s="68"/>
      <c r="G419" s="71"/>
      <c r="H419" s="70" t="str">
        <f>IF(G419="","",VLOOKUP(G419,MCondition!$A$2:$B$50, 2, 0))</f>
        <v/>
      </c>
      <c r="I419" s="72"/>
      <c r="J419" s="71"/>
      <c r="K419" s="70" t="str">
        <f>IF(J419="","",VLOOKUP(J419,ICondition!$A$2:$B$50, 2, 0))</f>
        <v/>
      </c>
      <c r="L419" s="73"/>
      <c r="M419" s="73"/>
      <c r="N419" s="73"/>
      <c r="O419" s="73"/>
      <c r="P419" s="73"/>
      <c r="Q419" s="73"/>
      <c r="R419" s="78"/>
      <c r="S419" s="79" t="str">
        <f>IFERROR(VLOOKUP(R419,Material!$A$2:$B$59, 2, 0),"")</f>
        <v/>
      </c>
      <c r="T419" s="71"/>
      <c r="U419" s="79" t="str">
        <f>IFERROR(VLOOKUP(T419,Material!$A$2:$B$59, 2, 0),"")</f>
        <v/>
      </c>
      <c r="V419" s="71"/>
      <c r="W419" s="79" t="str">
        <f>IFERROR(VLOOKUP(V419,Material!$A$2:$B$59, 2, 0),"")</f>
        <v/>
      </c>
      <c r="X419" s="71"/>
      <c r="Y419" s="79" t="str">
        <f>IFERROR(VLOOKUP(X419,Material!$A$2:$B$59, 2, 0),"")</f>
        <v/>
      </c>
      <c r="Z419" s="71"/>
      <c r="AA419" s="79" t="str">
        <f>IFERROR(VLOOKUP(Z419,Material!$A$2:$B$59, 2, 0),"")</f>
        <v/>
      </c>
      <c r="AB419" s="74"/>
      <c r="AC419" s="75" t="e">
        <f t="shared" si="76"/>
        <v>#VALUE!</v>
      </c>
      <c r="AD419" s="75" t="e">
        <f t="shared" si="77"/>
        <v>#VALUE!</v>
      </c>
      <c r="AE419" s="75" t="e">
        <f t="shared" si="79"/>
        <v>#VALUE!</v>
      </c>
      <c r="AF419" s="75" t="e">
        <f t="shared" si="78"/>
        <v>#VALUE!</v>
      </c>
      <c r="AG419" s="75" t="e">
        <f t="shared" si="80"/>
        <v>#VALUE!</v>
      </c>
      <c r="AH419" s="75" t="e">
        <f t="shared" si="81"/>
        <v>#VALUE!</v>
      </c>
      <c r="AI419" s="75" t="e">
        <f t="shared" si="82"/>
        <v>#VALUE!</v>
      </c>
      <c r="AJ419" s="80" t="e">
        <f t="shared" si="83"/>
        <v>#VALUE!</v>
      </c>
      <c r="AK419" s="79" t="str">
        <f>(IFERROR(VLOOKUP(AB419,Categories!$A$2:$B$20,2,1),""))</f>
        <v/>
      </c>
      <c r="AL419" s="79" t="str">
        <f ca="1">IFERROR(VLOOKUP((HLOOKUP((VLOOKUP($AB419,Categories!$A$2:$F$20,3,1)), $AB$3:$AJ419, (ROW()-ROW($AB$3)+1), 0)), INDIRECT(VLOOKUP($AB419,Categories!$A$2:$F$20,6,1)),2,0),AK419)</f>
        <v/>
      </c>
      <c r="AM419" s="79" t="str">
        <f ca="1">IFERROR(VLOOKUP((HLOOKUP((VLOOKUP($AB419,Categories!$A$2:$F$20,4,1)),$AB$3:$AJ419,(ROW()-ROW($AB$3)+1),0)),INDIRECT(VLOOKUP($AB419,Categories!$A$2:$H$20,7,1)),2,0),"")</f>
        <v/>
      </c>
      <c r="AN419" s="79" t="str">
        <f ca="1">IFERROR(VLOOKUP((HLOOKUP((VLOOKUP($AB419,Categories!$A$2:$F$20,5,1)), $AB$3:$AJ419, (ROW()-ROW($AB$3)+1), 0)), INDIRECT(VLOOKUP($AB419,Categories!$A$2:$H$20,8,1)),2,0),"")</f>
        <v/>
      </c>
      <c r="AO419" s="79" t="str">
        <f t="shared" ca="1" si="84"/>
        <v/>
      </c>
      <c r="AP419" s="81"/>
      <c r="AQ419" s="70" t="str">
        <f>IFERROR(VLOOKUP(VALUE(MID(AP419,1,1)),AdditionalElements!$A$2:$B$50,2,0),"")</f>
        <v/>
      </c>
      <c r="AR419" s="70" t="str">
        <f>IFERROR(VLOOKUP(VALUE(MID(AP419,2,1)),AdditionalElements!$H$2:$I$50,2,0),"")</f>
        <v/>
      </c>
      <c r="AS419" s="70" t="str">
        <f>IFERROR(VLOOKUP(VALUE(MID(AP419,3,1)),AdditionalElements!$O$2:$P$50,2,0),"")</f>
        <v/>
      </c>
      <c r="AT419" s="70" t="str">
        <f>IFERROR(VLOOKUP(VALUE(MID(AP419,4,1)),AdditionalElements!$V$2:$W$50,2,0),"")</f>
        <v/>
      </c>
      <c r="AU419" s="71"/>
      <c r="AV419" s="79" t="str">
        <f>IFERROR(IF(VALUE(MID(AU419,1,1))=1, VLOOKUP(VALUE(MID(AU419,1,1)), TxtPanelShape!$A$2:$C$50, 3, 0), (IF(VALUE(MID(AU419,1,1))&gt;=7, VLOOKUP(VALUE(MID(AU419,1,1)), TxtPanelShape!$A$2:$C$50, 3, 0),VLOOKUP(VALUE(MID(AU419,1,2)),TxtPanelShape!$A$2:$C$50,3,0)))), "")</f>
        <v/>
      </c>
      <c r="AW419" s="79" t="str">
        <f>IFERROR(IF(VALUE(MID(AU419,1,1))=1, ", "&amp;VLOOKUP(VALUE(MID(AU419,2,1)), TxtPanelShape!$H$2:$I$50, 2, 0), IF(VALUE(MID(AU419,1,1))&gt;=7, ", "&amp;VLOOKUP(VALUE(MID(AU419,2,1)), TxtPanelShape!$H$2:$I$50, 2, 0),"")), "")</f>
        <v/>
      </c>
      <c r="AX419" s="79" t="str">
        <f>IFERROR(IF(VALUE(MID(AU419,1,1))=1, ", "&amp;VLOOKUP(VALUE(MID(AU419,3,1)), TxtPanelShape!$O$2:$P$50, 2, 0), IF(VALUE(MID(AU419,1,1))&gt;=7, ", "&amp;VLOOKUP(VALUE(MID(AU419,3,1)), TxtPanelShape!$O$2:$P$50, 2, 0),"")),"")</f>
        <v/>
      </c>
      <c r="AY419" s="79" t="str">
        <f>IFERROR("; "&amp;VLOOKUP(VALUE(MID(AU419,4,1)), TxtPanelShape!$V$2:$W$50,2,0),"")</f>
        <v/>
      </c>
      <c r="AZ419" s="79" t="str">
        <f t="shared" si="85"/>
        <v/>
      </c>
      <c r="BA419" s="71"/>
      <c r="BB419" s="79" t="str">
        <f>IFERROR(IF(VALUE(MID(BA419,1,1))=1, VLOOKUP(VALUE(MID(BA419,1,1)), TxtPanelShape!$A$2:$C$50, 3, 0), (IF(VALUE(MID(BA419,1,1))&gt;=7, VLOOKUP(VALUE(MID(BA419,1,1)), TxtPanelShape!$A$2:$C$50, 3, 0),VLOOKUP(VALUE(MID(BA419,1,2)),TxtPanelShape!$A$2:$C$50,3,0)))), "")</f>
        <v/>
      </c>
      <c r="BC419" s="79" t="str">
        <f>IFERROR(IF(VALUE(MID(BA419,1,1))=1, ", "&amp;VLOOKUP(VALUE(MID(BA419,2,1)), TxtPanelShape!$H$2:$I$50, 2, 0), IF(VALUE(MID(BA419,1,1))&gt;=7, ", "&amp;VLOOKUP(VALUE(MID(BA419,2,1)), TxtPanelShape!$H$2:$I$50, 2, 0),"")), "")</f>
        <v/>
      </c>
      <c r="BD419" s="79" t="str">
        <f>IFERROR(IF(VALUE(MID(BA419,1,1))=1, ", "&amp;VLOOKUP(VALUE(MID(BA419,3,1)), TxtPanelShape!$O$2:$P$50, 2, 0), IF(VALUE(MID(BA419,1,1))&gt;=7, ", "&amp;VLOOKUP(VALUE(MID(BA419,3,1)), TxtPanelShape!$O$2:$P$50, 2, 0),"")),"")</f>
        <v/>
      </c>
      <c r="BE419" s="79" t="str">
        <f>IFERROR("; "&amp;VLOOKUP(VALUE(MID(BA419,4,1)), TxtPanelShape!$V$2:$W$50,2,0),"")</f>
        <v/>
      </c>
      <c r="BF419" s="79" t="str">
        <f t="shared" si="86"/>
        <v/>
      </c>
      <c r="BG419" s="71"/>
      <c r="BH419" s="79" t="str">
        <f>IFERROR(VLOOKUP(BG419, TxtPanelDefinition!$A$2:$B$50, 2, 0),"")</f>
        <v/>
      </c>
      <c r="BI419" s="71"/>
      <c r="BJ419" s="79" t="str">
        <f>IFERROR(VLOOKUP(BI419, TxtPanelDefinition!$A$2:$B$50, 2, 0),"")</f>
        <v/>
      </c>
      <c r="BK419" s="71"/>
      <c r="BL419" s="79" t="str">
        <f>IFERROR(VLOOKUP(BK419, InscrTechniques!$A$2:$B$50, 2, 0),"")</f>
        <v/>
      </c>
      <c r="BM419" s="71"/>
      <c r="BN419" s="79" t="str">
        <f>IFERROR(VLOOKUP(BM419, InscrTechniques!$A$2:$B$50, 2, 0),"")</f>
        <v/>
      </c>
      <c r="BO419" s="71"/>
      <c r="BP419" s="79" t="str">
        <f>IFERROR(VLOOKUP(BO419, InscrTechniques!$A$2:$B$50, 2, 0),"")</f>
        <v/>
      </c>
      <c r="BQ419" s="71"/>
      <c r="BR419" s="79" t="str">
        <f>IFERROR(VLOOKUP(BQ419, InscrTechniques!$A$2:$B$50, 2, 0),"")</f>
        <v/>
      </c>
      <c r="BS419" s="71"/>
      <c r="BT419" s="79" t="str">
        <f>IFERROR(VLOOKUP(BS419, InscrTechniques!$A$2:$B$50, 2, 0),"")</f>
        <v/>
      </c>
      <c r="BU419" s="71"/>
      <c r="BV419" s="79" t="str">
        <f>IFERROR(VLOOKUP(BU419, InscrTechniques!$A$2:$B$50, 2, 0),"")</f>
        <v/>
      </c>
      <c r="BW419" s="125"/>
      <c r="BX419" s="79" t="str">
        <f>IFERROR(VLOOKUP(BW419, InscrTechniques!$A$2:$B$50, 2, 0),"")</f>
        <v/>
      </c>
      <c r="BY419" s="125"/>
      <c r="BZ419" s="79" t="str">
        <f>IFERROR(VLOOKUP(BY419, InscrTechniques!$A$2:$B$50, 2, 0),"")</f>
        <v/>
      </c>
      <c r="CA419" s="74"/>
      <c r="CB419" s="114" t="str">
        <f>IFERROR(VLOOKUP(CA419, LetterStyle!$A$2:$B$50, 2, 0),"")</f>
        <v/>
      </c>
      <c r="CC419" s="74"/>
      <c r="CD419" s="114" t="str">
        <f>IFERROR(VLOOKUP(CC419, LetterStyle!$A$2:$B$50, 2, 0),"")</f>
        <v/>
      </c>
      <c r="CE419" s="74"/>
      <c r="CF419" s="114" t="str">
        <f>IFERROR(VLOOKUP(CE419, LetterStyle!$A$2:$B$50, 2, 0),"")</f>
        <v/>
      </c>
      <c r="CG419" s="74"/>
      <c r="CH419" s="79" t="str">
        <f>IFERROR(VLOOKUP(CG419, LetterStyle!$A$2:$B$50, 2, 0),"")</f>
        <v/>
      </c>
      <c r="CI419" s="71"/>
      <c r="CJ419" s="79" t="str">
        <f>IFERROR(VLOOKUP(CI419, DecMotifs!$A$1:$B$306, 2, 0),"")</f>
        <v/>
      </c>
      <c r="CK419" s="71"/>
      <c r="CL419" s="79" t="str">
        <f>IFERROR(VLOOKUP(CK419, DecMotifs!$A$1:$B$306, 2, 0),"")</f>
        <v/>
      </c>
      <c r="CM419" s="71"/>
      <c r="CN419" s="79" t="str">
        <f>IFERROR(VLOOKUP(CM419, DecMotifs!$A$1:$B$306, 2, 0),"")</f>
        <v/>
      </c>
      <c r="CO419" s="71"/>
      <c r="CP419" s="79" t="str">
        <f>IFERROR(VLOOKUP(CO419, MarginalDec!$A$2:$B$253, 2, 0),"")</f>
        <v/>
      </c>
      <c r="CQ419" s="71"/>
      <c r="CR419" s="79" t="str">
        <f>IFERROR(VLOOKUP(CQ419, MarginalDec!$A$2:$B$253, 2, 0),"")</f>
        <v/>
      </c>
      <c r="CS419" s="71"/>
      <c r="CT419" s="79" t="str">
        <f>IFERROR(VLOOKUP(CS419, MarginalDec!$A$2:$B$253, 2, 0),"")</f>
        <v/>
      </c>
      <c r="CU419" s="71"/>
      <c r="CV419" s="79" t="str">
        <f>IF(ISBLANK(CU419),"", IFERROR(VLOOKUP(CU419, Tooling!$A$2:$B$252, 2, 0),""))</f>
        <v/>
      </c>
      <c r="CW419" s="71"/>
      <c r="CX419" s="79" t="str">
        <f>IF(ISBLANK(CW419),"", IFERROR(VLOOKUP(CW419, Tooling!$A$2:$B$252, 2, 0),""))</f>
        <v/>
      </c>
      <c r="CY419" s="71"/>
      <c r="CZ419" s="79" t="str">
        <f>IF(ISBLANK(CY419),"", IFERROR(VLOOKUP(CY419, Repairs!$A$2:$B$252, 2, 0),""))</f>
        <v/>
      </c>
      <c r="DA419" s="77"/>
      <c r="DB419" s="71"/>
      <c r="DC419" s="79" t="str">
        <f>IFERROR(VLOOKUP(DB419, DatingReason!$A$2:$B$252, 2, 0),"")</f>
        <v/>
      </c>
      <c r="DD419" s="123" t="str">
        <f t="shared" si="87"/>
        <v/>
      </c>
      <c r="DF419" s="119" t="str">
        <f t="array" ref="DF419">IF(AND($B419&lt;&gt;"", $DE419&lt;&gt;"", $DE419&lt;&gt;"No"),MAX(IF($B419=PEOPLE!$B$4:$B$1000, PEOPLE!$Q$4:$Q$1000,""))+100,"")</f>
        <v/>
      </c>
      <c r="DG419" s="68"/>
      <c r="DH419" s="76">
        <f>COUNTIF(PEOPLE!B:B, MEMORIALS!B419)</f>
        <v>0</v>
      </c>
      <c r="DI419" s="82"/>
      <c r="DJ419" s="82"/>
      <c r="DK419" s="82"/>
      <c r="DL419" s="68"/>
      <c r="DM419" s="68"/>
      <c r="DN419" s="68"/>
      <c r="DO419" s="68"/>
      <c r="DP419" s="68"/>
    </row>
    <row r="420" spans="1:120" ht="15" customHeight="1" x14ac:dyDescent="0.25">
      <c r="A420" s="68"/>
      <c r="B420" s="69"/>
      <c r="C420" s="68"/>
      <c r="D420" s="68"/>
      <c r="E420" s="70" t="str">
        <f>IF(D420="","",VLOOKUP(D420,Denomination!$A$2:$B$50, 2, 0))</f>
        <v/>
      </c>
      <c r="F420" s="68"/>
      <c r="G420" s="71"/>
      <c r="H420" s="70" t="str">
        <f>IF(G420="","",VLOOKUP(G420,MCondition!$A$2:$B$50, 2, 0))</f>
        <v/>
      </c>
      <c r="I420" s="72"/>
      <c r="J420" s="71"/>
      <c r="K420" s="70" t="str">
        <f>IF(J420="","",VLOOKUP(J420,ICondition!$A$2:$B$50, 2, 0))</f>
        <v/>
      </c>
      <c r="L420" s="73"/>
      <c r="M420" s="73"/>
      <c r="N420" s="73"/>
      <c r="O420" s="73"/>
      <c r="P420" s="73"/>
      <c r="Q420" s="73"/>
      <c r="R420" s="78"/>
      <c r="S420" s="79" t="str">
        <f>IFERROR(VLOOKUP(R420,Material!$A$2:$B$59, 2, 0),"")</f>
        <v/>
      </c>
      <c r="T420" s="71"/>
      <c r="U420" s="79" t="str">
        <f>IFERROR(VLOOKUP(T420,Material!$A$2:$B$59, 2, 0),"")</f>
        <v/>
      </c>
      <c r="V420" s="71"/>
      <c r="W420" s="79" t="str">
        <f>IFERROR(VLOOKUP(V420,Material!$A$2:$B$59, 2, 0),"")</f>
        <v/>
      </c>
      <c r="X420" s="71"/>
      <c r="Y420" s="79" t="str">
        <f>IFERROR(VLOOKUP(X420,Material!$A$2:$B$59, 2, 0),"")</f>
        <v/>
      </c>
      <c r="Z420" s="71"/>
      <c r="AA420" s="79" t="str">
        <f>IFERROR(VLOOKUP(Z420,Material!$A$2:$B$59, 2, 0),"")</f>
        <v/>
      </c>
      <c r="AB420" s="74"/>
      <c r="AC420" s="75" t="e">
        <f t="shared" si="76"/>
        <v>#VALUE!</v>
      </c>
      <c r="AD420" s="75" t="e">
        <f t="shared" si="77"/>
        <v>#VALUE!</v>
      </c>
      <c r="AE420" s="75" t="e">
        <f t="shared" si="79"/>
        <v>#VALUE!</v>
      </c>
      <c r="AF420" s="75" t="e">
        <f t="shared" si="78"/>
        <v>#VALUE!</v>
      </c>
      <c r="AG420" s="75" t="e">
        <f t="shared" si="80"/>
        <v>#VALUE!</v>
      </c>
      <c r="AH420" s="75" t="e">
        <f t="shared" si="81"/>
        <v>#VALUE!</v>
      </c>
      <c r="AI420" s="75" t="e">
        <f t="shared" si="82"/>
        <v>#VALUE!</v>
      </c>
      <c r="AJ420" s="80" t="e">
        <f t="shared" si="83"/>
        <v>#VALUE!</v>
      </c>
      <c r="AK420" s="79" t="str">
        <f>(IFERROR(VLOOKUP(AB420,Categories!$A$2:$B$20,2,1),""))</f>
        <v/>
      </c>
      <c r="AL420" s="79" t="str">
        <f ca="1">IFERROR(VLOOKUP((HLOOKUP((VLOOKUP($AB420,Categories!$A$2:$F$20,3,1)), $AB$3:$AJ420, (ROW()-ROW($AB$3)+1), 0)), INDIRECT(VLOOKUP($AB420,Categories!$A$2:$F$20,6,1)),2,0),AK420)</f>
        <v/>
      </c>
      <c r="AM420" s="79" t="str">
        <f ca="1">IFERROR(VLOOKUP((HLOOKUP((VLOOKUP($AB420,Categories!$A$2:$F$20,4,1)),$AB$3:$AJ420,(ROW()-ROW($AB$3)+1),0)),INDIRECT(VLOOKUP($AB420,Categories!$A$2:$H$20,7,1)),2,0),"")</f>
        <v/>
      </c>
      <c r="AN420" s="79" t="str">
        <f ca="1">IFERROR(VLOOKUP((HLOOKUP((VLOOKUP($AB420,Categories!$A$2:$F$20,5,1)), $AB$3:$AJ420, (ROW()-ROW($AB$3)+1), 0)), INDIRECT(VLOOKUP($AB420,Categories!$A$2:$H$20,8,1)),2,0),"")</f>
        <v/>
      </c>
      <c r="AO420" s="79" t="str">
        <f t="shared" ca="1" si="84"/>
        <v/>
      </c>
      <c r="AP420" s="81"/>
      <c r="AQ420" s="70" t="str">
        <f>IFERROR(VLOOKUP(VALUE(MID(AP420,1,1)),AdditionalElements!$A$2:$B$50,2,0),"")</f>
        <v/>
      </c>
      <c r="AR420" s="70" t="str">
        <f>IFERROR(VLOOKUP(VALUE(MID(AP420,2,1)),AdditionalElements!$H$2:$I$50,2,0),"")</f>
        <v/>
      </c>
      <c r="AS420" s="70" t="str">
        <f>IFERROR(VLOOKUP(VALUE(MID(AP420,3,1)),AdditionalElements!$O$2:$P$50,2,0),"")</f>
        <v/>
      </c>
      <c r="AT420" s="70" t="str">
        <f>IFERROR(VLOOKUP(VALUE(MID(AP420,4,1)),AdditionalElements!$V$2:$W$50,2,0),"")</f>
        <v/>
      </c>
      <c r="AU420" s="71"/>
      <c r="AV420" s="79" t="str">
        <f>IFERROR(IF(VALUE(MID(AU420,1,1))=1, VLOOKUP(VALUE(MID(AU420,1,1)), TxtPanelShape!$A$2:$C$50, 3, 0), (IF(VALUE(MID(AU420,1,1))&gt;=7, VLOOKUP(VALUE(MID(AU420,1,1)), TxtPanelShape!$A$2:$C$50, 3, 0),VLOOKUP(VALUE(MID(AU420,1,2)),TxtPanelShape!$A$2:$C$50,3,0)))), "")</f>
        <v/>
      </c>
      <c r="AW420" s="79" t="str">
        <f>IFERROR(IF(VALUE(MID(AU420,1,1))=1, ", "&amp;VLOOKUP(VALUE(MID(AU420,2,1)), TxtPanelShape!$H$2:$I$50, 2, 0), IF(VALUE(MID(AU420,1,1))&gt;=7, ", "&amp;VLOOKUP(VALUE(MID(AU420,2,1)), TxtPanelShape!$H$2:$I$50, 2, 0),"")), "")</f>
        <v/>
      </c>
      <c r="AX420" s="79" t="str">
        <f>IFERROR(IF(VALUE(MID(AU420,1,1))=1, ", "&amp;VLOOKUP(VALUE(MID(AU420,3,1)), TxtPanelShape!$O$2:$P$50, 2, 0), IF(VALUE(MID(AU420,1,1))&gt;=7, ", "&amp;VLOOKUP(VALUE(MID(AU420,3,1)), TxtPanelShape!$O$2:$P$50, 2, 0),"")),"")</f>
        <v/>
      </c>
      <c r="AY420" s="79" t="str">
        <f>IFERROR("; "&amp;VLOOKUP(VALUE(MID(AU420,4,1)), TxtPanelShape!$V$2:$W$50,2,0),"")</f>
        <v/>
      </c>
      <c r="AZ420" s="79" t="str">
        <f t="shared" si="85"/>
        <v/>
      </c>
      <c r="BA420" s="71"/>
      <c r="BB420" s="79" t="str">
        <f>IFERROR(IF(VALUE(MID(BA420,1,1))=1, VLOOKUP(VALUE(MID(BA420,1,1)), TxtPanelShape!$A$2:$C$50, 3, 0), (IF(VALUE(MID(BA420,1,1))&gt;=7, VLOOKUP(VALUE(MID(BA420,1,1)), TxtPanelShape!$A$2:$C$50, 3, 0),VLOOKUP(VALUE(MID(BA420,1,2)),TxtPanelShape!$A$2:$C$50,3,0)))), "")</f>
        <v/>
      </c>
      <c r="BC420" s="79" t="str">
        <f>IFERROR(IF(VALUE(MID(BA420,1,1))=1, ", "&amp;VLOOKUP(VALUE(MID(BA420,2,1)), TxtPanelShape!$H$2:$I$50, 2, 0), IF(VALUE(MID(BA420,1,1))&gt;=7, ", "&amp;VLOOKUP(VALUE(MID(BA420,2,1)), TxtPanelShape!$H$2:$I$50, 2, 0),"")), "")</f>
        <v/>
      </c>
      <c r="BD420" s="79" t="str">
        <f>IFERROR(IF(VALUE(MID(BA420,1,1))=1, ", "&amp;VLOOKUP(VALUE(MID(BA420,3,1)), TxtPanelShape!$O$2:$P$50, 2, 0), IF(VALUE(MID(BA420,1,1))&gt;=7, ", "&amp;VLOOKUP(VALUE(MID(BA420,3,1)), TxtPanelShape!$O$2:$P$50, 2, 0),"")),"")</f>
        <v/>
      </c>
      <c r="BE420" s="79" t="str">
        <f>IFERROR("; "&amp;VLOOKUP(VALUE(MID(BA420,4,1)), TxtPanelShape!$V$2:$W$50,2,0),"")</f>
        <v/>
      </c>
      <c r="BF420" s="79" t="str">
        <f t="shared" si="86"/>
        <v/>
      </c>
      <c r="BG420" s="71"/>
      <c r="BH420" s="79" t="str">
        <f>IFERROR(VLOOKUP(BG420, TxtPanelDefinition!$A$2:$B$50, 2, 0),"")</f>
        <v/>
      </c>
      <c r="BI420" s="71"/>
      <c r="BJ420" s="79" t="str">
        <f>IFERROR(VLOOKUP(BI420, TxtPanelDefinition!$A$2:$B$50, 2, 0),"")</f>
        <v/>
      </c>
      <c r="BK420" s="71"/>
      <c r="BL420" s="79" t="str">
        <f>IFERROR(VLOOKUP(BK420, InscrTechniques!$A$2:$B$50, 2, 0),"")</f>
        <v/>
      </c>
      <c r="BM420" s="71"/>
      <c r="BN420" s="79" t="str">
        <f>IFERROR(VLOOKUP(BM420, InscrTechniques!$A$2:$B$50, 2, 0),"")</f>
        <v/>
      </c>
      <c r="BO420" s="71"/>
      <c r="BP420" s="79" t="str">
        <f>IFERROR(VLOOKUP(BO420, InscrTechniques!$A$2:$B$50, 2, 0),"")</f>
        <v/>
      </c>
      <c r="BQ420" s="71"/>
      <c r="BR420" s="79" t="str">
        <f>IFERROR(VLOOKUP(BQ420, InscrTechniques!$A$2:$B$50, 2, 0),"")</f>
        <v/>
      </c>
      <c r="BS420" s="71"/>
      <c r="BT420" s="79" t="str">
        <f>IFERROR(VLOOKUP(BS420, InscrTechniques!$A$2:$B$50, 2, 0),"")</f>
        <v/>
      </c>
      <c r="BU420" s="71"/>
      <c r="BV420" s="79" t="str">
        <f>IFERROR(VLOOKUP(BU420, InscrTechniques!$A$2:$B$50, 2, 0),"")</f>
        <v/>
      </c>
      <c r="BW420" s="125"/>
      <c r="BX420" s="79" t="str">
        <f>IFERROR(VLOOKUP(BW420, InscrTechniques!$A$2:$B$50, 2, 0),"")</f>
        <v/>
      </c>
      <c r="BY420" s="125"/>
      <c r="BZ420" s="79" t="str">
        <f>IFERROR(VLOOKUP(BY420, InscrTechniques!$A$2:$B$50, 2, 0),"")</f>
        <v/>
      </c>
      <c r="CA420" s="74"/>
      <c r="CB420" s="114" t="str">
        <f>IFERROR(VLOOKUP(CA420, LetterStyle!$A$2:$B$50, 2, 0),"")</f>
        <v/>
      </c>
      <c r="CC420" s="74"/>
      <c r="CD420" s="114" t="str">
        <f>IFERROR(VLOOKUP(CC420, LetterStyle!$A$2:$B$50, 2, 0),"")</f>
        <v/>
      </c>
      <c r="CE420" s="74"/>
      <c r="CF420" s="114" t="str">
        <f>IFERROR(VLOOKUP(CE420, LetterStyle!$A$2:$B$50, 2, 0),"")</f>
        <v/>
      </c>
      <c r="CG420" s="74"/>
      <c r="CH420" s="79" t="str">
        <f>IFERROR(VLOOKUP(CG420, LetterStyle!$A$2:$B$50, 2, 0),"")</f>
        <v/>
      </c>
      <c r="CI420" s="71"/>
      <c r="CJ420" s="79" t="str">
        <f>IFERROR(VLOOKUP(CI420, DecMotifs!$A$1:$B$306, 2, 0),"")</f>
        <v/>
      </c>
      <c r="CK420" s="71"/>
      <c r="CL420" s="79" t="str">
        <f>IFERROR(VLOOKUP(CK420, DecMotifs!$A$1:$B$306, 2, 0),"")</f>
        <v/>
      </c>
      <c r="CM420" s="71"/>
      <c r="CN420" s="79" t="str">
        <f>IFERROR(VLOOKUP(CM420, DecMotifs!$A$1:$B$306, 2, 0),"")</f>
        <v/>
      </c>
      <c r="CO420" s="71"/>
      <c r="CP420" s="79" t="str">
        <f>IFERROR(VLOOKUP(CO420, MarginalDec!$A$2:$B$253, 2, 0),"")</f>
        <v/>
      </c>
      <c r="CQ420" s="71"/>
      <c r="CR420" s="79" t="str">
        <f>IFERROR(VLOOKUP(CQ420, MarginalDec!$A$2:$B$253, 2, 0),"")</f>
        <v/>
      </c>
      <c r="CS420" s="71"/>
      <c r="CT420" s="79" t="str">
        <f>IFERROR(VLOOKUP(CS420, MarginalDec!$A$2:$B$253, 2, 0),"")</f>
        <v/>
      </c>
      <c r="CU420" s="71"/>
      <c r="CV420" s="79" t="str">
        <f>IF(ISBLANK(CU420),"", IFERROR(VLOOKUP(CU420, Tooling!$A$2:$B$252, 2, 0),""))</f>
        <v/>
      </c>
      <c r="CW420" s="71"/>
      <c r="CX420" s="79" t="str">
        <f>IF(ISBLANK(CW420),"", IFERROR(VLOOKUP(CW420, Tooling!$A$2:$B$252, 2, 0),""))</f>
        <v/>
      </c>
      <c r="CY420" s="71"/>
      <c r="CZ420" s="79" t="str">
        <f>IF(ISBLANK(CY420),"", IFERROR(VLOOKUP(CY420, Repairs!$A$2:$B$252, 2, 0),""))</f>
        <v/>
      </c>
      <c r="DA420" s="77"/>
      <c r="DB420" s="71"/>
      <c r="DC420" s="79" t="str">
        <f>IFERROR(VLOOKUP(DB420, DatingReason!$A$2:$B$252, 2, 0),"")</f>
        <v/>
      </c>
      <c r="DD420" s="123" t="str">
        <f t="shared" si="87"/>
        <v/>
      </c>
      <c r="DF420" s="119" t="str">
        <f t="array" ref="DF420">IF(AND($B420&lt;&gt;"", $DE420&lt;&gt;"", $DE420&lt;&gt;"No"),MAX(IF($B420=PEOPLE!$B$4:$B$1000, PEOPLE!$Q$4:$Q$1000,""))+100,"")</f>
        <v/>
      </c>
      <c r="DG420" s="68"/>
      <c r="DH420" s="76">
        <f>COUNTIF(PEOPLE!B:B, MEMORIALS!B420)</f>
        <v>0</v>
      </c>
      <c r="DI420" s="82"/>
      <c r="DJ420" s="82"/>
      <c r="DK420" s="82"/>
      <c r="DL420" s="68"/>
      <c r="DM420" s="68"/>
      <c r="DN420" s="68"/>
      <c r="DO420" s="68"/>
      <c r="DP420" s="68"/>
    </row>
    <row r="421" spans="1:120" ht="15" customHeight="1" x14ac:dyDescent="0.25">
      <c r="A421" s="68"/>
      <c r="B421" s="69"/>
      <c r="C421" s="68"/>
      <c r="D421" s="68"/>
      <c r="E421" s="70" t="str">
        <f>IF(D421="","",VLOOKUP(D421,Denomination!$A$2:$B$50, 2, 0))</f>
        <v/>
      </c>
      <c r="F421" s="68"/>
      <c r="G421" s="71"/>
      <c r="H421" s="70" t="str">
        <f>IF(G421="","",VLOOKUP(G421,MCondition!$A$2:$B$50, 2, 0))</f>
        <v/>
      </c>
      <c r="I421" s="72"/>
      <c r="J421" s="71"/>
      <c r="K421" s="70" t="str">
        <f>IF(J421="","",VLOOKUP(J421,ICondition!$A$2:$B$50, 2, 0))</f>
        <v/>
      </c>
      <c r="L421" s="73"/>
      <c r="M421" s="73"/>
      <c r="N421" s="73"/>
      <c r="O421" s="73"/>
      <c r="P421" s="73"/>
      <c r="Q421" s="73"/>
      <c r="R421" s="78"/>
      <c r="S421" s="79" t="str">
        <f>IFERROR(VLOOKUP(R421,Material!$A$2:$B$59, 2, 0),"")</f>
        <v/>
      </c>
      <c r="T421" s="71"/>
      <c r="U421" s="79" t="str">
        <f>IFERROR(VLOOKUP(T421,Material!$A$2:$B$59, 2, 0),"")</f>
        <v/>
      </c>
      <c r="V421" s="71"/>
      <c r="W421" s="79" t="str">
        <f>IFERROR(VLOOKUP(V421,Material!$A$2:$B$59, 2, 0),"")</f>
        <v/>
      </c>
      <c r="X421" s="71"/>
      <c r="Y421" s="79" t="str">
        <f>IFERROR(VLOOKUP(X421,Material!$A$2:$B$59, 2, 0),"")</f>
        <v/>
      </c>
      <c r="Z421" s="71"/>
      <c r="AA421" s="79" t="str">
        <f>IFERROR(VLOOKUP(Z421,Material!$A$2:$B$59, 2, 0),"")</f>
        <v/>
      </c>
      <c r="AB421" s="74"/>
      <c r="AC421" s="75" t="e">
        <f t="shared" si="76"/>
        <v>#VALUE!</v>
      </c>
      <c r="AD421" s="75" t="e">
        <f t="shared" si="77"/>
        <v>#VALUE!</v>
      </c>
      <c r="AE421" s="75" t="e">
        <f t="shared" si="79"/>
        <v>#VALUE!</v>
      </c>
      <c r="AF421" s="75" t="e">
        <f t="shared" si="78"/>
        <v>#VALUE!</v>
      </c>
      <c r="AG421" s="75" t="e">
        <f t="shared" si="80"/>
        <v>#VALUE!</v>
      </c>
      <c r="AH421" s="75" t="e">
        <f t="shared" si="81"/>
        <v>#VALUE!</v>
      </c>
      <c r="AI421" s="75" t="e">
        <f t="shared" si="82"/>
        <v>#VALUE!</v>
      </c>
      <c r="AJ421" s="80" t="e">
        <f t="shared" si="83"/>
        <v>#VALUE!</v>
      </c>
      <c r="AK421" s="79" t="str">
        <f>(IFERROR(VLOOKUP(AB421,Categories!$A$2:$B$20,2,1),""))</f>
        <v/>
      </c>
      <c r="AL421" s="79" t="str">
        <f ca="1">IFERROR(VLOOKUP((HLOOKUP((VLOOKUP($AB421,Categories!$A$2:$F$20,3,1)), $AB$3:$AJ421, (ROW()-ROW($AB$3)+1), 0)), INDIRECT(VLOOKUP($AB421,Categories!$A$2:$F$20,6,1)),2,0),AK421)</f>
        <v/>
      </c>
      <c r="AM421" s="79" t="str">
        <f ca="1">IFERROR(VLOOKUP((HLOOKUP((VLOOKUP($AB421,Categories!$A$2:$F$20,4,1)),$AB$3:$AJ421,(ROW()-ROW($AB$3)+1),0)),INDIRECT(VLOOKUP($AB421,Categories!$A$2:$H$20,7,1)),2,0),"")</f>
        <v/>
      </c>
      <c r="AN421" s="79" t="str">
        <f ca="1">IFERROR(VLOOKUP((HLOOKUP((VLOOKUP($AB421,Categories!$A$2:$F$20,5,1)), $AB$3:$AJ421, (ROW()-ROW($AB$3)+1), 0)), INDIRECT(VLOOKUP($AB421,Categories!$A$2:$H$20,8,1)),2,0),"")</f>
        <v/>
      </c>
      <c r="AO421" s="79" t="str">
        <f t="shared" ca="1" si="84"/>
        <v/>
      </c>
      <c r="AP421" s="81"/>
      <c r="AQ421" s="70" t="str">
        <f>IFERROR(VLOOKUP(VALUE(MID(AP421,1,1)),AdditionalElements!$A$2:$B$50,2,0),"")</f>
        <v/>
      </c>
      <c r="AR421" s="70" t="str">
        <f>IFERROR(VLOOKUP(VALUE(MID(AP421,2,1)),AdditionalElements!$H$2:$I$50,2,0),"")</f>
        <v/>
      </c>
      <c r="AS421" s="70" t="str">
        <f>IFERROR(VLOOKUP(VALUE(MID(AP421,3,1)),AdditionalElements!$O$2:$P$50,2,0),"")</f>
        <v/>
      </c>
      <c r="AT421" s="70" t="str">
        <f>IFERROR(VLOOKUP(VALUE(MID(AP421,4,1)),AdditionalElements!$V$2:$W$50,2,0),"")</f>
        <v/>
      </c>
      <c r="AU421" s="71"/>
      <c r="AV421" s="79" t="str">
        <f>IFERROR(IF(VALUE(MID(AU421,1,1))=1, VLOOKUP(VALUE(MID(AU421,1,1)), TxtPanelShape!$A$2:$C$50, 3, 0), (IF(VALUE(MID(AU421,1,1))&gt;=7, VLOOKUP(VALUE(MID(AU421,1,1)), TxtPanelShape!$A$2:$C$50, 3, 0),VLOOKUP(VALUE(MID(AU421,1,2)),TxtPanelShape!$A$2:$C$50,3,0)))), "")</f>
        <v/>
      </c>
      <c r="AW421" s="79" t="str">
        <f>IFERROR(IF(VALUE(MID(AU421,1,1))=1, ", "&amp;VLOOKUP(VALUE(MID(AU421,2,1)), TxtPanelShape!$H$2:$I$50, 2, 0), IF(VALUE(MID(AU421,1,1))&gt;=7, ", "&amp;VLOOKUP(VALUE(MID(AU421,2,1)), TxtPanelShape!$H$2:$I$50, 2, 0),"")), "")</f>
        <v/>
      </c>
      <c r="AX421" s="79" t="str">
        <f>IFERROR(IF(VALUE(MID(AU421,1,1))=1, ", "&amp;VLOOKUP(VALUE(MID(AU421,3,1)), TxtPanelShape!$O$2:$P$50, 2, 0), IF(VALUE(MID(AU421,1,1))&gt;=7, ", "&amp;VLOOKUP(VALUE(MID(AU421,3,1)), TxtPanelShape!$O$2:$P$50, 2, 0),"")),"")</f>
        <v/>
      </c>
      <c r="AY421" s="79" t="str">
        <f>IFERROR("; "&amp;VLOOKUP(VALUE(MID(AU421,4,1)), TxtPanelShape!$V$2:$W$50,2,0),"")</f>
        <v/>
      </c>
      <c r="AZ421" s="79" t="str">
        <f t="shared" si="85"/>
        <v/>
      </c>
      <c r="BA421" s="71"/>
      <c r="BB421" s="79" t="str">
        <f>IFERROR(IF(VALUE(MID(BA421,1,1))=1, VLOOKUP(VALUE(MID(BA421,1,1)), TxtPanelShape!$A$2:$C$50, 3, 0), (IF(VALUE(MID(BA421,1,1))&gt;=7, VLOOKUP(VALUE(MID(BA421,1,1)), TxtPanelShape!$A$2:$C$50, 3, 0),VLOOKUP(VALUE(MID(BA421,1,2)),TxtPanelShape!$A$2:$C$50,3,0)))), "")</f>
        <v/>
      </c>
      <c r="BC421" s="79" t="str">
        <f>IFERROR(IF(VALUE(MID(BA421,1,1))=1, ", "&amp;VLOOKUP(VALUE(MID(BA421,2,1)), TxtPanelShape!$H$2:$I$50, 2, 0), IF(VALUE(MID(BA421,1,1))&gt;=7, ", "&amp;VLOOKUP(VALUE(MID(BA421,2,1)), TxtPanelShape!$H$2:$I$50, 2, 0),"")), "")</f>
        <v/>
      </c>
      <c r="BD421" s="79" t="str">
        <f>IFERROR(IF(VALUE(MID(BA421,1,1))=1, ", "&amp;VLOOKUP(VALUE(MID(BA421,3,1)), TxtPanelShape!$O$2:$P$50, 2, 0), IF(VALUE(MID(BA421,1,1))&gt;=7, ", "&amp;VLOOKUP(VALUE(MID(BA421,3,1)), TxtPanelShape!$O$2:$P$50, 2, 0),"")),"")</f>
        <v/>
      </c>
      <c r="BE421" s="79" t="str">
        <f>IFERROR("; "&amp;VLOOKUP(VALUE(MID(BA421,4,1)), TxtPanelShape!$V$2:$W$50,2,0),"")</f>
        <v/>
      </c>
      <c r="BF421" s="79" t="str">
        <f t="shared" si="86"/>
        <v/>
      </c>
      <c r="BG421" s="71"/>
      <c r="BH421" s="79" t="str">
        <f>IFERROR(VLOOKUP(BG421, TxtPanelDefinition!$A$2:$B$50, 2, 0),"")</f>
        <v/>
      </c>
      <c r="BI421" s="71"/>
      <c r="BJ421" s="79" t="str">
        <f>IFERROR(VLOOKUP(BI421, TxtPanelDefinition!$A$2:$B$50, 2, 0),"")</f>
        <v/>
      </c>
      <c r="BK421" s="71"/>
      <c r="BL421" s="79" t="str">
        <f>IFERROR(VLOOKUP(BK421, InscrTechniques!$A$2:$B$50, 2, 0),"")</f>
        <v/>
      </c>
      <c r="BM421" s="71"/>
      <c r="BN421" s="79" t="str">
        <f>IFERROR(VLOOKUP(BM421, InscrTechniques!$A$2:$B$50, 2, 0),"")</f>
        <v/>
      </c>
      <c r="BO421" s="71"/>
      <c r="BP421" s="79" t="str">
        <f>IFERROR(VLOOKUP(BO421, InscrTechniques!$A$2:$B$50, 2, 0),"")</f>
        <v/>
      </c>
      <c r="BQ421" s="71"/>
      <c r="BR421" s="79" t="str">
        <f>IFERROR(VLOOKUP(BQ421, InscrTechniques!$A$2:$B$50, 2, 0),"")</f>
        <v/>
      </c>
      <c r="BS421" s="71"/>
      <c r="BT421" s="79" t="str">
        <f>IFERROR(VLOOKUP(BS421, InscrTechniques!$A$2:$B$50, 2, 0),"")</f>
        <v/>
      </c>
      <c r="BU421" s="71"/>
      <c r="BV421" s="79" t="str">
        <f>IFERROR(VLOOKUP(BU421, InscrTechniques!$A$2:$B$50, 2, 0),"")</f>
        <v/>
      </c>
      <c r="BW421" s="125"/>
      <c r="BX421" s="79" t="str">
        <f>IFERROR(VLOOKUP(BW421, InscrTechniques!$A$2:$B$50, 2, 0),"")</f>
        <v/>
      </c>
      <c r="BY421" s="125"/>
      <c r="BZ421" s="79" t="str">
        <f>IFERROR(VLOOKUP(BY421, InscrTechniques!$A$2:$B$50, 2, 0),"")</f>
        <v/>
      </c>
      <c r="CA421" s="74"/>
      <c r="CB421" s="114" t="str">
        <f>IFERROR(VLOOKUP(CA421, LetterStyle!$A$2:$B$50, 2, 0),"")</f>
        <v/>
      </c>
      <c r="CC421" s="74"/>
      <c r="CD421" s="114" t="str">
        <f>IFERROR(VLOOKUP(CC421, LetterStyle!$A$2:$B$50, 2, 0),"")</f>
        <v/>
      </c>
      <c r="CE421" s="74"/>
      <c r="CF421" s="114" t="str">
        <f>IFERROR(VLOOKUP(CE421, LetterStyle!$A$2:$B$50, 2, 0),"")</f>
        <v/>
      </c>
      <c r="CG421" s="74"/>
      <c r="CH421" s="79" t="str">
        <f>IFERROR(VLOOKUP(CG421, LetterStyle!$A$2:$B$50, 2, 0),"")</f>
        <v/>
      </c>
      <c r="CI421" s="71"/>
      <c r="CJ421" s="79" t="str">
        <f>IFERROR(VLOOKUP(CI421, DecMotifs!$A$1:$B$306, 2, 0),"")</f>
        <v/>
      </c>
      <c r="CK421" s="71"/>
      <c r="CL421" s="79" t="str">
        <f>IFERROR(VLOOKUP(CK421, DecMotifs!$A$1:$B$306, 2, 0),"")</f>
        <v/>
      </c>
      <c r="CM421" s="71"/>
      <c r="CN421" s="79" t="str">
        <f>IFERROR(VLOOKUP(CM421, DecMotifs!$A$1:$B$306, 2, 0),"")</f>
        <v/>
      </c>
      <c r="CO421" s="71"/>
      <c r="CP421" s="79" t="str">
        <f>IFERROR(VLOOKUP(CO421, MarginalDec!$A$2:$B$253, 2, 0),"")</f>
        <v/>
      </c>
      <c r="CQ421" s="71"/>
      <c r="CR421" s="79" t="str">
        <f>IFERROR(VLOOKUP(CQ421, MarginalDec!$A$2:$B$253, 2, 0),"")</f>
        <v/>
      </c>
      <c r="CS421" s="71"/>
      <c r="CT421" s="79" t="str">
        <f>IFERROR(VLOOKUP(CS421, MarginalDec!$A$2:$B$253, 2, 0),"")</f>
        <v/>
      </c>
      <c r="CU421" s="71"/>
      <c r="CV421" s="79" t="str">
        <f>IF(ISBLANK(CU421),"", IFERROR(VLOOKUP(CU421, Tooling!$A$2:$B$252, 2, 0),""))</f>
        <v/>
      </c>
      <c r="CW421" s="71"/>
      <c r="CX421" s="79" t="str">
        <f>IF(ISBLANK(CW421),"", IFERROR(VLOOKUP(CW421, Tooling!$A$2:$B$252, 2, 0),""))</f>
        <v/>
      </c>
      <c r="CY421" s="71"/>
      <c r="CZ421" s="79" t="str">
        <f>IF(ISBLANK(CY421),"", IFERROR(VLOOKUP(CY421, Repairs!$A$2:$B$252, 2, 0),""))</f>
        <v/>
      </c>
      <c r="DA421" s="77"/>
      <c r="DB421" s="71"/>
      <c r="DC421" s="79" t="str">
        <f>IFERROR(VLOOKUP(DB421, DatingReason!$A$2:$B$252, 2, 0),"")</f>
        <v/>
      </c>
      <c r="DD421" s="123" t="str">
        <f t="shared" si="87"/>
        <v/>
      </c>
      <c r="DF421" s="119" t="str">
        <f t="array" ref="DF421">IF(AND($B421&lt;&gt;"", $DE421&lt;&gt;"", $DE421&lt;&gt;"No"),MAX(IF($B421=PEOPLE!$B$4:$B$1000, PEOPLE!$Q$4:$Q$1000,""))+100,"")</f>
        <v/>
      </c>
      <c r="DG421" s="68"/>
      <c r="DH421" s="76">
        <f>COUNTIF(PEOPLE!B:B, MEMORIALS!B421)</f>
        <v>0</v>
      </c>
      <c r="DI421" s="82"/>
      <c r="DJ421" s="82"/>
      <c r="DK421" s="82"/>
      <c r="DL421" s="68"/>
      <c r="DM421" s="68"/>
      <c r="DN421" s="68"/>
      <c r="DO421" s="68"/>
      <c r="DP421" s="68"/>
    </row>
    <row r="422" spans="1:120" ht="15" customHeight="1" x14ac:dyDescent="0.25">
      <c r="A422" s="68"/>
      <c r="B422" s="69"/>
      <c r="C422" s="68"/>
      <c r="D422" s="68"/>
      <c r="E422" s="70" t="str">
        <f>IF(D422="","",VLOOKUP(D422,Denomination!$A$2:$B$50, 2, 0))</f>
        <v/>
      </c>
      <c r="F422" s="68"/>
      <c r="G422" s="71"/>
      <c r="H422" s="70" t="str">
        <f>IF(G422="","",VLOOKUP(G422,MCondition!$A$2:$B$50, 2, 0))</f>
        <v/>
      </c>
      <c r="I422" s="72"/>
      <c r="J422" s="71"/>
      <c r="K422" s="70" t="str">
        <f>IF(J422="","",VLOOKUP(J422,ICondition!$A$2:$B$50, 2, 0))</f>
        <v/>
      </c>
      <c r="L422" s="73"/>
      <c r="M422" s="73"/>
      <c r="N422" s="73"/>
      <c r="O422" s="73"/>
      <c r="P422" s="73"/>
      <c r="Q422" s="73"/>
      <c r="R422" s="78"/>
      <c r="S422" s="79" t="str">
        <f>IFERROR(VLOOKUP(R422,Material!$A$2:$B$59, 2, 0),"")</f>
        <v/>
      </c>
      <c r="T422" s="71"/>
      <c r="U422" s="79" t="str">
        <f>IFERROR(VLOOKUP(T422,Material!$A$2:$B$59, 2, 0),"")</f>
        <v/>
      </c>
      <c r="V422" s="71"/>
      <c r="W422" s="79" t="str">
        <f>IFERROR(VLOOKUP(V422,Material!$A$2:$B$59, 2, 0),"")</f>
        <v/>
      </c>
      <c r="X422" s="71"/>
      <c r="Y422" s="79" t="str">
        <f>IFERROR(VLOOKUP(X422,Material!$A$2:$B$59, 2, 0),"")</f>
        <v/>
      </c>
      <c r="Z422" s="71"/>
      <c r="AA422" s="79" t="str">
        <f>IFERROR(VLOOKUP(Z422,Material!$A$2:$B$59, 2, 0),"")</f>
        <v/>
      </c>
      <c r="AB422" s="74"/>
      <c r="AC422" s="75" t="e">
        <f t="shared" si="76"/>
        <v>#VALUE!</v>
      </c>
      <c r="AD422" s="75" t="e">
        <f t="shared" si="77"/>
        <v>#VALUE!</v>
      </c>
      <c r="AE422" s="75" t="e">
        <f t="shared" si="79"/>
        <v>#VALUE!</v>
      </c>
      <c r="AF422" s="75" t="e">
        <f t="shared" si="78"/>
        <v>#VALUE!</v>
      </c>
      <c r="AG422" s="75" t="e">
        <f t="shared" si="80"/>
        <v>#VALUE!</v>
      </c>
      <c r="AH422" s="75" t="e">
        <f t="shared" si="81"/>
        <v>#VALUE!</v>
      </c>
      <c r="AI422" s="75" t="e">
        <f t="shared" si="82"/>
        <v>#VALUE!</v>
      </c>
      <c r="AJ422" s="80" t="e">
        <f t="shared" si="83"/>
        <v>#VALUE!</v>
      </c>
      <c r="AK422" s="79" t="str">
        <f>(IFERROR(VLOOKUP(AB422,Categories!$A$2:$B$20,2,1),""))</f>
        <v/>
      </c>
      <c r="AL422" s="79" t="str">
        <f ca="1">IFERROR(VLOOKUP((HLOOKUP((VLOOKUP($AB422,Categories!$A$2:$F$20,3,1)), $AB$3:$AJ422, (ROW()-ROW($AB$3)+1), 0)), INDIRECT(VLOOKUP($AB422,Categories!$A$2:$F$20,6,1)),2,0),AK422)</f>
        <v/>
      </c>
      <c r="AM422" s="79" t="str">
        <f ca="1">IFERROR(VLOOKUP((HLOOKUP((VLOOKUP($AB422,Categories!$A$2:$F$20,4,1)),$AB$3:$AJ422,(ROW()-ROW($AB$3)+1),0)),INDIRECT(VLOOKUP($AB422,Categories!$A$2:$H$20,7,1)),2,0),"")</f>
        <v/>
      </c>
      <c r="AN422" s="79" t="str">
        <f ca="1">IFERROR(VLOOKUP((HLOOKUP((VLOOKUP($AB422,Categories!$A$2:$F$20,5,1)), $AB$3:$AJ422, (ROW()-ROW($AB$3)+1), 0)), INDIRECT(VLOOKUP($AB422,Categories!$A$2:$H$20,8,1)),2,0),"")</f>
        <v/>
      </c>
      <c r="AO422" s="79" t="str">
        <f t="shared" ca="1" si="84"/>
        <v/>
      </c>
      <c r="AP422" s="81"/>
      <c r="AQ422" s="70" t="str">
        <f>IFERROR(VLOOKUP(VALUE(MID(AP422,1,1)),AdditionalElements!$A$2:$B$50,2,0),"")</f>
        <v/>
      </c>
      <c r="AR422" s="70" t="str">
        <f>IFERROR(VLOOKUP(VALUE(MID(AP422,2,1)),AdditionalElements!$H$2:$I$50,2,0),"")</f>
        <v/>
      </c>
      <c r="AS422" s="70" t="str">
        <f>IFERROR(VLOOKUP(VALUE(MID(AP422,3,1)),AdditionalElements!$O$2:$P$50,2,0),"")</f>
        <v/>
      </c>
      <c r="AT422" s="70" t="str">
        <f>IFERROR(VLOOKUP(VALUE(MID(AP422,4,1)),AdditionalElements!$V$2:$W$50,2,0),"")</f>
        <v/>
      </c>
      <c r="AU422" s="71"/>
      <c r="AV422" s="79" t="str">
        <f>IFERROR(IF(VALUE(MID(AU422,1,1))=1, VLOOKUP(VALUE(MID(AU422,1,1)), TxtPanelShape!$A$2:$C$50, 3, 0), (IF(VALUE(MID(AU422,1,1))&gt;=7, VLOOKUP(VALUE(MID(AU422,1,1)), TxtPanelShape!$A$2:$C$50, 3, 0),VLOOKUP(VALUE(MID(AU422,1,2)),TxtPanelShape!$A$2:$C$50,3,0)))), "")</f>
        <v/>
      </c>
      <c r="AW422" s="79" t="str">
        <f>IFERROR(IF(VALUE(MID(AU422,1,1))=1, ", "&amp;VLOOKUP(VALUE(MID(AU422,2,1)), TxtPanelShape!$H$2:$I$50, 2, 0), IF(VALUE(MID(AU422,1,1))&gt;=7, ", "&amp;VLOOKUP(VALUE(MID(AU422,2,1)), TxtPanelShape!$H$2:$I$50, 2, 0),"")), "")</f>
        <v/>
      </c>
      <c r="AX422" s="79" t="str">
        <f>IFERROR(IF(VALUE(MID(AU422,1,1))=1, ", "&amp;VLOOKUP(VALUE(MID(AU422,3,1)), TxtPanelShape!$O$2:$P$50, 2, 0), IF(VALUE(MID(AU422,1,1))&gt;=7, ", "&amp;VLOOKUP(VALUE(MID(AU422,3,1)), TxtPanelShape!$O$2:$P$50, 2, 0),"")),"")</f>
        <v/>
      </c>
      <c r="AY422" s="79" t="str">
        <f>IFERROR("; "&amp;VLOOKUP(VALUE(MID(AU422,4,1)), TxtPanelShape!$V$2:$W$50,2,0),"")</f>
        <v/>
      </c>
      <c r="AZ422" s="79" t="str">
        <f t="shared" si="85"/>
        <v/>
      </c>
      <c r="BA422" s="71"/>
      <c r="BB422" s="79" t="str">
        <f>IFERROR(IF(VALUE(MID(BA422,1,1))=1, VLOOKUP(VALUE(MID(BA422,1,1)), TxtPanelShape!$A$2:$C$50, 3, 0), (IF(VALUE(MID(BA422,1,1))&gt;=7, VLOOKUP(VALUE(MID(BA422,1,1)), TxtPanelShape!$A$2:$C$50, 3, 0),VLOOKUP(VALUE(MID(BA422,1,2)),TxtPanelShape!$A$2:$C$50,3,0)))), "")</f>
        <v/>
      </c>
      <c r="BC422" s="79" t="str">
        <f>IFERROR(IF(VALUE(MID(BA422,1,1))=1, ", "&amp;VLOOKUP(VALUE(MID(BA422,2,1)), TxtPanelShape!$H$2:$I$50, 2, 0), IF(VALUE(MID(BA422,1,1))&gt;=7, ", "&amp;VLOOKUP(VALUE(MID(BA422,2,1)), TxtPanelShape!$H$2:$I$50, 2, 0),"")), "")</f>
        <v/>
      </c>
      <c r="BD422" s="79" t="str">
        <f>IFERROR(IF(VALUE(MID(BA422,1,1))=1, ", "&amp;VLOOKUP(VALUE(MID(BA422,3,1)), TxtPanelShape!$O$2:$P$50, 2, 0), IF(VALUE(MID(BA422,1,1))&gt;=7, ", "&amp;VLOOKUP(VALUE(MID(BA422,3,1)), TxtPanelShape!$O$2:$P$50, 2, 0),"")),"")</f>
        <v/>
      </c>
      <c r="BE422" s="79" t="str">
        <f>IFERROR("; "&amp;VLOOKUP(VALUE(MID(BA422,4,1)), TxtPanelShape!$V$2:$W$50,2,0),"")</f>
        <v/>
      </c>
      <c r="BF422" s="79" t="str">
        <f t="shared" si="86"/>
        <v/>
      </c>
      <c r="BG422" s="71"/>
      <c r="BH422" s="79" t="str">
        <f>IFERROR(VLOOKUP(BG422, TxtPanelDefinition!$A$2:$B$50, 2, 0),"")</f>
        <v/>
      </c>
      <c r="BI422" s="71"/>
      <c r="BJ422" s="79" t="str">
        <f>IFERROR(VLOOKUP(BI422, TxtPanelDefinition!$A$2:$B$50, 2, 0),"")</f>
        <v/>
      </c>
      <c r="BK422" s="71"/>
      <c r="BL422" s="79" t="str">
        <f>IFERROR(VLOOKUP(BK422, InscrTechniques!$A$2:$B$50, 2, 0),"")</f>
        <v/>
      </c>
      <c r="BM422" s="71"/>
      <c r="BN422" s="79" t="str">
        <f>IFERROR(VLOOKUP(BM422, InscrTechniques!$A$2:$B$50, 2, 0),"")</f>
        <v/>
      </c>
      <c r="BO422" s="71"/>
      <c r="BP422" s="79" t="str">
        <f>IFERROR(VLOOKUP(BO422, InscrTechniques!$A$2:$B$50, 2, 0),"")</f>
        <v/>
      </c>
      <c r="BQ422" s="71"/>
      <c r="BR422" s="79" t="str">
        <f>IFERROR(VLOOKUP(BQ422, InscrTechniques!$A$2:$B$50, 2, 0),"")</f>
        <v/>
      </c>
      <c r="BS422" s="71"/>
      <c r="BT422" s="79" t="str">
        <f>IFERROR(VLOOKUP(BS422, InscrTechniques!$A$2:$B$50, 2, 0),"")</f>
        <v/>
      </c>
      <c r="BU422" s="71"/>
      <c r="BV422" s="79" t="str">
        <f>IFERROR(VLOOKUP(BU422, InscrTechniques!$A$2:$B$50, 2, 0),"")</f>
        <v/>
      </c>
      <c r="BW422" s="125"/>
      <c r="BX422" s="79" t="str">
        <f>IFERROR(VLOOKUP(BW422, InscrTechniques!$A$2:$B$50, 2, 0),"")</f>
        <v/>
      </c>
      <c r="BY422" s="125"/>
      <c r="BZ422" s="79" t="str">
        <f>IFERROR(VLOOKUP(BY422, InscrTechniques!$A$2:$B$50, 2, 0),"")</f>
        <v/>
      </c>
      <c r="CA422" s="74"/>
      <c r="CB422" s="114" t="str">
        <f>IFERROR(VLOOKUP(CA422, LetterStyle!$A$2:$B$50, 2, 0),"")</f>
        <v/>
      </c>
      <c r="CC422" s="74"/>
      <c r="CD422" s="114" t="str">
        <f>IFERROR(VLOOKUP(CC422, LetterStyle!$A$2:$B$50, 2, 0),"")</f>
        <v/>
      </c>
      <c r="CE422" s="74"/>
      <c r="CF422" s="114" t="str">
        <f>IFERROR(VLOOKUP(CE422, LetterStyle!$A$2:$B$50, 2, 0),"")</f>
        <v/>
      </c>
      <c r="CG422" s="74"/>
      <c r="CH422" s="79" t="str">
        <f>IFERROR(VLOOKUP(CG422, LetterStyle!$A$2:$B$50, 2, 0),"")</f>
        <v/>
      </c>
      <c r="CI422" s="71"/>
      <c r="CJ422" s="79" t="str">
        <f>IFERROR(VLOOKUP(CI422, DecMotifs!$A$1:$B$306, 2, 0),"")</f>
        <v/>
      </c>
      <c r="CK422" s="71"/>
      <c r="CL422" s="79" t="str">
        <f>IFERROR(VLOOKUP(CK422, DecMotifs!$A$1:$B$306, 2, 0),"")</f>
        <v/>
      </c>
      <c r="CM422" s="71"/>
      <c r="CN422" s="79" t="str">
        <f>IFERROR(VLOOKUP(CM422, DecMotifs!$A$1:$B$306, 2, 0),"")</f>
        <v/>
      </c>
      <c r="CO422" s="71"/>
      <c r="CP422" s="79" t="str">
        <f>IFERROR(VLOOKUP(CO422, MarginalDec!$A$2:$B$253, 2, 0),"")</f>
        <v/>
      </c>
      <c r="CQ422" s="71"/>
      <c r="CR422" s="79" t="str">
        <f>IFERROR(VLOOKUP(CQ422, MarginalDec!$A$2:$B$253, 2, 0),"")</f>
        <v/>
      </c>
      <c r="CS422" s="71"/>
      <c r="CT422" s="79" t="str">
        <f>IFERROR(VLOOKUP(CS422, MarginalDec!$A$2:$B$253, 2, 0),"")</f>
        <v/>
      </c>
      <c r="CU422" s="71"/>
      <c r="CV422" s="79" t="str">
        <f>IF(ISBLANK(CU422),"", IFERROR(VLOOKUP(CU422, Tooling!$A$2:$B$252, 2, 0),""))</f>
        <v/>
      </c>
      <c r="CW422" s="71"/>
      <c r="CX422" s="79" t="str">
        <f>IF(ISBLANK(CW422),"", IFERROR(VLOOKUP(CW422, Tooling!$A$2:$B$252, 2, 0),""))</f>
        <v/>
      </c>
      <c r="CY422" s="71"/>
      <c r="CZ422" s="79" t="str">
        <f>IF(ISBLANK(CY422),"", IFERROR(VLOOKUP(CY422, Repairs!$A$2:$B$252, 2, 0),""))</f>
        <v/>
      </c>
      <c r="DA422" s="77"/>
      <c r="DB422" s="71"/>
      <c r="DC422" s="79" t="str">
        <f>IFERROR(VLOOKUP(DB422, DatingReason!$A$2:$B$252, 2, 0),"")</f>
        <v/>
      </c>
      <c r="DD422" s="123" t="str">
        <f t="shared" si="87"/>
        <v/>
      </c>
      <c r="DF422" s="119" t="str">
        <f t="array" ref="DF422">IF(AND($B422&lt;&gt;"", $DE422&lt;&gt;"", $DE422&lt;&gt;"No"),MAX(IF($B422=PEOPLE!$B$4:$B$1000, PEOPLE!$Q$4:$Q$1000,""))+100,"")</f>
        <v/>
      </c>
      <c r="DG422" s="68"/>
      <c r="DH422" s="76">
        <f>COUNTIF(PEOPLE!B:B, MEMORIALS!B422)</f>
        <v>0</v>
      </c>
      <c r="DI422" s="82"/>
      <c r="DJ422" s="82"/>
      <c r="DK422" s="82"/>
      <c r="DL422" s="68"/>
      <c r="DM422" s="68"/>
      <c r="DN422" s="68"/>
      <c r="DO422" s="68"/>
      <c r="DP422" s="68"/>
    </row>
    <row r="423" spans="1:120" ht="15" customHeight="1" x14ac:dyDescent="0.25">
      <c r="A423" s="68"/>
      <c r="B423" s="69"/>
      <c r="C423" s="68"/>
      <c r="D423" s="68"/>
      <c r="E423" s="70" t="str">
        <f>IF(D423="","",VLOOKUP(D423,Denomination!$A$2:$B$50, 2, 0))</f>
        <v/>
      </c>
      <c r="F423" s="68"/>
      <c r="G423" s="71"/>
      <c r="H423" s="70" t="str">
        <f>IF(G423="","",VLOOKUP(G423,MCondition!$A$2:$B$50, 2, 0))</f>
        <v/>
      </c>
      <c r="I423" s="72"/>
      <c r="J423" s="71"/>
      <c r="K423" s="70" t="str">
        <f>IF(J423="","",VLOOKUP(J423,ICondition!$A$2:$B$50, 2, 0))</f>
        <v/>
      </c>
      <c r="L423" s="73"/>
      <c r="M423" s="73"/>
      <c r="N423" s="73"/>
      <c r="O423" s="73"/>
      <c r="P423" s="73"/>
      <c r="Q423" s="73"/>
      <c r="R423" s="78"/>
      <c r="S423" s="79" t="str">
        <f>IFERROR(VLOOKUP(R423,Material!$A$2:$B$59, 2, 0),"")</f>
        <v/>
      </c>
      <c r="T423" s="71"/>
      <c r="U423" s="79" t="str">
        <f>IFERROR(VLOOKUP(T423,Material!$A$2:$B$59, 2, 0),"")</f>
        <v/>
      </c>
      <c r="V423" s="71"/>
      <c r="W423" s="79" t="str">
        <f>IFERROR(VLOOKUP(V423,Material!$A$2:$B$59, 2, 0),"")</f>
        <v/>
      </c>
      <c r="X423" s="71"/>
      <c r="Y423" s="79" t="str">
        <f>IFERROR(VLOOKUP(X423,Material!$A$2:$B$59, 2, 0),"")</f>
        <v/>
      </c>
      <c r="Z423" s="71"/>
      <c r="AA423" s="79" t="str">
        <f>IFERROR(VLOOKUP(Z423,Material!$A$2:$B$59, 2, 0),"")</f>
        <v/>
      </c>
      <c r="AB423" s="74"/>
      <c r="AC423" s="75" t="e">
        <f t="shared" si="76"/>
        <v>#VALUE!</v>
      </c>
      <c r="AD423" s="75" t="e">
        <f t="shared" si="77"/>
        <v>#VALUE!</v>
      </c>
      <c r="AE423" s="75" t="e">
        <f t="shared" si="79"/>
        <v>#VALUE!</v>
      </c>
      <c r="AF423" s="75" t="e">
        <f t="shared" si="78"/>
        <v>#VALUE!</v>
      </c>
      <c r="AG423" s="75" t="e">
        <f t="shared" si="80"/>
        <v>#VALUE!</v>
      </c>
      <c r="AH423" s="75" t="e">
        <f t="shared" si="81"/>
        <v>#VALUE!</v>
      </c>
      <c r="AI423" s="75" t="e">
        <f t="shared" si="82"/>
        <v>#VALUE!</v>
      </c>
      <c r="AJ423" s="80" t="e">
        <f t="shared" si="83"/>
        <v>#VALUE!</v>
      </c>
      <c r="AK423" s="79" t="str">
        <f>(IFERROR(VLOOKUP(AB423,Categories!$A$2:$B$20,2,1),""))</f>
        <v/>
      </c>
      <c r="AL423" s="79" t="str">
        <f ca="1">IFERROR(VLOOKUP((HLOOKUP((VLOOKUP($AB423,Categories!$A$2:$F$20,3,1)), $AB$3:$AJ423, (ROW()-ROW($AB$3)+1), 0)), INDIRECT(VLOOKUP($AB423,Categories!$A$2:$F$20,6,1)),2,0),AK423)</f>
        <v/>
      </c>
      <c r="AM423" s="79" t="str">
        <f ca="1">IFERROR(VLOOKUP((HLOOKUP((VLOOKUP($AB423,Categories!$A$2:$F$20,4,1)),$AB$3:$AJ423,(ROW()-ROW($AB$3)+1),0)),INDIRECT(VLOOKUP($AB423,Categories!$A$2:$H$20,7,1)),2,0),"")</f>
        <v/>
      </c>
      <c r="AN423" s="79" t="str">
        <f ca="1">IFERROR(VLOOKUP((HLOOKUP((VLOOKUP($AB423,Categories!$A$2:$F$20,5,1)), $AB$3:$AJ423, (ROW()-ROW($AB$3)+1), 0)), INDIRECT(VLOOKUP($AB423,Categories!$A$2:$H$20,8,1)),2,0),"")</f>
        <v/>
      </c>
      <c r="AO423" s="79" t="str">
        <f t="shared" ca="1" si="84"/>
        <v/>
      </c>
      <c r="AP423" s="81"/>
      <c r="AQ423" s="70" t="str">
        <f>IFERROR(VLOOKUP(VALUE(MID(AP423,1,1)),AdditionalElements!$A$2:$B$50,2,0),"")</f>
        <v/>
      </c>
      <c r="AR423" s="70" t="str">
        <f>IFERROR(VLOOKUP(VALUE(MID(AP423,2,1)),AdditionalElements!$H$2:$I$50,2,0),"")</f>
        <v/>
      </c>
      <c r="AS423" s="70" t="str">
        <f>IFERROR(VLOOKUP(VALUE(MID(AP423,3,1)),AdditionalElements!$O$2:$P$50,2,0),"")</f>
        <v/>
      </c>
      <c r="AT423" s="70" t="str">
        <f>IFERROR(VLOOKUP(VALUE(MID(AP423,4,1)),AdditionalElements!$V$2:$W$50,2,0),"")</f>
        <v/>
      </c>
      <c r="AU423" s="71"/>
      <c r="AV423" s="79" t="str">
        <f>IFERROR(IF(VALUE(MID(AU423,1,1))=1, VLOOKUP(VALUE(MID(AU423,1,1)), TxtPanelShape!$A$2:$C$50, 3, 0), (IF(VALUE(MID(AU423,1,1))&gt;=7, VLOOKUP(VALUE(MID(AU423,1,1)), TxtPanelShape!$A$2:$C$50, 3, 0),VLOOKUP(VALUE(MID(AU423,1,2)),TxtPanelShape!$A$2:$C$50,3,0)))), "")</f>
        <v/>
      </c>
      <c r="AW423" s="79" t="str">
        <f>IFERROR(IF(VALUE(MID(AU423,1,1))=1, ", "&amp;VLOOKUP(VALUE(MID(AU423,2,1)), TxtPanelShape!$H$2:$I$50, 2, 0), IF(VALUE(MID(AU423,1,1))&gt;=7, ", "&amp;VLOOKUP(VALUE(MID(AU423,2,1)), TxtPanelShape!$H$2:$I$50, 2, 0),"")), "")</f>
        <v/>
      </c>
      <c r="AX423" s="79" t="str">
        <f>IFERROR(IF(VALUE(MID(AU423,1,1))=1, ", "&amp;VLOOKUP(VALUE(MID(AU423,3,1)), TxtPanelShape!$O$2:$P$50, 2, 0), IF(VALUE(MID(AU423,1,1))&gt;=7, ", "&amp;VLOOKUP(VALUE(MID(AU423,3,1)), TxtPanelShape!$O$2:$P$50, 2, 0),"")),"")</f>
        <v/>
      </c>
      <c r="AY423" s="79" t="str">
        <f>IFERROR("; "&amp;VLOOKUP(VALUE(MID(AU423,4,1)), TxtPanelShape!$V$2:$W$50,2,0),"")</f>
        <v/>
      </c>
      <c r="AZ423" s="79" t="str">
        <f t="shared" si="85"/>
        <v/>
      </c>
      <c r="BA423" s="71"/>
      <c r="BB423" s="79" t="str">
        <f>IFERROR(IF(VALUE(MID(BA423,1,1))=1, VLOOKUP(VALUE(MID(BA423,1,1)), TxtPanelShape!$A$2:$C$50, 3, 0), (IF(VALUE(MID(BA423,1,1))&gt;=7, VLOOKUP(VALUE(MID(BA423,1,1)), TxtPanelShape!$A$2:$C$50, 3, 0),VLOOKUP(VALUE(MID(BA423,1,2)),TxtPanelShape!$A$2:$C$50,3,0)))), "")</f>
        <v/>
      </c>
      <c r="BC423" s="79" t="str">
        <f>IFERROR(IF(VALUE(MID(BA423,1,1))=1, ", "&amp;VLOOKUP(VALUE(MID(BA423,2,1)), TxtPanelShape!$H$2:$I$50, 2, 0), IF(VALUE(MID(BA423,1,1))&gt;=7, ", "&amp;VLOOKUP(VALUE(MID(BA423,2,1)), TxtPanelShape!$H$2:$I$50, 2, 0),"")), "")</f>
        <v/>
      </c>
      <c r="BD423" s="79" t="str">
        <f>IFERROR(IF(VALUE(MID(BA423,1,1))=1, ", "&amp;VLOOKUP(VALUE(MID(BA423,3,1)), TxtPanelShape!$O$2:$P$50, 2, 0), IF(VALUE(MID(BA423,1,1))&gt;=7, ", "&amp;VLOOKUP(VALUE(MID(BA423,3,1)), TxtPanelShape!$O$2:$P$50, 2, 0),"")),"")</f>
        <v/>
      </c>
      <c r="BE423" s="79" t="str">
        <f>IFERROR("; "&amp;VLOOKUP(VALUE(MID(BA423,4,1)), TxtPanelShape!$V$2:$W$50,2,0),"")</f>
        <v/>
      </c>
      <c r="BF423" s="79" t="str">
        <f t="shared" si="86"/>
        <v/>
      </c>
      <c r="BG423" s="71"/>
      <c r="BH423" s="79" t="str">
        <f>IFERROR(VLOOKUP(BG423, TxtPanelDefinition!$A$2:$B$50, 2, 0),"")</f>
        <v/>
      </c>
      <c r="BI423" s="71"/>
      <c r="BJ423" s="79" t="str">
        <f>IFERROR(VLOOKUP(BI423, TxtPanelDefinition!$A$2:$B$50, 2, 0),"")</f>
        <v/>
      </c>
      <c r="BK423" s="71"/>
      <c r="BL423" s="79" t="str">
        <f>IFERROR(VLOOKUP(BK423, InscrTechniques!$A$2:$B$50, 2, 0),"")</f>
        <v/>
      </c>
      <c r="BM423" s="71"/>
      <c r="BN423" s="79" t="str">
        <f>IFERROR(VLOOKUP(BM423, InscrTechniques!$A$2:$B$50, 2, 0),"")</f>
        <v/>
      </c>
      <c r="BO423" s="71"/>
      <c r="BP423" s="79" t="str">
        <f>IFERROR(VLOOKUP(BO423, InscrTechniques!$A$2:$B$50, 2, 0),"")</f>
        <v/>
      </c>
      <c r="BQ423" s="71"/>
      <c r="BR423" s="79" t="str">
        <f>IFERROR(VLOOKUP(BQ423, InscrTechniques!$A$2:$B$50, 2, 0),"")</f>
        <v/>
      </c>
      <c r="BS423" s="71"/>
      <c r="BT423" s="79" t="str">
        <f>IFERROR(VLOOKUP(BS423, InscrTechniques!$A$2:$B$50, 2, 0),"")</f>
        <v/>
      </c>
      <c r="BU423" s="71"/>
      <c r="BV423" s="79" t="str">
        <f>IFERROR(VLOOKUP(BU423, InscrTechniques!$A$2:$B$50, 2, 0),"")</f>
        <v/>
      </c>
      <c r="BW423" s="125"/>
      <c r="BX423" s="79" t="str">
        <f>IFERROR(VLOOKUP(BW423, InscrTechniques!$A$2:$B$50, 2, 0),"")</f>
        <v/>
      </c>
      <c r="BY423" s="125"/>
      <c r="BZ423" s="79" t="str">
        <f>IFERROR(VLOOKUP(BY423, InscrTechniques!$A$2:$B$50, 2, 0),"")</f>
        <v/>
      </c>
      <c r="CA423" s="74"/>
      <c r="CB423" s="114" t="str">
        <f>IFERROR(VLOOKUP(CA423, LetterStyle!$A$2:$B$50, 2, 0),"")</f>
        <v/>
      </c>
      <c r="CC423" s="74"/>
      <c r="CD423" s="114" t="str">
        <f>IFERROR(VLOOKUP(CC423, LetterStyle!$A$2:$B$50, 2, 0),"")</f>
        <v/>
      </c>
      <c r="CE423" s="74"/>
      <c r="CF423" s="114" t="str">
        <f>IFERROR(VLOOKUP(CE423, LetterStyle!$A$2:$B$50, 2, 0),"")</f>
        <v/>
      </c>
      <c r="CG423" s="74"/>
      <c r="CH423" s="79" t="str">
        <f>IFERROR(VLOOKUP(CG423, LetterStyle!$A$2:$B$50, 2, 0),"")</f>
        <v/>
      </c>
      <c r="CI423" s="71"/>
      <c r="CJ423" s="79" t="str">
        <f>IFERROR(VLOOKUP(CI423, DecMotifs!$A$1:$B$306, 2, 0),"")</f>
        <v/>
      </c>
      <c r="CK423" s="71"/>
      <c r="CL423" s="79" t="str">
        <f>IFERROR(VLOOKUP(CK423, DecMotifs!$A$1:$B$306, 2, 0),"")</f>
        <v/>
      </c>
      <c r="CM423" s="71"/>
      <c r="CN423" s="79" t="str">
        <f>IFERROR(VLOOKUP(CM423, DecMotifs!$A$1:$B$306, 2, 0),"")</f>
        <v/>
      </c>
      <c r="CO423" s="71"/>
      <c r="CP423" s="79" t="str">
        <f>IFERROR(VLOOKUP(CO423, MarginalDec!$A$2:$B$253, 2, 0),"")</f>
        <v/>
      </c>
      <c r="CQ423" s="71"/>
      <c r="CR423" s="79" t="str">
        <f>IFERROR(VLOOKUP(CQ423, MarginalDec!$A$2:$B$253, 2, 0),"")</f>
        <v/>
      </c>
      <c r="CS423" s="71"/>
      <c r="CT423" s="79" t="str">
        <f>IFERROR(VLOOKUP(CS423, MarginalDec!$A$2:$B$253, 2, 0),"")</f>
        <v/>
      </c>
      <c r="CU423" s="71"/>
      <c r="CV423" s="79" t="str">
        <f>IF(ISBLANK(CU423),"", IFERROR(VLOOKUP(CU423, Tooling!$A$2:$B$252, 2, 0),""))</f>
        <v/>
      </c>
      <c r="CW423" s="71"/>
      <c r="CX423" s="79" t="str">
        <f>IF(ISBLANK(CW423),"", IFERROR(VLOOKUP(CW423, Tooling!$A$2:$B$252, 2, 0),""))</f>
        <v/>
      </c>
      <c r="CY423" s="71"/>
      <c r="CZ423" s="79" t="str">
        <f>IF(ISBLANK(CY423),"", IFERROR(VLOOKUP(CY423, Repairs!$A$2:$B$252, 2, 0),""))</f>
        <v/>
      </c>
      <c r="DA423" s="77"/>
      <c r="DB423" s="71"/>
      <c r="DC423" s="79" t="str">
        <f>IFERROR(VLOOKUP(DB423, DatingReason!$A$2:$B$252, 2, 0),"")</f>
        <v/>
      </c>
      <c r="DD423" s="123" t="str">
        <f t="shared" si="87"/>
        <v/>
      </c>
      <c r="DF423" s="119" t="str">
        <f t="array" ref="DF423">IF(AND($B423&lt;&gt;"", $DE423&lt;&gt;"", $DE423&lt;&gt;"No"),MAX(IF($B423=PEOPLE!$B$4:$B$1000, PEOPLE!$Q$4:$Q$1000,""))+100,"")</f>
        <v/>
      </c>
      <c r="DG423" s="68"/>
      <c r="DH423" s="76">
        <f>COUNTIF(PEOPLE!B:B, MEMORIALS!B423)</f>
        <v>0</v>
      </c>
      <c r="DI423" s="82"/>
      <c r="DJ423" s="82"/>
      <c r="DK423" s="82"/>
      <c r="DL423" s="68"/>
      <c r="DM423" s="68"/>
      <c r="DN423" s="68"/>
      <c r="DO423" s="68"/>
      <c r="DP423" s="68"/>
    </row>
    <row r="424" spans="1:120" ht="15" customHeight="1" x14ac:dyDescent="0.25">
      <c r="A424" s="68"/>
      <c r="B424" s="69"/>
      <c r="C424" s="68"/>
      <c r="D424" s="68"/>
      <c r="E424" s="70" t="str">
        <f>IF(D424="","",VLOOKUP(D424,Denomination!$A$2:$B$50, 2, 0))</f>
        <v/>
      </c>
      <c r="F424" s="68"/>
      <c r="G424" s="71"/>
      <c r="H424" s="70" t="str">
        <f>IF(G424="","",VLOOKUP(G424,MCondition!$A$2:$B$50, 2, 0))</f>
        <v/>
      </c>
      <c r="I424" s="72"/>
      <c r="J424" s="71"/>
      <c r="K424" s="70" t="str">
        <f>IF(J424="","",VLOOKUP(J424,ICondition!$A$2:$B$50, 2, 0))</f>
        <v/>
      </c>
      <c r="L424" s="73"/>
      <c r="M424" s="73"/>
      <c r="N424" s="73"/>
      <c r="O424" s="73"/>
      <c r="P424" s="73"/>
      <c r="Q424" s="73"/>
      <c r="R424" s="78"/>
      <c r="S424" s="79" t="str">
        <f>IFERROR(VLOOKUP(R424,Material!$A$2:$B$59, 2, 0),"")</f>
        <v/>
      </c>
      <c r="T424" s="71"/>
      <c r="U424" s="79" t="str">
        <f>IFERROR(VLOOKUP(T424,Material!$A$2:$B$59, 2, 0),"")</f>
        <v/>
      </c>
      <c r="V424" s="71"/>
      <c r="W424" s="79" t="str">
        <f>IFERROR(VLOOKUP(V424,Material!$A$2:$B$59, 2, 0),"")</f>
        <v/>
      </c>
      <c r="X424" s="71"/>
      <c r="Y424" s="79" t="str">
        <f>IFERROR(VLOOKUP(X424,Material!$A$2:$B$59, 2, 0),"")</f>
        <v/>
      </c>
      <c r="Z424" s="71"/>
      <c r="AA424" s="79" t="str">
        <f>IFERROR(VLOOKUP(Z424,Material!$A$2:$B$59, 2, 0),"")</f>
        <v/>
      </c>
      <c r="AB424" s="74"/>
      <c r="AC424" s="75" t="e">
        <f t="shared" si="76"/>
        <v>#VALUE!</v>
      </c>
      <c r="AD424" s="75" t="e">
        <f t="shared" si="77"/>
        <v>#VALUE!</v>
      </c>
      <c r="AE424" s="75" t="e">
        <f t="shared" si="79"/>
        <v>#VALUE!</v>
      </c>
      <c r="AF424" s="75" t="e">
        <f t="shared" si="78"/>
        <v>#VALUE!</v>
      </c>
      <c r="AG424" s="75" t="e">
        <f t="shared" si="80"/>
        <v>#VALUE!</v>
      </c>
      <c r="AH424" s="75" t="e">
        <f t="shared" si="81"/>
        <v>#VALUE!</v>
      </c>
      <c r="AI424" s="75" t="e">
        <f t="shared" si="82"/>
        <v>#VALUE!</v>
      </c>
      <c r="AJ424" s="80" t="e">
        <f t="shared" si="83"/>
        <v>#VALUE!</v>
      </c>
      <c r="AK424" s="79" t="str">
        <f>(IFERROR(VLOOKUP(AB424,Categories!$A$2:$B$20,2,1),""))</f>
        <v/>
      </c>
      <c r="AL424" s="79" t="str">
        <f ca="1">IFERROR(VLOOKUP((HLOOKUP((VLOOKUP($AB424,Categories!$A$2:$F$20,3,1)), $AB$3:$AJ424, (ROW()-ROW($AB$3)+1), 0)), INDIRECT(VLOOKUP($AB424,Categories!$A$2:$F$20,6,1)),2,0),AK424)</f>
        <v/>
      </c>
      <c r="AM424" s="79" t="str">
        <f ca="1">IFERROR(VLOOKUP((HLOOKUP((VLOOKUP($AB424,Categories!$A$2:$F$20,4,1)),$AB$3:$AJ424,(ROW()-ROW($AB$3)+1),0)),INDIRECT(VLOOKUP($AB424,Categories!$A$2:$H$20,7,1)),2,0),"")</f>
        <v/>
      </c>
      <c r="AN424" s="79" t="str">
        <f ca="1">IFERROR(VLOOKUP((HLOOKUP((VLOOKUP($AB424,Categories!$A$2:$F$20,5,1)), $AB$3:$AJ424, (ROW()-ROW($AB$3)+1), 0)), INDIRECT(VLOOKUP($AB424,Categories!$A$2:$H$20,8,1)),2,0),"")</f>
        <v/>
      </c>
      <c r="AO424" s="79" t="str">
        <f t="shared" ca="1" si="84"/>
        <v/>
      </c>
      <c r="AP424" s="81"/>
      <c r="AQ424" s="70" t="str">
        <f>IFERROR(VLOOKUP(VALUE(MID(AP424,1,1)),AdditionalElements!$A$2:$B$50,2,0),"")</f>
        <v/>
      </c>
      <c r="AR424" s="70" t="str">
        <f>IFERROR(VLOOKUP(VALUE(MID(AP424,2,1)),AdditionalElements!$H$2:$I$50,2,0),"")</f>
        <v/>
      </c>
      <c r="AS424" s="70" t="str">
        <f>IFERROR(VLOOKUP(VALUE(MID(AP424,3,1)),AdditionalElements!$O$2:$P$50,2,0),"")</f>
        <v/>
      </c>
      <c r="AT424" s="70" t="str">
        <f>IFERROR(VLOOKUP(VALUE(MID(AP424,4,1)),AdditionalElements!$V$2:$W$50,2,0),"")</f>
        <v/>
      </c>
      <c r="AU424" s="71"/>
      <c r="AV424" s="79" t="str">
        <f>IFERROR(IF(VALUE(MID(AU424,1,1))=1, VLOOKUP(VALUE(MID(AU424,1,1)), TxtPanelShape!$A$2:$C$50, 3, 0), (IF(VALUE(MID(AU424,1,1))&gt;=7, VLOOKUP(VALUE(MID(AU424,1,1)), TxtPanelShape!$A$2:$C$50, 3, 0),VLOOKUP(VALUE(MID(AU424,1,2)),TxtPanelShape!$A$2:$C$50,3,0)))), "")</f>
        <v/>
      </c>
      <c r="AW424" s="79" t="str">
        <f>IFERROR(IF(VALUE(MID(AU424,1,1))=1, ", "&amp;VLOOKUP(VALUE(MID(AU424,2,1)), TxtPanelShape!$H$2:$I$50, 2, 0), IF(VALUE(MID(AU424,1,1))&gt;=7, ", "&amp;VLOOKUP(VALUE(MID(AU424,2,1)), TxtPanelShape!$H$2:$I$50, 2, 0),"")), "")</f>
        <v/>
      </c>
      <c r="AX424" s="79" t="str">
        <f>IFERROR(IF(VALUE(MID(AU424,1,1))=1, ", "&amp;VLOOKUP(VALUE(MID(AU424,3,1)), TxtPanelShape!$O$2:$P$50, 2, 0), IF(VALUE(MID(AU424,1,1))&gt;=7, ", "&amp;VLOOKUP(VALUE(MID(AU424,3,1)), TxtPanelShape!$O$2:$P$50, 2, 0),"")),"")</f>
        <v/>
      </c>
      <c r="AY424" s="79" t="str">
        <f>IFERROR("; "&amp;VLOOKUP(VALUE(MID(AU424,4,1)), TxtPanelShape!$V$2:$W$50,2,0),"")</f>
        <v/>
      </c>
      <c r="AZ424" s="79" t="str">
        <f t="shared" si="85"/>
        <v/>
      </c>
      <c r="BA424" s="71"/>
      <c r="BB424" s="79" t="str">
        <f>IFERROR(IF(VALUE(MID(BA424,1,1))=1, VLOOKUP(VALUE(MID(BA424,1,1)), TxtPanelShape!$A$2:$C$50, 3, 0), (IF(VALUE(MID(BA424,1,1))&gt;=7, VLOOKUP(VALUE(MID(BA424,1,1)), TxtPanelShape!$A$2:$C$50, 3, 0),VLOOKUP(VALUE(MID(BA424,1,2)),TxtPanelShape!$A$2:$C$50,3,0)))), "")</f>
        <v/>
      </c>
      <c r="BC424" s="79" t="str">
        <f>IFERROR(IF(VALUE(MID(BA424,1,1))=1, ", "&amp;VLOOKUP(VALUE(MID(BA424,2,1)), TxtPanelShape!$H$2:$I$50, 2, 0), IF(VALUE(MID(BA424,1,1))&gt;=7, ", "&amp;VLOOKUP(VALUE(MID(BA424,2,1)), TxtPanelShape!$H$2:$I$50, 2, 0),"")), "")</f>
        <v/>
      </c>
      <c r="BD424" s="79" t="str">
        <f>IFERROR(IF(VALUE(MID(BA424,1,1))=1, ", "&amp;VLOOKUP(VALUE(MID(BA424,3,1)), TxtPanelShape!$O$2:$P$50, 2, 0), IF(VALUE(MID(BA424,1,1))&gt;=7, ", "&amp;VLOOKUP(VALUE(MID(BA424,3,1)), TxtPanelShape!$O$2:$P$50, 2, 0),"")),"")</f>
        <v/>
      </c>
      <c r="BE424" s="79" t="str">
        <f>IFERROR("; "&amp;VLOOKUP(VALUE(MID(BA424,4,1)), TxtPanelShape!$V$2:$W$50,2,0),"")</f>
        <v/>
      </c>
      <c r="BF424" s="79" t="str">
        <f t="shared" si="86"/>
        <v/>
      </c>
      <c r="BG424" s="71"/>
      <c r="BH424" s="79" t="str">
        <f>IFERROR(VLOOKUP(BG424, TxtPanelDefinition!$A$2:$B$50, 2, 0),"")</f>
        <v/>
      </c>
      <c r="BI424" s="71"/>
      <c r="BJ424" s="79" t="str">
        <f>IFERROR(VLOOKUP(BI424, TxtPanelDefinition!$A$2:$B$50, 2, 0),"")</f>
        <v/>
      </c>
      <c r="BK424" s="71"/>
      <c r="BL424" s="79" t="str">
        <f>IFERROR(VLOOKUP(BK424, InscrTechniques!$A$2:$B$50, 2, 0),"")</f>
        <v/>
      </c>
      <c r="BM424" s="71"/>
      <c r="BN424" s="79" t="str">
        <f>IFERROR(VLOOKUP(BM424, InscrTechniques!$A$2:$B$50, 2, 0),"")</f>
        <v/>
      </c>
      <c r="BO424" s="71"/>
      <c r="BP424" s="79" t="str">
        <f>IFERROR(VLOOKUP(BO424, InscrTechniques!$A$2:$B$50, 2, 0),"")</f>
        <v/>
      </c>
      <c r="BQ424" s="71"/>
      <c r="BR424" s="79" t="str">
        <f>IFERROR(VLOOKUP(BQ424, InscrTechniques!$A$2:$B$50, 2, 0),"")</f>
        <v/>
      </c>
      <c r="BS424" s="71"/>
      <c r="BT424" s="79" t="str">
        <f>IFERROR(VLOOKUP(BS424, InscrTechniques!$A$2:$B$50, 2, 0),"")</f>
        <v/>
      </c>
      <c r="BU424" s="71"/>
      <c r="BV424" s="79" t="str">
        <f>IFERROR(VLOOKUP(BU424, InscrTechniques!$A$2:$B$50, 2, 0),"")</f>
        <v/>
      </c>
      <c r="BW424" s="125"/>
      <c r="BX424" s="79" t="str">
        <f>IFERROR(VLOOKUP(BW424, InscrTechniques!$A$2:$B$50, 2, 0),"")</f>
        <v/>
      </c>
      <c r="BY424" s="125"/>
      <c r="BZ424" s="79" t="str">
        <f>IFERROR(VLOOKUP(BY424, InscrTechniques!$A$2:$B$50, 2, 0),"")</f>
        <v/>
      </c>
      <c r="CA424" s="74"/>
      <c r="CB424" s="114" t="str">
        <f>IFERROR(VLOOKUP(CA424, LetterStyle!$A$2:$B$50, 2, 0),"")</f>
        <v/>
      </c>
      <c r="CC424" s="74"/>
      <c r="CD424" s="114" t="str">
        <f>IFERROR(VLOOKUP(CC424, LetterStyle!$A$2:$B$50, 2, 0),"")</f>
        <v/>
      </c>
      <c r="CE424" s="74"/>
      <c r="CF424" s="114" t="str">
        <f>IFERROR(VLOOKUP(CE424, LetterStyle!$A$2:$B$50, 2, 0),"")</f>
        <v/>
      </c>
      <c r="CG424" s="74"/>
      <c r="CH424" s="79" t="str">
        <f>IFERROR(VLOOKUP(CG424, LetterStyle!$A$2:$B$50, 2, 0),"")</f>
        <v/>
      </c>
      <c r="CI424" s="71"/>
      <c r="CJ424" s="79" t="str">
        <f>IFERROR(VLOOKUP(CI424, DecMotifs!$A$1:$B$306, 2, 0),"")</f>
        <v/>
      </c>
      <c r="CK424" s="71"/>
      <c r="CL424" s="79" t="str">
        <f>IFERROR(VLOOKUP(CK424, DecMotifs!$A$1:$B$306, 2, 0),"")</f>
        <v/>
      </c>
      <c r="CM424" s="71"/>
      <c r="CN424" s="79" t="str">
        <f>IFERROR(VLOOKUP(CM424, DecMotifs!$A$1:$B$306, 2, 0),"")</f>
        <v/>
      </c>
      <c r="CO424" s="71"/>
      <c r="CP424" s="79" t="str">
        <f>IFERROR(VLOOKUP(CO424, MarginalDec!$A$2:$B$253, 2, 0),"")</f>
        <v/>
      </c>
      <c r="CQ424" s="71"/>
      <c r="CR424" s="79" t="str">
        <f>IFERROR(VLOOKUP(CQ424, MarginalDec!$A$2:$B$253, 2, 0),"")</f>
        <v/>
      </c>
      <c r="CS424" s="71"/>
      <c r="CT424" s="79" t="str">
        <f>IFERROR(VLOOKUP(CS424, MarginalDec!$A$2:$B$253, 2, 0),"")</f>
        <v/>
      </c>
      <c r="CU424" s="71"/>
      <c r="CV424" s="79" t="str">
        <f>IF(ISBLANK(CU424),"", IFERROR(VLOOKUP(CU424, Tooling!$A$2:$B$252, 2, 0),""))</f>
        <v/>
      </c>
      <c r="CW424" s="71"/>
      <c r="CX424" s="79" t="str">
        <f>IF(ISBLANK(CW424),"", IFERROR(VLOOKUP(CW424, Tooling!$A$2:$B$252, 2, 0),""))</f>
        <v/>
      </c>
      <c r="CY424" s="71"/>
      <c r="CZ424" s="79" t="str">
        <f>IF(ISBLANK(CY424),"", IFERROR(VLOOKUP(CY424, Repairs!$A$2:$B$252, 2, 0),""))</f>
        <v/>
      </c>
      <c r="DA424" s="77"/>
      <c r="DB424" s="71"/>
      <c r="DC424" s="79" t="str">
        <f>IFERROR(VLOOKUP(DB424, DatingReason!$A$2:$B$252, 2, 0),"")</f>
        <v/>
      </c>
      <c r="DD424" s="123" t="str">
        <f t="shared" si="87"/>
        <v/>
      </c>
      <c r="DF424" s="119" t="str">
        <f t="array" ref="DF424">IF(AND($B424&lt;&gt;"", $DE424&lt;&gt;"", $DE424&lt;&gt;"No"),MAX(IF($B424=PEOPLE!$B$4:$B$1000, PEOPLE!$Q$4:$Q$1000,""))+100,"")</f>
        <v/>
      </c>
      <c r="DG424" s="68"/>
      <c r="DH424" s="76">
        <f>COUNTIF(PEOPLE!B:B, MEMORIALS!B424)</f>
        <v>0</v>
      </c>
      <c r="DI424" s="82"/>
      <c r="DJ424" s="82"/>
      <c r="DK424" s="82"/>
      <c r="DL424" s="68"/>
      <c r="DM424" s="68"/>
      <c r="DN424" s="68"/>
      <c r="DO424" s="68"/>
      <c r="DP424" s="68"/>
    </row>
    <row r="425" spans="1:120" ht="15" customHeight="1" x14ac:dyDescent="0.25">
      <c r="A425" s="68"/>
      <c r="B425" s="69"/>
      <c r="C425" s="68"/>
      <c r="D425" s="68"/>
      <c r="E425" s="70" t="str">
        <f>IF(D425="","",VLOOKUP(D425,Denomination!$A$2:$B$50, 2, 0))</f>
        <v/>
      </c>
      <c r="F425" s="68"/>
      <c r="G425" s="71"/>
      <c r="H425" s="70" t="str">
        <f>IF(G425="","",VLOOKUP(G425,MCondition!$A$2:$B$50, 2, 0))</f>
        <v/>
      </c>
      <c r="I425" s="72"/>
      <c r="J425" s="71"/>
      <c r="K425" s="70" t="str">
        <f>IF(J425="","",VLOOKUP(J425,ICondition!$A$2:$B$50, 2, 0))</f>
        <v/>
      </c>
      <c r="L425" s="73"/>
      <c r="M425" s="73"/>
      <c r="N425" s="73"/>
      <c r="O425" s="73"/>
      <c r="P425" s="73"/>
      <c r="Q425" s="73"/>
      <c r="R425" s="78"/>
      <c r="S425" s="79" t="str">
        <f>IFERROR(VLOOKUP(R425,Material!$A$2:$B$59, 2, 0),"")</f>
        <v/>
      </c>
      <c r="T425" s="71"/>
      <c r="U425" s="79" t="str">
        <f>IFERROR(VLOOKUP(T425,Material!$A$2:$B$59, 2, 0),"")</f>
        <v/>
      </c>
      <c r="V425" s="71"/>
      <c r="W425" s="79" t="str">
        <f>IFERROR(VLOOKUP(V425,Material!$A$2:$B$59, 2, 0),"")</f>
        <v/>
      </c>
      <c r="X425" s="71"/>
      <c r="Y425" s="79" t="str">
        <f>IFERROR(VLOOKUP(X425,Material!$A$2:$B$59, 2, 0),"")</f>
        <v/>
      </c>
      <c r="Z425" s="71"/>
      <c r="AA425" s="79" t="str">
        <f>IFERROR(VLOOKUP(Z425,Material!$A$2:$B$59, 2, 0),"")</f>
        <v/>
      </c>
      <c r="AB425" s="74"/>
      <c r="AC425" s="75" t="e">
        <f t="shared" si="76"/>
        <v>#VALUE!</v>
      </c>
      <c r="AD425" s="75" t="e">
        <f t="shared" si="77"/>
        <v>#VALUE!</v>
      </c>
      <c r="AE425" s="75" t="e">
        <f t="shared" si="79"/>
        <v>#VALUE!</v>
      </c>
      <c r="AF425" s="75" t="e">
        <f t="shared" si="78"/>
        <v>#VALUE!</v>
      </c>
      <c r="AG425" s="75" t="e">
        <f t="shared" si="80"/>
        <v>#VALUE!</v>
      </c>
      <c r="AH425" s="75" t="e">
        <f t="shared" si="81"/>
        <v>#VALUE!</v>
      </c>
      <c r="AI425" s="75" t="e">
        <f t="shared" si="82"/>
        <v>#VALUE!</v>
      </c>
      <c r="AJ425" s="80" t="e">
        <f t="shared" si="83"/>
        <v>#VALUE!</v>
      </c>
      <c r="AK425" s="79" t="str">
        <f>(IFERROR(VLOOKUP(AB425,Categories!$A$2:$B$20,2,1),""))</f>
        <v/>
      </c>
      <c r="AL425" s="79" t="str">
        <f ca="1">IFERROR(VLOOKUP((HLOOKUP((VLOOKUP($AB425,Categories!$A$2:$F$20,3,1)), $AB$3:$AJ425, (ROW()-ROW($AB$3)+1), 0)), INDIRECT(VLOOKUP($AB425,Categories!$A$2:$F$20,6,1)),2,0),AK425)</f>
        <v/>
      </c>
      <c r="AM425" s="79" t="str">
        <f ca="1">IFERROR(VLOOKUP((HLOOKUP((VLOOKUP($AB425,Categories!$A$2:$F$20,4,1)),$AB$3:$AJ425,(ROW()-ROW($AB$3)+1),0)),INDIRECT(VLOOKUP($AB425,Categories!$A$2:$H$20,7,1)),2,0),"")</f>
        <v/>
      </c>
      <c r="AN425" s="79" t="str">
        <f ca="1">IFERROR(VLOOKUP((HLOOKUP((VLOOKUP($AB425,Categories!$A$2:$F$20,5,1)), $AB$3:$AJ425, (ROW()-ROW($AB$3)+1), 0)), INDIRECT(VLOOKUP($AB425,Categories!$A$2:$H$20,8,1)),2,0),"")</f>
        <v/>
      </c>
      <c r="AO425" s="79" t="str">
        <f t="shared" ca="1" si="84"/>
        <v/>
      </c>
      <c r="AP425" s="81"/>
      <c r="AQ425" s="70" t="str">
        <f>IFERROR(VLOOKUP(VALUE(MID(AP425,1,1)),AdditionalElements!$A$2:$B$50,2,0),"")</f>
        <v/>
      </c>
      <c r="AR425" s="70" t="str">
        <f>IFERROR(VLOOKUP(VALUE(MID(AP425,2,1)),AdditionalElements!$H$2:$I$50,2,0),"")</f>
        <v/>
      </c>
      <c r="AS425" s="70" t="str">
        <f>IFERROR(VLOOKUP(VALUE(MID(AP425,3,1)),AdditionalElements!$O$2:$P$50,2,0),"")</f>
        <v/>
      </c>
      <c r="AT425" s="70" t="str">
        <f>IFERROR(VLOOKUP(VALUE(MID(AP425,4,1)),AdditionalElements!$V$2:$W$50,2,0),"")</f>
        <v/>
      </c>
      <c r="AU425" s="71"/>
      <c r="AV425" s="79" t="str">
        <f>IFERROR(IF(VALUE(MID(AU425,1,1))=1, VLOOKUP(VALUE(MID(AU425,1,1)), TxtPanelShape!$A$2:$C$50, 3, 0), (IF(VALUE(MID(AU425,1,1))&gt;=7, VLOOKUP(VALUE(MID(AU425,1,1)), TxtPanelShape!$A$2:$C$50, 3, 0),VLOOKUP(VALUE(MID(AU425,1,2)),TxtPanelShape!$A$2:$C$50,3,0)))), "")</f>
        <v/>
      </c>
      <c r="AW425" s="79" t="str">
        <f>IFERROR(IF(VALUE(MID(AU425,1,1))=1, ", "&amp;VLOOKUP(VALUE(MID(AU425,2,1)), TxtPanelShape!$H$2:$I$50, 2, 0), IF(VALUE(MID(AU425,1,1))&gt;=7, ", "&amp;VLOOKUP(VALUE(MID(AU425,2,1)), TxtPanelShape!$H$2:$I$50, 2, 0),"")), "")</f>
        <v/>
      </c>
      <c r="AX425" s="79" t="str">
        <f>IFERROR(IF(VALUE(MID(AU425,1,1))=1, ", "&amp;VLOOKUP(VALUE(MID(AU425,3,1)), TxtPanelShape!$O$2:$P$50, 2, 0), IF(VALUE(MID(AU425,1,1))&gt;=7, ", "&amp;VLOOKUP(VALUE(MID(AU425,3,1)), TxtPanelShape!$O$2:$P$50, 2, 0),"")),"")</f>
        <v/>
      </c>
      <c r="AY425" s="79" t="str">
        <f>IFERROR("; "&amp;VLOOKUP(VALUE(MID(AU425,4,1)), TxtPanelShape!$V$2:$W$50,2,0),"")</f>
        <v/>
      </c>
      <c r="AZ425" s="79" t="str">
        <f t="shared" si="85"/>
        <v/>
      </c>
      <c r="BA425" s="71"/>
      <c r="BB425" s="79" t="str">
        <f>IFERROR(IF(VALUE(MID(BA425,1,1))=1, VLOOKUP(VALUE(MID(BA425,1,1)), TxtPanelShape!$A$2:$C$50, 3, 0), (IF(VALUE(MID(BA425,1,1))&gt;=7, VLOOKUP(VALUE(MID(BA425,1,1)), TxtPanelShape!$A$2:$C$50, 3, 0),VLOOKUP(VALUE(MID(BA425,1,2)),TxtPanelShape!$A$2:$C$50,3,0)))), "")</f>
        <v/>
      </c>
      <c r="BC425" s="79" t="str">
        <f>IFERROR(IF(VALUE(MID(BA425,1,1))=1, ", "&amp;VLOOKUP(VALUE(MID(BA425,2,1)), TxtPanelShape!$H$2:$I$50, 2, 0), IF(VALUE(MID(BA425,1,1))&gt;=7, ", "&amp;VLOOKUP(VALUE(MID(BA425,2,1)), TxtPanelShape!$H$2:$I$50, 2, 0),"")), "")</f>
        <v/>
      </c>
      <c r="BD425" s="79" t="str">
        <f>IFERROR(IF(VALUE(MID(BA425,1,1))=1, ", "&amp;VLOOKUP(VALUE(MID(BA425,3,1)), TxtPanelShape!$O$2:$P$50, 2, 0), IF(VALUE(MID(BA425,1,1))&gt;=7, ", "&amp;VLOOKUP(VALUE(MID(BA425,3,1)), TxtPanelShape!$O$2:$P$50, 2, 0),"")),"")</f>
        <v/>
      </c>
      <c r="BE425" s="79" t="str">
        <f>IFERROR("; "&amp;VLOOKUP(VALUE(MID(BA425,4,1)), TxtPanelShape!$V$2:$W$50,2,0),"")</f>
        <v/>
      </c>
      <c r="BF425" s="79" t="str">
        <f t="shared" si="86"/>
        <v/>
      </c>
      <c r="BG425" s="71"/>
      <c r="BH425" s="79" t="str">
        <f>IFERROR(VLOOKUP(BG425, TxtPanelDefinition!$A$2:$B$50, 2, 0),"")</f>
        <v/>
      </c>
      <c r="BI425" s="71"/>
      <c r="BJ425" s="79" t="str">
        <f>IFERROR(VLOOKUP(BI425, TxtPanelDefinition!$A$2:$B$50, 2, 0),"")</f>
        <v/>
      </c>
      <c r="BK425" s="71"/>
      <c r="BL425" s="79" t="str">
        <f>IFERROR(VLOOKUP(BK425, InscrTechniques!$A$2:$B$50, 2, 0),"")</f>
        <v/>
      </c>
      <c r="BM425" s="71"/>
      <c r="BN425" s="79" t="str">
        <f>IFERROR(VLOOKUP(BM425, InscrTechniques!$A$2:$B$50, 2, 0),"")</f>
        <v/>
      </c>
      <c r="BO425" s="71"/>
      <c r="BP425" s="79" t="str">
        <f>IFERROR(VLOOKUP(BO425, InscrTechniques!$A$2:$B$50, 2, 0),"")</f>
        <v/>
      </c>
      <c r="BQ425" s="71"/>
      <c r="BR425" s="79" t="str">
        <f>IFERROR(VLOOKUP(BQ425, InscrTechniques!$A$2:$B$50, 2, 0),"")</f>
        <v/>
      </c>
      <c r="BS425" s="71"/>
      <c r="BT425" s="79" t="str">
        <f>IFERROR(VLOOKUP(BS425, InscrTechniques!$A$2:$B$50, 2, 0),"")</f>
        <v/>
      </c>
      <c r="BU425" s="71"/>
      <c r="BV425" s="79" t="str">
        <f>IFERROR(VLOOKUP(BU425, InscrTechniques!$A$2:$B$50, 2, 0),"")</f>
        <v/>
      </c>
      <c r="BW425" s="125"/>
      <c r="BX425" s="79" t="str">
        <f>IFERROR(VLOOKUP(BW425, InscrTechniques!$A$2:$B$50, 2, 0),"")</f>
        <v/>
      </c>
      <c r="BY425" s="125"/>
      <c r="BZ425" s="79" t="str">
        <f>IFERROR(VLOOKUP(BY425, InscrTechniques!$A$2:$B$50, 2, 0),"")</f>
        <v/>
      </c>
      <c r="CA425" s="74"/>
      <c r="CB425" s="114" t="str">
        <f>IFERROR(VLOOKUP(CA425, LetterStyle!$A$2:$B$50, 2, 0),"")</f>
        <v/>
      </c>
      <c r="CC425" s="74"/>
      <c r="CD425" s="114" t="str">
        <f>IFERROR(VLOOKUP(CC425, LetterStyle!$A$2:$B$50, 2, 0),"")</f>
        <v/>
      </c>
      <c r="CE425" s="74"/>
      <c r="CF425" s="114" t="str">
        <f>IFERROR(VLOOKUP(CE425, LetterStyle!$A$2:$B$50, 2, 0),"")</f>
        <v/>
      </c>
      <c r="CG425" s="74"/>
      <c r="CH425" s="79" t="str">
        <f>IFERROR(VLOOKUP(CG425, LetterStyle!$A$2:$B$50, 2, 0),"")</f>
        <v/>
      </c>
      <c r="CI425" s="71"/>
      <c r="CJ425" s="79" t="str">
        <f>IFERROR(VLOOKUP(CI425, DecMotifs!$A$1:$B$306, 2, 0),"")</f>
        <v/>
      </c>
      <c r="CK425" s="71"/>
      <c r="CL425" s="79" t="str">
        <f>IFERROR(VLOOKUP(CK425, DecMotifs!$A$1:$B$306, 2, 0),"")</f>
        <v/>
      </c>
      <c r="CM425" s="71"/>
      <c r="CN425" s="79" t="str">
        <f>IFERROR(VLOOKUP(CM425, DecMotifs!$A$1:$B$306, 2, 0),"")</f>
        <v/>
      </c>
      <c r="CO425" s="71"/>
      <c r="CP425" s="79" t="str">
        <f>IFERROR(VLOOKUP(CO425, MarginalDec!$A$2:$B$253, 2, 0),"")</f>
        <v/>
      </c>
      <c r="CQ425" s="71"/>
      <c r="CR425" s="79" t="str">
        <f>IFERROR(VLOOKUP(CQ425, MarginalDec!$A$2:$B$253, 2, 0),"")</f>
        <v/>
      </c>
      <c r="CS425" s="71"/>
      <c r="CT425" s="79" t="str">
        <f>IFERROR(VLOOKUP(CS425, MarginalDec!$A$2:$B$253, 2, 0),"")</f>
        <v/>
      </c>
      <c r="CU425" s="71"/>
      <c r="CV425" s="79" t="str">
        <f>IF(ISBLANK(CU425),"", IFERROR(VLOOKUP(CU425, Tooling!$A$2:$B$252, 2, 0),""))</f>
        <v/>
      </c>
      <c r="CW425" s="71"/>
      <c r="CX425" s="79" t="str">
        <f>IF(ISBLANK(CW425),"", IFERROR(VLOOKUP(CW425, Tooling!$A$2:$B$252, 2, 0),""))</f>
        <v/>
      </c>
      <c r="CY425" s="71"/>
      <c r="CZ425" s="79" t="str">
        <f>IF(ISBLANK(CY425),"", IFERROR(VLOOKUP(CY425, Repairs!$A$2:$B$252, 2, 0),""))</f>
        <v/>
      </c>
      <c r="DA425" s="77"/>
      <c r="DB425" s="71"/>
      <c r="DC425" s="79" t="str">
        <f>IFERROR(VLOOKUP(DB425, DatingReason!$A$2:$B$252, 2, 0),"")</f>
        <v/>
      </c>
      <c r="DD425" s="123" t="str">
        <f t="shared" si="87"/>
        <v/>
      </c>
      <c r="DF425" s="119" t="str">
        <f t="array" ref="DF425">IF(AND($B425&lt;&gt;"", $DE425&lt;&gt;"", $DE425&lt;&gt;"No"),MAX(IF($B425=PEOPLE!$B$4:$B$1000, PEOPLE!$Q$4:$Q$1000,""))+100,"")</f>
        <v/>
      </c>
      <c r="DG425" s="68"/>
      <c r="DH425" s="76">
        <f>COUNTIF(PEOPLE!B:B, MEMORIALS!B425)</f>
        <v>0</v>
      </c>
      <c r="DI425" s="82"/>
      <c r="DJ425" s="82"/>
      <c r="DK425" s="82"/>
      <c r="DL425" s="68"/>
      <c r="DM425" s="68"/>
      <c r="DN425" s="68"/>
      <c r="DO425" s="68"/>
      <c r="DP425" s="68"/>
    </row>
    <row r="426" spans="1:120" ht="15" customHeight="1" x14ac:dyDescent="0.25">
      <c r="A426" s="68"/>
      <c r="B426" s="69"/>
      <c r="C426" s="68"/>
      <c r="D426" s="68"/>
      <c r="E426" s="70" t="str">
        <f>IF(D426="","",VLOOKUP(D426,Denomination!$A$2:$B$50, 2, 0))</f>
        <v/>
      </c>
      <c r="F426" s="68"/>
      <c r="G426" s="71"/>
      <c r="H426" s="70" t="str">
        <f>IF(G426="","",VLOOKUP(G426,MCondition!$A$2:$B$50, 2, 0))</f>
        <v/>
      </c>
      <c r="I426" s="72"/>
      <c r="J426" s="71"/>
      <c r="K426" s="70" t="str">
        <f>IF(J426="","",VLOOKUP(J426,ICondition!$A$2:$B$50, 2, 0))</f>
        <v/>
      </c>
      <c r="L426" s="73"/>
      <c r="M426" s="73"/>
      <c r="N426" s="73"/>
      <c r="O426" s="73"/>
      <c r="P426" s="73"/>
      <c r="Q426" s="73"/>
      <c r="R426" s="78"/>
      <c r="S426" s="79" t="str">
        <f>IFERROR(VLOOKUP(R426,Material!$A$2:$B$59, 2, 0),"")</f>
        <v/>
      </c>
      <c r="T426" s="71"/>
      <c r="U426" s="79" t="str">
        <f>IFERROR(VLOOKUP(T426,Material!$A$2:$B$59, 2, 0),"")</f>
        <v/>
      </c>
      <c r="V426" s="71"/>
      <c r="W426" s="79" t="str">
        <f>IFERROR(VLOOKUP(V426,Material!$A$2:$B$59, 2, 0),"")</f>
        <v/>
      </c>
      <c r="X426" s="71"/>
      <c r="Y426" s="79" t="str">
        <f>IFERROR(VLOOKUP(X426,Material!$A$2:$B$59, 2, 0),"")</f>
        <v/>
      </c>
      <c r="Z426" s="71"/>
      <c r="AA426" s="79" t="str">
        <f>IFERROR(VLOOKUP(Z426,Material!$A$2:$B$59, 2, 0),"")</f>
        <v/>
      </c>
      <c r="AB426" s="74"/>
      <c r="AC426" s="75" t="e">
        <f t="shared" si="76"/>
        <v>#VALUE!</v>
      </c>
      <c r="AD426" s="75" t="e">
        <f t="shared" si="77"/>
        <v>#VALUE!</v>
      </c>
      <c r="AE426" s="75" t="e">
        <f t="shared" si="79"/>
        <v>#VALUE!</v>
      </c>
      <c r="AF426" s="75" t="e">
        <f t="shared" si="78"/>
        <v>#VALUE!</v>
      </c>
      <c r="AG426" s="75" t="e">
        <f t="shared" si="80"/>
        <v>#VALUE!</v>
      </c>
      <c r="AH426" s="75" t="e">
        <f t="shared" si="81"/>
        <v>#VALUE!</v>
      </c>
      <c r="AI426" s="75" t="e">
        <f t="shared" si="82"/>
        <v>#VALUE!</v>
      </c>
      <c r="AJ426" s="80" t="e">
        <f t="shared" si="83"/>
        <v>#VALUE!</v>
      </c>
      <c r="AK426" s="79" t="str">
        <f>(IFERROR(VLOOKUP(AB426,Categories!$A$2:$B$20,2,1),""))</f>
        <v/>
      </c>
      <c r="AL426" s="79" t="str">
        <f ca="1">IFERROR(VLOOKUP((HLOOKUP((VLOOKUP($AB426,Categories!$A$2:$F$20,3,1)), $AB$3:$AJ426, (ROW()-ROW($AB$3)+1), 0)), INDIRECT(VLOOKUP($AB426,Categories!$A$2:$F$20,6,1)),2,0),AK426)</f>
        <v/>
      </c>
      <c r="AM426" s="79" t="str">
        <f ca="1">IFERROR(VLOOKUP((HLOOKUP((VLOOKUP($AB426,Categories!$A$2:$F$20,4,1)),$AB$3:$AJ426,(ROW()-ROW($AB$3)+1),0)),INDIRECT(VLOOKUP($AB426,Categories!$A$2:$H$20,7,1)),2,0),"")</f>
        <v/>
      </c>
      <c r="AN426" s="79" t="str">
        <f ca="1">IFERROR(VLOOKUP((HLOOKUP((VLOOKUP($AB426,Categories!$A$2:$F$20,5,1)), $AB$3:$AJ426, (ROW()-ROW($AB$3)+1), 0)), INDIRECT(VLOOKUP($AB426,Categories!$A$2:$H$20,8,1)),2,0),"")</f>
        <v/>
      </c>
      <c r="AO426" s="79" t="str">
        <f t="shared" ca="1" si="84"/>
        <v/>
      </c>
      <c r="AP426" s="81"/>
      <c r="AQ426" s="70" t="str">
        <f>IFERROR(VLOOKUP(VALUE(MID(AP426,1,1)),AdditionalElements!$A$2:$B$50,2,0),"")</f>
        <v/>
      </c>
      <c r="AR426" s="70" t="str">
        <f>IFERROR(VLOOKUP(VALUE(MID(AP426,2,1)),AdditionalElements!$H$2:$I$50,2,0),"")</f>
        <v/>
      </c>
      <c r="AS426" s="70" t="str">
        <f>IFERROR(VLOOKUP(VALUE(MID(AP426,3,1)),AdditionalElements!$O$2:$P$50,2,0),"")</f>
        <v/>
      </c>
      <c r="AT426" s="70" t="str">
        <f>IFERROR(VLOOKUP(VALUE(MID(AP426,4,1)),AdditionalElements!$V$2:$W$50,2,0),"")</f>
        <v/>
      </c>
      <c r="AU426" s="71"/>
      <c r="AV426" s="79" t="str">
        <f>IFERROR(IF(VALUE(MID(AU426,1,1))=1, VLOOKUP(VALUE(MID(AU426,1,1)), TxtPanelShape!$A$2:$C$50, 3, 0), (IF(VALUE(MID(AU426,1,1))&gt;=7, VLOOKUP(VALUE(MID(AU426,1,1)), TxtPanelShape!$A$2:$C$50, 3, 0),VLOOKUP(VALUE(MID(AU426,1,2)),TxtPanelShape!$A$2:$C$50,3,0)))), "")</f>
        <v/>
      </c>
      <c r="AW426" s="79" t="str">
        <f>IFERROR(IF(VALUE(MID(AU426,1,1))=1, ", "&amp;VLOOKUP(VALUE(MID(AU426,2,1)), TxtPanelShape!$H$2:$I$50, 2, 0), IF(VALUE(MID(AU426,1,1))&gt;=7, ", "&amp;VLOOKUP(VALUE(MID(AU426,2,1)), TxtPanelShape!$H$2:$I$50, 2, 0),"")), "")</f>
        <v/>
      </c>
      <c r="AX426" s="79" t="str">
        <f>IFERROR(IF(VALUE(MID(AU426,1,1))=1, ", "&amp;VLOOKUP(VALUE(MID(AU426,3,1)), TxtPanelShape!$O$2:$P$50, 2, 0), IF(VALUE(MID(AU426,1,1))&gt;=7, ", "&amp;VLOOKUP(VALUE(MID(AU426,3,1)), TxtPanelShape!$O$2:$P$50, 2, 0),"")),"")</f>
        <v/>
      </c>
      <c r="AY426" s="79" t="str">
        <f>IFERROR("; "&amp;VLOOKUP(VALUE(MID(AU426,4,1)), TxtPanelShape!$V$2:$W$50,2,0),"")</f>
        <v/>
      </c>
      <c r="AZ426" s="79" t="str">
        <f t="shared" si="85"/>
        <v/>
      </c>
      <c r="BA426" s="71"/>
      <c r="BB426" s="79" t="str">
        <f>IFERROR(IF(VALUE(MID(BA426,1,1))=1, VLOOKUP(VALUE(MID(BA426,1,1)), TxtPanelShape!$A$2:$C$50, 3, 0), (IF(VALUE(MID(BA426,1,1))&gt;=7, VLOOKUP(VALUE(MID(BA426,1,1)), TxtPanelShape!$A$2:$C$50, 3, 0),VLOOKUP(VALUE(MID(BA426,1,2)),TxtPanelShape!$A$2:$C$50,3,0)))), "")</f>
        <v/>
      </c>
      <c r="BC426" s="79" t="str">
        <f>IFERROR(IF(VALUE(MID(BA426,1,1))=1, ", "&amp;VLOOKUP(VALUE(MID(BA426,2,1)), TxtPanelShape!$H$2:$I$50, 2, 0), IF(VALUE(MID(BA426,1,1))&gt;=7, ", "&amp;VLOOKUP(VALUE(MID(BA426,2,1)), TxtPanelShape!$H$2:$I$50, 2, 0),"")), "")</f>
        <v/>
      </c>
      <c r="BD426" s="79" t="str">
        <f>IFERROR(IF(VALUE(MID(BA426,1,1))=1, ", "&amp;VLOOKUP(VALUE(MID(BA426,3,1)), TxtPanelShape!$O$2:$P$50, 2, 0), IF(VALUE(MID(BA426,1,1))&gt;=7, ", "&amp;VLOOKUP(VALUE(MID(BA426,3,1)), TxtPanelShape!$O$2:$P$50, 2, 0),"")),"")</f>
        <v/>
      </c>
      <c r="BE426" s="79" t="str">
        <f>IFERROR("; "&amp;VLOOKUP(VALUE(MID(BA426,4,1)), TxtPanelShape!$V$2:$W$50,2,0),"")</f>
        <v/>
      </c>
      <c r="BF426" s="79" t="str">
        <f t="shared" si="86"/>
        <v/>
      </c>
      <c r="BG426" s="71"/>
      <c r="BH426" s="79" t="str">
        <f>IFERROR(VLOOKUP(BG426, TxtPanelDefinition!$A$2:$B$50, 2, 0),"")</f>
        <v/>
      </c>
      <c r="BI426" s="71"/>
      <c r="BJ426" s="79" t="str">
        <f>IFERROR(VLOOKUP(BI426, TxtPanelDefinition!$A$2:$B$50, 2, 0),"")</f>
        <v/>
      </c>
      <c r="BK426" s="71"/>
      <c r="BL426" s="79" t="str">
        <f>IFERROR(VLOOKUP(BK426, InscrTechniques!$A$2:$B$50, 2, 0),"")</f>
        <v/>
      </c>
      <c r="BM426" s="71"/>
      <c r="BN426" s="79" t="str">
        <f>IFERROR(VLOOKUP(BM426, InscrTechniques!$A$2:$B$50, 2, 0),"")</f>
        <v/>
      </c>
      <c r="BO426" s="71"/>
      <c r="BP426" s="79" t="str">
        <f>IFERROR(VLOOKUP(BO426, InscrTechniques!$A$2:$B$50, 2, 0),"")</f>
        <v/>
      </c>
      <c r="BQ426" s="71"/>
      <c r="BR426" s="79" t="str">
        <f>IFERROR(VLOOKUP(BQ426, InscrTechniques!$A$2:$B$50, 2, 0),"")</f>
        <v/>
      </c>
      <c r="BS426" s="71"/>
      <c r="BT426" s="79" t="str">
        <f>IFERROR(VLOOKUP(BS426, InscrTechniques!$A$2:$B$50, 2, 0),"")</f>
        <v/>
      </c>
      <c r="BU426" s="71"/>
      <c r="BV426" s="79" t="str">
        <f>IFERROR(VLOOKUP(BU426, InscrTechniques!$A$2:$B$50, 2, 0),"")</f>
        <v/>
      </c>
      <c r="BW426" s="125"/>
      <c r="BX426" s="79" t="str">
        <f>IFERROR(VLOOKUP(BW426, InscrTechniques!$A$2:$B$50, 2, 0),"")</f>
        <v/>
      </c>
      <c r="BY426" s="125"/>
      <c r="BZ426" s="79" t="str">
        <f>IFERROR(VLOOKUP(BY426, InscrTechniques!$A$2:$B$50, 2, 0),"")</f>
        <v/>
      </c>
      <c r="CA426" s="74"/>
      <c r="CB426" s="114" t="str">
        <f>IFERROR(VLOOKUP(CA426, LetterStyle!$A$2:$B$50, 2, 0),"")</f>
        <v/>
      </c>
      <c r="CC426" s="74"/>
      <c r="CD426" s="114" t="str">
        <f>IFERROR(VLOOKUP(CC426, LetterStyle!$A$2:$B$50, 2, 0),"")</f>
        <v/>
      </c>
      <c r="CE426" s="74"/>
      <c r="CF426" s="114" t="str">
        <f>IFERROR(VLOOKUP(CE426, LetterStyle!$A$2:$B$50, 2, 0),"")</f>
        <v/>
      </c>
      <c r="CG426" s="74"/>
      <c r="CH426" s="79" t="str">
        <f>IFERROR(VLOOKUP(CG426, LetterStyle!$A$2:$B$50, 2, 0),"")</f>
        <v/>
      </c>
      <c r="CI426" s="71"/>
      <c r="CJ426" s="79" t="str">
        <f>IFERROR(VLOOKUP(CI426, DecMotifs!$A$1:$B$306, 2, 0),"")</f>
        <v/>
      </c>
      <c r="CK426" s="71"/>
      <c r="CL426" s="79" t="str">
        <f>IFERROR(VLOOKUP(CK426, DecMotifs!$A$1:$B$306, 2, 0),"")</f>
        <v/>
      </c>
      <c r="CM426" s="71"/>
      <c r="CN426" s="79" t="str">
        <f>IFERROR(VLOOKUP(CM426, DecMotifs!$A$1:$B$306, 2, 0),"")</f>
        <v/>
      </c>
      <c r="CO426" s="71"/>
      <c r="CP426" s="79" t="str">
        <f>IFERROR(VLOOKUP(CO426, MarginalDec!$A$2:$B$253, 2, 0),"")</f>
        <v/>
      </c>
      <c r="CQ426" s="71"/>
      <c r="CR426" s="79" t="str">
        <f>IFERROR(VLOOKUP(CQ426, MarginalDec!$A$2:$B$253, 2, 0),"")</f>
        <v/>
      </c>
      <c r="CS426" s="71"/>
      <c r="CT426" s="79" t="str">
        <f>IFERROR(VLOOKUP(CS426, MarginalDec!$A$2:$B$253, 2, 0),"")</f>
        <v/>
      </c>
      <c r="CU426" s="71"/>
      <c r="CV426" s="79" t="str">
        <f>IF(ISBLANK(CU426),"", IFERROR(VLOOKUP(CU426, Tooling!$A$2:$B$252, 2, 0),""))</f>
        <v/>
      </c>
      <c r="CW426" s="71"/>
      <c r="CX426" s="79" t="str">
        <f>IF(ISBLANK(CW426),"", IFERROR(VLOOKUP(CW426, Tooling!$A$2:$B$252, 2, 0),""))</f>
        <v/>
      </c>
      <c r="CY426" s="71"/>
      <c r="CZ426" s="79" t="str">
        <f>IF(ISBLANK(CY426),"", IFERROR(VLOOKUP(CY426, Repairs!$A$2:$B$252, 2, 0),""))</f>
        <v/>
      </c>
      <c r="DA426" s="77"/>
      <c r="DB426" s="71"/>
      <c r="DC426" s="79" t="str">
        <f>IFERROR(VLOOKUP(DB426, DatingReason!$A$2:$B$252, 2, 0),"")</f>
        <v/>
      </c>
      <c r="DD426" s="123" t="str">
        <f t="shared" si="87"/>
        <v/>
      </c>
      <c r="DF426" s="119" t="str">
        <f t="array" ref="DF426">IF(AND($B426&lt;&gt;"", $DE426&lt;&gt;"", $DE426&lt;&gt;"No"),MAX(IF($B426=PEOPLE!$B$4:$B$1000, PEOPLE!$Q$4:$Q$1000,""))+100,"")</f>
        <v/>
      </c>
      <c r="DG426" s="68"/>
      <c r="DH426" s="76">
        <f>COUNTIF(PEOPLE!B:B, MEMORIALS!B426)</f>
        <v>0</v>
      </c>
      <c r="DI426" s="82"/>
      <c r="DJ426" s="82"/>
      <c r="DK426" s="82"/>
      <c r="DL426" s="68"/>
      <c r="DM426" s="68"/>
      <c r="DN426" s="68"/>
      <c r="DO426" s="68"/>
      <c r="DP426" s="68"/>
    </row>
    <row r="427" spans="1:120" ht="15" customHeight="1" x14ac:dyDescent="0.25">
      <c r="A427" s="68"/>
      <c r="B427" s="69"/>
      <c r="C427" s="68"/>
      <c r="D427" s="68"/>
      <c r="E427" s="70" t="str">
        <f>IF(D427="","",VLOOKUP(D427,Denomination!$A$2:$B$50, 2, 0))</f>
        <v/>
      </c>
      <c r="F427" s="68"/>
      <c r="G427" s="71"/>
      <c r="H427" s="70" t="str">
        <f>IF(G427="","",VLOOKUP(G427,MCondition!$A$2:$B$50, 2, 0))</f>
        <v/>
      </c>
      <c r="I427" s="72"/>
      <c r="J427" s="71"/>
      <c r="K427" s="70" t="str">
        <f>IF(J427="","",VLOOKUP(J427,ICondition!$A$2:$B$50, 2, 0))</f>
        <v/>
      </c>
      <c r="L427" s="73"/>
      <c r="M427" s="73"/>
      <c r="N427" s="73"/>
      <c r="O427" s="73"/>
      <c r="P427" s="73"/>
      <c r="Q427" s="73"/>
      <c r="R427" s="78"/>
      <c r="S427" s="79" t="str">
        <f>IFERROR(VLOOKUP(R427,Material!$A$2:$B$59, 2, 0),"")</f>
        <v/>
      </c>
      <c r="T427" s="71"/>
      <c r="U427" s="79" t="str">
        <f>IFERROR(VLOOKUP(T427,Material!$A$2:$B$59, 2, 0),"")</f>
        <v/>
      </c>
      <c r="V427" s="71"/>
      <c r="W427" s="79" t="str">
        <f>IFERROR(VLOOKUP(V427,Material!$A$2:$B$59, 2, 0),"")</f>
        <v/>
      </c>
      <c r="X427" s="71"/>
      <c r="Y427" s="79" t="str">
        <f>IFERROR(VLOOKUP(X427,Material!$A$2:$B$59, 2, 0),"")</f>
        <v/>
      </c>
      <c r="Z427" s="71"/>
      <c r="AA427" s="79" t="str">
        <f>IFERROR(VLOOKUP(Z427,Material!$A$2:$B$59, 2, 0),"")</f>
        <v/>
      </c>
      <c r="AB427" s="74"/>
      <c r="AC427" s="75" t="e">
        <f t="shared" si="76"/>
        <v>#VALUE!</v>
      </c>
      <c r="AD427" s="75" t="e">
        <f t="shared" si="77"/>
        <v>#VALUE!</v>
      </c>
      <c r="AE427" s="75" t="e">
        <f t="shared" si="79"/>
        <v>#VALUE!</v>
      </c>
      <c r="AF427" s="75" t="e">
        <f t="shared" si="78"/>
        <v>#VALUE!</v>
      </c>
      <c r="AG427" s="75" t="e">
        <f t="shared" si="80"/>
        <v>#VALUE!</v>
      </c>
      <c r="AH427" s="75" t="e">
        <f t="shared" si="81"/>
        <v>#VALUE!</v>
      </c>
      <c r="AI427" s="75" t="e">
        <f t="shared" si="82"/>
        <v>#VALUE!</v>
      </c>
      <c r="AJ427" s="80" t="e">
        <f t="shared" si="83"/>
        <v>#VALUE!</v>
      </c>
      <c r="AK427" s="79" t="str">
        <f>(IFERROR(VLOOKUP(AB427,Categories!$A$2:$B$20,2,1),""))</f>
        <v/>
      </c>
      <c r="AL427" s="79" t="str">
        <f ca="1">IFERROR(VLOOKUP((HLOOKUP((VLOOKUP($AB427,Categories!$A$2:$F$20,3,1)), $AB$3:$AJ427, (ROW()-ROW($AB$3)+1), 0)), INDIRECT(VLOOKUP($AB427,Categories!$A$2:$F$20,6,1)),2,0),AK427)</f>
        <v/>
      </c>
      <c r="AM427" s="79" t="str">
        <f ca="1">IFERROR(VLOOKUP((HLOOKUP((VLOOKUP($AB427,Categories!$A$2:$F$20,4,1)),$AB$3:$AJ427,(ROW()-ROW($AB$3)+1),0)),INDIRECT(VLOOKUP($AB427,Categories!$A$2:$H$20,7,1)),2,0),"")</f>
        <v/>
      </c>
      <c r="AN427" s="79" t="str">
        <f ca="1">IFERROR(VLOOKUP((HLOOKUP((VLOOKUP($AB427,Categories!$A$2:$F$20,5,1)), $AB$3:$AJ427, (ROW()-ROW($AB$3)+1), 0)), INDIRECT(VLOOKUP($AB427,Categories!$A$2:$H$20,8,1)),2,0),"")</f>
        <v/>
      </c>
      <c r="AO427" s="79" t="str">
        <f t="shared" ca="1" si="84"/>
        <v/>
      </c>
      <c r="AP427" s="81"/>
      <c r="AQ427" s="70" t="str">
        <f>IFERROR(VLOOKUP(VALUE(MID(AP427,1,1)),AdditionalElements!$A$2:$B$50,2,0),"")</f>
        <v/>
      </c>
      <c r="AR427" s="70" t="str">
        <f>IFERROR(VLOOKUP(VALUE(MID(AP427,2,1)),AdditionalElements!$H$2:$I$50,2,0),"")</f>
        <v/>
      </c>
      <c r="AS427" s="70" t="str">
        <f>IFERROR(VLOOKUP(VALUE(MID(AP427,3,1)),AdditionalElements!$O$2:$P$50,2,0),"")</f>
        <v/>
      </c>
      <c r="AT427" s="70" t="str">
        <f>IFERROR(VLOOKUP(VALUE(MID(AP427,4,1)),AdditionalElements!$V$2:$W$50,2,0),"")</f>
        <v/>
      </c>
      <c r="AU427" s="71"/>
      <c r="AV427" s="79" t="str">
        <f>IFERROR(IF(VALUE(MID(AU427,1,1))=1, VLOOKUP(VALUE(MID(AU427,1,1)), TxtPanelShape!$A$2:$C$50, 3, 0), (IF(VALUE(MID(AU427,1,1))&gt;=7, VLOOKUP(VALUE(MID(AU427,1,1)), TxtPanelShape!$A$2:$C$50, 3, 0),VLOOKUP(VALUE(MID(AU427,1,2)),TxtPanelShape!$A$2:$C$50,3,0)))), "")</f>
        <v/>
      </c>
      <c r="AW427" s="79" t="str">
        <f>IFERROR(IF(VALUE(MID(AU427,1,1))=1, ", "&amp;VLOOKUP(VALUE(MID(AU427,2,1)), TxtPanelShape!$H$2:$I$50, 2, 0), IF(VALUE(MID(AU427,1,1))&gt;=7, ", "&amp;VLOOKUP(VALUE(MID(AU427,2,1)), TxtPanelShape!$H$2:$I$50, 2, 0),"")), "")</f>
        <v/>
      </c>
      <c r="AX427" s="79" t="str">
        <f>IFERROR(IF(VALUE(MID(AU427,1,1))=1, ", "&amp;VLOOKUP(VALUE(MID(AU427,3,1)), TxtPanelShape!$O$2:$P$50, 2, 0), IF(VALUE(MID(AU427,1,1))&gt;=7, ", "&amp;VLOOKUP(VALUE(MID(AU427,3,1)), TxtPanelShape!$O$2:$P$50, 2, 0),"")),"")</f>
        <v/>
      </c>
      <c r="AY427" s="79" t="str">
        <f>IFERROR("; "&amp;VLOOKUP(VALUE(MID(AU427,4,1)), TxtPanelShape!$V$2:$W$50,2,0),"")</f>
        <v/>
      </c>
      <c r="AZ427" s="79" t="str">
        <f t="shared" si="85"/>
        <v/>
      </c>
      <c r="BA427" s="71"/>
      <c r="BB427" s="79" t="str">
        <f>IFERROR(IF(VALUE(MID(BA427,1,1))=1, VLOOKUP(VALUE(MID(BA427,1,1)), TxtPanelShape!$A$2:$C$50, 3, 0), (IF(VALUE(MID(BA427,1,1))&gt;=7, VLOOKUP(VALUE(MID(BA427,1,1)), TxtPanelShape!$A$2:$C$50, 3, 0),VLOOKUP(VALUE(MID(BA427,1,2)),TxtPanelShape!$A$2:$C$50,3,0)))), "")</f>
        <v/>
      </c>
      <c r="BC427" s="79" t="str">
        <f>IFERROR(IF(VALUE(MID(BA427,1,1))=1, ", "&amp;VLOOKUP(VALUE(MID(BA427,2,1)), TxtPanelShape!$H$2:$I$50, 2, 0), IF(VALUE(MID(BA427,1,1))&gt;=7, ", "&amp;VLOOKUP(VALUE(MID(BA427,2,1)), TxtPanelShape!$H$2:$I$50, 2, 0),"")), "")</f>
        <v/>
      </c>
      <c r="BD427" s="79" t="str">
        <f>IFERROR(IF(VALUE(MID(BA427,1,1))=1, ", "&amp;VLOOKUP(VALUE(MID(BA427,3,1)), TxtPanelShape!$O$2:$P$50, 2, 0), IF(VALUE(MID(BA427,1,1))&gt;=7, ", "&amp;VLOOKUP(VALUE(MID(BA427,3,1)), TxtPanelShape!$O$2:$P$50, 2, 0),"")),"")</f>
        <v/>
      </c>
      <c r="BE427" s="79" t="str">
        <f>IFERROR("; "&amp;VLOOKUP(VALUE(MID(BA427,4,1)), TxtPanelShape!$V$2:$W$50,2,0),"")</f>
        <v/>
      </c>
      <c r="BF427" s="79" t="str">
        <f t="shared" si="86"/>
        <v/>
      </c>
      <c r="BG427" s="71"/>
      <c r="BH427" s="79" t="str">
        <f>IFERROR(VLOOKUP(BG427, TxtPanelDefinition!$A$2:$B$50, 2, 0),"")</f>
        <v/>
      </c>
      <c r="BI427" s="71"/>
      <c r="BJ427" s="79" t="str">
        <f>IFERROR(VLOOKUP(BI427, TxtPanelDefinition!$A$2:$B$50, 2, 0),"")</f>
        <v/>
      </c>
      <c r="BK427" s="71"/>
      <c r="BL427" s="79" t="str">
        <f>IFERROR(VLOOKUP(BK427, InscrTechniques!$A$2:$B$50, 2, 0),"")</f>
        <v/>
      </c>
      <c r="BM427" s="71"/>
      <c r="BN427" s="79" t="str">
        <f>IFERROR(VLOOKUP(BM427, InscrTechniques!$A$2:$B$50, 2, 0),"")</f>
        <v/>
      </c>
      <c r="BO427" s="71"/>
      <c r="BP427" s="79" t="str">
        <f>IFERROR(VLOOKUP(BO427, InscrTechniques!$A$2:$B$50, 2, 0),"")</f>
        <v/>
      </c>
      <c r="BQ427" s="71"/>
      <c r="BR427" s="79" t="str">
        <f>IFERROR(VLOOKUP(BQ427, InscrTechniques!$A$2:$B$50, 2, 0),"")</f>
        <v/>
      </c>
      <c r="BS427" s="71"/>
      <c r="BT427" s="79" t="str">
        <f>IFERROR(VLOOKUP(BS427, InscrTechniques!$A$2:$B$50, 2, 0),"")</f>
        <v/>
      </c>
      <c r="BU427" s="71"/>
      <c r="BV427" s="79" t="str">
        <f>IFERROR(VLOOKUP(BU427, InscrTechniques!$A$2:$B$50, 2, 0),"")</f>
        <v/>
      </c>
      <c r="BW427" s="125"/>
      <c r="BX427" s="79" t="str">
        <f>IFERROR(VLOOKUP(BW427, InscrTechniques!$A$2:$B$50, 2, 0),"")</f>
        <v/>
      </c>
      <c r="BY427" s="125"/>
      <c r="BZ427" s="79" t="str">
        <f>IFERROR(VLOOKUP(BY427, InscrTechniques!$A$2:$B$50, 2, 0),"")</f>
        <v/>
      </c>
      <c r="CA427" s="74"/>
      <c r="CB427" s="114" t="str">
        <f>IFERROR(VLOOKUP(CA427, LetterStyle!$A$2:$B$50, 2, 0),"")</f>
        <v/>
      </c>
      <c r="CC427" s="74"/>
      <c r="CD427" s="114" t="str">
        <f>IFERROR(VLOOKUP(CC427, LetterStyle!$A$2:$B$50, 2, 0),"")</f>
        <v/>
      </c>
      <c r="CE427" s="74"/>
      <c r="CF427" s="114" t="str">
        <f>IFERROR(VLOOKUP(CE427, LetterStyle!$A$2:$B$50, 2, 0),"")</f>
        <v/>
      </c>
      <c r="CG427" s="74"/>
      <c r="CH427" s="79" t="str">
        <f>IFERROR(VLOOKUP(CG427, LetterStyle!$A$2:$B$50, 2, 0),"")</f>
        <v/>
      </c>
      <c r="CI427" s="71"/>
      <c r="CJ427" s="79" t="str">
        <f>IFERROR(VLOOKUP(CI427, DecMotifs!$A$1:$B$306, 2, 0),"")</f>
        <v/>
      </c>
      <c r="CK427" s="71"/>
      <c r="CL427" s="79" t="str">
        <f>IFERROR(VLOOKUP(CK427, DecMotifs!$A$1:$B$306, 2, 0),"")</f>
        <v/>
      </c>
      <c r="CM427" s="71"/>
      <c r="CN427" s="79" t="str">
        <f>IFERROR(VLOOKUP(CM427, DecMotifs!$A$1:$B$306, 2, 0),"")</f>
        <v/>
      </c>
      <c r="CO427" s="71"/>
      <c r="CP427" s="79" t="str">
        <f>IFERROR(VLOOKUP(CO427, MarginalDec!$A$2:$B$253, 2, 0),"")</f>
        <v/>
      </c>
      <c r="CQ427" s="71"/>
      <c r="CR427" s="79" t="str">
        <f>IFERROR(VLOOKUP(CQ427, MarginalDec!$A$2:$B$253, 2, 0),"")</f>
        <v/>
      </c>
      <c r="CS427" s="71"/>
      <c r="CT427" s="79" t="str">
        <f>IFERROR(VLOOKUP(CS427, MarginalDec!$A$2:$B$253, 2, 0),"")</f>
        <v/>
      </c>
      <c r="CU427" s="71"/>
      <c r="CV427" s="79" t="str">
        <f>IF(ISBLANK(CU427),"", IFERROR(VLOOKUP(CU427, Tooling!$A$2:$B$252, 2, 0),""))</f>
        <v/>
      </c>
      <c r="CW427" s="71"/>
      <c r="CX427" s="79" t="str">
        <f>IF(ISBLANK(CW427),"", IFERROR(VLOOKUP(CW427, Tooling!$A$2:$B$252, 2, 0),""))</f>
        <v/>
      </c>
      <c r="CY427" s="71"/>
      <c r="CZ427" s="79" t="str">
        <f>IF(ISBLANK(CY427),"", IFERROR(VLOOKUP(CY427, Repairs!$A$2:$B$252, 2, 0),""))</f>
        <v/>
      </c>
      <c r="DA427" s="77"/>
      <c r="DB427" s="71"/>
      <c r="DC427" s="79" t="str">
        <f>IFERROR(VLOOKUP(DB427, DatingReason!$A$2:$B$252, 2, 0),"")</f>
        <v/>
      </c>
      <c r="DD427" s="123" t="str">
        <f t="shared" si="87"/>
        <v/>
      </c>
      <c r="DF427" s="119" t="str">
        <f t="array" ref="DF427">IF(AND($B427&lt;&gt;"", $DE427&lt;&gt;"", $DE427&lt;&gt;"No"),MAX(IF($B427=PEOPLE!$B$4:$B$1000, PEOPLE!$Q$4:$Q$1000,""))+100,"")</f>
        <v/>
      </c>
      <c r="DG427" s="68"/>
      <c r="DH427" s="76">
        <f>COUNTIF(PEOPLE!B:B, MEMORIALS!B427)</f>
        <v>0</v>
      </c>
      <c r="DI427" s="82"/>
      <c r="DJ427" s="82"/>
      <c r="DK427" s="82"/>
      <c r="DL427" s="68"/>
      <c r="DM427" s="68"/>
      <c r="DN427" s="68"/>
      <c r="DO427" s="68"/>
      <c r="DP427" s="68"/>
    </row>
    <row r="428" spans="1:120" ht="15" customHeight="1" x14ac:dyDescent="0.25">
      <c r="A428" s="68"/>
      <c r="B428" s="69"/>
      <c r="C428" s="68"/>
      <c r="D428" s="68"/>
      <c r="E428" s="70" t="str">
        <f>IF(D428="","",VLOOKUP(D428,Denomination!$A$2:$B$50, 2, 0))</f>
        <v/>
      </c>
      <c r="F428" s="68"/>
      <c r="G428" s="71"/>
      <c r="H428" s="70" t="str">
        <f>IF(G428="","",VLOOKUP(G428,MCondition!$A$2:$B$50, 2, 0))</f>
        <v/>
      </c>
      <c r="I428" s="72"/>
      <c r="J428" s="71"/>
      <c r="K428" s="70" t="str">
        <f>IF(J428="","",VLOOKUP(J428,ICondition!$A$2:$B$50, 2, 0))</f>
        <v/>
      </c>
      <c r="L428" s="73"/>
      <c r="M428" s="73"/>
      <c r="N428" s="73"/>
      <c r="O428" s="73"/>
      <c r="P428" s="73"/>
      <c r="Q428" s="73"/>
      <c r="R428" s="78"/>
      <c r="S428" s="79" t="str">
        <f>IFERROR(VLOOKUP(R428,Material!$A$2:$B$59, 2, 0),"")</f>
        <v/>
      </c>
      <c r="T428" s="71"/>
      <c r="U428" s="79" t="str">
        <f>IFERROR(VLOOKUP(T428,Material!$A$2:$B$59, 2, 0),"")</f>
        <v/>
      </c>
      <c r="V428" s="71"/>
      <c r="W428" s="79" t="str">
        <f>IFERROR(VLOOKUP(V428,Material!$A$2:$B$59, 2, 0),"")</f>
        <v/>
      </c>
      <c r="X428" s="71"/>
      <c r="Y428" s="79" t="str">
        <f>IFERROR(VLOOKUP(X428,Material!$A$2:$B$59, 2, 0),"")</f>
        <v/>
      </c>
      <c r="Z428" s="71"/>
      <c r="AA428" s="79" t="str">
        <f>IFERROR(VLOOKUP(Z428,Material!$A$2:$B$59, 2, 0),"")</f>
        <v/>
      </c>
      <c r="AB428" s="74"/>
      <c r="AC428" s="75" t="e">
        <f t="shared" si="76"/>
        <v>#VALUE!</v>
      </c>
      <c r="AD428" s="75" t="e">
        <f t="shared" si="77"/>
        <v>#VALUE!</v>
      </c>
      <c r="AE428" s="75" t="e">
        <f t="shared" si="79"/>
        <v>#VALUE!</v>
      </c>
      <c r="AF428" s="75" t="e">
        <f t="shared" si="78"/>
        <v>#VALUE!</v>
      </c>
      <c r="AG428" s="75" t="e">
        <f t="shared" si="80"/>
        <v>#VALUE!</v>
      </c>
      <c r="AH428" s="75" t="e">
        <f t="shared" si="81"/>
        <v>#VALUE!</v>
      </c>
      <c r="AI428" s="75" t="e">
        <f t="shared" si="82"/>
        <v>#VALUE!</v>
      </c>
      <c r="AJ428" s="80" t="e">
        <f t="shared" si="83"/>
        <v>#VALUE!</v>
      </c>
      <c r="AK428" s="79" t="str">
        <f>(IFERROR(VLOOKUP(AB428,Categories!$A$2:$B$20,2,1),""))</f>
        <v/>
      </c>
      <c r="AL428" s="79" t="str">
        <f ca="1">IFERROR(VLOOKUP((HLOOKUP((VLOOKUP($AB428,Categories!$A$2:$F$20,3,1)), $AB$3:$AJ428, (ROW()-ROW($AB$3)+1), 0)), INDIRECT(VLOOKUP($AB428,Categories!$A$2:$F$20,6,1)),2,0),AK428)</f>
        <v/>
      </c>
      <c r="AM428" s="79" t="str">
        <f ca="1">IFERROR(VLOOKUP((HLOOKUP((VLOOKUP($AB428,Categories!$A$2:$F$20,4,1)),$AB$3:$AJ428,(ROW()-ROW($AB$3)+1),0)),INDIRECT(VLOOKUP($AB428,Categories!$A$2:$H$20,7,1)),2,0),"")</f>
        <v/>
      </c>
      <c r="AN428" s="79" t="str">
        <f ca="1">IFERROR(VLOOKUP((HLOOKUP((VLOOKUP($AB428,Categories!$A$2:$F$20,5,1)), $AB$3:$AJ428, (ROW()-ROW($AB$3)+1), 0)), INDIRECT(VLOOKUP($AB428,Categories!$A$2:$H$20,8,1)),2,0),"")</f>
        <v/>
      </c>
      <c r="AO428" s="79" t="str">
        <f t="shared" ca="1" si="84"/>
        <v/>
      </c>
      <c r="AP428" s="81"/>
      <c r="AQ428" s="70" t="str">
        <f>IFERROR(VLOOKUP(VALUE(MID(AP428,1,1)),AdditionalElements!$A$2:$B$50,2,0),"")</f>
        <v/>
      </c>
      <c r="AR428" s="70" t="str">
        <f>IFERROR(VLOOKUP(VALUE(MID(AP428,2,1)),AdditionalElements!$H$2:$I$50,2,0),"")</f>
        <v/>
      </c>
      <c r="AS428" s="70" t="str">
        <f>IFERROR(VLOOKUP(VALUE(MID(AP428,3,1)),AdditionalElements!$O$2:$P$50,2,0),"")</f>
        <v/>
      </c>
      <c r="AT428" s="70" t="str">
        <f>IFERROR(VLOOKUP(VALUE(MID(AP428,4,1)),AdditionalElements!$V$2:$W$50,2,0),"")</f>
        <v/>
      </c>
      <c r="AU428" s="71"/>
      <c r="AV428" s="79" t="str">
        <f>IFERROR(IF(VALUE(MID(AU428,1,1))=1, VLOOKUP(VALUE(MID(AU428,1,1)), TxtPanelShape!$A$2:$C$50, 3, 0), (IF(VALUE(MID(AU428,1,1))&gt;=7, VLOOKUP(VALUE(MID(AU428,1,1)), TxtPanelShape!$A$2:$C$50, 3, 0),VLOOKUP(VALUE(MID(AU428,1,2)),TxtPanelShape!$A$2:$C$50,3,0)))), "")</f>
        <v/>
      </c>
      <c r="AW428" s="79" t="str">
        <f>IFERROR(IF(VALUE(MID(AU428,1,1))=1, ", "&amp;VLOOKUP(VALUE(MID(AU428,2,1)), TxtPanelShape!$H$2:$I$50, 2, 0), IF(VALUE(MID(AU428,1,1))&gt;=7, ", "&amp;VLOOKUP(VALUE(MID(AU428,2,1)), TxtPanelShape!$H$2:$I$50, 2, 0),"")), "")</f>
        <v/>
      </c>
      <c r="AX428" s="79" t="str">
        <f>IFERROR(IF(VALUE(MID(AU428,1,1))=1, ", "&amp;VLOOKUP(VALUE(MID(AU428,3,1)), TxtPanelShape!$O$2:$P$50, 2, 0), IF(VALUE(MID(AU428,1,1))&gt;=7, ", "&amp;VLOOKUP(VALUE(MID(AU428,3,1)), TxtPanelShape!$O$2:$P$50, 2, 0),"")),"")</f>
        <v/>
      </c>
      <c r="AY428" s="79" t="str">
        <f>IFERROR("; "&amp;VLOOKUP(VALUE(MID(AU428,4,1)), TxtPanelShape!$V$2:$W$50,2,0),"")</f>
        <v/>
      </c>
      <c r="AZ428" s="79" t="str">
        <f t="shared" si="85"/>
        <v/>
      </c>
      <c r="BA428" s="71"/>
      <c r="BB428" s="79" t="str">
        <f>IFERROR(IF(VALUE(MID(BA428,1,1))=1, VLOOKUP(VALUE(MID(BA428,1,1)), TxtPanelShape!$A$2:$C$50, 3, 0), (IF(VALUE(MID(BA428,1,1))&gt;=7, VLOOKUP(VALUE(MID(BA428,1,1)), TxtPanelShape!$A$2:$C$50, 3, 0),VLOOKUP(VALUE(MID(BA428,1,2)),TxtPanelShape!$A$2:$C$50,3,0)))), "")</f>
        <v/>
      </c>
      <c r="BC428" s="79" t="str">
        <f>IFERROR(IF(VALUE(MID(BA428,1,1))=1, ", "&amp;VLOOKUP(VALUE(MID(BA428,2,1)), TxtPanelShape!$H$2:$I$50, 2, 0), IF(VALUE(MID(BA428,1,1))&gt;=7, ", "&amp;VLOOKUP(VALUE(MID(BA428,2,1)), TxtPanelShape!$H$2:$I$50, 2, 0),"")), "")</f>
        <v/>
      </c>
      <c r="BD428" s="79" t="str">
        <f>IFERROR(IF(VALUE(MID(BA428,1,1))=1, ", "&amp;VLOOKUP(VALUE(MID(BA428,3,1)), TxtPanelShape!$O$2:$P$50, 2, 0), IF(VALUE(MID(BA428,1,1))&gt;=7, ", "&amp;VLOOKUP(VALUE(MID(BA428,3,1)), TxtPanelShape!$O$2:$P$50, 2, 0),"")),"")</f>
        <v/>
      </c>
      <c r="BE428" s="79" t="str">
        <f>IFERROR("; "&amp;VLOOKUP(VALUE(MID(BA428,4,1)), TxtPanelShape!$V$2:$W$50,2,0),"")</f>
        <v/>
      </c>
      <c r="BF428" s="79" t="str">
        <f t="shared" si="86"/>
        <v/>
      </c>
      <c r="BG428" s="71"/>
      <c r="BH428" s="79" t="str">
        <f>IFERROR(VLOOKUP(BG428, TxtPanelDefinition!$A$2:$B$50, 2, 0),"")</f>
        <v/>
      </c>
      <c r="BI428" s="71"/>
      <c r="BJ428" s="79" t="str">
        <f>IFERROR(VLOOKUP(BI428, TxtPanelDefinition!$A$2:$B$50, 2, 0),"")</f>
        <v/>
      </c>
      <c r="BK428" s="71"/>
      <c r="BL428" s="79" t="str">
        <f>IFERROR(VLOOKUP(BK428, InscrTechniques!$A$2:$B$50, 2, 0),"")</f>
        <v/>
      </c>
      <c r="BM428" s="71"/>
      <c r="BN428" s="79" t="str">
        <f>IFERROR(VLOOKUP(BM428, InscrTechniques!$A$2:$B$50, 2, 0),"")</f>
        <v/>
      </c>
      <c r="BO428" s="71"/>
      <c r="BP428" s="79" t="str">
        <f>IFERROR(VLOOKUP(BO428, InscrTechniques!$A$2:$B$50, 2, 0),"")</f>
        <v/>
      </c>
      <c r="BQ428" s="71"/>
      <c r="BR428" s="79" t="str">
        <f>IFERROR(VLOOKUP(BQ428, InscrTechniques!$A$2:$B$50, 2, 0),"")</f>
        <v/>
      </c>
      <c r="BS428" s="71"/>
      <c r="BT428" s="79" t="str">
        <f>IFERROR(VLOOKUP(BS428, InscrTechniques!$A$2:$B$50, 2, 0),"")</f>
        <v/>
      </c>
      <c r="BU428" s="71"/>
      <c r="BV428" s="79" t="str">
        <f>IFERROR(VLOOKUP(BU428, InscrTechniques!$A$2:$B$50, 2, 0),"")</f>
        <v/>
      </c>
      <c r="BW428" s="125"/>
      <c r="BX428" s="79" t="str">
        <f>IFERROR(VLOOKUP(BW428, InscrTechniques!$A$2:$B$50, 2, 0),"")</f>
        <v/>
      </c>
      <c r="BY428" s="125"/>
      <c r="BZ428" s="79" t="str">
        <f>IFERROR(VLOOKUP(BY428, InscrTechniques!$A$2:$B$50, 2, 0),"")</f>
        <v/>
      </c>
      <c r="CA428" s="74"/>
      <c r="CB428" s="114" t="str">
        <f>IFERROR(VLOOKUP(CA428, LetterStyle!$A$2:$B$50, 2, 0),"")</f>
        <v/>
      </c>
      <c r="CC428" s="74"/>
      <c r="CD428" s="114" t="str">
        <f>IFERROR(VLOOKUP(CC428, LetterStyle!$A$2:$B$50, 2, 0),"")</f>
        <v/>
      </c>
      <c r="CE428" s="74"/>
      <c r="CF428" s="114" t="str">
        <f>IFERROR(VLOOKUP(CE428, LetterStyle!$A$2:$B$50, 2, 0),"")</f>
        <v/>
      </c>
      <c r="CG428" s="74"/>
      <c r="CH428" s="79" t="str">
        <f>IFERROR(VLOOKUP(CG428, LetterStyle!$A$2:$B$50, 2, 0),"")</f>
        <v/>
      </c>
      <c r="CI428" s="71"/>
      <c r="CJ428" s="79" t="str">
        <f>IFERROR(VLOOKUP(CI428, DecMotifs!$A$1:$B$306, 2, 0),"")</f>
        <v/>
      </c>
      <c r="CK428" s="71"/>
      <c r="CL428" s="79" t="str">
        <f>IFERROR(VLOOKUP(CK428, DecMotifs!$A$1:$B$306, 2, 0),"")</f>
        <v/>
      </c>
      <c r="CM428" s="71"/>
      <c r="CN428" s="79" t="str">
        <f>IFERROR(VLOOKUP(CM428, DecMotifs!$A$1:$B$306, 2, 0),"")</f>
        <v/>
      </c>
      <c r="CO428" s="71"/>
      <c r="CP428" s="79" t="str">
        <f>IFERROR(VLOOKUP(CO428, MarginalDec!$A$2:$B$253, 2, 0),"")</f>
        <v/>
      </c>
      <c r="CQ428" s="71"/>
      <c r="CR428" s="79" t="str">
        <f>IFERROR(VLOOKUP(CQ428, MarginalDec!$A$2:$B$253, 2, 0),"")</f>
        <v/>
      </c>
      <c r="CS428" s="71"/>
      <c r="CT428" s="79" t="str">
        <f>IFERROR(VLOOKUP(CS428, MarginalDec!$A$2:$B$253, 2, 0),"")</f>
        <v/>
      </c>
      <c r="CU428" s="71"/>
      <c r="CV428" s="79" t="str">
        <f>IF(ISBLANK(CU428),"", IFERROR(VLOOKUP(CU428, Tooling!$A$2:$B$252, 2, 0),""))</f>
        <v/>
      </c>
      <c r="CW428" s="71"/>
      <c r="CX428" s="79" t="str">
        <f>IF(ISBLANK(CW428),"", IFERROR(VLOOKUP(CW428, Tooling!$A$2:$B$252, 2, 0),""))</f>
        <v/>
      </c>
      <c r="CY428" s="71"/>
      <c r="CZ428" s="79" t="str">
        <f>IF(ISBLANK(CY428),"", IFERROR(VLOOKUP(CY428, Repairs!$A$2:$B$252, 2, 0),""))</f>
        <v/>
      </c>
      <c r="DA428" s="77"/>
      <c r="DB428" s="71"/>
      <c r="DC428" s="79" t="str">
        <f>IFERROR(VLOOKUP(DB428, DatingReason!$A$2:$B$252, 2, 0),"")</f>
        <v/>
      </c>
      <c r="DD428" s="123" t="str">
        <f t="shared" si="87"/>
        <v/>
      </c>
      <c r="DF428" s="119" t="str">
        <f t="array" ref="DF428">IF(AND($B428&lt;&gt;"", $DE428&lt;&gt;"", $DE428&lt;&gt;"No"),MAX(IF($B428=PEOPLE!$B$4:$B$1000, PEOPLE!$Q$4:$Q$1000,""))+100,"")</f>
        <v/>
      </c>
      <c r="DG428" s="68"/>
      <c r="DH428" s="76">
        <f>COUNTIF(PEOPLE!B:B, MEMORIALS!B428)</f>
        <v>0</v>
      </c>
      <c r="DI428" s="82"/>
      <c r="DJ428" s="82"/>
      <c r="DK428" s="82"/>
      <c r="DL428" s="68"/>
      <c r="DM428" s="68"/>
      <c r="DN428" s="68"/>
      <c r="DO428" s="68"/>
      <c r="DP428" s="68"/>
    </row>
    <row r="429" spans="1:120" ht="15" customHeight="1" x14ac:dyDescent="0.25">
      <c r="A429" s="68"/>
      <c r="B429" s="69"/>
      <c r="C429" s="68"/>
      <c r="D429" s="68"/>
      <c r="E429" s="70" t="str">
        <f>IF(D429="","",VLOOKUP(D429,Denomination!$A$2:$B$50, 2, 0))</f>
        <v/>
      </c>
      <c r="F429" s="68"/>
      <c r="G429" s="71"/>
      <c r="H429" s="70" t="str">
        <f>IF(G429="","",VLOOKUP(G429,MCondition!$A$2:$B$50, 2, 0))</f>
        <v/>
      </c>
      <c r="I429" s="72"/>
      <c r="J429" s="71"/>
      <c r="K429" s="70" t="str">
        <f>IF(J429="","",VLOOKUP(J429,ICondition!$A$2:$B$50, 2, 0))</f>
        <v/>
      </c>
      <c r="L429" s="73"/>
      <c r="M429" s="73"/>
      <c r="N429" s="73"/>
      <c r="O429" s="73"/>
      <c r="P429" s="73"/>
      <c r="Q429" s="73"/>
      <c r="R429" s="78"/>
      <c r="S429" s="79" t="str">
        <f>IFERROR(VLOOKUP(R429,Material!$A$2:$B$59, 2, 0),"")</f>
        <v/>
      </c>
      <c r="T429" s="71"/>
      <c r="U429" s="79" t="str">
        <f>IFERROR(VLOOKUP(T429,Material!$A$2:$B$59, 2, 0),"")</f>
        <v/>
      </c>
      <c r="V429" s="71"/>
      <c r="W429" s="79" t="str">
        <f>IFERROR(VLOOKUP(V429,Material!$A$2:$B$59, 2, 0),"")</f>
        <v/>
      </c>
      <c r="X429" s="71"/>
      <c r="Y429" s="79" t="str">
        <f>IFERROR(VLOOKUP(X429,Material!$A$2:$B$59, 2, 0),"")</f>
        <v/>
      </c>
      <c r="Z429" s="71"/>
      <c r="AA429" s="79" t="str">
        <f>IFERROR(VLOOKUP(Z429,Material!$A$2:$B$59, 2, 0),"")</f>
        <v/>
      </c>
      <c r="AB429" s="74"/>
      <c r="AC429" s="75" t="e">
        <f t="shared" si="76"/>
        <v>#VALUE!</v>
      </c>
      <c r="AD429" s="75" t="e">
        <f t="shared" si="77"/>
        <v>#VALUE!</v>
      </c>
      <c r="AE429" s="75" t="e">
        <f t="shared" si="79"/>
        <v>#VALUE!</v>
      </c>
      <c r="AF429" s="75" t="e">
        <f t="shared" si="78"/>
        <v>#VALUE!</v>
      </c>
      <c r="AG429" s="75" t="e">
        <f t="shared" si="80"/>
        <v>#VALUE!</v>
      </c>
      <c r="AH429" s="75" t="e">
        <f t="shared" si="81"/>
        <v>#VALUE!</v>
      </c>
      <c r="AI429" s="75" t="e">
        <f t="shared" si="82"/>
        <v>#VALUE!</v>
      </c>
      <c r="AJ429" s="80" t="e">
        <f t="shared" si="83"/>
        <v>#VALUE!</v>
      </c>
      <c r="AK429" s="79" t="str">
        <f>(IFERROR(VLOOKUP(AB429,Categories!$A$2:$B$20,2,1),""))</f>
        <v/>
      </c>
      <c r="AL429" s="79" t="str">
        <f ca="1">IFERROR(VLOOKUP((HLOOKUP((VLOOKUP($AB429,Categories!$A$2:$F$20,3,1)), $AB$3:$AJ429, (ROW()-ROW($AB$3)+1), 0)), INDIRECT(VLOOKUP($AB429,Categories!$A$2:$F$20,6,1)),2,0),AK429)</f>
        <v/>
      </c>
      <c r="AM429" s="79" t="str">
        <f ca="1">IFERROR(VLOOKUP((HLOOKUP((VLOOKUP($AB429,Categories!$A$2:$F$20,4,1)),$AB$3:$AJ429,(ROW()-ROW($AB$3)+1),0)),INDIRECT(VLOOKUP($AB429,Categories!$A$2:$H$20,7,1)),2,0),"")</f>
        <v/>
      </c>
      <c r="AN429" s="79" t="str">
        <f ca="1">IFERROR(VLOOKUP((HLOOKUP((VLOOKUP($AB429,Categories!$A$2:$F$20,5,1)), $AB$3:$AJ429, (ROW()-ROW($AB$3)+1), 0)), INDIRECT(VLOOKUP($AB429,Categories!$A$2:$H$20,8,1)),2,0),"")</f>
        <v/>
      </c>
      <c r="AO429" s="79" t="str">
        <f t="shared" ca="1" si="84"/>
        <v/>
      </c>
      <c r="AP429" s="81"/>
      <c r="AQ429" s="70" t="str">
        <f>IFERROR(VLOOKUP(VALUE(MID(AP429,1,1)),AdditionalElements!$A$2:$B$50,2,0),"")</f>
        <v/>
      </c>
      <c r="AR429" s="70" t="str">
        <f>IFERROR(VLOOKUP(VALUE(MID(AP429,2,1)),AdditionalElements!$H$2:$I$50,2,0),"")</f>
        <v/>
      </c>
      <c r="AS429" s="70" t="str">
        <f>IFERROR(VLOOKUP(VALUE(MID(AP429,3,1)),AdditionalElements!$O$2:$P$50,2,0),"")</f>
        <v/>
      </c>
      <c r="AT429" s="70" t="str">
        <f>IFERROR(VLOOKUP(VALUE(MID(AP429,4,1)),AdditionalElements!$V$2:$W$50,2,0),"")</f>
        <v/>
      </c>
      <c r="AU429" s="71"/>
      <c r="AV429" s="79" t="str">
        <f>IFERROR(IF(VALUE(MID(AU429,1,1))=1, VLOOKUP(VALUE(MID(AU429,1,1)), TxtPanelShape!$A$2:$C$50, 3, 0), (IF(VALUE(MID(AU429,1,1))&gt;=7, VLOOKUP(VALUE(MID(AU429,1,1)), TxtPanelShape!$A$2:$C$50, 3, 0),VLOOKUP(VALUE(MID(AU429,1,2)),TxtPanelShape!$A$2:$C$50,3,0)))), "")</f>
        <v/>
      </c>
      <c r="AW429" s="79" t="str">
        <f>IFERROR(IF(VALUE(MID(AU429,1,1))=1, ", "&amp;VLOOKUP(VALUE(MID(AU429,2,1)), TxtPanelShape!$H$2:$I$50, 2, 0), IF(VALUE(MID(AU429,1,1))&gt;=7, ", "&amp;VLOOKUP(VALUE(MID(AU429,2,1)), TxtPanelShape!$H$2:$I$50, 2, 0),"")), "")</f>
        <v/>
      </c>
      <c r="AX429" s="79" t="str">
        <f>IFERROR(IF(VALUE(MID(AU429,1,1))=1, ", "&amp;VLOOKUP(VALUE(MID(AU429,3,1)), TxtPanelShape!$O$2:$P$50, 2, 0), IF(VALUE(MID(AU429,1,1))&gt;=7, ", "&amp;VLOOKUP(VALUE(MID(AU429,3,1)), TxtPanelShape!$O$2:$P$50, 2, 0),"")),"")</f>
        <v/>
      </c>
      <c r="AY429" s="79" t="str">
        <f>IFERROR("; "&amp;VLOOKUP(VALUE(MID(AU429,4,1)), TxtPanelShape!$V$2:$W$50,2,0),"")</f>
        <v/>
      </c>
      <c r="AZ429" s="79" t="str">
        <f t="shared" si="85"/>
        <v/>
      </c>
      <c r="BA429" s="71"/>
      <c r="BB429" s="79" t="str">
        <f>IFERROR(IF(VALUE(MID(BA429,1,1))=1, VLOOKUP(VALUE(MID(BA429,1,1)), TxtPanelShape!$A$2:$C$50, 3, 0), (IF(VALUE(MID(BA429,1,1))&gt;=7, VLOOKUP(VALUE(MID(BA429,1,1)), TxtPanelShape!$A$2:$C$50, 3, 0),VLOOKUP(VALUE(MID(BA429,1,2)),TxtPanelShape!$A$2:$C$50,3,0)))), "")</f>
        <v/>
      </c>
      <c r="BC429" s="79" t="str">
        <f>IFERROR(IF(VALUE(MID(BA429,1,1))=1, ", "&amp;VLOOKUP(VALUE(MID(BA429,2,1)), TxtPanelShape!$H$2:$I$50, 2, 0), IF(VALUE(MID(BA429,1,1))&gt;=7, ", "&amp;VLOOKUP(VALUE(MID(BA429,2,1)), TxtPanelShape!$H$2:$I$50, 2, 0),"")), "")</f>
        <v/>
      </c>
      <c r="BD429" s="79" t="str">
        <f>IFERROR(IF(VALUE(MID(BA429,1,1))=1, ", "&amp;VLOOKUP(VALUE(MID(BA429,3,1)), TxtPanelShape!$O$2:$P$50, 2, 0), IF(VALUE(MID(BA429,1,1))&gt;=7, ", "&amp;VLOOKUP(VALUE(MID(BA429,3,1)), TxtPanelShape!$O$2:$P$50, 2, 0),"")),"")</f>
        <v/>
      </c>
      <c r="BE429" s="79" t="str">
        <f>IFERROR("; "&amp;VLOOKUP(VALUE(MID(BA429,4,1)), TxtPanelShape!$V$2:$W$50,2,0),"")</f>
        <v/>
      </c>
      <c r="BF429" s="79" t="str">
        <f t="shared" si="86"/>
        <v/>
      </c>
      <c r="BG429" s="71"/>
      <c r="BH429" s="79" t="str">
        <f>IFERROR(VLOOKUP(BG429, TxtPanelDefinition!$A$2:$B$50, 2, 0),"")</f>
        <v/>
      </c>
      <c r="BI429" s="71"/>
      <c r="BJ429" s="79" t="str">
        <f>IFERROR(VLOOKUP(BI429, TxtPanelDefinition!$A$2:$B$50, 2, 0),"")</f>
        <v/>
      </c>
      <c r="BK429" s="71"/>
      <c r="BL429" s="79" t="str">
        <f>IFERROR(VLOOKUP(BK429, InscrTechniques!$A$2:$B$50, 2, 0),"")</f>
        <v/>
      </c>
      <c r="BM429" s="71"/>
      <c r="BN429" s="79" t="str">
        <f>IFERROR(VLOOKUP(BM429, InscrTechniques!$A$2:$B$50, 2, 0),"")</f>
        <v/>
      </c>
      <c r="BO429" s="71"/>
      <c r="BP429" s="79" t="str">
        <f>IFERROR(VLOOKUP(BO429, InscrTechniques!$A$2:$B$50, 2, 0),"")</f>
        <v/>
      </c>
      <c r="BQ429" s="71"/>
      <c r="BR429" s="79" t="str">
        <f>IFERROR(VLOOKUP(BQ429, InscrTechniques!$A$2:$B$50, 2, 0),"")</f>
        <v/>
      </c>
      <c r="BS429" s="71"/>
      <c r="BT429" s="79" t="str">
        <f>IFERROR(VLOOKUP(BS429, InscrTechniques!$A$2:$B$50, 2, 0),"")</f>
        <v/>
      </c>
      <c r="BU429" s="71"/>
      <c r="BV429" s="79" t="str">
        <f>IFERROR(VLOOKUP(BU429, InscrTechniques!$A$2:$B$50, 2, 0),"")</f>
        <v/>
      </c>
      <c r="BW429" s="125"/>
      <c r="BX429" s="79" t="str">
        <f>IFERROR(VLOOKUP(BW429, InscrTechniques!$A$2:$B$50, 2, 0),"")</f>
        <v/>
      </c>
      <c r="BY429" s="125"/>
      <c r="BZ429" s="79" t="str">
        <f>IFERROR(VLOOKUP(BY429, InscrTechniques!$A$2:$B$50, 2, 0),"")</f>
        <v/>
      </c>
      <c r="CA429" s="74"/>
      <c r="CB429" s="114" t="str">
        <f>IFERROR(VLOOKUP(CA429, LetterStyle!$A$2:$B$50, 2, 0),"")</f>
        <v/>
      </c>
      <c r="CC429" s="74"/>
      <c r="CD429" s="114" t="str">
        <f>IFERROR(VLOOKUP(CC429, LetterStyle!$A$2:$B$50, 2, 0),"")</f>
        <v/>
      </c>
      <c r="CE429" s="74"/>
      <c r="CF429" s="114" t="str">
        <f>IFERROR(VLOOKUP(CE429, LetterStyle!$A$2:$B$50, 2, 0),"")</f>
        <v/>
      </c>
      <c r="CG429" s="74"/>
      <c r="CH429" s="79" t="str">
        <f>IFERROR(VLOOKUP(CG429, LetterStyle!$A$2:$B$50, 2, 0),"")</f>
        <v/>
      </c>
      <c r="CI429" s="71"/>
      <c r="CJ429" s="79" t="str">
        <f>IFERROR(VLOOKUP(CI429, DecMotifs!$A$1:$B$306, 2, 0),"")</f>
        <v/>
      </c>
      <c r="CK429" s="71"/>
      <c r="CL429" s="79" t="str">
        <f>IFERROR(VLOOKUP(CK429, DecMotifs!$A$1:$B$306, 2, 0),"")</f>
        <v/>
      </c>
      <c r="CM429" s="71"/>
      <c r="CN429" s="79" t="str">
        <f>IFERROR(VLOOKUP(CM429, DecMotifs!$A$1:$B$306, 2, 0),"")</f>
        <v/>
      </c>
      <c r="CO429" s="71"/>
      <c r="CP429" s="79" t="str">
        <f>IFERROR(VLOOKUP(CO429, MarginalDec!$A$2:$B$253, 2, 0),"")</f>
        <v/>
      </c>
      <c r="CQ429" s="71"/>
      <c r="CR429" s="79" t="str">
        <f>IFERROR(VLOOKUP(CQ429, MarginalDec!$A$2:$B$253, 2, 0),"")</f>
        <v/>
      </c>
      <c r="CS429" s="71"/>
      <c r="CT429" s="79" t="str">
        <f>IFERROR(VLOOKUP(CS429, MarginalDec!$A$2:$B$253, 2, 0),"")</f>
        <v/>
      </c>
      <c r="CU429" s="71"/>
      <c r="CV429" s="79" t="str">
        <f>IF(ISBLANK(CU429),"", IFERROR(VLOOKUP(CU429, Tooling!$A$2:$B$252, 2, 0),""))</f>
        <v/>
      </c>
      <c r="CW429" s="71"/>
      <c r="CX429" s="79" t="str">
        <f>IF(ISBLANK(CW429),"", IFERROR(VLOOKUP(CW429, Tooling!$A$2:$B$252, 2, 0),""))</f>
        <v/>
      </c>
      <c r="CY429" s="71"/>
      <c r="CZ429" s="79" t="str">
        <f>IF(ISBLANK(CY429),"", IFERROR(VLOOKUP(CY429, Repairs!$A$2:$B$252, 2, 0),""))</f>
        <v/>
      </c>
      <c r="DA429" s="77"/>
      <c r="DB429" s="71"/>
      <c r="DC429" s="79" t="str">
        <f>IFERROR(VLOOKUP(DB429, DatingReason!$A$2:$B$252, 2, 0),"")</f>
        <v/>
      </c>
      <c r="DD429" s="123" t="str">
        <f t="shared" si="87"/>
        <v/>
      </c>
      <c r="DF429" s="119" t="str">
        <f t="array" ref="DF429">IF(AND($B429&lt;&gt;"", $DE429&lt;&gt;"", $DE429&lt;&gt;"No"),MAX(IF($B429=PEOPLE!$B$4:$B$1000, PEOPLE!$Q$4:$Q$1000,""))+100,"")</f>
        <v/>
      </c>
      <c r="DG429" s="68"/>
      <c r="DH429" s="76">
        <f>COUNTIF(PEOPLE!B:B, MEMORIALS!B429)</f>
        <v>0</v>
      </c>
      <c r="DI429" s="82"/>
      <c r="DJ429" s="82"/>
      <c r="DK429" s="82"/>
      <c r="DL429" s="68"/>
      <c r="DM429" s="68"/>
      <c r="DN429" s="68"/>
      <c r="DO429" s="68"/>
      <c r="DP429" s="68"/>
    </row>
    <row r="430" spans="1:120" ht="15" customHeight="1" x14ac:dyDescent="0.25">
      <c r="A430" s="68"/>
      <c r="B430" s="69"/>
      <c r="C430" s="68"/>
      <c r="D430" s="68"/>
      <c r="E430" s="70" t="str">
        <f>IF(D430="","",VLOOKUP(D430,Denomination!$A$2:$B$50, 2, 0))</f>
        <v/>
      </c>
      <c r="F430" s="68"/>
      <c r="G430" s="71"/>
      <c r="H430" s="70" t="str">
        <f>IF(G430="","",VLOOKUP(G430,MCondition!$A$2:$B$50, 2, 0))</f>
        <v/>
      </c>
      <c r="I430" s="72"/>
      <c r="J430" s="71"/>
      <c r="K430" s="70" t="str">
        <f>IF(J430="","",VLOOKUP(J430,ICondition!$A$2:$B$50, 2, 0))</f>
        <v/>
      </c>
      <c r="L430" s="73"/>
      <c r="M430" s="73"/>
      <c r="N430" s="73"/>
      <c r="O430" s="73"/>
      <c r="P430" s="73"/>
      <c r="Q430" s="73"/>
      <c r="R430" s="78"/>
      <c r="S430" s="79" t="str">
        <f>IFERROR(VLOOKUP(R430,Material!$A$2:$B$59, 2, 0),"")</f>
        <v/>
      </c>
      <c r="T430" s="71"/>
      <c r="U430" s="79" t="str">
        <f>IFERROR(VLOOKUP(T430,Material!$A$2:$B$59, 2, 0),"")</f>
        <v/>
      </c>
      <c r="V430" s="71"/>
      <c r="W430" s="79" t="str">
        <f>IFERROR(VLOOKUP(V430,Material!$A$2:$B$59, 2, 0),"")</f>
        <v/>
      </c>
      <c r="X430" s="71"/>
      <c r="Y430" s="79" t="str">
        <f>IFERROR(VLOOKUP(X430,Material!$A$2:$B$59, 2, 0),"")</f>
        <v/>
      </c>
      <c r="Z430" s="71"/>
      <c r="AA430" s="79" t="str">
        <f>IFERROR(VLOOKUP(Z430,Material!$A$2:$B$59, 2, 0),"")</f>
        <v/>
      </c>
      <c r="AB430" s="74"/>
      <c r="AC430" s="75" t="e">
        <f t="shared" si="76"/>
        <v>#VALUE!</v>
      </c>
      <c r="AD430" s="75" t="e">
        <f t="shared" si="77"/>
        <v>#VALUE!</v>
      </c>
      <c r="AE430" s="75" t="e">
        <f t="shared" si="79"/>
        <v>#VALUE!</v>
      </c>
      <c r="AF430" s="75" t="e">
        <f t="shared" si="78"/>
        <v>#VALUE!</v>
      </c>
      <c r="AG430" s="75" t="e">
        <f t="shared" si="80"/>
        <v>#VALUE!</v>
      </c>
      <c r="AH430" s="75" t="e">
        <f t="shared" si="81"/>
        <v>#VALUE!</v>
      </c>
      <c r="AI430" s="75" t="e">
        <f t="shared" si="82"/>
        <v>#VALUE!</v>
      </c>
      <c r="AJ430" s="80" t="e">
        <f t="shared" si="83"/>
        <v>#VALUE!</v>
      </c>
      <c r="AK430" s="79" t="str">
        <f>(IFERROR(VLOOKUP(AB430,Categories!$A$2:$B$20,2,1),""))</f>
        <v/>
      </c>
      <c r="AL430" s="79" t="str">
        <f ca="1">IFERROR(VLOOKUP((HLOOKUP((VLOOKUP($AB430,Categories!$A$2:$F$20,3,1)), $AB$3:$AJ430, (ROW()-ROW($AB$3)+1), 0)), INDIRECT(VLOOKUP($AB430,Categories!$A$2:$F$20,6,1)),2,0),AK430)</f>
        <v/>
      </c>
      <c r="AM430" s="79" t="str">
        <f ca="1">IFERROR(VLOOKUP((HLOOKUP((VLOOKUP($AB430,Categories!$A$2:$F$20,4,1)),$AB$3:$AJ430,(ROW()-ROW($AB$3)+1),0)),INDIRECT(VLOOKUP($AB430,Categories!$A$2:$H$20,7,1)),2,0),"")</f>
        <v/>
      </c>
      <c r="AN430" s="79" t="str">
        <f ca="1">IFERROR(VLOOKUP((HLOOKUP((VLOOKUP($AB430,Categories!$A$2:$F$20,5,1)), $AB$3:$AJ430, (ROW()-ROW($AB$3)+1), 0)), INDIRECT(VLOOKUP($AB430,Categories!$A$2:$H$20,8,1)),2,0),"")</f>
        <v/>
      </c>
      <c r="AO430" s="79" t="str">
        <f t="shared" ca="1" si="84"/>
        <v/>
      </c>
      <c r="AP430" s="81"/>
      <c r="AQ430" s="70" t="str">
        <f>IFERROR(VLOOKUP(VALUE(MID(AP430,1,1)),AdditionalElements!$A$2:$B$50,2,0),"")</f>
        <v/>
      </c>
      <c r="AR430" s="70" t="str">
        <f>IFERROR(VLOOKUP(VALUE(MID(AP430,2,1)),AdditionalElements!$H$2:$I$50,2,0),"")</f>
        <v/>
      </c>
      <c r="AS430" s="70" t="str">
        <f>IFERROR(VLOOKUP(VALUE(MID(AP430,3,1)),AdditionalElements!$O$2:$P$50,2,0),"")</f>
        <v/>
      </c>
      <c r="AT430" s="70" t="str">
        <f>IFERROR(VLOOKUP(VALUE(MID(AP430,4,1)),AdditionalElements!$V$2:$W$50,2,0),"")</f>
        <v/>
      </c>
      <c r="AU430" s="71"/>
      <c r="AV430" s="79" t="str">
        <f>IFERROR(IF(VALUE(MID(AU430,1,1))=1, VLOOKUP(VALUE(MID(AU430,1,1)), TxtPanelShape!$A$2:$C$50, 3, 0), (IF(VALUE(MID(AU430,1,1))&gt;=7, VLOOKUP(VALUE(MID(AU430,1,1)), TxtPanelShape!$A$2:$C$50, 3, 0),VLOOKUP(VALUE(MID(AU430,1,2)),TxtPanelShape!$A$2:$C$50,3,0)))), "")</f>
        <v/>
      </c>
      <c r="AW430" s="79" t="str">
        <f>IFERROR(IF(VALUE(MID(AU430,1,1))=1, ", "&amp;VLOOKUP(VALUE(MID(AU430,2,1)), TxtPanelShape!$H$2:$I$50, 2, 0), IF(VALUE(MID(AU430,1,1))&gt;=7, ", "&amp;VLOOKUP(VALUE(MID(AU430,2,1)), TxtPanelShape!$H$2:$I$50, 2, 0),"")), "")</f>
        <v/>
      </c>
      <c r="AX430" s="79" t="str">
        <f>IFERROR(IF(VALUE(MID(AU430,1,1))=1, ", "&amp;VLOOKUP(VALUE(MID(AU430,3,1)), TxtPanelShape!$O$2:$P$50, 2, 0), IF(VALUE(MID(AU430,1,1))&gt;=7, ", "&amp;VLOOKUP(VALUE(MID(AU430,3,1)), TxtPanelShape!$O$2:$P$50, 2, 0),"")),"")</f>
        <v/>
      </c>
      <c r="AY430" s="79" t="str">
        <f>IFERROR("; "&amp;VLOOKUP(VALUE(MID(AU430,4,1)), TxtPanelShape!$V$2:$W$50,2,0),"")</f>
        <v/>
      </c>
      <c r="AZ430" s="79" t="str">
        <f t="shared" si="85"/>
        <v/>
      </c>
      <c r="BA430" s="71"/>
      <c r="BB430" s="79" t="str">
        <f>IFERROR(IF(VALUE(MID(BA430,1,1))=1, VLOOKUP(VALUE(MID(BA430,1,1)), TxtPanelShape!$A$2:$C$50, 3, 0), (IF(VALUE(MID(BA430,1,1))&gt;=7, VLOOKUP(VALUE(MID(BA430,1,1)), TxtPanelShape!$A$2:$C$50, 3, 0),VLOOKUP(VALUE(MID(BA430,1,2)),TxtPanelShape!$A$2:$C$50,3,0)))), "")</f>
        <v/>
      </c>
      <c r="BC430" s="79" t="str">
        <f>IFERROR(IF(VALUE(MID(BA430,1,1))=1, ", "&amp;VLOOKUP(VALUE(MID(BA430,2,1)), TxtPanelShape!$H$2:$I$50, 2, 0), IF(VALUE(MID(BA430,1,1))&gt;=7, ", "&amp;VLOOKUP(VALUE(MID(BA430,2,1)), TxtPanelShape!$H$2:$I$50, 2, 0),"")), "")</f>
        <v/>
      </c>
      <c r="BD430" s="79" t="str">
        <f>IFERROR(IF(VALUE(MID(BA430,1,1))=1, ", "&amp;VLOOKUP(VALUE(MID(BA430,3,1)), TxtPanelShape!$O$2:$P$50, 2, 0), IF(VALUE(MID(BA430,1,1))&gt;=7, ", "&amp;VLOOKUP(VALUE(MID(BA430,3,1)), TxtPanelShape!$O$2:$P$50, 2, 0),"")),"")</f>
        <v/>
      </c>
      <c r="BE430" s="79" t="str">
        <f>IFERROR("; "&amp;VLOOKUP(VALUE(MID(BA430,4,1)), TxtPanelShape!$V$2:$W$50,2,0),"")</f>
        <v/>
      </c>
      <c r="BF430" s="79" t="str">
        <f t="shared" si="86"/>
        <v/>
      </c>
      <c r="BG430" s="71"/>
      <c r="BH430" s="79" t="str">
        <f>IFERROR(VLOOKUP(BG430, TxtPanelDefinition!$A$2:$B$50, 2, 0),"")</f>
        <v/>
      </c>
      <c r="BI430" s="71"/>
      <c r="BJ430" s="79" t="str">
        <f>IFERROR(VLOOKUP(BI430, TxtPanelDefinition!$A$2:$B$50, 2, 0),"")</f>
        <v/>
      </c>
      <c r="BK430" s="71"/>
      <c r="BL430" s="79" t="str">
        <f>IFERROR(VLOOKUP(BK430, InscrTechniques!$A$2:$B$50, 2, 0),"")</f>
        <v/>
      </c>
      <c r="BM430" s="71"/>
      <c r="BN430" s="79" t="str">
        <f>IFERROR(VLOOKUP(BM430, InscrTechniques!$A$2:$B$50, 2, 0),"")</f>
        <v/>
      </c>
      <c r="BO430" s="71"/>
      <c r="BP430" s="79" t="str">
        <f>IFERROR(VLOOKUP(BO430, InscrTechniques!$A$2:$B$50, 2, 0),"")</f>
        <v/>
      </c>
      <c r="BQ430" s="71"/>
      <c r="BR430" s="79" t="str">
        <f>IFERROR(VLOOKUP(BQ430, InscrTechniques!$A$2:$B$50, 2, 0),"")</f>
        <v/>
      </c>
      <c r="BS430" s="71"/>
      <c r="BT430" s="79" t="str">
        <f>IFERROR(VLOOKUP(BS430, InscrTechniques!$A$2:$B$50, 2, 0),"")</f>
        <v/>
      </c>
      <c r="BU430" s="71"/>
      <c r="BV430" s="79" t="str">
        <f>IFERROR(VLOOKUP(BU430, InscrTechniques!$A$2:$B$50, 2, 0),"")</f>
        <v/>
      </c>
      <c r="BW430" s="125"/>
      <c r="BX430" s="79" t="str">
        <f>IFERROR(VLOOKUP(BW430, InscrTechniques!$A$2:$B$50, 2, 0),"")</f>
        <v/>
      </c>
      <c r="BY430" s="125"/>
      <c r="BZ430" s="79" t="str">
        <f>IFERROR(VLOOKUP(BY430, InscrTechniques!$A$2:$B$50, 2, 0),"")</f>
        <v/>
      </c>
      <c r="CA430" s="74"/>
      <c r="CB430" s="114" t="str">
        <f>IFERROR(VLOOKUP(CA430, LetterStyle!$A$2:$B$50, 2, 0),"")</f>
        <v/>
      </c>
      <c r="CC430" s="74"/>
      <c r="CD430" s="114" t="str">
        <f>IFERROR(VLOOKUP(CC430, LetterStyle!$A$2:$B$50, 2, 0),"")</f>
        <v/>
      </c>
      <c r="CE430" s="74"/>
      <c r="CF430" s="114" t="str">
        <f>IFERROR(VLOOKUP(CE430, LetterStyle!$A$2:$B$50, 2, 0),"")</f>
        <v/>
      </c>
      <c r="CG430" s="74"/>
      <c r="CH430" s="79" t="str">
        <f>IFERROR(VLOOKUP(CG430, LetterStyle!$A$2:$B$50, 2, 0),"")</f>
        <v/>
      </c>
      <c r="CI430" s="71"/>
      <c r="CJ430" s="79" t="str">
        <f>IFERROR(VLOOKUP(CI430, DecMotifs!$A$1:$B$306, 2, 0),"")</f>
        <v/>
      </c>
      <c r="CK430" s="71"/>
      <c r="CL430" s="79" t="str">
        <f>IFERROR(VLOOKUP(CK430, DecMotifs!$A$1:$B$306, 2, 0),"")</f>
        <v/>
      </c>
      <c r="CM430" s="71"/>
      <c r="CN430" s="79" t="str">
        <f>IFERROR(VLOOKUP(CM430, DecMotifs!$A$1:$B$306, 2, 0),"")</f>
        <v/>
      </c>
      <c r="CO430" s="71"/>
      <c r="CP430" s="79" t="str">
        <f>IFERROR(VLOOKUP(CO430, MarginalDec!$A$2:$B$253, 2, 0),"")</f>
        <v/>
      </c>
      <c r="CQ430" s="71"/>
      <c r="CR430" s="79" t="str">
        <f>IFERROR(VLOOKUP(CQ430, MarginalDec!$A$2:$B$253, 2, 0),"")</f>
        <v/>
      </c>
      <c r="CS430" s="71"/>
      <c r="CT430" s="79" t="str">
        <f>IFERROR(VLOOKUP(CS430, MarginalDec!$A$2:$B$253, 2, 0),"")</f>
        <v/>
      </c>
      <c r="CU430" s="71"/>
      <c r="CV430" s="79" t="str">
        <f>IF(ISBLANK(CU430),"", IFERROR(VLOOKUP(CU430, Tooling!$A$2:$B$252, 2, 0),""))</f>
        <v/>
      </c>
      <c r="CW430" s="71"/>
      <c r="CX430" s="79" t="str">
        <f>IF(ISBLANK(CW430),"", IFERROR(VLOOKUP(CW430, Tooling!$A$2:$B$252, 2, 0),""))</f>
        <v/>
      </c>
      <c r="CY430" s="71"/>
      <c r="CZ430" s="79" t="str">
        <f>IF(ISBLANK(CY430),"", IFERROR(VLOOKUP(CY430, Repairs!$A$2:$B$252, 2, 0),""))</f>
        <v/>
      </c>
      <c r="DA430" s="77"/>
      <c r="DB430" s="71"/>
      <c r="DC430" s="79" t="str">
        <f>IFERROR(VLOOKUP(DB430, DatingReason!$A$2:$B$252, 2, 0),"")</f>
        <v/>
      </c>
      <c r="DD430" s="123" t="str">
        <f t="shared" si="87"/>
        <v/>
      </c>
      <c r="DF430" s="119" t="str">
        <f t="array" ref="DF430">IF(AND($B430&lt;&gt;"", $DE430&lt;&gt;"", $DE430&lt;&gt;"No"),MAX(IF($B430=PEOPLE!$B$4:$B$1000, PEOPLE!$Q$4:$Q$1000,""))+100,"")</f>
        <v/>
      </c>
      <c r="DG430" s="68"/>
      <c r="DH430" s="76">
        <f>COUNTIF(PEOPLE!B:B, MEMORIALS!B430)</f>
        <v>0</v>
      </c>
      <c r="DI430" s="82"/>
      <c r="DJ430" s="82"/>
      <c r="DK430" s="82"/>
      <c r="DL430" s="68"/>
      <c r="DM430" s="68"/>
      <c r="DN430" s="68"/>
      <c r="DO430" s="68"/>
      <c r="DP430" s="68"/>
    </row>
    <row r="431" spans="1:120" ht="15" customHeight="1" x14ac:dyDescent="0.25">
      <c r="A431" s="68"/>
      <c r="B431" s="69"/>
      <c r="C431" s="68"/>
      <c r="D431" s="68"/>
      <c r="E431" s="70" t="str">
        <f>IF(D431="","",VLOOKUP(D431,Denomination!$A$2:$B$50, 2, 0))</f>
        <v/>
      </c>
      <c r="F431" s="68"/>
      <c r="G431" s="71"/>
      <c r="H431" s="70" t="str">
        <f>IF(G431="","",VLOOKUP(G431,MCondition!$A$2:$B$50, 2, 0))</f>
        <v/>
      </c>
      <c r="I431" s="72"/>
      <c r="J431" s="71"/>
      <c r="K431" s="70" t="str">
        <f>IF(J431="","",VLOOKUP(J431,ICondition!$A$2:$B$50, 2, 0))</f>
        <v/>
      </c>
      <c r="L431" s="73"/>
      <c r="M431" s="73"/>
      <c r="N431" s="73"/>
      <c r="O431" s="73"/>
      <c r="P431" s="73"/>
      <c r="Q431" s="73"/>
      <c r="R431" s="78"/>
      <c r="S431" s="79" t="str">
        <f>IFERROR(VLOOKUP(R431,Material!$A$2:$B$59, 2, 0),"")</f>
        <v/>
      </c>
      <c r="T431" s="71"/>
      <c r="U431" s="79" t="str">
        <f>IFERROR(VLOOKUP(T431,Material!$A$2:$B$59, 2, 0),"")</f>
        <v/>
      </c>
      <c r="V431" s="71"/>
      <c r="W431" s="79" t="str">
        <f>IFERROR(VLOOKUP(V431,Material!$A$2:$B$59, 2, 0),"")</f>
        <v/>
      </c>
      <c r="X431" s="71"/>
      <c r="Y431" s="79" t="str">
        <f>IFERROR(VLOOKUP(X431,Material!$A$2:$B$59, 2, 0),"")</f>
        <v/>
      </c>
      <c r="Z431" s="71"/>
      <c r="AA431" s="79" t="str">
        <f>IFERROR(VLOOKUP(Z431,Material!$A$2:$B$59, 2, 0),"")</f>
        <v/>
      </c>
      <c r="AB431" s="74"/>
      <c r="AC431" s="75" t="e">
        <f t="shared" si="76"/>
        <v>#VALUE!</v>
      </c>
      <c r="AD431" s="75" t="e">
        <f t="shared" si="77"/>
        <v>#VALUE!</v>
      </c>
      <c r="AE431" s="75" t="e">
        <f t="shared" si="79"/>
        <v>#VALUE!</v>
      </c>
      <c r="AF431" s="75" t="e">
        <f t="shared" si="78"/>
        <v>#VALUE!</v>
      </c>
      <c r="AG431" s="75" t="e">
        <f t="shared" si="80"/>
        <v>#VALUE!</v>
      </c>
      <c r="AH431" s="75" t="e">
        <f t="shared" si="81"/>
        <v>#VALUE!</v>
      </c>
      <c r="AI431" s="75" t="e">
        <f t="shared" si="82"/>
        <v>#VALUE!</v>
      </c>
      <c r="AJ431" s="80" t="e">
        <f t="shared" si="83"/>
        <v>#VALUE!</v>
      </c>
      <c r="AK431" s="79" t="str">
        <f>(IFERROR(VLOOKUP(AB431,Categories!$A$2:$B$20,2,1),""))</f>
        <v/>
      </c>
      <c r="AL431" s="79" t="str">
        <f ca="1">IFERROR(VLOOKUP((HLOOKUP((VLOOKUP($AB431,Categories!$A$2:$F$20,3,1)), $AB$3:$AJ431, (ROW()-ROW($AB$3)+1), 0)), INDIRECT(VLOOKUP($AB431,Categories!$A$2:$F$20,6,1)),2,0),AK431)</f>
        <v/>
      </c>
      <c r="AM431" s="79" t="str">
        <f ca="1">IFERROR(VLOOKUP((HLOOKUP((VLOOKUP($AB431,Categories!$A$2:$F$20,4,1)),$AB$3:$AJ431,(ROW()-ROW($AB$3)+1),0)),INDIRECT(VLOOKUP($AB431,Categories!$A$2:$H$20,7,1)),2,0),"")</f>
        <v/>
      </c>
      <c r="AN431" s="79" t="str">
        <f ca="1">IFERROR(VLOOKUP((HLOOKUP((VLOOKUP($AB431,Categories!$A$2:$F$20,5,1)), $AB$3:$AJ431, (ROW()-ROW($AB$3)+1), 0)), INDIRECT(VLOOKUP($AB431,Categories!$A$2:$H$20,8,1)),2,0),"")</f>
        <v/>
      </c>
      <c r="AO431" s="79" t="str">
        <f t="shared" ca="1" si="84"/>
        <v/>
      </c>
      <c r="AP431" s="81"/>
      <c r="AQ431" s="70" t="str">
        <f>IFERROR(VLOOKUP(VALUE(MID(AP431,1,1)),AdditionalElements!$A$2:$B$50,2,0),"")</f>
        <v/>
      </c>
      <c r="AR431" s="70" t="str">
        <f>IFERROR(VLOOKUP(VALUE(MID(AP431,2,1)),AdditionalElements!$H$2:$I$50,2,0),"")</f>
        <v/>
      </c>
      <c r="AS431" s="70" t="str">
        <f>IFERROR(VLOOKUP(VALUE(MID(AP431,3,1)),AdditionalElements!$O$2:$P$50,2,0),"")</f>
        <v/>
      </c>
      <c r="AT431" s="70" t="str">
        <f>IFERROR(VLOOKUP(VALUE(MID(AP431,4,1)),AdditionalElements!$V$2:$W$50,2,0),"")</f>
        <v/>
      </c>
      <c r="AU431" s="71"/>
      <c r="AV431" s="79" t="str">
        <f>IFERROR(IF(VALUE(MID(AU431,1,1))=1, VLOOKUP(VALUE(MID(AU431,1,1)), TxtPanelShape!$A$2:$C$50, 3, 0), (IF(VALUE(MID(AU431,1,1))&gt;=7, VLOOKUP(VALUE(MID(AU431,1,1)), TxtPanelShape!$A$2:$C$50, 3, 0),VLOOKUP(VALUE(MID(AU431,1,2)),TxtPanelShape!$A$2:$C$50,3,0)))), "")</f>
        <v/>
      </c>
      <c r="AW431" s="79" t="str">
        <f>IFERROR(IF(VALUE(MID(AU431,1,1))=1, ", "&amp;VLOOKUP(VALUE(MID(AU431,2,1)), TxtPanelShape!$H$2:$I$50, 2, 0), IF(VALUE(MID(AU431,1,1))&gt;=7, ", "&amp;VLOOKUP(VALUE(MID(AU431,2,1)), TxtPanelShape!$H$2:$I$50, 2, 0),"")), "")</f>
        <v/>
      </c>
      <c r="AX431" s="79" t="str">
        <f>IFERROR(IF(VALUE(MID(AU431,1,1))=1, ", "&amp;VLOOKUP(VALUE(MID(AU431,3,1)), TxtPanelShape!$O$2:$P$50, 2, 0), IF(VALUE(MID(AU431,1,1))&gt;=7, ", "&amp;VLOOKUP(VALUE(MID(AU431,3,1)), TxtPanelShape!$O$2:$P$50, 2, 0),"")),"")</f>
        <v/>
      </c>
      <c r="AY431" s="79" t="str">
        <f>IFERROR("; "&amp;VLOOKUP(VALUE(MID(AU431,4,1)), TxtPanelShape!$V$2:$W$50,2,0),"")</f>
        <v/>
      </c>
      <c r="AZ431" s="79" t="str">
        <f t="shared" si="85"/>
        <v/>
      </c>
      <c r="BA431" s="71"/>
      <c r="BB431" s="79" t="str">
        <f>IFERROR(IF(VALUE(MID(BA431,1,1))=1, VLOOKUP(VALUE(MID(BA431,1,1)), TxtPanelShape!$A$2:$C$50, 3, 0), (IF(VALUE(MID(BA431,1,1))&gt;=7, VLOOKUP(VALUE(MID(BA431,1,1)), TxtPanelShape!$A$2:$C$50, 3, 0),VLOOKUP(VALUE(MID(BA431,1,2)),TxtPanelShape!$A$2:$C$50,3,0)))), "")</f>
        <v/>
      </c>
      <c r="BC431" s="79" t="str">
        <f>IFERROR(IF(VALUE(MID(BA431,1,1))=1, ", "&amp;VLOOKUP(VALUE(MID(BA431,2,1)), TxtPanelShape!$H$2:$I$50, 2, 0), IF(VALUE(MID(BA431,1,1))&gt;=7, ", "&amp;VLOOKUP(VALUE(MID(BA431,2,1)), TxtPanelShape!$H$2:$I$50, 2, 0),"")), "")</f>
        <v/>
      </c>
      <c r="BD431" s="79" t="str">
        <f>IFERROR(IF(VALUE(MID(BA431,1,1))=1, ", "&amp;VLOOKUP(VALUE(MID(BA431,3,1)), TxtPanelShape!$O$2:$P$50, 2, 0), IF(VALUE(MID(BA431,1,1))&gt;=7, ", "&amp;VLOOKUP(VALUE(MID(BA431,3,1)), TxtPanelShape!$O$2:$P$50, 2, 0),"")),"")</f>
        <v/>
      </c>
      <c r="BE431" s="79" t="str">
        <f>IFERROR("; "&amp;VLOOKUP(VALUE(MID(BA431,4,1)), TxtPanelShape!$V$2:$W$50,2,0),"")</f>
        <v/>
      </c>
      <c r="BF431" s="79" t="str">
        <f t="shared" si="86"/>
        <v/>
      </c>
      <c r="BG431" s="71"/>
      <c r="BH431" s="79" t="str">
        <f>IFERROR(VLOOKUP(BG431, TxtPanelDefinition!$A$2:$B$50, 2, 0),"")</f>
        <v/>
      </c>
      <c r="BI431" s="71"/>
      <c r="BJ431" s="79" t="str">
        <f>IFERROR(VLOOKUP(BI431, TxtPanelDefinition!$A$2:$B$50, 2, 0),"")</f>
        <v/>
      </c>
      <c r="BK431" s="71"/>
      <c r="BL431" s="79" t="str">
        <f>IFERROR(VLOOKUP(BK431, InscrTechniques!$A$2:$B$50, 2, 0),"")</f>
        <v/>
      </c>
      <c r="BM431" s="71"/>
      <c r="BN431" s="79" t="str">
        <f>IFERROR(VLOOKUP(BM431, InscrTechniques!$A$2:$B$50, 2, 0),"")</f>
        <v/>
      </c>
      <c r="BO431" s="71"/>
      <c r="BP431" s="79" t="str">
        <f>IFERROR(VLOOKUP(BO431, InscrTechniques!$A$2:$B$50, 2, 0),"")</f>
        <v/>
      </c>
      <c r="BQ431" s="71"/>
      <c r="BR431" s="79" t="str">
        <f>IFERROR(VLOOKUP(BQ431, InscrTechniques!$A$2:$B$50, 2, 0),"")</f>
        <v/>
      </c>
      <c r="BS431" s="71"/>
      <c r="BT431" s="79" t="str">
        <f>IFERROR(VLOOKUP(BS431, InscrTechniques!$A$2:$B$50, 2, 0),"")</f>
        <v/>
      </c>
      <c r="BU431" s="71"/>
      <c r="BV431" s="79" t="str">
        <f>IFERROR(VLOOKUP(BU431, InscrTechniques!$A$2:$B$50, 2, 0),"")</f>
        <v/>
      </c>
      <c r="BW431" s="125"/>
      <c r="BX431" s="79" t="str">
        <f>IFERROR(VLOOKUP(BW431, InscrTechniques!$A$2:$B$50, 2, 0),"")</f>
        <v/>
      </c>
      <c r="BY431" s="125"/>
      <c r="BZ431" s="79" t="str">
        <f>IFERROR(VLOOKUP(BY431, InscrTechniques!$A$2:$B$50, 2, 0),"")</f>
        <v/>
      </c>
      <c r="CA431" s="74"/>
      <c r="CB431" s="114" t="str">
        <f>IFERROR(VLOOKUP(CA431, LetterStyle!$A$2:$B$50, 2, 0),"")</f>
        <v/>
      </c>
      <c r="CC431" s="74"/>
      <c r="CD431" s="114" t="str">
        <f>IFERROR(VLOOKUP(CC431, LetterStyle!$A$2:$B$50, 2, 0),"")</f>
        <v/>
      </c>
      <c r="CE431" s="74"/>
      <c r="CF431" s="114" t="str">
        <f>IFERROR(VLOOKUP(CE431, LetterStyle!$A$2:$B$50, 2, 0),"")</f>
        <v/>
      </c>
      <c r="CG431" s="74"/>
      <c r="CH431" s="79" t="str">
        <f>IFERROR(VLOOKUP(CG431, LetterStyle!$A$2:$B$50, 2, 0),"")</f>
        <v/>
      </c>
      <c r="CI431" s="71"/>
      <c r="CJ431" s="79" t="str">
        <f>IFERROR(VLOOKUP(CI431, DecMotifs!$A$1:$B$306, 2, 0),"")</f>
        <v/>
      </c>
      <c r="CK431" s="71"/>
      <c r="CL431" s="79" t="str">
        <f>IFERROR(VLOOKUP(CK431, DecMotifs!$A$1:$B$306, 2, 0),"")</f>
        <v/>
      </c>
      <c r="CM431" s="71"/>
      <c r="CN431" s="79" t="str">
        <f>IFERROR(VLOOKUP(CM431, DecMotifs!$A$1:$B$306, 2, 0),"")</f>
        <v/>
      </c>
      <c r="CO431" s="71"/>
      <c r="CP431" s="79" t="str">
        <f>IFERROR(VLOOKUP(CO431, MarginalDec!$A$2:$B$253, 2, 0),"")</f>
        <v/>
      </c>
      <c r="CQ431" s="71"/>
      <c r="CR431" s="79" t="str">
        <f>IFERROR(VLOOKUP(CQ431, MarginalDec!$A$2:$B$253, 2, 0),"")</f>
        <v/>
      </c>
      <c r="CS431" s="71"/>
      <c r="CT431" s="79" t="str">
        <f>IFERROR(VLOOKUP(CS431, MarginalDec!$A$2:$B$253, 2, 0),"")</f>
        <v/>
      </c>
      <c r="CU431" s="71"/>
      <c r="CV431" s="79" t="str">
        <f>IF(ISBLANK(CU431),"", IFERROR(VLOOKUP(CU431, Tooling!$A$2:$B$252, 2, 0),""))</f>
        <v/>
      </c>
      <c r="CW431" s="71"/>
      <c r="CX431" s="79" t="str">
        <f>IF(ISBLANK(CW431),"", IFERROR(VLOOKUP(CW431, Tooling!$A$2:$B$252, 2, 0),""))</f>
        <v/>
      </c>
      <c r="CY431" s="71"/>
      <c r="CZ431" s="79" t="str">
        <f>IF(ISBLANK(CY431),"", IFERROR(VLOOKUP(CY431, Repairs!$A$2:$B$252, 2, 0),""))</f>
        <v/>
      </c>
      <c r="DA431" s="77"/>
      <c r="DB431" s="71"/>
      <c r="DC431" s="79" t="str">
        <f>IFERROR(VLOOKUP(DB431, DatingReason!$A$2:$B$252, 2, 0),"")</f>
        <v/>
      </c>
      <c r="DD431" s="123" t="str">
        <f t="shared" si="87"/>
        <v/>
      </c>
      <c r="DF431" s="119" t="str">
        <f t="array" ref="DF431">IF(AND($B431&lt;&gt;"", $DE431&lt;&gt;"", $DE431&lt;&gt;"No"),MAX(IF($B431=PEOPLE!$B$4:$B$1000, PEOPLE!$Q$4:$Q$1000,""))+100,"")</f>
        <v/>
      </c>
      <c r="DG431" s="68"/>
      <c r="DH431" s="76">
        <f>COUNTIF(PEOPLE!B:B, MEMORIALS!B431)</f>
        <v>0</v>
      </c>
      <c r="DI431" s="82"/>
      <c r="DJ431" s="82"/>
      <c r="DK431" s="82"/>
      <c r="DL431" s="68"/>
      <c r="DM431" s="68"/>
      <c r="DN431" s="68"/>
      <c r="DO431" s="68"/>
      <c r="DP431" s="68"/>
    </row>
    <row r="432" spans="1:120" ht="15" customHeight="1" x14ac:dyDescent="0.25">
      <c r="A432" s="68"/>
      <c r="B432" s="69"/>
      <c r="C432" s="68"/>
      <c r="D432" s="68"/>
      <c r="E432" s="70" t="str">
        <f>IF(D432="","",VLOOKUP(D432,Denomination!$A$2:$B$50, 2, 0))</f>
        <v/>
      </c>
      <c r="F432" s="68"/>
      <c r="G432" s="71"/>
      <c r="H432" s="70" t="str">
        <f>IF(G432="","",VLOOKUP(G432,MCondition!$A$2:$B$50, 2, 0))</f>
        <v/>
      </c>
      <c r="I432" s="72"/>
      <c r="J432" s="71"/>
      <c r="K432" s="70" t="str">
        <f>IF(J432="","",VLOOKUP(J432,ICondition!$A$2:$B$50, 2, 0))</f>
        <v/>
      </c>
      <c r="L432" s="73"/>
      <c r="M432" s="73"/>
      <c r="N432" s="73"/>
      <c r="O432" s="73"/>
      <c r="P432" s="73"/>
      <c r="Q432" s="73"/>
      <c r="R432" s="78"/>
      <c r="S432" s="79" t="str">
        <f>IFERROR(VLOOKUP(R432,Material!$A$2:$B$59, 2, 0),"")</f>
        <v/>
      </c>
      <c r="T432" s="71"/>
      <c r="U432" s="79" t="str">
        <f>IFERROR(VLOOKUP(T432,Material!$A$2:$B$59, 2, 0),"")</f>
        <v/>
      </c>
      <c r="V432" s="71"/>
      <c r="W432" s="79" t="str">
        <f>IFERROR(VLOOKUP(V432,Material!$A$2:$B$59, 2, 0),"")</f>
        <v/>
      </c>
      <c r="X432" s="71"/>
      <c r="Y432" s="79" t="str">
        <f>IFERROR(VLOOKUP(X432,Material!$A$2:$B$59, 2, 0),"")</f>
        <v/>
      </c>
      <c r="Z432" s="71"/>
      <c r="AA432" s="79" t="str">
        <f>IFERROR(VLOOKUP(Z432,Material!$A$2:$B$59, 2, 0),"")</f>
        <v/>
      </c>
      <c r="AB432" s="74"/>
      <c r="AC432" s="75" t="e">
        <f t="shared" si="76"/>
        <v>#VALUE!</v>
      </c>
      <c r="AD432" s="75" t="e">
        <f t="shared" si="77"/>
        <v>#VALUE!</v>
      </c>
      <c r="AE432" s="75" t="e">
        <f t="shared" si="79"/>
        <v>#VALUE!</v>
      </c>
      <c r="AF432" s="75" t="e">
        <f t="shared" si="78"/>
        <v>#VALUE!</v>
      </c>
      <c r="AG432" s="75" t="e">
        <f t="shared" si="80"/>
        <v>#VALUE!</v>
      </c>
      <c r="AH432" s="75" t="e">
        <f t="shared" si="81"/>
        <v>#VALUE!</v>
      </c>
      <c r="AI432" s="75" t="e">
        <f t="shared" si="82"/>
        <v>#VALUE!</v>
      </c>
      <c r="AJ432" s="80" t="e">
        <f t="shared" si="83"/>
        <v>#VALUE!</v>
      </c>
      <c r="AK432" s="79" t="str">
        <f>(IFERROR(VLOOKUP(AB432,Categories!$A$2:$B$20,2,1),""))</f>
        <v/>
      </c>
      <c r="AL432" s="79" t="str">
        <f ca="1">IFERROR(VLOOKUP((HLOOKUP((VLOOKUP($AB432,Categories!$A$2:$F$20,3,1)), $AB$3:$AJ432, (ROW()-ROW($AB$3)+1), 0)), INDIRECT(VLOOKUP($AB432,Categories!$A$2:$F$20,6,1)),2,0),AK432)</f>
        <v/>
      </c>
      <c r="AM432" s="79" t="str">
        <f ca="1">IFERROR(VLOOKUP((HLOOKUP((VLOOKUP($AB432,Categories!$A$2:$F$20,4,1)),$AB$3:$AJ432,(ROW()-ROW($AB$3)+1),0)),INDIRECT(VLOOKUP($AB432,Categories!$A$2:$H$20,7,1)),2,0),"")</f>
        <v/>
      </c>
      <c r="AN432" s="79" t="str">
        <f ca="1">IFERROR(VLOOKUP((HLOOKUP((VLOOKUP($AB432,Categories!$A$2:$F$20,5,1)), $AB$3:$AJ432, (ROW()-ROW($AB$3)+1), 0)), INDIRECT(VLOOKUP($AB432,Categories!$A$2:$H$20,8,1)),2,0),"")</f>
        <v/>
      </c>
      <c r="AO432" s="79" t="str">
        <f t="shared" ca="1" si="84"/>
        <v/>
      </c>
      <c r="AP432" s="81"/>
      <c r="AQ432" s="70" t="str">
        <f>IFERROR(VLOOKUP(VALUE(MID(AP432,1,1)),AdditionalElements!$A$2:$B$50,2,0),"")</f>
        <v/>
      </c>
      <c r="AR432" s="70" t="str">
        <f>IFERROR(VLOOKUP(VALUE(MID(AP432,2,1)),AdditionalElements!$H$2:$I$50,2,0),"")</f>
        <v/>
      </c>
      <c r="AS432" s="70" t="str">
        <f>IFERROR(VLOOKUP(VALUE(MID(AP432,3,1)),AdditionalElements!$O$2:$P$50,2,0),"")</f>
        <v/>
      </c>
      <c r="AT432" s="70" t="str">
        <f>IFERROR(VLOOKUP(VALUE(MID(AP432,4,1)),AdditionalElements!$V$2:$W$50,2,0),"")</f>
        <v/>
      </c>
      <c r="AU432" s="71"/>
      <c r="AV432" s="79" t="str">
        <f>IFERROR(IF(VALUE(MID(AU432,1,1))=1, VLOOKUP(VALUE(MID(AU432,1,1)), TxtPanelShape!$A$2:$C$50, 3, 0), (IF(VALUE(MID(AU432,1,1))&gt;=7, VLOOKUP(VALUE(MID(AU432,1,1)), TxtPanelShape!$A$2:$C$50, 3, 0),VLOOKUP(VALUE(MID(AU432,1,2)),TxtPanelShape!$A$2:$C$50,3,0)))), "")</f>
        <v/>
      </c>
      <c r="AW432" s="79" t="str">
        <f>IFERROR(IF(VALUE(MID(AU432,1,1))=1, ", "&amp;VLOOKUP(VALUE(MID(AU432,2,1)), TxtPanelShape!$H$2:$I$50, 2, 0), IF(VALUE(MID(AU432,1,1))&gt;=7, ", "&amp;VLOOKUP(VALUE(MID(AU432,2,1)), TxtPanelShape!$H$2:$I$50, 2, 0),"")), "")</f>
        <v/>
      </c>
      <c r="AX432" s="79" t="str">
        <f>IFERROR(IF(VALUE(MID(AU432,1,1))=1, ", "&amp;VLOOKUP(VALUE(MID(AU432,3,1)), TxtPanelShape!$O$2:$P$50, 2, 0), IF(VALUE(MID(AU432,1,1))&gt;=7, ", "&amp;VLOOKUP(VALUE(MID(AU432,3,1)), TxtPanelShape!$O$2:$P$50, 2, 0),"")),"")</f>
        <v/>
      </c>
      <c r="AY432" s="79" t="str">
        <f>IFERROR("; "&amp;VLOOKUP(VALUE(MID(AU432,4,1)), TxtPanelShape!$V$2:$W$50,2,0),"")</f>
        <v/>
      </c>
      <c r="AZ432" s="79" t="str">
        <f t="shared" si="85"/>
        <v/>
      </c>
      <c r="BA432" s="71"/>
      <c r="BB432" s="79" t="str">
        <f>IFERROR(IF(VALUE(MID(BA432,1,1))=1, VLOOKUP(VALUE(MID(BA432,1,1)), TxtPanelShape!$A$2:$C$50, 3, 0), (IF(VALUE(MID(BA432,1,1))&gt;=7, VLOOKUP(VALUE(MID(BA432,1,1)), TxtPanelShape!$A$2:$C$50, 3, 0),VLOOKUP(VALUE(MID(BA432,1,2)),TxtPanelShape!$A$2:$C$50,3,0)))), "")</f>
        <v/>
      </c>
      <c r="BC432" s="79" t="str">
        <f>IFERROR(IF(VALUE(MID(BA432,1,1))=1, ", "&amp;VLOOKUP(VALUE(MID(BA432,2,1)), TxtPanelShape!$H$2:$I$50, 2, 0), IF(VALUE(MID(BA432,1,1))&gt;=7, ", "&amp;VLOOKUP(VALUE(MID(BA432,2,1)), TxtPanelShape!$H$2:$I$50, 2, 0),"")), "")</f>
        <v/>
      </c>
      <c r="BD432" s="79" t="str">
        <f>IFERROR(IF(VALUE(MID(BA432,1,1))=1, ", "&amp;VLOOKUP(VALUE(MID(BA432,3,1)), TxtPanelShape!$O$2:$P$50, 2, 0), IF(VALUE(MID(BA432,1,1))&gt;=7, ", "&amp;VLOOKUP(VALUE(MID(BA432,3,1)), TxtPanelShape!$O$2:$P$50, 2, 0),"")),"")</f>
        <v/>
      </c>
      <c r="BE432" s="79" t="str">
        <f>IFERROR("; "&amp;VLOOKUP(VALUE(MID(BA432,4,1)), TxtPanelShape!$V$2:$W$50,2,0),"")</f>
        <v/>
      </c>
      <c r="BF432" s="79" t="str">
        <f t="shared" si="86"/>
        <v/>
      </c>
      <c r="BG432" s="71"/>
      <c r="BH432" s="79" t="str">
        <f>IFERROR(VLOOKUP(BG432, TxtPanelDefinition!$A$2:$B$50, 2, 0),"")</f>
        <v/>
      </c>
      <c r="BI432" s="71"/>
      <c r="BJ432" s="79" t="str">
        <f>IFERROR(VLOOKUP(BI432, TxtPanelDefinition!$A$2:$B$50, 2, 0),"")</f>
        <v/>
      </c>
      <c r="BK432" s="71"/>
      <c r="BL432" s="79" t="str">
        <f>IFERROR(VLOOKUP(BK432, InscrTechniques!$A$2:$B$50, 2, 0),"")</f>
        <v/>
      </c>
      <c r="BM432" s="71"/>
      <c r="BN432" s="79" t="str">
        <f>IFERROR(VLOOKUP(BM432, InscrTechniques!$A$2:$B$50, 2, 0),"")</f>
        <v/>
      </c>
      <c r="BO432" s="71"/>
      <c r="BP432" s="79" t="str">
        <f>IFERROR(VLOOKUP(BO432, InscrTechniques!$A$2:$B$50, 2, 0),"")</f>
        <v/>
      </c>
      <c r="BQ432" s="71"/>
      <c r="BR432" s="79" t="str">
        <f>IFERROR(VLOOKUP(BQ432, InscrTechniques!$A$2:$B$50, 2, 0),"")</f>
        <v/>
      </c>
      <c r="BS432" s="71"/>
      <c r="BT432" s="79" t="str">
        <f>IFERROR(VLOOKUP(BS432, InscrTechniques!$A$2:$B$50, 2, 0),"")</f>
        <v/>
      </c>
      <c r="BU432" s="71"/>
      <c r="BV432" s="79" t="str">
        <f>IFERROR(VLOOKUP(BU432, InscrTechniques!$A$2:$B$50, 2, 0),"")</f>
        <v/>
      </c>
      <c r="BW432" s="125"/>
      <c r="BX432" s="79" t="str">
        <f>IFERROR(VLOOKUP(BW432, InscrTechniques!$A$2:$B$50, 2, 0),"")</f>
        <v/>
      </c>
      <c r="BY432" s="125"/>
      <c r="BZ432" s="79" t="str">
        <f>IFERROR(VLOOKUP(BY432, InscrTechniques!$A$2:$B$50, 2, 0),"")</f>
        <v/>
      </c>
      <c r="CA432" s="74"/>
      <c r="CB432" s="114" t="str">
        <f>IFERROR(VLOOKUP(CA432, LetterStyle!$A$2:$B$50, 2, 0),"")</f>
        <v/>
      </c>
      <c r="CC432" s="74"/>
      <c r="CD432" s="114" t="str">
        <f>IFERROR(VLOOKUP(CC432, LetterStyle!$A$2:$B$50, 2, 0),"")</f>
        <v/>
      </c>
      <c r="CE432" s="74"/>
      <c r="CF432" s="114" t="str">
        <f>IFERROR(VLOOKUP(CE432, LetterStyle!$A$2:$B$50, 2, 0),"")</f>
        <v/>
      </c>
      <c r="CG432" s="74"/>
      <c r="CH432" s="79" t="str">
        <f>IFERROR(VLOOKUP(CG432, LetterStyle!$A$2:$B$50, 2, 0),"")</f>
        <v/>
      </c>
      <c r="CI432" s="71"/>
      <c r="CJ432" s="79" t="str">
        <f>IFERROR(VLOOKUP(CI432, DecMotifs!$A$1:$B$306, 2, 0),"")</f>
        <v/>
      </c>
      <c r="CK432" s="71"/>
      <c r="CL432" s="79" t="str">
        <f>IFERROR(VLOOKUP(CK432, DecMotifs!$A$1:$B$306, 2, 0),"")</f>
        <v/>
      </c>
      <c r="CM432" s="71"/>
      <c r="CN432" s="79" t="str">
        <f>IFERROR(VLOOKUP(CM432, DecMotifs!$A$1:$B$306, 2, 0),"")</f>
        <v/>
      </c>
      <c r="CO432" s="71"/>
      <c r="CP432" s="79" t="str">
        <f>IFERROR(VLOOKUP(CO432, MarginalDec!$A$2:$B$253, 2, 0),"")</f>
        <v/>
      </c>
      <c r="CQ432" s="71"/>
      <c r="CR432" s="79" t="str">
        <f>IFERROR(VLOOKUP(CQ432, MarginalDec!$A$2:$B$253, 2, 0),"")</f>
        <v/>
      </c>
      <c r="CS432" s="71"/>
      <c r="CT432" s="79" t="str">
        <f>IFERROR(VLOOKUP(CS432, MarginalDec!$A$2:$B$253, 2, 0),"")</f>
        <v/>
      </c>
      <c r="CU432" s="71"/>
      <c r="CV432" s="79" t="str">
        <f>IF(ISBLANK(CU432),"", IFERROR(VLOOKUP(CU432, Tooling!$A$2:$B$252, 2, 0),""))</f>
        <v/>
      </c>
      <c r="CW432" s="71"/>
      <c r="CX432" s="79" t="str">
        <f>IF(ISBLANK(CW432),"", IFERROR(VLOOKUP(CW432, Tooling!$A$2:$B$252, 2, 0),""))</f>
        <v/>
      </c>
      <c r="CY432" s="71"/>
      <c r="CZ432" s="79" t="str">
        <f>IF(ISBLANK(CY432),"", IFERROR(VLOOKUP(CY432, Repairs!$A$2:$B$252, 2, 0),""))</f>
        <v/>
      </c>
      <c r="DA432" s="77"/>
      <c r="DB432" s="71"/>
      <c r="DC432" s="79" t="str">
        <f>IFERROR(VLOOKUP(DB432, DatingReason!$A$2:$B$252, 2, 0),"")</f>
        <v/>
      </c>
      <c r="DD432" s="123" t="str">
        <f t="shared" si="87"/>
        <v/>
      </c>
      <c r="DF432" s="119" t="str">
        <f t="array" ref="DF432">IF(AND($B432&lt;&gt;"", $DE432&lt;&gt;"", $DE432&lt;&gt;"No"),MAX(IF($B432=PEOPLE!$B$4:$B$1000, PEOPLE!$Q$4:$Q$1000,""))+100,"")</f>
        <v/>
      </c>
      <c r="DG432" s="68"/>
      <c r="DH432" s="76">
        <f>COUNTIF(PEOPLE!B:B, MEMORIALS!B432)</f>
        <v>0</v>
      </c>
      <c r="DI432" s="82"/>
      <c r="DJ432" s="82"/>
      <c r="DK432" s="82"/>
      <c r="DL432" s="68"/>
      <c r="DM432" s="68"/>
      <c r="DN432" s="68"/>
      <c r="DO432" s="68"/>
      <c r="DP432" s="68"/>
    </row>
    <row r="433" spans="1:120" ht="15" customHeight="1" x14ac:dyDescent="0.25">
      <c r="A433" s="68"/>
      <c r="B433" s="69"/>
      <c r="C433" s="68"/>
      <c r="D433" s="68"/>
      <c r="E433" s="70" t="str">
        <f>IF(D433="","",VLOOKUP(D433,Denomination!$A$2:$B$50, 2, 0))</f>
        <v/>
      </c>
      <c r="F433" s="68"/>
      <c r="G433" s="71"/>
      <c r="H433" s="70" t="str">
        <f>IF(G433="","",VLOOKUP(G433,MCondition!$A$2:$B$50, 2, 0))</f>
        <v/>
      </c>
      <c r="I433" s="72"/>
      <c r="J433" s="71"/>
      <c r="K433" s="70" t="str">
        <f>IF(J433="","",VLOOKUP(J433,ICondition!$A$2:$B$50, 2, 0))</f>
        <v/>
      </c>
      <c r="L433" s="73"/>
      <c r="M433" s="73"/>
      <c r="N433" s="73"/>
      <c r="O433" s="73"/>
      <c r="P433" s="73"/>
      <c r="Q433" s="73"/>
      <c r="R433" s="78"/>
      <c r="S433" s="79" t="str">
        <f>IFERROR(VLOOKUP(R433,Material!$A$2:$B$59, 2, 0),"")</f>
        <v/>
      </c>
      <c r="T433" s="71"/>
      <c r="U433" s="79" t="str">
        <f>IFERROR(VLOOKUP(T433,Material!$A$2:$B$59, 2, 0),"")</f>
        <v/>
      </c>
      <c r="V433" s="71"/>
      <c r="W433" s="79" t="str">
        <f>IFERROR(VLOOKUP(V433,Material!$A$2:$B$59, 2, 0),"")</f>
        <v/>
      </c>
      <c r="X433" s="71"/>
      <c r="Y433" s="79" t="str">
        <f>IFERROR(VLOOKUP(X433,Material!$A$2:$B$59, 2, 0),"")</f>
        <v/>
      </c>
      <c r="Z433" s="71"/>
      <c r="AA433" s="79" t="str">
        <f>IFERROR(VLOOKUP(Z433,Material!$A$2:$B$59, 2, 0),"")</f>
        <v/>
      </c>
      <c r="AB433" s="74"/>
      <c r="AC433" s="75" t="e">
        <f t="shared" si="76"/>
        <v>#VALUE!</v>
      </c>
      <c r="AD433" s="75" t="e">
        <f t="shared" si="77"/>
        <v>#VALUE!</v>
      </c>
      <c r="AE433" s="75" t="e">
        <f t="shared" si="79"/>
        <v>#VALUE!</v>
      </c>
      <c r="AF433" s="75" t="e">
        <f t="shared" si="78"/>
        <v>#VALUE!</v>
      </c>
      <c r="AG433" s="75" t="e">
        <f t="shared" si="80"/>
        <v>#VALUE!</v>
      </c>
      <c r="AH433" s="75" t="e">
        <f t="shared" si="81"/>
        <v>#VALUE!</v>
      </c>
      <c r="AI433" s="75" t="e">
        <f t="shared" si="82"/>
        <v>#VALUE!</v>
      </c>
      <c r="AJ433" s="80" t="e">
        <f t="shared" si="83"/>
        <v>#VALUE!</v>
      </c>
      <c r="AK433" s="79" t="str">
        <f>(IFERROR(VLOOKUP(AB433,Categories!$A$2:$B$20,2,1),""))</f>
        <v/>
      </c>
      <c r="AL433" s="79" t="str">
        <f ca="1">IFERROR(VLOOKUP((HLOOKUP((VLOOKUP($AB433,Categories!$A$2:$F$20,3,1)), $AB$3:$AJ433, (ROW()-ROW($AB$3)+1), 0)), INDIRECT(VLOOKUP($AB433,Categories!$A$2:$F$20,6,1)),2,0),AK433)</f>
        <v/>
      </c>
      <c r="AM433" s="79" t="str">
        <f ca="1">IFERROR(VLOOKUP((HLOOKUP((VLOOKUP($AB433,Categories!$A$2:$F$20,4,1)),$AB$3:$AJ433,(ROW()-ROW($AB$3)+1),0)),INDIRECT(VLOOKUP($AB433,Categories!$A$2:$H$20,7,1)),2,0),"")</f>
        <v/>
      </c>
      <c r="AN433" s="79" t="str">
        <f ca="1">IFERROR(VLOOKUP((HLOOKUP((VLOOKUP($AB433,Categories!$A$2:$F$20,5,1)), $AB$3:$AJ433, (ROW()-ROW($AB$3)+1), 0)), INDIRECT(VLOOKUP($AB433,Categories!$A$2:$H$20,8,1)),2,0),"")</f>
        <v/>
      </c>
      <c r="AO433" s="79" t="str">
        <f t="shared" ca="1" si="84"/>
        <v/>
      </c>
      <c r="AP433" s="81"/>
      <c r="AQ433" s="70" t="str">
        <f>IFERROR(VLOOKUP(VALUE(MID(AP433,1,1)),AdditionalElements!$A$2:$B$50,2,0),"")</f>
        <v/>
      </c>
      <c r="AR433" s="70" t="str">
        <f>IFERROR(VLOOKUP(VALUE(MID(AP433,2,1)),AdditionalElements!$H$2:$I$50,2,0),"")</f>
        <v/>
      </c>
      <c r="AS433" s="70" t="str">
        <f>IFERROR(VLOOKUP(VALUE(MID(AP433,3,1)),AdditionalElements!$O$2:$P$50,2,0),"")</f>
        <v/>
      </c>
      <c r="AT433" s="70" t="str">
        <f>IFERROR(VLOOKUP(VALUE(MID(AP433,4,1)),AdditionalElements!$V$2:$W$50,2,0),"")</f>
        <v/>
      </c>
      <c r="AU433" s="71"/>
      <c r="AV433" s="79" t="str">
        <f>IFERROR(IF(VALUE(MID(AU433,1,1))=1, VLOOKUP(VALUE(MID(AU433,1,1)), TxtPanelShape!$A$2:$C$50, 3, 0), (IF(VALUE(MID(AU433,1,1))&gt;=7, VLOOKUP(VALUE(MID(AU433,1,1)), TxtPanelShape!$A$2:$C$50, 3, 0),VLOOKUP(VALUE(MID(AU433,1,2)),TxtPanelShape!$A$2:$C$50,3,0)))), "")</f>
        <v/>
      </c>
      <c r="AW433" s="79" t="str">
        <f>IFERROR(IF(VALUE(MID(AU433,1,1))=1, ", "&amp;VLOOKUP(VALUE(MID(AU433,2,1)), TxtPanelShape!$H$2:$I$50, 2, 0), IF(VALUE(MID(AU433,1,1))&gt;=7, ", "&amp;VLOOKUP(VALUE(MID(AU433,2,1)), TxtPanelShape!$H$2:$I$50, 2, 0),"")), "")</f>
        <v/>
      </c>
      <c r="AX433" s="79" t="str">
        <f>IFERROR(IF(VALUE(MID(AU433,1,1))=1, ", "&amp;VLOOKUP(VALUE(MID(AU433,3,1)), TxtPanelShape!$O$2:$P$50, 2, 0), IF(VALUE(MID(AU433,1,1))&gt;=7, ", "&amp;VLOOKUP(VALUE(MID(AU433,3,1)), TxtPanelShape!$O$2:$P$50, 2, 0),"")),"")</f>
        <v/>
      </c>
      <c r="AY433" s="79" t="str">
        <f>IFERROR("; "&amp;VLOOKUP(VALUE(MID(AU433,4,1)), TxtPanelShape!$V$2:$W$50,2,0),"")</f>
        <v/>
      </c>
      <c r="AZ433" s="79" t="str">
        <f t="shared" si="85"/>
        <v/>
      </c>
      <c r="BA433" s="71"/>
      <c r="BB433" s="79" t="str">
        <f>IFERROR(IF(VALUE(MID(BA433,1,1))=1, VLOOKUP(VALUE(MID(BA433,1,1)), TxtPanelShape!$A$2:$C$50, 3, 0), (IF(VALUE(MID(BA433,1,1))&gt;=7, VLOOKUP(VALUE(MID(BA433,1,1)), TxtPanelShape!$A$2:$C$50, 3, 0),VLOOKUP(VALUE(MID(BA433,1,2)),TxtPanelShape!$A$2:$C$50,3,0)))), "")</f>
        <v/>
      </c>
      <c r="BC433" s="79" t="str">
        <f>IFERROR(IF(VALUE(MID(BA433,1,1))=1, ", "&amp;VLOOKUP(VALUE(MID(BA433,2,1)), TxtPanelShape!$H$2:$I$50, 2, 0), IF(VALUE(MID(BA433,1,1))&gt;=7, ", "&amp;VLOOKUP(VALUE(MID(BA433,2,1)), TxtPanelShape!$H$2:$I$50, 2, 0),"")), "")</f>
        <v/>
      </c>
      <c r="BD433" s="79" t="str">
        <f>IFERROR(IF(VALUE(MID(BA433,1,1))=1, ", "&amp;VLOOKUP(VALUE(MID(BA433,3,1)), TxtPanelShape!$O$2:$P$50, 2, 0), IF(VALUE(MID(BA433,1,1))&gt;=7, ", "&amp;VLOOKUP(VALUE(MID(BA433,3,1)), TxtPanelShape!$O$2:$P$50, 2, 0),"")),"")</f>
        <v/>
      </c>
      <c r="BE433" s="79" t="str">
        <f>IFERROR("; "&amp;VLOOKUP(VALUE(MID(BA433,4,1)), TxtPanelShape!$V$2:$W$50,2,0),"")</f>
        <v/>
      </c>
      <c r="BF433" s="79" t="str">
        <f t="shared" si="86"/>
        <v/>
      </c>
      <c r="BG433" s="71"/>
      <c r="BH433" s="79" t="str">
        <f>IFERROR(VLOOKUP(BG433, TxtPanelDefinition!$A$2:$B$50, 2, 0),"")</f>
        <v/>
      </c>
      <c r="BI433" s="71"/>
      <c r="BJ433" s="79" t="str">
        <f>IFERROR(VLOOKUP(BI433, TxtPanelDefinition!$A$2:$B$50, 2, 0),"")</f>
        <v/>
      </c>
      <c r="BK433" s="71"/>
      <c r="BL433" s="79" t="str">
        <f>IFERROR(VLOOKUP(BK433, InscrTechniques!$A$2:$B$50, 2, 0),"")</f>
        <v/>
      </c>
      <c r="BM433" s="71"/>
      <c r="BN433" s="79" t="str">
        <f>IFERROR(VLOOKUP(BM433, InscrTechniques!$A$2:$B$50, 2, 0),"")</f>
        <v/>
      </c>
      <c r="BO433" s="71"/>
      <c r="BP433" s="79" t="str">
        <f>IFERROR(VLOOKUP(BO433, InscrTechniques!$A$2:$B$50, 2, 0),"")</f>
        <v/>
      </c>
      <c r="BQ433" s="71"/>
      <c r="BR433" s="79" t="str">
        <f>IFERROR(VLOOKUP(BQ433, InscrTechniques!$A$2:$B$50, 2, 0),"")</f>
        <v/>
      </c>
      <c r="BS433" s="71"/>
      <c r="BT433" s="79" t="str">
        <f>IFERROR(VLOOKUP(BS433, InscrTechniques!$A$2:$B$50, 2, 0),"")</f>
        <v/>
      </c>
      <c r="BU433" s="71"/>
      <c r="BV433" s="79" t="str">
        <f>IFERROR(VLOOKUP(BU433, InscrTechniques!$A$2:$B$50, 2, 0),"")</f>
        <v/>
      </c>
      <c r="BW433" s="125"/>
      <c r="BX433" s="79" t="str">
        <f>IFERROR(VLOOKUP(BW433, InscrTechniques!$A$2:$B$50, 2, 0),"")</f>
        <v/>
      </c>
      <c r="BY433" s="125"/>
      <c r="BZ433" s="79" t="str">
        <f>IFERROR(VLOOKUP(BY433, InscrTechniques!$A$2:$B$50, 2, 0),"")</f>
        <v/>
      </c>
      <c r="CA433" s="74"/>
      <c r="CB433" s="114" t="str">
        <f>IFERROR(VLOOKUP(CA433, LetterStyle!$A$2:$B$50, 2, 0),"")</f>
        <v/>
      </c>
      <c r="CC433" s="74"/>
      <c r="CD433" s="114" t="str">
        <f>IFERROR(VLOOKUP(CC433, LetterStyle!$A$2:$B$50, 2, 0),"")</f>
        <v/>
      </c>
      <c r="CE433" s="74"/>
      <c r="CF433" s="114" t="str">
        <f>IFERROR(VLOOKUP(CE433, LetterStyle!$A$2:$B$50, 2, 0),"")</f>
        <v/>
      </c>
      <c r="CG433" s="74"/>
      <c r="CH433" s="79" t="str">
        <f>IFERROR(VLOOKUP(CG433, LetterStyle!$A$2:$B$50, 2, 0),"")</f>
        <v/>
      </c>
      <c r="CI433" s="71"/>
      <c r="CJ433" s="79" t="str">
        <f>IFERROR(VLOOKUP(CI433, DecMotifs!$A$1:$B$306, 2, 0),"")</f>
        <v/>
      </c>
      <c r="CK433" s="71"/>
      <c r="CL433" s="79" t="str">
        <f>IFERROR(VLOOKUP(CK433, DecMotifs!$A$1:$B$306, 2, 0),"")</f>
        <v/>
      </c>
      <c r="CM433" s="71"/>
      <c r="CN433" s="79" t="str">
        <f>IFERROR(VLOOKUP(CM433, DecMotifs!$A$1:$B$306, 2, 0),"")</f>
        <v/>
      </c>
      <c r="CO433" s="71"/>
      <c r="CP433" s="79" t="str">
        <f>IFERROR(VLOOKUP(CO433, MarginalDec!$A$2:$B$253, 2, 0),"")</f>
        <v/>
      </c>
      <c r="CQ433" s="71"/>
      <c r="CR433" s="79" t="str">
        <f>IFERROR(VLOOKUP(CQ433, MarginalDec!$A$2:$B$253, 2, 0),"")</f>
        <v/>
      </c>
      <c r="CS433" s="71"/>
      <c r="CT433" s="79" t="str">
        <f>IFERROR(VLOOKUP(CS433, MarginalDec!$A$2:$B$253, 2, 0),"")</f>
        <v/>
      </c>
      <c r="CU433" s="71"/>
      <c r="CV433" s="79" t="str">
        <f>IF(ISBLANK(CU433),"", IFERROR(VLOOKUP(CU433, Tooling!$A$2:$B$252, 2, 0),""))</f>
        <v/>
      </c>
      <c r="CW433" s="71"/>
      <c r="CX433" s="79" t="str">
        <f>IF(ISBLANK(CW433),"", IFERROR(VLOOKUP(CW433, Tooling!$A$2:$B$252, 2, 0),""))</f>
        <v/>
      </c>
      <c r="CY433" s="71"/>
      <c r="CZ433" s="79" t="str">
        <f>IF(ISBLANK(CY433),"", IFERROR(VLOOKUP(CY433, Repairs!$A$2:$B$252, 2, 0),""))</f>
        <v/>
      </c>
      <c r="DA433" s="77"/>
      <c r="DB433" s="71"/>
      <c r="DC433" s="79" t="str">
        <f>IFERROR(VLOOKUP(DB433, DatingReason!$A$2:$B$252, 2, 0),"")</f>
        <v/>
      </c>
      <c r="DD433" s="123" t="str">
        <f t="shared" si="87"/>
        <v/>
      </c>
      <c r="DF433" s="119" t="str">
        <f t="array" ref="DF433">IF(AND($B433&lt;&gt;"", $DE433&lt;&gt;"", $DE433&lt;&gt;"No"),MAX(IF($B433=PEOPLE!$B$4:$B$1000, PEOPLE!$Q$4:$Q$1000,""))+100,"")</f>
        <v/>
      </c>
      <c r="DG433" s="68"/>
      <c r="DH433" s="76">
        <f>COUNTIF(PEOPLE!B:B, MEMORIALS!B433)</f>
        <v>0</v>
      </c>
      <c r="DI433" s="82"/>
      <c r="DJ433" s="82"/>
      <c r="DK433" s="82"/>
      <c r="DL433" s="68"/>
      <c r="DM433" s="68"/>
      <c r="DN433" s="68"/>
      <c r="DO433" s="68"/>
      <c r="DP433" s="68"/>
    </row>
    <row r="434" spans="1:120" ht="15" customHeight="1" x14ac:dyDescent="0.25">
      <c r="A434" s="68"/>
      <c r="B434" s="69"/>
      <c r="C434" s="68"/>
      <c r="D434" s="68"/>
      <c r="E434" s="70" t="str">
        <f>IF(D434="","",VLOOKUP(D434,Denomination!$A$2:$B$50, 2, 0))</f>
        <v/>
      </c>
      <c r="F434" s="68"/>
      <c r="G434" s="71"/>
      <c r="H434" s="70" t="str">
        <f>IF(G434="","",VLOOKUP(G434,MCondition!$A$2:$B$50, 2, 0))</f>
        <v/>
      </c>
      <c r="I434" s="72"/>
      <c r="J434" s="71"/>
      <c r="K434" s="70" t="str">
        <f>IF(J434="","",VLOOKUP(J434,ICondition!$A$2:$B$50, 2, 0))</f>
        <v/>
      </c>
      <c r="L434" s="73"/>
      <c r="M434" s="73"/>
      <c r="N434" s="73"/>
      <c r="O434" s="73"/>
      <c r="P434" s="73"/>
      <c r="Q434" s="73"/>
      <c r="R434" s="78"/>
      <c r="S434" s="79" t="str">
        <f>IFERROR(VLOOKUP(R434,Material!$A$2:$B$59, 2, 0),"")</f>
        <v/>
      </c>
      <c r="T434" s="71"/>
      <c r="U434" s="79" t="str">
        <f>IFERROR(VLOOKUP(T434,Material!$A$2:$B$59, 2, 0),"")</f>
        <v/>
      </c>
      <c r="V434" s="71"/>
      <c r="W434" s="79" t="str">
        <f>IFERROR(VLOOKUP(V434,Material!$A$2:$B$59, 2, 0),"")</f>
        <v/>
      </c>
      <c r="X434" s="71"/>
      <c r="Y434" s="79" t="str">
        <f>IFERROR(VLOOKUP(X434,Material!$A$2:$B$59, 2, 0),"")</f>
        <v/>
      </c>
      <c r="Z434" s="71"/>
      <c r="AA434" s="79" t="str">
        <f>IFERROR(VLOOKUP(Z434,Material!$A$2:$B$59, 2, 0),"")</f>
        <v/>
      </c>
      <c r="AB434" s="74"/>
      <c r="AC434" s="75" t="e">
        <f t="shared" si="76"/>
        <v>#VALUE!</v>
      </c>
      <c r="AD434" s="75" t="e">
        <f t="shared" si="77"/>
        <v>#VALUE!</v>
      </c>
      <c r="AE434" s="75" t="e">
        <f t="shared" si="79"/>
        <v>#VALUE!</v>
      </c>
      <c r="AF434" s="75" t="e">
        <f t="shared" si="78"/>
        <v>#VALUE!</v>
      </c>
      <c r="AG434" s="75" t="e">
        <f t="shared" si="80"/>
        <v>#VALUE!</v>
      </c>
      <c r="AH434" s="75" t="e">
        <f t="shared" si="81"/>
        <v>#VALUE!</v>
      </c>
      <c r="AI434" s="75" t="e">
        <f t="shared" si="82"/>
        <v>#VALUE!</v>
      </c>
      <c r="AJ434" s="80" t="e">
        <f t="shared" si="83"/>
        <v>#VALUE!</v>
      </c>
      <c r="AK434" s="79" t="str">
        <f>(IFERROR(VLOOKUP(AB434,Categories!$A$2:$B$20,2,1),""))</f>
        <v/>
      </c>
      <c r="AL434" s="79" t="str">
        <f ca="1">IFERROR(VLOOKUP((HLOOKUP((VLOOKUP($AB434,Categories!$A$2:$F$20,3,1)), $AB$3:$AJ434, (ROW()-ROW($AB$3)+1), 0)), INDIRECT(VLOOKUP($AB434,Categories!$A$2:$F$20,6,1)),2,0),AK434)</f>
        <v/>
      </c>
      <c r="AM434" s="79" t="str">
        <f ca="1">IFERROR(VLOOKUP((HLOOKUP((VLOOKUP($AB434,Categories!$A$2:$F$20,4,1)),$AB$3:$AJ434,(ROW()-ROW($AB$3)+1),0)),INDIRECT(VLOOKUP($AB434,Categories!$A$2:$H$20,7,1)),2,0),"")</f>
        <v/>
      </c>
      <c r="AN434" s="79" t="str">
        <f ca="1">IFERROR(VLOOKUP((HLOOKUP((VLOOKUP($AB434,Categories!$A$2:$F$20,5,1)), $AB$3:$AJ434, (ROW()-ROW($AB$3)+1), 0)), INDIRECT(VLOOKUP($AB434,Categories!$A$2:$H$20,8,1)),2,0),"")</f>
        <v/>
      </c>
      <c r="AO434" s="79" t="str">
        <f t="shared" ca="1" si="84"/>
        <v/>
      </c>
      <c r="AP434" s="81"/>
      <c r="AQ434" s="70" t="str">
        <f>IFERROR(VLOOKUP(VALUE(MID(AP434,1,1)),AdditionalElements!$A$2:$B$50,2,0),"")</f>
        <v/>
      </c>
      <c r="AR434" s="70" t="str">
        <f>IFERROR(VLOOKUP(VALUE(MID(AP434,2,1)),AdditionalElements!$H$2:$I$50,2,0),"")</f>
        <v/>
      </c>
      <c r="AS434" s="70" t="str">
        <f>IFERROR(VLOOKUP(VALUE(MID(AP434,3,1)),AdditionalElements!$O$2:$P$50,2,0),"")</f>
        <v/>
      </c>
      <c r="AT434" s="70" t="str">
        <f>IFERROR(VLOOKUP(VALUE(MID(AP434,4,1)),AdditionalElements!$V$2:$W$50,2,0),"")</f>
        <v/>
      </c>
      <c r="AU434" s="71"/>
      <c r="AV434" s="79" t="str">
        <f>IFERROR(IF(VALUE(MID(AU434,1,1))=1, VLOOKUP(VALUE(MID(AU434,1,1)), TxtPanelShape!$A$2:$C$50, 3, 0), (IF(VALUE(MID(AU434,1,1))&gt;=7, VLOOKUP(VALUE(MID(AU434,1,1)), TxtPanelShape!$A$2:$C$50, 3, 0),VLOOKUP(VALUE(MID(AU434,1,2)),TxtPanelShape!$A$2:$C$50,3,0)))), "")</f>
        <v/>
      </c>
      <c r="AW434" s="79" t="str">
        <f>IFERROR(IF(VALUE(MID(AU434,1,1))=1, ", "&amp;VLOOKUP(VALUE(MID(AU434,2,1)), TxtPanelShape!$H$2:$I$50, 2, 0), IF(VALUE(MID(AU434,1,1))&gt;=7, ", "&amp;VLOOKUP(VALUE(MID(AU434,2,1)), TxtPanelShape!$H$2:$I$50, 2, 0),"")), "")</f>
        <v/>
      </c>
      <c r="AX434" s="79" t="str">
        <f>IFERROR(IF(VALUE(MID(AU434,1,1))=1, ", "&amp;VLOOKUP(VALUE(MID(AU434,3,1)), TxtPanelShape!$O$2:$P$50, 2, 0), IF(VALUE(MID(AU434,1,1))&gt;=7, ", "&amp;VLOOKUP(VALUE(MID(AU434,3,1)), TxtPanelShape!$O$2:$P$50, 2, 0),"")),"")</f>
        <v/>
      </c>
      <c r="AY434" s="79" t="str">
        <f>IFERROR("; "&amp;VLOOKUP(VALUE(MID(AU434,4,1)), TxtPanelShape!$V$2:$W$50,2,0),"")</f>
        <v/>
      </c>
      <c r="AZ434" s="79" t="str">
        <f t="shared" si="85"/>
        <v/>
      </c>
      <c r="BA434" s="71"/>
      <c r="BB434" s="79" t="str">
        <f>IFERROR(IF(VALUE(MID(BA434,1,1))=1, VLOOKUP(VALUE(MID(BA434,1,1)), TxtPanelShape!$A$2:$C$50, 3, 0), (IF(VALUE(MID(BA434,1,1))&gt;=7, VLOOKUP(VALUE(MID(BA434,1,1)), TxtPanelShape!$A$2:$C$50, 3, 0),VLOOKUP(VALUE(MID(BA434,1,2)),TxtPanelShape!$A$2:$C$50,3,0)))), "")</f>
        <v/>
      </c>
      <c r="BC434" s="79" t="str">
        <f>IFERROR(IF(VALUE(MID(BA434,1,1))=1, ", "&amp;VLOOKUP(VALUE(MID(BA434,2,1)), TxtPanelShape!$H$2:$I$50, 2, 0), IF(VALUE(MID(BA434,1,1))&gt;=7, ", "&amp;VLOOKUP(VALUE(MID(BA434,2,1)), TxtPanelShape!$H$2:$I$50, 2, 0),"")), "")</f>
        <v/>
      </c>
      <c r="BD434" s="79" t="str">
        <f>IFERROR(IF(VALUE(MID(BA434,1,1))=1, ", "&amp;VLOOKUP(VALUE(MID(BA434,3,1)), TxtPanelShape!$O$2:$P$50, 2, 0), IF(VALUE(MID(BA434,1,1))&gt;=7, ", "&amp;VLOOKUP(VALUE(MID(BA434,3,1)), TxtPanelShape!$O$2:$P$50, 2, 0),"")),"")</f>
        <v/>
      </c>
      <c r="BE434" s="79" t="str">
        <f>IFERROR("; "&amp;VLOOKUP(VALUE(MID(BA434,4,1)), TxtPanelShape!$V$2:$W$50,2,0),"")</f>
        <v/>
      </c>
      <c r="BF434" s="79" t="str">
        <f t="shared" si="86"/>
        <v/>
      </c>
      <c r="BG434" s="71"/>
      <c r="BH434" s="79" t="str">
        <f>IFERROR(VLOOKUP(BG434, TxtPanelDefinition!$A$2:$B$50, 2, 0),"")</f>
        <v/>
      </c>
      <c r="BI434" s="71"/>
      <c r="BJ434" s="79" t="str">
        <f>IFERROR(VLOOKUP(BI434, TxtPanelDefinition!$A$2:$B$50, 2, 0),"")</f>
        <v/>
      </c>
      <c r="BK434" s="71"/>
      <c r="BL434" s="79" t="str">
        <f>IFERROR(VLOOKUP(BK434, InscrTechniques!$A$2:$B$50, 2, 0),"")</f>
        <v/>
      </c>
      <c r="BM434" s="71"/>
      <c r="BN434" s="79" t="str">
        <f>IFERROR(VLOOKUP(BM434, InscrTechniques!$A$2:$B$50, 2, 0),"")</f>
        <v/>
      </c>
      <c r="BO434" s="71"/>
      <c r="BP434" s="79" t="str">
        <f>IFERROR(VLOOKUP(BO434, InscrTechniques!$A$2:$B$50, 2, 0),"")</f>
        <v/>
      </c>
      <c r="BQ434" s="71"/>
      <c r="BR434" s="79" t="str">
        <f>IFERROR(VLOOKUP(BQ434, InscrTechniques!$A$2:$B$50, 2, 0),"")</f>
        <v/>
      </c>
      <c r="BS434" s="71"/>
      <c r="BT434" s="79" t="str">
        <f>IFERROR(VLOOKUP(BS434, InscrTechniques!$A$2:$B$50, 2, 0),"")</f>
        <v/>
      </c>
      <c r="BU434" s="71"/>
      <c r="BV434" s="79" t="str">
        <f>IFERROR(VLOOKUP(BU434, InscrTechniques!$A$2:$B$50, 2, 0),"")</f>
        <v/>
      </c>
      <c r="BW434" s="125"/>
      <c r="BX434" s="79" t="str">
        <f>IFERROR(VLOOKUP(BW434, InscrTechniques!$A$2:$B$50, 2, 0),"")</f>
        <v/>
      </c>
      <c r="BY434" s="125"/>
      <c r="BZ434" s="79" t="str">
        <f>IFERROR(VLOOKUP(BY434, InscrTechniques!$A$2:$B$50, 2, 0),"")</f>
        <v/>
      </c>
      <c r="CA434" s="74"/>
      <c r="CB434" s="114" t="str">
        <f>IFERROR(VLOOKUP(CA434, LetterStyle!$A$2:$B$50, 2, 0),"")</f>
        <v/>
      </c>
      <c r="CC434" s="74"/>
      <c r="CD434" s="114" t="str">
        <f>IFERROR(VLOOKUP(CC434, LetterStyle!$A$2:$B$50, 2, 0),"")</f>
        <v/>
      </c>
      <c r="CE434" s="74"/>
      <c r="CF434" s="114" t="str">
        <f>IFERROR(VLOOKUP(CE434, LetterStyle!$A$2:$B$50, 2, 0),"")</f>
        <v/>
      </c>
      <c r="CG434" s="74"/>
      <c r="CH434" s="79" t="str">
        <f>IFERROR(VLOOKUP(CG434, LetterStyle!$A$2:$B$50, 2, 0),"")</f>
        <v/>
      </c>
      <c r="CI434" s="71"/>
      <c r="CJ434" s="79" t="str">
        <f>IFERROR(VLOOKUP(CI434, DecMotifs!$A$1:$B$306, 2, 0),"")</f>
        <v/>
      </c>
      <c r="CK434" s="71"/>
      <c r="CL434" s="79" t="str">
        <f>IFERROR(VLOOKUP(CK434, DecMotifs!$A$1:$B$306, 2, 0),"")</f>
        <v/>
      </c>
      <c r="CM434" s="71"/>
      <c r="CN434" s="79" t="str">
        <f>IFERROR(VLOOKUP(CM434, DecMotifs!$A$1:$B$306, 2, 0),"")</f>
        <v/>
      </c>
      <c r="CO434" s="71"/>
      <c r="CP434" s="79" t="str">
        <f>IFERROR(VLOOKUP(CO434, MarginalDec!$A$2:$B$253, 2, 0),"")</f>
        <v/>
      </c>
      <c r="CQ434" s="71"/>
      <c r="CR434" s="79" t="str">
        <f>IFERROR(VLOOKUP(CQ434, MarginalDec!$A$2:$B$253, 2, 0),"")</f>
        <v/>
      </c>
      <c r="CS434" s="71"/>
      <c r="CT434" s="79" t="str">
        <f>IFERROR(VLOOKUP(CS434, MarginalDec!$A$2:$B$253, 2, 0),"")</f>
        <v/>
      </c>
      <c r="CU434" s="71"/>
      <c r="CV434" s="79" t="str">
        <f>IF(ISBLANK(CU434),"", IFERROR(VLOOKUP(CU434, Tooling!$A$2:$B$252, 2, 0),""))</f>
        <v/>
      </c>
      <c r="CW434" s="71"/>
      <c r="CX434" s="79" t="str">
        <f>IF(ISBLANK(CW434),"", IFERROR(VLOOKUP(CW434, Tooling!$A$2:$B$252, 2, 0),""))</f>
        <v/>
      </c>
      <c r="CY434" s="71"/>
      <c r="CZ434" s="79" t="str">
        <f>IF(ISBLANK(CY434),"", IFERROR(VLOOKUP(CY434, Repairs!$A$2:$B$252, 2, 0),""))</f>
        <v/>
      </c>
      <c r="DA434" s="77"/>
      <c r="DB434" s="71"/>
      <c r="DC434" s="79" t="str">
        <f>IFERROR(VLOOKUP(DB434, DatingReason!$A$2:$B$252, 2, 0),"")</f>
        <v/>
      </c>
      <c r="DD434" s="123" t="str">
        <f t="shared" si="87"/>
        <v/>
      </c>
      <c r="DF434" s="119" t="str">
        <f t="array" ref="DF434">IF(AND($B434&lt;&gt;"", $DE434&lt;&gt;"", $DE434&lt;&gt;"No"),MAX(IF($B434=PEOPLE!$B$4:$B$1000, PEOPLE!$Q$4:$Q$1000,""))+100,"")</f>
        <v/>
      </c>
      <c r="DG434" s="68"/>
      <c r="DH434" s="76">
        <f>COUNTIF(PEOPLE!B:B, MEMORIALS!B434)</f>
        <v>0</v>
      </c>
      <c r="DI434" s="82"/>
      <c r="DJ434" s="82"/>
      <c r="DK434" s="82"/>
      <c r="DL434" s="68"/>
      <c r="DM434" s="68"/>
      <c r="DN434" s="68"/>
      <c r="DO434" s="68"/>
      <c r="DP434" s="68"/>
    </row>
    <row r="435" spans="1:120" ht="15" customHeight="1" x14ac:dyDescent="0.25">
      <c r="A435" s="68"/>
      <c r="B435" s="69"/>
      <c r="C435" s="68"/>
      <c r="D435" s="68"/>
      <c r="E435" s="70" t="str">
        <f>IF(D435="","",VLOOKUP(D435,Denomination!$A$2:$B$50, 2, 0))</f>
        <v/>
      </c>
      <c r="F435" s="68"/>
      <c r="G435" s="71"/>
      <c r="H435" s="70" t="str">
        <f>IF(G435="","",VLOOKUP(G435,MCondition!$A$2:$B$50, 2, 0))</f>
        <v/>
      </c>
      <c r="I435" s="72"/>
      <c r="J435" s="71"/>
      <c r="K435" s="70" t="str">
        <f>IF(J435="","",VLOOKUP(J435,ICondition!$A$2:$B$50, 2, 0))</f>
        <v/>
      </c>
      <c r="L435" s="73"/>
      <c r="M435" s="73"/>
      <c r="N435" s="73"/>
      <c r="O435" s="73"/>
      <c r="P435" s="73"/>
      <c r="Q435" s="73"/>
      <c r="R435" s="78"/>
      <c r="S435" s="79" t="str">
        <f>IFERROR(VLOOKUP(R435,Material!$A$2:$B$59, 2, 0),"")</f>
        <v/>
      </c>
      <c r="T435" s="71"/>
      <c r="U435" s="79" t="str">
        <f>IFERROR(VLOOKUP(T435,Material!$A$2:$B$59, 2, 0),"")</f>
        <v/>
      </c>
      <c r="V435" s="71"/>
      <c r="W435" s="79" t="str">
        <f>IFERROR(VLOOKUP(V435,Material!$A$2:$B$59, 2, 0),"")</f>
        <v/>
      </c>
      <c r="X435" s="71"/>
      <c r="Y435" s="79" t="str">
        <f>IFERROR(VLOOKUP(X435,Material!$A$2:$B$59, 2, 0),"")</f>
        <v/>
      </c>
      <c r="Z435" s="71"/>
      <c r="AA435" s="79" t="str">
        <f>IFERROR(VLOOKUP(Z435,Material!$A$2:$B$59, 2, 0),"")</f>
        <v/>
      </c>
      <c r="AB435" s="74"/>
      <c r="AC435" s="75" t="e">
        <f t="shared" si="76"/>
        <v>#VALUE!</v>
      </c>
      <c r="AD435" s="75" t="e">
        <f t="shared" si="77"/>
        <v>#VALUE!</v>
      </c>
      <c r="AE435" s="75" t="e">
        <f t="shared" si="79"/>
        <v>#VALUE!</v>
      </c>
      <c r="AF435" s="75" t="e">
        <f t="shared" si="78"/>
        <v>#VALUE!</v>
      </c>
      <c r="AG435" s="75" t="e">
        <f t="shared" si="80"/>
        <v>#VALUE!</v>
      </c>
      <c r="AH435" s="75" t="e">
        <f t="shared" si="81"/>
        <v>#VALUE!</v>
      </c>
      <c r="AI435" s="75" t="e">
        <f t="shared" si="82"/>
        <v>#VALUE!</v>
      </c>
      <c r="AJ435" s="80" t="e">
        <f t="shared" si="83"/>
        <v>#VALUE!</v>
      </c>
      <c r="AK435" s="79" t="str">
        <f>(IFERROR(VLOOKUP(AB435,Categories!$A$2:$B$20,2,1),""))</f>
        <v/>
      </c>
      <c r="AL435" s="79" t="str">
        <f ca="1">IFERROR(VLOOKUP((HLOOKUP((VLOOKUP($AB435,Categories!$A$2:$F$20,3,1)), $AB$3:$AJ435, (ROW()-ROW($AB$3)+1), 0)), INDIRECT(VLOOKUP($AB435,Categories!$A$2:$F$20,6,1)),2,0),AK435)</f>
        <v/>
      </c>
      <c r="AM435" s="79" t="str">
        <f ca="1">IFERROR(VLOOKUP((HLOOKUP((VLOOKUP($AB435,Categories!$A$2:$F$20,4,1)),$AB$3:$AJ435,(ROW()-ROW($AB$3)+1),0)),INDIRECT(VLOOKUP($AB435,Categories!$A$2:$H$20,7,1)),2,0),"")</f>
        <v/>
      </c>
      <c r="AN435" s="79" t="str">
        <f ca="1">IFERROR(VLOOKUP((HLOOKUP((VLOOKUP($AB435,Categories!$A$2:$F$20,5,1)), $AB$3:$AJ435, (ROW()-ROW($AB$3)+1), 0)), INDIRECT(VLOOKUP($AB435,Categories!$A$2:$H$20,8,1)),2,0),"")</f>
        <v/>
      </c>
      <c r="AO435" s="79" t="str">
        <f t="shared" ca="1" si="84"/>
        <v/>
      </c>
      <c r="AP435" s="81"/>
      <c r="AQ435" s="70" t="str">
        <f>IFERROR(VLOOKUP(VALUE(MID(AP435,1,1)),AdditionalElements!$A$2:$B$50,2,0),"")</f>
        <v/>
      </c>
      <c r="AR435" s="70" t="str">
        <f>IFERROR(VLOOKUP(VALUE(MID(AP435,2,1)),AdditionalElements!$H$2:$I$50,2,0),"")</f>
        <v/>
      </c>
      <c r="AS435" s="70" t="str">
        <f>IFERROR(VLOOKUP(VALUE(MID(AP435,3,1)),AdditionalElements!$O$2:$P$50,2,0),"")</f>
        <v/>
      </c>
      <c r="AT435" s="70" t="str">
        <f>IFERROR(VLOOKUP(VALUE(MID(AP435,4,1)),AdditionalElements!$V$2:$W$50,2,0),"")</f>
        <v/>
      </c>
      <c r="AU435" s="71"/>
      <c r="AV435" s="79" t="str">
        <f>IFERROR(IF(VALUE(MID(AU435,1,1))=1, VLOOKUP(VALUE(MID(AU435,1,1)), TxtPanelShape!$A$2:$C$50, 3, 0), (IF(VALUE(MID(AU435,1,1))&gt;=7, VLOOKUP(VALUE(MID(AU435,1,1)), TxtPanelShape!$A$2:$C$50, 3, 0),VLOOKUP(VALUE(MID(AU435,1,2)),TxtPanelShape!$A$2:$C$50,3,0)))), "")</f>
        <v/>
      </c>
      <c r="AW435" s="79" t="str">
        <f>IFERROR(IF(VALUE(MID(AU435,1,1))=1, ", "&amp;VLOOKUP(VALUE(MID(AU435,2,1)), TxtPanelShape!$H$2:$I$50, 2, 0), IF(VALUE(MID(AU435,1,1))&gt;=7, ", "&amp;VLOOKUP(VALUE(MID(AU435,2,1)), TxtPanelShape!$H$2:$I$50, 2, 0),"")), "")</f>
        <v/>
      </c>
      <c r="AX435" s="79" t="str">
        <f>IFERROR(IF(VALUE(MID(AU435,1,1))=1, ", "&amp;VLOOKUP(VALUE(MID(AU435,3,1)), TxtPanelShape!$O$2:$P$50, 2, 0), IF(VALUE(MID(AU435,1,1))&gt;=7, ", "&amp;VLOOKUP(VALUE(MID(AU435,3,1)), TxtPanelShape!$O$2:$P$50, 2, 0),"")),"")</f>
        <v/>
      </c>
      <c r="AY435" s="79" t="str">
        <f>IFERROR("; "&amp;VLOOKUP(VALUE(MID(AU435,4,1)), TxtPanelShape!$V$2:$W$50,2,0),"")</f>
        <v/>
      </c>
      <c r="AZ435" s="79" t="str">
        <f t="shared" si="85"/>
        <v/>
      </c>
      <c r="BA435" s="71"/>
      <c r="BB435" s="79" t="str">
        <f>IFERROR(IF(VALUE(MID(BA435,1,1))=1, VLOOKUP(VALUE(MID(BA435,1,1)), TxtPanelShape!$A$2:$C$50, 3, 0), (IF(VALUE(MID(BA435,1,1))&gt;=7, VLOOKUP(VALUE(MID(BA435,1,1)), TxtPanelShape!$A$2:$C$50, 3, 0),VLOOKUP(VALUE(MID(BA435,1,2)),TxtPanelShape!$A$2:$C$50,3,0)))), "")</f>
        <v/>
      </c>
      <c r="BC435" s="79" t="str">
        <f>IFERROR(IF(VALUE(MID(BA435,1,1))=1, ", "&amp;VLOOKUP(VALUE(MID(BA435,2,1)), TxtPanelShape!$H$2:$I$50, 2, 0), IF(VALUE(MID(BA435,1,1))&gt;=7, ", "&amp;VLOOKUP(VALUE(MID(BA435,2,1)), TxtPanelShape!$H$2:$I$50, 2, 0),"")), "")</f>
        <v/>
      </c>
      <c r="BD435" s="79" t="str">
        <f>IFERROR(IF(VALUE(MID(BA435,1,1))=1, ", "&amp;VLOOKUP(VALUE(MID(BA435,3,1)), TxtPanelShape!$O$2:$P$50, 2, 0), IF(VALUE(MID(BA435,1,1))&gt;=7, ", "&amp;VLOOKUP(VALUE(MID(BA435,3,1)), TxtPanelShape!$O$2:$P$50, 2, 0),"")),"")</f>
        <v/>
      </c>
      <c r="BE435" s="79" t="str">
        <f>IFERROR("; "&amp;VLOOKUP(VALUE(MID(BA435,4,1)), TxtPanelShape!$V$2:$W$50,2,0),"")</f>
        <v/>
      </c>
      <c r="BF435" s="79" t="str">
        <f t="shared" si="86"/>
        <v/>
      </c>
      <c r="BG435" s="71"/>
      <c r="BH435" s="79" t="str">
        <f>IFERROR(VLOOKUP(BG435, TxtPanelDefinition!$A$2:$B$50, 2, 0),"")</f>
        <v/>
      </c>
      <c r="BI435" s="71"/>
      <c r="BJ435" s="79" t="str">
        <f>IFERROR(VLOOKUP(BI435, TxtPanelDefinition!$A$2:$B$50, 2, 0),"")</f>
        <v/>
      </c>
      <c r="BK435" s="71"/>
      <c r="BL435" s="79" t="str">
        <f>IFERROR(VLOOKUP(BK435, InscrTechniques!$A$2:$B$50, 2, 0),"")</f>
        <v/>
      </c>
      <c r="BM435" s="71"/>
      <c r="BN435" s="79" t="str">
        <f>IFERROR(VLOOKUP(BM435, InscrTechniques!$A$2:$B$50, 2, 0),"")</f>
        <v/>
      </c>
      <c r="BO435" s="71"/>
      <c r="BP435" s="79" t="str">
        <f>IFERROR(VLOOKUP(BO435, InscrTechniques!$A$2:$B$50, 2, 0),"")</f>
        <v/>
      </c>
      <c r="BQ435" s="71"/>
      <c r="BR435" s="79" t="str">
        <f>IFERROR(VLOOKUP(BQ435, InscrTechniques!$A$2:$B$50, 2, 0),"")</f>
        <v/>
      </c>
      <c r="BS435" s="71"/>
      <c r="BT435" s="79" t="str">
        <f>IFERROR(VLOOKUP(BS435, InscrTechniques!$A$2:$B$50, 2, 0),"")</f>
        <v/>
      </c>
      <c r="BU435" s="71"/>
      <c r="BV435" s="79" t="str">
        <f>IFERROR(VLOOKUP(BU435, InscrTechniques!$A$2:$B$50, 2, 0),"")</f>
        <v/>
      </c>
      <c r="BW435" s="125"/>
      <c r="BX435" s="79" t="str">
        <f>IFERROR(VLOOKUP(BW435, InscrTechniques!$A$2:$B$50, 2, 0),"")</f>
        <v/>
      </c>
      <c r="BY435" s="125"/>
      <c r="BZ435" s="79" t="str">
        <f>IFERROR(VLOOKUP(BY435, InscrTechniques!$A$2:$B$50, 2, 0),"")</f>
        <v/>
      </c>
      <c r="CA435" s="74"/>
      <c r="CB435" s="114" t="str">
        <f>IFERROR(VLOOKUP(CA435, LetterStyle!$A$2:$B$50, 2, 0),"")</f>
        <v/>
      </c>
      <c r="CC435" s="74"/>
      <c r="CD435" s="114" t="str">
        <f>IFERROR(VLOOKUP(CC435, LetterStyle!$A$2:$B$50, 2, 0),"")</f>
        <v/>
      </c>
      <c r="CE435" s="74"/>
      <c r="CF435" s="114" t="str">
        <f>IFERROR(VLOOKUP(CE435, LetterStyle!$A$2:$B$50, 2, 0),"")</f>
        <v/>
      </c>
      <c r="CG435" s="74"/>
      <c r="CH435" s="79" t="str">
        <f>IFERROR(VLOOKUP(CG435, LetterStyle!$A$2:$B$50, 2, 0),"")</f>
        <v/>
      </c>
      <c r="CI435" s="71"/>
      <c r="CJ435" s="79" t="str">
        <f>IFERROR(VLOOKUP(CI435, DecMotifs!$A$1:$B$306, 2, 0),"")</f>
        <v/>
      </c>
      <c r="CK435" s="71"/>
      <c r="CL435" s="79" t="str">
        <f>IFERROR(VLOOKUP(CK435, DecMotifs!$A$1:$B$306, 2, 0),"")</f>
        <v/>
      </c>
      <c r="CM435" s="71"/>
      <c r="CN435" s="79" t="str">
        <f>IFERROR(VLOOKUP(CM435, DecMotifs!$A$1:$B$306, 2, 0),"")</f>
        <v/>
      </c>
      <c r="CO435" s="71"/>
      <c r="CP435" s="79" t="str">
        <f>IFERROR(VLOOKUP(CO435, MarginalDec!$A$2:$B$253, 2, 0),"")</f>
        <v/>
      </c>
      <c r="CQ435" s="71"/>
      <c r="CR435" s="79" t="str">
        <f>IFERROR(VLOOKUP(CQ435, MarginalDec!$A$2:$B$253, 2, 0),"")</f>
        <v/>
      </c>
      <c r="CS435" s="71"/>
      <c r="CT435" s="79" t="str">
        <f>IFERROR(VLOOKUP(CS435, MarginalDec!$A$2:$B$253, 2, 0),"")</f>
        <v/>
      </c>
      <c r="CU435" s="71"/>
      <c r="CV435" s="79" t="str">
        <f>IF(ISBLANK(CU435),"", IFERROR(VLOOKUP(CU435, Tooling!$A$2:$B$252, 2, 0),""))</f>
        <v/>
      </c>
      <c r="CW435" s="71"/>
      <c r="CX435" s="79" t="str">
        <f>IF(ISBLANK(CW435),"", IFERROR(VLOOKUP(CW435, Tooling!$A$2:$B$252, 2, 0),""))</f>
        <v/>
      </c>
      <c r="CY435" s="71"/>
      <c r="CZ435" s="79" t="str">
        <f>IF(ISBLANK(CY435),"", IFERROR(VLOOKUP(CY435, Repairs!$A$2:$B$252, 2, 0),""))</f>
        <v/>
      </c>
      <c r="DA435" s="77"/>
      <c r="DB435" s="71"/>
      <c r="DC435" s="79" t="str">
        <f>IFERROR(VLOOKUP(DB435, DatingReason!$A$2:$B$252, 2, 0),"")</f>
        <v/>
      </c>
      <c r="DD435" s="123" t="str">
        <f t="shared" si="87"/>
        <v/>
      </c>
      <c r="DF435" s="119" t="str">
        <f t="array" ref="DF435">IF(AND($B435&lt;&gt;"", $DE435&lt;&gt;"", $DE435&lt;&gt;"No"),MAX(IF($B435=PEOPLE!$B$4:$B$1000, PEOPLE!$Q$4:$Q$1000,""))+100,"")</f>
        <v/>
      </c>
      <c r="DG435" s="68"/>
      <c r="DH435" s="76">
        <f>COUNTIF(PEOPLE!B:B, MEMORIALS!B435)</f>
        <v>0</v>
      </c>
      <c r="DI435" s="82"/>
      <c r="DJ435" s="82"/>
      <c r="DK435" s="82"/>
      <c r="DL435" s="68"/>
      <c r="DM435" s="68"/>
      <c r="DN435" s="68"/>
      <c r="DO435" s="68"/>
      <c r="DP435" s="68"/>
    </row>
    <row r="436" spans="1:120" ht="15" customHeight="1" x14ac:dyDescent="0.25">
      <c r="A436" s="68"/>
      <c r="B436" s="69"/>
      <c r="C436" s="68"/>
      <c r="D436" s="68"/>
      <c r="E436" s="70" t="str">
        <f>IF(D436="","",VLOOKUP(D436,Denomination!$A$2:$B$50, 2, 0))</f>
        <v/>
      </c>
      <c r="F436" s="68"/>
      <c r="G436" s="71"/>
      <c r="H436" s="70" t="str">
        <f>IF(G436="","",VLOOKUP(G436,MCondition!$A$2:$B$50, 2, 0))</f>
        <v/>
      </c>
      <c r="I436" s="72"/>
      <c r="J436" s="71"/>
      <c r="K436" s="70" t="str">
        <f>IF(J436="","",VLOOKUP(J436,ICondition!$A$2:$B$50, 2, 0))</f>
        <v/>
      </c>
      <c r="L436" s="73"/>
      <c r="M436" s="73"/>
      <c r="N436" s="73"/>
      <c r="O436" s="73"/>
      <c r="P436" s="73"/>
      <c r="Q436" s="73"/>
      <c r="R436" s="78"/>
      <c r="S436" s="79" t="str">
        <f>IFERROR(VLOOKUP(R436,Material!$A$2:$B$59, 2, 0),"")</f>
        <v/>
      </c>
      <c r="T436" s="71"/>
      <c r="U436" s="79" t="str">
        <f>IFERROR(VLOOKUP(T436,Material!$A$2:$B$59, 2, 0),"")</f>
        <v/>
      </c>
      <c r="V436" s="71"/>
      <c r="W436" s="79" t="str">
        <f>IFERROR(VLOOKUP(V436,Material!$A$2:$B$59, 2, 0),"")</f>
        <v/>
      </c>
      <c r="X436" s="71"/>
      <c r="Y436" s="79" t="str">
        <f>IFERROR(VLOOKUP(X436,Material!$A$2:$B$59, 2, 0),"")</f>
        <v/>
      </c>
      <c r="Z436" s="71"/>
      <c r="AA436" s="79" t="str">
        <f>IFERROR(VLOOKUP(Z436,Material!$A$2:$B$59, 2, 0),"")</f>
        <v/>
      </c>
      <c r="AB436" s="74"/>
      <c r="AC436" s="75" t="e">
        <f t="shared" si="76"/>
        <v>#VALUE!</v>
      </c>
      <c r="AD436" s="75" t="e">
        <f t="shared" si="77"/>
        <v>#VALUE!</v>
      </c>
      <c r="AE436" s="75" t="e">
        <f t="shared" si="79"/>
        <v>#VALUE!</v>
      </c>
      <c r="AF436" s="75" t="e">
        <f t="shared" si="78"/>
        <v>#VALUE!</v>
      </c>
      <c r="AG436" s="75" t="e">
        <f t="shared" si="80"/>
        <v>#VALUE!</v>
      </c>
      <c r="AH436" s="75" t="e">
        <f t="shared" si="81"/>
        <v>#VALUE!</v>
      </c>
      <c r="AI436" s="75" t="e">
        <f t="shared" si="82"/>
        <v>#VALUE!</v>
      </c>
      <c r="AJ436" s="80" t="e">
        <f t="shared" si="83"/>
        <v>#VALUE!</v>
      </c>
      <c r="AK436" s="79" t="str">
        <f>(IFERROR(VLOOKUP(AB436,Categories!$A$2:$B$20,2,1),""))</f>
        <v/>
      </c>
      <c r="AL436" s="79" t="str">
        <f ca="1">IFERROR(VLOOKUP((HLOOKUP((VLOOKUP($AB436,Categories!$A$2:$F$20,3,1)), $AB$3:$AJ436, (ROW()-ROW($AB$3)+1), 0)), INDIRECT(VLOOKUP($AB436,Categories!$A$2:$F$20,6,1)),2,0),AK436)</f>
        <v/>
      </c>
      <c r="AM436" s="79" t="str">
        <f ca="1">IFERROR(VLOOKUP((HLOOKUP((VLOOKUP($AB436,Categories!$A$2:$F$20,4,1)),$AB$3:$AJ436,(ROW()-ROW($AB$3)+1),0)),INDIRECT(VLOOKUP($AB436,Categories!$A$2:$H$20,7,1)),2,0),"")</f>
        <v/>
      </c>
      <c r="AN436" s="79" t="str">
        <f ca="1">IFERROR(VLOOKUP((HLOOKUP((VLOOKUP($AB436,Categories!$A$2:$F$20,5,1)), $AB$3:$AJ436, (ROW()-ROW($AB$3)+1), 0)), INDIRECT(VLOOKUP($AB436,Categories!$A$2:$H$20,8,1)),2,0),"")</f>
        <v/>
      </c>
      <c r="AO436" s="79" t="str">
        <f t="shared" ca="1" si="84"/>
        <v/>
      </c>
      <c r="AP436" s="81"/>
      <c r="AQ436" s="70" t="str">
        <f>IFERROR(VLOOKUP(VALUE(MID(AP436,1,1)),AdditionalElements!$A$2:$B$50,2,0),"")</f>
        <v/>
      </c>
      <c r="AR436" s="70" t="str">
        <f>IFERROR(VLOOKUP(VALUE(MID(AP436,2,1)),AdditionalElements!$H$2:$I$50,2,0),"")</f>
        <v/>
      </c>
      <c r="AS436" s="70" t="str">
        <f>IFERROR(VLOOKUP(VALUE(MID(AP436,3,1)),AdditionalElements!$O$2:$P$50,2,0),"")</f>
        <v/>
      </c>
      <c r="AT436" s="70" t="str">
        <f>IFERROR(VLOOKUP(VALUE(MID(AP436,4,1)),AdditionalElements!$V$2:$W$50,2,0),"")</f>
        <v/>
      </c>
      <c r="AU436" s="71"/>
      <c r="AV436" s="79" t="str">
        <f>IFERROR(IF(VALUE(MID(AU436,1,1))=1, VLOOKUP(VALUE(MID(AU436,1,1)), TxtPanelShape!$A$2:$C$50, 3, 0), (IF(VALUE(MID(AU436,1,1))&gt;=7, VLOOKUP(VALUE(MID(AU436,1,1)), TxtPanelShape!$A$2:$C$50, 3, 0),VLOOKUP(VALUE(MID(AU436,1,2)),TxtPanelShape!$A$2:$C$50,3,0)))), "")</f>
        <v/>
      </c>
      <c r="AW436" s="79" t="str">
        <f>IFERROR(IF(VALUE(MID(AU436,1,1))=1, ", "&amp;VLOOKUP(VALUE(MID(AU436,2,1)), TxtPanelShape!$H$2:$I$50, 2, 0), IF(VALUE(MID(AU436,1,1))&gt;=7, ", "&amp;VLOOKUP(VALUE(MID(AU436,2,1)), TxtPanelShape!$H$2:$I$50, 2, 0),"")), "")</f>
        <v/>
      </c>
      <c r="AX436" s="79" t="str">
        <f>IFERROR(IF(VALUE(MID(AU436,1,1))=1, ", "&amp;VLOOKUP(VALUE(MID(AU436,3,1)), TxtPanelShape!$O$2:$P$50, 2, 0), IF(VALUE(MID(AU436,1,1))&gt;=7, ", "&amp;VLOOKUP(VALUE(MID(AU436,3,1)), TxtPanelShape!$O$2:$P$50, 2, 0),"")),"")</f>
        <v/>
      </c>
      <c r="AY436" s="79" t="str">
        <f>IFERROR("; "&amp;VLOOKUP(VALUE(MID(AU436,4,1)), TxtPanelShape!$V$2:$W$50,2,0),"")</f>
        <v/>
      </c>
      <c r="AZ436" s="79" t="str">
        <f t="shared" si="85"/>
        <v/>
      </c>
      <c r="BA436" s="71"/>
      <c r="BB436" s="79" t="str">
        <f>IFERROR(IF(VALUE(MID(BA436,1,1))=1, VLOOKUP(VALUE(MID(BA436,1,1)), TxtPanelShape!$A$2:$C$50, 3, 0), (IF(VALUE(MID(BA436,1,1))&gt;=7, VLOOKUP(VALUE(MID(BA436,1,1)), TxtPanelShape!$A$2:$C$50, 3, 0),VLOOKUP(VALUE(MID(BA436,1,2)),TxtPanelShape!$A$2:$C$50,3,0)))), "")</f>
        <v/>
      </c>
      <c r="BC436" s="79" t="str">
        <f>IFERROR(IF(VALUE(MID(BA436,1,1))=1, ", "&amp;VLOOKUP(VALUE(MID(BA436,2,1)), TxtPanelShape!$H$2:$I$50, 2, 0), IF(VALUE(MID(BA436,1,1))&gt;=7, ", "&amp;VLOOKUP(VALUE(MID(BA436,2,1)), TxtPanelShape!$H$2:$I$50, 2, 0),"")), "")</f>
        <v/>
      </c>
      <c r="BD436" s="79" t="str">
        <f>IFERROR(IF(VALUE(MID(BA436,1,1))=1, ", "&amp;VLOOKUP(VALUE(MID(BA436,3,1)), TxtPanelShape!$O$2:$P$50, 2, 0), IF(VALUE(MID(BA436,1,1))&gt;=7, ", "&amp;VLOOKUP(VALUE(MID(BA436,3,1)), TxtPanelShape!$O$2:$P$50, 2, 0),"")),"")</f>
        <v/>
      </c>
      <c r="BE436" s="79" t="str">
        <f>IFERROR("; "&amp;VLOOKUP(VALUE(MID(BA436,4,1)), TxtPanelShape!$V$2:$W$50,2,0),"")</f>
        <v/>
      </c>
      <c r="BF436" s="79" t="str">
        <f t="shared" si="86"/>
        <v/>
      </c>
      <c r="BG436" s="71"/>
      <c r="BH436" s="79" t="str">
        <f>IFERROR(VLOOKUP(BG436, TxtPanelDefinition!$A$2:$B$50, 2, 0),"")</f>
        <v/>
      </c>
      <c r="BI436" s="71"/>
      <c r="BJ436" s="79" t="str">
        <f>IFERROR(VLOOKUP(BI436, TxtPanelDefinition!$A$2:$B$50, 2, 0),"")</f>
        <v/>
      </c>
      <c r="BK436" s="71"/>
      <c r="BL436" s="79" t="str">
        <f>IFERROR(VLOOKUP(BK436, InscrTechniques!$A$2:$B$50, 2, 0),"")</f>
        <v/>
      </c>
      <c r="BM436" s="71"/>
      <c r="BN436" s="79" t="str">
        <f>IFERROR(VLOOKUP(BM436, InscrTechniques!$A$2:$B$50, 2, 0),"")</f>
        <v/>
      </c>
      <c r="BO436" s="71"/>
      <c r="BP436" s="79" t="str">
        <f>IFERROR(VLOOKUP(BO436, InscrTechniques!$A$2:$B$50, 2, 0),"")</f>
        <v/>
      </c>
      <c r="BQ436" s="71"/>
      <c r="BR436" s="79" t="str">
        <f>IFERROR(VLOOKUP(BQ436, InscrTechniques!$A$2:$B$50, 2, 0),"")</f>
        <v/>
      </c>
      <c r="BS436" s="71"/>
      <c r="BT436" s="79" t="str">
        <f>IFERROR(VLOOKUP(BS436, InscrTechniques!$A$2:$B$50, 2, 0),"")</f>
        <v/>
      </c>
      <c r="BU436" s="71"/>
      <c r="BV436" s="79" t="str">
        <f>IFERROR(VLOOKUP(BU436, InscrTechniques!$A$2:$B$50, 2, 0),"")</f>
        <v/>
      </c>
      <c r="BW436" s="125"/>
      <c r="BX436" s="79" t="str">
        <f>IFERROR(VLOOKUP(BW436, InscrTechniques!$A$2:$B$50, 2, 0),"")</f>
        <v/>
      </c>
      <c r="BY436" s="125"/>
      <c r="BZ436" s="79" t="str">
        <f>IFERROR(VLOOKUP(BY436, InscrTechniques!$A$2:$B$50, 2, 0),"")</f>
        <v/>
      </c>
      <c r="CA436" s="74"/>
      <c r="CB436" s="114" t="str">
        <f>IFERROR(VLOOKUP(CA436, LetterStyle!$A$2:$B$50, 2, 0),"")</f>
        <v/>
      </c>
      <c r="CC436" s="74"/>
      <c r="CD436" s="114" t="str">
        <f>IFERROR(VLOOKUP(CC436, LetterStyle!$A$2:$B$50, 2, 0),"")</f>
        <v/>
      </c>
      <c r="CE436" s="74"/>
      <c r="CF436" s="114" t="str">
        <f>IFERROR(VLOOKUP(CE436, LetterStyle!$A$2:$B$50, 2, 0),"")</f>
        <v/>
      </c>
      <c r="CG436" s="74"/>
      <c r="CH436" s="79" t="str">
        <f>IFERROR(VLOOKUP(CG436, LetterStyle!$A$2:$B$50, 2, 0),"")</f>
        <v/>
      </c>
      <c r="CI436" s="71"/>
      <c r="CJ436" s="79" t="str">
        <f>IFERROR(VLOOKUP(CI436, DecMotifs!$A$1:$B$306, 2, 0),"")</f>
        <v/>
      </c>
      <c r="CK436" s="71"/>
      <c r="CL436" s="79" t="str">
        <f>IFERROR(VLOOKUP(CK436, DecMotifs!$A$1:$B$306, 2, 0),"")</f>
        <v/>
      </c>
      <c r="CM436" s="71"/>
      <c r="CN436" s="79" t="str">
        <f>IFERROR(VLOOKUP(CM436, DecMotifs!$A$1:$B$306, 2, 0),"")</f>
        <v/>
      </c>
      <c r="CO436" s="71"/>
      <c r="CP436" s="79" t="str">
        <f>IFERROR(VLOOKUP(CO436, MarginalDec!$A$2:$B$253, 2, 0),"")</f>
        <v/>
      </c>
      <c r="CQ436" s="71"/>
      <c r="CR436" s="79" t="str">
        <f>IFERROR(VLOOKUP(CQ436, MarginalDec!$A$2:$B$253, 2, 0),"")</f>
        <v/>
      </c>
      <c r="CS436" s="71"/>
      <c r="CT436" s="79" t="str">
        <f>IFERROR(VLOOKUP(CS436, MarginalDec!$A$2:$B$253, 2, 0),"")</f>
        <v/>
      </c>
      <c r="CU436" s="71"/>
      <c r="CV436" s="79" t="str">
        <f>IF(ISBLANK(CU436),"", IFERROR(VLOOKUP(CU436, Tooling!$A$2:$B$252, 2, 0),""))</f>
        <v/>
      </c>
      <c r="CW436" s="71"/>
      <c r="CX436" s="79" t="str">
        <f>IF(ISBLANK(CW436),"", IFERROR(VLOOKUP(CW436, Tooling!$A$2:$B$252, 2, 0),""))</f>
        <v/>
      </c>
      <c r="CY436" s="71"/>
      <c r="CZ436" s="79" t="str">
        <f>IF(ISBLANK(CY436),"", IFERROR(VLOOKUP(CY436, Repairs!$A$2:$B$252, 2, 0),""))</f>
        <v/>
      </c>
      <c r="DA436" s="77"/>
      <c r="DB436" s="71"/>
      <c r="DC436" s="79" t="str">
        <f>IFERROR(VLOOKUP(DB436, DatingReason!$A$2:$B$252, 2, 0),"")</f>
        <v/>
      </c>
      <c r="DD436" s="123" t="str">
        <f t="shared" si="87"/>
        <v/>
      </c>
      <c r="DF436" s="119" t="str">
        <f t="array" ref="DF436">IF(AND($B436&lt;&gt;"", $DE436&lt;&gt;"", $DE436&lt;&gt;"No"),MAX(IF($B436=PEOPLE!$B$4:$B$1000, PEOPLE!$Q$4:$Q$1000,""))+100,"")</f>
        <v/>
      </c>
      <c r="DG436" s="68"/>
      <c r="DH436" s="76">
        <f>COUNTIF(PEOPLE!B:B, MEMORIALS!B436)</f>
        <v>0</v>
      </c>
      <c r="DI436" s="82"/>
      <c r="DJ436" s="82"/>
      <c r="DK436" s="82"/>
      <c r="DL436" s="68"/>
      <c r="DM436" s="68"/>
      <c r="DN436" s="68"/>
      <c r="DO436" s="68"/>
      <c r="DP436" s="68"/>
    </row>
    <row r="437" spans="1:120" ht="15" customHeight="1" x14ac:dyDescent="0.25">
      <c r="A437" s="68"/>
      <c r="B437" s="69"/>
      <c r="C437" s="68"/>
      <c r="D437" s="68"/>
      <c r="E437" s="70" t="str">
        <f>IF(D437="","",VLOOKUP(D437,Denomination!$A$2:$B$50, 2, 0))</f>
        <v/>
      </c>
      <c r="F437" s="68"/>
      <c r="G437" s="71"/>
      <c r="H437" s="70" t="str">
        <f>IF(G437="","",VLOOKUP(G437,MCondition!$A$2:$B$50, 2, 0))</f>
        <v/>
      </c>
      <c r="I437" s="72"/>
      <c r="J437" s="71"/>
      <c r="K437" s="70" t="str">
        <f>IF(J437="","",VLOOKUP(J437,ICondition!$A$2:$B$50, 2, 0))</f>
        <v/>
      </c>
      <c r="L437" s="73"/>
      <c r="M437" s="73"/>
      <c r="N437" s="73"/>
      <c r="O437" s="73"/>
      <c r="P437" s="73"/>
      <c r="Q437" s="73"/>
      <c r="R437" s="78"/>
      <c r="S437" s="79" t="str">
        <f>IFERROR(VLOOKUP(R437,Material!$A$2:$B$59, 2, 0),"")</f>
        <v/>
      </c>
      <c r="T437" s="71"/>
      <c r="U437" s="79" t="str">
        <f>IFERROR(VLOOKUP(T437,Material!$A$2:$B$59, 2, 0),"")</f>
        <v/>
      </c>
      <c r="V437" s="71"/>
      <c r="W437" s="79" t="str">
        <f>IFERROR(VLOOKUP(V437,Material!$A$2:$B$59, 2, 0),"")</f>
        <v/>
      </c>
      <c r="X437" s="71"/>
      <c r="Y437" s="79" t="str">
        <f>IFERROR(VLOOKUP(X437,Material!$A$2:$B$59, 2, 0),"")</f>
        <v/>
      </c>
      <c r="Z437" s="71"/>
      <c r="AA437" s="79" t="str">
        <f>IFERROR(VLOOKUP(Z437,Material!$A$2:$B$59, 2, 0),"")</f>
        <v/>
      </c>
      <c r="AB437" s="74"/>
      <c r="AC437" s="75" t="e">
        <f t="shared" si="76"/>
        <v>#VALUE!</v>
      </c>
      <c r="AD437" s="75" t="e">
        <f t="shared" si="77"/>
        <v>#VALUE!</v>
      </c>
      <c r="AE437" s="75" t="e">
        <f t="shared" si="79"/>
        <v>#VALUE!</v>
      </c>
      <c r="AF437" s="75" t="e">
        <f t="shared" si="78"/>
        <v>#VALUE!</v>
      </c>
      <c r="AG437" s="75" t="e">
        <f t="shared" si="80"/>
        <v>#VALUE!</v>
      </c>
      <c r="AH437" s="75" t="e">
        <f t="shared" si="81"/>
        <v>#VALUE!</v>
      </c>
      <c r="AI437" s="75" t="e">
        <f t="shared" si="82"/>
        <v>#VALUE!</v>
      </c>
      <c r="AJ437" s="80" t="e">
        <f t="shared" si="83"/>
        <v>#VALUE!</v>
      </c>
      <c r="AK437" s="79" t="str">
        <f>(IFERROR(VLOOKUP(AB437,Categories!$A$2:$B$20,2,1),""))</f>
        <v/>
      </c>
      <c r="AL437" s="79" t="str">
        <f ca="1">IFERROR(VLOOKUP((HLOOKUP((VLOOKUP($AB437,Categories!$A$2:$F$20,3,1)), $AB$3:$AJ437, (ROW()-ROW($AB$3)+1), 0)), INDIRECT(VLOOKUP($AB437,Categories!$A$2:$F$20,6,1)),2,0),AK437)</f>
        <v/>
      </c>
      <c r="AM437" s="79" t="str">
        <f ca="1">IFERROR(VLOOKUP((HLOOKUP((VLOOKUP($AB437,Categories!$A$2:$F$20,4,1)),$AB$3:$AJ437,(ROW()-ROW($AB$3)+1),0)),INDIRECT(VLOOKUP($AB437,Categories!$A$2:$H$20,7,1)),2,0),"")</f>
        <v/>
      </c>
      <c r="AN437" s="79" t="str">
        <f ca="1">IFERROR(VLOOKUP((HLOOKUP((VLOOKUP($AB437,Categories!$A$2:$F$20,5,1)), $AB$3:$AJ437, (ROW()-ROW($AB$3)+1), 0)), INDIRECT(VLOOKUP($AB437,Categories!$A$2:$H$20,8,1)),2,0),"")</f>
        <v/>
      </c>
      <c r="AO437" s="79" t="str">
        <f t="shared" ca="1" si="84"/>
        <v/>
      </c>
      <c r="AP437" s="81"/>
      <c r="AQ437" s="70" t="str">
        <f>IFERROR(VLOOKUP(VALUE(MID(AP437,1,1)),AdditionalElements!$A$2:$B$50,2,0),"")</f>
        <v/>
      </c>
      <c r="AR437" s="70" t="str">
        <f>IFERROR(VLOOKUP(VALUE(MID(AP437,2,1)),AdditionalElements!$H$2:$I$50,2,0),"")</f>
        <v/>
      </c>
      <c r="AS437" s="70" t="str">
        <f>IFERROR(VLOOKUP(VALUE(MID(AP437,3,1)),AdditionalElements!$O$2:$P$50,2,0),"")</f>
        <v/>
      </c>
      <c r="AT437" s="70" t="str">
        <f>IFERROR(VLOOKUP(VALUE(MID(AP437,4,1)),AdditionalElements!$V$2:$W$50,2,0),"")</f>
        <v/>
      </c>
      <c r="AU437" s="71"/>
      <c r="AV437" s="79" t="str">
        <f>IFERROR(IF(VALUE(MID(AU437,1,1))=1, VLOOKUP(VALUE(MID(AU437,1,1)), TxtPanelShape!$A$2:$C$50, 3, 0), (IF(VALUE(MID(AU437,1,1))&gt;=7, VLOOKUP(VALUE(MID(AU437,1,1)), TxtPanelShape!$A$2:$C$50, 3, 0),VLOOKUP(VALUE(MID(AU437,1,2)),TxtPanelShape!$A$2:$C$50,3,0)))), "")</f>
        <v/>
      </c>
      <c r="AW437" s="79" t="str">
        <f>IFERROR(IF(VALUE(MID(AU437,1,1))=1, ", "&amp;VLOOKUP(VALUE(MID(AU437,2,1)), TxtPanelShape!$H$2:$I$50, 2, 0), IF(VALUE(MID(AU437,1,1))&gt;=7, ", "&amp;VLOOKUP(VALUE(MID(AU437,2,1)), TxtPanelShape!$H$2:$I$50, 2, 0),"")), "")</f>
        <v/>
      </c>
      <c r="AX437" s="79" t="str">
        <f>IFERROR(IF(VALUE(MID(AU437,1,1))=1, ", "&amp;VLOOKUP(VALUE(MID(AU437,3,1)), TxtPanelShape!$O$2:$P$50, 2, 0), IF(VALUE(MID(AU437,1,1))&gt;=7, ", "&amp;VLOOKUP(VALUE(MID(AU437,3,1)), TxtPanelShape!$O$2:$P$50, 2, 0),"")),"")</f>
        <v/>
      </c>
      <c r="AY437" s="79" t="str">
        <f>IFERROR("; "&amp;VLOOKUP(VALUE(MID(AU437,4,1)), TxtPanelShape!$V$2:$W$50,2,0),"")</f>
        <v/>
      </c>
      <c r="AZ437" s="79" t="str">
        <f t="shared" si="85"/>
        <v/>
      </c>
      <c r="BA437" s="71"/>
      <c r="BB437" s="79" t="str">
        <f>IFERROR(IF(VALUE(MID(BA437,1,1))=1, VLOOKUP(VALUE(MID(BA437,1,1)), TxtPanelShape!$A$2:$C$50, 3, 0), (IF(VALUE(MID(BA437,1,1))&gt;=7, VLOOKUP(VALUE(MID(BA437,1,1)), TxtPanelShape!$A$2:$C$50, 3, 0),VLOOKUP(VALUE(MID(BA437,1,2)),TxtPanelShape!$A$2:$C$50,3,0)))), "")</f>
        <v/>
      </c>
      <c r="BC437" s="79" t="str">
        <f>IFERROR(IF(VALUE(MID(BA437,1,1))=1, ", "&amp;VLOOKUP(VALUE(MID(BA437,2,1)), TxtPanelShape!$H$2:$I$50, 2, 0), IF(VALUE(MID(BA437,1,1))&gt;=7, ", "&amp;VLOOKUP(VALUE(MID(BA437,2,1)), TxtPanelShape!$H$2:$I$50, 2, 0),"")), "")</f>
        <v/>
      </c>
      <c r="BD437" s="79" t="str">
        <f>IFERROR(IF(VALUE(MID(BA437,1,1))=1, ", "&amp;VLOOKUP(VALUE(MID(BA437,3,1)), TxtPanelShape!$O$2:$P$50, 2, 0), IF(VALUE(MID(BA437,1,1))&gt;=7, ", "&amp;VLOOKUP(VALUE(MID(BA437,3,1)), TxtPanelShape!$O$2:$P$50, 2, 0),"")),"")</f>
        <v/>
      </c>
      <c r="BE437" s="79" t="str">
        <f>IFERROR("; "&amp;VLOOKUP(VALUE(MID(BA437,4,1)), TxtPanelShape!$V$2:$W$50,2,0),"")</f>
        <v/>
      </c>
      <c r="BF437" s="79" t="str">
        <f t="shared" si="86"/>
        <v/>
      </c>
      <c r="BG437" s="71"/>
      <c r="BH437" s="79" t="str">
        <f>IFERROR(VLOOKUP(BG437, TxtPanelDefinition!$A$2:$B$50, 2, 0),"")</f>
        <v/>
      </c>
      <c r="BI437" s="71"/>
      <c r="BJ437" s="79" t="str">
        <f>IFERROR(VLOOKUP(BI437, TxtPanelDefinition!$A$2:$B$50, 2, 0),"")</f>
        <v/>
      </c>
      <c r="BK437" s="71"/>
      <c r="BL437" s="79" t="str">
        <f>IFERROR(VLOOKUP(BK437, InscrTechniques!$A$2:$B$50, 2, 0),"")</f>
        <v/>
      </c>
      <c r="BM437" s="71"/>
      <c r="BN437" s="79" t="str">
        <f>IFERROR(VLOOKUP(BM437, InscrTechniques!$A$2:$B$50, 2, 0),"")</f>
        <v/>
      </c>
      <c r="BO437" s="71"/>
      <c r="BP437" s="79" t="str">
        <f>IFERROR(VLOOKUP(BO437, InscrTechniques!$A$2:$B$50, 2, 0),"")</f>
        <v/>
      </c>
      <c r="BQ437" s="71"/>
      <c r="BR437" s="79" t="str">
        <f>IFERROR(VLOOKUP(BQ437, InscrTechniques!$A$2:$B$50, 2, 0),"")</f>
        <v/>
      </c>
      <c r="BS437" s="71"/>
      <c r="BT437" s="79" t="str">
        <f>IFERROR(VLOOKUP(BS437, InscrTechniques!$A$2:$B$50, 2, 0),"")</f>
        <v/>
      </c>
      <c r="BU437" s="71"/>
      <c r="BV437" s="79" t="str">
        <f>IFERROR(VLOOKUP(BU437, InscrTechniques!$A$2:$B$50, 2, 0),"")</f>
        <v/>
      </c>
      <c r="BW437" s="125"/>
      <c r="BX437" s="79" t="str">
        <f>IFERROR(VLOOKUP(BW437, InscrTechniques!$A$2:$B$50, 2, 0),"")</f>
        <v/>
      </c>
      <c r="BY437" s="125"/>
      <c r="BZ437" s="79" t="str">
        <f>IFERROR(VLOOKUP(BY437, InscrTechniques!$A$2:$B$50, 2, 0),"")</f>
        <v/>
      </c>
      <c r="CA437" s="74"/>
      <c r="CB437" s="114" t="str">
        <f>IFERROR(VLOOKUP(CA437, LetterStyle!$A$2:$B$50, 2, 0),"")</f>
        <v/>
      </c>
      <c r="CC437" s="74"/>
      <c r="CD437" s="114" t="str">
        <f>IFERROR(VLOOKUP(CC437, LetterStyle!$A$2:$B$50, 2, 0),"")</f>
        <v/>
      </c>
      <c r="CE437" s="74"/>
      <c r="CF437" s="114" t="str">
        <f>IFERROR(VLOOKUP(CE437, LetterStyle!$A$2:$B$50, 2, 0),"")</f>
        <v/>
      </c>
      <c r="CG437" s="74"/>
      <c r="CH437" s="79" t="str">
        <f>IFERROR(VLOOKUP(CG437, LetterStyle!$A$2:$B$50, 2, 0),"")</f>
        <v/>
      </c>
      <c r="CI437" s="71"/>
      <c r="CJ437" s="79" t="str">
        <f>IFERROR(VLOOKUP(CI437, DecMotifs!$A$1:$B$306, 2, 0),"")</f>
        <v/>
      </c>
      <c r="CK437" s="71"/>
      <c r="CL437" s="79" t="str">
        <f>IFERROR(VLOOKUP(CK437, DecMotifs!$A$1:$B$306, 2, 0),"")</f>
        <v/>
      </c>
      <c r="CM437" s="71"/>
      <c r="CN437" s="79" t="str">
        <f>IFERROR(VLOOKUP(CM437, DecMotifs!$A$1:$B$306, 2, 0),"")</f>
        <v/>
      </c>
      <c r="CO437" s="71"/>
      <c r="CP437" s="79" t="str">
        <f>IFERROR(VLOOKUP(CO437, MarginalDec!$A$2:$B$253, 2, 0),"")</f>
        <v/>
      </c>
      <c r="CQ437" s="71"/>
      <c r="CR437" s="79" t="str">
        <f>IFERROR(VLOOKUP(CQ437, MarginalDec!$A$2:$B$253, 2, 0),"")</f>
        <v/>
      </c>
      <c r="CS437" s="71"/>
      <c r="CT437" s="79" t="str">
        <f>IFERROR(VLOOKUP(CS437, MarginalDec!$A$2:$B$253, 2, 0),"")</f>
        <v/>
      </c>
      <c r="CU437" s="71"/>
      <c r="CV437" s="79" t="str">
        <f>IF(ISBLANK(CU437),"", IFERROR(VLOOKUP(CU437, Tooling!$A$2:$B$252, 2, 0),""))</f>
        <v/>
      </c>
      <c r="CW437" s="71"/>
      <c r="CX437" s="79" t="str">
        <f>IF(ISBLANK(CW437),"", IFERROR(VLOOKUP(CW437, Tooling!$A$2:$B$252, 2, 0),""))</f>
        <v/>
      </c>
      <c r="CY437" s="71"/>
      <c r="CZ437" s="79" t="str">
        <f>IF(ISBLANK(CY437),"", IFERROR(VLOOKUP(CY437, Repairs!$A$2:$B$252, 2, 0),""))</f>
        <v/>
      </c>
      <c r="DA437" s="77"/>
      <c r="DB437" s="71"/>
      <c r="DC437" s="79" t="str">
        <f>IFERROR(VLOOKUP(DB437, DatingReason!$A$2:$B$252, 2, 0),"")</f>
        <v/>
      </c>
      <c r="DD437" s="123" t="str">
        <f t="shared" si="87"/>
        <v/>
      </c>
      <c r="DF437" s="119" t="str">
        <f t="array" ref="DF437">IF(AND($B437&lt;&gt;"", $DE437&lt;&gt;"", $DE437&lt;&gt;"No"),MAX(IF($B437=PEOPLE!$B$4:$B$1000, PEOPLE!$Q$4:$Q$1000,""))+100,"")</f>
        <v/>
      </c>
      <c r="DG437" s="68"/>
      <c r="DH437" s="76">
        <f>COUNTIF(PEOPLE!B:B, MEMORIALS!B437)</f>
        <v>0</v>
      </c>
      <c r="DI437" s="82"/>
      <c r="DJ437" s="82"/>
      <c r="DK437" s="82"/>
      <c r="DL437" s="68"/>
      <c r="DM437" s="68"/>
      <c r="DN437" s="68"/>
      <c r="DO437" s="68"/>
      <c r="DP437" s="68"/>
    </row>
    <row r="438" spans="1:120" ht="15" customHeight="1" x14ac:dyDescent="0.25">
      <c r="A438" s="68"/>
      <c r="B438" s="69"/>
      <c r="C438" s="68"/>
      <c r="D438" s="68"/>
      <c r="E438" s="70" t="str">
        <f>IF(D438="","",VLOOKUP(D438,Denomination!$A$2:$B$50, 2, 0))</f>
        <v/>
      </c>
      <c r="F438" s="68"/>
      <c r="G438" s="71"/>
      <c r="H438" s="70" t="str">
        <f>IF(G438="","",VLOOKUP(G438,MCondition!$A$2:$B$50, 2, 0))</f>
        <v/>
      </c>
      <c r="I438" s="72"/>
      <c r="J438" s="71"/>
      <c r="K438" s="70" t="str">
        <f>IF(J438="","",VLOOKUP(J438,ICondition!$A$2:$B$50, 2, 0))</f>
        <v/>
      </c>
      <c r="L438" s="73"/>
      <c r="M438" s="73"/>
      <c r="N438" s="73"/>
      <c r="O438" s="73"/>
      <c r="P438" s="73"/>
      <c r="Q438" s="73"/>
      <c r="R438" s="78"/>
      <c r="S438" s="79" t="str">
        <f>IFERROR(VLOOKUP(R438,Material!$A$2:$B$59, 2, 0),"")</f>
        <v/>
      </c>
      <c r="T438" s="71"/>
      <c r="U438" s="79" t="str">
        <f>IFERROR(VLOOKUP(T438,Material!$A$2:$B$59, 2, 0),"")</f>
        <v/>
      </c>
      <c r="V438" s="71"/>
      <c r="W438" s="79" t="str">
        <f>IFERROR(VLOOKUP(V438,Material!$A$2:$B$59, 2, 0),"")</f>
        <v/>
      </c>
      <c r="X438" s="71"/>
      <c r="Y438" s="79" t="str">
        <f>IFERROR(VLOOKUP(X438,Material!$A$2:$B$59, 2, 0),"")</f>
        <v/>
      </c>
      <c r="Z438" s="71"/>
      <c r="AA438" s="79" t="str">
        <f>IFERROR(VLOOKUP(Z438,Material!$A$2:$B$59, 2, 0),"")</f>
        <v/>
      </c>
      <c r="AB438" s="74"/>
      <c r="AC438" s="75" t="e">
        <f t="shared" si="76"/>
        <v>#VALUE!</v>
      </c>
      <c r="AD438" s="75" t="e">
        <f t="shared" si="77"/>
        <v>#VALUE!</v>
      </c>
      <c r="AE438" s="75" t="e">
        <f t="shared" si="79"/>
        <v>#VALUE!</v>
      </c>
      <c r="AF438" s="75" t="e">
        <f t="shared" si="78"/>
        <v>#VALUE!</v>
      </c>
      <c r="AG438" s="75" t="e">
        <f t="shared" si="80"/>
        <v>#VALUE!</v>
      </c>
      <c r="AH438" s="75" t="e">
        <f t="shared" si="81"/>
        <v>#VALUE!</v>
      </c>
      <c r="AI438" s="75" t="e">
        <f t="shared" si="82"/>
        <v>#VALUE!</v>
      </c>
      <c r="AJ438" s="80" t="e">
        <f t="shared" si="83"/>
        <v>#VALUE!</v>
      </c>
      <c r="AK438" s="79" t="str">
        <f>(IFERROR(VLOOKUP(AB438,Categories!$A$2:$B$20,2,1),""))</f>
        <v/>
      </c>
      <c r="AL438" s="79" t="str">
        <f ca="1">IFERROR(VLOOKUP((HLOOKUP((VLOOKUP($AB438,Categories!$A$2:$F$20,3,1)), $AB$3:$AJ438, (ROW()-ROW($AB$3)+1), 0)), INDIRECT(VLOOKUP($AB438,Categories!$A$2:$F$20,6,1)),2,0),AK438)</f>
        <v/>
      </c>
      <c r="AM438" s="79" t="str">
        <f ca="1">IFERROR(VLOOKUP((HLOOKUP((VLOOKUP($AB438,Categories!$A$2:$F$20,4,1)),$AB$3:$AJ438,(ROW()-ROW($AB$3)+1),0)),INDIRECT(VLOOKUP($AB438,Categories!$A$2:$H$20,7,1)),2,0),"")</f>
        <v/>
      </c>
      <c r="AN438" s="79" t="str">
        <f ca="1">IFERROR(VLOOKUP((HLOOKUP((VLOOKUP($AB438,Categories!$A$2:$F$20,5,1)), $AB$3:$AJ438, (ROW()-ROW($AB$3)+1), 0)), INDIRECT(VLOOKUP($AB438,Categories!$A$2:$H$20,8,1)),2,0),"")</f>
        <v/>
      </c>
      <c r="AO438" s="79" t="str">
        <f t="shared" ca="1" si="84"/>
        <v/>
      </c>
      <c r="AP438" s="81"/>
      <c r="AQ438" s="70" t="str">
        <f>IFERROR(VLOOKUP(VALUE(MID(AP438,1,1)),AdditionalElements!$A$2:$B$50,2,0),"")</f>
        <v/>
      </c>
      <c r="AR438" s="70" t="str">
        <f>IFERROR(VLOOKUP(VALUE(MID(AP438,2,1)),AdditionalElements!$H$2:$I$50,2,0),"")</f>
        <v/>
      </c>
      <c r="AS438" s="70" t="str">
        <f>IFERROR(VLOOKUP(VALUE(MID(AP438,3,1)),AdditionalElements!$O$2:$P$50,2,0),"")</f>
        <v/>
      </c>
      <c r="AT438" s="70" t="str">
        <f>IFERROR(VLOOKUP(VALUE(MID(AP438,4,1)),AdditionalElements!$V$2:$W$50,2,0),"")</f>
        <v/>
      </c>
      <c r="AU438" s="71"/>
      <c r="AV438" s="79" t="str">
        <f>IFERROR(IF(VALUE(MID(AU438,1,1))=1, VLOOKUP(VALUE(MID(AU438,1,1)), TxtPanelShape!$A$2:$C$50, 3, 0), (IF(VALUE(MID(AU438,1,1))&gt;=7, VLOOKUP(VALUE(MID(AU438,1,1)), TxtPanelShape!$A$2:$C$50, 3, 0),VLOOKUP(VALUE(MID(AU438,1,2)),TxtPanelShape!$A$2:$C$50,3,0)))), "")</f>
        <v/>
      </c>
      <c r="AW438" s="79" t="str">
        <f>IFERROR(IF(VALUE(MID(AU438,1,1))=1, ", "&amp;VLOOKUP(VALUE(MID(AU438,2,1)), TxtPanelShape!$H$2:$I$50, 2, 0), IF(VALUE(MID(AU438,1,1))&gt;=7, ", "&amp;VLOOKUP(VALUE(MID(AU438,2,1)), TxtPanelShape!$H$2:$I$50, 2, 0),"")), "")</f>
        <v/>
      </c>
      <c r="AX438" s="79" t="str">
        <f>IFERROR(IF(VALUE(MID(AU438,1,1))=1, ", "&amp;VLOOKUP(VALUE(MID(AU438,3,1)), TxtPanelShape!$O$2:$P$50, 2, 0), IF(VALUE(MID(AU438,1,1))&gt;=7, ", "&amp;VLOOKUP(VALUE(MID(AU438,3,1)), TxtPanelShape!$O$2:$P$50, 2, 0),"")),"")</f>
        <v/>
      </c>
      <c r="AY438" s="79" t="str">
        <f>IFERROR("; "&amp;VLOOKUP(VALUE(MID(AU438,4,1)), TxtPanelShape!$V$2:$W$50,2,0),"")</f>
        <v/>
      </c>
      <c r="AZ438" s="79" t="str">
        <f t="shared" si="85"/>
        <v/>
      </c>
      <c r="BA438" s="71"/>
      <c r="BB438" s="79" t="str">
        <f>IFERROR(IF(VALUE(MID(BA438,1,1))=1, VLOOKUP(VALUE(MID(BA438,1,1)), TxtPanelShape!$A$2:$C$50, 3, 0), (IF(VALUE(MID(BA438,1,1))&gt;=7, VLOOKUP(VALUE(MID(BA438,1,1)), TxtPanelShape!$A$2:$C$50, 3, 0),VLOOKUP(VALUE(MID(BA438,1,2)),TxtPanelShape!$A$2:$C$50,3,0)))), "")</f>
        <v/>
      </c>
      <c r="BC438" s="79" t="str">
        <f>IFERROR(IF(VALUE(MID(BA438,1,1))=1, ", "&amp;VLOOKUP(VALUE(MID(BA438,2,1)), TxtPanelShape!$H$2:$I$50, 2, 0), IF(VALUE(MID(BA438,1,1))&gt;=7, ", "&amp;VLOOKUP(VALUE(MID(BA438,2,1)), TxtPanelShape!$H$2:$I$50, 2, 0),"")), "")</f>
        <v/>
      </c>
      <c r="BD438" s="79" t="str">
        <f>IFERROR(IF(VALUE(MID(BA438,1,1))=1, ", "&amp;VLOOKUP(VALUE(MID(BA438,3,1)), TxtPanelShape!$O$2:$P$50, 2, 0), IF(VALUE(MID(BA438,1,1))&gt;=7, ", "&amp;VLOOKUP(VALUE(MID(BA438,3,1)), TxtPanelShape!$O$2:$P$50, 2, 0),"")),"")</f>
        <v/>
      </c>
      <c r="BE438" s="79" t="str">
        <f>IFERROR("; "&amp;VLOOKUP(VALUE(MID(BA438,4,1)), TxtPanelShape!$V$2:$W$50,2,0),"")</f>
        <v/>
      </c>
      <c r="BF438" s="79" t="str">
        <f t="shared" si="86"/>
        <v/>
      </c>
      <c r="BG438" s="71"/>
      <c r="BH438" s="79" t="str">
        <f>IFERROR(VLOOKUP(BG438, TxtPanelDefinition!$A$2:$B$50, 2, 0),"")</f>
        <v/>
      </c>
      <c r="BI438" s="71"/>
      <c r="BJ438" s="79" t="str">
        <f>IFERROR(VLOOKUP(BI438, TxtPanelDefinition!$A$2:$B$50, 2, 0),"")</f>
        <v/>
      </c>
      <c r="BK438" s="71"/>
      <c r="BL438" s="79" t="str">
        <f>IFERROR(VLOOKUP(BK438, InscrTechniques!$A$2:$B$50, 2, 0),"")</f>
        <v/>
      </c>
      <c r="BM438" s="71"/>
      <c r="BN438" s="79" t="str">
        <f>IFERROR(VLOOKUP(BM438, InscrTechniques!$A$2:$B$50, 2, 0),"")</f>
        <v/>
      </c>
      <c r="BO438" s="71"/>
      <c r="BP438" s="79" t="str">
        <f>IFERROR(VLOOKUP(BO438, InscrTechniques!$A$2:$B$50, 2, 0),"")</f>
        <v/>
      </c>
      <c r="BQ438" s="71"/>
      <c r="BR438" s="79" t="str">
        <f>IFERROR(VLOOKUP(BQ438, InscrTechniques!$A$2:$B$50, 2, 0),"")</f>
        <v/>
      </c>
      <c r="BS438" s="71"/>
      <c r="BT438" s="79" t="str">
        <f>IFERROR(VLOOKUP(BS438, InscrTechniques!$A$2:$B$50, 2, 0),"")</f>
        <v/>
      </c>
      <c r="BU438" s="71"/>
      <c r="BV438" s="79" t="str">
        <f>IFERROR(VLOOKUP(BU438, InscrTechniques!$A$2:$B$50, 2, 0),"")</f>
        <v/>
      </c>
      <c r="BW438" s="125"/>
      <c r="BX438" s="79" t="str">
        <f>IFERROR(VLOOKUP(BW438, InscrTechniques!$A$2:$B$50, 2, 0),"")</f>
        <v/>
      </c>
      <c r="BY438" s="125"/>
      <c r="BZ438" s="79" t="str">
        <f>IFERROR(VLOOKUP(BY438, InscrTechniques!$A$2:$B$50, 2, 0),"")</f>
        <v/>
      </c>
      <c r="CA438" s="74"/>
      <c r="CB438" s="114" t="str">
        <f>IFERROR(VLOOKUP(CA438, LetterStyle!$A$2:$B$50, 2, 0),"")</f>
        <v/>
      </c>
      <c r="CC438" s="74"/>
      <c r="CD438" s="114" t="str">
        <f>IFERROR(VLOOKUP(CC438, LetterStyle!$A$2:$B$50, 2, 0),"")</f>
        <v/>
      </c>
      <c r="CE438" s="74"/>
      <c r="CF438" s="114" t="str">
        <f>IFERROR(VLOOKUP(CE438, LetterStyle!$A$2:$B$50, 2, 0),"")</f>
        <v/>
      </c>
      <c r="CG438" s="74"/>
      <c r="CH438" s="79" t="str">
        <f>IFERROR(VLOOKUP(CG438, LetterStyle!$A$2:$B$50, 2, 0),"")</f>
        <v/>
      </c>
      <c r="CI438" s="71"/>
      <c r="CJ438" s="79" t="str">
        <f>IFERROR(VLOOKUP(CI438, DecMotifs!$A$1:$B$306, 2, 0),"")</f>
        <v/>
      </c>
      <c r="CK438" s="71"/>
      <c r="CL438" s="79" t="str">
        <f>IFERROR(VLOOKUP(CK438, DecMotifs!$A$1:$B$306, 2, 0),"")</f>
        <v/>
      </c>
      <c r="CM438" s="71"/>
      <c r="CN438" s="79" t="str">
        <f>IFERROR(VLOOKUP(CM438, DecMotifs!$A$1:$B$306, 2, 0),"")</f>
        <v/>
      </c>
      <c r="CO438" s="71"/>
      <c r="CP438" s="79" t="str">
        <f>IFERROR(VLOOKUP(CO438, MarginalDec!$A$2:$B$253, 2, 0),"")</f>
        <v/>
      </c>
      <c r="CQ438" s="71"/>
      <c r="CR438" s="79" t="str">
        <f>IFERROR(VLOOKUP(CQ438, MarginalDec!$A$2:$B$253, 2, 0),"")</f>
        <v/>
      </c>
      <c r="CS438" s="71"/>
      <c r="CT438" s="79" t="str">
        <f>IFERROR(VLOOKUP(CS438, MarginalDec!$A$2:$B$253, 2, 0),"")</f>
        <v/>
      </c>
      <c r="CU438" s="71"/>
      <c r="CV438" s="79" t="str">
        <f>IF(ISBLANK(CU438),"", IFERROR(VLOOKUP(CU438, Tooling!$A$2:$B$252, 2, 0),""))</f>
        <v/>
      </c>
      <c r="CW438" s="71"/>
      <c r="CX438" s="79" t="str">
        <f>IF(ISBLANK(CW438),"", IFERROR(VLOOKUP(CW438, Tooling!$A$2:$B$252, 2, 0),""))</f>
        <v/>
      </c>
      <c r="CY438" s="71"/>
      <c r="CZ438" s="79" t="str">
        <f>IF(ISBLANK(CY438),"", IFERROR(VLOOKUP(CY438, Repairs!$A$2:$B$252, 2, 0),""))</f>
        <v/>
      </c>
      <c r="DA438" s="77"/>
      <c r="DB438" s="71"/>
      <c r="DC438" s="79" t="str">
        <f>IFERROR(VLOOKUP(DB438, DatingReason!$A$2:$B$252, 2, 0),"")</f>
        <v/>
      </c>
      <c r="DD438" s="123" t="str">
        <f t="shared" si="87"/>
        <v/>
      </c>
      <c r="DF438" s="119" t="str">
        <f t="array" ref="DF438">IF(AND($B438&lt;&gt;"", $DE438&lt;&gt;"", $DE438&lt;&gt;"No"),MAX(IF($B438=PEOPLE!$B$4:$B$1000, PEOPLE!$Q$4:$Q$1000,""))+100,"")</f>
        <v/>
      </c>
      <c r="DG438" s="68"/>
      <c r="DH438" s="76">
        <f>COUNTIF(PEOPLE!B:B, MEMORIALS!B438)</f>
        <v>0</v>
      </c>
      <c r="DI438" s="82"/>
      <c r="DJ438" s="82"/>
      <c r="DK438" s="82"/>
      <c r="DL438" s="68"/>
      <c r="DM438" s="68"/>
      <c r="DN438" s="68"/>
      <c r="DO438" s="68"/>
      <c r="DP438" s="68"/>
    </row>
    <row r="439" spans="1:120" ht="15" customHeight="1" x14ac:dyDescent="0.25">
      <c r="A439" s="68"/>
      <c r="B439" s="69"/>
      <c r="C439" s="68"/>
      <c r="D439" s="68"/>
      <c r="E439" s="70" t="str">
        <f>IF(D439="","",VLOOKUP(D439,Denomination!$A$2:$B$50, 2, 0))</f>
        <v/>
      </c>
      <c r="F439" s="68"/>
      <c r="G439" s="71"/>
      <c r="H439" s="70" t="str">
        <f>IF(G439="","",VLOOKUP(G439,MCondition!$A$2:$B$50, 2, 0))</f>
        <v/>
      </c>
      <c r="I439" s="72"/>
      <c r="J439" s="71"/>
      <c r="K439" s="70" t="str">
        <f>IF(J439="","",VLOOKUP(J439,ICondition!$A$2:$B$50, 2, 0))</f>
        <v/>
      </c>
      <c r="L439" s="73"/>
      <c r="M439" s="73"/>
      <c r="N439" s="73"/>
      <c r="O439" s="73"/>
      <c r="P439" s="73"/>
      <c r="Q439" s="73"/>
      <c r="R439" s="78"/>
      <c r="S439" s="79" t="str">
        <f>IFERROR(VLOOKUP(R439,Material!$A$2:$B$59, 2, 0),"")</f>
        <v/>
      </c>
      <c r="T439" s="71"/>
      <c r="U439" s="79" t="str">
        <f>IFERROR(VLOOKUP(T439,Material!$A$2:$B$59, 2, 0),"")</f>
        <v/>
      </c>
      <c r="V439" s="71"/>
      <c r="W439" s="79" t="str">
        <f>IFERROR(VLOOKUP(V439,Material!$A$2:$B$59, 2, 0),"")</f>
        <v/>
      </c>
      <c r="X439" s="71"/>
      <c r="Y439" s="79" t="str">
        <f>IFERROR(VLOOKUP(X439,Material!$A$2:$B$59, 2, 0),"")</f>
        <v/>
      </c>
      <c r="Z439" s="71"/>
      <c r="AA439" s="79" t="str">
        <f>IFERROR(VLOOKUP(Z439,Material!$A$2:$B$59, 2, 0),"")</f>
        <v/>
      </c>
      <c r="AB439" s="74"/>
      <c r="AC439" s="75" t="e">
        <f t="shared" si="76"/>
        <v>#VALUE!</v>
      </c>
      <c r="AD439" s="75" t="e">
        <f t="shared" si="77"/>
        <v>#VALUE!</v>
      </c>
      <c r="AE439" s="75" t="e">
        <f t="shared" si="79"/>
        <v>#VALUE!</v>
      </c>
      <c r="AF439" s="75" t="e">
        <f t="shared" si="78"/>
        <v>#VALUE!</v>
      </c>
      <c r="AG439" s="75" t="e">
        <f t="shared" si="80"/>
        <v>#VALUE!</v>
      </c>
      <c r="AH439" s="75" t="e">
        <f t="shared" si="81"/>
        <v>#VALUE!</v>
      </c>
      <c r="AI439" s="75" t="e">
        <f t="shared" si="82"/>
        <v>#VALUE!</v>
      </c>
      <c r="AJ439" s="80" t="e">
        <f t="shared" si="83"/>
        <v>#VALUE!</v>
      </c>
      <c r="AK439" s="79" t="str">
        <f>(IFERROR(VLOOKUP(AB439,Categories!$A$2:$B$20,2,1),""))</f>
        <v/>
      </c>
      <c r="AL439" s="79" t="str">
        <f ca="1">IFERROR(VLOOKUP((HLOOKUP((VLOOKUP($AB439,Categories!$A$2:$F$20,3,1)), $AB$3:$AJ439, (ROW()-ROW($AB$3)+1), 0)), INDIRECT(VLOOKUP($AB439,Categories!$A$2:$F$20,6,1)),2,0),AK439)</f>
        <v/>
      </c>
      <c r="AM439" s="79" t="str">
        <f ca="1">IFERROR(VLOOKUP((HLOOKUP((VLOOKUP($AB439,Categories!$A$2:$F$20,4,1)),$AB$3:$AJ439,(ROW()-ROW($AB$3)+1),0)),INDIRECT(VLOOKUP($AB439,Categories!$A$2:$H$20,7,1)),2,0),"")</f>
        <v/>
      </c>
      <c r="AN439" s="79" t="str">
        <f ca="1">IFERROR(VLOOKUP((HLOOKUP((VLOOKUP($AB439,Categories!$A$2:$F$20,5,1)), $AB$3:$AJ439, (ROW()-ROW($AB$3)+1), 0)), INDIRECT(VLOOKUP($AB439,Categories!$A$2:$H$20,8,1)),2,0),"")</f>
        <v/>
      </c>
      <c r="AO439" s="79" t="str">
        <f t="shared" ca="1" si="84"/>
        <v/>
      </c>
      <c r="AP439" s="81"/>
      <c r="AQ439" s="70" t="str">
        <f>IFERROR(VLOOKUP(VALUE(MID(AP439,1,1)),AdditionalElements!$A$2:$B$50,2,0),"")</f>
        <v/>
      </c>
      <c r="AR439" s="70" t="str">
        <f>IFERROR(VLOOKUP(VALUE(MID(AP439,2,1)),AdditionalElements!$H$2:$I$50,2,0),"")</f>
        <v/>
      </c>
      <c r="AS439" s="70" t="str">
        <f>IFERROR(VLOOKUP(VALUE(MID(AP439,3,1)),AdditionalElements!$O$2:$P$50,2,0),"")</f>
        <v/>
      </c>
      <c r="AT439" s="70" t="str">
        <f>IFERROR(VLOOKUP(VALUE(MID(AP439,4,1)),AdditionalElements!$V$2:$W$50,2,0),"")</f>
        <v/>
      </c>
      <c r="AU439" s="71"/>
      <c r="AV439" s="79" t="str">
        <f>IFERROR(IF(VALUE(MID(AU439,1,1))=1, VLOOKUP(VALUE(MID(AU439,1,1)), TxtPanelShape!$A$2:$C$50, 3, 0), (IF(VALUE(MID(AU439,1,1))&gt;=7, VLOOKUP(VALUE(MID(AU439,1,1)), TxtPanelShape!$A$2:$C$50, 3, 0),VLOOKUP(VALUE(MID(AU439,1,2)),TxtPanelShape!$A$2:$C$50,3,0)))), "")</f>
        <v/>
      </c>
      <c r="AW439" s="79" t="str">
        <f>IFERROR(IF(VALUE(MID(AU439,1,1))=1, ", "&amp;VLOOKUP(VALUE(MID(AU439,2,1)), TxtPanelShape!$H$2:$I$50, 2, 0), IF(VALUE(MID(AU439,1,1))&gt;=7, ", "&amp;VLOOKUP(VALUE(MID(AU439,2,1)), TxtPanelShape!$H$2:$I$50, 2, 0),"")), "")</f>
        <v/>
      </c>
      <c r="AX439" s="79" t="str">
        <f>IFERROR(IF(VALUE(MID(AU439,1,1))=1, ", "&amp;VLOOKUP(VALUE(MID(AU439,3,1)), TxtPanelShape!$O$2:$P$50, 2, 0), IF(VALUE(MID(AU439,1,1))&gt;=7, ", "&amp;VLOOKUP(VALUE(MID(AU439,3,1)), TxtPanelShape!$O$2:$P$50, 2, 0),"")),"")</f>
        <v/>
      </c>
      <c r="AY439" s="79" t="str">
        <f>IFERROR("; "&amp;VLOOKUP(VALUE(MID(AU439,4,1)), TxtPanelShape!$V$2:$W$50,2,0),"")</f>
        <v/>
      </c>
      <c r="AZ439" s="79" t="str">
        <f t="shared" si="85"/>
        <v/>
      </c>
      <c r="BA439" s="71"/>
      <c r="BB439" s="79" t="str">
        <f>IFERROR(IF(VALUE(MID(BA439,1,1))=1, VLOOKUP(VALUE(MID(BA439,1,1)), TxtPanelShape!$A$2:$C$50, 3, 0), (IF(VALUE(MID(BA439,1,1))&gt;=7, VLOOKUP(VALUE(MID(BA439,1,1)), TxtPanelShape!$A$2:$C$50, 3, 0),VLOOKUP(VALUE(MID(BA439,1,2)),TxtPanelShape!$A$2:$C$50,3,0)))), "")</f>
        <v/>
      </c>
      <c r="BC439" s="79" t="str">
        <f>IFERROR(IF(VALUE(MID(BA439,1,1))=1, ", "&amp;VLOOKUP(VALUE(MID(BA439,2,1)), TxtPanelShape!$H$2:$I$50, 2, 0), IF(VALUE(MID(BA439,1,1))&gt;=7, ", "&amp;VLOOKUP(VALUE(MID(BA439,2,1)), TxtPanelShape!$H$2:$I$50, 2, 0),"")), "")</f>
        <v/>
      </c>
      <c r="BD439" s="79" t="str">
        <f>IFERROR(IF(VALUE(MID(BA439,1,1))=1, ", "&amp;VLOOKUP(VALUE(MID(BA439,3,1)), TxtPanelShape!$O$2:$P$50, 2, 0), IF(VALUE(MID(BA439,1,1))&gt;=7, ", "&amp;VLOOKUP(VALUE(MID(BA439,3,1)), TxtPanelShape!$O$2:$P$50, 2, 0),"")),"")</f>
        <v/>
      </c>
      <c r="BE439" s="79" t="str">
        <f>IFERROR("; "&amp;VLOOKUP(VALUE(MID(BA439,4,1)), TxtPanelShape!$V$2:$W$50,2,0),"")</f>
        <v/>
      </c>
      <c r="BF439" s="79" t="str">
        <f t="shared" si="86"/>
        <v/>
      </c>
      <c r="BG439" s="71"/>
      <c r="BH439" s="79" t="str">
        <f>IFERROR(VLOOKUP(BG439, TxtPanelDefinition!$A$2:$B$50, 2, 0),"")</f>
        <v/>
      </c>
      <c r="BI439" s="71"/>
      <c r="BJ439" s="79" t="str">
        <f>IFERROR(VLOOKUP(BI439, TxtPanelDefinition!$A$2:$B$50, 2, 0),"")</f>
        <v/>
      </c>
      <c r="BK439" s="71"/>
      <c r="BL439" s="79" t="str">
        <f>IFERROR(VLOOKUP(BK439, InscrTechniques!$A$2:$B$50, 2, 0),"")</f>
        <v/>
      </c>
      <c r="BM439" s="71"/>
      <c r="BN439" s="79" t="str">
        <f>IFERROR(VLOOKUP(BM439, InscrTechniques!$A$2:$B$50, 2, 0),"")</f>
        <v/>
      </c>
      <c r="BO439" s="71"/>
      <c r="BP439" s="79" t="str">
        <f>IFERROR(VLOOKUP(BO439, InscrTechniques!$A$2:$B$50, 2, 0),"")</f>
        <v/>
      </c>
      <c r="BQ439" s="71"/>
      <c r="BR439" s="79" t="str">
        <f>IFERROR(VLOOKUP(BQ439, InscrTechniques!$A$2:$B$50, 2, 0),"")</f>
        <v/>
      </c>
      <c r="BS439" s="71"/>
      <c r="BT439" s="79" t="str">
        <f>IFERROR(VLOOKUP(BS439, InscrTechniques!$A$2:$B$50, 2, 0),"")</f>
        <v/>
      </c>
      <c r="BU439" s="71"/>
      <c r="BV439" s="79" t="str">
        <f>IFERROR(VLOOKUP(BU439, InscrTechniques!$A$2:$B$50, 2, 0),"")</f>
        <v/>
      </c>
      <c r="BW439" s="125"/>
      <c r="BX439" s="79" t="str">
        <f>IFERROR(VLOOKUP(BW439, InscrTechniques!$A$2:$B$50, 2, 0),"")</f>
        <v/>
      </c>
      <c r="BY439" s="125"/>
      <c r="BZ439" s="79" t="str">
        <f>IFERROR(VLOOKUP(BY439, InscrTechniques!$A$2:$B$50, 2, 0),"")</f>
        <v/>
      </c>
      <c r="CA439" s="74"/>
      <c r="CB439" s="114" t="str">
        <f>IFERROR(VLOOKUP(CA439, LetterStyle!$A$2:$B$50, 2, 0),"")</f>
        <v/>
      </c>
      <c r="CC439" s="74"/>
      <c r="CD439" s="114" t="str">
        <f>IFERROR(VLOOKUP(CC439, LetterStyle!$A$2:$B$50, 2, 0),"")</f>
        <v/>
      </c>
      <c r="CE439" s="74"/>
      <c r="CF439" s="114" t="str">
        <f>IFERROR(VLOOKUP(CE439, LetterStyle!$A$2:$B$50, 2, 0),"")</f>
        <v/>
      </c>
      <c r="CG439" s="74"/>
      <c r="CH439" s="79" t="str">
        <f>IFERROR(VLOOKUP(CG439, LetterStyle!$A$2:$B$50, 2, 0),"")</f>
        <v/>
      </c>
      <c r="CI439" s="71"/>
      <c r="CJ439" s="79" t="str">
        <f>IFERROR(VLOOKUP(CI439, DecMotifs!$A$1:$B$306, 2, 0),"")</f>
        <v/>
      </c>
      <c r="CK439" s="71"/>
      <c r="CL439" s="79" t="str">
        <f>IFERROR(VLOOKUP(CK439, DecMotifs!$A$1:$B$306, 2, 0),"")</f>
        <v/>
      </c>
      <c r="CM439" s="71"/>
      <c r="CN439" s="79" t="str">
        <f>IFERROR(VLOOKUP(CM439, DecMotifs!$A$1:$B$306, 2, 0),"")</f>
        <v/>
      </c>
      <c r="CO439" s="71"/>
      <c r="CP439" s="79" t="str">
        <f>IFERROR(VLOOKUP(CO439, MarginalDec!$A$2:$B$253, 2, 0),"")</f>
        <v/>
      </c>
      <c r="CQ439" s="71"/>
      <c r="CR439" s="79" t="str">
        <f>IFERROR(VLOOKUP(CQ439, MarginalDec!$A$2:$B$253, 2, 0),"")</f>
        <v/>
      </c>
      <c r="CS439" s="71"/>
      <c r="CT439" s="79" t="str">
        <f>IFERROR(VLOOKUP(CS439, MarginalDec!$A$2:$B$253, 2, 0),"")</f>
        <v/>
      </c>
      <c r="CU439" s="71"/>
      <c r="CV439" s="79" t="str">
        <f>IF(ISBLANK(CU439),"", IFERROR(VLOOKUP(CU439, Tooling!$A$2:$B$252, 2, 0),""))</f>
        <v/>
      </c>
      <c r="CW439" s="71"/>
      <c r="CX439" s="79" t="str">
        <f>IF(ISBLANK(CW439),"", IFERROR(VLOOKUP(CW439, Tooling!$A$2:$B$252, 2, 0),""))</f>
        <v/>
      </c>
      <c r="CY439" s="71"/>
      <c r="CZ439" s="79" t="str">
        <f>IF(ISBLANK(CY439),"", IFERROR(VLOOKUP(CY439, Repairs!$A$2:$B$252, 2, 0),""))</f>
        <v/>
      </c>
      <c r="DA439" s="77"/>
      <c r="DB439" s="71"/>
      <c r="DC439" s="79" t="str">
        <f>IFERROR(VLOOKUP(DB439, DatingReason!$A$2:$B$252, 2, 0),"")</f>
        <v/>
      </c>
      <c r="DD439" s="123" t="str">
        <f t="shared" si="87"/>
        <v/>
      </c>
      <c r="DF439" s="119" t="str">
        <f t="array" ref="DF439">IF(AND($B439&lt;&gt;"", $DE439&lt;&gt;"", $DE439&lt;&gt;"No"),MAX(IF($B439=PEOPLE!$B$4:$B$1000, PEOPLE!$Q$4:$Q$1000,""))+100,"")</f>
        <v/>
      </c>
      <c r="DG439" s="68"/>
      <c r="DH439" s="76">
        <f>COUNTIF(PEOPLE!B:B, MEMORIALS!B439)</f>
        <v>0</v>
      </c>
      <c r="DI439" s="82"/>
      <c r="DJ439" s="82"/>
      <c r="DK439" s="82"/>
      <c r="DL439" s="68"/>
      <c r="DM439" s="68"/>
      <c r="DN439" s="68"/>
      <c r="DO439" s="68"/>
      <c r="DP439" s="68"/>
    </row>
    <row r="440" spans="1:120" ht="15" customHeight="1" x14ac:dyDescent="0.25">
      <c r="A440" s="68"/>
      <c r="B440" s="69"/>
      <c r="C440" s="68"/>
      <c r="D440" s="68"/>
      <c r="E440" s="70" t="str">
        <f>IF(D440="","",VLOOKUP(D440,Denomination!$A$2:$B$50, 2, 0))</f>
        <v/>
      </c>
      <c r="F440" s="68"/>
      <c r="G440" s="71"/>
      <c r="H440" s="70" t="str">
        <f>IF(G440="","",VLOOKUP(G440,MCondition!$A$2:$B$50, 2, 0))</f>
        <v/>
      </c>
      <c r="I440" s="72"/>
      <c r="J440" s="71"/>
      <c r="K440" s="70" t="str">
        <f>IF(J440="","",VLOOKUP(J440,ICondition!$A$2:$B$50, 2, 0))</f>
        <v/>
      </c>
      <c r="L440" s="73"/>
      <c r="M440" s="73"/>
      <c r="N440" s="73"/>
      <c r="O440" s="73"/>
      <c r="P440" s="73"/>
      <c r="Q440" s="73"/>
      <c r="R440" s="78"/>
      <c r="S440" s="79" t="str">
        <f>IFERROR(VLOOKUP(R440,Material!$A$2:$B$59, 2, 0),"")</f>
        <v/>
      </c>
      <c r="T440" s="71"/>
      <c r="U440" s="79" t="str">
        <f>IFERROR(VLOOKUP(T440,Material!$A$2:$B$59, 2, 0),"")</f>
        <v/>
      </c>
      <c r="V440" s="71"/>
      <c r="W440" s="79" t="str">
        <f>IFERROR(VLOOKUP(V440,Material!$A$2:$B$59, 2, 0),"")</f>
        <v/>
      </c>
      <c r="X440" s="71"/>
      <c r="Y440" s="79" t="str">
        <f>IFERROR(VLOOKUP(X440,Material!$A$2:$B$59, 2, 0),"")</f>
        <v/>
      </c>
      <c r="Z440" s="71"/>
      <c r="AA440" s="79" t="str">
        <f>IFERROR(VLOOKUP(Z440,Material!$A$2:$B$59, 2, 0),"")</f>
        <v/>
      </c>
      <c r="AB440" s="74"/>
      <c r="AC440" s="75" t="e">
        <f t="shared" si="76"/>
        <v>#VALUE!</v>
      </c>
      <c r="AD440" s="75" t="e">
        <f t="shared" si="77"/>
        <v>#VALUE!</v>
      </c>
      <c r="AE440" s="75" t="e">
        <f t="shared" si="79"/>
        <v>#VALUE!</v>
      </c>
      <c r="AF440" s="75" t="e">
        <f t="shared" si="78"/>
        <v>#VALUE!</v>
      </c>
      <c r="AG440" s="75" t="e">
        <f t="shared" si="80"/>
        <v>#VALUE!</v>
      </c>
      <c r="AH440" s="75" t="e">
        <f t="shared" si="81"/>
        <v>#VALUE!</v>
      </c>
      <c r="AI440" s="75" t="e">
        <f t="shared" si="82"/>
        <v>#VALUE!</v>
      </c>
      <c r="AJ440" s="80" t="e">
        <f t="shared" si="83"/>
        <v>#VALUE!</v>
      </c>
      <c r="AK440" s="79" t="str">
        <f>(IFERROR(VLOOKUP(AB440,Categories!$A$2:$B$20,2,1),""))</f>
        <v/>
      </c>
      <c r="AL440" s="79" t="str">
        <f ca="1">IFERROR(VLOOKUP((HLOOKUP((VLOOKUP($AB440,Categories!$A$2:$F$20,3,1)), $AB$3:$AJ440, (ROW()-ROW($AB$3)+1), 0)), INDIRECT(VLOOKUP($AB440,Categories!$A$2:$F$20,6,1)),2,0),AK440)</f>
        <v/>
      </c>
      <c r="AM440" s="79" t="str">
        <f ca="1">IFERROR(VLOOKUP((HLOOKUP((VLOOKUP($AB440,Categories!$A$2:$F$20,4,1)),$AB$3:$AJ440,(ROW()-ROW($AB$3)+1),0)),INDIRECT(VLOOKUP($AB440,Categories!$A$2:$H$20,7,1)),2,0),"")</f>
        <v/>
      </c>
      <c r="AN440" s="79" t="str">
        <f ca="1">IFERROR(VLOOKUP((HLOOKUP((VLOOKUP($AB440,Categories!$A$2:$F$20,5,1)), $AB$3:$AJ440, (ROW()-ROW($AB$3)+1), 0)), INDIRECT(VLOOKUP($AB440,Categories!$A$2:$H$20,8,1)),2,0),"")</f>
        <v/>
      </c>
      <c r="AO440" s="79" t="str">
        <f t="shared" ca="1" si="84"/>
        <v/>
      </c>
      <c r="AP440" s="81"/>
      <c r="AQ440" s="70" t="str">
        <f>IFERROR(VLOOKUP(VALUE(MID(AP440,1,1)),AdditionalElements!$A$2:$B$50,2,0),"")</f>
        <v/>
      </c>
      <c r="AR440" s="70" t="str">
        <f>IFERROR(VLOOKUP(VALUE(MID(AP440,2,1)),AdditionalElements!$H$2:$I$50,2,0),"")</f>
        <v/>
      </c>
      <c r="AS440" s="70" t="str">
        <f>IFERROR(VLOOKUP(VALUE(MID(AP440,3,1)),AdditionalElements!$O$2:$P$50,2,0),"")</f>
        <v/>
      </c>
      <c r="AT440" s="70" t="str">
        <f>IFERROR(VLOOKUP(VALUE(MID(AP440,4,1)),AdditionalElements!$V$2:$W$50,2,0),"")</f>
        <v/>
      </c>
      <c r="AU440" s="71"/>
      <c r="AV440" s="79" t="str">
        <f>IFERROR(IF(VALUE(MID(AU440,1,1))=1, VLOOKUP(VALUE(MID(AU440,1,1)), TxtPanelShape!$A$2:$C$50, 3, 0), (IF(VALUE(MID(AU440,1,1))&gt;=7, VLOOKUP(VALUE(MID(AU440,1,1)), TxtPanelShape!$A$2:$C$50, 3, 0),VLOOKUP(VALUE(MID(AU440,1,2)),TxtPanelShape!$A$2:$C$50,3,0)))), "")</f>
        <v/>
      </c>
      <c r="AW440" s="79" t="str">
        <f>IFERROR(IF(VALUE(MID(AU440,1,1))=1, ", "&amp;VLOOKUP(VALUE(MID(AU440,2,1)), TxtPanelShape!$H$2:$I$50, 2, 0), IF(VALUE(MID(AU440,1,1))&gt;=7, ", "&amp;VLOOKUP(VALUE(MID(AU440,2,1)), TxtPanelShape!$H$2:$I$50, 2, 0),"")), "")</f>
        <v/>
      </c>
      <c r="AX440" s="79" t="str">
        <f>IFERROR(IF(VALUE(MID(AU440,1,1))=1, ", "&amp;VLOOKUP(VALUE(MID(AU440,3,1)), TxtPanelShape!$O$2:$P$50, 2, 0), IF(VALUE(MID(AU440,1,1))&gt;=7, ", "&amp;VLOOKUP(VALUE(MID(AU440,3,1)), TxtPanelShape!$O$2:$P$50, 2, 0),"")),"")</f>
        <v/>
      </c>
      <c r="AY440" s="79" t="str">
        <f>IFERROR("; "&amp;VLOOKUP(VALUE(MID(AU440,4,1)), TxtPanelShape!$V$2:$W$50,2,0),"")</f>
        <v/>
      </c>
      <c r="AZ440" s="79" t="str">
        <f t="shared" si="85"/>
        <v/>
      </c>
      <c r="BA440" s="71"/>
      <c r="BB440" s="79" t="str">
        <f>IFERROR(IF(VALUE(MID(BA440,1,1))=1, VLOOKUP(VALUE(MID(BA440,1,1)), TxtPanelShape!$A$2:$C$50, 3, 0), (IF(VALUE(MID(BA440,1,1))&gt;=7, VLOOKUP(VALUE(MID(BA440,1,1)), TxtPanelShape!$A$2:$C$50, 3, 0),VLOOKUP(VALUE(MID(BA440,1,2)),TxtPanelShape!$A$2:$C$50,3,0)))), "")</f>
        <v/>
      </c>
      <c r="BC440" s="79" t="str">
        <f>IFERROR(IF(VALUE(MID(BA440,1,1))=1, ", "&amp;VLOOKUP(VALUE(MID(BA440,2,1)), TxtPanelShape!$H$2:$I$50, 2, 0), IF(VALUE(MID(BA440,1,1))&gt;=7, ", "&amp;VLOOKUP(VALUE(MID(BA440,2,1)), TxtPanelShape!$H$2:$I$50, 2, 0),"")), "")</f>
        <v/>
      </c>
      <c r="BD440" s="79" t="str">
        <f>IFERROR(IF(VALUE(MID(BA440,1,1))=1, ", "&amp;VLOOKUP(VALUE(MID(BA440,3,1)), TxtPanelShape!$O$2:$P$50, 2, 0), IF(VALUE(MID(BA440,1,1))&gt;=7, ", "&amp;VLOOKUP(VALUE(MID(BA440,3,1)), TxtPanelShape!$O$2:$P$50, 2, 0),"")),"")</f>
        <v/>
      </c>
      <c r="BE440" s="79" t="str">
        <f>IFERROR("; "&amp;VLOOKUP(VALUE(MID(BA440,4,1)), TxtPanelShape!$V$2:$W$50,2,0),"")</f>
        <v/>
      </c>
      <c r="BF440" s="79" t="str">
        <f t="shared" si="86"/>
        <v/>
      </c>
      <c r="BG440" s="71"/>
      <c r="BH440" s="79" t="str">
        <f>IFERROR(VLOOKUP(BG440, TxtPanelDefinition!$A$2:$B$50, 2, 0),"")</f>
        <v/>
      </c>
      <c r="BI440" s="71"/>
      <c r="BJ440" s="79" t="str">
        <f>IFERROR(VLOOKUP(BI440, TxtPanelDefinition!$A$2:$B$50, 2, 0),"")</f>
        <v/>
      </c>
      <c r="BK440" s="71"/>
      <c r="BL440" s="79" t="str">
        <f>IFERROR(VLOOKUP(BK440, InscrTechniques!$A$2:$B$50, 2, 0),"")</f>
        <v/>
      </c>
      <c r="BM440" s="71"/>
      <c r="BN440" s="79" t="str">
        <f>IFERROR(VLOOKUP(BM440, InscrTechniques!$A$2:$B$50, 2, 0),"")</f>
        <v/>
      </c>
      <c r="BO440" s="71"/>
      <c r="BP440" s="79" t="str">
        <f>IFERROR(VLOOKUP(BO440, InscrTechniques!$A$2:$B$50, 2, 0),"")</f>
        <v/>
      </c>
      <c r="BQ440" s="71"/>
      <c r="BR440" s="79" t="str">
        <f>IFERROR(VLOOKUP(BQ440, InscrTechniques!$A$2:$B$50, 2, 0),"")</f>
        <v/>
      </c>
      <c r="BS440" s="71"/>
      <c r="BT440" s="79" t="str">
        <f>IFERROR(VLOOKUP(BS440, InscrTechniques!$A$2:$B$50, 2, 0),"")</f>
        <v/>
      </c>
      <c r="BU440" s="71"/>
      <c r="BV440" s="79" t="str">
        <f>IFERROR(VLOOKUP(BU440, InscrTechniques!$A$2:$B$50, 2, 0),"")</f>
        <v/>
      </c>
      <c r="BW440" s="125"/>
      <c r="BX440" s="79" t="str">
        <f>IFERROR(VLOOKUP(BW440, InscrTechniques!$A$2:$B$50, 2, 0),"")</f>
        <v/>
      </c>
      <c r="BY440" s="125"/>
      <c r="BZ440" s="79" t="str">
        <f>IFERROR(VLOOKUP(BY440, InscrTechniques!$A$2:$B$50, 2, 0),"")</f>
        <v/>
      </c>
      <c r="CA440" s="74"/>
      <c r="CB440" s="114" t="str">
        <f>IFERROR(VLOOKUP(CA440, LetterStyle!$A$2:$B$50, 2, 0),"")</f>
        <v/>
      </c>
      <c r="CC440" s="74"/>
      <c r="CD440" s="114" t="str">
        <f>IFERROR(VLOOKUP(CC440, LetterStyle!$A$2:$B$50, 2, 0),"")</f>
        <v/>
      </c>
      <c r="CE440" s="74"/>
      <c r="CF440" s="114" t="str">
        <f>IFERROR(VLOOKUP(CE440, LetterStyle!$A$2:$B$50, 2, 0),"")</f>
        <v/>
      </c>
      <c r="CG440" s="74"/>
      <c r="CH440" s="79" t="str">
        <f>IFERROR(VLOOKUP(CG440, LetterStyle!$A$2:$B$50, 2, 0),"")</f>
        <v/>
      </c>
      <c r="CI440" s="71"/>
      <c r="CJ440" s="79" t="str">
        <f>IFERROR(VLOOKUP(CI440, DecMotifs!$A$1:$B$306, 2, 0),"")</f>
        <v/>
      </c>
      <c r="CK440" s="71"/>
      <c r="CL440" s="79" t="str">
        <f>IFERROR(VLOOKUP(CK440, DecMotifs!$A$1:$B$306, 2, 0),"")</f>
        <v/>
      </c>
      <c r="CM440" s="71"/>
      <c r="CN440" s="79" t="str">
        <f>IFERROR(VLOOKUP(CM440, DecMotifs!$A$1:$B$306, 2, 0),"")</f>
        <v/>
      </c>
      <c r="CO440" s="71"/>
      <c r="CP440" s="79" t="str">
        <f>IFERROR(VLOOKUP(CO440, MarginalDec!$A$2:$B$253, 2, 0),"")</f>
        <v/>
      </c>
      <c r="CQ440" s="71"/>
      <c r="CR440" s="79" t="str">
        <f>IFERROR(VLOOKUP(CQ440, MarginalDec!$A$2:$B$253, 2, 0),"")</f>
        <v/>
      </c>
      <c r="CS440" s="71"/>
      <c r="CT440" s="79" t="str">
        <f>IFERROR(VLOOKUP(CS440, MarginalDec!$A$2:$B$253, 2, 0),"")</f>
        <v/>
      </c>
      <c r="CU440" s="71"/>
      <c r="CV440" s="79" t="str">
        <f>IF(ISBLANK(CU440),"", IFERROR(VLOOKUP(CU440, Tooling!$A$2:$B$252, 2, 0),""))</f>
        <v/>
      </c>
      <c r="CW440" s="71"/>
      <c r="CX440" s="79" t="str">
        <f>IF(ISBLANK(CW440),"", IFERROR(VLOOKUP(CW440, Tooling!$A$2:$B$252, 2, 0),""))</f>
        <v/>
      </c>
      <c r="CY440" s="71"/>
      <c r="CZ440" s="79" t="str">
        <f>IF(ISBLANK(CY440),"", IFERROR(VLOOKUP(CY440, Repairs!$A$2:$B$252, 2, 0),""))</f>
        <v/>
      </c>
      <c r="DA440" s="77"/>
      <c r="DB440" s="71"/>
      <c r="DC440" s="79" t="str">
        <f>IFERROR(VLOOKUP(DB440, DatingReason!$A$2:$B$252, 2, 0),"")</f>
        <v/>
      </c>
      <c r="DD440" s="123" t="str">
        <f t="shared" si="87"/>
        <v/>
      </c>
      <c r="DF440" s="119" t="str">
        <f t="array" ref="DF440">IF(AND($B440&lt;&gt;"", $DE440&lt;&gt;"", $DE440&lt;&gt;"No"),MAX(IF($B440=PEOPLE!$B$4:$B$1000, PEOPLE!$Q$4:$Q$1000,""))+100,"")</f>
        <v/>
      </c>
      <c r="DG440" s="68"/>
      <c r="DH440" s="76">
        <f>COUNTIF(PEOPLE!B:B, MEMORIALS!B440)</f>
        <v>0</v>
      </c>
      <c r="DI440" s="82"/>
      <c r="DJ440" s="82"/>
      <c r="DK440" s="82"/>
      <c r="DL440" s="68"/>
      <c r="DM440" s="68"/>
      <c r="DN440" s="68"/>
      <c r="DO440" s="68"/>
      <c r="DP440" s="68"/>
    </row>
    <row r="441" spans="1:120" ht="15" customHeight="1" x14ac:dyDescent="0.25">
      <c r="A441" s="68"/>
      <c r="B441" s="69"/>
      <c r="C441" s="68"/>
      <c r="D441" s="68"/>
      <c r="E441" s="70" t="str">
        <f>IF(D441="","",VLOOKUP(D441,Denomination!$A$2:$B$50, 2, 0))</f>
        <v/>
      </c>
      <c r="F441" s="68"/>
      <c r="G441" s="71"/>
      <c r="H441" s="70" t="str">
        <f>IF(G441="","",VLOOKUP(G441,MCondition!$A$2:$B$50, 2, 0))</f>
        <v/>
      </c>
      <c r="I441" s="72"/>
      <c r="J441" s="71"/>
      <c r="K441" s="70" t="str">
        <f>IF(J441="","",VLOOKUP(J441,ICondition!$A$2:$B$50, 2, 0))</f>
        <v/>
      </c>
      <c r="L441" s="73"/>
      <c r="M441" s="73"/>
      <c r="N441" s="73"/>
      <c r="O441" s="73"/>
      <c r="P441" s="73"/>
      <c r="Q441" s="73"/>
      <c r="R441" s="78"/>
      <c r="S441" s="79" t="str">
        <f>IFERROR(VLOOKUP(R441,Material!$A$2:$B$59, 2, 0),"")</f>
        <v/>
      </c>
      <c r="T441" s="71"/>
      <c r="U441" s="79" t="str">
        <f>IFERROR(VLOOKUP(T441,Material!$A$2:$B$59, 2, 0),"")</f>
        <v/>
      </c>
      <c r="V441" s="71"/>
      <c r="W441" s="79" t="str">
        <f>IFERROR(VLOOKUP(V441,Material!$A$2:$B$59, 2, 0),"")</f>
        <v/>
      </c>
      <c r="X441" s="71"/>
      <c r="Y441" s="79" t="str">
        <f>IFERROR(VLOOKUP(X441,Material!$A$2:$B$59, 2, 0),"")</f>
        <v/>
      </c>
      <c r="Z441" s="71"/>
      <c r="AA441" s="79" t="str">
        <f>IFERROR(VLOOKUP(Z441,Material!$A$2:$B$59, 2, 0),"")</f>
        <v/>
      </c>
      <c r="AB441" s="74"/>
      <c r="AC441" s="75" t="e">
        <f t="shared" si="76"/>
        <v>#VALUE!</v>
      </c>
      <c r="AD441" s="75" t="e">
        <f t="shared" si="77"/>
        <v>#VALUE!</v>
      </c>
      <c r="AE441" s="75" t="e">
        <f t="shared" si="79"/>
        <v>#VALUE!</v>
      </c>
      <c r="AF441" s="75" t="e">
        <f t="shared" si="78"/>
        <v>#VALUE!</v>
      </c>
      <c r="AG441" s="75" t="e">
        <f t="shared" si="80"/>
        <v>#VALUE!</v>
      </c>
      <c r="AH441" s="75" t="e">
        <f t="shared" si="81"/>
        <v>#VALUE!</v>
      </c>
      <c r="AI441" s="75" t="e">
        <f t="shared" si="82"/>
        <v>#VALUE!</v>
      </c>
      <c r="AJ441" s="80" t="e">
        <f t="shared" si="83"/>
        <v>#VALUE!</v>
      </c>
      <c r="AK441" s="79" t="str">
        <f>(IFERROR(VLOOKUP(AB441,Categories!$A$2:$B$20,2,1),""))</f>
        <v/>
      </c>
      <c r="AL441" s="79" t="str">
        <f ca="1">IFERROR(VLOOKUP((HLOOKUP((VLOOKUP($AB441,Categories!$A$2:$F$20,3,1)), $AB$3:$AJ441, (ROW()-ROW($AB$3)+1), 0)), INDIRECT(VLOOKUP($AB441,Categories!$A$2:$F$20,6,1)),2,0),AK441)</f>
        <v/>
      </c>
      <c r="AM441" s="79" t="str">
        <f ca="1">IFERROR(VLOOKUP((HLOOKUP((VLOOKUP($AB441,Categories!$A$2:$F$20,4,1)),$AB$3:$AJ441,(ROW()-ROW($AB$3)+1),0)),INDIRECT(VLOOKUP($AB441,Categories!$A$2:$H$20,7,1)),2,0),"")</f>
        <v/>
      </c>
      <c r="AN441" s="79" t="str">
        <f ca="1">IFERROR(VLOOKUP((HLOOKUP((VLOOKUP($AB441,Categories!$A$2:$F$20,5,1)), $AB$3:$AJ441, (ROW()-ROW($AB$3)+1), 0)), INDIRECT(VLOOKUP($AB441,Categories!$A$2:$H$20,8,1)),2,0),"")</f>
        <v/>
      </c>
      <c r="AO441" s="79" t="str">
        <f t="shared" ca="1" si="84"/>
        <v/>
      </c>
      <c r="AP441" s="81"/>
      <c r="AQ441" s="70" t="str">
        <f>IFERROR(VLOOKUP(VALUE(MID(AP441,1,1)),AdditionalElements!$A$2:$B$50,2,0),"")</f>
        <v/>
      </c>
      <c r="AR441" s="70" t="str">
        <f>IFERROR(VLOOKUP(VALUE(MID(AP441,2,1)),AdditionalElements!$H$2:$I$50,2,0),"")</f>
        <v/>
      </c>
      <c r="AS441" s="70" t="str">
        <f>IFERROR(VLOOKUP(VALUE(MID(AP441,3,1)),AdditionalElements!$O$2:$P$50,2,0),"")</f>
        <v/>
      </c>
      <c r="AT441" s="70" t="str">
        <f>IFERROR(VLOOKUP(VALUE(MID(AP441,4,1)),AdditionalElements!$V$2:$W$50,2,0),"")</f>
        <v/>
      </c>
      <c r="AU441" s="71"/>
      <c r="AV441" s="79" t="str">
        <f>IFERROR(IF(VALUE(MID(AU441,1,1))=1, VLOOKUP(VALUE(MID(AU441,1,1)), TxtPanelShape!$A$2:$C$50, 3, 0), (IF(VALUE(MID(AU441,1,1))&gt;=7, VLOOKUP(VALUE(MID(AU441,1,1)), TxtPanelShape!$A$2:$C$50, 3, 0),VLOOKUP(VALUE(MID(AU441,1,2)),TxtPanelShape!$A$2:$C$50,3,0)))), "")</f>
        <v/>
      </c>
      <c r="AW441" s="79" t="str">
        <f>IFERROR(IF(VALUE(MID(AU441,1,1))=1, ", "&amp;VLOOKUP(VALUE(MID(AU441,2,1)), TxtPanelShape!$H$2:$I$50, 2, 0), IF(VALUE(MID(AU441,1,1))&gt;=7, ", "&amp;VLOOKUP(VALUE(MID(AU441,2,1)), TxtPanelShape!$H$2:$I$50, 2, 0),"")), "")</f>
        <v/>
      </c>
      <c r="AX441" s="79" t="str">
        <f>IFERROR(IF(VALUE(MID(AU441,1,1))=1, ", "&amp;VLOOKUP(VALUE(MID(AU441,3,1)), TxtPanelShape!$O$2:$P$50, 2, 0), IF(VALUE(MID(AU441,1,1))&gt;=7, ", "&amp;VLOOKUP(VALUE(MID(AU441,3,1)), TxtPanelShape!$O$2:$P$50, 2, 0),"")),"")</f>
        <v/>
      </c>
      <c r="AY441" s="79" t="str">
        <f>IFERROR("; "&amp;VLOOKUP(VALUE(MID(AU441,4,1)), TxtPanelShape!$V$2:$W$50,2,0),"")</f>
        <v/>
      </c>
      <c r="AZ441" s="79" t="str">
        <f t="shared" si="85"/>
        <v/>
      </c>
      <c r="BA441" s="71"/>
      <c r="BB441" s="79" t="str">
        <f>IFERROR(IF(VALUE(MID(BA441,1,1))=1, VLOOKUP(VALUE(MID(BA441,1,1)), TxtPanelShape!$A$2:$C$50, 3, 0), (IF(VALUE(MID(BA441,1,1))&gt;=7, VLOOKUP(VALUE(MID(BA441,1,1)), TxtPanelShape!$A$2:$C$50, 3, 0),VLOOKUP(VALUE(MID(BA441,1,2)),TxtPanelShape!$A$2:$C$50,3,0)))), "")</f>
        <v/>
      </c>
      <c r="BC441" s="79" t="str">
        <f>IFERROR(IF(VALUE(MID(BA441,1,1))=1, ", "&amp;VLOOKUP(VALUE(MID(BA441,2,1)), TxtPanelShape!$H$2:$I$50, 2, 0), IF(VALUE(MID(BA441,1,1))&gt;=7, ", "&amp;VLOOKUP(VALUE(MID(BA441,2,1)), TxtPanelShape!$H$2:$I$50, 2, 0),"")), "")</f>
        <v/>
      </c>
      <c r="BD441" s="79" t="str">
        <f>IFERROR(IF(VALUE(MID(BA441,1,1))=1, ", "&amp;VLOOKUP(VALUE(MID(BA441,3,1)), TxtPanelShape!$O$2:$P$50, 2, 0), IF(VALUE(MID(BA441,1,1))&gt;=7, ", "&amp;VLOOKUP(VALUE(MID(BA441,3,1)), TxtPanelShape!$O$2:$P$50, 2, 0),"")),"")</f>
        <v/>
      </c>
      <c r="BE441" s="79" t="str">
        <f>IFERROR("; "&amp;VLOOKUP(VALUE(MID(BA441,4,1)), TxtPanelShape!$V$2:$W$50,2,0),"")</f>
        <v/>
      </c>
      <c r="BF441" s="79" t="str">
        <f t="shared" si="86"/>
        <v/>
      </c>
      <c r="BG441" s="71"/>
      <c r="BH441" s="79" t="str">
        <f>IFERROR(VLOOKUP(BG441, TxtPanelDefinition!$A$2:$B$50, 2, 0),"")</f>
        <v/>
      </c>
      <c r="BI441" s="71"/>
      <c r="BJ441" s="79" t="str">
        <f>IFERROR(VLOOKUP(BI441, TxtPanelDefinition!$A$2:$B$50, 2, 0),"")</f>
        <v/>
      </c>
      <c r="BK441" s="71"/>
      <c r="BL441" s="79" t="str">
        <f>IFERROR(VLOOKUP(BK441, InscrTechniques!$A$2:$B$50, 2, 0),"")</f>
        <v/>
      </c>
      <c r="BM441" s="71"/>
      <c r="BN441" s="79" t="str">
        <f>IFERROR(VLOOKUP(BM441, InscrTechniques!$A$2:$B$50, 2, 0),"")</f>
        <v/>
      </c>
      <c r="BO441" s="71"/>
      <c r="BP441" s="79" t="str">
        <f>IFERROR(VLOOKUP(BO441, InscrTechniques!$A$2:$B$50, 2, 0),"")</f>
        <v/>
      </c>
      <c r="BQ441" s="71"/>
      <c r="BR441" s="79" t="str">
        <f>IFERROR(VLOOKUP(BQ441, InscrTechniques!$A$2:$B$50, 2, 0),"")</f>
        <v/>
      </c>
      <c r="BS441" s="71"/>
      <c r="BT441" s="79" t="str">
        <f>IFERROR(VLOOKUP(BS441, InscrTechniques!$A$2:$B$50, 2, 0),"")</f>
        <v/>
      </c>
      <c r="BU441" s="71"/>
      <c r="BV441" s="79" t="str">
        <f>IFERROR(VLOOKUP(BU441, InscrTechniques!$A$2:$B$50, 2, 0),"")</f>
        <v/>
      </c>
      <c r="BW441" s="125"/>
      <c r="BX441" s="79" t="str">
        <f>IFERROR(VLOOKUP(BW441, InscrTechniques!$A$2:$B$50, 2, 0),"")</f>
        <v/>
      </c>
      <c r="BY441" s="125"/>
      <c r="BZ441" s="79" t="str">
        <f>IFERROR(VLOOKUP(BY441, InscrTechniques!$A$2:$B$50, 2, 0),"")</f>
        <v/>
      </c>
      <c r="CA441" s="74"/>
      <c r="CB441" s="114" t="str">
        <f>IFERROR(VLOOKUP(CA441, LetterStyle!$A$2:$B$50, 2, 0),"")</f>
        <v/>
      </c>
      <c r="CC441" s="74"/>
      <c r="CD441" s="114" t="str">
        <f>IFERROR(VLOOKUP(CC441, LetterStyle!$A$2:$B$50, 2, 0),"")</f>
        <v/>
      </c>
      <c r="CE441" s="74"/>
      <c r="CF441" s="114" t="str">
        <f>IFERROR(VLOOKUP(CE441, LetterStyle!$A$2:$B$50, 2, 0),"")</f>
        <v/>
      </c>
      <c r="CG441" s="74"/>
      <c r="CH441" s="79" t="str">
        <f>IFERROR(VLOOKUP(CG441, LetterStyle!$A$2:$B$50, 2, 0),"")</f>
        <v/>
      </c>
      <c r="CI441" s="71"/>
      <c r="CJ441" s="79" t="str">
        <f>IFERROR(VLOOKUP(CI441, DecMotifs!$A$1:$B$306, 2, 0),"")</f>
        <v/>
      </c>
      <c r="CK441" s="71"/>
      <c r="CL441" s="79" t="str">
        <f>IFERROR(VLOOKUP(CK441, DecMotifs!$A$1:$B$306, 2, 0),"")</f>
        <v/>
      </c>
      <c r="CM441" s="71"/>
      <c r="CN441" s="79" t="str">
        <f>IFERROR(VLOOKUP(CM441, DecMotifs!$A$1:$B$306, 2, 0),"")</f>
        <v/>
      </c>
      <c r="CO441" s="71"/>
      <c r="CP441" s="79" t="str">
        <f>IFERROR(VLOOKUP(CO441, MarginalDec!$A$2:$B$253, 2, 0),"")</f>
        <v/>
      </c>
      <c r="CQ441" s="71"/>
      <c r="CR441" s="79" t="str">
        <f>IFERROR(VLOOKUP(CQ441, MarginalDec!$A$2:$B$253, 2, 0),"")</f>
        <v/>
      </c>
      <c r="CS441" s="71"/>
      <c r="CT441" s="79" t="str">
        <f>IFERROR(VLOOKUP(CS441, MarginalDec!$A$2:$B$253, 2, 0),"")</f>
        <v/>
      </c>
      <c r="CU441" s="71"/>
      <c r="CV441" s="79" t="str">
        <f>IF(ISBLANK(CU441),"", IFERROR(VLOOKUP(CU441, Tooling!$A$2:$B$252, 2, 0),""))</f>
        <v/>
      </c>
      <c r="CW441" s="71"/>
      <c r="CX441" s="79" t="str">
        <f>IF(ISBLANK(CW441),"", IFERROR(VLOOKUP(CW441, Tooling!$A$2:$B$252, 2, 0),""))</f>
        <v/>
      </c>
      <c r="CY441" s="71"/>
      <c r="CZ441" s="79" t="str">
        <f>IF(ISBLANK(CY441),"", IFERROR(VLOOKUP(CY441, Repairs!$A$2:$B$252, 2, 0),""))</f>
        <v/>
      </c>
      <c r="DA441" s="77"/>
      <c r="DB441" s="71"/>
      <c r="DC441" s="79" t="str">
        <f>IFERROR(VLOOKUP(DB441, DatingReason!$A$2:$B$252, 2, 0),"")</f>
        <v/>
      </c>
      <c r="DD441" s="123" t="str">
        <f t="shared" si="87"/>
        <v/>
      </c>
      <c r="DF441" s="119" t="str">
        <f t="array" ref="DF441">IF(AND($B441&lt;&gt;"", $DE441&lt;&gt;"", $DE441&lt;&gt;"No"),MAX(IF($B441=PEOPLE!$B$4:$B$1000, PEOPLE!$Q$4:$Q$1000,""))+100,"")</f>
        <v/>
      </c>
      <c r="DG441" s="68"/>
      <c r="DH441" s="76">
        <f>COUNTIF(PEOPLE!B:B, MEMORIALS!B441)</f>
        <v>0</v>
      </c>
      <c r="DI441" s="82"/>
      <c r="DJ441" s="82"/>
      <c r="DK441" s="82"/>
      <c r="DL441" s="68"/>
      <c r="DM441" s="68"/>
      <c r="DN441" s="68"/>
      <c r="DO441" s="68"/>
      <c r="DP441" s="68"/>
    </row>
    <row r="442" spans="1:120" ht="15" customHeight="1" x14ac:dyDescent="0.25">
      <c r="A442" s="68"/>
      <c r="B442" s="69"/>
      <c r="C442" s="68"/>
      <c r="D442" s="68"/>
      <c r="E442" s="70" t="str">
        <f>IF(D442="","",VLOOKUP(D442,Denomination!$A$2:$B$50, 2, 0))</f>
        <v/>
      </c>
      <c r="F442" s="68"/>
      <c r="G442" s="71"/>
      <c r="H442" s="70" t="str">
        <f>IF(G442="","",VLOOKUP(G442,MCondition!$A$2:$B$50, 2, 0))</f>
        <v/>
      </c>
      <c r="I442" s="72"/>
      <c r="J442" s="71"/>
      <c r="K442" s="70" t="str">
        <f>IF(J442="","",VLOOKUP(J442,ICondition!$A$2:$B$50, 2, 0))</f>
        <v/>
      </c>
      <c r="L442" s="73"/>
      <c r="M442" s="73"/>
      <c r="N442" s="73"/>
      <c r="O442" s="73"/>
      <c r="P442" s="73"/>
      <c r="Q442" s="73"/>
      <c r="R442" s="78"/>
      <c r="S442" s="79" t="str">
        <f>IFERROR(VLOOKUP(R442,Material!$A$2:$B$59, 2, 0),"")</f>
        <v/>
      </c>
      <c r="T442" s="71"/>
      <c r="U442" s="79" t="str">
        <f>IFERROR(VLOOKUP(T442,Material!$A$2:$B$59, 2, 0),"")</f>
        <v/>
      </c>
      <c r="V442" s="71"/>
      <c r="W442" s="79" t="str">
        <f>IFERROR(VLOOKUP(V442,Material!$A$2:$B$59, 2, 0),"")</f>
        <v/>
      </c>
      <c r="X442" s="71"/>
      <c r="Y442" s="79" t="str">
        <f>IFERROR(VLOOKUP(X442,Material!$A$2:$B$59, 2, 0),"")</f>
        <v/>
      </c>
      <c r="Z442" s="71"/>
      <c r="AA442" s="79" t="str">
        <f>IFERROR(VLOOKUP(Z442,Material!$A$2:$B$59, 2, 0),"")</f>
        <v/>
      </c>
      <c r="AB442" s="74"/>
      <c r="AC442" s="75" t="e">
        <f t="shared" si="76"/>
        <v>#VALUE!</v>
      </c>
      <c r="AD442" s="75" t="e">
        <f t="shared" si="77"/>
        <v>#VALUE!</v>
      </c>
      <c r="AE442" s="75" t="e">
        <f t="shared" si="79"/>
        <v>#VALUE!</v>
      </c>
      <c r="AF442" s="75" t="e">
        <f t="shared" si="78"/>
        <v>#VALUE!</v>
      </c>
      <c r="AG442" s="75" t="e">
        <f t="shared" si="80"/>
        <v>#VALUE!</v>
      </c>
      <c r="AH442" s="75" t="e">
        <f t="shared" si="81"/>
        <v>#VALUE!</v>
      </c>
      <c r="AI442" s="75" t="e">
        <f t="shared" si="82"/>
        <v>#VALUE!</v>
      </c>
      <c r="AJ442" s="80" t="e">
        <f t="shared" si="83"/>
        <v>#VALUE!</v>
      </c>
      <c r="AK442" s="79" t="str">
        <f>(IFERROR(VLOOKUP(AB442,Categories!$A$2:$B$20,2,1),""))</f>
        <v/>
      </c>
      <c r="AL442" s="79" t="str">
        <f ca="1">IFERROR(VLOOKUP((HLOOKUP((VLOOKUP($AB442,Categories!$A$2:$F$20,3,1)), $AB$3:$AJ442, (ROW()-ROW($AB$3)+1), 0)), INDIRECT(VLOOKUP($AB442,Categories!$A$2:$F$20,6,1)),2,0),AK442)</f>
        <v/>
      </c>
      <c r="AM442" s="79" t="str">
        <f ca="1">IFERROR(VLOOKUP((HLOOKUP((VLOOKUP($AB442,Categories!$A$2:$F$20,4,1)),$AB$3:$AJ442,(ROW()-ROW($AB$3)+1),0)),INDIRECT(VLOOKUP($AB442,Categories!$A$2:$H$20,7,1)),2,0),"")</f>
        <v/>
      </c>
      <c r="AN442" s="79" t="str">
        <f ca="1">IFERROR(VLOOKUP((HLOOKUP((VLOOKUP($AB442,Categories!$A$2:$F$20,5,1)), $AB$3:$AJ442, (ROW()-ROW($AB$3)+1), 0)), INDIRECT(VLOOKUP($AB442,Categories!$A$2:$H$20,8,1)),2,0),"")</f>
        <v/>
      </c>
      <c r="AO442" s="79" t="str">
        <f t="shared" ca="1" si="84"/>
        <v/>
      </c>
      <c r="AP442" s="81"/>
      <c r="AQ442" s="70" t="str">
        <f>IFERROR(VLOOKUP(VALUE(MID(AP442,1,1)),AdditionalElements!$A$2:$B$50,2,0),"")</f>
        <v/>
      </c>
      <c r="AR442" s="70" t="str">
        <f>IFERROR(VLOOKUP(VALUE(MID(AP442,2,1)),AdditionalElements!$H$2:$I$50,2,0),"")</f>
        <v/>
      </c>
      <c r="AS442" s="70" t="str">
        <f>IFERROR(VLOOKUP(VALUE(MID(AP442,3,1)),AdditionalElements!$O$2:$P$50,2,0),"")</f>
        <v/>
      </c>
      <c r="AT442" s="70" t="str">
        <f>IFERROR(VLOOKUP(VALUE(MID(AP442,4,1)),AdditionalElements!$V$2:$W$50,2,0),"")</f>
        <v/>
      </c>
      <c r="AU442" s="71"/>
      <c r="AV442" s="79" t="str">
        <f>IFERROR(IF(VALUE(MID(AU442,1,1))=1, VLOOKUP(VALUE(MID(AU442,1,1)), TxtPanelShape!$A$2:$C$50, 3, 0), (IF(VALUE(MID(AU442,1,1))&gt;=7, VLOOKUP(VALUE(MID(AU442,1,1)), TxtPanelShape!$A$2:$C$50, 3, 0),VLOOKUP(VALUE(MID(AU442,1,2)),TxtPanelShape!$A$2:$C$50,3,0)))), "")</f>
        <v/>
      </c>
      <c r="AW442" s="79" t="str">
        <f>IFERROR(IF(VALUE(MID(AU442,1,1))=1, ", "&amp;VLOOKUP(VALUE(MID(AU442,2,1)), TxtPanelShape!$H$2:$I$50, 2, 0), IF(VALUE(MID(AU442,1,1))&gt;=7, ", "&amp;VLOOKUP(VALUE(MID(AU442,2,1)), TxtPanelShape!$H$2:$I$50, 2, 0),"")), "")</f>
        <v/>
      </c>
      <c r="AX442" s="79" t="str">
        <f>IFERROR(IF(VALUE(MID(AU442,1,1))=1, ", "&amp;VLOOKUP(VALUE(MID(AU442,3,1)), TxtPanelShape!$O$2:$P$50, 2, 0), IF(VALUE(MID(AU442,1,1))&gt;=7, ", "&amp;VLOOKUP(VALUE(MID(AU442,3,1)), TxtPanelShape!$O$2:$P$50, 2, 0),"")),"")</f>
        <v/>
      </c>
      <c r="AY442" s="79" t="str">
        <f>IFERROR("; "&amp;VLOOKUP(VALUE(MID(AU442,4,1)), TxtPanelShape!$V$2:$W$50,2,0),"")</f>
        <v/>
      </c>
      <c r="AZ442" s="79" t="str">
        <f t="shared" si="85"/>
        <v/>
      </c>
      <c r="BA442" s="71"/>
      <c r="BB442" s="79" t="str">
        <f>IFERROR(IF(VALUE(MID(BA442,1,1))=1, VLOOKUP(VALUE(MID(BA442,1,1)), TxtPanelShape!$A$2:$C$50, 3, 0), (IF(VALUE(MID(BA442,1,1))&gt;=7, VLOOKUP(VALUE(MID(BA442,1,1)), TxtPanelShape!$A$2:$C$50, 3, 0),VLOOKUP(VALUE(MID(BA442,1,2)),TxtPanelShape!$A$2:$C$50,3,0)))), "")</f>
        <v/>
      </c>
      <c r="BC442" s="79" t="str">
        <f>IFERROR(IF(VALUE(MID(BA442,1,1))=1, ", "&amp;VLOOKUP(VALUE(MID(BA442,2,1)), TxtPanelShape!$H$2:$I$50, 2, 0), IF(VALUE(MID(BA442,1,1))&gt;=7, ", "&amp;VLOOKUP(VALUE(MID(BA442,2,1)), TxtPanelShape!$H$2:$I$50, 2, 0),"")), "")</f>
        <v/>
      </c>
      <c r="BD442" s="79" t="str">
        <f>IFERROR(IF(VALUE(MID(BA442,1,1))=1, ", "&amp;VLOOKUP(VALUE(MID(BA442,3,1)), TxtPanelShape!$O$2:$P$50, 2, 0), IF(VALUE(MID(BA442,1,1))&gt;=7, ", "&amp;VLOOKUP(VALUE(MID(BA442,3,1)), TxtPanelShape!$O$2:$P$50, 2, 0),"")),"")</f>
        <v/>
      </c>
      <c r="BE442" s="79" t="str">
        <f>IFERROR("; "&amp;VLOOKUP(VALUE(MID(BA442,4,1)), TxtPanelShape!$V$2:$W$50,2,0),"")</f>
        <v/>
      </c>
      <c r="BF442" s="79" t="str">
        <f t="shared" si="86"/>
        <v/>
      </c>
      <c r="BG442" s="71"/>
      <c r="BH442" s="79" t="str">
        <f>IFERROR(VLOOKUP(BG442, TxtPanelDefinition!$A$2:$B$50, 2, 0),"")</f>
        <v/>
      </c>
      <c r="BI442" s="71"/>
      <c r="BJ442" s="79" t="str">
        <f>IFERROR(VLOOKUP(BI442, TxtPanelDefinition!$A$2:$B$50, 2, 0),"")</f>
        <v/>
      </c>
      <c r="BK442" s="71"/>
      <c r="BL442" s="79" t="str">
        <f>IFERROR(VLOOKUP(BK442, InscrTechniques!$A$2:$B$50, 2, 0),"")</f>
        <v/>
      </c>
      <c r="BM442" s="71"/>
      <c r="BN442" s="79" t="str">
        <f>IFERROR(VLOOKUP(BM442, InscrTechniques!$A$2:$B$50, 2, 0),"")</f>
        <v/>
      </c>
      <c r="BO442" s="71"/>
      <c r="BP442" s="79" t="str">
        <f>IFERROR(VLOOKUP(BO442, InscrTechniques!$A$2:$B$50, 2, 0),"")</f>
        <v/>
      </c>
      <c r="BQ442" s="71"/>
      <c r="BR442" s="79" t="str">
        <f>IFERROR(VLOOKUP(BQ442, InscrTechniques!$A$2:$B$50, 2, 0),"")</f>
        <v/>
      </c>
      <c r="BS442" s="71"/>
      <c r="BT442" s="79" t="str">
        <f>IFERROR(VLOOKUP(BS442, InscrTechniques!$A$2:$B$50, 2, 0),"")</f>
        <v/>
      </c>
      <c r="BU442" s="71"/>
      <c r="BV442" s="79" t="str">
        <f>IFERROR(VLOOKUP(BU442, InscrTechniques!$A$2:$B$50, 2, 0),"")</f>
        <v/>
      </c>
      <c r="BW442" s="125"/>
      <c r="BX442" s="79" t="str">
        <f>IFERROR(VLOOKUP(BW442, InscrTechniques!$A$2:$B$50, 2, 0),"")</f>
        <v/>
      </c>
      <c r="BY442" s="125"/>
      <c r="BZ442" s="79" t="str">
        <f>IFERROR(VLOOKUP(BY442, InscrTechniques!$A$2:$B$50, 2, 0),"")</f>
        <v/>
      </c>
      <c r="CA442" s="74"/>
      <c r="CB442" s="114" t="str">
        <f>IFERROR(VLOOKUP(CA442, LetterStyle!$A$2:$B$50, 2, 0),"")</f>
        <v/>
      </c>
      <c r="CC442" s="74"/>
      <c r="CD442" s="114" t="str">
        <f>IFERROR(VLOOKUP(CC442, LetterStyle!$A$2:$B$50, 2, 0),"")</f>
        <v/>
      </c>
      <c r="CE442" s="74"/>
      <c r="CF442" s="114" t="str">
        <f>IFERROR(VLOOKUP(CE442, LetterStyle!$A$2:$B$50, 2, 0),"")</f>
        <v/>
      </c>
      <c r="CG442" s="74"/>
      <c r="CH442" s="79" t="str">
        <f>IFERROR(VLOOKUP(CG442, LetterStyle!$A$2:$B$50, 2, 0),"")</f>
        <v/>
      </c>
      <c r="CI442" s="71"/>
      <c r="CJ442" s="79" t="str">
        <f>IFERROR(VLOOKUP(CI442, DecMotifs!$A$1:$B$306, 2, 0),"")</f>
        <v/>
      </c>
      <c r="CK442" s="71"/>
      <c r="CL442" s="79" t="str">
        <f>IFERROR(VLOOKUP(CK442, DecMotifs!$A$1:$B$306, 2, 0),"")</f>
        <v/>
      </c>
      <c r="CM442" s="71"/>
      <c r="CN442" s="79" t="str">
        <f>IFERROR(VLOOKUP(CM442, DecMotifs!$A$1:$B$306, 2, 0),"")</f>
        <v/>
      </c>
      <c r="CO442" s="71"/>
      <c r="CP442" s="79" t="str">
        <f>IFERROR(VLOOKUP(CO442, MarginalDec!$A$2:$B$253, 2, 0),"")</f>
        <v/>
      </c>
      <c r="CQ442" s="71"/>
      <c r="CR442" s="79" t="str">
        <f>IFERROR(VLOOKUP(CQ442, MarginalDec!$A$2:$B$253, 2, 0),"")</f>
        <v/>
      </c>
      <c r="CS442" s="71"/>
      <c r="CT442" s="79" t="str">
        <f>IFERROR(VLOOKUP(CS442, MarginalDec!$A$2:$B$253, 2, 0),"")</f>
        <v/>
      </c>
      <c r="CU442" s="71"/>
      <c r="CV442" s="79" t="str">
        <f>IF(ISBLANK(CU442),"", IFERROR(VLOOKUP(CU442, Tooling!$A$2:$B$252, 2, 0),""))</f>
        <v/>
      </c>
      <c r="CW442" s="71"/>
      <c r="CX442" s="79" t="str">
        <f>IF(ISBLANK(CW442),"", IFERROR(VLOOKUP(CW442, Tooling!$A$2:$B$252, 2, 0),""))</f>
        <v/>
      </c>
      <c r="CY442" s="71"/>
      <c r="CZ442" s="79" t="str">
        <f>IF(ISBLANK(CY442),"", IFERROR(VLOOKUP(CY442, Repairs!$A$2:$B$252, 2, 0),""))</f>
        <v/>
      </c>
      <c r="DA442" s="77"/>
      <c r="DB442" s="71"/>
      <c r="DC442" s="79" t="str">
        <f>IFERROR(VLOOKUP(DB442, DatingReason!$A$2:$B$252, 2, 0),"")</f>
        <v/>
      </c>
      <c r="DD442" s="123" t="str">
        <f t="shared" si="87"/>
        <v/>
      </c>
      <c r="DF442" s="119" t="str">
        <f t="array" ref="DF442">IF(AND($B442&lt;&gt;"", $DE442&lt;&gt;"", $DE442&lt;&gt;"No"),MAX(IF($B442=PEOPLE!$B$4:$B$1000, PEOPLE!$Q$4:$Q$1000,""))+100,"")</f>
        <v/>
      </c>
      <c r="DG442" s="68"/>
      <c r="DH442" s="76">
        <f>COUNTIF(PEOPLE!B:B, MEMORIALS!B442)</f>
        <v>0</v>
      </c>
      <c r="DI442" s="82"/>
      <c r="DJ442" s="82"/>
      <c r="DK442" s="82"/>
      <c r="DL442" s="68"/>
      <c r="DM442" s="68"/>
      <c r="DN442" s="68"/>
      <c r="DO442" s="68"/>
      <c r="DP442" s="68"/>
    </row>
    <row r="443" spans="1:120" ht="15" customHeight="1" x14ac:dyDescent="0.25">
      <c r="A443" s="68"/>
      <c r="B443" s="69"/>
      <c r="C443" s="68"/>
      <c r="D443" s="68"/>
      <c r="E443" s="70" t="str">
        <f>IF(D443="","",VLOOKUP(D443,Denomination!$A$2:$B$50, 2, 0))</f>
        <v/>
      </c>
      <c r="F443" s="68"/>
      <c r="G443" s="71"/>
      <c r="H443" s="70" t="str">
        <f>IF(G443="","",VLOOKUP(G443,MCondition!$A$2:$B$50, 2, 0))</f>
        <v/>
      </c>
      <c r="I443" s="72"/>
      <c r="J443" s="71"/>
      <c r="K443" s="70" t="str">
        <f>IF(J443="","",VLOOKUP(J443,ICondition!$A$2:$B$50, 2, 0))</f>
        <v/>
      </c>
      <c r="L443" s="73"/>
      <c r="M443" s="73"/>
      <c r="N443" s="73"/>
      <c r="O443" s="73"/>
      <c r="P443" s="73"/>
      <c r="Q443" s="73"/>
      <c r="R443" s="78"/>
      <c r="S443" s="79" t="str">
        <f>IFERROR(VLOOKUP(R443,Material!$A$2:$B$59, 2, 0),"")</f>
        <v/>
      </c>
      <c r="T443" s="71"/>
      <c r="U443" s="79" t="str">
        <f>IFERROR(VLOOKUP(T443,Material!$A$2:$B$59, 2, 0),"")</f>
        <v/>
      </c>
      <c r="V443" s="71"/>
      <c r="W443" s="79" t="str">
        <f>IFERROR(VLOOKUP(V443,Material!$A$2:$B$59, 2, 0),"")</f>
        <v/>
      </c>
      <c r="X443" s="71"/>
      <c r="Y443" s="79" t="str">
        <f>IFERROR(VLOOKUP(X443,Material!$A$2:$B$59, 2, 0),"")</f>
        <v/>
      </c>
      <c r="Z443" s="71"/>
      <c r="AA443" s="79" t="str">
        <f>IFERROR(VLOOKUP(Z443,Material!$A$2:$B$59, 2, 0),"")</f>
        <v/>
      </c>
      <c r="AB443" s="74"/>
      <c r="AC443" s="75" t="e">
        <f t="shared" si="76"/>
        <v>#VALUE!</v>
      </c>
      <c r="AD443" s="75" t="e">
        <f t="shared" si="77"/>
        <v>#VALUE!</v>
      </c>
      <c r="AE443" s="75" t="e">
        <f t="shared" si="79"/>
        <v>#VALUE!</v>
      </c>
      <c r="AF443" s="75" t="e">
        <f t="shared" si="78"/>
        <v>#VALUE!</v>
      </c>
      <c r="AG443" s="75" t="e">
        <f t="shared" si="80"/>
        <v>#VALUE!</v>
      </c>
      <c r="AH443" s="75" t="e">
        <f t="shared" si="81"/>
        <v>#VALUE!</v>
      </c>
      <c r="AI443" s="75" t="e">
        <f t="shared" si="82"/>
        <v>#VALUE!</v>
      </c>
      <c r="AJ443" s="80" t="e">
        <f t="shared" si="83"/>
        <v>#VALUE!</v>
      </c>
      <c r="AK443" s="79" t="str">
        <f>(IFERROR(VLOOKUP(AB443,Categories!$A$2:$B$20,2,1),""))</f>
        <v/>
      </c>
      <c r="AL443" s="79" t="str">
        <f ca="1">IFERROR(VLOOKUP((HLOOKUP((VLOOKUP($AB443,Categories!$A$2:$F$20,3,1)), $AB$3:$AJ443, (ROW()-ROW($AB$3)+1), 0)), INDIRECT(VLOOKUP($AB443,Categories!$A$2:$F$20,6,1)),2,0),AK443)</f>
        <v/>
      </c>
      <c r="AM443" s="79" t="str">
        <f ca="1">IFERROR(VLOOKUP((HLOOKUP((VLOOKUP($AB443,Categories!$A$2:$F$20,4,1)),$AB$3:$AJ443,(ROW()-ROW($AB$3)+1),0)),INDIRECT(VLOOKUP($AB443,Categories!$A$2:$H$20,7,1)),2,0),"")</f>
        <v/>
      </c>
      <c r="AN443" s="79" t="str">
        <f ca="1">IFERROR(VLOOKUP((HLOOKUP((VLOOKUP($AB443,Categories!$A$2:$F$20,5,1)), $AB$3:$AJ443, (ROW()-ROW($AB$3)+1), 0)), INDIRECT(VLOOKUP($AB443,Categories!$A$2:$H$20,8,1)),2,0),"")</f>
        <v/>
      </c>
      <c r="AO443" s="79" t="str">
        <f t="shared" ca="1" si="84"/>
        <v/>
      </c>
      <c r="AP443" s="81"/>
      <c r="AQ443" s="70" t="str">
        <f>IFERROR(VLOOKUP(VALUE(MID(AP443,1,1)),AdditionalElements!$A$2:$B$50,2,0),"")</f>
        <v/>
      </c>
      <c r="AR443" s="70" t="str">
        <f>IFERROR(VLOOKUP(VALUE(MID(AP443,2,1)),AdditionalElements!$H$2:$I$50,2,0),"")</f>
        <v/>
      </c>
      <c r="AS443" s="70" t="str">
        <f>IFERROR(VLOOKUP(VALUE(MID(AP443,3,1)),AdditionalElements!$O$2:$P$50,2,0),"")</f>
        <v/>
      </c>
      <c r="AT443" s="70" t="str">
        <f>IFERROR(VLOOKUP(VALUE(MID(AP443,4,1)),AdditionalElements!$V$2:$W$50,2,0),"")</f>
        <v/>
      </c>
      <c r="AU443" s="71"/>
      <c r="AV443" s="79" t="str">
        <f>IFERROR(IF(VALUE(MID(AU443,1,1))=1, VLOOKUP(VALUE(MID(AU443,1,1)), TxtPanelShape!$A$2:$C$50, 3, 0), (IF(VALUE(MID(AU443,1,1))&gt;=7, VLOOKUP(VALUE(MID(AU443,1,1)), TxtPanelShape!$A$2:$C$50, 3, 0),VLOOKUP(VALUE(MID(AU443,1,2)),TxtPanelShape!$A$2:$C$50,3,0)))), "")</f>
        <v/>
      </c>
      <c r="AW443" s="79" t="str">
        <f>IFERROR(IF(VALUE(MID(AU443,1,1))=1, ", "&amp;VLOOKUP(VALUE(MID(AU443,2,1)), TxtPanelShape!$H$2:$I$50, 2, 0), IF(VALUE(MID(AU443,1,1))&gt;=7, ", "&amp;VLOOKUP(VALUE(MID(AU443,2,1)), TxtPanelShape!$H$2:$I$50, 2, 0),"")), "")</f>
        <v/>
      </c>
      <c r="AX443" s="79" t="str">
        <f>IFERROR(IF(VALUE(MID(AU443,1,1))=1, ", "&amp;VLOOKUP(VALUE(MID(AU443,3,1)), TxtPanelShape!$O$2:$P$50, 2, 0), IF(VALUE(MID(AU443,1,1))&gt;=7, ", "&amp;VLOOKUP(VALUE(MID(AU443,3,1)), TxtPanelShape!$O$2:$P$50, 2, 0),"")),"")</f>
        <v/>
      </c>
      <c r="AY443" s="79" t="str">
        <f>IFERROR("; "&amp;VLOOKUP(VALUE(MID(AU443,4,1)), TxtPanelShape!$V$2:$W$50,2,0),"")</f>
        <v/>
      </c>
      <c r="AZ443" s="79" t="str">
        <f t="shared" si="85"/>
        <v/>
      </c>
      <c r="BA443" s="71"/>
      <c r="BB443" s="79" t="str">
        <f>IFERROR(IF(VALUE(MID(BA443,1,1))=1, VLOOKUP(VALUE(MID(BA443,1,1)), TxtPanelShape!$A$2:$C$50, 3, 0), (IF(VALUE(MID(BA443,1,1))&gt;=7, VLOOKUP(VALUE(MID(BA443,1,1)), TxtPanelShape!$A$2:$C$50, 3, 0),VLOOKUP(VALUE(MID(BA443,1,2)),TxtPanelShape!$A$2:$C$50,3,0)))), "")</f>
        <v/>
      </c>
      <c r="BC443" s="79" t="str">
        <f>IFERROR(IF(VALUE(MID(BA443,1,1))=1, ", "&amp;VLOOKUP(VALUE(MID(BA443,2,1)), TxtPanelShape!$H$2:$I$50, 2, 0), IF(VALUE(MID(BA443,1,1))&gt;=7, ", "&amp;VLOOKUP(VALUE(MID(BA443,2,1)), TxtPanelShape!$H$2:$I$50, 2, 0),"")), "")</f>
        <v/>
      </c>
      <c r="BD443" s="79" t="str">
        <f>IFERROR(IF(VALUE(MID(BA443,1,1))=1, ", "&amp;VLOOKUP(VALUE(MID(BA443,3,1)), TxtPanelShape!$O$2:$P$50, 2, 0), IF(VALUE(MID(BA443,1,1))&gt;=7, ", "&amp;VLOOKUP(VALUE(MID(BA443,3,1)), TxtPanelShape!$O$2:$P$50, 2, 0),"")),"")</f>
        <v/>
      </c>
      <c r="BE443" s="79" t="str">
        <f>IFERROR("; "&amp;VLOOKUP(VALUE(MID(BA443,4,1)), TxtPanelShape!$V$2:$W$50,2,0),"")</f>
        <v/>
      </c>
      <c r="BF443" s="79" t="str">
        <f t="shared" si="86"/>
        <v/>
      </c>
      <c r="BG443" s="71"/>
      <c r="BH443" s="79" t="str">
        <f>IFERROR(VLOOKUP(BG443, TxtPanelDefinition!$A$2:$B$50, 2, 0),"")</f>
        <v/>
      </c>
      <c r="BI443" s="71"/>
      <c r="BJ443" s="79" t="str">
        <f>IFERROR(VLOOKUP(BI443, TxtPanelDefinition!$A$2:$B$50, 2, 0),"")</f>
        <v/>
      </c>
      <c r="BK443" s="71"/>
      <c r="BL443" s="79" t="str">
        <f>IFERROR(VLOOKUP(BK443, InscrTechniques!$A$2:$B$50, 2, 0),"")</f>
        <v/>
      </c>
      <c r="BM443" s="71"/>
      <c r="BN443" s="79" t="str">
        <f>IFERROR(VLOOKUP(BM443, InscrTechniques!$A$2:$B$50, 2, 0),"")</f>
        <v/>
      </c>
      <c r="BO443" s="71"/>
      <c r="BP443" s="79" t="str">
        <f>IFERROR(VLOOKUP(BO443, InscrTechniques!$A$2:$B$50, 2, 0),"")</f>
        <v/>
      </c>
      <c r="BQ443" s="71"/>
      <c r="BR443" s="79" t="str">
        <f>IFERROR(VLOOKUP(BQ443, InscrTechniques!$A$2:$B$50, 2, 0),"")</f>
        <v/>
      </c>
      <c r="BS443" s="71"/>
      <c r="BT443" s="79" t="str">
        <f>IFERROR(VLOOKUP(BS443, InscrTechniques!$A$2:$B$50, 2, 0),"")</f>
        <v/>
      </c>
      <c r="BU443" s="71"/>
      <c r="BV443" s="79" t="str">
        <f>IFERROR(VLOOKUP(BU443, InscrTechniques!$A$2:$B$50, 2, 0),"")</f>
        <v/>
      </c>
      <c r="BW443" s="125"/>
      <c r="BX443" s="79" t="str">
        <f>IFERROR(VLOOKUP(BW443, InscrTechniques!$A$2:$B$50, 2, 0),"")</f>
        <v/>
      </c>
      <c r="BY443" s="125"/>
      <c r="BZ443" s="79" t="str">
        <f>IFERROR(VLOOKUP(BY443, InscrTechniques!$A$2:$B$50, 2, 0),"")</f>
        <v/>
      </c>
      <c r="CA443" s="74"/>
      <c r="CB443" s="114" t="str">
        <f>IFERROR(VLOOKUP(CA443, LetterStyle!$A$2:$B$50, 2, 0),"")</f>
        <v/>
      </c>
      <c r="CC443" s="74"/>
      <c r="CD443" s="114" t="str">
        <f>IFERROR(VLOOKUP(CC443, LetterStyle!$A$2:$B$50, 2, 0),"")</f>
        <v/>
      </c>
      <c r="CE443" s="74"/>
      <c r="CF443" s="114" t="str">
        <f>IFERROR(VLOOKUP(CE443, LetterStyle!$A$2:$B$50, 2, 0),"")</f>
        <v/>
      </c>
      <c r="CG443" s="74"/>
      <c r="CH443" s="79" t="str">
        <f>IFERROR(VLOOKUP(CG443, LetterStyle!$A$2:$B$50, 2, 0),"")</f>
        <v/>
      </c>
      <c r="CI443" s="71"/>
      <c r="CJ443" s="79" t="str">
        <f>IFERROR(VLOOKUP(CI443, DecMotifs!$A$1:$B$306, 2, 0),"")</f>
        <v/>
      </c>
      <c r="CK443" s="71"/>
      <c r="CL443" s="79" t="str">
        <f>IFERROR(VLOOKUP(CK443, DecMotifs!$A$1:$B$306, 2, 0),"")</f>
        <v/>
      </c>
      <c r="CM443" s="71"/>
      <c r="CN443" s="79" t="str">
        <f>IFERROR(VLOOKUP(CM443, DecMotifs!$A$1:$B$306, 2, 0),"")</f>
        <v/>
      </c>
      <c r="CO443" s="71"/>
      <c r="CP443" s="79" t="str">
        <f>IFERROR(VLOOKUP(CO443, MarginalDec!$A$2:$B$253, 2, 0),"")</f>
        <v/>
      </c>
      <c r="CQ443" s="71"/>
      <c r="CR443" s="79" t="str">
        <f>IFERROR(VLOOKUP(CQ443, MarginalDec!$A$2:$B$253, 2, 0),"")</f>
        <v/>
      </c>
      <c r="CS443" s="71"/>
      <c r="CT443" s="79" t="str">
        <f>IFERROR(VLOOKUP(CS443, MarginalDec!$A$2:$B$253, 2, 0),"")</f>
        <v/>
      </c>
      <c r="CU443" s="71"/>
      <c r="CV443" s="79" t="str">
        <f>IF(ISBLANK(CU443),"", IFERROR(VLOOKUP(CU443, Tooling!$A$2:$B$252, 2, 0),""))</f>
        <v/>
      </c>
      <c r="CW443" s="71"/>
      <c r="CX443" s="79" t="str">
        <f>IF(ISBLANK(CW443),"", IFERROR(VLOOKUP(CW443, Tooling!$A$2:$B$252, 2, 0),""))</f>
        <v/>
      </c>
      <c r="CY443" s="71"/>
      <c r="CZ443" s="79" t="str">
        <f>IF(ISBLANK(CY443),"", IFERROR(VLOOKUP(CY443, Repairs!$A$2:$B$252, 2, 0),""))</f>
        <v/>
      </c>
      <c r="DA443" s="77"/>
      <c r="DB443" s="71"/>
      <c r="DC443" s="79" t="str">
        <f>IFERROR(VLOOKUP(DB443, DatingReason!$A$2:$B$252, 2, 0),"")</f>
        <v/>
      </c>
      <c r="DD443" s="123" t="str">
        <f t="shared" si="87"/>
        <v/>
      </c>
      <c r="DF443" s="119" t="str">
        <f t="array" ref="DF443">IF(AND($B443&lt;&gt;"", $DE443&lt;&gt;"", $DE443&lt;&gt;"No"),MAX(IF($B443=PEOPLE!$B$4:$B$1000, PEOPLE!$Q$4:$Q$1000,""))+100,"")</f>
        <v/>
      </c>
      <c r="DG443" s="68"/>
      <c r="DH443" s="76">
        <f>COUNTIF(PEOPLE!B:B, MEMORIALS!B443)</f>
        <v>0</v>
      </c>
      <c r="DI443" s="82"/>
      <c r="DJ443" s="82"/>
      <c r="DK443" s="82"/>
      <c r="DL443" s="68"/>
      <c r="DM443" s="68"/>
      <c r="DN443" s="68"/>
      <c r="DO443" s="68"/>
      <c r="DP443" s="68"/>
    </row>
    <row r="444" spans="1:120" ht="15" customHeight="1" x14ac:dyDescent="0.25">
      <c r="A444" s="68"/>
      <c r="B444" s="69"/>
      <c r="C444" s="68"/>
      <c r="D444" s="68"/>
      <c r="E444" s="70" t="str">
        <f>IF(D444="","",VLOOKUP(D444,Denomination!$A$2:$B$50, 2, 0))</f>
        <v/>
      </c>
      <c r="F444" s="68"/>
      <c r="G444" s="71"/>
      <c r="H444" s="70" t="str">
        <f>IF(G444="","",VLOOKUP(G444,MCondition!$A$2:$B$50, 2, 0))</f>
        <v/>
      </c>
      <c r="I444" s="72"/>
      <c r="J444" s="71"/>
      <c r="K444" s="70" t="str">
        <f>IF(J444="","",VLOOKUP(J444,ICondition!$A$2:$B$50, 2, 0))</f>
        <v/>
      </c>
      <c r="L444" s="73"/>
      <c r="M444" s="73"/>
      <c r="N444" s="73"/>
      <c r="O444" s="73"/>
      <c r="P444" s="73"/>
      <c r="Q444" s="73"/>
      <c r="R444" s="78"/>
      <c r="S444" s="79" t="str">
        <f>IFERROR(VLOOKUP(R444,Material!$A$2:$B$59, 2, 0),"")</f>
        <v/>
      </c>
      <c r="T444" s="71"/>
      <c r="U444" s="79" t="str">
        <f>IFERROR(VLOOKUP(T444,Material!$A$2:$B$59, 2, 0),"")</f>
        <v/>
      </c>
      <c r="V444" s="71"/>
      <c r="W444" s="79" t="str">
        <f>IFERROR(VLOOKUP(V444,Material!$A$2:$B$59, 2, 0),"")</f>
        <v/>
      </c>
      <c r="X444" s="71"/>
      <c r="Y444" s="79" t="str">
        <f>IFERROR(VLOOKUP(X444,Material!$A$2:$B$59, 2, 0),"")</f>
        <v/>
      </c>
      <c r="Z444" s="71"/>
      <c r="AA444" s="79" t="str">
        <f>IFERROR(VLOOKUP(Z444,Material!$A$2:$B$59, 2, 0),"")</f>
        <v/>
      </c>
      <c r="AB444" s="74"/>
      <c r="AC444" s="75" t="e">
        <f t="shared" si="76"/>
        <v>#VALUE!</v>
      </c>
      <c r="AD444" s="75" t="e">
        <f t="shared" si="77"/>
        <v>#VALUE!</v>
      </c>
      <c r="AE444" s="75" t="e">
        <f t="shared" si="79"/>
        <v>#VALUE!</v>
      </c>
      <c r="AF444" s="75" t="e">
        <f t="shared" si="78"/>
        <v>#VALUE!</v>
      </c>
      <c r="AG444" s="75" t="e">
        <f t="shared" si="80"/>
        <v>#VALUE!</v>
      </c>
      <c r="AH444" s="75" t="e">
        <f t="shared" si="81"/>
        <v>#VALUE!</v>
      </c>
      <c r="AI444" s="75" t="e">
        <f t="shared" si="82"/>
        <v>#VALUE!</v>
      </c>
      <c r="AJ444" s="80" t="e">
        <f t="shared" si="83"/>
        <v>#VALUE!</v>
      </c>
      <c r="AK444" s="79" t="str">
        <f>(IFERROR(VLOOKUP(AB444,Categories!$A$2:$B$20,2,1),""))</f>
        <v/>
      </c>
      <c r="AL444" s="79" t="str">
        <f ca="1">IFERROR(VLOOKUP((HLOOKUP((VLOOKUP($AB444,Categories!$A$2:$F$20,3,1)), $AB$3:$AJ444, (ROW()-ROW($AB$3)+1), 0)), INDIRECT(VLOOKUP($AB444,Categories!$A$2:$F$20,6,1)),2,0),AK444)</f>
        <v/>
      </c>
      <c r="AM444" s="79" t="str">
        <f ca="1">IFERROR(VLOOKUP((HLOOKUP((VLOOKUP($AB444,Categories!$A$2:$F$20,4,1)),$AB$3:$AJ444,(ROW()-ROW($AB$3)+1),0)),INDIRECT(VLOOKUP($AB444,Categories!$A$2:$H$20,7,1)),2,0),"")</f>
        <v/>
      </c>
      <c r="AN444" s="79" t="str">
        <f ca="1">IFERROR(VLOOKUP((HLOOKUP((VLOOKUP($AB444,Categories!$A$2:$F$20,5,1)), $AB$3:$AJ444, (ROW()-ROW($AB$3)+1), 0)), INDIRECT(VLOOKUP($AB444,Categories!$A$2:$H$20,8,1)),2,0),"")</f>
        <v/>
      </c>
      <c r="AO444" s="79" t="str">
        <f t="shared" ca="1" si="84"/>
        <v/>
      </c>
      <c r="AP444" s="81"/>
      <c r="AQ444" s="70" t="str">
        <f>IFERROR(VLOOKUP(VALUE(MID(AP444,1,1)),AdditionalElements!$A$2:$B$50,2,0),"")</f>
        <v/>
      </c>
      <c r="AR444" s="70" t="str">
        <f>IFERROR(VLOOKUP(VALUE(MID(AP444,2,1)),AdditionalElements!$H$2:$I$50,2,0),"")</f>
        <v/>
      </c>
      <c r="AS444" s="70" t="str">
        <f>IFERROR(VLOOKUP(VALUE(MID(AP444,3,1)),AdditionalElements!$O$2:$P$50,2,0),"")</f>
        <v/>
      </c>
      <c r="AT444" s="70" t="str">
        <f>IFERROR(VLOOKUP(VALUE(MID(AP444,4,1)),AdditionalElements!$V$2:$W$50,2,0),"")</f>
        <v/>
      </c>
      <c r="AU444" s="71"/>
      <c r="AV444" s="79" t="str">
        <f>IFERROR(IF(VALUE(MID(AU444,1,1))=1, VLOOKUP(VALUE(MID(AU444,1,1)), TxtPanelShape!$A$2:$C$50, 3, 0), (IF(VALUE(MID(AU444,1,1))&gt;=7, VLOOKUP(VALUE(MID(AU444,1,1)), TxtPanelShape!$A$2:$C$50, 3, 0),VLOOKUP(VALUE(MID(AU444,1,2)),TxtPanelShape!$A$2:$C$50,3,0)))), "")</f>
        <v/>
      </c>
      <c r="AW444" s="79" t="str">
        <f>IFERROR(IF(VALUE(MID(AU444,1,1))=1, ", "&amp;VLOOKUP(VALUE(MID(AU444,2,1)), TxtPanelShape!$H$2:$I$50, 2, 0), IF(VALUE(MID(AU444,1,1))&gt;=7, ", "&amp;VLOOKUP(VALUE(MID(AU444,2,1)), TxtPanelShape!$H$2:$I$50, 2, 0),"")), "")</f>
        <v/>
      </c>
      <c r="AX444" s="79" t="str">
        <f>IFERROR(IF(VALUE(MID(AU444,1,1))=1, ", "&amp;VLOOKUP(VALUE(MID(AU444,3,1)), TxtPanelShape!$O$2:$P$50, 2, 0), IF(VALUE(MID(AU444,1,1))&gt;=7, ", "&amp;VLOOKUP(VALUE(MID(AU444,3,1)), TxtPanelShape!$O$2:$P$50, 2, 0),"")),"")</f>
        <v/>
      </c>
      <c r="AY444" s="79" t="str">
        <f>IFERROR("; "&amp;VLOOKUP(VALUE(MID(AU444,4,1)), TxtPanelShape!$V$2:$W$50,2,0),"")</f>
        <v/>
      </c>
      <c r="AZ444" s="79" t="str">
        <f t="shared" si="85"/>
        <v/>
      </c>
      <c r="BA444" s="71"/>
      <c r="BB444" s="79" t="str">
        <f>IFERROR(IF(VALUE(MID(BA444,1,1))=1, VLOOKUP(VALUE(MID(BA444,1,1)), TxtPanelShape!$A$2:$C$50, 3, 0), (IF(VALUE(MID(BA444,1,1))&gt;=7, VLOOKUP(VALUE(MID(BA444,1,1)), TxtPanelShape!$A$2:$C$50, 3, 0),VLOOKUP(VALUE(MID(BA444,1,2)),TxtPanelShape!$A$2:$C$50,3,0)))), "")</f>
        <v/>
      </c>
      <c r="BC444" s="79" t="str">
        <f>IFERROR(IF(VALUE(MID(BA444,1,1))=1, ", "&amp;VLOOKUP(VALUE(MID(BA444,2,1)), TxtPanelShape!$H$2:$I$50, 2, 0), IF(VALUE(MID(BA444,1,1))&gt;=7, ", "&amp;VLOOKUP(VALUE(MID(BA444,2,1)), TxtPanelShape!$H$2:$I$50, 2, 0),"")), "")</f>
        <v/>
      </c>
      <c r="BD444" s="79" t="str">
        <f>IFERROR(IF(VALUE(MID(BA444,1,1))=1, ", "&amp;VLOOKUP(VALUE(MID(BA444,3,1)), TxtPanelShape!$O$2:$P$50, 2, 0), IF(VALUE(MID(BA444,1,1))&gt;=7, ", "&amp;VLOOKUP(VALUE(MID(BA444,3,1)), TxtPanelShape!$O$2:$P$50, 2, 0),"")),"")</f>
        <v/>
      </c>
      <c r="BE444" s="79" t="str">
        <f>IFERROR("; "&amp;VLOOKUP(VALUE(MID(BA444,4,1)), TxtPanelShape!$V$2:$W$50,2,0),"")</f>
        <v/>
      </c>
      <c r="BF444" s="79" t="str">
        <f t="shared" si="86"/>
        <v/>
      </c>
      <c r="BG444" s="71"/>
      <c r="BH444" s="79" t="str">
        <f>IFERROR(VLOOKUP(BG444, TxtPanelDefinition!$A$2:$B$50, 2, 0),"")</f>
        <v/>
      </c>
      <c r="BI444" s="71"/>
      <c r="BJ444" s="79" t="str">
        <f>IFERROR(VLOOKUP(BI444, TxtPanelDefinition!$A$2:$B$50, 2, 0),"")</f>
        <v/>
      </c>
      <c r="BK444" s="71"/>
      <c r="BL444" s="79" t="str">
        <f>IFERROR(VLOOKUP(BK444, InscrTechniques!$A$2:$B$50, 2, 0),"")</f>
        <v/>
      </c>
      <c r="BM444" s="71"/>
      <c r="BN444" s="79" t="str">
        <f>IFERROR(VLOOKUP(BM444, InscrTechniques!$A$2:$B$50, 2, 0),"")</f>
        <v/>
      </c>
      <c r="BO444" s="71"/>
      <c r="BP444" s="79" t="str">
        <f>IFERROR(VLOOKUP(BO444, InscrTechniques!$A$2:$B$50, 2, 0),"")</f>
        <v/>
      </c>
      <c r="BQ444" s="71"/>
      <c r="BR444" s="79" t="str">
        <f>IFERROR(VLOOKUP(BQ444, InscrTechniques!$A$2:$B$50, 2, 0),"")</f>
        <v/>
      </c>
      <c r="BS444" s="71"/>
      <c r="BT444" s="79" t="str">
        <f>IFERROR(VLOOKUP(BS444, InscrTechniques!$A$2:$B$50, 2, 0),"")</f>
        <v/>
      </c>
      <c r="BU444" s="71"/>
      <c r="BV444" s="79" t="str">
        <f>IFERROR(VLOOKUP(BU444, InscrTechniques!$A$2:$B$50, 2, 0),"")</f>
        <v/>
      </c>
      <c r="BW444" s="125"/>
      <c r="BX444" s="79" t="str">
        <f>IFERROR(VLOOKUP(BW444, InscrTechniques!$A$2:$B$50, 2, 0),"")</f>
        <v/>
      </c>
      <c r="BY444" s="125"/>
      <c r="BZ444" s="79" t="str">
        <f>IFERROR(VLOOKUP(BY444, InscrTechniques!$A$2:$B$50, 2, 0),"")</f>
        <v/>
      </c>
      <c r="CA444" s="74"/>
      <c r="CB444" s="114" t="str">
        <f>IFERROR(VLOOKUP(CA444, LetterStyle!$A$2:$B$50, 2, 0),"")</f>
        <v/>
      </c>
      <c r="CC444" s="74"/>
      <c r="CD444" s="114" t="str">
        <f>IFERROR(VLOOKUP(CC444, LetterStyle!$A$2:$B$50, 2, 0),"")</f>
        <v/>
      </c>
      <c r="CE444" s="74"/>
      <c r="CF444" s="114" t="str">
        <f>IFERROR(VLOOKUP(CE444, LetterStyle!$A$2:$B$50, 2, 0),"")</f>
        <v/>
      </c>
      <c r="CG444" s="74"/>
      <c r="CH444" s="79" t="str">
        <f>IFERROR(VLOOKUP(CG444, LetterStyle!$A$2:$B$50, 2, 0),"")</f>
        <v/>
      </c>
      <c r="CI444" s="71"/>
      <c r="CJ444" s="79" t="str">
        <f>IFERROR(VLOOKUP(CI444, DecMotifs!$A$1:$B$306, 2, 0),"")</f>
        <v/>
      </c>
      <c r="CK444" s="71"/>
      <c r="CL444" s="79" t="str">
        <f>IFERROR(VLOOKUP(CK444, DecMotifs!$A$1:$B$306, 2, 0),"")</f>
        <v/>
      </c>
      <c r="CM444" s="71"/>
      <c r="CN444" s="79" t="str">
        <f>IFERROR(VLOOKUP(CM444, DecMotifs!$A$1:$B$306, 2, 0),"")</f>
        <v/>
      </c>
      <c r="CO444" s="71"/>
      <c r="CP444" s="79" t="str">
        <f>IFERROR(VLOOKUP(CO444, MarginalDec!$A$2:$B$253, 2, 0),"")</f>
        <v/>
      </c>
      <c r="CQ444" s="71"/>
      <c r="CR444" s="79" t="str">
        <f>IFERROR(VLOOKUP(CQ444, MarginalDec!$A$2:$B$253, 2, 0),"")</f>
        <v/>
      </c>
      <c r="CS444" s="71"/>
      <c r="CT444" s="79" t="str">
        <f>IFERROR(VLOOKUP(CS444, MarginalDec!$A$2:$B$253, 2, 0),"")</f>
        <v/>
      </c>
      <c r="CU444" s="71"/>
      <c r="CV444" s="79" t="str">
        <f>IF(ISBLANK(CU444),"", IFERROR(VLOOKUP(CU444, Tooling!$A$2:$B$252, 2, 0),""))</f>
        <v/>
      </c>
      <c r="CW444" s="71"/>
      <c r="CX444" s="79" t="str">
        <f>IF(ISBLANK(CW444),"", IFERROR(VLOOKUP(CW444, Tooling!$A$2:$B$252, 2, 0),""))</f>
        <v/>
      </c>
      <c r="CY444" s="71"/>
      <c r="CZ444" s="79" t="str">
        <f>IF(ISBLANK(CY444),"", IFERROR(VLOOKUP(CY444, Repairs!$A$2:$B$252, 2, 0),""))</f>
        <v/>
      </c>
      <c r="DA444" s="77"/>
      <c r="DB444" s="71"/>
      <c r="DC444" s="79" t="str">
        <f>IFERROR(VLOOKUP(DB444, DatingReason!$A$2:$B$252, 2, 0),"")</f>
        <v/>
      </c>
      <c r="DD444" s="123" t="str">
        <f t="shared" si="87"/>
        <v/>
      </c>
      <c r="DF444" s="119" t="str">
        <f t="array" ref="DF444">IF(AND($B444&lt;&gt;"", $DE444&lt;&gt;"", $DE444&lt;&gt;"No"),MAX(IF($B444=PEOPLE!$B$4:$B$1000, PEOPLE!$Q$4:$Q$1000,""))+100,"")</f>
        <v/>
      </c>
      <c r="DG444" s="68"/>
      <c r="DH444" s="76">
        <f>COUNTIF(PEOPLE!B:B, MEMORIALS!B444)</f>
        <v>0</v>
      </c>
      <c r="DI444" s="82"/>
      <c r="DJ444" s="82"/>
      <c r="DK444" s="82"/>
      <c r="DL444" s="68"/>
      <c r="DM444" s="68"/>
      <c r="DN444" s="68"/>
      <c r="DO444" s="68"/>
      <c r="DP444" s="68"/>
    </row>
    <row r="445" spans="1:120" ht="15" customHeight="1" x14ac:dyDescent="0.25">
      <c r="A445" s="68"/>
      <c r="B445" s="69"/>
      <c r="C445" s="68"/>
      <c r="D445" s="68"/>
      <c r="E445" s="70" t="str">
        <f>IF(D445="","",VLOOKUP(D445,Denomination!$A$2:$B$50, 2, 0))</f>
        <v/>
      </c>
      <c r="F445" s="68"/>
      <c r="G445" s="71"/>
      <c r="H445" s="70" t="str">
        <f>IF(G445="","",VLOOKUP(G445,MCondition!$A$2:$B$50, 2, 0))</f>
        <v/>
      </c>
      <c r="I445" s="72"/>
      <c r="J445" s="71"/>
      <c r="K445" s="70" t="str">
        <f>IF(J445="","",VLOOKUP(J445,ICondition!$A$2:$B$50, 2, 0))</f>
        <v/>
      </c>
      <c r="L445" s="73"/>
      <c r="M445" s="73"/>
      <c r="N445" s="73"/>
      <c r="O445" s="73"/>
      <c r="P445" s="73"/>
      <c r="Q445" s="73"/>
      <c r="R445" s="78"/>
      <c r="S445" s="79" t="str">
        <f>IFERROR(VLOOKUP(R445,Material!$A$2:$B$59, 2, 0),"")</f>
        <v/>
      </c>
      <c r="T445" s="71"/>
      <c r="U445" s="79" t="str">
        <f>IFERROR(VLOOKUP(T445,Material!$A$2:$B$59, 2, 0),"")</f>
        <v/>
      </c>
      <c r="V445" s="71"/>
      <c r="W445" s="79" t="str">
        <f>IFERROR(VLOOKUP(V445,Material!$A$2:$B$59, 2, 0),"")</f>
        <v/>
      </c>
      <c r="X445" s="71"/>
      <c r="Y445" s="79" t="str">
        <f>IFERROR(VLOOKUP(X445,Material!$A$2:$B$59, 2, 0),"")</f>
        <v/>
      </c>
      <c r="Z445" s="71"/>
      <c r="AA445" s="79" t="str">
        <f>IFERROR(VLOOKUP(Z445,Material!$A$2:$B$59, 2, 0),"")</f>
        <v/>
      </c>
      <c r="AB445" s="74"/>
      <c r="AC445" s="75" t="e">
        <f t="shared" si="76"/>
        <v>#VALUE!</v>
      </c>
      <c r="AD445" s="75" t="e">
        <f t="shared" si="77"/>
        <v>#VALUE!</v>
      </c>
      <c r="AE445" s="75" t="e">
        <f t="shared" si="79"/>
        <v>#VALUE!</v>
      </c>
      <c r="AF445" s="75" t="e">
        <f t="shared" si="78"/>
        <v>#VALUE!</v>
      </c>
      <c r="AG445" s="75" t="e">
        <f t="shared" si="80"/>
        <v>#VALUE!</v>
      </c>
      <c r="AH445" s="75" t="e">
        <f t="shared" si="81"/>
        <v>#VALUE!</v>
      </c>
      <c r="AI445" s="75" t="e">
        <f t="shared" si="82"/>
        <v>#VALUE!</v>
      </c>
      <c r="AJ445" s="80" t="e">
        <f t="shared" si="83"/>
        <v>#VALUE!</v>
      </c>
      <c r="AK445" s="79" t="str">
        <f>(IFERROR(VLOOKUP(AB445,Categories!$A$2:$B$20,2,1),""))</f>
        <v/>
      </c>
      <c r="AL445" s="79" t="str">
        <f ca="1">IFERROR(VLOOKUP((HLOOKUP((VLOOKUP($AB445,Categories!$A$2:$F$20,3,1)), $AB$3:$AJ445, (ROW()-ROW($AB$3)+1), 0)), INDIRECT(VLOOKUP($AB445,Categories!$A$2:$F$20,6,1)),2,0),AK445)</f>
        <v/>
      </c>
      <c r="AM445" s="79" t="str">
        <f ca="1">IFERROR(VLOOKUP((HLOOKUP((VLOOKUP($AB445,Categories!$A$2:$F$20,4,1)),$AB$3:$AJ445,(ROW()-ROW($AB$3)+1),0)),INDIRECT(VLOOKUP($AB445,Categories!$A$2:$H$20,7,1)),2,0),"")</f>
        <v/>
      </c>
      <c r="AN445" s="79" t="str">
        <f ca="1">IFERROR(VLOOKUP((HLOOKUP((VLOOKUP($AB445,Categories!$A$2:$F$20,5,1)), $AB$3:$AJ445, (ROW()-ROW($AB$3)+1), 0)), INDIRECT(VLOOKUP($AB445,Categories!$A$2:$H$20,8,1)),2,0),"")</f>
        <v/>
      </c>
      <c r="AO445" s="79" t="str">
        <f t="shared" ca="1" si="84"/>
        <v/>
      </c>
      <c r="AP445" s="81"/>
      <c r="AQ445" s="70" t="str">
        <f>IFERROR(VLOOKUP(VALUE(MID(AP445,1,1)),AdditionalElements!$A$2:$B$50,2,0),"")</f>
        <v/>
      </c>
      <c r="AR445" s="70" t="str">
        <f>IFERROR(VLOOKUP(VALUE(MID(AP445,2,1)),AdditionalElements!$H$2:$I$50,2,0),"")</f>
        <v/>
      </c>
      <c r="AS445" s="70" t="str">
        <f>IFERROR(VLOOKUP(VALUE(MID(AP445,3,1)),AdditionalElements!$O$2:$P$50,2,0),"")</f>
        <v/>
      </c>
      <c r="AT445" s="70" t="str">
        <f>IFERROR(VLOOKUP(VALUE(MID(AP445,4,1)),AdditionalElements!$V$2:$W$50,2,0),"")</f>
        <v/>
      </c>
      <c r="AU445" s="71"/>
      <c r="AV445" s="79" t="str">
        <f>IFERROR(IF(VALUE(MID(AU445,1,1))=1, VLOOKUP(VALUE(MID(AU445,1,1)), TxtPanelShape!$A$2:$C$50, 3, 0), (IF(VALUE(MID(AU445,1,1))&gt;=7, VLOOKUP(VALUE(MID(AU445,1,1)), TxtPanelShape!$A$2:$C$50, 3, 0),VLOOKUP(VALUE(MID(AU445,1,2)),TxtPanelShape!$A$2:$C$50,3,0)))), "")</f>
        <v/>
      </c>
      <c r="AW445" s="79" t="str">
        <f>IFERROR(IF(VALUE(MID(AU445,1,1))=1, ", "&amp;VLOOKUP(VALUE(MID(AU445,2,1)), TxtPanelShape!$H$2:$I$50, 2, 0), IF(VALUE(MID(AU445,1,1))&gt;=7, ", "&amp;VLOOKUP(VALUE(MID(AU445,2,1)), TxtPanelShape!$H$2:$I$50, 2, 0),"")), "")</f>
        <v/>
      </c>
      <c r="AX445" s="79" t="str">
        <f>IFERROR(IF(VALUE(MID(AU445,1,1))=1, ", "&amp;VLOOKUP(VALUE(MID(AU445,3,1)), TxtPanelShape!$O$2:$P$50, 2, 0), IF(VALUE(MID(AU445,1,1))&gt;=7, ", "&amp;VLOOKUP(VALUE(MID(AU445,3,1)), TxtPanelShape!$O$2:$P$50, 2, 0),"")),"")</f>
        <v/>
      </c>
      <c r="AY445" s="79" t="str">
        <f>IFERROR("; "&amp;VLOOKUP(VALUE(MID(AU445,4,1)), TxtPanelShape!$V$2:$W$50,2,0),"")</f>
        <v/>
      </c>
      <c r="AZ445" s="79" t="str">
        <f t="shared" si="85"/>
        <v/>
      </c>
      <c r="BA445" s="71"/>
      <c r="BB445" s="79" t="str">
        <f>IFERROR(IF(VALUE(MID(BA445,1,1))=1, VLOOKUP(VALUE(MID(BA445,1,1)), TxtPanelShape!$A$2:$C$50, 3, 0), (IF(VALUE(MID(BA445,1,1))&gt;=7, VLOOKUP(VALUE(MID(BA445,1,1)), TxtPanelShape!$A$2:$C$50, 3, 0),VLOOKUP(VALUE(MID(BA445,1,2)),TxtPanelShape!$A$2:$C$50,3,0)))), "")</f>
        <v/>
      </c>
      <c r="BC445" s="79" t="str">
        <f>IFERROR(IF(VALUE(MID(BA445,1,1))=1, ", "&amp;VLOOKUP(VALUE(MID(BA445,2,1)), TxtPanelShape!$H$2:$I$50, 2, 0), IF(VALUE(MID(BA445,1,1))&gt;=7, ", "&amp;VLOOKUP(VALUE(MID(BA445,2,1)), TxtPanelShape!$H$2:$I$50, 2, 0),"")), "")</f>
        <v/>
      </c>
      <c r="BD445" s="79" t="str">
        <f>IFERROR(IF(VALUE(MID(BA445,1,1))=1, ", "&amp;VLOOKUP(VALUE(MID(BA445,3,1)), TxtPanelShape!$O$2:$P$50, 2, 0), IF(VALUE(MID(BA445,1,1))&gt;=7, ", "&amp;VLOOKUP(VALUE(MID(BA445,3,1)), TxtPanelShape!$O$2:$P$50, 2, 0),"")),"")</f>
        <v/>
      </c>
      <c r="BE445" s="79" t="str">
        <f>IFERROR("; "&amp;VLOOKUP(VALUE(MID(BA445,4,1)), TxtPanelShape!$V$2:$W$50,2,0),"")</f>
        <v/>
      </c>
      <c r="BF445" s="79" t="str">
        <f t="shared" si="86"/>
        <v/>
      </c>
      <c r="BG445" s="71"/>
      <c r="BH445" s="79" t="str">
        <f>IFERROR(VLOOKUP(BG445, TxtPanelDefinition!$A$2:$B$50, 2, 0),"")</f>
        <v/>
      </c>
      <c r="BI445" s="71"/>
      <c r="BJ445" s="79" t="str">
        <f>IFERROR(VLOOKUP(BI445, TxtPanelDefinition!$A$2:$B$50, 2, 0),"")</f>
        <v/>
      </c>
      <c r="BK445" s="71"/>
      <c r="BL445" s="79" t="str">
        <f>IFERROR(VLOOKUP(BK445, InscrTechniques!$A$2:$B$50, 2, 0),"")</f>
        <v/>
      </c>
      <c r="BM445" s="71"/>
      <c r="BN445" s="79" t="str">
        <f>IFERROR(VLOOKUP(BM445, InscrTechniques!$A$2:$B$50, 2, 0),"")</f>
        <v/>
      </c>
      <c r="BO445" s="71"/>
      <c r="BP445" s="79" t="str">
        <f>IFERROR(VLOOKUP(BO445, InscrTechniques!$A$2:$B$50, 2, 0),"")</f>
        <v/>
      </c>
      <c r="BQ445" s="71"/>
      <c r="BR445" s="79" t="str">
        <f>IFERROR(VLOOKUP(BQ445, InscrTechniques!$A$2:$B$50, 2, 0),"")</f>
        <v/>
      </c>
      <c r="BS445" s="71"/>
      <c r="BT445" s="79" t="str">
        <f>IFERROR(VLOOKUP(BS445, InscrTechniques!$A$2:$B$50, 2, 0),"")</f>
        <v/>
      </c>
      <c r="BU445" s="71"/>
      <c r="BV445" s="79" t="str">
        <f>IFERROR(VLOOKUP(BU445, InscrTechniques!$A$2:$B$50, 2, 0),"")</f>
        <v/>
      </c>
      <c r="BW445" s="125"/>
      <c r="BX445" s="79" t="str">
        <f>IFERROR(VLOOKUP(BW445, InscrTechniques!$A$2:$B$50, 2, 0),"")</f>
        <v/>
      </c>
      <c r="BY445" s="125"/>
      <c r="BZ445" s="79" t="str">
        <f>IFERROR(VLOOKUP(BY445, InscrTechniques!$A$2:$B$50, 2, 0),"")</f>
        <v/>
      </c>
      <c r="CA445" s="74"/>
      <c r="CB445" s="114" t="str">
        <f>IFERROR(VLOOKUP(CA445, LetterStyle!$A$2:$B$50, 2, 0),"")</f>
        <v/>
      </c>
      <c r="CC445" s="74"/>
      <c r="CD445" s="114" t="str">
        <f>IFERROR(VLOOKUP(CC445, LetterStyle!$A$2:$B$50, 2, 0),"")</f>
        <v/>
      </c>
      <c r="CE445" s="74"/>
      <c r="CF445" s="114" t="str">
        <f>IFERROR(VLOOKUP(CE445, LetterStyle!$A$2:$B$50, 2, 0),"")</f>
        <v/>
      </c>
      <c r="CG445" s="74"/>
      <c r="CH445" s="79" t="str">
        <f>IFERROR(VLOOKUP(CG445, LetterStyle!$A$2:$B$50, 2, 0),"")</f>
        <v/>
      </c>
      <c r="CI445" s="71"/>
      <c r="CJ445" s="79" t="str">
        <f>IFERROR(VLOOKUP(CI445, DecMotifs!$A$1:$B$306, 2, 0),"")</f>
        <v/>
      </c>
      <c r="CK445" s="71"/>
      <c r="CL445" s="79" t="str">
        <f>IFERROR(VLOOKUP(CK445, DecMotifs!$A$1:$B$306, 2, 0),"")</f>
        <v/>
      </c>
      <c r="CM445" s="71"/>
      <c r="CN445" s="79" t="str">
        <f>IFERROR(VLOOKUP(CM445, DecMotifs!$A$1:$B$306, 2, 0),"")</f>
        <v/>
      </c>
      <c r="CO445" s="71"/>
      <c r="CP445" s="79" t="str">
        <f>IFERROR(VLOOKUP(CO445, MarginalDec!$A$2:$B$253, 2, 0),"")</f>
        <v/>
      </c>
      <c r="CQ445" s="71"/>
      <c r="CR445" s="79" t="str">
        <f>IFERROR(VLOOKUP(CQ445, MarginalDec!$A$2:$B$253, 2, 0),"")</f>
        <v/>
      </c>
      <c r="CS445" s="71"/>
      <c r="CT445" s="79" t="str">
        <f>IFERROR(VLOOKUP(CS445, MarginalDec!$A$2:$B$253, 2, 0),"")</f>
        <v/>
      </c>
      <c r="CU445" s="71"/>
      <c r="CV445" s="79" t="str">
        <f>IF(ISBLANK(CU445),"", IFERROR(VLOOKUP(CU445, Tooling!$A$2:$B$252, 2, 0),""))</f>
        <v/>
      </c>
      <c r="CW445" s="71"/>
      <c r="CX445" s="79" t="str">
        <f>IF(ISBLANK(CW445),"", IFERROR(VLOOKUP(CW445, Tooling!$A$2:$B$252, 2, 0),""))</f>
        <v/>
      </c>
      <c r="CY445" s="71"/>
      <c r="CZ445" s="79" t="str">
        <f>IF(ISBLANK(CY445),"", IFERROR(VLOOKUP(CY445, Repairs!$A$2:$B$252, 2, 0),""))</f>
        <v/>
      </c>
      <c r="DA445" s="77"/>
      <c r="DB445" s="71"/>
      <c r="DC445" s="79" t="str">
        <f>IFERROR(VLOOKUP(DB445, DatingReason!$A$2:$B$252, 2, 0),"")</f>
        <v/>
      </c>
      <c r="DD445" s="123" t="str">
        <f t="shared" si="87"/>
        <v/>
      </c>
      <c r="DF445" s="119" t="str">
        <f t="array" ref="DF445">IF(AND($B445&lt;&gt;"", $DE445&lt;&gt;"", $DE445&lt;&gt;"No"),MAX(IF($B445=PEOPLE!$B$4:$B$1000, PEOPLE!$Q$4:$Q$1000,""))+100,"")</f>
        <v/>
      </c>
      <c r="DG445" s="68"/>
      <c r="DH445" s="76">
        <f>COUNTIF(PEOPLE!B:B, MEMORIALS!B445)</f>
        <v>0</v>
      </c>
      <c r="DI445" s="82"/>
      <c r="DJ445" s="82"/>
      <c r="DK445" s="82"/>
      <c r="DL445" s="68"/>
      <c r="DM445" s="68"/>
      <c r="DN445" s="68"/>
      <c r="DO445" s="68"/>
      <c r="DP445" s="68"/>
    </row>
    <row r="446" spans="1:120" ht="15" customHeight="1" x14ac:dyDescent="0.25">
      <c r="A446" s="68"/>
      <c r="B446" s="69"/>
      <c r="C446" s="68"/>
      <c r="D446" s="68"/>
      <c r="E446" s="70" t="str">
        <f>IF(D446="","",VLOOKUP(D446,Denomination!$A$2:$B$50, 2, 0))</f>
        <v/>
      </c>
      <c r="F446" s="68"/>
      <c r="G446" s="71"/>
      <c r="H446" s="70" t="str">
        <f>IF(G446="","",VLOOKUP(G446,MCondition!$A$2:$B$50, 2, 0))</f>
        <v/>
      </c>
      <c r="I446" s="72"/>
      <c r="J446" s="71"/>
      <c r="K446" s="70" t="str">
        <f>IF(J446="","",VLOOKUP(J446,ICondition!$A$2:$B$50, 2, 0))</f>
        <v/>
      </c>
      <c r="L446" s="73"/>
      <c r="M446" s="73"/>
      <c r="N446" s="73"/>
      <c r="O446" s="73"/>
      <c r="P446" s="73"/>
      <c r="Q446" s="73"/>
      <c r="R446" s="78"/>
      <c r="S446" s="79" t="str">
        <f>IFERROR(VLOOKUP(R446,Material!$A$2:$B$59, 2, 0),"")</f>
        <v/>
      </c>
      <c r="T446" s="71"/>
      <c r="U446" s="79" t="str">
        <f>IFERROR(VLOOKUP(T446,Material!$A$2:$B$59, 2, 0),"")</f>
        <v/>
      </c>
      <c r="V446" s="71"/>
      <c r="W446" s="79" t="str">
        <f>IFERROR(VLOOKUP(V446,Material!$A$2:$B$59, 2, 0),"")</f>
        <v/>
      </c>
      <c r="X446" s="71"/>
      <c r="Y446" s="79" t="str">
        <f>IFERROR(VLOOKUP(X446,Material!$A$2:$B$59, 2, 0),"")</f>
        <v/>
      </c>
      <c r="Z446" s="71"/>
      <c r="AA446" s="79" t="str">
        <f>IFERROR(VLOOKUP(Z446,Material!$A$2:$B$59, 2, 0),"")</f>
        <v/>
      </c>
      <c r="AB446" s="74"/>
      <c r="AC446" s="75" t="e">
        <f t="shared" si="76"/>
        <v>#VALUE!</v>
      </c>
      <c r="AD446" s="75" t="e">
        <f t="shared" si="77"/>
        <v>#VALUE!</v>
      </c>
      <c r="AE446" s="75" t="e">
        <f t="shared" si="79"/>
        <v>#VALUE!</v>
      </c>
      <c r="AF446" s="75" t="e">
        <f t="shared" si="78"/>
        <v>#VALUE!</v>
      </c>
      <c r="AG446" s="75" t="e">
        <f t="shared" si="80"/>
        <v>#VALUE!</v>
      </c>
      <c r="AH446" s="75" t="e">
        <f t="shared" si="81"/>
        <v>#VALUE!</v>
      </c>
      <c r="AI446" s="75" t="e">
        <f t="shared" si="82"/>
        <v>#VALUE!</v>
      </c>
      <c r="AJ446" s="80" t="e">
        <f t="shared" si="83"/>
        <v>#VALUE!</v>
      </c>
      <c r="AK446" s="79" t="str">
        <f>(IFERROR(VLOOKUP(AB446,Categories!$A$2:$B$20,2,1),""))</f>
        <v/>
      </c>
      <c r="AL446" s="79" t="str">
        <f ca="1">IFERROR(VLOOKUP((HLOOKUP((VLOOKUP($AB446,Categories!$A$2:$F$20,3,1)), $AB$3:$AJ446, (ROW()-ROW($AB$3)+1), 0)), INDIRECT(VLOOKUP($AB446,Categories!$A$2:$F$20,6,1)),2,0),AK446)</f>
        <v/>
      </c>
      <c r="AM446" s="79" t="str">
        <f ca="1">IFERROR(VLOOKUP((HLOOKUP((VLOOKUP($AB446,Categories!$A$2:$F$20,4,1)),$AB$3:$AJ446,(ROW()-ROW($AB$3)+1),0)),INDIRECT(VLOOKUP($AB446,Categories!$A$2:$H$20,7,1)),2,0),"")</f>
        <v/>
      </c>
      <c r="AN446" s="79" t="str">
        <f ca="1">IFERROR(VLOOKUP((HLOOKUP((VLOOKUP($AB446,Categories!$A$2:$F$20,5,1)), $AB$3:$AJ446, (ROW()-ROW($AB$3)+1), 0)), INDIRECT(VLOOKUP($AB446,Categories!$A$2:$H$20,8,1)),2,0),"")</f>
        <v/>
      </c>
      <c r="AO446" s="79" t="str">
        <f t="shared" ca="1" si="84"/>
        <v/>
      </c>
      <c r="AP446" s="81"/>
      <c r="AQ446" s="70" t="str">
        <f>IFERROR(VLOOKUP(VALUE(MID(AP446,1,1)),AdditionalElements!$A$2:$B$50,2,0),"")</f>
        <v/>
      </c>
      <c r="AR446" s="70" t="str">
        <f>IFERROR(VLOOKUP(VALUE(MID(AP446,2,1)),AdditionalElements!$H$2:$I$50,2,0),"")</f>
        <v/>
      </c>
      <c r="AS446" s="70" t="str">
        <f>IFERROR(VLOOKUP(VALUE(MID(AP446,3,1)),AdditionalElements!$O$2:$P$50,2,0),"")</f>
        <v/>
      </c>
      <c r="AT446" s="70" t="str">
        <f>IFERROR(VLOOKUP(VALUE(MID(AP446,4,1)),AdditionalElements!$V$2:$W$50,2,0),"")</f>
        <v/>
      </c>
      <c r="AU446" s="71"/>
      <c r="AV446" s="79" t="str">
        <f>IFERROR(IF(VALUE(MID(AU446,1,1))=1, VLOOKUP(VALUE(MID(AU446,1,1)), TxtPanelShape!$A$2:$C$50, 3, 0), (IF(VALUE(MID(AU446,1,1))&gt;=7, VLOOKUP(VALUE(MID(AU446,1,1)), TxtPanelShape!$A$2:$C$50, 3, 0),VLOOKUP(VALUE(MID(AU446,1,2)),TxtPanelShape!$A$2:$C$50,3,0)))), "")</f>
        <v/>
      </c>
      <c r="AW446" s="79" t="str">
        <f>IFERROR(IF(VALUE(MID(AU446,1,1))=1, ", "&amp;VLOOKUP(VALUE(MID(AU446,2,1)), TxtPanelShape!$H$2:$I$50, 2, 0), IF(VALUE(MID(AU446,1,1))&gt;=7, ", "&amp;VLOOKUP(VALUE(MID(AU446,2,1)), TxtPanelShape!$H$2:$I$50, 2, 0),"")), "")</f>
        <v/>
      </c>
      <c r="AX446" s="79" t="str">
        <f>IFERROR(IF(VALUE(MID(AU446,1,1))=1, ", "&amp;VLOOKUP(VALUE(MID(AU446,3,1)), TxtPanelShape!$O$2:$P$50, 2, 0), IF(VALUE(MID(AU446,1,1))&gt;=7, ", "&amp;VLOOKUP(VALUE(MID(AU446,3,1)), TxtPanelShape!$O$2:$P$50, 2, 0),"")),"")</f>
        <v/>
      </c>
      <c r="AY446" s="79" t="str">
        <f>IFERROR("; "&amp;VLOOKUP(VALUE(MID(AU446,4,1)), TxtPanelShape!$V$2:$W$50,2,0),"")</f>
        <v/>
      </c>
      <c r="AZ446" s="79" t="str">
        <f t="shared" si="85"/>
        <v/>
      </c>
      <c r="BA446" s="71"/>
      <c r="BB446" s="79" t="str">
        <f>IFERROR(IF(VALUE(MID(BA446,1,1))=1, VLOOKUP(VALUE(MID(BA446,1,1)), TxtPanelShape!$A$2:$C$50, 3, 0), (IF(VALUE(MID(BA446,1,1))&gt;=7, VLOOKUP(VALUE(MID(BA446,1,1)), TxtPanelShape!$A$2:$C$50, 3, 0),VLOOKUP(VALUE(MID(BA446,1,2)),TxtPanelShape!$A$2:$C$50,3,0)))), "")</f>
        <v/>
      </c>
      <c r="BC446" s="79" t="str">
        <f>IFERROR(IF(VALUE(MID(BA446,1,1))=1, ", "&amp;VLOOKUP(VALUE(MID(BA446,2,1)), TxtPanelShape!$H$2:$I$50, 2, 0), IF(VALUE(MID(BA446,1,1))&gt;=7, ", "&amp;VLOOKUP(VALUE(MID(BA446,2,1)), TxtPanelShape!$H$2:$I$50, 2, 0),"")), "")</f>
        <v/>
      </c>
      <c r="BD446" s="79" t="str">
        <f>IFERROR(IF(VALUE(MID(BA446,1,1))=1, ", "&amp;VLOOKUP(VALUE(MID(BA446,3,1)), TxtPanelShape!$O$2:$P$50, 2, 0), IF(VALUE(MID(BA446,1,1))&gt;=7, ", "&amp;VLOOKUP(VALUE(MID(BA446,3,1)), TxtPanelShape!$O$2:$P$50, 2, 0),"")),"")</f>
        <v/>
      </c>
      <c r="BE446" s="79" t="str">
        <f>IFERROR("; "&amp;VLOOKUP(VALUE(MID(BA446,4,1)), TxtPanelShape!$V$2:$W$50,2,0),"")</f>
        <v/>
      </c>
      <c r="BF446" s="79" t="str">
        <f t="shared" si="86"/>
        <v/>
      </c>
      <c r="BG446" s="71"/>
      <c r="BH446" s="79" t="str">
        <f>IFERROR(VLOOKUP(BG446, TxtPanelDefinition!$A$2:$B$50, 2, 0),"")</f>
        <v/>
      </c>
      <c r="BI446" s="71"/>
      <c r="BJ446" s="79" t="str">
        <f>IFERROR(VLOOKUP(BI446, TxtPanelDefinition!$A$2:$B$50, 2, 0),"")</f>
        <v/>
      </c>
      <c r="BK446" s="71"/>
      <c r="BL446" s="79" t="str">
        <f>IFERROR(VLOOKUP(BK446, InscrTechniques!$A$2:$B$50, 2, 0),"")</f>
        <v/>
      </c>
      <c r="BM446" s="71"/>
      <c r="BN446" s="79" t="str">
        <f>IFERROR(VLOOKUP(BM446, InscrTechniques!$A$2:$B$50, 2, 0),"")</f>
        <v/>
      </c>
      <c r="BO446" s="71"/>
      <c r="BP446" s="79" t="str">
        <f>IFERROR(VLOOKUP(BO446, InscrTechniques!$A$2:$B$50, 2, 0),"")</f>
        <v/>
      </c>
      <c r="BQ446" s="71"/>
      <c r="BR446" s="79" t="str">
        <f>IFERROR(VLOOKUP(BQ446, InscrTechniques!$A$2:$B$50, 2, 0),"")</f>
        <v/>
      </c>
      <c r="BS446" s="71"/>
      <c r="BT446" s="79" t="str">
        <f>IFERROR(VLOOKUP(BS446, InscrTechniques!$A$2:$B$50, 2, 0),"")</f>
        <v/>
      </c>
      <c r="BU446" s="71"/>
      <c r="BV446" s="79" t="str">
        <f>IFERROR(VLOOKUP(BU446, InscrTechniques!$A$2:$B$50, 2, 0),"")</f>
        <v/>
      </c>
      <c r="BW446" s="125"/>
      <c r="BX446" s="79" t="str">
        <f>IFERROR(VLOOKUP(BW446, InscrTechniques!$A$2:$B$50, 2, 0),"")</f>
        <v/>
      </c>
      <c r="BY446" s="125"/>
      <c r="BZ446" s="79" t="str">
        <f>IFERROR(VLOOKUP(BY446, InscrTechniques!$A$2:$B$50, 2, 0),"")</f>
        <v/>
      </c>
      <c r="CA446" s="74"/>
      <c r="CB446" s="114" t="str">
        <f>IFERROR(VLOOKUP(CA446, LetterStyle!$A$2:$B$50, 2, 0),"")</f>
        <v/>
      </c>
      <c r="CC446" s="74"/>
      <c r="CD446" s="114" t="str">
        <f>IFERROR(VLOOKUP(CC446, LetterStyle!$A$2:$B$50, 2, 0),"")</f>
        <v/>
      </c>
      <c r="CE446" s="74"/>
      <c r="CF446" s="114" t="str">
        <f>IFERROR(VLOOKUP(CE446, LetterStyle!$A$2:$B$50, 2, 0),"")</f>
        <v/>
      </c>
      <c r="CG446" s="74"/>
      <c r="CH446" s="79" t="str">
        <f>IFERROR(VLOOKUP(CG446, LetterStyle!$A$2:$B$50, 2, 0),"")</f>
        <v/>
      </c>
      <c r="CI446" s="71"/>
      <c r="CJ446" s="79" t="str">
        <f>IFERROR(VLOOKUP(CI446, DecMotifs!$A$1:$B$306, 2, 0),"")</f>
        <v/>
      </c>
      <c r="CK446" s="71"/>
      <c r="CL446" s="79" t="str">
        <f>IFERROR(VLOOKUP(CK446, DecMotifs!$A$1:$B$306, 2, 0),"")</f>
        <v/>
      </c>
      <c r="CM446" s="71"/>
      <c r="CN446" s="79" t="str">
        <f>IFERROR(VLOOKUP(CM446, DecMotifs!$A$1:$B$306, 2, 0),"")</f>
        <v/>
      </c>
      <c r="CO446" s="71"/>
      <c r="CP446" s="79" t="str">
        <f>IFERROR(VLOOKUP(CO446, MarginalDec!$A$2:$B$253, 2, 0),"")</f>
        <v/>
      </c>
      <c r="CQ446" s="71"/>
      <c r="CR446" s="79" t="str">
        <f>IFERROR(VLOOKUP(CQ446, MarginalDec!$A$2:$B$253, 2, 0),"")</f>
        <v/>
      </c>
      <c r="CS446" s="71"/>
      <c r="CT446" s="79" t="str">
        <f>IFERROR(VLOOKUP(CS446, MarginalDec!$A$2:$B$253, 2, 0),"")</f>
        <v/>
      </c>
      <c r="CU446" s="71"/>
      <c r="CV446" s="79" t="str">
        <f>IF(ISBLANK(CU446),"", IFERROR(VLOOKUP(CU446, Tooling!$A$2:$B$252, 2, 0),""))</f>
        <v/>
      </c>
      <c r="CW446" s="71"/>
      <c r="CX446" s="79" t="str">
        <f>IF(ISBLANK(CW446),"", IFERROR(VLOOKUP(CW446, Tooling!$A$2:$B$252, 2, 0),""))</f>
        <v/>
      </c>
      <c r="CY446" s="71"/>
      <c r="CZ446" s="79" t="str">
        <f>IF(ISBLANK(CY446),"", IFERROR(VLOOKUP(CY446, Repairs!$A$2:$B$252, 2, 0),""))</f>
        <v/>
      </c>
      <c r="DA446" s="77"/>
      <c r="DB446" s="71"/>
      <c r="DC446" s="79" t="str">
        <f>IFERROR(VLOOKUP(DB446, DatingReason!$A$2:$B$252, 2, 0),"")</f>
        <v/>
      </c>
      <c r="DD446" s="123" t="str">
        <f t="shared" si="87"/>
        <v/>
      </c>
      <c r="DF446" s="119" t="str">
        <f t="array" ref="DF446">IF(AND($B446&lt;&gt;"", $DE446&lt;&gt;"", $DE446&lt;&gt;"No"),MAX(IF($B446=PEOPLE!$B$4:$B$1000, PEOPLE!$Q$4:$Q$1000,""))+100,"")</f>
        <v/>
      </c>
      <c r="DG446" s="68"/>
      <c r="DH446" s="76">
        <f>COUNTIF(PEOPLE!B:B, MEMORIALS!B446)</f>
        <v>0</v>
      </c>
      <c r="DI446" s="82"/>
      <c r="DJ446" s="82"/>
      <c r="DK446" s="82"/>
      <c r="DL446" s="68"/>
      <c r="DM446" s="68"/>
      <c r="DN446" s="68"/>
      <c r="DO446" s="68"/>
      <c r="DP446" s="68"/>
    </row>
    <row r="447" spans="1:120" ht="15" customHeight="1" x14ac:dyDescent="0.25">
      <c r="A447" s="68"/>
      <c r="B447" s="69"/>
      <c r="C447" s="68"/>
      <c r="D447" s="68"/>
      <c r="E447" s="70" t="str">
        <f>IF(D447="","",VLOOKUP(D447,Denomination!$A$2:$B$50, 2, 0))</f>
        <v/>
      </c>
      <c r="F447" s="68"/>
      <c r="G447" s="71"/>
      <c r="H447" s="70" t="str">
        <f>IF(G447="","",VLOOKUP(G447,MCondition!$A$2:$B$50, 2, 0))</f>
        <v/>
      </c>
      <c r="I447" s="72"/>
      <c r="J447" s="71"/>
      <c r="K447" s="70" t="str">
        <f>IF(J447="","",VLOOKUP(J447,ICondition!$A$2:$B$50, 2, 0))</f>
        <v/>
      </c>
      <c r="L447" s="73"/>
      <c r="M447" s="73"/>
      <c r="N447" s="73"/>
      <c r="O447" s="73"/>
      <c r="P447" s="73"/>
      <c r="Q447" s="73"/>
      <c r="R447" s="78"/>
      <c r="S447" s="79" t="str">
        <f>IFERROR(VLOOKUP(R447,Material!$A$2:$B$59, 2, 0),"")</f>
        <v/>
      </c>
      <c r="T447" s="71"/>
      <c r="U447" s="79" t="str">
        <f>IFERROR(VLOOKUP(T447,Material!$A$2:$B$59, 2, 0),"")</f>
        <v/>
      </c>
      <c r="V447" s="71"/>
      <c r="W447" s="79" t="str">
        <f>IFERROR(VLOOKUP(V447,Material!$A$2:$B$59, 2, 0),"")</f>
        <v/>
      </c>
      <c r="X447" s="71"/>
      <c r="Y447" s="79" t="str">
        <f>IFERROR(VLOOKUP(X447,Material!$A$2:$B$59, 2, 0),"")</f>
        <v/>
      </c>
      <c r="Z447" s="71"/>
      <c r="AA447" s="79" t="str">
        <f>IFERROR(VLOOKUP(Z447,Material!$A$2:$B$59, 2, 0),"")</f>
        <v/>
      </c>
      <c r="AB447" s="74"/>
      <c r="AC447" s="75" t="e">
        <f t="shared" si="76"/>
        <v>#VALUE!</v>
      </c>
      <c r="AD447" s="75" t="e">
        <f t="shared" si="77"/>
        <v>#VALUE!</v>
      </c>
      <c r="AE447" s="75" t="e">
        <f t="shared" si="79"/>
        <v>#VALUE!</v>
      </c>
      <c r="AF447" s="75" t="e">
        <f t="shared" si="78"/>
        <v>#VALUE!</v>
      </c>
      <c r="AG447" s="75" t="e">
        <f t="shared" si="80"/>
        <v>#VALUE!</v>
      </c>
      <c r="AH447" s="75" t="e">
        <f t="shared" si="81"/>
        <v>#VALUE!</v>
      </c>
      <c r="AI447" s="75" t="e">
        <f t="shared" si="82"/>
        <v>#VALUE!</v>
      </c>
      <c r="AJ447" s="80" t="e">
        <f t="shared" si="83"/>
        <v>#VALUE!</v>
      </c>
      <c r="AK447" s="79" t="str">
        <f>(IFERROR(VLOOKUP(AB447,Categories!$A$2:$B$20,2,1),""))</f>
        <v/>
      </c>
      <c r="AL447" s="79" t="str">
        <f ca="1">IFERROR(VLOOKUP((HLOOKUP((VLOOKUP($AB447,Categories!$A$2:$F$20,3,1)), $AB$3:$AJ447, (ROW()-ROW($AB$3)+1), 0)), INDIRECT(VLOOKUP($AB447,Categories!$A$2:$F$20,6,1)),2,0),AK447)</f>
        <v/>
      </c>
      <c r="AM447" s="79" t="str">
        <f ca="1">IFERROR(VLOOKUP((HLOOKUP((VLOOKUP($AB447,Categories!$A$2:$F$20,4,1)),$AB$3:$AJ447,(ROW()-ROW($AB$3)+1),0)),INDIRECT(VLOOKUP($AB447,Categories!$A$2:$H$20,7,1)),2,0),"")</f>
        <v/>
      </c>
      <c r="AN447" s="79" t="str">
        <f ca="1">IFERROR(VLOOKUP((HLOOKUP((VLOOKUP($AB447,Categories!$A$2:$F$20,5,1)), $AB$3:$AJ447, (ROW()-ROW($AB$3)+1), 0)), INDIRECT(VLOOKUP($AB447,Categories!$A$2:$H$20,8,1)),2,0),"")</f>
        <v/>
      </c>
      <c r="AO447" s="79" t="str">
        <f t="shared" ca="1" si="84"/>
        <v/>
      </c>
      <c r="AP447" s="81"/>
      <c r="AQ447" s="70" t="str">
        <f>IFERROR(VLOOKUP(VALUE(MID(AP447,1,1)),AdditionalElements!$A$2:$B$50,2,0),"")</f>
        <v/>
      </c>
      <c r="AR447" s="70" t="str">
        <f>IFERROR(VLOOKUP(VALUE(MID(AP447,2,1)),AdditionalElements!$H$2:$I$50,2,0),"")</f>
        <v/>
      </c>
      <c r="AS447" s="70" t="str">
        <f>IFERROR(VLOOKUP(VALUE(MID(AP447,3,1)),AdditionalElements!$O$2:$P$50,2,0),"")</f>
        <v/>
      </c>
      <c r="AT447" s="70" t="str">
        <f>IFERROR(VLOOKUP(VALUE(MID(AP447,4,1)),AdditionalElements!$V$2:$W$50,2,0),"")</f>
        <v/>
      </c>
      <c r="AU447" s="71"/>
      <c r="AV447" s="79" t="str">
        <f>IFERROR(IF(VALUE(MID(AU447,1,1))=1, VLOOKUP(VALUE(MID(AU447,1,1)), TxtPanelShape!$A$2:$C$50, 3, 0), (IF(VALUE(MID(AU447,1,1))&gt;=7, VLOOKUP(VALUE(MID(AU447,1,1)), TxtPanelShape!$A$2:$C$50, 3, 0),VLOOKUP(VALUE(MID(AU447,1,2)),TxtPanelShape!$A$2:$C$50,3,0)))), "")</f>
        <v/>
      </c>
      <c r="AW447" s="79" t="str">
        <f>IFERROR(IF(VALUE(MID(AU447,1,1))=1, ", "&amp;VLOOKUP(VALUE(MID(AU447,2,1)), TxtPanelShape!$H$2:$I$50, 2, 0), IF(VALUE(MID(AU447,1,1))&gt;=7, ", "&amp;VLOOKUP(VALUE(MID(AU447,2,1)), TxtPanelShape!$H$2:$I$50, 2, 0),"")), "")</f>
        <v/>
      </c>
      <c r="AX447" s="79" t="str">
        <f>IFERROR(IF(VALUE(MID(AU447,1,1))=1, ", "&amp;VLOOKUP(VALUE(MID(AU447,3,1)), TxtPanelShape!$O$2:$P$50, 2, 0), IF(VALUE(MID(AU447,1,1))&gt;=7, ", "&amp;VLOOKUP(VALUE(MID(AU447,3,1)), TxtPanelShape!$O$2:$P$50, 2, 0),"")),"")</f>
        <v/>
      </c>
      <c r="AY447" s="79" t="str">
        <f>IFERROR("; "&amp;VLOOKUP(VALUE(MID(AU447,4,1)), TxtPanelShape!$V$2:$W$50,2,0),"")</f>
        <v/>
      </c>
      <c r="AZ447" s="79" t="str">
        <f t="shared" si="85"/>
        <v/>
      </c>
      <c r="BA447" s="71"/>
      <c r="BB447" s="79" t="str">
        <f>IFERROR(IF(VALUE(MID(BA447,1,1))=1, VLOOKUP(VALUE(MID(BA447,1,1)), TxtPanelShape!$A$2:$C$50, 3, 0), (IF(VALUE(MID(BA447,1,1))&gt;=7, VLOOKUP(VALUE(MID(BA447,1,1)), TxtPanelShape!$A$2:$C$50, 3, 0),VLOOKUP(VALUE(MID(BA447,1,2)),TxtPanelShape!$A$2:$C$50,3,0)))), "")</f>
        <v/>
      </c>
      <c r="BC447" s="79" t="str">
        <f>IFERROR(IF(VALUE(MID(BA447,1,1))=1, ", "&amp;VLOOKUP(VALUE(MID(BA447,2,1)), TxtPanelShape!$H$2:$I$50, 2, 0), IF(VALUE(MID(BA447,1,1))&gt;=7, ", "&amp;VLOOKUP(VALUE(MID(BA447,2,1)), TxtPanelShape!$H$2:$I$50, 2, 0),"")), "")</f>
        <v/>
      </c>
      <c r="BD447" s="79" t="str">
        <f>IFERROR(IF(VALUE(MID(BA447,1,1))=1, ", "&amp;VLOOKUP(VALUE(MID(BA447,3,1)), TxtPanelShape!$O$2:$P$50, 2, 0), IF(VALUE(MID(BA447,1,1))&gt;=7, ", "&amp;VLOOKUP(VALUE(MID(BA447,3,1)), TxtPanelShape!$O$2:$P$50, 2, 0),"")),"")</f>
        <v/>
      </c>
      <c r="BE447" s="79" t="str">
        <f>IFERROR("; "&amp;VLOOKUP(VALUE(MID(BA447,4,1)), TxtPanelShape!$V$2:$W$50,2,0),"")</f>
        <v/>
      </c>
      <c r="BF447" s="79" t="str">
        <f t="shared" si="86"/>
        <v/>
      </c>
      <c r="BG447" s="71"/>
      <c r="BH447" s="79" t="str">
        <f>IFERROR(VLOOKUP(BG447, TxtPanelDefinition!$A$2:$B$50, 2, 0),"")</f>
        <v/>
      </c>
      <c r="BI447" s="71"/>
      <c r="BJ447" s="79" t="str">
        <f>IFERROR(VLOOKUP(BI447, TxtPanelDefinition!$A$2:$B$50, 2, 0),"")</f>
        <v/>
      </c>
      <c r="BK447" s="71"/>
      <c r="BL447" s="79" t="str">
        <f>IFERROR(VLOOKUP(BK447, InscrTechniques!$A$2:$B$50, 2, 0),"")</f>
        <v/>
      </c>
      <c r="BM447" s="71"/>
      <c r="BN447" s="79" t="str">
        <f>IFERROR(VLOOKUP(BM447, InscrTechniques!$A$2:$B$50, 2, 0),"")</f>
        <v/>
      </c>
      <c r="BO447" s="71"/>
      <c r="BP447" s="79" t="str">
        <f>IFERROR(VLOOKUP(BO447, InscrTechniques!$A$2:$B$50, 2, 0),"")</f>
        <v/>
      </c>
      <c r="BQ447" s="71"/>
      <c r="BR447" s="79" t="str">
        <f>IFERROR(VLOOKUP(BQ447, InscrTechniques!$A$2:$B$50, 2, 0),"")</f>
        <v/>
      </c>
      <c r="BS447" s="71"/>
      <c r="BT447" s="79" t="str">
        <f>IFERROR(VLOOKUP(BS447, InscrTechniques!$A$2:$B$50, 2, 0),"")</f>
        <v/>
      </c>
      <c r="BU447" s="71"/>
      <c r="BV447" s="79" t="str">
        <f>IFERROR(VLOOKUP(BU447, InscrTechniques!$A$2:$B$50, 2, 0),"")</f>
        <v/>
      </c>
      <c r="BW447" s="125"/>
      <c r="BX447" s="79" t="str">
        <f>IFERROR(VLOOKUP(BW447, InscrTechniques!$A$2:$B$50, 2, 0),"")</f>
        <v/>
      </c>
      <c r="BY447" s="125"/>
      <c r="BZ447" s="79" t="str">
        <f>IFERROR(VLOOKUP(BY447, InscrTechniques!$A$2:$B$50, 2, 0),"")</f>
        <v/>
      </c>
      <c r="CA447" s="74"/>
      <c r="CB447" s="114" t="str">
        <f>IFERROR(VLOOKUP(CA447, LetterStyle!$A$2:$B$50, 2, 0),"")</f>
        <v/>
      </c>
      <c r="CC447" s="74"/>
      <c r="CD447" s="114" t="str">
        <f>IFERROR(VLOOKUP(CC447, LetterStyle!$A$2:$B$50, 2, 0),"")</f>
        <v/>
      </c>
      <c r="CE447" s="74"/>
      <c r="CF447" s="114" t="str">
        <f>IFERROR(VLOOKUP(CE447, LetterStyle!$A$2:$B$50, 2, 0),"")</f>
        <v/>
      </c>
      <c r="CG447" s="74"/>
      <c r="CH447" s="79" t="str">
        <f>IFERROR(VLOOKUP(CG447, LetterStyle!$A$2:$B$50, 2, 0),"")</f>
        <v/>
      </c>
      <c r="CI447" s="71"/>
      <c r="CJ447" s="79" t="str">
        <f>IFERROR(VLOOKUP(CI447, DecMotifs!$A$1:$B$306, 2, 0),"")</f>
        <v/>
      </c>
      <c r="CK447" s="71"/>
      <c r="CL447" s="79" t="str">
        <f>IFERROR(VLOOKUP(CK447, DecMotifs!$A$1:$B$306, 2, 0),"")</f>
        <v/>
      </c>
      <c r="CM447" s="71"/>
      <c r="CN447" s="79" t="str">
        <f>IFERROR(VLOOKUP(CM447, DecMotifs!$A$1:$B$306, 2, 0),"")</f>
        <v/>
      </c>
      <c r="CO447" s="71"/>
      <c r="CP447" s="79" t="str">
        <f>IFERROR(VLOOKUP(CO447, MarginalDec!$A$2:$B$253, 2, 0),"")</f>
        <v/>
      </c>
      <c r="CQ447" s="71"/>
      <c r="CR447" s="79" t="str">
        <f>IFERROR(VLOOKUP(CQ447, MarginalDec!$A$2:$B$253, 2, 0),"")</f>
        <v/>
      </c>
      <c r="CS447" s="71"/>
      <c r="CT447" s="79" t="str">
        <f>IFERROR(VLOOKUP(CS447, MarginalDec!$A$2:$B$253, 2, 0),"")</f>
        <v/>
      </c>
      <c r="CU447" s="71"/>
      <c r="CV447" s="79" t="str">
        <f>IF(ISBLANK(CU447),"", IFERROR(VLOOKUP(CU447, Tooling!$A$2:$B$252, 2, 0),""))</f>
        <v/>
      </c>
      <c r="CW447" s="71"/>
      <c r="CX447" s="79" t="str">
        <f>IF(ISBLANK(CW447),"", IFERROR(VLOOKUP(CW447, Tooling!$A$2:$B$252, 2, 0),""))</f>
        <v/>
      </c>
      <c r="CY447" s="71"/>
      <c r="CZ447" s="79" t="str">
        <f>IF(ISBLANK(CY447),"", IFERROR(VLOOKUP(CY447, Repairs!$A$2:$B$252, 2, 0),""))</f>
        <v/>
      </c>
      <c r="DA447" s="77"/>
      <c r="DB447" s="71"/>
      <c r="DC447" s="79" t="str">
        <f>IFERROR(VLOOKUP(DB447, DatingReason!$A$2:$B$252, 2, 0),"")</f>
        <v/>
      </c>
      <c r="DD447" s="123" t="str">
        <f t="shared" si="87"/>
        <v/>
      </c>
      <c r="DF447" s="119" t="str">
        <f t="array" ref="DF447">IF(AND($B447&lt;&gt;"", $DE447&lt;&gt;"", $DE447&lt;&gt;"No"),MAX(IF($B447=PEOPLE!$B$4:$B$1000, PEOPLE!$Q$4:$Q$1000,""))+100,"")</f>
        <v/>
      </c>
      <c r="DG447" s="68"/>
      <c r="DH447" s="76">
        <f>COUNTIF(PEOPLE!B:B, MEMORIALS!B447)</f>
        <v>0</v>
      </c>
      <c r="DI447" s="82"/>
      <c r="DJ447" s="82"/>
      <c r="DK447" s="82"/>
      <c r="DL447" s="68"/>
      <c r="DM447" s="68"/>
      <c r="DN447" s="68"/>
      <c r="DO447" s="68"/>
      <c r="DP447" s="68"/>
    </row>
    <row r="448" spans="1:120" ht="15" customHeight="1" x14ac:dyDescent="0.25">
      <c r="A448" s="68"/>
      <c r="B448" s="69"/>
      <c r="C448" s="68"/>
      <c r="D448" s="68"/>
      <c r="E448" s="70" t="str">
        <f>IF(D448="","",VLOOKUP(D448,Denomination!$A$2:$B$50, 2, 0))</f>
        <v/>
      </c>
      <c r="F448" s="68"/>
      <c r="G448" s="71"/>
      <c r="H448" s="70" t="str">
        <f>IF(G448="","",VLOOKUP(G448,MCondition!$A$2:$B$50, 2, 0))</f>
        <v/>
      </c>
      <c r="I448" s="72"/>
      <c r="J448" s="71"/>
      <c r="K448" s="70" t="str">
        <f>IF(J448="","",VLOOKUP(J448,ICondition!$A$2:$B$50, 2, 0))</f>
        <v/>
      </c>
      <c r="L448" s="73"/>
      <c r="M448" s="73"/>
      <c r="N448" s="73"/>
      <c r="O448" s="73"/>
      <c r="P448" s="73"/>
      <c r="Q448" s="73"/>
      <c r="R448" s="78"/>
      <c r="S448" s="79" t="str">
        <f>IFERROR(VLOOKUP(R448,Material!$A$2:$B$59, 2, 0),"")</f>
        <v/>
      </c>
      <c r="T448" s="71"/>
      <c r="U448" s="79" t="str">
        <f>IFERROR(VLOOKUP(T448,Material!$A$2:$B$59, 2, 0),"")</f>
        <v/>
      </c>
      <c r="V448" s="71"/>
      <c r="W448" s="79" t="str">
        <f>IFERROR(VLOOKUP(V448,Material!$A$2:$B$59, 2, 0),"")</f>
        <v/>
      </c>
      <c r="X448" s="71"/>
      <c r="Y448" s="79" t="str">
        <f>IFERROR(VLOOKUP(X448,Material!$A$2:$B$59, 2, 0),"")</f>
        <v/>
      </c>
      <c r="Z448" s="71"/>
      <c r="AA448" s="79" t="str">
        <f>IFERROR(VLOOKUP(Z448,Material!$A$2:$B$59, 2, 0),"")</f>
        <v/>
      </c>
      <c r="AB448" s="74"/>
      <c r="AC448" s="75" t="e">
        <f t="shared" si="76"/>
        <v>#VALUE!</v>
      </c>
      <c r="AD448" s="75" t="e">
        <f t="shared" si="77"/>
        <v>#VALUE!</v>
      </c>
      <c r="AE448" s="75" t="e">
        <f t="shared" si="79"/>
        <v>#VALUE!</v>
      </c>
      <c r="AF448" s="75" t="e">
        <f t="shared" si="78"/>
        <v>#VALUE!</v>
      </c>
      <c r="AG448" s="75" t="e">
        <f t="shared" si="80"/>
        <v>#VALUE!</v>
      </c>
      <c r="AH448" s="75" t="e">
        <f t="shared" si="81"/>
        <v>#VALUE!</v>
      </c>
      <c r="AI448" s="75" t="e">
        <f t="shared" si="82"/>
        <v>#VALUE!</v>
      </c>
      <c r="AJ448" s="80" t="e">
        <f t="shared" si="83"/>
        <v>#VALUE!</v>
      </c>
      <c r="AK448" s="79" t="str">
        <f>(IFERROR(VLOOKUP(AB448,Categories!$A$2:$B$20,2,1),""))</f>
        <v/>
      </c>
      <c r="AL448" s="79" t="str">
        <f ca="1">IFERROR(VLOOKUP((HLOOKUP((VLOOKUP($AB448,Categories!$A$2:$F$20,3,1)), $AB$3:$AJ448, (ROW()-ROW($AB$3)+1), 0)), INDIRECT(VLOOKUP($AB448,Categories!$A$2:$F$20,6,1)),2,0),AK448)</f>
        <v/>
      </c>
      <c r="AM448" s="79" t="str">
        <f ca="1">IFERROR(VLOOKUP((HLOOKUP((VLOOKUP($AB448,Categories!$A$2:$F$20,4,1)),$AB$3:$AJ448,(ROW()-ROW($AB$3)+1),0)),INDIRECT(VLOOKUP($AB448,Categories!$A$2:$H$20,7,1)),2,0),"")</f>
        <v/>
      </c>
      <c r="AN448" s="79" t="str">
        <f ca="1">IFERROR(VLOOKUP((HLOOKUP((VLOOKUP($AB448,Categories!$A$2:$F$20,5,1)), $AB$3:$AJ448, (ROW()-ROW($AB$3)+1), 0)), INDIRECT(VLOOKUP($AB448,Categories!$A$2:$H$20,8,1)),2,0),"")</f>
        <v/>
      </c>
      <c r="AO448" s="79" t="str">
        <f t="shared" ca="1" si="84"/>
        <v/>
      </c>
      <c r="AP448" s="81"/>
      <c r="AQ448" s="70" t="str">
        <f>IFERROR(VLOOKUP(VALUE(MID(AP448,1,1)),AdditionalElements!$A$2:$B$50,2,0),"")</f>
        <v/>
      </c>
      <c r="AR448" s="70" t="str">
        <f>IFERROR(VLOOKUP(VALUE(MID(AP448,2,1)),AdditionalElements!$H$2:$I$50,2,0),"")</f>
        <v/>
      </c>
      <c r="AS448" s="70" t="str">
        <f>IFERROR(VLOOKUP(VALUE(MID(AP448,3,1)),AdditionalElements!$O$2:$P$50,2,0),"")</f>
        <v/>
      </c>
      <c r="AT448" s="70" t="str">
        <f>IFERROR(VLOOKUP(VALUE(MID(AP448,4,1)),AdditionalElements!$V$2:$W$50,2,0),"")</f>
        <v/>
      </c>
      <c r="AU448" s="71"/>
      <c r="AV448" s="79" t="str">
        <f>IFERROR(IF(VALUE(MID(AU448,1,1))=1, VLOOKUP(VALUE(MID(AU448,1,1)), TxtPanelShape!$A$2:$C$50, 3, 0), (IF(VALUE(MID(AU448,1,1))&gt;=7, VLOOKUP(VALUE(MID(AU448,1,1)), TxtPanelShape!$A$2:$C$50, 3, 0),VLOOKUP(VALUE(MID(AU448,1,2)),TxtPanelShape!$A$2:$C$50,3,0)))), "")</f>
        <v/>
      </c>
      <c r="AW448" s="79" t="str">
        <f>IFERROR(IF(VALUE(MID(AU448,1,1))=1, ", "&amp;VLOOKUP(VALUE(MID(AU448,2,1)), TxtPanelShape!$H$2:$I$50, 2, 0), IF(VALUE(MID(AU448,1,1))&gt;=7, ", "&amp;VLOOKUP(VALUE(MID(AU448,2,1)), TxtPanelShape!$H$2:$I$50, 2, 0),"")), "")</f>
        <v/>
      </c>
      <c r="AX448" s="79" t="str">
        <f>IFERROR(IF(VALUE(MID(AU448,1,1))=1, ", "&amp;VLOOKUP(VALUE(MID(AU448,3,1)), TxtPanelShape!$O$2:$P$50, 2, 0), IF(VALUE(MID(AU448,1,1))&gt;=7, ", "&amp;VLOOKUP(VALUE(MID(AU448,3,1)), TxtPanelShape!$O$2:$P$50, 2, 0),"")),"")</f>
        <v/>
      </c>
      <c r="AY448" s="79" t="str">
        <f>IFERROR("; "&amp;VLOOKUP(VALUE(MID(AU448,4,1)), TxtPanelShape!$V$2:$W$50,2,0),"")</f>
        <v/>
      </c>
      <c r="AZ448" s="79" t="str">
        <f t="shared" si="85"/>
        <v/>
      </c>
      <c r="BA448" s="71"/>
      <c r="BB448" s="79" t="str">
        <f>IFERROR(IF(VALUE(MID(BA448,1,1))=1, VLOOKUP(VALUE(MID(BA448,1,1)), TxtPanelShape!$A$2:$C$50, 3, 0), (IF(VALUE(MID(BA448,1,1))&gt;=7, VLOOKUP(VALUE(MID(BA448,1,1)), TxtPanelShape!$A$2:$C$50, 3, 0),VLOOKUP(VALUE(MID(BA448,1,2)),TxtPanelShape!$A$2:$C$50,3,0)))), "")</f>
        <v/>
      </c>
      <c r="BC448" s="79" t="str">
        <f>IFERROR(IF(VALUE(MID(BA448,1,1))=1, ", "&amp;VLOOKUP(VALUE(MID(BA448,2,1)), TxtPanelShape!$H$2:$I$50, 2, 0), IF(VALUE(MID(BA448,1,1))&gt;=7, ", "&amp;VLOOKUP(VALUE(MID(BA448,2,1)), TxtPanelShape!$H$2:$I$50, 2, 0),"")), "")</f>
        <v/>
      </c>
      <c r="BD448" s="79" t="str">
        <f>IFERROR(IF(VALUE(MID(BA448,1,1))=1, ", "&amp;VLOOKUP(VALUE(MID(BA448,3,1)), TxtPanelShape!$O$2:$P$50, 2, 0), IF(VALUE(MID(BA448,1,1))&gt;=7, ", "&amp;VLOOKUP(VALUE(MID(BA448,3,1)), TxtPanelShape!$O$2:$P$50, 2, 0),"")),"")</f>
        <v/>
      </c>
      <c r="BE448" s="79" t="str">
        <f>IFERROR("; "&amp;VLOOKUP(VALUE(MID(BA448,4,1)), TxtPanelShape!$V$2:$W$50,2,0),"")</f>
        <v/>
      </c>
      <c r="BF448" s="79" t="str">
        <f t="shared" si="86"/>
        <v/>
      </c>
      <c r="BG448" s="71"/>
      <c r="BH448" s="79" t="str">
        <f>IFERROR(VLOOKUP(BG448, TxtPanelDefinition!$A$2:$B$50, 2, 0),"")</f>
        <v/>
      </c>
      <c r="BI448" s="71"/>
      <c r="BJ448" s="79" t="str">
        <f>IFERROR(VLOOKUP(BI448, TxtPanelDefinition!$A$2:$B$50, 2, 0),"")</f>
        <v/>
      </c>
      <c r="BK448" s="71"/>
      <c r="BL448" s="79" t="str">
        <f>IFERROR(VLOOKUP(BK448, InscrTechniques!$A$2:$B$50, 2, 0),"")</f>
        <v/>
      </c>
      <c r="BM448" s="71"/>
      <c r="BN448" s="79" t="str">
        <f>IFERROR(VLOOKUP(BM448, InscrTechniques!$A$2:$B$50, 2, 0),"")</f>
        <v/>
      </c>
      <c r="BO448" s="71"/>
      <c r="BP448" s="79" t="str">
        <f>IFERROR(VLOOKUP(BO448, InscrTechniques!$A$2:$B$50, 2, 0),"")</f>
        <v/>
      </c>
      <c r="BQ448" s="71"/>
      <c r="BR448" s="79" t="str">
        <f>IFERROR(VLOOKUP(BQ448, InscrTechniques!$A$2:$B$50, 2, 0),"")</f>
        <v/>
      </c>
      <c r="BS448" s="71"/>
      <c r="BT448" s="79" t="str">
        <f>IFERROR(VLOOKUP(BS448, InscrTechniques!$A$2:$B$50, 2, 0),"")</f>
        <v/>
      </c>
      <c r="BU448" s="71"/>
      <c r="BV448" s="79" t="str">
        <f>IFERROR(VLOOKUP(BU448, InscrTechniques!$A$2:$B$50, 2, 0),"")</f>
        <v/>
      </c>
      <c r="BW448" s="125"/>
      <c r="BX448" s="79" t="str">
        <f>IFERROR(VLOOKUP(BW448, InscrTechniques!$A$2:$B$50, 2, 0),"")</f>
        <v/>
      </c>
      <c r="BY448" s="125"/>
      <c r="BZ448" s="79" t="str">
        <f>IFERROR(VLOOKUP(BY448, InscrTechniques!$A$2:$B$50, 2, 0),"")</f>
        <v/>
      </c>
      <c r="CA448" s="74"/>
      <c r="CB448" s="114" t="str">
        <f>IFERROR(VLOOKUP(CA448, LetterStyle!$A$2:$B$50, 2, 0),"")</f>
        <v/>
      </c>
      <c r="CC448" s="74"/>
      <c r="CD448" s="114" t="str">
        <f>IFERROR(VLOOKUP(CC448, LetterStyle!$A$2:$B$50, 2, 0),"")</f>
        <v/>
      </c>
      <c r="CE448" s="74"/>
      <c r="CF448" s="114" t="str">
        <f>IFERROR(VLOOKUP(CE448, LetterStyle!$A$2:$B$50, 2, 0),"")</f>
        <v/>
      </c>
      <c r="CG448" s="74"/>
      <c r="CH448" s="79" t="str">
        <f>IFERROR(VLOOKUP(CG448, LetterStyle!$A$2:$B$50, 2, 0),"")</f>
        <v/>
      </c>
      <c r="CI448" s="71"/>
      <c r="CJ448" s="79" t="str">
        <f>IFERROR(VLOOKUP(CI448, DecMotifs!$A$1:$B$306, 2, 0),"")</f>
        <v/>
      </c>
      <c r="CK448" s="71"/>
      <c r="CL448" s="79" t="str">
        <f>IFERROR(VLOOKUP(CK448, DecMotifs!$A$1:$B$306, 2, 0),"")</f>
        <v/>
      </c>
      <c r="CM448" s="71"/>
      <c r="CN448" s="79" t="str">
        <f>IFERROR(VLOOKUP(CM448, DecMotifs!$A$1:$B$306, 2, 0),"")</f>
        <v/>
      </c>
      <c r="CO448" s="71"/>
      <c r="CP448" s="79" t="str">
        <f>IFERROR(VLOOKUP(CO448, MarginalDec!$A$2:$B$253, 2, 0),"")</f>
        <v/>
      </c>
      <c r="CQ448" s="71"/>
      <c r="CR448" s="79" t="str">
        <f>IFERROR(VLOOKUP(CQ448, MarginalDec!$A$2:$B$253, 2, 0),"")</f>
        <v/>
      </c>
      <c r="CS448" s="71"/>
      <c r="CT448" s="79" t="str">
        <f>IFERROR(VLOOKUP(CS448, MarginalDec!$A$2:$B$253, 2, 0),"")</f>
        <v/>
      </c>
      <c r="CU448" s="71"/>
      <c r="CV448" s="79" t="str">
        <f>IF(ISBLANK(CU448),"", IFERROR(VLOOKUP(CU448, Tooling!$A$2:$B$252, 2, 0),""))</f>
        <v/>
      </c>
      <c r="CW448" s="71"/>
      <c r="CX448" s="79" t="str">
        <f>IF(ISBLANK(CW448),"", IFERROR(VLOOKUP(CW448, Tooling!$A$2:$B$252, 2, 0),""))</f>
        <v/>
      </c>
      <c r="CY448" s="71"/>
      <c r="CZ448" s="79" t="str">
        <f>IF(ISBLANK(CY448),"", IFERROR(VLOOKUP(CY448, Repairs!$A$2:$B$252, 2, 0),""))</f>
        <v/>
      </c>
      <c r="DA448" s="77"/>
      <c r="DB448" s="71"/>
      <c r="DC448" s="79" t="str">
        <f>IFERROR(VLOOKUP(DB448, DatingReason!$A$2:$B$252, 2, 0),"")</f>
        <v/>
      </c>
      <c r="DD448" s="123" t="str">
        <f t="shared" si="87"/>
        <v/>
      </c>
      <c r="DF448" s="119" t="str">
        <f t="array" ref="DF448">IF(AND($B448&lt;&gt;"", $DE448&lt;&gt;"", $DE448&lt;&gt;"No"),MAX(IF($B448=PEOPLE!$B$4:$B$1000, PEOPLE!$Q$4:$Q$1000,""))+100,"")</f>
        <v/>
      </c>
      <c r="DG448" s="68"/>
      <c r="DH448" s="76">
        <f>COUNTIF(PEOPLE!B:B, MEMORIALS!B448)</f>
        <v>0</v>
      </c>
      <c r="DI448" s="82"/>
      <c r="DJ448" s="82"/>
      <c r="DK448" s="82"/>
      <c r="DL448" s="68"/>
      <c r="DM448" s="68"/>
      <c r="DN448" s="68"/>
      <c r="DO448" s="68"/>
      <c r="DP448" s="68"/>
    </row>
    <row r="449" spans="1:120" ht="15" customHeight="1" x14ac:dyDescent="0.25">
      <c r="A449" s="68"/>
      <c r="B449" s="69"/>
      <c r="C449" s="68"/>
      <c r="D449" s="68"/>
      <c r="E449" s="70" t="str">
        <f>IF(D449="","",VLOOKUP(D449,Denomination!$A$2:$B$50, 2, 0))</f>
        <v/>
      </c>
      <c r="F449" s="68"/>
      <c r="G449" s="71"/>
      <c r="H449" s="70" t="str">
        <f>IF(G449="","",VLOOKUP(G449,MCondition!$A$2:$B$50, 2, 0))</f>
        <v/>
      </c>
      <c r="I449" s="72"/>
      <c r="J449" s="71"/>
      <c r="K449" s="70" t="str">
        <f>IF(J449="","",VLOOKUP(J449,ICondition!$A$2:$B$50, 2, 0))</f>
        <v/>
      </c>
      <c r="L449" s="73"/>
      <c r="M449" s="73"/>
      <c r="N449" s="73"/>
      <c r="O449" s="73"/>
      <c r="P449" s="73"/>
      <c r="Q449" s="73"/>
      <c r="R449" s="78"/>
      <c r="S449" s="79" t="str">
        <f>IFERROR(VLOOKUP(R449,Material!$A$2:$B$59, 2, 0),"")</f>
        <v/>
      </c>
      <c r="T449" s="71"/>
      <c r="U449" s="79" t="str">
        <f>IFERROR(VLOOKUP(T449,Material!$A$2:$B$59, 2, 0),"")</f>
        <v/>
      </c>
      <c r="V449" s="71"/>
      <c r="W449" s="79" t="str">
        <f>IFERROR(VLOOKUP(V449,Material!$A$2:$B$59, 2, 0),"")</f>
        <v/>
      </c>
      <c r="X449" s="71"/>
      <c r="Y449" s="79" t="str">
        <f>IFERROR(VLOOKUP(X449,Material!$A$2:$B$59, 2, 0),"")</f>
        <v/>
      </c>
      <c r="Z449" s="71"/>
      <c r="AA449" s="79" t="str">
        <f>IFERROR(VLOOKUP(Z449,Material!$A$2:$B$59, 2, 0),"")</f>
        <v/>
      </c>
      <c r="AB449" s="74"/>
      <c r="AC449" s="75" t="e">
        <f t="shared" si="76"/>
        <v>#VALUE!</v>
      </c>
      <c r="AD449" s="75" t="e">
        <f t="shared" si="77"/>
        <v>#VALUE!</v>
      </c>
      <c r="AE449" s="75" t="e">
        <f t="shared" si="79"/>
        <v>#VALUE!</v>
      </c>
      <c r="AF449" s="75" t="e">
        <f t="shared" si="78"/>
        <v>#VALUE!</v>
      </c>
      <c r="AG449" s="75" t="e">
        <f t="shared" si="80"/>
        <v>#VALUE!</v>
      </c>
      <c r="AH449" s="75" t="e">
        <f t="shared" si="81"/>
        <v>#VALUE!</v>
      </c>
      <c r="AI449" s="75" t="e">
        <f t="shared" si="82"/>
        <v>#VALUE!</v>
      </c>
      <c r="AJ449" s="80" t="e">
        <f t="shared" si="83"/>
        <v>#VALUE!</v>
      </c>
      <c r="AK449" s="79" t="str">
        <f>(IFERROR(VLOOKUP(AB449,Categories!$A$2:$B$20,2,1),""))</f>
        <v/>
      </c>
      <c r="AL449" s="79" t="str">
        <f ca="1">IFERROR(VLOOKUP((HLOOKUP((VLOOKUP($AB449,Categories!$A$2:$F$20,3,1)), $AB$3:$AJ449, (ROW()-ROW($AB$3)+1), 0)), INDIRECT(VLOOKUP($AB449,Categories!$A$2:$F$20,6,1)),2,0),AK449)</f>
        <v/>
      </c>
      <c r="AM449" s="79" t="str">
        <f ca="1">IFERROR(VLOOKUP((HLOOKUP((VLOOKUP($AB449,Categories!$A$2:$F$20,4,1)),$AB$3:$AJ449,(ROW()-ROW($AB$3)+1),0)),INDIRECT(VLOOKUP($AB449,Categories!$A$2:$H$20,7,1)),2,0),"")</f>
        <v/>
      </c>
      <c r="AN449" s="79" t="str">
        <f ca="1">IFERROR(VLOOKUP((HLOOKUP((VLOOKUP($AB449,Categories!$A$2:$F$20,5,1)), $AB$3:$AJ449, (ROW()-ROW($AB$3)+1), 0)), INDIRECT(VLOOKUP($AB449,Categories!$A$2:$H$20,8,1)),2,0),"")</f>
        <v/>
      </c>
      <c r="AO449" s="79" t="str">
        <f t="shared" ca="1" si="84"/>
        <v/>
      </c>
      <c r="AP449" s="81"/>
      <c r="AQ449" s="70" t="str">
        <f>IFERROR(VLOOKUP(VALUE(MID(AP449,1,1)),AdditionalElements!$A$2:$B$50,2,0),"")</f>
        <v/>
      </c>
      <c r="AR449" s="70" t="str">
        <f>IFERROR(VLOOKUP(VALUE(MID(AP449,2,1)),AdditionalElements!$H$2:$I$50,2,0),"")</f>
        <v/>
      </c>
      <c r="AS449" s="70" t="str">
        <f>IFERROR(VLOOKUP(VALUE(MID(AP449,3,1)),AdditionalElements!$O$2:$P$50,2,0),"")</f>
        <v/>
      </c>
      <c r="AT449" s="70" t="str">
        <f>IFERROR(VLOOKUP(VALUE(MID(AP449,4,1)),AdditionalElements!$V$2:$W$50,2,0),"")</f>
        <v/>
      </c>
      <c r="AU449" s="71"/>
      <c r="AV449" s="79" t="str">
        <f>IFERROR(IF(VALUE(MID(AU449,1,1))=1, VLOOKUP(VALUE(MID(AU449,1,1)), TxtPanelShape!$A$2:$C$50, 3, 0), (IF(VALUE(MID(AU449,1,1))&gt;=7, VLOOKUP(VALUE(MID(AU449,1,1)), TxtPanelShape!$A$2:$C$50, 3, 0),VLOOKUP(VALUE(MID(AU449,1,2)),TxtPanelShape!$A$2:$C$50,3,0)))), "")</f>
        <v/>
      </c>
      <c r="AW449" s="79" t="str">
        <f>IFERROR(IF(VALUE(MID(AU449,1,1))=1, ", "&amp;VLOOKUP(VALUE(MID(AU449,2,1)), TxtPanelShape!$H$2:$I$50, 2, 0), IF(VALUE(MID(AU449,1,1))&gt;=7, ", "&amp;VLOOKUP(VALUE(MID(AU449,2,1)), TxtPanelShape!$H$2:$I$50, 2, 0),"")), "")</f>
        <v/>
      </c>
      <c r="AX449" s="79" t="str">
        <f>IFERROR(IF(VALUE(MID(AU449,1,1))=1, ", "&amp;VLOOKUP(VALUE(MID(AU449,3,1)), TxtPanelShape!$O$2:$P$50, 2, 0), IF(VALUE(MID(AU449,1,1))&gt;=7, ", "&amp;VLOOKUP(VALUE(MID(AU449,3,1)), TxtPanelShape!$O$2:$P$50, 2, 0),"")),"")</f>
        <v/>
      </c>
      <c r="AY449" s="79" t="str">
        <f>IFERROR("; "&amp;VLOOKUP(VALUE(MID(AU449,4,1)), TxtPanelShape!$V$2:$W$50,2,0),"")</f>
        <v/>
      </c>
      <c r="AZ449" s="79" t="str">
        <f t="shared" si="85"/>
        <v/>
      </c>
      <c r="BA449" s="71"/>
      <c r="BB449" s="79" t="str">
        <f>IFERROR(IF(VALUE(MID(BA449,1,1))=1, VLOOKUP(VALUE(MID(BA449,1,1)), TxtPanelShape!$A$2:$C$50, 3, 0), (IF(VALUE(MID(BA449,1,1))&gt;=7, VLOOKUP(VALUE(MID(BA449,1,1)), TxtPanelShape!$A$2:$C$50, 3, 0),VLOOKUP(VALUE(MID(BA449,1,2)),TxtPanelShape!$A$2:$C$50,3,0)))), "")</f>
        <v/>
      </c>
      <c r="BC449" s="79" t="str">
        <f>IFERROR(IF(VALUE(MID(BA449,1,1))=1, ", "&amp;VLOOKUP(VALUE(MID(BA449,2,1)), TxtPanelShape!$H$2:$I$50, 2, 0), IF(VALUE(MID(BA449,1,1))&gt;=7, ", "&amp;VLOOKUP(VALUE(MID(BA449,2,1)), TxtPanelShape!$H$2:$I$50, 2, 0),"")), "")</f>
        <v/>
      </c>
      <c r="BD449" s="79" t="str">
        <f>IFERROR(IF(VALUE(MID(BA449,1,1))=1, ", "&amp;VLOOKUP(VALUE(MID(BA449,3,1)), TxtPanelShape!$O$2:$P$50, 2, 0), IF(VALUE(MID(BA449,1,1))&gt;=7, ", "&amp;VLOOKUP(VALUE(MID(BA449,3,1)), TxtPanelShape!$O$2:$P$50, 2, 0),"")),"")</f>
        <v/>
      </c>
      <c r="BE449" s="79" t="str">
        <f>IFERROR("; "&amp;VLOOKUP(VALUE(MID(BA449,4,1)), TxtPanelShape!$V$2:$W$50,2,0),"")</f>
        <v/>
      </c>
      <c r="BF449" s="79" t="str">
        <f t="shared" si="86"/>
        <v/>
      </c>
      <c r="BG449" s="71"/>
      <c r="BH449" s="79" t="str">
        <f>IFERROR(VLOOKUP(BG449, TxtPanelDefinition!$A$2:$B$50, 2, 0),"")</f>
        <v/>
      </c>
      <c r="BI449" s="71"/>
      <c r="BJ449" s="79" t="str">
        <f>IFERROR(VLOOKUP(BI449, TxtPanelDefinition!$A$2:$B$50, 2, 0),"")</f>
        <v/>
      </c>
      <c r="BK449" s="71"/>
      <c r="BL449" s="79" t="str">
        <f>IFERROR(VLOOKUP(BK449, InscrTechniques!$A$2:$B$50, 2, 0),"")</f>
        <v/>
      </c>
      <c r="BM449" s="71"/>
      <c r="BN449" s="79" t="str">
        <f>IFERROR(VLOOKUP(BM449, InscrTechniques!$A$2:$B$50, 2, 0),"")</f>
        <v/>
      </c>
      <c r="BO449" s="71"/>
      <c r="BP449" s="79" t="str">
        <f>IFERROR(VLOOKUP(BO449, InscrTechniques!$A$2:$B$50, 2, 0),"")</f>
        <v/>
      </c>
      <c r="BQ449" s="71"/>
      <c r="BR449" s="79" t="str">
        <f>IFERROR(VLOOKUP(BQ449, InscrTechniques!$A$2:$B$50, 2, 0),"")</f>
        <v/>
      </c>
      <c r="BS449" s="71"/>
      <c r="BT449" s="79" t="str">
        <f>IFERROR(VLOOKUP(BS449, InscrTechniques!$A$2:$B$50, 2, 0),"")</f>
        <v/>
      </c>
      <c r="BU449" s="71"/>
      <c r="BV449" s="79" t="str">
        <f>IFERROR(VLOOKUP(BU449, InscrTechniques!$A$2:$B$50, 2, 0),"")</f>
        <v/>
      </c>
      <c r="BW449" s="125"/>
      <c r="BX449" s="79" t="str">
        <f>IFERROR(VLOOKUP(BW449, InscrTechniques!$A$2:$B$50, 2, 0),"")</f>
        <v/>
      </c>
      <c r="BY449" s="125"/>
      <c r="BZ449" s="79" t="str">
        <f>IFERROR(VLOOKUP(BY449, InscrTechniques!$A$2:$B$50, 2, 0),"")</f>
        <v/>
      </c>
      <c r="CA449" s="74"/>
      <c r="CB449" s="114" t="str">
        <f>IFERROR(VLOOKUP(CA449, LetterStyle!$A$2:$B$50, 2, 0),"")</f>
        <v/>
      </c>
      <c r="CC449" s="74"/>
      <c r="CD449" s="114" t="str">
        <f>IFERROR(VLOOKUP(CC449, LetterStyle!$A$2:$B$50, 2, 0),"")</f>
        <v/>
      </c>
      <c r="CE449" s="74"/>
      <c r="CF449" s="114" t="str">
        <f>IFERROR(VLOOKUP(CE449, LetterStyle!$A$2:$B$50, 2, 0),"")</f>
        <v/>
      </c>
      <c r="CG449" s="74"/>
      <c r="CH449" s="79" t="str">
        <f>IFERROR(VLOOKUP(CG449, LetterStyle!$A$2:$B$50, 2, 0),"")</f>
        <v/>
      </c>
      <c r="CI449" s="71"/>
      <c r="CJ449" s="79" t="str">
        <f>IFERROR(VLOOKUP(CI449, DecMotifs!$A$1:$B$306, 2, 0),"")</f>
        <v/>
      </c>
      <c r="CK449" s="71"/>
      <c r="CL449" s="79" t="str">
        <f>IFERROR(VLOOKUP(CK449, DecMotifs!$A$1:$B$306, 2, 0),"")</f>
        <v/>
      </c>
      <c r="CM449" s="71"/>
      <c r="CN449" s="79" t="str">
        <f>IFERROR(VLOOKUP(CM449, DecMotifs!$A$1:$B$306, 2, 0),"")</f>
        <v/>
      </c>
      <c r="CO449" s="71"/>
      <c r="CP449" s="79" t="str">
        <f>IFERROR(VLOOKUP(CO449, MarginalDec!$A$2:$B$253, 2, 0),"")</f>
        <v/>
      </c>
      <c r="CQ449" s="71"/>
      <c r="CR449" s="79" t="str">
        <f>IFERROR(VLOOKUP(CQ449, MarginalDec!$A$2:$B$253, 2, 0),"")</f>
        <v/>
      </c>
      <c r="CS449" s="71"/>
      <c r="CT449" s="79" t="str">
        <f>IFERROR(VLOOKUP(CS449, MarginalDec!$A$2:$B$253, 2, 0),"")</f>
        <v/>
      </c>
      <c r="CU449" s="71"/>
      <c r="CV449" s="79" t="str">
        <f>IF(ISBLANK(CU449),"", IFERROR(VLOOKUP(CU449, Tooling!$A$2:$B$252, 2, 0),""))</f>
        <v/>
      </c>
      <c r="CW449" s="71"/>
      <c r="CX449" s="79" t="str">
        <f>IF(ISBLANK(CW449),"", IFERROR(VLOOKUP(CW449, Tooling!$A$2:$B$252, 2, 0),""))</f>
        <v/>
      </c>
      <c r="CY449" s="71"/>
      <c r="CZ449" s="79" t="str">
        <f>IF(ISBLANK(CY449),"", IFERROR(VLOOKUP(CY449, Repairs!$A$2:$B$252, 2, 0),""))</f>
        <v/>
      </c>
      <c r="DA449" s="77"/>
      <c r="DB449" s="71"/>
      <c r="DC449" s="79" t="str">
        <f>IFERROR(VLOOKUP(DB449, DatingReason!$A$2:$B$252, 2, 0),"")</f>
        <v/>
      </c>
      <c r="DD449" s="123" t="str">
        <f t="shared" si="87"/>
        <v/>
      </c>
      <c r="DF449" s="119" t="str">
        <f t="array" ref="DF449">IF(AND($B449&lt;&gt;"", $DE449&lt;&gt;"", $DE449&lt;&gt;"No"),MAX(IF($B449=PEOPLE!$B$4:$B$1000, PEOPLE!$Q$4:$Q$1000,""))+100,"")</f>
        <v/>
      </c>
      <c r="DG449" s="68"/>
      <c r="DH449" s="76">
        <f>COUNTIF(PEOPLE!B:B, MEMORIALS!B449)</f>
        <v>0</v>
      </c>
      <c r="DI449" s="82"/>
      <c r="DJ449" s="82"/>
      <c r="DK449" s="82"/>
      <c r="DL449" s="68"/>
      <c r="DM449" s="68"/>
      <c r="DN449" s="68"/>
      <c r="DO449" s="68"/>
      <c r="DP449" s="68"/>
    </row>
    <row r="450" spans="1:120" ht="15" customHeight="1" x14ac:dyDescent="0.25">
      <c r="A450" s="68"/>
      <c r="B450" s="69"/>
      <c r="C450" s="68"/>
      <c r="D450" s="68"/>
      <c r="E450" s="70" t="str">
        <f>IF(D450="","",VLOOKUP(D450,Denomination!$A$2:$B$50, 2, 0))</f>
        <v/>
      </c>
      <c r="F450" s="68"/>
      <c r="G450" s="71"/>
      <c r="H450" s="70" t="str">
        <f>IF(G450="","",VLOOKUP(G450,MCondition!$A$2:$B$50, 2, 0))</f>
        <v/>
      </c>
      <c r="I450" s="72"/>
      <c r="J450" s="71"/>
      <c r="K450" s="70" t="str">
        <f>IF(J450="","",VLOOKUP(J450,ICondition!$A$2:$B$50, 2, 0))</f>
        <v/>
      </c>
      <c r="L450" s="73"/>
      <c r="M450" s="73"/>
      <c r="N450" s="73"/>
      <c r="O450" s="73"/>
      <c r="P450" s="73"/>
      <c r="Q450" s="73"/>
      <c r="R450" s="78"/>
      <c r="S450" s="79" t="str">
        <f>IFERROR(VLOOKUP(R450,Material!$A$2:$B$59, 2, 0),"")</f>
        <v/>
      </c>
      <c r="T450" s="71"/>
      <c r="U450" s="79" t="str">
        <f>IFERROR(VLOOKUP(T450,Material!$A$2:$B$59, 2, 0),"")</f>
        <v/>
      </c>
      <c r="V450" s="71"/>
      <c r="W450" s="79" t="str">
        <f>IFERROR(VLOOKUP(V450,Material!$A$2:$B$59, 2, 0),"")</f>
        <v/>
      </c>
      <c r="X450" s="71"/>
      <c r="Y450" s="79" t="str">
        <f>IFERROR(VLOOKUP(X450,Material!$A$2:$B$59, 2, 0),"")</f>
        <v/>
      </c>
      <c r="Z450" s="71"/>
      <c r="AA450" s="79" t="str">
        <f>IFERROR(VLOOKUP(Z450,Material!$A$2:$B$59, 2, 0),"")</f>
        <v/>
      </c>
      <c r="AB450" s="74"/>
      <c r="AC450" s="75" t="e">
        <f t="shared" si="76"/>
        <v>#VALUE!</v>
      </c>
      <c r="AD450" s="75" t="e">
        <f t="shared" si="77"/>
        <v>#VALUE!</v>
      </c>
      <c r="AE450" s="75" t="e">
        <f t="shared" si="79"/>
        <v>#VALUE!</v>
      </c>
      <c r="AF450" s="75" t="e">
        <f t="shared" si="78"/>
        <v>#VALUE!</v>
      </c>
      <c r="AG450" s="75" t="e">
        <f t="shared" si="80"/>
        <v>#VALUE!</v>
      </c>
      <c r="AH450" s="75" t="e">
        <f t="shared" si="81"/>
        <v>#VALUE!</v>
      </c>
      <c r="AI450" s="75" t="e">
        <f t="shared" si="82"/>
        <v>#VALUE!</v>
      </c>
      <c r="AJ450" s="80" t="e">
        <f t="shared" si="83"/>
        <v>#VALUE!</v>
      </c>
      <c r="AK450" s="79" t="str">
        <f>(IFERROR(VLOOKUP(AB450,Categories!$A$2:$B$20,2,1),""))</f>
        <v/>
      </c>
      <c r="AL450" s="79" t="str">
        <f ca="1">IFERROR(VLOOKUP((HLOOKUP((VLOOKUP($AB450,Categories!$A$2:$F$20,3,1)), $AB$3:$AJ450, (ROW()-ROW($AB$3)+1), 0)), INDIRECT(VLOOKUP($AB450,Categories!$A$2:$F$20,6,1)),2,0),AK450)</f>
        <v/>
      </c>
      <c r="AM450" s="79" t="str">
        <f ca="1">IFERROR(VLOOKUP((HLOOKUP((VLOOKUP($AB450,Categories!$A$2:$F$20,4,1)),$AB$3:$AJ450,(ROW()-ROW($AB$3)+1),0)),INDIRECT(VLOOKUP($AB450,Categories!$A$2:$H$20,7,1)),2,0),"")</f>
        <v/>
      </c>
      <c r="AN450" s="79" t="str">
        <f ca="1">IFERROR(VLOOKUP((HLOOKUP((VLOOKUP($AB450,Categories!$A$2:$F$20,5,1)), $AB$3:$AJ450, (ROW()-ROW($AB$3)+1), 0)), INDIRECT(VLOOKUP($AB450,Categories!$A$2:$H$20,8,1)),2,0),"")</f>
        <v/>
      </c>
      <c r="AO450" s="79" t="str">
        <f t="shared" ca="1" si="84"/>
        <v/>
      </c>
      <c r="AP450" s="81"/>
      <c r="AQ450" s="70" t="str">
        <f>IFERROR(VLOOKUP(VALUE(MID(AP450,1,1)),AdditionalElements!$A$2:$B$50,2,0),"")</f>
        <v/>
      </c>
      <c r="AR450" s="70" t="str">
        <f>IFERROR(VLOOKUP(VALUE(MID(AP450,2,1)),AdditionalElements!$H$2:$I$50,2,0),"")</f>
        <v/>
      </c>
      <c r="AS450" s="70" t="str">
        <f>IFERROR(VLOOKUP(VALUE(MID(AP450,3,1)),AdditionalElements!$O$2:$P$50,2,0),"")</f>
        <v/>
      </c>
      <c r="AT450" s="70" t="str">
        <f>IFERROR(VLOOKUP(VALUE(MID(AP450,4,1)),AdditionalElements!$V$2:$W$50,2,0),"")</f>
        <v/>
      </c>
      <c r="AU450" s="71"/>
      <c r="AV450" s="79" t="str">
        <f>IFERROR(IF(VALUE(MID(AU450,1,1))=1, VLOOKUP(VALUE(MID(AU450,1,1)), TxtPanelShape!$A$2:$C$50, 3, 0), (IF(VALUE(MID(AU450,1,1))&gt;=7, VLOOKUP(VALUE(MID(AU450,1,1)), TxtPanelShape!$A$2:$C$50, 3, 0),VLOOKUP(VALUE(MID(AU450,1,2)),TxtPanelShape!$A$2:$C$50,3,0)))), "")</f>
        <v/>
      </c>
      <c r="AW450" s="79" t="str">
        <f>IFERROR(IF(VALUE(MID(AU450,1,1))=1, ", "&amp;VLOOKUP(VALUE(MID(AU450,2,1)), TxtPanelShape!$H$2:$I$50, 2, 0), IF(VALUE(MID(AU450,1,1))&gt;=7, ", "&amp;VLOOKUP(VALUE(MID(AU450,2,1)), TxtPanelShape!$H$2:$I$50, 2, 0),"")), "")</f>
        <v/>
      </c>
      <c r="AX450" s="79" t="str">
        <f>IFERROR(IF(VALUE(MID(AU450,1,1))=1, ", "&amp;VLOOKUP(VALUE(MID(AU450,3,1)), TxtPanelShape!$O$2:$P$50, 2, 0), IF(VALUE(MID(AU450,1,1))&gt;=7, ", "&amp;VLOOKUP(VALUE(MID(AU450,3,1)), TxtPanelShape!$O$2:$P$50, 2, 0),"")),"")</f>
        <v/>
      </c>
      <c r="AY450" s="79" t="str">
        <f>IFERROR("; "&amp;VLOOKUP(VALUE(MID(AU450,4,1)), TxtPanelShape!$V$2:$W$50,2,0),"")</f>
        <v/>
      </c>
      <c r="AZ450" s="79" t="str">
        <f t="shared" si="85"/>
        <v/>
      </c>
      <c r="BA450" s="71"/>
      <c r="BB450" s="79" t="str">
        <f>IFERROR(IF(VALUE(MID(BA450,1,1))=1, VLOOKUP(VALUE(MID(BA450,1,1)), TxtPanelShape!$A$2:$C$50, 3, 0), (IF(VALUE(MID(BA450,1,1))&gt;=7, VLOOKUP(VALUE(MID(BA450,1,1)), TxtPanelShape!$A$2:$C$50, 3, 0),VLOOKUP(VALUE(MID(BA450,1,2)),TxtPanelShape!$A$2:$C$50,3,0)))), "")</f>
        <v/>
      </c>
      <c r="BC450" s="79" t="str">
        <f>IFERROR(IF(VALUE(MID(BA450,1,1))=1, ", "&amp;VLOOKUP(VALUE(MID(BA450,2,1)), TxtPanelShape!$H$2:$I$50, 2, 0), IF(VALUE(MID(BA450,1,1))&gt;=7, ", "&amp;VLOOKUP(VALUE(MID(BA450,2,1)), TxtPanelShape!$H$2:$I$50, 2, 0),"")), "")</f>
        <v/>
      </c>
      <c r="BD450" s="79" t="str">
        <f>IFERROR(IF(VALUE(MID(BA450,1,1))=1, ", "&amp;VLOOKUP(VALUE(MID(BA450,3,1)), TxtPanelShape!$O$2:$P$50, 2, 0), IF(VALUE(MID(BA450,1,1))&gt;=7, ", "&amp;VLOOKUP(VALUE(MID(BA450,3,1)), TxtPanelShape!$O$2:$P$50, 2, 0),"")),"")</f>
        <v/>
      </c>
      <c r="BE450" s="79" t="str">
        <f>IFERROR("; "&amp;VLOOKUP(VALUE(MID(BA450,4,1)), TxtPanelShape!$V$2:$W$50,2,0),"")</f>
        <v/>
      </c>
      <c r="BF450" s="79" t="str">
        <f t="shared" si="86"/>
        <v/>
      </c>
      <c r="BG450" s="71"/>
      <c r="BH450" s="79" t="str">
        <f>IFERROR(VLOOKUP(BG450, TxtPanelDefinition!$A$2:$B$50, 2, 0),"")</f>
        <v/>
      </c>
      <c r="BI450" s="71"/>
      <c r="BJ450" s="79" t="str">
        <f>IFERROR(VLOOKUP(BI450, TxtPanelDefinition!$A$2:$B$50, 2, 0),"")</f>
        <v/>
      </c>
      <c r="BK450" s="71"/>
      <c r="BL450" s="79" t="str">
        <f>IFERROR(VLOOKUP(BK450, InscrTechniques!$A$2:$B$50, 2, 0),"")</f>
        <v/>
      </c>
      <c r="BM450" s="71"/>
      <c r="BN450" s="79" t="str">
        <f>IFERROR(VLOOKUP(BM450, InscrTechniques!$A$2:$B$50, 2, 0),"")</f>
        <v/>
      </c>
      <c r="BO450" s="71"/>
      <c r="BP450" s="79" t="str">
        <f>IFERROR(VLOOKUP(BO450, InscrTechniques!$A$2:$B$50, 2, 0),"")</f>
        <v/>
      </c>
      <c r="BQ450" s="71"/>
      <c r="BR450" s="79" t="str">
        <f>IFERROR(VLOOKUP(BQ450, InscrTechniques!$A$2:$B$50, 2, 0),"")</f>
        <v/>
      </c>
      <c r="BS450" s="71"/>
      <c r="BT450" s="79" t="str">
        <f>IFERROR(VLOOKUP(BS450, InscrTechniques!$A$2:$B$50, 2, 0),"")</f>
        <v/>
      </c>
      <c r="BU450" s="71"/>
      <c r="BV450" s="79" t="str">
        <f>IFERROR(VLOOKUP(BU450, InscrTechniques!$A$2:$B$50, 2, 0),"")</f>
        <v/>
      </c>
      <c r="BW450" s="125"/>
      <c r="BX450" s="79" t="str">
        <f>IFERROR(VLOOKUP(BW450, InscrTechniques!$A$2:$B$50, 2, 0),"")</f>
        <v/>
      </c>
      <c r="BY450" s="125"/>
      <c r="BZ450" s="79" t="str">
        <f>IFERROR(VLOOKUP(BY450, InscrTechniques!$A$2:$B$50, 2, 0),"")</f>
        <v/>
      </c>
      <c r="CA450" s="74"/>
      <c r="CB450" s="114" t="str">
        <f>IFERROR(VLOOKUP(CA450, LetterStyle!$A$2:$B$50, 2, 0),"")</f>
        <v/>
      </c>
      <c r="CC450" s="74"/>
      <c r="CD450" s="114" t="str">
        <f>IFERROR(VLOOKUP(CC450, LetterStyle!$A$2:$B$50, 2, 0),"")</f>
        <v/>
      </c>
      <c r="CE450" s="74"/>
      <c r="CF450" s="114" t="str">
        <f>IFERROR(VLOOKUP(CE450, LetterStyle!$A$2:$B$50, 2, 0),"")</f>
        <v/>
      </c>
      <c r="CG450" s="74"/>
      <c r="CH450" s="79" t="str">
        <f>IFERROR(VLOOKUP(CG450, LetterStyle!$A$2:$B$50, 2, 0),"")</f>
        <v/>
      </c>
      <c r="CI450" s="71"/>
      <c r="CJ450" s="79" t="str">
        <f>IFERROR(VLOOKUP(CI450, DecMotifs!$A$1:$B$306, 2, 0),"")</f>
        <v/>
      </c>
      <c r="CK450" s="71"/>
      <c r="CL450" s="79" t="str">
        <f>IFERROR(VLOOKUP(CK450, DecMotifs!$A$1:$B$306, 2, 0),"")</f>
        <v/>
      </c>
      <c r="CM450" s="71"/>
      <c r="CN450" s="79" t="str">
        <f>IFERROR(VLOOKUP(CM450, DecMotifs!$A$1:$B$306, 2, 0),"")</f>
        <v/>
      </c>
      <c r="CO450" s="71"/>
      <c r="CP450" s="79" t="str">
        <f>IFERROR(VLOOKUP(CO450, MarginalDec!$A$2:$B$253, 2, 0),"")</f>
        <v/>
      </c>
      <c r="CQ450" s="71"/>
      <c r="CR450" s="79" t="str">
        <f>IFERROR(VLOOKUP(CQ450, MarginalDec!$A$2:$B$253, 2, 0),"")</f>
        <v/>
      </c>
      <c r="CS450" s="71"/>
      <c r="CT450" s="79" t="str">
        <f>IFERROR(VLOOKUP(CS450, MarginalDec!$A$2:$B$253, 2, 0),"")</f>
        <v/>
      </c>
      <c r="CU450" s="71"/>
      <c r="CV450" s="79" t="str">
        <f>IF(ISBLANK(CU450),"", IFERROR(VLOOKUP(CU450, Tooling!$A$2:$B$252, 2, 0),""))</f>
        <v/>
      </c>
      <c r="CW450" s="71"/>
      <c r="CX450" s="79" t="str">
        <f>IF(ISBLANK(CW450),"", IFERROR(VLOOKUP(CW450, Tooling!$A$2:$B$252, 2, 0),""))</f>
        <v/>
      </c>
      <c r="CY450" s="71"/>
      <c r="CZ450" s="79" t="str">
        <f>IF(ISBLANK(CY450),"", IFERROR(VLOOKUP(CY450, Repairs!$A$2:$B$252, 2, 0),""))</f>
        <v/>
      </c>
      <c r="DA450" s="77"/>
      <c r="DB450" s="71"/>
      <c r="DC450" s="79" t="str">
        <f>IFERROR(VLOOKUP(DB450, DatingReason!$A$2:$B$252, 2, 0),"")</f>
        <v/>
      </c>
      <c r="DD450" s="123" t="str">
        <f t="shared" si="87"/>
        <v/>
      </c>
      <c r="DF450" s="119" t="str">
        <f t="array" ref="DF450">IF(AND($B450&lt;&gt;"", $DE450&lt;&gt;"", $DE450&lt;&gt;"No"),MAX(IF($B450=PEOPLE!$B$4:$B$1000, PEOPLE!$Q$4:$Q$1000,""))+100,"")</f>
        <v/>
      </c>
      <c r="DG450" s="68"/>
      <c r="DH450" s="76">
        <f>COUNTIF(PEOPLE!B:B, MEMORIALS!B450)</f>
        <v>0</v>
      </c>
      <c r="DI450" s="82"/>
      <c r="DJ450" s="82"/>
      <c r="DK450" s="82"/>
      <c r="DL450" s="68"/>
      <c r="DM450" s="68"/>
      <c r="DN450" s="68"/>
      <c r="DO450" s="68"/>
      <c r="DP450" s="68"/>
    </row>
    <row r="451" spans="1:120" ht="15" customHeight="1" x14ac:dyDescent="0.25">
      <c r="A451" s="68"/>
      <c r="B451" s="69"/>
      <c r="C451" s="68"/>
      <c r="D451" s="68"/>
      <c r="E451" s="70" t="str">
        <f>IF(D451="","",VLOOKUP(D451,Denomination!$A$2:$B$50, 2, 0))</f>
        <v/>
      </c>
      <c r="F451" s="68"/>
      <c r="G451" s="71"/>
      <c r="H451" s="70" t="str">
        <f>IF(G451="","",VLOOKUP(G451,MCondition!$A$2:$B$50, 2, 0))</f>
        <v/>
      </c>
      <c r="I451" s="72"/>
      <c r="J451" s="71"/>
      <c r="K451" s="70" t="str">
        <f>IF(J451="","",VLOOKUP(J451,ICondition!$A$2:$B$50, 2, 0))</f>
        <v/>
      </c>
      <c r="L451" s="73"/>
      <c r="M451" s="73"/>
      <c r="N451" s="73"/>
      <c r="O451" s="73"/>
      <c r="P451" s="73"/>
      <c r="Q451" s="73"/>
      <c r="R451" s="78"/>
      <c r="S451" s="79" t="str">
        <f>IFERROR(VLOOKUP(R451,Material!$A$2:$B$59, 2, 0),"")</f>
        <v/>
      </c>
      <c r="T451" s="71"/>
      <c r="U451" s="79" t="str">
        <f>IFERROR(VLOOKUP(T451,Material!$A$2:$B$59, 2, 0),"")</f>
        <v/>
      </c>
      <c r="V451" s="71"/>
      <c r="W451" s="79" t="str">
        <f>IFERROR(VLOOKUP(V451,Material!$A$2:$B$59, 2, 0),"")</f>
        <v/>
      </c>
      <c r="X451" s="71"/>
      <c r="Y451" s="79" t="str">
        <f>IFERROR(VLOOKUP(X451,Material!$A$2:$B$59, 2, 0),"")</f>
        <v/>
      </c>
      <c r="Z451" s="71"/>
      <c r="AA451" s="79" t="str">
        <f>IFERROR(VLOOKUP(Z451,Material!$A$2:$B$59, 2, 0),"")</f>
        <v/>
      </c>
      <c r="AB451" s="74"/>
      <c r="AC451" s="75" t="e">
        <f t="shared" si="76"/>
        <v>#VALUE!</v>
      </c>
      <c r="AD451" s="75" t="e">
        <f t="shared" si="77"/>
        <v>#VALUE!</v>
      </c>
      <c r="AE451" s="75" t="e">
        <f t="shared" si="79"/>
        <v>#VALUE!</v>
      </c>
      <c r="AF451" s="75" t="e">
        <f t="shared" si="78"/>
        <v>#VALUE!</v>
      </c>
      <c r="AG451" s="75" t="e">
        <f t="shared" si="80"/>
        <v>#VALUE!</v>
      </c>
      <c r="AH451" s="75" t="e">
        <f t="shared" si="81"/>
        <v>#VALUE!</v>
      </c>
      <c r="AI451" s="75" t="e">
        <f t="shared" si="82"/>
        <v>#VALUE!</v>
      </c>
      <c r="AJ451" s="80" t="e">
        <f t="shared" si="83"/>
        <v>#VALUE!</v>
      </c>
      <c r="AK451" s="79" t="str">
        <f>(IFERROR(VLOOKUP(AB451,Categories!$A$2:$B$20,2,1),""))</f>
        <v/>
      </c>
      <c r="AL451" s="79" t="str">
        <f ca="1">IFERROR(VLOOKUP((HLOOKUP((VLOOKUP($AB451,Categories!$A$2:$F$20,3,1)), $AB$3:$AJ451, (ROW()-ROW($AB$3)+1), 0)), INDIRECT(VLOOKUP($AB451,Categories!$A$2:$F$20,6,1)),2,0),AK451)</f>
        <v/>
      </c>
      <c r="AM451" s="79" t="str">
        <f ca="1">IFERROR(VLOOKUP((HLOOKUP((VLOOKUP($AB451,Categories!$A$2:$F$20,4,1)),$AB$3:$AJ451,(ROW()-ROW($AB$3)+1),0)),INDIRECT(VLOOKUP($AB451,Categories!$A$2:$H$20,7,1)),2,0),"")</f>
        <v/>
      </c>
      <c r="AN451" s="79" t="str">
        <f ca="1">IFERROR(VLOOKUP((HLOOKUP((VLOOKUP($AB451,Categories!$A$2:$F$20,5,1)), $AB$3:$AJ451, (ROW()-ROW($AB$3)+1), 0)), INDIRECT(VLOOKUP($AB451,Categories!$A$2:$H$20,8,1)),2,0),"")</f>
        <v/>
      </c>
      <c r="AO451" s="79" t="str">
        <f t="shared" ca="1" si="84"/>
        <v/>
      </c>
      <c r="AP451" s="81"/>
      <c r="AQ451" s="70" t="str">
        <f>IFERROR(VLOOKUP(VALUE(MID(AP451,1,1)),AdditionalElements!$A$2:$B$50,2,0),"")</f>
        <v/>
      </c>
      <c r="AR451" s="70" t="str">
        <f>IFERROR(VLOOKUP(VALUE(MID(AP451,2,1)),AdditionalElements!$H$2:$I$50,2,0),"")</f>
        <v/>
      </c>
      <c r="AS451" s="70" t="str">
        <f>IFERROR(VLOOKUP(VALUE(MID(AP451,3,1)),AdditionalElements!$O$2:$P$50,2,0),"")</f>
        <v/>
      </c>
      <c r="AT451" s="70" t="str">
        <f>IFERROR(VLOOKUP(VALUE(MID(AP451,4,1)),AdditionalElements!$V$2:$W$50,2,0),"")</f>
        <v/>
      </c>
      <c r="AU451" s="71"/>
      <c r="AV451" s="79" t="str">
        <f>IFERROR(IF(VALUE(MID(AU451,1,1))=1, VLOOKUP(VALUE(MID(AU451,1,1)), TxtPanelShape!$A$2:$C$50, 3, 0), (IF(VALUE(MID(AU451,1,1))&gt;=7, VLOOKUP(VALUE(MID(AU451,1,1)), TxtPanelShape!$A$2:$C$50, 3, 0),VLOOKUP(VALUE(MID(AU451,1,2)),TxtPanelShape!$A$2:$C$50,3,0)))), "")</f>
        <v/>
      </c>
      <c r="AW451" s="79" t="str">
        <f>IFERROR(IF(VALUE(MID(AU451,1,1))=1, ", "&amp;VLOOKUP(VALUE(MID(AU451,2,1)), TxtPanelShape!$H$2:$I$50, 2, 0), IF(VALUE(MID(AU451,1,1))&gt;=7, ", "&amp;VLOOKUP(VALUE(MID(AU451,2,1)), TxtPanelShape!$H$2:$I$50, 2, 0),"")), "")</f>
        <v/>
      </c>
      <c r="AX451" s="79" t="str">
        <f>IFERROR(IF(VALUE(MID(AU451,1,1))=1, ", "&amp;VLOOKUP(VALUE(MID(AU451,3,1)), TxtPanelShape!$O$2:$P$50, 2, 0), IF(VALUE(MID(AU451,1,1))&gt;=7, ", "&amp;VLOOKUP(VALUE(MID(AU451,3,1)), TxtPanelShape!$O$2:$P$50, 2, 0),"")),"")</f>
        <v/>
      </c>
      <c r="AY451" s="79" t="str">
        <f>IFERROR("; "&amp;VLOOKUP(VALUE(MID(AU451,4,1)), TxtPanelShape!$V$2:$W$50,2,0),"")</f>
        <v/>
      </c>
      <c r="AZ451" s="79" t="str">
        <f t="shared" si="85"/>
        <v/>
      </c>
      <c r="BA451" s="71"/>
      <c r="BB451" s="79" t="str">
        <f>IFERROR(IF(VALUE(MID(BA451,1,1))=1, VLOOKUP(VALUE(MID(BA451,1,1)), TxtPanelShape!$A$2:$C$50, 3, 0), (IF(VALUE(MID(BA451,1,1))&gt;=7, VLOOKUP(VALUE(MID(BA451,1,1)), TxtPanelShape!$A$2:$C$50, 3, 0),VLOOKUP(VALUE(MID(BA451,1,2)),TxtPanelShape!$A$2:$C$50,3,0)))), "")</f>
        <v/>
      </c>
      <c r="BC451" s="79" t="str">
        <f>IFERROR(IF(VALUE(MID(BA451,1,1))=1, ", "&amp;VLOOKUP(VALUE(MID(BA451,2,1)), TxtPanelShape!$H$2:$I$50, 2, 0), IF(VALUE(MID(BA451,1,1))&gt;=7, ", "&amp;VLOOKUP(VALUE(MID(BA451,2,1)), TxtPanelShape!$H$2:$I$50, 2, 0),"")), "")</f>
        <v/>
      </c>
      <c r="BD451" s="79" t="str">
        <f>IFERROR(IF(VALUE(MID(BA451,1,1))=1, ", "&amp;VLOOKUP(VALUE(MID(BA451,3,1)), TxtPanelShape!$O$2:$P$50, 2, 0), IF(VALUE(MID(BA451,1,1))&gt;=7, ", "&amp;VLOOKUP(VALUE(MID(BA451,3,1)), TxtPanelShape!$O$2:$P$50, 2, 0),"")),"")</f>
        <v/>
      </c>
      <c r="BE451" s="79" t="str">
        <f>IFERROR("; "&amp;VLOOKUP(VALUE(MID(BA451,4,1)), TxtPanelShape!$V$2:$W$50,2,0),"")</f>
        <v/>
      </c>
      <c r="BF451" s="79" t="str">
        <f t="shared" si="86"/>
        <v/>
      </c>
      <c r="BG451" s="71"/>
      <c r="BH451" s="79" t="str">
        <f>IFERROR(VLOOKUP(BG451, TxtPanelDefinition!$A$2:$B$50, 2, 0),"")</f>
        <v/>
      </c>
      <c r="BI451" s="71"/>
      <c r="BJ451" s="79" t="str">
        <f>IFERROR(VLOOKUP(BI451, TxtPanelDefinition!$A$2:$B$50, 2, 0),"")</f>
        <v/>
      </c>
      <c r="BK451" s="71"/>
      <c r="BL451" s="79" t="str">
        <f>IFERROR(VLOOKUP(BK451, InscrTechniques!$A$2:$B$50, 2, 0),"")</f>
        <v/>
      </c>
      <c r="BM451" s="71"/>
      <c r="BN451" s="79" t="str">
        <f>IFERROR(VLOOKUP(BM451, InscrTechniques!$A$2:$B$50, 2, 0),"")</f>
        <v/>
      </c>
      <c r="BO451" s="71"/>
      <c r="BP451" s="79" t="str">
        <f>IFERROR(VLOOKUP(BO451, InscrTechniques!$A$2:$B$50, 2, 0),"")</f>
        <v/>
      </c>
      <c r="BQ451" s="71"/>
      <c r="BR451" s="79" t="str">
        <f>IFERROR(VLOOKUP(BQ451, InscrTechniques!$A$2:$B$50, 2, 0),"")</f>
        <v/>
      </c>
      <c r="BS451" s="71"/>
      <c r="BT451" s="79" t="str">
        <f>IFERROR(VLOOKUP(BS451, InscrTechniques!$A$2:$B$50, 2, 0),"")</f>
        <v/>
      </c>
      <c r="BU451" s="71"/>
      <c r="BV451" s="79" t="str">
        <f>IFERROR(VLOOKUP(BU451, InscrTechniques!$A$2:$B$50, 2, 0),"")</f>
        <v/>
      </c>
      <c r="BW451" s="125"/>
      <c r="BX451" s="79" t="str">
        <f>IFERROR(VLOOKUP(BW451, InscrTechniques!$A$2:$B$50, 2, 0),"")</f>
        <v/>
      </c>
      <c r="BY451" s="125"/>
      <c r="BZ451" s="79" t="str">
        <f>IFERROR(VLOOKUP(BY451, InscrTechniques!$A$2:$B$50, 2, 0),"")</f>
        <v/>
      </c>
      <c r="CA451" s="74"/>
      <c r="CB451" s="114" t="str">
        <f>IFERROR(VLOOKUP(CA451, LetterStyle!$A$2:$B$50, 2, 0),"")</f>
        <v/>
      </c>
      <c r="CC451" s="74"/>
      <c r="CD451" s="114" t="str">
        <f>IFERROR(VLOOKUP(CC451, LetterStyle!$A$2:$B$50, 2, 0),"")</f>
        <v/>
      </c>
      <c r="CE451" s="74"/>
      <c r="CF451" s="114" t="str">
        <f>IFERROR(VLOOKUP(CE451, LetterStyle!$A$2:$B$50, 2, 0),"")</f>
        <v/>
      </c>
      <c r="CG451" s="74"/>
      <c r="CH451" s="79" t="str">
        <f>IFERROR(VLOOKUP(CG451, LetterStyle!$A$2:$B$50, 2, 0),"")</f>
        <v/>
      </c>
      <c r="CI451" s="71"/>
      <c r="CJ451" s="79" t="str">
        <f>IFERROR(VLOOKUP(CI451, DecMotifs!$A$1:$B$306, 2, 0),"")</f>
        <v/>
      </c>
      <c r="CK451" s="71"/>
      <c r="CL451" s="79" t="str">
        <f>IFERROR(VLOOKUP(CK451, DecMotifs!$A$1:$B$306, 2, 0),"")</f>
        <v/>
      </c>
      <c r="CM451" s="71"/>
      <c r="CN451" s="79" t="str">
        <f>IFERROR(VLOOKUP(CM451, DecMotifs!$A$1:$B$306, 2, 0),"")</f>
        <v/>
      </c>
      <c r="CO451" s="71"/>
      <c r="CP451" s="79" t="str">
        <f>IFERROR(VLOOKUP(CO451, MarginalDec!$A$2:$B$253, 2, 0),"")</f>
        <v/>
      </c>
      <c r="CQ451" s="71"/>
      <c r="CR451" s="79" t="str">
        <f>IFERROR(VLOOKUP(CQ451, MarginalDec!$A$2:$B$253, 2, 0),"")</f>
        <v/>
      </c>
      <c r="CS451" s="71"/>
      <c r="CT451" s="79" t="str">
        <f>IFERROR(VLOOKUP(CS451, MarginalDec!$A$2:$B$253, 2, 0),"")</f>
        <v/>
      </c>
      <c r="CU451" s="71"/>
      <c r="CV451" s="79" t="str">
        <f>IF(ISBLANK(CU451),"", IFERROR(VLOOKUP(CU451, Tooling!$A$2:$B$252, 2, 0),""))</f>
        <v/>
      </c>
      <c r="CW451" s="71"/>
      <c r="CX451" s="79" t="str">
        <f>IF(ISBLANK(CW451),"", IFERROR(VLOOKUP(CW451, Tooling!$A$2:$B$252, 2, 0),""))</f>
        <v/>
      </c>
      <c r="CY451" s="71"/>
      <c r="CZ451" s="79" t="str">
        <f>IF(ISBLANK(CY451),"", IFERROR(VLOOKUP(CY451, Repairs!$A$2:$B$252, 2, 0),""))</f>
        <v/>
      </c>
      <c r="DA451" s="77"/>
      <c r="DB451" s="71"/>
      <c r="DC451" s="79" t="str">
        <f>IFERROR(VLOOKUP(DB451, DatingReason!$A$2:$B$252, 2, 0),"")</f>
        <v/>
      </c>
      <c r="DD451" s="123" t="str">
        <f t="shared" si="87"/>
        <v/>
      </c>
      <c r="DF451" s="119" t="str">
        <f t="array" ref="DF451">IF(AND($B451&lt;&gt;"", $DE451&lt;&gt;"", $DE451&lt;&gt;"No"),MAX(IF($B451=PEOPLE!$B$4:$B$1000, PEOPLE!$Q$4:$Q$1000,""))+100,"")</f>
        <v/>
      </c>
      <c r="DG451" s="68"/>
      <c r="DH451" s="76">
        <f>COUNTIF(PEOPLE!B:B, MEMORIALS!B451)</f>
        <v>0</v>
      </c>
      <c r="DI451" s="82"/>
      <c r="DJ451" s="82"/>
      <c r="DK451" s="82"/>
      <c r="DL451" s="68"/>
      <c r="DM451" s="68"/>
      <c r="DN451" s="68"/>
      <c r="DO451" s="68"/>
      <c r="DP451" s="68"/>
    </row>
    <row r="452" spans="1:120" ht="15" customHeight="1" x14ac:dyDescent="0.25">
      <c r="A452" s="68"/>
      <c r="B452" s="69"/>
      <c r="C452" s="68"/>
      <c r="D452" s="68"/>
      <c r="E452" s="70" t="str">
        <f>IF(D452="","",VLOOKUP(D452,Denomination!$A$2:$B$50, 2, 0))</f>
        <v/>
      </c>
      <c r="F452" s="68"/>
      <c r="G452" s="71"/>
      <c r="H452" s="70" t="str">
        <f>IF(G452="","",VLOOKUP(G452,MCondition!$A$2:$B$50, 2, 0))</f>
        <v/>
      </c>
      <c r="I452" s="72"/>
      <c r="J452" s="71"/>
      <c r="K452" s="70" t="str">
        <f>IF(J452="","",VLOOKUP(J452,ICondition!$A$2:$B$50, 2, 0))</f>
        <v/>
      </c>
      <c r="L452" s="73"/>
      <c r="M452" s="73"/>
      <c r="N452" s="73"/>
      <c r="O452" s="73"/>
      <c r="P452" s="73"/>
      <c r="Q452" s="73"/>
      <c r="R452" s="78"/>
      <c r="S452" s="79" t="str">
        <f>IFERROR(VLOOKUP(R452,Material!$A$2:$B$59, 2, 0),"")</f>
        <v/>
      </c>
      <c r="T452" s="71"/>
      <c r="U452" s="79" t="str">
        <f>IFERROR(VLOOKUP(T452,Material!$A$2:$B$59, 2, 0),"")</f>
        <v/>
      </c>
      <c r="V452" s="71"/>
      <c r="W452" s="79" t="str">
        <f>IFERROR(VLOOKUP(V452,Material!$A$2:$B$59, 2, 0),"")</f>
        <v/>
      </c>
      <c r="X452" s="71"/>
      <c r="Y452" s="79" t="str">
        <f>IFERROR(VLOOKUP(X452,Material!$A$2:$B$59, 2, 0),"")</f>
        <v/>
      </c>
      <c r="Z452" s="71"/>
      <c r="AA452" s="79" t="str">
        <f>IFERROR(VLOOKUP(Z452,Material!$A$2:$B$59, 2, 0),"")</f>
        <v/>
      </c>
      <c r="AB452" s="74"/>
      <c r="AC452" s="75" t="e">
        <f t="shared" ref="AC452:AC515" si="88">VALUE(MID($AB452,COLUMN()-(COLUMN(AC452)- 1),1))</f>
        <v>#VALUE!</v>
      </c>
      <c r="AD452" s="75" t="e">
        <f t="shared" ref="AD452:AD515" si="89">VALUE(MID($AB452,COLUMN()-(COLUMN(AD452)- 2),1))</f>
        <v>#VALUE!</v>
      </c>
      <c r="AE452" s="75" t="e">
        <f t="shared" si="79"/>
        <v>#VALUE!</v>
      </c>
      <c r="AF452" s="75" t="e">
        <f t="shared" ref="AF452:AF515" si="90">VALUE(MID($AB452,COLUMN()-(COLUMN(AF452)- 4),1))</f>
        <v>#VALUE!</v>
      </c>
      <c r="AG452" s="75" t="e">
        <f t="shared" si="80"/>
        <v>#VALUE!</v>
      </c>
      <c r="AH452" s="75" t="e">
        <f t="shared" si="81"/>
        <v>#VALUE!</v>
      </c>
      <c r="AI452" s="75" t="e">
        <f t="shared" si="82"/>
        <v>#VALUE!</v>
      </c>
      <c r="AJ452" s="80" t="e">
        <f t="shared" si="83"/>
        <v>#VALUE!</v>
      </c>
      <c r="AK452" s="79" t="str">
        <f>(IFERROR(VLOOKUP(AB452,Categories!$A$2:$B$20,2,1),""))</f>
        <v/>
      </c>
      <c r="AL452" s="79" t="str">
        <f ca="1">IFERROR(VLOOKUP((HLOOKUP((VLOOKUP($AB452,Categories!$A$2:$F$20,3,1)), $AB$3:$AJ452, (ROW()-ROW($AB$3)+1), 0)), INDIRECT(VLOOKUP($AB452,Categories!$A$2:$F$20,6,1)),2,0),AK452)</f>
        <v/>
      </c>
      <c r="AM452" s="79" t="str">
        <f ca="1">IFERROR(VLOOKUP((HLOOKUP((VLOOKUP($AB452,Categories!$A$2:$F$20,4,1)),$AB$3:$AJ452,(ROW()-ROW($AB$3)+1),0)),INDIRECT(VLOOKUP($AB452,Categories!$A$2:$H$20,7,1)),2,0),"")</f>
        <v/>
      </c>
      <c r="AN452" s="79" t="str">
        <f ca="1">IFERROR(VLOOKUP((HLOOKUP((VLOOKUP($AB452,Categories!$A$2:$F$20,5,1)), $AB$3:$AJ452, (ROW()-ROW($AB$3)+1), 0)), INDIRECT(VLOOKUP($AB452,Categories!$A$2:$H$20,8,1)),2,0),"")</f>
        <v/>
      </c>
      <c r="AO452" s="79" t="str">
        <f t="shared" ca="1" si="84"/>
        <v/>
      </c>
      <c r="AP452" s="81"/>
      <c r="AQ452" s="70" t="str">
        <f>IFERROR(VLOOKUP(VALUE(MID(AP452,1,1)),AdditionalElements!$A$2:$B$50,2,0),"")</f>
        <v/>
      </c>
      <c r="AR452" s="70" t="str">
        <f>IFERROR(VLOOKUP(VALUE(MID(AP452,2,1)),AdditionalElements!$H$2:$I$50,2,0),"")</f>
        <v/>
      </c>
      <c r="AS452" s="70" t="str">
        <f>IFERROR(VLOOKUP(VALUE(MID(AP452,3,1)),AdditionalElements!$O$2:$P$50,2,0),"")</f>
        <v/>
      </c>
      <c r="AT452" s="70" t="str">
        <f>IFERROR(VLOOKUP(VALUE(MID(AP452,4,1)),AdditionalElements!$V$2:$W$50,2,0),"")</f>
        <v/>
      </c>
      <c r="AU452" s="71"/>
      <c r="AV452" s="79" t="str">
        <f>IFERROR(IF(VALUE(MID(AU452,1,1))=1, VLOOKUP(VALUE(MID(AU452,1,1)), TxtPanelShape!$A$2:$C$50, 3, 0), (IF(VALUE(MID(AU452,1,1))&gt;=7, VLOOKUP(VALUE(MID(AU452,1,1)), TxtPanelShape!$A$2:$C$50, 3, 0),VLOOKUP(VALUE(MID(AU452,1,2)),TxtPanelShape!$A$2:$C$50,3,0)))), "")</f>
        <v/>
      </c>
      <c r="AW452" s="79" t="str">
        <f>IFERROR(IF(VALUE(MID(AU452,1,1))=1, ", "&amp;VLOOKUP(VALUE(MID(AU452,2,1)), TxtPanelShape!$H$2:$I$50, 2, 0), IF(VALUE(MID(AU452,1,1))&gt;=7, ", "&amp;VLOOKUP(VALUE(MID(AU452,2,1)), TxtPanelShape!$H$2:$I$50, 2, 0),"")), "")</f>
        <v/>
      </c>
      <c r="AX452" s="79" t="str">
        <f>IFERROR(IF(VALUE(MID(AU452,1,1))=1, ", "&amp;VLOOKUP(VALUE(MID(AU452,3,1)), TxtPanelShape!$O$2:$P$50, 2, 0), IF(VALUE(MID(AU452,1,1))&gt;=7, ", "&amp;VLOOKUP(VALUE(MID(AU452,3,1)), TxtPanelShape!$O$2:$P$50, 2, 0),"")),"")</f>
        <v/>
      </c>
      <c r="AY452" s="79" t="str">
        <f>IFERROR("; "&amp;VLOOKUP(VALUE(MID(AU452,4,1)), TxtPanelShape!$V$2:$W$50,2,0),"")</f>
        <v/>
      </c>
      <c r="AZ452" s="79" t="str">
        <f t="shared" si="85"/>
        <v/>
      </c>
      <c r="BA452" s="71"/>
      <c r="BB452" s="79" t="str">
        <f>IFERROR(IF(VALUE(MID(BA452,1,1))=1, VLOOKUP(VALUE(MID(BA452,1,1)), TxtPanelShape!$A$2:$C$50, 3, 0), (IF(VALUE(MID(BA452,1,1))&gt;=7, VLOOKUP(VALUE(MID(BA452,1,1)), TxtPanelShape!$A$2:$C$50, 3, 0),VLOOKUP(VALUE(MID(BA452,1,2)),TxtPanelShape!$A$2:$C$50,3,0)))), "")</f>
        <v/>
      </c>
      <c r="BC452" s="79" t="str">
        <f>IFERROR(IF(VALUE(MID(BA452,1,1))=1, ", "&amp;VLOOKUP(VALUE(MID(BA452,2,1)), TxtPanelShape!$H$2:$I$50, 2, 0), IF(VALUE(MID(BA452,1,1))&gt;=7, ", "&amp;VLOOKUP(VALUE(MID(BA452,2,1)), TxtPanelShape!$H$2:$I$50, 2, 0),"")), "")</f>
        <v/>
      </c>
      <c r="BD452" s="79" t="str">
        <f>IFERROR(IF(VALUE(MID(BA452,1,1))=1, ", "&amp;VLOOKUP(VALUE(MID(BA452,3,1)), TxtPanelShape!$O$2:$P$50, 2, 0), IF(VALUE(MID(BA452,1,1))&gt;=7, ", "&amp;VLOOKUP(VALUE(MID(BA452,3,1)), TxtPanelShape!$O$2:$P$50, 2, 0),"")),"")</f>
        <v/>
      </c>
      <c r="BE452" s="79" t="str">
        <f>IFERROR("; "&amp;VLOOKUP(VALUE(MID(BA452,4,1)), TxtPanelShape!$V$2:$W$50,2,0),"")</f>
        <v/>
      </c>
      <c r="BF452" s="79" t="str">
        <f t="shared" si="86"/>
        <v/>
      </c>
      <c r="BG452" s="71"/>
      <c r="BH452" s="79" t="str">
        <f>IFERROR(VLOOKUP(BG452, TxtPanelDefinition!$A$2:$B$50, 2, 0),"")</f>
        <v/>
      </c>
      <c r="BI452" s="71"/>
      <c r="BJ452" s="79" t="str">
        <f>IFERROR(VLOOKUP(BI452, TxtPanelDefinition!$A$2:$B$50, 2, 0),"")</f>
        <v/>
      </c>
      <c r="BK452" s="71"/>
      <c r="BL452" s="79" t="str">
        <f>IFERROR(VLOOKUP(BK452, InscrTechniques!$A$2:$B$50, 2, 0),"")</f>
        <v/>
      </c>
      <c r="BM452" s="71"/>
      <c r="BN452" s="79" t="str">
        <f>IFERROR(VLOOKUP(BM452, InscrTechniques!$A$2:$B$50, 2, 0),"")</f>
        <v/>
      </c>
      <c r="BO452" s="71"/>
      <c r="BP452" s="79" t="str">
        <f>IFERROR(VLOOKUP(BO452, InscrTechniques!$A$2:$B$50, 2, 0),"")</f>
        <v/>
      </c>
      <c r="BQ452" s="71"/>
      <c r="BR452" s="79" t="str">
        <f>IFERROR(VLOOKUP(BQ452, InscrTechniques!$A$2:$B$50, 2, 0),"")</f>
        <v/>
      </c>
      <c r="BS452" s="71"/>
      <c r="BT452" s="79" t="str">
        <f>IFERROR(VLOOKUP(BS452, InscrTechniques!$A$2:$B$50, 2, 0),"")</f>
        <v/>
      </c>
      <c r="BU452" s="71"/>
      <c r="BV452" s="79" t="str">
        <f>IFERROR(VLOOKUP(BU452, InscrTechniques!$A$2:$B$50, 2, 0),"")</f>
        <v/>
      </c>
      <c r="BW452" s="125"/>
      <c r="BX452" s="79" t="str">
        <f>IFERROR(VLOOKUP(BW452, InscrTechniques!$A$2:$B$50, 2, 0),"")</f>
        <v/>
      </c>
      <c r="BY452" s="125"/>
      <c r="BZ452" s="79" t="str">
        <f>IFERROR(VLOOKUP(BY452, InscrTechniques!$A$2:$B$50, 2, 0),"")</f>
        <v/>
      </c>
      <c r="CA452" s="74"/>
      <c r="CB452" s="114" t="str">
        <f>IFERROR(VLOOKUP(CA452, LetterStyle!$A$2:$B$50, 2, 0),"")</f>
        <v/>
      </c>
      <c r="CC452" s="74"/>
      <c r="CD452" s="114" t="str">
        <f>IFERROR(VLOOKUP(CC452, LetterStyle!$A$2:$B$50, 2, 0),"")</f>
        <v/>
      </c>
      <c r="CE452" s="74"/>
      <c r="CF452" s="114" t="str">
        <f>IFERROR(VLOOKUP(CE452, LetterStyle!$A$2:$B$50, 2, 0),"")</f>
        <v/>
      </c>
      <c r="CG452" s="74"/>
      <c r="CH452" s="79" t="str">
        <f>IFERROR(VLOOKUP(CG452, LetterStyle!$A$2:$B$50, 2, 0),"")</f>
        <v/>
      </c>
      <c r="CI452" s="71"/>
      <c r="CJ452" s="79" t="str">
        <f>IFERROR(VLOOKUP(CI452, DecMotifs!$A$1:$B$306, 2, 0),"")</f>
        <v/>
      </c>
      <c r="CK452" s="71"/>
      <c r="CL452" s="79" t="str">
        <f>IFERROR(VLOOKUP(CK452, DecMotifs!$A$1:$B$306, 2, 0),"")</f>
        <v/>
      </c>
      <c r="CM452" s="71"/>
      <c r="CN452" s="79" t="str">
        <f>IFERROR(VLOOKUP(CM452, DecMotifs!$A$1:$B$306, 2, 0),"")</f>
        <v/>
      </c>
      <c r="CO452" s="71"/>
      <c r="CP452" s="79" t="str">
        <f>IFERROR(VLOOKUP(CO452, MarginalDec!$A$2:$B$253, 2, 0),"")</f>
        <v/>
      </c>
      <c r="CQ452" s="71"/>
      <c r="CR452" s="79" t="str">
        <f>IFERROR(VLOOKUP(CQ452, MarginalDec!$A$2:$B$253, 2, 0),"")</f>
        <v/>
      </c>
      <c r="CS452" s="71"/>
      <c r="CT452" s="79" t="str">
        <f>IFERROR(VLOOKUP(CS452, MarginalDec!$A$2:$B$253, 2, 0),"")</f>
        <v/>
      </c>
      <c r="CU452" s="71"/>
      <c r="CV452" s="79" t="str">
        <f>IF(ISBLANK(CU452),"", IFERROR(VLOOKUP(CU452, Tooling!$A$2:$B$252, 2, 0),""))</f>
        <v/>
      </c>
      <c r="CW452" s="71"/>
      <c r="CX452" s="79" t="str">
        <f>IF(ISBLANK(CW452),"", IFERROR(VLOOKUP(CW452, Tooling!$A$2:$B$252, 2, 0),""))</f>
        <v/>
      </c>
      <c r="CY452" s="71"/>
      <c r="CZ452" s="79" t="str">
        <f>IF(ISBLANK(CY452),"", IFERROR(VLOOKUP(CY452, Repairs!$A$2:$B$252, 2, 0),""))</f>
        <v/>
      </c>
      <c r="DA452" s="77"/>
      <c r="DB452" s="71"/>
      <c r="DC452" s="79" t="str">
        <f>IFERROR(VLOOKUP(DB452, DatingReason!$A$2:$B$252, 2, 0),"")</f>
        <v/>
      </c>
      <c r="DD452" s="123" t="str">
        <f t="shared" si="87"/>
        <v/>
      </c>
      <c r="DF452" s="119" t="str">
        <f t="array" ref="DF452">IF(AND($B452&lt;&gt;"", $DE452&lt;&gt;"", $DE452&lt;&gt;"No"),MAX(IF($B452=PEOPLE!$B$4:$B$1000, PEOPLE!$Q$4:$Q$1000,""))+100,"")</f>
        <v/>
      </c>
      <c r="DG452" s="68"/>
      <c r="DH452" s="76">
        <f>COUNTIF(PEOPLE!B:B, MEMORIALS!B452)</f>
        <v>0</v>
      </c>
      <c r="DI452" s="82"/>
      <c r="DJ452" s="82"/>
      <c r="DK452" s="82"/>
      <c r="DL452" s="68"/>
      <c r="DM452" s="68"/>
      <c r="DN452" s="68"/>
      <c r="DO452" s="68"/>
      <c r="DP452" s="68"/>
    </row>
    <row r="453" spans="1:120" ht="15" customHeight="1" x14ac:dyDescent="0.25">
      <c r="A453" s="68"/>
      <c r="B453" s="69"/>
      <c r="C453" s="68"/>
      <c r="D453" s="68"/>
      <c r="E453" s="70" t="str">
        <f>IF(D453="","",VLOOKUP(D453,Denomination!$A$2:$B$50, 2, 0))</f>
        <v/>
      </c>
      <c r="F453" s="68"/>
      <c r="G453" s="71"/>
      <c r="H453" s="70" t="str">
        <f>IF(G453="","",VLOOKUP(G453,MCondition!$A$2:$B$50, 2, 0))</f>
        <v/>
      </c>
      <c r="I453" s="72"/>
      <c r="J453" s="71"/>
      <c r="K453" s="70" t="str">
        <f>IF(J453="","",VLOOKUP(J453,ICondition!$A$2:$B$50, 2, 0))</f>
        <v/>
      </c>
      <c r="L453" s="73"/>
      <c r="M453" s="73"/>
      <c r="N453" s="73"/>
      <c r="O453" s="73"/>
      <c r="P453" s="73"/>
      <c r="Q453" s="73"/>
      <c r="R453" s="78"/>
      <c r="S453" s="79" t="str">
        <f>IFERROR(VLOOKUP(R453,Material!$A$2:$B$59, 2, 0),"")</f>
        <v/>
      </c>
      <c r="T453" s="71"/>
      <c r="U453" s="79" t="str">
        <f>IFERROR(VLOOKUP(T453,Material!$A$2:$B$59, 2, 0),"")</f>
        <v/>
      </c>
      <c r="V453" s="71"/>
      <c r="W453" s="79" t="str">
        <f>IFERROR(VLOOKUP(V453,Material!$A$2:$B$59, 2, 0),"")</f>
        <v/>
      </c>
      <c r="X453" s="71"/>
      <c r="Y453" s="79" t="str">
        <f>IFERROR(VLOOKUP(X453,Material!$A$2:$B$59, 2, 0),"")</f>
        <v/>
      </c>
      <c r="Z453" s="71"/>
      <c r="AA453" s="79" t="str">
        <f>IFERROR(VLOOKUP(Z453,Material!$A$2:$B$59, 2, 0),"")</f>
        <v/>
      </c>
      <c r="AB453" s="74"/>
      <c r="AC453" s="75" t="e">
        <f t="shared" si="88"/>
        <v>#VALUE!</v>
      </c>
      <c r="AD453" s="75" t="e">
        <f t="shared" si="89"/>
        <v>#VALUE!</v>
      </c>
      <c r="AE453" s="75" t="e">
        <f t="shared" si="79"/>
        <v>#VALUE!</v>
      </c>
      <c r="AF453" s="75" t="e">
        <f t="shared" si="90"/>
        <v>#VALUE!</v>
      </c>
      <c r="AG453" s="75" t="e">
        <f t="shared" si="80"/>
        <v>#VALUE!</v>
      </c>
      <c r="AH453" s="75" t="e">
        <f t="shared" si="81"/>
        <v>#VALUE!</v>
      </c>
      <c r="AI453" s="75" t="e">
        <f t="shared" si="82"/>
        <v>#VALUE!</v>
      </c>
      <c r="AJ453" s="80" t="e">
        <f t="shared" si="83"/>
        <v>#VALUE!</v>
      </c>
      <c r="AK453" s="79" t="str">
        <f>(IFERROR(VLOOKUP(AB453,Categories!$A$2:$B$20,2,1),""))</f>
        <v/>
      </c>
      <c r="AL453" s="79" t="str">
        <f ca="1">IFERROR(VLOOKUP((HLOOKUP((VLOOKUP($AB453,Categories!$A$2:$F$20,3,1)), $AB$3:$AJ453, (ROW()-ROW($AB$3)+1), 0)), INDIRECT(VLOOKUP($AB453,Categories!$A$2:$F$20,6,1)),2,0),AK453)</f>
        <v/>
      </c>
      <c r="AM453" s="79" t="str">
        <f ca="1">IFERROR(VLOOKUP((HLOOKUP((VLOOKUP($AB453,Categories!$A$2:$F$20,4,1)),$AB$3:$AJ453,(ROW()-ROW($AB$3)+1),0)),INDIRECT(VLOOKUP($AB453,Categories!$A$2:$H$20,7,1)),2,0),"")</f>
        <v/>
      </c>
      <c r="AN453" s="79" t="str">
        <f ca="1">IFERROR(VLOOKUP((HLOOKUP((VLOOKUP($AB453,Categories!$A$2:$F$20,5,1)), $AB$3:$AJ453, (ROW()-ROW($AB$3)+1), 0)), INDIRECT(VLOOKUP($AB453,Categories!$A$2:$H$20,8,1)),2,0),"")</f>
        <v/>
      </c>
      <c r="AO453" s="79" t="str">
        <f t="shared" ca="1" si="84"/>
        <v/>
      </c>
      <c r="AP453" s="81"/>
      <c r="AQ453" s="70" t="str">
        <f>IFERROR(VLOOKUP(VALUE(MID(AP453,1,1)),AdditionalElements!$A$2:$B$50,2,0),"")</f>
        <v/>
      </c>
      <c r="AR453" s="70" t="str">
        <f>IFERROR(VLOOKUP(VALUE(MID(AP453,2,1)),AdditionalElements!$H$2:$I$50,2,0),"")</f>
        <v/>
      </c>
      <c r="AS453" s="70" t="str">
        <f>IFERROR(VLOOKUP(VALUE(MID(AP453,3,1)),AdditionalElements!$O$2:$P$50,2,0),"")</f>
        <v/>
      </c>
      <c r="AT453" s="70" t="str">
        <f>IFERROR(VLOOKUP(VALUE(MID(AP453,4,1)),AdditionalElements!$V$2:$W$50,2,0),"")</f>
        <v/>
      </c>
      <c r="AU453" s="71"/>
      <c r="AV453" s="79" t="str">
        <f>IFERROR(IF(VALUE(MID(AU453,1,1))=1, VLOOKUP(VALUE(MID(AU453,1,1)), TxtPanelShape!$A$2:$C$50, 3, 0), (IF(VALUE(MID(AU453,1,1))&gt;=7, VLOOKUP(VALUE(MID(AU453,1,1)), TxtPanelShape!$A$2:$C$50, 3, 0),VLOOKUP(VALUE(MID(AU453,1,2)),TxtPanelShape!$A$2:$C$50,3,0)))), "")</f>
        <v/>
      </c>
      <c r="AW453" s="79" t="str">
        <f>IFERROR(IF(VALUE(MID(AU453,1,1))=1, ", "&amp;VLOOKUP(VALUE(MID(AU453,2,1)), TxtPanelShape!$H$2:$I$50, 2, 0), IF(VALUE(MID(AU453,1,1))&gt;=7, ", "&amp;VLOOKUP(VALUE(MID(AU453,2,1)), TxtPanelShape!$H$2:$I$50, 2, 0),"")), "")</f>
        <v/>
      </c>
      <c r="AX453" s="79" t="str">
        <f>IFERROR(IF(VALUE(MID(AU453,1,1))=1, ", "&amp;VLOOKUP(VALUE(MID(AU453,3,1)), TxtPanelShape!$O$2:$P$50, 2, 0), IF(VALUE(MID(AU453,1,1))&gt;=7, ", "&amp;VLOOKUP(VALUE(MID(AU453,3,1)), TxtPanelShape!$O$2:$P$50, 2, 0),"")),"")</f>
        <v/>
      </c>
      <c r="AY453" s="79" t="str">
        <f>IFERROR("; "&amp;VLOOKUP(VALUE(MID(AU453,4,1)), TxtPanelShape!$V$2:$W$50,2,0),"")</f>
        <v/>
      </c>
      <c r="AZ453" s="79" t="str">
        <f t="shared" si="85"/>
        <v/>
      </c>
      <c r="BA453" s="71"/>
      <c r="BB453" s="79" t="str">
        <f>IFERROR(IF(VALUE(MID(BA453,1,1))=1, VLOOKUP(VALUE(MID(BA453,1,1)), TxtPanelShape!$A$2:$C$50, 3, 0), (IF(VALUE(MID(BA453,1,1))&gt;=7, VLOOKUP(VALUE(MID(BA453,1,1)), TxtPanelShape!$A$2:$C$50, 3, 0),VLOOKUP(VALUE(MID(BA453,1,2)),TxtPanelShape!$A$2:$C$50,3,0)))), "")</f>
        <v/>
      </c>
      <c r="BC453" s="79" t="str">
        <f>IFERROR(IF(VALUE(MID(BA453,1,1))=1, ", "&amp;VLOOKUP(VALUE(MID(BA453,2,1)), TxtPanelShape!$H$2:$I$50, 2, 0), IF(VALUE(MID(BA453,1,1))&gt;=7, ", "&amp;VLOOKUP(VALUE(MID(BA453,2,1)), TxtPanelShape!$H$2:$I$50, 2, 0),"")), "")</f>
        <v/>
      </c>
      <c r="BD453" s="79" t="str">
        <f>IFERROR(IF(VALUE(MID(BA453,1,1))=1, ", "&amp;VLOOKUP(VALUE(MID(BA453,3,1)), TxtPanelShape!$O$2:$P$50, 2, 0), IF(VALUE(MID(BA453,1,1))&gt;=7, ", "&amp;VLOOKUP(VALUE(MID(BA453,3,1)), TxtPanelShape!$O$2:$P$50, 2, 0),"")),"")</f>
        <v/>
      </c>
      <c r="BE453" s="79" t="str">
        <f>IFERROR("; "&amp;VLOOKUP(VALUE(MID(BA453,4,1)), TxtPanelShape!$V$2:$W$50,2,0),"")</f>
        <v/>
      </c>
      <c r="BF453" s="79" t="str">
        <f t="shared" si="86"/>
        <v/>
      </c>
      <c r="BG453" s="71"/>
      <c r="BH453" s="79" t="str">
        <f>IFERROR(VLOOKUP(BG453, TxtPanelDefinition!$A$2:$B$50, 2, 0),"")</f>
        <v/>
      </c>
      <c r="BI453" s="71"/>
      <c r="BJ453" s="79" t="str">
        <f>IFERROR(VLOOKUP(BI453, TxtPanelDefinition!$A$2:$B$50, 2, 0),"")</f>
        <v/>
      </c>
      <c r="BK453" s="71"/>
      <c r="BL453" s="79" t="str">
        <f>IFERROR(VLOOKUP(BK453, InscrTechniques!$A$2:$B$50, 2, 0),"")</f>
        <v/>
      </c>
      <c r="BM453" s="71"/>
      <c r="BN453" s="79" t="str">
        <f>IFERROR(VLOOKUP(BM453, InscrTechniques!$A$2:$B$50, 2, 0),"")</f>
        <v/>
      </c>
      <c r="BO453" s="71"/>
      <c r="BP453" s="79" t="str">
        <f>IFERROR(VLOOKUP(BO453, InscrTechniques!$A$2:$B$50, 2, 0),"")</f>
        <v/>
      </c>
      <c r="BQ453" s="71"/>
      <c r="BR453" s="79" t="str">
        <f>IFERROR(VLOOKUP(BQ453, InscrTechniques!$A$2:$B$50, 2, 0),"")</f>
        <v/>
      </c>
      <c r="BS453" s="71"/>
      <c r="BT453" s="79" t="str">
        <f>IFERROR(VLOOKUP(BS453, InscrTechniques!$A$2:$B$50, 2, 0),"")</f>
        <v/>
      </c>
      <c r="BU453" s="71"/>
      <c r="BV453" s="79" t="str">
        <f>IFERROR(VLOOKUP(BU453, InscrTechniques!$A$2:$B$50, 2, 0),"")</f>
        <v/>
      </c>
      <c r="BW453" s="125"/>
      <c r="BX453" s="79" t="str">
        <f>IFERROR(VLOOKUP(BW453, InscrTechniques!$A$2:$B$50, 2, 0),"")</f>
        <v/>
      </c>
      <c r="BY453" s="125"/>
      <c r="BZ453" s="79" t="str">
        <f>IFERROR(VLOOKUP(BY453, InscrTechniques!$A$2:$B$50, 2, 0),"")</f>
        <v/>
      </c>
      <c r="CA453" s="74"/>
      <c r="CB453" s="114" t="str">
        <f>IFERROR(VLOOKUP(CA453, LetterStyle!$A$2:$B$50, 2, 0),"")</f>
        <v/>
      </c>
      <c r="CC453" s="74"/>
      <c r="CD453" s="114" t="str">
        <f>IFERROR(VLOOKUP(CC453, LetterStyle!$A$2:$B$50, 2, 0),"")</f>
        <v/>
      </c>
      <c r="CE453" s="74"/>
      <c r="CF453" s="114" t="str">
        <f>IFERROR(VLOOKUP(CE453, LetterStyle!$A$2:$B$50, 2, 0),"")</f>
        <v/>
      </c>
      <c r="CG453" s="74"/>
      <c r="CH453" s="79" t="str">
        <f>IFERROR(VLOOKUP(CG453, LetterStyle!$A$2:$B$50, 2, 0),"")</f>
        <v/>
      </c>
      <c r="CI453" s="71"/>
      <c r="CJ453" s="79" t="str">
        <f>IFERROR(VLOOKUP(CI453, DecMotifs!$A$1:$B$306, 2, 0),"")</f>
        <v/>
      </c>
      <c r="CK453" s="71"/>
      <c r="CL453" s="79" t="str">
        <f>IFERROR(VLOOKUP(CK453, DecMotifs!$A$1:$B$306, 2, 0),"")</f>
        <v/>
      </c>
      <c r="CM453" s="71"/>
      <c r="CN453" s="79" t="str">
        <f>IFERROR(VLOOKUP(CM453, DecMotifs!$A$1:$B$306, 2, 0),"")</f>
        <v/>
      </c>
      <c r="CO453" s="71"/>
      <c r="CP453" s="79" t="str">
        <f>IFERROR(VLOOKUP(CO453, MarginalDec!$A$2:$B$253, 2, 0),"")</f>
        <v/>
      </c>
      <c r="CQ453" s="71"/>
      <c r="CR453" s="79" t="str">
        <f>IFERROR(VLOOKUP(CQ453, MarginalDec!$A$2:$B$253, 2, 0),"")</f>
        <v/>
      </c>
      <c r="CS453" s="71"/>
      <c r="CT453" s="79" t="str">
        <f>IFERROR(VLOOKUP(CS453, MarginalDec!$A$2:$B$253, 2, 0),"")</f>
        <v/>
      </c>
      <c r="CU453" s="71"/>
      <c r="CV453" s="79" t="str">
        <f>IF(ISBLANK(CU453),"", IFERROR(VLOOKUP(CU453, Tooling!$A$2:$B$252, 2, 0),""))</f>
        <v/>
      </c>
      <c r="CW453" s="71"/>
      <c r="CX453" s="79" t="str">
        <f>IF(ISBLANK(CW453),"", IFERROR(VLOOKUP(CW453, Tooling!$A$2:$B$252, 2, 0),""))</f>
        <v/>
      </c>
      <c r="CY453" s="71"/>
      <c r="CZ453" s="79" t="str">
        <f>IF(ISBLANK(CY453),"", IFERROR(VLOOKUP(CY453, Repairs!$A$2:$B$252, 2, 0),""))</f>
        <v/>
      </c>
      <c r="DA453" s="77"/>
      <c r="DB453" s="71"/>
      <c r="DC453" s="79" t="str">
        <f>IFERROR(VLOOKUP(DB453, DatingReason!$A$2:$B$252, 2, 0),"")</f>
        <v/>
      </c>
      <c r="DD453" s="123" t="str">
        <f t="shared" si="87"/>
        <v/>
      </c>
      <c r="DF453" s="119" t="str">
        <f t="array" ref="DF453">IF(AND($B453&lt;&gt;"", $DE453&lt;&gt;"", $DE453&lt;&gt;"No"),MAX(IF($B453=PEOPLE!$B$4:$B$1000, PEOPLE!$Q$4:$Q$1000,""))+100,"")</f>
        <v/>
      </c>
      <c r="DG453" s="68"/>
      <c r="DH453" s="76">
        <f>COUNTIF(PEOPLE!B:B, MEMORIALS!B453)</f>
        <v>0</v>
      </c>
      <c r="DI453" s="82"/>
      <c r="DJ453" s="82"/>
      <c r="DK453" s="82"/>
      <c r="DL453" s="68"/>
      <c r="DM453" s="68"/>
      <c r="DN453" s="68"/>
      <c r="DO453" s="68"/>
      <c r="DP453" s="68"/>
    </row>
    <row r="454" spans="1:120" ht="15" customHeight="1" x14ac:dyDescent="0.25">
      <c r="A454" s="68"/>
      <c r="B454" s="69"/>
      <c r="C454" s="68"/>
      <c r="D454" s="68"/>
      <c r="E454" s="70" t="str">
        <f>IF(D454="","",VLOOKUP(D454,Denomination!$A$2:$B$50, 2, 0))</f>
        <v/>
      </c>
      <c r="F454" s="68"/>
      <c r="G454" s="71"/>
      <c r="H454" s="70" t="str">
        <f>IF(G454="","",VLOOKUP(G454,MCondition!$A$2:$B$50, 2, 0))</f>
        <v/>
      </c>
      <c r="I454" s="72"/>
      <c r="J454" s="71"/>
      <c r="K454" s="70" t="str">
        <f>IF(J454="","",VLOOKUP(J454,ICondition!$A$2:$B$50, 2, 0))</f>
        <v/>
      </c>
      <c r="L454" s="73"/>
      <c r="M454" s="73"/>
      <c r="N454" s="73"/>
      <c r="O454" s="73"/>
      <c r="P454" s="73"/>
      <c r="Q454" s="73"/>
      <c r="R454" s="78"/>
      <c r="S454" s="79" t="str">
        <f>IFERROR(VLOOKUP(R454,Material!$A$2:$B$59, 2, 0),"")</f>
        <v/>
      </c>
      <c r="T454" s="71"/>
      <c r="U454" s="79" t="str">
        <f>IFERROR(VLOOKUP(T454,Material!$A$2:$B$59, 2, 0),"")</f>
        <v/>
      </c>
      <c r="V454" s="71"/>
      <c r="W454" s="79" t="str">
        <f>IFERROR(VLOOKUP(V454,Material!$A$2:$B$59, 2, 0),"")</f>
        <v/>
      </c>
      <c r="X454" s="71"/>
      <c r="Y454" s="79" t="str">
        <f>IFERROR(VLOOKUP(X454,Material!$A$2:$B$59, 2, 0),"")</f>
        <v/>
      </c>
      <c r="Z454" s="71"/>
      <c r="AA454" s="79" t="str">
        <f>IFERROR(VLOOKUP(Z454,Material!$A$2:$B$59, 2, 0),"")</f>
        <v/>
      </c>
      <c r="AB454" s="74"/>
      <c r="AC454" s="75" t="e">
        <f t="shared" si="88"/>
        <v>#VALUE!</v>
      </c>
      <c r="AD454" s="75" t="e">
        <f t="shared" si="89"/>
        <v>#VALUE!</v>
      </c>
      <c r="AE454" s="75" t="e">
        <f t="shared" ref="AE454:AE517" si="91">VALUE(MID($AB454,COLUMN()-(COLUMN(AE454)- 3),1))</f>
        <v>#VALUE!</v>
      </c>
      <c r="AF454" s="75" t="e">
        <f t="shared" si="90"/>
        <v>#VALUE!</v>
      </c>
      <c r="AG454" s="75" t="e">
        <f t="shared" ref="AG454:AG517" si="92">VALUE(AC454&amp;AD454)</f>
        <v>#VALUE!</v>
      </c>
      <c r="AH454" s="75" t="e">
        <f t="shared" ref="AH454:AH517" si="93">VALUE(AD454&amp;AE454)</f>
        <v>#VALUE!</v>
      </c>
      <c r="AI454" s="75" t="e">
        <f t="shared" ref="AI454:AI517" si="94">VALUE(AC454&amp;AD454&amp;AE454)</f>
        <v>#VALUE!</v>
      </c>
      <c r="AJ454" s="80" t="e">
        <f t="shared" ref="AJ454:AJ517" si="95">VALUE(AD454&amp;AE454&amp;AF454)</f>
        <v>#VALUE!</v>
      </c>
      <c r="AK454" s="79" t="str">
        <f>(IFERROR(VLOOKUP(AB454,Categories!$A$2:$B$20,2,1),""))</f>
        <v/>
      </c>
      <c r="AL454" s="79" t="str">
        <f ca="1">IFERROR(VLOOKUP((HLOOKUP((VLOOKUP($AB454,Categories!$A$2:$F$20,3,1)), $AB$3:$AJ454, (ROW()-ROW($AB$3)+1), 0)), INDIRECT(VLOOKUP($AB454,Categories!$A$2:$F$20,6,1)),2,0),AK454)</f>
        <v/>
      </c>
      <c r="AM454" s="79" t="str">
        <f ca="1">IFERROR(VLOOKUP((HLOOKUP((VLOOKUP($AB454,Categories!$A$2:$F$20,4,1)),$AB$3:$AJ454,(ROW()-ROW($AB$3)+1),0)),INDIRECT(VLOOKUP($AB454,Categories!$A$2:$H$20,7,1)),2,0),"")</f>
        <v/>
      </c>
      <c r="AN454" s="79" t="str">
        <f ca="1">IFERROR(VLOOKUP((HLOOKUP((VLOOKUP($AB454,Categories!$A$2:$F$20,5,1)), $AB$3:$AJ454, (ROW()-ROW($AB$3)+1), 0)), INDIRECT(VLOOKUP($AB454,Categories!$A$2:$H$20,8,1)),2,0),"")</f>
        <v/>
      </c>
      <c r="AO454" s="79" t="str">
        <f t="shared" ref="AO454:AO517" ca="1" si="96">IFERROR(IF(AM454="",IF(AN454="", AL454, AL454&amp;AN454),IF(AN454="",AL454&amp;AM454,AL454&amp;AM454&amp;AN454)),"")</f>
        <v/>
      </c>
      <c r="AP454" s="81"/>
      <c r="AQ454" s="70" t="str">
        <f>IFERROR(VLOOKUP(VALUE(MID(AP454,1,1)),AdditionalElements!$A$2:$B$50,2,0),"")</f>
        <v/>
      </c>
      <c r="AR454" s="70" t="str">
        <f>IFERROR(VLOOKUP(VALUE(MID(AP454,2,1)),AdditionalElements!$H$2:$I$50,2,0),"")</f>
        <v/>
      </c>
      <c r="AS454" s="70" t="str">
        <f>IFERROR(VLOOKUP(VALUE(MID(AP454,3,1)),AdditionalElements!$O$2:$P$50,2,0),"")</f>
        <v/>
      </c>
      <c r="AT454" s="70" t="str">
        <f>IFERROR(VLOOKUP(VALUE(MID(AP454,4,1)),AdditionalElements!$V$2:$W$50,2,0),"")</f>
        <v/>
      </c>
      <c r="AU454" s="71"/>
      <c r="AV454" s="79" t="str">
        <f>IFERROR(IF(VALUE(MID(AU454,1,1))=1, VLOOKUP(VALUE(MID(AU454,1,1)), TxtPanelShape!$A$2:$C$50, 3, 0), (IF(VALUE(MID(AU454,1,1))&gt;=7, VLOOKUP(VALUE(MID(AU454,1,1)), TxtPanelShape!$A$2:$C$50, 3, 0),VLOOKUP(VALUE(MID(AU454,1,2)),TxtPanelShape!$A$2:$C$50,3,0)))), "")</f>
        <v/>
      </c>
      <c r="AW454" s="79" t="str">
        <f>IFERROR(IF(VALUE(MID(AU454,1,1))=1, ", "&amp;VLOOKUP(VALUE(MID(AU454,2,1)), TxtPanelShape!$H$2:$I$50, 2, 0), IF(VALUE(MID(AU454,1,1))&gt;=7, ", "&amp;VLOOKUP(VALUE(MID(AU454,2,1)), TxtPanelShape!$H$2:$I$50, 2, 0),"")), "")</f>
        <v/>
      </c>
      <c r="AX454" s="79" t="str">
        <f>IFERROR(IF(VALUE(MID(AU454,1,1))=1, ", "&amp;VLOOKUP(VALUE(MID(AU454,3,1)), TxtPanelShape!$O$2:$P$50, 2, 0), IF(VALUE(MID(AU454,1,1))&gt;=7, ", "&amp;VLOOKUP(VALUE(MID(AU454,3,1)), TxtPanelShape!$O$2:$P$50, 2, 0),"")),"")</f>
        <v/>
      </c>
      <c r="AY454" s="79" t="str">
        <f>IFERROR("; "&amp;VLOOKUP(VALUE(MID(AU454,4,1)), TxtPanelShape!$V$2:$W$50,2,0),"")</f>
        <v/>
      </c>
      <c r="AZ454" s="79" t="str">
        <f t="shared" ref="AZ454:AZ517" si="97">AV454&amp;AW454&amp;AX454&amp;AY454</f>
        <v/>
      </c>
      <c r="BA454" s="71"/>
      <c r="BB454" s="79" t="str">
        <f>IFERROR(IF(VALUE(MID(BA454,1,1))=1, VLOOKUP(VALUE(MID(BA454,1,1)), TxtPanelShape!$A$2:$C$50, 3, 0), (IF(VALUE(MID(BA454,1,1))&gt;=7, VLOOKUP(VALUE(MID(BA454,1,1)), TxtPanelShape!$A$2:$C$50, 3, 0),VLOOKUP(VALUE(MID(BA454,1,2)),TxtPanelShape!$A$2:$C$50,3,0)))), "")</f>
        <v/>
      </c>
      <c r="BC454" s="79" t="str">
        <f>IFERROR(IF(VALUE(MID(BA454,1,1))=1, ", "&amp;VLOOKUP(VALUE(MID(BA454,2,1)), TxtPanelShape!$H$2:$I$50, 2, 0), IF(VALUE(MID(BA454,1,1))&gt;=7, ", "&amp;VLOOKUP(VALUE(MID(BA454,2,1)), TxtPanelShape!$H$2:$I$50, 2, 0),"")), "")</f>
        <v/>
      </c>
      <c r="BD454" s="79" t="str">
        <f>IFERROR(IF(VALUE(MID(BA454,1,1))=1, ", "&amp;VLOOKUP(VALUE(MID(BA454,3,1)), TxtPanelShape!$O$2:$P$50, 2, 0), IF(VALUE(MID(BA454,1,1))&gt;=7, ", "&amp;VLOOKUP(VALUE(MID(BA454,3,1)), TxtPanelShape!$O$2:$P$50, 2, 0),"")),"")</f>
        <v/>
      </c>
      <c r="BE454" s="79" t="str">
        <f>IFERROR("; "&amp;VLOOKUP(VALUE(MID(BA454,4,1)), TxtPanelShape!$V$2:$W$50,2,0),"")</f>
        <v/>
      </c>
      <c r="BF454" s="79" t="str">
        <f t="shared" ref="BF454:BF517" si="98">BB454&amp;BC454&amp;BD454&amp;BE454</f>
        <v/>
      </c>
      <c r="BG454" s="71"/>
      <c r="BH454" s="79" t="str">
        <f>IFERROR(VLOOKUP(BG454, TxtPanelDefinition!$A$2:$B$50, 2, 0),"")</f>
        <v/>
      </c>
      <c r="BI454" s="71"/>
      <c r="BJ454" s="79" t="str">
        <f>IFERROR(VLOOKUP(BI454, TxtPanelDefinition!$A$2:$B$50, 2, 0),"")</f>
        <v/>
      </c>
      <c r="BK454" s="71"/>
      <c r="BL454" s="79" t="str">
        <f>IFERROR(VLOOKUP(BK454, InscrTechniques!$A$2:$B$50, 2, 0),"")</f>
        <v/>
      </c>
      <c r="BM454" s="71"/>
      <c r="BN454" s="79" t="str">
        <f>IFERROR(VLOOKUP(BM454, InscrTechniques!$A$2:$B$50, 2, 0),"")</f>
        <v/>
      </c>
      <c r="BO454" s="71"/>
      <c r="BP454" s="79" t="str">
        <f>IFERROR(VLOOKUP(BO454, InscrTechniques!$A$2:$B$50, 2, 0),"")</f>
        <v/>
      </c>
      <c r="BQ454" s="71"/>
      <c r="BR454" s="79" t="str">
        <f>IFERROR(VLOOKUP(BQ454, InscrTechniques!$A$2:$B$50, 2, 0),"")</f>
        <v/>
      </c>
      <c r="BS454" s="71"/>
      <c r="BT454" s="79" t="str">
        <f>IFERROR(VLOOKUP(BS454, InscrTechniques!$A$2:$B$50, 2, 0),"")</f>
        <v/>
      </c>
      <c r="BU454" s="71"/>
      <c r="BV454" s="79" t="str">
        <f>IFERROR(VLOOKUP(BU454, InscrTechniques!$A$2:$B$50, 2, 0),"")</f>
        <v/>
      </c>
      <c r="BW454" s="125"/>
      <c r="BX454" s="79" t="str">
        <f>IFERROR(VLOOKUP(BW454, InscrTechniques!$A$2:$B$50, 2, 0),"")</f>
        <v/>
      </c>
      <c r="BY454" s="125"/>
      <c r="BZ454" s="79" t="str">
        <f>IFERROR(VLOOKUP(BY454, InscrTechniques!$A$2:$B$50, 2, 0),"")</f>
        <v/>
      </c>
      <c r="CA454" s="74"/>
      <c r="CB454" s="114" t="str">
        <f>IFERROR(VLOOKUP(CA454, LetterStyle!$A$2:$B$50, 2, 0),"")</f>
        <v/>
      </c>
      <c r="CC454" s="74"/>
      <c r="CD454" s="114" t="str">
        <f>IFERROR(VLOOKUP(CC454, LetterStyle!$A$2:$B$50, 2, 0),"")</f>
        <v/>
      </c>
      <c r="CE454" s="74"/>
      <c r="CF454" s="114" t="str">
        <f>IFERROR(VLOOKUP(CE454, LetterStyle!$A$2:$B$50, 2, 0),"")</f>
        <v/>
      </c>
      <c r="CG454" s="74"/>
      <c r="CH454" s="79" t="str">
        <f>IFERROR(VLOOKUP(CG454, LetterStyle!$A$2:$B$50, 2, 0),"")</f>
        <v/>
      </c>
      <c r="CI454" s="71"/>
      <c r="CJ454" s="79" t="str">
        <f>IFERROR(VLOOKUP(CI454, DecMotifs!$A$1:$B$306, 2, 0),"")</f>
        <v/>
      </c>
      <c r="CK454" s="71"/>
      <c r="CL454" s="79" t="str">
        <f>IFERROR(VLOOKUP(CK454, DecMotifs!$A$1:$B$306, 2, 0),"")</f>
        <v/>
      </c>
      <c r="CM454" s="71"/>
      <c r="CN454" s="79" t="str">
        <f>IFERROR(VLOOKUP(CM454, DecMotifs!$A$1:$B$306, 2, 0),"")</f>
        <v/>
      </c>
      <c r="CO454" s="71"/>
      <c r="CP454" s="79" t="str">
        <f>IFERROR(VLOOKUP(CO454, MarginalDec!$A$2:$B$253, 2, 0),"")</f>
        <v/>
      </c>
      <c r="CQ454" s="71"/>
      <c r="CR454" s="79" t="str">
        <f>IFERROR(VLOOKUP(CQ454, MarginalDec!$A$2:$B$253, 2, 0),"")</f>
        <v/>
      </c>
      <c r="CS454" s="71"/>
      <c r="CT454" s="79" t="str">
        <f>IFERROR(VLOOKUP(CS454, MarginalDec!$A$2:$B$253, 2, 0),"")</f>
        <v/>
      </c>
      <c r="CU454" s="71"/>
      <c r="CV454" s="79" t="str">
        <f>IF(ISBLANK(CU454),"", IFERROR(VLOOKUP(CU454, Tooling!$A$2:$B$252, 2, 0),""))</f>
        <v/>
      </c>
      <c r="CW454" s="71"/>
      <c r="CX454" s="79" t="str">
        <f>IF(ISBLANK(CW454),"", IFERROR(VLOOKUP(CW454, Tooling!$A$2:$B$252, 2, 0),""))</f>
        <v/>
      </c>
      <c r="CY454" s="71"/>
      <c r="CZ454" s="79" t="str">
        <f>IF(ISBLANK(CY454),"", IFERROR(VLOOKUP(CY454, Repairs!$A$2:$B$252, 2, 0),""))</f>
        <v/>
      </c>
      <c r="DA454" s="77"/>
      <c r="DB454" s="71"/>
      <c r="DC454" s="79" t="str">
        <f>IFERROR(VLOOKUP(DB454, DatingReason!$A$2:$B$252, 2, 0),"")</f>
        <v/>
      </c>
      <c r="DD454" s="123" t="str">
        <f t="shared" ref="DD454:DD517" si="99">IF(DA454&lt;&gt;"",LEFT(DA454,3)&amp;"0","")</f>
        <v/>
      </c>
      <c r="DF454" s="119" t="str">
        <f t="array" ref="DF454">IF(AND($B454&lt;&gt;"", $DE454&lt;&gt;"", $DE454&lt;&gt;"No"),MAX(IF($B454=PEOPLE!$B$4:$B$1000, PEOPLE!$Q$4:$Q$1000,""))+100,"")</f>
        <v/>
      </c>
      <c r="DG454" s="68"/>
      <c r="DH454" s="76">
        <f>COUNTIF(PEOPLE!B:B, MEMORIALS!B454)</f>
        <v>0</v>
      </c>
      <c r="DI454" s="82"/>
      <c r="DJ454" s="82"/>
      <c r="DK454" s="82"/>
      <c r="DL454" s="68"/>
      <c r="DM454" s="68"/>
      <c r="DN454" s="68"/>
      <c r="DO454" s="68"/>
      <c r="DP454" s="68"/>
    </row>
    <row r="455" spans="1:120" ht="15" customHeight="1" x14ac:dyDescent="0.25">
      <c r="A455" s="68"/>
      <c r="B455" s="69"/>
      <c r="C455" s="68"/>
      <c r="D455" s="68"/>
      <c r="E455" s="70" t="str">
        <f>IF(D455="","",VLOOKUP(D455,Denomination!$A$2:$B$50, 2, 0))</f>
        <v/>
      </c>
      <c r="F455" s="68"/>
      <c r="G455" s="71"/>
      <c r="H455" s="70" t="str">
        <f>IF(G455="","",VLOOKUP(G455,MCondition!$A$2:$B$50, 2, 0))</f>
        <v/>
      </c>
      <c r="I455" s="72"/>
      <c r="J455" s="71"/>
      <c r="K455" s="70" t="str">
        <f>IF(J455="","",VLOOKUP(J455,ICondition!$A$2:$B$50, 2, 0))</f>
        <v/>
      </c>
      <c r="L455" s="73"/>
      <c r="M455" s="73"/>
      <c r="N455" s="73"/>
      <c r="O455" s="73"/>
      <c r="P455" s="73"/>
      <c r="Q455" s="73"/>
      <c r="R455" s="78"/>
      <c r="S455" s="79" t="str">
        <f>IFERROR(VLOOKUP(R455,Material!$A$2:$B$59, 2, 0),"")</f>
        <v/>
      </c>
      <c r="T455" s="71"/>
      <c r="U455" s="79" t="str">
        <f>IFERROR(VLOOKUP(T455,Material!$A$2:$B$59, 2, 0),"")</f>
        <v/>
      </c>
      <c r="V455" s="71"/>
      <c r="W455" s="79" t="str">
        <f>IFERROR(VLOOKUP(V455,Material!$A$2:$B$59, 2, 0),"")</f>
        <v/>
      </c>
      <c r="X455" s="71"/>
      <c r="Y455" s="79" t="str">
        <f>IFERROR(VLOOKUP(X455,Material!$A$2:$B$59, 2, 0),"")</f>
        <v/>
      </c>
      <c r="Z455" s="71"/>
      <c r="AA455" s="79" t="str">
        <f>IFERROR(VLOOKUP(Z455,Material!$A$2:$B$59, 2, 0),"")</f>
        <v/>
      </c>
      <c r="AB455" s="74"/>
      <c r="AC455" s="75" t="e">
        <f t="shared" si="88"/>
        <v>#VALUE!</v>
      </c>
      <c r="AD455" s="75" t="e">
        <f t="shared" si="89"/>
        <v>#VALUE!</v>
      </c>
      <c r="AE455" s="75" t="e">
        <f t="shared" si="91"/>
        <v>#VALUE!</v>
      </c>
      <c r="AF455" s="75" t="e">
        <f t="shared" si="90"/>
        <v>#VALUE!</v>
      </c>
      <c r="AG455" s="75" t="e">
        <f t="shared" si="92"/>
        <v>#VALUE!</v>
      </c>
      <c r="AH455" s="75" t="e">
        <f t="shared" si="93"/>
        <v>#VALUE!</v>
      </c>
      <c r="AI455" s="75" t="e">
        <f t="shared" si="94"/>
        <v>#VALUE!</v>
      </c>
      <c r="AJ455" s="80" t="e">
        <f t="shared" si="95"/>
        <v>#VALUE!</v>
      </c>
      <c r="AK455" s="79" t="str">
        <f>(IFERROR(VLOOKUP(AB455,Categories!$A$2:$B$20,2,1),""))</f>
        <v/>
      </c>
      <c r="AL455" s="79" t="str">
        <f ca="1">IFERROR(VLOOKUP((HLOOKUP((VLOOKUP($AB455,Categories!$A$2:$F$20,3,1)), $AB$3:$AJ455, (ROW()-ROW($AB$3)+1), 0)), INDIRECT(VLOOKUP($AB455,Categories!$A$2:$F$20,6,1)),2,0),AK455)</f>
        <v/>
      </c>
      <c r="AM455" s="79" t="str">
        <f ca="1">IFERROR(VLOOKUP((HLOOKUP((VLOOKUP($AB455,Categories!$A$2:$F$20,4,1)),$AB$3:$AJ455,(ROW()-ROW($AB$3)+1),0)),INDIRECT(VLOOKUP($AB455,Categories!$A$2:$H$20,7,1)),2,0),"")</f>
        <v/>
      </c>
      <c r="AN455" s="79" t="str">
        <f ca="1">IFERROR(VLOOKUP((HLOOKUP((VLOOKUP($AB455,Categories!$A$2:$F$20,5,1)), $AB$3:$AJ455, (ROW()-ROW($AB$3)+1), 0)), INDIRECT(VLOOKUP($AB455,Categories!$A$2:$H$20,8,1)),2,0),"")</f>
        <v/>
      </c>
      <c r="AO455" s="79" t="str">
        <f t="shared" ca="1" si="96"/>
        <v/>
      </c>
      <c r="AP455" s="81"/>
      <c r="AQ455" s="70" t="str">
        <f>IFERROR(VLOOKUP(VALUE(MID(AP455,1,1)),AdditionalElements!$A$2:$B$50,2,0),"")</f>
        <v/>
      </c>
      <c r="AR455" s="70" t="str">
        <f>IFERROR(VLOOKUP(VALUE(MID(AP455,2,1)),AdditionalElements!$H$2:$I$50,2,0),"")</f>
        <v/>
      </c>
      <c r="AS455" s="70" t="str">
        <f>IFERROR(VLOOKUP(VALUE(MID(AP455,3,1)),AdditionalElements!$O$2:$P$50,2,0),"")</f>
        <v/>
      </c>
      <c r="AT455" s="70" t="str">
        <f>IFERROR(VLOOKUP(VALUE(MID(AP455,4,1)),AdditionalElements!$V$2:$W$50,2,0),"")</f>
        <v/>
      </c>
      <c r="AU455" s="71"/>
      <c r="AV455" s="79" t="str">
        <f>IFERROR(IF(VALUE(MID(AU455,1,1))=1, VLOOKUP(VALUE(MID(AU455,1,1)), TxtPanelShape!$A$2:$C$50, 3, 0), (IF(VALUE(MID(AU455,1,1))&gt;=7, VLOOKUP(VALUE(MID(AU455,1,1)), TxtPanelShape!$A$2:$C$50, 3, 0),VLOOKUP(VALUE(MID(AU455,1,2)),TxtPanelShape!$A$2:$C$50,3,0)))), "")</f>
        <v/>
      </c>
      <c r="AW455" s="79" t="str">
        <f>IFERROR(IF(VALUE(MID(AU455,1,1))=1, ", "&amp;VLOOKUP(VALUE(MID(AU455,2,1)), TxtPanelShape!$H$2:$I$50, 2, 0), IF(VALUE(MID(AU455,1,1))&gt;=7, ", "&amp;VLOOKUP(VALUE(MID(AU455,2,1)), TxtPanelShape!$H$2:$I$50, 2, 0),"")), "")</f>
        <v/>
      </c>
      <c r="AX455" s="79" t="str">
        <f>IFERROR(IF(VALUE(MID(AU455,1,1))=1, ", "&amp;VLOOKUP(VALUE(MID(AU455,3,1)), TxtPanelShape!$O$2:$P$50, 2, 0), IF(VALUE(MID(AU455,1,1))&gt;=7, ", "&amp;VLOOKUP(VALUE(MID(AU455,3,1)), TxtPanelShape!$O$2:$P$50, 2, 0),"")),"")</f>
        <v/>
      </c>
      <c r="AY455" s="79" t="str">
        <f>IFERROR("; "&amp;VLOOKUP(VALUE(MID(AU455,4,1)), TxtPanelShape!$V$2:$W$50,2,0),"")</f>
        <v/>
      </c>
      <c r="AZ455" s="79" t="str">
        <f t="shared" si="97"/>
        <v/>
      </c>
      <c r="BA455" s="71"/>
      <c r="BB455" s="79" t="str">
        <f>IFERROR(IF(VALUE(MID(BA455,1,1))=1, VLOOKUP(VALUE(MID(BA455,1,1)), TxtPanelShape!$A$2:$C$50, 3, 0), (IF(VALUE(MID(BA455,1,1))&gt;=7, VLOOKUP(VALUE(MID(BA455,1,1)), TxtPanelShape!$A$2:$C$50, 3, 0),VLOOKUP(VALUE(MID(BA455,1,2)),TxtPanelShape!$A$2:$C$50,3,0)))), "")</f>
        <v/>
      </c>
      <c r="BC455" s="79" t="str">
        <f>IFERROR(IF(VALUE(MID(BA455,1,1))=1, ", "&amp;VLOOKUP(VALUE(MID(BA455,2,1)), TxtPanelShape!$H$2:$I$50, 2, 0), IF(VALUE(MID(BA455,1,1))&gt;=7, ", "&amp;VLOOKUP(VALUE(MID(BA455,2,1)), TxtPanelShape!$H$2:$I$50, 2, 0),"")), "")</f>
        <v/>
      </c>
      <c r="BD455" s="79" t="str">
        <f>IFERROR(IF(VALUE(MID(BA455,1,1))=1, ", "&amp;VLOOKUP(VALUE(MID(BA455,3,1)), TxtPanelShape!$O$2:$P$50, 2, 0), IF(VALUE(MID(BA455,1,1))&gt;=7, ", "&amp;VLOOKUP(VALUE(MID(BA455,3,1)), TxtPanelShape!$O$2:$P$50, 2, 0),"")),"")</f>
        <v/>
      </c>
      <c r="BE455" s="79" t="str">
        <f>IFERROR("; "&amp;VLOOKUP(VALUE(MID(BA455,4,1)), TxtPanelShape!$V$2:$W$50,2,0),"")</f>
        <v/>
      </c>
      <c r="BF455" s="79" t="str">
        <f t="shared" si="98"/>
        <v/>
      </c>
      <c r="BG455" s="71"/>
      <c r="BH455" s="79" t="str">
        <f>IFERROR(VLOOKUP(BG455, TxtPanelDefinition!$A$2:$B$50, 2, 0),"")</f>
        <v/>
      </c>
      <c r="BI455" s="71"/>
      <c r="BJ455" s="79" t="str">
        <f>IFERROR(VLOOKUP(BI455, TxtPanelDefinition!$A$2:$B$50, 2, 0),"")</f>
        <v/>
      </c>
      <c r="BK455" s="71"/>
      <c r="BL455" s="79" t="str">
        <f>IFERROR(VLOOKUP(BK455, InscrTechniques!$A$2:$B$50, 2, 0),"")</f>
        <v/>
      </c>
      <c r="BM455" s="71"/>
      <c r="BN455" s="79" t="str">
        <f>IFERROR(VLOOKUP(BM455, InscrTechniques!$A$2:$B$50, 2, 0),"")</f>
        <v/>
      </c>
      <c r="BO455" s="71"/>
      <c r="BP455" s="79" t="str">
        <f>IFERROR(VLOOKUP(BO455, InscrTechniques!$A$2:$B$50, 2, 0),"")</f>
        <v/>
      </c>
      <c r="BQ455" s="71"/>
      <c r="BR455" s="79" t="str">
        <f>IFERROR(VLOOKUP(BQ455, InscrTechniques!$A$2:$B$50, 2, 0),"")</f>
        <v/>
      </c>
      <c r="BS455" s="71"/>
      <c r="BT455" s="79" t="str">
        <f>IFERROR(VLOOKUP(BS455, InscrTechniques!$A$2:$B$50, 2, 0),"")</f>
        <v/>
      </c>
      <c r="BU455" s="71"/>
      <c r="BV455" s="79" t="str">
        <f>IFERROR(VLOOKUP(BU455, InscrTechniques!$A$2:$B$50, 2, 0),"")</f>
        <v/>
      </c>
      <c r="BW455" s="125"/>
      <c r="BX455" s="79" t="str">
        <f>IFERROR(VLOOKUP(BW455, InscrTechniques!$A$2:$B$50, 2, 0),"")</f>
        <v/>
      </c>
      <c r="BY455" s="125"/>
      <c r="BZ455" s="79" t="str">
        <f>IFERROR(VLOOKUP(BY455, InscrTechniques!$A$2:$B$50, 2, 0),"")</f>
        <v/>
      </c>
      <c r="CA455" s="74"/>
      <c r="CB455" s="114" t="str">
        <f>IFERROR(VLOOKUP(CA455, LetterStyle!$A$2:$B$50, 2, 0),"")</f>
        <v/>
      </c>
      <c r="CC455" s="74"/>
      <c r="CD455" s="114" t="str">
        <f>IFERROR(VLOOKUP(CC455, LetterStyle!$A$2:$B$50, 2, 0),"")</f>
        <v/>
      </c>
      <c r="CE455" s="74"/>
      <c r="CF455" s="114" t="str">
        <f>IFERROR(VLOOKUP(CE455, LetterStyle!$A$2:$B$50, 2, 0),"")</f>
        <v/>
      </c>
      <c r="CG455" s="74"/>
      <c r="CH455" s="79" t="str">
        <f>IFERROR(VLOOKUP(CG455, LetterStyle!$A$2:$B$50, 2, 0),"")</f>
        <v/>
      </c>
      <c r="CI455" s="71"/>
      <c r="CJ455" s="79" t="str">
        <f>IFERROR(VLOOKUP(CI455, DecMotifs!$A$1:$B$306, 2, 0),"")</f>
        <v/>
      </c>
      <c r="CK455" s="71"/>
      <c r="CL455" s="79" t="str">
        <f>IFERROR(VLOOKUP(CK455, DecMotifs!$A$1:$B$306, 2, 0),"")</f>
        <v/>
      </c>
      <c r="CM455" s="71"/>
      <c r="CN455" s="79" t="str">
        <f>IFERROR(VLOOKUP(CM455, DecMotifs!$A$1:$B$306, 2, 0),"")</f>
        <v/>
      </c>
      <c r="CO455" s="71"/>
      <c r="CP455" s="79" t="str">
        <f>IFERROR(VLOOKUP(CO455, MarginalDec!$A$2:$B$253, 2, 0),"")</f>
        <v/>
      </c>
      <c r="CQ455" s="71"/>
      <c r="CR455" s="79" t="str">
        <f>IFERROR(VLOOKUP(CQ455, MarginalDec!$A$2:$B$253, 2, 0),"")</f>
        <v/>
      </c>
      <c r="CS455" s="71"/>
      <c r="CT455" s="79" t="str">
        <f>IFERROR(VLOOKUP(CS455, MarginalDec!$A$2:$B$253, 2, 0),"")</f>
        <v/>
      </c>
      <c r="CU455" s="71"/>
      <c r="CV455" s="79" t="str">
        <f>IF(ISBLANK(CU455),"", IFERROR(VLOOKUP(CU455, Tooling!$A$2:$B$252, 2, 0),""))</f>
        <v/>
      </c>
      <c r="CW455" s="71"/>
      <c r="CX455" s="79" t="str">
        <f>IF(ISBLANK(CW455),"", IFERROR(VLOOKUP(CW455, Tooling!$A$2:$B$252, 2, 0),""))</f>
        <v/>
      </c>
      <c r="CY455" s="71"/>
      <c r="CZ455" s="79" t="str">
        <f>IF(ISBLANK(CY455),"", IFERROR(VLOOKUP(CY455, Repairs!$A$2:$B$252, 2, 0),""))</f>
        <v/>
      </c>
      <c r="DA455" s="77"/>
      <c r="DB455" s="71"/>
      <c r="DC455" s="79" t="str">
        <f>IFERROR(VLOOKUP(DB455, DatingReason!$A$2:$B$252, 2, 0),"")</f>
        <v/>
      </c>
      <c r="DD455" s="123" t="str">
        <f t="shared" si="99"/>
        <v/>
      </c>
      <c r="DF455" s="119" t="str">
        <f t="array" ref="DF455">IF(AND($B455&lt;&gt;"", $DE455&lt;&gt;"", $DE455&lt;&gt;"No"),MAX(IF($B455=PEOPLE!$B$4:$B$1000, PEOPLE!$Q$4:$Q$1000,""))+100,"")</f>
        <v/>
      </c>
      <c r="DG455" s="68"/>
      <c r="DH455" s="76">
        <f>COUNTIF(PEOPLE!B:B, MEMORIALS!B455)</f>
        <v>0</v>
      </c>
      <c r="DI455" s="82"/>
      <c r="DJ455" s="82"/>
      <c r="DK455" s="82"/>
      <c r="DL455" s="68"/>
      <c r="DM455" s="68"/>
      <c r="DN455" s="68"/>
      <c r="DO455" s="68"/>
      <c r="DP455" s="68"/>
    </row>
    <row r="456" spans="1:120" ht="15" customHeight="1" x14ac:dyDescent="0.25">
      <c r="A456" s="68"/>
      <c r="B456" s="69"/>
      <c r="C456" s="68"/>
      <c r="D456" s="68"/>
      <c r="E456" s="70" t="str">
        <f>IF(D456="","",VLOOKUP(D456,Denomination!$A$2:$B$50, 2, 0))</f>
        <v/>
      </c>
      <c r="F456" s="68"/>
      <c r="G456" s="71"/>
      <c r="H456" s="70" t="str">
        <f>IF(G456="","",VLOOKUP(G456,MCondition!$A$2:$B$50, 2, 0))</f>
        <v/>
      </c>
      <c r="I456" s="72"/>
      <c r="J456" s="71"/>
      <c r="K456" s="70" t="str">
        <f>IF(J456="","",VLOOKUP(J456,ICondition!$A$2:$B$50, 2, 0))</f>
        <v/>
      </c>
      <c r="L456" s="73"/>
      <c r="M456" s="73"/>
      <c r="N456" s="73"/>
      <c r="O456" s="73"/>
      <c r="P456" s="73"/>
      <c r="Q456" s="73"/>
      <c r="R456" s="78"/>
      <c r="S456" s="79" t="str">
        <f>IFERROR(VLOOKUP(R456,Material!$A$2:$B$59, 2, 0),"")</f>
        <v/>
      </c>
      <c r="T456" s="71"/>
      <c r="U456" s="79" t="str">
        <f>IFERROR(VLOOKUP(T456,Material!$A$2:$B$59, 2, 0),"")</f>
        <v/>
      </c>
      <c r="V456" s="71"/>
      <c r="W456" s="79" t="str">
        <f>IFERROR(VLOOKUP(V456,Material!$A$2:$B$59, 2, 0),"")</f>
        <v/>
      </c>
      <c r="X456" s="71"/>
      <c r="Y456" s="79" t="str">
        <f>IFERROR(VLOOKUP(X456,Material!$A$2:$B$59, 2, 0),"")</f>
        <v/>
      </c>
      <c r="Z456" s="71"/>
      <c r="AA456" s="79" t="str">
        <f>IFERROR(VLOOKUP(Z456,Material!$A$2:$B$59, 2, 0),"")</f>
        <v/>
      </c>
      <c r="AB456" s="74"/>
      <c r="AC456" s="75" t="e">
        <f t="shared" si="88"/>
        <v>#VALUE!</v>
      </c>
      <c r="AD456" s="75" t="e">
        <f t="shared" si="89"/>
        <v>#VALUE!</v>
      </c>
      <c r="AE456" s="75" t="e">
        <f t="shared" si="91"/>
        <v>#VALUE!</v>
      </c>
      <c r="AF456" s="75" t="e">
        <f t="shared" si="90"/>
        <v>#VALUE!</v>
      </c>
      <c r="AG456" s="75" t="e">
        <f t="shared" si="92"/>
        <v>#VALUE!</v>
      </c>
      <c r="AH456" s="75" t="e">
        <f t="shared" si="93"/>
        <v>#VALUE!</v>
      </c>
      <c r="AI456" s="75" t="e">
        <f t="shared" si="94"/>
        <v>#VALUE!</v>
      </c>
      <c r="AJ456" s="80" t="e">
        <f t="shared" si="95"/>
        <v>#VALUE!</v>
      </c>
      <c r="AK456" s="79" t="str">
        <f>(IFERROR(VLOOKUP(AB456,Categories!$A$2:$B$20,2,1),""))</f>
        <v/>
      </c>
      <c r="AL456" s="79" t="str">
        <f ca="1">IFERROR(VLOOKUP((HLOOKUP((VLOOKUP($AB456,Categories!$A$2:$F$20,3,1)), $AB$3:$AJ456, (ROW()-ROW($AB$3)+1), 0)), INDIRECT(VLOOKUP($AB456,Categories!$A$2:$F$20,6,1)),2,0),AK456)</f>
        <v/>
      </c>
      <c r="AM456" s="79" t="str">
        <f ca="1">IFERROR(VLOOKUP((HLOOKUP((VLOOKUP($AB456,Categories!$A$2:$F$20,4,1)),$AB$3:$AJ456,(ROW()-ROW($AB$3)+1),0)),INDIRECT(VLOOKUP($AB456,Categories!$A$2:$H$20,7,1)),2,0),"")</f>
        <v/>
      </c>
      <c r="AN456" s="79" t="str">
        <f ca="1">IFERROR(VLOOKUP((HLOOKUP((VLOOKUP($AB456,Categories!$A$2:$F$20,5,1)), $AB$3:$AJ456, (ROW()-ROW($AB$3)+1), 0)), INDIRECT(VLOOKUP($AB456,Categories!$A$2:$H$20,8,1)),2,0),"")</f>
        <v/>
      </c>
      <c r="AO456" s="79" t="str">
        <f t="shared" ca="1" si="96"/>
        <v/>
      </c>
      <c r="AP456" s="81"/>
      <c r="AQ456" s="70" t="str">
        <f>IFERROR(VLOOKUP(VALUE(MID(AP456,1,1)),AdditionalElements!$A$2:$B$50,2,0),"")</f>
        <v/>
      </c>
      <c r="AR456" s="70" t="str">
        <f>IFERROR(VLOOKUP(VALUE(MID(AP456,2,1)),AdditionalElements!$H$2:$I$50,2,0),"")</f>
        <v/>
      </c>
      <c r="AS456" s="70" t="str">
        <f>IFERROR(VLOOKUP(VALUE(MID(AP456,3,1)),AdditionalElements!$O$2:$P$50,2,0),"")</f>
        <v/>
      </c>
      <c r="AT456" s="70" t="str">
        <f>IFERROR(VLOOKUP(VALUE(MID(AP456,4,1)),AdditionalElements!$V$2:$W$50,2,0),"")</f>
        <v/>
      </c>
      <c r="AU456" s="71"/>
      <c r="AV456" s="79" t="str">
        <f>IFERROR(IF(VALUE(MID(AU456,1,1))=1, VLOOKUP(VALUE(MID(AU456,1,1)), TxtPanelShape!$A$2:$C$50, 3, 0), (IF(VALUE(MID(AU456,1,1))&gt;=7, VLOOKUP(VALUE(MID(AU456,1,1)), TxtPanelShape!$A$2:$C$50, 3, 0),VLOOKUP(VALUE(MID(AU456,1,2)),TxtPanelShape!$A$2:$C$50,3,0)))), "")</f>
        <v/>
      </c>
      <c r="AW456" s="79" t="str">
        <f>IFERROR(IF(VALUE(MID(AU456,1,1))=1, ", "&amp;VLOOKUP(VALUE(MID(AU456,2,1)), TxtPanelShape!$H$2:$I$50, 2, 0), IF(VALUE(MID(AU456,1,1))&gt;=7, ", "&amp;VLOOKUP(VALUE(MID(AU456,2,1)), TxtPanelShape!$H$2:$I$50, 2, 0),"")), "")</f>
        <v/>
      </c>
      <c r="AX456" s="79" t="str">
        <f>IFERROR(IF(VALUE(MID(AU456,1,1))=1, ", "&amp;VLOOKUP(VALUE(MID(AU456,3,1)), TxtPanelShape!$O$2:$P$50, 2, 0), IF(VALUE(MID(AU456,1,1))&gt;=7, ", "&amp;VLOOKUP(VALUE(MID(AU456,3,1)), TxtPanelShape!$O$2:$P$50, 2, 0),"")),"")</f>
        <v/>
      </c>
      <c r="AY456" s="79" t="str">
        <f>IFERROR("; "&amp;VLOOKUP(VALUE(MID(AU456,4,1)), TxtPanelShape!$V$2:$W$50,2,0),"")</f>
        <v/>
      </c>
      <c r="AZ456" s="79" t="str">
        <f t="shared" si="97"/>
        <v/>
      </c>
      <c r="BA456" s="71"/>
      <c r="BB456" s="79" t="str">
        <f>IFERROR(IF(VALUE(MID(BA456,1,1))=1, VLOOKUP(VALUE(MID(BA456,1,1)), TxtPanelShape!$A$2:$C$50, 3, 0), (IF(VALUE(MID(BA456,1,1))&gt;=7, VLOOKUP(VALUE(MID(BA456,1,1)), TxtPanelShape!$A$2:$C$50, 3, 0),VLOOKUP(VALUE(MID(BA456,1,2)),TxtPanelShape!$A$2:$C$50,3,0)))), "")</f>
        <v/>
      </c>
      <c r="BC456" s="79" t="str">
        <f>IFERROR(IF(VALUE(MID(BA456,1,1))=1, ", "&amp;VLOOKUP(VALUE(MID(BA456,2,1)), TxtPanelShape!$H$2:$I$50, 2, 0), IF(VALUE(MID(BA456,1,1))&gt;=7, ", "&amp;VLOOKUP(VALUE(MID(BA456,2,1)), TxtPanelShape!$H$2:$I$50, 2, 0),"")), "")</f>
        <v/>
      </c>
      <c r="BD456" s="79" t="str">
        <f>IFERROR(IF(VALUE(MID(BA456,1,1))=1, ", "&amp;VLOOKUP(VALUE(MID(BA456,3,1)), TxtPanelShape!$O$2:$P$50, 2, 0), IF(VALUE(MID(BA456,1,1))&gt;=7, ", "&amp;VLOOKUP(VALUE(MID(BA456,3,1)), TxtPanelShape!$O$2:$P$50, 2, 0),"")),"")</f>
        <v/>
      </c>
      <c r="BE456" s="79" t="str">
        <f>IFERROR("; "&amp;VLOOKUP(VALUE(MID(BA456,4,1)), TxtPanelShape!$V$2:$W$50,2,0),"")</f>
        <v/>
      </c>
      <c r="BF456" s="79" t="str">
        <f t="shared" si="98"/>
        <v/>
      </c>
      <c r="BG456" s="71"/>
      <c r="BH456" s="79" t="str">
        <f>IFERROR(VLOOKUP(BG456, TxtPanelDefinition!$A$2:$B$50, 2, 0),"")</f>
        <v/>
      </c>
      <c r="BI456" s="71"/>
      <c r="BJ456" s="79" t="str">
        <f>IFERROR(VLOOKUP(BI456, TxtPanelDefinition!$A$2:$B$50, 2, 0),"")</f>
        <v/>
      </c>
      <c r="BK456" s="71"/>
      <c r="BL456" s="79" t="str">
        <f>IFERROR(VLOOKUP(BK456, InscrTechniques!$A$2:$B$50, 2, 0),"")</f>
        <v/>
      </c>
      <c r="BM456" s="71"/>
      <c r="BN456" s="79" t="str">
        <f>IFERROR(VLOOKUP(BM456, InscrTechniques!$A$2:$B$50, 2, 0),"")</f>
        <v/>
      </c>
      <c r="BO456" s="71"/>
      <c r="BP456" s="79" t="str">
        <f>IFERROR(VLOOKUP(BO456, InscrTechniques!$A$2:$B$50, 2, 0),"")</f>
        <v/>
      </c>
      <c r="BQ456" s="71"/>
      <c r="BR456" s="79" t="str">
        <f>IFERROR(VLOOKUP(BQ456, InscrTechniques!$A$2:$B$50, 2, 0),"")</f>
        <v/>
      </c>
      <c r="BS456" s="71"/>
      <c r="BT456" s="79" t="str">
        <f>IFERROR(VLOOKUP(BS456, InscrTechniques!$A$2:$B$50, 2, 0),"")</f>
        <v/>
      </c>
      <c r="BU456" s="71"/>
      <c r="BV456" s="79" t="str">
        <f>IFERROR(VLOOKUP(BU456, InscrTechniques!$A$2:$B$50, 2, 0),"")</f>
        <v/>
      </c>
      <c r="BW456" s="125"/>
      <c r="BX456" s="79" t="str">
        <f>IFERROR(VLOOKUP(BW456, InscrTechniques!$A$2:$B$50, 2, 0),"")</f>
        <v/>
      </c>
      <c r="BY456" s="125"/>
      <c r="BZ456" s="79" t="str">
        <f>IFERROR(VLOOKUP(BY456, InscrTechniques!$A$2:$B$50, 2, 0),"")</f>
        <v/>
      </c>
      <c r="CA456" s="74"/>
      <c r="CB456" s="114" t="str">
        <f>IFERROR(VLOOKUP(CA456, LetterStyle!$A$2:$B$50, 2, 0),"")</f>
        <v/>
      </c>
      <c r="CC456" s="74"/>
      <c r="CD456" s="114" t="str">
        <f>IFERROR(VLOOKUP(CC456, LetterStyle!$A$2:$B$50, 2, 0),"")</f>
        <v/>
      </c>
      <c r="CE456" s="74"/>
      <c r="CF456" s="114" t="str">
        <f>IFERROR(VLOOKUP(CE456, LetterStyle!$A$2:$B$50, 2, 0),"")</f>
        <v/>
      </c>
      <c r="CG456" s="74"/>
      <c r="CH456" s="79" t="str">
        <f>IFERROR(VLOOKUP(CG456, LetterStyle!$A$2:$B$50, 2, 0),"")</f>
        <v/>
      </c>
      <c r="CI456" s="71"/>
      <c r="CJ456" s="79" t="str">
        <f>IFERROR(VLOOKUP(CI456, DecMotifs!$A$1:$B$306, 2, 0),"")</f>
        <v/>
      </c>
      <c r="CK456" s="71"/>
      <c r="CL456" s="79" t="str">
        <f>IFERROR(VLOOKUP(CK456, DecMotifs!$A$1:$B$306, 2, 0),"")</f>
        <v/>
      </c>
      <c r="CM456" s="71"/>
      <c r="CN456" s="79" t="str">
        <f>IFERROR(VLOOKUP(CM456, DecMotifs!$A$1:$B$306, 2, 0),"")</f>
        <v/>
      </c>
      <c r="CO456" s="71"/>
      <c r="CP456" s="79" t="str">
        <f>IFERROR(VLOOKUP(CO456, MarginalDec!$A$2:$B$253, 2, 0),"")</f>
        <v/>
      </c>
      <c r="CQ456" s="71"/>
      <c r="CR456" s="79" t="str">
        <f>IFERROR(VLOOKUP(CQ456, MarginalDec!$A$2:$B$253, 2, 0),"")</f>
        <v/>
      </c>
      <c r="CS456" s="71"/>
      <c r="CT456" s="79" t="str">
        <f>IFERROR(VLOOKUP(CS456, MarginalDec!$A$2:$B$253, 2, 0),"")</f>
        <v/>
      </c>
      <c r="CU456" s="71"/>
      <c r="CV456" s="79" t="str">
        <f>IF(ISBLANK(CU456),"", IFERROR(VLOOKUP(CU456, Tooling!$A$2:$B$252, 2, 0),""))</f>
        <v/>
      </c>
      <c r="CW456" s="71"/>
      <c r="CX456" s="79" t="str">
        <f>IF(ISBLANK(CW456),"", IFERROR(VLOOKUP(CW456, Tooling!$A$2:$B$252, 2, 0),""))</f>
        <v/>
      </c>
      <c r="CY456" s="71"/>
      <c r="CZ456" s="79" t="str">
        <f>IF(ISBLANK(CY456),"", IFERROR(VLOOKUP(CY456, Repairs!$A$2:$B$252, 2, 0),""))</f>
        <v/>
      </c>
      <c r="DA456" s="77"/>
      <c r="DB456" s="71"/>
      <c r="DC456" s="79" t="str">
        <f>IFERROR(VLOOKUP(DB456, DatingReason!$A$2:$B$252, 2, 0),"")</f>
        <v/>
      </c>
      <c r="DD456" s="123" t="str">
        <f t="shared" si="99"/>
        <v/>
      </c>
      <c r="DF456" s="119" t="str">
        <f t="array" ref="DF456">IF(AND($B456&lt;&gt;"", $DE456&lt;&gt;"", $DE456&lt;&gt;"No"),MAX(IF($B456=PEOPLE!$B$4:$B$1000, PEOPLE!$Q$4:$Q$1000,""))+100,"")</f>
        <v/>
      </c>
      <c r="DG456" s="68"/>
      <c r="DH456" s="76">
        <f>COUNTIF(PEOPLE!B:B, MEMORIALS!B456)</f>
        <v>0</v>
      </c>
      <c r="DI456" s="82"/>
      <c r="DJ456" s="82"/>
      <c r="DK456" s="82"/>
      <c r="DL456" s="68"/>
      <c r="DM456" s="68"/>
      <c r="DN456" s="68"/>
      <c r="DO456" s="68"/>
      <c r="DP456" s="68"/>
    </row>
    <row r="457" spans="1:120" ht="15" customHeight="1" x14ac:dyDescent="0.25">
      <c r="A457" s="68"/>
      <c r="B457" s="69"/>
      <c r="C457" s="68"/>
      <c r="D457" s="68"/>
      <c r="E457" s="70" t="str">
        <f>IF(D457="","",VLOOKUP(D457,Denomination!$A$2:$B$50, 2, 0))</f>
        <v/>
      </c>
      <c r="F457" s="68"/>
      <c r="G457" s="71"/>
      <c r="H457" s="70" t="str">
        <f>IF(G457="","",VLOOKUP(G457,MCondition!$A$2:$B$50, 2, 0))</f>
        <v/>
      </c>
      <c r="I457" s="72"/>
      <c r="J457" s="71"/>
      <c r="K457" s="70" t="str">
        <f>IF(J457="","",VLOOKUP(J457,ICondition!$A$2:$B$50, 2, 0))</f>
        <v/>
      </c>
      <c r="L457" s="73"/>
      <c r="M457" s="73"/>
      <c r="N457" s="73"/>
      <c r="O457" s="73"/>
      <c r="P457" s="73"/>
      <c r="Q457" s="73"/>
      <c r="R457" s="78"/>
      <c r="S457" s="79" t="str">
        <f>IFERROR(VLOOKUP(R457,Material!$A$2:$B$59, 2, 0),"")</f>
        <v/>
      </c>
      <c r="T457" s="71"/>
      <c r="U457" s="79" t="str">
        <f>IFERROR(VLOOKUP(T457,Material!$A$2:$B$59, 2, 0),"")</f>
        <v/>
      </c>
      <c r="V457" s="71"/>
      <c r="W457" s="79" t="str">
        <f>IFERROR(VLOOKUP(V457,Material!$A$2:$B$59, 2, 0),"")</f>
        <v/>
      </c>
      <c r="X457" s="71"/>
      <c r="Y457" s="79" t="str">
        <f>IFERROR(VLOOKUP(X457,Material!$A$2:$B$59, 2, 0),"")</f>
        <v/>
      </c>
      <c r="Z457" s="71"/>
      <c r="AA457" s="79" t="str">
        <f>IFERROR(VLOOKUP(Z457,Material!$A$2:$B$59, 2, 0),"")</f>
        <v/>
      </c>
      <c r="AB457" s="74"/>
      <c r="AC457" s="75" t="e">
        <f t="shared" si="88"/>
        <v>#VALUE!</v>
      </c>
      <c r="AD457" s="75" t="e">
        <f t="shared" si="89"/>
        <v>#VALUE!</v>
      </c>
      <c r="AE457" s="75" t="e">
        <f t="shared" si="91"/>
        <v>#VALUE!</v>
      </c>
      <c r="AF457" s="75" t="e">
        <f t="shared" si="90"/>
        <v>#VALUE!</v>
      </c>
      <c r="AG457" s="75" t="e">
        <f t="shared" si="92"/>
        <v>#VALUE!</v>
      </c>
      <c r="AH457" s="75" t="e">
        <f t="shared" si="93"/>
        <v>#VALUE!</v>
      </c>
      <c r="AI457" s="75" t="e">
        <f t="shared" si="94"/>
        <v>#VALUE!</v>
      </c>
      <c r="AJ457" s="80" t="e">
        <f t="shared" si="95"/>
        <v>#VALUE!</v>
      </c>
      <c r="AK457" s="79" t="str">
        <f>(IFERROR(VLOOKUP(AB457,Categories!$A$2:$B$20,2,1),""))</f>
        <v/>
      </c>
      <c r="AL457" s="79" t="str">
        <f ca="1">IFERROR(VLOOKUP((HLOOKUP((VLOOKUP($AB457,Categories!$A$2:$F$20,3,1)), $AB$3:$AJ457, (ROW()-ROW($AB$3)+1), 0)), INDIRECT(VLOOKUP($AB457,Categories!$A$2:$F$20,6,1)),2,0),AK457)</f>
        <v/>
      </c>
      <c r="AM457" s="79" t="str">
        <f ca="1">IFERROR(VLOOKUP((HLOOKUP((VLOOKUP($AB457,Categories!$A$2:$F$20,4,1)),$AB$3:$AJ457,(ROW()-ROW($AB$3)+1),0)),INDIRECT(VLOOKUP($AB457,Categories!$A$2:$H$20,7,1)),2,0),"")</f>
        <v/>
      </c>
      <c r="AN457" s="79" t="str">
        <f ca="1">IFERROR(VLOOKUP((HLOOKUP((VLOOKUP($AB457,Categories!$A$2:$F$20,5,1)), $AB$3:$AJ457, (ROW()-ROW($AB$3)+1), 0)), INDIRECT(VLOOKUP($AB457,Categories!$A$2:$H$20,8,1)),2,0),"")</f>
        <v/>
      </c>
      <c r="AO457" s="79" t="str">
        <f t="shared" ca="1" si="96"/>
        <v/>
      </c>
      <c r="AP457" s="81"/>
      <c r="AQ457" s="70" t="str">
        <f>IFERROR(VLOOKUP(VALUE(MID(AP457,1,1)),AdditionalElements!$A$2:$B$50,2,0),"")</f>
        <v/>
      </c>
      <c r="AR457" s="70" t="str">
        <f>IFERROR(VLOOKUP(VALUE(MID(AP457,2,1)),AdditionalElements!$H$2:$I$50,2,0),"")</f>
        <v/>
      </c>
      <c r="AS457" s="70" t="str">
        <f>IFERROR(VLOOKUP(VALUE(MID(AP457,3,1)),AdditionalElements!$O$2:$P$50,2,0),"")</f>
        <v/>
      </c>
      <c r="AT457" s="70" t="str">
        <f>IFERROR(VLOOKUP(VALUE(MID(AP457,4,1)),AdditionalElements!$V$2:$W$50,2,0),"")</f>
        <v/>
      </c>
      <c r="AU457" s="71"/>
      <c r="AV457" s="79" t="str">
        <f>IFERROR(IF(VALUE(MID(AU457,1,1))=1, VLOOKUP(VALUE(MID(AU457,1,1)), TxtPanelShape!$A$2:$C$50, 3, 0), (IF(VALUE(MID(AU457,1,1))&gt;=7, VLOOKUP(VALUE(MID(AU457,1,1)), TxtPanelShape!$A$2:$C$50, 3, 0),VLOOKUP(VALUE(MID(AU457,1,2)),TxtPanelShape!$A$2:$C$50,3,0)))), "")</f>
        <v/>
      </c>
      <c r="AW457" s="79" t="str">
        <f>IFERROR(IF(VALUE(MID(AU457,1,1))=1, ", "&amp;VLOOKUP(VALUE(MID(AU457,2,1)), TxtPanelShape!$H$2:$I$50, 2, 0), IF(VALUE(MID(AU457,1,1))&gt;=7, ", "&amp;VLOOKUP(VALUE(MID(AU457,2,1)), TxtPanelShape!$H$2:$I$50, 2, 0),"")), "")</f>
        <v/>
      </c>
      <c r="AX457" s="79" t="str">
        <f>IFERROR(IF(VALUE(MID(AU457,1,1))=1, ", "&amp;VLOOKUP(VALUE(MID(AU457,3,1)), TxtPanelShape!$O$2:$P$50, 2, 0), IF(VALUE(MID(AU457,1,1))&gt;=7, ", "&amp;VLOOKUP(VALUE(MID(AU457,3,1)), TxtPanelShape!$O$2:$P$50, 2, 0),"")),"")</f>
        <v/>
      </c>
      <c r="AY457" s="79" t="str">
        <f>IFERROR("; "&amp;VLOOKUP(VALUE(MID(AU457,4,1)), TxtPanelShape!$V$2:$W$50,2,0),"")</f>
        <v/>
      </c>
      <c r="AZ457" s="79" t="str">
        <f t="shared" si="97"/>
        <v/>
      </c>
      <c r="BA457" s="71"/>
      <c r="BB457" s="79" t="str">
        <f>IFERROR(IF(VALUE(MID(BA457,1,1))=1, VLOOKUP(VALUE(MID(BA457,1,1)), TxtPanelShape!$A$2:$C$50, 3, 0), (IF(VALUE(MID(BA457,1,1))&gt;=7, VLOOKUP(VALUE(MID(BA457,1,1)), TxtPanelShape!$A$2:$C$50, 3, 0),VLOOKUP(VALUE(MID(BA457,1,2)),TxtPanelShape!$A$2:$C$50,3,0)))), "")</f>
        <v/>
      </c>
      <c r="BC457" s="79" t="str">
        <f>IFERROR(IF(VALUE(MID(BA457,1,1))=1, ", "&amp;VLOOKUP(VALUE(MID(BA457,2,1)), TxtPanelShape!$H$2:$I$50, 2, 0), IF(VALUE(MID(BA457,1,1))&gt;=7, ", "&amp;VLOOKUP(VALUE(MID(BA457,2,1)), TxtPanelShape!$H$2:$I$50, 2, 0),"")), "")</f>
        <v/>
      </c>
      <c r="BD457" s="79" t="str">
        <f>IFERROR(IF(VALUE(MID(BA457,1,1))=1, ", "&amp;VLOOKUP(VALUE(MID(BA457,3,1)), TxtPanelShape!$O$2:$P$50, 2, 0), IF(VALUE(MID(BA457,1,1))&gt;=7, ", "&amp;VLOOKUP(VALUE(MID(BA457,3,1)), TxtPanelShape!$O$2:$P$50, 2, 0),"")),"")</f>
        <v/>
      </c>
      <c r="BE457" s="79" t="str">
        <f>IFERROR("; "&amp;VLOOKUP(VALUE(MID(BA457,4,1)), TxtPanelShape!$V$2:$W$50,2,0),"")</f>
        <v/>
      </c>
      <c r="BF457" s="79" t="str">
        <f t="shared" si="98"/>
        <v/>
      </c>
      <c r="BG457" s="71"/>
      <c r="BH457" s="79" t="str">
        <f>IFERROR(VLOOKUP(BG457, TxtPanelDefinition!$A$2:$B$50, 2, 0),"")</f>
        <v/>
      </c>
      <c r="BI457" s="71"/>
      <c r="BJ457" s="79" t="str">
        <f>IFERROR(VLOOKUP(BI457, TxtPanelDefinition!$A$2:$B$50, 2, 0),"")</f>
        <v/>
      </c>
      <c r="BK457" s="71"/>
      <c r="BL457" s="79" t="str">
        <f>IFERROR(VLOOKUP(BK457, InscrTechniques!$A$2:$B$50, 2, 0),"")</f>
        <v/>
      </c>
      <c r="BM457" s="71"/>
      <c r="BN457" s="79" t="str">
        <f>IFERROR(VLOOKUP(BM457, InscrTechniques!$A$2:$B$50, 2, 0),"")</f>
        <v/>
      </c>
      <c r="BO457" s="71"/>
      <c r="BP457" s="79" t="str">
        <f>IFERROR(VLOOKUP(BO457, InscrTechniques!$A$2:$B$50, 2, 0),"")</f>
        <v/>
      </c>
      <c r="BQ457" s="71"/>
      <c r="BR457" s="79" t="str">
        <f>IFERROR(VLOOKUP(BQ457, InscrTechniques!$A$2:$B$50, 2, 0),"")</f>
        <v/>
      </c>
      <c r="BS457" s="71"/>
      <c r="BT457" s="79" t="str">
        <f>IFERROR(VLOOKUP(BS457, InscrTechniques!$A$2:$B$50, 2, 0),"")</f>
        <v/>
      </c>
      <c r="BU457" s="71"/>
      <c r="BV457" s="79" t="str">
        <f>IFERROR(VLOOKUP(BU457, InscrTechniques!$A$2:$B$50, 2, 0),"")</f>
        <v/>
      </c>
      <c r="BW457" s="125"/>
      <c r="BX457" s="79" t="str">
        <f>IFERROR(VLOOKUP(BW457, InscrTechniques!$A$2:$B$50, 2, 0),"")</f>
        <v/>
      </c>
      <c r="BY457" s="125"/>
      <c r="BZ457" s="79" t="str">
        <f>IFERROR(VLOOKUP(BY457, InscrTechniques!$A$2:$B$50, 2, 0),"")</f>
        <v/>
      </c>
      <c r="CA457" s="74"/>
      <c r="CB457" s="114" t="str">
        <f>IFERROR(VLOOKUP(CA457, LetterStyle!$A$2:$B$50, 2, 0),"")</f>
        <v/>
      </c>
      <c r="CC457" s="74"/>
      <c r="CD457" s="114" t="str">
        <f>IFERROR(VLOOKUP(CC457, LetterStyle!$A$2:$B$50, 2, 0),"")</f>
        <v/>
      </c>
      <c r="CE457" s="74"/>
      <c r="CF457" s="114" t="str">
        <f>IFERROR(VLOOKUP(CE457, LetterStyle!$A$2:$B$50, 2, 0),"")</f>
        <v/>
      </c>
      <c r="CG457" s="74"/>
      <c r="CH457" s="79" t="str">
        <f>IFERROR(VLOOKUP(CG457, LetterStyle!$A$2:$B$50, 2, 0),"")</f>
        <v/>
      </c>
      <c r="CI457" s="71"/>
      <c r="CJ457" s="79" t="str">
        <f>IFERROR(VLOOKUP(CI457, DecMotifs!$A$1:$B$306, 2, 0),"")</f>
        <v/>
      </c>
      <c r="CK457" s="71"/>
      <c r="CL457" s="79" t="str">
        <f>IFERROR(VLOOKUP(CK457, DecMotifs!$A$1:$B$306, 2, 0),"")</f>
        <v/>
      </c>
      <c r="CM457" s="71"/>
      <c r="CN457" s="79" t="str">
        <f>IFERROR(VLOOKUP(CM457, DecMotifs!$A$1:$B$306, 2, 0),"")</f>
        <v/>
      </c>
      <c r="CO457" s="71"/>
      <c r="CP457" s="79" t="str">
        <f>IFERROR(VLOOKUP(CO457, MarginalDec!$A$2:$B$253, 2, 0),"")</f>
        <v/>
      </c>
      <c r="CQ457" s="71"/>
      <c r="CR457" s="79" t="str">
        <f>IFERROR(VLOOKUP(CQ457, MarginalDec!$A$2:$B$253, 2, 0),"")</f>
        <v/>
      </c>
      <c r="CS457" s="71"/>
      <c r="CT457" s="79" t="str">
        <f>IFERROR(VLOOKUP(CS457, MarginalDec!$A$2:$B$253, 2, 0),"")</f>
        <v/>
      </c>
      <c r="CU457" s="71"/>
      <c r="CV457" s="79" t="str">
        <f>IF(ISBLANK(CU457),"", IFERROR(VLOOKUP(CU457, Tooling!$A$2:$B$252, 2, 0),""))</f>
        <v/>
      </c>
      <c r="CW457" s="71"/>
      <c r="CX457" s="79" t="str">
        <f>IF(ISBLANK(CW457),"", IFERROR(VLOOKUP(CW457, Tooling!$A$2:$B$252, 2, 0),""))</f>
        <v/>
      </c>
      <c r="CY457" s="71"/>
      <c r="CZ457" s="79" t="str">
        <f>IF(ISBLANK(CY457),"", IFERROR(VLOOKUP(CY457, Repairs!$A$2:$B$252, 2, 0),""))</f>
        <v/>
      </c>
      <c r="DA457" s="77"/>
      <c r="DB457" s="71"/>
      <c r="DC457" s="79" t="str">
        <f>IFERROR(VLOOKUP(DB457, DatingReason!$A$2:$B$252, 2, 0),"")</f>
        <v/>
      </c>
      <c r="DD457" s="123" t="str">
        <f t="shared" si="99"/>
        <v/>
      </c>
      <c r="DF457" s="119" t="str">
        <f t="array" ref="DF457">IF(AND($B457&lt;&gt;"", $DE457&lt;&gt;"", $DE457&lt;&gt;"No"),MAX(IF($B457=PEOPLE!$B$4:$B$1000, PEOPLE!$Q$4:$Q$1000,""))+100,"")</f>
        <v/>
      </c>
      <c r="DG457" s="68"/>
      <c r="DH457" s="76">
        <f>COUNTIF(PEOPLE!B:B, MEMORIALS!B457)</f>
        <v>0</v>
      </c>
      <c r="DI457" s="82"/>
      <c r="DJ457" s="82"/>
      <c r="DK457" s="82"/>
      <c r="DL457" s="68"/>
      <c r="DM457" s="68"/>
      <c r="DN457" s="68"/>
      <c r="DO457" s="68"/>
      <c r="DP457" s="68"/>
    </row>
    <row r="458" spans="1:120" ht="15" customHeight="1" x14ac:dyDescent="0.25">
      <c r="A458" s="68"/>
      <c r="B458" s="69"/>
      <c r="C458" s="68"/>
      <c r="D458" s="68"/>
      <c r="E458" s="70" t="str">
        <f>IF(D458="","",VLOOKUP(D458,Denomination!$A$2:$B$50, 2, 0))</f>
        <v/>
      </c>
      <c r="F458" s="68"/>
      <c r="G458" s="71"/>
      <c r="H458" s="70" t="str">
        <f>IF(G458="","",VLOOKUP(G458,MCondition!$A$2:$B$50, 2, 0))</f>
        <v/>
      </c>
      <c r="I458" s="72"/>
      <c r="J458" s="71"/>
      <c r="K458" s="70" t="str">
        <f>IF(J458="","",VLOOKUP(J458,ICondition!$A$2:$B$50, 2, 0))</f>
        <v/>
      </c>
      <c r="L458" s="73"/>
      <c r="M458" s="73"/>
      <c r="N458" s="73"/>
      <c r="O458" s="73"/>
      <c r="P458" s="73"/>
      <c r="Q458" s="73"/>
      <c r="R458" s="78"/>
      <c r="S458" s="79" t="str">
        <f>IFERROR(VLOOKUP(R458,Material!$A$2:$B$59, 2, 0),"")</f>
        <v/>
      </c>
      <c r="T458" s="71"/>
      <c r="U458" s="79" t="str">
        <f>IFERROR(VLOOKUP(T458,Material!$A$2:$B$59, 2, 0),"")</f>
        <v/>
      </c>
      <c r="V458" s="71"/>
      <c r="W458" s="79" t="str">
        <f>IFERROR(VLOOKUP(V458,Material!$A$2:$B$59, 2, 0),"")</f>
        <v/>
      </c>
      <c r="X458" s="71"/>
      <c r="Y458" s="79" t="str">
        <f>IFERROR(VLOOKUP(X458,Material!$A$2:$B$59, 2, 0),"")</f>
        <v/>
      </c>
      <c r="Z458" s="71"/>
      <c r="AA458" s="79" t="str">
        <f>IFERROR(VLOOKUP(Z458,Material!$A$2:$B$59, 2, 0),"")</f>
        <v/>
      </c>
      <c r="AB458" s="74"/>
      <c r="AC458" s="75" t="e">
        <f t="shared" si="88"/>
        <v>#VALUE!</v>
      </c>
      <c r="AD458" s="75" t="e">
        <f t="shared" si="89"/>
        <v>#VALUE!</v>
      </c>
      <c r="AE458" s="75" t="e">
        <f t="shared" si="91"/>
        <v>#VALUE!</v>
      </c>
      <c r="AF458" s="75" t="e">
        <f t="shared" si="90"/>
        <v>#VALUE!</v>
      </c>
      <c r="AG458" s="75" t="e">
        <f t="shared" si="92"/>
        <v>#VALUE!</v>
      </c>
      <c r="AH458" s="75" t="e">
        <f t="shared" si="93"/>
        <v>#VALUE!</v>
      </c>
      <c r="AI458" s="75" t="e">
        <f t="shared" si="94"/>
        <v>#VALUE!</v>
      </c>
      <c r="AJ458" s="80" t="e">
        <f t="shared" si="95"/>
        <v>#VALUE!</v>
      </c>
      <c r="AK458" s="79" t="str">
        <f>(IFERROR(VLOOKUP(AB458,Categories!$A$2:$B$20,2,1),""))</f>
        <v/>
      </c>
      <c r="AL458" s="79" t="str">
        <f ca="1">IFERROR(VLOOKUP((HLOOKUP((VLOOKUP($AB458,Categories!$A$2:$F$20,3,1)), $AB$3:$AJ458, (ROW()-ROW($AB$3)+1), 0)), INDIRECT(VLOOKUP($AB458,Categories!$A$2:$F$20,6,1)),2,0),AK458)</f>
        <v/>
      </c>
      <c r="AM458" s="79" t="str">
        <f ca="1">IFERROR(VLOOKUP((HLOOKUP((VLOOKUP($AB458,Categories!$A$2:$F$20,4,1)),$AB$3:$AJ458,(ROW()-ROW($AB$3)+1),0)),INDIRECT(VLOOKUP($AB458,Categories!$A$2:$H$20,7,1)),2,0),"")</f>
        <v/>
      </c>
      <c r="AN458" s="79" t="str">
        <f ca="1">IFERROR(VLOOKUP((HLOOKUP((VLOOKUP($AB458,Categories!$A$2:$F$20,5,1)), $AB$3:$AJ458, (ROW()-ROW($AB$3)+1), 0)), INDIRECT(VLOOKUP($AB458,Categories!$A$2:$H$20,8,1)),2,0),"")</f>
        <v/>
      </c>
      <c r="AO458" s="79" t="str">
        <f t="shared" ca="1" si="96"/>
        <v/>
      </c>
      <c r="AP458" s="81"/>
      <c r="AQ458" s="70" t="str">
        <f>IFERROR(VLOOKUP(VALUE(MID(AP458,1,1)),AdditionalElements!$A$2:$B$50,2,0),"")</f>
        <v/>
      </c>
      <c r="AR458" s="70" t="str">
        <f>IFERROR(VLOOKUP(VALUE(MID(AP458,2,1)),AdditionalElements!$H$2:$I$50,2,0),"")</f>
        <v/>
      </c>
      <c r="AS458" s="70" t="str">
        <f>IFERROR(VLOOKUP(VALUE(MID(AP458,3,1)),AdditionalElements!$O$2:$P$50,2,0),"")</f>
        <v/>
      </c>
      <c r="AT458" s="70" t="str">
        <f>IFERROR(VLOOKUP(VALUE(MID(AP458,4,1)),AdditionalElements!$V$2:$W$50,2,0),"")</f>
        <v/>
      </c>
      <c r="AU458" s="71"/>
      <c r="AV458" s="79" t="str">
        <f>IFERROR(IF(VALUE(MID(AU458,1,1))=1, VLOOKUP(VALUE(MID(AU458,1,1)), TxtPanelShape!$A$2:$C$50, 3, 0), (IF(VALUE(MID(AU458,1,1))&gt;=7, VLOOKUP(VALUE(MID(AU458,1,1)), TxtPanelShape!$A$2:$C$50, 3, 0),VLOOKUP(VALUE(MID(AU458,1,2)),TxtPanelShape!$A$2:$C$50,3,0)))), "")</f>
        <v/>
      </c>
      <c r="AW458" s="79" t="str">
        <f>IFERROR(IF(VALUE(MID(AU458,1,1))=1, ", "&amp;VLOOKUP(VALUE(MID(AU458,2,1)), TxtPanelShape!$H$2:$I$50, 2, 0), IF(VALUE(MID(AU458,1,1))&gt;=7, ", "&amp;VLOOKUP(VALUE(MID(AU458,2,1)), TxtPanelShape!$H$2:$I$50, 2, 0),"")), "")</f>
        <v/>
      </c>
      <c r="AX458" s="79" t="str">
        <f>IFERROR(IF(VALUE(MID(AU458,1,1))=1, ", "&amp;VLOOKUP(VALUE(MID(AU458,3,1)), TxtPanelShape!$O$2:$P$50, 2, 0), IF(VALUE(MID(AU458,1,1))&gt;=7, ", "&amp;VLOOKUP(VALUE(MID(AU458,3,1)), TxtPanelShape!$O$2:$P$50, 2, 0),"")),"")</f>
        <v/>
      </c>
      <c r="AY458" s="79" t="str">
        <f>IFERROR("; "&amp;VLOOKUP(VALUE(MID(AU458,4,1)), TxtPanelShape!$V$2:$W$50,2,0),"")</f>
        <v/>
      </c>
      <c r="AZ458" s="79" t="str">
        <f t="shared" si="97"/>
        <v/>
      </c>
      <c r="BA458" s="71"/>
      <c r="BB458" s="79" t="str">
        <f>IFERROR(IF(VALUE(MID(BA458,1,1))=1, VLOOKUP(VALUE(MID(BA458,1,1)), TxtPanelShape!$A$2:$C$50, 3, 0), (IF(VALUE(MID(BA458,1,1))&gt;=7, VLOOKUP(VALUE(MID(BA458,1,1)), TxtPanelShape!$A$2:$C$50, 3, 0),VLOOKUP(VALUE(MID(BA458,1,2)),TxtPanelShape!$A$2:$C$50,3,0)))), "")</f>
        <v/>
      </c>
      <c r="BC458" s="79" t="str">
        <f>IFERROR(IF(VALUE(MID(BA458,1,1))=1, ", "&amp;VLOOKUP(VALUE(MID(BA458,2,1)), TxtPanelShape!$H$2:$I$50, 2, 0), IF(VALUE(MID(BA458,1,1))&gt;=7, ", "&amp;VLOOKUP(VALUE(MID(BA458,2,1)), TxtPanelShape!$H$2:$I$50, 2, 0),"")), "")</f>
        <v/>
      </c>
      <c r="BD458" s="79" t="str">
        <f>IFERROR(IF(VALUE(MID(BA458,1,1))=1, ", "&amp;VLOOKUP(VALUE(MID(BA458,3,1)), TxtPanelShape!$O$2:$P$50, 2, 0), IF(VALUE(MID(BA458,1,1))&gt;=7, ", "&amp;VLOOKUP(VALUE(MID(BA458,3,1)), TxtPanelShape!$O$2:$P$50, 2, 0),"")),"")</f>
        <v/>
      </c>
      <c r="BE458" s="79" t="str">
        <f>IFERROR("; "&amp;VLOOKUP(VALUE(MID(BA458,4,1)), TxtPanelShape!$V$2:$W$50,2,0),"")</f>
        <v/>
      </c>
      <c r="BF458" s="79" t="str">
        <f t="shared" si="98"/>
        <v/>
      </c>
      <c r="BG458" s="71"/>
      <c r="BH458" s="79" t="str">
        <f>IFERROR(VLOOKUP(BG458, TxtPanelDefinition!$A$2:$B$50, 2, 0),"")</f>
        <v/>
      </c>
      <c r="BI458" s="71"/>
      <c r="BJ458" s="79" t="str">
        <f>IFERROR(VLOOKUP(BI458, TxtPanelDefinition!$A$2:$B$50, 2, 0),"")</f>
        <v/>
      </c>
      <c r="BK458" s="71"/>
      <c r="BL458" s="79" t="str">
        <f>IFERROR(VLOOKUP(BK458, InscrTechniques!$A$2:$B$50, 2, 0),"")</f>
        <v/>
      </c>
      <c r="BM458" s="71"/>
      <c r="BN458" s="79" t="str">
        <f>IFERROR(VLOOKUP(BM458, InscrTechniques!$A$2:$B$50, 2, 0),"")</f>
        <v/>
      </c>
      <c r="BO458" s="71"/>
      <c r="BP458" s="79" t="str">
        <f>IFERROR(VLOOKUP(BO458, InscrTechniques!$A$2:$B$50, 2, 0),"")</f>
        <v/>
      </c>
      <c r="BQ458" s="71"/>
      <c r="BR458" s="79" t="str">
        <f>IFERROR(VLOOKUP(BQ458, InscrTechniques!$A$2:$B$50, 2, 0),"")</f>
        <v/>
      </c>
      <c r="BS458" s="71"/>
      <c r="BT458" s="79" t="str">
        <f>IFERROR(VLOOKUP(BS458, InscrTechniques!$A$2:$B$50, 2, 0),"")</f>
        <v/>
      </c>
      <c r="BU458" s="71"/>
      <c r="BV458" s="79" t="str">
        <f>IFERROR(VLOOKUP(BU458, InscrTechniques!$A$2:$B$50, 2, 0),"")</f>
        <v/>
      </c>
      <c r="BW458" s="125"/>
      <c r="BX458" s="79" t="str">
        <f>IFERROR(VLOOKUP(BW458, InscrTechniques!$A$2:$B$50, 2, 0),"")</f>
        <v/>
      </c>
      <c r="BY458" s="125"/>
      <c r="BZ458" s="79" t="str">
        <f>IFERROR(VLOOKUP(BY458, InscrTechniques!$A$2:$B$50, 2, 0),"")</f>
        <v/>
      </c>
      <c r="CA458" s="74"/>
      <c r="CB458" s="114" t="str">
        <f>IFERROR(VLOOKUP(CA458, LetterStyle!$A$2:$B$50, 2, 0),"")</f>
        <v/>
      </c>
      <c r="CC458" s="74"/>
      <c r="CD458" s="114" t="str">
        <f>IFERROR(VLOOKUP(CC458, LetterStyle!$A$2:$B$50, 2, 0),"")</f>
        <v/>
      </c>
      <c r="CE458" s="74"/>
      <c r="CF458" s="114" t="str">
        <f>IFERROR(VLOOKUP(CE458, LetterStyle!$A$2:$B$50, 2, 0),"")</f>
        <v/>
      </c>
      <c r="CG458" s="74"/>
      <c r="CH458" s="79" t="str">
        <f>IFERROR(VLOOKUP(CG458, LetterStyle!$A$2:$B$50, 2, 0),"")</f>
        <v/>
      </c>
      <c r="CI458" s="71"/>
      <c r="CJ458" s="79" t="str">
        <f>IFERROR(VLOOKUP(CI458, DecMotifs!$A$1:$B$306, 2, 0),"")</f>
        <v/>
      </c>
      <c r="CK458" s="71"/>
      <c r="CL458" s="79" t="str">
        <f>IFERROR(VLOOKUP(CK458, DecMotifs!$A$1:$B$306, 2, 0),"")</f>
        <v/>
      </c>
      <c r="CM458" s="71"/>
      <c r="CN458" s="79" t="str">
        <f>IFERROR(VLOOKUP(CM458, DecMotifs!$A$1:$B$306, 2, 0),"")</f>
        <v/>
      </c>
      <c r="CO458" s="71"/>
      <c r="CP458" s="79" t="str">
        <f>IFERROR(VLOOKUP(CO458, MarginalDec!$A$2:$B$253, 2, 0),"")</f>
        <v/>
      </c>
      <c r="CQ458" s="71"/>
      <c r="CR458" s="79" t="str">
        <f>IFERROR(VLOOKUP(CQ458, MarginalDec!$A$2:$B$253, 2, 0),"")</f>
        <v/>
      </c>
      <c r="CS458" s="71"/>
      <c r="CT458" s="79" t="str">
        <f>IFERROR(VLOOKUP(CS458, MarginalDec!$A$2:$B$253, 2, 0),"")</f>
        <v/>
      </c>
      <c r="CU458" s="71"/>
      <c r="CV458" s="79" t="str">
        <f>IF(ISBLANK(CU458),"", IFERROR(VLOOKUP(CU458, Tooling!$A$2:$B$252, 2, 0),""))</f>
        <v/>
      </c>
      <c r="CW458" s="71"/>
      <c r="CX458" s="79" t="str">
        <f>IF(ISBLANK(CW458),"", IFERROR(VLOOKUP(CW458, Tooling!$A$2:$B$252, 2, 0),""))</f>
        <v/>
      </c>
      <c r="CY458" s="71"/>
      <c r="CZ458" s="79" t="str">
        <f>IF(ISBLANK(CY458),"", IFERROR(VLOOKUP(CY458, Repairs!$A$2:$B$252, 2, 0),""))</f>
        <v/>
      </c>
      <c r="DA458" s="77"/>
      <c r="DB458" s="71"/>
      <c r="DC458" s="79" t="str">
        <f>IFERROR(VLOOKUP(DB458, DatingReason!$A$2:$B$252, 2, 0),"")</f>
        <v/>
      </c>
      <c r="DD458" s="123" t="str">
        <f t="shared" si="99"/>
        <v/>
      </c>
      <c r="DF458" s="119" t="str">
        <f t="array" ref="DF458">IF(AND($B458&lt;&gt;"", $DE458&lt;&gt;"", $DE458&lt;&gt;"No"),MAX(IF($B458=PEOPLE!$B$4:$B$1000, PEOPLE!$Q$4:$Q$1000,""))+100,"")</f>
        <v/>
      </c>
      <c r="DG458" s="68"/>
      <c r="DH458" s="76">
        <f>COUNTIF(PEOPLE!B:B, MEMORIALS!B458)</f>
        <v>0</v>
      </c>
      <c r="DI458" s="82"/>
      <c r="DJ458" s="82"/>
      <c r="DK458" s="82"/>
      <c r="DL458" s="68"/>
      <c r="DM458" s="68"/>
      <c r="DN458" s="68"/>
      <c r="DO458" s="68"/>
      <c r="DP458" s="68"/>
    </row>
    <row r="459" spans="1:120" ht="15" customHeight="1" x14ac:dyDescent="0.25">
      <c r="A459" s="68"/>
      <c r="B459" s="69"/>
      <c r="C459" s="68"/>
      <c r="D459" s="68"/>
      <c r="E459" s="70" t="str">
        <f>IF(D459="","",VLOOKUP(D459,Denomination!$A$2:$B$50, 2, 0))</f>
        <v/>
      </c>
      <c r="F459" s="68"/>
      <c r="G459" s="71"/>
      <c r="H459" s="70" t="str">
        <f>IF(G459="","",VLOOKUP(G459,MCondition!$A$2:$B$50, 2, 0))</f>
        <v/>
      </c>
      <c r="I459" s="72"/>
      <c r="J459" s="71"/>
      <c r="K459" s="70" t="str">
        <f>IF(J459="","",VLOOKUP(J459,ICondition!$A$2:$B$50, 2, 0))</f>
        <v/>
      </c>
      <c r="L459" s="73"/>
      <c r="M459" s="73"/>
      <c r="N459" s="73"/>
      <c r="O459" s="73"/>
      <c r="P459" s="73"/>
      <c r="Q459" s="73"/>
      <c r="R459" s="78"/>
      <c r="S459" s="79" t="str">
        <f>IFERROR(VLOOKUP(R459,Material!$A$2:$B$59, 2, 0),"")</f>
        <v/>
      </c>
      <c r="T459" s="71"/>
      <c r="U459" s="79" t="str">
        <f>IFERROR(VLOOKUP(T459,Material!$A$2:$B$59, 2, 0),"")</f>
        <v/>
      </c>
      <c r="V459" s="71"/>
      <c r="W459" s="79" t="str">
        <f>IFERROR(VLOOKUP(V459,Material!$A$2:$B$59, 2, 0),"")</f>
        <v/>
      </c>
      <c r="X459" s="71"/>
      <c r="Y459" s="79" t="str">
        <f>IFERROR(VLOOKUP(X459,Material!$A$2:$B$59, 2, 0),"")</f>
        <v/>
      </c>
      <c r="Z459" s="71"/>
      <c r="AA459" s="79" t="str">
        <f>IFERROR(VLOOKUP(Z459,Material!$A$2:$B$59, 2, 0),"")</f>
        <v/>
      </c>
      <c r="AB459" s="74"/>
      <c r="AC459" s="75" t="e">
        <f t="shared" si="88"/>
        <v>#VALUE!</v>
      </c>
      <c r="AD459" s="75" t="e">
        <f t="shared" si="89"/>
        <v>#VALUE!</v>
      </c>
      <c r="AE459" s="75" t="e">
        <f t="shared" si="91"/>
        <v>#VALUE!</v>
      </c>
      <c r="AF459" s="75" t="e">
        <f t="shared" si="90"/>
        <v>#VALUE!</v>
      </c>
      <c r="AG459" s="75" t="e">
        <f t="shared" si="92"/>
        <v>#VALUE!</v>
      </c>
      <c r="AH459" s="75" t="e">
        <f t="shared" si="93"/>
        <v>#VALUE!</v>
      </c>
      <c r="AI459" s="75" t="e">
        <f t="shared" si="94"/>
        <v>#VALUE!</v>
      </c>
      <c r="AJ459" s="80" t="e">
        <f t="shared" si="95"/>
        <v>#VALUE!</v>
      </c>
      <c r="AK459" s="79" t="str">
        <f>(IFERROR(VLOOKUP(AB459,Categories!$A$2:$B$20,2,1),""))</f>
        <v/>
      </c>
      <c r="AL459" s="79" t="str">
        <f ca="1">IFERROR(VLOOKUP((HLOOKUP((VLOOKUP($AB459,Categories!$A$2:$F$20,3,1)), $AB$3:$AJ459, (ROW()-ROW($AB$3)+1), 0)), INDIRECT(VLOOKUP($AB459,Categories!$A$2:$F$20,6,1)),2,0),AK459)</f>
        <v/>
      </c>
      <c r="AM459" s="79" t="str">
        <f ca="1">IFERROR(VLOOKUP((HLOOKUP((VLOOKUP($AB459,Categories!$A$2:$F$20,4,1)),$AB$3:$AJ459,(ROW()-ROW($AB$3)+1),0)),INDIRECT(VLOOKUP($AB459,Categories!$A$2:$H$20,7,1)),2,0),"")</f>
        <v/>
      </c>
      <c r="AN459" s="79" t="str">
        <f ca="1">IFERROR(VLOOKUP((HLOOKUP((VLOOKUP($AB459,Categories!$A$2:$F$20,5,1)), $AB$3:$AJ459, (ROW()-ROW($AB$3)+1), 0)), INDIRECT(VLOOKUP($AB459,Categories!$A$2:$H$20,8,1)),2,0),"")</f>
        <v/>
      </c>
      <c r="AO459" s="79" t="str">
        <f t="shared" ca="1" si="96"/>
        <v/>
      </c>
      <c r="AP459" s="81"/>
      <c r="AQ459" s="70" t="str">
        <f>IFERROR(VLOOKUP(VALUE(MID(AP459,1,1)),AdditionalElements!$A$2:$B$50,2,0),"")</f>
        <v/>
      </c>
      <c r="AR459" s="70" t="str">
        <f>IFERROR(VLOOKUP(VALUE(MID(AP459,2,1)),AdditionalElements!$H$2:$I$50,2,0),"")</f>
        <v/>
      </c>
      <c r="AS459" s="70" t="str">
        <f>IFERROR(VLOOKUP(VALUE(MID(AP459,3,1)),AdditionalElements!$O$2:$P$50,2,0),"")</f>
        <v/>
      </c>
      <c r="AT459" s="70" t="str">
        <f>IFERROR(VLOOKUP(VALUE(MID(AP459,4,1)),AdditionalElements!$V$2:$W$50,2,0),"")</f>
        <v/>
      </c>
      <c r="AU459" s="71"/>
      <c r="AV459" s="79" t="str">
        <f>IFERROR(IF(VALUE(MID(AU459,1,1))=1, VLOOKUP(VALUE(MID(AU459,1,1)), TxtPanelShape!$A$2:$C$50, 3, 0), (IF(VALUE(MID(AU459,1,1))&gt;=7, VLOOKUP(VALUE(MID(AU459,1,1)), TxtPanelShape!$A$2:$C$50, 3, 0),VLOOKUP(VALUE(MID(AU459,1,2)),TxtPanelShape!$A$2:$C$50,3,0)))), "")</f>
        <v/>
      </c>
      <c r="AW459" s="79" t="str">
        <f>IFERROR(IF(VALUE(MID(AU459,1,1))=1, ", "&amp;VLOOKUP(VALUE(MID(AU459,2,1)), TxtPanelShape!$H$2:$I$50, 2, 0), IF(VALUE(MID(AU459,1,1))&gt;=7, ", "&amp;VLOOKUP(VALUE(MID(AU459,2,1)), TxtPanelShape!$H$2:$I$50, 2, 0),"")), "")</f>
        <v/>
      </c>
      <c r="AX459" s="79" t="str">
        <f>IFERROR(IF(VALUE(MID(AU459,1,1))=1, ", "&amp;VLOOKUP(VALUE(MID(AU459,3,1)), TxtPanelShape!$O$2:$P$50, 2, 0), IF(VALUE(MID(AU459,1,1))&gt;=7, ", "&amp;VLOOKUP(VALUE(MID(AU459,3,1)), TxtPanelShape!$O$2:$P$50, 2, 0),"")),"")</f>
        <v/>
      </c>
      <c r="AY459" s="79" t="str">
        <f>IFERROR("; "&amp;VLOOKUP(VALUE(MID(AU459,4,1)), TxtPanelShape!$V$2:$W$50,2,0),"")</f>
        <v/>
      </c>
      <c r="AZ459" s="79" t="str">
        <f t="shared" si="97"/>
        <v/>
      </c>
      <c r="BA459" s="71"/>
      <c r="BB459" s="79" t="str">
        <f>IFERROR(IF(VALUE(MID(BA459,1,1))=1, VLOOKUP(VALUE(MID(BA459,1,1)), TxtPanelShape!$A$2:$C$50, 3, 0), (IF(VALUE(MID(BA459,1,1))&gt;=7, VLOOKUP(VALUE(MID(BA459,1,1)), TxtPanelShape!$A$2:$C$50, 3, 0),VLOOKUP(VALUE(MID(BA459,1,2)),TxtPanelShape!$A$2:$C$50,3,0)))), "")</f>
        <v/>
      </c>
      <c r="BC459" s="79" t="str">
        <f>IFERROR(IF(VALUE(MID(BA459,1,1))=1, ", "&amp;VLOOKUP(VALUE(MID(BA459,2,1)), TxtPanelShape!$H$2:$I$50, 2, 0), IF(VALUE(MID(BA459,1,1))&gt;=7, ", "&amp;VLOOKUP(VALUE(MID(BA459,2,1)), TxtPanelShape!$H$2:$I$50, 2, 0),"")), "")</f>
        <v/>
      </c>
      <c r="BD459" s="79" t="str">
        <f>IFERROR(IF(VALUE(MID(BA459,1,1))=1, ", "&amp;VLOOKUP(VALUE(MID(BA459,3,1)), TxtPanelShape!$O$2:$P$50, 2, 0), IF(VALUE(MID(BA459,1,1))&gt;=7, ", "&amp;VLOOKUP(VALUE(MID(BA459,3,1)), TxtPanelShape!$O$2:$P$50, 2, 0),"")),"")</f>
        <v/>
      </c>
      <c r="BE459" s="79" t="str">
        <f>IFERROR("; "&amp;VLOOKUP(VALUE(MID(BA459,4,1)), TxtPanelShape!$V$2:$W$50,2,0),"")</f>
        <v/>
      </c>
      <c r="BF459" s="79" t="str">
        <f t="shared" si="98"/>
        <v/>
      </c>
      <c r="BG459" s="71"/>
      <c r="BH459" s="79" t="str">
        <f>IFERROR(VLOOKUP(BG459, TxtPanelDefinition!$A$2:$B$50, 2, 0),"")</f>
        <v/>
      </c>
      <c r="BI459" s="71"/>
      <c r="BJ459" s="79" t="str">
        <f>IFERROR(VLOOKUP(BI459, TxtPanelDefinition!$A$2:$B$50, 2, 0),"")</f>
        <v/>
      </c>
      <c r="BK459" s="71"/>
      <c r="BL459" s="79" t="str">
        <f>IFERROR(VLOOKUP(BK459, InscrTechniques!$A$2:$B$50, 2, 0),"")</f>
        <v/>
      </c>
      <c r="BM459" s="71"/>
      <c r="BN459" s="79" t="str">
        <f>IFERROR(VLOOKUP(BM459, InscrTechniques!$A$2:$B$50, 2, 0),"")</f>
        <v/>
      </c>
      <c r="BO459" s="71"/>
      <c r="BP459" s="79" t="str">
        <f>IFERROR(VLOOKUP(BO459, InscrTechniques!$A$2:$B$50, 2, 0),"")</f>
        <v/>
      </c>
      <c r="BQ459" s="71"/>
      <c r="BR459" s="79" t="str">
        <f>IFERROR(VLOOKUP(BQ459, InscrTechniques!$A$2:$B$50, 2, 0),"")</f>
        <v/>
      </c>
      <c r="BS459" s="71"/>
      <c r="BT459" s="79" t="str">
        <f>IFERROR(VLOOKUP(BS459, InscrTechniques!$A$2:$B$50, 2, 0),"")</f>
        <v/>
      </c>
      <c r="BU459" s="71"/>
      <c r="BV459" s="79" t="str">
        <f>IFERROR(VLOOKUP(BU459, InscrTechniques!$A$2:$B$50, 2, 0),"")</f>
        <v/>
      </c>
      <c r="BW459" s="125"/>
      <c r="BX459" s="79" t="str">
        <f>IFERROR(VLOOKUP(BW459, InscrTechniques!$A$2:$B$50, 2, 0),"")</f>
        <v/>
      </c>
      <c r="BY459" s="125"/>
      <c r="BZ459" s="79" t="str">
        <f>IFERROR(VLOOKUP(BY459, InscrTechniques!$A$2:$B$50, 2, 0),"")</f>
        <v/>
      </c>
      <c r="CA459" s="74"/>
      <c r="CB459" s="114" t="str">
        <f>IFERROR(VLOOKUP(CA459, LetterStyle!$A$2:$B$50, 2, 0),"")</f>
        <v/>
      </c>
      <c r="CC459" s="74"/>
      <c r="CD459" s="114" t="str">
        <f>IFERROR(VLOOKUP(CC459, LetterStyle!$A$2:$B$50, 2, 0),"")</f>
        <v/>
      </c>
      <c r="CE459" s="74"/>
      <c r="CF459" s="114" t="str">
        <f>IFERROR(VLOOKUP(CE459, LetterStyle!$A$2:$B$50, 2, 0),"")</f>
        <v/>
      </c>
      <c r="CG459" s="74"/>
      <c r="CH459" s="79" t="str">
        <f>IFERROR(VLOOKUP(CG459, LetterStyle!$A$2:$B$50, 2, 0),"")</f>
        <v/>
      </c>
      <c r="CI459" s="71"/>
      <c r="CJ459" s="79" t="str">
        <f>IFERROR(VLOOKUP(CI459, DecMotifs!$A$1:$B$306, 2, 0),"")</f>
        <v/>
      </c>
      <c r="CK459" s="71"/>
      <c r="CL459" s="79" t="str">
        <f>IFERROR(VLOOKUP(CK459, DecMotifs!$A$1:$B$306, 2, 0),"")</f>
        <v/>
      </c>
      <c r="CM459" s="71"/>
      <c r="CN459" s="79" t="str">
        <f>IFERROR(VLOOKUP(CM459, DecMotifs!$A$1:$B$306, 2, 0),"")</f>
        <v/>
      </c>
      <c r="CO459" s="71"/>
      <c r="CP459" s="79" t="str">
        <f>IFERROR(VLOOKUP(CO459, MarginalDec!$A$2:$B$253, 2, 0),"")</f>
        <v/>
      </c>
      <c r="CQ459" s="71"/>
      <c r="CR459" s="79" t="str">
        <f>IFERROR(VLOOKUP(CQ459, MarginalDec!$A$2:$B$253, 2, 0),"")</f>
        <v/>
      </c>
      <c r="CS459" s="71"/>
      <c r="CT459" s="79" t="str">
        <f>IFERROR(VLOOKUP(CS459, MarginalDec!$A$2:$B$253, 2, 0),"")</f>
        <v/>
      </c>
      <c r="CU459" s="71"/>
      <c r="CV459" s="79" t="str">
        <f>IF(ISBLANK(CU459),"", IFERROR(VLOOKUP(CU459, Tooling!$A$2:$B$252, 2, 0),""))</f>
        <v/>
      </c>
      <c r="CW459" s="71"/>
      <c r="CX459" s="79" t="str">
        <f>IF(ISBLANK(CW459),"", IFERROR(VLOOKUP(CW459, Tooling!$A$2:$B$252, 2, 0),""))</f>
        <v/>
      </c>
      <c r="CY459" s="71"/>
      <c r="CZ459" s="79" t="str">
        <f>IF(ISBLANK(CY459),"", IFERROR(VLOOKUP(CY459, Repairs!$A$2:$B$252, 2, 0),""))</f>
        <v/>
      </c>
      <c r="DA459" s="77"/>
      <c r="DB459" s="71"/>
      <c r="DC459" s="79" t="str">
        <f>IFERROR(VLOOKUP(DB459, DatingReason!$A$2:$B$252, 2, 0),"")</f>
        <v/>
      </c>
      <c r="DD459" s="123" t="str">
        <f t="shared" si="99"/>
        <v/>
      </c>
      <c r="DF459" s="119" t="str">
        <f t="array" ref="DF459">IF(AND($B459&lt;&gt;"", $DE459&lt;&gt;"", $DE459&lt;&gt;"No"),MAX(IF($B459=PEOPLE!$B$4:$B$1000, PEOPLE!$Q$4:$Q$1000,""))+100,"")</f>
        <v/>
      </c>
      <c r="DG459" s="68"/>
      <c r="DH459" s="76">
        <f>COUNTIF(PEOPLE!B:B, MEMORIALS!B459)</f>
        <v>0</v>
      </c>
      <c r="DI459" s="82"/>
      <c r="DJ459" s="82"/>
      <c r="DK459" s="82"/>
      <c r="DL459" s="68"/>
      <c r="DM459" s="68"/>
      <c r="DN459" s="68"/>
      <c r="DO459" s="68"/>
      <c r="DP459" s="68"/>
    </row>
    <row r="460" spans="1:120" ht="15" customHeight="1" x14ac:dyDescent="0.25">
      <c r="A460" s="68"/>
      <c r="B460" s="69"/>
      <c r="C460" s="68"/>
      <c r="D460" s="68"/>
      <c r="E460" s="70" t="str">
        <f>IF(D460="","",VLOOKUP(D460,Denomination!$A$2:$B$50, 2, 0))</f>
        <v/>
      </c>
      <c r="F460" s="68"/>
      <c r="G460" s="71"/>
      <c r="H460" s="70" t="str">
        <f>IF(G460="","",VLOOKUP(G460,MCondition!$A$2:$B$50, 2, 0))</f>
        <v/>
      </c>
      <c r="I460" s="72"/>
      <c r="J460" s="71"/>
      <c r="K460" s="70" t="str">
        <f>IF(J460="","",VLOOKUP(J460,ICondition!$A$2:$B$50, 2, 0))</f>
        <v/>
      </c>
      <c r="L460" s="73"/>
      <c r="M460" s="73"/>
      <c r="N460" s="73"/>
      <c r="O460" s="73"/>
      <c r="P460" s="73"/>
      <c r="Q460" s="73"/>
      <c r="R460" s="78"/>
      <c r="S460" s="79" t="str">
        <f>IFERROR(VLOOKUP(R460,Material!$A$2:$B$59, 2, 0),"")</f>
        <v/>
      </c>
      <c r="T460" s="71"/>
      <c r="U460" s="79" t="str">
        <f>IFERROR(VLOOKUP(T460,Material!$A$2:$B$59, 2, 0),"")</f>
        <v/>
      </c>
      <c r="V460" s="71"/>
      <c r="W460" s="79" t="str">
        <f>IFERROR(VLOOKUP(V460,Material!$A$2:$B$59, 2, 0),"")</f>
        <v/>
      </c>
      <c r="X460" s="71"/>
      <c r="Y460" s="79" t="str">
        <f>IFERROR(VLOOKUP(X460,Material!$A$2:$B$59, 2, 0),"")</f>
        <v/>
      </c>
      <c r="Z460" s="71"/>
      <c r="AA460" s="79" t="str">
        <f>IFERROR(VLOOKUP(Z460,Material!$A$2:$B$59, 2, 0),"")</f>
        <v/>
      </c>
      <c r="AB460" s="74"/>
      <c r="AC460" s="75" t="e">
        <f t="shared" si="88"/>
        <v>#VALUE!</v>
      </c>
      <c r="AD460" s="75" t="e">
        <f t="shared" si="89"/>
        <v>#VALUE!</v>
      </c>
      <c r="AE460" s="75" t="e">
        <f t="shared" si="91"/>
        <v>#VALUE!</v>
      </c>
      <c r="AF460" s="75" t="e">
        <f t="shared" si="90"/>
        <v>#VALUE!</v>
      </c>
      <c r="AG460" s="75" t="e">
        <f t="shared" si="92"/>
        <v>#VALUE!</v>
      </c>
      <c r="AH460" s="75" t="e">
        <f t="shared" si="93"/>
        <v>#VALUE!</v>
      </c>
      <c r="AI460" s="75" t="e">
        <f t="shared" si="94"/>
        <v>#VALUE!</v>
      </c>
      <c r="AJ460" s="80" t="e">
        <f t="shared" si="95"/>
        <v>#VALUE!</v>
      </c>
      <c r="AK460" s="79" t="str">
        <f>(IFERROR(VLOOKUP(AB460,Categories!$A$2:$B$20,2,1),""))</f>
        <v/>
      </c>
      <c r="AL460" s="79" t="str">
        <f ca="1">IFERROR(VLOOKUP((HLOOKUP((VLOOKUP($AB460,Categories!$A$2:$F$20,3,1)), $AB$3:$AJ460, (ROW()-ROW($AB$3)+1), 0)), INDIRECT(VLOOKUP($AB460,Categories!$A$2:$F$20,6,1)),2,0),AK460)</f>
        <v/>
      </c>
      <c r="AM460" s="79" t="str">
        <f ca="1">IFERROR(VLOOKUP((HLOOKUP((VLOOKUP($AB460,Categories!$A$2:$F$20,4,1)),$AB$3:$AJ460,(ROW()-ROW($AB$3)+1),0)),INDIRECT(VLOOKUP($AB460,Categories!$A$2:$H$20,7,1)),2,0),"")</f>
        <v/>
      </c>
      <c r="AN460" s="79" t="str">
        <f ca="1">IFERROR(VLOOKUP((HLOOKUP((VLOOKUP($AB460,Categories!$A$2:$F$20,5,1)), $AB$3:$AJ460, (ROW()-ROW($AB$3)+1), 0)), INDIRECT(VLOOKUP($AB460,Categories!$A$2:$H$20,8,1)),2,0),"")</f>
        <v/>
      </c>
      <c r="AO460" s="79" t="str">
        <f t="shared" ca="1" si="96"/>
        <v/>
      </c>
      <c r="AP460" s="81"/>
      <c r="AQ460" s="70" t="str">
        <f>IFERROR(VLOOKUP(VALUE(MID(AP460,1,1)),AdditionalElements!$A$2:$B$50,2,0),"")</f>
        <v/>
      </c>
      <c r="AR460" s="70" t="str">
        <f>IFERROR(VLOOKUP(VALUE(MID(AP460,2,1)),AdditionalElements!$H$2:$I$50,2,0),"")</f>
        <v/>
      </c>
      <c r="AS460" s="70" t="str">
        <f>IFERROR(VLOOKUP(VALUE(MID(AP460,3,1)),AdditionalElements!$O$2:$P$50,2,0),"")</f>
        <v/>
      </c>
      <c r="AT460" s="70" t="str">
        <f>IFERROR(VLOOKUP(VALUE(MID(AP460,4,1)),AdditionalElements!$V$2:$W$50,2,0),"")</f>
        <v/>
      </c>
      <c r="AU460" s="71"/>
      <c r="AV460" s="79" t="str">
        <f>IFERROR(IF(VALUE(MID(AU460,1,1))=1, VLOOKUP(VALUE(MID(AU460,1,1)), TxtPanelShape!$A$2:$C$50, 3, 0), (IF(VALUE(MID(AU460,1,1))&gt;=7, VLOOKUP(VALUE(MID(AU460,1,1)), TxtPanelShape!$A$2:$C$50, 3, 0),VLOOKUP(VALUE(MID(AU460,1,2)),TxtPanelShape!$A$2:$C$50,3,0)))), "")</f>
        <v/>
      </c>
      <c r="AW460" s="79" t="str">
        <f>IFERROR(IF(VALUE(MID(AU460,1,1))=1, ", "&amp;VLOOKUP(VALUE(MID(AU460,2,1)), TxtPanelShape!$H$2:$I$50, 2, 0), IF(VALUE(MID(AU460,1,1))&gt;=7, ", "&amp;VLOOKUP(VALUE(MID(AU460,2,1)), TxtPanelShape!$H$2:$I$50, 2, 0),"")), "")</f>
        <v/>
      </c>
      <c r="AX460" s="79" t="str">
        <f>IFERROR(IF(VALUE(MID(AU460,1,1))=1, ", "&amp;VLOOKUP(VALUE(MID(AU460,3,1)), TxtPanelShape!$O$2:$P$50, 2, 0), IF(VALUE(MID(AU460,1,1))&gt;=7, ", "&amp;VLOOKUP(VALUE(MID(AU460,3,1)), TxtPanelShape!$O$2:$P$50, 2, 0),"")),"")</f>
        <v/>
      </c>
      <c r="AY460" s="79" t="str">
        <f>IFERROR("; "&amp;VLOOKUP(VALUE(MID(AU460,4,1)), TxtPanelShape!$V$2:$W$50,2,0),"")</f>
        <v/>
      </c>
      <c r="AZ460" s="79" t="str">
        <f t="shared" si="97"/>
        <v/>
      </c>
      <c r="BA460" s="71"/>
      <c r="BB460" s="79" t="str">
        <f>IFERROR(IF(VALUE(MID(BA460,1,1))=1, VLOOKUP(VALUE(MID(BA460,1,1)), TxtPanelShape!$A$2:$C$50, 3, 0), (IF(VALUE(MID(BA460,1,1))&gt;=7, VLOOKUP(VALUE(MID(BA460,1,1)), TxtPanelShape!$A$2:$C$50, 3, 0),VLOOKUP(VALUE(MID(BA460,1,2)),TxtPanelShape!$A$2:$C$50,3,0)))), "")</f>
        <v/>
      </c>
      <c r="BC460" s="79" t="str">
        <f>IFERROR(IF(VALUE(MID(BA460,1,1))=1, ", "&amp;VLOOKUP(VALUE(MID(BA460,2,1)), TxtPanelShape!$H$2:$I$50, 2, 0), IF(VALUE(MID(BA460,1,1))&gt;=7, ", "&amp;VLOOKUP(VALUE(MID(BA460,2,1)), TxtPanelShape!$H$2:$I$50, 2, 0),"")), "")</f>
        <v/>
      </c>
      <c r="BD460" s="79" t="str">
        <f>IFERROR(IF(VALUE(MID(BA460,1,1))=1, ", "&amp;VLOOKUP(VALUE(MID(BA460,3,1)), TxtPanelShape!$O$2:$P$50, 2, 0), IF(VALUE(MID(BA460,1,1))&gt;=7, ", "&amp;VLOOKUP(VALUE(MID(BA460,3,1)), TxtPanelShape!$O$2:$P$50, 2, 0),"")),"")</f>
        <v/>
      </c>
      <c r="BE460" s="79" t="str">
        <f>IFERROR("; "&amp;VLOOKUP(VALUE(MID(BA460,4,1)), TxtPanelShape!$V$2:$W$50,2,0),"")</f>
        <v/>
      </c>
      <c r="BF460" s="79" t="str">
        <f t="shared" si="98"/>
        <v/>
      </c>
      <c r="BG460" s="71"/>
      <c r="BH460" s="79" t="str">
        <f>IFERROR(VLOOKUP(BG460, TxtPanelDefinition!$A$2:$B$50, 2, 0),"")</f>
        <v/>
      </c>
      <c r="BI460" s="71"/>
      <c r="BJ460" s="79" t="str">
        <f>IFERROR(VLOOKUP(BI460, TxtPanelDefinition!$A$2:$B$50, 2, 0),"")</f>
        <v/>
      </c>
      <c r="BK460" s="71"/>
      <c r="BL460" s="79" t="str">
        <f>IFERROR(VLOOKUP(BK460, InscrTechniques!$A$2:$B$50, 2, 0),"")</f>
        <v/>
      </c>
      <c r="BM460" s="71"/>
      <c r="BN460" s="79" t="str">
        <f>IFERROR(VLOOKUP(BM460, InscrTechniques!$A$2:$B$50, 2, 0),"")</f>
        <v/>
      </c>
      <c r="BO460" s="71"/>
      <c r="BP460" s="79" t="str">
        <f>IFERROR(VLOOKUP(BO460, InscrTechniques!$A$2:$B$50, 2, 0),"")</f>
        <v/>
      </c>
      <c r="BQ460" s="71"/>
      <c r="BR460" s="79" t="str">
        <f>IFERROR(VLOOKUP(BQ460, InscrTechniques!$A$2:$B$50, 2, 0),"")</f>
        <v/>
      </c>
      <c r="BS460" s="71"/>
      <c r="BT460" s="79" t="str">
        <f>IFERROR(VLOOKUP(BS460, InscrTechniques!$A$2:$B$50, 2, 0),"")</f>
        <v/>
      </c>
      <c r="BU460" s="71"/>
      <c r="BV460" s="79" t="str">
        <f>IFERROR(VLOOKUP(BU460, InscrTechniques!$A$2:$B$50, 2, 0),"")</f>
        <v/>
      </c>
      <c r="BW460" s="125"/>
      <c r="BX460" s="79" t="str">
        <f>IFERROR(VLOOKUP(BW460, InscrTechniques!$A$2:$B$50, 2, 0),"")</f>
        <v/>
      </c>
      <c r="BY460" s="125"/>
      <c r="BZ460" s="79" t="str">
        <f>IFERROR(VLOOKUP(BY460, InscrTechniques!$A$2:$B$50, 2, 0),"")</f>
        <v/>
      </c>
      <c r="CA460" s="74"/>
      <c r="CB460" s="114" t="str">
        <f>IFERROR(VLOOKUP(CA460, LetterStyle!$A$2:$B$50, 2, 0),"")</f>
        <v/>
      </c>
      <c r="CC460" s="74"/>
      <c r="CD460" s="114" t="str">
        <f>IFERROR(VLOOKUP(CC460, LetterStyle!$A$2:$B$50, 2, 0),"")</f>
        <v/>
      </c>
      <c r="CE460" s="74"/>
      <c r="CF460" s="114" t="str">
        <f>IFERROR(VLOOKUP(CE460, LetterStyle!$A$2:$B$50, 2, 0),"")</f>
        <v/>
      </c>
      <c r="CG460" s="74"/>
      <c r="CH460" s="79" t="str">
        <f>IFERROR(VLOOKUP(CG460, LetterStyle!$A$2:$B$50, 2, 0),"")</f>
        <v/>
      </c>
      <c r="CI460" s="71"/>
      <c r="CJ460" s="79" t="str">
        <f>IFERROR(VLOOKUP(CI460, DecMotifs!$A$1:$B$306, 2, 0),"")</f>
        <v/>
      </c>
      <c r="CK460" s="71"/>
      <c r="CL460" s="79" t="str">
        <f>IFERROR(VLOOKUP(CK460, DecMotifs!$A$1:$B$306, 2, 0),"")</f>
        <v/>
      </c>
      <c r="CM460" s="71"/>
      <c r="CN460" s="79" t="str">
        <f>IFERROR(VLOOKUP(CM460, DecMotifs!$A$1:$B$306, 2, 0),"")</f>
        <v/>
      </c>
      <c r="CO460" s="71"/>
      <c r="CP460" s="79" t="str">
        <f>IFERROR(VLOOKUP(CO460, MarginalDec!$A$2:$B$253, 2, 0),"")</f>
        <v/>
      </c>
      <c r="CQ460" s="71"/>
      <c r="CR460" s="79" t="str">
        <f>IFERROR(VLOOKUP(CQ460, MarginalDec!$A$2:$B$253, 2, 0),"")</f>
        <v/>
      </c>
      <c r="CS460" s="71"/>
      <c r="CT460" s="79" t="str">
        <f>IFERROR(VLOOKUP(CS460, MarginalDec!$A$2:$B$253, 2, 0),"")</f>
        <v/>
      </c>
      <c r="CU460" s="71"/>
      <c r="CV460" s="79" t="str">
        <f>IF(ISBLANK(CU460),"", IFERROR(VLOOKUP(CU460, Tooling!$A$2:$B$252, 2, 0),""))</f>
        <v/>
      </c>
      <c r="CW460" s="71"/>
      <c r="CX460" s="79" t="str">
        <f>IF(ISBLANK(CW460),"", IFERROR(VLOOKUP(CW460, Tooling!$A$2:$B$252, 2, 0),""))</f>
        <v/>
      </c>
      <c r="CY460" s="71"/>
      <c r="CZ460" s="79" t="str">
        <f>IF(ISBLANK(CY460),"", IFERROR(VLOOKUP(CY460, Repairs!$A$2:$B$252, 2, 0),""))</f>
        <v/>
      </c>
      <c r="DA460" s="77"/>
      <c r="DB460" s="71"/>
      <c r="DC460" s="79" t="str">
        <f>IFERROR(VLOOKUP(DB460, DatingReason!$A$2:$B$252, 2, 0),"")</f>
        <v/>
      </c>
      <c r="DD460" s="123" t="str">
        <f t="shared" si="99"/>
        <v/>
      </c>
      <c r="DF460" s="119" t="str">
        <f t="array" ref="DF460">IF(AND($B460&lt;&gt;"", $DE460&lt;&gt;"", $DE460&lt;&gt;"No"),MAX(IF($B460=PEOPLE!$B$4:$B$1000, PEOPLE!$Q$4:$Q$1000,""))+100,"")</f>
        <v/>
      </c>
      <c r="DG460" s="68"/>
      <c r="DH460" s="76">
        <f>COUNTIF(PEOPLE!B:B, MEMORIALS!B460)</f>
        <v>0</v>
      </c>
      <c r="DI460" s="82"/>
      <c r="DJ460" s="82"/>
      <c r="DK460" s="82"/>
      <c r="DL460" s="68"/>
      <c r="DM460" s="68"/>
      <c r="DN460" s="68"/>
      <c r="DO460" s="68"/>
      <c r="DP460" s="68"/>
    </row>
    <row r="461" spans="1:120" ht="15" customHeight="1" x14ac:dyDescent="0.25">
      <c r="A461" s="68"/>
      <c r="B461" s="69"/>
      <c r="C461" s="68"/>
      <c r="D461" s="68"/>
      <c r="E461" s="70" t="str">
        <f>IF(D461="","",VLOOKUP(D461,Denomination!$A$2:$B$50, 2, 0))</f>
        <v/>
      </c>
      <c r="F461" s="68"/>
      <c r="G461" s="71"/>
      <c r="H461" s="70" t="str">
        <f>IF(G461="","",VLOOKUP(G461,MCondition!$A$2:$B$50, 2, 0))</f>
        <v/>
      </c>
      <c r="I461" s="72"/>
      <c r="J461" s="71"/>
      <c r="K461" s="70" t="str">
        <f>IF(J461="","",VLOOKUP(J461,ICondition!$A$2:$B$50, 2, 0))</f>
        <v/>
      </c>
      <c r="L461" s="73"/>
      <c r="M461" s="73"/>
      <c r="N461" s="73"/>
      <c r="O461" s="73"/>
      <c r="P461" s="73"/>
      <c r="Q461" s="73"/>
      <c r="R461" s="78"/>
      <c r="S461" s="79" t="str">
        <f>IFERROR(VLOOKUP(R461,Material!$A$2:$B$59, 2, 0),"")</f>
        <v/>
      </c>
      <c r="T461" s="71"/>
      <c r="U461" s="79" t="str">
        <f>IFERROR(VLOOKUP(T461,Material!$A$2:$B$59, 2, 0),"")</f>
        <v/>
      </c>
      <c r="V461" s="71"/>
      <c r="W461" s="79" t="str">
        <f>IFERROR(VLOOKUP(V461,Material!$A$2:$B$59, 2, 0),"")</f>
        <v/>
      </c>
      <c r="X461" s="71"/>
      <c r="Y461" s="79" t="str">
        <f>IFERROR(VLOOKUP(X461,Material!$A$2:$B$59, 2, 0),"")</f>
        <v/>
      </c>
      <c r="Z461" s="71"/>
      <c r="AA461" s="79" t="str">
        <f>IFERROR(VLOOKUP(Z461,Material!$A$2:$B$59, 2, 0),"")</f>
        <v/>
      </c>
      <c r="AB461" s="74"/>
      <c r="AC461" s="75" t="e">
        <f t="shared" si="88"/>
        <v>#VALUE!</v>
      </c>
      <c r="AD461" s="75" t="e">
        <f t="shared" si="89"/>
        <v>#VALUE!</v>
      </c>
      <c r="AE461" s="75" t="e">
        <f t="shared" si="91"/>
        <v>#VALUE!</v>
      </c>
      <c r="AF461" s="75" t="e">
        <f t="shared" si="90"/>
        <v>#VALUE!</v>
      </c>
      <c r="AG461" s="75" t="e">
        <f t="shared" si="92"/>
        <v>#VALUE!</v>
      </c>
      <c r="AH461" s="75" t="e">
        <f t="shared" si="93"/>
        <v>#VALUE!</v>
      </c>
      <c r="AI461" s="75" t="e">
        <f t="shared" si="94"/>
        <v>#VALUE!</v>
      </c>
      <c r="AJ461" s="80" t="e">
        <f t="shared" si="95"/>
        <v>#VALUE!</v>
      </c>
      <c r="AK461" s="79" t="str">
        <f>(IFERROR(VLOOKUP(AB461,Categories!$A$2:$B$20,2,1),""))</f>
        <v/>
      </c>
      <c r="AL461" s="79" t="str">
        <f ca="1">IFERROR(VLOOKUP((HLOOKUP((VLOOKUP($AB461,Categories!$A$2:$F$20,3,1)), $AB$3:$AJ461, (ROW()-ROW($AB$3)+1), 0)), INDIRECT(VLOOKUP($AB461,Categories!$A$2:$F$20,6,1)),2,0),AK461)</f>
        <v/>
      </c>
      <c r="AM461" s="79" t="str">
        <f ca="1">IFERROR(VLOOKUP((HLOOKUP((VLOOKUP($AB461,Categories!$A$2:$F$20,4,1)),$AB$3:$AJ461,(ROW()-ROW($AB$3)+1),0)),INDIRECT(VLOOKUP($AB461,Categories!$A$2:$H$20,7,1)),2,0),"")</f>
        <v/>
      </c>
      <c r="AN461" s="79" t="str">
        <f ca="1">IFERROR(VLOOKUP((HLOOKUP((VLOOKUP($AB461,Categories!$A$2:$F$20,5,1)), $AB$3:$AJ461, (ROW()-ROW($AB$3)+1), 0)), INDIRECT(VLOOKUP($AB461,Categories!$A$2:$H$20,8,1)),2,0),"")</f>
        <v/>
      </c>
      <c r="AO461" s="79" t="str">
        <f t="shared" ca="1" si="96"/>
        <v/>
      </c>
      <c r="AP461" s="81"/>
      <c r="AQ461" s="70" t="str">
        <f>IFERROR(VLOOKUP(VALUE(MID(AP461,1,1)),AdditionalElements!$A$2:$B$50,2,0),"")</f>
        <v/>
      </c>
      <c r="AR461" s="70" t="str">
        <f>IFERROR(VLOOKUP(VALUE(MID(AP461,2,1)),AdditionalElements!$H$2:$I$50,2,0),"")</f>
        <v/>
      </c>
      <c r="AS461" s="70" t="str">
        <f>IFERROR(VLOOKUP(VALUE(MID(AP461,3,1)),AdditionalElements!$O$2:$P$50,2,0),"")</f>
        <v/>
      </c>
      <c r="AT461" s="70" t="str">
        <f>IFERROR(VLOOKUP(VALUE(MID(AP461,4,1)),AdditionalElements!$V$2:$W$50,2,0),"")</f>
        <v/>
      </c>
      <c r="AU461" s="71"/>
      <c r="AV461" s="79" t="str">
        <f>IFERROR(IF(VALUE(MID(AU461,1,1))=1, VLOOKUP(VALUE(MID(AU461,1,1)), TxtPanelShape!$A$2:$C$50, 3, 0), (IF(VALUE(MID(AU461,1,1))&gt;=7, VLOOKUP(VALUE(MID(AU461,1,1)), TxtPanelShape!$A$2:$C$50, 3, 0),VLOOKUP(VALUE(MID(AU461,1,2)),TxtPanelShape!$A$2:$C$50,3,0)))), "")</f>
        <v/>
      </c>
      <c r="AW461" s="79" t="str">
        <f>IFERROR(IF(VALUE(MID(AU461,1,1))=1, ", "&amp;VLOOKUP(VALUE(MID(AU461,2,1)), TxtPanelShape!$H$2:$I$50, 2, 0), IF(VALUE(MID(AU461,1,1))&gt;=7, ", "&amp;VLOOKUP(VALUE(MID(AU461,2,1)), TxtPanelShape!$H$2:$I$50, 2, 0),"")), "")</f>
        <v/>
      </c>
      <c r="AX461" s="79" t="str">
        <f>IFERROR(IF(VALUE(MID(AU461,1,1))=1, ", "&amp;VLOOKUP(VALUE(MID(AU461,3,1)), TxtPanelShape!$O$2:$P$50, 2, 0), IF(VALUE(MID(AU461,1,1))&gt;=7, ", "&amp;VLOOKUP(VALUE(MID(AU461,3,1)), TxtPanelShape!$O$2:$P$50, 2, 0),"")),"")</f>
        <v/>
      </c>
      <c r="AY461" s="79" t="str">
        <f>IFERROR("; "&amp;VLOOKUP(VALUE(MID(AU461,4,1)), TxtPanelShape!$V$2:$W$50,2,0),"")</f>
        <v/>
      </c>
      <c r="AZ461" s="79" t="str">
        <f t="shared" si="97"/>
        <v/>
      </c>
      <c r="BA461" s="71"/>
      <c r="BB461" s="79" t="str">
        <f>IFERROR(IF(VALUE(MID(BA461,1,1))=1, VLOOKUP(VALUE(MID(BA461,1,1)), TxtPanelShape!$A$2:$C$50, 3, 0), (IF(VALUE(MID(BA461,1,1))&gt;=7, VLOOKUP(VALUE(MID(BA461,1,1)), TxtPanelShape!$A$2:$C$50, 3, 0),VLOOKUP(VALUE(MID(BA461,1,2)),TxtPanelShape!$A$2:$C$50,3,0)))), "")</f>
        <v/>
      </c>
      <c r="BC461" s="79" t="str">
        <f>IFERROR(IF(VALUE(MID(BA461,1,1))=1, ", "&amp;VLOOKUP(VALUE(MID(BA461,2,1)), TxtPanelShape!$H$2:$I$50, 2, 0), IF(VALUE(MID(BA461,1,1))&gt;=7, ", "&amp;VLOOKUP(VALUE(MID(BA461,2,1)), TxtPanelShape!$H$2:$I$50, 2, 0),"")), "")</f>
        <v/>
      </c>
      <c r="BD461" s="79" t="str">
        <f>IFERROR(IF(VALUE(MID(BA461,1,1))=1, ", "&amp;VLOOKUP(VALUE(MID(BA461,3,1)), TxtPanelShape!$O$2:$P$50, 2, 0), IF(VALUE(MID(BA461,1,1))&gt;=7, ", "&amp;VLOOKUP(VALUE(MID(BA461,3,1)), TxtPanelShape!$O$2:$P$50, 2, 0),"")),"")</f>
        <v/>
      </c>
      <c r="BE461" s="79" t="str">
        <f>IFERROR("; "&amp;VLOOKUP(VALUE(MID(BA461,4,1)), TxtPanelShape!$V$2:$W$50,2,0),"")</f>
        <v/>
      </c>
      <c r="BF461" s="79" t="str">
        <f t="shared" si="98"/>
        <v/>
      </c>
      <c r="BG461" s="71"/>
      <c r="BH461" s="79" t="str">
        <f>IFERROR(VLOOKUP(BG461, TxtPanelDefinition!$A$2:$B$50, 2, 0),"")</f>
        <v/>
      </c>
      <c r="BI461" s="71"/>
      <c r="BJ461" s="79" t="str">
        <f>IFERROR(VLOOKUP(BI461, TxtPanelDefinition!$A$2:$B$50, 2, 0),"")</f>
        <v/>
      </c>
      <c r="BK461" s="71"/>
      <c r="BL461" s="79" t="str">
        <f>IFERROR(VLOOKUP(BK461, InscrTechniques!$A$2:$B$50, 2, 0),"")</f>
        <v/>
      </c>
      <c r="BM461" s="71"/>
      <c r="BN461" s="79" t="str">
        <f>IFERROR(VLOOKUP(BM461, InscrTechniques!$A$2:$B$50, 2, 0),"")</f>
        <v/>
      </c>
      <c r="BO461" s="71"/>
      <c r="BP461" s="79" t="str">
        <f>IFERROR(VLOOKUP(BO461, InscrTechniques!$A$2:$B$50, 2, 0),"")</f>
        <v/>
      </c>
      <c r="BQ461" s="71"/>
      <c r="BR461" s="79" t="str">
        <f>IFERROR(VLOOKUP(BQ461, InscrTechniques!$A$2:$B$50, 2, 0),"")</f>
        <v/>
      </c>
      <c r="BS461" s="71"/>
      <c r="BT461" s="79" t="str">
        <f>IFERROR(VLOOKUP(BS461, InscrTechniques!$A$2:$B$50, 2, 0),"")</f>
        <v/>
      </c>
      <c r="BU461" s="71"/>
      <c r="BV461" s="79" t="str">
        <f>IFERROR(VLOOKUP(BU461, InscrTechniques!$A$2:$B$50, 2, 0),"")</f>
        <v/>
      </c>
      <c r="BW461" s="125"/>
      <c r="BX461" s="79" t="str">
        <f>IFERROR(VLOOKUP(BW461, InscrTechniques!$A$2:$B$50, 2, 0),"")</f>
        <v/>
      </c>
      <c r="BY461" s="125"/>
      <c r="BZ461" s="79" t="str">
        <f>IFERROR(VLOOKUP(BY461, InscrTechniques!$A$2:$B$50, 2, 0),"")</f>
        <v/>
      </c>
      <c r="CA461" s="74"/>
      <c r="CB461" s="114" t="str">
        <f>IFERROR(VLOOKUP(CA461, LetterStyle!$A$2:$B$50, 2, 0),"")</f>
        <v/>
      </c>
      <c r="CC461" s="74"/>
      <c r="CD461" s="114" t="str">
        <f>IFERROR(VLOOKUP(CC461, LetterStyle!$A$2:$B$50, 2, 0),"")</f>
        <v/>
      </c>
      <c r="CE461" s="74"/>
      <c r="CF461" s="114" t="str">
        <f>IFERROR(VLOOKUP(CE461, LetterStyle!$A$2:$B$50, 2, 0),"")</f>
        <v/>
      </c>
      <c r="CG461" s="74"/>
      <c r="CH461" s="79" t="str">
        <f>IFERROR(VLOOKUP(CG461, LetterStyle!$A$2:$B$50, 2, 0),"")</f>
        <v/>
      </c>
      <c r="CI461" s="71"/>
      <c r="CJ461" s="79" t="str">
        <f>IFERROR(VLOOKUP(CI461, DecMotifs!$A$1:$B$306, 2, 0),"")</f>
        <v/>
      </c>
      <c r="CK461" s="71"/>
      <c r="CL461" s="79" t="str">
        <f>IFERROR(VLOOKUP(CK461, DecMotifs!$A$1:$B$306, 2, 0),"")</f>
        <v/>
      </c>
      <c r="CM461" s="71"/>
      <c r="CN461" s="79" t="str">
        <f>IFERROR(VLOOKUP(CM461, DecMotifs!$A$1:$B$306, 2, 0),"")</f>
        <v/>
      </c>
      <c r="CO461" s="71"/>
      <c r="CP461" s="79" t="str">
        <f>IFERROR(VLOOKUP(CO461, MarginalDec!$A$2:$B$253, 2, 0),"")</f>
        <v/>
      </c>
      <c r="CQ461" s="71"/>
      <c r="CR461" s="79" t="str">
        <f>IFERROR(VLOOKUP(CQ461, MarginalDec!$A$2:$B$253, 2, 0),"")</f>
        <v/>
      </c>
      <c r="CS461" s="71"/>
      <c r="CT461" s="79" t="str">
        <f>IFERROR(VLOOKUP(CS461, MarginalDec!$A$2:$B$253, 2, 0),"")</f>
        <v/>
      </c>
      <c r="CU461" s="71"/>
      <c r="CV461" s="79" t="str">
        <f>IF(ISBLANK(CU461),"", IFERROR(VLOOKUP(CU461, Tooling!$A$2:$B$252, 2, 0),""))</f>
        <v/>
      </c>
      <c r="CW461" s="71"/>
      <c r="CX461" s="79" t="str">
        <f>IF(ISBLANK(CW461),"", IFERROR(VLOOKUP(CW461, Tooling!$A$2:$B$252, 2, 0),""))</f>
        <v/>
      </c>
      <c r="CY461" s="71"/>
      <c r="CZ461" s="79" t="str">
        <f>IF(ISBLANK(CY461),"", IFERROR(VLOOKUP(CY461, Repairs!$A$2:$B$252, 2, 0),""))</f>
        <v/>
      </c>
      <c r="DA461" s="77"/>
      <c r="DB461" s="71"/>
      <c r="DC461" s="79" t="str">
        <f>IFERROR(VLOOKUP(DB461, DatingReason!$A$2:$B$252, 2, 0),"")</f>
        <v/>
      </c>
      <c r="DD461" s="123" t="str">
        <f t="shared" si="99"/>
        <v/>
      </c>
      <c r="DF461" s="119" t="str">
        <f t="array" ref="DF461">IF(AND($B461&lt;&gt;"", $DE461&lt;&gt;"", $DE461&lt;&gt;"No"),MAX(IF($B461=PEOPLE!$B$4:$B$1000, PEOPLE!$Q$4:$Q$1000,""))+100,"")</f>
        <v/>
      </c>
      <c r="DG461" s="68"/>
      <c r="DH461" s="76">
        <f>COUNTIF(PEOPLE!B:B, MEMORIALS!B461)</f>
        <v>0</v>
      </c>
      <c r="DI461" s="82"/>
      <c r="DJ461" s="82"/>
      <c r="DK461" s="82"/>
      <c r="DL461" s="68"/>
      <c r="DM461" s="68"/>
      <c r="DN461" s="68"/>
      <c r="DO461" s="68"/>
      <c r="DP461" s="68"/>
    </row>
    <row r="462" spans="1:120" ht="15" customHeight="1" x14ac:dyDescent="0.25">
      <c r="A462" s="68"/>
      <c r="B462" s="69"/>
      <c r="C462" s="68"/>
      <c r="D462" s="68"/>
      <c r="E462" s="70" t="str">
        <f>IF(D462="","",VLOOKUP(D462,Denomination!$A$2:$B$50, 2, 0))</f>
        <v/>
      </c>
      <c r="F462" s="68"/>
      <c r="G462" s="71"/>
      <c r="H462" s="70" t="str">
        <f>IF(G462="","",VLOOKUP(G462,MCondition!$A$2:$B$50, 2, 0))</f>
        <v/>
      </c>
      <c r="I462" s="72"/>
      <c r="J462" s="71"/>
      <c r="K462" s="70" t="str">
        <f>IF(J462="","",VLOOKUP(J462,ICondition!$A$2:$B$50, 2, 0))</f>
        <v/>
      </c>
      <c r="L462" s="73"/>
      <c r="M462" s="73"/>
      <c r="N462" s="73"/>
      <c r="O462" s="73"/>
      <c r="P462" s="73"/>
      <c r="Q462" s="73"/>
      <c r="R462" s="78"/>
      <c r="S462" s="79" t="str">
        <f>IFERROR(VLOOKUP(R462,Material!$A$2:$B$59, 2, 0),"")</f>
        <v/>
      </c>
      <c r="T462" s="71"/>
      <c r="U462" s="79" t="str">
        <f>IFERROR(VLOOKUP(T462,Material!$A$2:$B$59, 2, 0),"")</f>
        <v/>
      </c>
      <c r="V462" s="71"/>
      <c r="W462" s="79" t="str">
        <f>IFERROR(VLOOKUP(V462,Material!$A$2:$B$59, 2, 0),"")</f>
        <v/>
      </c>
      <c r="X462" s="71"/>
      <c r="Y462" s="79" t="str">
        <f>IFERROR(VLOOKUP(X462,Material!$A$2:$B$59, 2, 0),"")</f>
        <v/>
      </c>
      <c r="Z462" s="71"/>
      <c r="AA462" s="79" t="str">
        <f>IFERROR(VLOOKUP(Z462,Material!$A$2:$B$59, 2, 0),"")</f>
        <v/>
      </c>
      <c r="AB462" s="74"/>
      <c r="AC462" s="75" t="e">
        <f t="shared" si="88"/>
        <v>#VALUE!</v>
      </c>
      <c r="AD462" s="75" t="e">
        <f t="shared" si="89"/>
        <v>#VALUE!</v>
      </c>
      <c r="AE462" s="75" t="e">
        <f t="shared" si="91"/>
        <v>#VALUE!</v>
      </c>
      <c r="AF462" s="75" t="e">
        <f t="shared" si="90"/>
        <v>#VALUE!</v>
      </c>
      <c r="AG462" s="75" t="e">
        <f t="shared" si="92"/>
        <v>#VALUE!</v>
      </c>
      <c r="AH462" s="75" t="e">
        <f t="shared" si="93"/>
        <v>#VALUE!</v>
      </c>
      <c r="AI462" s="75" t="e">
        <f t="shared" si="94"/>
        <v>#VALUE!</v>
      </c>
      <c r="AJ462" s="80" t="e">
        <f t="shared" si="95"/>
        <v>#VALUE!</v>
      </c>
      <c r="AK462" s="79" t="str">
        <f>(IFERROR(VLOOKUP(AB462,Categories!$A$2:$B$20,2,1),""))</f>
        <v/>
      </c>
      <c r="AL462" s="79" t="str">
        <f ca="1">IFERROR(VLOOKUP((HLOOKUP((VLOOKUP($AB462,Categories!$A$2:$F$20,3,1)), $AB$3:$AJ462, (ROW()-ROW($AB$3)+1), 0)), INDIRECT(VLOOKUP($AB462,Categories!$A$2:$F$20,6,1)),2,0),AK462)</f>
        <v/>
      </c>
      <c r="AM462" s="79" t="str">
        <f ca="1">IFERROR(VLOOKUP((HLOOKUP((VLOOKUP($AB462,Categories!$A$2:$F$20,4,1)),$AB$3:$AJ462,(ROW()-ROW($AB$3)+1),0)),INDIRECT(VLOOKUP($AB462,Categories!$A$2:$H$20,7,1)),2,0),"")</f>
        <v/>
      </c>
      <c r="AN462" s="79" t="str">
        <f ca="1">IFERROR(VLOOKUP((HLOOKUP((VLOOKUP($AB462,Categories!$A$2:$F$20,5,1)), $AB$3:$AJ462, (ROW()-ROW($AB$3)+1), 0)), INDIRECT(VLOOKUP($AB462,Categories!$A$2:$H$20,8,1)),2,0),"")</f>
        <v/>
      </c>
      <c r="AO462" s="79" t="str">
        <f t="shared" ca="1" si="96"/>
        <v/>
      </c>
      <c r="AP462" s="81"/>
      <c r="AQ462" s="70" t="str">
        <f>IFERROR(VLOOKUP(VALUE(MID(AP462,1,1)),AdditionalElements!$A$2:$B$50,2,0),"")</f>
        <v/>
      </c>
      <c r="AR462" s="70" t="str">
        <f>IFERROR(VLOOKUP(VALUE(MID(AP462,2,1)),AdditionalElements!$H$2:$I$50,2,0),"")</f>
        <v/>
      </c>
      <c r="AS462" s="70" t="str">
        <f>IFERROR(VLOOKUP(VALUE(MID(AP462,3,1)),AdditionalElements!$O$2:$P$50,2,0),"")</f>
        <v/>
      </c>
      <c r="AT462" s="70" t="str">
        <f>IFERROR(VLOOKUP(VALUE(MID(AP462,4,1)),AdditionalElements!$V$2:$W$50,2,0),"")</f>
        <v/>
      </c>
      <c r="AU462" s="71"/>
      <c r="AV462" s="79" t="str">
        <f>IFERROR(IF(VALUE(MID(AU462,1,1))=1, VLOOKUP(VALUE(MID(AU462,1,1)), TxtPanelShape!$A$2:$C$50, 3, 0), (IF(VALUE(MID(AU462,1,1))&gt;=7, VLOOKUP(VALUE(MID(AU462,1,1)), TxtPanelShape!$A$2:$C$50, 3, 0),VLOOKUP(VALUE(MID(AU462,1,2)),TxtPanelShape!$A$2:$C$50,3,0)))), "")</f>
        <v/>
      </c>
      <c r="AW462" s="79" t="str">
        <f>IFERROR(IF(VALUE(MID(AU462,1,1))=1, ", "&amp;VLOOKUP(VALUE(MID(AU462,2,1)), TxtPanelShape!$H$2:$I$50, 2, 0), IF(VALUE(MID(AU462,1,1))&gt;=7, ", "&amp;VLOOKUP(VALUE(MID(AU462,2,1)), TxtPanelShape!$H$2:$I$50, 2, 0),"")), "")</f>
        <v/>
      </c>
      <c r="AX462" s="79" t="str">
        <f>IFERROR(IF(VALUE(MID(AU462,1,1))=1, ", "&amp;VLOOKUP(VALUE(MID(AU462,3,1)), TxtPanelShape!$O$2:$P$50, 2, 0), IF(VALUE(MID(AU462,1,1))&gt;=7, ", "&amp;VLOOKUP(VALUE(MID(AU462,3,1)), TxtPanelShape!$O$2:$P$50, 2, 0),"")),"")</f>
        <v/>
      </c>
      <c r="AY462" s="79" t="str">
        <f>IFERROR("; "&amp;VLOOKUP(VALUE(MID(AU462,4,1)), TxtPanelShape!$V$2:$W$50,2,0),"")</f>
        <v/>
      </c>
      <c r="AZ462" s="79" t="str">
        <f t="shared" si="97"/>
        <v/>
      </c>
      <c r="BA462" s="71"/>
      <c r="BB462" s="79" t="str">
        <f>IFERROR(IF(VALUE(MID(BA462,1,1))=1, VLOOKUP(VALUE(MID(BA462,1,1)), TxtPanelShape!$A$2:$C$50, 3, 0), (IF(VALUE(MID(BA462,1,1))&gt;=7, VLOOKUP(VALUE(MID(BA462,1,1)), TxtPanelShape!$A$2:$C$50, 3, 0),VLOOKUP(VALUE(MID(BA462,1,2)),TxtPanelShape!$A$2:$C$50,3,0)))), "")</f>
        <v/>
      </c>
      <c r="BC462" s="79" t="str">
        <f>IFERROR(IF(VALUE(MID(BA462,1,1))=1, ", "&amp;VLOOKUP(VALUE(MID(BA462,2,1)), TxtPanelShape!$H$2:$I$50, 2, 0), IF(VALUE(MID(BA462,1,1))&gt;=7, ", "&amp;VLOOKUP(VALUE(MID(BA462,2,1)), TxtPanelShape!$H$2:$I$50, 2, 0),"")), "")</f>
        <v/>
      </c>
      <c r="BD462" s="79" t="str">
        <f>IFERROR(IF(VALUE(MID(BA462,1,1))=1, ", "&amp;VLOOKUP(VALUE(MID(BA462,3,1)), TxtPanelShape!$O$2:$P$50, 2, 0), IF(VALUE(MID(BA462,1,1))&gt;=7, ", "&amp;VLOOKUP(VALUE(MID(BA462,3,1)), TxtPanelShape!$O$2:$P$50, 2, 0),"")),"")</f>
        <v/>
      </c>
      <c r="BE462" s="79" t="str">
        <f>IFERROR("; "&amp;VLOOKUP(VALUE(MID(BA462,4,1)), TxtPanelShape!$V$2:$W$50,2,0),"")</f>
        <v/>
      </c>
      <c r="BF462" s="79" t="str">
        <f t="shared" si="98"/>
        <v/>
      </c>
      <c r="BG462" s="71"/>
      <c r="BH462" s="79" t="str">
        <f>IFERROR(VLOOKUP(BG462, TxtPanelDefinition!$A$2:$B$50, 2, 0),"")</f>
        <v/>
      </c>
      <c r="BI462" s="71"/>
      <c r="BJ462" s="79" t="str">
        <f>IFERROR(VLOOKUP(BI462, TxtPanelDefinition!$A$2:$B$50, 2, 0),"")</f>
        <v/>
      </c>
      <c r="BK462" s="71"/>
      <c r="BL462" s="79" t="str">
        <f>IFERROR(VLOOKUP(BK462, InscrTechniques!$A$2:$B$50, 2, 0),"")</f>
        <v/>
      </c>
      <c r="BM462" s="71"/>
      <c r="BN462" s="79" t="str">
        <f>IFERROR(VLOOKUP(BM462, InscrTechniques!$A$2:$B$50, 2, 0),"")</f>
        <v/>
      </c>
      <c r="BO462" s="71"/>
      <c r="BP462" s="79" t="str">
        <f>IFERROR(VLOOKUP(BO462, InscrTechniques!$A$2:$B$50, 2, 0),"")</f>
        <v/>
      </c>
      <c r="BQ462" s="71"/>
      <c r="BR462" s="79" t="str">
        <f>IFERROR(VLOOKUP(BQ462, InscrTechniques!$A$2:$B$50, 2, 0),"")</f>
        <v/>
      </c>
      <c r="BS462" s="71"/>
      <c r="BT462" s="79" t="str">
        <f>IFERROR(VLOOKUP(BS462, InscrTechniques!$A$2:$B$50, 2, 0),"")</f>
        <v/>
      </c>
      <c r="BU462" s="71"/>
      <c r="BV462" s="79" t="str">
        <f>IFERROR(VLOOKUP(BU462, InscrTechniques!$A$2:$B$50, 2, 0),"")</f>
        <v/>
      </c>
      <c r="BW462" s="125"/>
      <c r="BX462" s="79" t="str">
        <f>IFERROR(VLOOKUP(BW462, InscrTechniques!$A$2:$B$50, 2, 0),"")</f>
        <v/>
      </c>
      <c r="BY462" s="125"/>
      <c r="BZ462" s="79" t="str">
        <f>IFERROR(VLOOKUP(BY462, InscrTechniques!$A$2:$B$50, 2, 0),"")</f>
        <v/>
      </c>
      <c r="CA462" s="74"/>
      <c r="CB462" s="114" t="str">
        <f>IFERROR(VLOOKUP(CA462, LetterStyle!$A$2:$B$50, 2, 0),"")</f>
        <v/>
      </c>
      <c r="CC462" s="74"/>
      <c r="CD462" s="114" t="str">
        <f>IFERROR(VLOOKUP(CC462, LetterStyle!$A$2:$B$50, 2, 0),"")</f>
        <v/>
      </c>
      <c r="CE462" s="74"/>
      <c r="CF462" s="114" t="str">
        <f>IFERROR(VLOOKUP(CE462, LetterStyle!$A$2:$B$50, 2, 0),"")</f>
        <v/>
      </c>
      <c r="CG462" s="74"/>
      <c r="CH462" s="79" t="str">
        <f>IFERROR(VLOOKUP(CG462, LetterStyle!$A$2:$B$50, 2, 0),"")</f>
        <v/>
      </c>
      <c r="CI462" s="71"/>
      <c r="CJ462" s="79" t="str">
        <f>IFERROR(VLOOKUP(CI462, DecMotifs!$A$1:$B$306, 2, 0),"")</f>
        <v/>
      </c>
      <c r="CK462" s="71"/>
      <c r="CL462" s="79" t="str">
        <f>IFERROR(VLOOKUP(CK462, DecMotifs!$A$1:$B$306, 2, 0),"")</f>
        <v/>
      </c>
      <c r="CM462" s="71"/>
      <c r="CN462" s="79" t="str">
        <f>IFERROR(VLOOKUP(CM462, DecMotifs!$A$1:$B$306, 2, 0),"")</f>
        <v/>
      </c>
      <c r="CO462" s="71"/>
      <c r="CP462" s="79" t="str">
        <f>IFERROR(VLOOKUP(CO462, MarginalDec!$A$2:$B$253, 2, 0),"")</f>
        <v/>
      </c>
      <c r="CQ462" s="71"/>
      <c r="CR462" s="79" t="str">
        <f>IFERROR(VLOOKUP(CQ462, MarginalDec!$A$2:$B$253, 2, 0),"")</f>
        <v/>
      </c>
      <c r="CS462" s="71"/>
      <c r="CT462" s="79" t="str">
        <f>IFERROR(VLOOKUP(CS462, MarginalDec!$A$2:$B$253, 2, 0),"")</f>
        <v/>
      </c>
      <c r="CU462" s="71"/>
      <c r="CV462" s="79" t="str">
        <f>IF(ISBLANK(CU462),"", IFERROR(VLOOKUP(CU462, Tooling!$A$2:$B$252, 2, 0),""))</f>
        <v/>
      </c>
      <c r="CW462" s="71"/>
      <c r="CX462" s="79" t="str">
        <f>IF(ISBLANK(CW462),"", IFERROR(VLOOKUP(CW462, Tooling!$A$2:$B$252, 2, 0),""))</f>
        <v/>
      </c>
      <c r="CY462" s="71"/>
      <c r="CZ462" s="79" t="str">
        <f>IF(ISBLANK(CY462),"", IFERROR(VLOOKUP(CY462, Repairs!$A$2:$B$252, 2, 0),""))</f>
        <v/>
      </c>
      <c r="DA462" s="77"/>
      <c r="DB462" s="71"/>
      <c r="DC462" s="79" t="str">
        <f>IFERROR(VLOOKUP(DB462, DatingReason!$A$2:$B$252, 2, 0),"")</f>
        <v/>
      </c>
      <c r="DD462" s="123" t="str">
        <f t="shared" si="99"/>
        <v/>
      </c>
      <c r="DF462" s="119" t="str">
        <f t="array" ref="DF462">IF(AND($B462&lt;&gt;"", $DE462&lt;&gt;"", $DE462&lt;&gt;"No"),MAX(IF($B462=PEOPLE!$B$4:$B$1000, PEOPLE!$Q$4:$Q$1000,""))+100,"")</f>
        <v/>
      </c>
      <c r="DG462" s="68"/>
      <c r="DH462" s="76">
        <f>COUNTIF(PEOPLE!B:B, MEMORIALS!B462)</f>
        <v>0</v>
      </c>
      <c r="DI462" s="82"/>
      <c r="DJ462" s="82"/>
      <c r="DK462" s="82"/>
      <c r="DL462" s="68"/>
      <c r="DM462" s="68"/>
      <c r="DN462" s="68"/>
      <c r="DO462" s="68"/>
      <c r="DP462" s="68"/>
    </row>
    <row r="463" spans="1:120" ht="15" customHeight="1" x14ac:dyDescent="0.25">
      <c r="A463" s="68"/>
      <c r="B463" s="69"/>
      <c r="C463" s="68"/>
      <c r="D463" s="68"/>
      <c r="E463" s="70" t="str">
        <f>IF(D463="","",VLOOKUP(D463,Denomination!$A$2:$B$50, 2, 0))</f>
        <v/>
      </c>
      <c r="F463" s="68"/>
      <c r="G463" s="71"/>
      <c r="H463" s="70" t="str">
        <f>IF(G463="","",VLOOKUP(G463,MCondition!$A$2:$B$50, 2, 0))</f>
        <v/>
      </c>
      <c r="I463" s="72"/>
      <c r="J463" s="71"/>
      <c r="K463" s="70" t="str">
        <f>IF(J463="","",VLOOKUP(J463,ICondition!$A$2:$B$50, 2, 0))</f>
        <v/>
      </c>
      <c r="L463" s="73"/>
      <c r="M463" s="73"/>
      <c r="N463" s="73"/>
      <c r="O463" s="73"/>
      <c r="P463" s="73"/>
      <c r="Q463" s="73"/>
      <c r="R463" s="78"/>
      <c r="S463" s="79" t="str">
        <f>IFERROR(VLOOKUP(R463,Material!$A$2:$B$59, 2, 0),"")</f>
        <v/>
      </c>
      <c r="T463" s="71"/>
      <c r="U463" s="79" t="str">
        <f>IFERROR(VLOOKUP(T463,Material!$A$2:$B$59, 2, 0),"")</f>
        <v/>
      </c>
      <c r="V463" s="71"/>
      <c r="W463" s="79" t="str">
        <f>IFERROR(VLOOKUP(V463,Material!$A$2:$B$59, 2, 0),"")</f>
        <v/>
      </c>
      <c r="X463" s="71"/>
      <c r="Y463" s="79" t="str">
        <f>IFERROR(VLOOKUP(X463,Material!$A$2:$B$59, 2, 0),"")</f>
        <v/>
      </c>
      <c r="Z463" s="71"/>
      <c r="AA463" s="79" t="str">
        <f>IFERROR(VLOOKUP(Z463,Material!$A$2:$B$59, 2, 0),"")</f>
        <v/>
      </c>
      <c r="AB463" s="74"/>
      <c r="AC463" s="75" t="e">
        <f t="shared" si="88"/>
        <v>#VALUE!</v>
      </c>
      <c r="AD463" s="75" t="e">
        <f t="shared" si="89"/>
        <v>#VALUE!</v>
      </c>
      <c r="AE463" s="75" t="e">
        <f t="shared" si="91"/>
        <v>#VALUE!</v>
      </c>
      <c r="AF463" s="75" t="e">
        <f t="shared" si="90"/>
        <v>#VALUE!</v>
      </c>
      <c r="AG463" s="75" t="e">
        <f t="shared" si="92"/>
        <v>#VALUE!</v>
      </c>
      <c r="AH463" s="75" t="e">
        <f t="shared" si="93"/>
        <v>#VALUE!</v>
      </c>
      <c r="AI463" s="75" t="e">
        <f t="shared" si="94"/>
        <v>#VALUE!</v>
      </c>
      <c r="AJ463" s="80" t="e">
        <f t="shared" si="95"/>
        <v>#VALUE!</v>
      </c>
      <c r="AK463" s="79" t="str">
        <f>(IFERROR(VLOOKUP(AB463,Categories!$A$2:$B$20,2,1),""))</f>
        <v/>
      </c>
      <c r="AL463" s="79" t="str">
        <f ca="1">IFERROR(VLOOKUP((HLOOKUP((VLOOKUP($AB463,Categories!$A$2:$F$20,3,1)), $AB$3:$AJ463, (ROW()-ROW($AB$3)+1), 0)), INDIRECT(VLOOKUP($AB463,Categories!$A$2:$F$20,6,1)),2,0),AK463)</f>
        <v/>
      </c>
      <c r="AM463" s="79" t="str">
        <f ca="1">IFERROR(VLOOKUP((HLOOKUP((VLOOKUP($AB463,Categories!$A$2:$F$20,4,1)),$AB$3:$AJ463,(ROW()-ROW($AB$3)+1),0)),INDIRECT(VLOOKUP($AB463,Categories!$A$2:$H$20,7,1)),2,0),"")</f>
        <v/>
      </c>
      <c r="AN463" s="79" t="str">
        <f ca="1">IFERROR(VLOOKUP((HLOOKUP((VLOOKUP($AB463,Categories!$A$2:$F$20,5,1)), $AB$3:$AJ463, (ROW()-ROW($AB$3)+1), 0)), INDIRECT(VLOOKUP($AB463,Categories!$A$2:$H$20,8,1)),2,0),"")</f>
        <v/>
      </c>
      <c r="AO463" s="79" t="str">
        <f t="shared" ca="1" si="96"/>
        <v/>
      </c>
      <c r="AP463" s="81"/>
      <c r="AQ463" s="70" t="str">
        <f>IFERROR(VLOOKUP(VALUE(MID(AP463,1,1)),AdditionalElements!$A$2:$B$50,2,0),"")</f>
        <v/>
      </c>
      <c r="AR463" s="70" t="str">
        <f>IFERROR(VLOOKUP(VALUE(MID(AP463,2,1)),AdditionalElements!$H$2:$I$50,2,0),"")</f>
        <v/>
      </c>
      <c r="AS463" s="70" t="str">
        <f>IFERROR(VLOOKUP(VALUE(MID(AP463,3,1)),AdditionalElements!$O$2:$P$50,2,0),"")</f>
        <v/>
      </c>
      <c r="AT463" s="70" t="str">
        <f>IFERROR(VLOOKUP(VALUE(MID(AP463,4,1)),AdditionalElements!$V$2:$W$50,2,0),"")</f>
        <v/>
      </c>
      <c r="AU463" s="71"/>
      <c r="AV463" s="79" t="str">
        <f>IFERROR(IF(VALUE(MID(AU463,1,1))=1, VLOOKUP(VALUE(MID(AU463,1,1)), TxtPanelShape!$A$2:$C$50, 3, 0), (IF(VALUE(MID(AU463,1,1))&gt;=7, VLOOKUP(VALUE(MID(AU463,1,1)), TxtPanelShape!$A$2:$C$50, 3, 0),VLOOKUP(VALUE(MID(AU463,1,2)),TxtPanelShape!$A$2:$C$50,3,0)))), "")</f>
        <v/>
      </c>
      <c r="AW463" s="79" t="str">
        <f>IFERROR(IF(VALUE(MID(AU463,1,1))=1, ", "&amp;VLOOKUP(VALUE(MID(AU463,2,1)), TxtPanelShape!$H$2:$I$50, 2, 0), IF(VALUE(MID(AU463,1,1))&gt;=7, ", "&amp;VLOOKUP(VALUE(MID(AU463,2,1)), TxtPanelShape!$H$2:$I$50, 2, 0),"")), "")</f>
        <v/>
      </c>
      <c r="AX463" s="79" t="str">
        <f>IFERROR(IF(VALUE(MID(AU463,1,1))=1, ", "&amp;VLOOKUP(VALUE(MID(AU463,3,1)), TxtPanelShape!$O$2:$P$50, 2, 0), IF(VALUE(MID(AU463,1,1))&gt;=7, ", "&amp;VLOOKUP(VALUE(MID(AU463,3,1)), TxtPanelShape!$O$2:$P$50, 2, 0),"")),"")</f>
        <v/>
      </c>
      <c r="AY463" s="79" t="str">
        <f>IFERROR("; "&amp;VLOOKUP(VALUE(MID(AU463,4,1)), TxtPanelShape!$V$2:$W$50,2,0),"")</f>
        <v/>
      </c>
      <c r="AZ463" s="79" t="str">
        <f t="shared" si="97"/>
        <v/>
      </c>
      <c r="BA463" s="71"/>
      <c r="BB463" s="79" t="str">
        <f>IFERROR(IF(VALUE(MID(BA463,1,1))=1, VLOOKUP(VALUE(MID(BA463,1,1)), TxtPanelShape!$A$2:$C$50, 3, 0), (IF(VALUE(MID(BA463,1,1))&gt;=7, VLOOKUP(VALUE(MID(BA463,1,1)), TxtPanelShape!$A$2:$C$50, 3, 0),VLOOKUP(VALUE(MID(BA463,1,2)),TxtPanelShape!$A$2:$C$50,3,0)))), "")</f>
        <v/>
      </c>
      <c r="BC463" s="79" t="str">
        <f>IFERROR(IF(VALUE(MID(BA463,1,1))=1, ", "&amp;VLOOKUP(VALUE(MID(BA463,2,1)), TxtPanelShape!$H$2:$I$50, 2, 0), IF(VALUE(MID(BA463,1,1))&gt;=7, ", "&amp;VLOOKUP(VALUE(MID(BA463,2,1)), TxtPanelShape!$H$2:$I$50, 2, 0),"")), "")</f>
        <v/>
      </c>
      <c r="BD463" s="79" t="str">
        <f>IFERROR(IF(VALUE(MID(BA463,1,1))=1, ", "&amp;VLOOKUP(VALUE(MID(BA463,3,1)), TxtPanelShape!$O$2:$P$50, 2, 0), IF(VALUE(MID(BA463,1,1))&gt;=7, ", "&amp;VLOOKUP(VALUE(MID(BA463,3,1)), TxtPanelShape!$O$2:$P$50, 2, 0),"")),"")</f>
        <v/>
      </c>
      <c r="BE463" s="79" t="str">
        <f>IFERROR("; "&amp;VLOOKUP(VALUE(MID(BA463,4,1)), TxtPanelShape!$V$2:$W$50,2,0),"")</f>
        <v/>
      </c>
      <c r="BF463" s="79" t="str">
        <f t="shared" si="98"/>
        <v/>
      </c>
      <c r="BG463" s="71"/>
      <c r="BH463" s="79" t="str">
        <f>IFERROR(VLOOKUP(BG463, TxtPanelDefinition!$A$2:$B$50, 2, 0),"")</f>
        <v/>
      </c>
      <c r="BI463" s="71"/>
      <c r="BJ463" s="79" t="str">
        <f>IFERROR(VLOOKUP(BI463, TxtPanelDefinition!$A$2:$B$50, 2, 0),"")</f>
        <v/>
      </c>
      <c r="BK463" s="71"/>
      <c r="BL463" s="79" t="str">
        <f>IFERROR(VLOOKUP(BK463, InscrTechniques!$A$2:$B$50, 2, 0),"")</f>
        <v/>
      </c>
      <c r="BM463" s="71"/>
      <c r="BN463" s="79" t="str">
        <f>IFERROR(VLOOKUP(BM463, InscrTechniques!$A$2:$B$50, 2, 0),"")</f>
        <v/>
      </c>
      <c r="BO463" s="71"/>
      <c r="BP463" s="79" t="str">
        <f>IFERROR(VLOOKUP(BO463, InscrTechniques!$A$2:$B$50, 2, 0),"")</f>
        <v/>
      </c>
      <c r="BQ463" s="71"/>
      <c r="BR463" s="79" t="str">
        <f>IFERROR(VLOOKUP(BQ463, InscrTechniques!$A$2:$B$50, 2, 0),"")</f>
        <v/>
      </c>
      <c r="BS463" s="71"/>
      <c r="BT463" s="79" t="str">
        <f>IFERROR(VLOOKUP(BS463, InscrTechniques!$A$2:$B$50, 2, 0),"")</f>
        <v/>
      </c>
      <c r="BU463" s="71"/>
      <c r="BV463" s="79" t="str">
        <f>IFERROR(VLOOKUP(BU463, InscrTechniques!$A$2:$B$50, 2, 0),"")</f>
        <v/>
      </c>
      <c r="BW463" s="125"/>
      <c r="BX463" s="79" t="str">
        <f>IFERROR(VLOOKUP(BW463, InscrTechniques!$A$2:$B$50, 2, 0),"")</f>
        <v/>
      </c>
      <c r="BY463" s="125"/>
      <c r="BZ463" s="79" t="str">
        <f>IFERROR(VLOOKUP(BY463, InscrTechniques!$A$2:$B$50, 2, 0),"")</f>
        <v/>
      </c>
      <c r="CA463" s="74"/>
      <c r="CB463" s="114" t="str">
        <f>IFERROR(VLOOKUP(CA463, LetterStyle!$A$2:$B$50, 2, 0),"")</f>
        <v/>
      </c>
      <c r="CC463" s="74"/>
      <c r="CD463" s="114" t="str">
        <f>IFERROR(VLOOKUP(CC463, LetterStyle!$A$2:$B$50, 2, 0),"")</f>
        <v/>
      </c>
      <c r="CE463" s="74"/>
      <c r="CF463" s="114" t="str">
        <f>IFERROR(VLOOKUP(CE463, LetterStyle!$A$2:$B$50, 2, 0),"")</f>
        <v/>
      </c>
      <c r="CG463" s="74"/>
      <c r="CH463" s="79" t="str">
        <f>IFERROR(VLOOKUP(CG463, LetterStyle!$A$2:$B$50, 2, 0),"")</f>
        <v/>
      </c>
      <c r="CI463" s="71"/>
      <c r="CJ463" s="79" t="str">
        <f>IFERROR(VLOOKUP(CI463, DecMotifs!$A$1:$B$306, 2, 0),"")</f>
        <v/>
      </c>
      <c r="CK463" s="71"/>
      <c r="CL463" s="79" t="str">
        <f>IFERROR(VLOOKUP(CK463, DecMotifs!$A$1:$B$306, 2, 0),"")</f>
        <v/>
      </c>
      <c r="CM463" s="71"/>
      <c r="CN463" s="79" t="str">
        <f>IFERROR(VLOOKUP(CM463, DecMotifs!$A$1:$B$306, 2, 0),"")</f>
        <v/>
      </c>
      <c r="CO463" s="71"/>
      <c r="CP463" s="79" t="str">
        <f>IFERROR(VLOOKUP(CO463, MarginalDec!$A$2:$B$253, 2, 0),"")</f>
        <v/>
      </c>
      <c r="CQ463" s="71"/>
      <c r="CR463" s="79" t="str">
        <f>IFERROR(VLOOKUP(CQ463, MarginalDec!$A$2:$B$253, 2, 0),"")</f>
        <v/>
      </c>
      <c r="CS463" s="71"/>
      <c r="CT463" s="79" t="str">
        <f>IFERROR(VLOOKUP(CS463, MarginalDec!$A$2:$B$253, 2, 0),"")</f>
        <v/>
      </c>
      <c r="CU463" s="71"/>
      <c r="CV463" s="79" t="str">
        <f>IF(ISBLANK(CU463),"", IFERROR(VLOOKUP(CU463, Tooling!$A$2:$B$252, 2, 0),""))</f>
        <v/>
      </c>
      <c r="CW463" s="71"/>
      <c r="CX463" s="79" t="str">
        <f>IF(ISBLANK(CW463),"", IFERROR(VLOOKUP(CW463, Tooling!$A$2:$B$252, 2, 0),""))</f>
        <v/>
      </c>
      <c r="CY463" s="71"/>
      <c r="CZ463" s="79" t="str">
        <f>IF(ISBLANK(CY463),"", IFERROR(VLOOKUP(CY463, Repairs!$A$2:$B$252, 2, 0),""))</f>
        <v/>
      </c>
      <c r="DA463" s="77"/>
      <c r="DB463" s="71"/>
      <c r="DC463" s="79" t="str">
        <f>IFERROR(VLOOKUP(DB463, DatingReason!$A$2:$B$252, 2, 0),"")</f>
        <v/>
      </c>
      <c r="DD463" s="123" t="str">
        <f t="shared" si="99"/>
        <v/>
      </c>
      <c r="DF463" s="119" t="str">
        <f t="array" ref="DF463">IF(AND($B463&lt;&gt;"", $DE463&lt;&gt;"", $DE463&lt;&gt;"No"),MAX(IF($B463=PEOPLE!$B$4:$B$1000, PEOPLE!$Q$4:$Q$1000,""))+100,"")</f>
        <v/>
      </c>
      <c r="DG463" s="68"/>
      <c r="DH463" s="76">
        <f>COUNTIF(PEOPLE!B:B, MEMORIALS!B463)</f>
        <v>0</v>
      </c>
      <c r="DI463" s="82"/>
      <c r="DJ463" s="82"/>
      <c r="DK463" s="82"/>
      <c r="DL463" s="68"/>
      <c r="DM463" s="68"/>
      <c r="DN463" s="68"/>
      <c r="DO463" s="68"/>
      <c r="DP463" s="68"/>
    </row>
    <row r="464" spans="1:120" ht="15" customHeight="1" x14ac:dyDescent="0.25">
      <c r="A464" s="68"/>
      <c r="B464" s="69"/>
      <c r="C464" s="68"/>
      <c r="D464" s="68"/>
      <c r="E464" s="70" t="str">
        <f>IF(D464="","",VLOOKUP(D464,Denomination!$A$2:$B$50, 2, 0))</f>
        <v/>
      </c>
      <c r="F464" s="68"/>
      <c r="G464" s="71"/>
      <c r="H464" s="70" t="str">
        <f>IF(G464="","",VLOOKUP(G464,MCondition!$A$2:$B$50, 2, 0))</f>
        <v/>
      </c>
      <c r="I464" s="72"/>
      <c r="J464" s="71"/>
      <c r="K464" s="70" t="str">
        <f>IF(J464="","",VLOOKUP(J464,ICondition!$A$2:$B$50, 2, 0))</f>
        <v/>
      </c>
      <c r="L464" s="73"/>
      <c r="M464" s="73"/>
      <c r="N464" s="73"/>
      <c r="O464" s="73"/>
      <c r="P464" s="73"/>
      <c r="Q464" s="73"/>
      <c r="R464" s="78"/>
      <c r="S464" s="79" t="str">
        <f>IFERROR(VLOOKUP(R464,Material!$A$2:$B$59, 2, 0),"")</f>
        <v/>
      </c>
      <c r="T464" s="71"/>
      <c r="U464" s="79" t="str">
        <f>IFERROR(VLOOKUP(T464,Material!$A$2:$B$59, 2, 0),"")</f>
        <v/>
      </c>
      <c r="V464" s="71"/>
      <c r="W464" s="79" t="str">
        <f>IFERROR(VLOOKUP(V464,Material!$A$2:$B$59, 2, 0),"")</f>
        <v/>
      </c>
      <c r="X464" s="71"/>
      <c r="Y464" s="79" t="str">
        <f>IFERROR(VLOOKUP(X464,Material!$A$2:$B$59, 2, 0),"")</f>
        <v/>
      </c>
      <c r="Z464" s="71"/>
      <c r="AA464" s="79" t="str">
        <f>IFERROR(VLOOKUP(Z464,Material!$A$2:$B$59, 2, 0),"")</f>
        <v/>
      </c>
      <c r="AB464" s="74"/>
      <c r="AC464" s="75" t="e">
        <f t="shared" si="88"/>
        <v>#VALUE!</v>
      </c>
      <c r="AD464" s="75" t="e">
        <f t="shared" si="89"/>
        <v>#VALUE!</v>
      </c>
      <c r="AE464" s="75" t="e">
        <f t="shared" si="91"/>
        <v>#VALUE!</v>
      </c>
      <c r="AF464" s="75" t="e">
        <f t="shared" si="90"/>
        <v>#VALUE!</v>
      </c>
      <c r="AG464" s="75" t="e">
        <f t="shared" si="92"/>
        <v>#VALUE!</v>
      </c>
      <c r="AH464" s="75" t="e">
        <f t="shared" si="93"/>
        <v>#VALUE!</v>
      </c>
      <c r="AI464" s="75" t="e">
        <f t="shared" si="94"/>
        <v>#VALUE!</v>
      </c>
      <c r="AJ464" s="80" t="e">
        <f t="shared" si="95"/>
        <v>#VALUE!</v>
      </c>
      <c r="AK464" s="79" t="str">
        <f>(IFERROR(VLOOKUP(AB464,Categories!$A$2:$B$20,2,1),""))</f>
        <v/>
      </c>
      <c r="AL464" s="79" t="str">
        <f ca="1">IFERROR(VLOOKUP((HLOOKUP((VLOOKUP($AB464,Categories!$A$2:$F$20,3,1)), $AB$3:$AJ464, (ROW()-ROW($AB$3)+1), 0)), INDIRECT(VLOOKUP($AB464,Categories!$A$2:$F$20,6,1)),2,0),AK464)</f>
        <v/>
      </c>
      <c r="AM464" s="79" t="str">
        <f ca="1">IFERROR(VLOOKUP((HLOOKUP((VLOOKUP($AB464,Categories!$A$2:$F$20,4,1)),$AB$3:$AJ464,(ROW()-ROW($AB$3)+1),0)),INDIRECT(VLOOKUP($AB464,Categories!$A$2:$H$20,7,1)),2,0),"")</f>
        <v/>
      </c>
      <c r="AN464" s="79" t="str">
        <f ca="1">IFERROR(VLOOKUP((HLOOKUP((VLOOKUP($AB464,Categories!$A$2:$F$20,5,1)), $AB$3:$AJ464, (ROW()-ROW($AB$3)+1), 0)), INDIRECT(VLOOKUP($AB464,Categories!$A$2:$H$20,8,1)),2,0),"")</f>
        <v/>
      </c>
      <c r="AO464" s="79" t="str">
        <f t="shared" ca="1" si="96"/>
        <v/>
      </c>
      <c r="AP464" s="81"/>
      <c r="AQ464" s="70" t="str">
        <f>IFERROR(VLOOKUP(VALUE(MID(AP464,1,1)),AdditionalElements!$A$2:$B$50,2,0),"")</f>
        <v/>
      </c>
      <c r="AR464" s="70" t="str">
        <f>IFERROR(VLOOKUP(VALUE(MID(AP464,2,1)),AdditionalElements!$H$2:$I$50,2,0),"")</f>
        <v/>
      </c>
      <c r="AS464" s="70" t="str">
        <f>IFERROR(VLOOKUP(VALUE(MID(AP464,3,1)),AdditionalElements!$O$2:$P$50,2,0),"")</f>
        <v/>
      </c>
      <c r="AT464" s="70" t="str">
        <f>IFERROR(VLOOKUP(VALUE(MID(AP464,4,1)),AdditionalElements!$V$2:$W$50,2,0),"")</f>
        <v/>
      </c>
      <c r="AU464" s="71"/>
      <c r="AV464" s="79" t="str">
        <f>IFERROR(IF(VALUE(MID(AU464,1,1))=1, VLOOKUP(VALUE(MID(AU464,1,1)), TxtPanelShape!$A$2:$C$50, 3, 0), (IF(VALUE(MID(AU464,1,1))&gt;=7, VLOOKUP(VALUE(MID(AU464,1,1)), TxtPanelShape!$A$2:$C$50, 3, 0),VLOOKUP(VALUE(MID(AU464,1,2)),TxtPanelShape!$A$2:$C$50,3,0)))), "")</f>
        <v/>
      </c>
      <c r="AW464" s="79" t="str">
        <f>IFERROR(IF(VALUE(MID(AU464,1,1))=1, ", "&amp;VLOOKUP(VALUE(MID(AU464,2,1)), TxtPanelShape!$H$2:$I$50, 2, 0), IF(VALUE(MID(AU464,1,1))&gt;=7, ", "&amp;VLOOKUP(VALUE(MID(AU464,2,1)), TxtPanelShape!$H$2:$I$50, 2, 0),"")), "")</f>
        <v/>
      </c>
      <c r="AX464" s="79" t="str">
        <f>IFERROR(IF(VALUE(MID(AU464,1,1))=1, ", "&amp;VLOOKUP(VALUE(MID(AU464,3,1)), TxtPanelShape!$O$2:$P$50, 2, 0), IF(VALUE(MID(AU464,1,1))&gt;=7, ", "&amp;VLOOKUP(VALUE(MID(AU464,3,1)), TxtPanelShape!$O$2:$P$50, 2, 0),"")),"")</f>
        <v/>
      </c>
      <c r="AY464" s="79" t="str">
        <f>IFERROR("; "&amp;VLOOKUP(VALUE(MID(AU464,4,1)), TxtPanelShape!$V$2:$W$50,2,0),"")</f>
        <v/>
      </c>
      <c r="AZ464" s="79" t="str">
        <f t="shared" si="97"/>
        <v/>
      </c>
      <c r="BA464" s="71"/>
      <c r="BB464" s="79" t="str">
        <f>IFERROR(IF(VALUE(MID(BA464,1,1))=1, VLOOKUP(VALUE(MID(BA464,1,1)), TxtPanelShape!$A$2:$C$50, 3, 0), (IF(VALUE(MID(BA464,1,1))&gt;=7, VLOOKUP(VALUE(MID(BA464,1,1)), TxtPanelShape!$A$2:$C$50, 3, 0),VLOOKUP(VALUE(MID(BA464,1,2)),TxtPanelShape!$A$2:$C$50,3,0)))), "")</f>
        <v/>
      </c>
      <c r="BC464" s="79" t="str">
        <f>IFERROR(IF(VALUE(MID(BA464,1,1))=1, ", "&amp;VLOOKUP(VALUE(MID(BA464,2,1)), TxtPanelShape!$H$2:$I$50, 2, 0), IF(VALUE(MID(BA464,1,1))&gt;=7, ", "&amp;VLOOKUP(VALUE(MID(BA464,2,1)), TxtPanelShape!$H$2:$I$50, 2, 0),"")), "")</f>
        <v/>
      </c>
      <c r="BD464" s="79" t="str">
        <f>IFERROR(IF(VALUE(MID(BA464,1,1))=1, ", "&amp;VLOOKUP(VALUE(MID(BA464,3,1)), TxtPanelShape!$O$2:$P$50, 2, 0), IF(VALUE(MID(BA464,1,1))&gt;=7, ", "&amp;VLOOKUP(VALUE(MID(BA464,3,1)), TxtPanelShape!$O$2:$P$50, 2, 0),"")),"")</f>
        <v/>
      </c>
      <c r="BE464" s="79" t="str">
        <f>IFERROR("; "&amp;VLOOKUP(VALUE(MID(BA464,4,1)), TxtPanelShape!$V$2:$W$50,2,0),"")</f>
        <v/>
      </c>
      <c r="BF464" s="79" t="str">
        <f t="shared" si="98"/>
        <v/>
      </c>
      <c r="BG464" s="71"/>
      <c r="BH464" s="79" t="str">
        <f>IFERROR(VLOOKUP(BG464, TxtPanelDefinition!$A$2:$B$50, 2, 0),"")</f>
        <v/>
      </c>
      <c r="BI464" s="71"/>
      <c r="BJ464" s="79" t="str">
        <f>IFERROR(VLOOKUP(BI464, TxtPanelDefinition!$A$2:$B$50, 2, 0),"")</f>
        <v/>
      </c>
      <c r="BK464" s="71"/>
      <c r="BL464" s="79" t="str">
        <f>IFERROR(VLOOKUP(BK464, InscrTechniques!$A$2:$B$50, 2, 0),"")</f>
        <v/>
      </c>
      <c r="BM464" s="71"/>
      <c r="BN464" s="79" t="str">
        <f>IFERROR(VLOOKUP(BM464, InscrTechniques!$A$2:$B$50, 2, 0),"")</f>
        <v/>
      </c>
      <c r="BO464" s="71"/>
      <c r="BP464" s="79" t="str">
        <f>IFERROR(VLOOKUP(BO464, InscrTechniques!$A$2:$B$50, 2, 0),"")</f>
        <v/>
      </c>
      <c r="BQ464" s="71"/>
      <c r="BR464" s="79" t="str">
        <f>IFERROR(VLOOKUP(BQ464, InscrTechniques!$A$2:$B$50, 2, 0),"")</f>
        <v/>
      </c>
      <c r="BS464" s="71"/>
      <c r="BT464" s="79" t="str">
        <f>IFERROR(VLOOKUP(BS464, InscrTechniques!$A$2:$B$50, 2, 0),"")</f>
        <v/>
      </c>
      <c r="BU464" s="71"/>
      <c r="BV464" s="79" t="str">
        <f>IFERROR(VLOOKUP(BU464, InscrTechniques!$A$2:$B$50, 2, 0),"")</f>
        <v/>
      </c>
      <c r="BW464" s="125"/>
      <c r="BX464" s="79" t="str">
        <f>IFERROR(VLOOKUP(BW464, InscrTechniques!$A$2:$B$50, 2, 0),"")</f>
        <v/>
      </c>
      <c r="BY464" s="125"/>
      <c r="BZ464" s="79" t="str">
        <f>IFERROR(VLOOKUP(BY464, InscrTechniques!$A$2:$B$50, 2, 0),"")</f>
        <v/>
      </c>
      <c r="CA464" s="74"/>
      <c r="CB464" s="114" t="str">
        <f>IFERROR(VLOOKUP(CA464, LetterStyle!$A$2:$B$50, 2, 0),"")</f>
        <v/>
      </c>
      <c r="CC464" s="74"/>
      <c r="CD464" s="114" t="str">
        <f>IFERROR(VLOOKUP(CC464, LetterStyle!$A$2:$B$50, 2, 0),"")</f>
        <v/>
      </c>
      <c r="CE464" s="74"/>
      <c r="CF464" s="114" t="str">
        <f>IFERROR(VLOOKUP(CE464, LetterStyle!$A$2:$B$50, 2, 0),"")</f>
        <v/>
      </c>
      <c r="CG464" s="74"/>
      <c r="CH464" s="79" t="str">
        <f>IFERROR(VLOOKUP(CG464, LetterStyle!$A$2:$B$50, 2, 0),"")</f>
        <v/>
      </c>
      <c r="CI464" s="71"/>
      <c r="CJ464" s="79" t="str">
        <f>IFERROR(VLOOKUP(CI464, DecMotifs!$A$1:$B$306, 2, 0),"")</f>
        <v/>
      </c>
      <c r="CK464" s="71"/>
      <c r="CL464" s="79" t="str">
        <f>IFERROR(VLOOKUP(CK464, DecMotifs!$A$1:$B$306, 2, 0),"")</f>
        <v/>
      </c>
      <c r="CM464" s="71"/>
      <c r="CN464" s="79" t="str">
        <f>IFERROR(VLOOKUP(CM464, DecMotifs!$A$1:$B$306, 2, 0),"")</f>
        <v/>
      </c>
      <c r="CO464" s="71"/>
      <c r="CP464" s="79" t="str">
        <f>IFERROR(VLOOKUP(CO464, MarginalDec!$A$2:$B$253, 2, 0),"")</f>
        <v/>
      </c>
      <c r="CQ464" s="71"/>
      <c r="CR464" s="79" t="str">
        <f>IFERROR(VLOOKUP(CQ464, MarginalDec!$A$2:$B$253, 2, 0),"")</f>
        <v/>
      </c>
      <c r="CS464" s="71"/>
      <c r="CT464" s="79" t="str">
        <f>IFERROR(VLOOKUP(CS464, MarginalDec!$A$2:$B$253, 2, 0),"")</f>
        <v/>
      </c>
      <c r="CU464" s="71"/>
      <c r="CV464" s="79" t="str">
        <f>IF(ISBLANK(CU464),"", IFERROR(VLOOKUP(CU464, Tooling!$A$2:$B$252, 2, 0),""))</f>
        <v/>
      </c>
      <c r="CW464" s="71"/>
      <c r="CX464" s="79" t="str">
        <f>IF(ISBLANK(CW464),"", IFERROR(VLOOKUP(CW464, Tooling!$A$2:$B$252, 2, 0),""))</f>
        <v/>
      </c>
      <c r="CY464" s="71"/>
      <c r="CZ464" s="79" t="str">
        <f>IF(ISBLANK(CY464),"", IFERROR(VLOOKUP(CY464, Repairs!$A$2:$B$252, 2, 0),""))</f>
        <v/>
      </c>
      <c r="DA464" s="77"/>
      <c r="DB464" s="71"/>
      <c r="DC464" s="79" t="str">
        <f>IFERROR(VLOOKUP(DB464, DatingReason!$A$2:$B$252, 2, 0),"")</f>
        <v/>
      </c>
      <c r="DD464" s="123" t="str">
        <f t="shared" si="99"/>
        <v/>
      </c>
      <c r="DF464" s="119" t="str">
        <f t="array" ref="DF464">IF(AND($B464&lt;&gt;"", $DE464&lt;&gt;"", $DE464&lt;&gt;"No"),MAX(IF($B464=PEOPLE!$B$4:$B$1000, PEOPLE!$Q$4:$Q$1000,""))+100,"")</f>
        <v/>
      </c>
      <c r="DG464" s="68"/>
      <c r="DH464" s="76">
        <f>COUNTIF(PEOPLE!B:B, MEMORIALS!B464)</f>
        <v>0</v>
      </c>
      <c r="DI464" s="82"/>
      <c r="DJ464" s="82"/>
      <c r="DK464" s="82"/>
      <c r="DL464" s="68"/>
      <c r="DM464" s="68"/>
      <c r="DN464" s="68"/>
      <c r="DO464" s="68"/>
      <c r="DP464" s="68"/>
    </row>
    <row r="465" spans="1:120" ht="15" customHeight="1" x14ac:dyDescent="0.25">
      <c r="A465" s="68"/>
      <c r="B465" s="69"/>
      <c r="C465" s="68"/>
      <c r="D465" s="68"/>
      <c r="E465" s="70" t="str">
        <f>IF(D465="","",VLOOKUP(D465,Denomination!$A$2:$B$50, 2, 0))</f>
        <v/>
      </c>
      <c r="F465" s="68"/>
      <c r="G465" s="71"/>
      <c r="H465" s="70" t="str">
        <f>IF(G465="","",VLOOKUP(G465,MCondition!$A$2:$B$50, 2, 0))</f>
        <v/>
      </c>
      <c r="I465" s="72"/>
      <c r="J465" s="71"/>
      <c r="K465" s="70" t="str">
        <f>IF(J465="","",VLOOKUP(J465,ICondition!$A$2:$B$50, 2, 0))</f>
        <v/>
      </c>
      <c r="L465" s="73"/>
      <c r="M465" s="73"/>
      <c r="N465" s="73"/>
      <c r="O465" s="73"/>
      <c r="P465" s="73"/>
      <c r="Q465" s="73"/>
      <c r="R465" s="78"/>
      <c r="S465" s="79" t="str">
        <f>IFERROR(VLOOKUP(R465,Material!$A$2:$B$59, 2, 0),"")</f>
        <v/>
      </c>
      <c r="T465" s="71"/>
      <c r="U465" s="79" t="str">
        <f>IFERROR(VLOOKUP(T465,Material!$A$2:$B$59, 2, 0),"")</f>
        <v/>
      </c>
      <c r="V465" s="71"/>
      <c r="W465" s="79" t="str">
        <f>IFERROR(VLOOKUP(V465,Material!$A$2:$B$59, 2, 0),"")</f>
        <v/>
      </c>
      <c r="X465" s="71"/>
      <c r="Y465" s="79" t="str">
        <f>IFERROR(VLOOKUP(X465,Material!$A$2:$B$59, 2, 0),"")</f>
        <v/>
      </c>
      <c r="Z465" s="71"/>
      <c r="AA465" s="79" t="str">
        <f>IFERROR(VLOOKUP(Z465,Material!$A$2:$B$59, 2, 0),"")</f>
        <v/>
      </c>
      <c r="AB465" s="74"/>
      <c r="AC465" s="75" t="e">
        <f t="shared" si="88"/>
        <v>#VALUE!</v>
      </c>
      <c r="AD465" s="75" t="e">
        <f t="shared" si="89"/>
        <v>#VALUE!</v>
      </c>
      <c r="AE465" s="75" t="e">
        <f t="shared" si="91"/>
        <v>#VALUE!</v>
      </c>
      <c r="AF465" s="75" t="e">
        <f t="shared" si="90"/>
        <v>#VALUE!</v>
      </c>
      <c r="AG465" s="75" t="e">
        <f t="shared" si="92"/>
        <v>#VALUE!</v>
      </c>
      <c r="AH465" s="75" t="e">
        <f t="shared" si="93"/>
        <v>#VALUE!</v>
      </c>
      <c r="AI465" s="75" t="e">
        <f t="shared" si="94"/>
        <v>#VALUE!</v>
      </c>
      <c r="AJ465" s="80" t="e">
        <f t="shared" si="95"/>
        <v>#VALUE!</v>
      </c>
      <c r="AK465" s="79" t="str">
        <f>(IFERROR(VLOOKUP(AB465,Categories!$A$2:$B$20,2,1),""))</f>
        <v/>
      </c>
      <c r="AL465" s="79" t="str">
        <f ca="1">IFERROR(VLOOKUP((HLOOKUP((VLOOKUP($AB465,Categories!$A$2:$F$20,3,1)), $AB$3:$AJ465, (ROW()-ROW($AB$3)+1), 0)), INDIRECT(VLOOKUP($AB465,Categories!$A$2:$F$20,6,1)),2,0),AK465)</f>
        <v/>
      </c>
      <c r="AM465" s="79" t="str">
        <f ca="1">IFERROR(VLOOKUP((HLOOKUP((VLOOKUP($AB465,Categories!$A$2:$F$20,4,1)),$AB$3:$AJ465,(ROW()-ROW($AB$3)+1),0)),INDIRECT(VLOOKUP($AB465,Categories!$A$2:$H$20,7,1)),2,0),"")</f>
        <v/>
      </c>
      <c r="AN465" s="79" t="str">
        <f ca="1">IFERROR(VLOOKUP((HLOOKUP((VLOOKUP($AB465,Categories!$A$2:$F$20,5,1)), $AB$3:$AJ465, (ROW()-ROW($AB$3)+1), 0)), INDIRECT(VLOOKUP($AB465,Categories!$A$2:$H$20,8,1)),2,0),"")</f>
        <v/>
      </c>
      <c r="AO465" s="79" t="str">
        <f t="shared" ca="1" si="96"/>
        <v/>
      </c>
      <c r="AP465" s="81"/>
      <c r="AQ465" s="70" t="str">
        <f>IFERROR(VLOOKUP(VALUE(MID(AP465,1,1)),AdditionalElements!$A$2:$B$50,2,0),"")</f>
        <v/>
      </c>
      <c r="AR465" s="70" t="str">
        <f>IFERROR(VLOOKUP(VALUE(MID(AP465,2,1)),AdditionalElements!$H$2:$I$50,2,0),"")</f>
        <v/>
      </c>
      <c r="AS465" s="70" t="str">
        <f>IFERROR(VLOOKUP(VALUE(MID(AP465,3,1)),AdditionalElements!$O$2:$P$50,2,0),"")</f>
        <v/>
      </c>
      <c r="AT465" s="70" t="str">
        <f>IFERROR(VLOOKUP(VALUE(MID(AP465,4,1)),AdditionalElements!$V$2:$W$50,2,0),"")</f>
        <v/>
      </c>
      <c r="AU465" s="71"/>
      <c r="AV465" s="79" t="str">
        <f>IFERROR(IF(VALUE(MID(AU465,1,1))=1, VLOOKUP(VALUE(MID(AU465,1,1)), TxtPanelShape!$A$2:$C$50, 3, 0), (IF(VALUE(MID(AU465,1,1))&gt;=7, VLOOKUP(VALUE(MID(AU465,1,1)), TxtPanelShape!$A$2:$C$50, 3, 0),VLOOKUP(VALUE(MID(AU465,1,2)),TxtPanelShape!$A$2:$C$50,3,0)))), "")</f>
        <v/>
      </c>
      <c r="AW465" s="79" t="str">
        <f>IFERROR(IF(VALUE(MID(AU465,1,1))=1, ", "&amp;VLOOKUP(VALUE(MID(AU465,2,1)), TxtPanelShape!$H$2:$I$50, 2, 0), IF(VALUE(MID(AU465,1,1))&gt;=7, ", "&amp;VLOOKUP(VALUE(MID(AU465,2,1)), TxtPanelShape!$H$2:$I$50, 2, 0),"")), "")</f>
        <v/>
      </c>
      <c r="AX465" s="79" t="str">
        <f>IFERROR(IF(VALUE(MID(AU465,1,1))=1, ", "&amp;VLOOKUP(VALUE(MID(AU465,3,1)), TxtPanelShape!$O$2:$P$50, 2, 0), IF(VALUE(MID(AU465,1,1))&gt;=7, ", "&amp;VLOOKUP(VALUE(MID(AU465,3,1)), TxtPanelShape!$O$2:$P$50, 2, 0),"")),"")</f>
        <v/>
      </c>
      <c r="AY465" s="79" t="str">
        <f>IFERROR("; "&amp;VLOOKUP(VALUE(MID(AU465,4,1)), TxtPanelShape!$V$2:$W$50,2,0),"")</f>
        <v/>
      </c>
      <c r="AZ465" s="79" t="str">
        <f t="shared" si="97"/>
        <v/>
      </c>
      <c r="BA465" s="71"/>
      <c r="BB465" s="79" t="str">
        <f>IFERROR(IF(VALUE(MID(BA465,1,1))=1, VLOOKUP(VALUE(MID(BA465,1,1)), TxtPanelShape!$A$2:$C$50, 3, 0), (IF(VALUE(MID(BA465,1,1))&gt;=7, VLOOKUP(VALUE(MID(BA465,1,1)), TxtPanelShape!$A$2:$C$50, 3, 0),VLOOKUP(VALUE(MID(BA465,1,2)),TxtPanelShape!$A$2:$C$50,3,0)))), "")</f>
        <v/>
      </c>
      <c r="BC465" s="79" t="str">
        <f>IFERROR(IF(VALUE(MID(BA465,1,1))=1, ", "&amp;VLOOKUP(VALUE(MID(BA465,2,1)), TxtPanelShape!$H$2:$I$50, 2, 0), IF(VALUE(MID(BA465,1,1))&gt;=7, ", "&amp;VLOOKUP(VALUE(MID(BA465,2,1)), TxtPanelShape!$H$2:$I$50, 2, 0),"")), "")</f>
        <v/>
      </c>
      <c r="BD465" s="79" t="str">
        <f>IFERROR(IF(VALUE(MID(BA465,1,1))=1, ", "&amp;VLOOKUP(VALUE(MID(BA465,3,1)), TxtPanelShape!$O$2:$P$50, 2, 0), IF(VALUE(MID(BA465,1,1))&gt;=7, ", "&amp;VLOOKUP(VALUE(MID(BA465,3,1)), TxtPanelShape!$O$2:$P$50, 2, 0),"")),"")</f>
        <v/>
      </c>
      <c r="BE465" s="79" t="str">
        <f>IFERROR("; "&amp;VLOOKUP(VALUE(MID(BA465,4,1)), TxtPanelShape!$V$2:$W$50,2,0),"")</f>
        <v/>
      </c>
      <c r="BF465" s="79" t="str">
        <f t="shared" si="98"/>
        <v/>
      </c>
      <c r="BG465" s="71"/>
      <c r="BH465" s="79" t="str">
        <f>IFERROR(VLOOKUP(BG465, TxtPanelDefinition!$A$2:$B$50, 2, 0),"")</f>
        <v/>
      </c>
      <c r="BI465" s="71"/>
      <c r="BJ465" s="79" t="str">
        <f>IFERROR(VLOOKUP(BI465, TxtPanelDefinition!$A$2:$B$50, 2, 0),"")</f>
        <v/>
      </c>
      <c r="BK465" s="71"/>
      <c r="BL465" s="79" t="str">
        <f>IFERROR(VLOOKUP(BK465, InscrTechniques!$A$2:$B$50, 2, 0),"")</f>
        <v/>
      </c>
      <c r="BM465" s="71"/>
      <c r="BN465" s="79" t="str">
        <f>IFERROR(VLOOKUP(BM465, InscrTechniques!$A$2:$B$50, 2, 0),"")</f>
        <v/>
      </c>
      <c r="BO465" s="71"/>
      <c r="BP465" s="79" t="str">
        <f>IFERROR(VLOOKUP(BO465, InscrTechniques!$A$2:$B$50, 2, 0),"")</f>
        <v/>
      </c>
      <c r="BQ465" s="71"/>
      <c r="BR465" s="79" t="str">
        <f>IFERROR(VLOOKUP(BQ465, InscrTechniques!$A$2:$B$50, 2, 0),"")</f>
        <v/>
      </c>
      <c r="BS465" s="71"/>
      <c r="BT465" s="79" t="str">
        <f>IFERROR(VLOOKUP(BS465, InscrTechniques!$A$2:$B$50, 2, 0),"")</f>
        <v/>
      </c>
      <c r="BU465" s="71"/>
      <c r="BV465" s="79" t="str">
        <f>IFERROR(VLOOKUP(BU465, InscrTechniques!$A$2:$B$50, 2, 0),"")</f>
        <v/>
      </c>
      <c r="BW465" s="125"/>
      <c r="BX465" s="79" t="str">
        <f>IFERROR(VLOOKUP(BW465, InscrTechniques!$A$2:$B$50, 2, 0),"")</f>
        <v/>
      </c>
      <c r="BY465" s="125"/>
      <c r="BZ465" s="79" t="str">
        <f>IFERROR(VLOOKUP(BY465, InscrTechniques!$A$2:$B$50, 2, 0),"")</f>
        <v/>
      </c>
      <c r="CA465" s="74"/>
      <c r="CB465" s="114" t="str">
        <f>IFERROR(VLOOKUP(CA465, LetterStyle!$A$2:$B$50, 2, 0),"")</f>
        <v/>
      </c>
      <c r="CC465" s="74"/>
      <c r="CD465" s="114" t="str">
        <f>IFERROR(VLOOKUP(CC465, LetterStyle!$A$2:$B$50, 2, 0),"")</f>
        <v/>
      </c>
      <c r="CE465" s="74"/>
      <c r="CF465" s="114" t="str">
        <f>IFERROR(VLOOKUP(CE465, LetterStyle!$A$2:$B$50, 2, 0),"")</f>
        <v/>
      </c>
      <c r="CG465" s="74"/>
      <c r="CH465" s="79" t="str">
        <f>IFERROR(VLOOKUP(CG465, LetterStyle!$A$2:$B$50, 2, 0),"")</f>
        <v/>
      </c>
      <c r="CI465" s="71"/>
      <c r="CJ465" s="79" t="str">
        <f>IFERROR(VLOOKUP(CI465, DecMotifs!$A$1:$B$306, 2, 0),"")</f>
        <v/>
      </c>
      <c r="CK465" s="71"/>
      <c r="CL465" s="79" t="str">
        <f>IFERROR(VLOOKUP(CK465, DecMotifs!$A$1:$B$306, 2, 0),"")</f>
        <v/>
      </c>
      <c r="CM465" s="71"/>
      <c r="CN465" s="79" t="str">
        <f>IFERROR(VLOOKUP(CM465, DecMotifs!$A$1:$B$306, 2, 0),"")</f>
        <v/>
      </c>
      <c r="CO465" s="71"/>
      <c r="CP465" s="79" t="str">
        <f>IFERROR(VLOOKUP(CO465, MarginalDec!$A$2:$B$253, 2, 0),"")</f>
        <v/>
      </c>
      <c r="CQ465" s="71"/>
      <c r="CR465" s="79" t="str">
        <f>IFERROR(VLOOKUP(CQ465, MarginalDec!$A$2:$B$253, 2, 0),"")</f>
        <v/>
      </c>
      <c r="CS465" s="71"/>
      <c r="CT465" s="79" t="str">
        <f>IFERROR(VLOOKUP(CS465, MarginalDec!$A$2:$B$253, 2, 0),"")</f>
        <v/>
      </c>
      <c r="CU465" s="71"/>
      <c r="CV465" s="79" t="str">
        <f>IF(ISBLANK(CU465),"", IFERROR(VLOOKUP(CU465, Tooling!$A$2:$B$252, 2, 0),""))</f>
        <v/>
      </c>
      <c r="CW465" s="71"/>
      <c r="CX465" s="79" t="str">
        <f>IF(ISBLANK(CW465),"", IFERROR(VLOOKUP(CW465, Tooling!$A$2:$B$252, 2, 0),""))</f>
        <v/>
      </c>
      <c r="CY465" s="71"/>
      <c r="CZ465" s="79" t="str">
        <f>IF(ISBLANK(CY465),"", IFERROR(VLOOKUP(CY465, Repairs!$A$2:$B$252, 2, 0),""))</f>
        <v/>
      </c>
      <c r="DA465" s="77"/>
      <c r="DB465" s="71"/>
      <c r="DC465" s="79" t="str">
        <f>IFERROR(VLOOKUP(DB465, DatingReason!$A$2:$B$252, 2, 0),"")</f>
        <v/>
      </c>
      <c r="DD465" s="123" t="str">
        <f t="shared" si="99"/>
        <v/>
      </c>
      <c r="DF465" s="119" t="str">
        <f t="array" ref="DF465">IF(AND($B465&lt;&gt;"", $DE465&lt;&gt;"", $DE465&lt;&gt;"No"),MAX(IF($B465=PEOPLE!$B$4:$B$1000, PEOPLE!$Q$4:$Q$1000,""))+100,"")</f>
        <v/>
      </c>
      <c r="DG465" s="68"/>
      <c r="DH465" s="76">
        <f>COUNTIF(PEOPLE!B:B, MEMORIALS!B465)</f>
        <v>0</v>
      </c>
      <c r="DI465" s="82"/>
      <c r="DJ465" s="82"/>
      <c r="DK465" s="82"/>
      <c r="DL465" s="68"/>
      <c r="DM465" s="68"/>
      <c r="DN465" s="68"/>
      <c r="DO465" s="68"/>
      <c r="DP465" s="68"/>
    </row>
    <row r="466" spans="1:120" ht="15" customHeight="1" x14ac:dyDescent="0.25">
      <c r="A466" s="68"/>
      <c r="B466" s="69"/>
      <c r="C466" s="68"/>
      <c r="D466" s="68"/>
      <c r="E466" s="70" t="str">
        <f>IF(D466="","",VLOOKUP(D466,Denomination!$A$2:$B$50, 2, 0))</f>
        <v/>
      </c>
      <c r="F466" s="68"/>
      <c r="G466" s="71"/>
      <c r="H466" s="70" t="str">
        <f>IF(G466="","",VLOOKUP(G466,MCondition!$A$2:$B$50, 2, 0))</f>
        <v/>
      </c>
      <c r="I466" s="72"/>
      <c r="J466" s="71"/>
      <c r="K466" s="70" t="str">
        <f>IF(J466="","",VLOOKUP(J466,ICondition!$A$2:$B$50, 2, 0))</f>
        <v/>
      </c>
      <c r="L466" s="73"/>
      <c r="M466" s="73"/>
      <c r="N466" s="73"/>
      <c r="O466" s="73"/>
      <c r="P466" s="73"/>
      <c r="Q466" s="73"/>
      <c r="R466" s="78"/>
      <c r="S466" s="79" t="str">
        <f>IFERROR(VLOOKUP(R466,Material!$A$2:$B$59, 2, 0),"")</f>
        <v/>
      </c>
      <c r="T466" s="71"/>
      <c r="U466" s="79" t="str">
        <f>IFERROR(VLOOKUP(T466,Material!$A$2:$B$59, 2, 0),"")</f>
        <v/>
      </c>
      <c r="V466" s="71"/>
      <c r="W466" s="79" t="str">
        <f>IFERROR(VLOOKUP(V466,Material!$A$2:$B$59, 2, 0),"")</f>
        <v/>
      </c>
      <c r="X466" s="71"/>
      <c r="Y466" s="79" t="str">
        <f>IFERROR(VLOOKUP(X466,Material!$A$2:$B$59, 2, 0),"")</f>
        <v/>
      </c>
      <c r="Z466" s="71"/>
      <c r="AA466" s="79" t="str">
        <f>IFERROR(VLOOKUP(Z466,Material!$A$2:$B$59, 2, 0),"")</f>
        <v/>
      </c>
      <c r="AB466" s="74"/>
      <c r="AC466" s="75" t="e">
        <f t="shared" si="88"/>
        <v>#VALUE!</v>
      </c>
      <c r="AD466" s="75" t="e">
        <f t="shared" si="89"/>
        <v>#VALUE!</v>
      </c>
      <c r="AE466" s="75" t="e">
        <f t="shared" si="91"/>
        <v>#VALUE!</v>
      </c>
      <c r="AF466" s="75" t="e">
        <f t="shared" si="90"/>
        <v>#VALUE!</v>
      </c>
      <c r="AG466" s="75" t="e">
        <f t="shared" si="92"/>
        <v>#VALUE!</v>
      </c>
      <c r="AH466" s="75" t="e">
        <f t="shared" si="93"/>
        <v>#VALUE!</v>
      </c>
      <c r="AI466" s="75" t="e">
        <f t="shared" si="94"/>
        <v>#VALUE!</v>
      </c>
      <c r="AJ466" s="80" t="e">
        <f t="shared" si="95"/>
        <v>#VALUE!</v>
      </c>
      <c r="AK466" s="79" t="str">
        <f>(IFERROR(VLOOKUP(AB466,Categories!$A$2:$B$20,2,1),""))</f>
        <v/>
      </c>
      <c r="AL466" s="79" t="str">
        <f ca="1">IFERROR(VLOOKUP((HLOOKUP((VLOOKUP($AB466,Categories!$A$2:$F$20,3,1)), $AB$3:$AJ466, (ROW()-ROW($AB$3)+1), 0)), INDIRECT(VLOOKUP($AB466,Categories!$A$2:$F$20,6,1)),2,0),AK466)</f>
        <v/>
      </c>
      <c r="AM466" s="79" t="str">
        <f ca="1">IFERROR(VLOOKUP((HLOOKUP((VLOOKUP($AB466,Categories!$A$2:$F$20,4,1)),$AB$3:$AJ466,(ROW()-ROW($AB$3)+1),0)),INDIRECT(VLOOKUP($AB466,Categories!$A$2:$H$20,7,1)),2,0),"")</f>
        <v/>
      </c>
      <c r="AN466" s="79" t="str">
        <f ca="1">IFERROR(VLOOKUP((HLOOKUP((VLOOKUP($AB466,Categories!$A$2:$F$20,5,1)), $AB$3:$AJ466, (ROW()-ROW($AB$3)+1), 0)), INDIRECT(VLOOKUP($AB466,Categories!$A$2:$H$20,8,1)),2,0),"")</f>
        <v/>
      </c>
      <c r="AO466" s="79" t="str">
        <f t="shared" ca="1" si="96"/>
        <v/>
      </c>
      <c r="AP466" s="81"/>
      <c r="AQ466" s="70" t="str">
        <f>IFERROR(VLOOKUP(VALUE(MID(AP466,1,1)),AdditionalElements!$A$2:$B$50,2,0),"")</f>
        <v/>
      </c>
      <c r="AR466" s="70" t="str">
        <f>IFERROR(VLOOKUP(VALUE(MID(AP466,2,1)),AdditionalElements!$H$2:$I$50,2,0),"")</f>
        <v/>
      </c>
      <c r="AS466" s="70" t="str">
        <f>IFERROR(VLOOKUP(VALUE(MID(AP466,3,1)),AdditionalElements!$O$2:$P$50,2,0),"")</f>
        <v/>
      </c>
      <c r="AT466" s="70" t="str">
        <f>IFERROR(VLOOKUP(VALUE(MID(AP466,4,1)),AdditionalElements!$V$2:$W$50,2,0),"")</f>
        <v/>
      </c>
      <c r="AU466" s="71"/>
      <c r="AV466" s="79" t="str">
        <f>IFERROR(IF(VALUE(MID(AU466,1,1))=1, VLOOKUP(VALUE(MID(AU466,1,1)), TxtPanelShape!$A$2:$C$50, 3, 0), (IF(VALUE(MID(AU466,1,1))&gt;=7, VLOOKUP(VALUE(MID(AU466,1,1)), TxtPanelShape!$A$2:$C$50, 3, 0),VLOOKUP(VALUE(MID(AU466,1,2)),TxtPanelShape!$A$2:$C$50,3,0)))), "")</f>
        <v/>
      </c>
      <c r="AW466" s="79" t="str">
        <f>IFERROR(IF(VALUE(MID(AU466,1,1))=1, ", "&amp;VLOOKUP(VALUE(MID(AU466,2,1)), TxtPanelShape!$H$2:$I$50, 2, 0), IF(VALUE(MID(AU466,1,1))&gt;=7, ", "&amp;VLOOKUP(VALUE(MID(AU466,2,1)), TxtPanelShape!$H$2:$I$50, 2, 0),"")), "")</f>
        <v/>
      </c>
      <c r="AX466" s="79" t="str">
        <f>IFERROR(IF(VALUE(MID(AU466,1,1))=1, ", "&amp;VLOOKUP(VALUE(MID(AU466,3,1)), TxtPanelShape!$O$2:$P$50, 2, 0), IF(VALUE(MID(AU466,1,1))&gt;=7, ", "&amp;VLOOKUP(VALUE(MID(AU466,3,1)), TxtPanelShape!$O$2:$P$50, 2, 0),"")),"")</f>
        <v/>
      </c>
      <c r="AY466" s="79" t="str">
        <f>IFERROR("; "&amp;VLOOKUP(VALUE(MID(AU466,4,1)), TxtPanelShape!$V$2:$W$50,2,0),"")</f>
        <v/>
      </c>
      <c r="AZ466" s="79" t="str">
        <f t="shared" si="97"/>
        <v/>
      </c>
      <c r="BA466" s="71"/>
      <c r="BB466" s="79" t="str">
        <f>IFERROR(IF(VALUE(MID(BA466,1,1))=1, VLOOKUP(VALUE(MID(BA466,1,1)), TxtPanelShape!$A$2:$C$50, 3, 0), (IF(VALUE(MID(BA466,1,1))&gt;=7, VLOOKUP(VALUE(MID(BA466,1,1)), TxtPanelShape!$A$2:$C$50, 3, 0),VLOOKUP(VALUE(MID(BA466,1,2)),TxtPanelShape!$A$2:$C$50,3,0)))), "")</f>
        <v/>
      </c>
      <c r="BC466" s="79" t="str">
        <f>IFERROR(IF(VALUE(MID(BA466,1,1))=1, ", "&amp;VLOOKUP(VALUE(MID(BA466,2,1)), TxtPanelShape!$H$2:$I$50, 2, 0), IF(VALUE(MID(BA466,1,1))&gt;=7, ", "&amp;VLOOKUP(VALUE(MID(BA466,2,1)), TxtPanelShape!$H$2:$I$50, 2, 0),"")), "")</f>
        <v/>
      </c>
      <c r="BD466" s="79" t="str">
        <f>IFERROR(IF(VALUE(MID(BA466,1,1))=1, ", "&amp;VLOOKUP(VALUE(MID(BA466,3,1)), TxtPanelShape!$O$2:$P$50, 2, 0), IF(VALUE(MID(BA466,1,1))&gt;=7, ", "&amp;VLOOKUP(VALUE(MID(BA466,3,1)), TxtPanelShape!$O$2:$P$50, 2, 0),"")),"")</f>
        <v/>
      </c>
      <c r="BE466" s="79" t="str">
        <f>IFERROR("; "&amp;VLOOKUP(VALUE(MID(BA466,4,1)), TxtPanelShape!$V$2:$W$50,2,0),"")</f>
        <v/>
      </c>
      <c r="BF466" s="79" t="str">
        <f t="shared" si="98"/>
        <v/>
      </c>
      <c r="BG466" s="71"/>
      <c r="BH466" s="79" t="str">
        <f>IFERROR(VLOOKUP(BG466, TxtPanelDefinition!$A$2:$B$50, 2, 0),"")</f>
        <v/>
      </c>
      <c r="BI466" s="71"/>
      <c r="BJ466" s="79" t="str">
        <f>IFERROR(VLOOKUP(BI466, TxtPanelDefinition!$A$2:$B$50, 2, 0),"")</f>
        <v/>
      </c>
      <c r="BK466" s="71"/>
      <c r="BL466" s="79" t="str">
        <f>IFERROR(VLOOKUP(BK466, InscrTechniques!$A$2:$B$50, 2, 0),"")</f>
        <v/>
      </c>
      <c r="BM466" s="71"/>
      <c r="BN466" s="79" t="str">
        <f>IFERROR(VLOOKUP(BM466, InscrTechniques!$A$2:$B$50, 2, 0),"")</f>
        <v/>
      </c>
      <c r="BO466" s="71"/>
      <c r="BP466" s="79" t="str">
        <f>IFERROR(VLOOKUP(BO466, InscrTechniques!$A$2:$B$50, 2, 0),"")</f>
        <v/>
      </c>
      <c r="BQ466" s="71"/>
      <c r="BR466" s="79" t="str">
        <f>IFERROR(VLOOKUP(BQ466, InscrTechniques!$A$2:$B$50, 2, 0),"")</f>
        <v/>
      </c>
      <c r="BS466" s="71"/>
      <c r="BT466" s="79" t="str">
        <f>IFERROR(VLOOKUP(BS466, InscrTechniques!$A$2:$B$50, 2, 0),"")</f>
        <v/>
      </c>
      <c r="BU466" s="71"/>
      <c r="BV466" s="79" t="str">
        <f>IFERROR(VLOOKUP(BU466, InscrTechniques!$A$2:$B$50, 2, 0),"")</f>
        <v/>
      </c>
      <c r="BW466" s="125"/>
      <c r="BX466" s="79" t="str">
        <f>IFERROR(VLOOKUP(BW466, InscrTechniques!$A$2:$B$50, 2, 0),"")</f>
        <v/>
      </c>
      <c r="BY466" s="125"/>
      <c r="BZ466" s="79" t="str">
        <f>IFERROR(VLOOKUP(BY466, InscrTechniques!$A$2:$B$50, 2, 0),"")</f>
        <v/>
      </c>
      <c r="CA466" s="74"/>
      <c r="CB466" s="114" t="str">
        <f>IFERROR(VLOOKUP(CA466, LetterStyle!$A$2:$B$50, 2, 0),"")</f>
        <v/>
      </c>
      <c r="CC466" s="74"/>
      <c r="CD466" s="114" t="str">
        <f>IFERROR(VLOOKUP(CC466, LetterStyle!$A$2:$B$50, 2, 0),"")</f>
        <v/>
      </c>
      <c r="CE466" s="74"/>
      <c r="CF466" s="114" t="str">
        <f>IFERROR(VLOOKUP(CE466, LetterStyle!$A$2:$B$50, 2, 0),"")</f>
        <v/>
      </c>
      <c r="CG466" s="74"/>
      <c r="CH466" s="79" t="str">
        <f>IFERROR(VLOOKUP(CG466, LetterStyle!$A$2:$B$50, 2, 0),"")</f>
        <v/>
      </c>
      <c r="CI466" s="71"/>
      <c r="CJ466" s="79" t="str">
        <f>IFERROR(VLOOKUP(CI466, DecMotifs!$A$1:$B$306, 2, 0),"")</f>
        <v/>
      </c>
      <c r="CK466" s="71"/>
      <c r="CL466" s="79" t="str">
        <f>IFERROR(VLOOKUP(CK466, DecMotifs!$A$1:$B$306, 2, 0),"")</f>
        <v/>
      </c>
      <c r="CM466" s="71"/>
      <c r="CN466" s="79" t="str">
        <f>IFERROR(VLOOKUP(CM466, DecMotifs!$A$1:$B$306, 2, 0),"")</f>
        <v/>
      </c>
      <c r="CO466" s="71"/>
      <c r="CP466" s="79" t="str">
        <f>IFERROR(VLOOKUP(CO466, MarginalDec!$A$2:$B$253, 2, 0),"")</f>
        <v/>
      </c>
      <c r="CQ466" s="71"/>
      <c r="CR466" s="79" t="str">
        <f>IFERROR(VLOOKUP(CQ466, MarginalDec!$A$2:$B$253, 2, 0),"")</f>
        <v/>
      </c>
      <c r="CS466" s="71"/>
      <c r="CT466" s="79" t="str">
        <f>IFERROR(VLOOKUP(CS466, MarginalDec!$A$2:$B$253, 2, 0),"")</f>
        <v/>
      </c>
      <c r="CU466" s="71"/>
      <c r="CV466" s="79" t="str">
        <f>IF(ISBLANK(CU466),"", IFERROR(VLOOKUP(CU466, Tooling!$A$2:$B$252, 2, 0),""))</f>
        <v/>
      </c>
      <c r="CW466" s="71"/>
      <c r="CX466" s="79" t="str">
        <f>IF(ISBLANK(CW466),"", IFERROR(VLOOKUP(CW466, Tooling!$A$2:$B$252, 2, 0),""))</f>
        <v/>
      </c>
      <c r="CY466" s="71"/>
      <c r="CZ466" s="79" t="str">
        <f>IF(ISBLANK(CY466),"", IFERROR(VLOOKUP(CY466, Repairs!$A$2:$B$252, 2, 0),""))</f>
        <v/>
      </c>
      <c r="DA466" s="77"/>
      <c r="DB466" s="71"/>
      <c r="DC466" s="79" t="str">
        <f>IFERROR(VLOOKUP(DB466, DatingReason!$A$2:$B$252, 2, 0),"")</f>
        <v/>
      </c>
      <c r="DD466" s="123" t="str">
        <f t="shared" si="99"/>
        <v/>
      </c>
      <c r="DF466" s="119" t="str">
        <f t="array" ref="DF466">IF(AND($B466&lt;&gt;"", $DE466&lt;&gt;"", $DE466&lt;&gt;"No"),MAX(IF($B466=PEOPLE!$B$4:$B$1000, PEOPLE!$Q$4:$Q$1000,""))+100,"")</f>
        <v/>
      </c>
      <c r="DG466" s="68"/>
      <c r="DH466" s="76">
        <f>COUNTIF(PEOPLE!B:B, MEMORIALS!B466)</f>
        <v>0</v>
      </c>
      <c r="DI466" s="82"/>
      <c r="DJ466" s="82"/>
      <c r="DK466" s="82"/>
      <c r="DL466" s="68"/>
      <c r="DM466" s="68"/>
      <c r="DN466" s="68"/>
      <c r="DO466" s="68"/>
      <c r="DP466" s="68"/>
    </row>
    <row r="467" spans="1:120" ht="15" customHeight="1" x14ac:dyDescent="0.25">
      <c r="A467" s="68"/>
      <c r="B467" s="69"/>
      <c r="C467" s="68"/>
      <c r="D467" s="68"/>
      <c r="E467" s="70" t="str">
        <f>IF(D467="","",VLOOKUP(D467,Denomination!$A$2:$B$50, 2, 0))</f>
        <v/>
      </c>
      <c r="F467" s="68"/>
      <c r="G467" s="71"/>
      <c r="H467" s="70" t="str">
        <f>IF(G467="","",VLOOKUP(G467,MCondition!$A$2:$B$50, 2, 0))</f>
        <v/>
      </c>
      <c r="I467" s="72"/>
      <c r="J467" s="71"/>
      <c r="K467" s="70" t="str">
        <f>IF(J467="","",VLOOKUP(J467,ICondition!$A$2:$B$50, 2, 0))</f>
        <v/>
      </c>
      <c r="L467" s="73"/>
      <c r="M467" s="73"/>
      <c r="N467" s="73"/>
      <c r="O467" s="73"/>
      <c r="P467" s="73"/>
      <c r="Q467" s="73"/>
      <c r="R467" s="78"/>
      <c r="S467" s="79" t="str">
        <f>IFERROR(VLOOKUP(R467,Material!$A$2:$B$59, 2, 0),"")</f>
        <v/>
      </c>
      <c r="T467" s="71"/>
      <c r="U467" s="79" t="str">
        <f>IFERROR(VLOOKUP(T467,Material!$A$2:$B$59, 2, 0),"")</f>
        <v/>
      </c>
      <c r="V467" s="71"/>
      <c r="W467" s="79" t="str">
        <f>IFERROR(VLOOKUP(V467,Material!$A$2:$B$59, 2, 0),"")</f>
        <v/>
      </c>
      <c r="X467" s="71"/>
      <c r="Y467" s="79" t="str">
        <f>IFERROR(VLOOKUP(X467,Material!$A$2:$B$59, 2, 0),"")</f>
        <v/>
      </c>
      <c r="Z467" s="71"/>
      <c r="AA467" s="79" t="str">
        <f>IFERROR(VLOOKUP(Z467,Material!$A$2:$B$59, 2, 0),"")</f>
        <v/>
      </c>
      <c r="AB467" s="74"/>
      <c r="AC467" s="75" t="e">
        <f t="shared" si="88"/>
        <v>#VALUE!</v>
      </c>
      <c r="AD467" s="75" t="e">
        <f t="shared" si="89"/>
        <v>#VALUE!</v>
      </c>
      <c r="AE467" s="75" t="e">
        <f t="shared" si="91"/>
        <v>#VALUE!</v>
      </c>
      <c r="AF467" s="75" t="e">
        <f t="shared" si="90"/>
        <v>#VALUE!</v>
      </c>
      <c r="AG467" s="75" t="e">
        <f t="shared" si="92"/>
        <v>#VALUE!</v>
      </c>
      <c r="AH467" s="75" t="e">
        <f t="shared" si="93"/>
        <v>#VALUE!</v>
      </c>
      <c r="AI467" s="75" t="e">
        <f t="shared" si="94"/>
        <v>#VALUE!</v>
      </c>
      <c r="AJ467" s="80" t="e">
        <f t="shared" si="95"/>
        <v>#VALUE!</v>
      </c>
      <c r="AK467" s="79" t="str">
        <f>(IFERROR(VLOOKUP(AB467,Categories!$A$2:$B$20,2,1),""))</f>
        <v/>
      </c>
      <c r="AL467" s="79" t="str">
        <f ca="1">IFERROR(VLOOKUP((HLOOKUP((VLOOKUP($AB467,Categories!$A$2:$F$20,3,1)), $AB$3:$AJ467, (ROW()-ROW($AB$3)+1), 0)), INDIRECT(VLOOKUP($AB467,Categories!$A$2:$F$20,6,1)),2,0),AK467)</f>
        <v/>
      </c>
      <c r="AM467" s="79" t="str">
        <f ca="1">IFERROR(VLOOKUP((HLOOKUP((VLOOKUP($AB467,Categories!$A$2:$F$20,4,1)),$AB$3:$AJ467,(ROW()-ROW($AB$3)+1),0)),INDIRECT(VLOOKUP($AB467,Categories!$A$2:$H$20,7,1)),2,0),"")</f>
        <v/>
      </c>
      <c r="AN467" s="79" t="str">
        <f ca="1">IFERROR(VLOOKUP((HLOOKUP((VLOOKUP($AB467,Categories!$A$2:$F$20,5,1)), $AB$3:$AJ467, (ROW()-ROW($AB$3)+1), 0)), INDIRECT(VLOOKUP($AB467,Categories!$A$2:$H$20,8,1)),2,0),"")</f>
        <v/>
      </c>
      <c r="AO467" s="79" t="str">
        <f t="shared" ca="1" si="96"/>
        <v/>
      </c>
      <c r="AP467" s="81"/>
      <c r="AQ467" s="70" t="str">
        <f>IFERROR(VLOOKUP(VALUE(MID(AP467,1,1)),AdditionalElements!$A$2:$B$50,2,0),"")</f>
        <v/>
      </c>
      <c r="AR467" s="70" t="str">
        <f>IFERROR(VLOOKUP(VALUE(MID(AP467,2,1)),AdditionalElements!$H$2:$I$50,2,0),"")</f>
        <v/>
      </c>
      <c r="AS467" s="70" t="str">
        <f>IFERROR(VLOOKUP(VALUE(MID(AP467,3,1)),AdditionalElements!$O$2:$P$50,2,0),"")</f>
        <v/>
      </c>
      <c r="AT467" s="70" t="str">
        <f>IFERROR(VLOOKUP(VALUE(MID(AP467,4,1)),AdditionalElements!$V$2:$W$50,2,0),"")</f>
        <v/>
      </c>
      <c r="AU467" s="71"/>
      <c r="AV467" s="79" t="str">
        <f>IFERROR(IF(VALUE(MID(AU467,1,1))=1, VLOOKUP(VALUE(MID(AU467,1,1)), TxtPanelShape!$A$2:$C$50, 3, 0), (IF(VALUE(MID(AU467,1,1))&gt;=7, VLOOKUP(VALUE(MID(AU467,1,1)), TxtPanelShape!$A$2:$C$50, 3, 0),VLOOKUP(VALUE(MID(AU467,1,2)),TxtPanelShape!$A$2:$C$50,3,0)))), "")</f>
        <v/>
      </c>
      <c r="AW467" s="79" t="str">
        <f>IFERROR(IF(VALUE(MID(AU467,1,1))=1, ", "&amp;VLOOKUP(VALUE(MID(AU467,2,1)), TxtPanelShape!$H$2:$I$50, 2, 0), IF(VALUE(MID(AU467,1,1))&gt;=7, ", "&amp;VLOOKUP(VALUE(MID(AU467,2,1)), TxtPanelShape!$H$2:$I$50, 2, 0),"")), "")</f>
        <v/>
      </c>
      <c r="AX467" s="79" t="str">
        <f>IFERROR(IF(VALUE(MID(AU467,1,1))=1, ", "&amp;VLOOKUP(VALUE(MID(AU467,3,1)), TxtPanelShape!$O$2:$P$50, 2, 0), IF(VALUE(MID(AU467,1,1))&gt;=7, ", "&amp;VLOOKUP(VALUE(MID(AU467,3,1)), TxtPanelShape!$O$2:$P$50, 2, 0),"")),"")</f>
        <v/>
      </c>
      <c r="AY467" s="79" t="str">
        <f>IFERROR("; "&amp;VLOOKUP(VALUE(MID(AU467,4,1)), TxtPanelShape!$V$2:$W$50,2,0),"")</f>
        <v/>
      </c>
      <c r="AZ467" s="79" t="str">
        <f t="shared" si="97"/>
        <v/>
      </c>
      <c r="BA467" s="71"/>
      <c r="BB467" s="79" t="str">
        <f>IFERROR(IF(VALUE(MID(BA467,1,1))=1, VLOOKUP(VALUE(MID(BA467,1,1)), TxtPanelShape!$A$2:$C$50, 3, 0), (IF(VALUE(MID(BA467,1,1))&gt;=7, VLOOKUP(VALUE(MID(BA467,1,1)), TxtPanelShape!$A$2:$C$50, 3, 0),VLOOKUP(VALUE(MID(BA467,1,2)),TxtPanelShape!$A$2:$C$50,3,0)))), "")</f>
        <v/>
      </c>
      <c r="BC467" s="79" t="str">
        <f>IFERROR(IF(VALUE(MID(BA467,1,1))=1, ", "&amp;VLOOKUP(VALUE(MID(BA467,2,1)), TxtPanelShape!$H$2:$I$50, 2, 0), IF(VALUE(MID(BA467,1,1))&gt;=7, ", "&amp;VLOOKUP(VALUE(MID(BA467,2,1)), TxtPanelShape!$H$2:$I$50, 2, 0),"")), "")</f>
        <v/>
      </c>
      <c r="BD467" s="79" t="str">
        <f>IFERROR(IF(VALUE(MID(BA467,1,1))=1, ", "&amp;VLOOKUP(VALUE(MID(BA467,3,1)), TxtPanelShape!$O$2:$P$50, 2, 0), IF(VALUE(MID(BA467,1,1))&gt;=7, ", "&amp;VLOOKUP(VALUE(MID(BA467,3,1)), TxtPanelShape!$O$2:$P$50, 2, 0),"")),"")</f>
        <v/>
      </c>
      <c r="BE467" s="79" t="str">
        <f>IFERROR("; "&amp;VLOOKUP(VALUE(MID(BA467,4,1)), TxtPanelShape!$V$2:$W$50,2,0),"")</f>
        <v/>
      </c>
      <c r="BF467" s="79" t="str">
        <f t="shared" si="98"/>
        <v/>
      </c>
      <c r="BG467" s="71"/>
      <c r="BH467" s="79" t="str">
        <f>IFERROR(VLOOKUP(BG467, TxtPanelDefinition!$A$2:$B$50, 2, 0),"")</f>
        <v/>
      </c>
      <c r="BI467" s="71"/>
      <c r="BJ467" s="79" t="str">
        <f>IFERROR(VLOOKUP(BI467, TxtPanelDefinition!$A$2:$B$50, 2, 0),"")</f>
        <v/>
      </c>
      <c r="BK467" s="71"/>
      <c r="BL467" s="79" t="str">
        <f>IFERROR(VLOOKUP(BK467, InscrTechniques!$A$2:$B$50, 2, 0),"")</f>
        <v/>
      </c>
      <c r="BM467" s="71"/>
      <c r="BN467" s="79" t="str">
        <f>IFERROR(VLOOKUP(BM467, InscrTechniques!$A$2:$B$50, 2, 0),"")</f>
        <v/>
      </c>
      <c r="BO467" s="71"/>
      <c r="BP467" s="79" t="str">
        <f>IFERROR(VLOOKUP(BO467, InscrTechniques!$A$2:$B$50, 2, 0),"")</f>
        <v/>
      </c>
      <c r="BQ467" s="71"/>
      <c r="BR467" s="79" t="str">
        <f>IFERROR(VLOOKUP(BQ467, InscrTechniques!$A$2:$B$50, 2, 0),"")</f>
        <v/>
      </c>
      <c r="BS467" s="71"/>
      <c r="BT467" s="79" t="str">
        <f>IFERROR(VLOOKUP(BS467, InscrTechniques!$A$2:$B$50, 2, 0),"")</f>
        <v/>
      </c>
      <c r="BU467" s="71"/>
      <c r="BV467" s="79" t="str">
        <f>IFERROR(VLOOKUP(BU467, InscrTechniques!$A$2:$B$50, 2, 0),"")</f>
        <v/>
      </c>
      <c r="BW467" s="125"/>
      <c r="BX467" s="79" t="str">
        <f>IFERROR(VLOOKUP(BW467, InscrTechniques!$A$2:$B$50, 2, 0),"")</f>
        <v/>
      </c>
      <c r="BY467" s="125"/>
      <c r="BZ467" s="79" t="str">
        <f>IFERROR(VLOOKUP(BY467, InscrTechniques!$A$2:$B$50, 2, 0),"")</f>
        <v/>
      </c>
      <c r="CA467" s="74"/>
      <c r="CB467" s="114" t="str">
        <f>IFERROR(VLOOKUP(CA467, LetterStyle!$A$2:$B$50, 2, 0),"")</f>
        <v/>
      </c>
      <c r="CC467" s="74"/>
      <c r="CD467" s="114" t="str">
        <f>IFERROR(VLOOKUP(CC467, LetterStyle!$A$2:$B$50, 2, 0),"")</f>
        <v/>
      </c>
      <c r="CE467" s="74"/>
      <c r="CF467" s="114" t="str">
        <f>IFERROR(VLOOKUP(CE467, LetterStyle!$A$2:$B$50, 2, 0),"")</f>
        <v/>
      </c>
      <c r="CG467" s="74"/>
      <c r="CH467" s="79" t="str">
        <f>IFERROR(VLOOKUP(CG467, LetterStyle!$A$2:$B$50, 2, 0),"")</f>
        <v/>
      </c>
      <c r="CI467" s="71"/>
      <c r="CJ467" s="79" t="str">
        <f>IFERROR(VLOOKUP(CI467, DecMotifs!$A$1:$B$306, 2, 0),"")</f>
        <v/>
      </c>
      <c r="CK467" s="71"/>
      <c r="CL467" s="79" t="str">
        <f>IFERROR(VLOOKUP(CK467, DecMotifs!$A$1:$B$306, 2, 0),"")</f>
        <v/>
      </c>
      <c r="CM467" s="71"/>
      <c r="CN467" s="79" t="str">
        <f>IFERROR(VLOOKUP(CM467, DecMotifs!$A$1:$B$306, 2, 0),"")</f>
        <v/>
      </c>
      <c r="CO467" s="71"/>
      <c r="CP467" s="79" t="str">
        <f>IFERROR(VLOOKUP(CO467, MarginalDec!$A$2:$B$253, 2, 0),"")</f>
        <v/>
      </c>
      <c r="CQ467" s="71"/>
      <c r="CR467" s="79" t="str">
        <f>IFERROR(VLOOKUP(CQ467, MarginalDec!$A$2:$B$253, 2, 0),"")</f>
        <v/>
      </c>
      <c r="CS467" s="71"/>
      <c r="CT467" s="79" t="str">
        <f>IFERROR(VLOOKUP(CS467, MarginalDec!$A$2:$B$253, 2, 0),"")</f>
        <v/>
      </c>
      <c r="CU467" s="71"/>
      <c r="CV467" s="79" t="str">
        <f>IF(ISBLANK(CU467),"", IFERROR(VLOOKUP(CU467, Tooling!$A$2:$B$252, 2, 0),""))</f>
        <v/>
      </c>
      <c r="CW467" s="71"/>
      <c r="CX467" s="79" t="str">
        <f>IF(ISBLANK(CW467),"", IFERROR(VLOOKUP(CW467, Tooling!$A$2:$B$252, 2, 0),""))</f>
        <v/>
      </c>
      <c r="CY467" s="71"/>
      <c r="CZ467" s="79" t="str">
        <f>IF(ISBLANK(CY467),"", IFERROR(VLOOKUP(CY467, Repairs!$A$2:$B$252, 2, 0),""))</f>
        <v/>
      </c>
      <c r="DA467" s="77"/>
      <c r="DB467" s="71"/>
      <c r="DC467" s="79" t="str">
        <f>IFERROR(VLOOKUP(DB467, DatingReason!$A$2:$B$252, 2, 0),"")</f>
        <v/>
      </c>
      <c r="DD467" s="123" t="str">
        <f t="shared" si="99"/>
        <v/>
      </c>
      <c r="DF467" s="119" t="str">
        <f t="array" ref="DF467">IF(AND($B467&lt;&gt;"", $DE467&lt;&gt;"", $DE467&lt;&gt;"No"),MAX(IF($B467=PEOPLE!$B$4:$B$1000, PEOPLE!$Q$4:$Q$1000,""))+100,"")</f>
        <v/>
      </c>
      <c r="DG467" s="68"/>
      <c r="DH467" s="76">
        <f>COUNTIF(PEOPLE!B:B, MEMORIALS!B467)</f>
        <v>0</v>
      </c>
      <c r="DI467" s="82"/>
      <c r="DJ467" s="82"/>
      <c r="DK467" s="82"/>
      <c r="DL467" s="68"/>
      <c r="DM467" s="68"/>
      <c r="DN467" s="68"/>
      <c r="DO467" s="68"/>
      <c r="DP467" s="68"/>
    </row>
    <row r="468" spans="1:120" ht="15" customHeight="1" x14ac:dyDescent="0.25">
      <c r="A468" s="68"/>
      <c r="B468" s="69"/>
      <c r="C468" s="68"/>
      <c r="D468" s="68"/>
      <c r="E468" s="70" t="str">
        <f>IF(D468="","",VLOOKUP(D468,Denomination!$A$2:$B$50, 2, 0))</f>
        <v/>
      </c>
      <c r="F468" s="68"/>
      <c r="G468" s="71"/>
      <c r="H468" s="70" t="str">
        <f>IF(G468="","",VLOOKUP(G468,MCondition!$A$2:$B$50, 2, 0))</f>
        <v/>
      </c>
      <c r="I468" s="72"/>
      <c r="J468" s="71"/>
      <c r="K468" s="70" t="str">
        <f>IF(J468="","",VLOOKUP(J468,ICondition!$A$2:$B$50, 2, 0))</f>
        <v/>
      </c>
      <c r="L468" s="73"/>
      <c r="M468" s="73"/>
      <c r="N468" s="73"/>
      <c r="O468" s="73"/>
      <c r="P468" s="73"/>
      <c r="Q468" s="73"/>
      <c r="R468" s="78"/>
      <c r="S468" s="79" t="str">
        <f>IFERROR(VLOOKUP(R468,Material!$A$2:$B$59, 2, 0),"")</f>
        <v/>
      </c>
      <c r="T468" s="71"/>
      <c r="U468" s="79" t="str">
        <f>IFERROR(VLOOKUP(T468,Material!$A$2:$B$59, 2, 0),"")</f>
        <v/>
      </c>
      <c r="V468" s="71"/>
      <c r="W468" s="79" t="str">
        <f>IFERROR(VLOOKUP(V468,Material!$A$2:$B$59, 2, 0),"")</f>
        <v/>
      </c>
      <c r="X468" s="71"/>
      <c r="Y468" s="79" t="str">
        <f>IFERROR(VLOOKUP(X468,Material!$A$2:$B$59, 2, 0),"")</f>
        <v/>
      </c>
      <c r="Z468" s="71"/>
      <c r="AA468" s="79" t="str">
        <f>IFERROR(VLOOKUP(Z468,Material!$A$2:$B$59, 2, 0),"")</f>
        <v/>
      </c>
      <c r="AB468" s="74"/>
      <c r="AC468" s="75" t="e">
        <f t="shared" si="88"/>
        <v>#VALUE!</v>
      </c>
      <c r="AD468" s="75" t="e">
        <f t="shared" si="89"/>
        <v>#VALUE!</v>
      </c>
      <c r="AE468" s="75" t="e">
        <f t="shared" si="91"/>
        <v>#VALUE!</v>
      </c>
      <c r="AF468" s="75" t="e">
        <f t="shared" si="90"/>
        <v>#VALUE!</v>
      </c>
      <c r="AG468" s="75" t="e">
        <f t="shared" si="92"/>
        <v>#VALUE!</v>
      </c>
      <c r="AH468" s="75" t="e">
        <f t="shared" si="93"/>
        <v>#VALUE!</v>
      </c>
      <c r="AI468" s="75" t="e">
        <f t="shared" si="94"/>
        <v>#VALUE!</v>
      </c>
      <c r="AJ468" s="80" t="e">
        <f t="shared" si="95"/>
        <v>#VALUE!</v>
      </c>
      <c r="AK468" s="79" t="str">
        <f>(IFERROR(VLOOKUP(AB468,Categories!$A$2:$B$20,2,1),""))</f>
        <v/>
      </c>
      <c r="AL468" s="79" t="str">
        <f ca="1">IFERROR(VLOOKUP((HLOOKUP((VLOOKUP($AB468,Categories!$A$2:$F$20,3,1)), $AB$3:$AJ468, (ROW()-ROW($AB$3)+1), 0)), INDIRECT(VLOOKUP($AB468,Categories!$A$2:$F$20,6,1)),2,0),AK468)</f>
        <v/>
      </c>
      <c r="AM468" s="79" t="str">
        <f ca="1">IFERROR(VLOOKUP((HLOOKUP((VLOOKUP($AB468,Categories!$A$2:$F$20,4,1)),$AB$3:$AJ468,(ROW()-ROW($AB$3)+1),0)),INDIRECT(VLOOKUP($AB468,Categories!$A$2:$H$20,7,1)),2,0),"")</f>
        <v/>
      </c>
      <c r="AN468" s="79" t="str">
        <f ca="1">IFERROR(VLOOKUP((HLOOKUP((VLOOKUP($AB468,Categories!$A$2:$F$20,5,1)), $AB$3:$AJ468, (ROW()-ROW($AB$3)+1), 0)), INDIRECT(VLOOKUP($AB468,Categories!$A$2:$H$20,8,1)),2,0),"")</f>
        <v/>
      </c>
      <c r="AO468" s="79" t="str">
        <f t="shared" ca="1" si="96"/>
        <v/>
      </c>
      <c r="AP468" s="81"/>
      <c r="AQ468" s="70" t="str">
        <f>IFERROR(VLOOKUP(VALUE(MID(AP468,1,1)),AdditionalElements!$A$2:$B$50,2,0),"")</f>
        <v/>
      </c>
      <c r="AR468" s="70" t="str">
        <f>IFERROR(VLOOKUP(VALUE(MID(AP468,2,1)),AdditionalElements!$H$2:$I$50,2,0),"")</f>
        <v/>
      </c>
      <c r="AS468" s="70" t="str">
        <f>IFERROR(VLOOKUP(VALUE(MID(AP468,3,1)),AdditionalElements!$O$2:$P$50,2,0),"")</f>
        <v/>
      </c>
      <c r="AT468" s="70" t="str">
        <f>IFERROR(VLOOKUP(VALUE(MID(AP468,4,1)),AdditionalElements!$V$2:$W$50,2,0),"")</f>
        <v/>
      </c>
      <c r="AU468" s="71"/>
      <c r="AV468" s="79" t="str">
        <f>IFERROR(IF(VALUE(MID(AU468,1,1))=1, VLOOKUP(VALUE(MID(AU468,1,1)), TxtPanelShape!$A$2:$C$50, 3, 0), (IF(VALUE(MID(AU468,1,1))&gt;=7, VLOOKUP(VALUE(MID(AU468,1,1)), TxtPanelShape!$A$2:$C$50, 3, 0),VLOOKUP(VALUE(MID(AU468,1,2)),TxtPanelShape!$A$2:$C$50,3,0)))), "")</f>
        <v/>
      </c>
      <c r="AW468" s="79" t="str">
        <f>IFERROR(IF(VALUE(MID(AU468,1,1))=1, ", "&amp;VLOOKUP(VALUE(MID(AU468,2,1)), TxtPanelShape!$H$2:$I$50, 2, 0), IF(VALUE(MID(AU468,1,1))&gt;=7, ", "&amp;VLOOKUP(VALUE(MID(AU468,2,1)), TxtPanelShape!$H$2:$I$50, 2, 0),"")), "")</f>
        <v/>
      </c>
      <c r="AX468" s="79" t="str">
        <f>IFERROR(IF(VALUE(MID(AU468,1,1))=1, ", "&amp;VLOOKUP(VALUE(MID(AU468,3,1)), TxtPanelShape!$O$2:$P$50, 2, 0), IF(VALUE(MID(AU468,1,1))&gt;=7, ", "&amp;VLOOKUP(VALUE(MID(AU468,3,1)), TxtPanelShape!$O$2:$P$50, 2, 0),"")),"")</f>
        <v/>
      </c>
      <c r="AY468" s="79" t="str">
        <f>IFERROR("; "&amp;VLOOKUP(VALUE(MID(AU468,4,1)), TxtPanelShape!$V$2:$W$50,2,0),"")</f>
        <v/>
      </c>
      <c r="AZ468" s="79" t="str">
        <f t="shared" si="97"/>
        <v/>
      </c>
      <c r="BA468" s="71"/>
      <c r="BB468" s="79" t="str">
        <f>IFERROR(IF(VALUE(MID(BA468,1,1))=1, VLOOKUP(VALUE(MID(BA468,1,1)), TxtPanelShape!$A$2:$C$50, 3, 0), (IF(VALUE(MID(BA468,1,1))&gt;=7, VLOOKUP(VALUE(MID(BA468,1,1)), TxtPanelShape!$A$2:$C$50, 3, 0),VLOOKUP(VALUE(MID(BA468,1,2)),TxtPanelShape!$A$2:$C$50,3,0)))), "")</f>
        <v/>
      </c>
      <c r="BC468" s="79" t="str">
        <f>IFERROR(IF(VALUE(MID(BA468,1,1))=1, ", "&amp;VLOOKUP(VALUE(MID(BA468,2,1)), TxtPanelShape!$H$2:$I$50, 2, 0), IF(VALUE(MID(BA468,1,1))&gt;=7, ", "&amp;VLOOKUP(VALUE(MID(BA468,2,1)), TxtPanelShape!$H$2:$I$50, 2, 0),"")), "")</f>
        <v/>
      </c>
      <c r="BD468" s="79" t="str">
        <f>IFERROR(IF(VALUE(MID(BA468,1,1))=1, ", "&amp;VLOOKUP(VALUE(MID(BA468,3,1)), TxtPanelShape!$O$2:$P$50, 2, 0), IF(VALUE(MID(BA468,1,1))&gt;=7, ", "&amp;VLOOKUP(VALUE(MID(BA468,3,1)), TxtPanelShape!$O$2:$P$50, 2, 0),"")),"")</f>
        <v/>
      </c>
      <c r="BE468" s="79" t="str">
        <f>IFERROR("; "&amp;VLOOKUP(VALUE(MID(BA468,4,1)), TxtPanelShape!$V$2:$W$50,2,0),"")</f>
        <v/>
      </c>
      <c r="BF468" s="79" t="str">
        <f t="shared" si="98"/>
        <v/>
      </c>
      <c r="BG468" s="71"/>
      <c r="BH468" s="79" t="str">
        <f>IFERROR(VLOOKUP(BG468, TxtPanelDefinition!$A$2:$B$50, 2, 0),"")</f>
        <v/>
      </c>
      <c r="BI468" s="71"/>
      <c r="BJ468" s="79" t="str">
        <f>IFERROR(VLOOKUP(BI468, TxtPanelDefinition!$A$2:$B$50, 2, 0),"")</f>
        <v/>
      </c>
      <c r="BK468" s="71"/>
      <c r="BL468" s="79" t="str">
        <f>IFERROR(VLOOKUP(BK468, InscrTechniques!$A$2:$B$50, 2, 0),"")</f>
        <v/>
      </c>
      <c r="BM468" s="71"/>
      <c r="BN468" s="79" t="str">
        <f>IFERROR(VLOOKUP(BM468, InscrTechniques!$A$2:$B$50, 2, 0),"")</f>
        <v/>
      </c>
      <c r="BO468" s="71"/>
      <c r="BP468" s="79" t="str">
        <f>IFERROR(VLOOKUP(BO468, InscrTechniques!$A$2:$B$50, 2, 0),"")</f>
        <v/>
      </c>
      <c r="BQ468" s="71"/>
      <c r="BR468" s="79" t="str">
        <f>IFERROR(VLOOKUP(BQ468, InscrTechniques!$A$2:$B$50, 2, 0),"")</f>
        <v/>
      </c>
      <c r="BS468" s="71"/>
      <c r="BT468" s="79" t="str">
        <f>IFERROR(VLOOKUP(BS468, InscrTechniques!$A$2:$B$50, 2, 0),"")</f>
        <v/>
      </c>
      <c r="BU468" s="71"/>
      <c r="BV468" s="79" t="str">
        <f>IFERROR(VLOOKUP(BU468, InscrTechniques!$A$2:$B$50, 2, 0),"")</f>
        <v/>
      </c>
      <c r="BW468" s="125"/>
      <c r="BX468" s="79" t="str">
        <f>IFERROR(VLOOKUP(BW468, InscrTechniques!$A$2:$B$50, 2, 0),"")</f>
        <v/>
      </c>
      <c r="BY468" s="125"/>
      <c r="BZ468" s="79" t="str">
        <f>IFERROR(VLOOKUP(BY468, InscrTechniques!$A$2:$B$50, 2, 0),"")</f>
        <v/>
      </c>
      <c r="CA468" s="74"/>
      <c r="CB468" s="114" t="str">
        <f>IFERROR(VLOOKUP(CA468, LetterStyle!$A$2:$B$50, 2, 0),"")</f>
        <v/>
      </c>
      <c r="CC468" s="74"/>
      <c r="CD468" s="114" t="str">
        <f>IFERROR(VLOOKUP(CC468, LetterStyle!$A$2:$B$50, 2, 0),"")</f>
        <v/>
      </c>
      <c r="CE468" s="74"/>
      <c r="CF468" s="114" t="str">
        <f>IFERROR(VLOOKUP(CE468, LetterStyle!$A$2:$B$50, 2, 0),"")</f>
        <v/>
      </c>
      <c r="CG468" s="74"/>
      <c r="CH468" s="79" t="str">
        <f>IFERROR(VLOOKUP(CG468, LetterStyle!$A$2:$B$50, 2, 0),"")</f>
        <v/>
      </c>
      <c r="CI468" s="71"/>
      <c r="CJ468" s="79" t="str">
        <f>IFERROR(VLOOKUP(CI468, DecMotifs!$A$1:$B$306, 2, 0),"")</f>
        <v/>
      </c>
      <c r="CK468" s="71"/>
      <c r="CL468" s="79" t="str">
        <f>IFERROR(VLOOKUP(CK468, DecMotifs!$A$1:$B$306, 2, 0),"")</f>
        <v/>
      </c>
      <c r="CM468" s="71"/>
      <c r="CN468" s="79" t="str">
        <f>IFERROR(VLOOKUP(CM468, DecMotifs!$A$1:$B$306, 2, 0),"")</f>
        <v/>
      </c>
      <c r="CO468" s="71"/>
      <c r="CP468" s="79" t="str">
        <f>IFERROR(VLOOKUP(CO468, MarginalDec!$A$2:$B$253, 2, 0),"")</f>
        <v/>
      </c>
      <c r="CQ468" s="71"/>
      <c r="CR468" s="79" t="str">
        <f>IFERROR(VLOOKUP(CQ468, MarginalDec!$A$2:$B$253, 2, 0),"")</f>
        <v/>
      </c>
      <c r="CS468" s="71"/>
      <c r="CT468" s="79" t="str">
        <f>IFERROR(VLOOKUP(CS468, MarginalDec!$A$2:$B$253, 2, 0),"")</f>
        <v/>
      </c>
      <c r="CU468" s="71"/>
      <c r="CV468" s="79" t="str">
        <f>IF(ISBLANK(CU468),"", IFERROR(VLOOKUP(CU468, Tooling!$A$2:$B$252, 2, 0),""))</f>
        <v/>
      </c>
      <c r="CW468" s="71"/>
      <c r="CX468" s="79" t="str">
        <f>IF(ISBLANK(CW468),"", IFERROR(VLOOKUP(CW468, Tooling!$A$2:$B$252, 2, 0),""))</f>
        <v/>
      </c>
      <c r="CY468" s="71"/>
      <c r="CZ468" s="79" t="str">
        <f>IF(ISBLANK(CY468),"", IFERROR(VLOOKUP(CY468, Repairs!$A$2:$B$252, 2, 0),""))</f>
        <v/>
      </c>
      <c r="DA468" s="77"/>
      <c r="DB468" s="71"/>
      <c r="DC468" s="79" t="str">
        <f>IFERROR(VLOOKUP(DB468, DatingReason!$A$2:$B$252, 2, 0),"")</f>
        <v/>
      </c>
      <c r="DD468" s="123" t="str">
        <f t="shared" si="99"/>
        <v/>
      </c>
      <c r="DF468" s="119" t="str">
        <f t="array" ref="DF468">IF(AND($B468&lt;&gt;"", $DE468&lt;&gt;"", $DE468&lt;&gt;"No"),MAX(IF($B468=PEOPLE!$B$4:$B$1000, PEOPLE!$Q$4:$Q$1000,""))+100,"")</f>
        <v/>
      </c>
      <c r="DG468" s="68"/>
      <c r="DH468" s="76">
        <f>COUNTIF(PEOPLE!B:B, MEMORIALS!B468)</f>
        <v>0</v>
      </c>
      <c r="DI468" s="82"/>
      <c r="DJ468" s="82"/>
      <c r="DK468" s="82"/>
      <c r="DL468" s="68"/>
      <c r="DM468" s="68"/>
      <c r="DN468" s="68"/>
      <c r="DO468" s="68"/>
      <c r="DP468" s="68"/>
    </row>
    <row r="469" spans="1:120" ht="15" customHeight="1" x14ac:dyDescent="0.25">
      <c r="A469" s="68"/>
      <c r="B469" s="69"/>
      <c r="C469" s="68"/>
      <c r="D469" s="68"/>
      <c r="E469" s="70" t="str">
        <f>IF(D469="","",VLOOKUP(D469,Denomination!$A$2:$B$50, 2, 0))</f>
        <v/>
      </c>
      <c r="F469" s="68"/>
      <c r="G469" s="71"/>
      <c r="H469" s="70" t="str">
        <f>IF(G469="","",VLOOKUP(G469,MCondition!$A$2:$B$50, 2, 0))</f>
        <v/>
      </c>
      <c r="I469" s="72"/>
      <c r="J469" s="71"/>
      <c r="K469" s="70" t="str">
        <f>IF(J469="","",VLOOKUP(J469,ICondition!$A$2:$B$50, 2, 0))</f>
        <v/>
      </c>
      <c r="L469" s="73"/>
      <c r="M469" s="73"/>
      <c r="N469" s="73"/>
      <c r="O469" s="73"/>
      <c r="P469" s="73"/>
      <c r="Q469" s="73"/>
      <c r="R469" s="78"/>
      <c r="S469" s="79" t="str">
        <f>IFERROR(VLOOKUP(R469,Material!$A$2:$B$59, 2, 0),"")</f>
        <v/>
      </c>
      <c r="T469" s="71"/>
      <c r="U469" s="79" t="str">
        <f>IFERROR(VLOOKUP(T469,Material!$A$2:$B$59, 2, 0),"")</f>
        <v/>
      </c>
      <c r="V469" s="71"/>
      <c r="W469" s="79" t="str">
        <f>IFERROR(VLOOKUP(V469,Material!$A$2:$B$59, 2, 0),"")</f>
        <v/>
      </c>
      <c r="X469" s="71"/>
      <c r="Y469" s="79" t="str">
        <f>IFERROR(VLOOKUP(X469,Material!$A$2:$B$59, 2, 0),"")</f>
        <v/>
      </c>
      <c r="Z469" s="71"/>
      <c r="AA469" s="79" t="str">
        <f>IFERROR(VLOOKUP(Z469,Material!$A$2:$B$59, 2, 0),"")</f>
        <v/>
      </c>
      <c r="AB469" s="74"/>
      <c r="AC469" s="75" t="e">
        <f t="shared" si="88"/>
        <v>#VALUE!</v>
      </c>
      <c r="AD469" s="75" t="e">
        <f t="shared" si="89"/>
        <v>#VALUE!</v>
      </c>
      <c r="AE469" s="75" t="e">
        <f t="shared" si="91"/>
        <v>#VALUE!</v>
      </c>
      <c r="AF469" s="75" t="e">
        <f t="shared" si="90"/>
        <v>#VALUE!</v>
      </c>
      <c r="AG469" s="75" t="e">
        <f t="shared" si="92"/>
        <v>#VALUE!</v>
      </c>
      <c r="AH469" s="75" t="e">
        <f t="shared" si="93"/>
        <v>#VALUE!</v>
      </c>
      <c r="AI469" s="75" t="e">
        <f t="shared" si="94"/>
        <v>#VALUE!</v>
      </c>
      <c r="AJ469" s="80" t="e">
        <f t="shared" si="95"/>
        <v>#VALUE!</v>
      </c>
      <c r="AK469" s="79" t="str">
        <f>(IFERROR(VLOOKUP(AB469,Categories!$A$2:$B$20,2,1),""))</f>
        <v/>
      </c>
      <c r="AL469" s="79" t="str">
        <f ca="1">IFERROR(VLOOKUP((HLOOKUP((VLOOKUP($AB469,Categories!$A$2:$F$20,3,1)), $AB$3:$AJ469, (ROW()-ROW($AB$3)+1), 0)), INDIRECT(VLOOKUP($AB469,Categories!$A$2:$F$20,6,1)),2,0),AK469)</f>
        <v/>
      </c>
      <c r="AM469" s="79" t="str">
        <f ca="1">IFERROR(VLOOKUP((HLOOKUP((VLOOKUP($AB469,Categories!$A$2:$F$20,4,1)),$AB$3:$AJ469,(ROW()-ROW($AB$3)+1),0)),INDIRECT(VLOOKUP($AB469,Categories!$A$2:$H$20,7,1)),2,0),"")</f>
        <v/>
      </c>
      <c r="AN469" s="79" t="str">
        <f ca="1">IFERROR(VLOOKUP((HLOOKUP((VLOOKUP($AB469,Categories!$A$2:$F$20,5,1)), $AB$3:$AJ469, (ROW()-ROW($AB$3)+1), 0)), INDIRECT(VLOOKUP($AB469,Categories!$A$2:$H$20,8,1)),2,0),"")</f>
        <v/>
      </c>
      <c r="AO469" s="79" t="str">
        <f t="shared" ca="1" si="96"/>
        <v/>
      </c>
      <c r="AP469" s="81"/>
      <c r="AQ469" s="70" t="str">
        <f>IFERROR(VLOOKUP(VALUE(MID(AP469,1,1)),AdditionalElements!$A$2:$B$50,2,0),"")</f>
        <v/>
      </c>
      <c r="AR469" s="70" t="str">
        <f>IFERROR(VLOOKUP(VALUE(MID(AP469,2,1)),AdditionalElements!$H$2:$I$50,2,0),"")</f>
        <v/>
      </c>
      <c r="AS469" s="70" t="str">
        <f>IFERROR(VLOOKUP(VALUE(MID(AP469,3,1)),AdditionalElements!$O$2:$P$50,2,0),"")</f>
        <v/>
      </c>
      <c r="AT469" s="70" t="str">
        <f>IFERROR(VLOOKUP(VALUE(MID(AP469,4,1)),AdditionalElements!$V$2:$W$50,2,0),"")</f>
        <v/>
      </c>
      <c r="AU469" s="71"/>
      <c r="AV469" s="79" t="str">
        <f>IFERROR(IF(VALUE(MID(AU469,1,1))=1, VLOOKUP(VALUE(MID(AU469,1,1)), TxtPanelShape!$A$2:$C$50, 3, 0), (IF(VALUE(MID(AU469,1,1))&gt;=7, VLOOKUP(VALUE(MID(AU469,1,1)), TxtPanelShape!$A$2:$C$50, 3, 0),VLOOKUP(VALUE(MID(AU469,1,2)),TxtPanelShape!$A$2:$C$50,3,0)))), "")</f>
        <v/>
      </c>
      <c r="AW469" s="79" t="str">
        <f>IFERROR(IF(VALUE(MID(AU469,1,1))=1, ", "&amp;VLOOKUP(VALUE(MID(AU469,2,1)), TxtPanelShape!$H$2:$I$50, 2, 0), IF(VALUE(MID(AU469,1,1))&gt;=7, ", "&amp;VLOOKUP(VALUE(MID(AU469,2,1)), TxtPanelShape!$H$2:$I$50, 2, 0),"")), "")</f>
        <v/>
      </c>
      <c r="AX469" s="79" t="str">
        <f>IFERROR(IF(VALUE(MID(AU469,1,1))=1, ", "&amp;VLOOKUP(VALUE(MID(AU469,3,1)), TxtPanelShape!$O$2:$P$50, 2, 0), IF(VALUE(MID(AU469,1,1))&gt;=7, ", "&amp;VLOOKUP(VALUE(MID(AU469,3,1)), TxtPanelShape!$O$2:$P$50, 2, 0),"")),"")</f>
        <v/>
      </c>
      <c r="AY469" s="79" t="str">
        <f>IFERROR("; "&amp;VLOOKUP(VALUE(MID(AU469,4,1)), TxtPanelShape!$V$2:$W$50,2,0),"")</f>
        <v/>
      </c>
      <c r="AZ469" s="79" t="str">
        <f t="shared" si="97"/>
        <v/>
      </c>
      <c r="BA469" s="71"/>
      <c r="BB469" s="79" t="str">
        <f>IFERROR(IF(VALUE(MID(BA469,1,1))=1, VLOOKUP(VALUE(MID(BA469,1,1)), TxtPanelShape!$A$2:$C$50, 3, 0), (IF(VALUE(MID(BA469,1,1))&gt;=7, VLOOKUP(VALUE(MID(BA469,1,1)), TxtPanelShape!$A$2:$C$50, 3, 0),VLOOKUP(VALUE(MID(BA469,1,2)),TxtPanelShape!$A$2:$C$50,3,0)))), "")</f>
        <v/>
      </c>
      <c r="BC469" s="79" t="str">
        <f>IFERROR(IF(VALUE(MID(BA469,1,1))=1, ", "&amp;VLOOKUP(VALUE(MID(BA469,2,1)), TxtPanelShape!$H$2:$I$50, 2, 0), IF(VALUE(MID(BA469,1,1))&gt;=7, ", "&amp;VLOOKUP(VALUE(MID(BA469,2,1)), TxtPanelShape!$H$2:$I$50, 2, 0),"")), "")</f>
        <v/>
      </c>
      <c r="BD469" s="79" t="str">
        <f>IFERROR(IF(VALUE(MID(BA469,1,1))=1, ", "&amp;VLOOKUP(VALUE(MID(BA469,3,1)), TxtPanelShape!$O$2:$P$50, 2, 0), IF(VALUE(MID(BA469,1,1))&gt;=7, ", "&amp;VLOOKUP(VALUE(MID(BA469,3,1)), TxtPanelShape!$O$2:$P$50, 2, 0),"")),"")</f>
        <v/>
      </c>
      <c r="BE469" s="79" t="str">
        <f>IFERROR("; "&amp;VLOOKUP(VALUE(MID(BA469,4,1)), TxtPanelShape!$V$2:$W$50,2,0),"")</f>
        <v/>
      </c>
      <c r="BF469" s="79" t="str">
        <f t="shared" si="98"/>
        <v/>
      </c>
      <c r="BG469" s="71"/>
      <c r="BH469" s="79" t="str">
        <f>IFERROR(VLOOKUP(BG469, TxtPanelDefinition!$A$2:$B$50, 2, 0),"")</f>
        <v/>
      </c>
      <c r="BI469" s="71"/>
      <c r="BJ469" s="79" t="str">
        <f>IFERROR(VLOOKUP(BI469, TxtPanelDefinition!$A$2:$B$50, 2, 0),"")</f>
        <v/>
      </c>
      <c r="BK469" s="71"/>
      <c r="BL469" s="79" t="str">
        <f>IFERROR(VLOOKUP(BK469, InscrTechniques!$A$2:$B$50, 2, 0),"")</f>
        <v/>
      </c>
      <c r="BM469" s="71"/>
      <c r="BN469" s="79" t="str">
        <f>IFERROR(VLOOKUP(BM469, InscrTechniques!$A$2:$B$50, 2, 0),"")</f>
        <v/>
      </c>
      <c r="BO469" s="71"/>
      <c r="BP469" s="79" t="str">
        <f>IFERROR(VLOOKUP(BO469, InscrTechniques!$A$2:$B$50, 2, 0),"")</f>
        <v/>
      </c>
      <c r="BQ469" s="71"/>
      <c r="BR469" s="79" t="str">
        <f>IFERROR(VLOOKUP(BQ469, InscrTechniques!$A$2:$B$50, 2, 0),"")</f>
        <v/>
      </c>
      <c r="BS469" s="71"/>
      <c r="BT469" s="79" t="str">
        <f>IFERROR(VLOOKUP(BS469, InscrTechniques!$A$2:$B$50, 2, 0),"")</f>
        <v/>
      </c>
      <c r="BU469" s="71"/>
      <c r="BV469" s="79" t="str">
        <f>IFERROR(VLOOKUP(BU469, InscrTechniques!$A$2:$B$50, 2, 0),"")</f>
        <v/>
      </c>
      <c r="BW469" s="125"/>
      <c r="BX469" s="79" t="str">
        <f>IFERROR(VLOOKUP(BW469, InscrTechniques!$A$2:$B$50, 2, 0),"")</f>
        <v/>
      </c>
      <c r="BY469" s="125"/>
      <c r="BZ469" s="79" t="str">
        <f>IFERROR(VLOOKUP(BY469, InscrTechniques!$A$2:$B$50, 2, 0),"")</f>
        <v/>
      </c>
      <c r="CA469" s="74"/>
      <c r="CB469" s="114" t="str">
        <f>IFERROR(VLOOKUP(CA469, LetterStyle!$A$2:$B$50, 2, 0),"")</f>
        <v/>
      </c>
      <c r="CC469" s="74"/>
      <c r="CD469" s="114" t="str">
        <f>IFERROR(VLOOKUP(CC469, LetterStyle!$A$2:$B$50, 2, 0),"")</f>
        <v/>
      </c>
      <c r="CE469" s="74"/>
      <c r="CF469" s="114" t="str">
        <f>IFERROR(VLOOKUP(CE469, LetterStyle!$A$2:$B$50, 2, 0),"")</f>
        <v/>
      </c>
      <c r="CG469" s="74"/>
      <c r="CH469" s="79" t="str">
        <f>IFERROR(VLOOKUP(CG469, LetterStyle!$A$2:$B$50, 2, 0),"")</f>
        <v/>
      </c>
      <c r="CI469" s="71"/>
      <c r="CJ469" s="79" t="str">
        <f>IFERROR(VLOOKUP(CI469, DecMotifs!$A$1:$B$306, 2, 0),"")</f>
        <v/>
      </c>
      <c r="CK469" s="71"/>
      <c r="CL469" s="79" t="str">
        <f>IFERROR(VLOOKUP(CK469, DecMotifs!$A$1:$B$306, 2, 0),"")</f>
        <v/>
      </c>
      <c r="CM469" s="71"/>
      <c r="CN469" s="79" t="str">
        <f>IFERROR(VLOOKUP(CM469, DecMotifs!$A$1:$B$306, 2, 0),"")</f>
        <v/>
      </c>
      <c r="CO469" s="71"/>
      <c r="CP469" s="79" t="str">
        <f>IFERROR(VLOOKUP(CO469, MarginalDec!$A$2:$B$253, 2, 0),"")</f>
        <v/>
      </c>
      <c r="CQ469" s="71"/>
      <c r="CR469" s="79" t="str">
        <f>IFERROR(VLOOKUP(CQ469, MarginalDec!$A$2:$B$253, 2, 0),"")</f>
        <v/>
      </c>
      <c r="CS469" s="71"/>
      <c r="CT469" s="79" t="str">
        <f>IFERROR(VLOOKUP(CS469, MarginalDec!$A$2:$B$253, 2, 0),"")</f>
        <v/>
      </c>
      <c r="CU469" s="71"/>
      <c r="CV469" s="79" t="str">
        <f>IF(ISBLANK(CU469),"", IFERROR(VLOOKUP(CU469, Tooling!$A$2:$B$252, 2, 0),""))</f>
        <v/>
      </c>
      <c r="CW469" s="71"/>
      <c r="CX469" s="79" t="str">
        <f>IF(ISBLANK(CW469),"", IFERROR(VLOOKUP(CW469, Tooling!$A$2:$B$252, 2, 0),""))</f>
        <v/>
      </c>
      <c r="CY469" s="71"/>
      <c r="CZ469" s="79" t="str">
        <f>IF(ISBLANK(CY469),"", IFERROR(VLOOKUP(CY469, Repairs!$A$2:$B$252, 2, 0),""))</f>
        <v/>
      </c>
      <c r="DA469" s="77"/>
      <c r="DB469" s="71"/>
      <c r="DC469" s="79" t="str">
        <f>IFERROR(VLOOKUP(DB469, DatingReason!$A$2:$B$252, 2, 0),"")</f>
        <v/>
      </c>
      <c r="DD469" s="123" t="str">
        <f t="shared" si="99"/>
        <v/>
      </c>
      <c r="DF469" s="119" t="str">
        <f t="array" ref="DF469">IF(AND($B469&lt;&gt;"", $DE469&lt;&gt;"", $DE469&lt;&gt;"No"),MAX(IF($B469=PEOPLE!$B$4:$B$1000, PEOPLE!$Q$4:$Q$1000,""))+100,"")</f>
        <v/>
      </c>
      <c r="DG469" s="68"/>
      <c r="DH469" s="76">
        <f>COUNTIF(PEOPLE!B:B, MEMORIALS!B469)</f>
        <v>0</v>
      </c>
      <c r="DI469" s="82"/>
      <c r="DJ469" s="82"/>
      <c r="DK469" s="82"/>
      <c r="DL469" s="68"/>
      <c r="DM469" s="68"/>
      <c r="DN469" s="68"/>
      <c r="DO469" s="68"/>
      <c r="DP469" s="68"/>
    </row>
    <row r="470" spans="1:120" ht="15" customHeight="1" x14ac:dyDescent="0.25">
      <c r="A470" s="68"/>
      <c r="B470" s="69"/>
      <c r="C470" s="68"/>
      <c r="D470" s="68"/>
      <c r="E470" s="70" t="str">
        <f>IF(D470="","",VLOOKUP(D470,Denomination!$A$2:$B$50, 2, 0))</f>
        <v/>
      </c>
      <c r="F470" s="68"/>
      <c r="G470" s="71"/>
      <c r="H470" s="70" t="str">
        <f>IF(G470="","",VLOOKUP(G470,MCondition!$A$2:$B$50, 2, 0))</f>
        <v/>
      </c>
      <c r="I470" s="72"/>
      <c r="J470" s="71"/>
      <c r="K470" s="70" t="str">
        <f>IF(J470="","",VLOOKUP(J470,ICondition!$A$2:$B$50, 2, 0))</f>
        <v/>
      </c>
      <c r="L470" s="73"/>
      <c r="M470" s="73"/>
      <c r="N470" s="73"/>
      <c r="O470" s="73"/>
      <c r="P470" s="73"/>
      <c r="Q470" s="73"/>
      <c r="R470" s="78"/>
      <c r="S470" s="79" t="str">
        <f>IFERROR(VLOOKUP(R470,Material!$A$2:$B$59, 2, 0),"")</f>
        <v/>
      </c>
      <c r="T470" s="71"/>
      <c r="U470" s="79" t="str">
        <f>IFERROR(VLOOKUP(T470,Material!$A$2:$B$59, 2, 0),"")</f>
        <v/>
      </c>
      <c r="V470" s="71"/>
      <c r="W470" s="79" t="str">
        <f>IFERROR(VLOOKUP(V470,Material!$A$2:$B$59, 2, 0),"")</f>
        <v/>
      </c>
      <c r="X470" s="71"/>
      <c r="Y470" s="79" t="str">
        <f>IFERROR(VLOOKUP(X470,Material!$A$2:$B$59, 2, 0),"")</f>
        <v/>
      </c>
      <c r="Z470" s="71"/>
      <c r="AA470" s="79" t="str">
        <f>IFERROR(VLOOKUP(Z470,Material!$A$2:$B$59, 2, 0),"")</f>
        <v/>
      </c>
      <c r="AB470" s="74"/>
      <c r="AC470" s="75" t="e">
        <f t="shared" si="88"/>
        <v>#VALUE!</v>
      </c>
      <c r="AD470" s="75" t="e">
        <f t="shared" si="89"/>
        <v>#VALUE!</v>
      </c>
      <c r="AE470" s="75" t="e">
        <f t="shared" si="91"/>
        <v>#VALUE!</v>
      </c>
      <c r="AF470" s="75" t="e">
        <f t="shared" si="90"/>
        <v>#VALUE!</v>
      </c>
      <c r="AG470" s="75" t="e">
        <f t="shared" si="92"/>
        <v>#VALUE!</v>
      </c>
      <c r="AH470" s="75" t="e">
        <f t="shared" si="93"/>
        <v>#VALUE!</v>
      </c>
      <c r="AI470" s="75" t="e">
        <f t="shared" si="94"/>
        <v>#VALUE!</v>
      </c>
      <c r="AJ470" s="80" t="e">
        <f t="shared" si="95"/>
        <v>#VALUE!</v>
      </c>
      <c r="AK470" s="79" t="str">
        <f>(IFERROR(VLOOKUP(AB470,Categories!$A$2:$B$20,2,1),""))</f>
        <v/>
      </c>
      <c r="AL470" s="79" t="str">
        <f ca="1">IFERROR(VLOOKUP((HLOOKUP((VLOOKUP($AB470,Categories!$A$2:$F$20,3,1)), $AB$3:$AJ470, (ROW()-ROW($AB$3)+1), 0)), INDIRECT(VLOOKUP($AB470,Categories!$A$2:$F$20,6,1)),2,0),AK470)</f>
        <v/>
      </c>
      <c r="AM470" s="79" t="str">
        <f ca="1">IFERROR(VLOOKUP((HLOOKUP((VLOOKUP($AB470,Categories!$A$2:$F$20,4,1)),$AB$3:$AJ470,(ROW()-ROW($AB$3)+1),0)),INDIRECT(VLOOKUP($AB470,Categories!$A$2:$H$20,7,1)),2,0),"")</f>
        <v/>
      </c>
      <c r="AN470" s="79" t="str">
        <f ca="1">IFERROR(VLOOKUP((HLOOKUP((VLOOKUP($AB470,Categories!$A$2:$F$20,5,1)), $AB$3:$AJ470, (ROW()-ROW($AB$3)+1), 0)), INDIRECT(VLOOKUP($AB470,Categories!$A$2:$H$20,8,1)),2,0),"")</f>
        <v/>
      </c>
      <c r="AO470" s="79" t="str">
        <f t="shared" ca="1" si="96"/>
        <v/>
      </c>
      <c r="AP470" s="81"/>
      <c r="AQ470" s="70" t="str">
        <f>IFERROR(VLOOKUP(VALUE(MID(AP470,1,1)),AdditionalElements!$A$2:$B$50,2,0),"")</f>
        <v/>
      </c>
      <c r="AR470" s="70" t="str">
        <f>IFERROR(VLOOKUP(VALUE(MID(AP470,2,1)),AdditionalElements!$H$2:$I$50,2,0),"")</f>
        <v/>
      </c>
      <c r="AS470" s="70" t="str">
        <f>IFERROR(VLOOKUP(VALUE(MID(AP470,3,1)),AdditionalElements!$O$2:$P$50,2,0),"")</f>
        <v/>
      </c>
      <c r="AT470" s="70" t="str">
        <f>IFERROR(VLOOKUP(VALUE(MID(AP470,4,1)),AdditionalElements!$V$2:$W$50,2,0),"")</f>
        <v/>
      </c>
      <c r="AU470" s="71"/>
      <c r="AV470" s="79" t="str">
        <f>IFERROR(IF(VALUE(MID(AU470,1,1))=1, VLOOKUP(VALUE(MID(AU470,1,1)), TxtPanelShape!$A$2:$C$50, 3, 0), (IF(VALUE(MID(AU470,1,1))&gt;=7, VLOOKUP(VALUE(MID(AU470,1,1)), TxtPanelShape!$A$2:$C$50, 3, 0),VLOOKUP(VALUE(MID(AU470,1,2)),TxtPanelShape!$A$2:$C$50,3,0)))), "")</f>
        <v/>
      </c>
      <c r="AW470" s="79" t="str">
        <f>IFERROR(IF(VALUE(MID(AU470,1,1))=1, ", "&amp;VLOOKUP(VALUE(MID(AU470,2,1)), TxtPanelShape!$H$2:$I$50, 2, 0), IF(VALUE(MID(AU470,1,1))&gt;=7, ", "&amp;VLOOKUP(VALUE(MID(AU470,2,1)), TxtPanelShape!$H$2:$I$50, 2, 0),"")), "")</f>
        <v/>
      </c>
      <c r="AX470" s="79" t="str">
        <f>IFERROR(IF(VALUE(MID(AU470,1,1))=1, ", "&amp;VLOOKUP(VALUE(MID(AU470,3,1)), TxtPanelShape!$O$2:$P$50, 2, 0), IF(VALUE(MID(AU470,1,1))&gt;=7, ", "&amp;VLOOKUP(VALUE(MID(AU470,3,1)), TxtPanelShape!$O$2:$P$50, 2, 0),"")),"")</f>
        <v/>
      </c>
      <c r="AY470" s="79" t="str">
        <f>IFERROR("; "&amp;VLOOKUP(VALUE(MID(AU470,4,1)), TxtPanelShape!$V$2:$W$50,2,0),"")</f>
        <v/>
      </c>
      <c r="AZ470" s="79" t="str">
        <f t="shared" si="97"/>
        <v/>
      </c>
      <c r="BA470" s="71"/>
      <c r="BB470" s="79" t="str">
        <f>IFERROR(IF(VALUE(MID(BA470,1,1))=1, VLOOKUP(VALUE(MID(BA470,1,1)), TxtPanelShape!$A$2:$C$50, 3, 0), (IF(VALUE(MID(BA470,1,1))&gt;=7, VLOOKUP(VALUE(MID(BA470,1,1)), TxtPanelShape!$A$2:$C$50, 3, 0),VLOOKUP(VALUE(MID(BA470,1,2)),TxtPanelShape!$A$2:$C$50,3,0)))), "")</f>
        <v/>
      </c>
      <c r="BC470" s="79" t="str">
        <f>IFERROR(IF(VALUE(MID(BA470,1,1))=1, ", "&amp;VLOOKUP(VALUE(MID(BA470,2,1)), TxtPanelShape!$H$2:$I$50, 2, 0), IF(VALUE(MID(BA470,1,1))&gt;=7, ", "&amp;VLOOKUP(VALUE(MID(BA470,2,1)), TxtPanelShape!$H$2:$I$50, 2, 0),"")), "")</f>
        <v/>
      </c>
      <c r="BD470" s="79" t="str">
        <f>IFERROR(IF(VALUE(MID(BA470,1,1))=1, ", "&amp;VLOOKUP(VALUE(MID(BA470,3,1)), TxtPanelShape!$O$2:$P$50, 2, 0), IF(VALUE(MID(BA470,1,1))&gt;=7, ", "&amp;VLOOKUP(VALUE(MID(BA470,3,1)), TxtPanelShape!$O$2:$P$50, 2, 0),"")),"")</f>
        <v/>
      </c>
      <c r="BE470" s="79" t="str">
        <f>IFERROR("; "&amp;VLOOKUP(VALUE(MID(BA470,4,1)), TxtPanelShape!$V$2:$W$50,2,0),"")</f>
        <v/>
      </c>
      <c r="BF470" s="79" t="str">
        <f t="shared" si="98"/>
        <v/>
      </c>
      <c r="BG470" s="71"/>
      <c r="BH470" s="79" t="str">
        <f>IFERROR(VLOOKUP(BG470, TxtPanelDefinition!$A$2:$B$50, 2, 0),"")</f>
        <v/>
      </c>
      <c r="BI470" s="71"/>
      <c r="BJ470" s="79" t="str">
        <f>IFERROR(VLOOKUP(BI470, TxtPanelDefinition!$A$2:$B$50, 2, 0),"")</f>
        <v/>
      </c>
      <c r="BK470" s="71"/>
      <c r="BL470" s="79" t="str">
        <f>IFERROR(VLOOKUP(BK470, InscrTechniques!$A$2:$B$50, 2, 0),"")</f>
        <v/>
      </c>
      <c r="BM470" s="71"/>
      <c r="BN470" s="79" t="str">
        <f>IFERROR(VLOOKUP(BM470, InscrTechniques!$A$2:$B$50, 2, 0),"")</f>
        <v/>
      </c>
      <c r="BO470" s="71"/>
      <c r="BP470" s="79" t="str">
        <f>IFERROR(VLOOKUP(BO470, InscrTechniques!$A$2:$B$50, 2, 0),"")</f>
        <v/>
      </c>
      <c r="BQ470" s="71"/>
      <c r="BR470" s="79" t="str">
        <f>IFERROR(VLOOKUP(BQ470, InscrTechniques!$A$2:$B$50, 2, 0),"")</f>
        <v/>
      </c>
      <c r="BS470" s="71"/>
      <c r="BT470" s="79" t="str">
        <f>IFERROR(VLOOKUP(BS470, InscrTechniques!$A$2:$B$50, 2, 0),"")</f>
        <v/>
      </c>
      <c r="BU470" s="71"/>
      <c r="BV470" s="79" t="str">
        <f>IFERROR(VLOOKUP(BU470, InscrTechniques!$A$2:$B$50, 2, 0),"")</f>
        <v/>
      </c>
      <c r="BW470" s="125"/>
      <c r="BX470" s="79" t="str">
        <f>IFERROR(VLOOKUP(BW470, InscrTechniques!$A$2:$B$50, 2, 0),"")</f>
        <v/>
      </c>
      <c r="BY470" s="125"/>
      <c r="BZ470" s="79" t="str">
        <f>IFERROR(VLOOKUP(BY470, InscrTechniques!$A$2:$B$50, 2, 0),"")</f>
        <v/>
      </c>
      <c r="CA470" s="74"/>
      <c r="CB470" s="114" t="str">
        <f>IFERROR(VLOOKUP(CA470, LetterStyle!$A$2:$B$50, 2, 0),"")</f>
        <v/>
      </c>
      <c r="CC470" s="74"/>
      <c r="CD470" s="114" t="str">
        <f>IFERROR(VLOOKUP(CC470, LetterStyle!$A$2:$B$50, 2, 0),"")</f>
        <v/>
      </c>
      <c r="CE470" s="74"/>
      <c r="CF470" s="114" t="str">
        <f>IFERROR(VLOOKUP(CE470, LetterStyle!$A$2:$B$50, 2, 0),"")</f>
        <v/>
      </c>
      <c r="CG470" s="74"/>
      <c r="CH470" s="79" t="str">
        <f>IFERROR(VLOOKUP(CG470, LetterStyle!$A$2:$B$50, 2, 0),"")</f>
        <v/>
      </c>
      <c r="CI470" s="71"/>
      <c r="CJ470" s="79" t="str">
        <f>IFERROR(VLOOKUP(CI470, DecMotifs!$A$1:$B$306, 2, 0),"")</f>
        <v/>
      </c>
      <c r="CK470" s="71"/>
      <c r="CL470" s="79" t="str">
        <f>IFERROR(VLOOKUP(CK470, DecMotifs!$A$1:$B$306, 2, 0),"")</f>
        <v/>
      </c>
      <c r="CM470" s="71"/>
      <c r="CN470" s="79" t="str">
        <f>IFERROR(VLOOKUP(CM470, DecMotifs!$A$1:$B$306, 2, 0),"")</f>
        <v/>
      </c>
      <c r="CO470" s="71"/>
      <c r="CP470" s="79" t="str">
        <f>IFERROR(VLOOKUP(CO470, MarginalDec!$A$2:$B$253, 2, 0),"")</f>
        <v/>
      </c>
      <c r="CQ470" s="71"/>
      <c r="CR470" s="79" t="str">
        <f>IFERROR(VLOOKUP(CQ470, MarginalDec!$A$2:$B$253, 2, 0),"")</f>
        <v/>
      </c>
      <c r="CS470" s="71"/>
      <c r="CT470" s="79" t="str">
        <f>IFERROR(VLOOKUP(CS470, MarginalDec!$A$2:$B$253, 2, 0),"")</f>
        <v/>
      </c>
      <c r="CU470" s="71"/>
      <c r="CV470" s="79" t="str">
        <f>IF(ISBLANK(CU470),"", IFERROR(VLOOKUP(CU470, Tooling!$A$2:$B$252, 2, 0),""))</f>
        <v/>
      </c>
      <c r="CW470" s="71"/>
      <c r="CX470" s="79" t="str">
        <f>IF(ISBLANK(CW470),"", IFERROR(VLOOKUP(CW470, Tooling!$A$2:$B$252, 2, 0),""))</f>
        <v/>
      </c>
      <c r="CY470" s="71"/>
      <c r="CZ470" s="79" t="str">
        <f>IF(ISBLANK(CY470),"", IFERROR(VLOOKUP(CY470, Repairs!$A$2:$B$252, 2, 0),""))</f>
        <v/>
      </c>
      <c r="DA470" s="77"/>
      <c r="DB470" s="71"/>
      <c r="DC470" s="79" t="str">
        <f>IFERROR(VLOOKUP(DB470, DatingReason!$A$2:$B$252, 2, 0),"")</f>
        <v/>
      </c>
      <c r="DD470" s="123" t="str">
        <f t="shared" si="99"/>
        <v/>
      </c>
      <c r="DF470" s="119" t="str">
        <f t="array" ref="DF470">IF(AND($B470&lt;&gt;"", $DE470&lt;&gt;"", $DE470&lt;&gt;"No"),MAX(IF($B470=PEOPLE!$B$4:$B$1000, PEOPLE!$Q$4:$Q$1000,""))+100,"")</f>
        <v/>
      </c>
      <c r="DG470" s="68"/>
      <c r="DH470" s="76">
        <f>COUNTIF(PEOPLE!B:B, MEMORIALS!B470)</f>
        <v>0</v>
      </c>
      <c r="DI470" s="82"/>
      <c r="DJ470" s="82"/>
      <c r="DK470" s="82"/>
      <c r="DL470" s="68"/>
      <c r="DM470" s="68"/>
      <c r="DN470" s="68"/>
      <c r="DO470" s="68"/>
      <c r="DP470" s="68"/>
    </row>
    <row r="471" spans="1:120" ht="15" customHeight="1" x14ac:dyDescent="0.25">
      <c r="A471" s="68"/>
      <c r="B471" s="69"/>
      <c r="C471" s="68"/>
      <c r="D471" s="68"/>
      <c r="E471" s="70" t="str">
        <f>IF(D471="","",VLOOKUP(D471,Denomination!$A$2:$B$50, 2, 0))</f>
        <v/>
      </c>
      <c r="F471" s="68"/>
      <c r="G471" s="71"/>
      <c r="H471" s="70" t="str">
        <f>IF(G471="","",VLOOKUP(G471,MCondition!$A$2:$B$50, 2, 0))</f>
        <v/>
      </c>
      <c r="I471" s="72"/>
      <c r="J471" s="71"/>
      <c r="K471" s="70" t="str">
        <f>IF(J471="","",VLOOKUP(J471,ICondition!$A$2:$B$50, 2, 0))</f>
        <v/>
      </c>
      <c r="L471" s="73"/>
      <c r="M471" s="73"/>
      <c r="N471" s="73"/>
      <c r="O471" s="73"/>
      <c r="P471" s="73"/>
      <c r="Q471" s="73"/>
      <c r="R471" s="78"/>
      <c r="S471" s="79" t="str">
        <f>IFERROR(VLOOKUP(R471,Material!$A$2:$B$59, 2, 0),"")</f>
        <v/>
      </c>
      <c r="T471" s="71"/>
      <c r="U471" s="79" t="str">
        <f>IFERROR(VLOOKUP(T471,Material!$A$2:$B$59, 2, 0),"")</f>
        <v/>
      </c>
      <c r="V471" s="71"/>
      <c r="W471" s="79" t="str">
        <f>IFERROR(VLOOKUP(V471,Material!$A$2:$B$59, 2, 0),"")</f>
        <v/>
      </c>
      <c r="X471" s="71"/>
      <c r="Y471" s="79" t="str">
        <f>IFERROR(VLOOKUP(X471,Material!$A$2:$B$59, 2, 0),"")</f>
        <v/>
      </c>
      <c r="Z471" s="71"/>
      <c r="AA471" s="79" t="str">
        <f>IFERROR(VLOOKUP(Z471,Material!$A$2:$B$59, 2, 0),"")</f>
        <v/>
      </c>
      <c r="AB471" s="74"/>
      <c r="AC471" s="75" t="e">
        <f t="shared" si="88"/>
        <v>#VALUE!</v>
      </c>
      <c r="AD471" s="75" t="e">
        <f t="shared" si="89"/>
        <v>#VALUE!</v>
      </c>
      <c r="AE471" s="75" t="e">
        <f t="shared" si="91"/>
        <v>#VALUE!</v>
      </c>
      <c r="AF471" s="75" t="e">
        <f t="shared" si="90"/>
        <v>#VALUE!</v>
      </c>
      <c r="AG471" s="75" t="e">
        <f t="shared" si="92"/>
        <v>#VALUE!</v>
      </c>
      <c r="AH471" s="75" t="e">
        <f t="shared" si="93"/>
        <v>#VALUE!</v>
      </c>
      <c r="AI471" s="75" t="e">
        <f t="shared" si="94"/>
        <v>#VALUE!</v>
      </c>
      <c r="AJ471" s="80" t="e">
        <f t="shared" si="95"/>
        <v>#VALUE!</v>
      </c>
      <c r="AK471" s="79" t="str">
        <f>(IFERROR(VLOOKUP(AB471,Categories!$A$2:$B$20,2,1),""))</f>
        <v/>
      </c>
      <c r="AL471" s="79" t="str">
        <f ca="1">IFERROR(VLOOKUP((HLOOKUP((VLOOKUP($AB471,Categories!$A$2:$F$20,3,1)), $AB$3:$AJ471, (ROW()-ROW($AB$3)+1), 0)), INDIRECT(VLOOKUP($AB471,Categories!$A$2:$F$20,6,1)),2,0),AK471)</f>
        <v/>
      </c>
      <c r="AM471" s="79" t="str">
        <f ca="1">IFERROR(VLOOKUP((HLOOKUP((VLOOKUP($AB471,Categories!$A$2:$F$20,4,1)),$AB$3:$AJ471,(ROW()-ROW($AB$3)+1),0)),INDIRECT(VLOOKUP($AB471,Categories!$A$2:$H$20,7,1)),2,0),"")</f>
        <v/>
      </c>
      <c r="AN471" s="79" t="str">
        <f ca="1">IFERROR(VLOOKUP((HLOOKUP((VLOOKUP($AB471,Categories!$A$2:$F$20,5,1)), $AB$3:$AJ471, (ROW()-ROW($AB$3)+1), 0)), INDIRECT(VLOOKUP($AB471,Categories!$A$2:$H$20,8,1)),2,0),"")</f>
        <v/>
      </c>
      <c r="AO471" s="79" t="str">
        <f t="shared" ca="1" si="96"/>
        <v/>
      </c>
      <c r="AP471" s="81"/>
      <c r="AQ471" s="70" t="str">
        <f>IFERROR(VLOOKUP(VALUE(MID(AP471,1,1)),AdditionalElements!$A$2:$B$50,2,0),"")</f>
        <v/>
      </c>
      <c r="AR471" s="70" t="str">
        <f>IFERROR(VLOOKUP(VALUE(MID(AP471,2,1)),AdditionalElements!$H$2:$I$50,2,0),"")</f>
        <v/>
      </c>
      <c r="AS471" s="70" t="str">
        <f>IFERROR(VLOOKUP(VALUE(MID(AP471,3,1)),AdditionalElements!$O$2:$P$50,2,0),"")</f>
        <v/>
      </c>
      <c r="AT471" s="70" t="str">
        <f>IFERROR(VLOOKUP(VALUE(MID(AP471,4,1)),AdditionalElements!$V$2:$W$50,2,0),"")</f>
        <v/>
      </c>
      <c r="AU471" s="71"/>
      <c r="AV471" s="79" t="str">
        <f>IFERROR(IF(VALUE(MID(AU471,1,1))=1, VLOOKUP(VALUE(MID(AU471,1,1)), TxtPanelShape!$A$2:$C$50, 3, 0), (IF(VALUE(MID(AU471,1,1))&gt;=7, VLOOKUP(VALUE(MID(AU471,1,1)), TxtPanelShape!$A$2:$C$50, 3, 0),VLOOKUP(VALUE(MID(AU471,1,2)),TxtPanelShape!$A$2:$C$50,3,0)))), "")</f>
        <v/>
      </c>
      <c r="AW471" s="79" t="str">
        <f>IFERROR(IF(VALUE(MID(AU471,1,1))=1, ", "&amp;VLOOKUP(VALUE(MID(AU471,2,1)), TxtPanelShape!$H$2:$I$50, 2, 0), IF(VALUE(MID(AU471,1,1))&gt;=7, ", "&amp;VLOOKUP(VALUE(MID(AU471,2,1)), TxtPanelShape!$H$2:$I$50, 2, 0),"")), "")</f>
        <v/>
      </c>
      <c r="AX471" s="79" t="str">
        <f>IFERROR(IF(VALUE(MID(AU471,1,1))=1, ", "&amp;VLOOKUP(VALUE(MID(AU471,3,1)), TxtPanelShape!$O$2:$P$50, 2, 0), IF(VALUE(MID(AU471,1,1))&gt;=7, ", "&amp;VLOOKUP(VALUE(MID(AU471,3,1)), TxtPanelShape!$O$2:$P$50, 2, 0),"")),"")</f>
        <v/>
      </c>
      <c r="AY471" s="79" t="str">
        <f>IFERROR("; "&amp;VLOOKUP(VALUE(MID(AU471,4,1)), TxtPanelShape!$V$2:$W$50,2,0),"")</f>
        <v/>
      </c>
      <c r="AZ471" s="79" t="str">
        <f t="shared" si="97"/>
        <v/>
      </c>
      <c r="BA471" s="71"/>
      <c r="BB471" s="79" t="str">
        <f>IFERROR(IF(VALUE(MID(BA471,1,1))=1, VLOOKUP(VALUE(MID(BA471,1,1)), TxtPanelShape!$A$2:$C$50, 3, 0), (IF(VALUE(MID(BA471,1,1))&gt;=7, VLOOKUP(VALUE(MID(BA471,1,1)), TxtPanelShape!$A$2:$C$50, 3, 0),VLOOKUP(VALUE(MID(BA471,1,2)),TxtPanelShape!$A$2:$C$50,3,0)))), "")</f>
        <v/>
      </c>
      <c r="BC471" s="79" t="str">
        <f>IFERROR(IF(VALUE(MID(BA471,1,1))=1, ", "&amp;VLOOKUP(VALUE(MID(BA471,2,1)), TxtPanelShape!$H$2:$I$50, 2, 0), IF(VALUE(MID(BA471,1,1))&gt;=7, ", "&amp;VLOOKUP(VALUE(MID(BA471,2,1)), TxtPanelShape!$H$2:$I$50, 2, 0),"")), "")</f>
        <v/>
      </c>
      <c r="BD471" s="79" t="str">
        <f>IFERROR(IF(VALUE(MID(BA471,1,1))=1, ", "&amp;VLOOKUP(VALUE(MID(BA471,3,1)), TxtPanelShape!$O$2:$P$50, 2, 0), IF(VALUE(MID(BA471,1,1))&gt;=7, ", "&amp;VLOOKUP(VALUE(MID(BA471,3,1)), TxtPanelShape!$O$2:$P$50, 2, 0),"")),"")</f>
        <v/>
      </c>
      <c r="BE471" s="79" t="str">
        <f>IFERROR("; "&amp;VLOOKUP(VALUE(MID(BA471,4,1)), TxtPanelShape!$V$2:$W$50,2,0),"")</f>
        <v/>
      </c>
      <c r="BF471" s="79" t="str">
        <f t="shared" si="98"/>
        <v/>
      </c>
      <c r="BG471" s="71"/>
      <c r="BH471" s="79" t="str">
        <f>IFERROR(VLOOKUP(BG471, TxtPanelDefinition!$A$2:$B$50, 2, 0),"")</f>
        <v/>
      </c>
      <c r="BI471" s="71"/>
      <c r="BJ471" s="79" t="str">
        <f>IFERROR(VLOOKUP(BI471, TxtPanelDefinition!$A$2:$B$50, 2, 0),"")</f>
        <v/>
      </c>
      <c r="BK471" s="71"/>
      <c r="BL471" s="79" t="str">
        <f>IFERROR(VLOOKUP(BK471, InscrTechniques!$A$2:$B$50, 2, 0),"")</f>
        <v/>
      </c>
      <c r="BM471" s="71"/>
      <c r="BN471" s="79" t="str">
        <f>IFERROR(VLOOKUP(BM471, InscrTechniques!$A$2:$B$50, 2, 0),"")</f>
        <v/>
      </c>
      <c r="BO471" s="71"/>
      <c r="BP471" s="79" t="str">
        <f>IFERROR(VLOOKUP(BO471, InscrTechniques!$A$2:$B$50, 2, 0),"")</f>
        <v/>
      </c>
      <c r="BQ471" s="71"/>
      <c r="BR471" s="79" t="str">
        <f>IFERROR(VLOOKUP(BQ471, InscrTechniques!$A$2:$B$50, 2, 0),"")</f>
        <v/>
      </c>
      <c r="BS471" s="71"/>
      <c r="BT471" s="79" t="str">
        <f>IFERROR(VLOOKUP(BS471, InscrTechniques!$A$2:$B$50, 2, 0),"")</f>
        <v/>
      </c>
      <c r="BU471" s="71"/>
      <c r="BV471" s="79" t="str">
        <f>IFERROR(VLOOKUP(BU471, InscrTechniques!$A$2:$B$50, 2, 0),"")</f>
        <v/>
      </c>
      <c r="BW471" s="125"/>
      <c r="BX471" s="79" t="str">
        <f>IFERROR(VLOOKUP(BW471, InscrTechniques!$A$2:$B$50, 2, 0),"")</f>
        <v/>
      </c>
      <c r="BY471" s="125"/>
      <c r="BZ471" s="79" t="str">
        <f>IFERROR(VLOOKUP(BY471, InscrTechniques!$A$2:$B$50, 2, 0),"")</f>
        <v/>
      </c>
      <c r="CA471" s="74"/>
      <c r="CB471" s="114" t="str">
        <f>IFERROR(VLOOKUP(CA471, LetterStyle!$A$2:$B$50, 2, 0),"")</f>
        <v/>
      </c>
      <c r="CC471" s="74"/>
      <c r="CD471" s="114" t="str">
        <f>IFERROR(VLOOKUP(CC471, LetterStyle!$A$2:$B$50, 2, 0),"")</f>
        <v/>
      </c>
      <c r="CE471" s="74"/>
      <c r="CF471" s="114" t="str">
        <f>IFERROR(VLOOKUP(CE471, LetterStyle!$A$2:$B$50, 2, 0),"")</f>
        <v/>
      </c>
      <c r="CG471" s="74"/>
      <c r="CH471" s="79" t="str">
        <f>IFERROR(VLOOKUP(CG471, LetterStyle!$A$2:$B$50, 2, 0),"")</f>
        <v/>
      </c>
      <c r="CI471" s="71"/>
      <c r="CJ471" s="79" t="str">
        <f>IFERROR(VLOOKUP(CI471, DecMotifs!$A$1:$B$306, 2, 0),"")</f>
        <v/>
      </c>
      <c r="CK471" s="71"/>
      <c r="CL471" s="79" t="str">
        <f>IFERROR(VLOOKUP(CK471, DecMotifs!$A$1:$B$306, 2, 0),"")</f>
        <v/>
      </c>
      <c r="CM471" s="71"/>
      <c r="CN471" s="79" t="str">
        <f>IFERROR(VLOOKUP(CM471, DecMotifs!$A$1:$B$306, 2, 0),"")</f>
        <v/>
      </c>
      <c r="CO471" s="71"/>
      <c r="CP471" s="79" t="str">
        <f>IFERROR(VLOOKUP(CO471, MarginalDec!$A$2:$B$253, 2, 0),"")</f>
        <v/>
      </c>
      <c r="CQ471" s="71"/>
      <c r="CR471" s="79" t="str">
        <f>IFERROR(VLOOKUP(CQ471, MarginalDec!$A$2:$B$253, 2, 0),"")</f>
        <v/>
      </c>
      <c r="CS471" s="71"/>
      <c r="CT471" s="79" t="str">
        <f>IFERROR(VLOOKUP(CS471, MarginalDec!$A$2:$B$253, 2, 0),"")</f>
        <v/>
      </c>
      <c r="CU471" s="71"/>
      <c r="CV471" s="79" t="str">
        <f>IF(ISBLANK(CU471),"", IFERROR(VLOOKUP(CU471, Tooling!$A$2:$B$252, 2, 0),""))</f>
        <v/>
      </c>
      <c r="CW471" s="71"/>
      <c r="CX471" s="79" t="str">
        <f>IF(ISBLANK(CW471),"", IFERROR(VLOOKUP(CW471, Tooling!$A$2:$B$252, 2, 0),""))</f>
        <v/>
      </c>
      <c r="CY471" s="71"/>
      <c r="CZ471" s="79" t="str">
        <f>IF(ISBLANK(CY471),"", IFERROR(VLOOKUP(CY471, Repairs!$A$2:$B$252, 2, 0),""))</f>
        <v/>
      </c>
      <c r="DA471" s="77"/>
      <c r="DB471" s="71"/>
      <c r="DC471" s="79" t="str">
        <f>IFERROR(VLOOKUP(DB471, DatingReason!$A$2:$B$252, 2, 0),"")</f>
        <v/>
      </c>
      <c r="DD471" s="123" t="str">
        <f t="shared" si="99"/>
        <v/>
      </c>
      <c r="DF471" s="119" t="str">
        <f t="array" ref="DF471">IF(AND($B471&lt;&gt;"", $DE471&lt;&gt;"", $DE471&lt;&gt;"No"),MAX(IF($B471=PEOPLE!$B$4:$B$1000, PEOPLE!$Q$4:$Q$1000,""))+100,"")</f>
        <v/>
      </c>
      <c r="DG471" s="68"/>
      <c r="DH471" s="76">
        <f>COUNTIF(PEOPLE!B:B, MEMORIALS!B471)</f>
        <v>0</v>
      </c>
      <c r="DI471" s="82"/>
      <c r="DJ471" s="82"/>
      <c r="DK471" s="82"/>
      <c r="DL471" s="68"/>
      <c r="DM471" s="68"/>
      <c r="DN471" s="68"/>
      <c r="DO471" s="68"/>
      <c r="DP471" s="68"/>
    </row>
    <row r="472" spans="1:120" ht="15" customHeight="1" x14ac:dyDescent="0.25">
      <c r="A472" s="68"/>
      <c r="B472" s="69"/>
      <c r="C472" s="68"/>
      <c r="D472" s="68"/>
      <c r="E472" s="70" t="str">
        <f>IF(D472="","",VLOOKUP(D472,Denomination!$A$2:$B$50, 2, 0))</f>
        <v/>
      </c>
      <c r="F472" s="68"/>
      <c r="G472" s="71"/>
      <c r="H472" s="70" t="str">
        <f>IF(G472="","",VLOOKUP(G472,MCondition!$A$2:$B$50, 2, 0))</f>
        <v/>
      </c>
      <c r="I472" s="72"/>
      <c r="J472" s="71"/>
      <c r="K472" s="70" t="str">
        <f>IF(J472="","",VLOOKUP(J472,ICondition!$A$2:$B$50, 2, 0))</f>
        <v/>
      </c>
      <c r="L472" s="73"/>
      <c r="M472" s="73"/>
      <c r="N472" s="73"/>
      <c r="O472" s="73"/>
      <c r="P472" s="73"/>
      <c r="Q472" s="73"/>
      <c r="R472" s="78"/>
      <c r="S472" s="79" t="str">
        <f>IFERROR(VLOOKUP(R472,Material!$A$2:$B$59, 2, 0),"")</f>
        <v/>
      </c>
      <c r="T472" s="71"/>
      <c r="U472" s="79" t="str">
        <f>IFERROR(VLOOKUP(T472,Material!$A$2:$B$59, 2, 0),"")</f>
        <v/>
      </c>
      <c r="V472" s="71"/>
      <c r="W472" s="79" t="str">
        <f>IFERROR(VLOOKUP(V472,Material!$A$2:$B$59, 2, 0),"")</f>
        <v/>
      </c>
      <c r="X472" s="71"/>
      <c r="Y472" s="79" t="str">
        <f>IFERROR(VLOOKUP(X472,Material!$A$2:$B$59, 2, 0),"")</f>
        <v/>
      </c>
      <c r="Z472" s="71"/>
      <c r="AA472" s="79" t="str">
        <f>IFERROR(VLOOKUP(Z472,Material!$A$2:$B$59, 2, 0),"")</f>
        <v/>
      </c>
      <c r="AB472" s="74"/>
      <c r="AC472" s="75" t="e">
        <f t="shared" si="88"/>
        <v>#VALUE!</v>
      </c>
      <c r="AD472" s="75" t="e">
        <f t="shared" si="89"/>
        <v>#VALUE!</v>
      </c>
      <c r="AE472" s="75" t="e">
        <f t="shared" si="91"/>
        <v>#VALUE!</v>
      </c>
      <c r="AF472" s="75" t="e">
        <f t="shared" si="90"/>
        <v>#VALUE!</v>
      </c>
      <c r="AG472" s="75" t="e">
        <f t="shared" si="92"/>
        <v>#VALUE!</v>
      </c>
      <c r="AH472" s="75" t="e">
        <f t="shared" si="93"/>
        <v>#VALUE!</v>
      </c>
      <c r="AI472" s="75" t="e">
        <f t="shared" si="94"/>
        <v>#VALUE!</v>
      </c>
      <c r="AJ472" s="80" t="e">
        <f t="shared" si="95"/>
        <v>#VALUE!</v>
      </c>
      <c r="AK472" s="79" t="str">
        <f>(IFERROR(VLOOKUP(AB472,Categories!$A$2:$B$20,2,1),""))</f>
        <v/>
      </c>
      <c r="AL472" s="79" t="str">
        <f ca="1">IFERROR(VLOOKUP((HLOOKUP((VLOOKUP($AB472,Categories!$A$2:$F$20,3,1)), $AB$3:$AJ472, (ROW()-ROW($AB$3)+1), 0)), INDIRECT(VLOOKUP($AB472,Categories!$A$2:$F$20,6,1)),2,0),AK472)</f>
        <v/>
      </c>
      <c r="AM472" s="79" t="str">
        <f ca="1">IFERROR(VLOOKUP((HLOOKUP((VLOOKUP($AB472,Categories!$A$2:$F$20,4,1)),$AB$3:$AJ472,(ROW()-ROW($AB$3)+1),0)),INDIRECT(VLOOKUP($AB472,Categories!$A$2:$H$20,7,1)),2,0),"")</f>
        <v/>
      </c>
      <c r="AN472" s="79" t="str">
        <f ca="1">IFERROR(VLOOKUP((HLOOKUP((VLOOKUP($AB472,Categories!$A$2:$F$20,5,1)), $AB$3:$AJ472, (ROW()-ROW($AB$3)+1), 0)), INDIRECT(VLOOKUP($AB472,Categories!$A$2:$H$20,8,1)),2,0),"")</f>
        <v/>
      </c>
      <c r="AO472" s="79" t="str">
        <f t="shared" ca="1" si="96"/>
        <v/>
      </c>
      <c r="AP472" s="81"/>
      <c r="AQ472" s="70" t="str">
        <f>IFERROR(VLOOKUP(VALUE(MID(AP472,1,1)),AdditionalElements!$A$2:$B$50,2,0),"")</f>
        <v/>
      </c>
      <c r="AR472" s="70" t="str">
        <f>IFERROR(VLOOKUP(VALUE(MID(AP472,2,1)),AdditionalElements!$H$2:$I$50,2,0),"")</f>
        <v/>
      </c>
      <c r="AS472" s="70" t="str">
        <f>IFERROR(VLOOKUP(VALUE(MID(AP472,3,1)),AdditionalElements!$O$2:$P$50,2,0),"")</f>
        <v/>
      </c>
      <c r="AT472" s="70" t="str">
        <f>IFERROR(VLOOKUP(VALUE(MID(AP472,4,1)),AdditionalElements!$V$2:$W$50,2,0),"")</f>
        <v/>
      </c>
      <c r="AU472" s="71"/>
      <c r="AV472" s="79" t="str">
        <f>IFERROR(IF(VALUE(MID(AU472,1,1))=1, VLOOKUP(VALUE(MID(AU472,1,1)), TxtPanelShape!$A$2:$C$50, 3, 0), (IF(VALUE(MID(AU472,1,1))&gt;=7, VLOOKUP(VALUE(MID(AU472,1,1)), TxtPanelShape!$A$2:$C$50, 3, 0),VLOOKUP(VALUE(MID(AU472,1,2)),TxtPanelShape!$A$2:$C$50,3,0)))), "")</f>
        <v/>
      </c>
      <c r="AW472" s="79" t="str">
        <f>IFERROR(IF(VALUE(MID(AU472,1,1))=1, ", "&amp;VLOOKUP(VALUE(MID(AU472,2,1)), TxtPanelShape!$H$2:$I$50, 2, 0), IF(VALUE(MID(AU472,1,1))&gt;=7, ", "&amp;VLOOKUP(VALUE(MID(AU472,2,1)), TxtPanelShape!$H$2:$I$50, 2, 0),"")), "")</f>
        <v/>
      </c>
      <c r="AX472" s="79" t="str">
        <f>IFERROR(IF(VALUE(MID(AU472,1,1))=1, ", "&amp;VLOOKUP(VALUE(MID(AU472,3,1)), TxtPanelShape!$O$2:$P$50, 2, 0), IF(VALUE(MID(AU472,1,1))&gt;=7, ", "&amp;VLOOKUP(VALUE(MID(AU472,3,1)), TxtPanelShape!$O$2:$P$50, 2, 0),"")),"")</f>
        <v/>
      </c>
      <c r="AY472" s="79" t="str">
        <f>IFERROR("; "&amp;VLOOKUP(VALUE(MID(AU472,4,1)), TxtPanelShape!$V$2:$W$50,2,0),"")</f>
        <v/>
      </c>
      <c r="AZ472" s="79" t="str">
        <f t="shared" si="97"/>
        <v/>
      </c>
      <c r="BA472" s="71"/>
      <c r="BB472" s="79" t="str">
        <f>IFERROR(IF(VALUE(MID(BA472,1,1))=1, VLOOKUP(VALUE(MID(BA472,1,1)), TxtPanelShape!$A$2:$C$50, 3, 0), (IF(VALUE(MID(BA472,1,1))&gt;=7, VLOOKUP(VALUE(MID(BA472,1,1)), TxtPanelShape!$A$2:$C$50, 3, 0),VLOOKUP(VALUE(MID(BA472,1,2)),TxtPanelShape!$A$2:$C$50,3,0)))), "")</f>
        <v/>
      </c>
      <c r="BC472" s="79" t="str">
        <f>IFERROR(IF(VALUE(MID(BA472,1,1))=1, ", "&amp;VLOOKUP(VALUE(MID(BA472,2,1)), TxtPanelShape!$H$2:$I$50, 2, 0), IF(VALUE(MID(BA472,1,1))&gt;=7, ", "&amp;VLOOKUP(VALUE(MID(BA472,2,1)), TxtPanelShape!$H$2:$I$50, 2, 0),"")), "")</f>
        <v/>
      </c>
      <c r="BD472" s="79" t="str">
        <f>IFERROR(IF(VALUE(MID(BA472,1,1))=1, ", "&amp;VLOOKUP(VALUE(MID(BA472,3,1)), TxtPanelShape!$O$2:$P$50, 2, 0), IF(VALUE(MID(BA472,1,1))&gt;=7, ", "&amp;VLOOKUP(VALUE(MID(BA472,3,1)), TxtPanelShape!$O$2:$P$50, 2, 0),"")),"")</f>
        <v/>
      </c>
      <c r="BE472" s="79" t="str">
        <f>IFERROR("; "&amp;VLOOKUP(VALUE(MID(BA472,4,1)), TxtPanelShape!$V$2:$W$50,2,0),"")</f>
        <v/>
      </c>
      <c r="BF472" s="79" t="str">
        <f t="shared" si="98"/>
        <v/>
      </c>
      <c r="BG472" s="71"/>
      <c r="BH472" s="79" t="str">
        <f>IFERROR(VLOOKUP(BG472, TxtPanelDefinition!$A$2:$B$50, 2, 0),"")</f>
        <v/>
      </c>
      <c r="BI472" s="71"/>
      <c r="BJ472" s="79" t="str">
        <f>IFERROR(VLOOKUP(BI472, TxtPanelDefinition!$A$2:$B$50, 2, 0),"")</f>
        <v/>
      </c>
      <c r="BK472" s="71"/>
      <c r="BL472" s="79" t="str">
        <f>IFERROR(VLOOKUP(BK472, InscrTechniques!$A$2:$B$50, 2, 0),"")</f>
        <v/>
      </c>
      <c r="BM472" s="71"/>
      <c r="BN472" s="79" t="str">
        <f>IFERROR(VLOOKUP(BM472, InscrTechniques!$A$2:$B$50, 2, 0),"")</f>
        <v/>
      </c>
      <c r="BO472" s="71"/>
      <c r="BP472" s="79" t="str">
        <f>IFERROR(VLOOKUP(BO472, InscrTechniques!$A$2:$B$50, 2, 0),"")</f>
        <v/>
      </c>
      <c r="BQ472" s="71"/>
      <c r="BR472" s="79" t="str">
        <f>IFERROR(VLOOKUP(BQ472, InscrTechniques!$A$2:$B$50, 2, 0),"")</f>
        <v/>
      </c>
      <c r="BS472" s="71"/>
      <c r="BT472" s="79" t="str">
        <f>IFERROR(VLOOKUP(BS472, InscrTechniques!$A$2:$B$50, 2, 0),"")</f>
        <v/>
      </c>
      <c r="BU472" s="71"/>
      <c r="BV472" s="79" t="str">
        <f>IFERROR(VLOOKUP(BU472, InscrTechniques!$A$2:$B$50, 2, 0),"")</f>
        <v/>
      </c>
      <c r="BW472" s="125"/>
      <c r="BX472" s="79" t="str">
        <f>IFERROR(VLOOKUP(BW472, InscrTechniques!$A$2:$B$50, 2, 0),"")</f>
        <v/>
      </c>
      <c r="BY472" s="125"/>
      <c r="BZ472" s="79" t="str">
        <f>IFERROR(VLOOKUP(BY472, InscrTechniques!$A$2:$B$50, 2, 0),"")</f>
        <v/>
      </c>
      <c r="CA472" s="74"/>
      <c r="CB472" s="114" t="str">
        <f>IFERROR(VLOOKUP(CA472, LetterStyle!$A$2:$B$50, 2, 0),"")</f>
        <v/>
      </c>
      <c r="CC472" s="74"/>
      <c r="CD472" s="114" t="str">
        <f>IFERROR(VLOOKUP(CC472, LetterStyle!$A$2:$B$50, 2, 0),"")</f>
        <v/>
      </c>
      <c r="CE472" s="74"/>
      <c r="CF472" s="114" t="str">
        <f>IFERROR(VLOOKUP(CE472, LetterStyle!$A$2:$B$50, 2, 0),"")</f>
        <v/>
      </c>
      <c r="CG472" s="74"/>
      <c r="CH472" s="79" t="str">
        <f>IFERROR(VLOOKUP(CG472, LetterStyle!$A$2:$B$50, 2, 0),"")</f>
        <v/>
      </c>
      <c r="CI472" s="71"/>
      <c r="CJ472" s="79" t="str">
        <f>IFERROR(VLOOKUP(CI472, DecMotifs!$A$1:$B$306, 2, 0),"")</f>
        <v/>
      </c>
      <c r="CK472" s="71"/>
      <c r="CL472" s="79" t="str">
        <f>IFERROR(VLOOKUP(CK472, DecMotifs!$A$1:$B$306, 2, 0),"")</f>
        <v/>
      </c>
      <c r="CM472" s="71"/>
      <c r="CN472" s="79" t="str">
        <f>IFERROR(VLOOKUP(CM472, DecMotifs!$A$1:$B$306, 2, 0),"")</f>
        <v/>
      </c>
      <c r="CO472" s="71"/>
      <c r="CP472" s="79" t="str">
        <f>IFERROR(VLOOKUP(CO472, MarginalDec!$A$2:$B$253, 2, 0),"")</f>
        <v/>
      </c>
      <c r="CQ472" s="71"/>
      <c r="CR472" s="79" t="str">
        <f>IFERROR(VLOOKUP(CQ472, MarginalDec!$A$2:$B$253, 2, 0),"")</f>
        <v/>
      </c>
      <c r="CS472" s="71"/>
      <c r="CT472" s="79" t="str">
        <f>IFERROR(VLOOKUP(CS472, MarginalDec!$A$2:$B$253, 2, 0),"")</f>
        <v/>
      </c>
      <c r="CU472" s="71"/>
      <c r="CV472" s="79" t="str">
        <f>IF(ISBLANK(CU472),"", IFERROR(VLOOKUP(CU472, Tooling!$A$2:$B$252, 2, 0),""))</f>
        <v/>
      </c>
      <c r="CW472" s="71"/>
      <c r="CX472" s="79" t="str">
        <f>IF(ISBLANK(CW472),"", IFERROR(VLOOKUP(CW472, Tooling!$A$2:$B$252, 2, 0),""))</f>
        <v/>
      </c>
      <c r="CY472" s="71"/>
      <c r="CZ472" s="79" t="str">
        <f>IF(ISBLANK(CY472),"", IFERROR(VLOOKUP(CY472, Repairs!$A$2:$B$252, 2, 0),""))</f>
        <v/>
      </c>
      <c r="DA472" s="77"/>
      <c r="DB472" s="71"/>
      <c r="DC472" s="79" t="str">
        <f>IFERROR(VLOOKUP(DB472, DatingReason!$A$2:$B$252, 2, 0),"")</f>
        <v/>
      </c>
      <c r="DD472" s="123" t="str">
        <f t="shared" si="99"/>
        <v/>
      </c>
      <c r="DF472" s="119" t="str">
        <f t="array" ref="DF472">IF(AND($B472&lt;&gt;"", $DE472&lt;&gt;"", $DE472&lt;&gt;"No"),MAX(IF($B472=PEOPLE!$B$4:$B$1000, PEOPLE!$Q$4:$Q$1000,""))+100,"")</f>
        <v/>
      </c>
      <c r="DG472" s="68"/>
      <c r="DH472" s="76">
        <f>COUNTIF(PEOPLE!B:B, MEMORIALS!B472)</f>
        <v>0</v>
      </c>
      <c r="DI472" s="82"/>
      <c r="DJ472" s="82"/>
      <c r="DK472" s="82"/>
      <c r="DL472" s="68"/>
      <c r="DM472" s="68"/>
      <c r="DN472" s="68"/>
      <c r="DO472" s="68"/>
      <c r="DP472" s="68"/>
    </row>
    <row r="473" spans="1:120" ht="15" customHeight="1" x14ac:dyDescent="0.25">
      <c r="A473" s="68"/>
      <c r="B473" s="69"/>
      <c r="C473" s="68"/>
      <c r="D473" s="68"/>
      <c r="E473" s="70" t="str">
        <f>IF(D473="","",VLOOKUP(D473,Denomination!$A$2:$B$50, 2, 0))</f>
        <v/>
      </c>
      <c r="F473" s="68"/>
      <c r="G473" s="71"/>
      <c r="H473" s="70" t="str">
        <f>IF(G473="","",VLOOKUP(G473,MCondition!$A$2:$B$50, 2, 0))</f>
        <v/>
      </c>
      <c r="I473" s="72"/>
      <c r="J473" s="71"/>
      <c r="K473" s="70" t="str">
        <f>IF(J473="","",VLOOKUP(J473,ICondition!$A$2:$B$50, 2, 0))</f>
        <v/>
      </c>
      <c r="L473" s="73"/>
      <c r="M473" s="73"/>
      <c r="N473" s="73"/>
      <c r="O473" s="73"/>
      <c r="P473" s="73"/>
      <c r="Q473" s="73"/>
      <c r="R473" s="78"/>
      <c r="S473" s="79" t="str">
        <f>IFERROR(VLOOKUP(R473,Material!$A$2:$B$59, 2, 0),"")</f>
        <v/>
      </c>
      <c r="T473" s="71"/>
      <c r="U473" s="79" t="str">
        <f>IFERROR(VLOOKUP(T473,Material!$A$2:$B$59, 2, 0),"")</f>
        <v/>
      </c>
      <c r="V473" s="71"/>
      <c r="W473" s="79" t="str">
        <f>IFERROR(VLOOKUP(V473,Material!$A$2:$B$59, 2, 0),"")</f>
        <v/>
      </c>
      <c r="X473" s="71"/>
      <c r="Y473" s="79" t="str">
        <f>IFERROR(VLOOKUP(X473,Material!$A$2:$B$59, 2, 0),"")</f>
        <v/>
      </c>
      <c r="Z473" s="71"/>
      <c r="AA473" s="79" t="str">
        <f>IFERROR(VLOOKUP(Z473,Material!$A$2:$B$59, 2, 0),"")</f>
        <v/>
      </c>
      <c r="AB473" s="74"/>
      <c r="AC473" s="75" t="e">
        <f t="shared" si="88"/>
        <v>#VALUE!</v>
      </c>
      <c r="AD473" s="75" t="e">
        <f t="shared" si="89"/>
        <v>#VALUE!</v>
      </c>
      <c r="AE473" s="75" t="e">
        <f t="shared" si="91"/>
        <v>#VALUE!</v>
      </c>
      <c r="AF473" s="75" t="e">
        <f t="shared" si="90"/>
        <v>#VALUE!</v>
      </c>
      <c r="AG473" s="75" t="e">
        <f t="shared" si="92"/>
        <v>#VALUE!</v>
      </c>
      <c r="AH473" s="75" t="e">
        <f t="shared" si="93"/>
        <v>#VALUE!</v>
      </c>
      <c r="AI473" s="75" t="e">
        <f t="shared" si="94"/>
        <v>#VALUE!</v>
      </c>
      <c r="AJ473" s="80" t="e">
        <f t="shared" si="95"/>
        <v>#VALUE!</v>
      </c>
      <c r="AK473" s="79" t="str">
        <f>(IFERROR(VLOOKUP(AB473,Categories!$A$2:$B$20,2,1),""))</f>
        <v/>
      </c>
      <c r="AL473" s="79" t="str">
        <f ca="1">IFERROR(VLOOKUP((HLOOKUP((VLOOKUP($AB473,Categories!$A$2:$F$20,3,1)), $AB$3:$AJ473, (ROW()-ROW($AB$3)+1), 0)), INDIRECT(VLOOKUP($AB473,Categories!$A$2:$F$20,6,1)),2,0),AK473)</f>
        <v/>
      </c>
      <c r="AM473" s="79" t="str">
        <f ca="1">IFERROR(VLOOKUP((HLOOKUP((VLOOKUP($AB473,Categories!$A$2:$F$20,4,1)),$AB$3:$AJ473,(ROW()-ROW($AB$3)+1),0)),INDIRECT(VLOOKUP($AB473,Categories!$A$2:$H$20,7,1)),2,0),"")</f>
        <v/>
      </c>
      <c r="AN473" s="79" t="str">
        <f ca="1">IFERROR(VLOOKUP((HLOOKUP((VLOOKUP($AB473,Categories!$A$2:$F$20,5,1)), $AB$3:$AJ473, (ROW()-ROW($AB$3)+1), 0)), INDIRECT(VLOOKUP($AB473,Categories!$A$2:$H$20,8,1)),2,0),"")</f>
        <v/>
      </c>
      <c r="AO473" s="79" t="str">
        <f t="shared" ca="1" si="96"/>
        <v/>
      </c>
      <c r="AP473" s="81"/>
      <c r="AQ473" s="70" t="str">
        <f>IFERROR(VLOOKUP(VALUE(MID(AP473,1,1)),AdditionalElements!$A$2:$B$50,2,0),"")</f>
        <v/>
      </c>
      <c r="AR473" s="70" t="str">
        <f>IFERROR(VLOOKUP(VALUE(MID(AP473,2,1)),AdditionalElements!$H$2:$I$50,2,0),"")</f>
        <v/>
      </c>
      <c r="AS473" s="70" t="str">
        <f>IFERROR(VLOOKUP(VALUE(MID(AP473,3,1)),AdditionalElements!$O$2:$P$50,2,0),"")</f>
        <v/>
      </c>
      <c r="AT473" s="70" t="str">
        <f>IFERROR(VLOOKUP(VALUE(MID(AP473,4,1)),AdditionalElements!$V$2:$W$50,2,0),"")</f>
        <v/>
      </c>
      <c r="AU473" s="71"/>
      <c r="AV473" s="79" t="str">
        <f>IFERROR(IF(VALUE(MID(AU473,1,1))=1, VLOOKUP(VALUE(MID(AU473,1,1)), TxtPanelShape!$A$2:$C$50, 3, 0), (IF(VALUE(MID(AU473,1,1))&gt;=7, VLOOKUP(VALUE(MID(AU473,1,1)), TxtPanelShape!$A$2:$C$50, 3, 0),VLOOKUP(VALUE(MID(AU473,1,2)),TxtPanelShape!$A$2:$C$50,3,0)))), "")</f>
        <v/>
      </c>
      <c r="AW473" s="79" t="str">
        <f>IFERROR(IF(VALUE(MID(AU473,1,1))=1, ", "&amp;VLOOKUP(VALUE(MID(AU473,2,1)), TxtPanelShape!$H$2:$I$50, 2, 0), IF(VALUE(MID(AU473,1,1))&gt;=7, ", "&amp;VLOOKUP(VALUE(MID(AU473,2,1)), TxtPanelShape!$H$2:$I$50, 2, 0),"")), "")</f>
        <v/>
      </c>
      <c r="AX473" s="79" t="str">
        <f>IFERROR(IF(VALUE(MID(AU473,1,1))=1, ", "&amp;VLOOKUP(VALUE(MID(AU473,3,1)), TxtPanelShape!$O$2:$P$50, 2, 0), IF(VALUE(MID(AU473,1,1))&gt;=7, ", "&amp;VLOOKUP(VALUE(MID(AU473,3,1)), TxtPanelShape!$O$2:$P$50, 2, 0),"")),"")</f>
        <v/>
      </c>
      <c r="AY473" s="79" t="str">
        <f>IFERROR("; "&amp;VLOOKUP(VALUE(MID(AU473,4,1)), TxtPanelShape!$V$2:$W$50,2,0),"")</f>
        <v/>
      </c>
      <c r="AZ473" s="79" t="str">
        <f t="shared" si="97"/>
        <v/>
      </c>
      <c r="BA473" s="71"/>
      <c r="BB473" s="79" t="str">
        <f>IFERROR(IF(VALUE(MID(BA473,1,1))=1, VLOOKUP(VALUE(MID(BA473,1,1)), TxtPanelShape!$A$2:$C$50, 3, 0), (IF(VALUE(MID(BA473,1,1))&gt;=7, VLOOKUP(VALUE(MID(BA473,1,1)), TxtPanelShape!$A$2:$C$50, 3, 0),VLOOKUP(VALUE(MID(BA473,1,2)),TxtPanelShape!$A$2:$C$50,3,0)))), "")</f>
        <v/>
      </c>
      <c r="BC473" s="79" t="str">
        <f>IFERROR(IF(VALUE(MID(BA473,1,1))=1, ", "&amp;VLOOKUP(VALUE(MID(BA473,2,1)), TxtPanelShape!$H$2:$I$50, 2, 0), IF(VALUE(MID(BA473,1,1))&gt;=7, ", "&amp;VLOOKUP(VALUE(MID(BA473,2,1)), TxtPanelShape!$H$2:$I$50, 2, 0),"")), "")</f>
        <v/>
      </c>
      <c r="BD473" s="79" t="str">
        <f>IFERROR(IF(VALUE(MID(BA473,1,1))=1, ", "&amp;VLOOKUP(VALUE(MID(BA473,3,1)), TxtPanelShape!$O$2:$P$50, 2, 0), IF(VALUE(MID(BA473,1,1))&gt;=7, ", "&amp;VLOOKUP(VALUE(MID(BA473,3,1)), TxtPanelShape!$O$2:$P$50, 2, 0),"")),"")</f>
        <v/>
      </c>
      <c r="BE473" s="79" t="str">
        <f>IFERROR("; "&amp;VLOOKUP(VALUE(MID(BA473,4,1)), TxtPanelShape!$V$2:$W$50,2,0),"")</f>
        <v/>
      </c>
      <c r="BF473" s="79" t="str">
        <f t="shared" si="98"/>
        <v/>
      </c>
      <c r="BG473" s="71"/>
      <c r="BH473" s="79" t="str">
        <f>IFERROR(VLOOKUP(BG473, TxtPanelDefinition!$A$2:$B$50, 2, 0),"")</f>
        <v/>
      </c>
      <c r="BI473" s="71"/>
      <c r="BJ473" s="79" t="str">
        <f>IFERROR(VLOOKUP(BI473, TxtPanelDefinition!$A$2:$B$50, 2, 0),"")</f>
        <v/>
      </c>
      <c r="BK473" s="71"/>
      <c r="BL473" s="79" t="str">
        <f>IFERROR(VLOOKUP(BK473, InscrTechniques!$A$2:$B$50, 2, 0),"")</f>
        <v/>
      </c>
      <c r="BM473" s="71"/>
      <c r="BN473" s="79" t="str">
        <f>IFERROR(VLOOKUP(BM473, InscrTechniques!$A$2:$B$50, 2, 0),"")</f>
        <v/>
      </c>
      <c r="BO473" s="71"/>
      <c r="BP473" s="79" t="str">
        <f>IFERROR(VLOOKUP(BO473, InscrTechniques!$A$2:$B$50, 2, 0),"")</f>
        <v/>
      </c>
      <c r="BQ473" s="71"/>
      <c r="BR473" s="79" t="str">
        <f>IFERROR(VLOOKUP(BQ473, InscrTechniques!$A$2:$B$50, 2, 0),"")</f>
        <v/>
      </c>
      <c r="BS473" s="71"/>
      <c r="BT473" s="79" t="str">
        <f>IFERROR(VLOOKUP(BS473, InscrTechniques!$A$2:$B$50, 2, 0),"")</f>
        <v/>
      </c>
      <c r="BU473" s="71"/>
      <c r="BV473" s="79" t="str">
        <f>IFERROR(VLOOKUP(BU473, InscrTechniques!$A$2:$B$50, 2, 0),"")</f>
        <v/>
      </c>
      <c r="BW473" s="125"/>
      <c r="BX473" s="79" t="str">
        <f>IFERROR(VLOOKUP(BW473, InscrTechniques!$A$2:$B$50, 2, 0),"")</f>
        <v/>
      </c>
      <c r="BY473" s="125"/>
      <c r="BZ473" s="79" t="str">
        <f>IFERROR(VLOOKUP(BY473, InscrTechniques!$A$2:$B$50, 2, 0),"")</f>
        <v/>
      </c>
      <c r="CA473" s="74"/>
      <c r="CB473" s="114" t="str">
        <f>IFERROR(VLOOKUP(CA473, LetterStyle!$A$2:$B$50, 2, 0),"")</f>
        <v/>
      </c>
      <c r="CC473" s="74"/>
      <c r="CD473" s="114" t="str">
        <f>IFERROR(VLOOKUP(CC473, LetterStyle!$A$2:$B$50, 2, 0),"")</f>
        <v/>
      </c>
      <c r="CE473" s="74"/>
      <c r="CF473" s="114" t="str">
        <f>IFERROR(VLOOKUP(CE473, LetterStyle!$A$2:$B$50, 2, 0),"")</f>
        <v/>
      </c>
      <c r="CG473" s="74"/>
      <c r="CH473" s="79" t="str">
        <f>IFERROR(VLOOKUP(CG473, LetterStyle!$A$2:$B$50, 2, 0),"")</f>
        <v/>
      </c>
      <c r="CI473" s="71"/>
      <c r="CJ473" s="79" t="str">
        <f>IFERROR(VLOOKUP(CI473, DecMotifs!$A$1:$B$306, 2, 0),"")</f>
        <v/>
      </c>
      <c r="CK473" s="71"/>
      <c r="CL473" s="79" t="str">
        <f>IFERROR(VLOOKUP(CK473, DecMotifs!$A$1:$B$306, 2, 0),"")</f>
        <v/>
      </c>
      <c r="CM473" s="71"/>
      <c r="CN473" s="79" t="str">
        <f>IFERROR(VLOOKUP(CM473, DecMotifs!$A$1:$B$306, 2, 0),"")</f>
        <v/>
      </c>
      <c r="CO473" s="71"/>
      <c r="CP473" s="79" t="str">
        <f>IFERROR(VLOOKUP(CO473, MarginalDec!$A$2:$B$253, 2, 0),"")</f>
        <v/>
      </c>
      <c r="CQ473" s="71"/>
      <c r="CR473" s="79" t="str">
        <f>IFERROR(VLOOKUP(CQ473, MarginalDec!$A$2:$B$253, 2, 0),"")</f>
        <v/>
      </c>
      <c r="CS473" s="71"/>
      <c r="CT473" s="79" t="str">
        <f>IFERROR(VLOOKUP(CS473, MarginalDec!$A$2:$B$253, 2, 0),"")</f>
        <v/>
      </c>
      <c r="CU473" s="71"/>
      <c r="CV473" s="79" t="str">
        <f>IF(ISBLANK(CU473),"", IFERROR(VLOOKUP(CU473, Tooling!$A$2:$B$252, 2, 0),""))</f>
        <v/>
      </c>
      <c r="CW473" s="71"/>
      <c r="CX473" s="79" t="str">
        <f>IF(ISBLANK(CW473),"", IFERROR(VLOOKUP(CW473, Tooling!$A$2:$B$252, 2, 0),""))</f>
        <v/>
      </c>
      <c r="CY473" s="71"/>
      <c r="CZ473" s="79" t="str">
        <f>IF(ISBLANK(CY473),"", IFERROR(VLOOKUP(CY473, Repairs!$A$2:$B$252, 2, 0),""))</f>
        <v/>
      </c>
      <c r="DA473" s="77"/>
      <c r="DB473" s="71"/>
      <c r="DC473" s="79" t="str">
        <f>IFERROR(VLOOKUP(DB473, DatingReason!$A$2:$B$252, 2, 0),"")</f>
        <v/>
      </c>
      <c r="DD473" s="123" t="str">
        <f t="shared" si="99"/>
        <v/>
      </c>
      <c r="DF473" s="119" t="str">
        <f t="array" ref="DF473">IF(AND($B473&lt;&gt;"", $DE473&lt;&gt;"", $DE473&lt;&gt;"No"),MAX(IF($B473=PEOPLE!$B$4:$B$1000, PEOPLE!$Q$4:$Q$1000,""))+100,"")</f>
        <v/>
      </c>
      <c r="DG473" s="68"/>
      <c r="DH473" s="76">
        <f>COUNTIF(PEOPLE!B:B, MEMORIALS!B473)</f>
        <v>0</v>
      </c>
      <c r="DI473" s="82"/>
      <c r="DJ473" s="82"/>
      <c r="DK473" s="82"/>
      <c r="DL473" s="68"/>
      <c r="DM473" s="68"/>
      <c r="DN473" s="68"/>
      <c r="DO473" s="68"/>
      <c r="DP473" s="68"/>
    </row>
    <row r="474" spans="1:120" ht="15" customHeight="1" x14ac:dyDescent="0.25">
      <c r="A474" s="68"/>
      <c r="B474" s="69"/>
      <c r="C474" s="68"/>
      <c r="D474" s="68"/>
      <c r="E474" s="70" t="str">
        <f>IF(D474="","",VLOOKUP(D474,Denomination!$A$2:$B$50, 2, 0))</f>
        <v/>
      </c>
      <c r="F474" s="68"/>
      <c r="G474" s="71"/>
      <c r="H474" s="70" t="str">
        <f>IF(G474="","",VLOOKUP(G474,MCondition!$A$2:$B$50, 2, 0))</f>
        <v/>
      </c>
      <c r="I474" s="72"/>
      <c r="J474" s="71"/>
      <c r="K474" s="70" t="str">
        <f>IF(J474="","",VLOOKUP(J474,ICondition!$A$2:$B$50, 2, 0))</f>
        <v/>
      </c>
      <c r="L474" s="73"/>
      <c r="M474" s="73"/>
      <c r="N474" s="73"/>
      <c r="O474" s="73"/>
      <c r="P474" s="73"/>
      <c r="Q474" s="73"/>
      <c r="R474" s="78"/>
      <c r="S474" s="79" t="str">
        <f>IFERROR(VLOOKUP(R474,Material!$A$2:$B$59, 2, 0),"")</f>
        <v/>
      </c>
      <c r="T474" s="71"/>
      <c r="U474" s="79" t="str">
        <f>IFERROR(VLOOKUP(T474,Material!$A$2:$B$59, 2, 0),"")</f>
        <v/>
      </c>
      <c r="V474" s="71"/>
      <c r="W474" s="79" t="str">
        <f>IFERROR(VLOOKUP(V474,Material!$A$2:$B$59, 2, 0),"")</f>
        <v/>
      </c>
      <c r="X474" s="71"/>
      <c r="Y474" s="79" t="str">
        <f>IFERROR(VLOOKUP(X474,Material!$A$2:$B$59, 2, 0),"")</f>
        <v/>
      </c>
      <c r="Z474" s="71"/>
      <c r="AA474" s="79" t="str">
        <f>IFERROR(VLOOKUP(Z474,Material!$A$2:$B$59, 2, 0),"")</f>
        <v/>
      </c>
      <c r="AB474" s="74"/>
      <c r="AC474" s="75" t="e">
        <f t="shared" si="88"/>
        <v>#VALUE!</v>
      </c>
      <c r="AD474" s="75" t="e">
        <f t="shared" si="89"/>
        <v>#VALUE!</v>
      </c>
      <c r="AE474" s="75" t="e">
        <f t="shared" si="91"/>
        <v>#VALUE!</v>
      </c>
      <c r="AF474" s="75" t="e">
        <f t="shared" si="90"/>
        <v>#VALUE!</v>
      </c>
      <c r="AG474" s="75" t="e">
        <f t="shared" si="92"/>
        <v>#VALUE!</v>
      </c>
      <c r="AH474" s="75" t="e">
        <f t="shared" si="93"/>
        <v>#VALUE!</v>
      </c>
      <c r="AI474" s="75" t="e">
        <f t="shared" si="94"/>
        <v>#VALUE!</v>
      </c>
      <c r="AJ474" s="80" t="e">
        <f t="shared" si="95"/>
        <v>#VALUE!</v>
      </c>
      <c r="AK474" s="79" t="str">
        <f>(IFERROR(VLOOKUP(AB474,Categories!$A$2:$B$20,2,1),""))</f>
        <v/>
      </c>
      <c r="AL474" s="79" t="str">
        <f ca="1">IFERROR(VLOOKUP((HLOOKUP((VLOOKUP($AB474,Categories!$A$2:$F$20,3,1)), $AB$3:$AJ474, (ROW()-ROW($AB$3)+1), 0)), INDIRECT(VLOOKUP($AB474,Categories!$A$2:$F$20,6,1)),2,0),AK474)</f>
        <v/>
      </c>
      <c r="AM474" s="79" t="str">
        <f ca="1">IFERROR(VLOOKUP((HLOOKUP((VLOOKUP($AB474,Categories!$A$2:$F$20,4,1)),$AB$3:$AJ474,(ROW()-ROW($AB$3)+1),0)),INDIRECT(VLOOKUP($AB474,Categories!$A$2:$H$20,7,1)),2,0),"")</f>
        <v/>
      </c>
      <c r="AN474" s="79" t="str">
        <f ca="1">IFERROR(VLOOKUP((HLOOKUP((VLOOKUP($AB474,Categories!$A$2:$F$20,5,1)), $AB$3:$AJ474, (ROW()-ROW($AB$3)+1), 0)), INDIRECT(VLOOKUP($AB474,Categories!$A$2:$H$20,8,1)),2,0),"")</f>
        <v/>
      </c>
      <c r="AO474" s="79" t="str">
        <f t="shared" ca="1" si="96"/>
        <v/>
      </c>
      <c r="AP474" s="81"/>
      <c r="AQ474" s="70" t="str">
        <f>IFERROR(VLOOKUP(VALUE(MID(AP474,1,1)),AdditionalElements!$A$2:$B$50,2,0),"")</f>
        <v/>
      </c>
      <c r="AR474" s="70" t="str">
        <f>IFERROR(VLOOKUP(VALUE(MID(AP474,2,1)),AdditionalElements!$H$2:$I$50,2,0),"")</f>
        <v/>
      </c>
      <c r="AS474" s="70" t="str">
        <f>IFERROR(VLOOKUP(VALUE(MID(AP474,3,1)),AdditionalElements!$O$2:$P$50,2,0),"")</f>
        <v/>
      </c>
      <c r="AT474" s="70" t="str">
        <f>IFERROR(VLOOKUP(VALUE(MID(AP474,4,1)),AdditionalElements!$V$2:$W$50,2,0),"")</f>
        <v/>
      </c>
      <c r="AU474" s="71"/>
      <c r="AV474" s="79" t="str">
        <f>IFERROR(IF(VALUE(MID(AU474,1,1))=1, VLOOKUP(VALUE(MID(AU474,1,1)), TxtPanelShape!$A$2:$C$50, 3, 0), (IF(VALUE(MID(AU474,1,1))&gt;=7, VLOOKUP(VALUE(MID(AU474,1,1)), TxtPanelShape!$A$2:$C$50, 3, 0),VLOOKUP(VALUE(MID(AU474,1,2)),TxtPanelShape!$A$2:$C$50,3,0)))), "")</f>
        <v/>
      </c>
      <c r="AW474" s="79" t="str">
        <f>IFERROR(IF(VALUE(MID(AU474,1,1))=1, ", "&amp;VLOOKUP(VALUE(MID(AU474,2,1)), TxtPanelShape!$H$2:$I$50, 2, 0), IF(VALUE(MID(AU474,1,1))&gt;=7, ", "&amp;VLOOKUP(VALUE(MID(AU474,2,1)), TxtPanelShape!$H$2:$I$50, 2, 0),"")), "")</f>
        <v/>
      </c>
      <c r="AX474" s="79" t="str">
        <f>IFERROR(IF(VALUE(MID(AU474,1,1))=1, ", "&amp;VLOOKUP(VALUE(MID(AU474,3,1)), TxtPanelShape!$O$2:$P$50, 2, 0), IF(VALUE(MID(AU474,1,1))&gt;=7, ", "&amp;VLOOKUP(VALUE(MID(AU474,3,1)), TxtPanelShape!$O$2:$P$50, 2, 0),"")),"")</f>
        <v/>
      </c>
      <c r="AY474" s="79" t="str">
        <f>IFERROR("; "&amp;VLOOKUP(VALUE(MID(AU474,4,1)), TxtPanelShape!$V$2:$W$50,2,0),"")</f>
        <v/>
      </c>
      <c r="AZ474" s="79" t="str">
        <f t="shared" si="97"/>
        <v/>
      </c>
      <c r="BA474" s="71"/>
      <c r="BB474" s="79" t="str">
        <f>IFERROR(IF(VALUE(MID(BA474,1,1))=1, VLOOKUP(VALUE(MID(BA474,1,1)), TxtPanelShape!$A$2:$C$50, 3, 0), (IF(VALUE(MID(BA474,1,1))&gt;=7, VLOOKUP(VALUE(MID(BA474,1,1)), TxtPanelShape!$A$2:$C$50, 3, 0),VLOOKUP(VALUE(MID(BA474,1,2)),TxtPanelShape!$A$2:$C$50,3,0)))), "")</f>
        <v/>
      </c>
      <c r="BC474" s="79" t="str">
        <f>IFERROR(IF(VALUE(MID(BA474,1,1))=1, ", "&amp;VLOOKUP(VALUE(MID(BA474,2,1)), TxtPanelShape!$H$2:$I$50, 2, 0), IF(VALUE(MID(BA474,1,1))&gt;=7, ", "&amp;VLOOKUP(VALUE(MID(BA474,2,1)), TxtPanelShape!$H$2:$I$50, 2, 0),"")), "")</f>
        <v/>
      </c>
      <c r="BD474" s="79" t="str">
        <f>IFERROR(IF(VALUE(MID(BA474,1,1))=1, ", "&amp;VLOOKUP(VALUE(MID(BA474,3,1)), TxtPanelShape!$O$2:$P$50, 2, 0), IF(VALUE(MID(BA474,1,1))&gt;=7, ", "&amp;VLOOKUP(VALUE(MID(BA474,3,1)), TxtPanelShape!$O$2:$P$50, 2, 0),"")),"")</f>
        <v/>
      </c>
      <c r="BE474" s="79" t="str">
        <f>IFERROR("; "&amp;VLOOKUP(VALUE(MID(BA474,4,1)), TxtPanelShape!$V$2:$W$50,2,0),"")</f>
        <v/>
      </c>
      <c r="BF474" s="79" t="str">
        <f t="shared" si="98"/>
        <v/>
      </c>
      <c r="BG474" s="71"/>
      <c r="BH474" s="79" t="str">
        <f>IFERROR(VLOOKUP(BG474, TxtPanelDefinition!$A$2:$B$50, 2, 0),"")</f>
        <v/>
      </c>
      <c r="BI474" s="71"/>
      <c r="BJ474" s="79" t="str">
        <f>IFERROR(VLOOKUP(BI474, TxtPanelDefinition!$A$2:$B$50, 2, 0),"")</f>
        <v/>
      </c>
      <c r="BK474" s="71"/>
      <c r="BL474" s="79" t="str">
        <f>IFERROR(VLOOKUP(BK474, InscrTechniques!$A$2:$B$50, 2, 0),"")</f>
        <v/>
      </c>
      <c r="BM474" s="71"/>
      <c r="BN474" s="79" t="str">
        <f>IFERROR(VLOOKUP(BM474, InscrTechniques!$A$2:$B$50, 2, 0),"")</f>
        <v/>
      </c>
      <c r="BO474" s="71"/>
      <c r="BP474" s="79" t="str">
        <f>IFERROR(VLOOKUP(BO474, InscrTechniques!$A$2:$B$50, 2, 0),"")</f>
        <v/>
      </c>
      <c r="BQ474" s="71"/>
      <c r="BR474" s="79" t="str">
        <f>IFERROR(VLOOKUP(BQ474, InscrTechniques!$A$2:$B$50, 2, 0),"")</f>
        <v/>
      </c>
      <c r="BS474" s="71"/>
      <c r="BT474" s="79" t="str">
        <f>IFERROR(VLOOKUP(BS474, InscrTechniques!$A$2:$B$50, 2, 0),"")</f>
        <v/>
      </c>
      <c r="BU474" s="71"/>
      <c r="BV474" s="79" t="str">
        <f>IFERROR(VLOOKUP(BU474, InscrTechniques!$A$2:$B$50, 2, 0),"")</f>
        <v/>
      </c>
      <c r="BW474" s="125"/>
      <c r="BX474" s="79" t="str">
        <f>IFERROR(VLOOKUP(BW474, InscrTechniques!$A$2:$B$50, 2, 0),"")</f>
        <v/>
      </c>
      <c r="BY474" s="125"/>
      <c r="BZ474" s="79" t="str">
        <f>IFERROR(VLOOKUP(BY474, InscrTechniques!$A$2:$B$50, 2, 0),"")</f>
        <v/>
      </c>
      <c r="CA474" s="74"/>
      <c r="CB474" s="114" t="str">
        <f>IFERROR(VLOOKUP(CA474, LetterStyle!$A$2:$B$50, 2, 0),"")</f>
        <v/>
      </c>
      <c r="CC474" s="74"/>
      <c r="CD474" s="114" t="str">
        <f>IFERROR(VLOOKUP(CC474, LetterStyle!$A$2:$B$50, 2, 0),"")</f>
        <v/>
      </c>
      <c r="CE474" s="74"/>
      <c r="CF474" s="114" t="str">
        <f>IFERROR(VLOOKUP(CE474, LetterStyle!$A$2:$B$50, 2, 0),"")</f>
        <v/>
      </c>
      <c r="CG474" s="74"/>
      <c r="CH474" s="79" t="str">
        <f>IFERROR(VLOOKUP(CG474, LetterStyle!$A$2:$B$50, 2, 0),"")</f>
        <v/>
      </c>
      <c r="CI474" s="71"/>
      <c r="CJ474" s="79" t="str">
        <f>IFERROR(VLOOKUP(CI474, DecMotifs!$A$1:$B$306, 2, 0),"")</f>
        <v/>
      </c>
      <c r="CK474" s="71"/>
      <c r="CL474" s="79" t="str">
        <f>IFERROR(VLOOKUP(CK474, DecMotifs!$A$1:$B$306, 2, 0),"")</f>
        <v/>
      </c>
      <c r="CM474" s="71"/>
      <c r="CN474" s="79" t="str">
        <f>IFERROR(VLOOKUP(CM474, DecMotifs!$A$1:$B$306, 2, 0),"")</f>
        <v/>
      </c>
      <c r="CO474" s="71"/>
      <c r="CP474" s="79" t="str">
        <f>IFERROR(VLOOKUP(CO474, MarginalDec!$A$2:$B$253, 2, 0),"")</f>
        <v/>
      </c>
      <c r="CQ474" s="71"/>
      <c r="CR474" s="79" t="str">
        <f>IFERROR(VLOOKUP(CQ474, MarginalDec!$A$2:$B$253, 2, 0),"")</f>
        <v/>
      </c>
      <c r="CS474" s="71"/>
      <c r="CT474" s="79" t="str">
        <f>IFERROR(VLOOKUP(CS474, MarginalDec!$A$2:$B$253, 2, 0),"")</f>
        <v/>
      </c>
      <c r="CU474" s="71"/>
      <c r="CV474" s="79" t="str">
        <f>IF(ISBLANK(CU474),"", IFERROR(VLOOKUP(CU474, Tooling!$A$2:$B$252, 2, 0),""))</f>
        <v/>
      </c>
      <c r="CW474" s="71"/>
      <c r="CX474" s="79" t="str">
        <f>IF(ISBLANK(CW474),"", IFERROR(VLOOKUP(CW474, Tooling!$A$2:$B$252, 2, 0),""))</f>
        <v/>
      </c>
      <c r="CY474" s="71"/>
      <c r="CZ474" s="79" t="str">
        <f>IF(ISBLANK(CY474),"", IFERROR(VLOOKUP(CY474, Repairs!$A$2:$B$252, 2, 0),""))</f>
        <v/>
      </c>
      <c r="DA474" s="77"/>
      <c r="DB474" s="71"/>
      <c r="DC474" s="79" t="str">
        <f>IFERROR(VLOOKUP(DB474, DatingReason!$A$2:$B$252, 2, 0),"")</f>
        <v/>
      </c>
      <c r="DD474" s="123" t="str">
        <f t="shared" si="99"/>
        <v/>
      </c>
      <c r="DF474" s="119" t="str">
        <f t="array" ref="DF474">IF(AND($B474&lt;&gt;"", $DE474&lt;&gt;"", $DE474&lt;&gt;"No"),MAX(IF($B474=PEOPLE!$B$4:$B$1000, PEOPLE!$Q$4:$Q$1000,""))+100,"")</f>
        <v/>
      </c>
      <c r="DG474" s="68"/>
      <c r="DH474" s="76">
        <f>COUNTIF(PEOPLE!B:B, MEMORIALS!B474)</f>
        <v>0</v>
      </c>
      <c r="DI474" s="82"/>
      <c r="DJ474" s="82"/>
      <c r="DK474" s="82"/>
      <c r="DL474" s="68"/>
      <c r="DM474" s="68"/>
      <c r="DN474" s="68"/>
      <c r="DO474" s="68"/>
      <c r="DP474" s="68"/>
    </row>
    <row r="475" spans="1:120" ht="15" customHeight="1" x14ac:dyDescent="0.25">
      <c r="A475" s="68"/>
      <c r="B475" s="69"/>
      <c r="C475" s="68"/>
      <c r="D475" s="68"/>
      <c r="E475" s="70" t="str">
        <f>IF(D475="","",VLOOKUP(D475,Denomination!$A$2:$B$50, 2, 0))</f>
        <v/>
      </c>
      <c r="F475" s="68"/>
      <c r="G475" s="71"/>
      <c r="H475" s="70" t="str">
        <f>IF(G475="","",VLOOKUP(G475,MCondition!$A$2:$B$50, 2, 0))</f>
        <v/>
      </c>
      <c r="I475" s="72"/>
      <c r="J475" s="71"/>
      <c r="K475" s="70" t="str">
        <f>IF(J475="","",VLOOKUP(J475,ICondition!$A$2:$B$50, 2, 0))</f>
        <v/>
      </c>
      <c r="L475" s="73"/>
      <c r="M475" s="73"/>
      <c r="N475" s="73"/>
      <c r="O475" s="73"/>
      <c r="P475" s="73"/>
      <c r="Q475" s="73"/>
      <c r="R475" s="78"/>
      <c r="S475" s="79" t="str">
        <f>IFERROR(VLOOKUP(R475,Material!$A$2:$B$59, 2, 0),"")</f>
        <v/>
      </c>
      <c r="T475" s="71"/>
      <c r="U475" s="79" t="str">
        <f>IFERROR(VLOOKUP(T475,Material!$A$2:$B$59, 2, 0),"")</f>
        <v/>
      </c>
      <c r="V475" s="71"/>
      <c r="W475" s="79" t="str">
        <f>IFERROR(VLOOKUP(V475,Material!$A$2:$B$59, 2, 0),"")</f>
        <v/>
      </c>
      <c r="X475" s="71"/>
      <c r="Y475" s="79" t="str">
        <f>IFERROR(VLOOKUP(X475,Material!$A$2:$B$59, 2, 0),"")</f>
        <v/>
      </c>
      <c r="Z475" s="71"/>
      <c r="AA475" s="79" t="str">
        <f>IFERROR(VLOOKUP(Z475,Material!$A$2:$B$59, 2, 0),"")</f>
        <v/>
      </c>
      <c r="AB475" s="74"/>
      <c r="AC475" s="75" t="e">
        <f t="shared" si="88"/>
        <v>#VALUE!</v>
      </c>
      <c r="AD475" s="75" t="e">
        <f t="shared" si="89"/>
        <v>#VALUE!</v>
      </c>
      <c r="AE475" s="75" t="e">
        <f t="shared" si="91"/>
        <v>#VALUE!</v>
      </c>
      <c r="AF475" s="75" t="e">
        <f t="shared" si="90"/>
        <v>#VALUE!</v>
      </c>
      <c r="AG475" s="75" t="e">
        <f t="shared" si="92"/>
        <v>#VALUE!</v>
      </c>
      <c r="AH475" s="75" t="e">
        <f t="shared" si="93"/>
        <v>#VALUE!</v>
      </c>
      <c r="AI475" s="75" t="e">
        <f t="shared" si="94"/>
        <v>#VALUE!</v>
      </c>
      <c r="AJ475" s="80" t="e">
        <f t="shared" si="95"/>
        <v>#VALUE!</v>
      </c>
      <c r="AK475" s="79" t="str">
        <f>(IFERROR(VLOOKUP(AB475,Categories!$A$2:$B$20,2,1),""))</f>
        <v/>
      </c>
      <c r="AL475" s="79" t="str">
        <f ca="1">IFERROR(VLOOKUP((HLOOKUP((VLOOKUP($AB475,Categories!$A$2:$F$20,3,1)), $AB$3:$AJ475, (ROW()-ROW($AB$3)+1), 0)), INDIRECT(VLOOKUP($AB475,Categories!$A$2:$F$20,6,1)),2,0),AK475)</f>
        <v/>
      </c>
      <c r="AM475" s="79" t="str">
        <f ca="1">IFERROR(VLOOKUP((HLOOKUP((VLOOKUP($AB475,Categories!$A$2:$F$20,4,1)),$AB$3:$AJ475,(ROW()-ROW($AB$3)+1),0)),INDIRECT(VLOOKUP($AB475,Categories!$A$2:$H$20,7,1)),2,0),"")</f>
        <v/>
      </c>
      <c r="AN475" s="79" t="str">
        <f ca="1">IFERROR(VLOOKUP((HLOOKUP((VLOOKUP($AB475,Categories!$A$2:$F$20,5,1)), $AB$3:$AJ475, (ROW()-ROW($AB$3)+1), 0)), INDIRECT(VLOOKUP($AB475,Categories!$A$2:$H$20,8,1)),2,0),"")</f>
        <v/>
      </c>
      <c r="AO475" s="79" t="str">
        <f t="shared" ca="1" si="96"/>
        <v/>
      </c>
      <c r="AP475" s="81"/>
      <c r="AQ475" s="70" t="str">
        <f>IFERROR(VLOOKUP(VALUE(MID(AP475,1,1)),AdditionalElements!$A$2:$B$50,2,0),"")</f>
        <v/>
      </c>
      <c r="AR475" s="70" t="str">
        <f>IFERROR(VLOOKUP(VALUE(MID(AP475,2,1)),AdditionalElements!$H$2:$I$50,2,0),"")</f>
        <v/>
      </c>
      <c r="AS475" s="70" t="str">
        <f>IFERROR(VLOOKUP(VALUE(MID(AP475,3,1)),AdditionalElements!$O$2:$P$50,2,0),"")</f>
        <v/>
      </c>
      <c r="AT475" s="70" t="str">
        <f>IFERROR(VLOOKUP(VALUE(MID(AP475,4,1)),AdditionalElements!$V$2:$W$50,2,0),"")</f>
        <v/>
      </c>
      <c r="AU475" s="71"/>
      <c r="AV475" s="79" t="str">
        <f>IFERROR(IF(VALUE(MID(AU475,1,1))=1, VLOOKUP(VALUE(MID(AU475,1,1)), TxtPanelShape!$A$2:$C$50, 3, 0), (IF(VALUE(MID(AU475,1,1))&gt;=7, VLOOKUP(VALUE(MID(AU475,1,1)), TxtPanelShape!$A$2:$C$50, 3, 0),VLOOKUP(VALUE(MID(AU475,1,2)),TxtPanelShape!$A$2:$C$50,3,0)))), "")</f>
        <v/>
      </c>
      <c r="AW475" s="79" t="str">
        <f>IFERROR(IF(VALUE(MID(AU475,1,1))=1, ", "&amp;VLOOKUP(VALUE(MID(AU475,2,1)), TxtPanelShape!$H$2:$I$50, 2, 0), IF(VALUE(MID(AU475,1,1))&gt;=7, ", "&amp;VLOOKUP(VALUE(MID(AU475,2,1)), TxtPanelShape!$H$2:$I$50, 2, 0),"")), "")</f>
        <v/>
      </c>
      <c r="AX475" s="79" t="str">
        <f>IFERROR(IF(VALUE(MID(AU475,1,1))=1, ", "&amp;VLOOKUP(VALUE(MID(AU475,3,1)), TxtPanelShape!$O$2:$P$50, 2, 0), IF(VALUE(MID(AU475,1,1))&gt;=7, ", "&amp;VLOOKUP(VALUE(MID(AU475,3,1)), TxtPanelShape!$O$2:$P$50, 2, 0),"")),"")</f>
        <v/>
      </c>
      <c r="AY475" s="79" t="str">
        <f>IFERROR("; "&amp;VLOOKUP(VALUE(MID(AU475,4,1)), TxtPanelShape!$V$2:$W$50,2,0),"")</f>
        <v/>
      </c>
      <c r="AZ475" s="79" t="str">
        <f t="shared" si="97"/>
        <v/>
      </c>
      <c r="BA475" s="71"/>
      <c r="BB475" s="79" t="str">
        <f>IFERROR(IF(VALUE(MID(BA475,1,1))=1, VLOOKUP(VALUE(MID(BA475,1,1)), TxtPanelShape!$A$2:$C$50, 3, 0), (IF(VALUE(MID(BA475,1,1))&gt;=7, VLOOKUP(VALUE(MID(BA475,1,1)), TxtPanelShape!$A$2:$C$50, 3, 0),VLOOKUP(VALUE(MID(BA475,1,2)),TxtPanelShape!$A$2:$C$50,3,0)))), "")</f>
        <v/>
      </c>
      <c r="BC475" s="79" t="str">
        <f>IFERROR(IF(VALUE(MID(BA475,1,1))=1, ", "&amp;VLOOKUP(VALUE(MID(BA475,2,1)), TxtPanelShape!$H$2:$I$50, 2, 0), IF(VALUE(MID(BA475,1,1))&gt;=7, ", "&amp;VLOOKUP(VALUE(MID(BA475,2,1)), TxtPanelShape!$H$2:$I$50, 2, 0),"")), "")</f>
        <v/>
      </c>
      <c r="BD475" s="79" t="str">
        <f>IFERROR(IF(VALUE(MID(BA475,1,1))=1, ", "&amp;VLOOKUP(VALUE(MID(BA475,3,1)), TxtPanelShape!$O$2:$P$50, 2, 0), IF(VALUE(MID(BA475,1,1))&gt;=7, ", "&amp;VLOOKUP(VALUE(MID(BA475,3,1)), TxtPanelShape!$O$2:$P$50, 2, 0),"")),"")</f>
        <v/>
      </c>
      <c r="BE475" s="79" t="str">
        <f>IFERROR("; "&amp;VLOOKUP(VALUE(MID(BA475,4,1)), TxtPanelShape!$V$2:$W$50,2,0),"")</f>
        <v/>
      </c>
      <c r="BF475" s="79" t="str">
        <f t="shared" si="98"/>
        <v/>
      </c>
      <c r="BG475" s="71"/>
      <c r="BH475" s="79" t="str">
        <f>IFERROR(VLOOKUP(BG475, TxtPanelDefinition!$A$2:$B$50, 2, 0),"")</f>
        <v/>
      </c>
      <c r="BI475" s="71"/>
      <c r="BJ475" s="79" t="str">
        <f>IFERROR(VLOOKUP(BI475, TxtPanelDefinition!$A$2:$B$50, 2, 0),"")</f>
        <v/>
      </c>
      <c r="BK475" s="71"/>
      <c r="BL475" s="79" t="str">
        <f>IFERROR(VLOOKUP(BK475, InscrTechniques!$A$2:$B$50, 2, 0),"")</f>
        <v/>
      </c>
      <c r="BM475" s="71"/>
      <c r="BN475" s="79" t="str">
        <f>IFERROR(VLOOKUP(BM475, InscrTechniques!$A$2:$B$50, 2, 0),"")</f>
        <v/>
      </c>
      <c r="BO475" s="71"/>
      <c r="BP475" s="79" t="str">
        <f>IFERROR(VLOOKUP(BO475, InscrTechniques!$A$2:$B$50, 2, 0),"")</f>
        <v/>
      </c>
      <c r="BQ475" s="71"/>
      <c r="BR475" s="79" t="str">
        <f>IFERROR(VLOOKUP(BQ475, InscrTechniques!$A$2:$B$50, 2, 0),"")</f>
        <v/>
      </c>
      <c r="BS475" s="71"/>
      <c r="BT475" s="79" t="str">
        <f>IFERROR(VLOOKUP(BS475, InscrTechniques!$A$2:$B$50, 2, 0),"")</f>
        <v/>
      </c>
      <c r="BU475" s="71"/>
      <c r="BV475" s="79" t="str">
        <f>IFERROR(VLOOKUP(BU475, InscrTechniques!$A$2:$B$50, 2, 0),"")</f>
        <v/>
      </c>
      <c r="BW475" s="125"/>
      <c r="BX475" s="79" t="str">
        <f>IFERROR(VLOOKUP(BW475, InscrTechniques!$A$2:$B$50, 2, 0),"")</f>
        <v/>
      </c>
      <c r="BY475" s="125"/>
      <c r="BZ475" s="79" t="str">
        <f>IFERROR(VLOOKUP(BY475, InscrTechniques!$A$2:$B$50, 2, 0),"")</f>
        <v/>
      </c>
      <c r="CA475" s="74"/>
      <c r="CB475" s="114" t="str">
        <f>IFERROR(VLOOKUP(CA475, LetterStyle!$A$2:$B$50, 2, 0),"")</f>
        <v/>
      </c>
      <c r="CC475" s="74"/>
      <c r="CD475" s="114" t="str">
        <f>IFERROR(VLOOKUP(CC475, LetterStyle!$A$2:$B$50, 2, 0),"")</f>
        <v/>
      </c>
      <c r="CE475" s="74"/>
      <c r="CF475" s="114" t="str">
        <f>IFERROR(VLOOKUP(CE475, LetterStyle!$A$2:$B$50, 2, 0),"")</f>
        <v/>
      </c>
      <c r="CG475" s="74"/>
      <c r="CH475" s="79" t="str">
        <f>IFERROR(VLOOKUP(CG475, LetterStyle!$A$2:$B$50, 2, 0),"")</f>
        <v/>
      </c>
      <c r="CI475" s="71"/>
      <c r="CJ475" s="79" t="str">
        <f>IFERROR(VLOOKUP(CI475, DecMotifs!$A$1:$B$306, 2, 0),"")</f>
        <v/>
      </c>
      <c r="CK475" s="71"/>
      <c r="CL475" s="79" t="str">
        <f>IFERROR(VLOOKUP(CK475, DecMotifs!$A$1:$B$306, 2, 0),"")</f>
        <v/>
      </c>
      <c r="CM475" s="71"/>
      <c r="CN475" s="79" t="str">
        <f>IFERROR(VLOOKUP(CM475, DecMotifs!$A$1:$B$306, 2, 0),"")</f>
        <v/>
      </c>
      <c r="CO475" s="71"/>
      <c r="CP475" s="79" t="str">
        <f>IFERROR(VLOOKUP(CO475, MarginalDec!$A$2:$B$253, 2, 0),"")</f>
        <v/>
      </c>
      <c r="CQ475" s="71"/>
      <c r="CR475" s="79" t="str">
        <f>IFERROR(VLOOKUP(CQ475, MarginalDec!$A$2:$B$253, 2, 0),"")</f>
        <v/>
      </c>
      <c r="CS475" s="71"/>
      <c r="CT475" s="79" t="str">
        <f>IFERROR(VLOOKUP(CS475, MarginalDec!$A$2:$B$253, 2, 0),"")</f>
        <v/>
      </c>
      <c r="CU475" s="71"/>
      <c r="CV475" s="79" t="str">
        <f>IF(ISBLANK(CU475),"", IFERROR(VLOOKUP(CU475, Tooling!$A$2:$B$252, 2, 0),""))</f>
        <v/>
      </c>
      <c r="CW475" s="71"/>
      <c r="CX475" s="79" t="str">
        <f>IF(ISBLANK(CW475),"", IFERROR(VLOOKUP(CW475, Tooling!$A$2:$B$252, 2, 0),""))</f>
        <v/>
      </c>
      <c r="CY475" s="71"/>
      <c r="CZ475" s="79" t="str">
        <f>IF(ISBLANK(CY475),"", IFERROR(VLOOKUP(CY475, Repairs!$A$2:$B$252, 2, 0),""))</f>
        <v/>
      </c>
      <c r="DA475" s="77"/>
      <c r="DB475" s="71"/>
      <c r="DC475" s="79" t="str">
        <f>IFERROR(VLOOKUP(DB475, DatingReason!$A$2:$B$252, 2, 0),"")</f>
        <v/>
      </c>
      <c r="DD475" s="123" t="str">
        <f t="shared" si="99"/>
        <v/>
      </c>
      <c r="DF475" s="119" t="str">
        <f t="array" ref="DF475">IF(AND($B475&lt;&gt;"", $DE475&lt;&gt;"", $DE475&lt;&gt;"No"),MAX(IF($B475=PEOPLE!$B$4:$B$1000, PEOPLE!$Q$4:$Q$1000,""))+100,"")</f>
        <v/>
      </c>
      <c r="DG475" s="68"/>
      <c r="DH475" s="76">
        <f>COUNTIF(PEOPLE!B:B, MEMORIALS!B475)</f>
        <v>0</v>
      </c>
      <c r="DI475" s="82"/>
      <c r="DJ475" s="82"/>
      <c r="DK475" s="82"/>
      <c r="DL475" s="68"/>
      <c r="DM475" s="68"/>
      <c r="DN475" s="68"/>
      <c r="DO475" s="68"/>
      <c r="DP475" s="68"/>
    </row>
    <row r="476" spans="1:120" ht="15" customHeight="1" x14ac:dyDescent="0.25">
      <c r="A476" s="68"/>
      <c r="B476" s="69"/>
      <c r="C476" s="68"/>
      <c r="D476" s="68"/>
      <c r="E476" s="70" t="str">
        <f>IF(D476="","",VLOOKUP(D476,Denomination!$A$2:$B$50, 2, 0))</f>
        <v/>
      </c>
      <c r="F476" s="68"/>
      <c r="G476" s="71"/>
      <c r="H476" s="70" t="str">
        <f>IF(G476="","",VLOOKUP(G476,MCondition!$A$2:$B$50, 2, 0))</f>
        <v/>
      </c>
      <c r="I476" s="72"/>
      <c r="J476" s="71"/>
      <c r="K476" s="70" t="str">
        <f>IF(J476="","",VLOOKUP(J476,ICondition!$A$2:$B$50, 2, 0))</f>
        <v/>
      </c>
      <c r="L476" s="73"/>
      <c r="M476" s="73"/>
      <c r="N476" s="73"/>
      <c r="O476" s="73"/>
      <c r="P476" s="73"/>
      <c r="Q476" s="73"/>
      <c r="R476" s="78"/>
      <c r="S476" s="79" t="str">
        <f>IFERROR(VLOOKUP(R476,Material!$A$2:$B$59, 2, 0),"")</f>
        <v/>
      </c>
      <c r="T476" s="71"/>
      <c r="U476" s="79" t="str">
        <f>IFERROR(VLOOKUP(T476,Material!$A$2:$B$59, 2, 0),"")</f>
        <v/>
      </c>
      <c r="V476" s="71"/>
      <c r="W476" s="79" t="str">
        <f>IFERROR(VLOOKUP(V476,Material!$A$2:$B$59, 2, 0),"")</f>
        <v/>
      </c>
      <c r="X476" s="71"/>
      <c r="Y476" s="79" t="str">
        <f>IFERROR(VLOOKUP(X476,Material!$A$2:$B$59, 2, 0),"")</f>
        <v/>
      </c>
      <c r="Z476" s="71"/>
      <c r="AA476" s="79" t="str">
        <f>IFERROR(VLOOKUP(Z476,Material!$A$2:$B$59, 2, 0),"")</f>
        <v/>
      </c>
      <c r="AB476" s="74"/>
      <c r="AC476" s="75" t="e">
        <f t="shared" si="88"/>
        <v>#VALUE!</v>
      </c>
      <c r="AD476" s="75" t="e">
        <f t="shared" si="89"/>
        <v>#VALUE!</v>
      </c>
      <c r="AE476" s="75" t="e">
        <f t="shared" si="91"/>
        <v>#VALUE!</v>
      </c>
      <c r="AF476" s="75" t="e">
        <f t="shared" si="90"/>
        <v>#VALUE!</v>
      </c>
      <c r="AG476" s="75" t="e">
        <f t="shared" si="92"/>
        <v>#VALUE!</v>
      </c>
      <c r="AH476" s="75" t="e">
        <f t="shared" si="93"/>
        <v>#VALUE!</v>
      </c>
      <c r="AI476" s="75" t="e">
        <f t="shared" si="94"/>
        <v>#VALUE!</v>
      </c>
      <c r="AJ476" s="80" t="e">
        <f t="shared" si="95"/>
        <v>#VALUE!</v>
      </c>
      <c r="AK476" s="79" t="str">
        <f>(IFERROR(VLOOKUP(AB476,Categories!$A$2:$B$20,2,1),""))</f>
        <v/>
      </c>
      <c r="AL476" s="79" t="str">
        <f ca="1">IFERROR(VLOOKUP((HLOOKUP((VLOOKUP($AB476,Categories!$A$2:$F$20,3,1)), $AB$3:$AJ476, (ROW()-ROW($AB$3)+1), 0)), INDIRECT(VLOOKUP($AB476,Categories!$A$2:$F$20,6,1)),2,0),AK476)</f>
        <v/>
      </c>
      <c r="AM476" s="79" t="str">
        <f ca="1">IFERROR(VLOOKUP((HLOOKUP((VLOOKUP($AB476,Categories!$A$2:$F$20,4,1)),$AB$3:$AJ476,(ROW()-ROW($AB$3)+1),0)),INDIRECT(VLOOKUP($AB476,Categories!$A$2:$H$20,7,1)),2,0),"")</f>
        <v/>
      </c>
      <c r="AN476" s="79" t="str">
        <f ca="1">IFERROR(VLOOKUP((HLOOKUP((VLOOKUP($AB476,Categories!$A$2:$F$20,5,1)), $AB$3:$AJ476, (ROW()-ROW($AB$3)+1), 0)), INDIRECT(VLOOKUP($AB476,Categories!$A$2:$H$20,8,1)),2,0),"")</f>
        <v/>
      </c>
      <c r="AO476" s="79" t="str">
        <f t="shared" ca="1" si="96"/>
        <v/>
      </c>
      <c r="AP476" s="81"/>
      <c r="AQ476" s="70" t="str">
        <f>IFERROR(VLOOKUP(VALUE(MID(AP476,1,1)),AdditionalElements!$A$2:$B$50,2,0),"")</f>
        <v/>
      </c>
      <c r="AR476" s="70" t="str">
        <f>IFERROR(VLOOKUP(VALUE(MID(AP476,2,1)),AdditionalElements!$H$2:$I$50,2,0),"")</f>
        <v/>
      </c>
      <c r="AS476" s="70" t="str">
        <f>IFERROR(VLOOKUP(VALUE(MID(AP476,3,1)),AdditionalElements!$O$2:$P$50,2,0),"")</f>
        <v/>
      </c>
      <c r="AT476" s="70" t="str">
        <f>IFERROR(VLOOKUP(VALUE(MID(AP476,4,1)),AdditionalElements!$V$2:$W$50,2,0),"")</f>
        <v/>
      </c>
      <c r="AU476" s="71"/>
      <c r="AV476" s="79" t="str">
        <f>IFERROR(IF(VALUE(MID(AU476,1,1))=1, VLOOKUP(VALUE(MID(AU476,1,1)), TxtPanelShape!$A$2:$C$50, 3, 0), (IF(VALUE(MID(AU476,1,1))&gt;=7, VLOOKUP(VALUE(MID(AU476,1,1)), TxtPanelShape!$A$2:$C$50, 3, 0),VLOOKUP(VALUE(MID(AU476,1,2)),TxtPanelShape!$A$2:$C$50,3,0)))), "")</f>
        <v/>
      </c>
      <c r="AW476" s="79" t="str">
        <f>IFERROR(IF(VALUE(MID(AU476,1,1))=1, ", "&amp;VLOOKUP(VALUE(MID(AU476,2,1)), TxtPanelShape!$H$2:$I$50, 2, 0), IF(VALUE(MID(AU476,1,1))&gt;=7, ", "&amp;VLOOKUP(VALUE(MID(AU476,2,1)), TxtPanelShape!$H$2:$I$50, 2, 0),"")), "")</f>
        <v/>
      </c>
      <c r="AX476" s="79" t="str">
        <f>IFERROR(IF(VALUE(MID(AU476,1,1))=1, ", "&amp;VLOOKUP(VALUE(MID(AU476,3,1)), TxtPanelShape!$O$2:$P$50, 2, 0), IF(VALUE(MID(AU476,1,1))&gt;=7, ", "&amp;VLOOKUP(VALUE(MID(AU476,3,1)), TxtPanelShape!$O$2:$P$50, 2, 0),"")),"")</f>
        <v/>
      </c>
      <c r="AY476" s="79" t="str">
        <f>IFERROR("; "&amp;VLOOKUP(VALUE(MID(AU476,4,1)), TxtPanelShape!$V$2:$W$50,2,0),"")</f>
        <v/>
      </c>
      <c r="AZ476" s="79" t="str">
        <f t="shared" si="97"/>
        <v/>
      </c>
      <c r="BA476" s="71"/>
      <c r="BB476" s="79" t="str">
        <f>IFERROR(IF(VALUE(MID(BA476,1,1))=1, VLOOKUP(VALUE(MID(BA476,1,1)), TxtPanelShape!$A$2:$C$50, 3, 0), (IF(VALUE(MID(BA476,1,1))&gt;=7, VLOOKUP(VALUE(MID(BA476,1,1)), TxtPanelShape!$A$2:$C$50, 3, 0),VLOOKUP(VALUE(MID(BA476,1,2)),TxtPanelShape!$A$2:$C$50,3,0)))), "")</f>
        <v/>
      </c>
      <c r="BC476" s="79" t="str">
        <f>IFERROR(IF(VALUE(MID(BA476,1,1))=1, ", "&amp;VLOOKUP(VALUE(MID(BA476,2,1)), TxtPanelShape!$H$2:$I$50, 2, 0), IF(VALUE(MID(BA476,1,1))&gt;=7, ", "&amp;VLOOKUP(VALUE(MID(BA476,2,1)), TxtPanelShape!$H$2:$I$50, 2, 0),"")), "")</f>
        <v/>
      </c>
      <c r="BD476" s="79" t="str">
        <f>IFERROR(IF(VALUE(MID(BA476,1,1))=1, ", "&amp;VLOOKUP(VALUE(MID(BA476,3,1)), TxtPanelShape!$O$2:$P$50, 2, 0), IF(VALUE(MID(BA476,1,1))&gt;=7, ", "&amp;VLOOKUP(VALUE(MID(BA476,3,1)), TxtPanelShape!$O$2:$P$50, 2, 0),"")),"")</f>
        <v/>
      </c>
      <c r="BE476" s="79" t="str">
        <f>IFERROR("; "&amp;VLOOKUP(VALUE(MID(BA476,4,1)), TxtPanelShape!$V$2:$W$50,2,0),"")</f>
        <v/>
      </c>
      <c r="BF476" s="79" t="str">
        <f t="shared" si="98"/>
        <v/>
      </c>
      <c r="BG476" s="71"/>
      <c r="BH476" s="79" t="str">
        <f>IFERROR(VLOOKUP(BG476, TxtPanelDefinition!$A$2:$B$50, 2, 0),"")</f>
        <v/>
      </c>
      <c r="BI476" s="71"/>
      <c r="BJ476" s="79" t="str">
        <f>IFERROR(VLOOKUP(BI476, TxtPanelDefinition!$A$2:$B$50, 2, 0),"")</f>
        <v/>
      </c>
      <c r="BK476" s="71"/>
      <c r="BL476" s="79" t="str">
        <f>IFERROR(VLOOKUP(BK476, InscrTechniques!$A$2:$B$50, 2, 0),"")</f>
        <v/>
      </c>
      <c r="BM476" s="71"/>
      <c r="BN476" s="79" t="str">
        <f>IFERROR(VLOOKUP(BM476, InscrTechniques!$A$2:$B$50, 2, 0),"")</f>
        <v/>
      </c>
      <c r="BO476" s="71"/>
      <c r="BP476" s="79" t="str">
        <f>IFERROR(VLOOKUP(BO476, InscrTechniques!$A$2:$B$50, 2, 0),"")</f>
        <v/>
      </c>
      <c r="BQ476" s="71"/>
      <c r="BR476" s="79" t="str">
        <f>IFERROR(VLOOKUP(BQ476, InscrTechniques!$A$2:$B$50, 2, 0),"")</f>
        <v/>
      </c>
      <c r="BS476" s="71"/>
      <c r="BT476" s="79" t="str">
        <f>IFERROR(VLOOKUP(BS476, InscrTechniques!$A$2:$B$50, 2, 0),"")</f>
        <v/>
      </c>
      <c r="BU476" s="71"/>
      <c r="BV476" s="79" t="str">
        <f>IFERROR(VLOOKUP(BU476, InscrTechniques!$A$2:$B$50, 2, 0),"")</f>
        <v/>
      </c>
      <c r="BW476" s="125"/>
      <c r="BX476" s="79" t="str">
        <f>IFERROR(VLOOKUP(BW476, InscrTechniques!$A$2:$B$50, 2, 0),"")</f>
        <v/>
      </c>
      <c r="BY476" s="125"/>
      <c r="BZ476" s="79" t="str">
        <f>IFERROR(VLOOKUP(BY476, InscrTechniques!$A$2:$B$50, 2, 0),"")</f>
        <v/>
      </c>
      <c r="CA476" s="74"/>
      <c r="CB476" s="114" t="str">
        <f>IFERROR(VLOOKUP(CA476, LetterStyle!$A$2:$B$50, 2, 0),"")</f>
        <v/>
      </c>
      <c r="CC476" s="74"/>
      <c r="CD476" s="114" t="str">
        <f>IFERROR(VLOOKUP(CC476, LetterStyle!$A$2:$B$50, 2, 0),"")</f>
        <v/>
      </c>
      <c r="CE476" s="74"/>
      <c r="CF476" s="114" t="str">
        <f>IFERROR(VLOOKUP(CE476, LetterStyle!$A$2:$B$50, 2, 0),"")</f>
        <v/>
      </c>
      <c r="CG476" s="74"/>
      <c r="CH476" s="79" t="str">
        <f>IFERROR(VLOOKUP(CG476, LetterStyle!$A$2:$B$50, 2, 0),"")</f>
        <v/>
      </c>
      <c r="CI476" s="71"/>
      <c r="CJ476" s="79" t="str">
        <f>IFERROR(VLOOKUP(CI476, DecMotifs!$A$1:$B$306, 2, 0),"")</f>
        <v/>
      </c>
      <c r="CK476" s="71"/>
      <c r="CL476" s="79" t="str">
        <f>IFERROR(VLOOKUP(CK476, DecMotifs!$A$1:$B$306, 2, 0),"")</f>
        <v/>
      </c>
      <c r="CM476" s="71"/>
      <c r="CN476" s="79" t="str">
        <f>IFERROR(VLOOKUP(CM476, DecMotifs!$A$1:$B$306, 2, 0),"")</f>
        <v/>
      </c>
      <c r="CO476" s="71"/>
      <c r="CP476" s="79" t="str">
        <f>IFERROR(VLOOKUP(CO476, MarginalDec!$A$2:$B$253, 2, 0),"")</f>
        <v/>
      </c>
      <c r="CQ476" s="71"/>
      <c r="CR476" s="79" t="str">
        <f>IFERROR(VLOOKUP(CQ476, MarginalDec!$A$2:$B$253, 2, 0),"")</f>
        <v/>
      </c>
      <c r="CS476" s="71"/>
      <c r="CT476" s="79" t="str">
        <f>IFERROR(VLOOKUP(CS476, MarginalDec!$A$2:$B$253, 2, 0),"")</f>
        <v/>
      </c>
      <c r="CU476" s="71"/>
      <c r="CV476" s="79" t="str">
        <f>IF(ISBLANK(CU476),"", IFERROR(VLOOKUP(CU476, Tooling!$A$2:$B$252, 2, 0),""))</f>
        <v/>
      </c>
      <c r="CW476" s="71"/>
      <c r="CX476" s="79" t="str">
        <f>IF(ISBLANK(CW476),"", IFERROR(VLOOKUP(CW476, Tooling!$A$2:$B$252, 2, 0),""))</f>
        <v/>
      </c>
      <c r="CY476" s="71"/>
      <c r="CZ476" s="79" t="str">
        <f>IF(ISBLANK(CY476),"", IFERROR(VLOOKUP(CY476, Repairs!$A$2:$B$252, 2, 0),""))</f>
        <v/>
      </c>
      <c r="DA476" s="77"/>
      <c r="DB476" s="71"/>
      <c r="DC476" s="79" t="str">
        <f>IFERROR(VLOOKUP(DB476, DatingReason!$A$2:$B$252, 2, 0),"")</f>
        <v/>
      </c>
      <c r="DD476" s="123" t="str">
        <f t="shared" si="99"/>
        <v/>
      </c>
      <c r="DF476" s="119" t="str">
        <f t="array" ref="DF476">IF(AND($B476&lt;&gt;"", $DE476&lt;&gt;"", $DE476&lt;&gt;"No"),MAX(IF($B476=PEOPLE!$B$4:$B$1000, PEOPLE!$Q$4:$Q$1000,""))+100,"")</f>
        <v/>
      </c>
      <c r="DG476" s="68"/>
      <c r="DH476" s="76">
        <f>COUNTIF(PEOPLE!B:B, MEMORIALS!B476)</f>
        <v>0</v>
      </c>
      <c r="DI476" s="82"/>
      <c r="DJ476" s="82"/>
      <c r="DK476" s="82"/>
      <c r="DL476" s="68"/>
      <c r="DM476" s="68"/>
      <c r="DN476" s="68"/>
      <c r="DO476" s="68"/>
      <c r="DP476" s="68"/>
    </row>
    <row r="477" spans="1:120" ht="15" customHeight="1" x14ac:dyDescent="0.25">
      <c r="A477" s="68"/>
      <c r="B477" s="69"/>
      <c r="C477" s="68"/>
      <c r="D477" s="68"/>
      <c r="E477" s="70" t="str">
        <f>IF(D477="","",VLOOKUP(D477,Denomination!$A$2:$B$50, 2, 0))</f>
        <v/>
      </c>
      <c r="F477" s="68"/>
      <c r="G477" s="71"/>
      <c r="H477" s="70" t="str">
        <f>IF(G477="","",VLOOKUP(G477,MCondition!$A$2:$B$50, 2, 0))</f>
        <v/>
      </c>
      <c r="I477" s="72"/>
      <c r="J477" s="71"/>
      <c r="K477" s="70" t="str">
        <f>IF(J477="","",VLOOKUP(J477,ICondition!$A$2:$B$50, 2, 0))</f>
        <v/>
      </c>
      <c r="L477" s="73"/>
      <c r="M477" s="73"/>
      <c r="N477" s="73"/>
      <c r="O477" s="73"/>
      <c r="P477" s="73"/>
      <c r="Q477" s="73"/>
      <c r="R477" s="78"/>
      <c r="S477" s="79" t="str">
        <f>IFERROR(VLOOKUP(R477,Material!$A$2:$B$59, 2, 0),"")</f>
        <v/>
      </c>
      <c r="T477" s="71"/>
      <c r="U477" s="79" t="str">
        <f>IFERROR(VLOOKUP(T477,Material!$A$2:$B$59, 2, 0),"")</f>
        <v/>
      </c>
      <c r="V477" s="71"/>
      <c r="W477" s="79" t="str">
        <f>IFERROR(VLOOKUP(V477,Material!$A$2:$B$59, 2, 0),"")</f>
        <v/>
      </c>
      <c r="X477" s="71"/>
      <c r="Y477" s="79" t="str">
        <f>IFERROR(VLOOKUP(X477,Material!$A$2:$B$59, 2, 0),"")</f>
        <v/>
      </c>
      <c r="Z477" s="71"/>
      <c r="AA477" s="79" t="str">
        <f>IFERROR(VLOOKUP(Z477,Material!$A$2:$B$59, 2, 0),"")</f>
        <v/>
      </c>
      <c r="AB477" s="74"/>
      <c r="AC477" s="75" t="e">
        <f t="shared" si="88"/>
        <v>#VALUE!</v>
      </c>
      <c r="AD477" s="75" t="e">
        <f t="shared" si="89"/>
        <v>#VALUE!</v>
      </c>
      <c r="AE477" s="75" t="e">
        <f t="shared" si="91"/>
        <v>#VALUE!</v>
      </c>
      <c r="AF477" s="75" t="e">
        <f t="shared" si="90"/>
        <v>#VALUE!</v>
      </c>
      <c r="AG477" s="75" t="e">
        <f t="shared" si="92"/>
        <v>#VALUE!</v>
      </c>
      <c r="AH477" s="75" t="e">
        <f t="shared" si="93"/>
        <v>#VALUE!</v>
      </c>
      <c r="AI477" s="75" t="e">
        <f t="shared" si="94"/>
        <v>#VALUE!</v>
      </c>
      <c r="AJ477" s="80" t="e">
        <f t="shared" si="95"/>
        <v>#VALUE!</v>
      </c>
      <c r="AK477" s="79" t="str">
        <f>(IFERROR(VLOOKUP(AB477,Categories!$A$2:$B$20,2,1),""))</f>
        <v/>
      </c>
      <c r="AL477" s="79" t="str">
        <f ca="1">IFERROR(VLOOKUP((HLOOKUP((VLOOKUP($AB477,Categories!$A$2:$F$20,3,1)), $AB$3:$AJ477, (ROW()-ROW($AB$3)+1), 0)), INDIRECT(VLOOKUP($AB477,Categories!$A$2:$F$20,6,1)),2,0),AK477)</f>
        <v/>
      </c>
      <c r="AM477" s="79" t="str">
        <f ca="1">IFERROR(VLOOKUP((HLOOKUP((VLOOKUP($AB477,Categories!$A$2:$F$20,4,1)),$AB$3:$AJ477,(ROW()-ROW($AB$3)+1),0)),INDIRECT(VLOOKUP($AB477,Categories!$A$2:$H$20,7,1)),2,0),"")</f>
        <v/>
      </c>
      <c r="AN477" s="79" t="str">
        <f ca="1">IFERROR(VLOOKUP((HLOOKUP((VLOOKUP($AB477,Categories!$A$2:$F$20,5,1)), $AB$3:$AJ477, (ROW()-ROW($AB$3)+1), 0)), INDIRECT(VLOOKUP($AB477,Categories!$A$2:$H$20,8,1)),2,0),"")</f>
        <v/>
      </c>
      <c r="AO477" s="79" t="str">
        <f t="shared" ca="1" si="96"/>
        <v/>
      </c>
      <c r="AP477" s="81"/>
      <c r="AQ477" s="70" t="str">
        <f>IFERROR(VLOOKUP(VALUE(MID(AP477,1,1)),AdditionalElements!$A$2:$B$50,2,0),"")</f>
        <v/>
      </c>
      <c r="AR477" s="70" t="str">
        <f>IFERROR(VLOOKUP(VALUE(MID(AP477,2,1)),AdditionalElements!$H$2:$I$50,2,0),"")</f>
        <v/>
      </c>
      <c r="AS477" s="70" t="str">
        <f>IFERROR(VLOOKUP(VALUE(MID(AP477,3,1)),AdditionalElements!$O$2:$P$50,2,0),"")</f>
        <v/>
      </c>
      <c r="AT477" s="70" t="str">
        <f>IFERROR(VLOOKUP(VALUE(MID(AP477,4,1)),AdditionalElements!$V$2:$W$50,2,0),"")</f>
        <v/>
      </c>
      <c r="AU477" s="71"/>
      <c r="AV477" s="79" t="str">
        <f>IFERROR(IF(VALUE(MID(AU477,1,1))=1, VLOOKUP(VALUE(MID(AU477,1,1)), TxtPanelShape!$A$2:$C$50, 3, 0), (IF(VALUE(MID(AU477,1,1))&gt;=7, VLOOKUP(VALUE(MID(AU477,1,1)), TxtPanelShape!$A$2:$C$50, 3, 0),VLOOKUP(VALUE(MID(AU477,1,2)),TxtPanelShape!$A$2:$C$50,3,0)))), "")</f>
        <v/>
      </c>
      <c r="AW477" s="79" t="str">
        <f>IFERROR(IF(VALUE(MID(AU477,1,1))=1, ", "&amp;VLOOKUP(VALUE(MID(AU477,2,1)), TxtPanelShape!$H$2:$I$50, 2, 0), IF(VALUE(MID(AU477,1,1))&gt;=7, ", "&amp;VLOOKUP(VALUE(MID(AU477,2,1)), TxtPanelShape!$H$2:$I$50, 2, 0),"")), "")</f>
        <v/>
      </c>
      <c r="AX477" s="79" t="str">
        <f>IFERROR(IF(VALUE(MID(AU477,1,1))=1, ", "&amp;VLOOKUP(VALUE(MID(AU477,3,1)), TxtPanelShape!$O$2:$P$50, 2, 0), IF(VALUE(MID(AU477,1,1))&gt;=7, ", "&amp;VLOOKUP(VALUE(MID(AU477,3,1)), TxtPanelShape!$O$2:$P$50, 2, 0),"")),"")</f>
        <v/>
      </c>
      <c r="AY477" s="79" t="str">
        <f>IFERROR("; "&amp;VLOOKUP(VALUE(MID(AU477,4,1)), TxtPanelShape!$V$2:$W$50,2,0),"")</f>
        <v/>
      </c>
      <c r="AZ477" s="79" t="str">
        <f t="shared" si="97"/>
        <v/>
      </c>
      <c r="BA477" s="71"/>
      <c r="BB477" s="79" t="str">
        <f>IFERROR(IF(VALUE(MID(BA477,1,1))=1, VLOOKUP(VALUE(MID(BA477,1,1)), TxtPanelShape!$A$2:$C$50, 3, 0), (IF(VALUE(MID(BA477,1,1))&gt;=7, VLOOKUP(VALUE(MID(BA477,1,1)), TxtPanelShape!$A$2:$C$50, 3, 0),VLOOKUP(VALUE(MID(BA477,1,2)),TxtPanelShape!$A$2:$C$50,3,0)))), "")</f>
        <v/>
      </c>
      <c r="BC477" s="79" t="str">
        <f>IFERROR(IF(VALUE(MID(BA477,1,1))=1, ", "&amp;VLOOKUP(VALUE(MID(BA477,2,1)), TxtPanelShape!$H$2:$I$50, 2, 0), IF(VALUE(MID(BA477,1,1))&gt;=7, ", "&amp;VLOOKUP(VALUE(MID(BA477,2,1)), TxtPanelShape!$H$2:$I$50, 2, 0),"")), "")</f>
        <v/>
      </c>
      <c r="BD477" s="79" t="str">
        <f>IFERROR(IF(VALUE(MID(BA477,1,1))=1, ", "&amp;VLOOKUP(VALUE(MID(BA477,3,1)), TxtPanelShape!$O$2:$P$50, 2, 0), IF(VALUE(MID(BA477,1,1))&gt;=7, ", "&amp;VLOOKUP(VALUE(MID(BA477,3,1)), TxtPanelShape!$O$2:$P$50, 2, 0),"")),"")</f>
        <v/>
      </c>
      <c r="BE477" s="79" t="str">
        <f>IFERROR("; "&amp;VLOOKUP(VALUE(MID(BA477,4,1)), TxtPanelShape!$V$2:$W$50,2,0),"")</f>
        <v/>
      </c>
      <c r="BF477" s="79" t="str">
        <f t="shared" si="98"/>
        <v/>
      </c>
      <c r="BG477" s="71"/>
      <c r="BH477" s="79" t="str">
        <f>IFERROR(VLOOKUP(BG477, TxtPanelDefinition!$A$2:$B$50, 2, 0),"")</f>
        <v/>
      </c>
      <c r="BI477" s="71"/>
      <c r="BJ477" s="79" t="str">
        <f>IFERROR(VLOOKUP(BI477, TxtPanelDefinition!$A$2:$B$50, 2, 0),"")</f>
        <v/>
      </c>
      <c r="BK477" s="71"/>
      <c r="BL477" s="79" t="str">
        <f>IFERROR(VLOOKUP(BK477, InscrTechniques!$A$2:$B$50, 2, 0),"")</f>
        <v/>
      </c>
      <c r="BM477" s="71"/>
      <c r="BN477" s="79" t="str">
        <f>IFERROR(VLOOKUP(BM477, InscrTechniques!$A$2:$B$50, 2, 0),"")</f>
        <v/>
      </c>
      <c r="BO477" s="71"/>
      <c r="BP477" s="79" t="str">
        <f>IFERROR(VLOOKUP(BO477, InscrTechniques!$A$2:$B$50, 2, 0),"")</f>
        <v/>
      </c>
      <c r="BQ477" s="71"/>
      <c r="BR477" s="79" t="str">
        <f>IFERROR(VLOOKUP(BQ477, InscrTechniques!$A$2:$B$50, 2, 0),"")</f>
        <v/>
      </c>
      <c r="BS477" s="71"/>
      <c r="BT477" s="79" t="str">
        <f>IFERROR(VLOOKUP(BS477, InscrTechniques!$A$2:$B$50, 2, 0),"")</f>
        <v/>
      </c>
      <c r="BU477" s="71"/>
      <c r="BV477" s="79" t="str">
        <f>IFERROR(VLOOKUP(BU477, InscrTechniques!$A$2:$B$50, 2, 0),"")</f>
        <v/>
      </c>
      <c r="BW477" s="125"/>
      <c r="BX477" s="79" t="str">
        <f>IFERROR(VLOOKUP(BW477, InscrTechniques!$A$2:$B$50, 2, 0),"")</f>
        <v/>
      </c>
      <c r="BY477" s="125"/>
      <c r="BZ477" s="79" t="str">
        <f>IFERROR(VLOOKUP(BY477, InscrTechniques!$A$2:$B$50, 2, 0),"")</f>
        <v/>
      </c>
      <c r="CA477" s="74"/>
      <c r="CB477" s="114" t="str">
        <f>IFERROR(VLOOKUP(CA477, LetterStyle!$A$2:$B$50, 2, 0),"")</f>
        <v/>
      </c>
      <c r="CC477" s="74"/>
      <c r="CD477" s="114" t="str">
        <f>IFERROR(VLOOKUP(CC477, LetterStyle!$A$2:$B$50, 2, 0),"")</f>
        <v/>
      </c>
      <c r="CE477" s="74"/>
      <c r="CF477" s="114" t="str">
        <f>IFERROR(VLOOKUP(CE477, LetterStyle!$A$2:$B$50, 2, 0),"")</f>
        <v/>
      </c>
      <c r="CG477" s="74"/>
      <c r="CH477" s="79" t="str">
        <f>IFERROR(VLOOKUP(CG477, LetterStyle!$A$2:$B$50, 2, 0),"")</f>
        <v/>
      </c>
      <c r="CI477" s="71"/>
      <c r="CJ477" s="79" t="str">
        <f>IFERROR(VLOOKUP(CI477, DecMotifs!$A$1:$B$306, 2, 0),"")</f>
        <v/>
      </c>
      <c r="CK477" s="71"/>
      <c r="CL477" s="79" t="str">
        <f>IFERROR(VLOOKUP(CK477, DecMotifs!$A$1:$B$306, 2, 0),"")</f>
        <v/>
      </c>
      <c r="CM477" s="71"/>
      <c r="CN477" s="79" t="str">
        <f>IFERROR(VLOOKUP(CM477, DecMotifs!$A$1:$B$306, 2, 0),"")</f>
        <v/>
      </c>
      <c r="CO477" s="71"/>
      <c r="CP477" s="79" t="str">
        <f>IFERROR(VLOOKUP(CO477, MarginalDec!$A$2:$B$253, 2, 0),"")</f>
        <v/>
      </c>
      <c r="CQ477" s="71"/>
      <c r="CR477" s="79" t="str">
        <f>IFERROR(VLOOKUP(CQ477, MarginalDec!$A$2:$B$253, 2, 0),"")</f>
        <v/>
      </c>
      <c r="CS477" s="71"/>
      <c r="CT477" s="79" t="str">
        <f>IFERROR(VLOOKUP(CS477, MarginalDec!$A$2:$B$253, 2, 0),"")</f>
        <v/>
      </c>
      <c r="CU477" s="71"/>
      <c r="CV477" s="79" t="str">
        <f>IF(ISBLANK(CU477),"", IFERROR(VLOOKUP(CU477, Tooling!$A$2:$B$252, 2, 0),""))</f>
        <v/>
      </c>
      <c r="CW477" s="71"/>
      <c r="CX477" s="79" t="str">
        <f>IF(ISBLANK(CW477),"", IFERROR(VLOOKUP(CW477, Tooling!$A$2:$B$252, 2, 0),""))</f>
        <v/>
      </c>
      <c r="CY477" s="71"/>
      <c r="CZ477" s="79" t="str">
        <f>IF(ISBLANK(CY477),"", IFERROR(VLOOKUP(CY477, Repairs!$A$2:$B$252, 2, 0),""))</f>
        <v/>
      </c>
      <c r="DA477" s="77"/>
      <c r="DB477" s="71"/>
      <c r="DC477" s="79" t="str">
        <f>IFERROR(VLOOKUP(DB477, DatingReason!$A$2:$B$252, 2, 0),"")</f>
        <v/>
      </c>
      <c r="DD477" s="123" t="str">
        <f t="shared" si="99"/>
        <v/>
      </c>
      <c r="DF477" s="119" t="str">
        <f t="array" ref="DF477">IF(AND($B477&lt;&gt;"", $DE477&lt;&gt;"", $DE477&lt;&gt;"No"),MAX(IF($B477=PEOPLE!$B$4:$B$1000, PEOPLE!$Q$4:$Q$1000,""))+100,"")</f>
        <v/>
      </c>
      <c r="DG477" s="68"/>
      <c r="DH477" s="76">
        <f>COUNTIF(PEOPLE!B:B, MEMORIALS!B477)</f>
        <v>0</v>
      </c>
      <c r="DI477" s="82"/>
      <c r="DJ477" s="82"/>
      <c r="DK477" s="82"/>
      <c r="DL477" s="68"/>
      <c r="DM477" s="68"/>
      <c r="DN477" s="68"/>
      <c r="DO477" s="68"/>
      <c r="DP477" s="68"/>
    </row>
    <row r="478" spans="1:120" ht="15" customHeight="1" x14ac:dyDescent="0.25">
      <c r="A478" s="68"/>
      <c r="B478" s="69"/>
      <c r="C478" s="68"/>
      <c r="D478" s="68"/>
      <c r="E478" s="70" t="str">
        <f>IF(D478="","",VLOOKUP(D478,Denomination!$A$2:$B$50, 2, 0))</f>
        <v/>
      </c>
      <c r="F478" s="68"/>
      <c r="G478" s="71"/>
      <c r="H478" s="70" t="str">
        <f>IF(G478="","",VLOOKUP(G478,MCondition!$A$2:$B$50, 2, 0))</f>
        <v/>
      </c>
      <c r="I478" s="72"/>
      <c r="J478" s="71"/>
      <c r="K478" s="70" t="str">
        <f>IF(J478="","",VLOOKUP(J478,ICondition!$A$2:$B$50, 2, 0))</f>
        <v/>
      </c>
      <c r="L478" s="73"/>
      <c r="M478" s="73"/>
      <c r="N478" s="73"/>
      <c r="O478" s="73"/>
      <c r="P478" s="73"/>
      <c r="Q478" s="73"/>
      <c r="R478" s="78"/>
      <c r="S478" s="79" t="str">
        <f>IFERROR(VLOOKUP(R478,Material!$A$2:$B$59, 2, 0),"")</f>
        <v/>
      </c>
      <c r="T478" s="71"/>
      <c r="U478" s="79" t="str">
        <f>IFERROR(VLOOKUP(T478,Material!$A$2:$B$59, 2, 0),"")</f>
        <v/>
      </c>
      <c r="V478" s="71"/>
      <c r="W478" s="79" t="str">
        <f>IFERROR(VLOOKUP(V478,Material!$A$2:$B$59, 2, 0),"")</f>
        <v/>
      </c>
      <c r="X478" s="71"/>
      <c r="Y478" s="79" t="str">
        <f>IFERROR(VLOOKUP(X478,Material!$A$2:$B$59, 2, 0),"")</f>
        <v/>
      </c>
      <c r="Z478" s="71"/>
      <c r="AA478" s="79" t="str">
        <f>IFERROR(VLOOKUP(Z478,Material!$A$2:$B$59, 2, 0),"")</f>
        <v/>
      </c>
      <c r="AB478" s="74"/>
      <c r="AC478" s="75" t="e">
        <f t="shared" si="88"/>
        <v>#VALUE!</v>
      </c>
      <c r="AD478" s="75" t="e">
        <f t="shared" si="89"/>
        <v>#VALUE!</v>
      </c>
      <c r="AE478" s="75" t="e">
        <f t="shared" si="91"/>
        <v>#VALUE!</v>
      </c>
      <c r="AF478" s="75" t="e">
        <f t="shared" si="90"/>
        <v>#VALUE!</v>
      </c>
      <c r="AG478" s="75" t="e">
        <f t="shared" si="92"/>
        <v>#VALUE!</v>
      </c>
      <c r="AH478" s="75" t="e">
        <f t="shared" si="93"/>
        <v>#VALUE!</v>
      </c>
      <c r="AI478" s="75" t="e">
        <f t="shared" si="94"/>
        <v>#VALUE!</v>
      </c>
      <c r="AJ478" s="80" t="e">
        <f t="shared" si="95"/>
        <v>#VALUE!</v>
      </c>
      <c r="AK478" s="79" t="str">
        <f>(IFERROR(VLOOKUP(AB478,Categories!$A$2:$B$20,2,1),""))</f>
        <v/>
      </c>
      <c r="AL478" s="79" t="str">
        <f ca="1">IFERROR(VLOOKUP((HLOOKUP((VLOOKUP($AB478,Categories!$A$2:$F$20,3,1)), $AB$3:$AJ478, (ROW()-ROW($AB$3)+1), 0)), INDIRECT(VLOOKUP($AB478,Categories!$A$2:$F$20,6,1)),2,0),AK478)</f>
        <v/>
      </c>
      <c r="AM478" s="79" t="str">
        <f ca="1">IFERROR(VLOOKUP((HLOOKUP((VLOOKUP($AB478,Categories!$A$2:$F$20,4,1)),$AB$3:$AJ478,(ROW()-ROW($AB$3)+1),0)),INDIRECT(VLOOKUP($AB478,Categories!$A$2:$H$20,7,1)),2,0),"")</f>
        <v/>
      </c>
      <c r="AN478" s="79" t="str">
        <f ca="1">IFERROR(VLOOKUP((HLOOKUP((VLOOKUP($AB478,Categories!$A$2:$F$20,5,1)), $AB$3:$AJ478, (ROW()-ROW($AB$3)+1), 0)), INDIRECT(VLOOKUP($AB478,Categories!$A$2:$H$20,8,1)),2,0),"")</f>
        <v/>
      </c>
      <c r="AO478" s="79" t="str">
        <f t="shared" ca="1" si="96"/>
        <v/>
      </c>
      <c r="AP478" s="81"/>
      <c r="AQ478" s="70" t="str">
        <f>IFERROR(VLOOKUP(VALUE(MID(AP478,1,1)),AdditionalElements!$A$2:$B$50,2,0),"")</f>
        <v/>
      </c>
      <c r="AR478" s="70" t="str">
        <f>IFERROR(VLOOKUP(VALUE(MID(AP478,2,1)),AdditionalElements!$H$2:$I$50,2,0),"")</f>
        <v/>
      </c>
      <c r="AS478" s="70" t="str">
        <f>IFERROR(VLOOKUP(VALUE(MID(AP478,3,1)),AdditionalElements!$O$2:$P$50,2,0),"")</f>
        <v/>
      </c>
      <c r="AT478" s="70" t="str">
        <f>IFERROR(VLOOKUP(VALUE(MID(AP478,4,1)),AdditionalElements!$V$2:$W$50,2,0),"")</f>
        <v/>
      </c>
      <c r="AU478" s="71"/>
      <c r="AV478" s="79" t="str">
        <f>IFERROR(IF(VALUE(MID(AU478,1,1))=1, VLOOKUP(VALUE(MID(AU478,1,1)), TxtPanelShape!$A$2:$C$50, 3, 0), (IF(VALUE(MID(AU478,1,1))&gt;=7, VLOOKUP(VALUE(MID(AU478,1,1)), TxtPanelShape!$A$2:$C$50, 3, 0),VLOOKUP(VALUE(MID(AU478,1,2)),TxtPanelShape!$A$2:$C$50,3,0)))), "")</f>
        <v/>
      </c>
      <c r="AW478" s="79" t="str">
        <f>IFERROR(IF(VALUE(MID(AU478,1,1))=1, ", "&amp;VLOOKUP(VALUE(MID(AU478,2,1)), TxtPanelShape!$H$2:$I$50, 2, 0), IF(VALUE(MID(AU478,1,1))&gt;=7, ", "&amp;VLOOKUP(VALUE(MID(AU478,2,1)), TxtPanelShape!$H$2:$I$50, 2, 0),"")), "")</f>
        <v/>
      </c>
      <c r="AX478" s="79" t="str">
        <f>IFERROR(IF(VALUE(MID(AU478,1,1))=1, ", "&amp;VLOOKUP(VALUE(MID(AU478,3,1)), TxtPanelShape!$O$2:$P$50, 2, 0), IF(VALUE(MID(AU478,1,1))&gt;=7, ", "&amp;VLOOKUP(VALUE(MID(AU478,3,1)), TxtPanelShape!$O$2:$P$50, 2, 0),"")),"")</f>
        <v/>
      </c>
      <c r="AY478" s="79" t="str">
        <f>IFERROR("; "&amp;VLOOKUP(VALUE(MID(AU478,4,1)), TxtPanelShape!$V$2:$W$50,2,0),"")</f>
        <v/>
      </c>
      <c r="AZ478" s="79" t="str">
        <f t="shared" si="97"/>
        <v/>
      </c>
      <c r="BA478" s="71"/>
      <c r="BB478" s="79" t="str">
        <f>IFERROR(IF(VALUE(MID(BA478,1,1))=1, VLOOKUP(VALUE(MID(BA478,1,1)), TxtPanelShape!$A$2:$C$50, 3, 0), (IF(VALUE(MID(BA478,1,1))&gt;=7, VLOOKUP(VALUE(MID(BA478,1,1)), TxtPanelShape!$A$2:$C$50, 3, 0),VLOOKUP(VALUE(MID(BA478,1,2)),TxtPanelShape!$A$2:$C$50,3,0)))), "")</f>
        <v/>
      </c>
      <c r="BC478" s="79" t="str">
        <f>IFERROR(IF(VALUE(MID(BA478,1,1))=1, ", "&amp;VLOOKUP(VALUE(MID(BA478,2,1)), TxtPanelShape!$H$2:$I$50, 2, 0), IF(VALUE(MID(BA478,1,1))&gt;=7, ", "&amp;VLOOKUP(VALUE(MID(BA478,2,1)), TxtPanelShape!$H$2:$I$50, 2, 0),"")), "")</f>
        <v/>
      </c>
      <c r="BD478" s="79" t="str">
        <f>IFERROR(IF(VALUE(MID(BA478,1,1))=1, ", "&amp;VLOOKUP(VALUE(MID(BA478,3,1)), TxtPanelShape!$O$2:$P$50, 2, 0), IF(VALUE(MID(BA478,1,1))&gt;=7, ", "&amp;VLOOKUP(VALUE(MID(BA478,3,1)), TxtPanelShape!$O$2:$P$50, 2, 0),"")),"")</f>
        <v/>
      </c>
      <c r="BE478" s="79" t="str">
        <f>IFERROR("; "&amp;VLOOKUP(VALUE(MID(BA478,4,1)), TxtPanelShape!$V$2:$W$50,2,0),"")</f>
        <v/>
      </c>
      <c r="BF478" s="79" t="str">
        <f t="shared" si="98"/>
        <v/>
      </c>
      <c r="BG478" s="71"/>
      <c r="BH478" s="79" t="str">
        <f>IFERROR(VLOOKUP(BG478, TxtPanelDefinition!$A$2:$B$50, 2, 0),"")</f>
        <v/>
      </c>
      <c r="BI478" s="71"/>
      <c r="BJ478" s="79" t="str">
        <f>IFERROR(VLOOKUP(BI478, TxtPanelDefinition!$A$2:$B$50, 2, 0),"")</f>
        <v/>
      </c>
      <c r="BK478" s="71"/>
      <c r="BL478" s="79" t="str">
        <f>IFERROR(VLOOKUP(BK478, InscrTechniques!$A$2:$B$50, 2, 0),"")</f>
        <v/>
      </c>
      <c r="BM478" s="71"/>
      <c r="BN478" s="79" t="str">
        <f>IFERROR(VLOOKUP(BM478, InscrTechniques!$A$2:$B$50, 2, 0),"")</f>
        <v/>
      </c>
      <c r="BO478" s="71"/>
      <c r="BP478" s="79" t="str">
        <f>IFERROR(VLOOKUP(BO478, InscrTechniques!$A$2:$B$50, 2, 0),"")</f>
        <v/>
      </c>
      <c r="BQ478" s="71"/>
      <c r="BR478" s="79" t="str">
        <f>IFERROR(VLOOKUP(BQ478, InscrTechniques!$A$2:$B$50, 2, 0),"")</f>
        <v/>
      </c>
      <c r="BS478" s="71"/>
      <c r="BT478" s="79" t="str">
        <f>IFERROR(VLOOKUP(BS478, InscrTechniques!$A$2:$B$50, 2, 0),"")</f>
        <v/>
      </c>
      <c r="BU478" s="71"/>
      <c r="BV478" s="79" t="str">
        <f>IFERROR(VLOOKUP(BU478, InscrTechniques!$A$2:$B$50, 2, 0),"")</f>
        <v/>
      </c>
      <c r="BW478" s="125"/>
      <c r="BX478" s="79" t="str">
        <f>IFERROR(VLOOKUP(BW478, InscrTechniques!$A$2:$B$50, 2, 0),"")</f>
        <v/>
      </c>
      <c r="BY478" s="125"/>
      <c r="BZ478" s="79" t="str">
        <f>IFERROR(VLOOKUP(BY478, InscrTechniques!$A$2:$B$50, 2, 0),"")</f>
        <v/>
      </c>
      <c r="CA478" s="74"/>
      <c r="CB478" s="114" t="str">
        <f>IFERROR(VLOOKUP(CA478, LetterStyle!$A$2:$B$50, 2, 0),"")</f>
        <v/>
      </c>
      <c r="CC478" s="74"/>
      <c r="CD478" s="114" t="str">
        <f>IFERROR(VLOOKUP(CC478, LetterStyle!$A$2:$B$50, 2, 0),"")</f>
        <v/>
      </c>
      <c r="CE478" s="74"/>
      <c r="CF478" s="114" t="str">
        <f>IFERROR(VLOOKUP(CE478, LetterStyle!$A$2:$B$50, 2, 0),"")</f>
        <v/>
      </c>
      <c r="CG478" s="74"/>
      <c r="CH478" s="79" t="str">
        <f>IFERROR(VLOOKUP(CG478, LetterStyle!$A$2:$B$50, 2, 0),"")</f>
        <v/>
      </c>
      <c r="CI478" s="71"/>
      <c r="CJ478" s="79" t="str">
        <f>IFERROR(VLOOKUP(CI478, DecMotifs!$A$1:$B$306, 2, 0),"")</f>
        <v/>
      </c>
      <c r="CK478" s="71"/>
      <c r="CL478" s="79" t="str">
        <f>IFERROR(VLOOKUP(CK478, DecMotifs!$A$1:$B$306, 2, 0),"")</f>
        <v/>
      </c>
      <c r="CM478" s="71"/>
      <c r="CN478" s="79" t="str">
        <f>IFERROR(VLOOKUP(CM478, DecMotifs!$A$1:$B$306, 2, 0),"")</f>
        <v/>
      </c>
      <c r="CO478" s="71"/>
      <c r="CP478" s="79" t="str">
        <f>IFERROR(VLOOKUP(CO478, MarginalDec!$A$2:$B$253, 2, 0),"")</f>
        <v/>
      </c>
      <c r="CQ478" s="71"/>
      <c r="CR478" s="79" t="str">
        <f>IFERROR(VLOOKUP(CQ478, MarginalDec!$A$2:$B$253, 2, 0),"")</f>
        <v/>
      </c>
      <c r="CS478" s="71"/>
      <c r="CT478" s="79" t="str">
        <f>IFERROR(VLOOKUP(CS478, MarginalDec!$A$2:$B$253, 2, 0),"")</f>
        <v/>
      </c>
      <c r="CU478" s="71"/>
      <c r="CV478" s="79" t="str">
        <f>IF(ISBLANK(CU478),"", IFERROR(VLOOKUP(CU478, Tooling!$A$2:$B$252, 2, 0),""))</f>
        <v/>
      </c>
      <c r="CW478" s="71"/>
      <c r="CX478" s="79" t="str">
        <f>IF(ISBLANK(CW478),"", IFERROR(VLOOKUP(CW478, Tooling!$A$2:$B$252, 2, 0),""))</f>
        <v/>
      </c>
      <c r="CY478" s="71"/>
      <c r="CZ478" s="79" t="str">
        <f>IF(ISBLANK(CY478),"", IFERROR(VLOOKUP(CY478, Repairs!$A$2:$B$252, 2, 0),""))</f>
        <v/>
      </c>
      <c r="DA478" s="77"/>
      <c r="DB478" s="71"/>
      <c r="DC478" s="79" t="str">
        <f>IFERROR(VLOOKUP(DB478, DatingReason!$A$2:$B$252, 2, 0),"")</f>
        <v/>
      </c>
      <c r="DD478" s="123" t="str">
        <f t="shared" si="99"/>
        <v/>
      </c>
      <c r="DF478" s="119" t="str">
        <f t="array" ref="DF478">IF(AND($B478&lt;&gt;"", $DE478&lt;&gt;"", $DE478&lt;&gt;"No"),MAX(IF($B478=PEOPLE!$B$4:$B$1000, PEOPLE!$Q$4:$Q$1000,""))+100,"")</f>
        <v/>
      </c>
      <c r="DG478" s="68"/>
      <c r="DH478" s="76">
        <f>COUNTIF(PEOPLE!B:B, MEMORIALS!B478)</f>
        <v>0</v>
      </c>
      <c r="DI478" s="82"/>
      <c r="DJ478" s="82"/>
      <c r="DK478" s="82"/>
      <c r="DL478" s="68"/>
      <c r="DM478" s="68"/>
      <c r="DN478" s="68"/>
      <c r="DO478" s="68"/>
      <c r="DP478" s="68"/>
    </row>
    <row r="479" spans="1:120" ht="15" customHeight="1" x14ac:dyDescent="0.25">
      <c r="A479" s="68"/>
      <c r="B479" s="69"/>
      <c r="C479" s="68"/>
      <c r="D479" s="68"/>
      <c r="E479" s="70" t="str">
        <f>IF(D479="","",VLOOKUP(D479,Denomination!$A$2:$B$50, 2, 0))</f>
        <v/>
      </c>
      <c r="F479" s="68"/>
      <c r="G479" s="71"/>
      <c r="H479" s="70" t="str">
        <f>IF(G479="","",VLOOKUP(G479,MCondition!$A$2:$B$50, 2, 0))</f>
        <v/>
      </c>
      <c r="I479" s="72"/>
      <c r="J479" s="71"/>
      <c r="K479" s="70" t="str">
        <f>IF(J479="","",VLOOKUP(J479,ICondition!$A$2:$B$50, 2, 0))</f>
        <v/>
      </c>
      <c r="L479" s="73"/>
      <c r="M479" s="73"/>
      <c r="N479" s="73"/>
      <c r="O479" s="73"/>
      <c r="P479" s="73"/>
      <c r="Q479" s="73"/>
      <c r="R479" s="78"/>
      <c r="S479" s="79" t="str">
        <f>IFERROR(VLOOKUP(R479,Material!$A$2:$B$59, 2, 0),"")</f>
        <v/>
      </c>
      <c r="T479" s="71"/>
      <c r="U479" s="79" t="str">
        <f>IFERROR(VLOOKUP(T479,Material!$A$2:$B$59, 2, 0),"")</f>
        <v/>
      </c>
      <c r="V479" s="71"/>
      <c r="W479" s="79" t="str">
        <f>IFERROR(VLOOKUP(V479,Material!$A$2:$B$59, 2, 0),"")</f>
        <v/>
      </c>
      <c r="X479" s="71"/>
      <c r="Y479" s="79" t="str">
        <f>IFERROR(VLOOKUP(X479,Material!$A$2:$B$59, 2, 0),"")</f>
        <v/>
      </c>
      <c r="Z479" s="71"/>
      <c r="AA479" s="79" t="str">
        <f>IFERROR(VLOOKUP(Z479,Material!$A$2:$B$59, 2, 0),"")</f>
        <v/>
      </c>
      <c r="AB479" s="74"/>
      <c r="AC479" s="75" t="e">
        <f t="shared" si="88"/>
        <v>#VALUE!</v>
      </c>
      <c r="AD479" s="75" t="e">
        <f t="shared" si="89"/>
        <v>#VALUE!</v>
      </c>
      <c r="AE479" s="75" t="e">
        <f t="shared" si="91"/>
        <v>#VALUE!</v>
      </c>
      <c r="AF479" s="75" t="e">
        <f t="shared" si="90"/>
        <v>#VALUE!</v>
      </c>
      <c r="AG479" s="75" t="e">
        <f t="shared" si="92"/>
        <v>#VALUE!</v>
      </c>
      <c r="AH479" s="75" t="e">
        <f t="shared" si="93"/>
        <v>#VALUE!</v>
      </c>
      <c r="AI479" s="75" t="e">
        <f t="shared" si="94"/>
        <v>#VALUE!</v>
      </c>
      <c r="AJ479" s="80" t="e">
        <f t="shared" si="95"/>
        <v>#VALUE!</v>
      </c>
      <c r="AK479" s="79" t="str">
        <f>(IFERROR(VLOOKUP(AB479,Categories!$A$2:$B$20,2,1),""))</f>
        <v/>
      </c>
      <c r="AL479" s="79" t="str">
        <f ca="1">IFERROR(VLOOKUP((HLOOKUP((VLOOKUP($AB479,Categories!$A$2:$F$20,3,1)), $AB$3:$AJ479, (ROW()-ROW($AB$3)+1), 0)), INDIRECT(VLOOKUP($AB479,Categories!$A$2:$F$20,6,1)),2,0),AK479)</f>
        <v/>
      </c>
      <c r="AM479" s="79" t="str">
        <f ca="1">IFERROR(VLOOKUP((HLOOKUP((VLOOKUP($AB479,Categories!$A$2:$F$20,4,1)),$AB$3:$AJ479,(ROW()-ROW($AB$3)+1),0)),INDIRECT(VLOOKUP($AB479,Categories!$A$2:$H$20,7,1)),2,0),"")</f>
        <v/>
      </c>
      <c r="AN479" s="79" t="str">
        <f ca="1">IFERROR(VLOOKUP((HLOOKUP((VLOOKUP($AB479,Categories!$A$2:$F$20,5,1)), $AB$3:$AJ479, (ROW()-ROW($AB$3)+1), 0)), INDIRECT(VLOOKUP($AB479,Categories!$A$2:$H$20,8,1)),2,0),"")</f>
        <v/>
      </c>
      <c r="AO479" s="79" t="str">
        <f t="shared" ca="1" si="96"/>
        <v/>
      </c>
      <c r="AP479" s="81"/>
      <c r="AQ479" s="70" t="str">
        <f>IFERROR(VLOOKUP(VALUE(MID(AP479,1,1)),AdditionalElements!$A$2:$B$50,2,0),"")</f>
        <v/>
      </c>
      <c r="AR479" s="70" t="str">
        <f>IFERROR(VLOOKUP(VALUE(MID(AP479,2,1)),AdditionalElements!$H$2:$I$50,2,0),"")</f>
        <v/>
      </c>
      <c r="AS479" s="70" t="str">
        <f>IFERROR(VLOOKUP(VALUE(MID(AP479,3,1)),AdditionalElements!$O$2:$P$50,2,0),"")</f>
        <v/>
      </c>
      <c r="AT479" s="70" t="str">
        <f>IFERROR(VLOOKUP(VALUE(MID(AP479,4,1)),AdditionalElements!$V$2:$W$50,2,0),"")</f>
        <v/>
      </c>
      <c r="AU479" s="71"/>
      <c r="AV479" s="79" t="str">
        <f>IFERROR(IF(VALUE(MID(AU479,1,1))=1, VLOOKUP(VALUE(MID(AU479,1,1)), TxtPanelShape!$A$2:$C$50, 3, 0), (IF(VALUE(MID(AU479,1,1))&gt;=7, VLOOKUP(VALUE(MID(AU479,1,1)), TxtPanelShape!$A$2:$C$50, 3, 0),VLOOKUP(VALUE(MID(AU479,1,2)),TxtPanelShape!$A$2:$C$50,3,0)))), "")</f>
        <v/>
      </c>
      <c r="AW479" s="79" t="str">
        <f>IFERROR(IF(VALUE(MID(AU479,1,1))=1, ", "&amp;VLOOKUP(VALUE(MID(AU479,2,1)), TxtPanelShape!$H$2:$I$50, 2, 0), IF(VALUE(MID(AU479,1,1))&gt;=7, ", "&amp;VLOOKUP(VALUE(MID(AU479,2,1)), TxtPanelShape!$H$2:$I$50, 2, 0),"")), "")</f>
        <v/>
      </c>
      <c r="AX479" s="79" t="str">
        <f>IFERROR(IF(VALUE(MID(AU479,1,1))=1, ", "&amp;VLOOKUP(VALUE(MID(AU479,3,1)), TxtPanelShape!$O$2:$P$50, 2, 0), IF(VALUE(MID(AU479,1,1))&gt;=7, ", "&amp;VLOOKUP(VALUE(MID(AU479,3,1)), TxtPanelShape!$O$2:$P$50, 2, 0),"")),"")</f>
        <v/>
      </c>
      <c r="AY479" s="79" t="str">
        <f>IFERROR("; "&amp;VLOOKUP(VALUE(MID(AU479,4,1)), TxtPanelShape!$V$2:$W$50,2,0),"")</f>
        <v/>
      </c>
      <c r="AZ479" s="79" t="str">
        <f t="shared" si="97"/>
        <v/>
      </c>
      <c r="BA479" s="71"/>
      <c r="BB479" s="79" t="str">
        <f>IFERROR(IF(VALUE(MID(BA479,1,1))=1, VLOOKUP(VALUE(MID(BA479,1,1)), TxtPanelShape!$A$2:$C$50, 3, 0), (IF(VALUE(MID(BA479,1,1))&gt;=7, VLOOKUP(VALUE(MID(BA479,1,1)), TxtPanelShape!$A$2:$C$50, 3, 0),VLOOKUP(VALUE(MID(BA479,1,2)),TxtPanelShape!$A$2:$C$50,3,0)))), "")</f>
        <v/>
      </c>
      <c r="BC479" s="79" t="str">
        <f>IFERROR(IF(VALUE(MID(BA479,1,1))=1, ", "&amp;VLOOKUP(VALUE(MID(BA479,2,1)), TxtPanelShape!$H$2:$I$50, 2, 0), IF(VALUE(MID(BA479,1,1))&gt;=7, ", "&amp;VLOOKUP(VALUE(MID(BA479,2,1)), TxtPanelShape!$H$2:$I$50, 2, 0),"")), "")</f>
        <v/>
      </c>
      <c r="BD479" s="79" t="str">
        <f>IFERROR(IF(VALUE(MID(BA479,1,1))=1, ", "&amp;VLOOKUP(VALUE(MID(BA479,3,1)), TxtPanelShape!$O$2:$P$50, 2, 0), IF(VALUE(MID(BA479,1,1))&gt;=7, ", "&amp;VLOOKUP(VALUE(MID(BA479,3,1)), TxtPanelShape!$O$2:$P$50, 2, 0),"")),"")</f>
        <v/>
      </c>
      <c r="BE479" s="79" t="str">
        <f>IFERROR("; "&amp;VLOOKUP(VALUE(MID(BA479,4,1)), TxtPanelShape!$V$2:$W$50,2,0),"")</f>
        <v/>
      </c>
      <c r="BF479" s="79" t="str">
        <f t="shared" si="98"/>
        <v/>
      </c>
      <c r="BG479" s="71"/>
      <c r="BH479" s="79" t="str">
        <f>IFERROR(VLOOKUP(BG479, TxtPanelDefinition!$A$2:$B$50, 2, 0),"")</f>
        <v/>
      </c>
      <c r="BI479" s="71"/>
      <c r="BJ479" s="79" t="str">
        <f>IFERROR(VLOOKUP(BI479, TxtPanelDefinition!$A$2:$B$50, 2, 0),"")</f>
        <v/>
      </c>
      <c r="BK479" s="71"/>
      <c r="BL479" s="79" t="str">
        <f>IFERROR(VLOOKUP(BK479, InscrTechniques!$A$2:$B$50, 2, 0),"")</f>
        <v/>
      </c>
      <c r="BM479" s="71"/>
      <c r="BN479" s="79" t="str">
        <f>IFERROR(VLOOKUP(BM479, InscrTechniques!$A$2:$B$50, 2, 0),"")</f>
        <v/>
      </c>
      <c r="BO479" s="71"/>
      <c r="BP479" s="79" t="str">
        <f>IFERROR(VLOOKUP(BO479, InscrTechniques!$A$2:$B$50, 2, 0),"")</f>
        <v/>
      </c>
      <c r="BQ479" s="71"/>
      <c r="BR479" s="79" t="str">
        <f>IFERROR(VLOOKUP(BQ479, InscrTechniques!$A$2:$B$50, 2, 0),"")</f>
        <v/>
      </c>
      <c r="BS479" s="71"/>
      <c r="BT479" s="79" t="str">
        <f>IFERROR(VLOOKUP(BS479, InscrTechniques!$A$2:$B$50, 2, 0),"")</f>
        <v/>
      </c>
      <c r="BU479" s="71"/>
      <c r="BV479" s="79" t="str">
        <f>IFERROR(VLOOKUP(BU479, InscrTechniques!$A$2:$B$50, 2, 0),"")</f>
        <v/>
      </c>
      <c r="BW479" s="125"/>
      <c r="BX479" s="79" t="str">
        <f>IFERROR(VLOOKUP(BW479, InscrTechniques!$A$2:$B$50, 2, 0),"")</f>
        <v/>
      </c>
      <c r="BY479" s="125"/>
      <c r="BZ479" s="79" t="str">
        <f>IFERROR(VLOOKUP(BY479, InscrTechniques!$A$2:$B$50, 2, 0),"")</f>
        <v/>
      </c>
      <c r="CA479" s="74"/>
      <c r="CB479" s="114" t="str">
        <f>IFERROR(VLOOKUP(CA479, LetterStyle!$A$2:$B$50, 2, 0),"")</f>
        <v/>
      </c>
      <c r="CC479" s="74"/>
      <c r="CD479" s="114" t="str">
        <f>IFERROR(VLOOKUP(CC479, LetterStyle!$A$2:$B$50, 2, 0),"")</f>
        <v/>
      </c>
      <c r="CE479" s="74"/>
      <c r="CF479" s="114" t="str">
        <f>IFERROR(VLOOKUP(CE479, LetterStyle!$A$2:$B$50, 2, 0),"")</f>
        <v/>
      </c>
      <c r="CG479" s="74"/>
      <c r="CH479" s="79" t="str">
        <f>IFERROR(VLOOKUP(CG479, LetterStyle!$A$2:$B$50, 2, 0),"")</f>
        <v/>
      </c>
      <c r="CI479" s="71"/>
      <c r="CJ479" s="79" t="str">
        <f>IFERROR(VLOOKUP(CI479, DecMotifs!$A$1:$B$306, 2, 0),"")</f>
        <v/>
      </c>
      <c r="CK479" s="71"/>
      <c r="CL479" s="79" t="str">
        <f>IFERROR(VLOOKUP(CK479, DecMotifs!$A$1:$B$306, 2, 0),"")</f>
        <v/>
      </c>
      <c r="CM479" s="71"/>
      <c r="CN479" s="79" t="str">
        <f>IFERROR(VLOOKUP(CM479, DecMotifs!$A$1:$B$306, 2, 0),"")</f>
        <v/>
      </c>
      <c r="CO479" s="71"/>
      <c r="CP479" s="79" t="str">
        <f>IFERROR(VLOOKUP(CO479, MarginalDec!$A$2:$B$253, 2, 0),"")</f>
        <v/>
      </c>
      <c r="CQ479" s="71"/>
      <c r="CR479" s="79" t="str">
        <f>IFERROR(VLOOKUP(CQ479, MarginalDec!$A$2:$B$253, 2, 0),"")</f>
        <v/>
      </c>
      <c r="CS479" s="71"/>
      <c r="CT479" s="79" t="str">
        <f>IFERROR(VLOOKUP(CS479, MarginalDec!$A$2:$B$253, 2, 0),"")</f>
        <v/>
      </c>
      <c r="CU479" s="71"/>
      <c r="CV479" s="79" t="str">
        <f>IF(ISBLANK(CU479),"", IFERROR(VLOOKUP(CU479, Tooling!$A$2:$B$252, 2, 0),""))</f>
        <v/>
      </c>
      <c r="CW479" s="71"/>
      <c r="CX479" s="79" t="str">
        <f>IF(ISBLANK(CW479),"", IFERROR(VLOOKUP(CW479, Tooling!$A$2:$B$252, 2, 0),""))</f>
        <v/>
      </c>
      <c r="CY479" s="71"/>
      <c r="CZ479" s="79" t="str">
        <f>IF(ISBLANK(CY479),"", IFERROR(VLOOKUP(CY479, Repairs!$A$2:$B$252, 2, 0),""))</f>
        <v/>
      </c>
      <c r="DA479" s="77"/>
      <c r="DB479" s="71"/>
      <c r="DC479" s="79" t="str">
        <f>IFERROR(VLOOKUP(DB479, DatingReason!$A$2:$B$252, 2, 0),"")</f>
        <v/>
      </c>
      <c r="DD479" s="123" t="str">
        <f t="shared" si="99"/>
        <v/>
      </c>
      <c r="DF479" s="119" t="str">
        <f t="array" ref="DF479">IF(AND($B479&lt;&gt;"", $DE479&lt;&gt;"", $DE479&lt;&gt;"No"),MAX(IF($B479=PEOPLE!$B$4:$B$1000, PEOPLE!$Q$4:$Q$1000,""))+100,"")</f>
        <v/>
      </c>
      <c r="DG479" s="68"/>
      <c r="DH479" s="76">
        <f>COUNTIF(PEOPLE!B:B, MEMORIALS!B479)</f>
        <v>0</v>
      </c>
      <c r="DI479" s="82"/>
      <c r="DJ479" s="82"/>
      <c r="DK479" s="82"/>
      <c r="DL479" s="68"/>
      <c r="DM479" s="68"/>
      <c r="DN479" s="68"/>
      <c r="DO479" s="68"/>
      <c r="DP479" s="68"/>
    </row>
    <row r="480" spans="1:120" ht="15" customHeight="1" x14ac:dyDescent="0.25">
      <c r="A480" s="68"/>
      <c r="B480" s="69"/>
      <c r="C480" s="68"/>
      <c r="D480" s="68"/>
      <c r="E480" s="70" t="str">
        <f>IF(D480="","",VLOOKUP(D480,Denomination!$A$2:$B$50, 2, 0))</f>
        <v/>
      </c>
      <c r="F480" s="68"/>
      <c r="G480" s="71"/>
      <c r="H480" s="70" t="str">
        <f>IF(G480="","",VLOOKUP(G480,MCondition!$A$2:$B$50, 2, 0))</f>
        <v/>
      </c>
      <c r="I480" s="72"/>
      <c r="J480" s="71"/>
      <c r="K480" s="70" t="str">
        <f>IF(J480="","",VLOOKUP(J480,ICondition!$A$2:$B$50, 2, 0))</f>
        <v/>
      </c>
      <c r="L480" s="73"/>
      <c r="M480" s="73"/>
      <c r="N480" s="73"/>
      <c r="O480" s="73"/>
      <c r="P480" s="73"/>
      <c r="Q480" s="73"/>
      <c r="R480" s="78"/>
      <c r="S480" s="79" t="str">
        <f>IFERROR(VLOOKUP(R480,Material!$A$2:$B$59, 2, 0),"")</f>
        <v/>
      </c>
      <c r="T480" s="71"/>
      <c r="U480" s="79" t="str">
        <f>IFERROR(VLOOKUP(T480,Material!$A$2:$B$59, 2, 0),"")</f>
        <v/>
      </c>
      <c r="V480" s="71"/>
      <c r="W480" s="79" t="str">
        <f>IFERROR(VLOOKUP(V480,Material!$A$2:$B$59, 2, 0),"")</f>
        <v/>
      </c>
      <c r="X480" s="71"/>
      <c r="Y480" s="79" t="str">
        <f>IFERROR(VLOOKUP(X480,Material!$A$2:$B$59, 2, 0),"")</f>
        <v/>
      </c>
      <c r="Z480" s="71"/>
      <c r="AA480" s="79" t="str">
        <f>IFERROR(VLOOKUP(Z480,Material!$A$2:$B$59, 2, 0),"")</f>
        <v/>
      </c>
      <c r="AB480" s="74"/>
      <c r="AC480" s="75" t="e">
        <f t="shared" si="88"/>
        <v>#VALUE!</v>
      </c>
      <c r="AD480" s="75" t="e">
        <f t="shared" si="89"/>
        <v>#VALUE!</v>
      </c>
      <c r="AE480" s="75" t="e">
        <f t="shared" si="91"/>
        <v>#VALUE!</v>
      </c>
      <c r="AF480" s="75" t="e">
        <f t="shared" si="90"/>
        <v>#VALUE!</v>
      </c>
      <c r="AG480" s="75" t="e">
        <f t="shared" si="92"/>
        <v>#VALUE!</v>
      </c>
      <c r="AH480" s="75" t="e">
        <f t="shared" si="93"/>
        <v>#VALUE!</v>
      </c>
      <c r="AI480" s="75" t="e">
        <f t="shared" si="94"/>
        <v>#VALUE!</v>
      </c>
      <c r="AJ480" s="80" t="e">
        <f t="shared" si="95"/>
        <v>#VALUE!</v>
      </c>
      <c r="AK480" s="79" t="str">
        <f>(IFERROR(VLOOKUP(AB480,Categories!$A$2:$B$20,2,1),""))</f>
        <v/>
      </c>
      <c r="AL480" s="79" t="str">
        <f ca="1">IFERROR(VLOOKUP((HLOOKUP((VLOOKUP($AB480,Categories!$A$2:$F$20,3,1)), $AB$3:$AJ480, (ROW()-ROW($AB$3)+1), 0)), INDIRECT(VLOOKUP($AB480,Categories!$A$2:$F$20,6,1)),2,0),AK480)</f>
        <v/>
      </c>
      <c r="AM480" s="79" t="str">
        <f ca="1">IFERROR(VLOOKUP((HLOOKUP((VLOOKUP($AB480,Categories!$A$2:$F$20,4,1)),$AB$3:$AJ480,(ROW()-ROW($AB$3)+1),0)),INDIRECT(VLOOKUP($AB480,Categories!$A$2:$H$20,7,1)),2,0),"")</f>
        <v/>
      </c>
      <c r="AN480" s="79" t="str">
        <f ca="1">IFERROR(VLOOKUP((HLOOKUP((VLOOKUP($AB480,Categories!$A$2:$F$20,5,1)), $AB$3:$AJ480, (ROW()-ROW($AB$3)+1), 0)), INDIRECT(VLOOKUP($AB480,Categories!$A$2:$H$20,8,1)),2,0),"")</f>
        <v/>
      </c>
      <c r="AO480" s="79" t="str">
        <f t="shared" ca="1" si="96"/>
        <v/>
      </c>
      <c r="AP480" s="81"/>
      <c r="AQ480" s="70" t="str">
        <f>IFERROR(VLOOKUP(VALUE(MID(AP480,1,1)),AdditionalElements!$A$2:$B$50,2,0),"")</f>
        <v/>
      </c>
      <c r="AR480" s="70" t="str">
        <f>IFERROR(VLOOKUP(VALUE(MID(AP480,2,1)),AdditionalElements!$H$2:$I$50,2,0),"")</f>
        <v/>
      </c>
      <c r="AS480" s="70" t="str">
        <f>IFERROR(VLOOKUP(VALUE(MID(AP480,3,1)),AdditionalElements!$O$2:$P$50,2,0),"")</f>
        <v/>
      </c>
      <c r="AT480" s="70" t="str">
        <f>IFERROR(VLOOKUP(VALUE(MID(AP480,4,1)),AdditionalElements!$V$2:$W$50,2,0),"")</f>
        <v/>
      </c>
      <c r="AU480" s="71"/>
      <c r="AV480" s="79" t="str">
        <f>IFERROR(IF(VALUE(MID(AU480,1,1))=1, VLOOKUP(VALUE(MID(AU480,1,1)), TxtPanelShape!$A$2:$C$50, 3, 0), (IF(VALUE(MID(AU480,1,1))&gt;=7, VLOOKUP(VALUE(MID(AU480,1,1)), TxtPanelShape!$A$2:$C$50, 3, 0),VLOOKUP(VALUE(MID(AU480,1,2)),TxtPanelShape!$A$2:$C$50,3,0)))), "")</f>
        <v/>
      </c>
      <c r="AW480" s="79" t="str">
        <f>IFERROR(IF(VALUE(MID(AU480,1,1))=1, ", "&amp;VLOOKUP(VALUE(MID(AU480,2,1)), TxtPanelShape!$H$2:$I$50, 2, 0), IF(VALUE(MID(AU480,1,1))&gt;=7, ", "&amp;VLOOKUP(VALUE(MID(AU480,2,1)), TxtPanelShape!$H$2:$I$50, 2, 0),"")), "")</f>
        <v/>
      </c>
      <c r="AX480" s="79" t="str">
        <f>IFERROR(IF(VALUE(MID(AU480,1,1))=1, ", "&amp;VLOOKUP(VALUE(MID(AU480,3,1)), TxtPanelShape!$O$2:$P$50, 2, 0), IF(VALUE(MID(AU480,1,1))&gt;=7, ", "&amp;VLOOKUP(VALUE(MID(AU480,3,1)), TxtPanelShape!$O$2:$P$50, 2, 0),"")),"")</f>
        <v/>
      </c>
      <c r="AY480" s="79" t="str">
        <f>IFERROR("; "&amp;VLOOKUP(VALUE(MID(AU480,4,1)), TxtPanelShape!$V$2:$W$50,2,0),"")</f>
        <v/>
      </c>
      <c r="AZ480" s="79" t="str">
        <f t="shared" si="97"/>
        <v/>
      </c>
      <c r="BA480" s="71"/>
      <c r="BB480" s="79" t="str">
        <f>IFERROR(IF(VALUE(MID(BA480,1,1))=1, VLOOKUP(VALUE(MID(BA480,1,1)), TxtPanelShape!$A$2:$C$50, 3, 0), (IF(VALUE(MID(BA480,1,1))&gt;=7, VLOOKUP(VALUE(MID(BA480,1,1)), TxtPanelShape!$A$2:$C$50, 3, 0),VLOOKUP(VALUE(MID(BA480,1,2)),TxtPanelShape!$A$2:$C$50,3,0)))), "")</f>
        <v/>
      </c>
      <c r="BC480" s="79" t="str">
        <f>IFERROR(IF(VALUE(MID(BA480,1,1))=1, ", "&amp;VLOOKUP(VALUE(MID(BA480,2,1)), TxtPanelShape!$H$2:$I$50, 2, 0), IF(VALUE(MID(BA480,1,1))&gt;=7, ", "&amp;VLOOKUP(VALUE(MID(BA480,2,1)), TxtPanelShape!$H$2:$I$50, 2, 0),"")), "")</f>
        <v/>
      </c>
      <c r="BD480" s="79" t="str">
        <f>IFERROR(IF(VALUE(MID(BA480,1,1))=1, ", "&amp;VLOOKUP(VALUE(MID(BA480,3,1)), TxtPanelShape!$O$2:$P$50, 2, 0), IF(VALUE(MID(BA480,1,1))&gt;=7, ", "&amp;VLOOKUP(VALUE(MID(BA480,3,1)), TxtPanelShape!$O$2:$P$50, 2, 0),"")),"")</f>
        <v/>
      </c>
      <c r="BE480" s="79" t="str">
        <f>IFERROR("; "&amp;VLOOKUP(VALUE(MID(BA480,4,1)), TxtPanelShape!$V$2:$W$50,2,0),"")</f>
        <v/>
      </c>
      <c r="BF480" s="79" t="str">
        <f t="shared" si="98"/>
        <v/>
      </c>
      <c r="BG480" s="71"/>
      <c r="BH480" s="79" t="str">
        <f>IFERROR(VLOOKUP(BG480, TxtPanelDefinition!$A$2:$B$50, 2, 0),"")</f>
        <v/>
      </c>
      <c r="BI480" s="71"/>
      <c r="BJ480" s="79" t="str">
        <f>IFERROR(VLOOKUP(BI480, TxtPanelDefinition!$A$2:$B$50, 2, 0),"")</f>
        <v/>
      </c>
      <c r="BK480" s="71"/>
      <c r="BL480" s="79" t="str">
        <f>IFERROR(VLOOKUP(BK480, InscrTechniques!$A$2:$B$50, 2, 0),"")</f>
        <v/>
      </c>
      <c r="BM480" s="71"/>
      <c r="BN480" s="79" t="str">
        <f>IFERROR(VLOOKUP(BM480, InscrTechniques!$A$2:$B$50, 2, 0),"")</f>
        <v/>
      </c>
      <c r="BO480" s="71"/>
      <c r="BP480" s="79" t="str">
        <f>IFERROR(VLOOKUP(BO480, InscrTechniques!$A$2:$B$50, 2, 0),"")</f>
        <v/>
      </c>
      <c r="BQ480" s="71"/>
      <c r="BR480" s="79" t="str">
        <f>IFERROR(VLOOKUP(BQ480, InscrTechniques!$A$2:$B$50, 2, 0),"")</f>
        <v/>
      </c>
      <c r="BS480" s="71"/>
      <c r="BT480" s="79" t="str">
        <f>IFERROR(VLOOKUP(BS480, InscrTechniques!$A$2:$B$50, 2, 0),"")</f>
        <v/>
      </c>
      <c r="BU480" s="71"/>
      <c r="BV480" s="79" t="str">
        <f>IFERROR(VLOOKUP(BU480, InscrTechniques!$A$2:$B$50, 2, 0),"")</f>
        <v/>
      </c>
      <c r="BW480" s="125"/>
      <c r="BX480" s="79" t="str">
        <f>IFERROR(VLOOKUP(BW480, InscrTechniques!$A$2:$B$50, 2, 0),"")</f>
        <v/>
      </c>
      <c r="BY480" s="125"/>
      <c r="BZ480" s="79" t="str">
        <f>IFERROR(VLOOKUP(BY480, InscrTechniques!$A$2:$B$50, 2, 0),"")</f>
        <v/>
      </c>
      <c r="CA480" s="74"/>
      <c r="CB480" s="114" t="str">
        <f>IFERROR(VLOOKUP(CA480, LetterStyle!$A$2:$B$50, 2, 0),"")</f>
        <v/>
      </c>
      <c r="CC480" s="74"/>
      <c r="CD480" s="114" t="str">
        <f>IFERROR(VLOOKUP(CC480, LetterStyle!$A$2:$B$50, 2, 0),"")</f>
        <v/>
      </c>
      <c r="CE480" s="74"/>
      <c r="CF480" s="114" t="str">
        <f>IFERROR(VLOOKUP(CE480, LetterStyle!$A$2:$B$50, 2, 0),"")</f>
        <v/>
      </c>
      <c r="CG480" s="74"/>
      <c r="CH480" s="79" t="str">
        <f>IFERROR(VLOOKUP(CG480, LetterStyle!$A$2:$B$50, 2, 0),"")</f>
        <v/>
      </c>
      <c r="CI480" s="71"/>
      <c r="CJ480" s="79" t="str">
        <f>IFERROR(VLOOKUP(CI480, DecMotifs!$A$1:$B$306, 2, 0),"")</f>
        <v/>
      </c>
      <c r="CK480" s="71"/>
      <c r="CL480" s="79" t="str">
        <f>IFERROR(VLOOKUP(CK480, DecMotifs!$A$1:$B$306, 2, 0),"")</f>
        <v/>
      </c>
      <c r="CM480" s="71"/>
      <c r="CN480" s="79" t="str">
        <f>IFERROR(VLOOKUP(CM480, DecMotifs!$A$1:$B$306, 2, 0),"")</f>
        <v/>
      </c>
      <c r="CO480" s="71"/>
      <c r="CP480" s="79" t="str">
        <f>IFERROR(VLOOKUP(CO480, MarginalDec!$A$2:$B$253, 2, 0),"")</f>
        <v/>
      </c>
      <c r="CQ480" s="71"/>
      <c r="CR480" s="79" t="str">
        <f>IFERROR(VLOOKUP(CQ480, MarginalDec!$A$2:$B$253, 2, 0),"")</f>
        <v/>
      </c>
      <c r="CS480" s="71"/>
      <c r="CT480" s="79" t="str">
        <f>IFERROR(VLOOKUP(CS480, MarginalDec!$A$2:$B$253, 2, 0),"")</f>
        <v/>
      </c>
      <c r="CU480" s="71"/>
      <c r="CV480" s="79" t="str">
        <f>IF(ISBLANK(CU480),"", IFERROR(VLOOKUP(CU480, Tooling!$A$2:$B$252, 2, 0),""))</f>
        <v/>
      </c>
      <c r="CW480" s="71"/>
      <c r="CX480" s="79" t="str">
        <f>IF(ISBLANK(CW480),"", IFERROR(VLOOKUP(CW480, Tooling!$A$2:$B$252, 2, 0),""))</f>
        <v/>
      </c>
      <c r="CY480" s="71"/>
      <c r="CZ480" s="79" t="str">
        <f>IF(ISBLANK(CY480),"", IFERROR(VLOOKUP(CY480, Repairs!$A$2:$B$252, 2, 0),""))</f>
        <v/>
      </c>
      <c r="DA480" s="77"/>
      <c r="DB480" s="71"/>
      <c r="DC480" s="79" t="str">
        <f>IFERROR(VLOOKUP(DB480, DatingReason!$A$2:$B$252, 2, 0),"")</f>
        <v/>
      </c>
      <c r="DD480" s="123" t="str">
        <f t="shared" si="99"/>
        <v/>
      </c>
      <c r="DF480" s="119" t="str">
        <f t="array" ref="DF480">IF(AND($B480&lt;&gt;"", $DE480&lt;&gt;"", $DE480&lt;&gt;"No"),MAX(IF($B480=PEOPLE!$B$4:$B$1000, PEOPLE!$Q$4:$Q$1000,""))+100,"")</f>
        <v/>
      </c>
      <c r="DG480" s="68"/>
      <c r="DH480" s="76">
        <f>COUNTIF(PEOPLE!B:B, MEMORIALS!B480)</f>
        <v>0</v>
      </c>
      <c r="DI480" s="82"/>
      <c r="DJ480" s="82"/>
      <c r="DK480" s="82"/>
      <c r="DL480" s="68"/>
      <c r="DM480" s="68"/>
      <c r="DN480" s="68"/>
      <c r="DO480" s="68"/>
      <c r="DP480" s="68"/>
    </row>
    <row r="481" spans="1:120" ht="15" customHeight="1" x14ac:dyDescent="0.25">
      <c r="A481" s="68"/>
      <c r="B481" s="69"/>
      <c r="C481" s="68"/>
      <c r="D481" s="68"/>
      <c r="E481" s="70" t="str">
        <f>IF(D481="","",VLOOKUP(D481,Denomination!$A$2:$B$50, 2, 0))</f>
        <v/>
      </c>
      <c r="F481" s="68"/>
      <c r="G481" s="71"/>
      <c r="H481" s="70" t="str">
        <f>IF(G481="","",VLOOKUP(G481,MCondition!$A$2:$B$50, 2, 0))</f>
        <v/>
      </c>
      <c r="I481" s="72"/>
      <c r="J481" s="71"/>
      <c r="K481" s="70" t="str">
        <f>IF(J481="","",VLOOKUP(J481,ICondition!$A$2:$B$50, 2, 0))</f>
        <v/>
      </c>
      <c r="L481" s="73"/>
      <c r="M481" s="73"/>
      <c r="N481" s="73"/>
      <c r="O481" s="73"/>
      <c r="P481" s="73"/>
      <c r="Q481" s="73"/>
      <c r="R481" s="78"/>
      <c r="S481" s="79" t="str">
        <f>IFERROR(VLOOKUP(R481,Material!$A$2:$B$59, 2, 0),"")</f>
        <v/>
      </c>
      <c r="T481" s="71"/>
      <c r="U481" s="79" t="str">
        <f>IFERROR(VLOOKUP(T481,Material!$A$2:$B$59, 2, 0),"")</f>
        <v/>
      </c>
      <c r="V481" s="71"/>
      <c r="W481" s="79" t="str">
        <f>IFERROR(VLOOKUP(V481,Material!$A$2:$B$59, 2, 0),"")</f>
        <v/>
      </c>
      <c r="X481" s="71"/>
      <c r="Y481" s="79" t="str">
        <f>IFERROR(VLOOKUP(X481,Material!$A$2:$B$59, 2, 0),"")</f>
        <v/>
      </c>
      <c r="Z481" s="71"/>
      <c r="AA481" s="79" t="str">
        <f>IFERROR(VLOOKUP(Z481,Material!$A$2:$B$59, 2, 0),"")</f>
        <v/>
      </c>
      <c r="AB481" s="74"/>
      <c r="AC481" s="75" t="e">
        <f t="shared" si="88"/>
        <v>#VALUE!</v>
      </c>
      <c r="AD481" s="75" t="e">
        <f t="shared" si="89"/>
        <v>#VALUE!</v>
      </c>
      <c r="AE481" s="75" t="e">
        <f t="shared" si="91"/>
        <v>#VALUE!</v>
      </c>
      <c r="AF481" s="75" t="e">
        <f t="shared" si="90"/>
        <v>#VALUE!</v>
      </c>
      <c r="AG481" s="75" t="e">
        <f t="shared" si="92"/>
        <v>#VALUE!</v>
      </c>
      <c r="AH481" s="75" t="e">
        <f t="shared" si="93"/>
        <v>#VALUE!</v>
      </c>
      <c r="AI481" s="75" t="e">
        <f t="shared" si="94"/>
        <v>#VALUE!</v>
      </c>
      <c r="AJ481" s="80" t="e">
        <f t="shared" si="95"/>
        <v>#VALUE!</v>
      </c>
      <c r="AK481" s="79" t="str">
        <f>(IFERROR(VLOOKUP(AB481,Categories!$A$2:$B$20,2,1),""))</f>
        <v/>
      </c>
      <c r="AL481" s="79" t="str">
        <f ca="1">IFERROR(VLOOKUP((HLOOKUP((VLOOKUP($AB481,Categories!$A$2:$F$20,3,1)), $AB$3:$AJ481, (ROW()-ROW($AB$3)+1), 0)), INDIRECT(VLOOKUP($AB481,Categories!$A$2:$F$20,6,1)),2,0),AK481)</f>
        <v/>
      </c>
      <c r="AM481" s="79" t="str">
        <f ca="1">IFERROR(VLOOKUP((HLOOKUP((VLOOKUP($AB481,Categories!$A$2:$F$20,4,1)),$AB$3:$AJ481,(ROW()-ROW($AB$3)+1),0)),INDIRECT(VLOOKUP($AB481,Categories!$A$2:$H$20,7,1)),2,0),"")</f>
        <v/>
      </c>
      <c r="AN481" s="79" t="str">
        <f ca="1">IFERROR(VLOOKUP((HLOOKUP((VLOOKUP($AB481,Categories!$A$2:$F$20,5,1)), $AB$3:$AJ481, (ROW()-ROW($AB$3)+1), 0)), INDIRECT(VLOOKUP($AB481,Categories!$A$2:$H$20,8,1)),2,0),"")</f>
        <v/>
      </c>
      <c r="AO481" s="79" t="str">
        <f t="shared" ca="1" si="96"/>
        <v/>
      </c>
      <c r="AP481" s="81"/>
      <c r="AQ481" s="70" t="str">
        <f>IFERROR(VLOOKUP(VALUE(MID(AP481,1,1)),AdditionalElements!$A$2:$B$50,2,0),"")</f>
        <v/>
      </c>
      <c r="AR481" s="70" t="str">
        <f>IFERROR(VLOOKUP(VALUE(MID(AP481,2,1)),AdditionalElements!$H$2:$I$50,2,0),"")</f>
        <v/>
      </c>
      <c r="AS481" s="70" t="str">
        <f>IFERROR(VLOOKUP(VALUE(MID(AP481,3,1)),AdditionalElements!$O$2:$P$50,2,0),"")</f>
        <v/>
      </c>
      <c r="AT481" s="70" t="str">
        <f>IFERROR(VLOOKUP(VALUE(MID(AP481,4,1)),AdditionalElements!$V$2:$W$50,2,0),"")</f>
        <v/>
      </c>
      <c r="AU481" s="71"/>
      <c r="AV481" s="79" t="str">
        <f>IFERROR(IF(VALUE(MID(AU481,1,1))=1, VLOOKUP(VALUE(MID(AU481,1,1)), TxtPanelShape!$A$2:$C$50, 3, 0), (IF(VALUE(MID(AU481,1,1))&gt;=7, VLOOKUP(VALUE(MID(AU481,1,1)), TxtPanelShape!$A$2:$C$50, 3, 0),VLOOKUP(VALUE(MID(AU481,1,2)),TxtPanelShape!$A$2:$C$50,3,0)))), "")</f>
        <v/>
      </c>
      <c r="AW481" s="79" t="str">
        <f>IFERROR(IF(VALUE(MID(AU481,1,1))=1, ", "&amp;VLOOKUP(VALUE(MID(AU481,2,1)), TxtPanelShape!$H$2:$I$50, 2, 0), IF(VALUE(MID(AU481,1,1))&gt;=7, ", "&amp;VLOOKUP(VALUE(MID(AU481,2,1)), TxtPanelShape!$H$2:$I$50, 2, 0),"")), "")</f>
        <v/>
      </c>
      <c r="AX481" s="79" t="str">
        <f>IFERROR(IF(VALUE(MID(AU481,1,1))=1, ", "&amp;VLOOKUP(VALUE(MID(AU481,3,1)), TxtPanelShape!$O$2:$P$50, 2, 0), IF(VALUE(MID(AU481,1,1))&gt;=7, ", "&amp;VLOOKUP(VALUE(MID(AU481,3,1)), TxtPanelShape!$O$2:$P$50, 2, 0),"")),"")</f>
        <v/>
      </c>
      <c r="AY481" s="79" t="str">
        <f>IFERROR("; "&amp;VLOOKUP(VALUE(MID(AU481,4,1)), TxtPanelShape!$V$2:$W$50,2,0),"")</f>
        <v/>
      </c>
      <c r="AZ481" s="79" t="str">
        <f t="shared" si="97"/>
        <v/>
      </c>
      <c r="BA481" s="71"/>
      <c r="BB481" s="79" t="str">
        <f>IFERROR(IF(VALUE(MID(BA481,1,1))=1, VLOOKUP(VALUE(MID(BA481,1,1)), TxtPanelShape!$A$2:$C$50, 3, 0), (IF(VALUE(MID(BA481,1,1))&gt;=7, VLOOKUP(VALUE(MID(BA481,1,1)), TxtPanelShape!$A$2:$C$50, 3, 0),VLOOKUP(VALUE(MID(BA481,1,2)),TxtPanelShape!$A$2:$C$50,3,0)))), "")</f>
        <v/>
      </c>
      <c r="BC481" s="79" t="str">
        <f>IFERROR(IF(VALUE(MID(BA481,1,1))=1, ", "&amp;VLOOKUP(VALUE(MID(BA481,2,1)), TxtPanelShape!$H$2:$I$50, 2, 0), IF(VALUE(MID(BA481,1,1))&gt;=7, ", "&amp;VLOOKUP(VALUE(MID(BA481,2,1)), TxtPanelShape!$H$2:$I$50, 2, 0),"")), "")</f>
        <v/>
      </c>
      <c r="BD481" s="79" t="str">
        <f>IFERROR(IF(VALUE(MID(BA481,1,1))=1, ", "&amp;VLOOKUP(VALUE(MID(BA481,3,1)), TxtPanelShape!$O$2:$P$50, 2, 0), IF(VALUE(MID(BA481,1,1))&gt;=7, ", "&amp;VLOOKUP(VALUE(MID(BA481,3,1)), TxtPanelShape!$O$2:$P$50, 2, 0),"")),"")</f>
        <v/>
      </c>
      <c r="BE481" s="79" t="str">
        <f>IFERROR("; "&amp;VLOOKUP(VALUE(MID(BA481,4,1)), TxtPanelShape!$V$2:$W$50,2,0),"")</f>
        <v/>
      </c>
      <c r="BF481" s="79" t="str">
        <f t="shared" si="98"/>
        <v/>
      </c>
      <c r="BG481" s="71"/>
      <c r="BH481" s="79" t="str">
        <f>IFERROR(VLOOKUP(BG481, TxtPanelDefinition!$A$2:$B$50, 2, 0),"")</f>
        <v/>
      </c>
      <c r="BI481" s="71"/>
      <c r="BJ481" s="79" t="str">
        <f>IFERROR(VLOOKUP(BI481, TxtPanelDefinition!$A$2:$B$50, 2, 0),"")</f>
        <v/>
      </c>
      <c r="BK481" s="71"/>
      <c r="BL481" s="79" t="str">
        <f>IFERROR(VLOOKUP(BK481, InscrTechniques!$A$2:$B$50, 2, 0),"")</f>
        <v/>
      </c>
      <c r="BM481" s="71"/>
      <c r="BN481" s="79" t="str">
        <f>IFERROR(VLOOKUP(BM481, InscrTechniques!$A$2:$B$50, 2, 0),"")</f>
        <v/>
      </c>
      <c r="BO481" s="71"/>
      <c r="BP481" s="79" t="str">
        <f>IFERROR(VLOOKUP(BO481, InscrTechniques!$A$2:$B$50, 2, 0),"")</f>
        <v/>
      </c>
      <c r="BQ481" s="71"/>
      <c r="BR481" s="79" t="str">
        <f>IFERROR(VLOOKUP(BQ481, InscrTechniques!$A$2:$B$50, 2, 0),"")</f>
        <v/>
      </c>
      <c r="BS481" s="71"/>
      <c r="BT481" s="79" t="str">
        <f>IFERROR(VLOOKUP(BS481, InscrTechniques!$A$2:$B$50, 2, 0),"")</f>
        <v/>
      </c>
      <c r="BU481" s="71"/>
      <c r="BV481" s="79" t="str">
        <f>IFERROR(VLOOKUP(BU481, InscrTechniques!$A$2:$B$50, 2, 0),"")</f>
        <v/>
      </c>
      <c r="BW481" s="125"/>
      <c r="BX481" s="79" t="str">
        <f>IFERROR(VLOOKUP(BW481, InscrTechniques!$A$2:$B$50, 2, 0),"")</f>
        <v/>
      </c>
      <c r="BY481" s="125"/>
      <c r="BZ481" s="79" t="str">
        <f>IFERROR(VLOOKUP(BY481, InscrTechniques!$A$2:$B$50, 2, 0),"")</f>
        <v/>
      </c>
      <c r="CA481" s="74"/>
      <c r="CB481" s="114" t="str">
        <f>IFERROR(VLOOKUP(CA481, LetterStyle!$A$2:$B$50, 2, 0),"")</f>
        <v/>
      </c>
      <c r="CC481" s="74"/>
      <c r="CD481" s="114" t="str">
        <f>IFERROR(VLOOKUP(CC481, LetterStyle!$A$2:$B$50, 2, 0),"")</f>
        <v/>
      </c>
      <c r="CE481" s="74"/>
      <c r="CF481" s="114" t="str">
        <f>IFERROR(VLOOKUP(CE481, LetterStyle!$A$2:$B$50, 2, 0),"")</f>
        <v/>
      </c>
      <c r="CG481" s="74"/>
      <c r="CH481" s="79" t="str">
        <f>IFERROR(VLOOKUP(CG481, LetterStyle!$A$2:$B$50, 2, 0),"")</f>
        <v/>
      </c>
      <c r="CI481" s="71"/>
      <c r="CJ481" s="79" t="str">
        <f>IFERROR(VLOOKUP(CI481, DecMotifs!$A$1:$B$306, 2, 0),"")</f>
        <v/>
      </c>
      <c r="CK481" s="71"/>
      <c r="CL481" s="79" t="str">
        <f>IFERROR(VLOOKUP(CK481, DecMotifs!$A$1:$B$306, 2, 0),"")</f>
        <v/>
      </c>
      <c r="CM481" s="71"/>
      <c r="CN481" s="79" t="str">
        <f>IFERROR(VLOOKUP(CM481, DecMotifs!$A$1:$B$306, 2, 0),"")</f>
        <v/>
      </c>
      <c r="CO481" s="71"/>
      <c r="CP481" s="79" t="str">
        <f>IFERROR(VLOOKUP(CO481, MarginalDec!$A$2:$B$253, 2, 0),"")</f>
        <v/>
      </c>
      <c r="CQ481" s="71"/>
      <c r="CR481" s="79" t="str">
        <f>IFERROR(VLOOKUP(CQ481, MarginalDec!$A$2:$B$253, 2, 0),"")</f>
        <v/>
      </c>
      <c r="CS481" s="71"/>
      <c r="CT481" s="79" t="str">
        <f>IFERROR(VLOOKUP(CS481, MarginalDec!$A$2:$B$253, 2, 0),"")</f>
        <v/>
      </c>
      <c r="CU481" s="71"/>
      <c r="CV481" s="79" t="str">
        <f>IF(ISBLANK(CU481),"", IFERROR(VLOOKUP(CU481, Tooling!$A$2:$B$252, 2, 0),""))</f>
        <v/>
      </c>
      <c r="CW481" s="71"/>
      <c r="CX481" s="79" t="str">
        <f>IF(ISBLANK(CW481),"", IFERROR(VLOOKUP(CW481, Tooling!$A$2:$B$252, 2, 0),""))</f>
        <v/>
      </c>
      <c r="CY481" s="71"/>
      <c r="CZ481" s="79" t="str">
        <f>IF(ISBLANK(CY481),"", IFERROR(VLOOKUP(CY481, Repairs!$A$2:$B$252, 2, 0),""))</f>
        <v/>
      </c>
      <c r="DA481" s="77"/>
      <c r="DB481" s="71"/>
      <c r="DC481" s="79" t="str">
        <f>IFERROR(VLOOKUP(DB481, DatingReason!$A$2:$B$252, 2, 0),"")</f>
        <v/>
      </c>
      <c r="DD481" s="123" t="str">
        <f t="shared" si="99"/>
        <v/>
      </c>
      <c r="DF481" s="119" t="str">
        <f t="array" ref="DF481">IF(AND($B481&lt;&gt;"", $DE481&lt;&gt;"", $DE481&lt;&gt;"No"),MAX(IF($B481=PEOPLE!$B$4:$B$1000, PEOPLE!$Q$4:$Q$1000,""))+100,"")</f>
        <v/>
      </c>
      <c r="DG481" s="68"/>
      <c r="DH481" s="76">
        <f>COUNTIF(PEOPLE!B:B, MEMORIALS!B481)</f>
        <v>0</v>
      </c>
      <c r="DI481" s="82"/>
      <c r="DJ481" s="82"/>
      <c r="DK481" s="82"/>
      <c r="DL481" s="68"/>
      <c r="DM481" s="68"/>
      <c r="DN481" s="68"/>
      <c r="DO481" s="68"/>
      <c r="DP481" s="68"/>
    </row>
    <row r="482" spans="1:120" ht="15" customHeight="1" x14ac:dyDescent="0.25">
      <c r="A482" s="68"/>
      <c r="B482" s="69"/>
      <c r="C482" s="68"/>
      <c r="D482" s="68"/>
      <c r="E482" s="70" t="str">
        <f>IF(D482="","",VLOOKUP(D482,Denomination!$A$2:$B$50, 2, 0))</f>
        <v/>
      </c>
      <c r="F482" s="68"/>
      <c r="G482" s="71"/>
      <c r="H482" s="70" t="str">
        <f>IF(G482="","",VLOOKUP(G482,MCondition!$A$2:$B$50, 2, 0))</f>
        <v/>
      </c>
      <c r="I482" s="72"/>
      <c r="J482" s="71"/>
      <c r="K482" s="70" t="str">
        <f>IF(J482="","",VLOOKUP(J482,ICondition!$A$2:$B$50, 2, 0))</f>
        <v/>
      </c>
      <c r="L482" s="73"/>
      <c r="M482" s="73"/>
      <c r="N482" s="73"/>
      <c r="O482" s="73"/>
      <c r="P482" s="73"/>
      <c r="Q482" s="73"/>
      <c r="R482" s="78"/>
      <c r="S482" s="79" t="str">
        <f>IFERROR(VLOOKUP(R482,Material!$A$2:$B$59, 2, 0),"")</f>
        <v/>
      </c>
      <c r="T482" s="71"/>
      <c r="U482" s="79" t="str">
        <f>IFERROR(VLOOKUP(T482,Material!$A$2:$B$59, 2, 0),"")</f>
        <v/>
      </c>
      <c r="V482" s="71"/>
      <c r="W482" s="79" t="str">
        <f>IFERROR(VLOOKUP(V482,Material!$A$2:$B$59, 2, 0),"")</f>
        <v/>
      </c>
      <c r="X482" s="71"/>
      <c r="Y482" s="79" t="str">
        <f>IFERROR(VLOOKUP(X482,Material!$A$2:$B$59, 2, 0),"")</f>
        <v/>
      </c>
      <c r="Z482" s="71"/>
      <c r="AA482" s="79" t="str">
        <f>IFERROR(VLOOKUP(Z482,Material!$A$2:$B$59, 2, 0),"")</f>
        <v/>
      </c>
      <c r="AB482" s="74"/>
      <c r="AC482" s="75" t="e">
        <f t="shared" si="88"/>
        <v>#VALUE!</v>
      </c>
      <c r="AD482" s="75" t="e">
        <f t="shared" si="89"/>
        <v>#VALUE!</v>
      </c>
      <c r="AE482" s="75" t="e">
        <f t="shared" si="91"/>
        <v>#VALUE!</v>
      </c>
      <c r="AF482" s="75" t="e">
        <f t="shared" si="90"/>
        <v>#VALUE!</v>
      </c>
      <c r="AG482" s="75" t="e">
        <f t="shared" si="92"/>
        <v>#VALUE!</v>
      </c>
      <c r="AH482" s="75" t="e">
        <f t="shared" si="93"/>
        <v>#VALUE!</v>
      </c>
      <c r="AI482" s="75" t="e">
        <f t="shared" si="94"/>
        <v>#VALUE!</v>
      </c>
      <c r="AJ482" s="80" t="e">
        <f t="shared" si="95"/>
        <v>#VALUE!</v>
      </c>
      <c r="AK482" s="79" t="str">
        <f>(IFERROR(VLOOKUP(AB482,Categories!$A$2:$B$20,2,1),""))</f>
        <v/>
      </c>
      <c r="AL482" s="79" t="str">
        <f ca="1">IFERROR(VLOOKUP((HLOOKUP((VLOOKUP($AB482,Categories!$A$2:$F$20,3,1)), $AB$3:$AJ482, (ROW()-ROW($AB$3)+1), 0)), INDIRECT(VLOOKUP($AB482,Categories!$A$2:$F$20,6,1)),2,0),AK482)</f>
        <v/>
      </c>
      <c r="AM482" s="79" t="str">
        <f ca="1">IFERROR(VLOOKUP((HLOOKUP((VLOOKUP($AB482,Categories!$A$2:$F$20,4,1)),$AB$3:$AJ482,(ROW()-ROW($AB$3)+1),0)),INDIRECT(VLOOKUP($AB482,Categories!$A$2:$H$20,7,1)),2,0),"")</f>
        <v/>
      </c>
      <c r="AN482" s="79" t="str">
        <f ca="1">IFERROR(VLOOKUP((HLOOKUP((VLOOKUP($AB482,Categories!$A$2:$F$20,5,1)), $AB$3:$AJ482, (ROW()-ROW($AB$3)+1), 0)), INDIRECT(VLOOKUP($AB482,Categories!$A$2:$H$20,8,1)),2,0),"")</f>
        <v/>
      </c>
      <c r="AO482" s="79" t="str">
        <f t="shared" ca="1" si="96"/>
        <v/>
      </c>
      <c r="AP482" s="81"/>
      <c r="AQ482" s="70" t="str">
        <f>IFERROR(VLOOKUP(VALUE(MID(AP482,1,1)),AdditionalElements!$A$2:$B$50,2,0),"")</f>
        <v/>
      </c>
      <c r="AR482" s="70" t="str">
        <f>IFERROR(VLOOKUP(VALUE(MID(AP482,2,1)),AdditionalElements!$H$2:$I$50,2,0),"")</f>
        <v/>
      </c>
      <c r="AS482" s="70" t="str">
        <f>IFERROR(VLOOKUP(VALUE(MID(AP482,3,1)),AdditionalElements!$O$2:$P$50,2,0),"")</f>
        <v/>
      </c>
      <c r="AT482" s="70" t="str">
        <f>IFERROR(VLOOKUP(VALUE(MID(AP482,4,1)),AdditionalElements!$V$2:$W$50,2,0),"")</f>
        <v/>
      </c>
      <c r="AU482" s="71"/>
      <c r="AV482" s="79" t="str">
        <f>IFERROR(IF(VALUE(MID(AU482,1,1))=1, VLOOKUP(VALUE(MID(AU482,1,1)), TxtPanelShape!$A$2:$C$50, 3, 0), (IF(VALUE(MID(AU482,1,1))&gt;=7, VLOOKUP(VALUE(MID(AU482,1,1)), TxtPanelShape!$A$2:$C$50, 3, 0),VLOOKUP(VALUE(MID(AU482,1,2)),TxtPanelShape!$A$2:$C$50,3,0)))), "")</f>
        <v/>
      </c>
      <c r="AW482" s="79" t="str">
        <f>IFERROR(IF(VALUE(MID(AU482,1,1))=1, ", "&amp;VLOOKUP(VALUE(MID(AU482,2,1)), TxtPanelShape!$H$2:$I$50, 2, 0), IF(VALUE(MID(AU482,1,1))&gt;=7, ", "&amp;VLOOKUP(VALUE(MID(AU482,2,1)), TxtPanelShape!$H$2:$I$50, 2, 0),"")), "")</f>
        <v/>
      </c>
      <c r="AX482" s="79" t="str">
        <f>IFERROR(IF(VALUE(MID(AU482,1,1))=1, ", "&amp;VLOOKUP(VALUE(MID(AU482,3,1)), TxtPanelShape!$O$2:$P$50, 2, 0), IF(VALUE(MID(AU482,1,1))&gt;=7, ", "&amp;VLOOKUP(VALUE(MID(AU482,3,1)), TxtPanelShape!$O$2:$P$50, 2, 0),"")),"")</f>
        <v/>
      </c>
      <c r="AY482" s="79" t="str">
        <f>IFERROR("; "&amp;VLOOKUP(VALUE(MID(AU482,4,1)), TxtPanelShape!$V$2:$W$50,2,0),"")</f>
        <v/>
      </c>
      <c r="AZ482" s="79" t="str">
        <f t="shared" si="97"/>
        <v/>
      </c>
      <c r="BA482" s="71"/>
      <c r="BB482" s="79" t="str">
        <f>IFERROR(IF(VALUE(MID(BA482,1,1))=1, VLOOKUP(VALUE(MID(BA482,1,1)), TxtPanelShape!$A$2:$C$50, 3, 0), (IF(VALUE(MID(BA482,1,1))&gt;=7, VLOOKUP(VALUE(MID(BA482,1,1)), TxtPanelShape!$A$2:$C$50, 3, 0),VLOOKUP(VALUE(MID(BA482,1,2)),TxtPanelShape!$A$2:$C$50,3,0)))), "")</f>
        <v/>
      </c>
      <c r="BC482" s="79" t="str">
        <f>IFERROR(IF(VALUE(MID(BA482,1,1))=1, ", "&amp;VLOOKUP(VALUE(MID(BA482,2,1)), TxtPanelShape!$H$2:$I$50, 2, 0), IF(VALUE(MID(BA482,1,1))&gt;=7, ", "&amp;VLOOKUP(VALUE(MID(BA482,2,1)), TxtPanelShape!$H$2:$I$50, 2, 0),"")), "")</f>
        <v/>
      </c>
      <c r="BD482" s="79" t="str">
        <f>IFERROR(IF(VALUE(MID(BA482,1,1))=1, ", "&amp;VLOOKUP(VALUE(MID(BA482,3,1)), TxtPanelShape!$O$2:$P$50, 2, 0), IF(VALUE(MID(BA482,1,1))&gt;=7, ", "&amp;VLOOKUP(VALUE(MID(BA482,3,1)), TxtPanelShape!$O$2:$P$50, 2, 0),"")),"")</f>
        <v/>
      </c>
      <c r="BE482" s="79" t="str">
        <f>IFERROR("; "&amp;VLOOKUP(VALUE(MID(BA482,4,1)), TxtPanelShape!$V$2:$W$50,2,0),"")</f>
        <v/>
      </c>
      <c r="BF482" s="79" t="str">
        <f t="shared" si="98"/>
        <v/>
      </c>
      <c r="BG482" s="71"/>
      <c r="BH482" s="79" t="str">
        <f>IFERROR(VLOOKUP(BG482, TxtPanelDefinition!$A$2:$B$50, 2, 0),"")</f>
        <v/>
      </c>
      <c r="BI482" s="71"/>
      <c r="BJ482" s="79" t="str">
        <f>IFERROR(VLOOKUP(BI482, TxtPanelDefinition!$A$2:$B$50, 2, 0),"")</f>
        <v/>
      </c>
      <c r="BK482" s="71"/>
      <c r="BL482" s="79" t="str">
        <f>IFERROR(VLOOKUP(BK482, InscrTechniques!$A$2:$B$50, 2, 0),"")</f>
        <v/>
      </c>
      <c r="BM482" s="71"/>
      <c r="BN482" s="79" t="str">
        <f>IFERROR(VLOOKUP(BM482, InscrTechniques!$A$2:$B$50, 2, 0),"")</f>
        <v/>
      </c>
      <c r="BO482" s="71"/>
      <c r="BP482" s="79" t="str">
        <f>IFERROR(VLOOKUP(BO482, InscrTechniques!$A$2:$B$50, 2, 0),"")</f>
        <v/>
      </c>
      <c r="BQ482" s="71"/>
      <c r="BR482" s="79" t="str">
        <f>IFERROR(VLOOKUP(BQ482, InscrTechniques!$A$2:$B$50, 2, 0),"")</f>
        <v/>
      </c>
      <c r="BS482" s="71"/>
      <c r="BT482" s="79" t="str">
        <f>IFERROR(VLOOKUP(BS482, InscrTechniques!$A$2:$B$50, 2, 0),"")</f>
        <v/>
      </c>
      <c r="BU482" s="71"/>
      <c r="BV482" s="79" t="str">
        <f>IFERROR(VLOOKUP(BU482, InscrTechniques!$A$2:$B$50, 2, 0),"")</f>
        <v/>
      </c>
      <c r="BW482" s="125"/>
      <c r="BX482" s="79" t="str">
        <f>IFERROR(VLOOKUP(BW482, InscrTechniques!$A$2:$B$50, 2, 0),"")</f>
        <v/>
      </c>
      <c r="BY482" s="125"/>
      <c r="BZ482" s="79" t="str">
        <f>IFERROR(VLOOKUP(BY482, InscrTechniques!$A$2:$B$50, 2, 0),"")</f>
        <v/>
      </c>
      <c r="CA482" s="74"/>
      <c r="CB482" s="114" t="str">
        <f>IFERROR(VLOOKUP(CA482, LetterStyle!$A$2:$B$50, 2, 0),"")</f>
        <v/>
      </c>
      <c r="CC482" s="74"/>
      <c r="CD482" s="114" t="str">
        <f>IFERROR(VLOOKUP(CC482, LetterStyle!$A$2:$B$50, 2, 0),"")</f>
        <v/>
      </c>
      <c r="CE482" s="74"/>
      <c r="CF482" s="114" t="str">
        <f>IFERROR(VLOOKUP(CE482, LetterStyle!$A$2:$B$50, 2, 0),"")</f>
        <v/>
      </c>
      <c r="CG482" s="74"/>
      <c r="CH482" s="79" t="str">
        <f>IFERROR(VLOOKUP(CG482, LetterStyle!$A$2:$B$50, 2, 0),"")</f>
        <v/>
      </c>
      <c r="CI482" s="71"/>
      <c r="CJ482" s="79" t="str">
        <f>IFERROR(VLOOKUP(CI482, DecMotifs!$A$1:$B$306, 2, 0),"")</f>
        <v/>
      </c>
      <c r="CK482" s="71"/>
      <c r="CL482" s="79" t="str">
        <f>IFERROR(VLOOKUP(CK482, DecMotifs!$A$1:$B$306, 2, 0),"")</f>
        <v/>
      </c>
      <c r="CM482" s="71"/>
      <c r="CN482" s="79" t="str">
        <f>IFERROR(VLOOKUP(CM482, DecMotifs!$A$1:$B$306, 2, 0),"")</f>
        <v/>
      </c>
      <c r="CO482" s="71"/>
      <c r="CP482" s="79" t="str">
        <f>IFERROR(VLOOKUP(CO482, MarginalDec!$A$2:$B$253, 2, 0),"")</f>
        <v/>
      </c>
      <c r="CQ482" s="71"/>
      <c r="CR482" s="79" t="str">
        <f>IFERROR(VLOOKUP(CQ482, MarginalDec!$A$2:$B$253, 2, 0),"")</f>
        <v/>
      </c>
      <c r="CS482" s="71"/>
      <c r="CT482" s="79" t="str">
        <f>IFERROR(VLOOKUP(CS482, MarginalDec!$A$2:$B$253, 2, 0),"")</f>
        <v/>
      </c>
      <c r="CU482" s="71"/>
      <c r="CV482" s="79" t="str">
        <f>IF(ISBLANK(CU482),"", IFERROR(VLOOKUP(CU482, Tooling!$A$2:$B$252, 2, 0),""))</f>
        <v/>
      </c>
      <c r="CW482" s="71"/>
      <c r="CX482" s="79" t="str">
        <f>IF(ISBLANK(CW482),"", IFERROR(VLOOKUP(CW482, Tooling!$A$2:$B$252, 2, 0),""))</f>
        <v/>
      </c>
      <c r="CY482" s="71"/>
      <c r="CZ482" s="79" t="str">
        <f>IF(ISBLANK(CY482),"", IFERROR(VLOOKUP(CY482, Repairs!$A$2:$B$252, 2, 0),""))</f>
        <v/>
      </c>
      <c r="DA482" s="77"/>
      <c r="DB482" s="71"/>
      <c r="DC482" s="79" t="str">
        <f>IFERROR(VLOOKUP(DB482, DatingReason!$A$2:$B$252, 2, 0),"")</f>
        <v/>
      </c>
      <c r="DD482" s="123" t="str">
        <f t="shared" si="99"/>
        <v/>
      </c>
      <c r="DF482" s="119" t="str">
        <f t="array" ref="DF482">IF(AND($B482&lt;&gt;"", $DE482&lt;&gt;"", $DE482&lt;&gt;"No"),MAX(IF($B482=PEOPLE!$B$4:$B$1000, PEOPLE!$Q$4:$Q$1000,""))+100,"")</f>
        <v/>
      </c>
      <c r="DG482" s="68"/>
      <c r="DH482" s="76">
        <f>COUNTIF(PEOPLE!B:B, MEMORIALS!B482)</f>
        <v>0</v>
      </c>
      <c r="DI482" s="82"/>
      <c r="DJ482" s="82"/>
      <c r="DK482" s="82"/>
      <c r="DL482" s="68"/>
      <c r="DM482" s="68"/>
      <c r="DN482" s="68"/>
      <c r="DO482" s="68"/>
      <c r="DP482" s="68"/>
    </row>
    <row r="483" spans="1:120" ht="15" customHeight="1" x14ac:dyDescent="0.25">
      <c r="A483" s="68"/>
      <c r="B483" s="69"/>
      <c r="C483" s="68"/>
      <c r="D483" s="68"/>
      <c r="E483" s="70" t="str">
        <f>IF(D483="","",VLOOKUP(D483,Denomination!$A$2:$B$50, 2, 0))</f>
        <v/>
      </c>
      <c r="F483" s="68"/>
      <c r="G483" s="71"/>
      <c r="H483" s="70" t="str">
        <f>IF(G483="","",VLOOKUP(G483,MCondition!$A$2:$B$50, 2, 0))</f>
        <v/>
      </c>
      <c r="I483" s="72"/>
      <c r="J483" s="71"/>
      <c r="K483" s="70" t="str">
        <f>IF(J483="","",VLOOKUP(J483,ICondition!$A$2:$B$50, 2, 0))</f>
        <v/>
      </c>
      <c r="L483" s="73"/>
      <c r="M483" s="73"/>
      <c r="N483" s="73"/>
      <c r="O483" s="73"/>
      <c r="P483" s="73"/>
      <c r="Q483" s="73"/>
      <c r="R483" s="78"/>
      <c r="S483" s="79" t="str">
        <f>IFERROR(VLOOKUP(R483,Material!$A$2:$B$59, 2, 0),"")</f>
        <v/>
      </c>
      <c r="T483" s="71"/>
      <c r="U483" s="79" t="str">
        <f>IFERROR(VLOOKUP(T483,Material!$A$2:$B$59, 2, 0),"")</f>
        <v/>
      </c>
      <c r="V483" s="71"/>
      <c r="W483" s="79" t="str">
        <f>IFERROR(VLOOKUP(V483,Material!$A$2:$B$59, 2, 0),"")</f>
        <v/>
      </c>
      <c r="X483" s="71"/>
      <c r="Y483" s="79" t="str">
        <f>IFERROR(VLOOKUP(X483,Material!$A$2:$B$59, 2, 0),"")</f>
        <v/>
      </c>
      <c r="Z483" s="71"/>
      <c r="AA483" s="79" t="str">
        <f>IFERROR(VLOOKUP(Z483,Material!$A$2:$B$59, 2, 0),"")</f>
        <v/>
      </c>
      <c r="AB483" s="74"/>
      <c r="AC483" s="75" t="e">
        <f t="shared" si="88"/>
        <v>#VALUE!</v>
      </c>
      <c r="AD483" s="75" t="e">
        <f t="shared" si="89"/>
        <v>#VALUE!</v>
      </c>
      <c r="AE483" s="75" t="e">
        <f t="shared" si="91"/>
        <v>#VALUE!</v>
      </c>
      <c r="AF483" s="75" t="e">
        <f t="shared" si="90"/>
        <v>#VALUE!</v>
      </c>
      <c r="AG483" s="75" t="e">
        <f t="shared" si="92"/>
        <v>#VALUE!</v>
      </c>
      <c r="AH483" s="75" t="e">
        <f t="shared" si="93"/>
        <v>#VALUE!</v>
      </c>
      <c r="AI483" s="75" t="e">
        <f t="shared" si="94"/>
        <v>#VALUE!</v>
      </c>
      <c r="AJ483" s="80" t="e">
        <f t="shared" si="95"/>
        <v>#VALUE!</v>
      </c>
      <c r="AK483" s="79" t="str">
        <f>(IFERROR(VLOOKUP(AB483,Categories!$A$2:$B$20,2,1),""))</f>
        <v/>
      </c>
      <c r="AL483" s="79" t="str">
        <f ca="1">IFERROR(VLOOKUP((HLOOKUP((VLOOKUP($AB483,Categories!$A$2:$F$20,3,1)), $AB$3:$AJ483, (ROW()-ROW($AB$3)+1), 0)), INDIRECT(VLOOKUP($AB483,Categories!$A$2:$F$20,6,1)),2,0),AK483)</f>
        <v/>
      </c>
      <c r="AM483" s="79" t="str">
        <f ca="1">IFERROR(VLOOKUP((HLOOKUP((VLOOKUP($AB483,Categories!$A$2:$F$20,4,1)),$AB$3:$AJ483,(ROW()-ROW($AB$3)+1),0)),INDIRECT(VLOOKUP($AB483,Categories!$A$2:$H$20,7,1)),2,0),"")</f>
        <v/>
      </c>
      <c r="AN483" s="79" t="str">
        <f ca="1">IFERROR(VLOOKUP((HLOOKUP((VLOOKUP($AB483,Categories!$A$2:$F$20,5,1)), $AB$3:$AJ483, (ROW()-ROW($AB$3)+1), 0)), INDIRECT(VLOOKUP($AB483,Categories!$A$2:$H$20,8,1)),2,0),"")</f>
        <v/>
      </c>
      <c r="AO483" s="79" t="str">
        <f t="shared" ca="1" si="96"/>
        <v/>
      </c>
      <c r="AP483" s="81"/>
      <c r="AQ483" s="70" t="str">
        <f>IFERROR(VLOOKUP(VALUE(MID(AP483,1,1)),AdditionalElements!$A$2:$B$50,2,0),"")</f>
        <v/>
      </c>
      <c r="AR483" s="70" t="str">
        <f>IFERROR(VLOOKUP(VALUE(MID(AP483,2,1)),AdditionalElements!$H$2:$I$50,2,0),"")</f>
        <v/>
      </c>
      <c r="AS483" s="70" t="str">
        <f>IFERROR(VLOOKUP(VALUE(MID(AP483,3,1)),AdditionalElements!$O$2:$P$50,2,0),"")</f>
        <v/>
      </c>
      <c r="AT483" s="70" t="str">
        <f>IFERROR(VLOOKUP(VALUE(MID(AP483,4,1)),AdditionalElements!$V$2:$W$50,2,0),"")</f>
        <v/>
      </c>
      <c r="AU483" s="71"/>
      <c r="AV483" s="79" t="str">
        <f>IFERROR(IF(VALUE(MID(AU483,1,1))=1, VLOOKUP(VALUE(MID(AU483,1,1)), TxtPanelShape!$A$2:$C$50, 3, 0), (IF(VALUE(MID(AU483,1,1))&gt;=7, VLOOKUP(VALUE(MID(AU483,1,1)), TxtPanelShape!$A$2:$C$50, 3, 0),VLOOKUP(VALUE(MID(AU483,1,2)),TxtPanelShape!$A$2:$C$50,3,0)))), "")</f>
        <v/>
      </c>
      <c r="AW483" s="79" t="str">
        <f>IFERROR(IF(VALUE(MID(AU483,1,1))=1, ", "&amp;VLOOKUP(VALUE(MID(AU483,2,1)), TxtPanelShape!$H$2:$I$50, 2, 0), IF(VALUE(MID(AU483,1,1))&gt;=7, ", "&amp;VLOOKUP(VALUE(MID(AU483,2,1)), TxtPanelShape!$H$2:$I$50, 2, 0),"")), "")</f>
        <v/>
      </c>
      <c r="AX483" s="79" t="str">
        <f>IFERROR(IF(VALUE(MID(AU483,1,1))=1, ", "&amp;VLOOKUP(VALUE(MID(AU483,3,1)), TxtPanelShape!$O$2:$P$50, 2, 0), IF(VALUE(MID(AU483,1,1))&gt;=7, ", "&amp;VLOOKUP(VALUE(MID(AU483,3,1)), TxtPanelShape!$O$2:$P$50, 2, 0),"")),"")</f>
        <v/>
      </c>
      <c r="AY483" s="79" t="str">
        <f>IFERROR("; "&amp;VLOOKUP(VALUE(MID(AU483,4,1)), TxtPanelShape!$V$2:$W$50,2,0),"")</f>
        <v/>
      </c>
      <c r="AZ483" s="79" t="str">
        <f t="shared" si="97"/>
        <v/>
      </c>
      <c r="BA483" s="71"/>
      <c r="BB483" s="79" t="str">
        <f>IFERROR(IF(VALUE(MID(BA483,1,1))=1, VLOOKUP(VALUE(MID(BA483,1,1)), TxtPanelShape!$A$2:$C$50, 3, 0), (IF(VALUE(MID(BA483,1,1))&gt;=7, VLOOKUP(VALUE(MID(BA483,1,1)), TxtPanelShape!$A$2:$C$50, 3, 0),VLOOKUP(VALUE(MID(BA483,1,2)),TxtPanelShape!$A$2:$C$50,3,0)))), "")</f>
        <v/>
      </c>
      <c r="BC483" s="79" t="str">
        <f>IFERROR(IF(VALUE(MID(BA483,1,1))=1, ", "&amp;VLOOKUP(VALUE(MID(BA483,2,1)), TxtPanelShape!$H$2:$I$50, 2, 0), IF(VALUE(MID(BA483,1,1))&gt;=7, ", "&amp;VLOOKUP(VALUE(MID(BA483,2,1)), TxtPanelShape!$H$2:$I$50, 2, 0),"")), "")</f>
        <v/>
      </c>
      <c r="BD483" s="79" t="str">
        <f>IFERROR(IF(VALUE(MID(BA483,1,1))=1, ", "&amp;VLOOKUP(VALUE(MID(BA483,3,1)), TxtPanelShape!$O$2:$P$50, 2, 0), IF(VALUE(MID(BA483,1,1))&gt;=7, ", "&amp;VLOOKUP(VALUE(MID(BA483,3,1)), TxtPanelShape!$O$2:$P$50, 2, 0),"")),"")</f>
        <v/>
      </c>
      <c r="BE483" s="79" t="str">
        <f>IFERROR("; "&amp;VLOOKUP(VALUE(MID(BA483,4,1)), TxtPanelShape!$V$2:$W$50,2,0),"")</f>
        <v/>
      </c>
      <c r="BF483" s="79" t="str">
        <f t="shared" si="98"/>
        <v/>
      </c>
      <c r="BG483" s="71"/>
      <c r="BH483" s="79" t="str">
        <f>IFERROR(VLOOKUP(BG483, TxtPanelDefinition!$A$2:$B$50, 2, 0),"")</f>
        <v/>
      </c>
      <c r="BI483" s="71"/>
      <c r="BJ483" s="79" t="str">
        <f>IFERROR(VLOOKUP(BI483, TxtPanelDefinition!$A$2:$B$50, 2, 0),"")</f>
        <v/>
      </c>
      <c r="BK483" s="71"/>
      <c r="BL483" s="79" t="str">
        <f>IFERROR(VLOOKUP(BK483, InscrTechniques!$A$2:$B$50, 2, 0),"")</f>
        <v/>
      </c>
      <c r="BM483" s="71"/>
      <c r="BN483" s="79" t="str">
        <f>IFERROR(VLOOKUP(BM483, InscrTechniques!$A$2:$B$50, 2, 0),"")</f>
        <v/>
      </c>
      <c r="BO483" s="71"/>
      <c r="BP483" s="79" t="str">
        <f>IFERROR(VLOOKUP(BO483, InscrTechniques!$A$2:$B$50, 2, 0),"")</f>
        <v/>
      </c>
      <c r="BQ483" s="71"/>
      <c r="BR483" s="79" t="str">
        <f>IFERROR(VLOOKUP(BQ483, InscrTechniques!$A$2:$B$50, 2, 0),"")</f>
        <v/>
      </c>
      <c r="BS483" s="71"/>
      <c r="BT483" s="79" t="str">
        <f>IFERROR(VLOOKUP(BS483, InscrTechniques!$A$2:$B$50, 2, 0),"")</f>
        <v/>
      </c>
      <c r="BU483" s="71"/>
      <c r="BV483" s="79" t="str">
        <f>IFERROR(VLOOKUP(BU483, InscrTechniques!$A$2:$B$50, 2, 0),"")</f>
        <v/>
      </c>
      <c r="BW483" s="125"/>
      <c r="BX483" s="79" t="str">
        <f>IFERROR(VLOOKUP(BW483, InscrTechniques!$A$2:$B$50, 2, 0),"")</f>
        <v/>
      </c>
      <c r="BY483" s="125"/>
      <c r="BZ483" s="79" t="str">
        <f>IFERROR(VLOOKUP(BY483, InscrTechniques!$A$2:$B$50, 2, 0),"")</f>
        <v/>
      </c>
      <c r="CA483" s="74"/>
      <c r="CB483" s="114" t="str">
        <f>IFERROR(VLOOKUP(CA483, LetterStyle!$A$2:$B$50, 2, 0),"")</f>
        <v/>
      </c>
      <c r="CC483" s="74"/>
      <c r="CD483" s="114" t="str">
        <f>IFERROR(VLOOKUP(CC483, LetterStyle!$A$2:$B$50, 2, 0),"")</f>
        <v/>
      </c>
      <c r="CE483" s="74"/>
      <c r="CF483" s="114" t="str">
        <f>IFERROR(VLOOKUP(CE483, LetterStyle!$A$2:$B$50, 2, 0),"")</f>
        <v/>
      </c>
      <c r="CG483" s="74"/>
      <c r="CH483" s="79" t="str">
        <f>IFERROR(VLOOKUP(CG483, LetterStyle!$A$2:$B$50, 2, 0),"")</f>
        <v/>
      </c>
      <c r="CI483" s="71"/>
      <c r="CJ483" s="79" t="str">
        <f>IFERROR(VLOOKUP(CI483, DecMotifs!$A$1:$B$306, 2, 0),"")</f>
        <v/>
      </c>
      <c r="CK483" s="71"/>
      <c r="CL483" s="79" t="str">
        <f>IFERROR(VLOOKUP(CK483, DecMotifs!$A$1:$B$306, 2, 0),"")</f>
        <v/>
      </c>
      <c r="CM483" s="71"/>
      <c r="CN483" s="79" t="str">
        <f>IFERROR(VLOOKUP(CM483, DecMotifs!$A$1:$B$306, 2, 0),"")</f>
        <v/>
      </c>
      <c r="CO483" s="71"/>
      <c r="CP483" s="79" t="str">
        <f>IFERROR(VLOOKUP(CO483, MarginalDec!$A$2:$B$253, 2, 0),"")</f>
        <v/>
      </c>
      <c r="CQ483" s="71"/>
      <c r="CR483" s="79" t="str">
        <f>IFERROR(VLOOKUP(CQ483, MarginalDec!$A$2:$B$253, 2, 0),"")</f>
        <v/>
      </c>
      <c r="CS483" s="71"/>
      <c r="CT483" s="79" t="str">
        <f>IFERROR(VLOOKUP(CS483, MarginalDec!$A$2:$B$253, 2, 0),"")</f>
        <v/>
      </c>
      <c r="CU483" s="71"/>
      <c r="CV483" s="79" t="str">
        <f>IF(ISBLANK(CU483),"", IFERROR(VLOOKUP(CU483, Tooling!$A$2:$B$252, 2, 0),""))</f>
        <v/>
      </c>
      <c r="CW483" s="71"/>
      <c r="CX483" s="79" t="str">
        <f>IF(ISBLANK(CW483),"", IFERROR(VLOOKUP(CW483, Tooling!$A$2:$B$252, 2, 0),""))</f>
        <v/>
      </c>
      <c r="CY483" s="71"/>
      <c r="CZ483" s="79" t="str">
        <f>IF(ISBLANK(CY483),"", IFERROR(VLOOKUP(CY483, Repairs!$A$2:$B$252, 2, 0),""))</f>
        <v/>
      </c>
      <c r="DA483" s="77"/>
      <c r="DB483" s="71"/>
      <c r="DC483" s="79" t="str">
        <f>IFERROR(VLOOKUP(DB483, DatingReason!$A$2:$B$252, 2, 0),"")</f>
        <v/>
      </c>
      <c r="DD483" s="123" t="str">
        <f t="shared" si="99"/>
        <v/>
      </c>
      <c r="DF483" s="119" t="str">
        <f t="array" ref="DF483">IF(AND($B483&lt;&gt;"", $DE483&lt;&gt;"", $DE483&lt;&gt;"No"),MAX(IF($B483=PEOPLE!$B$4:$B$1000, PEOPLE!$Q$4:$Q$1000,""))+100,"")</f>
        <v/>
      </c>
      <c r="DG483" s="68"/>
      <c r="DH483" s="76">
        <f>COUNTIF(PEOPLE!B:B, MEMORIALS!B483)</f>
        <v>0</v>
      </c>
      <c r="DI483" s="82"/>
      <c r="DJ483" s="82"/>
      <c r="DK483" s="82"/>
      <c r="DL483" s="68"/>
      <c r="DM483" s="68"/>
      <c r="DN483" s="68"/>
      <c r="DO483" s="68"/>
      <c r="DP483" s="68"/>
    </row>
    <row r="484" spans="1:120" ht="15" customHeight="1" x14ac:dyDescent="0.25">
      <c r="A484" s="68"/>
      <c r="B484" s="69"/>
      <c r="C484" s="68"/>
      <c r="D484" s="68"/>
      <c r="E484" s="70" t="str">
        <f>IF(D484="","",VLOOKUP(D484,Denomination!$A$2:$B$50, 2, 0))</f>
        <v/>
      </c>
      <c r="F484" s="68"/>
      <c r="G484" s="71"/>
      <c r="H484" s="70" t="str">
        <f>IF(G484="","",VLOOKUP(G484,MCondition!$A$2:$B$50, 2, 0))</f>
        <v/>
      </c>
      <c r="I484" s="72"/>
      <c r="J484" s="71"/>
      <c r="K484" s="70" t="str">
        <f>IF(J484="","",VLOOKUP(J484,ICondition!$A$2:$B$50, 2, 0))</f>
        <v/>
      </c>
      <c r="L484" s="73"/>
      <c r="M484" s="73"/>
      <c r="N484" s="73"/>
      <c r="O484" s="73"/>
      <c r="P484" s="73"/>
      <c r="Q484" s="73"/>
      <c r="R484" s="78"/>
      <c r="S484" s="79" t="str">
        <f>IFERROR(VLOOKUP(R484,Material!$A$2:$B$59, 2, 0),"")</f>
        <v/>
      </c>
      <c r="T484" s="71"/>
      <c r="U484" s="79" t="str">
        <f>IFERROR(VLOOKUP(T484,Material!$A$2:$B$59, 2, 0),"")</f>
        <v/>
      </c>
      <c r="V484" s="71"/>
      <c r="W484" s="79" t="str">
        <f>IFERROR(VLOOKUP(V484,Material!$A$2:$B$59, 2, 0),"")</f>
        <v/>
      </c>
      <c r="X484" s="71"/>
      <c r="Y484" s="79" t="str">
        <f>IFERROR(VLOOKUP(X484,Material!$A$2:$B$59, 2, 0),"")</f>
        <v/>
      </c>
      <c r="Z484" s="71"/>
      <c r="AA484" s="79" t="str">
        <f>IFERROR(VLOOKUP(Z484,Material!$A$2:$B$59, 2, 0),"")</f>
        <v/>
      </c>
      <c r="AB484" s="74"/>
      <c r="AC484" s="75" t="e">
        <f t="shared" si="88"/>
        <v>#VALUE!</v>
      </c>
      <c r="AD484" s="75" t="e">
        <f t="shared" si="89"/>
        <v>#VALUE!</v>
      </c>
      <c r="AE484" s="75" t="e">
        <f t="shared" si="91"/>
        <v>#VALUE!</v>
      </c>
      <c r="AF484" s="75" t="e">
        <f t="shared" si="90"/>
        <v>#VALUE!</v>
      </c>
      <c r="AG484" s="75" t="e">
        <f t="shared" si="92"/>
        <v>#VALUE!</v>
      </c>
      <c r="AH484" s="75" t="e">
        <f t="shared" si="93"/>
        <v>#VALUE!</v>
      </c>
      <c r="AI484" s="75" t="e">
        <f t="shared" si="94"/>
        <v>#VALUE!</v>
      </c>
      <c r="AJ484" s="80" t="e">
        <f t="shared" si="95"/>
        <v>#VALUE!</v>
      </c>
      <c r="AK484" s="79" t="str">
        <f>(IFERROR(VLOOKUP(AB484,Categories!$A$2:$B$20,2,1),""))</f>
        <v/>
      </c>
      <c r="AL484" s="79" t="str">
        <f ca="1">IFERROR(VLOOKUP((HLOOKUP((VLOOKUP($AB484,Categories!$A$2:$F$20,3,1)), $AB$3:$AJ484, (ROW()-ROW($AB$3)+1), 0)), INDIRECT(VLOOKUP($AB484,Categories!$A$2:$F$20,6,1)),2,0),AK484)</f>
        <v/>
      </c>
      <c r="AM484" s="79" t="str">
        <f ca="1">IFERROR(VLOOKUP((HLOOKUP((VLOOKUP($AB484,Categories!$A$2:$F$20,4,1)),$AB$3:$AJ484,(ROW()-ROW($AB$3)+1),0)),INDIRECT(VLOOKUP($AB484,Categories!$A$2:$H$20,7,1)),2,0),"")</f>
        <v/>
      </c>
      <c r="AN484" s="79" t="str">
        <f ca="1">IFERROR(VLOOKUP((HLOOKUP((VLOOKUP($AB484,Categories!$A$2:$F$20,5,1)), $AB$3:$AJ484, (ROW()-ROW($AB$3)+1), 0)), INDIRECT(VLOOKUP($AB484,Categories!$A$2:$H$20,8,1)),2,0),"")</f>
        <v/>
      </c>
      <c r="AO484" s="79" t="str">
        <f t="shared" ca="1" si="96"/>
        <v/>
      </c>
      <c r="AP484" s="81"/>
      <c r="AQ484" s="70" t="str">
        <f>IFERROR(VLOOKUP(VALUE(MID(AP484,1,1)),AdditionalElements!$A$2:$B$50,2,0),"")</f>
        <v/>
      </c>
      <c r="AR484" s="70" t="str">
        <f>IFERROR(VLOOKUP(VALUE(MID(AP484,2,1)),AdditionalElements!$H$2:$I$50,2,0),"")</f>
        <v/>
      </c>
      <c r="AS484" s="70" t="str">
        <f>IFERROR(VLOOKUP(VALUE(MID(AP484,3,1)),AdditionalElements!$O$2:$P$50,2,0),"")</f>
        <v/>
      </c>
      <c r="AT484" s="70" t="str">
        <f>IFERROR(VLOOKUP(VALUE(MID(AP484,4,1)),AdditionalElements!$V$2:$W$50,2,0),"")</f>
        <v/>
      </c>
      <c r="AU484" s="71"/>
      <c r="AV484" s="79" t="str">
        <f>IFERROR(IF(VALUE(MID(AU484,1,1))=1, VLOOKUP(VALUE(MID(AU484,1,1)), TxtPanelShape!$A$2:$C$50, 3, 0), (IF(VALUE(MID(AU484,1,1))&gt;=7, VLOOKUP(VALUE(MID(AU484,1,1)), TxtPanelShape!$A$2:$C$50, 3, 0),VLOOKUP(VALUE(MID(AU484,1,2)),TxtPanelShape!$A$2:$C$50,3,0)))), "")</f>
        <v/>
      </c>
      <c r="AW484" s="79" t="str">
        <f>IFERROR(IF(VALUE(MID(AU484,1,1))=1, ", "&amp;VLOOKUP(VALUE(MID(AU484,2,1)), TxtPanelShape!$H$2:$I$50, 2, 0), IF(VALUE(MID(AU484,1,1))&gt;=7, ", "&amp;VLOOKUP(VALUE(MID(AU484,2,1)), TxtPanelShape!$H$2:$I$50, 2, 0),"")), "")</f>
        <v/>
      </c>
      <c r="AX484" s="79" t="str">
        <f>IFERROR(IF(VALUE(MID(AU484,1,1))=1, ", "&amp;VLOOKUP(VALUE(MID(AU484,3,1)), TxtPanelShape!$O$2:$P$50, 2, 0), IF(VALUE(MID(AU484,1,1))&gt;=7, ", "&amp;VLOOKUP(VALUE(MID(AU484,3,1)), TxtPanelShape!$O$2:$P$50, 2, 0),"")),"")</f>
        <v/>
      </c>
      <c r="AY484" s="79" t="str">
        <f>IFERROR("; "&amp;VLOOKUP(VALUE(MID(AU484,4,1)), TxtPanelShape!$V$2:$W$50,2,0),"")</f>
        <v/>
      </c>
      <c r="AZ484" s="79" t="str">
        <f t="shared" si="97"/>
        <v/>
      </c>
      <c r="BA484" s="71"/>
      <c r="BB484" s="79" t="str">
        <f>IFERROR(IF(VALUE(MID(BA484,1,1))=1, VLOOKUP(VALUE(MID(BA484,1,1)), TxtPanelShape!$A$2:$C$50, 3, 0), (IF(VALUE(MID(BA484,1,1))&gt;=7, VLOOKUP(VALUE(MID(BA484,1,1)), TxtPanelShape!$A$2:$C$50, 3, 0),VLOOKUP(VALUE(MID(BA484,1,2)),TxtPanelShape!$A$2:$C$50,3,0)))), "")</f>
        <v/>
      </c>
      <c r="BC484" s="79" t="str">
        <f>IFERROR(IF(VALUE(MID(BA484,1,1))=1, ", "&amp;VLOOKUP(VALUE(MID(BA484,2,1)), TxtPanelShape!$H$2:$I$50, 2, 0), IF(VALUE(MID(BA484,1,1))&gt;=7, ", "&amp;VLOOKUP(VALUE(MID(BA484,2,1)), TxtPanelShape!$H$2:$I$50, 2, 0),"")), "")</f>
        <v/>
      </c>
      <c r="BD484" s="79" t="str">
        <f>IFERROR(IF(VALUE(MID(BA484,1,1))=1, ", "&amp;VLOOKUP(VALUE(MID(BA484,3,1)), TxtPanelShape!$O$2:$P$50, 2, 0), IF(VALUE(MID(BA484,1,1))&gt;=7, ", "&amp;VLOOKUP(VALUE(MID(BA484,3,1)), TxtPanelShape!$O$2:$P$50, 2, 0),"")),"")</f>
        <v/>
      </c>
      <c r="BE484" s="79" t="str">
        <f>IFERROR("; "&amp;VLOOKUP(VALUE(MID(BA484,4,1)), TxtPanelShape!$V$2:$W$50,2,0),"")</f>
        <v/>
      </c>
      <c r="BF484" s="79" t="str">
        <f t="shared" si="98"/>
        <v/>
      </c>
      <c r="BG484" s="71"/>
      <c r="BH484" s="79" t="str">
        <f>IFERROR(VLOOKUP(BG484, TxtPanelDefinition!$A$2:$B$50, 2, 0),"")</f>
        <v/>
      </c>
      <c r="BI484" s="71"/>
      <c r="BJ484" s="79" t="str">
        <f>IFERROR(VLOOKUP(BI484, TxtPanelDefinition!$A$2:$B$50, 2, 0),"")</f>
        <v/>
      </c>
      <c r="BK484" s="71"/>
      <c r="BL484" s="79" t="str">
        <f>IFERROR(VLOOKUP(BK484, InscrTechniques!$A$2:$B$50, 2, 0),"")</f>
        <v/>
      </c>
      <c r="BM484" s="71"/>
      <c r="BN484" s="79" t="str">
        <f>IFERROR(VLOOKUP(BM484, InscrTechniques!$A$2:$B$50, 2, 0),"")</f>
        <v/>
      </c>
      <c r="BO484" s="71"/>
      <c r="BP484" s="79" t="str">
        <f>IFERROR(VLOOKUP(BO484, InscrTechniques!$A$2:$B$50, 2, 0),"")</f>
        <v/>
      </c>
      <c r="BQ484" s="71"/>
      <c r="BR484" s="79" t="str">
        <f>IFERROR(VLOOKUP(BQ484, InscrTechniques!$A$2:$B$50, 2, 0),"")</f>
        <v/>
      </c>
      <c r="BS484" s="71"/>
      <c r="BT484" s="79" t="str">
        <f>IFERROR(VLOOKUP(BS484, InscrTechniques!$A$2:$B$50, 2, 0),"")</f>
        <v/>
      </c>
      <c r="BU484" s="71"/>
      <c r="BV484" s="79" t="str">
        <f>IFERROR(VLOOKUP(BU484, InscrTechniques!$A$2:$B$50, 2, 0),"")</f>
        <v/>
      </c>
      <c r="BW484" s="125"/>
      <c r="BX484" s="79" t="str">
        <f>IFERROR(VLOOKUP(BW484, InscrTechniques!$A$2:$B$50, 2, 0),"")</f>
        <v/>
      </c>
      <c r="BY484" s="125"/>
      <c r="BZ484" s="79" t="str">
        <f>IFERROR(VLOOKUP(BY484, InscrTechniques!$A$2:$B$50, 2, 0),"")</f>
        <v/>
      </c>
      <c r="CA484" s="74"/>
      <c r="CB484" s="114" t="str">
        <f>IFERROR(VLOOKUP(CA484, LetterStyle!$A$2:$B$50, 2, 0),"")</f>
        <v/>
      </c>
      <c r="CC484" s="74"/>
      <c r="CD484" s="114" t="str">
        <f>IFERROR(VLOOKUP(CC484, LetterStyle!$A$2:$B$50, 2, 0),"")</f>
        <v/>
      </c>
      <c r="CE484" s="74"/>
      <c r="CF484" s="114" t="str">
        <f>IFERROR(VLOOKUP(CE484, LetterStyle!$A$2:$B$50, 2, 0),"")</f>
        <v/>
      </c>
      <c r="CG484" s="74"/>
      <c r="CH484" s="79" t="str">
        <f>IFERROR(VLOOKUP(CG484, LetterStyle!$A$2:$B$50, 2, 0),"")</f>
        <v/>
      </c>
      <c r="CI484" s="71"/>
      <c r="CJ484" s="79" t="str">
        <f>IFERROR(VLOOKUP(CI484, DecMotifs!$A$1:$B$306, 2, 0),"")</f>
        <v/>
      </c>
      <c r="CK484" s="71"/>
      <c r="CL484" s="79" t="str">
        <f>IFERROR(VLOOKUP(CK484, DecMotifs!$A$1:$B$306, 2, 0),"")</f>
        <v/>
      </c>
      <c r="CM484" s="71"/>
      <c r="CN484" s="79" t="str">
        <f>IFERROR(VLOOKUP(CM484, DecMotifs!$A$1:$B$306, 2, 0),"")</f>
        <v/>
      </c>
      <c r="CO484" s="71"/>
      <c r="CP484" s="79" t="str">
        <f>IFERROR(VLOOKUP(CO484, MarginalDec!$A$2:$B$253, 2, 0),"")</f>
        <v/>
      </c>
      <c r="CQ484" s="71"/>
      <c r="CR484" s="79" t="str">
        <f>IFERROR(VLOOKUP(CQ484, MarginalDec!$A$2:$B$253, 2, 0),"")</f>
        <v/>
      </c>
      <c r="CS484" s="71"/>
      <c r="CT484" s="79" t="str">
        <f>IFERROR(VLOOKUP(CS484, MarginalDec!$A$2:$B$253, 2, 0),"")</f>
        <v/>
      </c>
      <c r="CU484" s="71"/>
      <c r="CV484" s="79" t="str">
        <f>IF(ISBLANK(CU484),"", IFERROR(VLOOKUP(CU484, Tooling!$A$2:$B$252, 2, 0),""))</f>
        <v/>
      </c>
      <c r="CW484" s="71"/>
      <c r="CX484" s="79" t="str">
        <f>IF(ISBLANK(CW484),"", IFERROR(VLOOKUP(CW484, Tooling!$A$2:$B$252, 2, 0),""))</f>
        <v/>
      </c>
      <c r="CY484" s="71"/>
      <c r="CZ484" s="79" t="str">
        <f>IF(ISBLANK(CY484),"", IFERROR(VLOOKUP(CY484, Repairs!$A$2:$B$252, 2, 0),""))</f>
        <v/>
      </c>
      <c r="DA484" s="77"/>
      <c r="DB484" s="71"/>
      <c r="DC484" s="79" t="str">
        <f>IFERROR(VLOOKUP(DB484, DatingReason!$A$2:$B$252, 2, 0),"")</f>
        <v/>
      </c>
      <c r="DD484" s="123" t="str">
        <f t="shared" si="99"/>
        <v/>
      </c>
      <c r="DF484" s="119" t="str">
        <f t="array" ref="DF484">IF(AND($B484&lt;&gt;"", $DE484&lt;&gt;"", $DE484&lt;&gt;"No"),MAX(IF($B484=PEOPLE!$B$4:$B$1000, PEOPLE!$Q$4:$Q$1000,""))+100,"")</f>
        <v/>
      </c>
      <c r="DG484" s="68"/>
      <c r="DH484" s="76">
        <f>COUNTIF(PEOPLE!B:B, MEMORIALS!B484)</f>
        <v>0</v>
      </c>
      <c r="DI484" s="82"/>
      <c r="DJ484" s="82"/>
      <c r="DK484" s="82"/>
      <c r="DL484" s="68"/>
      <c r="DM484" s="68"/>
      <c r="DN484" s="68"/>
      <c r="DO484" s="68"/>
      <c r="DP484" s="68"/>
    </row>
    <row r="485" spans="1:120" ht="15" customHeight="1" x14ac:dyDescent="0.25">
      <c r="A485" s="68"/>
      <c r="B485" s="69"/>
      <c r="C485" s="68"/>
      <c r="D485" s="68"/>
      <c r="E485" s="70" t="str">
        <f>IF(D485="","",VLOOKUP(D485,Denomination!$A$2:$B$50, 2, 0))</f>
        <v/>
      </c>
      <c r="F485" s="68"/>
      <c r="G485" s="71"/>
      <c r="H485" s="70" t="str">
        <f>IF(G485="","",VLOOKUP(G485,MCondition!$A$2:$B$50, 2, 0))</f>
        <v/>
      </c>
      <c r="I485" s="72"/>
      <c r="J485" s="71"/>
      <c r="K485" s="70" t="str">
        <f>IF(J485="","",VLOOKUP(J485,ICondition!$A$2:$B$50, 2, 0))</f>
        <v/>
      </c>
      <c r="L485" s="73"/>
      <c r="M485" s="73"/>
      <c r="N485" s="73"/>
      <c r="O485" s="73"/>
      <c r="P485" s="73"/>
      <c r="Q485" s="73"/>
      <c r="R485" s="78"/>
      <c r="S485" s="79" t="str">
        <f>IFERROR(VLOOKUP(R485,Material!$A$2:$B$59, 2, 0),"")</f>
        <v/>
      </c>
      <c r="T485" s="71"/>
      <c r="U485" s="79" t="str">
        <f>IFERROR(VLOOKUP(T485,Material!$A$2:$B$59, 2, 0),"")</f>
        <v/>
      </c>
      <c r="V485" s="71"/>
      <c r="W485" s="79" t="str">
        <f>IFERROR(VLOOKUP(V485,Material!$A$2:$B$59, 2, 0),"")</f>
        <v/>
      </c>
      <c r="X485" s="71"/>
      <c r="Y485" s="79" t="str">
        <f>IFERROR(VLOOKUP(X485,Material!$A$2:$B$59, 2, 0),"")</f>
        <v/>
      </c>
      <c r="Z485" s="71"/>
      <c r="AA485" s="79" t="str">
        <f>IFERROR(VLOOKUP(Z485,Material!$A$2:$B$59, 2, 0),"")</f>
        <v/>
      </c>
      <c r="AB485" s="74"/>
      <c r="AC485" s="75" t="e">
        <f t="shared" si="88"/>
        <v>#VALUE!</v>
      </c>
      <c r="AD485" s="75" t="e">
        <f t="shared" si="89"/>
        <v>#VALUE!</v>
      </c>
      <c r="AE485" s="75" t="e">
        <f t="shared" si="91"/>
        <v>#VALUE!</v>
      </c>
      <c r="AF485" s="75" t="e">
        <f t="shared" si="90"/>
        <v>#VALUE!</v>
      </c>
      <c r="AG485" s="75" t="e">
        <f t="shared" si="92"/>
        <v>#VALUE!</v>
      </c>
      <c r="AH485" s="75" t="e">
        <f t="shared" si="93"/>
        <v>#VALUE!</v>
      </c>
      <c r="AI485" s="75" t="e">
        <f t="shared" si="94"/>
        <v>#VALUE!</v>
      </c>
      <c r="AJ485" s="80" t="e">
        <f t="shared" si="95"/>
        <v>#VALUE!</v>
      </c>
      <c r="AK485" s="79" t="str">
        <f>(IFERROR(VLOOKUP(AB485,Categories!$A$2:$B$20,2,1),""))</f>
        <v/>
      </c>
      <c r="AL485" s="79" t="str">
        <f ca="1">IFERROR(VLOOKUP((HLOOKUP((VLOOKUP($AB485,Categories!$A$2:$F$20,3,1)), $AB$3:$AJ485, (ROW()-ROW($AB$3)+1), 0)), INDIRECT(VLOOKUP($AB485,Categories!$A$2:$F$20,6,1)),2,0),AK485)</f>
        <v/>
      </c>
      <c r="AM485" s="79" t="str">
        <f ca="1">IFERROR(VLOOKUP((HLOOKUP((VLOOKUP($AB485,Categories!$A$2:$F$20,4,1)),$AB$3:$AJ485,(ROW()-ROW($AB$3)+1),0)),INDIRECT(VLOOKUP($AB485,Categories!$A$2:$H$20,7,1)),2,0),"")</f>
        <v/>
      </c>
      <c r="AN485" s="79" t="str">
        <f ca="1">IFERROR(VLOOKUP((HLOOKUP((VLOOKUP($AB485,Categories!$A$2:$F$20,5,1)), $AB$3:$AJ485, (ROW()-ROW($AB$3)+1), 0)), INDIRECT(VLOOKUP($AB485,Categories!$A$2:$H$20,8,1)),2,0),"")</f>
        <v/>
      </c>
      <c r="AO485" s="79" t="str">
        <f t="shared" ca="1" si="96"/>
        <v/>
      </c>
      <c r="AP485" s="81"/>
      <c r="AQ485" s="70" t="str">
        <f>IFERROR(VLOOKUP(VALUE(MID(AP485,1,1)),AdditionalElements!$A$2:$B$50,2,0),"")</f>
        <v/>
      </c>
      <c r="AR485" s="70" t="str">
        <f>IFERROR(VLOOKUP(VALUE(MID(AP485,2,1)),AdditionalElements!$H$2:$I$50,2,0),"")</f>
        <v/>
      </c>
      <c r="AS485" s="70" t="str">
        <f>IFERROR(VLOOKUP(VALUE(MID(AP485,3,1)),AdditionalElements!$O$2:$P$50,2,0),"")</f>
        <v/>
      </c>
      <c r="AT485" s="70" t="str">
        <f>IFERROR(VLOOKUP(VALUE(MID(AP485,4,1)),AdditionalElements!$V$2:$W$50,2,0),"")</f>
        <v/>
      </c>
      <c r="AU485" s="71"/>
      <c r="AV485" s="79" t="str">
        <f>IFERROR(IF(VALUE(MID(AU485,1,1))=1, VLOOKUP(VALUE(MID(AU485,1,1)), TxtPanelShape!$A$2:$C$50, 3, 0), (IF(VALUE(MID(AU485,1,1))&gt;=7, VLOOKUP(VALUE(MID(AU485,1,1)), TxtPanelShape!$A$2:$C$50, 3, 0),VLOOKUP(VALUE(MID(AU485,1,2)),TxtPanelShape!$A$2:$C$50,3,0)))), "")</f>
        <v/>
      </c>
      <c r="AW485" s="79" t="str">
        <f>IFERROR(IF(VALUE(MID(AU485,1,1))=1, ", "&amp;VLOOKUP(VALUE(MID(AU485,2,1)), TxtPanelShape!$H$2:$I$50, 2, 0), IF(VALUE(MID(AU485,1,1))&gt;=7, ", "&amp;VLOOKUP(VALUE(MID(AU485,2,1)), TxtPanelShape!$H$2:$I$50, 2, 0),"")), "")</f>
        <v/>
      </c>
      <c r="AX485" s="79" t="str">
        <f>IFERROR(IF(VALUE(MID(AU485,1,1))=1, ", "&amp;VLOOKUP(VALUE(MID(AU485,3,1)), TxtPanelShape!$O$2:$P$50, 2, 0), IF(VALUE(MID(AU485,1,1))&gt;=7, ", "&amp;VLOOKUP(VALUE(MID(AU485,3,1)), TxtPanelShape!$O$2:$P$50, 2, 0),"")),"")</f>
        <v/>
      </c>
      <c r="AY485" s="79" t="str">
        <f>IFERROR("; "&amp;VLOOKUP(VALUE(MID(AU485,4,1)), TxtPanelShape!$V$2:$W$50,2,0),"")</f>
        <v/>
      </c>
      <c r="AZ485" s="79" t="str">
        <f t="shared" si="97"/>
        <v/>
      </c>
      <c r="BA485" s="71"/>
      <c r="BB485" s="79" t="str">
        <f>IFERROR(IF(VALUE(MID(BA485,1,1))=1, VLOOKUP(VALUE(MID(BA485,1,1)), TxtPanelShape!$A$2:$C$50, 3, 0), (IF(VALUE(MID(BA485,1,1))&gt;=7, VLOOKUP(VALUE(MID(BA485,1,1)), TxtPanelShape!$A$2:$C$50, 3, 0),VLOOKUP(VALUE(MID(BA485,1,2)),TxtPanelShape!$A$2:$C$50,3,0)))), "")</f>
        <v/>
      </c>
      <c r="BC485" s="79" t="str">
        <f>IFERROR(IF(VALUE(MID(BA485,1,1))=1, ", "&amp;VLOOKUP(VALUE(MID(BA485,2,1)), TxtPanelShape!$H$2:$I$50, 2, 0), IF(VALUE(MID(BA485,1,1))&gt;=7, ", "&amp;VLOOKUP(VALUE(MID(BA485,2,1)), TxtPanelShape!$H$2:$I$50, 2, 0),"")), "")</f>
        <v/>
      </c>
      <c r="BD485" s="79" t="str">
        <f>IFERROR(IF(VALUE(MID(BA485,1,1))=1, ", "&amp;VLOOKUP(VALUE(MID(BA485,3,1)), TxtPanelShape!$O$2:$P$50, 2, 0), IF(VALUE(MID(BA485,1,1))&gt;=7, ", "&amp;VLOOKUP(VALUE(MID(BA485,3,1)), TxtPanelShape!$O$2:$P$50, 2, 0),"")),"")</f>
        <v/>
      </c>
      <c r="BE485" s="79" t="str">
        <f>IFERROR("; "&amp;VLOOKUP(VALUE(MID(BA485,4,1)), TxtPanelShape!$V$2:$W$50,2,0),"")</f>
        <v/>
      </c>
      <c r="BF485" s="79" t="str">
        <f t="shared" si="98"/>
        <v/>
      </c>
      <c r="BG485" s="71"/>
      <c r="BH485" s="79" t="str">
        <f>IFERROR(VLOOKUP(BG485, TxtPanelDefinition!$A$2:$B$50, 2, 0),"")</f>
        <v/>
      </c>
      <c r="BI485" s="71"/>
      <c r="BJ485" s="79" t="str">
        <f>IFERROR(VLOOKUP(BI485, TxtPanelDefinition!$A$2:$B$50, 2, 0),"")</f>
        <v/>
      </c>
      <c r="BK485" s="71"/>
      <c r="BL485" s="79" t="str">
        <f>IFERROR(VLOOKUP(BK485, InscrTechniques!$A$2:$B$50, 2, 0),"")</f>
        <v/>
      </c>
      <c r="BM485" s="71"/>
      <c r="BN485" s="79" t="str">
        <f>IFERROR(VLOOKUP(BM485, InscrTechniques!$A$2:$B$50, 2, 0),"")</f>
        <v/>
      </c>
      <c r="BO485" s="71"/>
      <c r="BP485" s="79" t="str">
        <f>IFERROR(VLOOKUP(BO485, InscrTechniques!$A$2:$B$50, 2, 0),"")</f>
        <v/>
      </c>
      <c r="BQ485" s="71"/>
      <c r="BR485" s="79" t="str">
        <f>IFERROR(VLOOKUP(BQ485, InscrTechniques!$A$2:$B$50, 2, 0),"")</f>
        <v/>
      </c>
      <c r="BS485" s="71"/>
      <c r="BT485" s="79" t="str">
        <f>IFERROR(VLOOKUP(BS485, InscrTechniques!$A$2:$B$50, 2, 0),"")</f>
        <v/>
      </c>
      <c r="BU485" s="71"/>
      <c r="BV485" s="79" t="str">
        <f>IFERROR(VLOOKUP(BU485, InscrTechniques!$A$2:$B$50, 2, 0),"")</f>
        <v/>
      </c>
      <c r="BW485" s="125"/>
      <c r="BX485" s="79" t="str">
        <f>IFERROR(VLOOKUP(BW485, InscrTechniques!$A$2:$B$50, 2, 0),"")</f>
        <v/>
      </c>
      <c r="BY485" s="125"/>
      <c r="BZ485" s="79" t="str">
        <f>IFERROR(VLOOKUP(BY485, InscrTechniques!$A$2:$B$50, 2, 0),"")</f>
        <v/>
      </c>
      <c r="CA485" s="74"/>
      <c r="CB485" s="114" t="str">
        <f>IFERROR(VLOOKUP(CA485, LetterStyle!$A$2:$B$50, 2, 0),"")</f>
        <v/>
      </c>
      <c r="CC485" s="74"/>
      <c r="CD485" s="114" t="str">
        <f>IFERROR(VLOOKUP(CC485, LetterStyle!$A$2:$B$50, 2, 0),"")</f>
        <v/>
      </c>
      <c r="CE485" s="74"/>
      <c r="CF485" s="114" t="str">
        <f>IFERROR(VLOOKUP(CE485, LetterStyle!$A$2:$B$50, 2, 0),"")</f>
        <v/>
      </c>
      <c r="CG485" s="74"/>
      <c r="CH485" s="79" t="str">
        <f>IFERROR(VLOOKUP(CG485, LetterStyle!$A$2:$B$50, 2, 0),"")</f>
        <v/>
      </c>
      <c r="CI485" s="71"/>
      <c r="CJ485" s="79" t="str">
        <f>IFERROR(VLOOKUP(CI485, DecMotifs!$A$1:$B$306, 2, 0),"")</f>
        <v/>
      </c>
      <c r="CK485" s="71"/>
      <c r="CL485" s="79" t="str">
        <f>IFERROR(VLOOKUP(CK485, DecMotifs!$A$1:$B$306, 2, 0),"")</f>
        <v/>
      </c>
      <c r="CM485" s="71"/>
      <c r="CN485" s="79" t="str">
        <f>IFERROR(VLOOKUP(CM485, DecMotifs!$A$1:$B$306, 2, 0),"")</f>
        <v/>
      </c>
      <c r="CO485" s="71"/>
      <c r="CP485" s="79" t="str">
        <f>IFERROR(VLOOKUP(CO485, MarginalDec!$A$2:$B$253, 2, 0),"")</f>
        <v/>
      </c>
      <c r="CQ485" s="71"/>
      <c r="CR485" s="79" t="str">
        <f>IFERROR(VLOOKUP(CQ485, MarginalDec!$A$2:$B$253, 2, 0),"")</f>
        <v/>
      </c>
      <c r="CS485" s="71"/>
      <c r="CT485" s="79" t="str">
        <f>IFERROR(VLOOKUP(CS485, MarginalDec!$A$2:$B$253, 2, 0),"")</f>
        <v/>
      </c>
      <c r="CU485" s="71"/>
      <c r="CV485" s="79" t="str">
        <f>IF(ISBLANK(CU485),"", IFERROR(VLOOKUP(CU485, Tooling!$A$2:$B$252, 2, 0),""))</f>
        <v/>
      </c>
      <c r="CW485" s="71"/>
      <c r="CX485" s="79" t="str">
        <f>IF(ISBLANK(CW485),"", IFERROR(VLOOKUP(CW485, Tooling!$A$2:$B$252, 2, 0),""))</f>
        <v/>
      </c>
      <c r="CY485" s="71"/>
      <c r="CZ485" s="79" t="str">
        <f>IF(ISBLANK(CY485),"", IFERROR(VLOOKUP(CY485, Repairs!$A$2:$B$252, 2, 0),""))</f>
        <v/>
      </c>
      <c r="DA485" s="77"/>
      <c r="DB485" s="71"/>
      <c r="DC485" s="79" t="str">
        <f>IFERROR(VLOOKUP(DB485, DatingReason!$A$2:$B$252, 2, 0),"")</f>
        <v/>
      </c>
      <c r="DD485" s="123" t="str">
        <f t="shared" si="99"/>
        <v/>
      </c>
      <c r="DF485" s="119" t="str">
        <f t="array" ref="DF485">IF(AND($B485&lt;&gt;"", $DE485&lt;&gt;"", $DE485&lt;&gt;"No"),MAX(IF($B485=PEOPLE!$B$4:$B$1000, PEOPLE!$Q$4:$Q$1000,""))+100,"")</f>
        <v/>
      </c>
      <c r="DG485" s="68"/>
      <c r="DH485" s="76">
        <f>COUNTIF(PEOPLE!B:B, MEMORIALS!B485)</f>
        <v>0</v>
      </c>
      <c r="DI485" s="82"/>
      <c r="DJ485" s="82"/>
      <c r="DK485" s="82"/>
      <c r="DL485" s="68"/>
      <c r="DM485" s="68"/>
      <c r="DN485" s="68"/>
      <c r="DO485" s="68"/>
      <c r="DP485" s="68"/>
    </row>
    <row r="486" spans="1:120" ht="15" customHeight="1" x14ac:dyDescent="0.25">
      <c r="A486" s="68"/>
      <c r="B486" s="69"/>
      <c r="C486" s="68"/>
      <c r="D486" s="68"/>
      <c r="E486" s="70" t="str">
        <f>IF(D486="","",VLOOKUP(D486,Denomination!$A$2:$B$50, 2, 0))</f>
        <v/>
      </c>
      <c r="F486" s="68"/>
      <c r="G486" s="71"/>
      <c r="H486" s="70" t="str">
        <f>IF(G486="","",VLOOKUP(G486,MCondition!$A$2:$B$50, 2, 0))</f>
        <v/>
      </c>
      <c r="I486" s="72"/>
      <c r="J486" s="71"/>
      <c r="K486" s="70" t="str">
        <f>IF(J486="","",VLOOKUP(J486,ICondition!$A$2:$B$50, 2, 0))</f>
        <v/>
      </c>
      <c r="L486" s="73"/>
      <c r="M486" s="73"/>
      <c r="N486" s="73"/>
      <c r="O486" s="73"/>
      <c r="P486" s="73"/>
      <c r="Q486" s="73"/>
      <c r="R486" s="78"/>
      <c r="S486" s="79" t="str">
        <f>IFERROR(VLOOKUP(R486,Material!$A$2:$B$59, 2, 0),"")</f>
        <v/>
      </c>
      <c r="T486" s="71"/>
      <c r="U486" s="79" t="str">
        <f>IFERROR(VLOOKUP(T486,Material!$A$2:$B$59, 2, 0),"")</f>
        <v/>
      </c>
      <c r="V486" s="71"/>
      <c r="W486" s="79" t="str">
        <f>IFERROR(VLOOKUP(V486,Material!$A$2:$B$59, 2, 0),"")</f>
        <v/>
      </c>
      <c r="X486" s="71"/>
      <c r="Y486" s="79" t="str">
        <f>IFERROR(VLOOKUP(X486,Material!$A$2:$B$59, 2, 0),"")</f>
        <v/>
      </c>
      <c r="Z486" s="71"/>
      <c r="AA486" s="79" t="str">
        <f>IFERROR(VLOOKUP(Z486,Material!$A$2:$B$59, 2, 0),"")</f>
        <v/>
      </c>
      <c r="AB486" s="74"/>
      <c r="AC486" s="75" t="e">
        <f t="shared" si="88"/>
        <v>#VALUE!</v>
      </c>
      <c r="AD486" s="75" t="e">
        <f t="shared" si="89"/>
        <v>#VALUE!</v>
      </c>
      <c r="AE486" s="75" t="e">
        <f t="shared" si="91"/>
        <v>#VALUE!</v>
      </c>
      <c r="AF486" s="75" t="e">
        <f t="shared" si="90"/>
        <v>#VALUE!</v>
      </c>
      <c r="AG486" s="75" t="e">
        <f t="shared" si="92"/>
        <v>#VALUE!</v>
      </c>
      <c r="AH486" s="75" t="e">
        <f t="shared" si="93"/>
        <v>#VALUE!</v>
      </c>
      <c r="AI486" s="75" t="e">
        <f t="shared" si="94"/>
        <v>#VALUE!</v>
      </c>
      <c r="AJ486" s="80" t="e">
        <f t="shared" si="95"/>
        <v>#VALUE!</v>
      </c>
      <c r="AK486" s="79" t="str">
        <f>(IFERROR(VLOOKUP(AB486,Categories!$A$2:$B$20,2,1),""))</f>
        <v/>
      </c>
      <c r="AL486" s="79" t="str">
        <f ca="1">IFERROR(VLOOKUP((HLOOKUP((VLOOKUP($AB486,Categories!$A$2:$F$20,3,1)), $AB$3:$AJ486, (ROW()-ROW($AB$3)+1), 0)), INDIRECT(VLOOKUP($AB486,Categories!$A$2:$F$20,6,1)),2,0),AK486)</f>
        <v/>
      </c>
      <c r="AM486" s="79" t="str">
        <f ca="1">IFERROR(VLOOKUP((HLOOKUP((VLOOKUP($AB486,Categories!$A$2:$F$20,4,1)),$AB$3:$AJ486,(ROW()-ROW($AB$3)+1),0)),INDIRECT(VLOOKUP($AB486,Categories!$A$2:$H$20,7,1)),2,0),"")</f>
        <v/>
      </c>
      <c r="AN486" s="79" t="str">
        <f ca="1">IFERROR(VLOOKUP((HLOOKUP((VLOOKUP($AB486,Categories!$A$2:$F$20,5,1)), $AB$3:$AJ486, (ROW()-ROW($AB$3)+1), 0)), INDIRECT(VLOOKUP($AB486,Categories!$A$2:$H$20,8,1)),2,0),"")</f>
        <v/>
      </c>
      <c r="AO486" s="79" t="str">
        <f t="shared" ca="1" si="96"/>
        <v/>
      </c>
      <c r="AP486" s="81"/>
      <c r="AQ486" s="70" t="str">
        <f>IFERROR(VLOOKUP(VALUE(MID(AP486,1,1)),AdditionalElements!$A$2:$B$50,2,0),"")</f>
        <v/>
      </c>
      <c r="AR486" s="70" t="str">
        <f>IFERROR(VLOOKUP(VALUE(MID(AP486,2,1)),AdditionalElements!$H$2:$I$50,2,0),"")</f>
        <v/>
      </c>
      <c r="AS486" s="70" t="str">
        <f>IFERROR(VLOOKUP(VALUE(MID(AP486,3,1)),AdditionalElements!$O$2:$P$50,2,0),"")</f>
        <v/>
      </c>
      <c r="AT486" s="70" t="str">
        <f>IFERROR(VLOOKUP(VALUE(MID(AP486,4,1)),AdditionalElements!$V$2:$W$50,2,0),"")</f>
        <v/>
      </c>
      <c r="AU486" s="71"/>
      <c r="AV486" s="79" t="str">
        <f>IFERROR(IF(VALUE(MID(AU486,1,1))=1, VLOOKUP(VALUE(MID(AU486,1,1)), TxtPanelShape!$A$2:$C$50, 3, 0), (IF(VALUE(MID(AU486,1,1))&gt;=7, VLOOKUP(VALUE(MID(AU486,1,1)), TxtPanelShape!$A$2:$C$50, 3, 0),VLOOKUP(VALUE(MID(AU486,1,2)),TxtPanelShape!$A$2:$C$50,3,0)))), "")</f>
        <v/>
      </c>
      <c r="AW486" s="79" t="str">
        <f>IFERROR(IF(VALUE(MID(AU486,1,1))=1, ", "&amp;VLOOKUP(VALUE(MID(AU486,2,1)), TxtPanelShape!$H$2:$I$50, 2, 0), IF(VALUE(MID(AU486,1,1))&gt;=7, ", "&amp;VLOOKUP(VALUE(MID(AU486,2,1)), TxtPanelShape!$H$2:$I$50, 2, 0),"")), "")</f>
        <v/>
      </c>
      <c r="AX486" s="79" t="str">
        <f>IFERROR(IF(VALUE(MID(AU486,1,1))=1, ", "&amp;VLOOKUP(VALUE(MID(AU486,3,1)), TxtPanelShape!$O$2:$P$50, 2, 0), IF(VALUE(MID(AU486,1,1))&gt;=7, ", "&amp;VLOOKUP(VALUE(MID(AU486,3,1)), TxtPanelShape!$O$2:$P$50, 2, 0),"")),"")</f>
        <v/>
      </c>
      <c r="AY486" s="79" t="str">
        <f>IFERROR("; "&amp;VLOOKUP(VALUE(MID(AU486,4,1)), TxtPanelShape!$V$2:$W$50,2,0),"")</f>
        <v/>
      </c>
      <c r="AZ486" s="79" t="str">
        <f t="shared" si="97"/>
        <v/>
      </c>
      <c r="BA486" s="71"/>
      <c r="BB486" s="79" t="str">
        <f>IFERROR(IF(VALUE(MID(BA486,1,1))=1, VLOOKUP(VALUE(MID(BA486,1,1)), TxtPanelShape!$A$2:$C$50, 3, 0), (IF(VALUE(MID(BA486,1,1))&gt;=7, VLOOKUP(VALUE(MID(BA486,1,1)), TxtPanelShape!$A$2:$C$50, 3, 0),VLOOKUP(VALUE(MID(BA486,1,2)),TxtPanelShape!$A$2:$C$50,3,0)))), "")</f>
        <v/>
      </c>
      <c r="BC486" s="79" t="str">
        <f>IFERROR(IF(VALUE(MID(BA486,1,1))=1, ", "&amp;VLOOKUP(VALUE(MID(BA486,2,1)), TxtPanelShape!$H$2:$I$50, 2, 0), IF(VALUE(MID(BA486,1,1))&gt;=7, ", "&amp;VLOOKUP(VALUE(MID(BA486,2,1)), TxtPanelShape!$H$2:$I$50, 2, 0),"")), "")</f>
        <v/>
      </c>
      <c r="BD486" s="79" t="str">
        <f>IFERROR(IF(VALUE(MID(BA486,1,1))=1, ", "&amp;VLOOKUP(VALUE(MID(BA486,3,1)), TxtPanelShape!$O$2:$P$50, 2, 0), IF(VALUE(MID(BA486,1,1))&gt;=7, ", "&amp;VLOOKUP(VALUE(MID(BA486,3,1)), TxtPanelShape!$O$2:$P$50, 2, 0),"")),"")</f>
        <v/>
      </c>
      <c r="BE486" s="79" t="str">
        <f>IFERROR("; "&amp;VLOOKUP(VALUE(MID(BA486,4,1)), TxtPanelShape!$V$2:$W$50,2,0),"")</f>
        <v/>
      </c>
      <c r="BF486" s="79" t="str">
        <f t="shared" si="98"/>
        <v/>
      </c>
      <c r="BG486" s="71"/>
      <c r="BH486" s="79" t="str">
        <f>IFERROR(VLOOKUP(BG486, TxtPanelDefinition!$A$2:$B$50, 2, 0),"")</f>
        <v/>
      </c>
      <c r="BI486" s="71"/>
      <c r="BJ486" s="79" t="str">
        <f>IFERROR(VLOOKUP(BI486, TxtPanelDefinition!$A$2:$B$50, 2, 0),"")</f>
        <v/>
      </c>
      <c r="BK486" s="71"/>
      <c r="BL486" s="79" t="str">
        <f>IFERROR(VLOOKUP(BK486, InscrTechniques!$A$2:$B$50, 2, 0),"")</f>
        <v/>
      </c>
      <c r="BM486" s="71"/>
      <c r="BN486" s="79" t="str">
        <f>IFERROR(VLOOKUP(BM486, InscrTechniques!$A$2:$B$50, 2, 0),"")</f>
        <v/>
      </c>
      <c r="BO486" s="71"/>
      <c r="BP486" s="79" t="str">
        <f>IFERROR(VLOOKUP(BO486, InscrTechniques!$A$2:$B$50, 2, 0),"")</f>
        <v/>
      </c>
      <c r="BQ486" s="71"/>
      <c r="BR486" s="79" t="str">
        <f>IFERROR(VLOOKUP(BQ486, InscrTechniques!$A$2:$B$50, 2, 0),"")</f>
        <v/>
      </c>
      <c r="BS486" s="71"/>
      <c r="BT486" s="79" t="str">
        <f>IFERROR(VLOOKUP(BS486, InscrTechniques!$A$2:$B$50, 2, 0),"")</f>
        <v/>
      </c>
      <c r="BU486" s="71"/>
      <c r="BV486" s="79" t="str">
        <f>IFERROR(VLOOKUP(BU486, InscrTechniques!$A$2:$B$50, 2, 0),"")</f>
        <v/>
      </c>
      <c r="BW486" s="125"/>
      <c r="BX486" s="79" t="str">
        <f>IFERROR(VLOOKUP(BW486, InscrTechniques!$A$2:$B$50, 2, 0),"")</f>
        <v/>
      </c>
      <c r="BY486" s="125"/>
      <c r="BZ486" s="79" t="str">
        <f>IFERROR(VLOOKUP(BY486, InscrTechniques!$A$2:$B$50, 2, 0),"")</f>
        <v/>
      </c>
      <c r="CA486" s="74"/>
      <c r="CB486" s="114" t="str">
        <f>IFERROR(VLOOKUP(CA486, LetterStyle!$A$2:$B$50, 2, 0),"")</f>
        <v/>
      </c>
      <c r="CC486" s="74"/>
      <c r="CD486" s="114" t="str">
        <f>IFERROR(VLOOKUP(CC486, LetterStyle!$A$2:$B$50, 2, 0),"")</f>
        <v/>
      </c>
      <c r="CE486" s="74"/>
      <c r="CF486" s="114" t="str">
        <f>IFERROR(VLOOKUP(CE486, LetterStyle!$A$2:$B$50, 2, 0),"")</f>
        <v/>
      </c>
      <c r="CG486" s="74"/>
      <c r="CH486" s="79" t="str">
        <f>IFERROR(VLOOKUP(CG486, LetterStyle!$A$2:$B$50, 2, 0),"")</f>
        <v/>
      </c>
      <c r="CI486" s="71"/>
      <c r="CJ486" s="79" t="str">
        <f>IFERROR(VLOOKUP(CI486, DecMotifs!$A$1:$B$306, 2, 0),"")</f>
        <v/>
      </c>
      <c r="CK486" s="71"/>
      <c r="CL486" s="79" t="str">
        <f>IFERROR(VLOOKUP(CK486, DecMotifs!$A$1:$B$306, 2, 0),"")</f>
        <v/>
      </c>
      <c r="CM486" s="71"/>
      <c r="CN486" s="79" t="str">
        <f>IFERROR(VLOOKUP(CM486, DecMotifs!$A$1:$B$306, 2, 0),"")</f>
        <v/>
      </c>
      <c r="CO486" s="71"/>
      <c r="CP486" s="79" t="str">
        <f>IFERROR(VLOOKUP(CO486, MarginalDec!$A$2:$B$253, 2, 0),"")</f>
        <v/>
      </c>
      <c r="CQ486" s="71"/>
      <c r="CR486" s="79" t="str">
        <f>IFERROR(VLOOKUP(CQ486, MarginalDec!$A$2:$B$253, 2, 0),"")</f>
        <v/>
      </c>
      <c r="CS486" s="71"/>
      <c r="CT486" s="79" t="str">
        <f>IFERROR(VLOOKUP(CS486, MarginalDec!$A$2:$B$253, 2, 0),"")</f>
        <v/>
      </c>
      <c r="CU486" s="71"/>
      <c r="CV486" s="79" t="str">
        <f>IF(ISBLANK(CU486),"", IFERROR(VLOOKUP(CU486, Tooling!$A$2:$B$252, 2, 0),""))</f>
        <v/>
      </c>
      <c r="CW486" s="71"/>
      <c r="CX486" s="79" t="str">
        <f>IF(ISBLANK(CW486),"", IFERROR(VLOOKUP(CW486, Tooling!$A$2:$B$252, 2, 0),""))</f>
        <v/>
      </c>
      <c r="CY486" s="71"/>
      <c r="CZ486" s="79" t="str">
        <f>IF(ISBLANK(CY486),"", IFERROR(VLOOKUP(CY486, Repairs!$A$2:$B$252, 2, 0),""))</f>
        <v/>
      </c>
      <c r="DA486" s="77"/>
      <c r="DB486" s="71"/>
      <c r="DC486" s="79" t="str">
        <f>IFERROR(VLOOKUP(DB486, DatingReason!$A$2:$B$252, 2, 0),"")</f>
        <v/>
      </c>
      <c r="DD486" s="123" t="str">
        <f t="shared" si="99"/>
        <v/>
      </c>
      <c r="DF486" s="119" t="str">
        <f t="array" ref="DF486">IF(AND($B486&lt;&gt;"", $DE486&lt;&gt;"", $DE486&lt;&gt;"No"),MAX(IF($B486=PEOPLE!$B$4:$B$1000, PEOPLE!$Q$4:$Q$1000,""))+100,"")</f>
        <v/>
      </c>
      <c r="DG486" s="68"/>
      <c r="DH486" s="76">
        <f>COUNTIF(PEOPLE!B:B, MEMORIALS!B486)</f>
        <v>0</v>
      </c>
      <c r="DI486" s="82"/>
      <c r="DJ486" s="82"/>
      <c r="DK486" s="82"/>
      <c r="DL486" s="68"/>
      <c r="DM486" s="68"/>
      <c r="DN486" s="68"/>
      <c r="DO486" s="68"/>
      <c r="DP486" s="68"/>
    </row>
    <row r="487" spans="1:120" ht="15" customHeight="1" x14ac:dyDescent="0.25">
      <c r="A487" s="68"/>
      <c r="B487" s="69"/>
      <c r="C487" s="68"/>
      <c r="D487" s="68"/>
      <c r="E487" s="70" t="str">
        <f>IF(D487="","",VLOOKUP(D487,Denomination!$A$2:$B$50, 2, 0))</f>
        <v/>
      </c>
      <c r="F487" s="68"/>
      <c r="G487" s="71"/>
      <c r="H487" s="70" t="str">
        <f>IF(G487="","",VLOOKUP(G487,MCondition!$A$2:$B$50, 2, 0))</f>
        <v/>
      </c>
      <c r="I487" s="72"/>
      <c r="J487" s="71"/>
      <c r="K487" s="70" t="str">
        <f>IF(J487="","",VLOOKUP(J487,ICondition!$A$2:$B$50, 2, 0))</f>
        <v/>
      </c>
      <c r="L487" s="73"/>
      <c r="M487" s="73"/>
      <c r="N487" s="73"/>
      <c r="O487" s="73"/>
      <c r="P487" s="73"/>
      <c r="Q487" s="73"/>
      <c r="R487" s="78"/>
      <c r="S487" s="79" t="str">
        <f>IFERROR(VLOOKUP(R487,Material!$A$2:$B$59, 2, 0),"")</f>
        <v/>
      </c>
      <c r="T487" s="71"/>
      <c r="U487" s="79" t="str">
        <f>IFERROR(VLOOKUP(T487,Material!$A$2:$B$59, 2, 0),"")</f>
        <v/>
      </c>
      <c r="V487" s="71"/>
      <c r="W487" s="79" t="str">
        <f>IFERROR(VLOOKUP(V487,Material!$A$2:$B$59, 2, 0),"")</f>
        <v/>
      </c>
      <c r="X487" s="71"/>
      <c r="Y487" s="79" t="str">
        <f>IFERROR(VLOOKUP(X487,Material!$A$2:$B$59, 2, 0),"")</f>
        <v/>
      </c>
      <c r="Z487" s="71"/>
      <c r="AA487" s="79" t="str">
        <f>IFERROR(VLOOKUP(Z487,Material!$A$2:$B$59, 2, 0),"")</f>
        <v/>
      </c>
      <c r="AB487" s="74"/>
      <c r="AC487" s="75" t="e">
        <f t="shared" si="88"/>
        <v>#VALUE!</v>
      </c>
      <c r="AD487" s="75" t="e">
        <f t="shared" si="89"/>
        <v>#VALUE!</v>
      </c>
      <c r="AE487" s="75" t="e">
        <f t="shared" si="91"/>
        <v>#VALUE!</v>
      </c>
      <c r="AF487" s="75" t="e">
        <f t="shared" si="90"/>
        <v>#VALUE!</v>
      </c>
      <c r="AG487" s="75" t="e">
        <f t="shared" si="92"/>
        <v>#VALUE!</v>
      </c>
      <c r="AH487" s="75" t="e">
        <f t="shared" si="93"/>
        <v>#VALUE!</v>
      </c>
      <c r="AI487" s="75" t="e">
        <f t="shared" si="94"/>
        <v>#VALUE!</v>
      </c>
      <c r="AJ487" s="80" t="e">
        <f t="shared" si="95"/>
        <v>#VALUE!</v>
      </c>
      <c r="AK487" s="79" t="str">
        <f>(IFERROR(VLOOKUP(AB487,Categories!$A$2:$B$20,2,1),""))</f>
        <v/>
      </c>
      <c r="AL487" s="79" t="str">
        <f ca="1">IFERROR(VLOOKUP((HLOOKUP((VLOOKUP($AB487,Categories!$A$2:$F$20,3,1)), $AB$3:$AJ487, (ROW()-ROW($AB$3)+1), 0)), INDIRECT(VLOOKUP($AB487,Categories!$A$2:$F$20,6,1)),2,0),AK487)</f>
        <v/>
      </c>
      <c r="AM487" s="79" t="str">
        <f ca="1">IFERROR(VLOOKUP((HLOOKUP((VLOOKUP($AB487,Categories!$A$2:$F$20,4,1)),$AB$3:$AJ487,(ROW()-ROW($AB$3)+1),0)),INDIRECT(VLOOKUP($AB487,Categories!$A$2:$H$20,7,1)),2,0),"")</f>
        <v/>
      </c>
      <c r="AN487" s="79" t="str">
        <f ca="1">IFERROR(VLOOKUP((HLOOKUP((VLOOKUP($AB487,Categories!$A$2:$F$20,5,1)), $AB$3:$AJ487, (ROW()-ROW($AB$3)+1), 0)), INDIRECT(VLOOKUP($AB487,Categories!$A$2:$H$20,8,1)),2,0),"")</f>
        <v/>
      </c>
      <c r="AO487" s="79" t="str">
        <f t="shared" ca="1" si="96"/>
        <v/>
      </c>
      <c r="AP487" s="81"/>
      <c r="AQ487" s="70" t="str">
        <f>IFERROR(VLOOKUP(VALUE(MID(AP487,1,1)),AdditionalElements!$A$2:$B$50,2,0),"")</f>
        <v/>
      </c>
      <c r="AR487" s="70" t="str">
        <f>IFERROR(VLOOKUP(VALUE(MID(AP487,2,1)),AdditionalElements!$H$2:$I$50,2,0),"")</f>
        <v/>
      </c>
      <c r="AS487" s="70" t="str">
        <f>IFERROR(VLOOKUP(VALUE(MID(AP487,3,1)),AdditionalElements!$O$2:$P$50,2,0),"")</f>
        <v/>
      </c>
      <c r="AT487" s="70" t="str">
        <f>IFERROR(VLOOKUP(VALUE(MID(AP487,4,1)),AdditionalElements!$V$2:$W$50,2,0),"")</f>
        <v/>
      </c>
      <c r="AU487" s="71"/>
      <c r="AV487" s="79" t="str">
        <f>IFERROR(IF(VALUE(MID(AU487,1,1))=1, VLOOKUP(VALUE(MID(AU487,1,1)), TxtPanelShape!$A$2:$C$50, 3, 0), (IF(VALUE(MID(AU487,1,1))&gt;=7, VLOOKUP(VALUE(MID(AU487,1,1)), TxtPanelShape!$A$2:$C$50, 3, 0),VLOOKUP(VALUE(MID(AU487,1,2)),TxtPanelShape!$A$2:$C$50,3,0)))), "")</f>
        <v/>
      </c>
      <c r="AW487" s="79" t="str">
        <f>IFERROR(IF(VALUE(MID(AU487,1,1))=1, ", "&amp;VLOOKUP(VALUE(MID(AU487,2,1)), TxtPanelShape!$H$2:$I$50, 2, 0), IF(VALUE(MID(AU487,1,1))&gt;=7, ", "&amp;VLOOKUP(VALUE(MID(AU487,2,1)), TxtPanelShape!$H$2:$I$50, 2, 0),"")), "")</f>
        <v/>
      </c>
      <c r="AX487" s="79" t="str">
        <f>IFERROR(IF(VALUE(MID(AU487,1,1))=1, ", "&amp;VLOOKUP(VALUE(MID(AU487,3,1)), TxtPanelShape!$O$2:$P$50, 2, 0), IF(VALUE(MID(AU487,1,1))&gt;=7, ", "&amp;VLOOKUP(VALUE(MID(AU487,3,1)), TxtPanelShape!$O$2:$P$50, 2, 0),"")),"")</f>
        <v/>
      </c>
      <c r="AY487" s="79" t="str">
        <f>IFERROR("; "&amp;VLOOKUP(VALUE(MID(AU487,4,1)), TxtPanelShape!$V$2:$W$50,2,0),"")</f>
        <v/>
      </c>
      <c r="AZ487" s="79" t="str">
        <f t="shared" si="97"/>
        <v/>
      </c>
      <c r="BA487" s="71"/>
      <c r="BB487" s="79" t="str">
        <f>IFERROR(IF(VALUE(MID(BA487,1,1))=1, VLOOKUP(VALUE(MID(BA487,1,1)), TxtPanelShape!$A$2:$C$50, 3, 0), (IF(VALUE(MID(BA487,1,1))&gt;=7, VLOOKUP(VALUE(MID(BA487,1,1)), TxtPanelShape!$A$2:$C$50, 3, 0),VLOOKUP(VALUE(MID(BA487,1,2)),TxtPanelShape!$A$2:$C$50,3,0)))), "")</f>
        <v/>
      </c>
      <c r="BC487" s="79" t="str">
        <f>IFERROR(IF(VALUE(MID(BA487,1,1))=1, ", "&amp;VLOOKUP(VALUE(MID(BA487,2,1)), TxtPanelShape!$H$2:$I$50, 2, 0), IF(VALUE(MID(BA487,1,1))&gt;=7, ", "&amp;VLOOKUP(VALUE(MID(BA487,2,1)), TxtPanelShape!$H$2:$I$50, 2, 0),"")), "")</f>
        <v/>
      </c>
      <c r="BD487" s="79" t="str">
        <f>IFERROR(IF(VALUE(MID(BA487,1,1))=1, ", "&amp;VLOOKUP(VALUE(MID(BA487,3,1)), TxtPanelShape!$O$2:$P$50, 2, 0), IF(VALUE(MID(BA487,1,1))&gt;=7, ", "&amp;VLOOKUP(VALUE(MID(BA487,3,1)), TxtPanelShape!$O$2:$P$50, 2, 0),"")),"")</f>
        <v/>
      </c>
      <c r="BE487" s="79" t="str">
        <f>IFERROR("; "&amp;VLOOKUP(VALUE(MID(BA487,4,1)), TxtPanelShape!$V$2:$W$50,2,0),"")</f>
        <v/>
      </c>
      <c r="BF487" s="79" t="str">
        <f t="shared" si="98"/>
        <v/>
      </c>
      <c r="BG487" s="71"/>
      <c r="BH487" s="79" t="str">
        <f>IFERROR(VLOOKUP(BG487, TxtPanelDefinition!$A$2:$B$50, 2, 0),"")</f>
        <v/>
      </c>
      <c r="BI487" s="71"/>
      <c r="BJ487" s="79" t="str">
        <f>IFERROR(VLOOKUP(BI487, TxtPanelDefinition!$A$2:$B$50, 2, 0),"")</f>
        <v/>
      </c>
      <c r="BK487" s="71"/>
      <c r="BL487" s="79" t="str">
        <f>IFERROR(VLOOKUP(BK487, InscrTechniques!$A$2:$B$50, 2, 0),"")</f>
        <v/>
      </c>
      <c r="BM487" s="71"/>
      <c r="BN487" s="79" t="str">
        <f>IFERROR(VLOOKUP(BM487, InscrTechniques!$A$2:$B$50, 2, 0),"")</f>
        <v/>
      </c>
      <c r="BO487" s="71"/>
      <c r="BP487" s="79" t="str">
        <f>IFERROR(VLOOKUP(BO487, InscrTechniques!$A$2:$B$50, 2, 0),"")</f>
        <v/>
      </c>
      <c r="BQ487" s="71"/>
      <c r="BR487" s="79" t="str">
        <f>IFERROR(VLOOKUP(BQ487, InscrTechniques!$A$2:$B$50, 2, 0),"")</f>
        <v/>
      </c>
      <c r="BS487" s="71"/>
      <c r="BT487" s="79" t="str">
        <f>IFERROR(VLOOKUP(BS487, InscrTechniques!$A$2:$B$50, 2, 0),"")</f>
        <v/>
      </c>
      <c r="BU487" s="71"/>
      <c r="BV487" s="79" t="str">
        <f>IFERROR(VLOOKUP(BU487, InscrTechniques!$A$2:$B$50, 2, 0),"")</f>
        <v/>
      </c>
      <c r="BW487" s="125"/>
      <c r="BX487" s="79" t="str">
        <f>IFERROR(VLOOKUP(BW487, InscrTechniques!$A$2:$B$50, 2, 0),"")</f>
        <v/>
      </c>
      <c r="BY487" s="125"/>
      <c r="BZ487" s="79" t="str">
        <f>IFERROR(VLOOKUP(BY487, InscrTechniques!$A$2:$B$50, 2, 0),"")</f>
        <v/>
      </c>
      <c r="CA487" s="74"/>
      <c r="CB487" s="114" t="str">
        <f>IFERROR(VLOOKUP(CA487, LetterStyle!$A$2:$B$50, 2, 0),"")</f>
        <v/>
      </c>
      <c r="CC487" s="74"/>
      <c r="CD487" s="114" t="str">
        <f>IFERROR(VLOOKUP(CC487, LetterStyle!$A$2:$B$50, 2, 0),"")</f>
        <v/>
      </c>
      <c r="CE487" s="74"/>
      <c r="CF487" s="114" t="str">
        <f>IFERROR(VLOOKUP(CE487, LetterStyle!$A$2:$B$50, 2, 0),"")</f>
        <v/>
      </c>
      <c r="CG487" s="74"/>
      <c r="CH487" s="79" t="str">
        <f>IFERROR(VLOOKUP(CG487, LetterStyle!$A$2:$B$50, 2, 0),"")</f>
        <v/>
      </c>
      <c r="CI487" s="71"/>
      <c r="CJ487" s="79" t="str">
        <f>IFERROR(VLOOKUP(CI487, DecMotifs!$A$1:$B$306, 2, 0),"")</f>
        <v/>
      </c>
      <c r="CK487" s="71"/>
      <c r="CL487" s="79" t="str">
        <f>IFERROR(VLOOKUP(CK487, DecMotifs!$A$1:$B$306, 2, 0),"")</f>
        <v/>
      </c>
      <c r="CM487" s="71"/>
      <c r="CN487" s="79" t="str">
        <f>IFERROR(VLOOKUP(CM487, DecMotifs!$A$1:$B$306, 2, 0),"")</f>
        <v/>
      </c>
      <c r="CO487" s="71"/>
      <c r="CP487" s="79" t="str">
        <f>IFERROR(VLOOKUP(CO487, MarginalDec!$A$2:$B$253, 2, 0),"")</f>
        <v/>
      </c>
      <c r="CQ487" s="71"/>
      <c r="CR487" s="79" t="str">
        <f>IFERROR(VLOOKUP(CQ487, MarginalDec!$A$2:$B$253, 2, 0),"")</f>
        <v/>
      </c>
      <c r="CS487" s="71"/>
      <c r="CT487" s="79" t="str">
        <f>IFERROR(VLOOKUP(CS487, MarginalDec!$A$2:$B$253, 2, 0),"")</f>
        <v/>
      </c>
      <c r="CU487" s="71"/>
      <c r="CV487" s="79" t="str">
        <f>IF(ISBLANK(CU487),"", IFERROR(VLOOKUP(CU487, Tooling!$A$2:$B$252, 2, 0),""))</f>
        <v/>
      </c>
      <c r="CW487" s="71"/>
      <c r="CX487" s="79" t="str">
        <f>IF(ISBLANK(CW487),"", IFERROR(VLOOKUP(CW487, Tooling!$A$2:$B$252, 2, 0),""))</f>
        <v/>
      </c>
      <c r="CY487" s="71"/>
      <c r="CZ487" s="79" t="str">
        <f>IF(ISBLANK(CY487),"", IFERROR(VLOOKUP(CY487, Repairs!$A$2:$B$252, 2, 0),""))</f>
        <v/>
      </c>
      <c r="DA487" s="77"/>
      <c r="DB487" s="71"/>
      <c r="DC487" s="79" t="str">
        <f>IFERROR(VLOOKUP(DB487, DatingReason!$A$2:$B$252, 2, 0),"")</f>
        <v/>
      </c>
      <c r="DD487" s="123" t="str">
        <f t="shared" si="99"/>
        <v/>
      </c>
      <c r="DF487" s="119" t="str">
        <f t="array" ref="DF487">IF(AND($B487&lt;&gt;"", $DE487&lt;&gt;"", $DE487&lt;&gt;"No"),MAX(IF($B487=PEOPLE!$B$4:$B$1000, PEOPLE!$Q$4:$Q$1000,""))+100,"")</f>
        <v/>
      </c>
      <c r="DG487" s="68"/>
      <c r="DH487" s="76">
        <f>COUNTIF(PEOPLE!B:B, MEMORIALS!B487)</f>
        <v>0</v>
      </c>
      <c r="DI487" s="82"/>
      <c r="DJ487" s="82"/>
      <c r="DK487" s="82"/>
      <c r="DL487" s="68"/>
      <c r="DM487" s="68"/>
      <c r="DN487" s="68"/>
      <c r="DO487" s="68"/>
      <c r="DP487" s="68"/>
    </row>
    <row r="488" spans="1:120" ht="15" customHeight="1" x14ac:dyDescent="0.25">
      <c r="A488" s="68"/>
      <c r="B488" s="69"/>
      <c r="C488" s="68"/>
      <c r="D488" s="68"/>
      <c r="E488" s="70" t="str">
        <f>IF(D488="","",VLOOKUP(D488,Denomination!$A$2:$B$50, 2, 0))</f>
        <v/>
      </c>
      <c r="F488" s="68"/>
      <c r="G488" s="71"/>
      <c r="H488" s="70" t="str">
        <f>IF(G488="","",VLOOKUP(G488,MCondition!$A$2:$B$50, 2, 0))</f>
        <v/>
      </c>
      <c r="I488" s="72"/>
      <c r="J488" s="71"/>
      <c r="K488" s="70" t="str">
        <f>IF(J488="","",VLOOKUP(J488,ICondition!$A$2:$B$50, 2, 0))</f>
        <v/>
      </c>
      <c r="L488" s="73"/>
      <c r="M488" s="73"/>
      <c r="N488" s="73"/>
      <c r="O488" s="73"/>
      <c r="P488" s="73"/>
      <c r="Q488" s="73"/>
      <c r="R488" s="78"/>
      <c r="S488" s="79" t="str">
        <f>IFERROR(VLOOKUP(R488,Material!$A$2:$B$59, 2, 0),"")</f>
        <v/>
      </c>
      <c r="T488" s="71"/>
      <c r="U488" s="79" t="str">
        <f>IFERROR(VLOOKUP(T488,Material!$A$2:$B$59, 2, 0),"")</f>
        <v/>
      </c>
      <c r="V488" s="71"/>
      <c r="W488" s="79" t="str">
        <f>IFERROR(VLOOKUP(V488,Material!$A$2:$B$59, 2, 0),"")</f>
        <v/>
      </c>
      <c r="X488" s="71"/>
      <c r="Y488" s="79" t="str">
        <f>IFERROR(VLOOKUP(X488,Material!$A$2:$B$59, 2, 0),"")</f>
        <v/>
      </c>
      <c r="Z488" s="71"/>
      <c r="AA488" s="79" t="str">
        <f>IFERROR(VLOOKUP(Z488,Material!$A$2:$B$59, 2, 0),"")</f>
        <v/>
      </c>
      <c r="AB488" s="74"/>
      <c r="AC488" s="75" t="e">
        <f t="shared" si="88"/>
        <v>#VALUE!</v>
      </c>
      <c r="AD488" s="75" t="e">
        <f t="shared" si="89"/>
        <v>#VALUE!</v>
      </c>
      <c r="AE488" s="75" t="e">
        <f t="shared" si="91"/>
        <v>#VALUE!</v>
      </c>
      <c r="AF488" s="75" t="e">
        <f t="shared" si="90"/>
        <v>#VALUE!</v>
      </c>
      <c r="AG488" s="75" t="e">
        <f t="shared" si="92"/>
        <v>#VALUE!</v>
      </c>
      <c r="AH488" s="75" t="e">
        <f t="shared" si="93"/>
        <v>#VALUE!</v>
      </c>
      <c r="AI488" s="75" t="e">
        <f t="shared" si="94"/>
        <v>#VALUE!</v>
      </c>
      <c r="AJ488" s="80" t="e">
        <f t="shared" si="95"/>
        <v>#VALUE!</v>
      </c>
      <c r="AK488" s="79" t="str">
        <f>(IFERROR(VLOOKUP(AB488,Categories!$A$2:$B$20,2,1),""))</f>
        <v/>
      </c>
      <c r="AL488" s="79" t="str">
        <f ca="1">IFERROR(VLOOKUP((HLOOKUP((VLOOKUP($AB488,Categories!$A$2:$F$20,3,1)), $AB$3:$AJ488, (ROW()-ROW($AB$3)+1), 0)), INDIRECT(VLOOKUP($AB488,Categories!$A$2:$F$20,6,1)),2,0),AK488)</f>
        <v/>
      </c>
      <c r="AM488" s="79" t="str">
        <f ca="1">IFERROR(VLOOKUP((HLOOKUP((VLOOKUP($AB488,Categories!$A$2:$F$20,4,1)),$AB$3:$AJ488,(ROW()-ROW($AB$3)+1),0)),INDIRECT(VLOOKUP($AB488,Categories!$A$2:$H$20,7,1)),2,0),"")</f>
        <v/>
      </c>
      <c r="AN488" s="79" t="str">
        <f ca="1">IFERROR(VLOOKUP((HLOOKUP((VLOOKUP($AB488,Categories!$A$2:$F$20,5,1)), $AB$3:$AJ488, (ROW()-ROW($AB$3)+1), 0)), INDIRECT(VLOOKUP($AB488,Categories!$A$2:$H$20,8,1)),2,0),"")</f>
        <v/>
      </c>
      <c r="AO488" s="79" t="str">
        <f t="shared" ca="1" si="96"/>
        <v/>
      </c>
      <c r="AP488" s="81"/>
      <c r="AQ488" s="70" t="str">
        <f>IFERROR(VLOOKUP(VALUE(MID(AP488,1,1)),AdditionalElements!$A$2:$B$50,2,0),"")</f>
        <v/>
      </c>
      <c r="AR488" s="70" t="str">
        <f>IFERROR(VLOOKUP(VALUE(MID(AP488,2,1)),AdditionalElements!$H$2:$I$50,2,0),"")</f>
        <v/>
      </c>
      <c r="AS488" s="70" t="str">
        <f>IFERROR(VLOOKUP(VALUE(MID(AP488,3,1)),AdditionalElements!$O$2:$P$50,2,0),"")</f>
        <v/>
      </c>
      <c r="AT488" s="70" t="str">
        <f>IFERROR(VLOOKUP(VALUE(MID(AP488,4,1)),AdditionalElements!$V$2:$W$50,2,0),"")</f>
        <v/>
      </c>
      <c r="AU488" s="71"/>
      <c r="AV488" s="79" t="str">
        <f>IFERROR(IF(VALUE(MID(AU488,1,1))=1, VLOOKUP(VALUE(MID(AU488,1,1)), TxtPanelShape!$A$2:$C$50, 3, 0), (IF(VALUE(MID(AU488,1,1))&gt;=7, VLOOKUP(VALUE(MID(AU488,1,1)), TxtPanelShape!$A$2:$C$50, 3, 0),VLOOKUP(VALUE(MID(AU488,1,2)),TxtPanelShape!$A$2:$C$50,3,0)))), "")</f>
        <v/>
      </c>
      <c r="AW488" s="79" t="str">
        <f>IFERROR(IF(VALUE(MID(AU488,1,1))=1, ", "&amp;VLOOKUP(VALUE(MID(AU488,2,1)), TxtPanelShape!$H$2:$I$50, 2, 0), IF(VALUE(MID(AU488,1,1))&gt;=7, ", "&amp;VLOOKUP(VALUE(MID(AU488,2,1)), TxtPanelShape!$H$2:$I$50, 2, 0),"")), "")</f>
        <v/>
      </c>
      <c r="AX488" s="79" t="str">
        <f>IFERROR(IF(VALUE(MID(AU488,1,1))=1, ", "&amp;VLOOKUP(VALUE(MID(AU488,3,1)), TxtPanelShape!$O$2:$P$50, 2, 0), IF(VALUE(MID(AU488,1,1))&gt;=7, ", "&amp;VLOOKUP(VALUE(MID(AU488,3,1)), TxtPanelShape!$O$2:$P$50, 2, 0),"")),"")</f>
        <v/>
      </c>
      <c r="AY488" s="79" t="str">
        <f>IFERROR("; "&amp;VLOOKUP(VALUE(MID(AU488,4,1)), TxtPanelShape!$V$2:$W$50,2,0),"")</f>
        <v/>
      </c>
      <c r="AZ488" s="79" t="str">
        <f t="shared" si="97"/>
        <v/>
      </c>
      <c r="BA488" s="71"/>
      <c r="BB488" s="79" t="str">
        <f>IFERROR(IF(VALUE(MID(BA488,1,1))=1, VLOOKUP(VALUE(MID(BA488,1,1)), TxtPanelShape!$A$2:$C$50, 3, 0), (IF(VALUE(MID(BA488,1,1))&gt;=7, VLOOKUP(VALUE(MID(BA488,1,1)), TxtPanelShape!$A$2:$C$50, 3, 0),VLOOKUP(VALUE(MID(BA488,1,2)),TxtPanelShape!$A$2:$C$50,3,0)))), "")</f>
        <v/>
      </c>
      <c r="BC488" s="79" t="str">
        <f>IFERROR(IF(VALUE(MID(BA488,1,1))=1, ", "&amp;VLOOKUP(VALUE(MID(BA488,2,1)), TxtPanelShape!$H$2:$I$50, 2, 0), IF(VALUE(MID(BA488,1,1))&gt;=7, ", "&amp;VLOOKUP(VALUE(MID(BA488,2,1)), TxtPanelShape!$H$2:$I$50, 2, 0),"")), "")</f>
        <v/>
      </c>
      <c r="BD488" s="79" t="str">
        <f>IFERROR(IF(VALUE(MID(BA488,1,1))=1, ", "&amp;VLOOKUP(VALUE(MID(BA488,3,1)), TxtPanelShape!$O$2:$P$50, 2, 0), IF(VALUE(MID(BA488,1,1))&gt;=7, ", "&amp;VLOOKUP(VALUE(MID(BA488,3,1)), TxtPanelShape!$O$2:$P$50, 2, 0),"")),"")</f>
        <v/>
      </c>
      <c r="BE488" s="79" t="str">
        <f>IFERROR("; "&amp;VLOOKUP(VALUE(MID(BA488,4,1)), TxtPanelShape!$V$2:$W$50,2,0),"")</f>
        <v/>
      </c>
      <c r="BF488" s="79" t="str">
        <f t="shared" si="98"/>
        <v/>
      </c>
      <c r="BG488" s="71"/>
      <c r="BH488" s="79" t="str">
        <f>IFERROR(VLOOKUP(BG488, TxtPanelDefinition!$A$2:$B$50, 2, 0),"")</f>
        <v/>
      </c>
      <c r="BI488" s="71"/>
      <c r="BJ488" s="79" t="str">
        <f>IFERROR(VLOOKUP(BI488, TxtPanelDefinition!$A$2:$B$50, 2, 0),"")</f>
        <v/>
      </c>
      <c r="BK488" s="71"/>
      <c r="BL488" s="79" t="str">
        <f>IFERROR(VLOOKUP(BK488, InscrTechniques!$A$2:$B$50, 2, 0),"")</f>
        <v/>
      </c>
      <c r="BM488" s="71"/>
      <c r="BN488" s="79" t="str">
        <f>IFERROR(VLOOKUP(BM488, InscrTechniques!$A$2:$B$50, 2, 0),"")</f>
        <v/>
      </c>
      <c r="BO488" s="71"/>
      <c r="BP488" s="79" t="str">
        <f>IFERROR(VLOOKUP(BO488, InscrTechniques!$A$2:$B$50, 2, 0),"")</f>
        <v/>
      </c>
      <c r="BQ488" s="71"/>
      <c r="BR488" s="79" t="str">
        <f>IFERROR(VLOOKUP(BQ488, InscrTechniques!$A$2:$B$50, 2, 0),"")</f>
        <v/>
      </c>
      <c r="BS488" s="71"/>
      <c r="BT488" s="79" t="str">
        <f>IFERROR(VLOOKUP(BS488, InscrTechniques!$A$2:$B$50, 2, 0),"")</f>
        <v/>
      </c>
      <c r="BU488" s="71"/>
      <c r="BV488" s="79" t="str">
        <f>IFERROR(VLOOKUP(BU488, InscrTechniques!$A$2:$B$50, 2, 0),"")</f>
        <v/>
      </c>
      <c r="BW488" s="125"/>
      <c r="BX488" s="79" t="str">
        <f>IFERROR(VLOOKUP(BW488, InscrTechniques!$A$2:$B$50, 2, 0),"")</f>
        <v/>
      </c>
      <c r="BY488" s="125"/>
      <c r="BZ488" s="79" t="str">
        <f>IFERROR(VLOOKUP(BY488, InscrTechniques!$A$2:$B$50, 2, 0),"")</f>
        <v/>
      </c>
      <c r="CA488" s="74"/>
      <c r="CB488" s="114" t="str">
        <f>IFERROR(VLOOKUP(CA488, LetterStyle!$A$2:$B$50, 2, 0),"")</f>
        <v/>
      </c>
      <c r="CC488" s="74"/>
      <c r="CD488" s="114" t="str">
        <f>IFERROR(VLOOKUP(CC488, LetterStyle!$A$2:$B$50, 2, 0),"")</f>
        <v/>
      </c>
      <c r="CE488" s="74"/>
      <c r="CF488" s="114" t="str">
        <f>IFERROR(VLOOKUP(CE488, LetterStyle!$A$2:$B$50, 2, 0),"")</f>
        <v/>
      </c>
      <c r="CG488" s="74"/>
      <c r="CH488" s="79" t="str">
        <f>IFERROR(VLOOKUP(CG488, LetterStyle!$A$2:$B$50, 2, 0),"")</f>
        <v/>
      </c>
      <c r="CI488" s="71"/>
      <c r="CJ488" s="79" t="str">
        <f>IFERROR(VLOOKUP(CI488, DecMotifs!$A$1:$B$306, 2, 0),"")</f>
        <v/>
      </c>
      <c r="CK488" s="71"/>
      <c r="CL488" s="79" t="str">
        <f>IFERROR(VLOOKUP(CK488, DecMotifs!$A$1:$B$306, 2, 0),"")</f>
        <v/>
      </c>
      <c r="CM488" s="71"/>
      <c r="CN488" s="79" t="str">
        <f>IFERROR(VLOOKUP(CM488, DecMotifs!$A$1:$B$306, 2, 0),"")</f>
        <v/>
      </c>
      <c r="CO488" s="71"/>
      <c r="CP488" s="79" t="str">
        <f>IFERROR(VLOOKUP(CO488, MarginalDec!$A$2:$B$253, 2, 0),"")</f>
        <v/>
      </c>
      <c r="CQ488" s="71"/>
      <c r="CR488" s="79" t="str">
        <f>IFERROR(VLOOKUP(CQ488, MarginalDec!$A$2:$B$253, 2, 0),"")</f>
        <v/>
      </c>
      <c r="CS488" s="71"/>
      <c r="CT488" s="79" t="str">
        <f>IFERROR(VLOOKUP(CS488, MarginalDec!$A$2:$B$253, 2, 0),"")</f>
        <v/>
      </c>
      <c r="CU488" s="71"/>
      <c r="CV488" s="79" t="str">
        <f>IF(ISBLANK(CU488),"", IFERROR(VLOOKUP(CU488, Tooling!$A$2:$B$252, 2, 0),""))</f>
        <v/>
      </c>
      <c r="CW488" s="71"/>
      <c r="CX488" s="79" t="str">
        <f>IF(ISBLANK(CW488),"", IFERROR(VLOOKUP(CW488, Tooling!$A$2:$B$252, 2, 0),""))</f>
        <v/>
      </c>
      <c r="CY488" s="71"/>
      <c r="CZ488" s="79" t="str">
        <f>IF(ISBLANK(CY488),"", IFERROR(VLOOKUP(CY488, Repairs!$A$2:$B$252, 2, 0),""))</f>
        <v/>
      </c>
      <c r="DA488" s="77"/>
      <c r="DB488" s="71"/>
      <c r="DC488" s="79" t="str">
        <f>IFERROR(VLOOKUP(DB488, DatingReason!$A$2:$B$252, 2, 0),"")</f>
        <v/>
      </c>
      <c r="DD488" s="123" t="str">
        <f t="shared" si="99"/>
        <v/>
      </c>
      <c r="DF488" s="119" t="str">
        <f t="array" ref="DF488">IF(AND($B488&lt;&gt;"", $DE488&lt;&gt;"", $DE488&lt;&gt;"No"),MAX(IF($B488=PEOPLE!$B$4:$B$1000, PEOPLE!$Q$4:$Q$1000,""))+100,"")</f>
        <v/>
      </c>
      <c r="DG488" s="68"/>
      <c r="DH488" s="76">
        <f>COUNTIF(PEOPLE!B:B, MEMORIALS!B488)</f>
        <v>0</v>
      </c>
      <c r="DI488" s="82"/>
      <c r="DJ488" s="82"/>
      <c r="DK488" s="82"/>
      <c r="DL488" s="68"/>
      <c r="DM488" s="68"/>
      <c r="DN488" s="68"/>
      <c r="DO488" s="68"/>
      <c r="DP488" s="68"/>
    </row>
    <row r="489" spans="1:120" ht="15" customHeight="1" x14ac:dyDescent="0.25">
      <c r="A489" s="68"/>
      <c r="B489" s="69"/>
      <c r="C489" s="68"/>
      <c r="D489" s="68"/>
      <c r="E489" s="70" t="str">
        <f>IF(D489="","",VLOOKUP(D489,Denomination!$A$2:$B$50, 2, 0))</f>
        <v/>
      </c>
      <c r="F489" s="68"/>
      <c r="G489" s="71"/>
      <c r="H489" s="70" t="str">
        <f>IF(G489="","",VLOOKUP(G489,MCondition!$A$2:$B$50, 2, 0))</f>
        <v/>
      </c>
      <c r="I489" s="72"/>
      <c r="J489" s="71"/>
      <c r="K489" s="70" t="str">
        <f>IF(J489="","",VLOOKUP(J489,ICondition!$A$2:$B$50, 2, 0))</f>
        <v/>
      </c>
      <c r="L489" s="73"/>
      <c r="M489" s="73"/>
      <c r="N489" s="73"/>
      <c r="O489" s="73"/>
      <c r="P489" s="73"/>
      <c r="Q489" s="73"/>
      <c r="R489" s="78"/>
      <c r="S489" s="79" t="str">
        <f>IFERROR(VLOOKUP(R489,Material!$A$2:$B$59, 2, 0),"")</f>
        <v/>
      </c>
      <c r="T489" s="71"/>
      <c r="U489" s="79" t="str">
        <f>IFERROR(VLOOKUP(T489,Material!$A$2:$B$59, 2, 0),"")</f>
        <v/>
      </c>
      <c r="V489" s="71"/>
      <c r="W489" s="79" t="str">
        <f>IFERROR(VLOOKUP(V489,Material!$A$2:$B$59, 2, 0),"")</f>
        <v/>
      </c>
      <c r="X489" s="71"/>
      <c r="Y489" s="79" t="str">
        <f>IFERROR(VLOOKUP(X489,Material!$A$2:$B$59, 2, 0),"")</f>
        <v/>
      </c>
      <c r="Z489" s="71"/>
      <c r="AA489" s="79" t="str">
        <f>IFERROR(VLOOKUP(Z489,Material!$A$2:$B$59, 2, 0),"")</f>
        <v/>
      </c>
      <c r="AB489" s="74"/>
      <c r="AC489" s="75" t="e">
        <f t="shared" si="88"/>
        <v>#VALUE!</v>
      </c>
      <c r="AD489" s="75" t="e">
        <f t="shared" si="89"/>
        <v>#VALUE!</v>
      </c>
      <c r="AE489" s="75" t="e">
        <f t="shared" si="91"/>
        <v>#VALUE!</v>
      </c>
      <c r="AF489" s="75" t="e">
        <f t="shared" si="90"/>
        <v>#VALUE!</v>
      </c>
      <c r="AG489" s="75" t="e">
        <f t="shared" si="92"/>
        <v>#VALUE!</v>
      </c>
      <c r="AH489" s="75" t="e">
        <f t="shared" si="93"/>
        <v>#VALUE!</v>
      </c>
      <c r="AI489" s="75" t="e">
        <f t="shared" si="94"/>
        <v>#VALUE!</v>
      </c>
      <c r="AJ489" s="80" t="e">
        <f t="shared" si="95"/>
        <v>#VALUE!</v>
      </c>
      <c r="AK489" s="79" t="str">
        <f>(IFERROR(VLOOKUP(AB489,Categories!$A$2:$B$20,2,1),""))</f>
        <v/>
      </c>
      <c r="AL489" s="79" t="str">
        <f ca="1">IFERROR(VLOOKUP((HLOOKUP((VLOOKUP($AB489,Categories!$A$2:$F$20,3,1)), $AB$3:$AJ489, (ROW()-ROW($AB$3)+1), 0)), INDIRECT(VLOOKUP($AB489,Categories!$A$2:$F$20,6,1)),2,0),AK489)</f>
        <v/>
      </c>
      <c r="AM489" s="79" t="str">
        <f ca="1">IFERROR(VLOOKUP((HLOOKUP((VLOOKUP($AB489,Categories!$A$2:$F$20,4,1)),$AB$3:$AJ489,(ROW()-ROW($AB$3)+1),0)),INDIRECT(VLOOKUP($AB489,Categories!$A$2:$H$20,7,1)),2,0),"")</f>
        <v/>
      </c>
      <c r="AN489" s="79" t="str">
        <f ca="1">IFERROR(VLOOKUP((HLOOKUP((VLOOKUP($AB489,Categories!$A$2:$F$20,5,1)), $AB$3:$AJ489, (ROW()-ROW($AB$3)+1), 0)), INDIRECT(VLOOKUP($AB489,Categories!$A$2:$H$20,8,1)),2,0),"")</f>
        <v/>
      </c>
      <c r="AO489" s="79" t="str">
        <f t="shared" ca="1" si="96"/>
        <v/>
      </c>
      <c r="AP489" s="81"/>
      <c r="AQ489" s="70" t="str">
        <f>IFERROR(VLOOKUP(VALUE(MID(AP489,1,1)),AdditionalElements!$A$2:$B$50,2,0),"")</f>
        <v/>
      </c>
      <c r="AR489" s="70" t="str">
        <f>IFERROR(VLOOKUP(VALUE(MID(AP489,2,1)),AdditionalElements!$H$2:$I$50,2,0),"")</f>
        <v/>
      </c>
      <c r="AS489" s="70" t="str">
        <f>IFERROR(VLOOKUP(VALUE(MID(AP489,3,1)),AdditionalElements!$O$2:$P$50,2,0),"")</f>
        <v/>
      </c>
      <c r="AT489" s="70" t="str">
        <f>IFERROR(VLOOKUP(VALUE(MID(AP489,4,1)),AdditionalElements!$V$2:$W$50,2,0),"")</f>
        <v/>
      </c>
      <c r="AU489" s="71"/>
      <c r="AV489" s="79" t="str">
        <f>IFERROR(IF(VALUE(MID(AU489,1,1))=1, VLOOKUP(VALUE(MID(AU489,1,1)), TxtPanelShape!$A$2:$C$50, 3, 0), (IF(VALUE(MID(AU489,1,1))&gt;=7, VLOOKUP(VALUE(MID(AU489,1,1)), TxtPanelShape!$A$2:$C$50, 3, 0),VLOOKUP(VALUE(MID(AU489,1,2)),TxtPanelShape!$A$2:$C$50,3,0)))), "")</f>
        <v/>
      </c>
      <c r="AW489" s="79" t="str">
        <f>IFERROR(IF(VALUE(MID(AU489,1,1))=1, ", "&amp;VLOOKUP(VALUE(MID(AU489,2,1)), TxtPanelShape!$H$2:$I$50, 2, 0), IF(VALUE(MID(AU489,1,1))&gt;=7, ", "&amp;VLOOKUP(VALUE(MID(AU489,2,1)), TxtPanelShape!$H$2:$I$50, 2, 0),"")), "")</f>
        <v/>
      </c>
      <c r="AX489" s="79" t="str">
        <f>IFERROR(IF(VALUE(MID(AU489,1,1))=1, ", "&amp;VLOOKUP(VALUE(MID(AU489,3,1)), TxtPanelShape!$O$2:$P$50, 2, 0), IF(VALUE(MID(AU489,1,1))&gt;=7, ", "&amp;VLOOKUP(VALUE(MID(AU489,3,1)), TxtPanelShape!$O$2:$P$50, 2, 0),"")),"")</f>
        <v/>
      </c>
      <c r="AY489" s="79" t="str">
        <f>IFERROR("; "&amp;VLOOKUP(VALUE(MID(AU489,4,1)), TxtPanelShape!$V$2:$W$50,2,0),"")</f>
        <v/>
      </c>
      <c r="AZ489" s="79" t="str">
        <f t="shared" si="97"/>
        <v/>
      </c>
      <c r="BA489" s="71"/>
      <c r="BB489" s="79" t="str">
        <f>IFERROR(IF(VALUE(MID(BA489,1,1))=1, VLOOKUP(VALUE(MID(BA489,1,1)), TxtPanelShape!$A$2:$C$50, 3, 0), (IF(VALUE(MID(BA489,1,1))&gt;=7, VLOOKUP(VALUE(MID(BA489,1,1)), TxtPanelShape!$A$2:$C$50, 3, 0),VLOOKUP(VALUE(MID(BA489,1,2)),TxtPanelShape!$A$2:$C$50,3,0)))), "")</f>
        <v/>
      </c>
      <c r="BC489" s="79" t="str">
        <f>IFERROR(IF(VALUE(MID(BA489,1,1))=1, ", "&amp;VLOOKUP(VALUE(MID(BA489,2,1)), TxtPanelShape!$H$2:$I$50, 2, 0), IF(VALUE(MID(BA489,1,1))&gt;=7, ", "&amp;VLOOKUP(VALUE(MID(BA489,2,1)), TxtPanelShape!$H$2:$I$50, 2, 0),"")), "")</f>
        <v/>
      </c>
      <c r="BD489" s="79" t="str">
        <f>IFERROR(IF(VALUE(MID(BA489,1,1))=1, ", "&amp;VLOOKUP(VALUE(MID(BA489,3,1)), TxtPanelShape!$O$2:$P$50, 2, 0), IF(VALUE(MID(BA489,1,1))&gt;=7, ", "&amp;VLOOKUP(VALUE(MID(BA489,3,1)), TxtPanelShape!$O$2:$P$50, 2, 0),"")),"")</f>
        <v/>
      </c>
      <c r="BE489" s="79" t="str">
        <f>IFERROR("; "&amp;VLOOKUP(VALUE(MID(BA489,4,1)), TxtPanelShape!$V$2:$W$50,2,0),"")</f>
        <v/>
      </c>
      <c r="BF489" s="79" t="str">
        <f t="shared" si="98"/>
        <v/>
      </c>
      <c r="BG489" s="71"/>
      <c r="BH489" s="79" t="str">
        <f>IFERROR(VLOOKUP(BG489, TxtPanelDefinition!$A$2:$B$50, 2, 0),"")</f>
        <v/>
      </c>
      <c r="BI489" s="71"/>
      <c r="BJ489" s="79" t="str">
        <f>IFERROR(VLOOKUP(BI489, TxtPanelDefinition!$A$2:$B$50, 2, 0),"")</f>
        <v/>
      </c>
      <c r="BK489" s="71"/>
      <c r="BL489" s="79" t="str">
        <f>IFERROR(VLOOKUP(BK489, InscrTechniques!$A$2:$B$50, 2, 0),"")</f>
        <v/>
      </c>
      <c r="BM489" s="71"/>
      <c r="BN489" s="79" t="str">
        <f>IFERROR(VLOOKUP(BM489, InscrTechniques!$A$2:$B$50, 2, 0),"")</f>
        <v/>
      </c>
      <c r="BO489" s="71"/>
      <c r="BP489" s="79" t="str">
        <f>IFERROR(VLOOKUP(BO489, InscrTechniques!$A$2:$B$50, 2, 0),"")</f>
        <v/>
      </c>
      <c r="BQ489" s="71"/>
      <c r="BR489" s="79" t="str">
        <f>IFERROR(VLOOKUP(BQ489, InscrTechniques!$A$2:$B$50, 2, 0),"")</f>
        <v/>
      </c>
      <c r="BS489" s="71"/>
      <c r="BT489" s="79" t="str">
        <f>IFERROR(VLOOKUP(BS489, InscrTechniques!$A$2:$B$50, 2, 0),"")</f>
        <v/>
      </c>
      <c r="BU489" s="71"/>
      <c r="BV489" s="79" t="str">
        <f>IFERROR(VLOOKUP(BU489, InscrTechniques!$A$2:$B$50, 2, 0),"")</f>
        <v/>
      </c>
      <c r="BW489" s="125"/>
      <c r="BX489" s="79" t="str">
        <f>IFERROR(VLOOKUP(BW489, InscrTechniques!$A$2:$B$50, 2, 0),"")</f>
        <v/>
      </c>
      <c r="BY489" s="125"/>
      <c r="BZ489" s="79" t="str">
        <f>IFERROR(VLOOKUP(BY489, InscrTechniques!$A$2:$B$50, 2, 0),"")</f>
        <v/>
      </c>
      <c r="CA489" s="74"/>
      <c r="CB489" s="114" t="str">
        <f>IFERROR(VLOOKUP(CA489, LetterStyle!$A$2:$B$50, 2, 0),"")</f>
        <v/>
      </c>
      <c r="CC489" s="74"/>
      <c r="CD489" s="114" t="str">
        <f>IFERROR(VLOOKUP(CC489, LetterStyle!$A$2:$B$50, 2, 0),"")</f>
        <v/>
      </c>
      <c r="CE489" s="74"/>
      <c r="CF489" s="114" t="str">
        <f>IFERROR(VLOOKUP(CE489, LetterStyle!$A$2:$B$50, 2, 0),"")</f>
        <v/>
      </c>
      <c r="CG489" s="74"/>
      <c r="CH489" s="79" t="str">
        <f>IFERROR(VLOOKUP(CG489, LetterStyle!$A$2:$B$50, 2, 0),"")</f>
        <v/>
      </c>
      <c r="CI489" s="71"/>
      <c r="CJ489" s="79" t="str">
        <f>IFERROR(VLOOKUP(CI489, DecMotifs!$A$1:$B$306, 2, 0),"")</f>
        <v/>
      </c>
      <c r="CK489" s="71"/>
      <c r="CL489" s="79" t="str">
        <f>IFERROR(VLOOKUP(CK489, DecMotifs!$A$1:$B$306, 2, 0),"")</f>
        <v/>
      </c>
      <c r="CM489" s="71"/>
      <c r="CN489" s="79" t="str">
        <f>IFERROR(VLOOKUP(CM489, DecMotifs!$A$1:$B$306, 2, 0),"")</f>
        <v/>
      </c>
      <c r="CO489" s="71"/>
      <c r="CP489" s="79" t="str">
        <f>IFERROR(VLOOKUP(CO489, MarginalDec!$A$2:$B$253, 2, 0),"")</f>
        <v/>
      </c>
      <c r="CQ489" s="71"/>
      <c r="CR489" s="79" t="str">
        <f>IFERROR(VLOOKUP(CQ489, MarginalDec!$A$2:$B$253, 2, 0),"")</f>
        <v/>
      </c>
      <c r="CS489" s="71"/>
      <c r="CT489" s="79" t="str">
        <f>IFERROR(VLOOKUP(CS489, MarginalDec!$A$2:$B$253, 2, 0),"")</f>
        <v/>
      </c>
      <c r="CU489" s="71"/>
      <c r="CV489" s="79" t="str">
        <f>IF(ISBLANK(CU489),"", IFERROR(VLOOKUP(CU489, Tooling!$A$2:$B$252, 2, 0),""))</f>
        <v/>
      </c>
      <c r="CW489" s="71"/>
      <c r="CX489" s="79" t="str">
        <f>IF(ISBLANK(CW489),"", IFERROR(VLOOKUP(CW489, Tooling!$A$2:$B$252, 2, 0),""))</f>
        <v/>
      </c>
      <c r="CY489" s="71"/>
      <c r="CZ489" s="79" t="str">
        <f>IF(ISBLANK(CY489),"", IFERROR(VLOOKUP(CY489, Repairs!$A$2:$B$252, 2, 0),""))</f>
        <v/>
      </c>
      <c r="DA489" s="77"/>
      <c r="DB489" s="71"/>
      <c r="DC489" s="79" t="str">
        <f>IFERROR(VLOOKUP(DB489, DatingReason!$A$2:$B$252, 2, 0),"")</f>
        <v/>
      </c>
      <c r="DD489" s="123" t="str">
        <f t="shared" si="99"/>
        <v/>
      </c>
      <c r="DF489" s="119" t="str">
        <f t="array" ref="DF489">IF(AND($B489&lt;&gt;"", $DE489&lt;&gt;"", $DE489&lt;&gt;"No"),MAX(IF($B489=PEOPLE!$B$4:$B$1000, PEOPLE!$Q$4:$Q$1000,""))+100,"")</f>
        <v/>
      </c>
      <c r="DG489" s="68"/>
      <c r="DH489" s="76">
        <f>COUNTIF(PEOPLE!B:B, MEMORIALS!B489)</f>
        <v>0</v>
      </c>
      <c r="DI489" s="82"/>
      <c r="DJ489" s="82"/>
      <c r="DK489" s="82"/>
      <c r="DL489" s="68"/>
      <c r="DM489" s="68"/>
      <c r="DN489" s="68"/>
      <c r="DO489" s="68"/>
      <c r="DP489" s="68"/>
    </row>
    <row r="490" spans="1:120" ht="15" customHeight="1" x14ac:dyDescent="0.25">
      <c r="A490" s="68"/>
      <c r="B490" s="69"/>
      <c r="C490" s="68"/>
      <c r="D490" s="68"/>
      <c r="E490" s="70" t="str">
        <f>IF(D490="","",VLOOKUP(D490,Denomination!$A$2:$B$50, 2, 0))</f>
        <v/>
      </c>
      <c r="F490" s="68"/>
      <c r="G490" s="71"/>
      <c r="H490" s="70" t="str">
        <f>IF(G490="","",VLOOKUP(G490,MCondition!$A$2:$B$50, 2, 0))</f>
        <v/>
      </c>
      <c r="I490" s="72"/>
      <c r="J490" s="71"/>
      <c r="K490" s="70" t="str">
        <f>IF(J490="","",VLOOKUP(J490,ICondition!$A$2:$B$50, 2, 0))</f>
        <v/>
      </c>
      <c r="L490" s="73"/>
      <c r="M490" s="73"/>
      <c r="N490" s="73"/>
      <c r="O490" s="73"/>
      <c r="P490" s="73"/>
      <c r="Q490" s="73"/>
      <c r="R490" s="78"/>
      <c r="S490" s="79" t="str">
        <f>IFERROR(VLOOKUP(R490,Material!$A$2:$B$59, 2, 0),"")</f>
        <v/>
      </c>
      <c r="T490" s="71"/>
      <c r="U490" s="79" t="str">
        <f>IFERROR(VLOOKUP(T490,Material!$A$2:$B$59, 2, 0),"")</f>
        <v/>
      </c>
      <c r="V490" s="71"/>
      <c r="W490" s="79" t="str">
        <f>IFERROR(VLOOKUP(V490,Material!$A$2:$B$59, 2, 0),"")</f>
        <v/>
      </c>
      <c r="X490" s="71"/>
      <c r="Y490" s="79" t="str">
        <f>IFERROR(VLOOKUP(X490,Material!$A$2:$B$59, 2, 0),"")</f>
        <v/>
      </c>
      <c r="Z490" s="71"/>
      <c r="AA490" s="79" t="str">
        <f>IFERROR(VLOOKUP(Z490,Material!$A$2:$B$59, 2, 0),"")</f>
        <v/>
      </c>
      <c r="AB490" s="74"/>
      <c r="AC490" s="75" t="e">
        <f t="shared" si="88"/>
        <v>#VALUE!</v>
      </c>
      <c r="AD490" s="75" t="e">
        <f t="shared" si="89"/>
        <v>#VALUE!</v>
      </c>
      <c r="AE490" s="75" t="e">
        <f t="shared" si="91"/>
        <v>#VALUE!</v>
      </c>
      <c r="AF490" s="75" t="e">
        <f t="shared" si="90"/>
        <v>#VALUE!</v>
      </c>
      <c r="AG490" s="75" t="e">
        <f t="shared" si="92"/>
        <v>#VALUE!</v>
      </c>
      <c r="AH490" s="75" t="e">
        <f t="shared" si="93"/>
        <v>#VALUE!</v>
      </c>
      <c r="AI490" s="75" t="e">
        <f t="shared" si="94"/>
        <v>#VALUE!</v>
      </c>
      <c r="AJ490" s="80" t="e">
        <f t="shared" si="95"/>
        <v>#VALUE!</v>
      </c>
      <c r="AK490" s="79" t="str">
        <f>(IFERROR(VLOOKUP(AB490,Categories!$A$2:$B$20,2,1),""))</f>
        <v/>
      </c>
      <c r="AL490" s="79" t="str">
        <f ca="1">IFERROR(VLOOKUP((HLOOKUP((VLOOKUP($AB490,Categories!$A$2:$F$20,3,1)), $AB$3:$AJ490, (ROW()-ROW($AB$3)+1), 0)), INDIRECT(VLOOKUP($AB490,Categories!$A$2:$F$20,6,1)),2,0),AK490)</f>
        <v/>
      </c>
      <c r="AM490" s="79" t="str">
        <f ca="1">IFERROR(VLOOKUP((HLOOKUP((VLOOKUP($AB490,Categories!$A$2:$F$20,4,1)),$AB$3:$AJ490,(ROW()-ROW($AB$3)+1),0)),INDIRECT(VLOOKUP($AB490,Categories!$A$2:$H$20,7,1)),2,0),"")</f>
        <v/>
      </c>
      <c r="AN490" s="79" t="str">
        <f ca="1">IFERROR(VLOOKUP((HLOOKUP((VLOOKUP($AB490,Categories!$A$2:$F$20,5,1)), $AB$3:$AJ490, (ROW()-ROW($AB$3)+1), 0)), INDIRECT(VLOOKUP($AB490,Categories!$A$2:$H$20,8,1)),2,0),"")</f>
        <v/>
      </c>
      <c r="AO490" s="79" t="str">
        <f t="shared" ca="1" si="96"/>
        <v/>
      </c>
      <c r="AP490" s="81"/>
      <c r="AQ490" s="70" t="str">
        <f>IFERROR(VLOOKUP(VALUE(MID(AP490,1,1)),AdditionalElements!$A$2:$B$50,2,0),"")</f>
        <v/>
      </c>
      <c r="AR490" s="70" t="str">
        <f>IFERROR(VLOOKUP(VALUE(MID(AP490,2,1)),AdditionalElements!$H$2:$I$50,2,0),"")</f>
        <v/>
      </c>
      <c r="AS490" s="70" t="str">
        <f>IFERROR(VLOOKUP(VALUE(MID(AP490,3,1)),AdditionalElements!$O$2:$P$50,2,0),"")</f>
        <v/>
      </c>
      <c r="AT490" s="70" t="str">
        <f>IFERROR(VLOOKUP(VALUE(MID(AP490,4,1)),AdditionalElements!$V$2:$W$50,2,0),"")</f>
        <v/>
      </c>
      <c r="AU490" s="71"/>
      <c r="AV490" s="79" t="str">
        <f>IFERROR(IF(VALUE(MID(AU490,1,1))=1, VLOOKUP(VALUE(MID(AU490,1,1)), TxtPanelShape!$A$2:$C$50, 3, 0), (IF(VALUE(MID(AU490,1,1))&gt;=7, VLOOKUP(VALUE(MID(AU490,1,1)), TxtPanelShape!$A$2:$C$50, 3, 0),VLOOKUP(VALUE(MID(AU490,1,2)),TxtPanelShape!$A$2:$C$50,3,0)))), "")</f>
        <v/>
      </c>
      <c r="AW490" s="79" t="str">
        <f>IFERROR(IF(VALUE(MID(AU490,1,1))=1, ", "&amp;VLOOKUP(VALUE(MID(AU490,2,1)), TxtPanelShape!$H$2:$I$50, 2, 0), IF(VALUE(MID(AU490,1,1))&gt;=7, ", "&amp;VLOOKUP(VALUE(MID(AU490,2,1)), TxtPanelShape!$H$2:$I$50, 2, 0),"")), "")</f>
        <v/>
      </c>
      <c r="AX490" s="79" t="str">
        <f>IFERROR(IF(VALUE(MID(AU490,1,1))=1, ", "&amp;VLOOKUP(VALUE(MID(AU490,3,1)), TxtPanelShape!$O$2:$P$50, 2, 0), IF(VALUE(MID(AU490,1,1))&gt;=7, ", "&amp;VLOOKUP(VALUE(MID(AU490,3,1)), TxtPanelShape!$O$2:$P$50, 2, 0),"")),"")</f>
        <v/>
      </c>
      <c r="AY490" s="79" t="str">
        <f>IFERROR("; "&amp;VLOOKUP(VALUE(MID(AU490,4,1)), TxtPanelShape!$V$2:$W$50,2,0),"")</f>
        <v/>
      </c>
      <c r="AZ490" s="79" t="str">
        <f t="shared" si="97"/>
        <v/>
      </c>
      <c r="BA490" s="71"/>
      <c r="BB490" s="79" t="str">
        <f>IFERROR(IF(VALUE(MID(BA490,1,1))=1, VLOOKUP(VALUE(MID(BA490,1,1)), TxtPanelShape!$A$2:$C$50, 3, 0), (IF(VALUE(MID(BA490,1,1))&gt;=7, VLOOKUP(VALUE(MID(BA490,1,1)), TxtPanelShape!$A$2:$C$50, 3, 0),VLOOKUP(VALUE(MID(BA490,1,2)),TxtPanelShape!$A$2:$C$50,3,0)))), "")</f>
        <v/>
      </c>
      <c r="BC490" s="79" t="str">
        <f>IFERROR(IF(VALUE(MID(BA490,1,1))=1, ", "&amp;VLOOKUP(VALUE(MID(BA490,2,1)), TxtPanelShape!$H$2:$I$50, 2, 0), IF(VALUE(MID(BA490,1,1))&gt;=7, ", "&amp;VLOOKUP(VALUE(MID(BA490,2,1)), TxtPanelShape!$H$2:$I$50, 2, 0),"")), "")</f>
        <v/>
      </c>
      <c r="BD490" s="79" t="str">
        <f>IFERROR(IF(VALUE(MID(BA490,1,1))=1, ", "&amp;VLOOKUP(VALUE(MID(BA490,3,1)), TxtPanelShape!$O$2:$P$50, 2, 0), IF(VALUE(MID(BA490,1,1))&gt;=7, ", "&amp;VLOOKUP(VALUE(MID(BA490,3,1)), TxtPanelShape!$O$2:$P$50, 2, 0),"")),"")</f>
        <v/>
      </c>
      <c r="BE490" s="79" t="str">
        <f>IFERROR("; "&amp;VLOOKUP(VALUE(MID(BA490,4,1)), TxtPanelShape!$V$2:$W$50,2,0),"")</f>
        <v/>
      </c>
      <c r="BF490" s="79" t="str">
        <f t="shared" si="98"/>
        <v/>
      </c>
      <c r="BG490" s="71"/>
      <c r="BH490" s="79" t="str">
        <f>IFERROR(VLOOKUP(BG490, TxtPanelDefinition!$A$2:$B$50, 2, 0),"")</f>
        <v/>
      </c>
      <c r="BI490" s="71"/>
      <c r="BJ490" s="79" t="str">
        <f>IFERROR(VLOOKUP(BI490, TxtPanelDefinition!$A$2:$B$50, 2, 0),"")</f>
        <v/>
      </c>
      <c r="BK490" s="71"/>
      <c r="BL490" s="79" t="str">
        <f>IFERROR(VLOOKUP(BK490, InscrTechniques!$A$2:$B$50, 2, 0),"")</f>
        <v/>
      </c>
      <c r="BM490" s="71"/>
      <c r="BN490" s="79" t="str">
        <f>IFERROR(VLOOKUP(BM490, InscrTechniques!$A$2:$B$50, 2, 0),"")</f>
        <v/>
      </c>
      <c r="BO490" s="71"/>
      <c r="BP490" s="79" t="str">
        <f>IFERROR(VLOOKUP(BO490, InscrTechniques!$A$2:$B$50, 2, 0),"")</f>
        <v/>
      </c>
      <c r="BQ490" s="71"/>
      <c r="BR490" s="79" t="str">
        <f>IFERROR(VLOOKUP(BQ490, InscrTechniques!$A$2:$B$50, 2, 0),"")</f>
        <v/>
      </c>
      <c r="BS490" s="71"/>
      <c r="BT490" s="79" t="str">
        <f>IFERROR(VLOOKUP(BS490, InscrTechniques!$A$2:$B$50, 2, 0),"")</f>
        <v/>
      </c>
      <c r="BU490" s="71"/>
      <c r="BV490" s="79" t="str">
        <f>IFERROR(VLOOKUP(BU490, InscrTechniques!$A$2:$B$50, 2, 0),"")</f>
        <v/>
      </c>
      <c r="BW490" s="125"/>
      <c r="BX490" s="79" t="str">
        <f>IFERROR(VLOOKUP(BW490, InscrTechniques!$A$2:$B$50, 2, 0),"")</f>
        <v/>
      </c>
      <c r="BY490" s="125"/>
      <c r="BZ490" s="79" t="str">
        <f>IFERROR(VLOOKUP(BY490, InscrTechniques!$A$2:$B$50, 2, 0),"")</f>
        <v/>
      </c>
      <c r="CA490" s="74"/>
      <c r="CB490" s="114" t="str">
        <f>IFERROR(VLOOKUP(CA490, LetterStyle!$A$2:$B$50, 2, 0),"")</f>
        <v/>
      </c>
      <c r="CC490" s="74"/>
      <c r="CD490" s="114" t="str">
        <f>IFERROR(VLOOKUP(CC490, LetterStyle!$A$2:$B$50, 2, 0),"")</f>
        <v/>
      </c>
      <c r="CE490" s="74"/>
      <c r="CF490" s="114" t="str">
        <f>IFERROR(VLOOKUP(CE490, LetterStyle!$A$2:$B$50, 2, 0),"")</f>
        <v/>
      </c>
      <c r="CG490" s="74"/>
      <c r="CH490" s="79" t="str">
        <f>IFERROR(VLOOKUP(CG490, LetterStyle!$A$2:$B$50, 2, 0),"")</f>
        <v/>
      </c>
      <c r="CI490" s="71"/>
      <c r="CJ490" s="79" t="str">
        <f>IFERROR(VLOOKUP(CI490, DecMotifs!$A$1:$B$306, 2, 0),"")</f>
        <v/>
      </c>
      <c r="CK490" s="71"/>
      <c r="CL490" s="79" t="str">
        <f>IFERROR(VLOOKUP(CK490, DecMotifs!$A$1:$B$306, 2, 0),"")</f>
        <v/>
      </c>
      <c r="CM490" s="71"/>
      <c r="CN490" s="79" t="str">
        <f>IFERROR(VLOOKUP(CM490, DecMotifs!$A$1:$B$306, 2, 0),"")</f>
        <v/>
      </c>
      <c r="CO490" s="71"/>
      <c r="CP490" s="79" t="str">
        <f>IFERROR(VLOOKUP(CO490, MarginalDec!$A$2:$B$253, 2, 0),"")</f>
        <v/>
      </c>
      <c r="CQ490" s="71"/>
      <c r="CR490" s="79" t="str">
        <f>IFERROR(VLOOKUP(CQ490, MarginalDec!$A$2:$B$253, 2, 0),"")</f>
        <v/>
      </c>
      <c r="CS490" s="71"/>
      <c r="CT490" s="79" t="str">
        <f>IFERROR(VLOOKUP(CS490, MarginalDec!$A$2:$B$253, 2, 0),"")</f>
        <v/>
      </c>
      <c r="CU490" s="71"/>
      <c r="CV490" s="79" t="str">
        <f>IF(ISBLANK(CU490),"", IFERROR(VLOOKUP(CU490, Tooling!$A$2:$B$252, 2, 0),""))</f>
        <v/>
      </c>
      <c r="CW490" s="71"/>
      <c r="CX490" s="79" t="str">
        <f>IF(ISBLANK(CW490),"", IFERROR(VLOOKUP(CW490, Tooling!$A$2:$B$252, 2, 0),""))</f>
        <v/>
      </c>
      <c r="CY490" s="71"/>
      <c r="CZ490" s="79" t="str">
        <f>IF(ISBLANK(CY490),"", IFERROR(VLOOKUP(CY490, Repairs!$A$2:$B$252, 2, 0),""))</f>
        <v/>
      </c>
      <c r="DA490" s="77"/>
      <c r="DB490" s="71"/>
      <c r="DC490" s="79" t="str">
        <f>IFERROR(VLOOKUP(DB490, DatingReason!$A$2:$B$252, 2, 0),"")</f>
        <v/>
      </c>
      <c r="DD490" s="123" t="str">
        <f t="shared" si="99"/>
        <v/>
      </c>
      <c r="DF490" s="119" t="str">
        <f t="array" ref="DF490">IF(AND($B490&lt;&gt;"", $DE490&lt;&gt;"", $DE490&lt;&gt;"No"),MAX(IF($B490=PEOPLE!$B$4:$B$1000, PEOPLE!$Q$4:$Q$1000,""))+100,"")</f>
        <v/>
      </c>
      <c r="DG490" s="68"/>
      <c r="DH490" s="76">
        <f>COUNTIF(PEOPLE!B:B, MEMORIALS!B490)</f>
        <v>0</v>
      </c>
      <c r="DI490" s="82"/>
      <c r="DJ490" s="82"/>
      <c r="DK490" s="82"/>
      <c r="DL490" s="68"/>
      <c r="DM490" s="68"/>
      <c r="DN490" s="68"/>
      <c r="DO490" s="68"/>
      <c r="DP490" s="68"/>
    </row>
    <row r="491" spans="1:120" ht="15" customHeight="1" x14ac:dyDescent="0.25">
      <c r="A491" s="68"/>
      <c r="B491" s="69"/>
      <c r="C491" s="68"/>
      <c r="D491" s="68"/>
      <c r="E491" s="70" t="str">
        <f>IF(D491="","",VLOOKUP(D491,Denomination!$A$2:$B$50, 2, 0))</f>
        <v/>
      </c>
      <c r="F491" s="68"/>
      <c r="G491" s="71"/>
      <c r="H491" s="70" t="str">
        <f>IF(G491="","",VLOOKUP(G491,MCondition!$A$2:$B$50, 2, 0))</f>
        <v/>
      </c>
      <c r="I491" s="72"/>
      <c r="J491" s="71"/>
      <c r="K491" s="70" t="str">
        <f>IF(J491="","",VLOOKUP(J491,ICondition!$A$2:$B$50, 2, 0))</f>
        <v/>
      </c>
      <c r="L491" s="73"/>
      <c r="M491" s="73"/>
      <c r="N491" s="73"/>
      <c r="O491" s="73"/>
      <c r="P491" s="73"/>
      <c r="Q491" s="73"/>
      <c r="R491" s="78"/>
      <c r="S491" s="79" t="str">
        <f>IFERROR(VLOOKUP(R491,Material!$A$2:$B$59, 2, 0),"")</f>
        <v/>
      </c>
      <c r="T491" s="71"/>
      <c r="U491" s="79" t="str">
        <f>IFERROR(VLOOKUP(T491,Material!$A$2:$B$59, 2, 0),"")</f>
        <v/>
      </c>
      <c r="V491" s="71"/>
      <c r="W491" s="79" t="str">
        <f>IFERROR(VLOOKUP(V491,Material!$A$2:$B$59, 2, 0),"")</f>
        <v/>
      </c>
      <c r="X491" s="71"/>
      <c r="Y491" s="79" t="str">
        <f>IFERROR(VLOOKUP(X491,Material!$A$2:$B$59, 2, 0),"")</f>
        <v/>
      </c>
      <c r="Z491" s="71"/>
      <c r="AA491" s="79" t="str">
        <f>IFERROR(VLOOKUP(Z491,Material!$A$2:$B$59, 2, 0),"")</f>
        <v/>
      </c>
      <c r="AB491" s="74"/>
      <c r="AC491" s="75" t="e">
        <f t="shared" si="88"/>
        <v>#VALUE!</v>
      </c>
      <c r="AD491" s="75" t="e">
        <f t="shared" si="89"/>
        <v>#VALUE!</v>
      </c>
      <c r="AE491" s="75" t="e">
        <f t="shared" si="91"/>
        <v>#VALUE!</v>
      </c>
      <c r="AF491" s="75" t="e">
        <f t="shared" si="90"/>
        <v>#VALUE!</v>
      </c>
      <c r="AG491" s="75" t="e">
        <f t="shared" si="92"/>
        <v>#VALUE!</v>
      </c>
      <c r="AH491" s="75" t="e">
        <f t="shared" si="93"/>
        <v>#VALUE!</v>
      </c>
      <c r="AI491" s="75" t="e">
        <f t="shared" si="94"/>
        <v>#VALUE!</v>
      </c>
      <c r="AJ491" s="80" t="e">
        <f t="shared" si="95"/>
        <v>#VALUE!</v>
      </c>
      <c r="AK491" s="79" t="str">
        <f>(IFERROR(VLOOKUP(AB491,Categories!$A$2:$B$20,2,1),""))</f>
        <v/>
      </c>
      <c r="AL491" s="79" t="str">
        <f ca="1">IFERROR(VLOOKUP((HLOOKUP((VLOOKUP($AB491,Categories!$A$2:$F$20,3,1)), $AB$3:$AJ491, (ROW()-ROW($AB$3)+1), 0)), INDIRECT(VLOOKUP($AB491,Categories!$A$2:$F$20,6,1)),2,0),AK491)</f>
        <v/>
      </c>
      <c r="AM491" s="79" t="str">
        <f ca="1">IFERROR(VLOOKUP((HLOOKUP((VLOOKUP($AB491,Categories!$A$2:$F$20,4,1)),$AB$3:$AJ491,(ROW()-ROW($AB$3)+1),0)),INDIRECT(VLOOKUP($AB491,Categories!$A$2:$H$20,7,1)),2,0),"")</f>
        <v/>
      </c>
      <c r="AN491" s="79" t="str">
        <f ca="1">IFERROR(VLOOKUP((HLOOKUP((VLOOKUP($AB491,Categories!$A$2:$F$20,5,1)), $AB$3:$AJ491, (ROW()-ROW($AB$3)+1), 0)), INDIRECT(VLOOKUP($AB491,Categories!$A$2:$H$20,8,1)),2,0),"")</f>
        <v/>
      </c>
      <c r="AO491" s="79" t="str">
        <f t="shared" ca="1" si="96"/>
        <v/>
      </c>
      <c r="AP491" s="81"/>
      <c r="AQ491" s="70" t="str">
        <f>IFERROR(VLOOKUP(VALUE(MID(AP491,1,1)),AdditionalElements!$A$2:$B$50,2,0),"")</f>
        <v/>
      </c>
      <c r="AR491" s="70" t="str">
        <f>IFERROR(VLOOKUP(VALUE(MID(AP491,2,1)),AdditionalElements!$H$2:$I$50,2,0),"")</f>
        <v/>
      </c>
      <c r="AS491" s="70" t="str">
        <f>IFERROR(VLOOKUP(VALUE(MID(AP491,3,1)),AdditionalElements!$O$2:$P$50,2,0),"")</f>
        <v/>
      </c>
      <c r="AT491" s="70" t="str">
        <f>IFERROR(VLOOKUP(VALUE(MID(AP491,4,1)),AdditionalElements!$V$2:$W$50,2,0),"")</f>
        <v/>
      </c>
      <c r="AU491" s="71"/>
      <c r="AV491" s="79" t="str">
        <f>IFERROR(IF(VALUE(MID(AU491,1,1))=1, VLOOKUP(VALUE(MID(AU491,1,1)), TxtPanelShape!$A$2:$C$50, 3, 0), (IF(VALUE(MID(AU491,1,1))&gt;=7, VLOOKUP(VALUE(MID(AU491,1,1)), TxtPanelShape!$A$2:$C$50, 3, 0),VLOOKUP(VALUE(MID(AU491,1,2)),TxtPanelShape!$A$2:$C$50,3,0)))), "")</f>
        <v/>
      </c>
      <c r="AW491" s="79" t="str">
        <f>IFERROR(IF(VALUE(MID(AU491,1,1))=1, ", "&amp;VLOOKUP(VALUE(MID(AU491,2,1)), TxtPanelShape!$H$2:$I$50, 2, 0), IF(VALUE(MID(AU491,1,1))&gt;=7, ", "&amp;VLOOKUP(VALUE(MID(AU491,2,1)), TxtPanelShape!$H$2:$I$50, 2, 0),"")), "")</f>
        <v/>
      </c>
      <c r="AX491" s="79" t="str">
        <f>IFERROR(IF(VALUE(MID(AU491,1,1))=1, ", "&amp;VLOOKUP(VALUE(MID(AU491,3,1)), TxtPanelShape!$O$2:$P$50, 2, 0), IF(VALUE(MID(AU491,1,1))&gt;=7, ", "&amp;VLOOKUP(VALUE(MID(AU491,3,1)), TxtPanelShape!$O$2:$P$50, 2, 0),"")),"")</f>
        <v/>
      </c>
      <c r="AY491" s="79" t="str">
        <f>IFERROR("; "&amp;VLOOKUP(VALUE(MID(AU491,4,1)), TxtPanelShape!$V$2:$W$50,2,0),"")</f>
        <v/>
      </c>
      <c r="AZ491" s="79" t="str">
        <f t="shared" si="97"/>
        <v/>
      </c>
      <c r="BA491" s="71"/>
      <c r="BB491" s="79" t="str">
        <f>IFERROR(IF(VALUE(MID(BA491,1,1))=1, VLOOKUP(VALUE(MID(BA491,1,1)), TxtPanelShape!$A$2:$C$50, 3, 0), (IF(VALUE(MID(BA491,1,1))&gt;=7, VLOOKUP(VALUE(MID(BA491,1,1)), TxtPanelShape!$A$2:$C$50, 3, 0),VLOOKUP(VALUE(MID(BA491,1,2)),TxtPanelShape!$A$2:$C$50,3,0)))), "")</f>
        <v/>
      </c>
      <c r="BC491" s="79" t="str">
        <f>IFERROR(IF(VALUE(MID(BA491,1,1))=1, ", "&amp;VLOOKUP(VALUE(MID(BA491,2,1)), TxtPanelShape!$H$2:$I$50, 2, 0), IF(VALUE(MID(BA491,1,1))&gt;=7, ", "&amp;VLOOKUP(VALUE(MID(BA491,2,1)), TxtPanelShape!$H$2:$I$50, 2, 0),"")), "")</f>
        <v/>
      </c>
      <c r="BD491" s="79" t="str">
        <f>IFERROR(IF(VALUE(MID(BA491,1,1))=1, ", "&amp;VLOOKUP(VALUE(MID(BA491,3,1)), TxtPanelShape!$O$2:$P$50, 2, 0), IF(VALUE(MID(BA491,1,1))&gt;=7, ", "&amp;VLOOKUP(VALUE(MID(BA491,3,1)), TxtPanelShape!$O$2:$P$50, 2, 0),"")),"")</f>
        <v/>
      </c>
      <c r="BE491" s="79" t="str">
        <f>IFERROR("; "&amp;VLOOKUP(VALUE(MID(BA491,4,1)), TxtPanelShape!$V$2:$W$50,2,0),"")</f>
        <v/>
      </c>
      <c r="BF491" s="79" t="str">
        <f t="shared" si="98"/>
        <v/>
      </c>
      <c r="BG491" s="71"/>
      <c r="BH491" s="79" t="str">
        <f>IFERROR(VLOOKUP(BG491, TxtPanelDefinition!$A$2:$B$50, 2, 0),"")</f>
        <v/>
      </c>
      <c r="BI491" s="71"/>
      <c r="BJ491" s="79" t="str">
        <f>IFERROR(VLOOKUP(BI491, TxtPanelDefinition!$A$2:$B$50, 2, 0),"")</f>
        <v/>
      </c>
      <c r="BK491" s="71"/>
      <c r="BL491" s="79" t="str">
        <f>IFERROR(VLOOKUP(BK491, InscrTechniques!$A$2:$B$50, 2, 0),"")</f>
        <v/>
      </c>
      <c r="BM491" s="71"/>
      <c r="BN491" s="79" t="str">
        <f>IFERROR(VLOOKUP(BM491, InscrTechniques!$A$2:$B$50, 2, 0),"")</f>
        <v/>
      </c>
      <c r="BO491" s="71"/>
      <c r="BP491" s="79" t="str">
        <f>IFERROR(VLOOKUP(BO491, InscrTechniques!$A$2:$B$50, 2, 0),"")</f>
        <v/>
      </c>
      <c r="BQ491" s="71"/>
      <c r="BR491" s="79" t="str">
        <f>IFERROR(VLOOKUP(BQ491, InscrTechniques!$A$2:$B$50, 2, 0),"")</f>
        <v/>
      </c>
      <c r="BS491" s="71"/>
      <c r="BT491" s="79" t="str">
        <f>IFERROR(VLOOKUP(BS491, InscrTechniques!$A$2:$B$50, 2, 0),"")</f>
        <v/>
      </c>
      <c r="BU491" s="71"/>
      <c r="BV491" s="79" t="str">
        <f>IFERROR(VLOOKUP(BU491, InscrTechniques!$A$2:$B$50, 2, 0),"")</f>
        <v/>
      </c>
      <c r="BW491" s="125"/>
      <c r="BX491" s="79" t="str">
        <f>IFERROR(VLOOKUP(BW491, InscrTechniques!$A$2:$B$50, 2, 0),"")</f>
        <v/>
      </c>
      <c r="BY491" s="125"/>
      <c r="BZ491" s="79" t="str">
        <f>IFERROR(VLOOKUP(BY491, InscrTechniques!$A$2:$B$50, 2, 0),"")</f>
        <v/>
      </c>
      <c r="CA491" s="74"/>
      <c r="CB491" s="114" t="str">
        <f>IFERROR(VLOOKUP(CA491, LetterStyle!$A$2:$B$50, 2, 0),"")</f>
        <v/>
      </c>
      <c r="CC491" s="74"/>
      <c r="CD491" s="114" t="str">
        <f>IFERROR(VLOOKUP(CC491, LetterStyle!$A$2:$B$50, 2, 0),"")</f>
        <v/>
      </c>
      <c r="CE491" s="74"/>
      <c r="CF491" s="114" t="str">
        <f>IFERROR(VLOOKUP(CE491, LetterStyle!$A$2:$B$50, 2, 0),"")</f>
        <v/>
      </c>
      <c r="CG491" s="74"/>
      <c r="CH491" s="79" t="str">
        <f>IFERROR(VLOOKUP(CG491, LetterStyle!$A$2:$B$50, 2, 0),"")</f>
        <v/>
      </c>
      <c r="CI491" s="71"/>
      <c r="CJ491" s="79" t="str">
        <f>IFERROR(VLOOKUP(CI491, DecMotifs!$A$1:$B$306, 2, 0),"")</f>
        <v/>
      </c>
      <c r="CK491" s="71"/>
      <c r="CL491" s="79" t="str">
        <f>IFERROR(VLOOKUP(CK491, DecMotifs!$A$1:$B$306, 2, 0),"")</f>
        <v/>
      </c>
      <c r="CM491" s="71"/>
      <c r="CN491" s="79" t="str">
        <f>IFERROR(VLOOKUP(CM491, DecMotifs!$A$1:$B$306, 2, 0),"")</f>
        <v/>
      </c>
      <c r="CO491" s="71"/>
      <c r="CP491" s="79" t="str">
        <f>IFERROR(VLOOKUP(CO491, MarginalDec!$A$2:$B$253, 2, 0),"")</f>
        <v/>
      </c>
      <c r="CQ491" s="71"/>
      <c r="CR491" s="79" t="str">
        <f>IFERROR(VLOOKUP(CQ491, MarginalDec!$A$2:$B$253, 2, 0),"")</f>
        <v/>
      </c>
      <c r="CS491" s="71"/>
      <c r="CT491" s="79" t="str">
        <f>IFERROR(VLOOKUP(CS491, MarginalDec!$A$2:$B$253, 2, 0),"")</f>
        <v/>
      </c>
      <c r="CU491" s="71"/>
      <c r="CV491" s="79" t="str">
        <f>IF(ISBLANK(CU491),"", IFERROR(VLOOKUP(CU491, Tooling!$A$2:$B$252, 2, 0),""))</f>
        <v/>
      </c>
      <c r="CW491" s="71"/>
      <c r="CX491" s="79" t="str">
        <f>IF(ISBLANK(CW491),"", IFERROR(VLOOKUP(CW491, Tooling!$A$2:$B$252, 2, 0),""))</f>
        <v/>
      </c>
      <c r="CY491" s="71"/>
      <c r="CZ491" s="79" t="str">
        <f>IF(ISBLANK(CY491),"", IFERROR(VLOOKUP(CY491, Repairs!$A$2:$B$252, 2, 0),""))</f>
        <v/>
      </c>
      <c r="DA491" s="77"/>
      <c r="DB491" s="71"/>
      <c r="DC491" s="79" t="str">
        <f>IFERROR(VLOOKUP(DB491, DatingReason!$A$2:$B$252, 2, 0),"")</f>
        <v/>
      </c>
      <c r="DD491" s="123" t="str">
        <f t="shared" si="99"/>
        <v/>
      </c>
      <c r="DF491" s="119" t="str">
        <f t="array" ref="DF491">IF(AND($B491&lt;&gt;"", $DE491&lt;&gt;"", $DE491&lt;&gt;"No"),MAX(IF($B491=PEOPLE!$B$4:$B$1000, PEOPLE!$Q$4:$Q$1000,""))+100,"")</f>
        <v/>
      </c>
      <c r="DG491" s="68"/>
      <c r="DH491" s="76">
        <f>COUNTIF(PEOPLE!B:B, MEMORIALS!B491)</f>
        <v>0</v>
      </c>
      <c r="DI491" s="82"/>
      <c r="DJ491" s="82"/>
      <c r="DK491" s="82"/>
      <c r="DL491" s="68"/>
      <c r="DM491" s="68"/>
      <c r="DN491" s="68"/>
      <c r="DO491" s="68"/>
      <c r="DP491" s="68"/>
    </row>
    <row r="492" spans="1:120" ht="15" customHeight="1" x14ac:dyDescent="0.25">
      <c r="A492" s="68"/>
      <c r="B492" s="69"/>
      <c r="C492" s="68"/>
      <c r="D492" s="68"/>
      <c r="E492" s="70" t="str">
        <f>IF(D492="","",VLOOKUP(D492,Denomination!$A$2:$B$50, 2, 0))</f>
        <v/>
      </c>
      <c r="F492" s="68"/>
      <c r="G492" s="71"/>
      <c r="H492" s="70" t="str">
        <f>IF(G492="","",VLOOKUP(G492,MCondition!$A$2:$B$50, 2, 0))</f>
        <v/>
      </c>
      <c r="I492" s="72"/>
      <c r="J492" s="71"/>
      <c r="K492" s="70" t="str">
        <f>IF(J492="","",VLOOKUP(J492,ICondition!$A$2:$B$50, 2, 0))</f>
        <v/>
      </c>
      <c r="L492" s="73"/>
      <c r="M492" s="73"/>
      <c r="N492" s="73"/>
      <c r="O492" s="73"/>
      <c r="P492" s="73"/>
      <c r="Q492" s="73"/>
      <c r="R492" s="78"/>
      <c r="S492" s="79" t="str">
        <f>IFERROR(VLOOKUP(R492,Material!$A$2:$B$59, 2, 0),"")</f>
        <v/>
      </c>
      <c r="T492" s="71"/>
      <c r="U492" s="79" t="str">
        <f>IFERROR(VLOOKUP(T492,Material!$A$2:$B$59, 2, 0),"")</f>
        <v/>
      </c>
      <c r="V492" s="71"/>
      <c r="W492" s="79" t="str">
        <f>IFERROR(VLOOKUP(V492,Material!$A$2:$B$59, 2, 0),"")</f>
        <v/>
      </c>
      <c r="X492" s="71"/>
      <c r="Y492" s="79" t="str">
        <f>IFERROR(VLOOKUP(X492,Material!$A$2:$B$59, 2, 0),"")</f>
        <v/>
      </c>
      <c r="Z492" s="71"/>
      <c r="AA492" s="79" t="str">
        <f>IFERROR(VLOOKUP(Z492,Material!$A$2:$B$59, 2, 0),"")</f>
        <v/>
      </c>
      <c r="AB492" s="74"/>
      <c r="AC492" s="75" t="e">
        <f t="shared" si="88"/>
        <v>#VALUE!</v>
      </c>
      <c r="AD492" s="75" t="e">
        <f t="shared" si="89"/>
        <v>#VALUE!</v>
      </c>
      <c r="AE492" s="75" t="e">
        <f t="shared" si="91"/>
        <v>#VALUE!</v>
      </c>
      <c r="AF492" s="75" t="e">
        <f t="shared" si="90"/>
        <v>#VALUE!</v>
      </c>
      <c r="AG492" s="75" t="e">
        <f t="shared" si="92"/>
        <v>#VALUE!</v>
      </c>
      <c r="AH492" s="75" t="e">
        <f t="shared" si="93"/>
        <v>#VALUE!</v>
      </c>
      <c r="AI492" s="75" t="e">
        <f t="shared" si="94"/>
        <v>#VALUE!</v>
      </c>
      <c r="AJ492" s="80" t="e">
        <f t="shared" si="95"/>
        <v>#VALUE!</v>
      </c>
      <c r="AK492" s="79" t="str">
        <f>(IFERROR(VLOOKUP(AB492,Categories!$A$2:$B$20,2,1),""))</f>
        <v/>
      </c>
      <c r="AL492" s="79" t="str">
        <f ca="1">IFERROR(VLOOKUP((HLOOKUP((VLOOKUP($AB492,Categories!$A$2:$F$20,3,1)), $AB$3:$AJ492, (ROW()-ROW($AB$3)+1), 0)), INDIRECT(VLOOKUP($AB492,Categories!$A$2:$F$20,6,1)),2,0),AK492)</f>
        <v/>
      </c>
      <c r="AM492" s="79" t="str">
        <f ca="1">IFERROR(VLOOKUP((HLOOKUP((VLOOKUP($AB492,Categories!$A$2:$F$20,4,1)),$AB$3:$AJ492,(ROW()-ROW($AB$3)+1),0)),INDIRECT(VLOOKUP($AB492,Categories!$A$2:$H$20,7,1)),2,0),"")</f>
        <v/>
      </c>
      <c r="AN492" s="79" t="str">
        <f ca="1">IFERROR(VLOOKUP((HLOOKUP((VLOOKUP($AB492,Categories!$A$2:$F$20,5,1)), $AB$3:$AJ492, (ROW()-ROW($AB$3)+1), 0)), INDIRECT(VLOOKUP($AB492,Categories!$A$2:$H$20,8,1)),2,0),"")</f>
        <v/>
      </c>
      <c r="AO492" s="79" t="str">
        <f t="shared" ca="1" si="96"/>
        <v/>
      </c>
      <c r="AP492" s="81"/>
      <c r="AQ492" s="70" t="str">
        <f>IFERROR(VLOOKUP(VALUE(MID(AP492,1,1)),AdditionalElements!$A$2:$B$50,2,0),"")</f>
        <v/>
      </c>
      <c r="AR492" s="70" t="str">
        <f>IFERROR(VLOOKUP(VALUE(MID(AP492,2,1)),AdditionalElements!$H$2:$I$50,2,0),"")</f>
        <v/>
      </c>
      <c r="AS492" s="70" t="str">
        <f>IFERROR(VLOOKUP(VALUE(MID(AP492,3,1)),AdditionalElements!$O$2:$P$50,2,0),"")</f>
        <v/>
      </c>
      <c r="AT492" s="70" t="str">
        <f>IFERROR(VLOOKUP(VALUE(MID(AP492,4,1)),AdditionalElements!$V$2:$W$50,2,0),"")</f>
        <v/>
      </c>
      <c r="AU492" s="71"/>
      <c r="AV492" s="79" t="str">
        <f>IFERROR(IF(VALUE(MID(AU492,1,1))=1, VLOOKUP(VALUE(MID(AU492,1,1)), TxtPanelShape!$A$2:$C$50, 3, 0), (IF(VALUE(MID(AU492,1,1))&gt;=7, VLOOKUP(VALUE(MID(AU492,1,1)), TxtPanelShape!$A$2:$C$50, 3, 0),VLOOKUP(VALUE(MID(AU492,1,2)),TxtPanelShape!$A$2:$C$50,3,0)))), "")</f>
        <v/>
      </c>
      <c r="AW492" s="79" t="str">
        <f>IFERROR(IF(VALUE(MID(AU492,1,1))=1, ", "&amp;VLOOKUP(VALUE(MID(AU492,2,1)), TxtPanelShape!$H$2:$I$50, 2, 0), IF(VALUE(MID(AU492,1,1))&gt;=7, ", "&amp;VLOOKUP(VALUE(MID(AU492,2,1)), TxtPanelShape!$H$2:$I$50, 2, 0),"")), "")</f>
        <v/>
      </c>
      <c r="AX492" s="79" t="str">
        <f>IFERROR(IF(VALUE(MID(AU492,1,1))=1, ", "&amp;VLOOKUP(VALUE(MID(AU492,3,1)), TxtPanelShape!$O$2:$P$50, 2, 0), IF(VALUE(MID(AU492,1,1))&gt;=7, ", "&amp;VLOOKUP(VALUE(MID(AU492,3,1)), TxtPanelShape!$O$2:$P$50, 2, 0),"")),"")</f>
        <v/>
      </c>
      <c r="AY492" s="79" t="str">
        <f>IFERROR("; "&amp;VLOOKUP(VALUE(MID(AU492,4,1)), TxtPanelShape!$V$2:$W$50,2,0),"")</f>
        <v/>
      </c>
      <c r="AZ492" s="79" t="str">
        <f t="shared" si="97"/>
        <v/>
      </c>
      <c r="BA492" s="71"/>
      <c r="BB492" s="79" t="str">
        <f>IFERROR(IF(VALUE(MID(BA492,1,1))=1, VLOOKUP(VALUE(MID(BA492,1,1)), TxtPanelShape!$A$2:$C$50, 3, 0), (IF(VALUE(MID(BA492,1,1))&gt;=7, VLOOKUP(VALUE(MID(BA492,1,1)), TxtPanelShape!$A$2:$C$50, 3, 0),VLOOKUP(VALUE(MID(BA492,1,2)),TxtPanelShape!$A$2:$C$50,3,0)))), "")</f>
        <v/>
      </c>
      <c r="BC492" s="79" t="str">
        <f>IFERROR(IF(VALUE(MID(BA492,1,1))=1, ", "&amp;VLOOKUP(VALUE(MID(BA492,2,1)), TxtPanelShape!$H$2:$I$50, 2, 0), IF(VALUE(MID(BA492,1,1))&gt;=7, ", "&amp;VLOOKUP(VALUE(MID(BA492,2,1)), TxtPanelShape!$H$2:$I$50, 2, 0),"")), "")</f>
        <v/>
      </c>
      <c r="BD492" s="79" t="str">
        <f>IFERROR(IF(VALUE(MID(BA492,1,1))=1, ", "&amp;VLOOKUP(VALUE(MID(BA492,3,1)), TxtPanelShape!$O$2:$P$50, 2, 0), IF(VALUE(MID(BA492,1,1))&gt;=7, ", "&amp;VLOOKUP(VALUE(MID(BA492,3,1)), TxtPanelShape!$O$2:$P$50, 2, 0),"")),"")</f>
        <v/>
      </c>
      <c r="BE492" s="79" t="str">
        <f>IFERROR("; "&amp;VLOOKUP(VALUE(MID(BA492,4,1)), TxtPanelShape!$V$2:$W$50,2,0),"")</f>
        <v/>
      </c>
      <c r="BF492" s="79" t="str">
        <f t="shared" si="98"/>
        <v/>
      </c>
      <c r="BG492" s="71"/>
      <c r="BH492" s="79" t="str">
        <f>IFERROR(VLOOKUP(BG492, TxtPanelDefinition!$A$2:$B$50, 2, 0),"")</f>
        <v/>
      </c>
      <c r="BI492" s="71"/>
      <c r="BJ492" s="79" t="str">
        <f>IFERROR(VLOOKUP(BI492, TxtPanelDefinition!$A$2:$B$50, 2, 0),"")</f>
        <v/>
      </c>
      <c r="BK492" s="71"/>
      <c r="BL492" s="79" t="str">
        <f>IFERROR(VLOOKUP(BK492, InscrTechniques!$A$2:$B$50, 2, 0),"")</f>
        <v/>
      </c>
      <c r="BM492" s="71"/>
      <c r="BN492" s="79" t="str">
        <f>IFERROR(VLOOKUP(BM492, InscrTechniques!$A$2:$B$50, 2, 0),"")</f>
        <v/>
      </c>
      <c r="BO492" s="71"/>
      <c r="BP492" s="79" t="str">
        <f>IFERROR(VLOOKUP(BO492, InscrTechniques!$A$2:$B$50, 2, 0),"")</f>
        <v/>
      </c>
      <c r="BQ492" s="71"/>
      <c r="BR492" s="79" t="str">
        <f>IFERROR(VLOOKUP(BQ492, InscrTechniques!$A$2:$B$50, 2, 0),"")</f>
        <v/>
      </c>
      <c r="BS492" s="71"/>
      <c r="BT492" s="79" t="str">
        <f>IFERROR(VLOOKUP(BS492, InscrTechniques!$A$2:$B$50, 2, 0),"")</f>
        <v/>
      </c>
      <c r="BU492" s="71"/>
      <c r="BV492" s="79" t="str">
        <f>IFERROR(VLOOKUP(BU492, InscrTechniques!$A$2:$B$50, 2, 0),"")</f>
        <v/>
      </c>
      <c r="BW492" s="125"/>
      <c r="BX492" s="79" t="str">
        <f>IFERROR(VLOOKUP(BW492, InscrTechniques!$A$2:$B$50, 2, 0),"")</f>
        <v/>
      </c>
      <c r="BY492" s="125"/>
      <c r="BZ492" s="79" t="str">
        <f>IFERROR(VLOOKUP(BY492, InscrTechniques!$A$2:$B$50, 2, 0),"")</f>
        <v/>
      </c>
      <c r="CA492" s="74"/>
      <c r="CB492" s="114" t="str">
        <f>IFERROR(VLOOKUP(CA492, LetterStyle!$A$2:$B$50, 2, 0),"")</f>
        <v/>
      </c>
      <c r="CC492" s="74"/>
      <c r="CD492" s="114" t="str">
        <f>IFERROR(VLOOKUP(CC492, LetterStyle!$A$2:$B$50, 2, 0),"")</f>
        <v/>
      </c>
      <c r="CE492" s="74"/>
      <c r="CF492" s="114" t="str">
        <f>IFERROR(VLOOKUP(CE492, LetterStyle!$A$2:$B$50, 2, 0),"")</f>
        <v/>
      </c>
      <c r="CG492" s="74"/>
      <c r="CH492" s="79" t="str">
        <f>IFERROR(VLOOKUP(CG492, LetterStyle!$A$2:$B$50, 2, 0),"")</f>
        <v/>
      </c>
      <c r="CI492" s="71"/>
      <c r="CJ492" s="79" t="str">
        <f>IFERROR(VLOOKUP(CI492, DecMotifs!$A$1:$B$306, 2, 0),"")</f>
        <v/>
      </c>
      <c r="CK492" s="71"/>
      <c r="CL492" s="79" t="str">
        <f>IFERROR(VLOOKUP(CK492, DecMotifs!$A$1:$B$306, 2, 0),"")</f>
        <v/>
      </c>
      <c r="CM492" s="71"/>
      <c r="CN492" s="79" t="str">
        <f>IFERROR(VLOOKUP(CM492, DecMotifs!$A$1:$B$306, 2, 0),"")</f>
        <v/>
      </c>
      <c r="CO492" s="71"/>
      <c r="CP492" s="79" t="str">
        <f>IFERROR(VLOOKUP(CO492, MarginalDec!$A$2:$B$253, 2, 0),"")</f>
        <v/>
      </c>
      <c r="CQ492" s="71"/>
      <c r="CR492" s="79" t="str">
        <f>IFERROR(VLOOKUP(CQ492, MarginalDec!$A$2:$B$253, 2, 0),"")</f>
        <v/>
      </c>
      <c r="CS492" s="71"/>
      <c r="CT492" s="79" t="str">
        <f>IFERROR(VLOOKUP(CS492, MarginalDec!$A$2:$B$253, 2, 0),"")</f>
        <v/>
      </c>
      <c r="CU492" s="71"/>
      <c r="CV492" s="79" t="str">
        <f>IF(ISBLANK(CU492),"", IFERROR(VLOOKUP(CU492, Tooling!$A$2:$B$252, 2, 0),""))</f>
        <v/>
      </c>
      <c r="CW492" s="71"/>
      <c r="CX492" s="79" t="str">
        <f>IF(ISBLANK(CW492),"", IFERROR(VLOOKUP(CW492, Tooling!$A$2:$B$252, 2, 0),""))</f>
        <v/>
      </c>
      <c r="CY492" s="71"/>
      <c r="CZ492" s="79" t="str">
        <f>IF(ISBLANK(CY492),"", IFERROR(VLOOKUP(CY492, Repairs!$A$2:$B$252, 2, 0),""))</f>
        <v/>
      </c>
      <c r="DA492" s="77"/>
      <c r="DB492" s="71"/>
      <c r="DC492" s="79" t="str">
        <f>IFERROR(VLOOKUP(DB492, DatingReason!$A$2:$B$252, 2, 0),"")</f>
        <v/>
      </c>
      <c r="DD492" s="123" t="str">
        <f t="shared" si="99"/>
        <v/>
      </c>
      <c r="DF492" s="119" t="str">
        <f t="array" ref="DF492">IF(AND($B492&lt;&gt;"", $DE492&lt;&gt;"", $DE492&lt;&gt;"No"),MAX(IF($B492=PEOPLE!$B$4:$B$1000, PEOPLE!$Q$4:$Q$1000,""))+100,"")</f>
        <v/>
      </c>
      <c r="DG492" s="68"/>
      <c r="DH492" s="76">
        <f>COUNTIF(PEOPLE!B:B, MEMORIALS!B492)</f>
        <v>0</v>
      </c>
      <c r="DI492" s="82"/>
      <c r="DJ492" s="82"/>
      <c r="DK492" s="82"/>
      <c r="DL492" s="68"/>
      <c r="DM492" s="68"/>
      <c r="DN492" s="68"/>
      <c r="DO492" s="68"/>
      <c r="DP492" s="68"/>
    </row>
    <row r="493" spans="1:120" ht="15" customHeight="1" x14ac:dyDescent="0.25">
      <c r="A493" s="68"/>
      <c r="B493" s="69"/>
      <c r="C493" s="68"/>
      <c r="D493" s="68"/>
      <c r="E493" s="70" t="str">
        <f>IF(D493="","",VLOOKUP(D493,Denomination!$A$2:$B$50, 2, 0))</f>
        <v/>
      </c>
      <c r="F493" s="68"/>
      <c r="G493" s="71"/>
      <c r="H493" s="70" t="str">
        <f>IF(G493="","",VLOOKUP(G493,MCondition!$A$2:$B$50, 2, 0))</f>
        <v/>
      </c>
      <c r="I493" s="72"/>
      <c r="J493" s="71"/>
      <c r="K493" s="70" t="str">
        <f>IF(J493="","",VLOOKUP(J493,ICondition!$A$2:$B$50, 2, 0))</f>
        <v/>
      </c>
      <c r="L493" s="73"/>
      <c r="M493" s="73"/>
      <c r="N493" s="73"/>
      <c r="O493" s="73"/>
      <c r="P493" s="73"/>
      <c r="Q493" s="73"/>
      <c r="R493" s="78"/>
      <c r="S493" s="79" t="str">
        <f>IFERROR(VLOOKUP(R493,Material!$A$2:$B$59, 2, 0),"")</f>
        <v/>
      </c>
      <c r="T493" s="71"/>
      <c r="U493" s="79" t="str">
        <f>IFERROR(VLOOKUP(T493,Material!$A$2:$B$59, 2, 0),"")</f>
        <v/>
      </c>
      <c r="V493" s="71"/>
      <c r="W493" s="79" t="str">
        <f>IFERROR(VLOOKUP(V493,Material!$A$2:$B$59, 2, 0),"")</f>
        <v/>
      </c>
      <c r="X493" s="71"/>
      <c r="Y493" s="79" t="str">
        <f>IFERROR(VLOOKUP(X493,Material!$A$2:$B$59, 2, 0),"")</f>
        <v/>
      </c>
      <c r="Z493" s="71"/>
      <c r="AA493" s="79" t="str">
        <f>IFERROR(VLOOKUP(Z493,Material!$A$2:$B$59, 2, 0),"")</f>
        <v/>
      </c>
      <c r="AB493" s="74"/>
      <c r="AC493" s="75" t="e">
        <f t="shared" si="88"/>
        <v>#VALUE!</v>
      </c>
      <c r="AD493" s="75" t="e">
        <f t="shared" si="89"/>
        <v>#VALUE!</v>
      </c>
      <c r="AE493" s="75" t="e">
        <f t="shared" si="91"/>
        <v>#VALUE!</v>
      </c>
      <c r="AF493" s="75" t="e">
        <f t="shared" si="90"/>
        <v>#VALUE!</v>
      </c>
      <c r="AG493" s="75" t="e">
        <f t="shared" si="92"/>
        <v>#VALUE!</v>
      </c>
      <c r="AH493" s="75" t="e">
        <f t="shared" si="93"/>
        <v>#VALUE!</v>
      </c>
      <c r="AI493" s="75" t="e">
        <f t="shared" si="94"/>
        <v>#VALUE!</v>
      </c>
      <c r="AJ493" s="80" t="e">
        <f t="shared" si="95"/>
        <v>#VALUE!</v>
      </c>
      <c r="AK493" s="79" t="str">
        <f>(IFERROR(VLOOKUP(AB493,Categories!$A$2:$B$20,2,1),""))</f>
        <v/>
      </c>
      <c r="AL493" s="79" t="str">
        <f ca="1">IFERROR(VLOOKUP((HLOOKUP((VLOOKUP($AB493,Categories!$A$2:$F$20,3,1)), $AB$3:$AJ493, (ROW()-ROW($AB$3)+1), 0)), INDIRECT(VLOOKUP($AB493,Categories!$A$2:$F$20,6,1)),2,0),AK493)</f>
        <v/>
      </c>
      <c r="AM493" s="79" t="str">
        <f ca="1">IFERROR(VLOOKUP((HLOOKUP((VLOOKUP($AB493,Categories!$A$2:$F$20,4,1)),$AB$3:$AJ493,(ROW()-ROW($AB$3)+1),0)),INDIRECT(VLOOKUP($AB493,Categories!$A$2:$H$20,7,1)),2,0),"")</f>
        <v/>
      </c>
      <c r="AN493" s="79" t="str">
        <f ca="1">IFERROR(VLOOKUP((HLOOKUP((VLOOKUP($AB493,Categories!$A$2:$F$20,5,1)), $AB$3:$AJ493, (ROW()-ROW($AB$3)+1), 0)), INDIRECT(VLOOKUP($AB493,Categories!$A$2:$H$20,8,1)),2,0),"")</f>
        <v/>
      </c>
      <c r="AO493" s="79" t="str">
        <f t="shared" ca="1" si="96"/>
        <v/>
      </c>
      <c r="AP493" s="81"/>
      <c r="AQ493" s="70" t="str">
        <f>IFERROR(VLOOKUP(VALUE(MID(AP493,1,1)),AdditionalElements!$A$2:$B$50,2,0),"")</f>
        <v/>
      </c>
      <c r="AR493" s="70" t="str">
        <f>IFERROR(VLOOKUP(VALUE(MID(AP493,2,1)),AdditionalElements!$H$2:$I$50,2,0),"")</f>
        <v/>
      </c>
      <c r="AS493" s="70" t="str">
        <f>IFERROR(VLOOKUP(VALUE(MID(AP493,3,1)),AdditionalElements!$O$2:$P$50,2,0),"")</f>
        <v/>
      </c>
      <c r="AT493" s="70" t="str">
        <f>IFERROR(VLOOKUP(VALUE(MID(AP493,4,1)),AdditionalElements!$V$2:$W$50,2,0),"")</f>
        <v/>
      </c>
      <c r="AU493" s="71"/>
      <c r="AV493" s="79" t="str">
        <f>IFERROR(IF(VALUE(MID(AU493,1,1))=1, VLOOKUP(VALUE(MID(AU493,1,1)), TxtPanelShape!$A$2:$C$50, 3, 0), (IF(VALUE(MID(AU493,1,1))&gt;=7, VLOOKUP(VALUE(MID(AU493,1,1)), TxtPanelShape!$A$2:$C$50, 3, 0),VLOOKUP(VALUE(MID(AU493,1,2)),TxtPanelShape!$A$2:$C$50,3,0)))), "")</f>
        <v/>
      </c>
      <c r="AW493" s="79" t="str">
        <f>IFERROR(IF(VALUE(MID(AU493,1,1))=1, ", "&amp;VLOOKUP(VALUE(MID(AU493,2,1)), TxtPanelShape!$H$2:$I$50, 2, 0), IF(VALUE(MID(AU493,1,1))&gt;=7, ", "&amp;VLOOKUP(VALUE(MID(AU493,2,1)), TxtPanelShape!$H$2:$I$50, 2, 0),"")), "")</f>
        <v/>
      </c>
      <c r="AX493" s="79" t="str">
        <f>IFERROR(IF(VALUE(MID(AU493,1,1))=1, ", "&amp;VLOOKUP(VALUE(MID(AU493,3,1)), TxtPanelShape!$O$2:$P$50, 2, 0), IF(VALUE(MID(AU493,1,1))&gt;=7, ", "&amp;VLOOKUP(VALUE(MID(AU493,3,1)), TxtPanelShape!$O$2:$P$50, 2, 0),"")),"")</f>
        <v/>
      </c>
      <c r="AY493" s="79" t="str">
        <f>IFERROR("; "&amp;VLOOKUP(VALUE(MID(AU493,4,1)), TxtPanelShape!$V$2:$W$50,2,0),"")</f>
        <v/>
      </c>
      <c r="AZ493" s="79" t="str">
        <f t="shared" si="97"/>
        <v/>
      </c>
      <c r="BA493" s="71"/>
      <c r="BB493" s="79" t="str">
        <f>IFERROR(IF(VALUE(MID(BA493,1,1))=1, VLOOKUP(VALUE(MID(BA493,1,1)), TxtPanelShape!$A$2:$C$50, 3, 0), (IF(VALUE(MID(BA493,1,1))&gt;=7, VLOOKUP(VALUE(MID(BA493,1,1)), TxtPanelShape!$A$2:$C$50, 3, 0),VLOOKUP(VALUE(MID(BA493,1,2)),TxtPanelShape!$A$2:$C$50,3,0)))), "")</f>
        <v/>
      </c>
      <c r="BC493" s="79" t="str">
        <f>IFERROR(IF(VALUE(MID(BA493,1,1))=1, ", "&amp;VLOOKUP(VALUE(MID(BA493,2,1)), TxtPanelShape!$H$2:$I$50, 2, 0), IF(VALUE(MID(BA493,1,1))&gt;=7, ", "&amp;VLOOKUP(VALUE(MID(BA493,2,1)), TxtPanelShape!$H$2:$I$50, 2, 0),"")), "")</f>
        <v/>
      </c>
      <c r="BD493" s="79" t="str">
        <f>IFERROR(IF(VALUE(MID(BA493,1,1))=1, ", "&amp;VLOOKUP(VALUE(MID(BA493,3,1)), TxtPanelShape!$O$2:$P$50, 2, 0), IF(VALUE(MID(BA493,1,1))&gt;=7, ", "&amp;VLOOKUP(VALUE(MID(BA493,3,1)), TxtPanelShape!$O$2:$P$50, 2, 0),"")),"")</f>
        <v/>
      </c>
      <c r="BE493" s="79" t="str">
        <f>IFERROR("; "&amp;VLOOKUP(VALUE(MID(BA493,4,1)), TxtPanelShape!$V$2:$W$50,2,0),"")</f>
        <v/>
      </c>
      <c r="BF493" s="79" t="str">
        <f t="shared" si="98"/>
        <v/>
      </c>
      <c r="BG493" s="71"/>
      <c r="BH493" s="79" t="str">
        <f>IFERROR(VLOOKUP(BG493, TxtPanelDefinition!$A$2:$B$50, 2, 0),"")</f>
        <v/>
      </c>
      <c r="BI493" s="71"/>
      <c r="BJ493" s="79" t="str">
        <f>IFERROR(VLOOKUP(BI493, TxtPanelDefinition!$A$2:$B$50, 2, 0),"")</f>
        <v/>
      </c>
      <c r="BK493" s="71"/>
      <c r="BL493" s="79" t="str">
        <f>IFERROR(VLOOKUP(BK493, InscrTechniques!$A$2:$B$50, 2, 0),"")</f>
        <v/>
      </c>
      <c r="BM493" s="71"/>
      <c r="BN493" s="79" t="str">
        <f>IFERROR(VLOOKUP(BM493, InscrTechniques!$A$2:$B$50, 2, 0),"")</f>
        <v/>
      </c>
      <c r="BO493" s="71"/>
      <c r="BP493" s="79" t="str">
        <f>IFERROR(VLOOKUP(BO493, InscrTechniques!$A$2:$B$50, 2, 0),"")</f>
        <v/>
      </c>
      <c r="BQ493" s="71"/>
      <c r="BR493" s="79" t="str">
        <f>IFERROR(VLOOKUP(BQ493, InscrTechniques!$A$2:$B$50, 2, 0),"")</f>
        <v/>
      </c>
      <c r="BS493" s="71"/>
      <c r="BT493" s="79" t="str">
        <f>IFERROR(VLOOKUP(BS493, InscrTechniques!$A$2:$B$50, 2, 0),"")</f>
        <v/>
      </c>
      <c r="BU493" s="71"/>
      <c r="BV493" s="79" t="str">
        <f>IFERROR(VLOOKUP(BU493, InscrTechniques!$A$2:$B$50, 2, 0),"")</f>
        <v/>
      </c>
      <c r="BW493" s="125"/>
      <c r="BX493" s="79" t="str">
        <f>IFERROR(VLOOKUP(BW493, InscrTechniques!$A$2:$B$50, 2, 0),"")</f>
        <v/>
      </c>
      <c r="BY493" s="125"/>
      <c r="BZ493" s="79" t="str">
        <f>IFERROR(VLOOKUP(BY493, InscrTechniques!$A$2:$B$50, 2, 0),"")</f>
        <v/>
      </c>
      <c r="CA493" s="74"/>
      <c r="CB493" s="114" t="str">
        <f>IFERROR(VLOOKUP(CA493, LetterStyle!$A$2:$B$50, 2, 0),"")</f>
        <v/>
      </c>
      <c r="CC493" s="74"/>
      <c r="CD493" s="114" t="str">
        <f>IFERROR(VLOOKUP(CC493, LetterStyle!$A$2:$B$50, 2, 0),"")</f>
        <v/>
      </c>
      <c r="CE493" s="74"/>
      <c r="CF493" s="114" t="str">
        <f>IFERROR(VLOOKUP(CE493, LetterStyle!$A$2:$B$50, 2, 0),"")</f>
        <v/>
      </c>
      <c r="CG493" s="74"/>
      <c r="CH493" s="79" t="str">
        <f>IFERROR(VLOOKUP(CG493, LetterStyle!$A$2:$B$50, 2, 0),"")</f>
        <v/>
      </c>
      <c r="CI493" s="71"/>
      <c r="CJ493" s="79" t="str">
        <f>IFERROR(VLOOKUP(CI493, DecMotifs!$A$1:$B$306, 2, 0),"")</f>
        <v/>
      </c>
      <c r="CK493" s="71"/>
      <c r="CL493" s="79" t="str">
        <f>IFERROR(VLOOKUP(CK493, DecMotifs!$A$1:$B$306, 2, 0),"")</f>
        <v/>
      </c>
      <c r="CM493" s="71"/>
      <c r="CN493" s="79" t="str">
        <f>IFERROR(VLOOKUP(CM493, DecMotifs!$A$1:$B$306, 2, 0),"")</f>
        <v/>
      </c>
      <c r="CO493" s="71"/>
      <c r="CP493" s="79" t="str">
        <f>IFERROR(VLOOKUP(CO493, MarginalDec!$A$2:$B$253, 2, 0),"")</f>
        <v/>
      </c>
      <c r="CQ493" s="71"/>
      <c r="CR493" s="79" t="str">
        <f>IFERROR(VLOOKUP(CQ493, MarginalDec!$A$2:$B$253, 2, 0),"")</f>
        <v/>
      </c>
      <c r="CS493" s="71"/>
      <c r="CT493" s="79" t="str">
        <f>IFERROR(VLOOKUP(CS493, MarginalDec!$A$2:$B$253, 2, 0),"")</f>
        <v/>
      </c>
      <c r="CU493" s="71"/>
      <c r="CV493" s="79" t="str">
        <f>IF(ISBLANK(CU493),"", IFERROR(VLOOKUP(CU493, Tooling!$A$2:$B$252, 2, 0),""))</f>
        <v/>
      </c>
      <c r="CW493" s="71"/>
      <c r="CX493" s="79" t="str">
        <f>IF(ISBLANK(CW493),"", IFERROR(VLOOKUP(CW493, Tooling!$A$2:$B$252, 2, 0),""))</f>
        <v/>
      </c>
      <c r="CY493" s="71"/>
      <c r="CZ493" s="79" t="str">
        <f>IF(ISBLANK(CY493),"", IFERROR(VLOOKUP(CY493, Repairs!$A$2:$B$252, 2, 0),""))</f>
        <v/>
      </c>
      <c r="DA493" s="77"/>
      <c r="DB493" s="71"/>
      <c r="DC493" s="79" t="str">
        <f>IFERROR(VLOOKUP(DB493, DatingReason!$A$2:$B$252, 2, 0),"")</f>
        <v/>
      </c>
      <c r="DD493" s="123" t="str">
        <f t="shared" si="99"/>
        <v/>
      </c>
      <c r="DF493" s="119" t="str">
        <f t="array" ref="DF493">IF(AND($B493&lt;&gt;"", $DE493&lt;&gt;"", $DE493&lt;&gt;"No"),MAX(IF($B493=PEOPLE!$B$4:$B$1000, PEOPLE!$Q$4:$Q$1000,""))+100,"")</f>
        <v/>
      </c>
      <c r="DG493" s="68"/>
      <c r="DH493" s="76">
        <f>COUNTIF(PEOPLE!B:B, MEMORIALS!B493)</f>
        <v>0</v>
      </c>
      <c r="DI493" s="82"/>
      <c r="DJ493" s="82"/>
      <c r="DK493" s="82"/>
      <c r="DL493" s="68"/>
      <c r="DM493" s="68"/>
      <c r="DN493" s="68"/>
      <c r="DO493" s="68"/>
      <c r="DP493" s="68"/>
    </row>
    <row r="494" spans="1:120" ht="15" customHeight="1" x14ac:dyDescent="0.25">
      <c r="A494" s="68"/>
      <c r="B494" s="69"/>
      <c r="C494" s="68"/>
      <c r="D494" s="68"/>
      <c r="E494" s="70" t="str">
        <f>IF(D494="","",VLOOKUP(D494,Denomination!$A$2:$B$50, 2, 0))</f>
        <v/>
      </c>
      <c r="F494" s="68"/>
      <c r="G494" s="71"/>
      <c r="H494" s="70" t="str">
        <f>IF(G494="","",VLOOKUP(G494,MCondition!$A$2:$B$50, 2, 0))</f>
        <v/>
      </c>
      <c r="I494" s="72"/>
      <c r="J494" s="71"/>
      <c r="K494" s="70" t="str">
        <f>IF(J494="","",VLOOKUP(J494,ICondition!$A$2:$B$50, 2, 0))</f>
        <v/>
      </c>
      <c r="L494" s="73"/>
      <c r="M494" s="73"/>
      <c r="N494" s="73"/>
      <c r="O494" s="73"/>
      <c r="P494" s="73"/>
      <c r="Q494" s="73"/>
      <c r="R494" s="78"/>
      <c r="S494" s="79" t="str">
        <f>IFERROR(VLOOKUP(R494,Material!$A$2:$B$59, 2, 0),"")</f>
        <v/>
      </c>
      <c r="T494" s="71"/>
      <c r="U494" s="79" t="str">
        <f>IFERROR(VLOOKUP(T494,Material!$A$2:$B$59, 2, 0),"")</f>
        <v/>
      </c>
      <c r="V494" s="71"/>
      <c r="W494" s="79" t="str">
        <f>IFERROR(VLOOKUP(V494,Material!$A$2:$B$59, 2, 0),"")</f>
        <v/>
      </c>
      <c r="X494" s="71"/>
      <c r="Y494" s="79" t="str">
        <f>IFERROR(VLOOKUP(X494,Material!$A$2:$B$59, 2, 0),"")</f>
        <v/>
      </c>
      <c r="Z494" s="71"/>
      <c r="AA494" s="79" t="str">
        <f>IFERROR(VLOOKUP(Z494,Material!$A$2:$B$59, 2, 0),"")</f>
        <v/>
      </c>
      <c r="AB494" s="74"/>
      <c r="AC494" s="75" t="e">
        <f t="shared" si="88"/>
        <v>#VALUE!</v>
      </c>
      <c r="AD494" s="75" t="e">
        <f t="shared" si="89"/>
        <v>#VALUE!</v>
      </c>
      <c r="AE494" s="75" t="e">
        <f t="shared" si="91"/>
        <v>#VALUE!</v>
      </c>
      <c r="AF494" s="75" t="e">
        <f t="shared" si="90"/>
        <v>#VALUE!</v>
      </c>
      <c r="AG494" s="75" t="e">
        <f t="shared" si="92"/>
        <v>#VALUE!</v>
      </c>
      <c r="AH494" s="75" t="e">
        <f t="shared" si="93"/>
        <v>#VALUE!</v>
      </c>
      <c r="AI494" s="75" t="e">
        <f t="shared" si="94"/>
        <v>#VALUE!</v>
      </c>
      <c r="AJ494" s="80" t="e">
        <f t="shared" si="95"/>
        <v>#VALUE!</v>
      </c>
      <c r="AK494" s="79" t="str">
        <f>(IFERROR(VLOOKUP(AB494,Categories!$A$2:$B$20,2,1),""))</f>
        <v/>
      </c>
      <c r="AL494" s="79" t="str">
        <f ca="1">IFERROR(VLOOKUP((HLOOKUP((VLOOKUP($AB494,Categories!$A$2:$F$20,3,1)), $AB$3:$AJ494, (ROW()-ROW($AB$3)+1), 0)), INDIRECT(VLOOKUP($AB494,Categories!$A$2:$F$20,6,1)),2,0),AK494)</f>
        <v/>
      </c>
      <c r="AM494" s="79" t="str">
        <f ca="1">IFERROR(VLOOKUP((HLOOKUP((VLOOKUP($AB494,Categories!$A$2:$F$20,4,1)),$AB$3:$AJ494,(ROW()-ROW($AB$3)+1),0)),INDIRECT(VLOOKUP($AB494,Categories!$A$2:$H$20,7,1)),2,0),"")</f>
        <v/>
      </c>
      <c r="AN494" s="79" t="str">
        <f ca="1">IFERROR(VLOOKUP((HLOOKUP((VLOOKUP($AB494,Categories!$A$2:$F$20,5,1)), $AB$3:$AJ494, (ROW()-ROW($AB$3)+1), 0)), INDIRECT(VLOOKUP($AB494,Categories!$A$2:$H$20,8,1)),2,0),"")</f>
        <v/>
      </c>
      <c r="AO494" s="79" t="str">
        <f t="shared" ca="1" si="96"/>
        <v/>
      </c>
      <c r="AP494" s="81"/>
      <c r="AQ494" s="70" t="str">
        <f>IFERROR(VLOOKUP(VALUE(MID(AP494,1,1)),AdditionalElements!$A$2:$B$50,2,0),"")</f>
        <v/>
      </c>
      <c r="AR494" s="70" t="str">
        <f>IFERROR(VLOOKUP(VALUE(MID(AP494,2,1)),AdditionalElements!$H$2:$I$50,2,0),"")</f>
        <v/>
      </c>
      <c r="AS494" s="70" t="str">
        <f>IFERROR(VLOOKUP(VALUE(MID(AP494,3,1)),AdditionalElements!$O$2:$P$50,2,0),"")</f>
        <v/>
      </c>
      <c r="AT494" s="70" t="str">
        <f>IFERROR(VLOOKUP(VALUE(MID(AP494,4,1)),AdditionalElements!$V$2:$W$50,2,0),"")</f>
        <v/>
      </c>
      <c r="AU494" s="71"/>
      <c r="AV494" s="79" t="str">
        <f>IFERROR(IF(VALUE(MID(AU494,1,1))=1, VLOOKUP(VALUE(MID(AU494,1,1)), TxtPanelShape!$A$2:$C$50, 3, 0), (IF(VALUE(MID(AU494,1,1))&gt;=7, VLOOKUP(VALUE(MID(AU494,1,1)), TxtPanelShape!$A$2:$C$50, 3, 0),VLOOKUP(VALUE(MID(AU494,1,2)),TxtPanelShape!$A$2:$C$50,3,0)))), "")</f>
        <v/>
      </c>
      <c r="AW494" s="79" t="str">
        <f>IFERROR(IF(VALUE(MID(AU494,1,1))=1, ", "&amp;VLOOKUP(VALUE(MID(AU494,2,1)), TxtPanelShape!$H$2:$I$50, 2, 0), IF(VALUE(MID(AU494,1,1))&gt;=7, ", "&amp;VLOOKUP(VALUE(MID(AU494,2,1)), TxtPanelShape!$H$2:$I$50, 2, 0),"")), "")</f>
        <v/>
      </c>
      <c r="AX494" s="79" t="str">
        <f>IFERROR(IF(VALUE(MID(AU494,1,1))=1, ", "&amp;VLOOKUP(VALUE(MID(AU494,3,1)), TxtPanelShape!$O$2:$P$50, 2, 0), IF(VALUE(MID(AU494,1,1))&gt;=7, ", "&amp;VLOOKUP(VALUE(MID(AU494,3,1)), TxtPanelShape!$O$2:$P$50, 2, 0),"")),"")</f>
        <v/>
      </c>
      <c r="AY494" s="79" t="str">
        <f>IFERROR("; "&amp;VLOOKUP(VALUE(MID(AU494,4,1)), TxtPanelShape!$V$2:$W$50,2,0),"")</f>
        <v/>
      </c>
      <c r="AZ494" s="79" t="str">
        <f t="shared" si="97"/>
        <v/>
      </c>
      <c r="BA494" s="71"/>
      <c r="BB494" s="79" t="str">
        <f>IFERROR(IF(VALUE(MID(BA494,1,1))=1, VLOOKUP(VALUE(MID(BA494,1,1)), TxtPanelShape!$A$2:$C$50, 3, 0), (IF(VALUE(MID(BA494,1,1))&gt;=7, VLOOKUP(VALUE(MID(BA494,1,1)), TxtPanelShape!$A$2:$C$50, 3, 0),VLOOKUP(VALUE(MID(BA494,1,2)),TxtPanelShape!$A$2:$C$50,3,0)))), "")</f>
        <v/>
      </c>
      <c r="BC494" s="79" t="str">
        <f>IFERROR(IF(VALUE(MID(BA494,1,1))=1, ", "&amp;VLOOKUP(VALUE(MID(BA494,2,1)), TxtPanelShape!$H$2:$I$50, 2, 0), IF(VALUE(MID(BA494,1,1))&gt;=7, ", "&amp;VLOOKUP(VALUE(MID(BA494,2,1)), TxtPanelShape!$H$2:$I$50, 2, 0),"")), "")</f>
        <v/>
      </c>
      <c r="BD494" s="79" t="str">
        <f>IFERROR(IF(VALUE(MID(BA494,1,1))=1, ", "&amp;VLOOKUP(VALUE(MID(BA494,3,1)), TxtPanelShape!$O$2:$P$50, 2, 0), IF(VALUE(MID(BA494,1,1))&gt;=7, ", "&amp;VLOOKUP(VALUE(MID(BA494,3,1)), TxtPanelShape!$O$2:$P$50, 2, 0),"")),"")</f>
        <v/>
      </c>
      <c r="BE494" s="79" t="str">
        <f>IFERROR("; "&amp;VLOOKUP(VALUE(MID(BA494,4,1)), TxtPanelShape!$V$2:$W$50,2,0),"")</f>
        <v/>
      </c>
      <c r="BF494" s="79" t="str">
        <f t="shared" si="98"/>
        <v/>
      </c>
      <c r="BG494" s="71"/>
      <c r="BH494" s="79" t="str">
        <f>IFERROR(VLOOKUP(BG494, TxtPanelDefinition!$A$2:$B$50, 2, 0),"")</f>
        <v/>
      </c>
      <c r="BI494" s="71"/>
      <c r="BJ494" s="79" t="str">
        <f>IFERROR(VLOOKUP(BI494, TxtPanelDefinition!$A$2:$B$50, 2, 0),"")</f>
        <v/>
      </c>
      <c r="BK494" s="71"/>
      <c r="BL494" s="79" t="str">
        <f>IFERROR(VLOOKUP(BK494, InscrTechniques!$A$2:$B$50, 2, 0),"")</f>
        <v/>
      </c>
      <c r="BM494" s="71"/>
      <c r="BN494" s="79" t="str">
        <f>IFERROR(VLOOKUP(BM494, InscrTechniques!$A$2:$B$50, 2, 0),"")</f>
        <v/>
      </c>
      <c r="BO494" s="71"/>
      <c r="BP494" s="79" t="str">
        <f>IFERROR(VLOOKUP(BO494, InscrTechniques!$A$2:$B$50, 2, 0),"")</f>
        <v/>
      </c>
      <c r="BQ494" s="71"/>
      <c r="BR494" s="79" t="str">
        <f>IFERROR(VLOOKUP(BQ494, InscrTechniques!$A$2:$B$50, 2, 0),"")</f>
        <v/>
      </c>
      <c r="BS494" s="71"/>
      <c r="BT494" s="79" t="str">
        <f>IFERROR(VLOOKUP(BS494, InscrTechniques!$A$2:$B$50, 2, 0),"")</f>
        <v/>
      </c>
      <c r="BU494" s="71"/>
      <c r="BV494" s="79" t="str">
        <f>IFERROR(VLOOKUP(BU494, InscrTechniques!$A$2:$B$50, 2, 0),"")</f>
        <v/>
      </c>
      <c r="BW494" s="125"/>
      <c r="BX494" s="79" t="str">
        <f>IFERROR(VLOOKUP(BW494, InscrTechniques!$A$2:$B$50, 2, 0),"")</f>
        <v/>
      </c>
      <c r="BY494" s="125"/>
      <c r="BZ494" s="79" t="str">
        <f>IFERROR(VLOOKUP(BY494, InscrTechniques!$A$2:$B$50, 2, 0),"")</f>
        <v/>
      </c>
      <c r="CA494" s="74"/>
      <c r="CB494" s="114" t="str">
        <f>IFERROR(VLOOKUP(CA494, LetterStyle!$A$2:$B$50, 2, 0),"")</f>
        <v/>
      </c>
      <c r="CC494" s="74"/>
      <c r="CD494" s="114" t="str">
        <f>IFERROR(VLOOKUP(CC494, LetterStyle!$A$2:$B$50, 2, 0),"")</f>
        <v/>
      </c>
      <c r="CE494" s="74"/>
      <c r="CF494" s="114" t="str">
        <f>IFERROR(VLOOKUP(CE494, LetterStyle!$A$2:$B$50, 2, 0),"")</f>
        <v/>
      </c>
      <c r="CG494" s="74"/>
      <c r="CH494" s="79" t="str">
        <f>IFERROR(VLOOKUP(CG494, LetterStyle!$A$2:$B$50, 2, 0),"")</f>
        <v/>
      </c>
      <c r="CI494" s="71"/>
      <c r="CJ494" s="79" t="str">
        <f>IFERROR(VLOOKUP(CI494, DecMotifs!$A$1:$B$306, 2, 0),"")</f>
        <v/>
      </c>
      <c r="CK494" s="71"/>
      <c r="CL494" s="79" t="str">
        <f>IFERROR(VLOOKUP(CK494, DecMotifs!$A$1:$B$306, 2, 0),"")</f>
        <v/>
      </c>
      <c r="CM494" s="71"/>
      <c r="CN494" s="79" t="str">
        <f>IFERROR(VLOOKUP(CM494, DecMotifs!$A$1:$B$306, 2, 0),"")</f>
        <v/>
      </c>
      <c r="CO494" s="71"/>
      <c r="CP494" s="79" t="str">
        <f>IFERROR(VLOOKUP(CO494, MarginalDec!$A$2:$B$253, 2, 0),"")</f>
        <v/>
      </c>
      <c r="CQ494" s="71"/>
      <c r="CR494" s="79" t="str">
        <f>IFERROR(VLOOKUP(CQ494, MarginalDec!$A$2:$B$253, 2, 0),"")</f>
        <v/>
      </c>
      <c r="CS494" s="71"/>
      <c r="CT494" s="79" t="str">
        <f>IFERROR(VLOOKUP(CS494, MarginalDec!$A$2:$B$253, 2, 0),"")</f>
        <v/>
      </c>
      <c r="CU494" s="71"/>
      <c r="CV494" s="79" t="str">
        <f>IF(ISBLANK(CU494),"", IFERROR(VLOOKUP(CU494, Tooling!$A$2:$B$252, 2, 0),""))</f>
        <v/>
      </c>
      <c r="CW494" s="71"/>
      <c r="CX494" s="79" t="str">
        <f>IF(ISBLANK(CW494),"", IFERROR(VLOOKUP(CW494, Tooling!$A$2:$B$252, 2, 0),""))</f>
        <v/>
      </c>
      <c r="CY494" s="71"/>
      <c r="CZ494" s="79" t="str">
        <f>IF(ISBLANK(CY494),"", IFERROR(VLOOKUP(CY494, Repairs!$A$2:$B$252, 2, 0),""))</f>
        <v/>
      </c>
      <c r="DA494" s="77"/>
      <c r="DB494" s="71"/>
      <c r="DC494" s="79" t="str">
        <f>IFERROR(VLOOKUP(DB494, DatingReason!$A$2:$B$252, 2, 0),"")</f>
        <v/>
      </c>
      <c r="DD494" s="123" t="str">
        <f t="shared" si="99"/>
        <v/>
      </c>
      <c r="DF494" s="119" t="str">
        <f t="array" ref="DF494">IF(AND($B494&lt;&gt;"", $DE494&lt;&gt;"", $DE494&lt;&gt;"No"),MAX(IF($B494=PEOPLE!$B$4:$B$1000, PEOPLE!$Q$4:$Q$1000,""))+100,"")</f>
        <v/>
      </c>
      <c r="DG494" s="68"/>
      <c r="DH494" s="76">
        <f>COUNTIF(PEOPLE!B:B, MEMORIALS!B494)</f>
        <v>0</v>
      </c>
      <c r="DI494" s="82"/>
      <c r="DJ494" s="82"/>
      <c r="DK494" s="82"/>
      <c r="DL494" s="68"/>
      <c r="DM494" s="68"/>
      <c r="DN494" s="68"/>
      <c r="DO494" s="68"/>
      <c r="DP494" s="68"/>
    </row>
    <row r="495" spans="1:120" ht="15" customHeight="1" x14ac:dyDescent="0.25">
      <c r="A495" s="68"/>
      <c r="B495" s="69"/>
      <c r="C495" s="68"/>
      <c r="D495" s="68"/>
      <c r="E495" s="70" t="str">
        <f>IF(D495="","",VLOOKUP(D495,Denomination!$A$2:$B$50, 2, 0))</f>
        <v/>
      </c>
      <c r="F495" s="68"/>
      <c r="G495" s="71"/>
      <c r="H495" s="70" t="str">
        <f>IF(G495="","",VLOOKUP(G495,MCondition!$A$2:$B$50, 2, 0))</f>
        <v/>
      </c>
      <c r="I495" s="72"/>
      <c r="J495" s="71"/>
      <c r="K495" s="70" t="str">
        <f>IF(J495="","",VLOOKUP(J495,ICondition!$A$2:$B$50, 2, 0))</f>
        <v/>
      </c>
      <c r="L495" s="73"/>
      <c r="M495" s="73"/>
      <c r="N495" s="73"/>
      <c r="O495" s="73"/>
      <c r="P495" s="73"/>
      <c r="Q495" s="73"/>
      <c r="R495" s="78"/>
      <c r="S495" s="79" t="str">
        <f>IFERROR(VLOOKUP(R495,Material!$A$2:$B$59, 2, 0),"")</f>
        <v/>
      </c>
      <c r="T495" s="71"/>
      <c r="U495" s="79" t="str">
        <f>IFERROR(VLOOKUP(T495,Material!$A$2:$B$59, 2, 0),"")</f>
        <v/>
      </c>
      <c r="V495" s="71"/>
      <c r="W495" s="79" t="str">
        <f>IFERROR(VLOOKUP(V495,Material!$A$2:$B$59, 2, 0),"")</f>
        <v/>
      </c>
      <c r="X495" s="71"/>
      <c r="Y495" s="79" t="str">
        <f>IFERROR(VLOOKUP(X495,Material!$A$2:$B$59, 2, 0),"")</f>
        <v/>
      </c>
      <c r="Z495" s="71"/>
      <c r="AA495" s="79" t="str">
        <f>IFERROR(VLOOKUP(Z495,Material!$A$2:$B$59, 2, 0),"")</f>
        <v/>
      </c>
      <c r="AB495" s="74"/>
      <c r="AC495" s="75" t="e">
        <f t="shared" si="88"/>
        <v>#VALUE!</v>
      </c>
      <c r="AD495" s="75" t="e">
        <f t="shared" si="89"/>
        <v>#VALUE!</v>
      </c>
      <c r="AE495" s="75" t="e">
        <f t="shared" si="91"/>
        <v>#VALUE!</v>
      </c>
      <c r="AF495" s="75" t="e">
        <f t="shared" si="90"/>
        <v>#VALUE!</v>
      </c>
      <c r="AG495" s="75" t="e">
        <f t="shared" si="92"/>
        <v>#VALUE!</v>
      </c>
      <c r="AH495" s="75" t="e">
        <f t="shared" si="93"/>
        <v>#VALUE!</v>
      </c>
      <c r="AI495" s="75" t="e">
        <f t="shared" si="94"/>
        <v>#VALUE!</v>
      </c>
      <c r="AJ495" s="80" t="e">
        <f t="shared" si="95"/>
        <v>#VALUE!</v>
      </c>
      <c r="AK495" s="79" t="str">
        <f>(IFERROR(VLOOKUP(AB495,Categories!$A$2:$B$20,2,1),""))</f>
        <v/>
      </c>
      <c r="AL495" s="79" t="str">
        <f ca="1">IFERROR(VLOOKUP((HLOOKUP((VLOOKUP($AB495,Categories!$A$2:$F$20,3,1)), $AB$3:$AJ495, (ROW()-ROW($AB$3)+1), 0)), INDIRECT(VLOOKUP($AB495,Categories!$A$2:$F$20,6,1)),2,0),AK495)</f>
        <v/>
      </c>
      <c r="AM495" s="79" t="str">
        <f ca="1">IFERROR(VLOOKUP((HLOOKUP((VLOOKUP($AB495,Categories!$A$2:$F$20,4,1)),$AB$3:$AJ495,(ROW()-ROW($AB$3)+1),0)),INDIRECT(VLOOKUP($AB495,Categories!$A$2:$H$20,7,1)),2,0),"")</f>
        <v/>
      </c>
      <c r="AN495" s="79" t="str">
        <f ca="1">IFERROR(VLOOKUP((HLOOKUP((VLOOKUP($AB495,Categories!$A$2:$F$20,5,1)), $AB$3:$AJ495, (ROW()-ROW($AB$3)+1), 0)), INDIRECT(VLOOKUP($AB495,Categories!$A$2:$H$20,8,1)),2,0),"")</f>
        <v/>
      </c>
      <c r="AO495" s="79" t="str">
        <f t="shared" ca="1" si="96"/>
        <v/>
      </c>
      <c r="AP495" s="81"/>
      <c r="AQ495" s="70" t="str">
        <f>IFERROR(VLOOKUP(VALUE(MID(AP495,1,1)),AdditionalElements!$A$2:$B$50,2,0),"")</f>
        <v/>
      </c>
      <c r="AR495" s="70" t="str">
        <f>IFERROR(VLOOKUP(VALUE(MID(AP495,2,1)),AdditionalElements!$H$2:$I$50,2,0),"")</f>
        <v/>
      </c>
      <c r="AS495" s="70" t="str">
        <f>IFERROR(VLOOKUP(VALUE(MID(AP495,3,1)),AdditionalElements!$O$2:$P$50,2,0),"")</f>
        <v/>
      </c>
      <c r="AT495" s="70" t="str">
        <f>IFERROR(VLOOKUP(VALUE(MID(AP495,4,1)),AdditionalElements!$V$2:$W$50,2,0),"")</f>
        <v/>
      </c>
      <c r="AU495" s="71"/>
      <c r="AV495" s="79" t="str">
        <f>IFERROR(IF(VALUE(MID(AU495,1,1))=1, VLOOKUP(VALUE(MID(AU495,1,1)), TxtPanelShape!$A$2:$C$50, 3, 0), (IF(VALUE(MID(AU495,1,1))&gt;=7, VLOOKUP(VALUE(MID(AU495,1,1)), TxtPanelShape!$A$2:$C$50, 3, 0),VLOOKUP(VALUE(MID(AU495,1,2)),TxtPanelShape!$A$2:$C$50,3,0)))), "")</f>
        <v/>
      </c>
      <c r="AW495" s="79" t="str">
        <f>IFERROR(IF(VALUE(MID(AU495,1,1))=1, ", "&amp;VLOOKUP(VALUE(MID(AU495,2,1)), TxtPanelShape!$H$2:$I$50, 2, 0), IF(VALUE(MID(AU495,1,1))&gt;=7, ", "&amp;VLOOKUP(VALUE(MID(AU495,2,1)), TxtPanelShape!$H$2:$I$50, 2, 0),"")), "")</f>
        <v/>
      </c>
      <c r="AX495" s="79" t="str">
        <f>IFERROR(IF(VALUE(MID(AU495,1,1))=1, ", "&amp;VLOOKUP(VALUE(MID(AU495,3,1)), TxtPanelShape!$O$2:$P$50, 2, 0), IF(VALUE(MID(AU495,1,1))&gt;=7, ", "&amp;VLOOKUP(VALUE(MID(AU495,3,1)), TxtPanelShape!$O$2:$P$50, 2, 0),"")),"")</f>
        <v/>
      </c>
      <c r="AY495" s="79" t="str">
        <f>IFERROR("; "&amp;VLOOKUP(VALUE(MID(AU495,4,1)), TxtPanelShape!$V$2:$W$50,2,0),"")</f>
        <v/>
      </c>
      <c r="AZ495" s="79" t="str">
        <f t="shared" si="97"/>
        <v/>
      </c>
      <c r="BA495" s="71"/>
      <c r="BB495" s="79" t="str">
        <f>IFERROR(IF(VALUE(MID(BA495,1,1))=1, VLOOKUP(VALUE(MID(BA495,1,1)), TxtPanelShape!$A$2:$C$50, 3, 0), (IF(VALUE(MID(BA495,1,1))&gt;=7, VLOOKUP(VALUE(MID(BA495,1,1)), TxtPanelShape!$A$2:$C$50, 3, 0),VLOOKUP(VALUE(MID(BA495,1,2)),TxtPanelShape!$A$2:$C$50,3,0)))), "")</f>
        <v/>
      </c>
      <c r="BC495" s="79" t="str">
        <f>IFERROR(IF(VALUE(MID(BA495,1,1))=1, ", "&amp;VLOOKUP(VALUE(MID(BA495,2,1)), TxtPanelShape!$H$2:$I$50, 2, 0), IF(VALUE(MID(BA495,1,1))&gt;=7, ", "&amp;VLOOKUP(VALUE(MID(BA495,2,1)), TxtPanelShape!$H$2:$I$50, 2, 0),"")), "")</f>
        <v/>
      </c>
      <c r="BD495" s="79" t="str">
        <f>IFERROR(IF(VALUE(MID(BA495,1,1))=1, ", "&amp;VLOOKUP(VALUE(MID(BA495,3,1)), TxtPanelShape!$O$2:$P$50, 2, 0), IF(VALUE(MID(BA495,1,1))&gt;=7, ", "&amp;VLOOKUP(VALUE(MID(BA495,3,1)), TxtPanelShape!$O$2:$P$50, 2, 0),"")),"")</f>
        <v/>
      </c>
      <c r="BE495" s="79" t="str">
        <f>IFERROR("; "&amp;VLOOKUP(VALUE(MID(BA495,4,1)), TxtPanelShape!$V$2:$W$50,2,0),"")</f>
        <v/>
      </c>
      <c r="BF495" s="79" t="str">
        <f t="shared" si="98"/>
        <v/>
      </c>
      <c r="BG495" s="71"/>
      <c r="BH495" s="79" t="str">
        <f>IFERROR(VLOOKUP(BG495, TxtPanelDefinition!$A$2:$B$50, 2, 0),"")</f>
        <v/>
      </c>
      <c r="BI495" s="71"/>
      <c r="BJ495" s="79" t="str">
        <f>IFERROR(VLOOKUP(BI495, TxtPanelDefinition!$A$2:$B$50, 2, 0),"")</f>
        <v/>
      </c>
      <c r="BK495" s="71"/>
      <c r="BL495" s="79" t="str">
        <f>IFERROR(VLOOKUP(BK495, InscrTechniques!$A$2:$B$50, 2, 0),"")</f>
        <v/>
      </c>
      <c r="BM495" s="71"/>
      <c r="BN495" s="79" t="str">
        <f>IFERROR(VLOOKUP(BM495, InscrTechniques!$A$2:$B$50, 2, 0),"")</f>
        <v/>
      </c>
      <c r="BO495" s="71"/>
      <c r="BP495" s="79" t="str">
        <f>IFERROR(VLOOKUP(BO495, InscrTechniques!$A$2:$B$50, 2, 0),"")</f>
        <v/>
      </c>
      <c r="BQ495" s="71"/>
      <c r="BR495" s="79" t="str">
        <f>IFERROR(VLOOKUP(BQ495, InscrTechniques!$A$2:$B$50, 2, 0),"")</f>
        <v/>
      </c>
      <c r="BS495" s="71"/>
      <c r="BT495" s="79" t="str">
        <f>IFERROR(VLOOKUP(BS495, InscrTechniques!$A$2:$B$50, 2, 0),"")</f>
        <v/>
      </c>
      <c r="BU495" s="71"/>
      <c r="BV495" s="79" t="str">
        <f>IFERROR(VLOOKUP(BU495, InscrTechniques!$A$2:$B$50, 2, 0),"")</f>
        <v/>
      </c>
      <c r="BW495" s="125"/>
      <c r="BX495" s="79" t="str">
        <f>IFERROR(VLOOKUP(BW495, InscrTechniques!$A$2:$B$50, 2, 0),"")</f>
        <v/>
      </c>
      <c r="BY495" s="125"/>
      <c r="BZ495" s="79" t="str">
        <f>IFERROR(VLOOKUP(BY495, InscrTechniques!$A$2:$B$50, 2, 0),"")</f>
        <v/>
      </c>
      <c r="CA495" s="74"/>
      <c r="CB495" s="114" t="str">
        <f>IFERROR(VLOOKUP(CA495, LetterStyle!$A$2:$B$50, 2, 0),"")</f>
        <v/>
      </c>
      <c r="CC495" s="74"/>
      <c r="CD495" s="114" t="str">
        <f>IFERROR(VLOOKUP(CC495, LetterStyle!$A$2:$B$50, 2, 0),"")</f>
        <v/>
      </c>
      <c r="CE495" s="74"/>
      <c r="CF495" s="114" t="str">
        <f>IFERROR(VLOOKUP(CE495, LetterStyle!$A$2:$B$50, 2, 0),"")</f>
        <v/>
      </c>
      <c r="CG495" s="74"/>
      <c r="CH495" s="79" t="str">
        <f>IFERROR(VLOOKUP(CG495, LetterStyle!$A$2:$B$50, 2, 0),"")</f>
        <v/>
      </c>
      <c r="CI495" s="71"/>
      <c r="CJ495" s="79" t="str">
        <f>IFERROR(VLOOKUP(CI495, DecMotifs!$A$1:$B$306, 2, 0),"")</f>
        <v/>
      </c>
      <c r="CK495" s="71"/>
      <c r="CL495" s="79" t="str">
        <f>IFERROR(VLOOKUP(CK495, DecMotifs!$A$1:$B$306, 2, 0),"")</f>
        <v/>
      </c>
      <c r="CM495" s="71"/>
      <c r="CN495" s="79" t="str">
        <f>IFERROR(VLOOKUP(CM495, DecMotifs!$A$1:$B$306, 2, 0),"")</f>
        <v/>
      </c>
      <c r="CO495" s="71"/>
      <c r="CP495" s="79" t="str">
        <f>IFERROR(VLOOKUP(CO495, MarginalDec!$A$2:$B$253, 2, 0),"")</f>
        <v/>
      </c>
      <c r="CQ495" s="71"/>
      <c r="CR495" s="79" t="str">
        <f>IFERROR(VLOOKUP(CQ495, MarginalDec!$A$2:$B$253, 2, 0),"")</f>
        <v/>
      </c>
      <c r="CS495" s="71"/>
      <c r="CT495" s="79" t="str">
        <f>IFERROR(VLOOKUP(CS495, MarginalDec!$A$2:$B$253, 2, 0),"")</f>
        <v/>
      </c>
      <c r="CU495" s="71"/>
      <c r="CV495" s="79" t="str">
        <f>IF(ISBLANK(CU495),"", IFERROR(VLOOKUP(CU495, Tooling!$A$2:$B$252, 2, 0),""))</f>
        <v/>
      </c>
      <c r="CW495" s="71"/>
      <c r="CX495" s="79" t="str">
        <f>IF(ISBLANK(CW495),"", IFERROR(VLOOKUP(CW495, Tooling!$A$2:$B$252, 2, 0),""))</f>
        <v/>
      </c>
      <c r="CY495" s="71"/>
      <c r="CZ495" s="79" t="str">
        <f>IF(ISBLANK(CY495),"", IFERROR(VLOOKUP(CY495, Repairs!$A$2:$B$252, 2, 0),""))</f>
        <v/>
      </c>
      <c r="DA495" s="77"/>
      <c r="DB495" s="71"/>
      <c r="DC495" s="79" t="str">
        <f>IFERROR(VLOOKUP(DB495, DatingReason!$A$2:$B$252, 2, 0),"")</f>
        <v/>
      </c>
      <c r="DD495" s="123" t="str">
        <f t="shared" si="99"/>
        <v/>
      </c>
      <c r="DF495" s="119" t="str">
        <f t="array" ref="DF495">IF(AND($B495&lt;&gt;"", $DE495&lt;&gt;"", $DE495&lt;&gt;"No"),MAX(IF($B495=PEOPLE!$B$4:$B$1000, PEOPLE!$Q$4:$Q$1000,""))+100,"")</f>
        <v/>
      </c>
      <c r="DG495" s="68"/>
      <c r="DH495" s="76">
        <f>COUNTIF(PEOPLE!B:B, MEMORIALS!B495)</f>
        <v>0</v>
      </c>
      <c r="DI495" s="82"/>
      <c r="DJ495" s="82"/>
      <c r="DK495" s="82"/>
      <c r="DL495" s="68"/>
      <c r="DM495" s="68"/>
      <c r="DN495" s="68"/>
      <c r="DO495" s="68"/>
      <c r="DP495" s="68"/>
    </row>
    <row r="496" spans="1:120" ht="15" customHeight="1" x14ac:dyDescent="0.25">
      <c r="A496" s="68"/>
      <c r="B496" s="69"/>
      <c r="C496" s="68"/>
      <c r="D496" s="68"/>
      <c r="E496" s="70" t="str">
        <f>IF(D496="","",VLOOKUP(D496,Denomination!$A$2:$B$50, 2, 0))</f>
        <v/>
      </c>
      <c r="F496" s="68"/>
      <c r="G496" s="71"/>
      <c r="H496" s="70" t="str">
        <f>IF(G496="","",VLOOKUP(G496,MCondition!$A$2:$B$50, 2, 0))</f>
        <v/>
      </c>
      <c r="I496" s="72"/>
      <c r="J496" s="71"/>
      <c r="K496" s="70" t="str">
        <f>IF(J496="","",VLOOKUP(J496,ICondition!$A$2:$B$50, 2, 0))</f>
        <v/>
      </c>
      <c r="L496" s="73"/>
      <c r="M496" s="73"/>
      <c r="N496" s="73"/>
      <c r="O496" s="73"/>
      <c r="P496" s="73"/>
      <c r="Q496" s="73"/>
      <c r="R496" s="78"/>
      <c r="S496" s="79" t="str">
        <f>IFERROR(VLOOKUP(R496,Material!$A$2:$B$59, 2, 0),"")</f>
        <v/>
      </c>
      <c r="T496" s="71"/>
      <c r="U496" s="79" t="str">
        <f>IFERROR(VLOOKUP(T496,Material!$A$2:$B$59, 2, 0),"")</f>
        <v/>
      </c>
      <c r="V496" s="71"/>
      <c r="W496" s="79" t="str">
        <f>IFERROR(VLOOKUP(V496,Material!$A$2:$B$59, 2, 0),"")</f>
        <v/>
      </c>
      <c r="X496" s="71"/>
      <c r="Y496" s="79" t="str">
        <f>IFERROR(VLOOKUP(X496,Material!$A$2:$B$59, 2, 0),"")</f>
        <v/>
      </c>
      <c r="Z496" s="71"/>
      <c r="AA496" s="79" t="str">
        <f>IFERROR(VLOOKUP(Z496,Material!$A$2:$B$59, 2, 0),"")</f>
        <v/>
      </c>
      <c r="AB496" s="74"/>
      <c r="AC496" s="75" t="e">
        <f t="shared" si="88"/>
        <v>#VALUE!</v>
      </c>
      <c r="AD496" s="75" t="e">
        <f t="shared" si="89"/>
        <v>#VALUE!</v>
      </c>
      <c r="AE496" s="75" t="e">
        <f t="shared" si="91"/>
        <v>#VALUE!</v>
      </c>
      <c r="AF496" s="75" t="e">
        <f t="shared" si="90"/>
        <v>#VALUE!</v>
      </c>
      <c r="AG496" s="75" t="e">
        <f t="shared" si="92"/>
        <v>#VALUE!</v>
      </c>
      <c r="AH496" s="75" t="e">
        <f t="shared" si="93"/>
        <v>#VALUE!</v>
      </c>
      <c r="AI496" s="75" t="e">
        <f t="shared" si="94"/>
        <v>#VALUE!</v>
      </c>
      <c r="AJ496" s="80" t="e">
        <f t="shared" si="95"/>
        <v>#VALUE!</v>
      </c>
      <c r="AK496" s="79" t="str">
        <f>(IFERROR(VLOOKUP(AB496,Categories!$A$2:$B$20,2,1),""))</f>
        <v/>
      </c>
      <c r="AL496" s="79" t="str">
        <f ca="1">IFERROR(VLOOKUP((HLOOKUP((VLOOKUP($AB496,Categories!$A$2:$F$20,3,1)), $AB$3:$AJ496, (ROW()-ROW($AB$3)+1), 0)), INDIRECT(VLOOKUP($AB496,Categories!$A$2:$F$20,6,1)),2,0),AK496)</f>
        <v/>
      </c>
      <c r="AM496" s="79" t="str">
        <f ca="1">IFERROR(VLOOKUP((HLOOKUP((VLOOKUP($AB496,Categories!$A$2:$F$20,4,1)),$AB$3:$AJ496,(ROW()-ROW($AB$3)+1),0)),INDIRECT(VLOOKUP($AB496,Categories!$A$2:$H$20,7,1)),2,0),"")</f>
        <v/>
      </c>
      <c r="AN496" s="79" t="str">
        <f ca="1">IFERROR(VLOOKUP((HLOOKUP((VLOOKUP($AB496,Categories!$A$2:$F$20,5,1)), $AB$3:$AJ496, (ROW()-ROW($AB$3)+1), 0)), INDIRECT(VLOOKUP($AB496,Categories!$A$2:$H$20,8,1)),2,0),"")</f>
        <v/>
      </c>
      <c r="AO496" s="79" t="str">
        <f t="shared" ca="1" si="96"/>
        <v/>
      </c>
      <c r="AP496" s="81"/>
      <c r="AQ496" s="70" t="str">
        <f>IFERROR(VLOOKUP(VALUE(MID(AP496,1,1)),AdditionalElements!$A$2:$B$50,2,0),"")</f>
        <v/>
      </c>
      <c r="AR496" s="70" t="str">
        <f>IFERROR(VLOOKUP(VALUE(MID(AP496,2,1)),AdditionalElements!$H$2:$I$50,2,0),"")</f>
        <v/>
      </c>
      <c r="AS496" s="70" t="str">
        <f>IFERROR(VLOOKUP(VALUE(MID(AP496,3,1)),AdditionalElements!$O$2:$P$50,2,0),"")</f>
        <v/>
      </c>
      <c r="AT496" s="70" t="str">
        <f>IFERROR(VLOOKUP(VALUE(MID(AP496,4,1)),AdditionalElements!$V$2:$W$50,2,0),"")</f>
        <v/>
      </c>
      <c r="AU496" s="71"/>
      <c r="AV496" s="79" t="str">
        <f>IFERROR(IF(VALUE(MID(AU496,1,1))=1, VLOOKUP(VALUE(MID(AU496,1,1)), TxtPanelShape!$A$2:$C$50, 3, 0), (IF(VALUE(MID(AU496,1,1))&gt;=7, VLOOKUP(VALUE(MID(AU496,1,1)), TxtPanelShape!$A$2:$C$50, 3, 0),VLOOKUP(VALUE(MID(AU496,1,2)),TxtPanelShape!$A$2:$C$50,3,0)))), "")</f>
        <v/>
      </c>
      <c r="AW496" s="79" t="str">
        <f>IFERROR(IF(VALUE(MID(AU496,1,1))=1, ", "&amp;VLOOKUP(VALUE(MID(AU496,2,1)), TxtPanelShape!$H$2:$I$50, 2, 0), IF(VALUE(MID(AU496,1,1))&gt;=7, ", "&amp;VLOOKUP(VALUE(MID(AU496,2,1)), TxtPanelShape!$H$2:$I$50, 2, 0),"")), "")</f>
        <v/>
      </c>
      <c r="AX496" s="79" t="str">
        <f>IFERROR(IF(VALUE(MID(AU496,1,1))=1, ", "&amp;VLOOKUP(VALUE(MID(AU496,3,1)), TxtPanelShape!$O$2:$P$50, 2, 0), IF(VALUE(MID(AU496,1,1))&gt;=7, ", "&amp;VLOOKUP(VALUE(MID(AU496,3,1)), TxtPanelShape!$O$2:$P$50, 2, 0),"")),"")</f>
        <v/>
      </c>
      <c r="AY496" s="79" t="str">
        <f>IFERROR("; "&amp;VLOOKUP(VALUE(MID(AU496,4,1)), TxtPanelShape!$V$2:$W$50,2,0),"")</f>
        <v/>
      </c>
      <c r="AZ496" s="79" t="str">
        <f t="shared" si="97"/>
        <v/>
      </c>
      <c r="BA496" s="71"/>
      <c r="BB496" s="79" t="str">
        <f>IFERROR(IF(VALUE(MID(BA496,1,1))=1, VLOOKUP(VALUE(MID(BA496,1,1)), TxtPanelShape!$A$2:$C$50, 3, 0), (IF(VALUE(MID(BA496,1,1))&gt;=7, VLOOKUP(VALUE(MID(BA496,1,1)), TxtPanelShape!$A$2:$C$50, 3, 0),VLOOKUP(VALUE(MID(BA496,1,2)),TxtPanelShape!$A$2:$C$50,3,0)))), "")</f>
        <v/>
      </c>
      <c r="BC496" s="79" t="str">
        <f>IFERROR(IF(VALUE(MID(BA496,1,1))=1, ", "&amp;VLOOKUP(VALUE(MID(BA496,2,1)), TxtPanelShape!$H$2:$I$50, 2, 0), IF(VALUE(MID(BA496,1,1))&gt;=7, ", "&amp;VLOOKUP(VALUE(MID(BA496,2,1)), TxtPanelShape!$H$2:$I$50, 2, 0),"")), "")</f>
        <v/>
      </c>
      <c r="BD496" s="79" t="str">
        <f>IFERROR(IF(VALUE(MID(BA496,1,1))=1, ", "&amp;VLOOKUP(VALUE(MID(BA496,3,1)), TxtPanelShape!$O$2:$P$50, 2, 0), IF(VALUE(MID(BA496,1,1))&gt;=7, ", "&amp;VLOOKUP(VALUE(MID(BA496,3,1)), TxtPanelShape!$O$2:$P$50, 2, 0),"")),"")</f>
        <v/>
      </c>
      <c r="BE496" s="79" t="str">
        <f>IFERROR("; "&amp;VLOOKUP(VALUE(MID(BA496,4,1)), TxtPanelShape!$V$2:$W$50,2,0),"")</f>
        <v/>
      </c>
      <c r="BF496" s="79" t="str">
        <f t="shared" si="98"/>
        <v/>
      </c>
      <c r="BG496" s="71"/>
      <c r="BH496" s="79" t="str">
        <f>IFERROR(VLOOKUP(BG496, TxtPanelDefinition!$A$2:$B$50, 2, 0),"")</f>
        <v/>
      </c>
      <c r="BI496" s="71"/>
      <c r="BJ496" s="79" t="str">
        <f>IFERROR(VLOOKUP(BI496, TxtPanelDefinition!$A$2:$B$50, 2, 0),"")</f>
        <v/>
      </c>
      <c r="BK496" s="71"/>
      <c r="BL496" s="79" t="str">
        <f>IFERROR(VLOOKUP(BK496, InscrTechniques!$A$2:$B$50, 2, 0),"")</f>
        <v/>
      </c>
      <c r="BM496" s="71"/>
      <c r="BN496" s="79" t="str">
        <f>IFERROR(VLOOKUP(BM496, InscrTechniques!$A$2:$B$50, 2, 0),"")</f>
        <v/>
      </c>
      <c r="BO496" s="71"/>
      <c r="BP496" s="79" t="str">
        <f>IFERROR(VLOOKUP(BO496, InscrTechniques!$A$2:$B$50, 2, 0),"")</f>
        <v/>
      </c>
      <c r="BQ496" s="71"/>
      <c r="BR496" s="79" t="str">
        <f>IFERROR(VLOOKUP(BQ496, InscrTechniques!$A$2:$B$50, 2, 0),"")</f>
        <v/>
      </c>
      <c r="BS496" s="71"/>
      <c r="BT496" s="79" t="str">
        <f>IFERROR(VLOOKUP(BS496, InscrTechniques!$A$2:$B$50, 2, 0),"")</f>
        <v/>
      </c>
      <c r="BU496" s="71"/>
      <c r="BV496" s="79" t="str">
        <f>IFERROR(VLOOKUP(BU496, InscrTechniques!$A$2:$B$50, 2, 0),"")</f>
        <v/>
      </c>
      <c r="BW496" s="125"/>
      <c r="BX496" s="79" t="str">
        <f>IFERROR(VLOOKUP(BW496, InscrTechniques!$A$2:$B$50, 2, 0),"")</f>
        <v/>
      </c>
      <c r="BY496" s="125"/>
      <c r="BZ496" s="79" t="str">
        <f>IFERROR(VLOOKUP(BY496, InscrTechniques!$A$2:$B$50, 2, 0),"")</f>
        <v/>
      </c>
      <c r="CA496" s="74"/>
      <c r="CB496" s="114" t="str">
        <f>IFERROR(VLOOKUP(CA496, LetterStyle!$A$2:$B$50, 2, 0),"")</f>
        <v/>
      </c>
      <c r="CC496" s="74"/>
      <c r="CD496" s="114" t="str">
        <f>IFERROR(VLOOKUP(CC496, LetterStyle!$A$2:$B$50, 2, 0),"")</f>
        <v/>
      </c>
      <c r="CE496" s="74"/>
      <c r="CF496" s="114" t="str">
        <f>IFERROR(VLOOKUP(CE496, LetterStyle!$A$2:$B$50, 2, 0),"")</f>
        <v/>
      </c>
      <c r="CG496" s="74"/>
      <c r="CH496" s="79" t="str">
        <f>IFERROR(VLOOKUP(CG496, LetterStyle!$A$2:$B$50, 2, 0),"")</f>
        <v/>
      </c>
      <c r="CI496" s="71"/>
      <c r="CJ496" s="79" t="str">
        <f>IFERROR(VLOOKUP(CI496, DecMotifs!$A$1:$B$306, 2, 0),"")</f>
        <v/>
      </c>
      <c r="CK496" s="71"/>
      <c r="CL496" s="79" t="str">
        <f>IFERROR(VLOOKUP(CK496, DecMotifs!$A$1:$B$306, 2, 0),"")</f>
        <v/>
      </c>
      <c r="CM496" s="71"/>
      <c r="CN496" s="79" t="str">
        <f>IFERROR(VLOOKUP(CM496, DecMotifs!$A$1:$B$306, 2, 0),"")</f>
        <v/>
      </c>
      <c r="CO496" s="71"/>
      <c r="CP496" s="79" t="str">
        <f>IFERROR(VLOOKUP(CO496, MarginalDec!$A$2:$B$253, 2, 0),"")</f>
        <v/>
      </c>
      <c r="CQ496" s="71"/>
      <c r="CR496" s="79" t="str">
        <f>IFERROR(VLOOKUP(CQ496, MarginalDec!$A$2:$B$253, 2, 0),"")</f>
        <v/>
      </c>
      <c r="CS496" s="71"/>
      <c r="CT496" s="79" t="str">
        <f>IFERROR(VLOOKUP(CS496, MarginalDec!$A$2:$B$253, 2, 0),"")</f>
        <v/>
      </c>
      <c r="CU496" s="71"/>
      <c r="CV496" s="79" t="str">
        <f>IF(ISBLANK(CU496),"", IFERROR(VLOOKUP(CU496, Tooling!$A$2:$B$252, 2, 0),""))</f>
        <v/>
      </c>
      <c r="CW496" s="71"/>
      <c r="CX496" s="79" t="str">
        <f>IF(ISBLANK(CW496),"", IFERROR(VLOOKUP(CW496, Tooling!$A$2:$B$252, 2, 0),""))</f>
        <v/>
      </c>
      <c r="CY496" s="71"/>
      <c r="CZ496" s="79" t="str">
        <f>IF(ISBLANK(CY496),"", IFERROR(VLOOKUP(CY496, Repairs!$A$2:$B$252, 2, 0),""))</f>
        <v/>
      </c>
      <c r="DA496" s="77"/>
      <c r="DB496" s="71"/>
      <c r="DC496" s="79" t="str">
        <f>IFERROR(VLOOKUP(DB496, DatingReason!$A$2:$B$252, 2, 0),"")</f>
        <v/>
      </c>
      <c r="DD496" s="123" t="str">
        <f t="shared" si="99"/>
        <v/>
      </c>
      <c r="DF496" s="119" t="str">
        <f t="array" ref="DF496">IF(AND($B496&lt;&gt;"", $DE496&lt;&gt;"", $DE496&lt;&gt;"No"),MAX(IF($B496=PEOPLE!$B$4:$B$1000, PEOPLE!$Q$4:$Q$1000,""))+100,"")</f>
        <v/>
      </c>
      <c r="DG496" s="68"/>
      <c r="DH496" s="76">
        <f>COUNTIF(PEOPLE!B:B, MEMORIALS!B496)</f>
        <v>0</v>
      </c>
      <c r="DI496" s="82"/>
      <c r="DJ496" s="82"/>
      <c r="DK496" s="82"/>
      <c r="DL496" s="68"/>
      <c r="DM496" s="68"/>
      <c r="DN496" s="68"/>
      <c r="DO496" s="68"/>
      <c r="DP496" s="68"/>
    </row>
    <row r="497" spans="1:120" ht="15" customHeight="1" x14ac:dyDescent="0.25">
      <c r="A497" s="68"/>
      <c r="B497" s="69"/>
      <c r="C497" s="68"/>
      <c r="D497" s="68"/>
      <c r="E497" s="70" t="str">
        <f>IF(D497="","",VLOOKUP(D497,Denomination!$A$2:$B$50, 2, 0))</f>
        <v/>
      </c>
      <c r="F497" s="68"/>
      <c r="G497" s="71"/>
      <c r="H497" s="70" t="str">
        <f>IF(G497="","",VLOOKUP(G497,MCondition!$A$2:$B$50, 2, 0))</f>
        <v/>
      </c>
      <c r="I497" s="72"/>
      <c r="J497" s="71"/>
      <c r="K497" s="70" t="str">
        <f>IF(J497="","",VLOOKUP(J497,ICondition!$A$2:$B$50, 2, 0))</f>
        <v/>
      </c>
      <c r="L497" s="73"/>
      <c r="M497" s="73"/>
      <c r="N497" s="73"/>
      <c r="O497" s="73"/>
      <c r="P497" s="73"/>
      <c r="Q497" s="73"/>
      <c r="R497" s="78"/>
      <c r="S497" s="79" t="str">
        <f>IFERROR(VLOOKUP(R497,Material!$A$2:$B$59, 2, 0),"")</f>
        <v/>
      </c>
      <c r="T497" s="71"/>
      <c r="U497" s="79" t="str">
        <f>IFERROR(VLOOKUP(T497,Material!$A$2:$B$59, 2, 0),"")</f>
        <v/>
      </c>
      <c r="V497" s="71"/>
      <c r="W497" s="79" t="str">
        <f>IFERROR(VLOOKUP(V497,Material!$A$2:$B$59, 2, 0),"")</f>
        <v/>
      </c>
      <c r="X497" s="71"/>
      <c r="Y497" s="79" t="str">
        <f>IFERROR(VLOOKUP(X497,Material!$A$2:$B$59, 2, 0),"")</f>
        <v/>
      </c>
      <c r="Z497" s="71"/>
      <c r="AA497" s="79" t="str">
        <f>IFERROR(VLOOKUP(Z497,Material!$A$2:$B$59, 2, 0),"")</f>
        <v/>
      </c>
      <c r="AB497" s="74"/>
      <c r="AC497" s="75" t="e">
        <f t="shared" si="88"/>
        <v>#VALUE!</v>
      </c>
      <c r="AD497" s="75" t="e">
        <f t="shared" si="89"/>
        <v>#VALUE!</v>
      </c>
      <c r="AE497" s="75" t="e">
        <f t="shared" si="91"/>
        <v>#VALUE!</v>
      </c>
      <c r="AF497" s="75" t="e">
        <f t="shared" si="90"/>
        <v>#VALUE!</v>
      </c>
      <c r="AG497" s="75" t="e">
        <f t="shared" si="92"/>
        <v>#VALUE!</v>
      </c>
      <c r="AH497" s="75" t="e">
        <f t="shared" si="93"/>
        <v>#VALUE!</v>
      </c>
      <c r="AI497" s="75" t="e">
        <f t="shared" si="94"/>
        <v>#VALUE!</v>
      </c>
      <c r="AJ497" s="80" t="e">
        <f t="shared" si="95"/>
        <v>#VALUE!</v>
      </c>
      <c r="AK497" s="79" t="str">
        <f>(IFERROR(VLOOKUP(AB497,Categories!$A$2:$B$20,2,1),""))</f>
        <v/>
      </c>
      <c r="AL497" s="79" t="str">
        <f ca="1">IFERROR(VLOOKUP((HLOOKUP((VLOOKUP($AB497,Categories!$A$2:$F$20,3,1)), $AB$3:$AJ497, (ROW()-ROW($AB$3)+1), 0)), INDIRECT(VLOOKUP($AB497,Categories!$A$2:$F$20,6,1)),2,0),AK497)</f>
        <v/>
      </c>
      <c r="AM497" s="79" t="str">
        <f ca="1">IFERROR(VLOOKUP((HLOOKUP((VLOOKUP($AB497,Categories!$A$2:$F$20,4,1)),$AB$3:$AJ497,(ROW()-ROW($AB$3)+1),0)),INDIRECT(VLOOKUP($AB497,Categories!$A$2:$H$20,7,1)),2,0),"")</f>
        <v/>
      </c>
      <c r="AN497" s="79" t="str">
        <f ca="1">IFERROR(VLOOKUP((HLOOKUP((VLOOKUP($AB497,Categories!$A$2:$F$20,5,1)), $AB$3:$AJ497, (ROW()-ROW($AB$3)+1), 0)), INDIRECT(VLOOKUP($AB497,Categories!$A$2:$H$20,8,1)),2,0),"")</f>
        <v/>
      </c>
      <c r="AO497" s="79" t="str">
        <f t="shared" ca="1" si="96"/>
        <v/>
      </c>
      <c r="AP497" s="81"/>
      <c r="AQ497" s="70" t="str">
        <f>IFERROR(VLOOKUP(VALUE(MID(AP497,1,1)),AdditionalElements!$A$2:$B$50,2,0),"")</f>
        <v/>
      </c>
      <c r="AR497" s="70" t="str">
        <f>IFERROR(VLOOKUP(VALUE(MID(AP497,2,1)),AdditionalElements!$H$2:$I$50,2,0),"")</f>
        <v/>
      </c>
      <c r="AS497" s="70" t="str">
        <f>IFERROR(VLOOKUP(VALUE(MID(AP497,3,1)),AdditionalElements!$O$2:$P$50,2,0),"")</f>
        <v/>
      </c>
      <c r="AT497" s="70" t="str">
        <f>IFERROR(VLOOKUP(VALUE(MID(AP497,4,1)),AdditionalElements!$V$2:$W$50,2,0),"")</f>
        <v/>
      </c>
      <c r="AU497" s="71"/>
      <c r="AV497" s="79" t="str">
        <f>IFERROR(IF(VALUE(MID(AU497,1,1))=1, VLOOKUP(VALUE(MID(AU497,1,1)), TxtPanelShape!$A$2:$C$50, 3, 0), (IF(VALUE(MID(AU497,1,1))&gt;=7, VLOOKUP(VALUE(MID(AU497,1,1)), TxtPanelShape!$A$2:$C$50, 3, 0),VLOOKUP(VALUE(MID(AU497,1,2)),TxtPanelShape!$A$2:$C$50,3,0)))), "")</f>
        <v/>
      </c>
      <c r="AW497" s="79" t="str">
        <f>IFERROR(IF(VALUE(MID(AU497,1,1))=1, ", "&amp;VLOOKUP(VALUE(MID(AU497,2,1)), TxtPanelShape!$H$2:$I$50, 2, 0), IF(VALUE(MID(AU497,1,1))&gt;=7, ", "&amp;VLOOKUP(VALUE(MID(AU497,2,1)), TxtPanelShape!$H$2:$I$50, 2, 0),"")), "")</f>
        <v/>
      </c>
      <c r="AX497" s="79" t="str">
        <f>IFERROR(IF(VALUE(MID(AU497,1,1))=1, ", "&amp;VLOOKUP(VALUE(MID(AU497,3,1)), TxtPanelShape!$O$2:$P$50, 2, 0), IF(VALUE(MID(AU497,1,1))&gt;=7, ", "&amp;VLOOKUP(VALUE(MID(AU497,3,1)), TxtPanelShape!$O$2:$P$50, 2, 0),"")),"")</f>
        <v/>
      </c>
      <c r="AY497" s="79" t="str">
        <f>IFERROR("; "&amp;VLOOKUP(VALUE(MID(AU497,4,1)), TxtPanelShape!$V$2:$W$50,2,0),"")</f>
        <v/>
      </c>
      <c r="AZ497" s="79" t="str">
        <f t="shared" si="97"/>
        <v/>
      </c>
      <c r="BA497" s="71"/>
      <c r="BB497" s="79" t="str">
        <f>IFERROR(IF(VALUE(MID(BA497,1,1))=1, VLOOKUP(VALUE(MID(BA497,1,1)), TxtPanelShape!$A$2:$C$50, 3, 0), (IF(VALUE(MID(BA497,1,1))&gt;=7, VLOOKUP(VALUE(MID(BA497,1,1)), TxtPanelShape!$A$2:$C$50, 3, 0),VLOOKUP(VALUE(MID(BA497,1,2)),TxtPanelShape!$A$2:$C$50,3,0)))), "")</f>
        <v/>
      </c>
      <c r="BC497" s="79" t="str">
        <f>IFERROR(IF(VALUE(MID(BA497,1,1))=1, ", "&amp;VLOOKUP(VALUE(MID(BA497,2,1)), TxtPanelShape!$H$2:$I$50, 2, 0), IF(VALUE(MID(BA497,1,1))&gt;=7, ", "&amp;VLOOKUP(VALUE(MID(BA497,2,1)), TxtPanelShape!$H$2:$I$50, 2, 0),"")), "")</f>
        <v/>
      </c>
      <c r="BD497" s="79" t="str">
        <f>IFERROR(IF(VALUE(MID(BA497,1,1))=1, ", "&amp;VLOOKUP(VALUE(MID(BA497,3,1)), TxtPanelShape!$O$2:$P$50, 2, 0), IF(VALUE(MID(BA497,1,1))&gt;=7, ", "&amp;VLOOKUP(VALUE(MID(BA497,3,1)), TxtPanelShape!$O$2:$P$50, 2, 0),"")),"")</f>
        <v/>
      </c>
      <c r="BE497" s="79" t="str">
        <f>IFERROR("; "&amp;VLOOKUP(VALUE(MID(BA497,4,1)), TxtPanelShape!$V$2:$W$50,2,0),"")</f>
        <v/>
      </c>
      <c r="BF497" s="79" t="str">
        <f t="shared" si="98"/>
        <v/>
      </c>
      <c r="BG497" s="71"/>
      <c r="BH497" s="79" t="str">
        <f>IFERROR(VLOOKUP(BG497, TxtPanelDefinition!$A$2:$B$50, 2, 0),"")</f>
        <v/>
      </c>
      <c r="BI497" s="71"/>
      <c r="BJ497" s="79" t="str">
        <f>IFERROR(VLOOKUP(BI497, TxtPanelDefinition!$A$2:$B$50, 2, 0),"")</f>
        <v/>
      </c>
      <c r="BK497" s="71"/>
      <c r="BL497" s="79" t="str">
        <f>IFERROR(VLOOKUP(BK497, InscrTechniques!$A$2:$B$50, 2, 0),"")</f>
        <v/>
      </c>
      <c r="BM497" s="71"/>
      <c r="BN497" s="79" t="str">
        <f>IFERROR(VLOOKUP(BM497, InscrTechniques!$A$2:$B$50, 2, 0),"")</f>
        <v/>
      </c>
      <c r="BO497" s="71"/>
      <c r="BP497" s="79" t="str">
        <f>IFERROR(VLOOKUP(BO497, InscrTechniques!$A$2:$B$50, 2, 0),"")</f>
        <v/>
      </c>
      <c r="BQ497" s="71"/>
      <c r="BR497" s="79" t="str">
        <f>IFERROR(VLOOKUP(BQ497, InscrTechniques!$A$2:$B$50, 2, 0),"")</f>
        <v/>
      </c>
      <c r="BS497" s="71"/>
      <c r="BT497" s="79" t="str">
        <f>IFERROR(VLOOKUP(BS497, InscrTechniques!$A$2:$B$50, 2, 0),"")</f>
        <v/>
      </c>
      <c r="BU497" s="71"/>
      <c r="BV497" s="79" t="str">
        <f>IFERROR(VLOOKUP(BU497, InscrTechniques!$A$2:$B$50, 2, 0),"")</f>
        <v/>
      </c>
      <c r="BW497" s="125"/>
      <c r="BX497" s="79" t="str">
        <f>IFERROR(VLOOKUP(BW497, InscrTechniques!$A$2:$B$50, 2, 0),"")</f>
        <v/>
      </c>
      <c r="BY497" s="125"/>
      <c r="BZ497" s="79" t="str">
        <f>IFERROR(VLOOKUP(BY497, InscrTechniques!$A$2:$B$50, 2, 0),"")</f>
        <v/>
      </c>
      <c r="CA497" s="74"/>
      <c r="CB497" s="114" t="str">
        <f>IFERROR(VLOOKUP(CA497, LetterStyle!$A$2:$B$50, 2, 0),"")</f>
        <v/>
      </c>
      <c r="CC497" s="74"/>
      <c r="CD497" s="114" t="str">
        <f>IFERROR(VLOOKUP(CC497, LetterStyle!$A$2:$B$50, 2, 0),"")</f>
        <v/>
      </c>
      <c r="CE497" s="74"/>
      <c r="CF497" s="114" t="str">
        <f>IFERROR(VLOOKUP(CE497, LetterStyle!$A$2:$B$50, 2, 0),"")</f>
        <v/>
      </c>
      <c r="CG497" s="74"/>
      <c r="CH497" s="79" t="str">
        <f>IFERROR(VLOOKUP(CG497, LetterStyle!$A$2:$B$50, 2, 0),"")</f>
        <v/>
      </c>
      <c r="CI497" s="71"/>
      <c r="CJ497" s="79" t="str">
        <f>IFERROR(VLOOKUP(CI497, DecMotifs!$A$1:$B$306, 2, 0),"")</f>
        <v/>
      </c>
      <c r="CK497" s="71"/>
      <c r="CL497" s="79" t="str">
        <f>IFERROR(VLOOKUP(CK497, DecMotifs!$A$1:$B$306, 2, 0),"")</f>
        <v/>
      </c>
      <c r="CM497" s="71"/>
      <c r="CN497" s="79" t="str">
        <f>IFERROR(VLOOKUP(CM497, DecMotifs!$A$1:$B$306, 2, 0),"")</f>
        <v/>
      </c>
      <c r="CO497" s="71"/>
      <c r="CP497" s="79" t="str">
        <f>IFERROR(VLOOKUP(CO497, MarginalDec!$A$2:$B$253, 2, 0),"")</f>
        <v/>
      </c>
      <c r="CQ497" s="71"/>
      <c r="CR497" s="79" t="str">
        <f>IFERROR(VLOOKUP(CQ497, MarginalDec!$A$2:$B$253, 2, 0),"")</f>
        <v/>
      </c>
      <c r="CS497" s="71"/>
      <c r="CT497" s="79" t="str">
        <f>IFERROR(VLOOKUP(CS497, MarginalDec!$A$2:$B$253, 2, 0),"")</f>
        <v/>
      </c>
      <c r="CU497" s="71"/>
      <c r="CV497" s="79" t="str">
        <f>IF(ISBLANK(CU497),"", IFERROR(VLOOKUP(CU497, Tooling!$A$2:$B$252, 2, 0),""))</f>
        <v/>
      </c>
      <c r="CW497" s="71"/>
      <c r="CX497" s="79" t="str">
        <f>IF(ISBLANK(CW497),"", IFERROR(VLOOKUP(CW497, Tooling!$A$2:$B$252, 2, 0),""))</f>
        <v/>
      </c>
      <c r="CY497" s="71"/>
      <c r="CZ497" s="79" t="str">
        <f>IF(ISBLANK(CY497),"", IFERROR(VLOOKUP(CY497, Repairs!$A$2:$B$252, 2, 0),""))</f>
        <v/>
      </c>
      <c r="DA497" s="77"/>
      <c r="DB497" s="71"/>
      <c r="DC497" s="79" t="str">
        <f>IFERROR(VLOOKUP(DB497, DatingReason!$A$2:$B$252, 2, 0),"")</f>
        <v/>
      </c>
      <c r="DD497" s="123" t="str">
        <f t="shared" si="99"/>
        <v/>
      </c>
      <c r="DF497" s="119" t="str">
        <f t="array" ref="DF497">IF(AND($B497&lt;&gt;"", $DE497&lt;&gt;"", $DE497&lt;&gt;"No"),MAX(IF($B497=PEOPLE!$B$4:$B$1000, PEOPLE!$Q$4:$Q$1000,""))+100,"")</f>
        <v/>
      </c>
      <c r="DG497" s="68"/>
      <c r="DH497" s="76">
        <f>COUNTIF(PEOPLE!B:B, MEMORIALS!B497)</f>
        <v>0</v>
      </c>
      <c r="DI497" s="82"/>
      <c r="DJ497" s="82"/>
      <c r="DK497" s="82"/>
      <c r="DL497" s="68"/>
      <c r="DM497" s="68"/>
      <c r="DN497" s="68"/>
      <c r="DO497" s="68"/>
      <c r="DP497" s="68"/>
    </row>
    <row r="498" spans="1:120" ht="15" customHeight="1" x14ac:dyDescent="0.25">
      <c r="A498" s="68"/>
      <c r="B498" s="69"/>
      <c r="C498" s="68"/>
      <c r="D498" s="68"/>
      <c r="E498" s="70" t="str">
        <f>IF(D498="","",VLOOKUP(D498,Denomination!$A$2:$B$50, 2, 0))</f>
        <v/>
      </c>
      <c r="F498" s="68"/>
      <c r="G498" s="71"/>
      <c r="H498" s="70" t="str">
        <f>IF(G498="","",VLOOKUP(G498,MCondition!$A$2:$B$50, 2, 0))</f>
        <v/>
      </c>
      <c r="I498" s="72"/>
      <c r="J498" s="71"/>
      <c r="K498" s="70" t="str">
        <f>IF(J498="","",VLOOKUP(J498,ICondition!$A$2:$B$50, 2, 0))</f>
        <v/>
      </c>
      <c r="L498" s="73"/>
      <c r="M498" s="73"/>
      <c r="N498" s="73"/>
      <c r="O498" s="73"/>
      <c r="P498" s="73"/>
      <c r="Q498" s="73"/>
      <c r="R498" s="78"/>
      <c r="S498" s="79" t="str">
        <f>IFERROR(VLOOKUP(R498,Material!$A$2:$B$59, 2, 0),"")</f>
        <v/>
      </c>
      <c r="T498" s="71"/>
      <c r="U498" s="79" t="str">
        <f>IFERROR(VLOOKUP(T498,Material!$A$2:$B$59, 2, 0),"")</f>
        <v/>
      </c>
      <c r="V498" s="71"/>
      <c r="W498" s="79" t="str">
        <f>IFERROR(VLOOKUP(V498,Material!$A$2:$B$59, 2, 0),"")</f>
        <v/>
      </c>
      <c r="X498" s="71"/>
      <c r="Y498" s="79" t="str">
        <f>IFERROR(VLOOKUP(X498,Material!$A$2:$B$59, 2, 0),"")</f>
        <v/>
      </c>
      <c r="Z498" s="71"/>
      <c r="AA498" s="79" t="str">
        <f>IFERROR(VLOOKUP(Z498,Material!$A$2:$B$59, 2, 0),"")</f>
        <v/>
      </c>
      <c r="AB498" s="74"/>
      <c r="AC498" s="75" t="e">
        <f t="shared" si="88"/>
        <v>#VALUE!</v>
      </c>
      <c r="AD498" s="75" t="e">
        <f t="shared" si="89"/>
        <v>#VALUE!</v>
      </c>
      <c r="AE498" s="75" t="e">
        <f t="shared" si="91"/>
        <v>#VALUE!</v>
      </c>
      <c r="AF498" s="75" t="e">
        <f t="shared" si="90"/>
        <v>#VALUE!</v>
      </c>
      <c r="AG498" s="75" t="e">
        <f t="shared" si="92"/>
        <v>#VALUE!</v>
      </c>
      <c r="AH498" s="75" t="e">
        <f t="shared" si="93"/>
        <v>#VALUE!</v>
      </c>
      <c r="AI498" s="75" t="e">
        <f t="shared" si="94"/>
        <v>#VALUE!</v>
      </c>
      <c r="AJ498" s="80" t="e">
        <f t="shared" si="95"/>
        <v>#VALUE!</v>
      </c>
      <c r="AK498" s="79" t="str">
        <f>(IFERROR(VLOOKUP(AB498,Categories!$A$2:$B$20,2,1),""))</f>
        <v/>
      </c>
      <c r="AL498" s="79" t="str">
        <f ca="1">IFERROR(VLOOKUP((HLOOKUP((VLOOKUP($AB498,Categories!$A$2:$F$20,3,1)), $AB$3:$AJ498, (ROW()-ROW($AB$3)+1), 0)), INDIRECT(VLOOKUP($AB498,Categories!$A$2:$F$20,6,1)),2,0),AK498)</f>
        <v/>
      </c>
      <c r="AM498" s="79" t="str">
        <f ca="1">IFERROR(VLOOKUP((HLOOKUP((VLOOKUP($AB498,Categories!$A$2:$F$20,4,1)),$AB$3:$AJ498,(ROW()-ROW($AB$3)+1),0)),INDIRECT(VLOOKUP($AB498,Categories!$A$2:$H$20,7,1)),2,0),"")</f>
        <v/>
      </c>
      <c r="AN498" s="79" t="str">
        <f ca="1">IFERROR(VLOOKUP((HLOOKUP((VLOOKUP($AB498,Categories!$A$2:$F$20,5,1)), $AB$3:$AJ498, (ROW()-ROW($AB$3)+1), 0)), INDIRECT(VLOOKUP($AB498,Categories!$A$2:$H$20,8,1)),2,0),"")</f>
        <v/>
      </c>
      <c r="AO498" s="79" t="str">
        <f t="shared" ca="1" si="96"/>
        <v/>
      </c>
      <c r="AP498" s="81"/>
      <c r="AQ498" s="70" t="str">
        <f>IFERROR(VLOOKUP(VALUE(MID(AP498,1,1)),AdditionalElements!$A$2:$B$50,2,0),"")</f>
        <v/>
      </c>
      <c r="AR498" s="70" t="str">
        <f>IFERROR(VLOOKUP(VALUE(MID(AP498,2,1)),AdditionalElements!$H$2:$I$50,2,0),"")</f>
        <v/>
      </c>
      <c r="AS498" s="70" t="str">
        <f>IFERROR(VLOOKUP(VALUE(MID(AP498,3,1)),AdditionalElements!$O$2:$P$50,2,0),"")</f>
        <v/>
      </c>
      <c r="AT498" s="70" t="str">
        <f>IFERROR(VLOOKUP(VALUE(MID(AP498,4,1)),AdditionalElements!$V$2:$W$50,2,0),"")</f>
        <v/>
      </c>
      <c r="AU498" s="71"/>
      <c r="AV498" s="79" t="str">
        <f>IFERROR(IF(VALUE(MID(AU498,1,1))=1, VLOOKUP(VALUE(MID(AU498,1,1)), TxtPanelShape!$A$2:$C$50, 3, 0), (IF(VALUE(MID(AU498,1,1))&gt;=7, VLOOKUP(VALUE(MID(AU498,1,1)), TxtPanelShape!$A$2:$C$50, 3, 0),VLOOKUP(VALUE(MID(AU498,1,2)),TxtPanelShape!$A$2:$C$50,3,0)))), "")</f>
        <v/>
      </c>
      <c r="AW498" s="79" t="str">
        <f>IFERROR(IF(VALUE(MID(AU498,1,1))=1, ", "&amp;VLOOKUP(VALUE(MID(AU498,2,1)), TxtPanelShape!$H$2:$I$50, 2, 0), IF(VALUE(MID(AU498,1,1))&gt;=7, ", "&amp;VLOOKUP(VALUE(MID(AU498,2,1)), TxtPanelShape!$H$2:$I$50, 2, 0),"")), "")</f>
        <v/>
      </c>
      <c r="AX498" s="79" t="str">
        <f>IFERROR(IF(VALUE(MID(AU498,1,1))=1, ", "&amp;VLOOKUP(VALUE(MID(AU498,3,1)), TxtPanelShape!$O$2:$P$50, 2, 0), IF(VALUE(MID(AU498,1,1))&gt;=7, ", "&amp;VLOOKUP(VALUE(MID(AU498,3,1)), TxtPanelShape!$O$2:$P$50, 2, 0),"")),"")</f>
        <v/>
      </c>
      <c r="AY498" s="79" t="str">
        <f>IFERROR("; "&amp;VLOOKUP(VALUE(MID(AU498,4,1)), TxtPanelShape!$V$2:$W$50,2,0),"")</f>
        <v/>
      </c>
      <c r="AZ498" s="79" t="str">
        <f t="shared" si="97"/>
        <v/>
      </c>
      <c r="BA498" s="71"/>
      <c r="BB498" s="79" t="str">
        <f>IFERROR(IF(VALUE(MID(BA498,1,1))=1, VLOOKUP(VALUE(MID(BA498,1,1)), TxtPanelShape!$A$2:$C$50, 3, 0), (IF(VALUE(MID(BA498,1,1))&gt;=7, VLOOKUP(VALUE(MID(BA498,1,1)), TxtPanelShape!$A$2:$C$50, 3, 0),VLOOKUP(VALUE(MID(BA498,1,2)),TxtPanelShape!$A$2:$C$50,3,0)))), "")</f>
        <v/>
      </c>
      <c r="BC498" s="79" t="str">
        <f>IFERROR(IF(VALUE(MID(BA498,1,1))=1, ", "&amp;VLOOKUP(VALUE(MID(BA498,2,1)), TxtPanelShape!$H$2:$I$50, 2, 0), IF(VALUE(MID(BA498,1,1))&gt;=7, ", "&amp;VLOOKUP(VALUE(MID(BA498,2,1)), TxtPanelShape!$H$2:$I$50, 2, 0),"")), "")</f>
        <v/>
      </c>
      <c r="BD498" s="79" t="str">
        <f>IFERROR(IF(VALUE(MID(BA498,1,1))=1, ", "&amp;VLOOKUP(VALUE(MID(BA498,3,1)), TxtPanelShape!$O$2:$P$50, 2, 0), IF(VALUE(MID(BA498,1,1))&gt;=7, ", "&amp;VLOOKUP(VALUE(MID(BA498,3,1)), TxtPanelShape!$O$2:$P$50, 2, 0),"")),"")</f>
        <v/>
      </c>
      <c r="BE498" s="79" t="str">
        <f>IFERROR("; "&amp;VLOOKUP(VALUE(MID(BA498,4,1)), TxtPanelShape!$V$2:$W$50,2,0),"")</f>
        <v/>
      </c>
      <c r="BF498" s="79" t="str">
        <f t="shared" si="98"/>
        <v/>
      </c>
      <c r="BG498" s="71"/>
      <c r="BH498" s="79" t="str">
        <f>IFERROR(VLOOKUP(BG498, TxtPanelDefinition!$A$2:$B$50, 2, 0),"")</f>
        <v/>
      </c>
      <c r="BI498" s="71"/>
      <c r="BJ498" s="79" t="str">
        <f>IFERROR(VLOOKUP(BI498, TxtPanelDefinition!$A$2:$B$50, 2, 0),"")</f>
        <v/>
      </c>
      <c r="BK498" s="71"/>
      <c r="BL498" s="79" t="str">
        <f>IFERROR(VLOOKUP(BK498, InscrTechniques!$A$2:$B$50, 2, 0),"")</f>
        <v/>
      </c>
      <c r="BM498" s="71"/>
      <c r="BN498" s="79" t="str">
        <f>IFERROR(VLOOKUP(BM498, InscrTechniques!$A$2:$B$50, 2, 0),"")</f>
        <v/>
      </c>
      <c r="BO498" s="71"/>
      <c r="BP498" s="79" t="str">
        <f>IFERROR(VLOOKUP(BO498, InscrTechniques!$A$2:$B$50, 2, 0),"")</f>
        <v/>
      </c>
      <c r="BQ498" s="71"/>
      <c r="BR498" s="79" t="str">
        <f>IFERROR(VLOOKUP(BQ498, InscrTechniques!$A$2:$B$50, 2, 0),"")</f>
        <v/>
      </c>
      <c r="BS498" s="71"/>
      <c r="BT498" s="79" t="str">
        <f>IFERROR(VLOOKUP(BS498, InscrTechniques!$A$2:$B$50, 2, 0),"")</f>
        <v/>
      </c>
      <c r="BU498" s="71"/>
      <c r="BV498" s="79" t="str">
        <f>IFERROR(VLOOKUP(BU498, InscrTechniques!$A$2:$B$50, 2, 0),"")</f>
        <v/>
      </c>
      <c r="BW498" s="125"/>
      <c r="BX498" s="79" t="str">
        <f>IFERROR(VLOOKUP(BW498, InscrTechniques!$A$2:$B$50, 2, 0),"")</f>
        <v/>
      </c>
      <c r="BY498" s="125"/>
      <c r="BZ498" s="79" t="str">
        <f>IFERROR(VLOOKUP(BY498, InscrTechniques!$A$2:$B$50, 2, 0),"")</f>
        <v/>
      </c>
      <c r="CA498" s="74"/>
      <c r="CB498" s="114" t="str">
        <f>IFERROR(VLOOKUP(CA498, LetterStyle!$A$2:$B$50, 2, 0),"")</f>
        <v/>
      </c>
      <c r="CC498" s="74"/>
      <c r="CD498" s="114" t="str">
        <f>IFERROR(VLOOKUP(CC498, LetterStyle!$A$2:$B$50, 2, 0),"")</f>
        <v/>
      </c>
      <c r="CE498" s="74"/>
      <c r="CF498" s="114" t="str">
        <f>IFERROR(VLOOKUP(CE498, LetterStyle!$A$2:$B$50, 2, 0),"")</f>
        <v/>
      </c>
      <c r="CG498" s="74"/>
      <c r="CH498" s="79" t="str">
        <f>IFERROR(VLOOKUP(CG498, LetterStyle!$A$2:$B$50, 2, 0),"")</f>
        <v/>
      </c>
      <c r="CI498" s="71"/>
      <c r="CJ498" s="79" t="str">
        <f>IFERROR(VLOOKUP(CI498, DecMotifs!$A$1:$B$306, 2, 0),"")</f>
        <v/>
      </c>
      <c r="CK498" s="71"/>
      <c r="CL498" s="79" t="str">
        <f>IFERROR(VLOOKUP(CK498, DecMotifs!$A$1:$B$306, 2, 0),"")</f>
        <v/>
      </c>
      <c r="CM498" s="71"/>
      <c r="CN498" s="79" t="str">
        <f>IFERROR(VLOOKUP(CM498, DecMotifs!$A$1:$B$306, 2, 0),"")</f>
        <v/>
      </c>
      <c r="CO498" s="71"/>
      <c r="CP498" s="79" t="str">
        <f>IFERROR(VLOOKUP(CO498, MarginalDec!$A$2:$B$253, 2, 0),"")</f>
        <v/>
      </c>
      <c r="CQ498" s="71"/>
      <c r="CR498" s="79" t="str">
        <f>IFERROR(VLOOKUP(CQ498, MarginalDec!$A$2:$B$253, 2, 0),"")</f>
        <v/>
      </c>
      <c r="CS498" s="71"/>
      <c r="CT498" s="79" t="str">
        <f>IFERROR(VLOOKUP(CS498, MarginalDec!$A$2:$B$253, 2, 0),"")</f>
        <v/>
      </c>
      <c r="CU498" s="71"/>
      <c r="CV498" s="79" t="str">
        <f>IF(ISBLANK(CU498),"", IFERROR(VLOOKUP(CU498, Tooling!$A$2:$B$252, 2, 0),""))</f>
        <v/>
      </c>
      <c r="CW498" s="71"/>
      <c r="CX498" s="79" t="str">
        <f>IF(ISBLANK(CW498),"", IFERROR(VLOOKUP(CW498, Tooling!$A$2:$B$252, 2, 0),""))</f>
        <v/>
      </c>
      <c r="CY498" s="71"/>
      <c r="CZ498" s="79" t="str">
        <f>IF(ISBLANK(CY498),"", IFERROR(VLOOKUP(CY498, Repairs!$A$2:$B$252, 2, 0),""))</f>
        <v/>
      </c>
      <c r="DA498" s="77"/>
      <c r="DB498" s="71"/>
      <c r="DC498" s="79" t="str">
        <f>IFERROR(VLOOKUP(DB498, DatingReason!$A$2:$B$252, 2, 0),"")</f>
        <v/>
      </c>
      <c r="DD498" s="123" t="str">
        <f t="shared" si="99"/>
        <v/>
      </c>
      <c r="DF498" s="119" t="str">
        <f t="array" ref="DF498">IF(AND($B498&lt;&gt;"", $DE498&lt;&gt;"", $DE498&lt;&gt;"No"),MAX(IF($B498=PEOPLE!$B$4:$B$1000, PEOPLE!$Q$4:$Q$1000,""))+100,"")</f>
        <v/>
      </c>
      <c r="DG498" s="68"/>
      <c r="DH498" s="76">
        <f>COUNTIF(PEOPLE!B:B, MEMORIALS!B498)</f>
        <v>0</v>
      </c>
      <c r="DI498" s="82"/>
      <c r="DJ498" s="82"/>
      <c r="DK498" s="82"/>
      <c r="DL498" s="68"/>
      <c r="DM498" s="68"/>
      <c r="DN498" s="68"/>
      <c r="DO498" s="68"/>
      <c r="DP498" s="68"/>
    </row>
    <row r="499" spans="1:120" ht="15" customHeight="1" x14ac:dyDescent="0.25">
      <c r="A499" s="68"/>
      <c r="B499" s="69"/>
      <c r="C499" s="68"/>
      <c r="D499" s="68"/>
      <c r="E499" s="70" t="str">
        <f>IF(D499="","",VLOOKUP(D499,Denomination!$A$2:$B$50, 2, 0))</f>
        <v/>
      </c>
      <c r="F499" s="68"/>
      <c r="G499" s="71"/>
      <c r="H499" s="70" t="str">
        <f>IF(G499="","",VLOOKUP(G499,MCondition!$A$2:$B$50, 2, 0))</f>
        <v/>
      </c>
      <c r="I499" s="72"/>
      <c r="J499" s="71"/>
      <c r="K499" s="70" t="str">
        <f>IF(J499="","",VLOOKUP(J499,ICondition!$A$2:$B$50, 2, 0))</f>
        <v/>
      </c>
      <c r="L499" s="73"/>
      <c r="M499" s="73"/>
      <c r="N499" s="73"/>
      <c r="O499" s="73"/>
      <c r="P499" s="73"/>
      <c r="Q499" s="73"/>
      <c r="R499" s="78"/>
      <c r="S499" s="79" t="str">
        <f>IFERROR(VLOOKUP(R499,Material!$A$2:$B$59, 2, 0),"")</f>
        <v/>
      </c>
      <c r="T499" s="71"/>
      <c r="U499" s="79" t="str">
        <f>IFERROR(VLOOKUP(T499,Material!$A$2:$B$59, 2, 0),"")</f>
        <v/>
      </c>
      <c r="V499" s="71"/>
      <c r="W499" s="79" t="str">
        <f>IFERROR(VLOOKUP(V499,Material!$A$2:$B$59, 2, 0),"")</f>
        <v/>
      </c>
      <c r="X499" s="71"/>
      <c r="Y499" s="79" t="str">
        <f>IFERROR(VLOOKUP(X499,Material!$A$2:$B$59, 2, 0),"")</f>
        <v/>
      </c>
      <c r="Z499" s="71"/>
      <c r="AA499" s="79" t="str">
        <f>IFERROR(VLOOKUP(Z499,Material!$A$2:$B$59, 2, 0),"")</f>
        <v/>
      </c>
      <c r="AB499" s="74"/>
      <c r="AC499" s="75" t="e">
        <f t="shared" si="88"/>
        <v>#VALUE!</v>
      </c>
      <c r="AD499" s="75" t="e">
        <f t="shared" si="89"/>
        <v>#VALUE!</v>
      </c>
      <c r="AE499" s="75" t="e">
        <f t="shared" si="91"/>
        <v>#VALUE!</v>
      </c>
      <c r="AF499" s="75" t="e">
        <f t="shared" si="90"/>
        <v>#VALUE!</v>
      </c>
      <c r="AG499" s="75" t="e">
        <f t="shared" si="92"/>
        <v>#VALUE!</v>
      </c>
      <c r="AH499" s="75" t="e">
        <f t="shared" si="93"/>
        <v>#VALUE!</v>
      </c>
      <c r="AI499" s="75" t="e">
        <f t="shared" si="94"/>
        <v>#VALUE!</v>
      </c>
      <c r="AJ499" s="80" t="e">
        <f t="shared" si="95"/>
        <v>#VALUE!</v>
      </c>
      <c r="AK499" s="79" t="str">
        <f>(IFERROR(VLOOKUP(AB499,Categories!$A$2:$B$20,2,1),""))</f>
        <v/>
      </c>
      <c r="AL499" s="79" t="str">
        <f ca="1">IFERROR(VLOOKUP((HLOOKUP((VLOOKUP($AB499,Categories!$A$2:$F$20,3,1)), $AB$3:$AJ499, (ROW()-ROW($AB$3)+1), 0)), INDIRECT(VLOOKUP($AB499,Categories!$A$2:$F$20,6,1)),2,0),AK499)</f>
        <v/>
      </c>
      <c r="AM499" s="79" t="str">
        <f ca="1">IFERROR(VLOOKUP((HLOOKUP((VLOOKUP($AB499,Categories!$A$2:$F$20,4,1)),$AB$3:$AJ499,(ROW()-ROW($AB$3)+1),0)),INDIRECT(VLOOKUP($AB499,Categories!$A$2:$H$20,7,1)),2,0),"")</f>
        <v/>
      </c>
      <c r="AN499" s="79" t="str">
        <f ca="1">IFERROR(VLOOKUP((HLOOKUP((VLOOKUP($AB499,Categories!$A$2:$F$20,5,1)), $AB$3:$AJ499, (ROW()-ROW($AB$3)+1), 0)), INDIRECT(VLOOKUP($AB499,Categories!$A$2:$H$20,8,1)),2,0),"")</f>
        <v/>
      </c>
      <c r="AO499" s="79" t="str">
        <f t="shared" ca="1" si="96"/>
        <v/>
      </c>
      <c r="AP499" s="81"/>
      <c r="AQ499" s="70" t="str">
        <f>IFERROR(VLOOKUP(VALUE(MID(AP499,1,1)),AdditionalElements!$A$2:$B$50,2,0),"")</f>
        <v/>
      </c>
      <c r="AR499" s="70" t="str">
        <f>IFERROR(VLOOKUP(VALUE(MID(AP499,2,1)),AdditionalElements!$H$2:$I$50,2,0),"")</f>
        <v/>
      </c>
      <c r="AS499" s="70" t="str">
        <f>IFERROR(VLOOKUP(VALUE(MID(AP499,3,1)),AdditionalElements!$O$2:$P$50,2,0),"")</f>
        <v/>
      </c>
      <c r="AT499" s="70" t="str">
        <f>IFERROR(VLOOKUP(VALUE(MID(AP499,4,1)),AdditionalElements!$V$2:$W$50,2,0),"")</f>
        <v/>
      </c>
      <c r="AU499" s="71"/>
      <c r="AV499" s="79" t="str">
        <f>IFERROR(IF(VALUE(MID(AU499,1,1))=1, VLOOKUP(VALUE(MID(AU499,1,1)), TxtPanelShape!$A$2:$C$50, 3, 0), (IF(VALUE(MID(AU499,1,1))&gt;=7, VLOOKUP(VALUE(MID(AU499,1,1)), TxtPanelShape!$A$2:$C$50, 3, 0),VLOOKUP(VALUE(MID(AU499,1,2)),TxtPanelShape!$A$2:$C$50,3,0)))), "")</f>
        <v/>
      </c>
      <c r="AW499" s="79" t="str">
        <f>IFERROR(IF(VALUE(MID(AU499,1,1))=1, ", "&amp;VLOOKUP(VALUE(MID(AU499,2,1)), TxtPanelShape!$H$2:$I$50, 2, 0), IF(VALUE(MID(AU499,1,1))&gt;=7, ", "&amp;VLOOKUP(VALUE(MID(AU499,2,1)), TxtPanelShape!$H$2:$I$50, 2, 0),"")), "")</f>
        <v/>
      </c>
      <c r="AX499" s="79" t="str">
        <f>IFERROR(IF(VALUE(MID(AU499,1,1))=1, ", "&amp;VLOOKUP(VALUE(MID(AU499,3,1)), TxtPanelShape!$O$2:$P$50, 2, 0), IF(VALUE(MID(AU499,1,1))&gt;=7, ", "&amp;VLOOKUP(VALUE(MID(AU499,3,1)), TxtPanelShape!$O$2:$P$50, 2, 0),"")),"")</f>
        <v/>
      </c>
      <c r="AY499" s="79" t="str">
        <f>IFERROR("; "&amp;VLOOKUP(VALUE(MID(AU499,4,1)), TxtPanelShape!$V$2:$W$50,2,0),"")</f>
        <v/>
      </c>
      <c r="AZ499" s="79" t="str">
        <f t="shared" si="97"/>
        <v/>
      </c>
      <c r="BA499" s="71"/>
      <c r="BB499" s="79" t="str">
        <f>IFERROR(IF(VALUE(MID(BA499,1,1))=1, VLOOKUP(VALUE(MID(BA499,1,1)), TxtPanelShape!$A$2:$C$50, 3, 0), (IF(VALUE(MID(BA499,1,1))&gt;=7, VLOOKUP(VALUE(MID(BA499,1,1)), TxtPanelShape!$A$2:$C$50, 3, 0),VLOOKUP(VALUE(MID(BA499,1,2)),TxtPanelShape!$A$2:$C$50,3,0)))), "")</f>
        <v/>
      </c>
      <c r="BC499" s="79" t="str">
        <f>IFERROR(IF(VALUE(MID(BA499,1,1))=1, ", "&amp;VLOOKUP(VALUE(MID(BA499,2,1)), TxtPanelShape!$H$2:$I$50, 2, 0), IF(VALUE(MID(BA499,1,1))&gt;=7, ", "&amp;VLOOKUP(VALUE(MID(BA499,2,1)), TxtPanelShape!$H$2:$I$50, 2, 0),"")), "")</f>
        <v/>
      </c>
      <c r="BD499" s="79" t="str">
        <f>IFERROR(IF(VALUE(MID(BA499,1,1))=1, ", "&amp;VLOOKUP(VALUE(MID(BA499,3,1)), TxtPanelShape!$O$2:$P$50, 2, 0), IF(VALUE(MID(BA499,1,1))&gt;=7, ", "&amp;VLOOKUP(VALUE(MID(BA499,3,1)), TxtPanelShape!$O$2:$P$50, 2, 0),"")),"")</f>
        <v/>
      </c>
      <c r="BE499" s="79" t="str">
        <f>IFERROR("; "&amp;VLOOKUP(VALUE(MID(BA499,4,1)), TxtPanelShape!$V$2:$W$50,2,0),"")</f>
        <v/>
      </c>
      <c r="BF499" s="79" t="str">
        <f t="shared" si="98"/>
        <v/>
      </c>
      <c r="BG499" s="71"/>
      <c r="BH499" s="79" t="str">
        <f>IFERROR(VLOOKUP(BG499, TxtPanelDefinition!$A$2:$B$50, 2, 0),"")</f>
        <v/>
      </c>
      <c r="BI499" s="71"/>
      <c r="BJ499" s="79" t="str">
        <f>IFERROR(VLOOKUP(BI499, TxtPanelDefinition!$A$2:$B$50, 2, 0),"")</f>
        <v/>
      </c>
      <c r="BK499" s="71"/>
      <c r="BL499" s="79" t="str">
        <f>IFERROR(VLOOKUP(BK499, InscrTechniques!$A$2:$B$50, 2, 0),"")</f>
        <v/>
      </c>
      <c r="BM499" s="71"/>
      <c r="BN499" s="79" t="str">
        <f>IFERROR(VLOOKUP(BM499, InscrTechniques!$A$2:$B$50, 2, 0),"")</f>
        <v/>
      </c>
      <c r="BO499" s="71"/>
      <c r="BP499" s="79" t="str">
        <f>IFERROR(VLOOKUP(BO499, InscrTechniques!$A$2:$B$50, 2, 0),"")</f>
        <v/>
      </c>
      <c r="BQ499" s="71"/>
      <c r="BR499" s="79" t="str">
        <f>IFERROR(VLOOKUP(BQ499, InscrTechniques!$A$2:$B$50, 2, 0),"")</f>
        <v/>
      </c>
      <c r="BS499" s="71"/>
      <c r="BT499" s="79" t="str">
        <f>IFERROR(VLOOKUP(BS499, InscrTechniques!$A$2:$B$50, 2, 0),"")</f>
        <v/>
      </c>
      <c r="BU499" s="71"/>
      <c r="BV499" s="79" t="str">
        <f>IFERROR(VLOOKUP(BU499, InscrTechniques!$A$2:$B$50, 2, 0),"")</f>
        <v/>
      </c>
      <c r="BW499" s="125"/>
      <c r="BX499" s="79" t="str">
        <f>IFERROR(VLOOKUP(BW499, InscrTechniques!$A$2:$B$50, 2, 0),"")</f>
        <v/>
      </c>
      <c r="BY499" s="125"/>
      <c r="BZ499" s="79" t="str">
        <f>IFERROR(VLOOKUP(BY499, InscrTechniques!$A$2:$B$50, 2, 0),"")</f>
        <v/>
      </c>
      <c r="CA499" s="74"/>
      <c r="CB499" s="114" t="str">
        <f>IFERROR(VLOOKUP(CA499, LetterStyle!$A$2:$B$50, 2, 0),"")</f>
        <v/>
      </c>
      <c r="CC499" s="74"/>
      <c r="CD499" s="114" t="str">
        <f>IFERROR(VLOOKUP(CC499, LetterStyle!$A$2:$B$50, 2, 0),"")</f>
        <v/>
      </c>
      <c r="CE499" s="74"/>
      <c r="CF499" s="114" t="str">
        <f>IFERROR(VLOOKUP(CE499, LetterStyle!$A$2:$B$50, 2, 0),"")</f>
        <v/>
      </c>
      <c r="CG499" s="74"/>
      <c r="CH499" s="79" t="str">
        <f>IFERROR(VLOOKUP(CG499, LetterStyle!$A$2:$B$50, 2, 0),"")</f>
        <v/>
      </c>
      <c r="CI499" s="71"/>
      <c r="CJ499" s="79" t="str">
        <f>IFERROR(VLOOKUP(CI499, DecMotifs!$A$1:$B$306, 2, 0),"")</f>
        <v/>
      </c>
      <c r="CK499" s="71"/>
      <c r="CL499" s="79" t="str">
        <f>IFERROR(VLOOKUP(CK499, DecMotifs!$A$1:$B$306, 2, 0),"")</f>
        <v/>
      </c>
      <c r="CM499" s="71"/>
      <c r="CN499" s="79" t="str">
        <f>IFERROR(VLOOKUP(CM499, DecMotifs!$A$1:$B$306, 2, 0),"")</f>
        <v/>
      </c>
      <c r="CO499" s="71"/>
      <c r="CP499" s="79" t="str">
        <f>IFERROR(VLOOKUP(CO499, MarginalDec!$A$2:$B$253, 2, 0),"")</f>
        <v/>
      </c>
      <c r="CQ499" s="71"/>
      <c r="CR499" s="79" t="str">
        <f>IFERROR(VLOOKUP(CQ499, MarginalDec!$A$2:$B$253, 2, 0),"")</f>
        <v/>
      </c>
      <c r="CS499" s="71"/>
      <c r="CT499" s="79" t="str">
        <f>IFERROR(VLOOKUP(CS499, MarginalDec!$A$2:$B$253, 2, 0),"")</f>
        <v/>
      </c>
      <c r="CU499" s="71"/>
      <c r="CV499" s="79" t="str">
        <f>IF(ISBLANK(CU499),"", IFERROR(VLOOKUP(CU499, Tooling!$A$2:$B$252, 2, 0),""))</f>
        <v/>
      </c>
      <c r="CW499" s="71"/>
      <c r="CX499" s="79" t="str">
        <f>IF(ISBLANK(CW499),"", IFERROR(VLOOKUP(CW499, Tooling!$A$2:$B$252, 2, 0),""))</f>
        <v/>
      </c>
      <c r="CY499" s="71"/>
      <c r="CZ499" s="79" t="str">
        <f>IF(ISBLANK(CY499),"", IFERROR(VLOOKUP(CY499, Repairs!$A$2:$B$252, 2, 0),""))</f>
        <v/>
      </c>
      <c r="DA499" s="77"/>
      <c r="DB499" s="71"/>
      <c r="DC499" s="79" t="str">
        <f>IFERROR(VLOOKUP(DB499, DatingReason!$A$2:$B$252, 2, 0),"")</f>
        <v/>
      </c>
      <c r="DD499" s="123" t="str">
        <f t="shared" si="99"/>
        <v/>
      </c>
      <c r="DF499" s="119" t="str">
        <f t="array" ref="DF499">IF(AND($B499&lt;&gt;"", $DE499&lt;&gt;"", $DE499&lt;&gt;"No"),MAX(IF($B499=PEOPLE!$B$4:$B$1000, PEOPLE!$Q$4:$Q$1000,""))+100,"")</f>
        <v/>
      </c>
      <c r="DG499" s="68"/>
      <c r="DH499" s="76">
        <f>COUNTIF(PEOPLE!B:B, MEMORIALS!B499)</f>
        <v>0</v>
      </c>
      <c r="DI499" s="82"/>
      <c r="DJ499" s="82"/>
      <c r="DK499" s="82"/>
      <c r="DL499" s="68"/>
      <c r="DM499" s="68"/>
      <c r="DN499" s="68"/>
      <c r="DO499" s="68"/>
      <c r="DP499" s="68"/>
    </row>
    <row r="500" spans="1:120" ht="15" customHeight="1" x14ac:dyDescent="0.25">
      <c r="A500" s="68"/>
      <c r="B500" s="69"/>
      <c r="C500" s="68"/>
      <c r="D500" s="68"/>
      <c r="E500" s="70" t="str">
        <f>IF(D500="","",VLOOKUP(D500,Denomination!$A$2:$B$50, 2, 0))</f>
        <v/>
      </c>
      <c r="F500" s="68"/>
      <c r="G500" s="71"/>
      <c r="H500" s="70" t="str">
        <f>IF(G500="","",VLOOKUP(G500,MCondition!$A$2:$B$50, 2, 0))</f>
        <v/>
      </c>
      <c r="I500" s="72"/>
      <c r="J500" s="71"/>
      <c r="K500" s="70" t="str">
        <f>IF(J500="","",VLOOKUP(J500,ICondition!$A$2:$B$50, 2, 0))</f>
        <v/>
      </c>
      <c r="L500" s="73"/>
      <c r="M500" s="73"/>
      <c r="N500" s="73"/>
      <c r="O500" s="73"/>
      <c r="P500" s="73"/>
      <c r="Q500" s="73"/>
      <c r="R500" s="78"/>
      <c r="S500" s="79" t="str">
        <f>IFERROR(VLOOKUP(R500,Material!$A$2:$B$59, 2, 0),"")</f>
        <v/>
      </c>
      <c r="T500" s="71"/>
      <c r="U500" s="79" t="str">
        <f>IFERROR(VLOOKUP(T500,Material!$A$2:$B$59, 2, 0),"")</f>
        <v/>
      </c>
      <c r="V500" s="71"/>
      <c r="W500" s="79" t="str">
        <f>IFERROR(VLOOKUP(V500,Material!$A$2:$B$59, 2, 0),"")</f>
        <v/>
      </c>
      <c r="X500" s="71"/>
      <c r="Y500" s="79" t="str">
        <f>IFERROR(VLOOKUP(X500,Material!$A$2:$B$59, 2, 0),"")</f>
        <v/>
      </c>
      <c r="Z500" s="71"/>
      <c r="AA500" s="79" t="str">
        <f>IFERROR(VLOOKUP(Z500,Material!$A$2:$B$59, 2, 0),"")</f>
        <v/>
      </c>
      <c r="AB500" s="74"/>
      <c r="AC500" s="75" t="e">
        <f t="shared" si="88"/>
        <v>#VALUE!</v>
      </c>
      <c r="AD500" s="75" t="e">
        <f t="shared" si="89"/>
        <v>#VALUE!</v>
      </c>
      <c r="AE500" s="75" t="e">
        <f t="shared" si="91"/>
        <v>#VALUE!</v>
      </c>
      <c r="AF500" s="75" t="e">
        <f t="shared" si="90"/>
        <v>#VALUE!</v>
      </c>
      <c r="AG500" s="75" t="e">
        <f t="shared" si="92"/>
        <v>#VALUE!</v>
      </c>
      <c r="AH500" s="75" t="e">
        <f t="shared" si="93"/>
        <v>#VALUE!</v>
      </c>
      <c r="AI500" s="75" t="e">
        <f t="shared" si="94"/>
        <v>#VALUE!</v>
      </c>
      <c r="AJ500" s="80" t="e">
        <f t="shared" si="95"/>
        <v>#VALUE!</v>
      </c>
      <c r="AK500" s="79" t="str">
        <f>(IFERROR(VLOOKUP(AB500,Categories!$A$2:$B$20,2,1),""))</f>
        <v/>
      </c>
      <c r="AL500" s="79" t="str">
        <f ca="1">IFERROR(VLOOKUP((HLOOKUP((VLOOKUP($AB500,Categories!$A$2:$F$20,3,1)), $AB$3:$AJ500, (ROW()-ROW($AB$3)+1), 0)), INDIRECT(VLOOKUP($AB500,Categories!$A$2:$F$20,6,1)),2,0),AK500)</f>
        <v/>
      </c>
      <c r="AM500" s="79" t="str">
        <f ca="1">IFERROR(VLOOKUP((HLOOKUP((VLOOKUP($AB500,Categories!$A$2:$F$20,4,1)),$AB$3:$AJ500,(ROW()-ROW($AB$3)+1),0)),INDIRECT(VLOOKUP($AB500,Categories!$A$2:$H$20,7,1)),2,0),"")</f>
        <v/>
      </c>
      <c r="AN500" s="79" t="str">
        <f ca="1">IFERROR(VLOOKUP((HLOOKUP((VLOOKUP($AB500,Categories!$A$2:$F$20,5,1)), $AB$3:$AJ500, (ROW()-ROW($AB$3)+1), 0)), INDIRECT(VLOOKUP($AB500,Categories!$A$2:$H$20,8,1)),2,0),"")</f>
        <v/>
      </c>
      <c r="AO500" s="79" t="str">
        <f t="shared" ca="1" si="96"/>
        <v/>
      </c>
      <c r="AP500" s="81"/>
      <c r="AQ500" s="70" t="str">
        <f>IFERROR(VLOOKUP(VALUE(MID(AP500,1,1)),AdditionalElements!$A$2:$B$50,2,0),"")</f>
        <v/>
      </c>
      <c r="AR500" s="70" t="str">
        <f>IFERROR(VLOOKUP(VALUE(MID(AP500,2,1)),AdditionalElements!$H$2:$I$50,2,0),"")</f>
        <v/>
      </c>
      <c r="AS500" s="70" t="str">
        <f>IFERROR(VLOOKUP(VALUE(MID(AP500,3,1)),AdditionalElements!$O$2:$P$50,2,0),"")</f>
        <v/>
      </c>
      <c r="AT500" s="70" t="str">
        <f>IFERROR(VLOOKUP(VALUE(MID(AP500,4,1)),AdditionalElements!$V$2:$W$50,2,0),"")</f>
        <v/>
      </c>
      <c r="AU500" s="71"/>
      <c r="AV500" s="79" t="str">
        <f>IFERROR(IF(VALUE(MID(AU500,1,1))=1, VLOOKUP(VALUE(MID(AU500,1,1)), TxtPanelShape!$A$2:$C$50, 3, 0), (IF(VALUE(MID(AU500,1,1))&gt;=7, VLOOKUP(VALUE(MID(AU500,1,1)), TxtPanelShape!$A$2:$C$50, 3, 0),VLOOKUP(VALUE(MID(AU500,1,2)),TxtPanelShape!$A$2:$C$50,3,0)))), "")</f>
        <v/>
      </c>
      <c r="AW500" s="79" t="str">
        <f>IFERROR(IF(VALUE(MID(AU500,1,1))=1, ", "&amp;VLOOKUP(VALUE(MID(AU500,2,1)), TxtPanelShape!$H$2:$I$50, 2, 0), IF(VALUE(MID(AU500,1,1))&gt;=7, ", "&amp;VLOOKUP(VALUE(MID(AU500,2,1)), TxtPanelShape!$H$2:$I$50, 2, 0),"")), "")</f>
        <v/>
      </c>
      <c r="AX500" s="79" t="str">
        <f>IFERROR(IF(VALUE(MID(AU500,1,1))=1, ", "&amp;VLOOKUP(VALUE(MID(AU500,3,1)), TxtPanelShape!$O$2:$P$50, 2, 0), IF(VALUE(MID(AU500,1,1))&gt;=7, ", "&amp;VLOOKUP(VALUE(MID(AU500,3,1)), TxtPanelShape!$O$2:$P$50, 2, 0),"")),"")</f>
        <v/>
      </c>
      <c r="AY500" s="79" t="str">
        <f>IFERROR("; "&amp;VLOOKUP(VALUE(MID(AU500,4,1)), TxtPanelShape!$V$2:$W$50,2,0),"")</f>
        <v/>
      </c>
      <c r="AZ500" s="79" t="str">
        <f t="shared" si="97"/>
        <v/>
      </c>
      <c r="BA500" s="71"/>
      <c r="BB500" s="79" t="str">
        <f>IFERROR(IF(VALUE(MID(BA500,1,1))=1, VLOOKUP(VALUE(MID(BA500,1,1)), TxtPanelShape!$A$2:$C$50, 3, 0), (IF(VALUE(MID(BA500,1,1))&gt;=7, VLOOKUP(VALUE(MID(BA500,1,1)), TxtPanelShape!$A$2:$C$50, 3, 0),VLOOKUP(VALUE(MID(BA500,1,2)),TxtPanelShape!$A$2:$C$50,3,0)))), "")</f>
        <v/>
      </c>
      <c r="BC500" s="79" t="str">
        <f>IFERROR(IF(VALUE(MID(BA500,1,1))=1, ", "&amp;VLOOKUP(VALUE(MID(BA500,2,1)), TxtPanelShape!$H$2:$I$50, 2, 0), IF(VALUE(MID(BA500,1,1))&gt;=7, ", "&amp;VLOOKUP(VALUE(MID(BA500,2,1)), TxtPanelShape!$H$2:$I$50, 2, 0),"")), "")</f>
        <v/>
      </c>
      <c r="BD500" s="79" t="str">
        <f>IFERROR(IF(VALUE(MID(BA500,1,1))=1, ", "&amp;VLOOKUP(VALUE(MID(BA500,3,1)), TxtPanelShape!$O$2:$P$50, 2, 0), IF(VALUE(MID(BA500,1,1))&gt;=7, ", "&amp;VLOOKUP(VALUE(MID(BA500,3,1)), TxtPanelShape!$O$2:$P$50, 2, 0),"")),"")</f>
        <v/>
      </c>
      <c r="BE500" s="79" t="str">
        <f>IFERROR("; "&amp;VLOOKUP(VALUE(MID(BA500,4,1)), TxtPanelShape!$V$2:$W$50,2,0),"")</f>
        <v/>
      </c>
      <c r="BF500" s="79" t="str">
        <f t="shared" si="98"/>
        <v/>
      </c>
      <c r="BG500" s="71"/>
      <c r="BH500" s="79" t="str">
        <f>IFERROR(VLOOKUP(BG500, TxtPanelDefinition!$A$2:$B$50, 2, 0),"")</f>
        <v/>
      </c>
      <c r="BI500" s="71"/>
      <c r="BJ500" s="79" t="str">
        <f>IFERROR(VLOOKUP(BI500, TxtPanelDefinition!$A$2:$B$50, 2, 0),"")</f>
        <v/>
      </c>
      <c r="BK500" s="71"/>
      <c r="BL500" s="79" t="str">
        <f>IFERROR(VLOOKUP(BK500, InscrTechniques!$A$2:$B$50, 2, 0),"")</f>
        <v/>
      </c>
      <c r="BM500" s="71"/>
      <c r="BN500" s="79" t="str">
        <f>IFERROR(VLOOKUP(BM500, InscrTechniques!$A$2:$B$50, 2, 0),"")</f>
        <v/>
      </c>
      <c r="BO500" s="71"/>
      <c r="BP500" s="79" t="str">
        <f>IFERROR(VLOOKUP(BO500, InscrTechniques!$A$2:$B$50, 2, 0),"")</f>
        <v/>
      </c>
      <c r="BQ500" s="71"/>
      <c r="BR500" s="79" t="str">
        <f>IFERROR(VLOOKUP(BQ500, InscrTechniques!$A$2:$B$50, 2, 0),"")</f>
        <v/>
      </c>
      <c r="BS500" s="71"/>
      <c r="BT500" s="79" t="str">
        <f>IFERROR(VLOOKUP(BS500, InscrTechniques!$A$2:$B$50, 2, 0),"")</f>
        <v/>
      </c>
      <c r="BU500" s="71"/>
      <c r="BV500" s="79" t="str">
        <f>IFERROR(VLOOKUP(BU500, InscrTechniques!$A$2:$B$50, 2, 0),"")</f>
        <v/>
      </c>
      <c r="BW500" s="125"/>
      <c r="BX500" s="79" t="str">
        <f>IFERROR(VLOOKUP(BW500, InscrTechniques!$A$2:$B$50, 2, 0),"")</f>
        <v/>
      </c>
      <c r="BY500" s="125"/>
      <c r="BZ500" s="79" t="str">
        <f>IFERROR(VLOOKUP(BY500, InscrTechniques!$A$2:$B$50, 2, 0),"")</f>
        <v/>
      </c>
      <c r="CA500" s="74"/>
      <c r="CB500" s="114" t="str">
        <f>IFERROR(VLOOKUP(CA500, LetterStyle!$A$2:$B$50, 2, 0),"")</f>
        <v/>
      </c>
      <c r="CC500" s="74"/>
      <c r="CD500" s="114" t="str">
        <f>IFERROR(VLOOKUP(CC500, LetterStyle!$A$2:$B$50, 2, 0),"")</f>
        <v/>
      </c>
      <c r="CE500" s="74"/>
      <c r="CF500" s="114" t="str">
        <f>IFERROR(VLOOKUP(CE500, LetterStyle!$A$2:$B$50, 2, 0),"")</f>
        <v/>
      </c>
      <c r="CG500" s="74"/>
      <c r="CH500" s="79" t="str">
        <f>IFERROR(VLOOKUP(CG500, LetterStyle!$A$2:$B$50, 2, 0),"")</f>
        <v/>
      </c>
      <c r="CI500" s="71"/>
      <c r="CJ500" s="79" t="str">
        <f>IFERROR(VLOOKUP(CI500, DecMotifs!$A$1:$B$306, 2, 0),"")</f>
        <v/>
      </c>
      <c r="CK500" s="71"/>
      <c r="CL500" s="79" t="str">
        <f>IFERROR(VLOOKUP(CK500, DecMotifs!$A$1:$B$306, 2, 0),"")</f>
        <v/>
      </c>
      <c r="CM500" s="71"/>
      <c r="CN500" s="79" t="str">
        <f>IFERROR(VLOOKUP(CM500, DecMotifs!$A$1:$B$306, 2, 0),"")</f>
        <v/>
      </c>
      <c r="CO500" s="71"/>
      <c r="CP500" s="79" t="str">
        <f>IFERROR(VLOOKUP(CO500, MarginalDec!$A$2:$B$253, 2, 0),"")</f>
        <v/>
      </c>
      <c r="CQ500" s="71"/>
      <c r="CR500" s="79" t="str">
        <f>IFERROR(VLOOKUP(CQ500, MarginalDec!$A$2:$B$253, 2, 0),"")</f>
        <v/>
      </c>
      <c r="CS500" s="71"/>
      <c r="CT500" s="79" t="str">
        <f>IFERROR(VLOOKUP(CS500, MarginalDec!$A$2:$B$253, 2, 0),"")</f>
        <v/>
      </c>
      <c r="CU500" s="71"/>
      <c r="CV500" s="79" t="str">
        <f>IF(ISBLANK(CU500),"", IFERROR(VLOOKUP(CU500, Tooling!$A$2:$B$252, 2, 0),""))</f>
        <v/>
      </c>
      <c r="CW500" s="71"/>
      <c r="CX500" s="79" t="str">
        <f>IF(ISBLANK(CW500),"", IFERROR(VLOOKUP(CW500, Tooling!$A$2:$B$252, 2, 0),""))</f>
        <v/>
      </c>
      <c r="CY500" s="71"/>
      <c r="CZ500" s="79" t="str">
        <f>IF(ISBLANK(CY500),"", IFERROR(VLOOKUP(CY500, Repairs!$A$2:$B$252, 2, 0),""))</f>
        <v/>
      </c>
      <c r="DA500" s="77"/>
      <c r="DB500" s="71"/>
      <c r="DC500" s="79" t="str">
        <f>IFERROR(VLOOKUP(DB500, DatingReason!$A$2:$B$252, 2, 0),"")</f>
        <v/>
      </c>
      <c r="DD500" s="123" t="str">
        <f t="shared" si="99"/>
        <v/>
      </c>
      <c r="DF500" s="119" t="str">
        <f t="array" ref="DF500">IF(AND($B500&lt;&gt;"", $DE500&lt;&gt;"", $DE500&lt;&gt;"No"),MAX(IF($B500=PEOPLE!$B$4:$B$1000, PEOPLE!$Q$4:$Q$1000,""))+100,"")</f>
        <v/>
      </c>
      <c r="DG500" s="68"/>
      <c r="DH500" s="76">
        <f>COUNTIF(PEOPLE!B:B, MEMORIALS!B500)</f>
        <v>0</v>
      </c>
      <c r="DI500" s="82"/>
      <c r="DJ500" s="82"/>
      <c r="DK500" s="82"/>
      <c r="DL500" s="68"/>
      <c r="DM500" s="68"/>
      <c r="DN500" s="68"/>
      <c r="DO500" s="68"/>
      <c r="DP500" s="68"/>
    </row>
    <row r="501" spans="1:120" ht="15" customHeight="1" x14ac:dyDescent="0.25">
      <c r="A501" s="68"/>
      <c r="B501" s="69"/>
      <c r="C501" s="68"/>
      <c r="D501" s="68"/>
      <c r="E501" s="70" t="str">
        <f>IF(D501="","",VLOOKUP(D501,Denomination!$A$2:$B$50, 2, 0))</f>
        <v/>
      </c>
      <c r="F501" s="68"/>
      <c r="G501" s="71"/>
      <c r="H501" s="70" t="str">
        <f>IF(G501="","",VLOOKUP(G501,MCondition!$A$2:$B$50, 2, 0))</f>
        <v/>
      </c>
      <c r="I501" s="72"/>
      <c r="J501" s="71"/>
      <c r="K501" s="70" t="str">
        <f>IF(J501="","",VLOOKUP(J501,ICondition!$A$2:$B$50, 2, 0))</f>
        <v/>
      </c>
      <c r="L501" s="73"/>
      <c r="M501" s="73"/>
      <c r="N501" s="73"/>
      <c r="O501" s="73"/>
      <c r="P501" s="73"/>
      <c r="Q501" s="73"/>
      <c r="R501" s="78"/>
      <c r="S501" s="79" t="str">
        <f>IFERROR(VLOOKUP(R501,Material!$A$2:$B$59, 2, 0),"")</f>
        <v/>
      </c>
      <c r="T501" s="71"/>
      <c r="U501" s="79" t="str">
        <f>IFERROR(VLOOKUP(T501,Material!$A$2:$B$59, 2, 0),"")</f>
        <v/>
      </c>
      <c r="V501" s="71"/>
      <c r="W501" s="79" t="str">
        <f>IFERROR(VLOOKUP(V501,Material!$A$2:$B$59, 2, 0),"")</f>
        <v/>
      </c>
      <c r="X501" s="71"/>
      <c r="Y501" s="79" t="str">
        <f>IFERROR(VLOOKUP(X501,Material!$A$2:$B$59, 2, 0),"")</f>
        <v/>
      </c>
      <c r="Z501" s="71"/>
      <c r="AA501" s="79" t="str">
        <f>IFERROR(VLOOKUP(Z501,Material!$A$2:$B$59, 2, 0),"")</f>
        <v/>
      </c>
      <c r="AB501" s="74"/>
      <c r="AC501" s="75" t="e">
        <f t="shared" si="88"/>
        <v>#VALUE!</v>
      </c>
      <c r="AD501" s="75" t="e">
        <f t="shared" si="89"/>
        <v>#VALUE!</v>
      </c>
      <c r="AE501" s="75" t="e">
        <f t="shared" si="91"/>
        <v>#VALUE!</v>
      </c>
      <c r="AF501" s="75" t="e">
        <f t="shared" si="90"/>
        <v>#VALUE!</v>
      </c>
      <c r="AG501" s="75" t="e">
        <f t="shared" si="92"/>
        <v>#VALUE!</v>
      </c>
      <c r="AH501" s="75" t="e">
        <f t="shared" si="93"/>
        <v>#VALUE!</v>
      </c>
      <c r="AI501" s="75" t="e">
        <f t="shared" si="94"/>
        <v>#VALUE!</v>
      </c>
      <c r="AJ501" s="80" t="e">
        <f t="shared" si="95"/>
        <v>#VALUE!</v>
      </c>
      <c r="AK501" s="79" t="str">
        <f>(IFERROR(VLOOKUP(AB501,Categories!$A$2:$B$20,2,1),""))</f>
        <v/>
      </c>
      <c r="AL501" s="79" t="str">
        <f ca="1">IFERROR(VLOOKUP((HLOOKUP((VLOOKUP($AB501,Categories!$A$2:$F$20,3,1)), $AB$3:$AJ501, (ROW()-ROW($AB$3)+1), 0)), INDIRECT(VLOOKUP($AB501,Categories!$A$2:$F$20,6,1)),2,0),AK501)</f>
        <v/>
      </c>
      <c r="AM501" s="79" t="str">
        <f ca="1">IFERROR(VLOOKUP((HLOOKUP((VLOOKUP($AB501,Categories!$A$2:$F$20,4,1)),$AB$3:$AJ501,(ROW()-ROW($AB$3)+1),0)),INDIRECT(VLOOKUP($AB501,Categories!$A$2:$H$20,7,1)),2,0),"")</f>
        <v/>
      </c>
      <c r="AN501" s="79" t="str">
        <f ca="1">IFERROR(VLOOKUP((HLOOKUP((VLOOKUP($AB501,Categories!$A$2:$F$20,5,1)), $AB$3:$AJ501, (ROW()-ROW($AB$3)+1), 0)), INDIRECT(VLOOKUP($AB501,Categories!$A$2:$H$20,8,1)),2,0),"")</f>
        <v/>
      </c>
      <c r="AO501" s="79" t="str">
        <f t="shared" ca="1" si="96"/>
        <v/>
      </c>
      <c r="AP501" s="81"/>
      <c r="AQ501" s="70" t="str">
        <f>IFERROR(VLOOKUP(VALUE(MID(AP501,1,1)),AdditionalElements!$A$2:$B$50,2,0),"")</f>
        <v/>
      </c>
      <c r="AR501" s="70" t="str">
        <f>IFERROR(VLOOKUP(VALUE(MID(AP501,2,1)),AdditionalElements!$H$2:$I$50,2,0),"")</f>
        <v/>
      </c>
      <c r="AS501" s="70" t="str">
        <f>IFERROR(VLOOKUP(VALUE(MID(AP501,3,1)),AdditionalElements!$O$2:$P$50,2,0),"")</f>
        <v/>
      </c>
      <c r="AT501" s="70" t="str">
        <f>IFERROR(VLOOKUP(VALUE(MID(AP501,4,1)),AdditionalElements!$V$2:$W$50,2,0),"")</f>
        <v/>
      </c>
      <c r="AU501" s="71"/>
      <c r="AV501" s="79" t="str">
        <f>IFERROR(IF(VALUE(MID(AU501,1,1))=1, VLOOKUP(VALUE(MID(AU501,1,1)), TxtPanelShape!$A$2:$C$50, 3, 0), (IF(VALUE(MID(AU501,1,1))&gt;=7, VLOOKUP(VALUE(MID(AU501,1,1)), TxtPanelShape!$A$2:$C$50, 3, 0),VLOOKUP(VALUE(MID(AU501,1,2)),TxtPanelShape!$A$2:$C$50,3,0)))), "")</f>
        <v/>
      </c>
      <c r="AW501" s="79" t="str">
        <f>IFERROR(IF(VALUE(MID(AU501,1,1))=1, ", "&amp;VLOOKUP(VALUE(MID(AU501,2,1)), TxtPanelShape!$H$2:$I$50, 2, 0), IF(VALUE(MID(AU501,1,1))&gt;=7, ", "&amp;VLOOKUP(VALUE(MID(AU501,2,1)), TxtPanelShape!$H$2:$I$50, 2, 0),"")), "")</f>
        <v/>
      </c>
      <c r="AX501" s="79" t="str">
        <f>IFERROR(IF(VALUE(MID(AU501,1,1))=1, ", "&amp;VLOOKUP(VALUE(MID(AU501,3,1)), TxtPanelShape!$O$2:$P$50, 2, 0), IF(VALUE(MID(AU501,1,1))&gt;=7, ", "&amp;VLOOKUP(VALUE(MID(AU501,3,1)), TxtPanelShape!$O$2:$P$50, 2, 0),"")),"")</f>
        <v/>
      </c>
      <c r="AY501" s="79" t="str">
        <f>IFERROR("; "&amp;VLOOKUP(VALUE(MID(AU501,4,1)), TxtPanelShape!$V$2:$W$50,2,0),"")</f>
        <v/>
      </c>
      <c r="AZ501" s="79" t="str">
        <f t="shared" si="97"/>
        <v/>
      </c>
      <c r="BA501" s="71"/>
      <c r="BB501" s="79" t="str">
        <f>IFERROR(IF(VALUE(MID(BA501,1,1))=1, VLOOKUP(VALUE(MID(BA501,1,1)), TxtPanelShape!$A$2:$C$50, 3, 0), (IF(VALUE(MID(BA501,1,1))&gt;=7, VLOOKUP(VALUE(MID(BA501,1,1)), TxtPanelShape!$A$2:$C$50, 3, 0),VLOOKUP(VALUE(MID(BA501,1,2)),TxtPanelShape!$A$2:$C$50,3,0)))), "")</f>
        <v/>
      </c>
      <c r="BC501" s="79" t="str">
        <f>IFERROR(IF(VALUE(MID(BA501,1,1))=1, ", "&amp;VLOOKUP(VALUE(MID(BA501,2,1)), TxtPanelShape!$H$2:$I$50, 2, 0), IF(VALUE(MID(BA501,1,1))&gt;=7, ", "&amp;VLOOKUP(VALUE(MID(BA501,2,1)), TxtPanelShape!$H$2:$I$50, 2, 0),"")), "")</f>
        <v/>
      </c>
      <c r="BD501" s="79" t="str">
        <f>IFERROR(IF(VALUE(MID(BA501,1,1))=1, ", "&amp;VLOOKUP(VALUE(MID(BA501,3,1)), TxtPanelShape!$O$2:$P$50, 2, 0), IF(VALUE(MID(BA501,1,1))&gt;=7, ", "&amp;VLOOKUP(VALUE(MID(BA501,3,1)), TxtPanelShape!$O$2:$P$50, 2, 0),"")),"")</f>
        <v/>
      </c>
      <c r="BE501" s="79" t="str">
        <f>IFERROR("; "&amp;VLOOKUP(VALUE(MID(BA501,4,1)), TxtPanelShape!$V$2:$W$50,2,0),"")</f>
        <v/>
      </c>
      <c r="BF501" s="79" t="str">
        <f t="shared" si="98"/>
        <v/>
      </c>
      <c r="BG501" s="71"/>
      <c r="BH501" s="79" t="str">
        <f>IFERROR(VLOOKUP(BG501, TxtPanelDefinition!$A$2:$B$50, 2, 0),"")</f>
        <v/>
      </c>
      <c r="BI501" s="71"/>
      <c r="BJ501" s="79" t="str">
        <f>IFERROR(VLOOKUP(BI501, TxtPanelDefinition!$A$2:$B$50, 2, 0),"")</f>
        <v/>
      </c>
      <c r="BK501" s="71"/>
      <c r="BL501" s="79" t="str">
        <f>IFERROR(VLOOKUP(BK501, InscrTechniques!$A$2:$B$50, 2, 0),"")</f>
        <v/>
      </c>
      <c r="BM501" s="71"/>
      <c r="BN501" s="79" t="str">
        <f>IFERROR(VLOOKUP(BM501, InscrTechniques!$A$2:$B$50, 2, 0),"")</f>
        <v/>
      </c>
      <c r="BO501" s="71"/>
      <c r="BP501" s="79" t="str">
        <f>IFERROR(VLOOKUP(BO501, InscrTechniques!$A$2:$B$50, 2, 0),"")</f>
        <v/>
      </c>
      <c r="BQ501" s="71"/>
      <c r="BR501" s="79" t="str">
        <f>IFERROR(VLOOKUP(BQ501, InscrTechniques!$A$2:$B$50, 2, 0),"")</f>
        <v/>
      </c>
      <c r="BS501" s="71"/>
      <c r="BT501" s="79" t="str">
        <f>IFERROR(VLOOKUP(BS501, InscrTechniques!$A$2:$B$50, 2, 0),"")</f>
        <v/>
      </c>
      <c r="BU501" s="71"/>
      <c r="BV501" s="79" t="str">
        <f>IFERROR(VLOOKUP(BU501, InscrTechniques!$A$2:$B$50, 2, 0),"")</f>
        <v/>
      </c>
      <c r="BW501" s="125"/>
      <c r="BX501" s="79" t="str">
        <f>IFERROR(VLOOKUP(BW501, InscrTechniques!$A$2:$B$50, 2, 0),"")</f>
        <v/>
      </c>
      <c r="BY501" s="125"/>
      <c r="BZ501" s="79" t="str">
        <f>IFERROR(VLOOKUP(BY501, InscrTechniques!$A$2:$B$50, 2, 0),"")</f>
        <v/>
      </c>
      <c r="CA501" s="74"/>
      <c r="CB501" s="114" t="str">
        <f>IFERROR(VLOOKUP(CA501, LetterStyle!$A$2:$B$50, 2, 0),"")</f>
        <v/>
      </c>
      <c r="CC501" s="74"/>
      <c r="CD501" s="114" t="str">
        <f>IFERROR(VLOOKUP(CC501, LetterStyle!$A$2:$B$50, 2, 0),"")</f>
        <v/>
      </c>
      <c r="CE501" s="74"/>
      <c r="CF501" s="114" t="str">
        <f>IFERROR(VLOOKUP(CE501, LetterStyle!$A$2:$B$50, 2, 0),"")</f>
        <v/>
      </c>
      <c r="CG501" s="74"/>
      <c r="CH501" s="79" t="str">
        <f>IFERROR(VLOOKUP(CG501, LetterStyle!$A$2:$B$50, 2, 0),"")</f>
        <v/>
      </c>
      <c r="CI501" s="71"/>
      <c r="CJ501" s="79" t="str">
        <f>IFERROR(VLOOKUP(CI501, DecMotifs!$A$1:$B$306, 2, 0),"")</f>
        <v/>
      </c>
      <c r="CK501" s="71"/>
      <c r="CL501" s="79" t="str">
        <f>IFERROR(VLOOKUP(CK501, DecMotifs!$A$1:$B$306, 2, 0),"")</f>
        <v/>
      </c>
      <c r="CM501" s="71"/>
      <c r="CN501" s="79" t="str">
        <f>IFERROR(VLOOKUP(CM501, DecMotifs!$A$1:$B$306, 2, 0),"")</f>
        <v/>
      </c>
      <c r="CO501" s="71"/>
      <c r="CP501" s="79" t="str">
        <f>IFERROR(VLOOKUP(CO501, MarginalDec!$A$2:$B$253, 2, 0),"")</f>
        <v/>
      </c>
      <c r="CQ501" s="71"/>
      <c r="CR501" s="79" t="str">
        <f>IFERROR(VLOOKUP(CQ501, MarginalDec!$A$2:$B$253, 2, 0),"")</f>
        <v/>
      </c>
      <c r="CS501" s="71"/>
      <c r="CT501" s="79" t="str">
        <f>IFERROR(VLOOKUP(CS501, MarginalDec!$A$2:$B$253, 2, 0),"")</f>
        <v/>
      </c>
      <c r="CU501" s="71"/>
      <c r="CV501" s="79" t="str">
        <f>IF(ISBLANK(CU501),"", IFERROR(VLOOKUP(CU501, Tooling!$A$2:$B$252, 2, 0),""))</f>
        <v/>
      </c>
      <c r="CW501" s="71"/>
      <c r="CX501" s="79" t="str">
        <f>IF(ISBLANK(CW501),"", IFERROR(VLOOKUP(CW501, Tooling!$A$2:$B$252, 2, 0),""))</f>
        <v/>
      </c>
      <c r="CY501" s="71"/>
      <c r="CZ501" s="79" t="str">
        <f>IF(ISBLANK(CY501),"", IFERROR(VLOOKUP(CY501, Repairs!$A$2:$B$252, 2, 0),""))</f>
        <v/>
      </c>
      <c r="DA501" s="77"/>
      <c r="DB501" s="71"/>
      <c r="DC501" s="79" t="str">
        <f>IFERROR(VLOOKUP(DB501, DatingReason!$A$2:$B$252, 2, 0),"")</f>
        <v/>
      </c>
      <c r="DD501" s="123" t="str">
        <f t="shared" si="99"/>
        <v/>
      </c>
      <c r="DF501" s="119" t="str">
        <f t="array" ref="DF501">IF(AND($B501&lt;&gt;"", $DE501&lt;&gt;"", $DE501&lt;&gt;"No"),MAX(IF($B501=PEOPLE!$B$4:$B$1000, PEOPLE!$Q$4:$Q$1000,""))+100,"")</f>
        <v/>
      </c>
      <c r="DG501" s="68"/>
      <c r="DH501" s="76">
        <f>COUNTIF(PEOPLE!B:B, MEMORIALS!B501)</f>
        <v>0</v>
      </c>
      <c r="DI501" s="82"/>
      <c r="DJ501" s="82"/>
      <c r="DK501" s="82"/>
      <c r="DL501" s="68"/>
      <c r="DM501" s="68"/>
      <c r="DN501" s="68"/>
      <c r="DO501" s="68"/>
      <c r="DP501" s="68"/>
    </row>
    <row r="502" spans="1:120" ht="15" customHeight="1" x14ac:dyDescent="0.25">
      <c r="A502" s="68"/>
      <c r="B502" s="69"/>
      <c r="C502" s="68"/>
      <c r="D502" s="68"/>
      <c r="E502" s="70" t="str">
        <f>IF(D502="","",VLOOKUP(D502,Denomination!$A$2:$B$50, 2, 0))</f>
        <v/>
      </c>
      <c r="F502" s="68"/>
      <c r="G502" s="71"/>
      <c r="H502" s="70" t="str">
        <f>IF(G502="","",VLOOKUP(G502,MCondition!$A$2:$B$50, 2, 0))</f>
        <v/>
      </c>
      <c r="I502" s="72"/>
      <c r="J502" s="71"/>
      <c r="K502" s="70" t="str">
        <f>IF(J502="","",VLOOKUP(J502,ICondition!$A$2:$B$50, 2, 0))</f>
        <v/>
      </c>
      <c r="L502" s="73"/>
      <c r="M502" s="73"/>
      <c r="N502" s="73"/>
      <c r="O502" s="73"/>
      <c r="P502" s="73"/>
      <c r="Q502" s="73"/>
      <c r="R502" s="78"/>
      <c r="S502" s="79" t="str">
        <f>IFERROR(VLOOKUP(R502,Material!$A$2:$B$59, 2, 0),"")</f>
        <v/>
      </c>
      <c r="T502" s="71"/>
      <c r="U502" s="79" t="str">
        <f>IFERROR(VLOOKUP(T502,Material!$A$2:$B$59, 2, 0),"")</f>
        <v/>
      </c>
      <c r="V502" s="71"/>
      <c r="W502" s="79" t="str">
        <f>IFERROR(VLOOKUP(V502,Material!$A$2:$B$59, 2, 0),"")</f>
        <v/>
      </c>
      <c r="X502" s="71"/>
      <c r="Y502" s="79" t="str">
        <f>IFERROR(VLOOKUP(X502,Material!$A$2:$B$59, 2, 0),"")</f>
        <v/>
      </c>
      <c r="Z502" s="71"/>
      <c r="AA502" s="79" t="str">
        <f>IFERROR(VLOOKUP(Z502,Material!$A$2:$B$59, 2, 0),"")</f>
        <v/>
      </c>
      <c r="AB502" s="74"/>
      <c r="AC502" s="75" t="e">
        <f t="shared" si="88"/>
        <v>#VALUE!</v>
      </c>
      <c r="AD502" s="75" t="e">
        <f t="shared" si="89"/>
        <v>#VALUE!</v>
      </c>
      <c r="AE502" s="75" t="e">
        <f t="shared" si="91"/>
        <v>#VALUE!</v>
      </c>
      <c r="AF502" s="75" t="e">
        <f t="shared" si="90"/>
        <v>#VALUE!</v>
      </c>
      <c r="AG502" s="75" t="e">
        <f t="shared" si="92"/>
        <v>#VALUE!</v>
      </c>
      <c r="AH502" s="75" t="e">
        <f t="shared" si="93"/>
        <v>#VALUE!</v>
      </c>
      <c r="AI502" s="75" t="e">
        <f t="shared" si="94"/>
        <v>#VALUE!</v>
      </c>
      <c r="AJ502" s="80" t="e">
        <f t="shared" si="95"/>
        <v>#VALUE!</v>
      </c>
      <c r="AK502" s="79" t="str">
        <f>(IFERROR(VLOOKUP(AB502,Categories!$A$2:$B$20,2,1),""))</f>
        <v/>
      </c>
      <c r="AL502" s="79" t="str">
        <f ca="1">IFERROR(VLOOKUP((HLOOKUP((VLOOKUP($AB502,Categories!$A$2:$F$20,3,1)), $AB$3:$AJ502, (ROW()-ROW($AB$3)+1), 0)), INDIRECT(VLOOKUP($AB502,Categories!$A$2:$F$20,6,1)),2,0),AK502)</f>
        <v/>
      </c>
      <c r="AM502" s="79" t="str">
        <f ca="1">IFERROR(VLOOKUP((HLOOKUP((VLOOKUP($AB502,Categories!$A$2:$F$20,4,1)),$AB$3:$AJ502,(ROW()-ROW($AB$3)+1),0)),INDIRECT(VLOOKUP($AB502,Categories!$A$2:$H$20,7,1)),2,0),"")</f>
        <v/>
      </c>
      <c r="AN502" s="79" t="str">
        <f ca="1">IFERROR(VLOOKUP((HLOOKUP((VLOOKUP($AB502,Categories!$A$2:$F$20,5,1)), $AB$3:$AJ502, (ROW()-ROW($AB$3)+1), 0)), INDIRECT(VLOOKUP($AB502,Categories!$A$2:$H$20,8,1)),2,0),"")</f>
        <v/>
      </c>
      <c r="AO502" s="79" t="str">
        <f t="shared" ca="1" si="96"/>
        <v/>
      </c>
      <c r="AP502" s="81"/>
      <c r="AQ502" s="70" t="str">
        <f>IFERROR(VLOOKUP(VALUE(MID(AP502,1,1)),AdditionalElements!$A$2:$B$50,2,0),"")</f>
        <v/>
      </c>
      <c r="AR502" s="70" t="str">
        <f>IFERROR(VLOOKUP(VALUE(MID(AP502,2,1)),AdditionalElements!$H$2:$I$50,2,0),"")</f>
        <v/>
      </c>
      <c r="AS502" s="70" t="str">
        <f>IFERROR(VLOOKUP(VALUE(MID(AP502,3,1)),AdditionalElements!$O$2:$P$50,2,0),"")</f>
        <v/>
      </c>
      <c r="AT502" s="70" t="str">
        <f>IFERROR(VLOOKUP(VALUE(MID(AP502,4,1)),AdditionalElements!$V$2:$W$50,2,0),"")</f>
        <v/>
      </c>
      <c r="AU502" s="71"/>
      <c r="AV502" s="79" t="str">
        <f>IFERROR(IF(VALUE(MID(AU502,1,1))=1, VLOOKUP(VALUE(MID(AU502,1,1)), TxtPanelShape!$A$2:$C$50, 3, 0), (IF(VALUE(MID(AU502,1,1))&gt;=7, VLOOKUP(VALUE(MID(AU502,1,1)), TxtPanelShape!$A$2:$C$50, 3, 0),VLOOKUP(VALUE(MID(AU502,1,2)),TxtPanelShape!$A$2:$C$50,3,0)))), "")</f>
        <v/>
      </c>
      <c r="AW502" s="79" t="str">
        <f>IFERROR(IF(VALUE(MID(AU502,1,1))=1, ", "&amp;VLOOKUP(VALUE(MID(AU502,2,1)), TxtPanelShape!$H$2:$I$50, 2, 0), IF(VALUE(MID(AU502,1,1))&gt;=7, ", "&amp;VLOOKUP(VALUE(MID(AU502,2,1)), TxtPanelShape!$H$2:$I$50, 2, 0),"")), "")</f>
        <v/>
      </c>
      <c r="AX502" s="79" t="str">
        <f>IFERROR(IF(VALUE(MID(AU502,1,1))=1, ", "&amp;VLOOKUP(VALUE(MID(AU502,3,1)), TxtPanelShape!$O$2:$P$50, 2, 0), IF(VALUE(MID(AU502,1,1))&gt;=7, ", "&amp;VLOOKUP(VALUE(MID(AU502,3,1)), TxtPanelShape!$O$2:$P$50, 2, 0),"")),"")</f>
        <v/>
      </c>
      <c r="AY502" s="79" t="str">
        <f>IFERROR("; "&amp;VLOOKUP(VALUE(MID(AU502,4,1)), TxtPanelShape!$V$2:$W$50,2,0),"")</f>
        <v/>
      </c>
      <c r="AZ502" s="79" t="str">
        <f t="shared" si="97"/>
        <v/>
      </c>
      <c r="BA502" s="71"/>
      <c r="BB502" s="79" t="str">
        <f>IFERROR(IF(VALUE(MID(BA502,1,1))=1, VLOOKUP(VALUE(MID(BA502,1,1)), TxtPanelShape!$A$2:$C$50, 3, 0), (IF(VALUE(MID(BA502,1,1))&gt;=7, VLOOKUP(VALUE(MID(BA502,1,1)), TxtPanelShape!$A$2:$C$50, 3, 0),VLOOKUP(VALUE(MID(BA502,1,2)),TxtPanelShape!$A$2:$C$50,3,0)))), "")</f>
        <v/>
      </c>
      <c r="BC502" s="79" t="str">
        <f>IFERROR(IF(VALUE(MID(BA502,1,1))=1, ", "&amp;VLOOKUP(VALUE(MID(BA502,2,1)), TxtPanelShape!$H$2:$I$50, 2, 0), IF(VALUE(MID(BA502,1,1))&gt;=7, ", "&amp;VLOOKUP(VALUE(MID(BA502,2,1)), TxtPanelShape!$H$2:$I$50, 2, 0),"")), "")</f>
        <v/>
      </c>
      <c r="BD502" s="79" t="str">
        <f>IFERROR(IF(VALUE(MID(BA502,1,1))=1, ", "&amp;VLOOKUP(VALUE(MID(BA502,3,1)), TxtPanelShape!$O$2:$P$50, 2, 0), IF(VALUE(MID(BA502,1,1))&gt;=7, ", "&amp;VLOOKUP(VALUE(MID(BA502,3,1)), TxtPanelShape!$O$2:$P$50, 2, 0),"")),"")</f>
        <v/>
      </c>
      <c r="BE502" s="79" t="str">
        <f>IFERROR("; "&amp;VLOOKUP(VALUE(MID(BA502,4,1)), TxtPanelShape!$V$2:$W$50,2,0),"")</f>
        <v/>
      </c>
      <c r="BF502" s="79" t="str">
        <f t="shared" si="98"/>
        <v/>
      </c>
      <c r="BG502" s="71"/>
      <c r="BH502" s="79" t="str">
        <f>IFERROR(VLOOKUP(BG502, TxtPanelDefinition!$A$2:$B$50, 2, 0),"")</f>
        <v/>
      </c>
      <c r="BI502" s="71"/>
      <c r="BJ502" s="79" t="str">
        <f>IFERROR(VLOOKUP(BI502, TxtPanelDefinition!$A$2:$B$50, 2, 0),"")</f>
        <v/>
      </c>
      <c r="BK502" s="71"/>
      <c r="BL502" s="79" t="str">
        <f>IFERROR(VLOOKUP(BK502, InscrTechniques!$A$2:$B$50, 2, 0),"")</f>
        <v/>
      </c>
      <c r="BM502" s="71"/>
      <c r="BN502" s="79" t="str">
        <f>IFERROR(VLOOKUP(BM502, InscrTechniques!$A$2:$B$50, 2, 0),"")</f>
        <v/>
      </c>
      <c r="BO502" s="71"/>
      <c r="BP502" s="79" t="str">
        <f>IFERROR(VLOOKUP(BO502, InscrTechniques!$A$2:$B$50, 2, 0),"")</f>
        <v/>
      </c>
      <c r="BQ502" s="71"/>
      <c r="BR502" s="79" t="str">
        <f>IFERROR(VLOOKUP(BQ502, InscrTechniques!$A$2:$B$50, 2, 0),"")</f>
        <v/>
      </c>
      <c r="BS502" s="71"/>
      <c r="BT502" s="79" t="str">
        <f>IFERROR(VLOOKUP(BS502, InscrTechniques!$A$2:$B$50, 2, 0),"")</f>
        <v/>
      </c>
      <c r="BU502" s="71"/>
      <c r="BV502" s="79" t="str">
        <f>IFERROR(VLOOKUP(BU502, InscrTechniques!$A$2:$B$50, 2, 0),"")</f>
        <v/>
      </c>
      <c r="BW502" s="125"/>
      <c r="BX502" s="79" t="str">
        <f>IFERROR(VLOOKUP(BW502, InscrTechniques!$A$2:$B$50, 2, 0),"")</f>
        <v/>
      </c>
      <c r="BY502" s="125"/>
      <c r="BZ502" s="79" t="str">
        <f>IFERROR(VLOOKUP(BY502, InscrTechniques!$A$2:$B$50, 2, 0),"")</f>
        <v/>
      </c>
      <c r="CA502" s="74"/>
      <c r="CB502" s="114" t="str">
        <f>IFERROR(VLOOKUP(CA502, LetterStyle!$A$2:$B$50, 2, 0),"")</f>
        <v/>
      </c>
      <c r="CC502" s="74"/>
      <c r="CD502" s="114" t="str">
        <f>IFERROR(VLOOKUP(CC502, LetterStyle!$A$2:$B$50, 2, 0),"")</f>
        <v/>
      </c>
      <c r="CE502" s="74"/>
      <c r="CF502" s="114" t="str">
        <f>IFERROR(VLOOKUP(CE502, LetterStyle!$A$2:$B$50, 2, 0),"")</f>
        <v/>
      </c>
      <c r="CG502" s="74"/>
      <c r="CH502" s="79" t="str">
        <f>IFERROR(VLOOKUP(CG502, LetterStyle!$A$2:$B$50, 2, 0),"")</f>
        <v/>
      </c>
      <c r="CI502" s="71"/>
      <c r="CJ502" s="79" t="str">
        <f>IFERROR(VLOOKUP(CI502, DecMotifs!$A$1:$B$306, 2, 0),"")</f>
        <v/>
      </c>
      <c r="CK502" s="71"/>
      <c r="CL502" s="79" t="str">
        <f>IFERROR(VLOOKUP(CK502, DecMotifs!$A$1:$B$306, 2, 0),"")</f>
        <v/>
      </c>
      <c r="CM502" s="71"/>
      <c r="CN502" s="79" t="str">
        <f>IFERROR(VLOOKUP(CM502, DecMotifs!$A$1:$B$306, 2, 0),"")</f>
        <v/>
      </c>
      <c r="CO502" s="71"/>
      <c r="CP502" s="79" t="str">
        <f>IFERROR(VLOOKUP(CO502, MarginalDec!$A$2:$B$253, 2, 0),"")</f>
        <v/>
      </c>
      <c r="CQ502" s="71"/>
      <c r="CR502" s="79" t="str">
        <f>IFERROR(VLOOKUP(CQ502, MarginalDec!$A$2:$B$253, 2, 0),"")</f>
        <v/>
      </c>
      <c r="CS502" s="71"/>
      <c r="CT502" s="79" t="str">
        <f>IFERROR(VLOOKUP(CS502, MarginalDec!$A$2:$B$253, 2, 0),"")</f>
        <v/>
      </c>
      <c r="CU502" s="71"/>
      <c r="CV502" s="79" t="str">
        <f>IF(ISBLANK(CU502),"", IFERROR(VLOOKUP(CU502, Tooling!$A$2:$B$252, 2, 0),""))</f>
        <v/>
      </c>
      <c r="CW502" s="71"/>
      <c r="CX502" s="79" t="str">
        <f>IF(ISBLANK(CW502),"", IFERROR(VLOOKUP(CW502, Tooling!$A$2:$B$252, 2, 0),""))</f>
        <v/>
      </c>
      <c r="CY502" s="71"/>
      <c r="CZ502" s="79" t="str">
        <f>IF(ISBLANK(CY502),"", IFERROR(VLOOKUP(CY502, Repairs!$A$2:$B$252, 2, 0),""))</f>
        <v/>
      </c>
      <c r="DA502" s="77"/>
      <c r="DB502" s="71"/>
      <c r="DC502" s="79" t="str">
        <f>IFERROR(VLOOKUP(DB502, DatingReason!$A$2:$B$252, 2, 0),"")</f>
        <v/>
      </c>
      <c r="DD502" s="123" t="str">
        <f t="shared" si="99"/>
        <v/>
      </c>
      <c r="DF502" s="119" t="str">
        <f t="array" ref="DF502">IF(AND($B502&lt;&gt;"", $DE502&lt;&gt;"", $DE502&lt;&gt;"No"),MAX(IF($B502=PEOPLE!$B$4:$B$1000, PEOPLE!$Q$4:$Q$1000,""))+100,"")</f>
        <v/>
      </c>
      <c r="DG502" s="68"/>
      <c r="DH502" s="76">
        <f>COUNTIF(PEOPLE!B:B, MEMORIALS!B502)</f>
        <v>0</v>
      </c>
      <c r="DI502" s="82"/>
      <c r="DJ502" s="82"/>
      <c r="DK502" s="82"/>
      <c r="DL502" s="68"/>
      <c r="DM502" s="68"/>
      <c r="DN502" s="68"/>
      <c r="DO502" s="68"/>
      <c r="DP502" s="68"/>
    </row>
    <row r="503" spans="1:120" ht="15" customHeight="1" x14ac:dyDescent="0.25">
      <c r="A503" s="68"/>
      <c r="B503" s="69"/>
      <c r="C503" s="68"/>
      <c r="D503" s="68"/>
      <c r="E503" s="70" t="str">
        <f>IF(D503="","",VLOOKUP(D503,Denomination!$A$2:$B$50, 2, 0))</f>
        <v/>
      </c>
      <c r="F503" s="68"/>
      <c r="G503" s="71"/>
      <c r="H503" s="70" t="str">
        <f>IF(G503="","",VLOOKUP(G503,MCondition!$A$2:$B$50, 2, 0))</f>
        <v/>
      </c>
      <c r="I503" s="72"/>
      <c r="J503" s="71"/>
      <c r="K503" s="70" t="str">
        <f>IF(J503="","",VLOOKUP(J503,ICondition!$A$2:$B$50, 2, 0))</f>
        <v/>
      </c>
      <c r="L503" s="73"/>
      <c r="M503" s="73"/>
      <c r="N503" s="73"/>
      <c r="O503" s="73"/>
      <c r="P503" s="73"/>
      <c r="Q503" s="73"/>
      <c r="R503" s="78"/>
      <c r="S503" s="79" t="str">
        <f>IFERROR(VLOOKUP(R503,Material!$A$2:$B$59, 2, 0),"")</f>
        <v/>
      </c>
      <c r="T503" s="71"/>
      <c r="U503" s="79" t="str">
        <f>IFERROR(VLOOKUP(T503,Material!$A$2:$B$59, 2, 0),"")</f>
        <v/>
      </c>
      <c r="V503" s="71"/>
      <c r="W503" s="79" t="str">
        <f>IFERROR(VLOOKUP(V503,Material!$A$2:$B$59, 2, 0),"")</f>
        <v/>
      </c>
      <c r="X503" s="71"/>
      <c r="Y503" s="79" t="str">
        <f>IFERROR(VLOOKUP(X503,Material!$A$2:$B$59, 2, 0),"")</f>
        <v/>
      </c>
      <c r="Z503" s="71"/>
      <c r="AA503" s="79" t="str">
        <f>IFERROR(VLOOKUP(Z503,Material!$A$2:$B$59, 2, 0),"")</f>
        <v/>
      </c>
      <c r="AB503" s="74"/>
      <c r="AC503" s="75" t="e">
        <f t="shared" si="88"/>
        <v>#VALUE!</v>
      </c>
      <c r="AD503" s="75" t="e">
        <f t="shared" si="89"/>
        <v>#VALUE!</v>
      </c>
      <c r="AE503" s="75" t="e">
        <f t="shared" si="91"/>
        <v>#VALUE!</v>
      </c>
      <c r="AF503" s="75" t="e">
        <f t="shared" si="90"/>
        <v>#VALUE!</v>
      </c>
      <c r="AG503" s="75" t="e">
        <f t="shared" si="92"/>
        <v>#VALUE!</v>
      </c>
      <c r="AH503" s="75" t="e">
        <f t="shared" si="93"/>
        <v>#VALUE!</v>
      </c>
      <c r="AI503" s="75" t="e">
        <f t="shared" si="94"/>
        <v>#VALUE!</v>
      </c>
      <c r="AJ503" s="80" t="e">
        <f t="shared" si="95"/>
        <v>#VALUE!</v>
      </c>
      <c r="AK503" s="79" t="str">
        <f>(IFERROR(VLOOKUP(AB503,Categories!$A$2:$B$20,2,1),""))</f>
        <v/>
      </c>
      <c r="AL503" s="79" t="str">
        <f ca="1">IFERROR(VLOOKUP((HLOOKUP((VLOOKUP($AB503,Categories!$A$2:$F$20,3,1)), $AB$3:$AJ503, (ROW()-ROW($AB$3)+1), 0)), INDIRECT(VLOOKUP($AB503,Categories!$A$2:$F$20,6,1)),2,0),AK503)</f>
        <v/>
      </c>
      <c r="AM503" s="79" t="str">
        <f ca="1">IFERROR(VLOOKUP((HLOOKUP((VLOOKUP($AB503,Categories!$A$2:$F$20,4,1)),$AB$3:$AJ503,(ROW()-ROW($AB$3)+1),0)),INDIRECT(VLOOKUP($AB503,Categories!$A$2:$H$20,7,1)),2,0),"")</f>
        <v/>
      </c>
      <c r="AN503" s="79" t="str">
        <f ca="1">IFERROR(VLOOKUP((HLOOKUP((VLOOKUP($AB503,Categories!$A$2:$F$20,5,1)), $AB$3:$AJ503, (ROW()-ROW($AB$3)+1), 0)), INDIRECT(VLOOKUP($AB503,Categories!$A$2:$H$20,8,1)),2,0),"")</f>
        <v/>
      </c>
      <c r="AO503" s="79" t="str">
        <f t="shared" ca="1" si="96"/>
        <v/>
      </c>
      <c r="AP503" s="81"/>
      <c r="AQ503" s="70" t="str">
        <f>IFERROR(VLOOKUP(VALUE(MID(AP503,1,1)),AdditionalElements!$A$2:$B$50,2,0),"")</f>
        <v/>
      </c>
      <c r="AR503" s="70" t="str">
        <f>IFERROR(VLOOKUP(VALUE(MID(AP503,2,1)),AdditionalElements!$H$2:$I$50,2,0),"")</f>
        <v/>
      </c>
      <c r="AS503" s="70" t="str">
        <f>IFERROR(VLOOKUP(VALUE(MID(AP503,3,1)),AdditionalElements!$O$2:$P$50,2,0),"")</f>
        <v/>
      </c>
      <c r="AT503" s="70" t="str">
        <f>IFERROR(VLOOKUP(VALUE(MID(AP503,4,1)),AdditionalElements!$V$2:$W$50,2,0),"")</f>
        <v/>
      </c>
      <c r="AU503" s="71"/>
      <c r="AV503" s="79" t="str">
        <f>IFERROR(IF(VALUE(MID(AU503,1,1))=1, VLOOKUP(VALUE(MID(AU503,1,1)), TxtPanelShape!$A$2:$C$50, 3, 0), (IF(VALUE(MID(AU503,1,1))&gt;=7, VLOOKUP(VALUE(MID(AU503,1,1)), TxtPanelShape!$A$2:$C$50, 3, 0),VLOOKUP(VALUE(MID(AU503,1,2)),TxtPanelShape!$A$2:$C$50,3,0)))), "")</f>
        <v/>
      </c>
      <c r="AW503" s="79" t="str">
        <f>IFERROR(IF(VALUE(MID(AU503,1,1))=1, ", "&amp;VLOOKUP(VALUE(MID(AU503,2,1)), TxtPanelShape!$H$2:$I$50, 2, 0), IF(VALUE(MID(AU503,1,1))&gt;=7, ", "&amp;VLOOKUP(VALUE(MID(AU503,2,1)), TxtPanelShape!$H$2:$I$50, 2, 0),"")), "")</f>
        <v/>
      </c>
      <c r="AX503" s="79" t="str">
        <f>IFERROR(IF(VALUE(MID(AU503,1,1))=1, ", "&amp;VLOOKUP(VALUE(MID(AU503,3,1)), TxtPanelShape!$O$2:$P$50, 2, 0), IF(VALUE(MID(AU503,1,1))&gt;=7, ", "&amp;VLOOKUP(VALUE(MID(AU503,3,1)), TxtPanelShape!$O$2:$P$50, 2, 0),"")),"")</f>
        <v/>
      </c>
      <c r="AY503" s="79" t="str">
        <f>IFERROR("; "&amp;VLOOKUP(VALUE(MID(AU503,4,1)), TxtPanelShape!$V$2:$W$50,2,0),"")</f>
        <v/>
      </c>
      <c r="AZ503" s="79" t="str">
        <f t="shared" si="97"/>
        <v/>
      </c>
      <c r="BA503" s="71"/>
      <c r="BB503" s="79" t="str">
        <f>IFERROR(IF(VALUE(MID(BA503,1,1))=1, VLOOKUP(VALUE(MID(BA503,1,1)), TxtPanelShape!$A$2:$C$50, 3, 0), (IF(VALUE(MID(BA503,1,1))&gt;=7, VLOOKUP(VALUE(MID(BA503,1,1)), TxtPanelShape!$A$2:$C$50, 3, 0),VLOOKUP(VALUE(MID(BA503,1,2)),TxtPanelShape!$A$2:$C$50,3,0)))), "")</f>
        <v/>
      </c>
      <c r="BC503" s="79" t="str">
        <f>IFERROR(IF(VALUE(MID(BA503,1,1))=1, ", "&amp;VLOOKUP(VALUE(MID(BA503,2,1)), TxtPanelShape!$H$2:$I$50, 2, 0), IF(VALUE(MID(BA503,1,1))&gt;=7, ", "&amp;VLOOKUP(VALUE(MID(BA503,2,1)), TxtPanelShape!$H$2:$I$50, 2, 0),"")), "")</f>
        <v/>
      </c>
      <c r="BD503" s="79" t="str">
        <f>IFERROR(IF(VALUE(MID(BA503,1,1))=1, ", "&amp;VLOOKUP(VALUE(MID(BA503,3,1)), TxtPanelShape!$O$2:$P$50, 2, 0), IF(VALUE(MID(BA503,1,1))&gt;=7, ", "&amp;VLOOKUP(VALUE(MID(BA503,3,1)), TxtPanelShape!$O$2:$P$50, 2, 0),"")),"")</f>
        <v/>
      </c>
      <c r="BE503" s="79" t="str">
        <f>IFERROR("; "&amp;VLOOKUP(VALUE(MID(BA503,4,1)), TxtPanelShape!$V$2:$W$50,2,0),"")</f>
        <v/>
      </c>
      <c r="BF503" s="79" t="str">
        <f t="shared" si="98"/>
        <v/>
      </c>
      <c r="BG503" s="71"/>
      <c r="BH503" s="79" t="str">
        <f>IFERROR(VLOOKUP(BG503, TxtPanelDefinition!$A$2:$B$50, 2, 0),"")</f>
        <v/>
      </c>
      <c r="BI503" s="71"/>
      <c r="BJ503" s="79" t="str">
        <f>IFERROR(VLOOKUP(BI503, TxtPanelDefinition!$A$2:$B$50, 2, 0),"")</f>
        <v/>
      </c>
      <c r="BK503" s="71"/>
      <c r="BL503" s="79" t="str">
        <f>IFERROR(VLOOKUP(BK503, InscrTechniques!$A$2:$B$50, 2, 0),"")</f>
        <v/>
      </c>
      <c r="BM503" s="71"/>
      <c r="BN503" s="79" t="str">
        <f>IFERROR(VLOOKUP(BM503, InscrTechniques!$A$2:$B$50, 2, 0),"")</f>
        <v/>
      </c>
      <c r="BO503" s="71"/>
      <c r="BP503" s="79" t="str">
        <f>IFERROR(VLOOKUP(BO503, InscrTechniques!$A$2:$B$50, 2, 0),"")</f>
        <v/>
      </c>
      <c r="BQ503" s="71"/>
      <c r="BR503" s="79" t="str">
        <f>IFERROR(VLOOKUP(BQ503, InscrTechniques!$A$2:$B$50, 2, 0),"")</f>
        <v/>
      </c>
      <c r="BS503" s="71"/>
      <c r="BT503" s="79" t="str">
        <f>IFERROR(VLOOKUP(BS503, InscrTechniques!$A$2:$B$50, 2, 0),"")</f>
        <v/>
      </c>
      <c r="BU503" s="71"/>
      <c r="BV503" s="79" t="str">
        <f>IFERROR(VLOOKUP(BU503, InscrTechniques!$A$2:$B$50, 2, 0),"")</f>
        <v/>
      </c>
      <c r="BW503" s="125"/>
      <c r="BX503" s="79" t="str">
        <f>IFERROR(VLOOKUP(BW503, InscrTechniques!$A$2:$B$50, 2, 0),"")</f>
        <v/>
      </c>
      <c r="BY503" s="125"/>
      <c r="BZ503" s="79" t="str">
        <f>IFERROR(VLOOKUP(BY503, InscrTechniques!$A$2:$B$50, 2, 0),"")</f>
        <v/>
      </c>
      <c r="CA503" s="74"/>
      <c r="CB503" s="114" t="str">
        <f>IFERROR(VLOOKUP(CA503, LetterStyle!$A$2:$B$50, 2, 0),"")</f>
        <v/>
      </c>
      <c r="CC503" s="74"/>
      <c r="CD503" s="114" t="str">
        <f>IFERROR(VLOOKUP(CC503, LetterStyle!$A$2:$B$50, 2, 0),"")</f>
        <v/>
      </c>
      <c r="CE503" s="74"/>
      <c r="CF503" s="114" t="str">
        <f>IFERROR(VLOOKUP(CE503, LetterStyle!$A$2:$B$50, 2, 0),"")</f>
        <v/>
      </c>
      <c r="CG503" s="74"/>
      <c r="CH503" s="79" t="str">
        <f>IFERROR(VLOOKUP(CG503, LetterStyle!$A$2:$B$50, 2, 0),"")</f>
        <v/>
      </c>
      <c r="CI503" s="71"/>
      <c r="CJ503" s="79" t="str">
        <f>IFERROR(VLOOKUP(CI503, DecMotifs!$A$1:$B$306, 2, 0),"")</f>
        <v/>
      </c>
      <c r="CK503" s="71"/>
      <c r="CL503" s="79" t="str">
        <f>IFERROR(VLOOKUP(CK503, DecMotifs!$A$1:$B$306, 2, 0),"")</f>
        <v/>
      </c>
      <c r="CM503" s="71"/>
      <c r="CN503" s="79" t="str">
        <f>IFERROR(VLOOKUP(CM503, DecMotifs!$A$1:$B$306, 2, 0),"")</f>
        <v/>
      </c>
      <c r="CO503" s="71"/>
      <c r="CP503" s="79" t="str">
        <f>IFERROR(VLOOKUP(CO503, MarginalDec!$A$2:$B$253, 2, 0),"")</f>
        <v/>
      </c>
      <c r="CQ503" s="71"/>
      <c r="CR503" s="79" t="str">
        <f>IFERROR(VLOOKUP(CQ503, MarginalDec!$A$2:$B$253, 2, 0),"")</f>
        <v/>
      </c>
      <c r="CS503" s="71"/>
      <c r="CT503" s="79" t="str">
        <f>IFERROR(VLOOKUP(CS503, MarginalDec!$A$2:$B$253, 2, 0),"")</f>
        <v/>
      </c>
      <c r="CU503" s="71"/>
      <c r="CV503" s="79" t="str">
        <f>IF(ISBLANK(CU503),"", IFERROR(VLOOKUP(CU503, Tooling!$A$2:$B$252, 2, 0),""))</f>
        <v/>
      </c>
      <c r="CW503" s="71"/>
      <c r="CX503" s="79" t="str">
        <f>IF(ISBLANK(CW503),"", IFERROR(VLOOKUP(CW503, Tooling!$A$2:$B$252, 2, 0),""))</f>
        <v/>
      </c>
      <c r="CY503" s="71"/>
      <c r="CZ503" s="79" t="str">
        <f>IF(ISBLANK(CY503),"", IFERROR(VLOOKUP(CY503, Repairs!$A$2:$B$252, 2, 0),""))</f>
        <v/>
      </c>
      <c r="DA503" s="77"/>
      <c r="DB503" s="71"/>
      <c r="DC503" s="79" t="str">
        <f>IFERROR(VLOOKUP(DB503, DatingReason!$A$2:$B$252, 2, 0),"")</f>
        <v/>
      </c>
      <c r="DD503" s="123" t="str">
        <f t="shared" si="99"/>
        <v/>
      </c>
      <c r="DF503" s="119" t="str">
        <f t="array" ref="DF503">IF(AND($B503&lt;&gt;"", $DE503&lt;&gt;"", $DE503&lt;&gt;"No"),MAX(IF($B503=PEOPLE!$B$4:$B$1000, PEOPLE!$Q$4:$Q$1000,""))+100,"")</f>
        <v/>
      </c>
      <c r="DG503" s="68"/>
      <c r="DH503" s="76">
        <f>COUNTIF(PEOPLE!B:B, MEMORIALS!B503)</f>
        <v>0</v>
      </c>
      <c r="DI503" s="82"/>
      <c r="DJ503" s="82"/>
      <c r="DK503" s="82"/>
      <c r="DL503" s="68"/>
      <c r="DM503" s="68"/>
      <c r="DN503" s="68"/>
      <c r="DO503" s="68"/>
      <c r="DP503" s="68"/>
    </row>
    <row r="504" spans="1:120" ht="15" customHeight="1" x14ac:dyDescent="0.25">
      <c r="A504" s="68"/>
      <c r="B504" s="69"/>
      <c r="C504" s="68"/>
      <c r="D504" s="68"/>
      <c r="E504" s="70" t="str">
        <f>IF(D504="","",VLOOKUP(D504,Denomination!$A$2:$B$50, 2, 0))</f>
        <v/>
      </c>
      <c r="F504" s="68"/>
      <c r="G504" s="71"/>
      <c r="H504" s="70" t="str">
        <f>IF(G504="","",VLOOKUP(G504,MCondition!$A$2:$B$50, 2, 0))</f>
        <v/>
      </c>
      <c r="I504" s="72"/>
      <c r="J504" s="71"/>
      <c r="K504" s="70" t="str">
        <f>IF(J504="","",VLOOKUP(J504,ICondition!$A$2:$B$50, 2, 0))</f>
        <v/>
      </c>
      <c r="L504" s="73"/>
      <c r="M504" s="73"/>
      <c r="N504" s="73"/>
      <c r="O504" s="73"/>
      <c r="P504" s="73"/>
      <c r="Q504" s="73"/>
      <c r="R504" s="78"/>
      <c r="S504" s="79" t="str">
        <f>IFERROR(VLOOKUP(R504,Material!$A$2:$B$59, 2, 0),"")</f>
        <v/>
      </c>
      <c r="T504" s="71"/>
      <c r="U504" s="79" t="str">
        <f>IFERROR(VLOOKUP(T504,Material!$A$2:$B$59, 2, 0),"")</f>
        <v/>
      </c>
      <c r="V504" s="71"/>
      <c r="W504" s="79" t="str">
        <f>IFERROR(VLOOKUP(V504,Material!$A$2:$B$59, 2, 0),"")</f>
        <v/>
      </c>
      <c r="X504" s="71"/>
      <c r="Y504" s="79" t="str">
        <f>IFERROR(VLOOKUP(X504,Material!$A$2:$B$59, 2, 0),"")</f>
        <v/>
      </c>
      <c r="Z504" s="71"/>
      <c r="AA504" s="79" t="str">
        <f>IFERROR(VLOOKUP(Z504,Material!$A$2:$B$59, 2, 0),"")</f>
        <v/>
      </c>
      <c r="AB504" s="74"/>
      <c r="AC504" s="75" t="e">
        <f t="shared" si="88"/>
        <v>#VALUE!</v>
      </c>
      <c r="AD504" s="75" t="e">
        <f t="shared" si="89"/>
        <v>#VALUE!</v>
      </c>
      <c r="AE504" s="75" t="e">
        <f t="shared" si="91"/>
        <v>#VALUE!</v>
      </c>
      <c r="AF504" s="75" t="e">
        <f t="shared" si="90"/>
        <v>#VALUE!</v>
      </c>
      <c r="AG504" s="75" t="e">
        <f t="shared" si="92"/>
        <v>#VALUE!</v>
      </c>
      <c r="AH504" s="75" t="e">
        <f t="shared" si="93"/>
        <v>#VALUE!</v>
      </c>
      <c r="AI504" s="75" t="e">
        <f t="shared" si="94"/>
        <v>#VALUE!</v>
      </c>
      <c r="AJ504" s="80" t="e">
        <f t="shared" si="95"/>
        <v>#VALUE!</v>
      </c>
      <c r="AK504" s="79" t="str">
        <f>(IFERROR(VLOOKUP(AB504,Categories!$A$2:$B$20,2,1),""))</f>
        <v/>
      </c>
      <c r="AL504" s="79" t="str">
        <f ca="1">IFERROR(VLOOKUP((HLOOKUP((VLOOKUP($AB504,Categories!$A$2:$F$20,3,1)), $AB$3:$AJ504, (ROW()-ROW($AB$3)+1), 0)), INDIRECT(VLOOKUP($AB504,Categories!$A$2:$F$20,6,1)),2,0),AK504)</f>
        <v/>
      </c>
      <c r="AM504" s="79" t="str">
        <f ca="1">IFERROR(VLOOKUP((HLOOKUP((VLOOKUP($AB504,Categories!$A$2:$F$20,4,1)),$AB$3:$AJ504,(ROW()-ROW($AB$3)+1),0)),INDIRECT(VLOOKUP($AB504,Categories!$A$2:$H$20,7,1)),2,0),"")</f>
        <v/>
      </c>
      <c r="AN504" s="79" t="str">
        <f ca="1">IFERROR(VLOOKUP((HLOOKUP((VLOOKUP($AB504,Categories!$A$2:$F$20,5,1)), $AB$3:$AJ504, (ROW()-ROW($AB$3)+1), 0)), INDIRECT(VLOOKUP($AB504,Categories!$A$2:$H$20,8,1)),2,0),"")</f>
        <v/>
      </c>
      <c r="AO504" s="79" t="str">
        <f t="shared" ca="1" si="96"/>
        <v/>
      </c>
      <c r="AP504" s="81"/>
      <c r="AQ504" s="70" t="str">
        <f>IFERROR(VLOOKUP(VALUE(MID(AP504,1,1)),AdditionalElements!$A$2:$B$50,2,0),"")</f>
        <v/>
      </c>
      <c r="AR504" s="70" t="str">
        <f>IFERROR(VLOOKUP(VALUE(MID(AP504,2,1)),AdditionalElements!$H$2:$I$50,2,0),"")</f>
        <v/>
      </c>
      <c r="AS504" s="70" t="str">
        <f>IFERROR(VLOOKUP(VALUE(MID(AP504,3,1)),AdditionalElements!$O$2:$P$50,2,0),"")</f>
        <v/>
      </c>
      <c r="AT504" s="70" t="str">
        <f>IFERROR(VLOOKUP(VALUE(MID(AP504,4,1)),AdditionalElements!$V$2:$W$50,2,0),"")</f>
        <v/>
      </c>
      <c r="AU504" s="71"/>
      <c r="AV504" s="79" t="str">
        <f>IFERROR(IF(VALUE(MID(AU504,1,1))=1, VLOOKUP(VALUE(MID(AU504,1,1)), TxtPanelShape!$A$2:$C$50, 3, 0), (IF(VALUE(MID(AU504,1,1))&gt;=7, VLOOKUP(VALUE(MID(AU504,1,1)), TxtPanelShape!$A$2:$C$50, 3, 0),VLOOKUP(VALUE(MID(AU504,1,2)),TxtPanelShape!$A$2:$C$50,3,0)))), "")</f>
        <v/>
      </c>
      <c r="AW504" s="79" t="str">
        <f>IFERROR(IF(VALUE(MID(AU504,1,1))=1, ", "&amp;VLOOKUP(VALUE(MID(AU504,2,1)), TxtPanelShape!$H$2:$I$50, 2, 0), IF(VALUE(MID(AU504,1,1))&gt;=7, ", "&amp;VLOOKUP(VALUE(MID(AU504,2,1)), TxtPanelShape!$H$2:$I$50, 2, 0),"")), "")</f>
        <v/>
      </c>
      <c r="AX504" s="79" t="str">
        <f>IFERROR(IF(VALUE(MID(AU504,1,1))=1, ", "&amp;VLOOKUP(VALUE(MID(AU504,3,1)), TxtPanelShape!$O$2:$P$50, 2, 0), IF(VALUE(MID(AU504,1,1))&gt;=7, ", "&amp;VLOOKUP(VALUE(MID(AU504,3,1)), TxtPanelShape!$O$2:$P$50, 2, 0),"")),"")</f>
        <v/>
      </c>
      <c r="AY504" s="79" t="str">
        <f>IFERROR("; "&amp;VLOOKUP(VALUE(MID(AU504,4,1)), TxtPanelShape!$V$2:$W$50,2,0),"")</f>
        <v/>
      </c>
      <c r="AZ504" s="79" t="str">
        <f t="shared" si="97"/>
        <v/>
      </c>
      <c r="BA504" s="71"/>
      <c r="BB504" s="79" t="str">
        <f>IFERROR(IF(VALUE(MID(BA504,1,1))=1, VLOOKUP(VALUE(MID(BA504,1,1)), TxtPanelShape!$A$2:$C$50, 3, 0), (IF(VALUE(MID(BA504,1,1))&gt;=7, VLOOKUP(VALUE(MID(BA504,1,1)), TxtPanelShape!$A$2:$C$50, 3, 0),VLOOKUP(VALUE(MID(BA504,1,2)),TxtPanelShape!$A$2:$C$50,3,0)))), "")</f>
        <v/>
      </c>
      <c r="BC504" s="79" t="str">
        <f>IFERROR(IF(VALUE(MID(BA504,1,1))=1, ", "&amp;VLOOKUP(VALUE(MID(BA504,2,1)), TxtPanelShape!$H$2:$I$50, 2, 0), IF(VALUE(MID(BA504,1,1))&gt;=7, ", "&amp;VLOOKUP(VALUE(MID(BA504,2,1)), TxtPanelShape!$H$2:$I$50, 2, 0),"")), "")</f>
        <v/>
      </c>
      <c r="BD504" s="79" t="str">
        <f>IFERROR(IF(VALUE(MID(BA504,1,1))=1, ", "&amp;VLOOKUP(VALUE(MID(BA504,3,1)), TxtPanelShape!$O$2:$P$50, 2, 0), IF(VALUE(MID(BA504,1,1))&gt;=7, ", "&amp;VLOOKUP(VALUE(MID(BA504,3,1)), TxtPanelShape!$O$2:$P$50, 2, 0),"")),"")</f>
        <v/>
      </c>
      <c r="BE504" s="79" t="str">
        <f>IFERROR("; "&amp;VLOOKUP(VALUE(MID(BA504,4,1)), TxtPanelShape!$V$2:$W$50,2,0),"")</f>
        <v/>
      </c>
      <c r="BF504" s="79" t="str">
        <f t="shared" si="98"/>
        <v/>
      </c>
      <c r="BG504" s="71"/>
      <c r="BH504" s="79" t="str">
        <f>IFERROR(VLOOKUP(BG504, TxtPanelDefinition!$A$2:$B$50, 2, 0),"")</f>
        <v/>
      </c>
      <c r="BI504" s="71"/>
      <c r="BJ504" s="79" t="str">
        <f>IFERROR(VLOOKUP(BI504, TxtPanelDefinition!$A$2:$B$50, 2, 0),"")</f>
        <v/>
      </c>
      <c r="BK504" s="71"/>
      <c r="BL504" s="79" t="str">
        <f>IFERROR(VLOOKUP(BK504, InscrTechniques!$A$2:$B$50, 2, 0),"")</f>
        <v/>
      </c>
      <c r="BM504" s="71"/>
      <c r="BN504" s="79" t="str">
        <f>IFERROR(VLOOKUP(BM504, InscrTechniques!$A$2:$B$50, 2, 0),"")</f>
        <v/>
      </c>
      <c r="BO504" s="71"/>
      <c r="BP504" s="79" t="str">
        <f>IFERROR(VLOOKUP(BO504, InscrTechniques!$A$2:$B$50, 2, 0),"")</f>
        <v/>
      </c>
      <c r="BQ504" s="71"/>
      <c r="BR504" s="79" t="str">
        <f>IFERROR(VLOOKUP(BQ504, InscrTechniques!$A$2:$B$50, 2, 0),"")</f>
        <v/>
      </c>
      <c r="BS504" s="71"/>
      <c r="BT504" s="79" t="str">
        <f>IFERROR(VLOOKUP(BS504, InscrTechniques!$A$2:$B$50, 2, 0),"")</f>
        <v/>
      </c>
      <c r="BU504" s="71"/>
      <c r="BV504" s="79" t="str">
        <f>IFERROR(VLOOKUP(BU504, InscrTechniques!$A$2:$B$50, 2, 0),"")</f>
        <v/>
      </c>
      <c r="BW504" s="125"/>
      <c r="BX504" s="79" t="str">
        <f>IFERROR(VLOOKUP(BW504, InscrTechniques!$A$2:$B$50, 2, 0),"")</f>
        <v/>
      </c>
      <c r="BY504" s="125"/>
      <c r="BZ504" s="79" t="str">
        <f>IFERROR(VLOOKUP(BY504, InscrTechniques!$A$2:$B$50, 2, 0),"")</f>
        <v/>
      </c>
      <c r="CA504" s="74"/>
      <c r="CB504" s="114" t="str">
        <f>IFERROR(VLOOKUP(CA504, LetterStyle!$A$2:$B$50, 2, 0),"")</f>
        <v/>
      </c>
      <c r="CC504" s="74"/>
      <c r="CD504" s="114" t="str">
        <f>IFERROR(VLOOKUP(CC504, LetterStyle!$A$2:$B$50, 2, 0),"")</f>
        <v/>
      </c>
      <c r="CE504" s="74"/>
      <c r="CF504" s="114" t="str">
        <f>IFERROR(VLOOKUP(CE504, LetterStyle!$A$2:$B$50, 2, 0),"")</f>
        <v/>
      </c>
      <c r="CG504" s="74"/>
      <c r="CH504" s="79" t="str">
        <f>IFERROR(VLOOKUP(CG504, LetterStyle!$A$2:$B$50, 2, 0),"")</f>
        <v/>
      </c>
      <c r="CI504" s="71"/>
      <c r="CJ504" s="79" t="str">
        <f>IFERROR(VLOOKUP(CI504, DecMotifs!$A$1:$B$306, 2, 0),"")</f>
        <v/>
      </c>
      <c r="CK504" s="71"/>
      <c r="CL504" s="79" t="str">
        <f>IFERROR(VLOOKUP(CK504, DecMotifs!$A$1:$B$306, 2, 0),"")</f>
        <v/>
      </c>
      <c r="CM504" s="71"/>
      <c r="CN504" s="79" t="str">
        <f>IFERROR(VLOOKUP(CM504, DecMotifs!$A$1:$B$306, 2, 0),"")</f>
        <v/>
      </c>
      <c r="CO504" s="71"/>
      <c r="CP504" s="79" t="str">
        <f>IFERROR(VLOOKUP(CO504, MarginalDec!$A$2:$B$253, 2, 0),"")</f>
        <v/>
      </c>
      <c r="CQ504" s="71"/>
      <c r="CR504" s="79" t="str">
        <f>IFERROR(VLOOKUP(CQ504, MarginalDec!$A$2:$B$253, 2, 0),"")</f>
        <v/>
      </c>
      <c r="CS504" s="71"/>
      <c r="CT504" s="79" t="str">
        <f>IFERROR(VLOOKUP(CS504, MarginalDec!$A$2:$B$253, 2, 0),"")</f>
        <v/>
      </c>
      <c r="CU504" s="71"/>
      <c r="CV504" s="79" t="str">
        <f>IF(ISBLANK(CU504),"", IFERROR(VLOOKUP(CU504, Tooling!$A$2:$B$252, 2, 0),""))</f>
        <v/>
      </c>
      <c r="CW504" s="71"/>
      <c r="CX504" s="79" t="str">
        <f>IF(ISBLANK(CW504),"", IFERROR(VLOOKUP(CW504, Tooling!$A$2:$B$252, 2, 0),""))</f>
        <v/>
      </c>
      <c r="CY504" s="71"/>
      <c r="CZ504" s="79" t="str">
        <f>IF(ISBLANK(CY504),"", IFERROR(VLOOKUP(CY504, Repairs!$A$2:$B$252, 2, 0),""))</f>
        <v/>
      </c>
      <c r="DA504" s="77"/>
      <c r="DB504" s="71"/>
      <c r="DC504" s="79" t="str">
        <f>IFERROR(VLOOKUP(DB504, DatingReason!$A$2:$B$252, 2, 0),"")</f>
        <v/>
      </c>
      <c r="DD504" s="123" t="str">
        <f t="shared" si="99"/>
        <v/>
      </c>
      <c r="DF504" s="119" t="str">
        <f t="array" ref="DF504">IF(AND($B504&lt;&gt;"", $DE504&lt;&gt;"", $DE504&lt;&gt;"No"),MAX(IF($B504=PEOPLE!$B$4:$B$1000, PEOPLE!$Q$4:$Q$1000,""))+100,"")</f>
        <v/>
      </c>
      <c r="DG504" s="68"/>
      <c r="DH504" s="76">
        <f>COUNTIF(PEOPLE!B:B, MEMORIALS!B504)</f>
        <v>0</v>
      </c>
      <c r="DI504" s="82"/>
      <c r="DJ504" s="82"/>
      <c r="DK504" s="82"/>
      <c r="DL504" s="68"/>
      <c r="DM504" s="68"/>
      <c r="DN504" s="68"/>
      <c r="DO504" s="68"/>
      <c r="DP504" s="68"/>
    </row>
    <row r="505" spans="1:120" ht="15" customHeight="1" x14ac:dyDescent="0.25">
      <c r="A505" s="68"/>
      <c r="B505" s="69"/>
      <c r="C505" s="68"/>
      <c r="D505" s="68"/>
      <c r="E505" s="70" t="str">
        <f>IF(D505="","",VLOOKUP(D505,Denomination!$A$2:$B$50, 2, 0))</f>
        <v/>
      </c>
      <c r="F505" s="68"/>
      <c r="G505" s="71"/>
      <c r="H505" s="70" t="str">
        <f>IF(G505="","",VLOOKUP(G505,MCondition!$A$2:$B$50, 2, 0))</f>
        <v/>
      </c>
      <c r="I505" s="72"/>
      <c r="J505" s="71"/>
      <c r="K505" s="70" t="str">
        <f>IF(J505="","",VLOOKUP(J505,ICondition!$A$2:$B$50, 2, 0))</f>
        <v/>
      </c>
      <c r="L505" s="73"/>
      <c r="M505" s="73"/>
      <c r="N505" s="73"/>
      <c r="O505" s="73"/>
      <c r="P505" s="73"/>
      <c r="Q505" s="73"/>
      <c r="R505" s="78"/>
      <c r="S505" s="79" t="str">
        <f>IFERROR(VLOOKUP(R505,Material!$A$2:$B$59, 2, 0),"")</f>
        <v/>
      </c>
      <c r="T505" s="71"/>
      <c r="U505" s="79" t="str">
        <f>IFERROR(VLOOKUP(T505,Material!$A$2:$B$59, 2, 0),"")</f>
        <v/>
      </c>
      <c r="V505" s="71"/>
      <c r="W505" s="79" t="str">
        <f>IFERROR(VLOOKUP(V505,Material!$A$2:$B$59, 2, 0),"")</f>
        <v/>
      </c>
      <c r="X505" s="71"/>
      <c r="Y505" s="79" t="str">
        <f>IFERROR(VLOOKUP(X505,Material!$A$2:$B$59, 2, 0),"")</f>
        <v/>
      </c>
      <c r="Z505" s="71"/>
      <c r="AA505" s="79" t="str">
        <f>IFERROR(VLOOKUP(Z505,Material!$A$2:$B$59, 2, 0),"")</f>
        <v/>
      </c>
      <c r="AB505" s="74"/>
      <c r="AC505" s="75" t="e">
        <f t="shared" si="88"/>
        <v>#VALUE!</v>
      </c>
      <c r="AD505" s="75" t="e">
        <f t="shared" si="89"/>
        <v>#VALUE!</v>
      </c>
      <c r="AE505" s="75" t="e">
        <f t="shared" si="91"/>
        <v>#VALUE!</v>
      </c>
      <c r="AF505" s="75" t="e">
        <f t="shared" si="90"/>
        <v>#VALUE!</v>
      </c>
      <c r="AG505" s="75" t="e">
        <f t="shared" si="92"/>
        <v>#VALUE!</v>
      </c>
      <c r="AH505" s="75" t="e">
        <f t="shared" si="93"/>
        <v>#VALUE!</v>
      </c>
      <c r="AI505" s="75" t="e">
        <f t="shared" si="94"/>
        <v>#VALUE!</v>
      </c>
      <c r="AJ505" s="80" t="e">
        <f t="shared" si="95"/>
        <v>#VALUE!</v>
      </c>
      <c r="AK505" s="79" t="str">
        <f>(IFERROR(VLOOKUP(AB505,Categories!$A$2:$B$20,2,1),""))</f>
        <v/>
      </c>
      <c r="AL505" s="79" t="str">
        <f ca="1">IFERROR(VLOOKUP((HLOOKUP((VLOOKUP($AB505,Categories!$A$2:$F$20,3,1)), $AB$3:$AJ505, (ROW()-ROW($AB$3)+1), 0)), INDIRECT(VLOOKUP($AB505,Categories!$A$2:$F$20,6,1)),2,0),AK505)</f>
        <v/>
      </c>
      <c r="AM505" s="79" t="str">
        <f ca="1">IFERROR(VLOOKUP((HLOOKUP((VLOOKUP($AB505,Categories!$A$2:$F$20,4,1)),$AB$3:$AJ505,(ROW()-ROW($AB$3)+1),0)),INDIRECT(VLOOKUP($AB505,Categories!$A$2:$H$20,7,1)),2,0),"")</f>
        <v/>
      </c>
      <c r="AN505" s="79" t="str">
        <f ca="1">IFERROR(VLOOKUP((HLOOKUP((VLOOKUP($AB505,Categories!$A$2:$F$20,5,1)), $AB$3:$AJ505, (ROW()-ROW($AB$3)+1), 0)), INDIRECT(VLOOKUP($AB505,Categories!$A$2:$H$20,8,1)),2,0),"")</f>
        <v/>
      </c>
      <c r="AO505" s="79" t="str">
        <f t="shared" ca="1" si="96"/>
        <v/>
      </c>
      <c r="AP505" s="81"/>
      <c r="AQ505" s="70" t="str">
        <f>IFERROR(VLOOKUP(VALUE(MID(AP505,1,1)),AdditionalElements!$A$2:$B$50,2,0),"")</f>
        <v/>
      </c>
      <c r="AR505" s="70" t="str">
        <f>IFERROR(VLOOKUP(VALUE(MID(AP505,2,1)),AdditionalElements!$H$2:$I$50,2,0),"")</f>
        <v/>
      </c>
      <c r="AS505" s="70" t="str">
        <f>IFERROR(VLOOKUP(VALUE(MID(AP505,3,1)),AdditionalElements!$O$2:$P$50,2,0),"")</f>
        <v/>
      </c>
      <c r="AT505" s="70" t="str">
        <f>IFERROR(VLOOKUP(VALUE(MID(AP505,4,1)),AdditionalElements!$V$2:$W$50,2,0),"")</f>
        <v/>
      </c>
      <c r="AU505" s="71"/>
      <c r="AV505" s="79" t="str">
        <f>IFERROR(IF(VALUE(MID(AU505,1,1))=1, VLOOKUP(VALUE(MID(AU505,1,1)), TxtPanelShape!$A$2:$C$50, 3, 0), (IF(VALUE(MID(AU505,1,1))&gt;=7, VLOOKUP(VALUE(MID(AU505,1,1)), TxtPanelShape!$A$2:$C$50, 3, 0),VLOOKUP(VALUE(MID(AU505,1,2)),TxtPanelShape!$A$2:$C$50,3,0)))), "")</f>
        <v/>
      </c>
      <c r="AW505" s="79" t="str">
        <f>IFERROR(IF(VALUE(MID(AU505,1,1))=1, ", "&amp;VLOOKUP(VALUE(MID(AU505,2,1)), TxtPanelShape!$H$2:$I$50, 2, 0), IF(VALUE(MID(AU505,1,1))&gt;=7, ", "&amp;VLOOKUP(VALUE(MID(AU505,2,1)), TxtPanelShape!$H$2:$I$50, 2, 0),"")), "")</f>
        <v/>
      </c>
      <c r="AX505" s="79" t="str">
        <f>IFERROR(IF(VALUE(MID(AU505,1,1))=1, ", "&amp;VLOOKUP(VALUE(MID(AU505,3,1)), TxtPanelShape!$O$2:$P$50, 2, 0), IF(VALUE(MID(AU505,1,1))&gt;=7, ", "&amp;VLOOKUP(VALUE(MID(AU505,3,1)), TxtPanelShape!$O$2:$P$50, 2, 0),"")),"")</f>
        <v/>
      </c>
      <c r="AY505" s="79" t="str">
        <f>IFERROR("; "&amp;VLOOKUP(VALUE(MID(AU505,4,1)), TxtPanelShape!$V$2:$W$50,2,0),"")</f>
        <v/>
      </c>
      <c r="AZ505" s="79" t="str">
        <f t="shared" si="97"/>
        <v/>
      </c>
      <c r="BA505" s="71"/>
      <c r="BB505" s="79" t="str">
        <f>IFERROR(IF(VALUE(MID(BA505,1,1))=1, VLOOKUP(VALUE(MID(BA505,1,1)), TxtPanelShape!$A$2:$C$50, 3, 0), (IF(VALUE(MID(BA505,1,1))&gt;=7, VLOOKUP(VALUE(MID(BA505,1,1)), TxtPanelShape!$A$2:$C$50, 3, 0),VLOOKUP(VALUE(MID(BA505,1,2)),TxtPanelShape!$A$2:$C$50,3,0)))), "")</f>
        <v/>
      </c>
      <c r="BC505" s="79" t="str">
        <f>IFERROR(IF(VALUE(MID(BA505,1,1))=1, ", "&amp;VLOOKUP(VALUE(MID(BA505,2,1)), TxtPanelShape!$H$2:$I$50, 2, 0), IF(VALUE(MID(BA505,1,1))&gt;=7, ", "&amp;VLOOKUP(VALUE(MID(BA505,2,1)), TxtPanelShape!$H$2:$I$50, 2, 0),"")), "")</f>
        <v/>
      </c>
      <c r="BD505" s="79" t="str">
        <f>IFERROR(IF(VALUE(MID(BA505,1,1))=1, ", "&amp;VLOOKUP(VALUE(MID(BA505,3,1)), TxtPanelShape!$O$2:$P$50, 2, 0), IF(VALUE(MID(BA505,1,1))&gt;=7, ", "&amp;VLOOKUP(VALUE(MID(BA505,3,1)), TxtPanelShape!$O$2:$P$50, 2, 0),"")),"")</f>
        <v/>
      </c>
      <c r="BE505" s="79" t="str">
        <f>IFERROR("; "&amp;VLOOKUP(VALUE(MID(BA505,4,1)), TxtPanelShape!$V$2:$W$50,2,0),"")</f>
        <v/>
      </c>
      <c r="BF505" s="79" t="str">
        <f t="shared" si="98"/>
        <v/>
      </c>
      <c r="BG505" s="71"/>
      <c r="BH505" s="79" t="str">
        <f>IFERROR(VLOOKUP(BG505, TxtPanelDefinition!$A$2:$B$50, 2, 0),"")</f>
        <v/>
      </c>
      <c r="BI505" s="71"/>
      <c r="BJ505" s="79" t="str">
        <f>IFERROR(VLOOKUP(BI505, TxtPanelDefinition!$A$2:$B$50, 2, 0),"")</f>
        <v/>
      </c>
      <c r="BK505" s="71"/>
      <c r="BL505" s="79" t="str">
        <f>IFERROR(VLOOKUP(BK505, InscrTechniques!$A$2:$B$50, 2, 0),"")</f>
        <v/>
      </c>
      <c r="BM505" s="71"/>
      <c r="BN505" s="79" t="str">
        <f>IFERROR(VLOOKUP(BM505, InscrTechniques!$A$2:$B$50, 2, 0),"")</f>
        <v/>
      </c>
      <c r="BO505" s="71"/>
      <c r="BP505" s="79" t="str">
        <f>IFERROR(VLOOKUP(BO505, InscrTechniques!$A$2:$B$50, 2, 0),"")</f>
        <v/>
      </c>
      <c r="BQ505" s="71"/>
      <c r="BR505" s="79" t="str">
        <f>IFERROR(VLOOKUP(BQ505, InscrTechniques!$A$2:$B$50, 2, 0),"")</f>
        <v/>
      </c>
      <c r="BS505" s="71"/>
      <c r="BT505" s="79" t="str">
        <f>IFERROR(VLOOKUP(BS505, InscrTechniques!$A$2:$B$50, 2, 0),"")</f>
        <v/>
      </c>
      <c r="BU505" s="71"/>
      <c r="BV505" s="79" t="str">
        <f>IFERROR(VLOOKUP(BU505, InscrTechniques!$A$2:$B$50, 2, 0),"")</f>
        <v/>
      </c>
      <c r="BW505" s="125"/>
      <c r="BX505" s="79" t="str">
        <f>IFERROR(VLOOKUP(BW505, InscrTechniques!$A$2:$B$50, 2, 0),"")</f>
        <v/>
      </c>
      <c r="BY505" s="125"/>
      <c r="BZ505" s="79" t="str">
        <f>IFERROR(VLOOKUP(BY505, InscrTechniques!$A$2:$B$50, 2, 0),"")</f>
        <v/>
      </c>
      <c r="CA505" s="74"/>
      <c r="CB505" s="114" t="str">
        <f>IFERROR(VLOOKUP(CA505, LetterStyle!$A$2:$B$50, 2, 0),"")</f>
        <v/>
      </c>
      <c r="CC505" s="74"/>
      <c r="CD505" s="114" t="str">
        <f>IFERROR(VLOOKUP(CC505, LetterStyle!$A$2:$B$50, 2, 0),"")</f>
        <v/>
      </c>
      <c r="CE505" s="74"/>
      <c r="CF505" s="114" t="str">
        <f>IFERROR(VLOOKUP(CE505, LetterStyle!$A$2:$B$50, 2, 0),"")</f>
        <v/>
      </c>
      <c r="CG505" s="74"/>
      <c r="CH505" s="79" t="str">
        <f>IFERROR(VLOOKUP(CG505, LetterStyle!$A$2:$B$50, 2, 0),"")</f>
        <v/>
      </c>
      <c r="CI505" s="71"/>
      <c r="CJ505" s="79" t="str">
        <f>IFERROR(VLOOKUP(CI505, DecMotifs!$A$1:$B$306, 2, 0),"")</f>
        <v/>
      </c>
      <c r="CK505" s="71"/>
      <c r="CL505" s="79" t="str">
        <f>IFERROR(VLOOKUP(CK505, DecMotifs!$A$1:$B$306, 2, 0),"")</f>
        <v/>
      </c>
      <c r="CM505" s="71"/>
      <c r="CN505" s="79" t="str">
        <f>IFERROR(VLOOKUP(CM505, DecMotifs!$A$1:$B$306, 2, 0),"")</f>
        <v/>
      </c>
      <c r="CO505" s="71"/>
      <c r="CP505" s="79" t="str">
        <f>IFERROR(VLOOKUP(CO505, MarginalDec!$A$2:$B$253, 2, 0),"")</f>
        <v/>
      </c>
      <c r="CQ505" s="71"/>
      <c r="CR505" s="79" t="str">
        <f>IFERROR(VLOOKUP(CQ505, MarginalDec!$A$2:$B$253, 2, 0),"")</f>
        <v/>
      </c>
      <c r="CS505" s="71"/>
      <c r="CT505" s="79" t="str">
        <f>IFERROR(VLOOKUP(CS505, MarginalDec!$A$2:$B$253, 2, 0),"")</f>
        <v/>
      </c>
      <c r="CU505" s="71"/>
      <c r="CV505" s="79" t="str">
        <f>IF(ISBLANK(CU505),"", IFERROR(VLOOKUP(CU505, Tooling!$A$2:$B$252, 2, 0),""))</f>
        <v/>
      </c>
      <c r="CW505" s="71"/>
      <c r="CX505" s="79" t="str">
        <f>IF(ISBLANK(CW505),"", IFERROR(VLOOKUP(CW505, Tooling!$A$2:$B$252, 2, 0),""))</f>
        <v/>
      </c>
      <c r="CY505" s="71"/>
      <c r="CZ505" s="79" t="str">
        <f>IF(ISBLANK(CY505),"", IFERROR(VLOOKUP(CY505, Repairs!$A$2:$B$252, 2, 0),""))</f>
        <v/>
      </c>
      <c r="DA505" s="77"/>
      <c r="DB505" s="71"/>
      <c r="DC505" s="79" t="str">
        <f>IFERROR(VLOOKUP(DB505, DatingReason!$A$2:$B$252, 2, 0),"")</f>
        <v/>
      </c>
      <c r="DD505" s="123" t="str">
        <f t="shared" si="99"/>
        <v/>
      </c>
      <c r="DF505" s="119" t="str">
        <f t="array" ref="DF505">IF(AND($B505&lt;&gt;"", $DE505&lt;&gt;"", $DE505&lt;&gt;"No"),MAX(IF($B505=PEOPLE!$B$4:$B$1000, PEOPLE!$Q$4:$Q$1000,""))+100,"")</f>
        <v/>
      </c>
      <c r="DG505" s="68"/>
      <c r="DH505" s="76">
        <f>COUNTIF(PEOPLE!B:B, MEMORIALS!B505)</f>
        <v>0</v>
      </c>
      <c r="DI505" s="82"/>
      <c r="DJ505" s="82"/>
      <c r="DK505" s="82"/>
      <c r="DL505" s="68"/>
      <c r="DM505" s="68"/>
      <c r="DN505" s="68"/>
      <c r="DO505" s="68"/>
      <c r="DP505" s="68"/>
    </row>
    <row r="506" spans="1:120" ht="15" customHeight="1" x14ac:dyDescent="0.25">
      <c r="A506" s="68"/>
      <c r="B506" s="69"/>
      <c r="C506" s="68"/>
      <c r="D506" s="68"/>
      <c r="E506" s="70" t="str">
        <f>IF(D506="","",VLOOKUP(D506,Denomination!$A$2:$B$50, 2, 0))</f>
        <v/>
      </c>
      <c r="F506" s="68"/>
      <c r="G506" s="71"/>
      <c r="H506" s="70" t="str">
        <f>IF(G506="","",VLOOKUP(G506,MCondition!$A$2:$B$50, 2, 0))</f>
        <v/>
      </c>
      <c r="I506" s="72"/>
      <c r="J506" s="71"/>
      <c r="K506" s="70" t="str">
        <f>IF(J506="","",VLOOKUP(J506,ICondition!$A$2:$B$50, 2, 0))</f>
        <v/>
      </c>
      <c r="L506" s="73"/>
      <c r="M506" s="73"/>
      <c r="N506" s="73"/>
      <c r="O506" s="73"/>
      <c r="P506" s="73"/>
      <c r="Q506" s="73"/>
      <c r="R506" s="78"/>
      <c r="S506" s="79" t="str">
        <f>IFERROR(VLOOKUP(R506,Material!$A$2:$B$59, 2, 0),"")</f>
        <v/>
      </c>
      <c r="T506" s="71"/>
      <c r="U506" s="79" t="str">
        <f>IFERROR(VLOOKUP(T506,Material!$A$2:$B$59, 2, 0),"")</f>
        <v/>
      </c>
      <c r="V506" s="71"/>
      <c r="W506" s="79" t="str">
        <f>IFERROR(VLOOKUP(V506,Material!$A$2:$B$59, 2, 0),"")</f>
        <v/>
      </c>
      <c r="X506" s="71"/>
      <c r="Y506" s="79" t="str">
        <f>IFERROR(VLOOKUP(X506,Material!$A$2:$B$59, 2, 0),"")</f>
        <v/>
      </c>
      <c r="Z506" s="71"/>
      <c r="AA506" s="79" t="str">
        <f>IFERROR(VLOOKUP(Z506,Material!$A$2:$B$59, 2, 0),"")</f>
        <v/>
      </c>
      <c r="AB506" s="74"/>
      <c r="AC506" s="75" t="e">
        <f t="shared" si="88"/>
        <v>#VALUE!</v>
      </c>
      <c r="AD506" s="75" t="e">
        <f t="shared" si="89"/>
        <v>#VALUE!</v>
      </c>
      <c r="AE506" s="75" t="e">
        <f t="shared" si="91"/>
        <v>#VALUE!</v>
      </c>
      <c r="AF506" s="75" t="e">
        <f t="shared" si="90"/>
        <v>#VALUE!</v>
      </c>
      <c r="AG506" s="75" t="e">
        <f t="shared" si="92"/>
        <v>#VALUE!</v>
      </c>
      <c r="AH506" s="75" t="e">
        <f t="shared" si="93"/>
        <v>#VALUE!</v>
      </c>
      <c r="AI506" s="75" t="e">
        <f t="shared" si="94"/>
        <v>#VALUE!</v>
      </c>
      <c r="AJ506" s="80" t="e">
        <f t="shared" si="95"/>
        <v>#VALUE!</v>
      </c>
      <c r="AK506" s="79" t="str">
        <f>(IFERROR(VLOOKUP(AB506,Categories!$A$2:$B$20,2,1),""))</f>
        <v/>
      </c>
      <c r="AL506" s="79" t="str">
        <f ca="1">IFERROR(VLOOKUP((HLOOKUP((VLOOKUP($AB506,Categories!$A$2:$F$20,3,1)), $AB$3:$AJ506, (ROW()-ROW($AB$3)+1), 0)), INDIRECT(VLOOKUP($AB506,Categories!$A$2:$F$20,6,1)),2,0),AK506)</f>
        <v/>
      </c>
      <c r="AM506" s="79" t="str">
        <f ca="1">IFERROR(VLOOKUP((HLOOKUP((VLOOKUP($AB506,Categories!$A$2:$F$20,4,1)),$AB$3:$AJ506,(ROW()-ROW($AB$3)+1),0)),INDIRECT(VLOOKUP($AB506,Categories!$A$2:$H$20,7,1)),2,0),"")</f>
        <v/>
      </c>
      <c r="AN506" s="79" t="str">
        <f ca="1">IFERROR(VLOOKUP((HLOOKUP((VLOOKUP($AB506,Categories!$A$2:$F$20,5,1)), $AB$3:$AJ506, (ROW()-ROW($AB$3)+1), 0)), INDIRECT(VLOOKUP($AB506,Categories!$A$2:$H$20,8,1)),2,0),"")</f>
        <v/>
      </c>
      <c r="AO506" s="79" t="str">
        <f t="shared" ca="1" si="96"/>
        <v/>
      </c>
      <c r="AP506" s="81"/>
      <c r="AQ506" s="70" t="str">
        <f>IFERROR(VLOOKUP(VALUE(MID(AP506,1,1)),AdditionalElements!$A$2:$B$50,2,0),"")</f>
        <v/>
      </c>
      <c r="AR506" s="70" t="str">
        <f>IFERROR(VLOOKUP(VALUE(MID(AP506,2,1)),AdditionalElements!$H$2:$I$50,2,0),"")</f>
        <v/>
      </c>
      <c r="AS506" s="70" t="str">
        <f>IFERROR(VLOOKUP(VALUE(MID(AP506,3,1)),AdditionalElements!$O$2:$P$50,2,0),"")</f>
        <v/>
      </c>
      <c r="AT506" s="70" t="str">
        <f>IFERROR(VLOOKUP(VALUE(MID(AP506,4,1)),AdditionalElements!$V$2:$W$50,2,0),"")</f>
        <v/>
      </c>
      <c r="AU506" s="71"/>
      <c r="AV506" s="79" t="str">
        <f>IFERROR(IF(VALUE(MID(AU506,1,1))=1, VLOOKUP(VALUE(MID(AU506,1,1)), TxtPanelShape!$A$2:$C$50, 3, 0), (IF(VALUE(MID(AU506,1,1))&gt;=7, VLOOKUP(VALUE(MID(AU506,1,1)), TxtPanelShape!$A$2:$C$50, 3, 0),VLOOKUP(VALUE(MID(AU506,1,2)),TxtPanelShape!$A$2:$C$50,3,0)))), "")</f>
        <v/>
      </c>
      <c r="AW506" s="79" t="str">
        <f>IFERROR(IF(VALUE(MID(AU506,1,1))=1, ", "&amp;VLOOKUP(VALUE(MID(AU506,2,1)), TxtPanelShape!$H$2:$I$50, 2, 0), IF(VALUE(MID(AU506,1,1))&gt;=7, ", "&amp;VLOOKUP(VALUE(MID(AU506,2,1)), TxtPanelShape!$H$2:$I$50, 2, 0),"")), "")</f>
        <v/>
      </c>
      <c r="AX506" s="79" t="str">
        <f>IFERROR(IF(VALUE(MID(AU506,1,1))=1, ", "&amp;VLOOKUP(VALUE(MID(AU506,3,1)), TxtPanelShape!$O$2:$P$50, 2, 0), IF(VALUE(MID(AU506,1,1))&gt;=7, ", "&amp;VLOOKUP(VALUE(MID(AU506,3,1)), TxtPanelShape!$O$2:$P$50, 2, 0),"")),"")</f>
        <v/>
      </c>
      <c r="AY506" s="79" t="str">
        <f>IFERROR("; "&amp;VLOOKUP(VALUE(MID(AU506,4,1)), TxtPanelShape!$V$2:$W$50,2,0),"")</f>
        <v/>
      </c>
      <c r="AZ506" s="79" t="str">
        <f t="shared" si="97"/>
        <v/>
      </c>
      <c r="BA506" s="71"/>
      <c r="BB506" s="79" t="str">
        <f>IFERROR(IF(VALUE(MID(BA506,1,1))=1, VLOOKUP(VALUE(MID(BA506,1,1)), TxtPanelShape!$A$2:$C$50, 3, 0), (IF(VALUE(MID(BA506,1,1))&gt;=7, VLOOKUP(VALUE(MID(BA506,1,1)), TxtPanelShape!$A$2:$C$50, 3, 0),VLOOKUP(VALUE(MID(BA506,1,2)),TxtPanelShape!$A$2:$C$50,3,0)))), "")</f>
        <v/>
      </c>
      <c r="BC506" s="79" t="str">
        <f>IFERROR(IF(VALUE(MID(BA506,1,1))=1, ", "&amp;VLOOKUP(VALUE(MID(BA506,2,1)), TxtPanelShape!$H$2:$I$50, 2, 0), IF(VALUE(MID(BA506,1,1))&gt;=7, ", "&amp;VLOOKUP(VALUE(MID(BA506,2,1)), TxtPanelShape!$H$2:$I$50, 2, 0),"")), "")</f>
        <v/>
      </c>
      <c r="BD506" s="79" t="str">
        <f>IFERROR(IF(VALUE(MID(BA506,1,1))=1, ", "&amp;VLOOKUP(VALUE(MID(BA506,3,1)), TxtPanelShape!$O$2:$P$50, 2, 0), IF(VALUE(MID(BA506,1,1))&gt;=7, ", "&amp;VLOOKUP(VALUE(MID(BA506,3,1)), TxtPanelShape!$O$2:$P$50, 2, 0),"")),"")</f>
        <v/>
      </c>
      <c r="BE506" s="79" t="str">
        <f>IFERROR("; "&amp;VLOOKUP(VALUE(MID(BA506,4,1)), TxtPanelShape!$V$2:$W$50,2,0),"")</f>
        <v/>
      </c>
      <c r="BF506" s="79" t="str">
        <f t="shared" si="98"/>
        <v/>
      </c>
      <c r="BG506" s="71"/>
      <c r="BH506" s="79" t="str">
        <f>IFERROR(VLOOKUP(BG506, TxtPanelDefinition!$A$2:$B$50, 2, 0),"")</f>
        <v/>
      </c>
      <c r="BI506" s="71"/>
      <c r="BJ506" s="79" t="str">
        <f>IFERROR(VLOOKUP(BI506, TxtPanelDefinition!$A$2:$B$50, 2, 0),"")</f>
        <v/>
      </c>
      <c r="BK506" s="71"/>
      <c r="BL506" s="79" t="str">
        <f>IFERROR(VLOOKUP(BK506, InscrTechniques!$A$2:$B$50, 2, 0),"")</f>
        <v/>
      </c>
      <c r="BM506" s="71"/>
      <c r="BN506" s="79" t="str">
        <f>IFERROR(VLOOKUP(BM506, InscrTechniques!$A$2:$B$50, 2, 0),"")</f>
        <v/>
      </c>
      <c r="BO506" s="71"/>
      <c r="BP506" s="79" t="str">
        <f>IFERROR(VLOOKUP(BO506, InscrTechniques!$A$2:$B$50, 2, 0),"")</f>
        <v/>
      </c>
      <c r="BQ506" s="71"/>
      <c r="BR506" s="79" t="str">
        <f>IFERROR(VLOOKUP(BQ506, InscrTechniques!$A$2:$B$50, 2, 0),"")</f>
        <v/>
      </c>
      <c r="BS506" s="71"/>
      <c r="BT506" s="79" t="str">
        <f>IFERROR(VLOOKUP(BS506, InscrTechniques!$A$2:$B$50, 2, 0),"")</f>
        <v/>
      </c>
      <c r="BU506" s="71"/>
      <c r="BV506" s="79" t="str">
        <f>IFERROR(VLOOKUP(BU506, InscrTechniques!$A$2:$B$50, 2, 0),"")</f>
        <v/>
      </c>
      <c r="BW506" s="125"/>
      <c r="BX506" s="79" t="str">
        <f>IFERROR(VLOOKUP(BW506, InscrTechniques!$A$2:$B$50, 2, 0),"")</f>
        <v/>
      </c>
      <c r="BY506" s="125"/>
      <c r="BZ506" s="79" t="str">
        <f>IFERROR(VLOOKUP(BY506, InscrTechniques!$A$2:$B$50, 2, 0),"")</f>
        <v/>
      </c>
      <c r="CA506" s="74"/>
      <c r="CB506" s="114" t="str">
        <f>IFERROR(VLOOKUP(CA506, LetterStyle!$A$2:$B$50, 2, 0),"")</f>
        <v/>
      </c>
      <c r="CC506" s="74"/>
      <c r="CD506" s="114" t="str">
        <f>IFERROR(VLOOKUP(CC506, LetterStyle!$A$2:$B$50, 2, 0),"")</f>
        <v/>
      </c>
      <c r="CE506" s="74"/>
      <c r="CF506" s="114" t="str">
        <f>IFERROR(VLOOKUP(CE506, LetterStyle!$A$2:$B$50, 2, 0),"")</f>
        <v/>
      </c>
      <c r="CG506" s="74"/>
      <c r="CH506" s="79" t="str">
        <f>IFERROR(VLOOKUP(CG506, LetterStyle!$A$2:$B$50, 2, 0),"")</f>
        <v/>
      </c>
      <c r="CI506" s="71"/>
      <c r="CJ506" s="79" t="str">
        <f>IFERROR(VLOOKUP(CI506, DecMotifs!$A$1:$B$306, 2, 0),"")</f>
        <v/>
      </c>
      <c r="CK506" s="71"/>
      <c r="CL506" s="79" t="str">
        <f>IFERROR(VLOOKUP(CK506, DecMotifs!$A$1:$B$306, 2, 0),"")</f>
        <v/>
      </c>
      <c r="CM506" s="71"/>
      <c r="CN506" s="79" t="str">
        <f>IFERROR(VLOOKUP(CM506, DecMotifs!$A$1:$B$306, 2, 0),"")</f>
        <v/>
      </c>
      <c r="CO506" s="71"/>
      <c r="CP506" s="79" t="str">
        <f>IFERROR(VLOOKUP(CO506, MarginalDec!$A$2:$B$253, 2, 0),"")</f>
        <v/>
      </c>
      <c r="CQ506" s="71"/>
      <c r="CR506" s="79" t="str">
        <f>IFERROR(VLOOKUP(CQ506, MarginalDec!$A$2:$B$253, 2, 0),"")</f>
        <v/>
      </c>
      <c r="CS506" s="71"/>
      <c r="CT506" s="79" t="str">
        <f>IFERROR(VLOOKUP(CS506, MarginalDec!$A$2:$B$253, 2, 0),"")</f>
        <v/>
      </c>
      <c r="CU506" s="71"/>
      <c r="CV506" s="79" t="str">
        <f>IF(ISBLANK(CU506),"", IFERROR(VLOOKUP(CU506, Tooling!$A$2:$B$252, 2, 0),""))</f>
        <v/>
      </c>
      <c r="CW506" s="71"/>
      <c r="CX506" s="79" t="str">
        <f>IF(ISBLANK(CW506),"", IFERROR(VLOOKUP(CW506, Tooling!$A$2:$B$252, 2, 0),""))</f>
        <v/>
      </c>
      <c r="CY506" s="71"/>
      <c r="CZ506" s="79" t="str">
        <f>IF(ISBLANK(CY506),"", IFERROR(VLOOKUP(CY506, Repairs!$A$2:$B$252, 2, 0),""))</f>
        <v/>
      </c>
      <c r="DA506" s="77"/>
      <c r="DB506" s="71"/>
      <c r="DC506" s="79" t="str">
        <f>IFERROR(VLOOKUP(DB506, DatingReason!$A$2:$B$252, 2, 0),"")</f>
        <v/>
      </c>
      <c r="DD506" s="123" t="str">
        <f t="shared" si="99"/>
        <v/>
      </c>
      <c r="DF506" s="119" t="str">
        <f t="array" ref="DF506">IF(AND($B506&lt;&gt;"", $DE506&lt;&gt;"", $DE506&lt;&gt;"No"),MAX(IF($B506=PEOPLE!$B$4:$B$1000, PEOPLE!$Q$4:$Q$1000,""))+100,"")</f>
        <v/>
      </c>
      <c r="DG506" s="68"/>
      <c r="DH506" s="76">
        <f>COUNTIF(PEOPLE!B:B, MEMORIALS!B506)</f>
        <v>0</v>
      </c>
      <c r="DI506" s="82"/>
      <c r="DJ506" s="82"/>
      <c r="DK506" s="82"/>
      <c r="DL506" s="68"/>
      <c r="DM506" s="68"/>
      <c r="DN506" s="68"/>
      <c r="DO506" s="68"/>
      <c r="DP506" s="68"/>
    </row>
    <row r="507" spans="1:120" ht="15" customHeight="1" x14ac:dyDescent="0.25">
      <c r="A507" s="68"/>
      <c r="B507" s="69"/>
      <c r="C507" s="68"/>
      <c r="D507" s="68"/>
      <c r="E507" s="70" t="str">
        <f>IF(D507="","",VLOOKUP(D507,Denomination!$A$2:$B$50, 2, 0))</f>
        <v/>
      </c>
      <c r="F507" s="68"/>
      <c r="G507" s="71"/>
      <c r="H507" s="70" t="str">
        <f>IF(G507="","",VLOOKUP(G507,MCondition!$A$2:$B$50, 2, 0))</f>
        <v/>
      </c>
      <c r="I507" s="72"/>
      <c r="J507" s="71"/>
      <c r="K507" s="70" t="str">
        <f>IF(J507="","",VLOOKUP(J507,ICondition!$A$2:$B$50, 2, 0))</f>
        <v/>
      </c>
      <c r="L507" s="73"/>
      <c r="M507" s="73"/>
      <c r="N507" s="73"/>
      <c r="O507" s="73"/>
      <c r="P507" s="73"/>
      <c r="Q507" s="73"/>
      <c r="R507" s="78"/>
      <c r="S507" s="79" t="str">
        <f>IFERROR(VLOOKUP(R507,Material!$A$2:$B$59, 2, 0),"")</f>
        <v/>
      </c>
      <c r="T507" s="71"/>
      <c r="U507" s="79" t="str">
        <f>IFERROR(VLOOKUP(T507,Material!$A$2:$B$59, 2, 0),"")</f>
        <v/>
      </c>
      <c r="V507" s="71"/>
      <c r="W507" s="79" t="str">
        <f>IFERROR(VLOOKUP(V507,Material!$A$2:$B$59, 2, 0),"")</f>
        <v/>
      </c>
      <c r="X507" s="71"/>
      <c r="Y507" s="79" t="str">
        <f>IFERROR(VLOOKUP(X507,Material!$A$2:$B$59, 2, 0),"")</f>
        <v/>
      </c>
      <c r="Z507" s="71"/>
      <c r="AA507" s="79" t="str">
        <f>IFERROR(VLOOKUP(Z507,Material!$A$2:$B$59, 2, 0),"")</f>
        <v/>
      </c>
      <c r="AB507" s="74"/>
      <c r="AC507" s="75" t="e">
        <f t="shared" si="88"/>
        <v>#VALUE!</v>
      </c>
      <c r="AD507" s="75" t="e">
        <f t="shared" si="89"/>
        <v>#VALUE!</v>
      </c>
      <c r="AE507" s="75" t="e">
        <f t="shared" si="91"/>
        <v>#VALUE!</v>
      </c>
      <c r="AF507" s="75" t="e">
        <f t="shared" si="90"/>
        <v>#VALUE!</v>
      </c>
      <c r="AG507" s="75" t="e">
        <f t="shared" si="92"/>
        <v>#VALUE!</v>
      </c>
      <c r="AH507" s="75" t="e">
        <f t="shared" si="93"/>
        <v>#VALUE!</v>
      </c>
      <c r="AI507" s="75" t="e">
        <f t="shared" si="94"/>
        <v>#VALUE!</v>
      </c>
      <c r="AJ507" s="80" t="e">
        <f t="shared" si="95"/>
        <v>#VALUE!</v>
      </c>
      <c r="AK507" s="79" t="str">
        <f>(IFERROR(VLOOKUP(AB507,Categories!$A$2:$B$20,2,1),""))</f>
        <v/>
      </c>
      <c r="AL507" s="79" t="str">
        <f ca="1">IFERROR(VLOOKUP((HLOOKUP((VLOOKUP($AB507,Categories!$A$2:$F$20,3,1)), $AB$3:$AJ507, (ROW()-ROW($AB$3)+1), 0)), INDIRECT(VLOOKUP($AB507,Categories!$A$2:$F$20,6,1)),2,0),AK507)</f>
        <v/>
      </c>
      <c r="AM507" s="79" t="str">
        <f ca="1">IFERROR(VLOOKUP((HLOOKUP((VLOOKUP($AB507,Categories!$A$2:$F$20,4,1)),$AB$3:$AJ507,(ROW()-ROW($AB$3)+1),0)),INDIRECT(VLOOKUP($AB507,Categories!$A$2:$H$20,7,1)),2,0),"")</f>
        <v/>
      </c>
      <c r="AN507" s="79" t="str">
        <f ca="1">IFERROR(VLOOKUP((HLOOKUP((VLOOKUP($AB507,Categories!$A$2:$F$20,5,1)), $AB$3:$AJ507, (ROW()-ROW($AB$3)+1), 0)), INDIRECT(VLOOKUP($AB507,Categories!$A$2:$H$20,8,1)),2,0),"")</f>
        <v/>
      </c>
      <c r="AO507" s="79" t="str">
        <f t="shared" ca="1" si="96"/>
        <v/>
      </c>
      <c r="AP507" s="81"/>
      <c r="AQ507" s="70" t="str">
        <f>IFERROR(VLOOKUP(VALUE(MID(AP507,1,1)),AdditionalElements!$A$2:$B$50,2,0),"")</f>
        <v/>
      </c>
      <c r="AR507" s="70" t="str">
        <f>IFERROR(VLOOKUP(VALUE(MID(AP507,2,1)),AdditionalElements!$H$2:$I$50,2,0),"")</f>
        <v/>
      </c>
      <c r="AS507" s="70" t="str">
        <f>IFERROR(VLOOKUP(VALUE(MID(AP507,3,1)),AdditionalElements!$O$2:$P$50,2,0),"")</f>
        <v/>
      </c>
      <c r="AT507" s="70" t="str">
        <f>IFERROR(VLOOKUP(VALUE(MID(AP507,4,1)),AdditionalElements!$V$2:$W$50,2,0),"")</f>
        <v/>
      </c>
      <c r="AU507" s="71"/>
      <c r="AV507" s="79" t="str">
        <f>IFERROR(IF(VALUE(MID(AU507,1,1))=1, VLOOKUP(VALUE(MID(AU507,1,1)), TxtPanelShape!$A$2:$C$50, 3, 0), (IF(VALUE(MID(AU507,1,1))&gt;=7, VLOOKUP(VALUE(MID(AU507,1,1)), TxtPanelShape!$A$2:$C$50, 3, 0),VLOOKUP(VALUE(MID(AU507,1,2)),TxtPanelShape!$A$2:$C$50,3,0)))), "")</f>
        <v/>
      </c>
      <c r="AW507" s="79" t="str">
        <f>IFERROR(IF(VALUE(MID(AU507,1,1))=1, ", "&amp;VLOOKUP(VALUE(MID(AU507,2,1)), TxtPanelShape!$H$2:$I$50, 2, 0), IF(VALUE(MID(AU507,1,1))&gt;=7, ", "&amp;VLOOKUP(VALUE(MID(AU507,2,1)), TxtPanelShape!$H$2:$I$50, 2, 0),"")), "")</f>
        <v/>
      </c>
      <c r="AX507" s="79" t="str">
        <f>IFERROR(IF(VALUE(MID(AU507,1,1))=1, ", "&amp;VLOOKUP(VALUE(MID(AU507,3,1)), TxtPanelShape!$O$2:$P$50, 2, 0), IF(VALUE(MID(AU507,1,1))&gt;=7, ", "&amp;VLOOKUP(VALUE(MID(AU507,3,1)), TxtPanelShape!$O$2:$P$50, 2, 0),"")),"")</f>
        <v/>
      </c>
      <c r="AY507" s="79" t="str">
        <f>IFERROR("; "&amp;VLOOKUP(VALUE(MID(AU507,4,1)), TxtPanelShape!$V$2:$W$50,2,0),"")</f>
        <v/>
      </c>
      <c r="AZ507" s="79" t="str">
        <f t="shared" si="97"/>
        <v/>
      </c>
      <c r="BA507" s="71"/>
      <c r="BB507" s="79" t="str">
        <f>IFERROR(IF(VALUE(MID(BA507,1,1))=1, VLOOKUP(VALUE(MID(BA507,1,1)), TxtPanelShape!$A$2:$C$50, 3, 0), (IF(VALUE(MID(BA507,1,1))&gt;=7, VLOOKUP(VALUE(MID(BA507,1,1)), TxtPanelShape!$A$2:$C$50, 3, 0),VLOOKUP(VALUE(MID(BA507,1,2)),TxtPanelShape!$A$2:$C$50,3,0)))), "")</f>
        <v/>
      </c>
      <c r="BC507" s="79" t="str">
        <f>IFERROR(IF(VALUE(MID(BA507,1,1))=1, ", "&amp;VLOOKUP(VALUE(MID(BA507,2,1)), TxtPanelShape!$H$2:$I$50, 2, 0), IF(VALUE(MID(BA507,1,1))&gt;=7, ", "&amp;VLOOKUP(VALUE(MID(BA507,2,1)), TxtPanelShape!$H$2:$I$50, 2, 0),"")), "")</f>
        <v/>
      </c>
      <c r="BD507" s="79" t="str">
        <f>IFERROR(IF(VALUE(MID(BA507,1,1))=1, ", "&amp;VLOOKUP(VALUE(MID(BA507,3,1)), TxtPanelShape!$O$2:$P$50, 2, 0), IF(VALUE(MID(BA507,1,1))&gt;=7, ", "&amp;VLOOKUP(VALUE(MID(BA507,3,1)), TxtPanelShape!$O$2:$P$50, 2, 0),"")),"")</f>
        <v/>
      </c>
      <c r="BE507" s="79" t="str">
        <f>IFERROR("; "&amp;VLOOKUP(VALUE(MID(BA507,4,1)), TxtPanelShape!$V$2:$W$50,2,0),"")</f>
        <v/>
      </c>
      <c r="BF507" s="79" t="str">
        <f t="shared" si="98"/>
        <v/>
      </c>
      <c r="BG507" s="71"/>
      <c r="BH507" s="79" t="str">
        <f>IFERROR(VLOOKUP(BG507, TxtPanelDefinition!$A$2:$B$50, 2, 0),"")</f>
        <v/>
      </c>
      <c r="BI507" s="71"/>
      <c r="BJ507" s="79" t="str">
        <f>IFERROR(VLOOKUP(BI507, TxtPanelDefinition!$A$2:$B$50, 2, 0),"")</f>
        <v/>
      </c>
      <c r="BK507" s="71"/>
      <c r="BL507" s="79" t="str">
        <f>IFERROR(VLOOKUP(BK507, InscrTechniques!$A$2:$B$50, 2, 0),"")</f>
        <v/>
      </c>
      <c r="BM507" s="71"/>
      <c r="BN507" s="79" t="str">
        <f>IFERROR(VLOOKUP(BM507, InscrTechniques!$A$2:$B$50, 2, 0),"")</f>
        <v/>
      </c>
      <c r="BO507" s="71"/>
      <c r="BP507" s="79" t="str">
        <f>IFERROR(VLOOKUP(BO507, InscrTechniques!$A$2:$B$50, 2, 0),"")</f>
        <v/>
      </c>
      <c r="BQ507" s="71"/>
      <c r="BR507" s="79" t="str">
        <f>IFERROR(VLOOKUP(BQ507, InscrTechniques!$A$2:$B$50, 2, 0),"")</f>
        <v/>
      </c>
      <c r="BS507" s="71"/>
      <c r="BT507" s="79" t="str">
        <f>IFERROR(VLOOKUP(BS507, InscrTechniques!$A$2:$B$50, 2, 0),"")</f>
        <v/>
      </c>
      <c r="BU507" s="71"/>
      <c r="BV507" s="79" t="str">
        <f>IFERROR(VLOOKUP(BU507, InscrTechniques!$A$2:$B$50, 2, 0),"")</f>
        <v/>
      </c>
      <c r="BW507" s="125"/>
      <c r="BX507" s="79" t="str">
        <f>IFERROR(VLOOKUP(BW507, InscrTechniques!$A$2:$B$50, 2, 0),"")</f>
        <v/>
      </c>
      <c r="BY507" s="125"/>
      <c r="BZ507" s="79" t="str">
        <f>IFERROR(VLOOKUP(BY507, InscrTechniques!$A$2:$B$50, 2, 0),"")</f>
        <v/>
      </c>
      <c r="CA507" s="74"/>
      <c r="CB507" s="114" t="str">
        <f>IFERROR(VLOOKUP(CA507, LetterStyle!$A$2:$B$50, 2, 0),"")</f>
        <v/>
      </c>
      <c r="CC507" s="74"/>
      <c r="CD507" s="114" t="str">
        <f>IFERROR(VLOOKUP(CC507, LetterStyle!$A$2:$B$50, 2, 0),"")</f>
        <v/>
      </c>
      <c r="CE507" s="74"/>
      <c r="CF507" s="114" t="str">
        <f>IFERROR(VLOOKUP(CE507, LetterStyle!$A$2:$B$50, 2, 0),"")</f>
        <v/>
      </c>
      <c r="CG507" s="74"/>
      <c r="CH507" s="79" t="str">
        <f>IFERROR(VLOOKUP(CG507, LetterStyle!$A$2:$B$50, 2, 0),"")</f>
        <v/>
      </c>
      <c r="CI507" s="71"/>
      <c r="CJ507" s="79" t="str">
        <f>IFERROR(VLOOKUP(CI507, DecMotifs!$A$1:$B$306, 2, 0),"")</f>
        <v/>
      </c>
      <c r="CK507" s="71"/>
      <c r="CL507" s="79" t="str">
        <f>IFERROR(VLOOKUP(CK507, DecMotifs!$A$1:$B$306, 2, 0),"")</f>
        <v/>
      </c>
      <c r="CM507" s="71"/>
      <c r="CN507" s="79" t="str">
        <f>IFERROR(VLOOKUP(CM507, DecMotifs!$A$1:$B$306, 2, 0),"")</f>
        <v/>
      </c>
      <c r="CO507" s="71"/>
      <c r="CP507" s="79" t="str">
        <f>IFERROR(VLOOKUP(CO507, MarginalDec!$A$2:$B$253, 2, 0),"")</f>
        <v/>
      </c>
      <c r="CQ507" s="71"/>
      <c r="CR507" s="79" t="str">
        <f>IFERROR(VLOOKUP(CQ507, MarginalDec!$A$2:$B$253, 2, 0),"")</f>
        <v/>
      </c>
      <c r="CS507" s="71"/>
      <c r="CT507" s="79" t="str">
        <f>IFERROR(VLOOKUP(CS507, MarginalDec!$A$2:$B$253, 2, 0),"")</f>
        <v/>
      </c>
      <c r="CU507" s="71"/>
      <c r="CV507" s="79" t="str">
        <f>IF(ISBLANK(CU507),"", IFERROR(VLOOKUP(CU507, Tooling!$A$2:$B$252, 2, 0),""))</f>
        <v/>
      </c>
      <c r="CW507" s="71"/>
      <c r="CX507" s="79" t="str">
        <f>IF(ISBLANK(CW507),"", IFERROR(VLOOKUP(CW507, Tooling!$A$2:$B$252, 2, 0),""))</f>
        <v/>
      </c>
      <c r="CY507" s="71"/>
      <c r="CZ507" s="79" t="str">
        <f>IF(ISBLANK(CY507),"", IFERROR(VLOOKUP(CY507, Repairs!$A$2:$B$252, 2, 0),""))</f>
        <v/>
      </c>
      <c r="DA507" s="77"/>
      <c r="DB507" s="71"/>
      <c r="DC507" s="79" t="str">
        <f>IFERROR(VLOOKUP(DB507, DatingReason!$A$2:$B$252, 2, 0),"")</f>
        <v/>
      </c>
      <c r="DD507" s="123" t="str">
        <f t="shared" si="99"/>
        <v/>
      </c>
      <c r="DF507" s="119" t="str">
        <f t="array" ref="DF507">IF(AND($B507&lt;&gt;"", $DE507&lt;&gt;"", $DE507&lt;&gt;"No"),MAX(IF($B507=PEOPLE!$B$4:$B$1000, PEOPLE!$Q$4:$Q$1000,""))+100,"")</f>
        <v/>
      </c>
      <c r="DG507" s="68"/>
      <c r="DH507" s="76">
        <f>COUNTIF(PEOPLE!B:B, MEMORIALS!B507)</f>
        <v>0</v>
      </c>
      <c r="DI507" s="82"/>
      <c r="DJ507" s="82"/>
      <c r="DK507" s="82"/>
      <c r="DL507" s="68"/>
      <c r="DM507" s="68"/>
      <c r="DN507" s="68"/>
      <c r="DO507" s="68"/>
      <c r="DP507" s="68"/>
    </row>
    <row r="508" spans="1:120" ht="15" customHeight="1" x14ac:dyDescent="0.25">
      <c r="A508" s="68"/>
      <c r="B508" s="69"/>
      <c r="C508" s="68"/>
      <c r="D508" s="68"/>
      <c r="E508" s="70" t="str">
        <f>IF(D508="","",VLOOKUP(D508,Denomination!$A$2:$B$50, 2, 0))</f>
        <v/>
      </c>
      <c r="F508" s="68"/>
      <c r="G508" s="71"/>
      <c r="H508" s="70" t="str">
        <f>IF(G508="","",VLOOKUP(G508,MCondition!$A$2:$B$50, 2, 0))</f>
        <v/>
      </c>
      <c r="I508" s="72"/>
      <c r="J508" s="71"/>
      <c r="K508" s="70" t="str">
        <f>IF(J508="","",VLOOKUP(J508,ICondition!$A$2:$B$50, 2, 0))</f>
        <v/>
      </c>
      <c r="L508" s="73"/>
      <c r="M508" s="73"/>
      <c r="N508" s="73"/>
      <c r="O508" s="73"/>
      <c r="P508" s="73"/>
      <c r="Q508" s="73"/>
      <c r="R508" s="78"/>
      <c r="S508" s="79" t="str">
        <f>IFERROR(VLOOKUP(R508,Material!$A$2:$B$59, 2, 0),"")</f>
        <v/>
      </c>
      <c r="T508" s="71"/>
      <c r="U508" s="79" t="str">
        <f>IFERROR(VLOOKUP(T508,Material!$A$2:$B$59, 2, 0),"")</f>
        <v/>
      </c>
      <c r="V508" s="71"/>
      <c r="W508" s="79" t="str">
        <f>IFERROR(VLOOKUP(V508,Material!$A$2:$B$59, 2, 0),"")</f>
        <v/>
      </c>
      <c r="X508" s="71"/>
      <c r="Y508" s="79" t="str">
        <f>IFERROR(VLOOKUP(X508,Material!$A$2:$B$59, 2, 0),"")</f>
        <v/>
      </c>
      <c r="Z508" s="71"/>
      <c r="AA508" s="79" t="str">
        <f>IFERROR(VLOOKUP(Z508,Material!$A$2:$B$59, 2, 0),"")</f>
        <v/>
      </c>
      <c r="AB508" s="74"/>
      <c r="AC508" s="75" t="e">
        <f t="shared" si="88"/>
        <v>#VALUE!</v>
      </c>
      <c r="AD508" s="75" t="e">
        <f t="shared" si="89"/>
        <v>#VALUE!</v>
      </c>
      <c r="AE508" s="75" t="e">
        <f t="shared" si="91"/>
        <v>#VALUE!</v>
      </c>
      <c r="AF508" s="75" t="e">
        <f t="shared" si="90"/>
        <v>#VALUE!</v>
      </c>
      <c r="AG508" s="75" t="e">
        <f t="shared" si="92"/>
        <v>#VALUE!</v>
      </c>
      <c r="AH508" s="75" t="e">
        <f t="shared" si="93"/>
        <v>#VALUE!</v>
      </c>
      <c r="AI508" s="75" t="e">
        <f t="shared" si="94"/>
        <v>#VALUE!</v>
      </c>
      <c r="AJ508" s="80" t="e">
        <f t="shared" si="95"/>
        <v>#VALUE!</v>
      </c>
      <c r="AK508" s="79" t="str">
        <f>(IFERROR(VLOOKUP(AB508,Categories!$A$2:$B$20,2,1),""))</f>
        <v/>
      </c>
      <c r="AL508" s="79" t="str">
        <f ca="1">IFERROR(VLOOKUP((HLOOKUP((VLOOKUP($AB508,Categories!$A$2:$F$20,3,1)), $AB$3:$AJ508, (ROW()-ROW($AB$3)+1), 0)), INDIRECT(VLOOKUP($AB508,Categories!$A$2:$F$20,6,1)),2,0),AK508)</f>
        <v/>
      </c>
      <c r="AM508" s="79" t="str">
        <f ca="1">IFERROR(VLOOKUP((HLOOKUP((VLOOKUP($AB508,Categories!$A$2:$F$20,4,1)),$AB$3:$AJ508,(ROW()-ROW($AB$3)+1),0)),INDIRECT(VLOOKUP($AB508,Categories!$A$2:$H$20,7,1)),2,0),"")</f>
        <v/>
      </c>
      <c r="AN508" s="79" t="str">
        <f ca="1">IFERROR(VLOOKUP((HLOOKUP((VLOOKUP($AB508,Categories!$A$2:$F$20,5,1)), $AB$3:$AJ508, (ROW()-ROW($AB$3)+1), 0)), INDIRECT(VLOOKUP($AB508,Categories!$A$2:$H$20,8,1)),2,0),"")</f>
        <v/>
      </c>
      <c r="AO508" s="79" t="str">
        <f t="shared" ca="1" si="96"/>
        <v/>
      </c>
      <c r="AP508" s="81"/>
      <c r="AQ508" s="70" t="str">
        <f>IFERROR(VLOOKUP(VALUE(MID(AP508,1,1)),AdditionalElements!$A$2:$B$50,2,0),"")</f>
        <v/>
      </c>
      <c r="AR508" s="70" t="str">
        <f>IFERROR(VLOOKUP(VALUE(MID(AP508,2,1)),AdditionalElements!$H$2:$I$50,2,0),"")</f>
        <v/>
      </c>
      <c r="AS508" s="70" t="str">
        <f>IFERROR(VLOOKUP(VALUE(MID(AP508,3,1)),AdditionalElements!$O$2:$P$50,2,0),"")</f>
        <v/>
      </c>
      <c r="AT508" s="70" t="str">
        <f>IFERROR(VLOOKUP(VALUE(MID(AP508,4,1)),AdditionalElements!$V$2:$W$50,2,0),"")</f>
        <v/>
      </c>
      <c r="AU508" s="71"/>
      <c r="AV508" s="79" t="str">
        <f>IFERROR(IF(VALUE(MID(AU508,1,1))=1, VLOOKUP(VALUE(MID(AU508,1,1)), TxtPanelShape!$A$2:$C$50, 3, 0), (IF(VALUE(MID(AU508,1,1))&gt;=7, VLOOKUP(VALUE(MID(AU508,1,1)), TxtPanelShape!$A$2:$C$50, 3, 0),VLOOKUP(VALUE(MID(AU508,1,2)),TxtPanelShape!$A$2:$C$50,3,0)))), "")</f>
        <v/>
      </c>
      <c r="AW508" s="79" t="str">
        <f>IFERROR(IF(VALUE(MID(AU508,1,1))=1, ", "&amp;VLOOKUP(VALUE(MID(AU508,2,1)), TxtPanelShape!$H$2:$I$50, 2, 0), IF(VALUE(MID(AU508,1,1))&gt;=7, ", "&amp;VLOOKUP(VALUE(MID(AU508,2,1)), TxtPanelShape!$H$2:$I$50, 2, 0),"")), "")</f>
        <v/>
      </c>
      <c r="AX508" s="79" t="str">
        <f>IFERROR(IF(VALUE(MID(AU508,1,1))=1, ", "&amp;VLOOKUP(VALUE(MID(AU508,3,1)), TxtPanelShape!$O$2:$P$50, 2, 0), IF(VALUE(MID(AU508,1,1))&gt;=7, ", "&amp;VLOOKUP(VALUE(MID(AU508,3,1)), TxtPanelShape!$O$2:$P$50, 2, 0),"")),"")</f>
        <v/>
      </c>
      <c r="AY508" s="79" t="str">
        <f>IFERROR("; "&amp;VLOOKUP(VALUE(MID(AU508,4,1)), TxtPanelShape!$V$2:$W$50,2,0),"")</f>
        <v/>
      </c>
      <c r="AZ508" s="79" t="str">
        <f t="shared" si="97"/>
        <v/>
      </c>
      <c r="BA508" s="71"/>
      <c r="BB508" s="79" t="str">
        <f>IFERROR(IF(VALUE(MID(BA508,1,1))=1, VLOOKUP(VALUE(MID(BA508,1,1)), TxtPanelShape!$A$2:$C$50, 3, 0), (IF(VALUE(MID(BA508,1,1))&gt;=7, VLOOKUP(VALUE(MID(BA508,1,1)), TxtPanelShape!$A$2:$C$50, 3, 0),VLOOKUP(VALUE(MID(BA508,1,2)),TxtPanelShape!$A$2:$C$50,3,0)))), "")</f>
        <v/>
      </c>
      <c r="BC508" s="79" t="str">
        <f>IFERROR(IF(VALUE(MID(BA508,1,1))=1, ", "&amp;VLOOKUP(VALUE(MID(BA508,2,1)), TxtPanelShape!$H$2:$I$50, 2, 0), IF(VALUE(MID(BA508,1,1))&gt;=7, ", "&amp;VLOOKUP(VALUE(MID(BA508,2,1)), TxtPanelShape!$H$2:$I$50, 2, 0),"")), "")</f>
        <v/>
      </c>
      <c r="BD508" s="79" t="str">
        <f>IFERROR(IF(VALUE(MID(BA508,1,1))=1, ", "&amp;VLOOKUP(VALUE(MID(BA508,3,1)), TxtPanelShape!$O$2:$P$50, 2, 0), IF(VALUE(MID(BA508,1,1))&gt;=7, ", "&amp;VLOOKUP(VALUE(MID(BA508,3,1)), TxtPanelShape!$O$2:$P$50, 2, 0),"")),"")</f>
        <v/>
      </c>
      <c r="BE508" s="79" t="str">
        <f>IFERROR("; "&amp;VLOOKUP(VALUE(MID(BA508,4,1)), TxtPanelShape!$V$2:$W$50,2,0),"")</f>
        <v/>
      </c>
      <c r="BF508" s="79" t="str">
        <f t="shared" si="98"/>
        <v/>
      </c>
      <c r="BG508" s="71"/>
      <c r="BH508" s="79" t="str">
        <f>IFERROR(VLOOKUP(BG508, TxtPanelDefinition!$A$2:$B$50, 2, 0),"")</f>
        <v/>
      </c>
      <c r="BI508" s="71"/>
      <c r="BJ508" s="79" t="str">
        <f>IFERROR(VLOOKUP(BI508, TxtPanelDefinition!$A$2:$B$50, 2, 0),"")</f>
        <v/>
      </c>
      <c r="BK508" s="71"/>
      <c r="BL508" s="79" t="str">
        <f>IFERROR(VLOOKUP(BK508, InscrTechniques!$A$2:$B$50, 2, 0),"")</f>
        <v/>
      </c>
      <c r="BM508" s="71"/>
      <c r="BN508" s="79" t="str">
        <f>IFERROR(VLOOKUP(BM508, InscrTechniques!$A$2:$B$50, 2, 0),"")</f>
        <v/>
      </c>
      <c r="BO508" s="71"/>
      <c r="BP508" s="79" t="str">
        <f>IFERROR(VLOOKUP(BO508, InscrTechniques!$A$2:$B$50, 2, 0),"")</f>
        <v/>
      </c>
      <c r="BQ508" s="71"/>
      <c r="BR508" s="79" t="str">
        <f>IFERROR(VLOOKUP(BQ508, InscrTechniques!$A$2:$B$50, 2, 0),"")</f>
        <v/>
      </c>
      <c r="BS508" s="71"/>
      <c r="BT508" s="79" t="str">
        <f>IFERROR(VLOOKUP(BS508, InscrTechniques!$A$2:$B$50, 2, 0),"")</f>
        <v/>
      </c>
      <c r="BU508" s="71"/>
      <c r="BV508" s="79" t="str">
        <f>IFERROR(VLOOKUP(BU508, InscrTechniques!$A$2:$B$50, 2, 0),"")</f>
        <v/>
      </c>
      <c r="BW508" s="125"/>
      <c r="BX508" s="79" t="str">
        <f>IFERROR(VLOOKUP(BW508, InscrTechniques!$A$2:$B$50, 2, 0),"")</f>
        <v/>
      </c>
      <c r="BY508" s="125"/>
      <c r="BZ508" s="79" t="str">
        <f>IFERROR(VLOOKUP(BY508, InscrTechniques!$A$2:$B$50, 2, 0),"")</f>
        <v/>
      </c>
      <c r="CA508" s="74"/>
      <c r="CB508" s="114" t="str">
        <f>IFERROR(VLOOKUP(CA508, LetterStyle!$A$2:$B$50, 2, 0),"")</f>
        <v/>
      </c>
      <c r="CC508" s="74"/>
      <c r="CD508" s="114" t="str">
        <f>IFERROR(VLOOKUP(CC508, LetterStyle!$A$2:$B$50, 2, 0),"")</f>
        <v/>
      </c>
      <c r="CE508" s="74"/>
      <c r="CF508" s="114" t="str">
        <f>IFERROR(VLOOKUP(CE508, LetterStyle!$A$2:$B$50, 2, 0),"")</f>
        <v/>
      </c>
      <c r="CG508" s="74"/>
      <c r="CH508" s="79" t="str">
        <f>IFERROR(VLOOKUP(CG508, LetterStyle!$A$2:$B$50, 2, 0),"")</f>
        <v/>
      </c>
      <c r="CI508" s="71"/>
      <c r="CJ508" s="79" t="str">
        <f>IFERROR(VLOOKUP(CI508, DecMotifs!$A$1:$B$306, 2, 0),"")</f>
        <v/>
      </c>
      <c r="CK508" s="71"/>
      <c r="CL508" s="79" t="str">
        <f>IFERROR(VLOOKUP(CK508, DecMotifs!$A$1:$B$306, 2, 0),"")</f>
        <v/>
      </c>
      <c r="CM508" s="71"/>
      <c r="CN508" s="79" t="str">
        <f>IFERROR(VLOOKUP(CM508, DecMotifs!$A$1:$B$306, 2, 0),"")</f>
        <v/>
      </c>
      <c r="CO508" s="71"/>
      <c r="CP508" s="79" t="str">
        <f>IFERROR(VLOOKUP(CO508, MarginalDec!$A$2:$B$253, 2, 0),"")</f>
        <v/>
      </c>
      <c r="CQ508" s="71"/>
      <c r="CR508" s="79" t="str">
        <f>IFERROR(VLOOKUP(CQ508, MarginalDec!$A$2:$B$253, 2, 0),"")</f>
        <v/>
      </c>
      <c r="CS508" s="71"/>
      <c r="CT508" s="79" t="str">
        <f>IFERROR(VLOOKUP(CS508, MarginalDec!$A$2:$B$253, 2, 0),"")</f>
        <v/>
      </c>
      <c r="CU508" s="71"/>
      <c r="CV508" s="79" t="str">
        <f>IF(ISBLANK(CU508),"", IFERROR(VLOOKUP(CU508, Tooling!$A$2:$B$252, 2, 0),""))</f>
        <v/>
      </c>
      <c r="CW508" s="71"/>
      <c r="CX508" s="79" t="str">
        <f>IF(ISBLANK(CW508),"", IFERROR(VLOOKUP(CW508, Tooling!$A$2:$B$252, 2, 0),""))</f>
        <v/>
      </c>
      <c r="CY508" s="71"/>
      <c r="CZ508" s="79" t="str">
        <f>IF(ISBLANK(CY508),"", IFERROR(VLOOKUP(CY508, Repairs!$A$2:$B$252, 2, 0),""))</f>
        <v/>
      </c>
      <c r="DA508" s="77"/>
      <c r="DB508" s="71"/>
      <c r="DC508" s="79" t="str">
        <f>IFERROR(VLOOKUP(DB508, DatingReason!$A$2:$B$252, 2, 0),"")</f>
        <v/>
      </c>
      <c r="DD508" s="123" t="str">
        <f t="shared" si="99"/>
        <v/>
      </c>
      <c r="DF508" s="119" t="str">
        <f t="array" ref="DF508">IF(AND($B508&lt;&gt;"", $DE508&lt;&gt;"", $DE508&lt;&gt;"No"),MAX(IF($B508=PEOPLE!$B$4:$B$1000, PEOPLE!$Q$4:$Q$1000,""))+100,"")</f>
        <v/>
      </c>
      <c r="DG508" s="68"/>
      <c r="DH508" s="76">
        <f>COUNTIF(PEOPLE!B:B, MEMORIALS!B508)</f>
        <v>0</v>
      </c>
      <c r="DI508" s="82"/>
      <c r="DJ508" s="82"/>
      <c r="DK508" s="82"/>
      <c r="DL508" s="68"/>
      <c r="DM508" s="68"/>
      <c r="DN508" s="68"/>
      <c r="DO508" s="68"/>
      <c r="DP508" s="68"/>
    </row>
    <row r="509" spans="1:120" ht="15" customHeight="1" x14ac:dyDescent="0.25">
      <c r="A509" s="68"/>
      <c r="B509" s="69"/>
      <c r="C509" s="68"/>
      <c r="D509" s="68"/>
      <c r="E509" s="70" t="str">
        <f>IF(D509="","",VLOOKUP(D509,Denomination!$A$2:$B$50, 2, 0))</f>
        <v/>
      </c>
      <c r="F509" s="68"/>
      <c r="G509" s="71"/>
      <c r="H509" s="70" t="str">
        <f>IF(G509="","",VLOOKUP(G509,MCondition!$A$2:$B$50, 2, 0))</f>
        <v/>
      </c>
      <c r="I509" s="72"/>
      <c r="J509" s="71"/>
      <c r="K509" s="70" t="str">
        <f>IF(J509="","",VLOOKUP(J509,ICondition!$A$2:$B$50, 2, 0))</f>
        <v/>
      </c>
      <c r="L509" s="73"/>
      <c r="M509" s="73"/>
      <c r="N509" s="73"/>
      <c r="O509" s="73"/>
      <c r="P509" s="73"/>
      <c r="Q509" s="73"/>
      <c r="R509" s="78"/>
      <c r="S509" s="79" t="str">
        <f>IFERROR(VLOOKUP(R509,Material!$A$2:$B$59, 2, 0),"")</f>
        <v/>
      </c>
      <c r="T509" s="71"/>
      <c r="U509" s="79" t="str">
        <f>IFERROR(VLOOKUP(T509,Material!$A$2:$B$59, 2, 0),"")</f>
        <v/>
      </c>
      <c r="V509" s="71"/>
      <c r="W509" s="79" t="str">
        <f>IFERROR(VLOOKUP(V509,Material!$A$2:$B$59, 2, 0),"")</f>
        <v/>
      </c>
      <c r="X509" s="71"/>
      <c r="Y509" s="79" t="str">
        <f>IFERROR(VLOOKUP(X509,Material!$A$2:$B$59, 2, 0),"")</f>
        <v/>
      </c>
      <c r="Z509" s="71"/>
      <c r="AA509" s="79" t="str">
        <f>IFERROR(VLOOKUP(Z509,Material!$A$2:$B$59, 2, 0),"")</f>
        <v/>
      </c>
      <c r="AB509" s="74"/>
      <c r="AC509" s="75" t="e">
        <f t="shared" si="88"/>
        <v>#VALUE!</v>
      </c>
      <c r="AD509" s="75" t="e">
        <f t="shared" si="89"/>
        <v>#VALUE!</v>
      </c>
      <c r="AE509" s="75" t="e">
        <f t="shared" si="91"/>
        <v>#VALUE!</v>
      </c>
      <c r="AF509" s="75" t="e">
        <f t="shared" si="90"/>
        <v>#VALUE!</v>
      </c>
      <c r="AG509" s="75" t="e">
        <f t="shared" si="92"/>
        <v>#VALUE!</v>
      </c>
      <c r="AH509" s="75" t="e">
        <f t="shared" si="93"/>
        <v>#VALUE!</v>
      </c>
      <c r="AI509" s="75" t="e">
        <f t="shared" si="94"/>
        <v>#VALUE!</v>
      </c>
      <c r="AJ509" s="80" t="e">
        <f t="shared" si="95"/>
        <v>#VALUE!</v>
      </c>
      <c r="AK509" s="79" t="str">
        <f>(IFERROR(VLOOKUP(AB509,Categories!$A$2:$B$20,2,1),""))</f>
        <v/>
      </c>
      <c r="AL509" s="79" t="str">
        <f ca="1">IFERROR(VLOOKUP((HLOOKUP((VLOOKUP($AB509,Categories!$A$2:$F$20,3,1)), $AB$3:$AJ509, (ROW()-ROW($AB$3)+1), 0)), INDIRECT(VLOOKUP($AB509,Categories!$A$2:$F$20,6,1)),2,0),AK509)</f>
        <v/>
      </c>
      <c r="AM509" s="79" t="str">
        <f ca="1">IFERROR(VLOOKUP((HLOOKUP((VLOOKUP($AB509,Categories!$A$2:$F$20,4,1)),$AB$3:$AJ509,(ROW()-ROW($AB$3)+1),0)),INDIRECT(VLOOKUP($AB509,Categories!$A$2:$H$20,7,1)),2,0),"")</f>
        <v/>
      </c>
      <c r="AN509" s="79" t="str">
        <f ca="1">IFERROR(VLOOKUP((HLOOKUP((VLOOKUP($AB509,Categories!$A$2:$F$20,5,1)), $AB$3:$AJ509, (ROW()-ROW($AB$3)+1), 0)), INDIRECT(VLOOKUP($AB509,Categories!$A$2:$H$20,8,1)),2,0),"")</f>
        <v/>
      </c>
      <c r="AO509" s="79" t="str">
        <f t="shared" ca="1" si="96"/>
        <v/>
      </c>
      <c r="AP509" s="81"/>
      <c r="AQ509" s="70" t="str">
        <f>IFERROR(VLOOKUP(VALUE(MID(AP509,1,1)),AdditionalElements!$A$2:$B$50,2,0),"")</f>
        <v/>
      </c>
      <c r="AR509" s="70" t="str">
        <f>IFERROR(VLOOKUP(VALUE(MID(AP509,2,1)),AdditionalElements!$H$2:$I$50,2,0),"")</f>
        <v/>
      </c>
      <c r="AS509" s="70" t="str">
        <f>IFERROR(VLOOKUP(VALUE(MID(AP509,3,1)),AdditionalElements!$O$2:$P$50,2,0),"")</f>
        <v/>
      </c>
      <c r="AT509" s="70" t="str">
        <f>IFERROR(VLOOKUP(VALUE(MID(AP509,4,1)),AdditionalElements!$V$2:$W$50,2,0),"")</f>
        <v/>
      </c>
      <c r="AU509" s="71"/>
      <c r="AV509" s="79" t="str">
        <f>IFERROR(IF(VALUE(MID(AU509,1,1))=1, VLOOKUP(VALUE(MID(AU509,1,1)), TxtPanelShape!$A$2:$C$50, 3, 0), (IF(VALUE(MID(AU509,1,1))&gt;=7, VLOOKUP(VALUE(MID(AU509,1,1)), TxtPanelShape!$A$2:$C$50, 3, 0),VLOOKUP(VALUE(MID(AU509,1,2)),TxtPanelShape!$A$2:$C$50,3,0)))), "")</f>
        <v/>
      </c>
      <c r="AW509" s="79" t="str">
        <f>IFERROR(IF(VALUE(MID(AU509,1,1))=1, ", "&amp;VLOOKUP(VALUE(MID(AU509,2,1)), TxtPanelShape!$H$2:$I$50, 2, 0), IF(VALUE(MID(AU509,1,1))&gt;=7, ", "&amp;VLOOKUP(VALUE(MID(AU509,2,1)), TxtPanelShape!$H$2:$I$50, 2, 0),"")), "")</f>
        <v/>
      </c>
      <c r="AX509" s="79" t="str">
        <f>IFERROR(IF(VALUE(MID(AU509,1,1))=1, ", "&amp;VLOOKUP(VALUE(MID(AU509,3,1)), TxtPanelShape!$O$2:$P$50, 2, 0), IF(VALUE(MID(AU509,1,1))&gt;=7, ", "&amp;VLOOKUP(VALUE(MID(AU509,3,1)), TxtPanelShape!$O$2:$P$50, 2, 0),"")),"")</f>
        <v/>
      </c>
      <c r="AY509" s="79" t="str">
        <f>IFERROR("; "&amp;VLOOKUP(VALUE(MID(AU509,4,1)), TxtPanelShape!$V$2:$W$50,2,0),"")</f>
        <v/>
      </c>
      <c r="AZ509" s="79" t="str">
        <f t="shared" si="97"/>
        <v/>
      </c>
      <c r="BA509" s="71"/>
      <c r="BB509" s="79" t="str">
        <f>IFERROR(IF(VALUE(MID(BA509,1,1))=1, VLOOKUP(VALUE(MID(BA509,1,1)), TxtPanelShape!$A$2:$C$50, 3, 0), (IF(VALUE(MID(BA509,1,1))&gt;=7, VLOOKUP(VALUE(MID(BA509,1,1)), TxtPanelShape!$A$2:$C$50, 3, 0),VLOOKUP(VALUE(MID(BA509,1,2)),TxtPanelShape!$A$2:$C$50,3,0)))), "")</f>
        <v/>
      </c>
      <c r="BC509" s="79" t="str">
        <f>IFERROR(IF(VALUE(MID(BA509,1,1))=1, ", "&amp;VLOOKUP(VALUE(MID(BA509,2,1)), TxtPanelShape!$H$2:$I$50, 2, 0), IF(VALUE(MID(BA509,1,1))&gt;=7, ", "&amp;VLOOKUP(VALUE(MID(BA509,2,1)), TxtPanelShape!$H$2:$I$50, 2, 0),"")), "")</f>
        <v/>
      </c>
      <c r="BD509" s="79" t="str">
        <f>IFERROR(IF(VALUE(MID(BA509,1,1))=1, ", "&amp;VLOOKUP(VALUE(MID(BA509,3,1)), TxtPanelShape!$O$2:$P$50, 2, 0), IF(VALUE(MID(BA509,1,1))&gt;=7, ", "&amp;VLOOKUP(VALUE(MID(BA509,3,1)), TxtPanelShape!$O$2:$P$50, 2, 0),"")),"")</f>
        <v/>
      </c>
      <c r="BE509" s="79" t="str">
        <f>IFERROR("; "&amp;VLOOKUP(VALUE(MID(BA509,4,1)), TxtPanelShape!$V$2:$W$50,2,0),"")</f>
        <v/>
      </c>
      <c r="BF509" s="79" t="str">
        <f t="shared" si="98"/>
        <v/>
      </c>
      <c r="BG509" s="71"/>
      <c r="BH509" s="79" t="str">
        <f>IFERROR(VLOOKUP(BG509, TxtPanelDefinition!$A$2:$B$50, 2, 0),"")</f>
        <v/>
      </c>
      <c r="BI509" s="71"/>
      <c r="BJ509" s="79" t="str">
        <f>IFERROR(VLOOKUP(BI509, TxtPanelDefinition!$A$2:$B$50, 2, 0),"")</f>
        <v/>
      </c>
      <c r="BK509" s="71"/>
      <c r="BL509" s="79" t="str">
        <f>IFERROR(VLOOKUP(BK509, InscrTechniques!$A$2:$B$50, 2, 0),"")</f>
        <v/>
      </c>
      <c r="BM509" s="71"/>
      <c r="BN509" s="79" t="str">
        <f>IFERROR(VLOOKUP(BM509, InscrTechniques!$A$2:$B$50, 2, 0),"")</f>
        <v/>
      </c>
      <c r="BO509" s="71"/>
      <c r="BP509" s="79" t="str">
        <f>IFERROR(VLOOKUP(BO509, InscrTechniques!$A$2:$B$50, 2, 0),"")</f>
        <v/>
      </c>
      <c r="BQ509" s="71"/>
      <c r="BR509" s="79" t="str">
        <f>IFERROR(VLOOKUP(BQ509, InscrTechniques!$A$2:$B$50, 2, 0),"")</f>
        <v/>
      </c>
      <c r="BS509" s="71"/>
      <c r="BT509" s="79" t="str">
        <f>IFERROR(VLOOKUP(BS509, InscrTechniques!$A$2:$B$50, 2, 0),"")</f>
        <v/>
      </c>
      <c r="BU509" s="71"/>
      <c r="BV509" s="79" t="str">
        <f>IFERROR(VLOOKUP(BU509, InscrTechniques!$A$2:$B$50, 2, 0),"")</f>
        <v/>
      </c>
      <c r="BW509" s="125"/>
      <c r="BX509" s="79" t="str">
        <f>IFERROR(VLOOKUP(BW509, InscrTechniques!$A$2:$B$50, 2, 0),"")</f>
        <v/>
      </c>
      <c r="BY509" s="125"/>
      <c r="BZ509" s="79" t="str">
        <f>IFERROR(VLOOKUP(BY509, InscrTechniques!$A$2:$B$50, 2, 0),"")</f>
        <v/>
      </c>
      <c r="CA509" s="74"/>
      <c r="CB509" s="114" t="str">
        <f>IFERROR(VLOOKUP(CA509, LetterStyle!$A$2:$B$50, 2, 0),"")</f>
        <v/>
      </c>
      <c r="CC509" s="74"/>
      <c r="CD509" s="114" t="str">
        <f>IFERROR(VLOOKUP(CC509, LetterStyle!$A$2:$B$50, 2, 0),"")</f>
        <v/>
      </c>
      <c r="CE509" s="74"/>
      <c r="CF509" s="114" t="str">
        <f>IFERROR(VLOOKUP(CE509, LetterStyle!$A$2:$B$50, 2, 0),"")</f>
        <v/>
      </c>
      <c r="CG509" s="74"/>
      <c r="CH509" s="79" t="str">
        <f>IFERROR(VLOOKUP(CG509, LetterStyle!$A$2:$B$50, 2, 0),"")</f>
        <v/>
      </c>
      <c r="CI509" s="71"/>
      <c r="CJ509" s="79" t="str">
        <f>IFERROR(VLOOKUP(CI509, DecMotifs!$A$1:$B$306, 2, 0),"")</f>
        <v/>
      </c>
      <c r="CK509" s="71"/>
      <c r="CL509" s="79" t="str">
        <f>IFERROR(VLOOKUP(CK509, DecMotifs!$A$1:$B$306, 2, 0),"")</f>
        <v/>
      </c>
      <c r="CM509" s="71"/>
      <c r="CN509" s="79" t="str">
        <f>IFERROR(VLOOKUP(CM509, DecMotifs!$A$1:$B$306, 2, 0),"")</f>
        <v/>
      </c>
      <c r="CO509" s="71"/>
      <c r="CP509" s="79" t="str">
        <f>IFERROR(VLOOKUP(CO509, MarginalDec!$A$2:$B$253, 2, 0),"")</f>
        <v/>
      </c>
      <c r="CQ509" s="71"/>
      <c r="CR509" s="79" t="str">
        <f>IFERROR(VLOOKUP(CQ509, MarginalDec!$A$2:$B$253, 2, 0),"")</f>
        <v/>
      </c>
      <c r="CS509" s="71"/>
      <c r="CT509" s="79" t="str">
        <f>IFERROR(VLOOKUP(CS509, MarginalDec!$A$2:$B$253, 2, 0),"")</f>
        <v/>
      </c>
      <c r="CU509" s="71"/>
      <c r="CV509" s="79" t="str">
        <f>IF(ISBLANK(CU509),"", IFERROR(VLOOKUP(CU509, Tooling!$A$2:$B$252, 2, 0),""))</f>
        <v/>
      </c>
      <c r="CW509" s="71"/>
      <c r="CX509" s="79" t="str">
        <f>IF(ISBLANK(CW509),"", IFERROR(VLOOKUP(CW509, Tooling!$A$2:$B$252, 2, 0),""))</f>
        <v/>
      </c>
      <c r="CY509" s="71"/>
      <c r="CZ509" s="79" t="str">
        <f>IF(ISBLANK(CY509),"", IFERROR(VLOOKUP(CY509, Repairs!$A$2:$B$252, 2, 0),""))</f>
        <v/>
      </c>
      <c r="DA509" s="77"/>
      <c r="DB509" s="71"/>
      <c r="DC509" s="79" t="str">
        <f>IFERROR(VLOOKUP(DB509, DatingReason!$A$2:$B$252, 2, 0),"")</f>
        <v/>
      </c>
      <c r="DD509" s="123" t="str">
        <f t="shared" si="99"/>
        <v/>
      </c>
      <c r="DF509" s="119" t="str">
        <f t="array" ref="DF509">IF(AND($B509&lt;&gt;"", $DE509&lt;&gt;"", $DE509&lt;&gt;"No"),MAX(IF($B509=PEOPLE!$B$4:$B$1000, PEOPLE!$Q$4:$Q$1000,""))+100,"")</f>
        <v/>
      </c>
      <c r="DG509" s="68"/>
      <c r="DH509" s="76">
        <f>COUNTIF(PEOPLE!B:B, MEMORIALS!B509)</f>
        <v>0</v>
      </c>
      <c r="DI509" s="82"/>
      <c r="DJ509" s="82"/>
      <c r="DK509" s="82"/>
      <c r="DL509" s="68"/>
      <c r="DM509" s="68"/>
      <c r="DN509" s="68"/>
      <c r="DO509" s="68"/>
      <c r="DP509" s="68"/>
    </row>
    <row r="510" spans="1:120" ht="15" customHeight="1" x14ac:dyDescent="0.25">
      <c r="A510" s="68"/>
      <c r="B510" s="69"/>
      <c r="C510" s="68"/>
      <c r="D510" s="68"/>
      <c r="E510" s="70" t="str">
        <f>IF(D510="","",VLOOKUP(D510,Denomination!$A$2:$B$50, 2, 0))</f>
        <v/>
      </c>
      <c r="F510" s="68"/>
      <c r="G510" s="71"/>
      <c r="H510" s="70" t="str">
        <f>IF(G510="","",VLOOKUP(G510,MCondition!$A$2:$B$50, 2, 0))</f>
        <v/>
      </c>
      <c r="I510" s="72"/>
      <c r="J510" s="71"/>
      <c r="K510" s="70" t="str">
        <f>IF(J510="","",VLOOKUP(J510,ICondition!$A$2:$B$50, 2, 0))</f>
        <v/>
      </c>
      <c r="L510" s="73"/>
      <c r="M510" s="73"/>
      <c r="N510" s="73"/>
      <c r="O510" s="73"/>
      <c r="P510" s="73"/>
      <c r="Q510" s="73"/>
      <c r="R510" s="78"/>
      <c r="S510" s="79" t="str">
        <f>IFERROR(VLOOKUP(R510,Material!$A$2:$B$59, 2, 0),"")</f>
        <v/>
      </c>
      <c r="T510" s="71"/>
      <c r="U510" s="79" t="str">
        <f>IFERROR(VLOOKUP(T510,Material!$A$2:$B$59, 2, 0),"")</f>
        <v/>
      </c>
      <c r="V510" s="71"/>
      <c r="W510" s="79" t="str">
        <f>IFERROR(VLOOKUP(V510,Material!$A$2:$B$59, 2, 0),"")</f>
        <v/>
      </c>
      <c r="X510" s="71"/>
      <c r="Y510" s="79" t="str">
        <f>IFERROR(VLOOKUP(X510,Material!$A$2:$B$59, 2, 0),"")</f>
        <v/>
      </c>
      <c r="Z510" s="71"/>
      <c r="AA510" s="79" t="str">
        <f>IFERROR(VLOOKUP(Z510,Material!$A$2:$B$59, 2, 0),"")</f>
        <v/>
      </c>
      <c r="AB510" s="74"/>
      <c r="AC510" s="75" t="e">
        <f t="shared" si="88"/>
        <v>#VALUE!</v>
      </c>
      <c r="AD510" s="75" t="e">
        <f t="shared" si="89"/>
        <v>#VALUE!</v>
      </c>
      <c r="AE510" s="75" t="e">
        <f t="shared" si="91"/>
        <v>#VALUE!</v>
      </c>
      <c r="AF510" s="75" t="e">
        <f t="shared" si="90"/>
        <v>#VALUE!</v>
      </c>
      <c r="AG510" s="75" t="e">
        <f t="shared" si="92"/>
        <v>#VALUE!</v>
      </c>
      <c r="AH510" s="75" t="e">
        <f t="shared" si="93"/>
        <v>#VALUE!</v>
      </c>
      <c r="AI510" s="75" t="e">
        <f t="shared" si="94"/>
        <v>#VALUE!</v>
      </c>
      <c r="AJ510" s="80" t="e">
        <f t="shared" si="95"/>
        <v>#VALUE!</v>
      </c>
      <c r="AK510" s="79" t="str">
        <f>(IFERROR(VLOOKUP(AB510,Categories!$A$2:$B$20,2,1),""))</f>
        <v/>
      </c>
      <c r="AL510" s="79" t="str">
        <f ca="1">IFERROR(VLOOKUP((HLOOKUP((VLOOKUP($AB510,Categories!$A$2:$F$20,3,1)), $AB$3:$AJ510, (ROW()-ROW($AB$3)+1), 0)), INDIRECT(VLOOKUP($AB510,Categories!$A$2:$F$20,6,1)),2,0),AK510)</f>
        <v/>
      </c>
      <c r="AM510" s="79" t="str">
        <f ca="1">IFERROR(VLOOKUP((HLOOKUP((VLOOKUP($AB510,Categories!$A$2:$F$20,4,1)),$AB$3:$AJ510,(ROW()-ROW($AB$3)+1),0)),INDIRECT(VLOOKUP($AB510,Categories!$A$2:$H$20,7,1)),2,0),"")</f>
        <v/>
      </c>
      <c r="AN510" s="79" t="str">
        <f ca="1">IFERROR(VLOOKUP((HLOOKUP((VLOOKUP($AB510,Categories!$A$2:$F$20,5,1)), $AB$3:$AJ510, (ROW()-ROW($AB$3)+1), 0)), INDIRECT(VLOOKUP($AB510,Categories!$A$2:$H$20,8,1)),2,0),"")</f>
        <v/>
      </c>
      <c r="AO510" s="79" t="str">
        <f t="shared" ca="1" si="96"/>
        <v/>
      </c>
      <c r="AP510" s="81"/>
      <c r="AQ510" s="70" t="str">
        <f>IFERROR(VLOOKUP(VALUE(MID(AP510,1,1)),AdditionalElements!$A$2:$B$50,2,0),"")</f>
        <v/>
      </c>
      <c r="AR510" s="70" t="str">
        <f>IFERROR(VLOOKUP(VALUE(MID(AP510,2,1)),AdditionalElements!$H$2:$I$50,2,0),"")</f>
        <v/>
      </c>
      <c r="AS510" s="70" t="str">
        <f>IFERROR(VLOOKUP(VALUE(MID(AP510,3,1)),AdditionalElements!$O$2:$P$50,2,0),"")</f>
        <v/>
      </c>
      <c r="AT510" s="70" t="str">
        <f>IFERROR(VLOOKUP(VALUE(MID(AP510,4,1)),AdditionalElements!$V$2:$W$50,2,0),"")</f>
        <v/>
      </c>
      <c r="AU510" s="71"/>
      <c r="AV510" s="79" t="str">
        <f>IFERROR(IF(VALUE(MID(AU510,1,1))=1, VLOOKUP(VALUE(MID(AU510,1,1)), TxtPanelShape!$A$2:$C$50, 3, 0), (IF(VALUE(MID(AU510,1,1))&gt;=7, VLOOKUP(VALUE(MID(AU510,1,1)), TxtPanelShape!$A$2:$C$50, 3, 0),VLOOKUP(VALUE(MID(AU510,1,2)),TxtPanelShape!$A$2:$C$50,3,0)))), "")</f>
        <v/>
      </c>
      <c r="AW510" s="79" t="str">
        <f>IFERROR(IF(VALUE(MID(AU510,1,1))=1, ", "&amp;VLOOKUP(VALUE(MID(AU510,2,1)), TxtPanelShape!$H$2:$I$50, 2, 0), IF(VALUE(MID(AU510,1,1))&gt;=7, ", "&amp;VLOOKUP(VALUE(MID(AU510,2,1)), TxtPanelShape!$H$2:$I$50, 2, 0),"")), "")</f>
        <v/>
      </c>
      <c r="AX510" s="79" t="str">
        <f>IFERROR(IF(VALUE(MID(AU510,1,1))=1, ", "&amp;VLOOKUP(VALUE(MID(AU510,3,1)), TxtPanelShape!$O$2:$P$50, 2, 0), IF(VALUE(MID(AU510,1,1))&gt;=7, ", "&amp;VLOOKUP(VALUE(MID(AU510,3,1)), TxtPanelShape!$O$2:$P$50, 2, 0),"")),"")</f>
        <v/>
      </c>
      <c r="AY510" s="79" t="str">
        <f>IFERROR("; "&amp;VLOOKUP(VALUE(MID(AU510,4,1)), TxtPanelShape!$V$2:$W$50,2,0),"")</f>
        <v/>
      </c>
      <c r="AZ510" s="79" t="str">
        <f t="shared" si="97"/>
        <v/>
      </c>
      <c r="BA510" s="71"/>
      <c r="BB510" s="79" t="str">
        <f>IFERROR(IF(VALUE(MID(BA510,1,1))=1, VLOOKUP(VALUE(MID(BA510,1,1)), TxtPanelShape!$A$2:$C$50, 3, 0), (IF(VALUE(MID(BA510,1,1))&gt;=7, VLOOKUP(VALUE(MID(BA510,1,1)), TxtPanelShape!$A$2:$C$50, 3, 0),VLOOKUP(VALUE(MID(BA510,1,2)),TxtPanelShape!$A$2:$C$50,3,0)))), "")</f>
        <v/>
      </c>
      <c r="BC510" s="79" t="str">
        <f>IFERROR(IF(VALUE(MID(BA510,1,1))=1, ", "&amp;VLOOKUP(VALUE(MID(BA510,2,1)), TxtPanelShape!$H$2:$I$50, 2, 0), IF(VALUE(MID(BA510,1,1))&gt;=7, ", "&amp;VLOOKUP(VALUE(MID(BA510,2,1)), TxtPanelShape!$H$2:$I$50, 2, 0),"")), "")</f>
        <v/>
      </c>
      <c r="BD510" s="79" t="str">
        <f>IFERROR(IF(VALUE(MID(BA510,1,1))=1, ", "&amp;VLOOKUP(VALUE(MID(BA510,3,1)), TxtPanelShape!$O$2:$P$50, 2, 0), IF(VALUE(MID(BA510,1,1))&gt;=7, ", "&amp;VLOOKUP(VALUE(MID(BA510,3,1)), TxtPanelShape!$O$2:$P$50, 2, 0),"")),"")</f>
        <v/>
      </c>
      <c r="BE510" s="79" t="str">
        <f>IFERROR("; "&amp;VLOOKUP(VALUE(MID(BA510,4,1)), TxtPanelShape!$V$2:$W$50,2,0),"")</f>
        <v/>
      </c>
      <c r="BF510" s="79" t="str">
        <f t="shared" si="98"/>
        <v/>
      </c>
      <c r="BG510" s="71"/>
      <c r="BH510" s="79" t="str">
        <f>IFERROR(VLOOKUP(BG510, TxtPanelDefinition!$A$2:$B$50, 2, 0),"")</f>
        <v/>
      </c>
      <c r="BI510" s="71"/>
      <c r="BJ510" s="79" t="str">
        <f>IFERROR(VLOOKUP(BI510, TxtPanelDefinition!$A$2:$B$50, 2, 0),"")</f>
        <v/>
      </c>
      <c r="BK510" s="71"/>
      <c r="BL510" s="79" t="str">
        <f>IFERROR(VLOOKUP(BK510, InscrTechniques!$A$2:$B$50, 2, 0),"")</f>
        <v/>
      </c>
      <c r="BM510" s="71"/>
      <c r="BN510" s="79" t="str">
        <f>IFERROR(VLOOKUP(BM510, InscrTechniques!$A$2:$B$50, 2, 0),"")</f>
        <v/>
      </c>
      <c r="BO510" s="71"/>
      <c r="BP510" s="79" t="str">
        <f>IFERROR(VLOOKUP(BO510, InscrTechniques!$A$2:$B$50, 2, 0),"")</f>
        <v/>
      </c>
      <c r="BQ510" s="71"/>
      <c r="BR510" s="79" t="str">
        <f>IFERROR(VLOOKUP(BQ510, InscrTechniques!$A$2:$B$50, 2, 0),"")</f>
        <v/>
      </c>
      <c r="BS510" s="71"/>
      <c r="BT510" s="79" t="str">
        <f>IFERROR(VLOOKUP(BS510, InscrTechniques!$A$2:$B$50, 2, 0),"")</f>
        <v/>
      </c>
      <c r="BU510" s="71"/>
      <c r="BV510" s="79" t="str">
        <f>IFERROR(VLOOKUP(BU510, InscrTechniques!$A$2:$B$50, 2, 0),"")</f>
        <v/>
      </c>
      <c r="BW510" s="125"/>
      <c r="BX510" s="79" t="str">
        <f>IFERROR(VLOOKUP(BW510, InscrTechniques!$A$2:$B$50, 2, 0),"")</f>
        <v/>
      </c>
      <c r="BY510" s="125"/>
      <c r="BZ510" s="79" t="str">
        <f>IFERROR(VLOOKUP(BY510, InscrTechniques!$A$2:$B$50, 2, 0),"")</f>
        <v/>
      </c>
      <c r="CA510" s="74"/>
      <c r="CB510" s="114" t="str">
        <f>IFERROR(VLOOKUP(CA510, LetterStyle!$A$2:$B$50, 2, 0),"")</f>
        <v/>
      </c>
      <c r="CC510" s="74"/>
      <c r="CD510" s="114" t="str">
        <f>IFERROR(VLOOKUP(CC510, LetterStyle!$A$2:$B$50, 2, 0),"")</f>
        <v/>
      </c>
      <c r="CE510" s="74"/>
      <c r="CF510" s="114" t="str">
        <f>IFERROR(VLOOKUP(CE510, LetterStyle!$A$2:$B$50, 2, 0),"")</f>
        <v/>
      </c>
      <c r="CG510" s="74"/>
      <c r="CH510" s="79" t="str">
        <f>IFERROR(VLOOKUP(CG510, LetterStyle!$A$2:$B$50, 2, 0),"")</f>
        <v/>
      </c>
      <c r="CI510" s="71"/>
      <c r="CJ510" s="79" t="str">
        <f>IFERROR(VLOOKUP(CI510, DecMotifs!$A$1:$B$306, 2, 0),"")</f>
        <v/>
      </c>
      <c r="CK510" s="71"/>
      <c r="CL510" s="79" t="str">
        <f>IFERROR(VLOOKUP(CK510, DecMotifs!$A$1:$B$306, 2, 0),"")</f>
        <v/>
      </c>
      <c r="CM510" s="71"/>
      <c r="CN510" s="79" t="str">
        <f>IFERROR(VLOOKUP(CM510, DecMotifs!$A$1:$B$306, 2, 0),"")</f>
        <v/>
      </c>
      <c r="CO510" s="71"/>
      <c r="CP510" s="79" t="str">
        <f>IFERROR(VLOOKUP(CO510, MarginalDec!$A$2:$B$253, 2, 0),"")</f>
        <v/>
      </c>
      <c r="CQ510" s="71"/>
      <c r="CR510" s="79" t="str">
        <f>IFERROR(VLOOKUP(CQ510, MarginalDec!$A$2:$B$253, 2, 0),"")</f>
        <v/>
      </c>
      <c r="CS510" s="71"/>
      <c r="CT510" s="79" t="str">
        <f>IFERROR(VLOOKUP(CS510, MarginalDec!$A$2:$B$253, 2, 0),"")</f>
        <v/>
      </c>
      <c r="CU510" s="71"/>
      <c r="CV510" s="79" t="str">
        <f>IF(ISBLANK(CU510),"", IFERROR(VLOOKUP(CU510, Tooling!$A$2:$B$252, 2, 0),""))</f>
        <v/>
      </c>
      <c r="CW510" s="71"/>
      <c r="CX510" s="79" t="str">
        <f>IF(ISBLANK(CW510),"", IFERROR(VLOOKUP(CW510, Tooling!$A$2:$B$252, 2, 0),""))</f>
        <v/>
      </c>
      <c r="CY510" s="71"/>
      <c r="CZ510" s="79" t="str">
        <f>IF(ISBLANK(CY510),"", IFERROR(VLOOKUP(CY510, Repairs!$A$2:$B$252, 2, 0),""))</f>
        <v/>
      </c>
      <c r="DA510" s="77"/>
      <c r="DB510" s="71"/>
      <c r="DC510" s="79" t="str">
        <f>IFERROR(VLOOKUP(DB510, DatingReason!$A$2:$B$252, 2, 0),"")</f>
        <v/>
      </c>
      <c r="DD510" s="123" t="str">
        <f t="shared" si="99"/>
        <v/>
      </c>
      <c r="DF510" s="119" t="str">
        <f t="array" ref="DF510">IF(AND($B510&lt;&gt;"", $DE510&lt;&gt;"", $DE510&lt;&gt;"No"),MAX(IF($B510=PEOPLE!$B$4:$B$1000, PEOPLE!$Q$4:$Q$1000,""))+100,"")</f>
        <v/>
      </c>
      <c r="DG510" s="68"/>
      <c r="DH510" s="76">
        <f>COUNTIF(PEOPLE!B:B, MEMORIALS!B510)</f>
        <v>0</v>
      </c>
      <c r="DI510" s="82"/>
      <c r="DJ510" s="82"/>
      <c r="DK510" s="82"/>
      <c r="DL510" s="68"/>
      <c r="DM510" s="68"/>
      <c r="DN510" s="68"/>
      <c r="DO510" s="68"/>
      <c r="DP510" s="68"/>
    </row>
    <row r="511" spans="1:120" ht="15" customHeight="1" x14ac:dyDescent="0.25">
      <c r="A511" s="68"/>
      <c r="B511" s="69"/>
      <c r="C511" s="68"/>
      <c r="D511" s="68"/>
      <c r="E511" s="70" t="str">
        <f>IF(D511="","",VLOOKUP(D511,Denomination!$A$2:$B$50, 2, 0))</f>
        <v/>
      </c>
      <c r="F511" s="68"/>
      <c r="G511" s="71"/>
      <c r="H511" s="70" t="str">
        <f>IF(G511="","",VLOOKUP(G511,MCondition!$A$2:$B$50, 2, 0))</f>
        <v/>
      </c>
      <c r="I511" s="72"/>
      <c r="J511" s="71"/>
      <c r="K511" s="70" t="str">
        <f>IF(J511="","",VLOOKUP(J511,ICondition!$A$2:$B$50, 2, 0))</f>
        <v/>
      </c>
      <c r="L511" s="73"/>
      <c r="M511" s="73"/>
      <c r="N511" s="73"/>
      <c r="O511" s="73"/>
      <c r="P511" s="73"/>
      <c r="Q511" s="73"/>
      <c r="R511" s="78"/>
      <c r="S511" s="79" t="str">
        <f>IFERROR(VLOOKUP(R511,Material!$A$2:$B$59, 2, 0),"")</f>
        <v/>
      </c>
      <c r="T511" s="71"/>
      <c r="U511" s="79" t="str">
        <f>IFERROR(VLOOKUP(T511,Material!$A$2:$B$59, 2, 0),"")</f>
        <v/>
      </c>
      <c r="V511" s="71"/>
      <c r="W511" s="79" t="str">
        <f>IFERROR(VLOOKUP(V511,Material!$A$2:$B$59, 2, 0),"")</f>
        <v/>
      </c>
      <c r="X511" s="71"/>
      <c r="Y511" s="79" t="str">
        <f>IFERROR(VLOOKUP(X511,Material!$A$2:$B$59, 2, 0),"")</f>
        <v/>
      </c>
      <c r="Z511" s="71"/>
      <c r="AA511" s="79" t="str">
        <f>IFERROR(VLOOKUP(Z511,Material!$A$2:$B$59, 2, 0),"")</f>
        <v/>
      </c>
      <c r="AB511" s="74"/>
      <c r="AC511" s="75" t="e">
        <f t="shared" si="88"/>
        <v>#VALUE!</v>
      </c>
      <c r="AD511" s="75" t="e">
        <f t="shared" si="89"/>
        <v>#VALUE!</v>
      </c>
      <c r="AE511" s="75" t="e">
        <f t="shared" si="91"/>
        <v>#VALUE!</v>
      </c>
      <c r="AF511" s="75" t="e">
        <f t="shared" si="90"/>
        <v>#VALUE!</v>
      </c>
      <c r="AG511" s="75" t="e">
        <f t="shared" si="92"/>
        <v>#VALUE!</v>
      </c>
      <c r="AH511" s="75" t="e">
        <f t="shared" si="93"/>
        <v>#VALUE!</v>
      </c>
      <c r="AI511" s="75" t="e">
        <f t="shared" si="94"/>
        <v>#VALUE!</v>
      </c>
      <c r="AJ511" s="80" t="e">
        <f t="shared" si="95"/>
        <v>#VALUE!</v>
      </c>
      <c r="AK511" s="79" t="str">
        <f>(IFERROR(VLOOKUP(AB511,Categories!$A$2:$B$20,2,1),""))</f>
        <v/>
      </c>
      <c r="AL511" s="79" t="str">
        <f ca="1">IFERROR(VLOOKUP((HLOOKUP((VLOOKUP($AB511,Categories!$A$2:$F$20,3,1)), $AB$3:$AJ511, (ROW()-ROW($AB$3)+1), 0)), INDIRECT(VLOOKUP($AB511,Categories!$A$2:$F$20,6,1)),2,0),AK511)</f>
        <v/>
      </c>
      <c r="AM511" s="79" t="str">
        <f ca="1">IFERROR(VLOOKUP((HLOOKUP((VLOOKUP($AB511,Categories!$A$2:$F$20,4,1)),$AB$3:$AJ511,(ROW()-ROW($AB$3)+1),0)),INDIRECT(VLOOKUP($AB511,Categories!$A$2:$H$20,7,1)),2,0),"")</f>
        <v/>
      </c>
      <c r="AN511" s="79" t="str">
        <f ca="1">IFERROR(VLOOKUP((HLOOKUP((VLOOKUP($AB511,Categories!$A$2:$F$20,5,1)), $AB$3:$AJ511, (ROW()-ROW($AB$3)+1), 0)), INDIRECT(VLOOKUP($AB511,Categories!$A$2:$H$20,8,1)),2,0),"")</f>
        <v/>
      </c>
      <c r="AO511" s="79" t="str">
        <f t="shared" ca="1" si="96"/>
        <v/>
      </c>
      <c r="AP511" s="81"/>
      <c r="AQ511" s="70" t="str">
        <f>IFERROR(VLOOKUP(VALUE(MID(AP511,1,1)),AdditionalElements!$A$2:$B$50,2,0),"")</f>
        <v/>
      </c>
      <c r="AR511" s="70" t="str">
        <f>IFERROR(VLOOKUP(VALUE(MID(AP511,2,1)),AdditionalElements!$H$2:$I$50,2,0),"")</f>
        <v/>
      </c>
      <c r="AS511" s="70" t="str">
        <f>IFERROR(VLOOKUP(VALUE(MID(AP511,3,1)),AdditionalElements!$O$2:$P$50,2,0),"")</f>
        <v/>
      </c>
      <c r="AT511" s="70" t="str">
        <f>IFERROR(VLOOKUP(VALUE(MID(AP511,4,1)),AdditionalElements!$V$2:$W$50,2,0),"")</f>
        <v/>
      </c>
      <c r="AU511" s="71"/>
      <c r="AV511" s="79" t="str">
        <f>IFERROR(IF(VALUE(MID(AU511,1,1))=1, VLOOKUP(VALUE(MID(AU511,1,1)), TxtPanelShape!$A$2:$C$50, 3, 0), (IF(VALUE(MID(AU511,1,1))&gt;=7, VLOOKUP(VALUE(MID(AU511,1,1)), TxtPanelShape!$A$2:$C$50, 3, 0),VLOOKUP(VALUE(MID(AU511,1,2)),TxtPanelShape!$A$2:$C$50,3,0)))), "")</f>
        <v/>
      </c>
      <c r="AW511" s="79" t="str">
        <f>IFERROR(IF(VALUE(MID(AU511,1,1))=1, ", "&amp;VLOOKUP(VALUE(MID(AU511,2,1)), TxtPanelShape!$H$2:$I$50, 2, 0), IF(VALUE(MID(AU511,1,1))&gt;=7, ", "&amp;VLOOKUP(VALUE(MID(AU511,2,1)), TxtPanelShape!$H$2:$I$50, 2, 0),"")), "")</f>
        <v/>
      </c>
      <c r="AX511" s="79" t="str">
        <f>IFERROR(IF(VALUE(MID(AU511,1,1))=1, ", "&amp;VLOOKUP(VALUE(MID(AU511,3,1)), TxtPanelShape!$O$2:$P$50, 2, 0), IF(VALUE(MID(AU511,1,1))&gt;=7, ", "&amp;VLOOKUP(VALUE(MID(AU511,3,1)), TxtPanelShape!$O$2:$P$50, 2, 0),"")),"")</f>
        <v/>
      </c>
      <c r="AY511" s="79" t="str">
        <f>IFERROR("; "&amp;VLOOKUP(VALUE(MID(AU511,4,1)), TxtPanelShape!$V$2:$W$50,2,0),"")</f>
        <v/>
      </c>
      <c r="AZ511" s="79" t="str">
        <f t="shared" si="97"/>
        <v/>
      </c>
      <c r="BA511" s="71"/>
      <c r="BB511" s="79" t="str">
        <f>IFERROR(IF(VALUE(MID(BA511,1,1))=1, VLOOKUP(VALUE(MID(BA511,1,1)), TxtPanelShape!$A$2:$C$50, 3, 0), (IF(VALUE(MID(BA511,1,1))&gt;=7, VLOOKUP(VALUE(MID(BA511,1,1)), TxtPanelShape!$A$2:$C$50, 3, 0),VLOOKUP(VALUE(MID(BA511,1,2)),TxtPanelShape!$A$2:$C$50,3,0)))), "")</f>
        <v/>
      </c>
      <c r="BC511" s="79" t="str">
        <f>IFERROR(IF(VALUE(MID(BA511,1,1))=1, ", "&amp;VLOOKUP(VALUE(MID(BA511,2,1)), TxtPanelShape!$H$2:$I$50, 2, 0), IF(VALUE(MID(BA511,1,1))&gt;=7, ", "&amp;VLOOKUP(VALUE(MID(BA511,2,1)), TxtPanelShape!$H$2:$I$50, 2, 0),"")), "")</f>
        <v/>
      </c>
      <c r="BD511" s="79" t="str">
        <f>IFERROR(IF(VALUE(MID(BA511,1,1))=1, ", "&amp;VLOOKUP(VALUE(MID(BA511,3,1)), TxtPanelShape!$O$2:$P$50, 2, 0), IF(VALUE(MID(BA511,1,1))&gt;=7, ", "&amp;VLOOKUP(VALUE(MID(BA511,3,1)), TxtPanelShape!$O$2:$P$50, 2, 0),"")),"")</f>
        <v/>
      </c>
      <c r="BE511" s="79" t="str">
        <f>IFERROR("; "&amp;VLOOKUP(VALUE(MID(BA511,4,1)), TxtPanelShape!$V$2:$W$50,2,0),"")</f>
        <v/>
      </c>
      <c r="BF511" s="79" t="str">
        <f t="shared" si="98"/>
        <v/>
      </c>
      <c r="BG511" s="71"/>
      <c r="BH511" s="79" t="str">
        <f>IFERROR(VLOOKUP(BG511, TxtPanelDefinition!$A$2:$B$50, 2, 0),"")</f>
        <v/>
      </c>
      <c r="BI511" s="71"/>
      <c r="BJ511" s="79" t="str">
        <f>IFERROR(VLOOKUP(BI511, TxtPanelDefinition!$A$2:$B$50, 2, 0),"")</f>
        <v/>
      </c>
      <c r="BK511" s="71"/>
      <c r="BL511" s="79" t="str">
        <f>IFERROR(VLOOKUP(BK511, InscrTechniques!$A$2:$B$50, 2, 0),"")</f>
        <v/>
      </c>
      <c r="BM511" s="71"/>
      <c r="BN511" s="79" t="str">
        <f>IFERROR(VLOOKUP(BM511, InscrTechniques!$A$2:$B$50, 2, 0),"")</f>
        <v/>
      </c>
      <c r="BO511" s="71"/>
      <c r="BP511" s="79" t="str">
        <f>IFERROR(VLOOKUP(BO511, InscrTechniques!$A$2:$B$50, 2, 0),"")</f>
        <v/>
      </c>
      <c r="BQ511" s="71"/>
      <c r="BR511" s="79" t="str">
        <f>IFERROR(VLOOKUP(BQ511, InscrTechniques!$A$2:$B$50, 2, 0),"")</f>
        <v/>
      </c>
      <c r="BS511" s="71"/>
      <c r="BT511" s="79" t="str">
        <f>IFERROR(VLOOKUP(BS511, InscrTechniques!$A$2:$B$50, 2, 0),"")</f>
        <v/>
      </c>
      <c r="BU511" s="71"/>
      <c r="BV511" s="79" t="str">
        <f>IFERROR(VLOOKUP(BU511, InscrTechniques!$A$2:$B$50, 2, 0),"")</f>
        <v/>
      </c>
      <c r="BW511" s="125"/>
      <c r="BX511" s="79" t="str">
        <f>IFERROR(VLOOKUP(BW511, InscrTechniques!$A$2:$B$50, 2, 0),"")</f>
        <v/>
      </c>
      <c r="BY511" s="125"/>
      <c r="BZ511" s="79" t="str">
        <f>IFERROR(VLOOKUP(BY511, InscrTechniques!$A$2:$B$50, 2, 0),"")</f>
        <v/>
      </c>
      <c r="CA511" s="74"/>
      <c r="CB511" s="114" t="str">
        <f>IFERROR(VLOOKUP(CA511, LetterStyle!$A$2:$B$50, 2, 0),"")</f>
        <v/>
      </c>
      <c r="CC511" s="74"/>
      <c r="CD511" s="114" t="str">
        <f>IFERROR(VLOOKUP(CC511, LetterStyle!$A$2:$B$50, 2, 0),"")</f>
        <v/>
      </c>
      <c r="CE511" s="74"/>
      <c r="CF511" s="114" t="str">
        <f>IFERROR(VLOOKUP(CE511, LetterStyle!$A$2:$B$50, 2, 0),"")</f>
        <v/>
      </c>
      <c r="CG511" s="74"/>
      <c r="CH511" s="79" t="str">
        <f>IFERROR(VLOOKUP(CG511, LetterStyle!$A$2:$B$50, 2, 0),"")</f>
        <v/>
      </c>
      <c r="CI511" s="71"/>
      <c r="CJ511" s="79" t="str">
        <f>IFERROR(VLOOKUP(CI511, DecMotifs!$A$1:$B$306, 2, 0),"")</f>
        <v/>
      </c>
      <c r="CK511" s="71"/>
      <c r="CL511" s="79" t="str">
        <f>IFERROR(VLOOKUP(CK511, DecMotifs!$A$1:$B$306, 2, 0),"")</f>
        <v/>
      </c>
      <c r="CM511" s="71"/>
      <c r="CN511" s="79" t="str">
        <f>IFERROR(VLOOKUP(CM511, DecMotifs!$A$1:$B$306, 2, 0),"")</f>
        <v/>
      </c>
      <c r="CO511" s="71"/>
      <c r="CP511" s="79" t="str">
        <f>IFERROR(VLOOKUP(CO511, MarginalDec!$A$2:$B$253, 2, 0),"")</f>
        <v/>
      </c>
      <c r="CQ511" s="71"/>
      <c r="CR511" s="79" t="str">
        <f>IFERROR(VLOOKUP(CQ511, MarginalDec!$A$2:$B$253, 2, 0),"")</f>
        <v/>
      </c>
      <c r="CS511" s="71"/>
      <c r="CT511" s="79" t="str">
        <f>IFERROR(VLOOKUP(CS511, MarginalDec!$A$2:$B$253, 2, 0),"")</f>
        <v/>
      </c>
      <c r="CU511" s="71"/>
      <c r="CV511" s="79" t="str">
        <f>IF(ISBLANK(CU511),"", IFERROR(VLOOKUP(CU511, Tooling!$A$2:$B$252, 2, 0),""))</f>
        <v/>
      </c>
      <c r="CW511" s="71"/>
      <c r="CX511" s="79" t="str">
        <f>IF(ISBLANK(CW511),"", IFERROR(VLOOKUP(CW511, Tooling!$A$2:$B$252, 2, 0),""))</f>
        <v/>
      </c>
      <c r="CY511" s="71"/>
      <c r="CZ511" s="79" t="str">
        <f>IF(ISBLANK(CY511),"", IFERROR(VLOOKUP(CY511, Repairs!$A$2:$B$252, 2, 0),""))</f>
        <v/>
      </c>
      <c r="DA511" s="77"/>
      <c r="DB511" s="71"/>
      <c r="DC511" s="79" t="str">
        <f>IFERROR(VLOOKUP(DB511, DatingReason!$A$2:$B$252, 2, 0),"")</f>
        <v/>
      </c>
      <c r="DD511" s="123" t="str">
        <f t="shared" si="99"/>
        <v/>
      </c>
      <c r="DF511" s="119" t="str">
        <f t="array" ref="DF511">IF(AND($B511&lt;&gt;"", $DE511&lt;&gt;"", $DE511&lt;&gt;"No"),MAX(IF($B511=PEOPLE!$B$4:$B$1000, PEOPLE!$Q$4:$Q$1000,""))+100,"")</f>
        <v/>
      </c>
      <c r="DG511" s="68"/>
      <c r="DH511" s="76">
        <f>COUNTIF(PEOPLE!B:B, MEMORIALS!B511)</f>
        <v>0</v>
      </c>
      <c r="DI511" s="82"/>
      <c r="DJ511" s="82"/>
      <c r="DK511" s="82"/>
      <c r="DL511" s="68"/>
      <c r="DM511" s="68"/>
      <c r="DN511" s="68"/>
      <c r="DO511" s="68"/>
      <c r="DP511" s="68"/>
    </row>
    <row r="512" spans="1:120" ht="15" customHeight="1" x14ac:dyDescent="0.25">
      <c r="A512" s="68"/>
      <c r="B512" s="69"/>
      <c r="C512" s="68"/>
      <c r="D512" s="68"/>
      <c r="E512" s="70" t="str">
        <f>IF(D512="","",VLOOKUP(D512,Denomination!$A$2:$B$50, 2, 0))</f>
        <v/>
      </c>
      <c r="F512" s="68"/>
      <c r="G512" s="71"/>
      <c r="H512" s="70" t="str">
        <f>IF(G512="","",VLOOKUP(G512,MCondition!$A$2:$B$50, 2, 0))</f>
        <v/>
      </c>
      <c r="I512" s="72"/>
      <c r="J512" s="71"/>
      <c r="K512" s="70" t="str">
        <f>IF(J512="","",VLOOKUP(J512,ICondition!$A$2:$B$50, 2, 0))</f>
        <v/>
      </c>
      <c r="L512" s="73"/>
      <c r="M512" s="73"/>
      <c r="N512" s="73"/>
      <c r="O512" s="73"/>
      <c r="P512" s="73"/>
      <c r="Q512" s="73"/>
      <c r="R512" s="78"/>
      <c r="S512" s="79" t="str">
        <f>IFERROR(VLOOKUP(R512,Material!$A$2:$B$59, 2, 0),"")</f>
        <v/>
      </c>
      <c r="T512" s="71"/>
      <c r="U512" s="79" t="str">
        <f>IFERROR(VLOOKUP(T512,Material!$A$2:$B$59, 2, 0),"")</f>
        <v/>
      </c>
      <c r="V512" s="71"/>
      <c r="W512" s="79" t="str">
        <f>IFERROR(VLOOKUP(V512,Material!$A$2:$B$59, 2, 0),"")</f>
        <v/>
      </c>
      <c r="X512" s="71"/>
      <c r="Y512" s="79" t="str">
        <f>IFERROR(VLOOKUP(X512,Material!$A$2:$B$59, 2, 0),"")</f>
        <v/>
      </c>
      <c r="Z512" s="71"/>
      <c r="AA512" s="79" t="str">
        <f>IFERROR(VLOOKUP(Z512,Material!$A$2:$B$59, 2, 0),"")</f>
        <v/>
      </c>
      <c r="AB512" s="74"/>
      <c r="AC512" s="75" t="e">
        <f t="shared" si="88"/>
        <v>#VALUE!</v>
      </c>
      <c r="AD512" s="75" t="e">
        <f t="shared" si="89"/>
        <v>#VALUE!</v>
      </c>
      <c r="AE512" s="75" t="e">
        <f t="shared" si="91"/>
        <v>#VALUE!</v>
      </c>
      <c r="AF512" s="75" t="e">
        <f t="shared" si="90"/>
        <v>#VALUE!</v>
      </c>
      <c r="AG512" s="75" t="e">
        <f t="shared" si="92"/>
        <v>#VALUE!</v>
      </c>
      <c r="AH512" s="75" t="e">
        <f t="shared" si="93"/>
        <v>#VALUE!</v>
      </c>
      <c r="AI512" s="75" t="e">
        <f t="shared" si="94"/>
        <v>#VALUE!</v>
      </c>
      <c r="AJ512" s="80" t="e">
        <f t="shared" si="95"/>
        <v>#VALUE!</v>
      </c>
      <c r="AK512" s="79" t="str">
        <f>(IFERROR(VLOOKUP(AB512,Categories!$A$2:$B$20,2,1),""))</f>
        <v/>
      </c>
      <c r="AL512" s="79" t="str">
        <f ca="1">IFERROR(VLOOKUP((HLOOKUP((VLOOKUP($AB512,Categories!$A$2:$F$20,3,1)), $AB$3:$AJ512, (ROW()-ROW($AB$3)+1), 0)), INDIRECT(VLOOKUP($AB512,Categories!$A$2:$F$20,6,1)),2,0),AK512)</f>
        <v/>
      </c>
      <c r="AM512" s="79" t="str">
        <f ca="1">IFERROR(VLOOKUP((HLOOKUP((VLOOKUP($AB512,Categories!$A$2:$F$20,4,1)),$AB$3:$AJ512,(ROW()-ROW($AB$3)+1),0)),INDIRECT(VLOOKUP($AB512,Categories!$A$2:$H$20,7,1)),2,0),"")</f>
        <v/>
      </c>
      <c r="AN512" s="79" t="str">
        <f ca="1">IFERROR(VLOOKUP((HLOOKUP((VLOOKUP($AB512,Categories!$A$2:$F$20,5,1)), $AB$3:$AJ512, (ROW()-ROW($AB$3)+1), 0)), INDIRECT(VLOOKUP($AB512,Categories!$A$2:$H$20,8,1)),2,0),"")</f>
        <v/>
      </c>
      <c r="AO512" s="79" t="str">
        <f t="shared" ca="1" si="96"/>
        <v/>
      </c>
      <c r="AP512" s="81"/>
      <c r="AQ512" s="70" t="str">
        <f>IFERROR(VLOOKUP(VALUE(MID(AP512,1,1)),AdditionalElements!$A$2:$B$50,2,0),"")</f>
        <v/>
      </c>
      <c r="AR512" s="70" t="str">
        <f>IFERROR(VLOOKUP(VALUE(MID(AP512,2,1)),AdditionalElements!$H$2:$I$50,2,0),"")</f>
        <v/>
      </c>
      <c r="AS512" s="70" t="str">
        <f>IFERROR(VLOOKUP(VALUE(MID(AP512,3,1)),AdditionalElements!$O$2:$P$50,2,0),"")</f>
        <v/>
      </c>
      <c r="AT512" s="70" t="str">
        <f>IFERROR(VLOOKUP(VALUE(MID(AP512,4,1)),AdditionalElements!$V$2:$W$50,2,0),"")</f>
        <v/>
      </c>
      <c r="AU512" s="71"/>
      <c r="AV512" s="79" t="str">
        <f>IFERROR(IF(VALUE(MID(AU512,1,1))=1, VLOOKUP(VALUE(MID(AU512,1,1)), TxtPanelShape!$A$2:$C$50, 3, 0), (IF(VALUE(MID(AU512,1,1))&gt;=7, VLOOKUP(VALUE(MID(AU512,1,1)), TxtPanelShape!$A$2:$C$50, 3, 0),VLOOKUP(VALUE(MID(AU512,1,2)),TxtPanelShape!$A$2:$C$50,3,0)))), "")</f>
        <v/>
      </c>
      <c r="AW512" s="79" t="str">
        <f>IFERROR(IF(VALUE(MID(AU512,1,1))=1, ", "&amp;VLOOKUP(VALUE(MID(AU512,2,1)), TxtPanelShape!$H$2:$I$50, 2, 0), IF(VALUE(MID(AU512,1,1))&gt;=7, ", "&amp;VLOOKUP(VALUE(MID(AU512,2,1)), TxtPanelShape!$H$2:$I$50, 2, 0),"")), "")</f>
        <v/>
      </c>
      <c r="AX512" s="79" t="str">
        <f>IFERROR(IF(VALUE(MID(AU512,1,1))=1, ", "&amp;VLOOKUP(VALUE(MID(AU512,3,1)), TxtPanelShape!$O$2:$P$50, 2, 0), IF(VALUE(MID(AU512,1,1))&gt;=7, ", "&amp;VLOOKUP(VALUE(MID(AU512,3,1)), TxtPanelShape!$O$2:$P$50, 2, 0),"")),"")</f>
        <v/>
      </c>
      <c r="AY512" s="79" t="str">
        <f>IFERROR("; "&amp;VLOOKUP(VALUE(MID(AU512,4,1)), TxtPanelShape!$V$2:$W$50,2,0),"")</f>
        <v/>
      </c>
      <c r="AZ512" s="79" t="str">
        <f t="shared" si="97"/>
        <v/>
      </c>
      <c r="BA512" s="71"/>
      <c r="BB512" s="79" t="str">
        <f>IFERROR(IF(VALUE(MID(BA512,1,1))=1, VLOOKUP(VALUE(MID(BA512,1,1)), TxtPanelShape!$A$2:$C$50, 3, 0), (IF(VALUE(MID(BA512,1,1))&gt;=7, VLOOKUP(VALUE(MID(BA512,1,1)), TxtPanelShape!$A$2:$C$50, 3, 0),VLOOKUP(VALUE(MID(BA512,1,2)),TxtPanelShape!$A$2:$C$50,3,0)))), "")</f>
        <v/>
      </c>
      <c r="BC512" s="79" t="str">
        <f>IFERROR(IF(VALUE(MID(BA512,1,1))=1, ", "&amp;VLOOKUP(VALUE(MID(BA512,2,1)), TxtPanelShape!$H$2:$I$50, 2, 0), IF(VALUE(MID(BA512,1,1))&gt;=7, ", "&amp;VLOOKUP(VALUE(MID(BA512,2,1)), TxtPanelShape!$H$2:$I$50, 2, 0),"")), "")</f>
        <v/>
      </c>
      <c r="BD512" s="79" t="str">
        <f>IFERROR(IF(VALUE(MID(BA512,1,1))=1, ", "&amp;VLOOKUP(VALUE(MID(BA512,3,1)), TxtPanelShape!$O$2:$P$50, 2, 0), IF(VALUE(MID(BA512,1,1))&gt;=7, ", "&amp;VLOOKUP(VALUE(MID(BA512,3,1)), TxtPanelShape!$O$2:$P$50, 2, 0),"")),"")</f>
        <v/>
      </c>
      <c r="BE512" s="79" t="str">
        <f>IFERROR("; "&amp;VLOOKUP(VALUE(MID(BA512,4,1)), TxtPanelShape!$V$2:$W$50,2,0),"")</f>
        <v/>
      </c>
      <c r="BF512" s="79" t="str">
        <f t="shared" si="98"/>
        <v/>
      </c>
      <c r="BG512" s="71"/>
      <c r="BH512" s="79" t="str">
        <f>IFERROR(VLOOKUP(BG512, TxtPanelDefinition!$A$2:$B$50, 2, 0),"")</f>
        <v/>
      </c>
      <c r="BI512" s="71"/>
      <c r="BJ512" s="79" t="str">
        <f>IFERROR(VLOOKUP(BI512, TxtPanelDefinition!$A$2:$B$50, 2, 0),"")</f>
        <v/>
      </c>
      <c r="BK512" s="71"/>
      <c r="BL512" s="79" t="str">
        <f>IFERROR(VLOOKUP(BK512, InscrTechniques!$A$2:$B$50, 2, 0),"")</f>
        <v/>
      </c>
      <c r="BM512" s="71"/>
      <c r="BN512" s="79" t="str">
        <f>IFERROR(VLOOKUP(BM512, InscrTechniques!$A$2:$B$50, 2, 0),"")</f>
        <v/>
      </c>
      <c r="BO512" s="71"/>
      <c r="BP512" s="79" t="str">
        <f>IFERROR(VLOOKUP(BO512, InscrTechniques!$A$2:$B$50, 2, 0),"")</f>
        <v/>
      </c>
      <c r="BQ512" s="71"/>
      <c r="BR512" s="79" t="str">
        <f>IFERROR(VLOOKUP(BQ512, InscrTechniques!$A$2:$B$50, 2, 0),"")</f>
        <v/>
      </c>
      <c r="BS512" s="71"/>
      <c r="BT512" s="79" t="str">
        <f>IFERROR(VLOOKUP(BS512, InscrTechniques!$A$2:$B$50, 2, 0),"")</f>
        <v/>
      </c>
      <c r="BU512" s="71"/>
      <c r="BV512" s="79" t="str">
        <f>IFERROR(VLOOKUP(BU512, InscrTechniques!$A$2:$B$50, 2, 0),"")</f>
        <v/>
      </c>
      <c r="BW512" s="125"/>
      <c r="BX512" s="79" t="str">
        <f>IFERROR(VLOOKUP(BW512, InscrTechniques!$A$2:$B$50, 2, 0),"")</f>
        <v/>
      </c>
      <c r="BY512" s="125"/>
      <c r="BZ512" s="79" t="str">
        <f>IFERROR(VLOOKUP(BY512, InscrTechniques!$A$2:$B$50, 2, 0),"")</f>
        <v/>
      </c>
      <c r="CA512" s="74"/>
      <c r="CB512" s="114" t="str">
        <f>IFERROR(VLOOKUP(CA512, LetterStyle!$A$2:$B$50, 2, 0),"")</f>
        <v/>
      </c>
      <c r="CC512" s="74"/>
      <c r="CD512" s="114" t="str">
        <f>IFERROR(VLOOKUP(CC512, LetterStyle!$A$2:$B$50, 2, 0),"")</f>
        <v/>
      </c>
      <c r="CE512" s="74"/>
      <c r="CF512" s="114" t="str">
        <f>IFERROR(VLOOKUP(CE512, LetterStyle!$A$2:$B$50, 2, 0),"")</f>
        <v/>
      </c>
      <c r="CG512" s="74"/>
      <c r="CH512" s="79" t="str">
        <f>IFERROR(VLOOKUP(CG512, LetterStyle!$A$2:$B$50, 2, 0),"")</f>
        <v/>
      </c>
      <c r="CI512" s="71"/>
      <c r="CJ512" s="79" t="str">
        <f>IFERROR(VLOOKUP(CI512, DecMotifs!$A$1:$B$306, 2, 0),"")</f>
        <v/>
      </c>
      <c r="CK512" s="71"/>
      <c r="CL512" s="79" t="str">
        <f>IFERROR(VLOOKUP(CK512, DecMotifs!$A$1:$B$306, 2, 0),"")</f>
        <v/>
      </c>
      <c r="CM512" s="71"/>
      <c r="CN512" s="79" t="str">
        <f>IFERROR(VLOOKUP(CM512, DecMotifs!$A$1:$B$306, 2, 0),"")</f>
        <v/>
      </c>
      <c r="CO512" s="71"/>
      <c r="CP512" s="79" t="str">
        <f>IFERROR(VLOOKUP(CO512, MarginalDec!$A$2:$B$253, 2, 0),"")</f>
        <v/>
      </c>
      <c r="CQ512" s="71"/>
      <c r="CR512" s="79" t="str">
        <f>IFERROR(VLOOKUP(CQ512, MarginalDec!$A$2:$B$253, 2, 0),"")</f>
        <v/>
      </c>
      <c r="CS512" s="71"/>
      <c r="CT512" s="79" t="str">
        <f>IFERROR(VLOOKUP(CS512, MarginalDec!$A$2:$B$253, 2, 0),"")</f>
        <v/>
      </c>
      <c r="CU512" s="71"/>
      <c r="CV512" s="79" t="str">
        <f>IF(ISBLANK(CU512),"", IFERROR(VLOOKUP(CU512, Tooling!$A$2:$B$252, 2, 0),""))</f>
        <v/>
      </c>
      <c r="CW512" s="71"/>
      <c r="CX512" s="79" t="str">
        <f>IF(ISBLANK(CW512),"", IFERROR(VLOOKUP(CW512, Tooling!$A$2:$B$252, 2, 0),""))</f>
        <v/>
      </c>
      <c r="CY512" s="71"/>
      <c r="CZ512" s="79" t="str">
        <f>IF(ISBLANK(CY512),"", IFERROR(VLOOKUP(CY512, Repairs!$A$2:$B$252, 2, 0),""))</f>
        <v/>
      </c>
      <c r="DA512" s="77"/>
      <c r="DB512" s="71"/>
      <c r="DC512" s="79" t="str">
        <f>IFERROR(VLOOKUP(DB512, DatingReason!$A$2:$B$252, 2, 0),"")</f>
        <v/>
      </c>
      <c r="DD512" s="123" t="str">
        <f t="shared" si="99"/>
        <v/>
      </c>
      <c r="DF512" s="119" t="str">
        <f t="array" ref="DF512">IF(AND($B512&lt;&gt;"", $DE512&lt;&gt;"", $DE512&lt;&gt;"No"),MAX(IF($B512=PEOPLE!$B$4:$B$1000, PEOPLE!$Q$4:$Q$1000,""))+100,"")</f>
        <v/>
      </c>
      <c r="DG512" s="68"/>
      <c r="DH512" s="76">
        <f>COUNTIF(PEOPLE!B:B, MEMORIALS!B512)</f>
        <v>0</v>
      </c>
      <c r="DI512" s="82"/>
      <c r="DJ512" s="82"/>
      <c r="DK512" s="82"/>
      <c r="DL512" s="68"/>
      <c r="DM512" s="68"/>
      <c r="DN512" s="68"/>
      <c r="DO512" s="68"/>
      <c r="DP512" s="68"/>
    </row>
    <row r="513" spans="1:120" ht="15" customHeight="1" x14ac:dyDescent="0.25">
      <c r="A513" s="68"/>
      <c r="B513" s="69"/>
      <c r="C513" s="68"/>
      <c r="D513" s="68"/>
      <c r="E513" s="70" t="str">
        <f>IF(D513="","",VLOOKUP(D513,Denomination!$A$2:$B$50, 2, 0))</f>
        <v/>
      </c>
      <c r="F513" s="68"/>
      <c r="G513" s="71"/>
      <c r="H513" s="70" t="str">
        <f>IF(G513="","",VLOOKUP(G513,MCondition!$A$2:$B$50, 2, 0))</f>
        <v/>
      </c>
      <c r="I513" s="72"/>
      <c r="J513" s="71"/>
      <c r="K513" s="70" t="str">
        <f>IF(J513="","",VLOOKUP(J513,ICondition!$A$2:$B$50, 2, 0))</f>
        <v/>
      </c>
      <c r="L513" s="73"/>
      <c r="M513" s="73"/>
      <c r="N513" s="73"/>
      <c r="O513" s="73"/>
      <c r="P513" s="73"/>
      <c r="Q513" s="73"/>
      <c r="R513" s="78"/>
      <c r="S513" s="79" t="str">
        <f>IFERROR(VLOOKUP(R513,Material!$A$2:$B$59, 2, 0),"")</f>
        <v/>
      </c>
      <c r="T513" s="71"/>
      <c r="U513" s="79" t="str">
        <f>IFERROR(VLOOKUP(T513,Material!$A$2:$B$59, 2, 0),"")</f>
        <v/>
      </c>
      <c r="V513" s="71"/>
      <c r="W513" s="79" t="str">
        <f>IFERROR(VLOOKUP(V513,Material!$A$2:$B$59, 2, 0),"")</f>
        <v/>
      </c>
      <c r="X513" s="71"/>
      <c r="Y513" s="79" t="str">
        <f>IFERROR(VLOOKUP(X513,Material!$A$2:$B$59, 2, 0),"")</f>
        <v/>
      </c>
      <c r="Z513" s="71"/>
      <c r="AA513" s="79" t="str">
        <f>IFERROR(VLOOKUP(Z513,Material!$A$2:$B$59, 2, 0),"")</f>
        <v/>
      </c>
      <c r="AB513" s="74"/>
      <c r="AC513" s="75" t="e">
        <f t="shared" si="88"/>
        <v>#VALUE!</v>
      </c>
      <c r="AD513" s="75" t="e">
        <f t="shared" si="89"/>
        <v>#VALUE!</v>
      </c>
      <c r="AE513" s="75" t="e">
        <f t="shared" si="91"/>
        <v>#VALUE!</v>
      </c>
      <c r="AF513" s="75" t="e">
        <f t="shared" si="90"/>
        <v>#VALUE!</v>
      </c>
      <c r="AG513" s="75" t="e">
        <f t="shared" si="92"/>
        <v>#VALUE!</v>
      </c>
      <c r="AH513" s="75" t="e">
        <f t="shared" si="93"/>
        <v>#VALUE!</v>
      </c>
      <c r="AI513" s="75" t="e">
        <f t="shared" si="94"/>
        <v>#VALUE!</v>
      </c>
      <c r="AJ513" s="80" t="e">
        <f t="shared" si="95"/>
        <v>#VALUE!</v>
      </c>
      <c r="AK513" s="79" t="str">
        <f>(IFERROR(VLOOKUP(AB513,Categories!$A$2:$B$20,2,1),""))</f>
        <v/>
      </c>
      <c r="AL513" s="79" t="str">
        <f ca="1">IFERROR(VLOOKUP((HLOOKUP((VLOOKUP($AB513,Categories!$A$2:$F$20,3,1)), $AB$3:$AJ513, (ROW()-ROW($AB$3)+1), 0)), INDIRECT(VLOOKUP($AB513,Categories!$A$2:$F$20,6,1)),2,0),AK513)</f>
        <v/>
      </c>
      <c r="AM513" s="79" t="str">
        <f ca="1">IFERROR(VLOOKUP((HLOOKUP((VLOOKUP($AB513,Categories!$A$2:$F$20,4,1)),$AB$3:$AJ513,(ROW()-ROW($AB$3)+1),0)),INDIRECT(VLOOKUP($AB513,Categories!$A$2:$H$20,7,1)),2,0),"")</f>
        <v/>
      </c>
      <c r="AN513" s="79" t="str">
        <f ca="1">IFERROR(VLOOKUP((HLOOKUP((VLOOKUP($AB513,Categories!$A$2:$F$20,5,1)), $AB$3:$AJ513, (ROW()-ROW($AB$3)+1), 0)), INDIRECT(VLOOKUP($AB513,Categories!$A$2:$H$20,8,1)),2,0),"")</f>
        <v/>
      </c>
      <c r="AO513" s="79" t="str">
        <f t="shared" ca="1" si="96"/>
        <v/>
      </c>
      <c r="AP513" s="81"/>
      <c r="AQ513" s="70" t="str">
        <f>IFERROR(VLOOKUP(VALUE(MID(AP513,1,1)),AdditionalElements!$A$2:$B$50,2,0),"")</f>
        <v/>
      </c>
      <c r="AR513" s="70" t="str">
        <f>IFERROR(VLOOKUP(VALUE(MID(AP513,2,1)),AdditionalElements!$H$2:$I$50,2,0),"")</f>
        <v/>
      </c>
      <c r="AS513" s="70" t="str">
        <f>IFERROR(VLOOKUP(VALUE(MID(AP513,3,1)),AdditionalElements!$O$2:$P$50,2,0),"")</f>
        <v/>
      </c>
      <c r="AT513" s="70" t="str">
        <f>IFERROR(VLOOKUP(VALUE(MID(AP513,4,1)),AdditionalElements!$V$2:$W$50,2,0),"")</f>
        <v/>
      </c>
      <c r="AU513" s="71"/>
      <c r="AV513" s="79" t="str">
        <f>IFERROR(IF(VALUE(MID(AU513,1,1))=1, VLOOKUP(VALUE(MID(AU513,1,1)), TxtPanelShape!$A$2:$C$50, 3, 0), (IF(VALUE(MID(AU513,1,1))&gt;=7, VLOOKUP(VALUE(MID(AU513,1,1)), TxtPanelShape!$A$2:$C$50, 3, 0),VLOOKUP(VALUE(MID(AU513,1,2)),TxtPanelShape!$A$2:$C$50,3,0)))), "")</f>
        <v/>
      </c>
      <c r="AW513" s="79" t="str">
        <f>IFERROR(IF(VALUE(MID(AU513,1,1))=1, ", "&amp;VLOOKUP(VALUE(MID(AU513,2,1)), TxtPanelShape!$H$2:$I$50, 2, 0), IF(VALUE(MID(AU513,1,1))&gt;=7, ", "&amp;VLOOKUP(VALUE(MID(AU513,2,1)), TxtPanelShape!$H$2:$I$50, 2, 0),"")), "")</f>
        <v/>
      </c>
      <c r="AX513" s="79" t="str">
        <f>IFERROR(IF(VALUE(MID(AU513,1,1))=1, ", "&amp;VLOOKUP(VALUE(MID(AU513,3,1)), TxtPanelShape!$O$2:$P$50, 2, 0), IF(VALUE(MID(AU513,1,1))&gt;=7, ", "&amp;VLOOKUP(VALUE(MID(AU513,3,1)), TxtPanelShape!$O$2:$P$50, 2, 0),"")),"")</f>
        <v/>
      </c>
      <c r="AY513" s="79" t="str">
        <f>IFERROR("; "&amp;VLOOKUP(VALUE(MID(AU513,4,1)), TxtPanelShape!$V$2:$W$50,2,0),"")</f>
        <v/>
      </c>
      <c r="AZ513" s="79" t="str">
        <f t="shared" si="97"/>
        <v/>
      </c>
      <c r="BA513" s="71"/>
      <c r="BB513" s="79" t="str">
        <f>IFERROR(IF(VALUE(MID(BA513,1,1))=1, VLOOKUP(VALUE(MID(BA513,1,1)), TxtPanelShape!$A$2:$C$50, 3, 0), (IF(VALUE(MID(BA513,1,1))&gt;=7, VLOOKUP(VALUE(MID(BA513,1,1)), TxtPanelShape!$A$2:$C$50, 3, 0),VLOOKUP(VALUE(MID(BA513,1,2)),TxtPanelShape!$A$2:$C$50,3,0)))), "")</f>
        <v/>
      </c>
      <c r="BC513" s="79" t="str">
        <f>IFERROR(IF(VALUE(MID(BA513,1,1))=1, ", "&amp;VLOOKUP(VALUE(MID(BA513,2,1)), TxtPanelShape!$H$2:$I$50, 2, 0), IF(VALUE(MID(BA513,1,1))&gt;=7, ", "&amp;VLOOKUP(VALUE(MID(BA513,2,1)), TxtPanelShape!$H$2:$I$50, 2, 0),"")), "")</f>
        <v/>
      </c>
      <c r="BD513" s="79" t="str">
        <f>IFERROR(IF(VALUE(MID(BA513,1,1))=1, ", "&amp;VLOOKUP(VALUE(MID(BA513,3,1)), TxtPanelShape!$O$2:$P$50, 2, 0), IF(VALUE(MID(BA513,1,1))&gt;=7, ", "&amp;VLOOKUP(VALUE(MID(BA513,3,1)), TxtPanelShape!$O$2:$P$50, 2, 0),"")),"")</f>
        <v/>
      </c>
      <c r="BE513" s="79" t="str">
        <f>IFERROR("; "&amp;VLOOKUP(VALUE(MID(BA513,4,1)), TxtPanelShape!$V$2:$W$50,2,0),"")</f>
        <v/>
      </c>
      <c r="BF513" s="79" t="str">
        <f t="shared" si="98"/>
        <v/>
      </c>
      <c r="BG513" s="71"/>
      <c r="BH513" s="79" t="str">
        <f>IFERROR(VLOOKUP(BG513, TxtPanelDefinition!$A$2:$B$50, 2, 0),"")</f>
        <v/>
      </c>
      <c r="BI513" s="71"/>
      <c r="BJ513" s="79" t="str">
        <f>IFERROR(VLOOKUP(BI513, TxtPanelDefinition!$A$2:$B$50, 2, 0),"")</f>
        <v/>
      </c>
      <c r="BK513" s="71"/>
      <c r="BL513" s="79" t="str">
        <f>IFERROR(VLOOKUP(BK513, InscrTechniques!$A$2:$B$50, 2, 0),"")</f>
        <v/>
      </c>
      <c r="BM513" s="71"/>
      <c r="BN513" s="79" t="str">
        <f>IFERROR(VLOOKUP(BM513, InscrTechniques!$A$2:$B$50, 2, 0),"")</f>
        <v/>
      </c>
      <c r="BO513" s="71"/>
      <c r="BP513" s="79" t="str">
        <f>IFERROR(VLOOKUP(BO513, InscrTechniques!$A$2:$B$50, 2, 0),"")</f>
        <v/>
      </c>
      <c r="BQ513" s="71"/>
      <c r="BR513" s="79" t="str">
        <f>IFERROR(VLOOKUP(BQ513, InscrTechniques!$A$2:$B$50, 2, 0),"")</f>
        <v/>
      </c>
      <c r="BS513" s="71"/>
      <c r="BT513" s="79" t="str">
        <f>IFERROR(VLOOKUP(BS513, InscrTechniques!$A$2:$B$50, 2, 0),"")</f>
        <v/>
      </c>
      <c r="BU513" s="71"/>
      <c r="BV513" s="79" t="str">
        <f>IFERROR(VLOOKUP(BU513, InscrTechniques!$A$2:$B$50, 2, 0),"")</f>
        <v/>
      </c>
      <c r="BW513" s="125"/>
      <c r="BX513" s="79" t="str">
        <f>IFERROR(VLOOKUP(BW513, InscrTechniques!$A$2:$B$50, 2, 0),"")</f>
        <v/>
      </c>
      <c r="BY513" s="125"/>
      <c r="BZ513" s="79" t="str">
        <f>IFERROR(VLOOKUP(BY513, InscrTechniques!$A$2:$B$50, 2, 0),"")</f>
        <v/>
      </c>
      <c r="CA513" s="74"/>
      <c r="CB513" s="114" t="str">
        <f>IFERROR(VLOOKUP(CA513, LetterStyle!$A$2:$B$50, 2, 0),"")</f>
        <v/>
      </c>
      <c r="CC513" s="74"/>
      <c r="CD513" s="114" t="str">
        <f>IFERROR(VLOOKUP(CC513, LetterStyle!$A$2:$B$50, 2, 0),"")</f>
        <v/>
      </c>
      <c r="CE513" s="74"/>
      <c r="CF513" s="114" t="str">
        <f>IFERROR(VLOOKUP(CE513, LetterStyle!$A$2:$B$50, 2, 0),"")</f>
        <v/>
      </c>
      <c r="CG513" s="74"/>
      <c r="CH513" s="79" t="str">
        <f>IFERROR(VLOOKUP(CG513, LetterStyle!$A$2:$B$50, 2, 0),"")</f>
        <v/>
      </c>
      <c r="CI513" s="71"/>
      <c r="CJ513" s="79" t="str">
        <f>IFERROR(VLOOKUP(CI513, DecMotifs!$A$1:$B$306, 2, 0),"")</f>
        <v/>
      </c>
      <c r="CK513" s="71"/>
      <c r="CL513" s="79" t="str">
        <f>IFERROR(VLOOKUP(CK513, DecMotifs!$A$1:$B$306, 2, 0),"")</f>
        <v/>
      </c>
      <c r="CM513" s="71"/>
      <c r="CN513" s="79" t="str">
        <f>IFERROR(VLOOKUP(CM513, DecMotifs!$A$1:$B$306, 2, 0),"")</f>
        <v/>
      </c>
      <c r="CO513" s="71"/>
      <c r="CP513" s="79" t="str">
        <f>IFERROR(VLOOKUP(CO513, MarginalDec!$A$2:$B$253, 2, 0),"")</f>
        <v/>
      </c>
      <c r="CQ513" s="71"/>
      <c r="CR513" s="79" t="str">
        <f>IFERROR(VLOOKUP(CQ513, MarginalDec!$A$2:$B$253, 2, 0),"")</f>
        <v/>
      </c>
      <c r="CS513" s="71"/>
      <c r="CT513" s="79" t="str">
        <f>IFERROR(VLOOKUP(CS513, MarginalDec!$A$2:$B$253, 2, 0),"")</f>
        <v/>
      </c>
      <c r="CU513" s="71"/>
      <c r="CV513" s="79" t="str">
        <f>IF(ISBLANK(CU513),"", IFERROR(VLOOKUP(CU513, Tooling!$A$2:$B$252, 2, 0),""))</f>
        <v/>
      </c>
      <c r="CW513" s="71"/>
      <c r="CX513" s="79" t="str">
        <f>IF(ISBLANK(CW513),"", IFERROR(VLOOKUP(CW513, Tooling!$A$2:$B$252, 2, 0),""))</f>
        <v/>
      </c>
      <c r="CY513" s="71"/>
      <c r="CZ513" s="79" t="str">
        <f>IF(ISBLANK(CY513),"", IFERROR(VLOOKUP(CY513, Repairs!$A$2:$B$252, 2, 0),""))</f>
        <v/>
      </c>
      <c r="DA513" s="77"/>
      <c r="DB513" s="71"/>
      <c r="DC513" s="79" t="str">
        <f>IFERROR(VLOOKUP(DB513, DatingReason!$A$2:$B$252, 2, 0),"")</f>
        <v/>
      </c>
      <c r="DD513" s="123" t="str">
        <f t="shared" si="99"/>
        <v/>
      </c>
      <c r="DF513" s="119" t="str">
        <f t="array" ref="DF513">IF(AND($B513&lt;&gt;"", $DE513&lt;&gt;"", $DE513&lt;&gt;"No"),MAX(IF($B513=PEOPLE!$B$4:$B$1000, PEOPLE!$Q$4:$Q$1000,""))+100,"")</f>
        <v/>
      </c>
      <c r="DG513" s="68"/>
      <c r="DH513" s="76">
        <f>COUNTIF(PEOPLE!B:B, MEMORIALS!B513)</f>
        <v>0</v>
      </c>
      <c r="DI513" s="82"/>
      <c r="DJ513" s="82"/>
      <c r="DK513" s="82"/>
      <c r="DL513" s="68"/>
      <c r="DM513" s="68"/>
      <c r="DN513" s="68"/>
      <c r="DO513" s="68"/>
      <c r="DP513" s="68"/>
    </row>
    <row r="514" spans="1:120" ht="15" customHeight="1" x14ac:dyDescent="0.25">
      <c r="A514" s="68"/>
      <c r="B514" s="69"/>
      <c r="C514" s="68"/>
      <c r="D514" s="68"/>
      <c r="E514" s="70" t="str">
        <f>IF(D514="","",VLOOKUP(D514,Denomination!$A$2:$B$50, 2, 0))</f>
        <v/>
      </c>
      <c r="F514" s="68"/>
      <c r="G514" s="71"/>
      <c r="H514" s="70" t="str">
        <f>IF(G514="","",VLOOKUP(G514,MCondition!$A$2:$B$50, 2, 0))</f>
        <v/>
      </c>
      <c r="I514" s="72"/>
      <c r="J514" s="71"/>
      <c r="K514" s="70" t="str">
        <f>IF(J514="","",VLOOKUP(J514,ICondition!$A$2:$B$50, 2, 0))</f>
        <v/>
      </c>
      <c r="L514" s="73"/>
      <c r="M514" s="73"/>
      <c r="N514" s="73"/>
      <c r="O514" s="73"/>
      <c r="P514" s="73"/>
      <c r="Q514" s="73"/>
      <c r="R514" s="78"/>
      <c r="S514" s="79" t="str">
        <f>IFERROR(VLOOKUP(R514,Material!$A$2:$B$59, 2, 0),"")</f>
        <v/>
      </c>
      <c r="T514" s="71"/>
      <c r="U514" s="79" t="str">
        <f>IFERROR(VLOOKUP(T514,Material!$A$2:$B$59, 2, 0),"")</f>
        <v/>
      </c>
      <c r="V514" s="71"/>
      <c r="W514" s="79" t="str">
        <f>IFERROR(VLOOKUP(V514,Material!$A$2:$B$59, 2, 0),"")</f>
        <v/>
      </c>
      <c r="X514" s="71"/>
      <c r="Y514" s="79" t="str">
        <f>IFERROR(VLOOKUP(X514,Material!$A$2:$B$59, 2, 0),"")</f>
        <v/>
      </c>
      <c r="Z514" s="71"/>
      <c r="AA514" s="79" t="str">
        <f>IFERROR(VLOOKUP(Z514,Material!$A$2:$B$59, 2, 0),"")</f>
        <v/>
      </c>
      <c r="AB514" s="74"/>
      <c r="AC514" s="75" t="e">
        <f t="shared" si="88"/>
        <v>#VALUE!</v>
      </c>
      <c r="AD514" s="75" t="e">
        <f t="shared" si="89"/>
        <v>#VALUE!</v>
      </c>
      <c r="AE514" s="75" t="e">
        <f t="shared" si="91"/>
        <v>#VALUE!</v>
      </c>
      <c r="AF514" s="75" t="e">
        <f t="shared" si="90"/>
        <v>#VALUE!</v>
      </c>
      <c r="AG514" s="75" t="e">
        <f t="shared" si="92"/>
        <v>#VALUE!</v>
      </c>
      <c r="AH514" s="75" t="e">
        <f t="shared" si="93"/>
        <v>#VALUE!</v>
      </c>
      <c r="AI514" s="75" t="e">
        <f t="shared" si="94"/>
        <v>#VALUE!</v>
      </c>
      <c r="AJ514" s="80" t="e">
        <f t="shared" si="95"/>
        <v>#VALUE!</v>
      </c>
      <c r="AK514" s="79" t="str">
        <f>(IFERROR(VLOOKUP(AB514,Categories!$A$2:$B$20,2,1),""))</f>
        <v/>
      </c>
      <c r="AL514" s="79" t="str">
        <f ca="1">IFERROR(VLOOKUP((HLOOKUP((VLOOKUP($AB514,Categories!$A$2:$F$20,3,1)), $AB$3:$AJ514, (ROW()-ROW($AB$3)+1), 0)), INDIRECT(VLOOKUP($AB514,Categories!$A$2:$F$20,6,1)),2,0),AK514)</f>
        <v/>
      </c>
      <c r="AM514" s="79" t="str">
        <f ca="1">IFERROR(VLOOKUP((HLOOKUP((VLOOKUP($AB514,Categories!$A$2:$F$20,4,1)),$AB$3:$AJ514,(ROW()-ROW($AB$3)+1),0)),INDIRECT(VLOOKUP($AB514,Categories!$A$2:$H$20,7,1)),2,0),"")</f>
        <v/>
      </c>
      <c r="AN514" s="79" t="str">
        <f ca="1">IFERROR(VLOOKUP((HLOOKUP((VLOOKUP($AB514,Categories!$A$2:$F$20,5,1)), $AB$3:$AJ514, (ROW()-ROW($AB$3)+1), 0)), INDIRECT(VLOOKUP($AB514,Categories!$A$2:$H$20,8,1)),2,0),"")</f>
        <v/>
      </c>
      <c r="AO514" s="79" t="str">
        <f t="shared" ca="1" si="96"/>
        <v/>
      </c>
      <c r="AP514" s="81"/>
      <c r="AQ514" s="70" t="str">
        <f>IFERROR(VLOOKUP(VALUE(MID(AP514,1,1)),AdditionalElements!$A$2:$B$50,2,0),"")</f>
        <v/>
      </c>
      <c r="AR514" s="70" t="str">
        <f>IFERROR(VLOOKUP(VALUE(MID(AP514,2,1)),AdditionalElements!$H$2:$I$50,2,0),"")</f>
        <v/>
      </c>
      <c r="AS514" s="70" t="str">
        <f>IFERROR(VLOOKUP(VALUE(MID(AP514,3,1)),AdditionalElements!$O$2:$P$50,2,0),"")</f>
        <v/>
      </c>
      <c r="AT514" s="70" t="str">
        <f>IFERROR(VLOOKUP(VALUE(MID(AP514,4,1)),AdditionalElements!$V$2:$W$50,2,0),"")</f>
        <v/>
      </c>
      <c r="AU514" s="71"/>
      <c r="AV514" s="79" t="str">
        <f>IFERROR(IF(VALUE(MID(AU514,1,1))=1, VLOOKUP(VALUE(MID(AU514,1,1)), TxtPanelShape!$A$2:$C$50, 3, 0), (IF(VALUE(MID(AU514,1,1))&gt;=7, VLOOKUP(VALUE(MID(AU514,1,1)), TxtPanelShape!$A$2:$C$50, 3, 0),VLOOKUP(VALUE(MID(AU514,1,2)),TxtPanelShape!$A$2:$C$50,3,0)))), "")</f>
        <v/>
      </c>
      <c r="AW514" s="79" t="str">
        <f>IFERROR(IF(VALUE(MID(AU514,1,1))=1, ", "&amp;VLOOKUP(VALUE(MID(AU514,2,1)), TxtPanelShape!$H$2:$I$50, 2, 0), IF(VALUE(MID(AU514,1,1))&gt;=7, ", "&amp;VLOOKUP(VALUE(MID(AU514,2,1)), TxtPanelShape!$H$2:$I$50, 2, 0),"")), "")</f>
        <v/>
      </c>
      <c r="AX514" s="79" t="str">
        <f>IFERROR(IF(VALUE(MID(AU514,1,1))=1, ", "&amp;VLOOKUP(VALUE(MID(AU514,3,1)), TxtPanelShape!$O$2:$P$50, 2, 0), IF(VALUE(MID(AU514,1,1))&gt;=7, ", "&amp;VLOOKUP(VALUE(MID(AU514,3,1)), TxtPanelShape!$O$2:$P$50, 2, 0),"")),"")</f>
        <v/>
      </c>
      <c r="AY514" s="79" t="str">
        <f>IFERROR("; "&amp;VLOOKUP(VALUE(MID(AU514,4,1)), TxtPanelShape!$V$2:$W$50,2,0),"")</f>
        <v/>
      </c>
      <c r="AZ514" s="79" t="str">
        <f t="shared" si="97"/>
        <v/>
      </c>
      <c r="BA514" s="71"/>
      <c r="BB514" s="79" t="str">
        <f>IFERROR(IF(VALUE(MID(BA514,1,1))=1, VLOOKUP(VALUE(MID(BA514,1,1)), TxtPanelShape!$A$2:$C$50, 3, 0), (IF(VALUE(MID(BA514,1,1))&gt;=7, VLOOKUP(VALUE(MID(BA514,1,1)), TxtPanelShape!$A$2:$C$50, 3, 0),VLOOKUP(VALUE(MID(BA514,1,2)),TxtPanelShape!$A$2:$C$50,3,0)))), "")</f>
        <v/>
      </c>
      <c r="BC514" s="79" t="str">
        <f>IFERROR(IF(VALUE(MID(BA514,1,1))=1, ", "&amp;VLOOKUP(VALUE(MID(BA514,2,1)), TxtPanelShape!$H$2:$I$50, 2, 0), IF(VALUE(MID(BA514,1,1))&gt;=7, ", "&amp;VLOOKUP(VALUE(MID(BA514,2,1)), TxtPanelShape!$H$2:$I$50, 2, 0),"")), "")</f>
        <v/>
      </c>
      <c r="BD514" s="79" t="str">
        <f>IFERROR(IF(VALUE(MID(BA514,1,1))=1, ", "&amp;VLOOKUP(VALUE(MID(BA514,3,1)), TxtPanelShape!$O$2:$P$50, 2, 0), IF(VALUE(MID(BA514,1,1))&gt;=7, ", "&amp;VLOOKUP(VALUE(MID(BA514,3,1)), TxtPanelShape!$O$2:$P$50, 2, 0),"")),"")</f>
        <v/>
      </c>
      <c r="BE514" s="79" t="str">
        <f>IFERROR("; "&amp;VLOOKUP(VALUE(MID(BA514,4,1)), TxtPanelShape!$V$2:$W$50,2,0),"")</f>
        <v/>
      </c>
      <c r="BF514" s="79" t="str">
        <f t="shared" si="98"/>
        <v/>
      </c>
      <c r="BG514" s="71"/>
      <c r="BH514" s="79" t="str">
        <f>IFERROR(VLOOKUP(BG514, TxtPanelDefinition!$A$2:$B$50, 2, 0),"")</f>
        <v/>
      </c>
      <c r="BI514" s="71"/>
      <c r="BJ514" s="79" t="str">
        <f>IFERROR(VLOOKUP(BI514, TxtPanelDefinition!$A$2:$B$50, 2, 0),"")</f>
        <v/>
      </c>
      <c r="BK514" s="71"/>
      <c r="BL514" s="79" t="str">
        <f>IFERROR(VLOOKUP(BK514, InscrTechniques!$A$2:$B$50, 2, 0),"")</f>
        <v/>
      </c>
      <c r="BM514" s="71"/>
      <c r="BN514" s="79" t="str">
        <f>IFERROR(VLOOKUP(BM514, InscrTechniques!$A$2:$B$50, 2, 0),"")</f>
        <v/>
      </c>
      <c r="BO514" s="71"/>
      <c r="BP514" s="79" t="str">
        <f>IFERROR(VLOOKUP(BO514, InscrTechniques!$A$2:$B$50, 2, 0),"")</f>
        <v/>
      </c>
      <c r="BQ514" s="71"/>
      <c r="BR514" s="79" t="str">
        <f>IFERROR(VLOOKUP(BQ514, InscrTechniques!$A$2:$B$50, 2, 0),"")</f>
        <v/>
      </c>
      <c r="BS514" s="71"/>
      <c r="BT514" s="79" t="str">
        <f>IFERROR(VLOOKUP(BS514, InscrTechniques!$A$2:$B$50, 2, 0),"")</f>
        <v/>
      </c>
      <c r="BU514" s="71"/>
      <c r="BV514" s="79" t="str">
        <f>IFERROR(VLOOKUP(BU514, InscrTechniques!$A$2:$B$50, 2, 0),"")</f>
        <v/>
      </c>
      <c r="BW514" s="125"/>
      <c r="BX514" s="79" t="str">
        <f>IFERROR(VLOOKUP(BW514, InscrTechniques!$A$2:$B$50, 2, 0),"")</f>
        <v/>
      </c>
      <c r="BY514" s="125"/>
      <c r="BZ514" s="79" t="str">
        <f>IFERROR(VLOOKUP(BY514, InscrTechniques!$A$2:$B$50, 2, 0),"")</f>
        <v/>
      </c>
      <c r="CA514" s="74"/>
      <c r="CB514" s="114" t="str">
        <f>IFERROR(VLOOKUP(CA514, LetterStyle!$A$2:$B$50, 2, 0),"")</f>
        <v/>
      </c>
      <c r="CC514" s="74"/>
      <c r="CD514" s="114" t="str">
        <f>IFERROR(VLOOKUP(CC514, LetterStyle!$A$2:$B$50, 2, 0),"")</f>
        <v/>
      </c>
      <c r="CE514" s="74"/>
      <c r="CF514" s="114" t="str">
        <f>IFERROR(VLOOKUP(CE514, LetterStyle!$A$2:$B$50, 2, 0),"")</f>
        <v/>
      </c>
      <c r="CG514" s="74"/>
      <c r="CH514" s="79" t="str">
        <f>IFERROR(VLOOKUP(CG514, LetterStyle!$A$2:$B$50, 2, 0),"")</f>
        <v/>
      </c>
      <c r="CI514" s="71"/>
      <c r="CJ514" s="79" t="str">
        <f>IFERROR(VLOOKUP(CI514, DecMotifs!$A$1:$B$306, 2, 0),"")</f>
        <v/>
      </c>
      <c r="CK514" s="71"/>
      <c r="CL514" s="79" t="str">
        <f>IFERROR(VLOOKUP(CK514, DecMotifs!$A$1:$B$306, 2, 0),"")</f>
        <v/>
      </c>
      <c r="CM514" s="71"/>
      <c r="CN514" s="79" t="str">
        <f>IFERROR(VLOOKUP(CM514, DecMotifs!$A$1:$B$306, 2, 0),"")</f>
        <v/>
      </c>
      <c r="CO514" s="71"/>
      <c r="CP514" s="79" t="str">
        <f>IFERROR(VLOOKUP(CO514, MarginalDec!$A$2:$B$253, 2, 0),"")</f>
        <v/>
      </c>
      <c r="CQ514" s="71"/>
      <c r="CR514" s="79" t="str">
        <f>IFERROR(VLOOKUP(CQ514, MarginalDec!$A$2:$B$253, 2, 0),"")</f>
        <v/>
      </c>
      <c r="CS514" s="71"/>
      <c r="CT514" s="79" t="str">
        <f>IFERROR(VLOOKUP(CS514, MarginalDec!$A$2:$B$253, 2, 0),"")</f>
        <v/>
      </c>
      <c r="CU514" s="71"/>
      <c r="CV514" s="79" t="str">
        <f>IF(ISBLANK(CU514),"", IFERROR(VLOOKUP(CU514, Tooling!$A$2:$B$252, 2, 0),""))</f>
        <v/>
      </c>
      <c r="CW514" s="71"/>
      <c r="CX514" s="79" t="str">
        <f>IF(ISBLANK(CW514),"", IFERROR(VLOOKUP(CW514, Tooling!$A$2:$B$252, 2, 0),""))</f>
        <v/>
      </c>
      <c r="CY514" s="71"/>
      <c r="CZ514" s="79" t="str">
        <f>IF(ISBLANK(CY514),"", IFERROR(VLOOKUP(CY514, Repairs!$A$2:$B$252, 2, 0),""))</f>
        <v/>
      </c>
      <c r="DA514" s="77"/>
      <c r="DB514" s="71"/>
      <c r="DC514" s="79" t="str">
        <f>IFERROR(VLOOKUP(DB514, DatingReason!$A$2:$B$252, 2, 0),"")</f>
        <v/>
      </c>
      <c r="DD514" s="123" t="str">
        <f t="shared" si="99"/>
        <v/>
      </c>
      <c r="DF514" s="119" t="str">
        <f t="array" ref="DF514">IF(AND($B514&lt;&gt;"", $DE514&lt;&gt;"", $DE514&lt;&gt;"No"),MAX(IF($B514=PEOPLE!$B$4:$B$1000, PEOPLE!$Q$4:$Q$1000,""))+100,"")</f>
        <v/>
      </c>
      <c r="DG514" s="68"/>
      <c r="DH514" s="76">
        <f>COUNTIF(PEOPLE!B:B, MEMORIALS!B514)</f>
        <v>0</v>
      </c>
      <c r="DI514" s="82"/>
      <c r="DJ514" s="82"/>
      <c r="DK514" s="82"/>
      <c r="DL514" s="68"/>
      <c r="DM514" s="68"/>
      <c r="DN514" s="68"/>
      <c r="DO514" s="68"/>
      <c r="DP514" s="68"/>
    </row>
    <row r="515" spans="1:120" ht="15" customHeight="1" x14ac:dyDescent="0.25">
      <c r="A515" s="68"/>
      <c r="B515" s="69"/>
      <c r="C515" s="68"/>
      <c r="D515" s="68"/>
      <c r="E515" s="70" t="str">
        <f>IF(D515="","",VLOOKUP(D515,Denomination!$A$2:$B$50, 2, 0))</f>
        <v/>
      </c>
      <c r="F515" s="68"/>
      <c r="G515" s="71"/>
      <c r="H515" s="70" t="str">
        <f>IF(G515="","",VLOOKUP(G515,MCondition!$A$2:$B$50, 2, 0))</f>
        <v/>
      </c>
      <c r="I515" s="72"/>
      <c r="J515" s="71"/>
      <c r="K515" s="70" t="str">
        <f>IF(J515="","",VLOOKUP(J515,ICondition!$A$2:$B$50, 2, 0))</f>
        <v/>
      </c>
      <c r="L515" s="73"/>
      <c r="M515" s="73"/>
      <c r="N515" s="73"/>
      <c r="O515" s="73"/>
      <c r="P515" s="73"/>
      <c r="Q515" s="73"/>
      <c r="R515" s="78"/>
      <c r="S515" s="79" t="str">
        <f>IFERROR(VLOOKUP(R515,Material!$A$2:$B$59, 2, 0),"")</f>
        <v/>
      </c>
      <c r="T515" s="71"/>
      <c r="U515" s="79" t="str">
        <f>IFERROR(VLOOKUP(T515,Material!$A$2:$B$59, 2, 0),"")</f>
        <v/>
      </c>
      <c r="V515" s="71"/>
      <c r="W515" s="79" t="str">
        <f>IFERROR(VLOOKUP(V515,Material!$A$2:$B$59, 2, 0),"")</f>
        <v/>
      </c>
      <c r="X515" s="71"/>
      <c r="Y515" s="79" t="str">
        <f>IFERROR(VLOOKUP(X515,Material!$A$2:$B$59, 2, 0),"")</f>
        <v/>
      </c>
      <c r="Z515" s="71"/>
      <c r="AA515" s="79" t="str">
        <f>IFERROR(VLOOKUP(Z515,Material!$A$2:$B$59, 2, 0),"")</f>
        <v/>
      </c>
      <c r="AB515" s="74"/>
      <c r="AC515" s="75" t="e">
        <f t="shared" si="88"/>
        <v>#VALUE!</v>
      </c>
      <c r="AD515" s="75" t="e">
        <f t="shared" si="89"/>
        <v>#VALUE!</v>
      </c>
      <c r="AE515" s="75" t="e">
        <f t="shared" si="91"/>
        <v>#VALUE!</v>
      </c>
      <c r="AF515" s="75" t="e">
        <f t="shared" si="90"/>
        <v>#VALUE!</v>
      </c>
      <c r="AG515" s="75" t="e">
        <f t="shared" si="92"/>
        <v>#VALUE!</v>
      </c>
      <c r="AH515" s="75" t="e">
        <f t="shared" si="93"/>
        <v>#VALUE!</v>
      </c>
      <c r="AI515" s="75" t="e">
        <f t="shared" si="94"/>
        <v>#VALUE!</v>
      </c>
      <c r="AJ515" s="80" t="e">
        <f t="shared" si="95"/>
        <v>#VALUE!</v>
      </c>
      <c r="AK515" s="79" t="str">
        <f>(IFERROR(VLOOKUP(AB515,Categories!$A$2:$B$20,2,1),""))</f>
        <v/>
      </c>
      <c r="AL515" s="79" t="str">
        <f ca="1">IFERROR(VLOOKUP((HLOOKUP((VLOOKUP($AB515,Categories!$A$2:$F$20,3,1)), $AB$3:$AJ515, (ROW()-ROW($AB$3)+1), 0)), INDIRECT(VLOOKUP($AB515,Categories!$A$2:$F$20,6,1)),2,0),AK515)</f>
        <v/>
      </c>
      <c r="AM515" s="79" t="str">
        <f ca="1">IFERROR(VLOOKUP((HLOOKUP((VLOOKUP($AB515,Categories!$A$2:$F$20,4,1)),$AB$3:$AJ515,(ROW()-ROW($AB$3)+1),0)),INDIRECT(VLOOKUP($AB515,Categories!$A$2:$H$20,7,1)),2,0),"")</f>
        <v/>
      </c>
      <c r="AN515" s="79" t="str">
        <f ca="1">IFERROR(VLOOKUP((HLOOKUP((VLOOKUP($AB515,Categories!$A$2:$F$20,5,1)), $AB$3:$AJ515, (ROW()-ROW($AB$3)+1), 0)), INDIRECT(VLOOKUP($AB515,Categories!$A$2:$H$20,8,1)),2,0),"")</f>
        <v/>
      </c>
      <c r="AO515" s="79" t="str">
        <f t="shared" ca="1" si="96"/>
        <v/>
      </c>
      <c r="AP515" s="81"/>
      <c r="AQ515" s="70" t="str">
        <f>IFERROR(VLOOKUP(VALUE(MID(AP515,1,1)),AdditionalElements!$A$2:$B$50,2,0),"")</f>
        <v/>
      </c>
      <c r="AR515" s="70" t="str">
        <f>IFERROR(VLOOKUP(VALUE(MID(AP515,2,1)),AdditionalElements!$H$2:$I$50,2,0),"")</f>
        <v/>
      </c>
      <c r="AS515" s="70" t="str">
        <f>IFERROR(VLOOKUP(VALUE(MID(AP515,3,1)),AdditionalElements!$O$2:$P$50,2,0),"")</f>
        <v/>
      </c>
      <c r="AT515" s="70" t="str">
        <f>IFERROR(VLOOKUP(VALUE(MID(AP515,4,1)),AdditionalElements!$V$2:$W$50,2,0),"")</f>
        <v/>
      </c>
      <c r="AU515" s="71"/>
      <c r="AV515" s="79" t="str">
        <f>IFERROR(IF(VALUE(MID(AU515,1,1))=1, VLOOKUP(VALUE(MID(AU515,1,1)), TxtPanelShape!$A$2:$C$50, 3, 0), (IF(VALUE(MID(AU515,1,1))&gt;=7, VLOOKUP(VALUE(MID(AU515,1,1)), TxtPanelShape!$A$2:$C$50, 3, 0),VLOOKUP(VALUE(MID(AU515,1,2)),TxtPanelShape!$A$2:$C$50,3,0)))), "")</f>
        <v/>
      </c>
      <c r="AW515" s="79" t="str">
        <f>IFERROR(IF(VALUE(MID(AU515,1,1))=1, ", "&amp;VLOOKUP(VALUE(MID(AU515,2,1)), TxtPanelShape!$H$2:$I$50, 2, 0), IF(VALUE(MID(AU515,1,1))&gt;=7, ", "&amp;VLOOKUP(VALUE(MID(AU515,2,1)), TxtPanelShape!$H$2:$I$50, 2, 0),"")), "")</f>
        <v/>
      </c>
      <c r="AX515" s="79" t="str">
        <f>IFERROR(IF(VALUE(MID(AU515,1,1))=1, ", "&amp;VLOOKUP(VALUE(MID(AU515,3,1)), TxtPanelShape!$O$2:$P$50, 2, 0), IF(VALUE(MID(AU515,1,1))&gt;=7, ", "&amp;VLOOKUP(VALUE(MID(AU515,3,1)), TxtPanelShape!$O$2:$P$50, 2, 0),"")),"")</f>
        <v/>
      </c>
      <c r="AY515" s="79" t="str">
        <f>IFERROR("; "&amp;VLOOKUP(VALUE(MID(AU515,4,1)), TxtPanelShape!$V$2:$W$50,2,0),"")</f>
        <v/>
      </c>
      <c r="AZ515" s="79" t="str">
        <f t="shared" si="97"/>
        <v/>
      </c>
      <c r="BA515" s="71"/>
      <c r="BB515" s="79" t="str">
        <f>IFERROR(IF(VALUE(MID(BA515,1,1))=1, VLOOKUP(VALUE(MID(BA515,1,1)), TxtPanelShape!$A$2:$C$50, 3, 0), (IF(VALUE(MID(BA515,1,1))&gt;=7, VLOOKUP(VALUE(MID(BA515,1,1)), TxtPanelShape!$A$2:$C$50, 3, 0),VLOOKUP(VALUE(MID(BA515,1,2)),TxtPanelShape!$A$2:$C$50,3,0)))), "")</f>
        <v/>
      </c>
      <c r="BC515" s="79" t="str">
        <f>IFERROR(IF(VALUE(MID(BA515,1,1))=1, ", "&amp;VLOOKUP(VALUE(MID(BA515,2,1)), TxtPanelShape!$H$2:$I$50, 2, 0), IF(VALUE(MID(BA515,1,1))&gt;=7, ", "&amp;VLOOKUP(VALUE(MID(BA515,2,1)), TxtPanelShape!$H$2:$I$50, 2, 0),"")), "")</f>
        <v/>
      </c>
      <c r="BD515" s="79" t="str">
        <f>IFERROR(IF(VALUE(MID(BA515,1,1))=1, ", "&amp;VLOOKUP(VALUE(MID(BA515,3,1)), TxtPanelShape!$O$2:$P$50, 2, 0), IF(VALUE(MID(BA515,1,1))&gt;=7, ", "&amp;VLOOKUP(VALUE(MID(BA515,3,1)), TxtPanelShape!$O$2:$P$50, 2, 0),"")),"")</f>
        <v/>
      </c>
      <c r="BE515" s="79" t="str">
        <f>IFERROR("; "&amp;VLOOKUP(VALUE(MID(BA515,4,1)), TxtPanelShape!$V$2:$W$50,2,0),"")</f>
        <v/>
      </c>
      <c r="BF515" s="79" t="str">
        <f t="shared" si="98"/>
        <v/>
      </c>
      <c r="BG515" s="71"/>
      <c r="BH515" s="79" t="str">
        <f>IFERROR(VLOOKUP(BG515, TxtPanelDefinition!$A$2:$B$50, 2, 0),"")</f>
        <v/>
      </c>
      <c r="BI515" s="71"/>
      <c r="BJ515" s="79" t="str">
        <f>IFERROR(VLOOKUP(BI515, TxtPanelDefinition!$A$2:$B$50, 2, 0),"")</f>
        <v/>
      </c>
      <c r="BK515" s="71"/>
      <c r="BL515" s="79" t="str">
        <f>IFERROR(VLOOKUP(BK515, InscrTechniques!$A$2:$B$50, 2, 0),"")</f>
        <v/>
      </c>
      <c r="BM515" s="71"/>
      <c r="BN515" s="79" t="str">
        <f>IFERROR(VLOOKUP(BM515, InscrTechniques!$A$2:$B$50, 2, 0),"")</f>
        <v/>
      </c>
      <c r="BO515" s="71"/>
      <c r="BP515" s="79" t="str">
        <f>IFERROR(VLOOKUP(BO515, InscrTechniques!$A$2:$B$50, 2, 0),"")</f>
        <v/>
      </c>
      <c r="BQ515" s="71"/>
      <c r="BR515" s="79" t="str">
        <f>IFERROR(VLOOKUP(BQ515, InscrTechniques!$A$2:$B$50, 2, 0),"")</f>
        <v/>
      </c>
      <c r="BS515" s="71"/>
      <c r="BT515" s="79" t="str">
        <f>IFERROR(VLOOKUP(BS515, InscrTechniques!$A$2:$B$50, 2, 0),"")</f>
        <v/>
      </c>
      <c r="BU515" s="71"/>
      <c r="BV515" s="79" t="str">
        <f>IFERROR(VLOOKUP(BU515, InscrTechniques!$A$2:$B$50, 2, 0),"")</f>
        <v/>
      </c>
      <c r="BW515" s="125"/>
      <c r="BX515" s="79" t="str">
        <f>IFERROR(VLOOKUP(BW515, InscrTechniques!$A$2:$B$50, 2, 0),"")</f>
        <v/>
      </c>
      <c r="BY515" s="125"/>
      <c r="BZ515" s="79" t="str">
        <f>IFERROR(VLOOKUP(BY515, InscrTechniques!$A$2:$B$50, 2, 0),"")</f>
        <v/>
      </c>
      <c r="CA515" s="74"/>
      <c r="CB515" s="114" t="str">
        <f>IFERROR(VLOOKUP(CA515, LetterStyle!$A$2:$B$50, 2, 0),"")</f>
        <v/>
      </c>
      <c r="CC515" s="74"/>
      <c r="CD515" s="114" t="str">
        <f>IFERROR(VLOOKUP(CC515, LetterStyle!$A$2:$B$50, 2, 0),"")</f>
        <v/>
      </c>
      <c r="CE515" s="74"/>
      <c r="CF515" s="114" t="str">
        <f>IFERROR(VLOOKUP(CE515, LetterStyle!$A$2:$B$50, 2, 0),"")</f>
        <v/>
      </c>
      <c r="CG515" s="74"/>
      <c r="CH515" s="79" t="str">
        <f>IFERROR(VLOOKUP(CG515, LetterStyle!$A$2:$B$50, 2, 0),"")</f>
        <v/>
      </c>
      <c r="CI515" s="71"/>
      <c r="CJ515" s="79" t="str">
        <f>IFERROR(VLOOKUP(CI515, DecMotifs!$A$1:$B$306, 2, 0),"")</f>
        <v/>
      </c>
      <c r="CK515" s="71"/>
      <c r="CL515" s="79" t="str">
        <f>IFERROR(VLOOKUP(CK515, DecMotifs!$A$1:$B$306, 2, 0),"")</f>
        <v/>
      </c>
      <c r="CM515" s="71"/>
      <c r="CN515" s="79" t="str">
        <f>IFERROR(VLOOKUP(CM515, DecMotifs!$A$1:$B$306, 2, 0),"")</f>
        <v/>
      </c>
      <c r="CO515" s="71"/>
      <c r="CP515" s="79" t="str">
        <f>IFERROR(VLOOKUP(CO515, MarginalDec!$A$2:$B$253, 2, 0),"")</f>
        <v/>
      </c>
      <c r="CQ515" s="71"/>
      <c r="CR515" s="79" t="str">
        <f>IFERROR(VLOOKUP(CQ515, MarginalDec!$A$2:$B$253, 2, 0),"")</f>
        <v/>
      </c>
      <c r="CS515" s="71"/>
      <c r="CT515" s="79" t="str">
        <f>IFERROR(VLOOKUP(CS515, MarginalDec!$A$2:$B$253, 2, 0),"")</f>
        <v/>
      </c>
      <c r="CU515" s="71"/>
      <c r="CV515" s="79" t="str">
        <f>IF(ISBLANK(CU515),"", IFERROR(VLOOKUP(CU515, Tooling!$A$2:$B$252, 2, 0),""))</f>
        <v/>
      </c>
      <c r="CW515" s="71"/>
      <c r="CX515" s="79" t="str">
        <f>IF(ISBLANK(CW515),"", IFERROR(VLOOKUP(CW515, Tooling!$A$2:$B$252, 2, 0),""))</f>
        <v/>
      </c>
      <c r="CY515" s="71"/>
      <c r="CZ515" s="79" t="str">
        <f>IF(ISBLANK(CY515),"", IFERROR(VLOOKUP(CY515, Repairs!$A$2:$B$252, 2, 0),""))</f>
        <v/>
      </c>
      <c r="DA515" s="77"/>
      <c r="DB515" s="71"/>
      <c r="DC515" s="79" t="str">
        <f>IFERROR(VLOOKUP(DB515, DatingReason!$A$2:$B$252, 2, 0),"")</f>
        <v/>
      </c>
      <c r="DD515" s="123" t="str">
        <f t="shared" si="99"/>
        <v/>
      </c>
      <c r="DF515" s="119" t="str">
        <f t="array" ref="DF515">IF(AND($B515&lt;&gt;"", $DE515&lt;&gt;"", $DE515&lt;&gt;"No"),MAX(IF($B515=PEOPLE!$B$4:$B$1000, PEOPLE!$Q$4:$Q$1000,""))+100,"")</f>
        <v/>
      </c>
      <c r="DG515" s="68"/>
      <c r="DH515" s="76">
        <f>COUNTIF(PEOPLE!B:B, MEMORIALS!B515)</f>
        <v>0</v>
      </c>
      <c r="DI515" s="82"/>
      <c r="DJ515" s="82"/>
      <c r="DK515" s="82"/>
      <c r="DL515" s="68"/>
      <c r="DM515" s="68"/>
      <c r="DN515" s="68"/>
      <c r="DO515" s="68"/>
      <c r="DP515" s="68"/>
    </row>
    <row r="516" spans="1:120" ht="15" customHeight="1" x14ac:dyDescent="0.25">
      <c r="A516" s="68"/>
      <c r="B516" s="69"/>
      <c r="C516" s="68"/>
      <c r="D516" s="68"/>
      <c r="E516" s="70" t="str">
        <f>IF(D516="","",VLOOKUP(D516,Denomination!$A$2:$B$50, 2, 0))</f>
        <v/>
      </c>
      <c r="F516" s="68"/>
      <c r="G516" s="71"/>
      <c r="H516" s="70" t="str">
        <f>IF(G516="","",VLOOKUP(G516,MCondition!$A$2:$B$50, 2, 0))</f>
        <v/>
      </c>
      <c r="I516" s="72"/>
      <c r="J516" s="71"/>
      <c r="K516" s="70" t="str">
        <f>IF(J516="","",VLOOKUP(J516,ICondition!$A$2:$B$50, 2, 0))</f>
        <v/>
      </c>
      <c r="L516" s="73"/>
      <c r="M516" s="73"/>
      <c r="N516" s="73"/>
      <c r="O516" s="73"/>
      <c r="P516" s="73"/>
      <c r="Q516" s="73"/>
      <c r="R516" s="78"/>
      <c r="S516" s="79" t="str">
        <f>IFERROR(VLOOKUP(R516,Material!$A$2:$B$59, 2, 0),"")</f>
        <v/>
      </c>
      <c r="T516" s="71"/>
      <c r="U516" s="79" t="str">
        <f>IFERROR(VLOOKUP(T516,Material!$A$2:$B$59, 2, 0),"")</f>
        <v/>
      </c>
      <c r="V516" s="71"/>
      <c r="W516" s="79" t="str">
        <f>IFERROR(VLOOKUP(V516,Material!$A$2:$B$59, 2, 0),"")</f>
        <v/>
      </c>
      <c r="X516" s="71"/>
      <c r="Y516" s="79" t="str">
        <f>IFERROR(VLOOKUP(X516,Material!$A$2:$B$59, 2, 0),"")</f>
        <v/>
      </c>
      <c r="Z516" s="71"/>
      <c r="AA516" s="79" t="str">
        <f>IFERROR(VLOOKUP(Z516,Material!$A$2:$B$59, 2, 0),"")</f>
        <v/>
      </c>
      <c r="AB516" s="74"/>
      <c r="AC516" s="75" t="e">
        <f t="shared" ref="AC516:AC579" si="100">VALUE(MID($AB516,COLUMN()-(COLUMN(AC516)- 1),1))</f>
        <v>#VALUE!</v>
      </c>
      <c r="AD516" s="75" t="e">
        <f t="shared" ref="AD516:AD579" si="101">VALUE(MID($AB516,COLUMN()-(COLUMN(AD516)- 2),1))</f>
        <v>#VALUE!</v>
      </c>
      <c r="AE516" s="75" t="e">
        <f t="shared" si="91"/>
        <v>#VALUE!</v>
      </c>
      <c r="AF516" s="75" t="e">
        <f t="shared" ref="AF516:AF579" si="102">VALUE(MID($AB516,COLUMN()-(COLUMN(AF516)- 4),1))</f>
        <v>#VALUE!</v>
      </c>
      <c r="AG516" s="75" t="e">
        <f t="shared" si="92"/>
        <v>#VALUE!</v>
      </c>
      <c r="AH516" s="75" t="e">
        <f t="shared" si="93"/>
        <v>#VALUE!</v>
      </c>
      <c r="AI516" s="75" t="e">
        <f t="shared" si="94"/>
        <v>#VALUE!</v>
      </c>
      <c r="AJ516" s="80" t="e">
        <f t="shared" si="95"/>
        <v>#VALUE!</v>
      </c>
      <c r="AK516" s="79" t="str">
        <f>(IFERROR(VLOOKUP(AB516,Categories!$A$2:$B$20,2,1),""))</f>
        <v/>
      </c>
      <c r="AL516" s="79" t="str">
        <f ca="1">IFERROR(VLOOKUP((HLOOKUP((VLOOKUP($AB516,Categories!$A$2:$F$20,3,1)), $AB$3:$AJ516, (ROW()-ROW($AB$3)+1), 0)), INDIRECT(VLOOKUP($AB516,Categories!$A$2:$F$20,6,1)),2,0),AK516)</f>
        <v/>
      </c>
      <c r="AM516" s="79" t="str">
        <f ca="1">IFERROR(VLOOKUP((HLOOKUP((VLOOKUP($AB516,Categories!$A$2:$F$20,4,1)),$AB$3:$AJ516,(ROW()-ROW($AB$3)+1),0)),INDIRECT(VLOOKUP($AB516,Categories!$A$2:$H$20,7,1)),2,0),"")</f>
        <v/>
      </c>
      <c r="AN516" s="79" t="str">
        <f ca="1">IFERROR(VLOOKUP((HLOOKUP((VLOOKUP($AB516,Categories!$A$2:$F$20,5,1)), $AB$3:$AJ516, (ROW()-ROW($AB$3)+1), 0)), INDIRECT(VLOOKUP($AB516,Categories!$A$2:$H$20,8,1)),2,0),"")</f>
        <v/>
      </c>
      <c r="AO516" s="79" t="str">
        <f t="shared" ca="1" si="96"/>
        <v/>
      </c>
      <c r="AP516" s="81"/>
      <c r="AQ516" s="70" t="str">
        <f>IFERROR(VLOOKUP(VALUE(MID(AP516,1,1)),AdditionalElements!$A$2:$B$50,2,0),"")</f>
        <v/>
      </c>
      <c r="AR516" s="70" t="str">
        <f>IFERROR(VLOOKUP(VALUE(MID(AP516,2,1)),AdditionalElements!$H$2:$I$50,2,0),"")</f>
        <v/>
      </c>
      <c r="AS516" s="70" t="str">
        <f>IFERROR(VLOOKUP(VALUE(MID(AP516,3,1)),AdditionalElements!$O$2:$P$50,2,0),"")</f>
        <v/>
      </c>
      <c r="AT516" s="70" t="str">
        <f>IFERROR(VLOOKUP(VALUE(MID(AP516,4,1)),AdditionalElements!$V$2:$W$50,2,0),"")</f>
        <v/>
      </c>
      <c r="AU516" s="71"/>
      <c r="AV516" s="79" t="str">
        <f>IFERROR(IF(VALUE(MID(AU516,1,1))=1, VLOOKUP(VALUE(MID(AU516,1,1)), TxtPanelShape!$A$2:$C$50, 3, 0), (IF(VALUE(MID(AU516,1,1))&gt;=7, VLOOKUP(VALUE(MID(AU516,1,1)), TxtPanelShape!$A$2:$C$50, 3, 0),VLOOKUP(VALUE(MID(AU516,1,2)),TxtPanelShape!$A$2:$C$50,3,0)))), "")</f>
        <v/>
      </c>
      <c r="AW516" s="79" t="str">
        <f>IFERROR(IF(VALUE(MID(AU516,1,1))=1, ", "&amp;VLOOKUP(VALUE(MID(AU516,2,1)), TxtPanelShape!$H$2:$I$50, 2, 0), IF(VALUE(MID(AU516,1,1))&gt;=7, ", "&amp;VLOOKUP(VALUE(MID(AU516,2,1)), TxtPanelShape!$H$2:$I$50, 2, 0),"")), "")</f>
        <v/>
      </c>
      <c r="AX516" s="79" t="str">
        <f>IFERROR(IF(VALUE(MID(AU516,1,1))=1, ", "&amp;VLOOKUP(VALUE(MID(AU516,3,1)), TxtPanelShape!$O$2:$P$50, 2, 0), IF(VALUE(MID(AU516,1,1))&gt;=7, ", "&amp;VLOOKUP(VALUE(MID(AU516,3,1)), TxtPanelShape!$O$2:$P$50, 2, 0),"")),"")</f>
        <v/>
      </c>
      <c r="AY516" s="79" t="str">
        <f>IFERROR("; "&amp;VLOOKUP(VALUE(MID(AU516,4,1)), TxtPanelShape!$V$2:$W$50,2,0),"")</f>
        <v/>
      </c>
      <c r="AZ516" s="79" t="str">
        <f t="shared" si="97"/>
        <v/>
      </c>
      <c r="BA516" s="71"/>
      <c r="BB516" s="79" t="str">
        <f>IFERROR(IF(VALUE(MID(BA516,1,1))=1, VLOOKUP(VALUE(MID(BA516,1,1)), TxtPanelShape!$A$2:$C$50, 3, 0), (IF(VALUE(MID(BA516,1,1))&gt;=7, VLOOKUP(VALUE(MID(BA516,1,1)), TxtPanelShape!$A$2:$C$50, 3, 0),VLOOKUP(VALUE(MID(BA516,1,2)),TxtPanelShape!$A$2:$C$50,3,0)))), "")</f>
        <v/>
      </c>
      <c r="BC516" s="79" t="str">
        <f>IFERROR(IF(VALUE(MID(BA516,1,1))=1, ", "&amp;VLOOKUP(VALUE(MID(BA516,2,1)), TxtPanelShape!$H$2:$I$50, 2, 0), IF(VALUE(MID(BA516,1,1))&gt;=7, ", "&amp;VLOOKUP(VALUE(MID(BA516,2,1)), TxtPanelShape!$H$2:$I$50, 2, 0),"")), "")</f>
        <v/>
      </c>
      <c r="BD516" s="79" t="str">
        <f>IFERROR(IF(VALUE(MID(BA516,1,1))=1, ", "&amp;VLOOKUP(VALUE(MID(BA516,3,1)), TxtPanelShape!$O$2:$P$50, 2, 0), IF(VALUE(MID(BA516,1,1))&gt;=7, ", "&amp;VLOOKUP(VALUE(MID(BA516,3,1)), TxtPanelShape!$O$2:$P$50, 2, 0),"")),"")</f>
        <v/>
      </c>
      <c r="BE516" s="79" t="str">
        <f>IFERROR("; "&amp;VLOOKUP(VALUE(MID(BA516,4,1)), TxtPanelShape!$V$2:$W$50,2,0),"")</f>
        <v/>
      </c>
      <c r="BF516" s="79" t="str">
        <f t="shared" si="98"/>
        <v/>
      </c>
      <c r="BG516" s="71"/>
      <c r="BH516" s="79" t="str">
        <f>IFERROR(VLOOKUP(BG516, TxtPanelDefinition!$A$2:$B$50, 2, 0),"")</f>
        <v/>
      </c>
      <c r="BI516" s="71"/>
      <c r="BJ516" s="79" t="str">
        <f>IFERROR(VLOOKUP(BI516, TxtPanelDefinition!$A$2:$B$50, 2, 0),"")</f>
        <v/>
      </c>
      <c r="BK516" s="71"/>
      <c r="BL516" s="79" t="str">
        <f>IFERROR(VLOOKUP(BK516, InscrTechniques!$A$2:$B$50, 2, 0),"")</f>
        <v/>
      </c>
      <c r="BM516" s="71"/>
      <c r="BN516" s="79" t="str">
        <f>IFERROR(VLOOKUP(BM516, InscrTechniques!$A$2:$B$50, 2, 0),"")</f>
        <v/>
      </c>
      <c r="BO516" s="71"/>
      <c r="BP516" s="79" t="str">
        <f>IFERROR(VLOOKUP(BO516, InscrTechniques!$A$2:$B$50, 2, 0),"")</f>
        <v/>
      </c>
      <c r="BQ516" s="71"/>
      <c r="BR516" s="79" t="str">
        <f>IFERROR(VLOOKUP(BQ516, InscrTechniques!$A$2:$B$50, 2, 0),"")</f>
        <v/>
      </c>
      <c r="BS516" s="71"/>
      <c r="BT516" s="79" t="str">
        <f>IFERROR(VLOOKUP(BS516, InscrTechniques!$A$2:$B$50, 2, 0),"")</f>
        <v/>
      </c>
      <c r="BU516" s="71"/>
      <c r="BV516" s="79" t="str">
        <f>IFERROR(VLOOKUP(BU516, InscrTechniques!$A$2:$B$50, 2, 0),"")</f>
        <v/>
      </c>
      <c r="BW516" s="125"/>
      <c r="BX516" s="79" t="str">
        <f>IFERROR(VLOOKUP(BW516, InscrTechniques!$A$2:$B$50, 2, 0),"")</f>
        <v/>
      </c>
      <c r="BY516" s="125"/>
      <c r="BZ516" s="79" t="str">
        <f>IFERROR(VLOOKUP(BY516, InscrTechniques!$A$2:$B$50, 2, 0),"")</f>
        <v/>
      </c>
      <c r="CA516" s="74"/>
      <c r="CB516" s="114" t="str">
        <f>IFERROR(VLOOKUP(CA516, LetterStyle!$A$2:$B$50, 2, 0),"")</f>
        <v/>
      </c>
      <c r="CC516" s="74"/>
      <c r="CD516" s="114" t="str">
        <f>IFERROR(VLOOKUP(CC516, LetterStyle!$A$2:$B$50, 2, 0),"")</f>
        <v/>
      </c>
      <c r="CE516" s="74"/>
      <c r="CF516" s="114" t="str">
        <f>IFERROR(VLOOKUP(CE516, LetterStyle!$A$2:$B$50, 2, 0),"")</f>
        <v/>
      </c>
      <c r="CG516" s="74"/>
      <c r="CH516" s="79" t="str">
        <f>IFERROR(VLOOKUP(CG516, LetterStyle!$A$2:$B$50, 2, 0),"")</f>
        <v/>
      </c>
      <c r="CI516" s="71"/>
      <c r="CJ516" s="79" t="str">
        <f>IFERROR(VLOOKUP(CI516, DecMotifs!$A$1:$B$306, 2, 0),"")</f>
        <v/>
      </c>
      <c r="CK516" s="71"/>
      <c r="CL516" s="79" t="str">
        <f>IFERROR(VLOOKUP(CK516, DecMotifs!$A$1:$B$306, 2, 0),"")</f>
        <v/>
      </c>
      <c r="CM516" s="71"/>
      <c r="CN516" s="79" t="str">
        <f>IFERROR(VLOOKUP(CM516, DecMotifs!$A$1:$B$306, 2, 0),"")</f>
        <v/>
      </c>
      <c r="CO516" s="71"/>
      <c r="CP516" s="79" t="str">
        <f>IFERROR(VLOOKUP(CO516, MarginalDec!$A$2:$B$253, 2, 0),"")</f>
        <v/>
      </c>
      <c r="CQ516" s="71"/>
      <c r="CR516" s="79" t="str">
        <f>IFERROR(VLOOKUP(CQ516, MarginalDec!$A$2:$B$253, 2, 0),"")</f>
        <v/>
      </c>
      <c r="CS516" s="71"/>
      <c r="CT516" s="79" t="str">
        <f>IFERROR(VLOOKUP(CS516, MarginalDec!$A$2:$B$253, 2, 0),"")</f>
        <v/>
      </c>
      <c r="CU516" s="71"/>
      <c r="CV516" s="79" t="str">
        <f>IF(ISBLANK(CU516),"", IFERROR(VLOOKUP(CU516, Tooling!$A$2:$B$252, 2, 0),""))</f>
        <v/>
      </c>
      <c r="CW516" s="71"/>
      <c r="CX516" s="79" t="str">
        <f>IF(ISBLANK(CW516),"", IFERROR(VLOOKUP(CW516, Tooling!$A$2:$B$252, 2, 0),""))</f>
        <v/>
      </c>
      <c r="CY516" s="71"/>
      <c r="CZ516" s="79" t="str">
        <f>IF(ISBLANK(CY516),"", IFERROR(VLOOKUP(CY516, Repairs!$A$2:$B$252, 2, 0),""))</f>
        <v/>
      </c>
      <c r="DA516" s="77"/>
      <c r="DB516" s="71"/>
      <c r="DC516" s="79" t="str">
        <f>IFERROR(VLOOKUP(DB516, DatingReason!$A$2:$B$252, 2, 0),"")</f>
        <v/>
      </c>
      <c r="DD516" s="123" t="str">
        <f t="shared" si="99"/>
        <v/>
      </c>
      <c r="DF516" s="119" t="str">
        <f t="array" ref="DF516">IF(AND($B516&lt;&gt;"", $DE516&lt;&gt;"", $DE516&lt;&gt;"No"),MAX(IF($B516=PEOPLE!$B$4:$B$1000, PEOPLE!$Q$4:$Q$1000,""))+100,"")</f>
        <v/>
      </c>
      <c r="DG516" s="68"/>
      <c r="DH516" s="76">
        <f>COUNTIF(PEOPLE!B:B, MEMORIALS!B516)</f>
        <v>0</v>
      </c>
      <c r="DI516" s="82"/>
      <c r="DJ516" s="82"/>
      <c r="DK516" s="82"/>
      <c r="DL516" s="68"/>
      <c r="DM516" s="68"/>
      <c r="DN516" s="68"/>
      <c r="DO516" s="68"/>
      <c r="DP516" s="68"/>
    </row>
    <row r="517" spans="1:120" ht="15" customHeight="1" x14ac:dyDescent="0.25">
      <c r="A517" s="68"/>
      <c r="B517" s="69"/>
      <c r="C517" s="68"/>
      <c r="D517" s="68"/>
      <c r="E517" s="70" t="str">
        <f>IF(D517="","",VLOOKUP(D517,Denomination!$A$2:$B$50, 2, 0))</f>
        <v/>
      </c>
      <c r="F517" s="68"/>
      <c r="G517" s="71"/>
      <c r="H517" s="70" t="str">
        <f>IF(G517="","",VLOOKUP(G517,MCondition!$A$2:$B$50, 2, 0))</f>
        <v/>
      </c>
      <c r="I517" s="72"/>
      <c r="J517" s="71"/>
      <c r="K517" s="70" t="str">
        <f>IF(J517="","",VLOOKUP(J517,ICondition!$A$2:$B$50, 2, 0))</f>
        <v/>
      </c>
      <c r="L517" s="73"/>
      <c r="M517" s="73"/>
      <c r="N517" s="73"/>
      <c r="O517" s="73"/>
      <c r="P517" s="73"/>
      <c r="Q517" s="73"/>
      <c r="R517" s="78"/>
      <c r="S517" s="79" t="str">
        <f>IFERROR(VLOOKUP(R517,Material!$A$2:$B$59, 2, 0),"")</f>
        <v/>
      </c>
      <c r="T517" s="71"/>
      <c r="U517" s="79" t="str">
        <f>IFERROR(VLOOKUP(T517,Material!$A$2:$B$59, 2, 0),"")</f>
        <v/>
      </c>
      <c r="V517" s="71"/>
      <c r="W517" s="79" t="str">
        <f>IFERROR(VLOOKUP(V517,Material!$A$2:$B$59, 2, 0),"")</f>
        <v/>
      </c>
      <c r="X517" s="71"/>
      <c r="Y517" s="79" t="str">
        <f>IFERROR(VLOOKUP(X517,Material!$A$2:$B$59, 2, 0),"")</f>
        <v/>
      </c>
      <c r="Z517" s="71"/>
      <c r="AA517" s="79" t="str">
        <f>IFERROR(VLOOKUP(Z517,Material!$A$2:$B$59, 2, 0),"")</f>
        <v/>
      </c>
      <c r="AB517" s="74"/>
      <c r="AC517" s="75" t="e">
        <f t="shared" si="100"/>
        <v>#VALUE!</v>
      </c>
      <c r="AD517" s="75" t="e">
        <f t="shared" si="101"/>
        <v>#VALUE!</v>
      </c>
      <c r="AE517" s="75" t="e">
        <f t="shared" si="91"/>
        <v>#VALUE!</v>
      </c>
      <c r="AF517" s="75" t="e">
        <f t="shared" si="102"/>
        <v>#VALUE!</v>
      </c>
      <c r="AG517" s="75" t="e">
        <f t="shared" si="92"/>
        <v>#VALUE!</v>
      </c>
      <c r="AH517" s="75" t="e">
        <f t="shared" si="93"/>
        <v>#VALUE!</v>
      </c>
      <c r="AI517" s="75" t="e">
        <f t="shared" si="94"/>
        <v>#VALUE!</v>
      </c>
      <c r="AJ517" s="80" t="e">
        <f t="shared" si="95"/>
        <v>#VALUE!</v>
      </c>
      <c r="AK517" s="79" t="str">
        <f>(IFERROR(VLOOKUP(AB517,Categories!$A$2:$B$20,2,1),""))</f>
        <v/>
      </c>
      <c r="AL517" s="79" t="str">
        <f ca="1">IFERROR(VLOOKUP((HLOOKUP((VLOOKUP($AB517,Categories!$A$2:$F$20,3,1)), $AB$3:$AJ517, (ROW()-ROW($AB$3)+1), 0)), INDIRECT(VLOOKUP($AB517,Categories!$A$2:$F$20,6,1)),2,0),AK517)</f>
        <v/>
      </c>
      <c r="AM517" s="79" t="str">
        <f ca="1">IFERROR(VLOOKUP((HLOOKUP((VLOOKUP($AB517,Categories!$A$2:$F$20,4,1)),$AB$3:$AJ517,(ROW()-ROW($AB$3)+1),0)),INDIRECT(VLOOKUP($AB517,Categories!$A$2:$H$20,7,1)),2,0),"")</f>
        <v/>
      </c>
      <c r="AN517" s="79" t="str">
        <f ca="1">IFERROR(VLOOKUP((HLOOKUP((VLOOKUP($AB517,Categories!$A$2:$F$20,5,1)), $AB$3:$AJ517, (ROW()-ROW($AB$3)+1), 0)), INDIRECT(VLOOKUP($AB517,Categories!$A$2:$H$20,8,1)),2,0),"")</f>
        <v/>
      </c>
      <c r="AO517" s="79" t="str">
        <f t="shared" ca="1" si="96"/>
        <v/>
      </c>
      <c r="AP517" s="81"/>
      <c r="AQ517" s="70" t="str">
        <f>IFERROR(VLOOKUP(VALUE(MID(AP517,1,1)),AdditionalElements!$A$2:$B$50,2,0),"")</f>
        <v/>
      </c>
      <c r="AR517" s="70" t="str">
        <f>IFERROR(VLOOKUP(VALUE(MID(AP517,2,1)),AdditionalElements!$H$2:$I$50,2,0),"")</f>
        <v/>
      </c>
      <c r="AS517" s="70" t="str">
        <f>IFERROR(VLOOKUP(VALUE(MID(AP517,3,1)),AdditionalElements!$O$2:$P$50,2,0),"")</f>
        <v/>
      </c>
      <c r="AT517" s="70" t="str">
        <f>IFERROR(VLOOKUP(VALUE(MID(AP517,4,1)),AdditionalElements!$V$2:$W$50,2,0),"")</f>
        <v/>
      </c>
      <c r="AU517" s="71"/>
      <c r="AV517" s="79" t="str">
        <f>IFERROR(IF(VALUE(MID(AU517,1,1))=1, VLOOKUP(VALUE(MID(AU517,1,1)), TxtPanelShape!$A$2:$C$50, 3, 0), (IF(VALUE(MID(AU517,1,1))&gt;=7, VLOOKUP(VALUE(MID(AU517,1,1)), TxtPanelShape!$A$2:$C$50, 3, 0),VLOOKUP(VALUE(MID(AU517,1,2)),TxtPanelShape!$A$2:$C$50,3,0)))), "")</f>
        <v/>
      </c>
      <c r="AW517" s="79" t="str">
        <f>IFERROR(IF(VALUE(MID(AU517,1,1))=1, ", "&amp;VLOOKUP(VALUE(MID(AU517,2,1)), TxtPanelShape!$H$2:$I$50, 2, 0), IF(VALUE(MID(AU517,1,1))&gt;=7, ", "&amp;VLOOKUP(VALUE(MID(AU517,2,1)), TxtPanelShape!$H$2:$I$50, 2, 0),"")), "")</f>
        <v/>
      </c>
      <c r="AX517" s="79" t="str">
        <f>IFERROR(IF(VALUE(MID(AU517,1,1))=1, ", "&amp;VLOOKUP(VALUE(MID(AU517,3,1)), TxtPanelShape!$O$2:$P$50, 2, 0), IF(VALUE(MID(AU517,1,1))&gt;=7, ", "&amp;VLOOKUP(VALUE(MID(AU517,3,1)), TxtPanelShape!$O$2:$P$50, 2, 0),"")),"")</f>
        <v/>
      </c>
      <c r="AY517" s="79" t="str">
        <f>IFERROR("; "&amp;VLOOKUP(VALUE(MID(AU517,4,1)), TxtPanelShape!$V$2:$W$50,2,0),"")</f>
        <v/>
      </c>
      <c r="AZ517" s="79" t="str">
        <f t="shared" si="97"/>
        <v/>
      </c>
      <c r="BA517" s="71"/>
      <c r="BB517" s="79" t="str">
        <f>IFERROR(IF(VALUE(MID(BA517,1,1))=1, VLOOKUP(VALUE(MID(BA517,1,1)), TxtPanelShape!$A$2:$C$50, 3, 0), (IF(VALUE(MID(BA517,1,1))&gt;=7, VLOOKUP(VALUE(MID(BA517,1,1)), TxtPanelShape!$A$2:$C$50, 3, 0),VLOOKUP(VALUE(MID(BA517,1,2)),TxtPanelShape!$A$2:$C$50,3,0)))), "")</f>
        <v/>
      </c>
      <c r="BC517" s="79" t="str">
        <f>IFERROR(IF(VALUE(MID(BA517,1,1))=1, ", "&amp;VLOOKUP(VALUE(MID(BA517,2,1)), TxtPanelShape!$H$2:$I$50, 2, 0), IF(VALUE(MID(BA517,1,1))&gt;=7, ", "&amp;VLOOKUP(VALUE(MID(BA517,2,1)), TxtPanelShape!$H$2:$I$50, 2, 0),"")), "")</f>
        <v/>
      </c>
      <c r="BD517" s="79" t="str">
        <f>IFERROR(IF(VALUE(MID(BA517,1,1))=1, ", "&amp;VLOOKUP(VALUE(MID(BA517,3,1)), TxtPanelShape!$O$2:$P$50, 2, 0), IF(VALUE(MID(BA517,1,1))&gt;=7, ", "&amp;VLOOKUP(VALUE(MID(BA517,3,1)), TxtPanelShape!$O$2:$P$50, 2, 0),"")),"")</f>
        <v/>
      </c>
      <c r="BE517" s="79" t="str">
        <f>IFERROR("; "&amp;VLOOKUP(VALUE(MID(BA517,4,1)), TxtPanelShape!$V$2:$W$50,2,0),"")</f>
        <v/>
      </c>
      <c r="BF517" s="79" t="str">
        <f t="shared" si="98"/>
        <v/>
      </c>
      <c r="BG517" s="71"/>
      <c r="BH517" s="79" t="str">
        <f>IFERROR(VLOOKUP(BG517, TxtPanelDefinition!$A$2:$B$50, 2, 0),"")</f>
        <v/>
      </c>
      <c r="BI517" s="71"/>
      <c r="BJ517" s="79" t="str">
        <f>IFERROR(VLOOKUP(BI517, TxtPanelDefinition!$A$2:$B$50, 2, 0),"")</f>
        <v/>
      </c>
      <c r="BK517" s="71"/>
      <c r="BL517" s="79" t="str">
        <f>IFERROR(VLOOKUP(BK517, InscrTechniques!$A$2:$B$50, 2, 0),"")</f>
        <v/>
      </c>
      <c r="BM517" s="71"/>
      <c r="BN517" s="79" t="str">
        <f>IFERROR(VLOOKUP(BM517, InscrTechniques!$A$2:$B$50, 2, 0),"")</f>
        <v/>
      </c>
      <c r="BO517" s="71"/>
      <c r="BP517" s="79" t="str">
        <f>IFERROR(VLOOKUP(BO517, InscrTechniques!$A$2:$B$50, 2, 0),"")</f>
        <v/>
      </c>
      <c r="BQ517" s="71"/>
      <c r="BR517" s="79" t="str">
        <f>IFERROR(VLOOKUP(BQ517, InscrTechniques!$A$2:$B$50, 2, 0),"")</f>
        <v/>
      </c>
      <c r="BS517" s="71"/>
      <c r="BT517" s="79" t="str">
        <f>IFERROR(VLOOKUP(BS517, InscrTechniques!$A$2:$B$50, 2, 0),"")</f>
        <v/>
      </c>
      <c r="BU517" s="71"/>
      <c r="BV517" s="79" t="str">
        <f>IFERROR(VLOOKUP(BU517, InscrTechniques!$A$2:$B$50, 2, 0),"")</f>
        <v/>
      </c>
      <c r="BW517" s="125"/>
      <c r="BX517" s="79" t="str">
        <f>IFERROR(VLOOKUP(BW517, InscrTechniques!$A$2:$B$50, 2, 0),"")</f>
        <v/>
      </c>
      <c r="BY517" s="125"/>
      <c r="BZ517" s="79" t="str">
        <f>IFERROR(VLOOKUP(BY517, InscrTechniques!$A$2:$B$50, 2, 0),"")</f>
        <v/>
      </c>
      <c r="CA517" s="74"/>
      <c r="CB517" s="114" t="str">
        <f>IFERROR(VLOOKUP(CA517, LetterStyle!$A$2:$B$50, 2, 0),"")</f>
        <v/>
      </c>
      <c r="CC517" s="74"/>
      <c r="CD517" s="114" t="str">
        <f>IFERROR(VLOOKUP(CC517, LetterStyle!$A$2:$B$50, 2, 0),"")</f>
        <v/>
      </c>
      <c r="CE517" s="74"/>
      <c r="CF517" s="114" t="str">
        <f>IFERROR(VLOOKUP(CE517, LetterStyle!$A$2:$B$50, 2, 0),"")</f>
        <v/>
      </c>
      <c r="CG517" s="74"/>
      <c r="CH517" s="79" t="str">
        <f>IFERROR(VLOOKUP(CG517, LetterStyle!$A$2:$B$50, 2, 0),"")</f>
        <v/>
      </c>
      <c r="CI517" s="71"/>
      <c r="CJ517" s="79" t="str">
        <f>IFERROR(VLOOKUP(CI517, DecMotifs!$A$1:$B$306, 2, 0),"")</f>
        <v/>
      </c>
      <c r="CK517" s="71"/>
      <c r="CL517" s="79" t="str">
        <f>IFERROR(VLOOKUP(CK517, DecMotifs!$A$1:$B$306, 2, 0),"")</f>
        <v/>
      </c>
      <c r="CM517" s="71"/>
      <c r="CN517" s="79" t="str">
        <f>IFERROR(VLOOKUP(CM517, DecMotifs!$A$1:$B$306, 2, 0),"")</f>
        <v/>
      </c>
      <c r="CO517" s="71"/>
      <c r="CP517" s="79" t="str">
        <f>IFERROR(VLOOKUP(CO517, MarginalDec!$A$2:$B$253, 2, 0),"")</f>
        <v/>
      </c>
      <c r="CQ517" s="71"/>
      <c r="CR517" s="79" t="str">
        <f>IFERROR(VLOOKUP(CQ517, MarginalDec!$A$2:$B$253, 2, 0),"")</f>
        <v/>
      </c>
      <c r="CS517" s="71"/>
      <c r="CT517" s="79" t="str">
        <f>IFERROR(VLOOKUP(CS517, MarginalDec!$A$2:$B$253, 2, 0),"")</f>
        <v/>
      </c>
      <c r="CU517" s="71"/>
      <c r="CV517" s="79" t="str">
        <f>IF(ISBLANK(CU517),"", IFERROR(VLOOKUP(CU517, Tooling!$A$2:$B$252, 2, 0),""))</f>
        <v/>
      </c>
      <c r="CW517" s="71"/>
      <c r="CX517" s="79" t="str">
        <f>IF(ISBLANK(CW517),"", IFERROR(VLOOKUP(CW517, Tooling!$A$2:$B$252, 2, 0),""))</f>
        <v/>
      </c>
      <c r="CY517" s="71"/>
      <c r="CZ517" s="79" t="str">
        <f>IF(ISBLANK(CY517),"", IFERROR(VLOOKUP(CY517, Repairs!$A$2:$B$252, 2, 0),""))</f>
        <v/>
      </c>
      <c r="DA517" s="77"/>
      <c r="DB517" s="71"/>
      <c r="DC517" s="79" t="str">
        <f>IFERROR(VLOOKUP(DB517, DatingReason!$A$2:$B$252, 2, 0),"")</f>
        <v/>
      </c>
      <c r="DD517" s="123" t="str">
        <f t="shared" si="99"/>
        <v/>
      </c>
      <c r="DF517" s="119" t="str">
        <f t="array" ref="DF517">IF(AND($B517&lt;&gt;"", $DE517&lt;&gt;"", $DE517&lt;&gt;"No"),MAX(IF($B517=PEOPLE!$B$4:$B$1000, PEOPLE!$Q$4:$Q$1000,""))+100,"")</f>
        <v/>
      </c>
      <c r="DG517" s="68"/>
      <c r="DH517" s="76">
        <f>COUNTIF(PEOPLE!B:B, MEMORIALS!B517)</f>
        <v>0</v>
      </c>
      <c r="DI517" s="82"/>
      <c r="DJ517" s="82"/>
      <c r="DK517" s="82"/>
      <c r="DL517" s="68"/>
      <c r="DM517" s="68"/>
      <c r="DN517" s="68"/>
      <c r="DO517" s="68"/>
      <c r="DP517" s="68"/>
    </row>
    <row r="518" spans="1:120" ht="15" customHeight="1" x14ac:dyDescent="0.25">
      <c r="A518" s="68"/>
      <c r="B518" s="69"/>
      <c r="C518" s="68"/>
      <c r="D518" s="68"/>
      <c r="E518" s="70" t="str">
        <f>IF(D518="","",VLOOKUP(D518,Denomination!$A$2:$B$50, 2, 0))</f>
        <v/>
      </c>
      <c r="F518" s="68"/>
      <c r="G518" s="71"/>
      <c r="H518" s="70" t="str">
        <f>IF(G518="","",VLOOKUP(G518,MCondition!$A$2:$B$50, 2, 0))</f>
        <v/>
      </c>
      <c r="I518" s="72"/>
      <c r="J518" s="71"/>
      <c r="K518" s="70" t="str">
        <f>IF(J518="","",VLOOKUP(J518,ICondition!$A$2:$B$50, 2, 0))</f>
        <v/>
      </c>
      <c r="L518" s="73"/>
      <c r="M518" s="73"/>
      <c r="N518" s="73"/>
      <c r="O518" s="73"/>
      <c r="P518" s="73"/>
      <c r="Q518" s="73"/>
      <c r="R518" s="78"/>
      <c r="S518" s="79" t="str">
        <f>IFERROR(VLOOKUP(R518,Material!$A$2:$B$59, 2, 0),"")</f>
        <v/>
      </c>
      <c r="T518" s="71"/>
      <c r="U518" s="79" t="str">
        <f>IFERROR(VLOOKUP(T518,Material!$A$2:$B$59, 2, 0),"")</f>
        <v/>
      </c>
      <c r="V518" s="71"/>
      <c r="W518" s="79" t="str">
        <f>IFERROR(VLOOKUP(V518,Material!$A$2:$B$59, 2, 0),"")</f>
        <v/>
      </c>
      <c r="X518" s="71"/>
      <c r="Y518" s="79" t="str">
        <f>IFERROR(VLOOKUP(X518,Material!$A$2:$B$59, 2, 0),"")</f>
        <v/>
      </c>
      <c r="Z518" s="71"/>
      <c r="AA518" s="79" t="str">
        <f>IFERROR(VLOOKUP(Z518,Material!$A$2:$B$59, 2, 0),"")</f>
        <v/>
      </c>
      <c r="AB518" s="74"/>
      <c r="AC518" s="75" t="e">
        <f t="shared" si="100"/>
        <v>#VALUE!</v>
      </c>
      <c r="AD518" s="75" t="e">
        <f t="shared" si="101"/>
        <v>#VALUE!</v>
      </c>
      <c r="AE518" s="75" t="e">
        <f t="shared" ref="AE518:AE581" si="103">VALUE(MID($AB518,COLUMN()-(COLUMN(AE518)- 3),1))</f>
        <v>#VALUE!</v>
      </c>
      <c r="AF518" s="75" t="e">
        <f t="shared" si="102"/>
        <v>#VALUE!</v>
      </c>
      <c r="AG518" s="75" t="e">
        <f t="shared" ref="AG518:AG581" si="104">VALUE(AC518&amp;AD518)</f>
        <v>#VALUE!</v>
      </c>
      <c r="AH518" s="75" t="e">
        <f t="shared" ref="AH518:AH581" si="105">VALUE(AD518&amp;AE518)</f>
        <v>#VALUE!</v>
      </c>
      <c r="AI518" s="75" t="e">
        <f t="shared" ref="AI518:AI581" si="106">VALUE(AC518&amp;AD518&amp;AE518)</f>
        <v>#VALUE!</v>
      </c>
      <c r="AJ518" s="80" t="e">
        <f t="shared" ref="AJ518:AJ581" si="107">VALUE(AD518&amp;AE518&amp;AF518)</f>
        <v>#VALUE!</v>
      </c>
      <c r="AK518" s="79" t="str">
        <f>(IFERROR(VLOOKUP(AB518,Categories!$A$2:$B$20,2,1),""))</f>
        <v/>
      </c>
      <c r="AL518" s="79" t="str">
        <f ca="1">IFERROR(VLOOKUP((HLOOKUP((VLOOKUP($AB518,Categories!$A$2:$F$20,3,1)), $AB$3:$AJ518, (ROW()-ROW($AB$3)+1), 0)), INDIRECT(VLOOKUP($AB518,Categories!$A$2:$F$20,6,1)),2,0),AK518)</f>
        <v/>
      </c>
      <c r="AM518" s="79" t="str">
        <f ca="1">IFERROR(VLOOKUP((HLOOKUP((VLOOKUP($AB518,Categories!$A$2:$F$20,4,1)),$AB$3:$AJ518,(ROW()-ROW($AB$3)+1),0)),INDIRECT(VLOOKUP($AB518,Categories!$A$2:$H$20,7,1)),2,0),"")</f>
        <v/>
      </c>
      <c r="AN518" s="79" t="str">
        <f ca="1">IFERROR(VLOOKUP((HLOOKUP((VLOOKUP($AB518,Categories!$A$2:$F$20,5,1)), $AB$3:$AJ518, (ROW()-ROW($AB$3)+1), 0)), INDIRECT(VLOOKUP($AB518,Categories!$A$2:$H$20,8,1)),2,0),"")</f>
        <v/>
      </c>
      <c r="AO518" s="79" t="str">
        <f t="shared" ref="AO518:AO581" ca="1" si="108">IFERROR(IF(AM518="",IF(AN518="", AL518, AL518&amp;AN518),IF(AN518="",AL518&amp;AM518,AL518&amp;AM518&amp;AN518)),"")</f>
        <v/>
      </c>
      <c r="AP518" s="81"/>
      <c r="AQ518" s="70" t="str">
        <f>IFERROR(VLOOKUP(VALUE(MID(AP518,1,1)),AdditionalElements!$A$2:$B$50,2,0),"")</f>
        <v/>
      </c>
      <c r="AR518" s="70" t="str">
        <f>IFERROR(VLOOKUP(VALUE(MID(AP518,2,1)),AdditionalElements!$H$2:$I$50,2,0),"")</f>
        <v/>
      </c>
      <c r="AS518" s="70" t="str">
        <f>IFERROR(VLOOKUP(VALUE(MID(AP518,3,1)),AdditionalElements!$O$2:$P$50,2,0),"")</f>
        <v/>
      </c>
      <c r="AT518" s="70" t="str">
        <f>IFERROR(VLOOKUP(VALUE(MID(AP518,4,1)),AdditionalElements!$V$2:$W$50,2,0),"")</f>
        <v/>
      </c>
      <c r="AU518" s="71"/>
      <c r="AV518" s="79" t="str">
        <f>IFERROR(IF(VALUE(MID(AU518,1,1))=1, VLOOKUP(VALUE(MID(AU518,1,1)), TxtPanelShape!$A$2:$C$50, 3, 0), (IF(VALUE(MID(AU518,1,1))&gt;=7, VLOOKUP(VALUE(MID(AU518,1,1)), TxtPanelShape!$A$2:$C$50, 3, 0),VLOOKUP(VALUE(MID(AU518,1,2)),TxtPanelShape!$A$2:$C$50,3,0)))), "")</f>
        <v/>
      </c>
      <c r="AW518" s="79" t="str">
        <f>IFERROR(IF(VALUE(MID(AU518,1,1))=1, ", "&amp;VLOOKUP(VALUE(MID(AU518,2,1)), TxtPanelShape!$H$2:$I$50, 2, 0), IF(VALUE(MID(AU518,1,1))&gt;=7, ", "&amp;VLOOKUP(VALUE(MID(AU518,2,1)), TxtPanelShape!$H$2:$I$50, 2, 0),"")), "")</f>
        <v/>
      </c>
      <c r="AX518" s="79" t="str">
        <f>IFERROR(IF(VALUE(MID(AU518,1,1))=1, ", "&amp;VLOOKUP(VALUE(MID(AU518,3,1)), TxtPanelShape!$O$2:$P$50, 2, 0), IF(VALUE(MID(AU518,1,1))&gt;=7, ", "&amp;VLOOKUP(VALUE(MID(AU518,3,1)), TxtPanelShape!$O$2:$P$50, 2, 0),"")),"")</f>
        <v/>
      </c>
      <c r="AY518" s="79" t="str">
        <f>IFERROR("; "&amp;VLOOKUP(VALUE(MID(AU518,4,1)), TxtPanelShape!$V$2:$W$50,2,0),"")</f>
        <v/>
      </c>
      <c r="AZ518" s="79" t="str">
        <f t="shared" ref="AZ518:AZ581" si="109">AV518&amp;AW518&amp;AX518&amp;AY518</f>
        <v/>
      </c>
      <c r="BA518" s="71"/>
      <c r="BB518" s="79" t="str">
        <f>IFERROR(IF(VALUE(MID(BA518,1,1))=1, VLOOKUP(VALUE(MID(BA518,1,1)), TxtPanelShape!$A$2:$C$50, 3, 0), (IF(VALUE(MID(BA518,1,1))&gt;=7, VLOOKUP(VALUE(MID(BA518,1,1)), TxtPanelShape!$A$2:$C$50, 3, 0),VLOOKUP(VALUE(MID(BA518,1,2)),TxtPanelShape!$A$2:$C$50,3,0)))), "")</f>
        <v/>
      </c>
      <c r="BC518" s="79" t="str">
        <f>IFERROR(IF(VALUE(MID(BA518,1,1))=1, ", "&amp;VLOOKUP(VALUE(MID(BA518,2,1)), TxtPanelShape!$H$2:$I$50, 2, 0), IF(VALUE(MID(BA518,1,1))&gt;=7, ", "&amp;VLOOKUP(VALUE(MID(BA518,2,1)), TxtPanelShape!$H$2:$I$50, 2, 0),"")), "")</f>
        <v/>
      </c>
      <c r="BD518" s="79" t="str">
        <f>IFERROR(IF(VALUE(MID(BA518,1,1))=1, ", "&amp;VLOOKUP(VALUE(MID(BA518,3,1)), TxtPanelShape!$O$2:$P$50, 2, 0), IF(VALUE(MID(BA518,1,1))&gt;=7, ", "&amp;VLOOKUP(VALUE(MID(BA518,3,1)), TxtPanelShape!$O$2:$P$50, 2, 0),"")),"")</f>
        <v/>
      </c>
      <c r="BE518" s="79" t="str">
        <f>IFERROR("; "&amp;VLOOKUP(VALUE(MID(BA518,4,1)), TxtPanelShape!$V$2:$W$50,2,0),"")</f>
        <v/>
      </c>
      <c r="BF518" s="79" t="str">
        <f t="shared" ref="BF518:BF581" si="110">BB518&amp;BC518&amp;BD518&amp;BE518</f>
        <v/>
      </c>
      <c r="BG518" s="71"/>
      <c r="BH518" s="79" t="str">
        <f>IFERROR(VLOOKUP(BG518, TxtPanelDefinition!$A$2:$B$50, 2, 0),"")</f>
        <v/>
      </c>
      <c r="BI518" s="71"/>
      <c r="BJ518" s="79" t="str">
        <f>IFERROR(VLOOKUP(BI518, TxtPanelDefinition!$A$2:$B$50, 2, 0),"")</f>
        <v/>
      </c>
      <c r="BK518" s="71"/>
      <c r="BL518" s="79" t="str">
        <f>IFERROR(VLOOKUP(BK518, InscrTechniques!$A$2:$B$50, 2, 0),"")</f>
        <v/>
      </c>
      <c r="BM518" s="71"/>
      <c r="BN518" s="79" t="str">
        <f>IFERROR(VLOOKUP(BM518, InscrTechniques!$A$2:$B$50, 2, 0),"")</f>
        <v/>
      </c>
      <c r="BO518" s="71"/>
      <c r="BP518" s="79" t="str">
        <f>IFERROR(VLOOKUP(BO518, InscrTechniques!$A$2:$B$50, 2, 0),"")</f>
        <v/>
      </c>
      <c r="BQ518" s="71"/>
      <c r="BR518" s="79" t="str">
        <f>IFERROR(VLOOKUP(BQ518, InscrTechniques!$A$2:$B$50, 2, 0),"")</f>
        <v/>
      </c>
      <c r="BS518" s="71"/>
      <c r="BT518" s="79" t="str">
        <f>IFERROR(VLOOKUP(BS518, InscrTechniques!$A$2:$B$50, 2, 0),"")</f>
        <v/>
      </c>
      <c r="BU518" s="71"/>
      <c r="BV518" s="79" t="str">
        <f>IFERROR(VLOOKUP(BU518, InscrTechniques!$A$2:$B$50, 2, 0),"")</f>
        <v/>
      </c>
      <c r="BW518" s="125"/>
      <c r="BX518" s="79" t="str">
        <f>IFERROR(VLOOKUP(BW518, InscrTechniques!$A$2:$B$50, 2, 0),"")</f>
        <v/>
      </c>
      <c r="BY518" s="125"/>
      <c r="BZ518" s="79" t="str">
        <f>IFERROR(VLOOKUP(BY518, InscrTechniques!$A$2:$B$50, 2, 0),"")</f>
        <v/>
      </c>
      <c r="CA518" s="74"/>
      <c r="CB518" s="114" t="str">
        <f>IFERROR(VLOOKUP(CA518, LetterStyle!$A$2:$B$50, 2, 0),"")</f>
        <v/>
      </c>
      <c r="CC518" s="74"/>
      <c r="CD518" s="114" t="str">
        <f>IFERROR(VLOOKUP(CC518, LetterStyle!$A$2:$B$50, 2, 0),"")</f>
        <v/>
      </c>
      <c r="CE518" s="74"/>
      <c r="CF518" s="114" t="str">
        <f>IFERROR(VLOOKUP(CE518, LetterStyle!$A$2:$B$50, 2, 0),"")</f>
        <v/>
      </c>
      <c r="CG518" s="74"/>
      <c r="CH518" s="79" t="str">
        <f>IFERROR(VLOOKUP(CG518, LetterStyle!$A$2:$B$50, 2, 0),"")</f>
        <v/>
      </c>
      <c r="CI518" s="71"/>
      <c r="CJ518" s="79" t="str">
        <f>IFERROR(VLOOKUP(CI518, DecMotifs!$A$1:$B$306, 2, 0),"")</f>
        <v/>
      </c>
      <c r="CK518" s="71"/>
      <c r="CL518" s="79" t="str">
        <f>IFERROR(VLOOKUP(CK518, DecMotifs!$A$1:$B$306, 2, 0),"")</f>
        <v/>
      </c>
      <c r="CM518" s="71"/>
      <c r="CN518" s="79" t="str">
        <f>IFERROR(VLOOKUP(CM518, DecMotifs!$A$1:$B$306, 2, 0),"")</f>
        <v/>
      </c>
      <c r="CO518" s="71"/>
      <c r="CP518" s="79" t="str">
        <f>IFERROR(VLOOKUP(CO518, MarginalDec!$A$2:$B$253, 2, 0),"")</f>
        <v/>
      </c>
      <c r="CQ518" s="71"/>
      <c r="CR518" s="79" t="str">
        <f>IFERROR(VLOOKUP(CQ518, MarginalDec!$A$2:$B$253, 2, 0),"")</f>
        <v/>
      </c>
      <c r="CS518" s="71"/>
      <c r="CT518" s="79" t="str">
        <f>IFERROR(VLOOKUP(CS518, MarginalDec!$A$2:$B$253, 2, 0),"")</f>
        <v/>
      </c>
      <c r="CU518" s="71"/>
      <c r="CV518" s="79" t="str">
        <f>IF(ISBLANK(CU518),"", IFERROR(VLOOKUP(CU518, Tooling!$A$2:$B$252, 2, 0),""))</f>
        <v/>
      </c>
      <c r="CW518" s="71"/>
      <c r="CX518" s="79" t="str">
        <f>IF(ISBLANK(CW518),"", IFERROR(VLOOKUP(CW518, Tooling!$A$2:$B$252, 2, 0),""))</f>
        <v/>
      </c>
      <c r="CY518" s="71"/>
      <c r="CZ518" s="79" t="str">
        <f>IF(ISBLANK(CY518),"", IFERROR(VLOOKUP(CY518, Repairs!$A$2:$B$252, 2, 0),""))</f>
        <v/>
      </c>
      <c r="DA518" s="77"/>
      <c r="DB518" s="71"/>
      <c r="DC518" s="79" t="str">
        <f>IFERROR(VLOOKUP(DB518, DatingReason!$A$2:$B$252, 2, 0),"")</f>
        <v/>
      </c>
      <c r="DD518" s="123" t="str">
        <f t="shared" ref="DD518:DD581" si="111">IF(DA518&lt;&gt;"",LEFT(DA518,3)&amp;"0","")</f>
        <v/>
      </c>
      <c r="DF518" s="119" t="str">
        <f t="array" ref="DF518">IF(AND($B518&lt;&gt;"", $DE518&lt;&gt;"", $DE518&lt;&gt;"No"),MAX(IF($B518=PEOPLE!$B$4:$B$1000, PEOPLE!$Q$4:$Q$1000,""))+100,"")</f>
        <v/>
      </c>
      <c r="DG518" s="68"/>
      <c r="DH518" s="76">
        <f>COUNTIF(PEOPLE!B:B, MEMORIALS!B518)</f>
        <v>0</v>
      </c>
      <c r="DI518" s="82"/>
      <c r="DJ518" s="82"/>
      <c r="DK518" s="82"/>
      <c r="DL518" s="68"/>
      <c r="DM518" s="68"/>
      <c r="DN518" s="68"/>
      <c r="DO518" s="68"/>
      <c r="DP518" s="68"/>
    </row>
    <row r="519" spans="1:120" ht="15" customHeight="1" x14ac:dyDescent="0.25">
      <c r="A519" s="68"/>
      <c r="B519" s="69"/>
      <c r="C519" s="68"/>
      <c r="D519" s="68"/>
      <c r="E519" s="70" t="str">
        <f>IF(D519="","",VLOOKUP(D519,Denomination!$A$2:$B$50, 2, 0))</f>
        <v/>
      </c>
      <c r="F519" s="68"/>
      <c r="G519" s="71"/>
      <c r="H519" s="70" t="str">
        <f>IF(G519="","",VLOOKUP(G519,MCondition!$A$2:$B$50, 2, 0))</f>
        <v/>
      </c>
      <c r="I519" s="72"/>
      <c r="J519" s="71"/>
      <c r="K519" s="70" t="str">
        <f>IF(J519="","",VLOOKUP(J519,ICondition!$A$2:$B$50, 2, 0))</f>
        <v/>
      </c>
      <c r="L519" s="73"/>
      <c r="M519" s="73"/>
      <c r="N519" s="73"/>
      <c r="O519" s="73"/>
      <c r="P519" s="73"/>
      <c r="Q519" s="73"/>
      <c r="R519" s="78"/>
      <c r="S519" s="79" t="str">
        <f>IFERROR(VLOOKUP(R519,Material!$A$2:$B$59, 2, 0),"")</f>
        <v/>
      </c>
      <c r="T519" s="71"/>
      <c r="U519" s="79" t="str">
        <f>IFERROR(VLOOKUP(T519,Material!$A$2:$B$59, 2, 0),"")</f>
        <v/>
      </c>
      <c r="V519" s="71"/>
      <c r="W519" s="79" t="str">
        <f>IFERROR(VLOOKUP(V519,Material!$A$2:$B$59, 2, 0),"")</f>
        <v/>
      </c>
      <c r="X519" s="71"/>
      <c r="Y519" s="79" t="str">
        <f>IFERROR(VLOOKUP(X519,Material!$A$2:$B$59, 2, 0),"")</f>
        <v/>
      </c>
      <c r="Z519" s="71"/>
      <c r="AA519" s="79" t="str">
        <f>IFERROR(VLOOKUP(Z519,Material!$A$2:$B$59, 2, 0),"")</f>
        <v/>
      </c>
      <c r="AB519" s="74"/>
      <c r="AC519" s="75" t="e">
        <f t="shared" si="100"/>
        <v>#VALUE!</v>
      </c>
      <c r="AD519" s="75" t="e">
        <f t="shared" si="101"/>
        <v>#VALUE!</v>
      </c>
      <c r="AE519" s="75" t="e">
        <f t="shared" si="103"/>
        <v>#VALUE!</v>
      </c>
      <c r="AF519" s="75" t="e">
        <f t="shared" si="102"/>
        <v>#VALUE!</v>
      </c>
      <c r="AG519" s="75" t="e">
        <f t="shared" si="104"/>
        <v>#VALUE!</v>
      </c>
      <c r="AH519" s="75" t="e">
        <f t="shared" si="105"/>
        <v>#VALUE!</v>
      </c>
      <c r="AI519" s="75" t="e">
        <f t="shared" si="106"/>
        <v>#VALUE!</v>
      </c>
      <c r="AJ519" s="80" t="e">
        <f t="shared" si="107"/>
        <v>#VALUE!</v>
      </c>
      <c r="AK519" s="79" t="str">
        <f>(IFERROR(VLOOKUP(AB519,Categories!$A$2:$B$20,2,1),""))</f>
        <v/>
      </c>
      <c r="AL519" s="79" t="str">
        <f ca="1">IFERROR(VLOOKUP((HLOOKUP((VLOOKUP($AB519,Categories!$A$2:$F$20,3,1)), $AB$3:$AJ519, (ROW()-ROW($AB$3)+1), 0)), INDIRECT(VLOOKUP($AB519,Categories!$A$2:$F$20,6,1)),2,0),AK519)</f>
        <v/>
      </c>
      <c r="AM519" s="79" t="str">
        <f ca="1">IFERROR(VLOOKUP((HLOOKUP((VLOOKUP($AB519,Categories!$A$2:$F$20,4,1)),$AB$3:$AJ519,(ROW()-ROW($AB$3)+1),0)),INDIRECT(VLOOKUP($AB519,Categories!$A$2:$H$20,7,1)),2,0),"")</f>
        <v/>
      </c>
      <c r="AN519" s="79" t="str">
        <f ca="1">IFERROR(VLOOKUP((HLOOKUP((VLOOKUP($AB519,Categories!$A$2:$F$20,5,1)), $AB$3:$AJ519, (ROW()-ROW($AB$3)+1), 0)), INDIRECT(VLOOKUP($AB519,Categories!$A$2:$H$20,8,1)),2,0),"")</f>
        <v/>
      </c>
      <c r="AO519" s="79" t="str">
        <f t="shared" ca="1" si="108"/>
        <v/>
      </c>
      <c r="AP519" s="81"/>
      <c r="AQ519" s="70" t="str">
        <f>IFERROR(VLOOKUP(VALUE(MID(AP519,1,1)),AdditionalElements!$A$2:$B$50,2,0),"")</f>
        <v/>
      </c>
      <c r="AR519" s="70" t="str">
        <f>IFERROR(VLOOKUP(VALUE(MID(AP519,2,1)),AdditionalElements!$H$2:$I$50,2,0),"")</f>
        <v/>
      </c>
      <c r="AS519" s="70" t="str">
        <f>IFERROR(VLOOKUP(VALUE(MID(AP519,3,1)),AdditionalElements!$O$2:$P$50,2,0),"")</f>
        <v/>
      </c>
      <c r="AT519" s="70" t="str">
        <f>IFERROR(VLOOKUP(VALUE(MID(AP519,4,1)),AdditionalElements!$V$2:$W$50,2,0),"")</f>
        <v/>
      </c>
      <c r="AU519" s="71"/>
      <c r="AV519" s="79" t="str">
        <f>IFERROR(IF(VALUE(MID(AU519,1,1))=1, VLOOKUP(VALUE(MID(AU519,1,1)), TxtPanelShape!$A$2:$C$50, 3, 0), (IF(VALUE(MID(AU519,1,1))&gt;=7, VLOOKUP(VALUE(MID(AU519,1,1)), TxtPanelShape!$A$2:$C$50, 3, 0),VLOOKUP(VALUE(MID(AU519,1,2)),TxtPanelShape!$A$2:$C$50,3,0)))), "")</f>
        <v/>
      </c>
      <c r="AW519" s="79" t="str">
        <f>IFERROR(IF(VALUE(MID(AU519,1,1))=1, ", "&amp;VLOOKUP(VALUE(MID(AU519,2,1)), TxtPanelShape!$H$2:$I$50, 2, 0), IF(VALUE(MID(AU519,1,1))&gt;=7, ", "&amp;VLOOKUP(VALUE(MID(AU519,2,1)), TxtPanelShape!$H$2:$I$50, 2, 0),"")), "")</f>
        <v/>
      </c>
      <c r="AX519" s="79" t="str">
        <f>IFERROR(IF(VALUE(MID(AU519,1,1))=1, ", "&amp;VLOOKUP(VALUE(MID(AU519,3,1)), TxtPanelShape!$O$2:$P$50, 2, 0), IF(VALUE(MID(AU519,1,1))&gt;=7, ", "&amp;VLOOKUP(VALUE(MID(AU519,3,1)), TxtPanelShape!$O$2:$P$50, 2, 0),"")),"")</f>
        <v/>
      </c>
      <c r="AY519" s="79" t="str">
        <f>IFERROR("; "&amp;VLOOKUP(VALUE(MID(AU519,4,1)), TxtPanelShape!$V$2:$W$50,2,0),"")</f>
        <v/>
      </c>
      <c r="AZ519" s="79" t="str">
        <f t="shared" si="109"/>
        <v/>
      </c>
      <c r="BA519" s="71"/>
      <c r="BB519" s="79" t="str">
        <f>IFERROR(IF(VALUE(MID(BA519,1,1))=1, VLOOKUP(VALUE(MID(BA519,1,1)), TxtPanelShape!$A$2:$C$50, 3, 0), (IF(VALUE(MID(BA519,1,1))&gt;=7, VLOOKUP(VALUE(MID(BA519,1,1)), TxtPanelShape!$A$2:$C$50, 3, 0),VLOOKUP(VALUE(MID(BA519,1,2)),TxtPanelShape!$A$2:$C$50,3,0)))), "")</f>
        <v/>
      </c>
      <c r="BC519" s="79" t="str">
        <f>IFERROR(IF(VALUE(MID(BA519,1,1))=1, ", "&amp;VLOOKUP(VALUE(MID(BA519,2,1)), TxtPanelShape!$H$2:$I$50, 2, 0), IF(VALUE(MID(BA519,1,1))&gt;=7, ", "&amp;VLOOKUP(VALUE(MID(BA519,2,1)), TxtPanelShape!$H$2:$I$50, 2, 0),"")), "")</f>
        <v/>
      </c>
      <c r="BD519" s="79" t="str">
        <f>IFERROR(IF(VALUE(MID(BA519,1,1))=1, ", "&amp;VLOOKUP(VALUE(MID(BA519,3,1)), TxtPanelShape!$O$2:$P$50, 2, 0), IF(VALUE(MID(BA519,1,1))&gt;=7, ", "&amp;VLOOKUP(VALUE(MID(BA519,3,1)), TxtPanelShape!$O$2:$P$50, 2, 0),"")),"")</f>
        <v/>
      </c>
      <c r="BE519" s="79" t="str">
        <f>IFERROR("; "&amp;VLOOKUP(VALUE(MID(BA519,4,1)), TxtPanelShape!$V$2:$W$50,2,0),"")</f>
        <v/>
      </c>
      <c r="BF519" s="79" t="str">
        <f t="shared" si="110"/>
        <v/>
      </c>
      <c r="BG519" s="71"/>
      <c r="BH519" s="79" t="str">
        <f>IFERROR(VLOOKUP(BG519, TxtPanelDefinition!$A$2:$B$50, 2, 0),"")</f>
        <v/>
      </c>
      <c r="BI519" s="71"/>
      <c r="BJ519" s="79" t="str">
        <f>IFERROR(VLOOKUP(BI519, TxtPanelDefinition!$A$2:$B$50, 2, 0),"")</f>
        <v/>
      </c>
      <c r="BK519" s="71"/>
      <c r="BL519" s="79" t="str">
        <f>IFERROR(VLOOKUP(BK519, InscrTechniques!$A$2:$B$50, 2, 0),"")</f>
        <v/>
      </c>
      <c r="BM519" s="71"/>
      <c r="BN519" s="79" t="str">
        <f>IFERROR(VLOOKUP(BM519, InscrTechniques!$A$2:$B$50, 2, 0),"")</f>
        <v/>
      </c>
      <c r="BO519" s="71"/>
      <c r="BP519" s="79" t="str">
        <f>IFERROR(VLOOKUP(BO519, InscrTechniques!$A$2:$B$50, 2, 0),"")</f>
        <v/>
      </c>
      <c r="BQ519" s="71"/>
      <c r="BR519" s="79" t="str">
        <f>IFERROR(VLOOKUP(BQ519, InscrTechniques!$A$2:$B$50, 2, 0),"")</f>
        <v/>
      </c>
      <c r="BS519" s="71"/>
      <c r="BT519" s="79" t="str">
        <f>IFERROR(VLOOKUP(BS519, InscrTechniques!$A$2:$B$50, 2, 0),"")</f>
        <v/>
      </c>
      <c r="BU519" s="71"/>
      <c r="BV519" s="79" t="str">
        <f>IFERROR(VLOOKUP(BU519, InscrTechniques!$A$2:$B$50, 2, 0),"")</f>
        <v/>
      </c>
      <c r="BW519" s="125"/>
      <c r="BX519" s="79" t="str">
        <f>IFERROR(VLOOKUP(BW519, InscrTechniques!$A$2:$B$50, 2, 0),"")</f>
        <v/>
      </c>
      <c r="BY519" s="125"/>
      <c r="BZ519" s="79" t="str">
        <f>IFERROR(VLOOKUP(BY519, InscrTechniques!$A$2:$B$50, 2, 0),"")</f>
        <v/>
      </c>
      <c r="CA519" s="74"/>
      <c r="CB519" s="114" t="str">
        <f>IFERROR(VLOOKUP(CA519, LetterStyle!$A$2:$B$50, 2, 0),"")</f>
        <v/>
      </c>
      <c r="CC519" s="74"/>
      <c r="CD519" s="114" t="str">
        <f>IFERROR(VLOOKUP(CC519, LetterStyle!$A$2:$B$50, 2, 0),"")</f>
        <v/>
      </c>
      <c r="CE519" s="74"/>
      <c r="CF519" s="114" t="str">
        <f>IFERROR(VLOOKUP(CE519, LetterStyle!$A$2:$B$50, 2, 0),"")</f>
        <v/>
      </c>
      <c r="CG519" s="74"/>
      <c r="CH519" s="79" t="str">
        <f>IFERROR(VLOOKUP(CG519, LetterStyle!$A$2:$B$50, 2, 0),"")</f>
        <v/>
      </c>
      <c r="CI519" s="71"/>
      <c r="CJ519" s="79" t="str">
        <f>IFERROR(VLOOKUP(CI519, DecMotifs!$A$1:$B$306, 2, 0),"")</f>
        <v/>
      </c>
      <c r="CK519" s="71"/>
      <c r="CL519" s="79" t="str">
        <f>IFERROR(VLOOKUP(CK519, DecMotifs!$A$1:$B$306, 2, 0),"")</f>
        <v/>
      </c>
      <c r="CM519" s="71"/>
      <c r="CN519" s="79" t="str">
        <f>IFERROR(VLOOKUP(CM519, DecMotifs!$A$1:$B$306, 2, 0),"")</f>
        <v/>
      </c>
      <c r="CO519" s="71"/>
      <c r="CP519" s="79" t="str">
        <f>IFERROR(VLOOKUP(CO519, MarginalDec!$A$2:$B$253, 2, 0),"")</f>
        <v/>
      </c>
      <c r="CQ519" s="71"/>
      <c r="CR519" s="79" t="str">
        <f>IFERROR(VLOOKUP(CQ519, MarginalDec!$A$2:$B$253, 2, 0),"")</f>
        <v/>
      </c>
      <c r="CS519" s="71"/>
      <c r="CT519" s="79" t="str">
        <f>IFERROR(VLOOKUP(CS519, MarginalDec!$A$2:$B$253, 2, 0),"")</f>
        <v/>
      </c>
      <c r="CU519" s="71"/>
      <c r="CV519" s="79" t="str">
        <f>IF(ISBLANK(CU519),"", IFERROR(VLOOKUP(CU519, Tooling!$A$2:$B$252, 2, 0),""))</f>
        <v/>
      </c>
      <c r="CW519" s="71"/>
      <c r="CX519" s="79" t="str">
        <f>IF(ISBLANK(CW519),"", IFERROR(VLOOKUP(CW519, Tooling!$A$2:$B$252, 2, 0),""))</f>
        <v/>
      </c>
      <c r="CY519" s="71"/>
      <c r="CZ519" s="79" t="str">
        <f>IF(ISBLANK(CY519),"", IFERROR(VLOOKUP(CY519, Repairs!$A$2:$B$252, 2, 0),""))</f>
        <v/>
      </c>
      <c r="DA519" s="77"/>
      <c r="DB519" s="71"/>
      <c r="DC519" s="79" t="str">
        <f>IFERROR(VLOOKUP(DB519, DatingReason!$A$2:$B$252, 2, 0),"")</f>
        <v/>
      </c>
      <c r="DD519" s="123" t="str">
        <f t="shared" si="111"/>
        <v/>
      </c>
      <c r="DF519" s="119" t="str">
        <f t="array" ref="DF519">IF(AND($B519&lt;&gt;"", $DE519&lt;&gt;"", $DE519&lt;&gt;"No"),MAX(IF($B519=PEOPLE!$B$4:$B$1000, PEOPLE!$Q$4:$Q$1000,""))+100,"")</f>
        <v/>
      </c>
      <c r="DG519" s="68"/>
      <c r="DH519" s="76">
        <f>COUNTIF(PEOPLE!B:B, MEMORIALS!B519)</f>
        <v>0</v>
      </c>
      <c r="DI519" s="82"/>
      <c r="DJ519" s="82"/>
      <c r="DK519" s="82"/>
      <c r="DL519" s="68"/>
      <c r="DM519" s="68"/>
      <c r="DN519" s="68"/>
      <c r="DO519" s="68"/>
      <c r="DP519" s="68"/>
    </row>
    <row r="520" spans="1:120" ht="15" customHeight="1" x14ac:dyDescent="0.25">
      <c r="A520" s="68"/>
      <c r="B520" s="69"/>
      <c r="C520" s="68"/>
      <c r="D520" s="68"/>
      <c r="E520" s="70" t="str">
        <f>IF(D520="","",VLOOKUP(D520,Denomination!$A$2:$B$50, 2, 0))</f>
        <v/>
      </c>
      <c r="F520" s="68"/>
      <c r="G520" s="71"/>
      <c r="H520" s="70" t="str">
        <f>IF(G520="","",VLOOKUP(G520,MCondition!$A$2:$B$50, 2, 0))</f>
        <v/>
      </c>
      <c r="I520" s="72"/>
      <c r="J520" s="71"/>
      <c r="K520" s="70" t="str">
        <f>IF(J520="","",VLOOKUP(J520,ICondition!$A$2:$B$50, 2, 0))</f>
        <v/>
      </c>
      <c r="L520" s="73"/>
      <c r="M520" s="73"/>
      <c r="N520" s="73"/>
      <c r="O520" s="73"/>
      <c r="P520" s="73"/>
      <c r="Q520" s="73"/>
      <c r="R520" s="78"/>
      <c r="S520" s="79" t="str">
        <f>IFERROR(VLOOKUP(R520,Material!$A$2:$B$59, 2, 0),"")</f>
        <v/>
      </c>
      <c r="T520" s="71"/>
      <c r="U520" s="79" t="str">
        <f>IFERROR(VLOOKUP(T520,Material!$A$2:$B$59, 2, 0),"")</f>
        <v/>
      </c>
      <c r="V520" s="71"/>
      <c r="W520" s="79" t="str">
        <f>IFERROR(VLOOKUP(V520,Material!$A$2:$B$59, 2, 0),"")</f>
        <v/>
      </c>
      <c r="X520" s="71"/>
      <c r="Y520" s="79" t="str">
        <f>IFERROR(VLOOKUP(X520,Material!$A$2:$B$59, 2, 0),"")</f>
        <v/>
      </c>
      <c r="Z520" s="71"/>
      <c r="AA520" s="79" t="str">
        <f>IFERROR(VLOOKUP(Z520,Material!$A$2:$B$59, 2, 0),"")</f>
        <v/>
      </c>
      <c r="AB520" s="74"/>
      <c r="AC520" s="75" t="e">
        <f t="shared" si="100"/>
        <v>#VALUE!</v>
      </c>
      <c r="AD520" s="75" t="e">
        <f t="shared" si="101"/>
        <v>#VALUE!</v>
      </c>
      <c r="AE520" s="75" t="e">
        <f t="shared" si="103"/>
        <v>#VALUE!</v>
      </c>
      <c r="AF520" s="75" t="e">
        <f t="shared" si="102"/>
        <v>#VALUE!</v>
      </c>
      <c r="AG520" s="75" t="e">
        <f t="shared" si="104"/>
        <v>#VALUE!</v>
      </c>
      <c r="AH520" s="75" t="e">
        <f t="shared" si="105"/>
        <v>#VALUE!</v>
      </c>
      <c r="AI520" s="75" t="e">
        <f t="shared" si="106"/>
        <v>#VALUE!</v>
      </c>
      <c r="AJ520" s="80" t="e">
        <f t="shared" si="107"/>
        <v>#VALUE!</v>
      </c>
      <c r="AK520" s="79" t="str">
        <f>(IFERROR(VLOOKUP(AB520,Categories!$A$2:$B$20,2,1),""))</f>
        <v/>
      </c>
      <c r="AL520" s="79" t="str">
        <f ca="1">IFERROR(VLOOKUP((HLOOKUP((VLOOKUP($AB520,Categories!$A$2:$F$20,3,1)), $AB$3:$AJ520, (ROW()-ROW($AB$3)+1), 0)), INDIRECT(VLOOKUP($AB520,Categories!$A$2:$F$20,6,1)),2,0),AK520)</f>
        <v/>
      </c>
      <c r="AM520" s="79" t="str">
        <f ca="1">IFERROR(VLOOKUP((HLOOKUP((VLOOKUP($AB520,Categories!$A$2:$F$20,4,1)),$AB$3:$AJ520,(ROW()-ROW($AB$3)+1),0)),INDIRECT(VLOOKUP($AB520,Categories!$A$2:$H$20,7,1)),2,0),"")</f>
        <v/>
      </c>
      <c r="AN520" s="79" t="str">
        <f ca="1">IFERROR(VLOOKUP((HLOOKUP((VLOOKUP($AB520,Categories!$A$2:$F$20,5,1)), $AB$3:$AJ520, (ROW()-ROW($AB$3)+1), 0)), INDIRECT(VLOOKUP($AB520,Categories!$A$2:$H$20,8,1)),2,0),"")</f>
        <v/>
      </c>
      <c r="AO520" s="79" t="str">
        <f t="shared" ca="1" si="108"/>
        <v/>
      </c>
      <c r="AP520" s="81"/>
      <c r="AQ520" s="70" t="str">
        <f>IFERROR(VLOOKUP(VALUE(MID(AP520,1,1)),AdditionalElements!$A$2:$B$50,2,0),"")</f>
        <v/>
      </c>
      <c r="AR520" s="70" t="str">
        <f>IFERROR(VLOOKUP(VALUE(MID(AP520,2,1)),AdditionalElements!$H$2:$I$50,2,0),"")</f>
        <v/>
      </c>
      <c r="AS520" s="70" t="str">
        <f>IFERROR(VLOOKUP(VALUE(MID(AP520,3,1)),AdditionalElements!$O$2:$P$50,2,0),"")</f>
        <v/>
      </c>
      <c r="AT520" s="70" t="str">
        <f>IFERROR(VLOOKUP(VALUE(MID(AP520,4,1)),AdditionalElements!$V$2:$W$50,2,0),"")</f>
        <v/>
      </c>
      <c r="AU520" s="71"/>
      <c r="AV520" s="79" t="str">
        <f>IFERROR(IF(VALUE(MID(AU520,1,1))=1, VLOOKUP(VALUE(MID(AU520,1,1)), TxtPanelShape!$A$2:$C$50, 3, 0), (IF(VALUE(MID(AU520,1,1))&gt;=7, VLOOKUP(VALUE(MID(AU520,1,1)), TxtPanelShape!$A$2:$C$50, 3, 0),VLOOKUP(VALUE(MID(AU520,1,2)),TxtPanelShape!$A$2:$C$50,3,0)))), "")</f>
        <v/>
      </c>
      <c r="AW520" s="79" t="str">
        <f>IFERROR(IF(VALUE(MID(AU520,1,1))=1, ", "&amp;VLOOKUP(VALUE(MID(AU520,2,1)), TxtPanelShape!$H$2:$I$50, 2, 0), IF(VALUE(MID(AU520,1,1))&gt;=7, ", "&amp;VLOOKUP(VALUE(MID(AU520,2,1)), TxtPanelShape!$H$2:$I$50, 2, 0),"")), "")</f>
        <v/>
      </c>
      <c r="AX520" s="79" t="str">
        <f>IFERROR(IF(VALUE(MID(AU520,1,1))=1, ", "&amp;VLOOKUP(VALUE(MID(AU520,3,1)), TxtPanelShape!$O$2:$P$50, 2, 0), IF(VALUE(MID(AU520,1,1))&gt;=7, ", "&amp;VLOOKUP(VALUE(MID(AU520,3,1)), TxtPanelShape!$O$2:$P$50, 2, 0),"")),"")</f>
        <v/>
      </c>
      <c r="AY520" s="79" t="str">
        <f>IFERROR("; "&amp;VLOOKUP(VALUE(MID(AU520,4,1)), TxtPanelShape!$V$2:$W$50,2,0),"")</f>
        <v/>
      </c>
      <c r="AZ520" s="79" t="str">
        <f t="shared" si="109"/>
        <v/>
      </c>
      <c r="BA520" s="71"/>
      <c r="BB520" s="79" t="str">
        <f>IFERROR(IF(VALUE(MID(BA520,1,1))=1, VLOOKUP(VALUE(MID(BA520,1,1)), TxtPanelShape!$A$2:$C$50, 3, 0), (IF(VALUE(MID(BA520,1,1))&gt;=7, VLOOKUP(VALUE(MID(BA520,1,1)), TxtPanelShape!$A$2:$C$50, 3, 0),VLOOKUP(VALUE(MID(BA520,1,2)),TxtPanelShape!$A$2:$C$50,3,0)))), "")</f>
        <v/>
      </c>
      <c r="BC520" s="79" t="str">
        <f>IFERROR(IF(VALUE(MID(BA520,1,1))=1, ", "&amp;VLOOKUP(VALUE(MID(BA520,2,1)), TxtPanelShape!$H$2:$I$50, 2, 0), IF(VALUE(MID(BA520,1,1))&gt;=7, ", "&amp;VLOOKUP(VALUE(MID(BA520,2,1)), TxtPanelShape!$H$2:$I$50, 2, 0),"")), "")</f>
        <v/>
      </c>
      <c r="BD520" s="79" t="str">
        <f>IFERROR(IF(VALUE(MID(BA520,1,1))=1, ", "&amp;VLOOKUP(VALUE(MID(BA520,3,1)), TxtPanelShape!$O$2:$P$50, 2, 0), IF(VALUE(MID(BA520,1,1))&gt;=7, ", "&amp;VLOOKUP(VALUE(MID(BA520,3,1)), TxtPanelShape!$O$2:$P$50, 2, 0),"")),"")</f>
        <v/>
      </c>
      <c r="BE520" s="79" t="str">
        <f>IFERROR("; "&amp;VLOOKUP(VALUE(MID(BA520,4,1)), TxtPanelShape!$V$2:$W$50,2,0),"")</f>
        <v/>
      </c>
      <c r="BF520" s="79" t="str">
        <f t="shared" si="110"/>
        <v/>
      </c>
      <c r="BG520" s="71"/>
      <c r="BH520" s="79" t="str">
        <f>IFERROR(VLOOKUP(BG520, TxtPanelDefinition!$A$2:$B$50, 2, 0),"")</f>
        <v/>
      </c>
      <c r="BI520" s="71"/>
      <c r="BJ520" s="79" t="str">
        <f>IFERROR(VLOOKUP(BI520, TxtPanelDefinition!$A$2:$B$50, 2, 0),"")</f>
        <v/>
      </c>
      <c r="BK520" s="71"/>
      <c r="BL520" s="79" t="str">
        <f>IFERROR(VLOOKUP(BK520, InscrTechniques!$A$2:$B$50, 2, 0),"")</f>
        <v/>
      </c>
      <c r="BM520" s="71"/>
      <c r="BN520" s="79" t="str">
        <f>IFERROR(VLOOKUP(BM520, InscrTechniques!$A$2:$B$50, 2, 0),"")</f>
        <v/>
      </c>
      <c r="BO520" s="71"/>
      <c r="BP520" s="79" t="str">
        <f>IFERROR(VLOOKUP(BO520, InscrTechniques!$A$2:$B$50, 2, 0),"")</f>
        <v/>
      </c>
      <c r="BQ520" s="71"/>
      <c r="BR520" s="79" t="str">
        <f>IFERROR(VLOOKUP(BQ520, InscrTechniques!$A$2:$B$50, 2, 0),"")</f>
        <v/>
      </c>
      <c r="BS520" s="71"/>
      <c r="BT520" s="79" t="str">
        <f>IFERROR(VLOOKUP(BS520, InscrTechniques!$A$2:$B$50, 2, 0),"")</f>
        <v/>
      </c>
      <c r="BU520" s="71"/>
      <c r="BV520" s="79" t="str">
        <f>IFERROR(VLOOKUP(BU520, InscrTechniques!$A$2:$B$50, 2, 0),"")</f>
        <v/>
      </c>
      <c r="BW520" s="125"/>
      <c r="BX520" s="79" t="str">
        <f>IFERROR(VLOOKUP(BW520, InscrTechniques!$A$2:$B$50, 2, 0),"")</f>
        <v/>
      </c>
      <c r="BY520" s="125"/>
      <c r="BZ520" s="79" t="str">
        <f>IFERROR(VLOOKUP(BY520, InscrTechniques!$A$2:$B$50, 2, 0),"")</f>
        <v/>
      </c>
      <c r="CA520" s="74"/>
      <c r="CB520" s="114" t="str">
        <f>IFERROR(VLOOKUP(CA520, LetterStyle!$A$2:$B$50, 2, 0),"")</f>
        <v/>
      </c>
      <c r="CC520" s="74"/>
      <c r="CD520" s="114" t="str">
        <f>IFERROR(VLOOKUP(CC520, LetterStyle!$A$2:$B$50, 2, 0),"")</f>
        <v/>
      </c>
      <c r="CE520" s="74"/>
      <c r="CF520" s="114" t="str">
        <f>IFERROR(VLOOKUP(CE520, LetterStyle!$A$2:$B$50, 2, 0),"")</f>
        <v/>
      </c>
      <c r="CG520" s="74"/>
      <c r="CH520" s="79" t="str">
        <f>IFERROR(VLOOKUP(CG520, LetterStyle!$A$2:$B$50, 2, 0),"")</f>
        <v/>
      </c>
      <c r="CI520" s="71"/>
      <c r="CJ520" s="79" t="str">
        <f>IFERROR(VLOOKUP(CI520, DecMotifs!$A$1:$B$306, 2, 0),"")</f>
        <v/>
      </c>
      <c r="CK520" s="71"/>
      <c r="CL520" s="79" t="str">
        <f>IFERROR(VLOOKUP(CK520, DecMotifs!$A$1:$B$306, 2, 0),"")</f>
        <v/>
      </c>
      <c r="CM520" s="71"/>
      <c r="CN520" s="79" t="str">
        <f>IFERROR(VLOOKUP(CM520, DecMotifs!$A$1:$B$306, 2, 0),"")</f>
        <v/>
      </c>
      <c r="CO520" s="71"/>
      <c r="CP520" s="79" t="str">
        <f>IFERROR(VLOOKUP(CO520, MarginalDec!$A$2:$B$253, 2, 0),"")</f>
        <v/>
      </c>
      <c r="CQ520" s="71"/>
      <c r="CR520" s="79" t="str">
        <f>IFERROR(VLOOKUP(CQ520, MarginalDec!$A$2:$B$253, 2, 0),"")</f>
        <v/>
      </c>
      <c r="CS520" s="71"/>
      <c r="CT520" s="79" t="str">
        <f>IFERROR(VLOOKUP(CS520, MarginalDec!$A$2:$B$253, 2, 0),"")</f>
        <v/>
      </c>
      <c r="CU520" s="71"/>
      <c r="CV520" s="79" t="str">
        <f>IF(ISBLANK(CU520),"", IFERROR(VLOOKUP(CU520, Tooling!$A$2:$B$252, 2, 0),""))</f>
        <v/>
      </c>
      <c r="CW520" s="71"/>
      <c r="CX520" s="79" t="str">
        <f>IF(ISBLANK(CW520),"", IFERROR(VLOOKUP(CW520, Tooling!$A$2:$B$252, 2, 0),""))</f>
        <v/>
      </c>
      <c r="CY520" s="71"/>
      <c r="CZ520" s="79" t="str">
        <f>IF(ISBLANK(CY520),"", IFERROR(VLOOKUP(CY520, Repairs!$A$2:$B$252, 2, 0),""))</f>
        <v/>
      </c>
      <c r="DA520" s="77"/>
      <c r="DB520" s="71"/>
      <c r="DC520" s="79" t="str">
        <f>IFERROR(VLOOKUP(DB520, DatingReason!$A$2:$B$252, 2, 0),"")</f>
        <v/>
      </c>
      <c r="DD520" s="123" t="str">
        <f t="shared" si="111"/>
        <v/>
      </c>
      <c r="DF520" s="119" t="str">
        <f t="array" ref="DF520">IF(AND($B520&lt;&gt;"", $DE520&lt;&gt;"", $DE520&lt;&gt;"No"),MAX(IF($B520=PEOPLE!$B$4:$B$1000, PEOPLE!$Q$4:$Q$1000,""))+100,"")</f>
        <v/>
      </c>
      <c r="DG520" s="68"/>
      <c r="DH520" s="76">
        <f>COUNTIF(PEOPLE!B:B, MEMORIALS!B520)</f>
        <v>0</v>
      </c>
      <c r="DI520" s="82"/>
      <c r="DJ520" s="82"/>
      <c r="DK520" s="82"/>
      <c r="DL520" s="68"/>
      <c r="DM520" s="68"/>
      <c r="DN520" s="68"/>
      <c r="DO520" s="68"/>
      <c r="DP520" s="68"/>
    </row>
    <row r="521" spans="1:120" ht="15" customHeight="1" x14ac:dyDescent="0.25">
      <c r="A521" s="68"/>
      <c r="B521" s="69"/>
      <c r="C521" s="68"/>
      <c r="D521" s="68"/>
      <c r="E521" s="70" t="str">
        <f>IF(D521="","",VLOOKUP(D521,Denomination!$A$2:$B$50, 2, 0))</f>
        <v/>
      </c>
      <c r="F521" s="68"/>
      <c r="G521" s="71"/>
      <c r="H521" s="70" t="str">
        <f>IF(G521="","",VLOOKUP(G521,MCondition!$A$2:$B$50, 2, 0))</f>
        <v/>
      </c>
      <c r="I521" s="72"/>
      <c r="J521" s="71"/>
      <c r="K521" s="70" t="str">
        <f>IF(J521="","",VLOOKUP(J521,ICondition!$A$2:$B$50, 2, 0))</f>
        <v/>
      </c>
      <c r="L521" s="73"/>
      <c r="M521" s="73"/>
      <c r="N521" s="73"/>
      <c r="O521" s="73"/>
      <c r="P521" s="73"/>
      <c r="Q521" s="73"/>
      <c r="R521" s="78"/>
      <c r="S521" s="79" t="str">
        <f>IFERROR(VLOOKUP(R521,Material!$A$2:$B$59, 2, 0),"")</f>
        <v/>
      </c>
      <c r="T521" s="71"/>
      <c r="U521" s="79" t="str">
        <f>IFERROR(VLOOKUP(T521,Material!$A$2:$B$59, 2, 0),"")</f>
        <v/>
      </c>
      <c r="V521" s="71"/>
      <c r="W521" s="79" t="str">
        <f>IFERROR(VLOOKUP(V521,Material!$A$2:$B$59, 2, 0),"")</f>
        <v/>
      </c>
      <c r="X521" s="71"/>
      <c r="Y521" s="79" t="str">
        <f>IFERROR(VLOOKUP(X521,Material!$A$2:$B$59, 2, 0),"")</f>
        <v/>
      </c>
      <c r="Z521" s="71"/>
      <c r="AA521" s="79" t="str">
        <f>IFERROR(VLOOKUP(Z521,Material!$A$2:$B$59, 2, 0),"")</f>
        <v/>
      </c>
      <c r="AB521" s="74"/>
      <c r="AC521" s="75" t="e">
        <f t="shared" si="100"/>
        <v>#VALUE!</v>
      </c>
      <c r="AD521" s="75" t="e">
        <f t="shared" si="101"/>
        <v>#VALUE!</v>
      </c>
      <c r="AE521" s="75" t="e">
        <f t="shared" si="103"/>
        <v>#VALUE!</v>
      </c>
      <c r="AF521" s="75" t="e">
        <f t="shared" si="102"/>
        <v>#VALUE!</v>
      </c>
      <c r="AG521" s="75" t="e">
        <f t="shared" si="104"/>
        <v>#VALUE!</v>
      </c>
      <c r="AH521" s="75" t="e">
        <f t="shared" si="105"/>
        <v>#VALUE!</v>
      </c>
      <c r="AI521" s="75" t="e">
        <f t="shared" si="106"/>
        <v>#VALUE!</v>
      </c>
      <c r="AJ521" s="80" t="e">
        <f t="shared" si="107"/>
        <v>#VALUE!</v>
      </c>
      <c r="AK521" s="79" t="str">
        <f>(IFERROR(VLOOKUP(AB521,Categories!$A$2:$B$20,2,1),""))</f>
        <v/>
      </c>
      <c r="AL521" s="79" t="str">
        <f ca="1">IFERROR(VLOOKUP((HLOOKUP((VLOOKUP($AB521,Categories!$A$2:$F$20,3,1)), $AB$3:$AJ521, (ROW()-ROW($AB$3)+1), 0)), INDIRECT(VLOOKUP($AB521,Categories!$A$2:$F$20,6,1)),2,0),AK521)</f>
        <v/>
      </c>
      <c r="AM521" s="79" t="str">
        <f ca="1">IFERROR(VLOOKUP((HLOOKUP((VLOOKUP($AB521,Categories!$A$2:$F$20,4,1)),$AB$3:$AJ521,(ROW()-ROW($AB$3)+1),0)),INDIRECT(VLOOKUP($AB521,Categories!$A$2:$H$20,7,1)),2,0),"")</f>
        <v/>
      </c>
      <c r="AN521" s="79" t="str">
        <f ca="1">IFERROR(VLOOKUP((HLOOKUP((VLOOKUP($AB521,Categories!$A$2:$F$20,5,1)), $AB$3:$AJ521, (ROW()-ROW($AB$3)+1), 0)), INDIRECT(VLOOKUP($AB521,Categories!$A$2:$H$20,8,1)),2,0),"")</f>
        <v/>
      </c>
      <c r="AO521" s="79" t="str">
        <f t="shared" ca="1" si="108"/>
        <v/>
      </c>
      <c r="AP521" s="81"/>
      <c r="AQ521" s="70" t="str">
        <f>IFERROR(VLOOKUP(VALUE(MID(AP521,1,1)),AdditionalElements!$A$2:$B$50,2,0),"")</f>
        <v/>
      </c>
      <c r="AR521" s="70" t="str">
        <f>IFERROR(VLOOKUP(VALUE(MID(AP521,2,1)),AdditionalElements!$H$2:$I$50,2,0),"")</f>
        <v/>
      </c>
      <c r="AS521" s="70" t="str">
        <f>IFERROR(VLOOKUP(VALUE(MID(AP521,3,1)),AdditionalElements!$O$2:$P$50,2,0),"")</f>
        <v/>
      </c>
      <c r="AT521" s="70" t="str">
        <f>IFERROR(VLOOKUP(VALUE(MID(AP521,4,1)),AdditionalElements!$V$2:$W$50,2,0),"")</f>
        <v/>
      </c>
      <c r="AU521" s="71"/>
      <c r="AV521" s="79" t="str">
        <f>IFERROR(IF(VALUE(MID(AU521,1,1))=1, VLOOKUP(VALUE(MID(AU521,1,1)), TxtPanelShape!$A$2:$C$50, 3, 0), (IF(VALUE(MID(AU521,1,1))&gt;=7, VLOOKUP(VALUE(MID(AU521,1,1)), TxtPanelShape!$A$2:$C$50, 3, 0),VLOOKUP(VALUE(MID(AU521,1,2)),TxtPanelShape!$A$2:$C$50,3,0)))), "")</f>
        <v/>
      </c>
      <c r="AW521" s="79" t="str">
        <f>IFERROR(IF(VALUE(MID(AU521,1,1))=1, ", "&amp;VLOOKUP(VALUE(MID(AU521,2,1)), TxtPanelShape!$H$2:$I$50, 2, 0), IF(VALUE(MID(AU521,1,1))&gt;=7, ", "&amp;VLOOKUP(VALUE(MID(AU521,2,1)), TxtPanelShape!$H$2:$I$50, 2, 0),"")), "")</f>
        <v/>
      </c>
      <c r="AX521" s="79" t="str">
        <f>IFERROR(IF(VALUE(MID(AU521,1,1))=1, ", "&amp;VLOOKUP(VALUE(MID(AU521,3,1)), TxtPanelShape!$O$2:$P$50, 2, 0), IF(VALUE(MID(AU521,1,1))&gt;=7, ", "&amp;VLOOKUP(VALUE(MID(AU521,3,1)), TxtPanelShape!$O$2:$P$50, 2, 0),"")),"")</f>
        <v/>
      </c>
      <c r="AY521" s="79" t="str">
        <f>IFERROR("; "&amp;VLOOKUP(VALUE(MID(AU521,4,1)), TxtPanelShape!$V$2:$W$50,2,0),"")</f>
        <v/>
      </c>
      <c r="AZ521" s="79" t="str">
        <f t="shared" si="109"/>
        <v/>
      </c>
      <c r="BA521" s="71"/>
      <c r="BB521" s="79" t="str">
        <f>IFERROR(IF(VALUE(MID(BA521,1,1))=1, VLOOKUP(VALUE(MID(BA521,1,1)), TxtPanelShape!$A$2:$C$50, 3, 0), (IF(VALUE(MID(BA521,1,1))&gt;=7, VLOOKUP(VALUE(MID(BA521,1,1)), TxtPanelShape!$A$2:$C$50, 3, 0),VLOOKUP(VALUE(MID(BA521,1,2)),TxtPanelShape!$A$2:$C$50,3,0)))), "")</f>
        <v/>
      </c>
      <c r="BC521" s="79" t="str">
        <f>IFERROR(IF(VALUE(MID(BA521,1,1))=1, ", "&amp;VLOOKUP(VALUE(MID(BA521,2,1)), TxtPanelShape!$H$2:$I$50, 2, 0), IF(VALUE(MID(BA521,1,1))&gt;=7, ", "&amp;VLOOKUP(VALUE(MID(BA521,2,1)), TxtPanelShape!$H$2:$I$50, 2, 0),"")), "")</f>
        <v/>
      </c>
      <c r="BD521" s="79" t="str">
        <f>IFERROR(IF(VALUE(MID(BA521,1,1))=1, ", "&amp;VLOOKUP(VALUE(MID(BA521,3,1)), TxtPanelShape!$O$2:$P$50, 2, 0), IF(VALUE(MID(BA521,1,1))&gt;=7, ", "&amp;VLOOKUP(VALUE(MID(BA521,3,1)), TxtPanelShape!$O$2:$P$50, 2, 0),"")),"")</f>
        <v/>
      </c>
      <c r="BE521" s="79" t="str">
        <f>IFERROR("; "&amp;VLOOKUP(VALUE(MID(BA521,4,1)), TxtPanelShape!$V$2:$W$50,2,0),"")</f>
        <v/>
      </c>
      <c r="BF521" s="79" t="str">
        <f t="shared" si="110"/>
        <v/>
      </c>
      <c r="BG521" s="71"/>
      <c r="BH521" s="79" t="str">
        <f>IFERROR(VLOOKUP(BG521, TxtPanelDefinition!$A$2:$B$50, 2, 0),"")</f>
        <v/>
      </c>
      <c r="BI521" s="71"/>
      <c r="BJ521" s="79" t="str">
        <f>IFERROR(VLOOKUP(BI521, TxtPanelDefinition!$A$2:$B$50, 2, 0),"")</f>
        <v/>
      </c>
      <c r="BK521" s="71"/>
      <c r="BL521" s="79" t="str">
        <f>IFERROR(VLOOKUP(BK521, InscrTechniques!$A$2:$B$50, 2, 0),"")</f>
        <v/>
      </c>
      <c r="BM521" s="71"/>
      <c r="BN521" s="79" t="str">
        <f>IFERROR(VLOOKUP(BM521, InscrTechniques!$A$2:$B$50, 2, 0),"")</f>
        <v/>
      </c>
      <c r="BO521" s="71"/>
      <c r="BP521" s="79" t="str">
        <f>IFERROR(VLOOKUP(BO521, InscrTechniques!$A$2:$B$50, 2, 0),"")</f>
        <v/>
      </c>
      <c r="BQ521" s="71"/>
      <c r="BR521" s="79" t="str">
        <f>IFERROR(VLOOKUP(BQ521, InscrTechniques!$A$2:$B$50, 2, 0),"")</f>
        <v/>
      </c>
      <c r="BS521" s="71"/>
      <c r="BT521" s="79" t="str">
        <f>IFERROR(VLOOKUP(BS521, InscrTechniques!$A$2:$B$50, 2, 0),"")</f>
        <v/>
      </c>
      <c r="BU521" s="71"/>
      <c r="BV521" s="79" t="str">
        <f>IFERROR(VLOOKUP(BU521, InscrTechniques!$A$2:$B$50, 2, 0),"")</f>
        <v/>
      </c>
      <c r="BW521" s="125"/>
      <c r="BX521" s="79" t="str">
        <f>IFERROR(VLOOKUP(BW521, InscrTechniques!$A$2:$B$50, 2, 0),"")</f>
        <v/>
      </c>
      <c r="BY521" s="125"/>
      <c r="BZ521" s="79" t="str">
        <f>IFERROR(VLOOKUP(BY521, InscrTechniques!$A$2:$B$50, 2, 0),"")</f>
        <v/>
      </c>
      <c r="CA521" s="74"/>
      <c r="CB521" s="114" t="str">
        <f>IFERROR(VLOOKUP(CA521, LetterStyle!$A$2:$B$50, 2, 0),"")</f>
        <v/>
      </c>
      <c r="CC521" s="74"/>
      <c r="CD521" s="114" t="str">
        <f>IFERROR(VLOOKUP(CC521, LetterStyle!$A$2:$B$50, 2, 0),"")</f>
        <v/>
      </c>
      <c r="CE521" s="74"/>
      <c r="CF521" s="114" t="str">
        <f>IFERROR(VLOOKUP(CE521, LetterStyle!$A$2:$B$50, 2, 0),"")</f>
        <v/>
      </c>
      <c r="CG521" s="74"/>
      <c r="CH521" s="79" t="str">
        <f>IFERROR(VLOOKUP(CG521, LetterStyle!$A$2:$B$50, 2, 0),"")</f>
        <v/>
      </c>
      <c r="CI521" s="71"/>
      <c r="CJ521" s="79" t="str">
        <f>IFERROR(VLOOKUP(CI521, DecMotifs!$A$1:$B$306, 2, 0),"")</f>
        <v/>
      </c>
      <c r="CK521" s="71"/>
      <c r="CL521" s="79" t="str">
        <f>IFERROR(VLOOKUP(CK521, DecMotifs!$A$1:$B$306, 2, 0),"")</f>
        <v/>
      </c>
      <c r="CM521" s="71"/>
      <c r="CN521" s="79" t="str">
        <f>IFERROR(VLOOKUP(CM521, DecMotifs!$A$1:$B$306, 2, 0),"")</f>
        <v/>
      </c>
      <c r="CO521" s="71"/>
      <c r="CP521" s="79" t="str">
        <f>IFERROR(VLOOKUP(CO521, MarginalDec!$A$2:$B$253, 2, 0),"")</f>
        <v/>
      </c>
      <c r="CQ521" s="71"/>
      <c r="CR521" s="79" t="str">
        <f>IFERROR(VLOOKUP(CQ521, MarginalDec!$A$2:$B$253, 2, 0),"")</f>
        <v/>
      </c>
      <c r="CS521" s="71"/>
      <c r="CT521" s="79" t="str">
        <f>IFERROR(VLOOKUP(CS521, MarginalDec!$A$2:$B$253, 2, 0),"")</f>
        <v/>
      </c>
      <c r="CU521" s="71"/>
      <c r="CV521" s="79" t="str">
        <f>IF(ISBLANK(CU521),"", IFERROR(VLOOKUP(CU521, Tooling!$A$2:$B$252, 2, 0),""))</f>
        <v/>
      </c>
      <c r="CW521" s="71"/>
      <c r="CX521" s="79" t="str">
        <f>IF(ISBLANK(CW521),"", IFERROR(VLOOKUP(CW521, Tooling!$A$2:$B$252, 2, 0),""))</f>
        <v/>
      </c>
      <c r="CY521" s="71"/>
      <c r="CZ521" s="79" t="str">
        <f>IF(ISBLANK(CY521),"", IFERROR(VLOOKUP(CY521, Repairs!$A$2:$B$252, 2, 0),""))</f>
        <v/>
      </c>
      <c r="DA521" s="77"/>
      <c r="DB521" s="71"/>
      <c r="DC521" s="79" t="str">
        <f>IFERROR(VLOOKUP(DB521, DatingReason!$A$2:$B$252, 2, 0),"")</f>
        <v/>
      </c>
      <c r="DD521" s="123" t="str">
        <f t="shared" si="111"/>
        <v/>
      </c>
      <c r="DF521" s="119" t="str">
        <f t="array" ref="DF521">IF(AND($B521&lt;&gt;"", $DE521&lt;&gt;"", $DE521&lt;&gt;"No"),MAX(IF($B521=PEOPLE!$B$4:$B$1000, PEOPLE!$Q$4:$Q$1000,""))+100,"")</f>
        <v/>
      </c>
      <c r="DG521" s="68"/>
      <c r="DH521" s="76">
        <f>COUNTIF(PEOPLE!B:B, MEMORIALS!B521)</f>
        <v>0</v>
      </c>
      <c r="DI521" s="82"/>
      <c r="DJ521" s="82"/>
      <c r="DK521" s="82"/>
      <c r="DL521" s="68"/>
      <c r="DM521" s="68"/>
      <c r="DN521" s="68"/>
      <c r="DO521" s="68"/>
      <c r="DP521" s="68"/>
    </row>
    <row r="522" spans="1:120" ht="15" customHeight="1" x14ac:dyDescent="0.25">
      <c r="A522" s="68"/>
      <c r="B522" s="69"/>
      <c r="C522" s="68"/>
      <c r="D522" s="68"/>
      <c r="E522" s="70" t="str">
        <f>IF(D522="","",VLOOKUP(D522,Denomination!$A$2:$B$50, 2, 0))</f>
        <v/>
      </c>
      <c r="F522" s="68"/>
      <c r="G522" s="71"/>
      <c r="H522" s="70" t="str">
        <f>IF(G522="","",VLOOKUP(G522,MCondition!$A$2:$B$50, 2, 0))</f>
        <v/>
      </c>
      <c r="I522" s="72"/>
      <c r="J522" s="71"/>
      <c r="K522" s="70" t="str">
        <f>IF(J522="","",VLOOKUP(J522,ICondition!$A$2:$B$50, 2, 0))</f>
        <v/>
      </c>
      <c r="L522" s="73"/>
      <c r="M522" s="73"/>
      <c r="N522" s="73"/>
      <c r="O522" s="73"/>
      <c r="P522" s="73"/>
      <c r="Q522" s="73"/>
      <c r="R522" s="78"/>
      <c r="S522" s="79" t="str">
        <f>IFERROR(VLOOKUP(R522,Material!$A$2:$B$59, 2, 0),"")</f>
        <v/>
      </c>
      <c r="T522" s="71"/>
      <c r="U522" s="79" t="str">
        <f>IFERROR(VLOOKUP(T522,Material!$A$2:$B$59, 2, 0),"")</f>
        <v/>
      </c>
      <c r="V522" s="71"/>
      <c r="W522" s="79" t="str">
        <f>IFERROR(VLOOKUP(V522,Material!$A$2:$B$59, 2, 0),"")</f>
        <v/>
      </c>
      <c r="X522" s="71"/>
      <c r="Y522" s="79" t="str">
        <f>IFERROR(VLOOKUP(X522,Material!$A$2:$B$59, 2, 0),"")</f>
        <v/>
      </c>
      <c r="Z522" s="71"/>
      <c r="AA522" s="79" t="str">
        <f>IFERROR(VLOOKUP(Z522,Material!$A$2:$B$59, 2, 0),"")</f>
        <v/>
      </c>
      <c r="AB522" s="74"/>
      <c r="AC522" s="75" t="e">
        <f t="shared" si="100"/>
        <v>#VALUE!</v>
      </c>
      <c r="AD522" s="75" t="e">
        <f t="shared" si="101"/>
        <v>#VALUE!</v>
      </c>
      <c r="AE522" s="75" t="e">
        <f t="shared" si="103"/>
        <v>#VALUE!</v>
      </c>
      <c r="AF522" s="75" t="e">
        <f t="shared" si="102"/>
        <v>#VALUE!</v>
      </c>
      <c r="AG522" s="75" t="e">
        <f t="shared" si="104"/>
        <v>#VALUE!</v>
      </c>
      <c r="AH522" s="75" t="e">
        <f t="shared" si="105"/>
        <v>#VALUE!</v>
      </c>
      <c r="AI522" s="75" t="e">
        <f t="shared" si="106"/>
        <v>#VALUE!</v>
      </c>
      <c r="AJ522" s="80" t="e">
        <f t="shared" si="107"/>
        <v>#VALUE!</v>
      </c>
      <c r="AK522" s="79" t="str">
        <f>(IFERROR(VLOOKUP(AB522,Categories!$A$2:$B$20,2,1),""))</f>
        <v/>
      </c>
      <c r="AL522" s="79" t="str">
        <f ca="1">IFERROR(VLOOKUP((HLOOKUP((VLOOKUP($AB522,Categories!$A$2:$F$20,3,1)), $AB$3:$AJ522, (ROW()-ROW($AB$3)+1), 0)), INDIRECT(VLOOKUP($AB522,Categories!$A$2:$F$20,6,1)),2,0),AK522)</f>
        <v/>
      </c>
      <c r="AM522" s="79" t="str">
        <f ca="1">IFERROR(VLOOKUP((HLOOKUP((VLOOKUP($AB522,Categories!$A$2:$F$20,4,1)),$AB$3:$AJ522,(ROW()-ROW($AB$3)+1),0)),INDIRECT(VLOOKUP($AB522,Categories!$A$2:$H$20,7,1)),2,0),"")</f>
        <v/>
      </c>
      <c r="AN522" s="79" t="str">
        <f ca="1">IFERROR(VLOOKUP((HLOOKUP((VLOOKUP($AB522,Categories!$A$2:$F$20,5,1)), $AB$3:$AJ522, (ROW()-ROW($AB$3)+1), 0)), INDIRECT(VLOOKUP($AB522,Categories!$A$2:$H$20,8,1)),2,0),"")</f>
        <v/>
      </c>
      <c r="AO522" s="79" t="str">
        <f t="shared" ca="1" si="108"/>
        <v/>
      </c>
      <c r="AP522" s="81"/>
      <c r="AQ522" s="70" t="str">
        <f>IFERROR(VLOOKUP(VALUE(MID(AP522,1,1)),AdditionalElements!$A$2:$B$50,2,0),"")</f>
        <v/>
      </c>
      <c r="AR522" s="70" t="str">
        <f>IFERROR(VLOOKUP(VALUE(MID(AP522,2,1)),AdditionalElements!$H$2:$I$50,2,0),"")</f>
        <v/>
      </c>
      <c r="AS522" s="70" t="str">
        <f>IFERROR(VLOOKUP(VALUE(MID(AP522,3,1)),AdditionalElements!$O$2:$P$50,2,0),"")</f>
        <v/>
      </c>
      <c r="AT522" s="70" t="str">
        <f>IFERROR(VLOOKUP(VALUE(MID(AP522,4,1)),AdditionalElements!$V$2:$W$50,2,0),"")</f>
        <v/>
      </c>
      <c r="AU522" s="71"/>
      <c r="AV522" s="79" t="str">
        <f>IFERROR(IF(VALUE(MID(AU522,1,1))=1, VLOOKUP(VALUE(MID(AU522,1,1)), TxtPanelShape!$A$2:$C$50, 3, 0), (IF(VALUE(MID(AU522,1,1))&gt;=7, VLOOKUP(VALUE(MID(AU522,1,1)), TxtPanelShape!$A$2:$C$50, 3, 0),VLOOKUP(VALUE(MID(AU522,1,2)),TxtPanelShape!$A$2:$C$50,3,0)))), "")</f>
        <v/>
      </c>
      <c r="AW522" s="79" t="str">
        <f>IFERROR(IF(VALUE(MID(AU522,1,1))=1, ", "&amp;VLOOKUP(VALUE(MID(AU522,2,1)), TxtPanelShape!$H$2:$I$50, 2, 0), IF(VALUE(MID(AU522,1,1))&gt;=7, ", "&amp;VLOOKUP(VALUE(MID(AU522,2,1)), TxtPanelShape!$H$2:$I$50, 2, 0),"")), "")</f>
        <v/>
      </c>
      <c r="AX522" s="79" t="str">
        <f>IFERROR(IF(VALUE(MID(AU522,1,1))=1, ", "&amp;VLOOKUP(VALUE(MID(AU522,3,1)), TxtPanelShape!$O$2:$P$50, 2, 0), IF(VALUE(MID(AU522,1,1))&gt;=7, ", "&amp;VLOOKUP(VALUE(MID(AU522,3,1)), TxtPanelShape!$O$2:$P$50, 2, 0),"")),"")</f>
        <v/>
      </c>
      <c r="AY522" s="79" t="str">
        <f>IFERROR("; "&amp;VLOOKUP(VALUE(MID(AU522,4,1)), TxtPanelShape!$V$2:$W$50,2,0),"")</f>
        <v/>
      </c>
      <c r="AZ522" s="79" t="str">
        <f t="shared" si="109"/>
        <v/>
      </c>
      <c r="BA522" s="71"/>
      <c r="BB522" s="79" t="str">
        <f>IFERROR(IF(VALUE(MID(BA522,1,1))=1, VLOOKUP(VALUE(MID(BA522,1,1)), TxtPanelShape!$A$2:$C$50, 3, 0), (IF(VALUE(MID(BA522,1,1))&gt;=7, VLOOKUP(VALUE(MID(BA522,1,1)), TxtPanelShape!$A$2:$C$50, 3, 0),VLOOKUP(VALUE(MID(BA522,1,2)),TxtPanelShape!$A$2:$C$50,3,0)))), "")</f>
        <v/>
      </c>
      <c r="BC522" s="79" t="str">
        <f>IFERROR(IF(VALUE(MID(BA522,1,1))=1, ", "&amp;VLOOKUP(VALUE(MID(BA522,2,1)), TxtPanelShape!$H$2:$I$50, 2, 0), IF(VALUE(MID(BA522,1,1))&gt;=7, ", "&amp;VLOOKUP(VALUE(MID(BA522,2,1)), TxtPanelShape!$H$2:$I$50, 2, 0),"")), "")</f>
        <v/>
      </c>
      <c r="BD522" s="79" t="str">
        <f>IFERROR(IF(VALUE(MID(BA522,1,1))=1, ", "&amp;VLOOKUP(VALUE(MID(BA522,3,1)), TxtPanelShape!$O$2:$P$50, 2, 0), IF(VALUE(MID(BA522,1,1))&gt;=7, ", "&amp;VLOOKUP(VALUE(MID(BA522,3,1)), TxtPanelShape!$O$2:$P$50, 2, 0),"")),"")</f>
        <v/>
      </c>
      <c r="BE522" s="79" t="str">
        <f>IFERROR("; "&amp;VLOOKUP(VALUE(MID(BA522,4,1)), TxtPanelShape!$V$2:$W$50,2,0),"")</f>
        <v/>
      </c>
      <c r="BF522" s="79" t="str">
        <f t="shared" si="110"/>
        <v/>
      </c>
      <c r="BG522" s="71"/>
      <c r="BH522" s="79" t="str">
        <f>IFERROR(VLOOKUP(BG522, TxtPanelDefinition!$A$2:$B$50, 2, 0),"")</f>
        <v/>
      </c>
      <c r="BI522" s="71"/>
      <c r="BJ522" s="79" t="str">
        <f>IFERROR(VLOOKUP(BI522, TxtPanelDefinition!$A$2:$B$50, 2, 0),"")</f>
        <v/>
      </c>
      <c r="BK522" s="71"/>
      <c r="BL522" s="79" t="str">
        <f>IFERROR(VLOOKUP(BK522, InscrTechniques!$A$2:$B$50, 2, 0),"")</f>
        <v/>
      </c>
      <c r="BM522" s="71"/>
      <c r="BN522" s="79" t="str">
        <f>IFERROR(VLOOKUP(BM522, InscrTechniques!$A$2:$B$50, 2, 0),"")</f>
        <v/>
      </c>
      <c r="BO522" s="71"/>
      <c r="BP522" s="79" t="str">
        <f>IFERROR(VLOOKUP(BO522, InscrTechniques!$A$2:$B$50, 2, 0),"")</f>
        <v/>
      </c>
      <c r="BQ522" s="71"/>
      <c r="BR522" s="79" t="str">
        <f>IFERROR(VLOOKUP(BQ522, InscrTechniques!$A$2:$B$50, 2, 0),"")</f>
        <v/>
      </c>
      <c r="BS522" s="71"/>
      <c r="BT522" s="79" t="str">
        <f>IFERROR(VLOOKUP(BS522, InscrTechniques!$A$2:$B$50, 2, 0),"")</f>
        <v/>
      </c>
      <c r="BU522" s="71"/>
      <c r="BV522" s="79" t="str">
        <f>IFERROR(VLOOKUP(BU522, InscrTechniques!$A$2:$B$50, 2, 0),"")</f>
        <v/>
      </c>
      <c r="BW522" s="125"/>
      <c r="BX522" s="79" t="str">
        <f>IFERROR(VLOOKUP(BW522, InscrTechniques!$A$2:$B$50, 2, 0),"")</f>
        <v/>
      </c>
      <c r="BY522" s="125"/>
      <c r="BZ522" s="79" t="str">
        <f>IFERROR(VLOOKUP(BY522, InscrTechniques!$A$2:$B$50, 2, 0),"")</f>
        <v/>
      </c>
      <c r="CA522" s="74"/>
      <c r="CB522" s="114" t="str">
        <f>IFERROR(VLOOKUP(CA522, LetterStyle!$A$2:$B$50, 2, 0),"")</f>
        <v/>
      </c>
      <c r="CC522" s="74"/>
      <c r="CD522" s="114" t="str">
        <f>IFERROR(VLOOKUP(CC522, LetterStyle!$A$2:$B$50, 2, 0),"")</f>
        <v/>
      </c>
      <c r="CE522" s="74"/>
      <c r="CF522" s="114" t="str">
        <f>IFERROR(VLOOKUP(CE522, LetterStyle!$A$2:$B$50, 2, 0),"")</f>
        <v/>
      </c>
      <c r="CG522" s="74"/>
      <c r="CH522" s="79" t="str">
        <f>IFERROR(VLOOKUP(CG522, LetterStyle!$A$2:$B$50, 2, 0),"")</f>
        <v/>
      </c>
      <c r="CI522" s="71"/>
      <c r="CJ522" s="79" t="str">
        <f>IFERROR(VLOOKUP(CI522, DecMotifs!$A$1:$B$306, 2, 0),"")</f>
        <v/>
      </c>
      <c r="CK522" s="71"/>
      <c r="CL522" s="79" t="str">
        <f>IFERROR(VLOOKUP(CK522, DecMotifs!$A$1:$B$306, 2, 0),"")</f>
        <v/>
      </c>
      <c r="CM522" s="71"/>
      <c r="CN522" s="79" t="str">
        <f>IFERROR(VLOOKUP(CM522, DecMotifs!$A$1:$B$306, 2, 0),"")</f>
        <v/>
      </c>
      <c r="CO522" s="71"/>
      <c r="CP522" s="79" t="str">
        <f>IFERROR(VLOOKUP(CO522, MarginalDec!$A$2:$B$253, 2, 0),"")</f>
        <v/>
      </c>
      <c r="CQ522" s="71"/>
      <c r="CR522" s="79" t="str">
        <f>IFERROR(VLOOKUP(CQ522, MarginalDec!$A$2:$B$253, 2, 0),"")</f>
        <v/>
      </c>
      <c r="CS522" s="71"/>
      <c r="CT522" s="79" t="str">
        <f>IFERROR(VLOOKUP(CS522, MarginalDec!$A$2:$B$253, 2, 0),"")</f>
        <v/>
      </c>
      <c r="CU522" s="71"/>
      <c r="CV522" s="79" t="str">
        <f>IF(ISBLANK(CU522),"", IFERROR(VLOOKUP(CU522, Tooling!$A$2:$B$252, 2, 0),""))</f>
        <v/>
      </c>
      <c r="CW522" s="71"/>
      <c r="CX522" s="79" t="str">
        <f>IF(ISBLANK(CW522),"", IFERROR(VLOOKUP(CW522, Tooling!$A$2:$B$252, 2, 0),""))</f>
        <v/>
      </c>
      <c r="CY522" s="71"/>
      <c r="CZ522" s="79" t="str">
        <f>IF(ISBLANK(CY522),"", IFERROR(VLOOKUP(CY522, Repairs!$A$2:$B$252, 2, 0),""))</f>
        <v/>
      </c>
      <c r="DA522" s="77"/>
      <c r="DB522" s="71"/>
      <c r="DC522" s="79" t="str">
        <f>IFERROR(VLOOKUP(DB522, DatingReason!$A$2:$B$252, 2, 0),"")</f>
        <v/>
      </c>
      <c r="DD522" s="123" t="str">
        <f t="shared" si="111"/>
        <v/>
      </c>
      <c r="DF522" s="119" t="str">
        <f t="array" ref="DF522">IF(AND($B522&lt;&gt;"", $DE522&lt;&gt;"", $DE522&lt;&gt;"No"),MAX(IF($B522=PEOPLE!$B$4:$B$1000, PEOPLE!$Q$4:$Q$1000,""))+100,"")</f>
        <v/>
      </c>
      <c r="DG522" s="68"/>
      <c r="DH522" s="76">
        <f>COUNTIF(PEOPLE!B:B, MEMORIALS!B522)</f>
        <v>0</v>
      </c>
      <c r="DI522" s="82"/>
      <c r="DJ522" s="82"/>
      <c r="DK522" s="82"/>
      <c r="DL522" s="68"/>
      <c r="DM522" s="68"/>
      <c r="DN522" s="68"/>
      <c r="DO522" s="68"/>
      <c r="DP522" s="68"/>
    </row>
    <row r="523" spans="1:120" ht="15" customHeight="1" x14ac:dyDescent="0.25">
      <c r="A523" s="68"/>
      <c r="B523" s="69"/>
      <c r="C523" s="68"/>
      <c r="D523" s="68"/>
      <c r="E523" s="70" t="str">
        <f>IF(D523="","",VLOOKUP(D523,Denomination!$A$2:$B$50, 2, 0))</f>
        <v/>
      </c>
      <c r="F523" s="68"/>
      <c r="G523" s="71"/>
      <c r="H523" s="70" t="str">
        <f>IF(G523="","",VLOOKUP(G523,MCondition!$A$2:$B$50, 2, 0))</f>
        <v/>
      </c>
      <c r="I523" s="72"/>
      <c r="J523" s="71"/>
      <c r="K523" s="70" t="str">
        <f>IF(J523="","",VLOOKUP(J523,ICondition!$A$2:$B$50, 2, 0))</f>
        <v/>
      </c>
      <c r="L523" s="73"/>
      <c r="M523" s="73"/>
      <c r="N523" s="73"/>
      <c r="O523" s="73"/>
      <c r="P523" s="73"/>
      <c r="Q523" s="73"/>
      <c r="R523" s="78"/>
      <c r="S523" s="79" t="str">
        <f>IFERROR(VLOOKUP(R523,Material!$A$2:$B$59, 2, 0),"")</f>
        <v/>
      </c>
      <c r="T523" s="71"/>
      <c r="U523" s="79" t="str">
        <f>IFERROR(VLOOKUP(T523,Material!$A$2:$B$59, 2, 0),"")</f>
        <v/>
      </c>
      <c r="V523" s="71"/>
      <c r="W523" s="79" t="str">
        <f>IFERROR(VLOOKUP(V523,Material!$A$2:$B$59, 2, 0),"")</f>
        <v/>
      </c>
      <c r="X523" s="71"/>
      <c r="Y523" s="79" t="str">
        <f>IFERROR(VLOOKUP(X523,Material!$A$2:$B$59, 2, 0),"")</f>
        <v/>
      </c>
      <c r="Z523" s="71"/>
      <c r="AA523" s="79" t="str">
        <f>IFERROR(VLOOKUP(Z523,Material!$A$2:$B$59, 2, 0),"")</f>
        <v/>
      </c>
      <c r="AB523" s="74"/>
      <c r="AC523" s="75" t="e">
        <f t="shared" si="100"/>
        <v>#VALUE!</v>
      </c>
      <c r="AD523" s="75" t="e">
        <f t="shared" si="101"/>
        <v>#VALUE!</v>
      </c>
      <c r="AE523" s="75" t="e">
        <f t="shared" si="103"/>
        <v>#VALUE!</v>
      </c>
      <c r="AF523" s="75" t="e">
        <f t="shared" si="102"/>
        <v>#VALUE!</v>
      </c>
      <c r="AG523" s="75" t="e">
        <f t="shared" si="104"/>
        <v>#VALUE!</v>
      </c>
      <c r="AH523" s="75" t="e">
        <f t="shared" si="105"/>
        <v>#VALUE!</v>
      </c>
      <c r="AI523" s="75" t="e">
        <f t="shared" si="106"/>
        <v>#VALUE!</v>
      </c>
      <c r="AJ523" s="80" t="e">
        <f t="shared" si="107"/>
        <v>#VALUE!</v>
      </c>
      <c r="AK523" s="79" t="str">
        <f>(IFERROR(VLOOKUP(AB523,Categories!$A$2:$B$20,2,1),""))</f>
        <v/>
      </c>
      <c r="AL523" s="79" t="str">
        <f ca="1">IFERROR(VLOOKUP((HLOOKUP((VLOOKUP($AB523,Categories!$A$2:$F$20,3,1)), $AB$3:$AJ523, (ROW()-ROW($AB$3)+1), 0)), INDIRECT(VLOOKUP($AB523,Categories!$A$2:$F$20,6,1)),2,0),AK523)</f>
        <v/>
      </c>
      <c r="AM523" s="79" t="str">
        <f ca="1">IFERROR(VLOOKUP((HLOOKUP((VLOOKUP($AB523,Categories!$A$2:$F$20,4,1)),$AB$3:$AJ523,(ROW()-ROW($AB$3)+1),0)),INDIRECT(VLOOKUP($AB523,Categories!$A$2:$H$20,7,1)),2,0),"")</f>
        <v/>
      </c>
      <c r="AN523" s="79" t="str">
        <f ca="1">IFERROR(VLOOKUP((HLOOKUP((VLOOKUP($AB523,Categories!$A$2:$F$20,5,1)), $AB$3:$AJ523, (ROW()-ROW($AB$3)+1), 0)), INDIRECT(VLOOKUP($AB523,Categories!$A$2:$H$20,8,1)),2,0),"")</f>
        <v/>
      </c>
      <c r="AO523" s="79" t="str">
        <f t="shared" ca="1" si="108"/>
        <v/>
      </c>
      <c r="AP523" s="81"/>
      <c r="AQ523" s="70" t="str">
        <f>IFERROR(VLOOKUP(VALUE(MID(AP523,1,1)),AdditionalElements!$A$2:$B$50,2,0),"")</f>
        <v/>
      </c>
      <c r="AR523" s="70" t="str">
        <f>IFERROR(VLOOKUP(VALUE(MID(AP523,2,1)),AdditionalElements!$H$2:$I$50,2,0),"")</f>
        <v/>
      </c>
      <c r="AS523" s="70" t="str">
        <f>IFERROR(VLOOKUP(VALUE(MID(AP523,3,1)),AdditionalElements!$O$2:$P$50,2,0),"")</f>
        <v/>
      </c>
      <c r="AT523" s="70" t="str">
        <f>IFERROR(VLOOKUP(VALUE(MID(AP523,4,1)),AdditionalElements!$V$2:$W$50,2,0),"")</f>
        <v/>
      </c>
      <c r="AU523" s="71"/>
      <c r="AV523" s="79" t="str">
        <f>IFERROR(IF(VALUE(MID(AU523,1,1))=1, VLOOKUP(VALUE(MID(AU523,1,1)), TxtPanelShape!$A$2:$C$50, 3, 0), (IF(VALUE(MID(AU523,1,1))&gt;=7, VLOOKUP(VALUE(MID(AU523,1,1)), TxtPanelShape!$A$2:$C$50, 3, 0),VLOOKUP(VALUE(MID(AU523,1,2)),TxtPanelShape!$A$2:$C$50,3,0)))), "")</f>
        <v/>
      </c>
      <c r="AW523" s="79" t="str">
        <f>IFERROR(IF(VALUE(MID(AU523,1,1))=1, ", "&amp;VLOOKUP(VALUE(MID(AU523,2,1)), TxtPanelShape!$H$2:$I$50, 2, 0), IF(VALUE(MID(AU523,1,1))&gt;=7, ", "&amp;VLOOKUP(VALUE(MID(AU523,2,1)), TxtPanelShape!$H$2:$I$50, 2, 0),"")), "")</f>
        <v/>
      </c>
      <c r="AX523" s="79" t="str">
        <f>IFERROR(IF(VALUE(MID(AU523,1,1))=1, ", "&amp;VLOOKUP(VALUE(MID(AU523,3,1)), TxtPanelShape!$O$2:$P$50, 2, 0), IF(VALUE(MID(AU523,1,1))&gt;=7, ", "&amp;VLOOKUP(VALUE(MID(AU523,3,1)), TxtPanelShape!$O$2:$P$50, 2, 0),"")),"")</f>
        <v/>
      </c>
      <c r="AY523" s="79" t="str">
        <f>IFERROR("; "&amp;VLOOKUP(VALUE(MID(AU523,4,1)), TxtPanelShape!$V$2:$W$50,2,0),"")</f>
        <v/>
      </c>
      <c r="AZ523" s="79" t="str">
        <f t="shared" si="109"/>
        <v/>
      </c>
      <c r="BA523" s="71"/>
      <c r="BB523" s="79" t="str">
        <f>IFERROR(IF(VALUE(MID(BA523,1,1))=1, VLOOKUP(VALUE(MID(BA523,1,1)), TxtPanelShape!$A$2:$C$50, 3, 0), (IF(VALUE(MID(BA523,1,1))&gt;=7, VLOOKUP(VALUE(MID(BA523,1,1)), TxtPanelShape!$A$2:$C$50, 3, 0),VLOOKUP(VALUE(MID(BA523,1,2)),TxtPanelShape!$A$2:$C$50,3,0)))), "")</f>
        <v/>
      </c>
      <c r="BC523" s="79" t="str">
        <f>IFERROR(IF(VALUE(MID(BA523,1,1))=1, ", "&amp;VLOOKUP(VALUE(MID(BA523,2,1)), TxtPanelShape!$H$2:$I$50, 2, 0), IF(VALUE(MID(BA523,1,1))&gt;=7, ", "&amp;VLOOKUP(VALUE(MID(BA523,2,1)), TxtPanelShape!$H$2:$I$50, 2, 0),"")), "")</f>
        <v/>
      </c>
      <c r="BD523" s="79" t="str">
        <f>IFERROR(IF(VALUE(MID(BA523,1,1))=1, ", "&amp;VLOOKUP(VALUE(MID(BA523,3,1)), TxtPanelShape!$O$2:$P$50, 2, 0), IF(VALUE(MID(BA523,1,1))&gt;=7, ", "&amp;VLOOKUP(VALUE(MID(BA523,3,1)), TxtPanelShape!$O$2:$P$50, 2, 0),"")),"")</f>
        <v/>
      </c>
      <c r="BE523" s="79" t="str">
        <f>IFERROR("; "&amp;VLOOKUP(VALUE(MID(BA523,4,1)), TxtPanelShape!$V$2:$W$50,2,0),"")</f>
        <v/>
      </c>
      <c r="BF523" s="79" t="str">
        <f t="shared" si="110"/>
        <v/>
      </c>
      <c r="BG523" s="71"/>
      <c r="BH523" s="79" t="str">
        <f>IFERROR(VLOOKUP(BG523, TxtPanelDefinition!$A$2:$B$50, 2, 0),"")</f>
        <v/>
      </c>
      <c r="BI523" s="71"/>
      <c r="BJ523" s="79" t="str">
        <f>IFERROR(VLOOKUP(BI523, TxtPanelDefinition!$A$2:$B$50, 2, 0),"")</f>
        <v/>
      </c>
      <c r="BK523" s="71"/>
      <c r="BL523" s="79" t="str">
        <f>IFERROR(VLOOKUP(BK523, InscrTechniques!$A$2:$B$50, 2, 0),"")</f>
        <v/>
      </c>
      <c r="BM523" s="71"/>
      <c r="BN523" s="79" t="str">
        <f>IFERROR(VLOOKUP(BM523, InscrTechniques!$A$2:$B$50, 2, 0),"")</f>
        <v/>
      </c>
      <c r="BO523" s="71"/>
      <c r="BP523" s="79" t="str">
        <f>IFERROR(VLOOKUP(BO523, InscrTechniques!$A$2:$B$50, 2, 0),"")</f>
        <v/>
      </c>
      <c r="BQ523" s="71"/>
      <c r="BR523" s="79" t="str">
        <f>IFERROR(VLOOKUP(BQ523, InscrTechniques!$A$2:$B$50, 2, 0),"")</f>
        <v/>
      </c>
      <c r="BS523" s="71"/>
      <c r="BT523" s="79" t="str">
        <f>IFERROR(VLOOKUP(BS523, InscrTechniques!$A$2:$B$50, 2, 0),"")</f>
        <v/>
      </c>
      <c r="BU523" s="71"/>
      <c r="BV523" s="79" t="str">
        <f>IFERROR(VLOOKUP(BU523, InscrTechniques!$A$2:$B$50, 2, 0),"")</f>
        <v/>
      </c>
      <c r="BW523" s="125"/>
      <c r="BX523" s="79" t="str">
        <f>IFERROR(VLOOKUP(BW523, InscrTechniques!$A$2:$B$50, 2, 0),"")</f>
        <v/>
      </c>
      <c r="BY523" s="125"/>
      <c r="BZ523" s="79" t="str">
        <f>IFERROR(VLOOKUP(BY523, InscrTechniques!$A$2:$B$50, 2, 0),"")</f>
        <v/>
      </c>
      <c r="CA523" s="74"/>
      <c r="CB523" s="114" t="str">
        <f>IFERROR(VLOOKUP(CA523, LetterStyle!$A$2:$B$50, 2, 0),"")</f>
        <v/>
      </c>
      <c r="CC523" s="74"/>
      <c r="CD523" s="114" t="str">
        <f>IFERROR(VLOOKUP(CC523, LetterStyle!$A$2:$B$50, 2, 0),"")</f>
        <v/>
      </c>
      <c r="CE523" s="74"/>
      <c r="CF523" s="114" t="str">
        <f>IFERROR(VLOOKUP(CE523, LetterStyle!$A$2:$B$50, 2, 0),"")</f>
        <v/>
      </c>
      <c r="CG523" s="74"/>
      <c r="CH523" s="79" t="str">
        <f>IFERROR(VLOOKUP(CG523, LetterStyle!$A$2:$B$50, 2, 0),"")</f>
        <v/>
      </c>
      <c r="CI523" s="71"/>
      <c r="CJ523" s="79" t="str">
        <f>IFERROR(VLOOKUP(CI523, DecMotifs!$A$1:$B$306, 2, 0),"")</f>
        <v/>
      </c>
      <c r="CK523" s="71"/>
      <c r="CL523" s="79" t="str">
        <f>IFERROR(VLOOKUP(CK523, DecMotifs!$A$1:$B$306, 2, 0),"")</f>
        <v/>
      </c>
      <c r="CM523" s="71"/>
      <c r="CN523" s="79" t="str">
        <f>IFERROR(VLOOKUP(CM523, DecMotifs!$A$1:$B$306, 2, 0),"")</f>
        <v/>
      </c>
      <c r="CO523" s="71"/>
      <c r="CP523" s="79" t="str">
        <f>IFERROR(VLOOKUP(CO523, MarginalDec!$A$2:$B$253, 2, 0),"")</f>
        <v/>
      </c>
      <c r="CQ523" s="71"/>
      <c r="CR523" s="79" t="str">
        <f>IFERROR(VLOOKUP(CQ523, MarginalDec!$A$2:$B$253, 2, 0),"")</f>
        <v/>
      </c>
      <c r="CS523" s="71"/>
      <c r="CT523" s="79" t="str">
        <f>IFERROR(VLOOKUP(CS523, MarginalDec!$A$2:$B$253, 2, 0),"")</f>
        <v/>
      </c>
      <c r="CU523" s="71"/>
      <c r="CV523" s="79" t="str">
        <f>IF(ISBLANK(CU523),"", IFERROR(VLOOKUP(CU523, Tooling!$A$2:$B$252, 2, 0),""))</f>
        <v/>
      </c>
      <c r="CW523" s="71"/>
      <c r="CX523" s="79" t="str">
        <f>IF(ISBLANK(CW523),"", IFERROR(VLOOKUP(CW523, Tooling!$A$2:$B$252, 2, 0),""))</f>
        <v/>
      </c>
      <c r="CY523" s="71"/>
      <c r="CZ523" s="79" t="str">
        <f>IF(ISBLANK(CY523),"", IFERROR(VLOOKUP(CY523, Repairs!$A$2:$B$252, 2, 0),""))</f>
        <v/>
      </c>
      <c r="DA523" s="77"/>
      <c r="DB523" s="71"/>
      <c r="DC523" s="79" t="str">
        <f>IFERROR(VLOOKUP(DB523, DatingReason!$A$2:$B$252, 2, 0),"")</f>
        <v/>
      </c>
      <c r="DD523" s="123" t="str">
        <f t="shared" si="111"/>
        <v/>
      </c>
      <c r="DF523" s="119" t="str">
        <f t="array" ref="DF523">IF(AND($B523&lt;&gt;"", $DE523&lt;&gt;"", $DE523&lt;&gt;"No"),MAX(IF($B523=PEOPLE!$B$4:$B$1000, PEOPLE!$Q$4:$Q$1000,""))+100,"")</f>
        <v/>
      </c>
      <c r="DG523" s="68"/>
      <c r="DH523" s="76">
        <f>COUNTIF(PEOPLE!B:B, MEMORIALS!B523)</f>
        <v>0</v>
      </c>
      <c r="DI523" s="82"/>
      <c r="DJ523" s="82"/>
      <c r="DK523" s="82"/>
      <c r="DL523" s="68"/>
      <c r="DM523" s="68"/>
      <c r="DN523" s="68"/>
      <c r="DO523" s="68"/>
      <c r="DP523" s="68"/>
    </row>
    <row r="524" spans="1:120" ht="15" customHeight="1" x14ac:dyDescent="0.25">
      <c r="A524" s="68"/>
      <c r="B524" s="69"/>
      <c r="C524" s="68"/>
      <c r="D524" s="68"/>
      <c r="E524" s="70" t="str">
        <f>IF(D524="","",VLOOKUP(D524,Denomination!$A$2:$B$50, 2, 0))</f>
        <v/>
      </c>
      <c r="F524" s="68"/>
      <c r="G524" s="71"/>
      <c r="H524" s="70" t="str">
        <f>IF(G524="","",VLOOKUP(G524,MCondition!$A$2:$B$50, 2, 0))</f>
        <v/>
      </c>
      <c r="I524" s="72"/>
      <c r="J524" s="71"/>
      <c r="K524" s="70" t="str">
        <f>IF(J524="","",VLOOKUP(J524,ICondition!$A$2:$B$50, 2, 0))</f>
        <v/>
      </c>
      <c r="L524" s="73"/>
      <c r="M524" s="73"/>
      <c r="N524" s="73"/>
      <c r="O524" s="73"/>
      <c r="P524" s="73"/>
      <c r="Q524" s="73"/>
      <c r="R524" s="78"/>
      <c r="S524" s="79" t="str">
        <f>IFERROR(VLOOKUP(R524,Material!$A$2:$B$59, 2, 0),"")</f>
        <v/>
      </c>
      <c r="T524" s="71"/>
      <c r="U524" s="79" t="str">
        <f>IFERROR(VLOOKUP(T524,Material!$A$2:$B$59, 2, 0),"")</f>
        <v/>
      </c>
      <c r="V524" s="71"/>
      <c r="W524" s="79" t="str">
        <f>IFERROR(VLOOKUP(V524,Material!$A$2:$B$59, 2, 0),"")</f>
        <v/>
      </c>
      <c r="X524" s="71"/>
      <c r="Y524" s="79" t="str">
        <f>IFERROR(VLOOKUP(X524,Material!$A$2:$B$59, 2, 0),"")</f>
        <v/>
      </c>
      <c r="Z524" s="71"/>
      <c r="AA524" s="79" t="str">
        <f>IFERROR(VLOOKUP(Z524,Material!$A$2:$B$59, 2, 0),"")</f>
        <v/>
      </c>
      <c r="AB524" s="74"/>
      <c r="AC524" s="75" t="e">
        <f t="shared" si="100"/>
        <v>#VALUE!</v>
      </c>
      <c r="AD524" s="75" t="e">
        <f t="shared" si="101"/>
        <v>#VALUE!</v>
      </c>
      <c r="AE524" s="75" t="e">
        <f t="shared" si="103"/>
        <v>#VALUE!</v>
      </c>
      <c r="AF524" s="75" t="e">
        <f t="shared" si="102"/>
        <v>#VALUE!</v>
      </c>
      <c r="AG524" s="75" t="e">
        <f t="shared" si="104"/>
        <v>#VALUE!</v>
      </c>
      <c r="AH524" s="75" t="e">
        <f t="shared" si="105"/>
        <v>#VALUE!</v>
      </c>
      <c r="AI524" s="75" t="e">
        <f t="shared" si="106"/>
        <v>#VALUE!</v>
      </c>
      <c r="AJ524" s="80" t="e">
        <f t="shared" si="107"/>
        <v>#VALUE!</v>
      </c>
      <c r="AK524" s="79" t="str">
        <f>(IFERROR(VLOOKUP(AB524,Categories!$A$2:$B$20,2,1),""))</f>
        <v/>
      </c>
      <c r="AL524" s="79" t="str">
        <f ca="1">IFERROR(VLOOKUP((HLOOKUP((VLOOKUP($AB524,Categories!$A$2:$F$20,3,1)), $AB$3:$AJ524, (ROW()-ROW($AB$3)+1), 0)), INDIRECT(VLOOKUP($AB524,Categories!$A$2:$F$20,6,1)),2,0),AK524)</f>
        <v/>
      </c>
      <c r="AM524" s="79" t="str">
        <f ca="1">IFERROR(VLOOKUP((HLOOKUP((VLOOKUP($AB524,Categories!$A$2:$F$20,4,1)),$AB$3:$AJ524,(ROW()-ROW($AB$3)+1),0)),INDIRECT(VLOOKUP($AB524,Categories!$A$2:$H$20,7,1)),2,0),"")</f>
        <v/>
      </c>
      <c r="AN524" s="79" t="str">
        <f ca="1">IFERROR(VLOOKUP((HLOOKUP((VLOOKUP($AB524,Categories!$A$2:$F$20,5,1)), $AB$3:$AJ524, (ROW()-ROW($AB$3)+1), 0)), INDIRECT(VLOOKUP($AB524,Categories!$A$2:$H$20,8,1)),2,0),"")</f>
        <v/>
      </c>
      <c r="AO524" s="79" t="str">
        <f t="shared" ca="1" si="108"/>
        <v/>
      </c>
      <c r="AP524" s="81"/>
      <c r="AQ524" s="70" t="str">
        <f>IFERROR(VLOOKUP(VALUE(MID(AP524,1,1)),AdditionalElements!$A$2:$B$50,2,0),"")</f>
        <v/>
      </c>
      <c r="AR524" s="70" t="str">
        <f>IFERROR(VLOOKUP(VALUE(MID(AP524,2,1)),AdditionalElements!$H$2:$I$50,2,0),"")</f>
        <v/>
      </c>
      <c r="AS524" s="70" t="str">
        <f>IFERROR(VLOOKUP(VALUE(MID(AP524,3,1)),AdditionalElements!$O$2:$P$50,2,0),"")</f>
        <v/>
      </c>
      <c r="AT524" s="70" t="str">
        <f>IFERROR(VLOOKUP(VALUE(MID(AP524,4,1)),AdditionalElements!$V$2:$W$50,2,0),"")</f>
        <v/>
      </c>
      <c r="AU524" s="71"/>
      <c r="AV524" s="79" t="str">
        <f>IFERROR(IF(VALUE(MID(AU524,1,1))=1, VLOOKUP(VALUE(MID(AU524,1,1)), TxtPanelShape!$A$2:$C$50, 3, 0), (IF(VALUE(MID(AU524,1,1))&gt;=7, VLOOKUP(VALUE(MID(AU524,1,1)), TxtPanelShape!$A$2:$C$50, 3, 0),VLOOKUP(VALUE(MID(AU524,1,2)),TxtPanelShape!$A$2:$C$50,3,0)))), "")</f>
        <v/>
      </c>
      <c r="AW524" s="79" t="str">
        <f>IFERROR(IF(VALUE(MID(AU524,1,1))=1, ", "&amp;VLOOKUP(VALUE(MID(AU524,2,1)), TxtPanelShape!$H$2:$I$50, 2, 0), IF(VALUE(MID(AU524,1,1))&gt;=7, ", "&amp;VLOOKUP(VALUE(MID(AU524,2,1)), TxtPanelShape!$H$2:$I$50, 2, 0),"")), "")</f>
        <v/>
      </c>
      <c r="AX524" s="79" t="str">
        <f>IFERROR(IF(VALUE(MID(AU524,1,1))=1, ", "&amp;VLOOKUP(VALUE(MID(AU524,3,1)), TxtPanelShape!$O$2:$P$50, 2, 0), IF(VALUE(MID(AU524,1,1))&gt;=7, ", "&amp;VLOOKUP(VALUE(MID(AU524,3,1)), TxtPanelShape!$O$2:$P$50, 2, 0),"")),"")</f>
        <v/>
      </c>
      <c r="AY524" s="79" t="str">
        <f>IFERROR("; "&amp;VLOOKUP(VALUE(MID(AU524,4,1)), TxtPanelShape!$V$2:$W$50,2,0),"")</f>
        <v/>
      </c>
      <c r="AZ524" s="79" t="str">
        <f t="shared" si="109"/>
        <v/>
      </c>
      <c r="BA524" s="71"/>
      <c r="BB524" s="79" t="str">
        <f>IFERROR(IF(VALUE(MID(BA524,1,1))=1, VLOOKUP(VALUE(MID(BA524,1,1)), TxtPanelShape!$A$2:$C$50, 3, 0), (IF(VALUE(MID(BA524,1,1))&gt;=7, VLOOKUP(VALUE(MID(BA524,1,1)), TxtPanelShape!$A$2:$C$50, 3, 0),VLOOKUP(VALUE(MID(BA524,1,2)),TxtPanelShape!$A$2:$C$50,3,0)))), "")</f>
        <v/>
      </c>
      <c r="BC524" s="79" t="str">
        <f>IFERROR(IF(VALUE(MID(BA524,1,1))=1, ", "&amp;VLOOKUP(VALUE(MID(BA524,2,1)), TxtPanelShape!$H$2:$I$50, 2, 0), IF(VALUE(MID(BA524,1,1))&gt;=7, ", "&amp;VLOOKUP(VALUE(MID(BA524,2,1)), TxtPanelShape!$H$2:$I$50, 2, 0),"")), "")</f>
        <v/>
      </c>
      <c r="BD524" s="79" t="str">
        <f>IFERROR(IF(VALUE(MID(BA524,1,1))=1, ", "&amp;VLOOKUP(VALUE(MID(BA524,3,1)), TxtPanelShape!$O$2:$P$50, 2, 0), IF(VALUE(MID(BA524,1,1))&gt;=7, ", "&amp;VLOOKUP(VALUE(MID(BA524,3,1)), TxtPanelShape!$O$2:$P$50, 2, 0),"")),"")</f>
        <v/>
      </c>
      <c r="BE524" s="79" t="str">
        <f>IFERROR("; "&amp;VLOOKUP(VALUE(MID(BA524,4,1)), TxtPanelShape!$V$2:$W$50,2,0),"")</f>
        <v/>
      </c>
      <c r="BF524" s="79" t="str">
        <f t="shared" si="110"/>
        <v/>
      </c>
      <c r="BG524" s="71"/>
      <c r="BH524" s="79" t="str">
        <f>IFERROR(VLOOKUP(BG524, TxtPanelDefinition!$A$2:$B$50, 2, 0),"")</f>
        <v/>
      </c>
      <c r="BI524" s="71"/>
      <c r="BJ524" s="79" t="str">
        <f>IFERROR(VLOOKUP(BI524, TxtPanelDefinition!$A$2:$B$50, 2, 0),"")</f>
        <v/>
      </c>
      <c r="BK524" s="71"/>
      <c r="BL524" s="79" t="str">
        <f>IFERROR(VLOOKUP(BK524, InscrTechniques!$A$2:$B$50, 2, 0),"")</f>
        <v/>
      </c>
      <c r="BM524" s="71"/>
      <c r="BN524" s="79" t="str">
        <f>IFERROR(VLOOKUP(BM524, InscrTechniques!$A$2:$B$50, 2, 0),"")</f>
        <v/>
      </c>
      <c r="BO524" s="71"/>
      <c r="BP524" s="79" t="str">
        <f>IFERROR(VLOOKUP(BO524, InscrTechniques!$A$2:$B$50, 2, 0),"")</f>
        <v/>
      </c>
      <c r="BQ524" s="71"/>
      <c r="BR524" s="79" t="str">
        <f>IFERROR(VLOOKUP(BQ524, InscrTechniques!$A$2:$B$50, 2, 0),"")</f>
        <v/>
      </c>
      <c r="BS524" s="71"/>
      <c r="BT524" s="79" t="str">
        <f>IFERROR(VLOOKUP(BS524, InscrTechniques!$A$2:$B$50, 2, 0),"")</f>
        <v/>
      </c>
      <c r="BU524" s="71"/>
      <c r="BV524" s="79" t="str">
        <f>IFERROR(VLOOKUP(BU524, InscrTechniques!$A$2:$B$50, 2, 0),"")</f>
        <v/>
      </c>
      <c r="BW524" s="125"/>
      <c r="BX524" s="79" t="str">
        <f>IFERROR(VLOOKUP(BW524, InscrTechniques!$A$2:$B$50, 2, 0),"")</f>
        <v/>
      </c>
      <c r="BY524" s="125"/>
      <c r="BZ524" s="79" t="str">
        <f>IFERROR(VLOOKUP(BY524, InscrTechniques!$A$2:$B$50, 2, 0),"")</f>
        <v/>
      </c>
      <c r="CA524" s="74"/>
      <c r="CB524" s="114" t="str">
        <f>IFERROR(VLOOKUP(CA524, LetterStyle!$A$2:$B$50, 2, 0),"")</f>
        <v/>
      </c>
      <c r="CC524" s="74"/>
      <c r="CD524" s="114" t="str">
        <f>IFERROR(VLOOKUP(CC524, LetterStyle!$A$2:$B$50, 2, 0),"")</f>
        <v/>
      </c>
      <c r="CE524" s="74"/>
      <c r="CF524" s="114" t="str">
        <f>IFERROR(VLOOKUP(CE524, LetterStyle!$A$2:$B$50, 2, 0),"")</f>
        <v/>
      </c>
      <c r="CG524" s="74"/>
      <c r="CH524" s="79" t="str">
        <f>IFERROR(VLOOKUP(CG524, LetterStyle!$A$2:$B$50, 2, 0),"")</f>
        <v/>
      </c>
      <c r="CI524" s="71"/>
      <c r="CJ524" s="79" t="str">
        <f>IFERROR(VLOOKUP(CI524, DecMotifs!$A$1:$B$306, 2, 0),"")</f>
        <v/>
      </c>
      <c r="CK524" s="71"/>
      <c r="CL524" s="79" t="str">
        <f>IFERROR(VLOOKUP(CK524, DecMotifs!$A$1:$B$306, 2, 0),"")</f>
        <v/>
      </c>
      <c r="CM524" s="71"/>
      <c r="CN524" s="79" t="str">
        <f>IFERROR(VLOOKUP(CM524, DecMotifs!$A$1:$B$306, 2, 0),"")</f>
        <v/>
      </c>
      <c r="CO524" s="71"/>
      <c r="CP524" s="79" t="str">
        <f>IFERROR(VLOOKUP(CO524, MarginalDec!$A$2:$B$253, 2, 0),"")</f>
        <v/>
      </c>
      <c r="CQ524" s="71"/>
      <c r="CR524" s="79" t="str">
        <f>IFERROR(VLOOKUP(CQ524, MarginalDec!$A$2:$B$253, 2, 0),"")</f>
        <v/>
      </c>
      <c r="CS524" s="71"/>
      <c r="CT524" s="79" t="str">
        <f>IFERROR(VLOOKUP(CS524, MarginalDec!$A$2:$B$253, 2, 0),"")</f>
        <v/>
      </c>
      <c r="CU524" s="71"/>
      <c r="CV524" s="79" t="str">
        <f>IF(ISBLANK(CU524),"", IFERROR(VLOOKUP(CU524, Tooling!$A$2:$B$252, 2, 0),""))</f>
        <v/>
      </c>
      <c r="CW524" s="71"/>
      <c r="CX524" s="79" t="str">
        <f>IF(ISBLANK(CW524),"", IFERROR(VLOOKUP(CW524, Tooling!$A$2:$B$252, 2, 0),""))</f>
        <v/>
      </c>
      <c r="CY524" s="71"/>
      <c r="CZ524" s="79" t="str">
        <f>IF(ISBLANK(CY524),"", IFERROR(VLOOKUP(CY524, Repairs!$A$2:$B$252, 2, 0),""))</f>
        <v/>
      </c>
      <c r="DA524" s="77"/>
      <c r="DB524" s="71"/>
      <c r="DC524" s="79" t="str">
        <f>IFERROR(VLOOKUP(DB524, DatingReason!$A$2:$B$252, 2, 0),"")</f>
        <v/>
      </c>
      <c r="DD524" s="123" t="str">
        <f t="shared" si="111"/>
        <v/>
      </c>
      <c r="DF524" s="119" t="str">
        <f t="array" ref="DF524">IF(AND($B524&lt;&gt;"", $DE524&lt;&gt;"", $DE524&lt;&gt;"No"),MAX(IF($B524=PEOPLE!$B$4:$B$1000, PEOPLE!$Q$4:$Q$1000,""))+100,"")</f>
        <v/>
      </c>
      <c r="DG524" s="68"/>
      <c r="DH524" s="76">
        <f>COUNTIF(PEOPLE!B:B, MEMORIALS!B524)</f>
        <v>0</v>
      </c>
      <c r="DI524" s="82"/>
      <c r="DJ524" s="82"/>
      <c r="DK524" s="82"/>
      <c r="DL524" s="68"/>
      <c r="DM524" s="68"/>
      <c r="DN524" s="68"/>
      <c r="DO524" s="68"/>
      <c r="DP524" s="68"/>
    </row>
    <row r="525" spans="1:120" ht="15" customHeight="1" x14ac:dyDescent="0.25">
      <c r="A525" s="68"/>
      <c r="B525" s="69"/>
      <c r="C525" s="68"/>
      <c r="D525" s="68"/>
      <c r="E525" s="70" t="str">
        <f>IF(D525="","",VLOOKUP(D525,Denomination!$A$2:$B$50, 2, 0))</f>
        <v/>
      </c>
      <c r="F525" s="68"/>
      <c r="G525" s="71"/>
      <c r="H525" s="70" t="str">
        <f>IF(G525="","",VLOOKUP(G525,MCondition!$A$2:$B$50, 2, 0))</f>
        <v/>
      </c>
      <c r="I525" s="72"/>
      <c r="J525" s="71"/>
      <c r="K525" s="70" t="str">
        <f>IF(J525="","",VLOOKUP(J525,ICondition!$A$2:$B$50, 2, 0))</f>
        <v/>
      </c>
      <c r="L525" s="73"/>
      <c r="M525" s="73"/>
      <c r="N525" s="73"/>
      <c r="O525" s="73"/>
      <c r="P525" s="73"/>
      <c r="Q525" s="73"/>
      <c r="R525" s="78"/>
      <c r="S525" s="79" t="str">
        <f>IFERROR(VLOOKUP(R525,Material!$A$2:$B$59, 2, 0),"")</f>
        <v/>
      </c>
      <c r="T525" s="71"/>
      <c r="U525" s="79" t="str">
        <f>IFERROR(VLOOKUP(T525,Material!$A$2:$B$59, 2, 0),"")</f>
        <v/>
      </c>
      <c r="V525" s="71"/>
      <c r="W525" s="79" t="str">
        <f>IFERROR(VLOOKUP(V525,Material!$A$2:$B$59, 2, 0),"")</f>
        <v/>
      </c>
      <c r="X525" s="71"/>
      <c r="Y525" s="79" t="str">
        <f>IFERROR(VLOOKUP(X525,Material!$A$2:$B$59, 2, 0),"")</f>
        <v/>
      </c>
      <c r="Z525" s="71"/>
      <c r="AA525" s="79" t="str">
        <f>IFERROR(VLOOKUP(Z525,Material!$A$2:$B$59, 2, 0),"")</f>
        <v/>
      </c>
      <c r="AB525" s="74"/>
      <c r="AC525" s="75" t="e">
        <f t="shared" si="100"/>
        <v>#VALUE!</v>
      </c>
      <c r="AD525" s="75" t="e">
        <f t="shared" si="101"/>
        <v>#VALUE!</v>
      </c>
      <c r="AE525" s="75" t="e">
        <f t="shared" si="103"/>
        <v>#VALUE!</v>
      </c>
      <c r="AF525" s="75" t="e">
        <f t="shared" si="102"/>
        <v>#VALUE!</v>
      </c>
      <c r="AG525" s="75" t="e">
        <f t="shared" si="104"/>
        <v>#VALUE!</v>
      </c>
      <c r="AH525" s="75" t="e">
        <f t="shared" si="105"/>
        <v>#VALUE!</v>
      </c>
      <c r="AI525" s="75" t="e">
        <f t="shared" si="106"/>
        <v>#VALUE!</v>
      </c>
      <c r="AJ525" s="80" t="e">
        <f t="shared" si="107"/>
        <v>#VALUE!</v>
      </c>
      <c r="AK525" s="79" t="str">
        <f>(IFERROR(VLOOKUP(AB525,Categories!$A$2:$B$20,2,1),""))</f>
        <v/>
      </c>
      <c r="AL525" s="79" t="str">
        <f ca="1">IFERROR(VLOOKUP((HLOOKUP((VLOOKUP($AB525,Categories!$A$2:$F$20,3,1)), $AB$3:$AJ525, (ROW()-ROW($AB$3)+1), 0)), INDIRECT(VLOOKUP($AB525,Categories!$A$2:$F$20,6,1)),2,0),AK525)</f>
        <v/>
      </c>
      <c r="AM525" s="79" t="str">
        <f ca="1">IFERROR(VLOOKUP((HLOOKUP((VLOOKUP($AB525,Categories!$A$2:$F$20,4,1)),$AB$3:$AJ525,(ROW()-ROW($AB$3)+1),0)),INDIRECT(VLOOKUP($AB525,Categories!$A$2:$H$20,7,1)),2,0),"")</f>
        <v/>
      </c>
      <c r="AN525" s="79" t="str">
        <f ca="1">IFERROR(VLOOKUP((HLOOKUP((VLOOKUP($AB525,Categories!$A$2:$F$20,5,1)), $AB$3:$AJ525, (ROW()-ROW($AB$3)+1), 0)), INDIRECT(VLOOKUP($AB525,Categories!$A$2:$H$20,8,1)),2,0),"")</f>
        <v/>
      </c>
      <c r="AO525" s="79" t="str">
        <f t="shared" ca="1" si="108"/>
        <v/>
      </c>
      <c r="AP525" s="81"/>
      <c r="AQ525" s="70" t="str">
        <f>IFERROR(VLOOKUP(VALUE(MID(AP525,1,1)),AdditionalElements!$A$2:$B$50,2,0),"")</f>
        <v/>
      </c>
      <c r="AR525" s="70" t="str">
        <f>IFERROR(VLOOKUP(VALUE(MID(AP525,2,1)),AdditionalElements!$H$2:$I$50,2,0),"")</f>
        <v/>
      </c>
      <c r="AS525" s="70" t="str">
        <f>IFERROR(VLOOKUP(VALUE(MID(AP525,3,1)),AdditionalElements!$O$2:$P$50,2,0),"")</f>
        <v/>
      </c>
      <c r="AT525" s="70" t="str">
        <f>IFERROR(VLOOKUP(VALUE(MID(AP525,4,1)),AdditionalElements!$V$2:$W$50,2,0),"")</f>
        <v/>
      </c>
      <c r="AU525" s="71"/>
      <c r="AV525" s="79" t="str">
        <f>IFERROR(IF(VALUE(MID(AU525,1,1))=1, VLOOKUP(VALUE(MID(AU525,1,1)), TxtPanelShape!$A$2:$C$50, 3, 0), (IF(VALUE(MID(AU525,1,1))&gt;=7, VLOOKUP(VALUE(MID(AU525,1,1)), TxtPanelShape!$A$2:$C$50, 3, 0),VLOOKUP(VALUE(MID(AU525,1,2)),TxtPanelShape!$A$2:$C$50,3,0)))), "")</f>
        <v/>
      </c>
      <c r="AW525" s="79" t="str">
        <f>IFERROR(IF(VALUE(MID(AU525,1,1))=1, ", "&amp;VLOOKUP(VALUE(MID(AU525,2,1)), TxtPanelShape!$H$2:$I$50, 2, 0), IF(VALUE(MID(AU525,1,1))&gt;=7, ", "&amp;VLOOKUP(VALUE(MID(AU525,2,1)), TxtPanelShape!$H$2:$I$50, 2, 0),"")), "")</f>
        <v/>
      </c>
      <c r="AX525" s="79" t="str">
        <f>IFERROR(IF(VALUE(MID(AU525,1,1))=1, ", "&amp;VLOOKUP(VALUE(MID(AU525,3,1)), TxtPanelShape!$O$2:$P$50, 2, 0), IF(VALUE(MID(AU525,1,1))&gt;=7, ", "&amp;VLOOKUP(VALUE(MID(AU525,3,1)), TxtPanelShape!$O$2:$P$50, 2, 0),"")),"")</f>
        <v/>
      </c>
      <c r="AY525" s="79" t="str">
        <f>IFERROR("; "&amp;VLOOKUP(VALUE(MID(AU525,4,1)), TxtPanelShape!$V$2:$W$50,2,0),"")</f>
        <v/>
      </c>
      <c r="AZ525" s="79" t="str">
        <f t="shared" si="109"/>
        <v/>
      </c>
      <c r="BA525" s="71"/>
      <c r="BB525" s="79" t="str">
        <f>IFERROR(IF(VALUE(MID(BA525,1,1))=1, VLOOKUP(VALUE(MID(BA525,1,1)), TxtPanelShape!$A$2:$C$50, 3, 0), (IF(VALUE(MID(BA525,1,1))&gt;=7, VLOOKUP(VALUE(MID(BA525,1,1)), TxtPanelShape!$A$2:$C$50, 3, 0),VLOOKUP(VALUE(MID(BA525,1,2)),TxtPanelShape!$A$2:$C$50,3,0)))), "")</f>
        <v/>
      </c>
      <c r="BC525" s="79" t="str">
        <f>IFERROR(IF(VALUE(MID(BA525,1,1))=1, ", "&amp;VLOOKUP(VALUE(MID(BA525,2,1)), TxtPanelShape!$H$2:$I$50, 2, 0), IF(VALUE(MID(BA525,1,1))&gt;=7, ", "&amp;VLOOKUP(VALUE(MID(BA525,2,1)), TxtPanelShape!$H$2:$I$50, 2, 0),"")), "")</f>
        <v/>
      </c>
      <c r="BD525" s="79" t="str">
        <f>IFERROR(IF(VALUE(MID(BA525,1,1))=1, ", "&amp;VLOOKUP(VALUE(MID(BA525,3,1)), TxtPanelShape!$O$2:$P$50, 2, 0), IF(VALUE(MID(BA525,1,1))&gt;=7, ", "&amp;VLOOKUP(VALUE(MID(BA525,3,1)), TxtPanelShape!$O$2:$P$50, 2, 0),"")),"")</f>
        <v/>
      </c>
      <c r="BE525" s="79" t="str">
        <f>IFERROR("; "&amp;VLOOKUP(VALUE(MID(BA525,4,1)), TxtPanelShape!$V$2:$W$50,2,0),"")</f>
        <v/>
      </c>
      <c r="BF525" s="79" t="str">
        <f t="shared" si="110"/>
        <v/>
      </c>
      <c r="BG525" s="71"/>
      <c r="BH525" s="79" t="str">
        <f>IFERROR(VLOOKUP(BG525, TxtPanelDefinition!$A$2:$B$50, 2, 0),"")</f>
        <v/>
      </c>
      <c r="BI525" s="71"/>
      <c r="BJ525" s="79" t="str">
        <f>IFERROR(VLOOKUP(BI525, TxtPanelDefinition!$A$2:$B$50, 2, 0),"")</f>
        <v/>
      </c>
      <c r="BK525" s="71"/>
      <c r="BL525" s="79" t="str">
        <f>IFERROR(VLOOKUP(BK525, InscrTechniques!$A$2:$B$50, 2, 0),"")</f>
        <v/>
      </c>
      <c r="BM525" s="71"/>
      <c r="BN525" s="79" t="str">
        <f>IFERROR(VLOOKUP(BM525, InscrTechniques!$A$2:$B$50, 2, 0),"")</f>
        <v/>
      </c>
      <c r="BO525" s="71"/>
      <c r="BP525" s="79" t="str">
        <f>IFERROR(VLOOKUP(BO525, InscrTechniques!$A$2:$B$50, 2, 0),"")</f>
        <v/>
      </c>
      <c r="BQ525" s="71"/>
      <c r="BR525" s="79" t="str">
        <f>IFERROR(VLOOKUP(BQ525, InscrTechniques!$A$2:$B$50, 2, 0),"")</f>
        <v/>
      </c>
      <c r="BS525" s="71"/>
      <c r="BT525" s="79" t="str">
        <f>IFERROR(VLOOKUP(BS525, InscrTechniques!$A$2:$B$50, 2, 0),"")</f>
        <v/>
      </c>
      <c r="BU525" s="71"/>
      <c r="BV525" s="79" t="str">
        <f>IFERROR(VLOOKUP(BU525, InscrTechniques!$A$2:$B$50, 2, 0),"")</f>
        <v/>
      </c>
      <c r="BW525" s="125"/>
      <c r="BX525" s="79" t="str">
        <f>IFERROR(VLOOKUP(BW525, InscrTechniques!$A$2:$B$50, 2, 0),"")</f>
        <v/>
      </c>
      <c r="BY525" s="125"/>
      <c r="BZ525" s="79" t="str">
        <f>IFERROR(VLOOKUP(BY525, InscrTechniques!$A$2:$B$50, 2, 0),"")</f>
        <v/>
      </c>
      <c r="CA525" s="74"/>
      <c r="CB525" s="114" t="str">
        <f>IFERROR(VLOOKUP(CA525, LetterStyle!$A$2:$B$50, 2, 0),"")</f>
        <v/>
      </c>
      <c r="CC525" s="74"/>
      <c r="CD525" s="114" t="str">
        <f>IFERROR(VLOOKUP(CC525, LetterStyle!$A$2:$B$50, 2, 0),"")</f>
        <v/>
      </c>
      <c r="CE525" s="74"/>
      <c r="CF525" s="114" t="str">
        <f>IFERROR(VLOOKUP(CE525, LetterStyle!$A$2:$B$50, 2, 0),"")</f>
        <v/>
      </c>
      <c r="CG525" s="74"/>
      <c r="CH525" s="79" t="str">
        <f>IFERROR(VLOOKUP(CG525, LetterStyle!$A$2:$B$50, 2, 0),"")</f>
        <v/>
      </c>
      <c r="CI525" s="71"/>
      <c r="CJ525" s="79" t="str">
        <f>IFERROR(VLOOKUP(CI525, DecMotifs!$A$1:$B$306, 2, 0),"")</f>
        <v/>
      </c>
      <c r="CK525" s="71"/>
      <c r="CL525" s="79" t="str">
        <f>IFERROR(VLOOKUP(CK525, DecMotifs!$A$1:$B$306, 2, 0),"")</f>
        <v/>
      </c>
      <c r="CM525" s="71"/>
      <c r="CN525" s="79" t="str">
        <f>IFERROR(VLOOKUP(CM525, DecMotifs!$A$1:$B$306, 2, 0),"")</f>
        <v/>
      </c>
      <c r="CO525" s="71"/>
      <c r="CP525" s="79" t="str">
        <f>IFERROR(VLOOKUP(CO525, MarginalDec!$A$2:$B$253, 2, 0),"")</f>
        <v/>
      </c>
      <c r="CQ525" s="71"/>
      <c r="CR525" s="79" t="str">
        <f>IFERROR(VLOOKUP(CQ525, MarginalDec!$A$2:$B$253, 2, 0),"")</f>
        <v/>
      </c>
      <c r="CS525" s="71"/>
      <c r="CT525" s="79" t="str">
        <f>IFERROR(VLOOKUP(CS525, MarginalDec!$A$2:$B$253, 2, 0),"")</f>
        <v/>
      </c>
      <c r="CU525" s="71"/>
      <c r="CV525" s="79" t="str">
        <f>IF(ISBLANK(CU525),"", IFERROR(VLOOKUP(CU525, Tooling!$A$2:$B$252, 2, 0),""))</f>
        <v/>
      </c>
      <c r="CW525" s="71"/>
      <c r="CX525" s="79" t="str">
        <f>IF(ISBLANK(CW525),"", IFERROR(VLOOKUP(CW525, Tooling!$A$2:$B$252, 2, 0),""))</f>
        <v/>
      </c>
      <c r="CY525" s="71"/>
      <c r="CZ525" s="79" t="str">
        <f>IF(ISBLANK(CY525),"", IFERROR(VLOOKUP(CY525, Repairs!$A$2:$B$252, 2, 0),""))</f>
        <v/>
      </c>
      <c r="DA525" s="77"/>
      <c r="DB525" s="71"/>
      <c r="DC525" s="79" t="str">
        <f>IFERROR(VLOOKUP(DB525, DatingReason!$A$2:$B$252, 2, 0),"")</f>
        <v/>
      </c>
      <c r="DD525" s="123" t="str">
        <f t="shared" si="111"/>
        <v/>
      </c>
      <c r="DF525" s="119" t="str">
        <f t="array" ref="DF525">IF(AND($B525&lt;&gt;"", $DE525&lt;&gt;"", $DE525&lt;&gt;"No"),MAX(IF($B525=PEOPLE!$B$4:$B$1000, PEOPLE!$Q$4:$Q$1000,""))+100,"")</f>
        <v/>
      </c>
      <c r="DG525" s="68"/>
      <c r="DH525" s="76">
        <f>COUNTIF(PEOPLE!B:B, MEMORIALS!B525)</f>
        <v>0</v>
      </c>
      <c r="DI525" s="82"/>
      <c r="DJ525" s="82"/>
      <c r="DK525" s="82"/>
      <c r="DL525" s="68"/>
      <c r="DM525" s="68"/>
      <c r="DN525" s="68"/>
      <c r="DO525" s="68"/>
      <c r="DP525" s="68"/>
    </row>
    <row r="526" spans="1:120" ht="15" customHeight="1" x14ac:dyDescent="0.25">
      <c r="A526" s="68"/>
      <c r="B526" s="69"/>
      <c r="C526" s="68"/>
      <c r="D526" s="68"/>
      <c r="E526" s="70" t="str">
        <f>IF(D526="","",VLOOKUP(D526,Denomination!$A$2:$B$50, 2, 0))</f>
        <v/>
      </c>
      <c r="F526" s="68"/>
      <c r="G526" s="71"/>
      <c r="H526" s="70" t="str">
        <f>IF(G526="","",VLOOKUP(G526,MCondition!$A$2:$B$50, 2, 0))</f>
        <v/>
      </c>
      <c r="I526" s="72"/>
      <c r="J526" s="71"/>
      <c r="K526" s="70" t="str">
        <f>IF(J526="","",VLOOKUP(J526,ICondition!$A$2:$B$50, 2, 0))</f>
        <v/>
      </c>
      <c r="L526" s="73"/>
      <c r="M526" s="73"/>
      <c r="N526" s="73"/>
      <c r="O526" s="73"/>
      <c r="P526" s="73"/>
      <c r="Q526" s="73"/>
      <c r="R526" s="78"/>
      <c r="S526" s="79" t="str">
        <f>IFERROR(VLOOKUP(R526,Material!$A$2:$B$59, 2, 0),"")</f>
        <v/>
      </c>
      <c r="T526" s="71"/>
      <c r="U526" s="79" t="str">
        <f>IFERROR(VLOOKUP(T526,Material!$A$2:$B$59, 2, 0),"")</f>
        <v/>
      </c>
      <c r="V526" s="71"/>
      <c r="W526" s="79" t="str">
        <f>IFERROR(VLOOKUP(V526,Material!$A$2:$B$59, 2, 0),"")</f>
        <v/>
      </c>
      <c r="X526" s="71"/>
      <c r="Y526" s="79" t="str">
        <f>IFERROR(VLOOKUP(X526,Material!$A$2:$B$59, 2, 0),"")</f>
        <v/>
      </c>
      <c r="Z526" s="71"/>
      <c r="AA526" s="79" t="str">
        <f>IFERROR(VLOOKUP(Z526,Material!$A$2:$B$59, 2, 0),"")</f>
        <v/>
      </c>
      <c r="AB526" s="74"/>
      <c r="AC526" s="75" t="e">
        <f t="shared" si="100"/>
        <v>#VALUE!</v>
      </c>
      <c r="AD526" s="75" t="e">
        <f t="shared" si="101"/>
        <v>#VALUE!</v>
      </c>
      <c r="AE526" s="75" t="e">
        <f t="shared" si="103"/>
        <v>#VALUE!</v>
      </c>
      <c r="AF526" s="75" t="e">
        <f t="shared" si="102"/>
        <v>#VALUE!</v>
      </c>
      <c r="AG526" s="75" t="e">
        <f t="shared" si="104"/>
        <v>#VALUE!</v>
      </c>
      <c r="AH526" s="75" t="e">
        <f t="shared" si="105"/>
        <v>#VALUE!</v>
      </c>
      <c r="AI526" s="75" t="e">
        <f t="shared" si="106"/>
        <v>#VALUE!</v>
      </c>
      <c r="AJ526" s="80" t="e">
        <f t="shared" si="107"/>
        <v>#VALUE!</v>
      </c>
      <c r="AK526" s="79" t="str">
        <f>(IFERROR(VLOOKUP(AB526,Categories!$A$2:$B$20,2,1),""))</f>
        <v/>
      </c>
      <c r="AL526" s="79" t="str">
        <f ca="1">IFERROR(VLOOKUP((HLOOKUP((VLOOKUP($AB526,Categories!$A$2:$F$20,3,1)), $AB$3:$AJ526, (ROW()-ROW($AB$3)+1), 0)), INDIRECT(VLOOKUP($AB526,Categories!$A$2:$F$20,6,1)),2,0),AK526)</f>
        <v/>
      </c>
      <c r="AM526" s="79" t="str">
        <f ca="1">IFERROR(VLOOKUP((HLOOKUP((VLOOKUP($AB526,Categories!$A$2:$F$20,4,1)),$AB$3:$AJ526,(ROW()-ROW($AB$3)+1),0)),INDIRECT(VLOOKUP($AB526,Categories!$A$2:$H$20,7,1)),2,0),"")</f>
        <v/>
      </c>
      <c r="AN526" s="79" t="str">
        <f ca="1">IFERROR(VLOOKUP((HLOOKUP((VLOOKUP($AB526,Categories!$A$2:$F$20,5,1)), $AB$3:$AJ526, (ROW()-ROW($AB$3)+1), 0)), INDIRECT(VLOOKUP($AB526,Categories!$A$2:$H$20,8,1)),2,0),"")</f>
        <v/>
      </c>
      <c r="AO526" s="79" t="str">
        <f t="shared" ca="1" si="108"/>
        <v/>
      </c>
      <c r="AP526" s="81"/>
      <c r="AQ526" s="70" t="str">
        <f>IFERROR(VLOOKUP(VALUE(MID(AP526,1,1)),AdditionalElements!$A$2:$B$50,2,0),"")</f>
        <v/>
      </c>
      <c r="AR526" s="70" t="str">
        <f>IFERROR(VLOOKUP(VALUE(MID(AP526,2,1)),AdditionalElements!$H$2:$I$50,2,0),"")</f>
        <v/>
      </c>
      <c r="AS526" s="70" t="str">
        <f>IFERROR(VLOOKUP(VALUE(MID(AP526,3,1)),AdditionalElements!$O$2:$P$50,2,0),"")</f>
        <v/>
      </c>
      <c r="AT526" s="70" t="str">
        <f>IFERROR(VLOOKUP(VALUE(MID(AP526,4,1)),AdditionalElements!$V$2:$W$50,2,0),"")</f>
        <v/>
      </c>
      <c r="AU526" s="71"/>
      <c r="AV526" s="79" t="str">
        <f>IFERROR(IF(VALUE(MID(AU526,1,1))=1, VLOOKUP(VALUE(MID(AU526,1,1)), TxtPanelShape!$A$2:$C$50, 3, 0), (IF(VALUE(MID(AU526,1,1))&gt;=7, VLOOKUP(VALUE(MID(AU526,1,1)), TxtPanelShape!$A$2:$C$50, 3, 0),VLOOKUP(VALUE(MID(AU526,1,2)),TxtPanelShape!$A$2:$C$50,3,0)))), "")</f>
        <v/>
      </c>
      <c r="AW526" s="79" t="str">
        <f>IFERROR(IF(VALUE(MID(AU526,1,1))=1, ", "&amp;VLOOKUP(VALUE(MID(AU526,2,1)), TxtPanelShape!$H$2:$I$50, 2, 0), IF(VALUE(MID(AU526,1,1))&gt;=7, ", "&amp;VLOOKUP(VALUE(MID(AU526,2,1)), TxtPanelShape!$H$2:$I$50, 2, 0),"")), "")</f>
        <v/>
      </c>
      <c r="AX526" s="79" t="str">
        <f>IFERROR(IF(VALUE(MID(AU526,1,1))=1, ", "&amp;VLOOKUP(VALUE(MID(AU526,3,1)), TxtPanelShape!$O$2:$P$50, 2, 0), IF(VALUE(MID(AU526,1,1))&gt;=7, ", "&amp;VLOOKUP(VALUE(MID(AU526,3,1)), TxtPanelShape!$O$2:$P$50, 2, 0),"")),"")</f>
        <v/>
      </c>
      <c r="AY526" s="79" t="str">
        <f>IFERROR("; "&amp;VLOOKUP(VALUE(MID(AU526,4,1)), TxtPanelShape!$V$2:$W$50,2,0),"")</f>
        <v/>
      </c>
      <c r="AZ526" s="79" t="str">
        <f t="shared" si="109"/>
        <v/>
      </c>
      <c r="BA526" s="71"/>
      <c r="BB526" s="79" t="str">
        <f>IFERROR(IF(VALUE(MID(BA526,1,1))=1, VLOOKUP(VALUE(MID(BA526,1,1)), TxtPanelShape!$A$2:$C$50, 3, 0), (IF(VALUE(MID(BA526,1,1))&gt;=7, VLOOKUP(VALUE(MID(BA526,1,1)), TxtPanelShape!$A$2:$C$50, 3, 0),VLOOKUP(VALUE(MID(BA526,1,2)),TxtPanelShape!$A$2:$C$50,3,0)))), "")</f>
        <v/>
      </c>
      <c r="BC526" s="79" t="str">
        <f>IFERROR(IF(VALUE(MID(BA526,1,1))=1, ", "&amp;VLOOKUP(VALUE(MID(BA526,2,1)), TxtPanelShape!$H$2:$I$50, 2, 0), IF(VALUE(MID(BA526,1,1))&gt;=7, ", "&amp;VLOOKUP(VALUE(MID(BA526,2,1)), TxtPanelShape!$H$2:$I$50, 2, 0),"")), "")</f>
        <v/>
      </c>
      <c r="BD526" s="79" t="str">
        <f>IFERROR(IF(VALUE(MID(BA526,1,1))=1, ", "&amp;VLOOKUP(VALUE(MID(BA526,3,1)), TxtPanelShape!$O$2:$P$50, 2, 0), IF(VALUE(MID(BA526,1,1))&gt;=7, ", "&amp;VLOOKUP(VALUE(MID(BA526,3,1)), TxtPanelShape!$O$2:$P$50, 2, 0),"")),"")</f>
        <v/>
      </c>
      <c r="BE526" s="79" t="str">
        <f>IFERROR("; "&amp;VLOOKUP(VALUE(MID(BA526,4,1)), TxtPanelShape!$V$2:$W$50,2,0),"")</f>
        <v/>
      </c>
      <c r="BF526" s="79" t="str">
        <f t="shared" si="110"/>
        <v/>
      </c>
      <c r="BG526" s="71"/>
      <c r="BH526" s="79" t="str">
        <f>IFERROR(VLOOKUP(BG526, TxtPanelDefinition!$A$2:$B$50, 2, 0),"")</f>
        <v/>
      </c>
      <c r="BI526" s="71"/>
      <c r="BJ526" s="79" t="str">
        <f>IFERROR(VLOOKUP(BI526, TxtPanelDefinition!$A$2:$B$50, 2, 0),"")</f>
        <v/>
      </c>
      <c r="BK526" s="71"/>
      <c r="BL526" s="79" t="str">
        <f>IFERROR(VLOOKUP(BK526, InscrTechniques!$A$2:$B$50, 2, 0),"")</f>
        <v/>
      </c>
      <c r="BM526" s="71"/>
      <c r="BN526" s="79" t="str">
        <f>IFERROR(VLOOKUP(BM526, InscrTechniques!$A$2:$B$50, 2, 0),"")</f>
        <v/>
      </c>
      <c r="BO526" s="71"/>
      <c r="BP526" s="79" t="str">
        <f>IFERROR(VLOOKUP(BO526, InscrTechniques!$A$2:$B$50, 2, 0),"")</f>
        <v/>
      </c>
      <c r="BQ526" s="71"/>
      <c r="BR526" s="79" t="str">
        <f>IFERROR(VLOOKUP(BQ526, InscrTechniques!$A$2:$B$50, 2, 0),"")</f>
        <v/>
      </c>
      <c r="BS526" s="71"/>
      <c r="BT526" s="79" t="str">
        <f>IFERROR(VLOOKUP(BS526, InscrTechniques!$A$2:$B$50, 2, 0),"")</f>
        <v/>
      </c>
      <c r="BU526" s="71"/>
      <c r="BV526" s="79" t="str">
        <f>IFERROR(VLOOKUP(BU526, InscrTechniques!$A$2:$B$50, 2, 0),"")</f>
        <v/>
      </c>
      <c r="BW526" s="125"/>
      <c r="BX526" s="79" t="str">
        <f>IFERROR(VLOOKUP(BW526, InscrTechniques!$A$2:$B$50, 2, 0),"")</f>
        <v/>
      </c>
      <c r="BY526" s="125"/>
      <c r="BZ526" s="79" t="str">
        <f>IFERROR(VLOOKUP(BY526, InscrTechniques!$A$2:$B$50, 2, 0),"")</f>
        <v/>
      </c>
      <c r="CA526" s="74"/>
      <c r="CB526" s="114" t="str">
        <f>IFERROR(VLOOKUP(CA526, LetterStyle!$A$2:$B$50, 2, 0),"")</f>
        <v/>
      </c>
      <c r="CC526" s="74"/>
      <c r="CD526" s="114" t="str">
        <f>IFERROR(VLOOKUP(CC526, LetterStyle!$A$2:$B$50, 2, 0),"")</f>
        <v/>
      </c>
      <c r="CE526" s="74"/>
      <c r="CF526" s="114" t="str">
        <f>IFERROR(VLOOKUP(CE526, LetterStyle!$A$2:$B$50, 2, 0),"")</f>
        <v/>
      </c>
      <c r="CG526" s="74"/>
      <c r="CH526" s="79" t="str">
        <f>IFERROR(VLOOKUP(CG526, LetterStyle!$A$2:$B$50, 2, 0),"")</f>
        <v/>
      </c>
      <c r="CI526" s="71"/>
      <c r="CJ526" s="79" t="str">
        <f>IFERROR(VLOOKUP(CI526, DecMotifs!$A$1:$B$306, 2, 0),"")</f>
        <v/>
      </c>
      <c r="CK526" s="71"/>
      <c r="CL526" s="79" t="str">
        <f>IFERROR(VLOOKUP(CK526, DecMotifs!$A$1:$B$306, 2, 0),"")</f>
        <v/>
      </c>
      <c r="CM526" s="71"/>
      <c r="CN526" s="79" t="str">
        <f>IFERROR(VLOOKUP(CM526, DecMotifs!$A$1:$B$306, 2, 0),"")</f>
        <v/>
      </c>
      <c r="CO526" s="71"/>
      <c r="CP526" s="79" t="str">
        <f>IFERROR(VLOOKUP(CO526, MarginalDec!$A$2:$B$253, 2, 0),"")</f>
        <v/>
      </c>
      <c r="CQ526" s="71"/>
      <c r="CR526" s="79" t="str">
        <f>IFERROR(VLOOKUP(CQ526, MarginalDec!$A$2:$B$253, 2, 0),"")</f>
        <v/>
      </c>
      <c r="CS526" s="71"/>
      <c r="CT526" s="79" t="str">
        <f>IFERROR(VLOOKUP(CS526, MarginalDec!$A$2:$B$253, 2, 0),"")</f>
        <v/>
      </c>
      <c r="CU526" s="71"/>
      <c r="CV526" s="79" t="str">
        <f>IF(ISBLANK(CU526),"", IFERROR(VLOOKUP(CU526, Tooling!$A$2:$B$252, 2, 0),""))</f>
        <v/>
      </c>
      <c r="CW526" s="71"/>
      <c r="CX526" s="79" t="str">
        <f>IF(ISBLANK(CW526),"", IFERROR(VLOOKUP(CW526, Tooling!$A$2:$B$252, 2, 0),""))</f>
        <v/>
      </c>
      <c r="CY526" s="71"/>
      <c r="CZ526" s="79" t="str">
        <f>IF(ISBLANK(CY526),"", IFERROR(VLOOKUP(CY526, Repairs!$A$2:$B$252, 2, 0),""))</f>
        <v/>
      </c>
      <c r="DA526" s="77"/>
      <c r="DB526" s="71"/>
      <c r="DC526" s="79" t="str">
        <f>IFERROR(VLOOKUP(DB526, DatingReason!$A$2:$B$252, 2, 0),"")</f>
        <v/>
      </c>
      <c r="DD526" s="123" t="str">
        <f t="shared" si="111"/>
        <v/>
      </c>
      <c r="DF526" s="119" t="str">
        <f t="array" ref="DF526">IF(AND($B526&lt;&gt;"", $DE526&lt;&gt;"", $DE526&lt;&gt;"No"),MAX(IF($B526=PEOPLE!$B$4:$B$1000, PEOPLE!$Q$4:$Q$1000,""))+100,"")</f>
        <v/>
      </c>
      <c r="DG526" s="68"/>
      <c r="DH526" s="76">
        <f>COUNTIF(PEOPLE!B:B, MEMORIALS!B526)</f>
        <v>0</v>
      </c>
      <c r="DI526" s="82"/>
      <c r="DJ526" s="82"/>
      <c r="DK526" s="82"/>
      <c r="DL526" s="68"/>
      <c r="DM526" s="68"/>
      <c r="DN526" s="68"/>
      <c r="DO526" s="68"/>
      <c r="DP526" s="68"/>
    </row>
    <row r="527" spans="1:120" ht="15" customHeight="1" x14ac:dyDescent="0.25">
      <c r="A527" s="68"/>
      <c r="B527" s="69"/>
      <c r="C527" s="68"/>
      <c r="D527" s="68"/>
      <c r="E527" s="70" t="str">
        <f>IF(D527="","",VLOOKUP(D527,Denomination!$A$2:$B$50, 2, 0))</f>
        <v/>
      </c>
      <c r="F527" s="68"/>
      <c r="G527" s="71"/>
      <c r="H527" s="70" t="str">
        <f>IF(G527="","",VLOOKUP(G527,MCondition!$A$2:$B$50, 2, 0))</f>
        <v/>
      </c>
      <c r="I527" s="72"/>
      <c r="J527" s="71"/>
      <c r="K527" s="70" t="str">
        <f>IF(J527="","",VLOOKUP(J527,ICondition!$A$2:$B$50, 2, 0))</f>
        <v/>
      </c>
      <c r="L527" s="73"/>
      <c r="M527" s="73"/>
      <c r="N527" s="73"/>
      <c r="O527" s="73"/>
      <c r="P527" s="73"/>
      <c r="Q527" s="73"/>
      <c r="R527" s="78"/>
      <c r="S527" s="79" t="str">
        <f>IFERROR(VLOOKUP(R527,Material!$A$2:$B$59, 2, 0),"")</f>
        <v/>
      </c>
      <c r="T527" s="71"/>
      <c r="U527" s="79" t="str">
        <f>IFERROR(VLOOKUP(T527,Material!$A$2:$B$59, 2, 0),"")</f>
        <v/>
      </c>
      <c r="V527" s="71"/>
      <c r="W527" s="79" t="str">
        <f>IFERROR(VLOOKUP(V527,Material!$A$2:$B$59, 2, 0),"")</f>
        <v/>
      </c>
      <c r="X527" s="71"/>
      <c r="Y527" s="79" t="str">
        <f>IFERROR(VLOOKUP(X527,Material!$A$2:$B$59, 2, 0),"")</f>
        <v/>
      </c>
      <c r="Z527" s="71"/>
      <c r="AA527" s="79" t="str">
        <f>IFERROR(VLOOKUP(Z527,Material!$A$2:$B$59, 2, 0),"")</f>
        <v/>
      </c>
      <c r="AB527" s="74"/>
      <c r="AC527" s="75" t="e">
        <f t="shared" si="100"/>
        <v>#VALUE!</v>
      </c>
      <c r="AD527" s="75" t="e">
        <f t="shared" si="101"/>
        <v>#VALUE!</v>
      </c>
      <c r="AE527" s="75" t="e">
        <f t="shared" si="103"/>
        <v>#VALUE!</v>
      </c>
      <c r="AF527" s="75" t="e">
        <f t="shared" si="102"/>
        <v>#VALUE!</v>
      </c>
      <c r="AG527" s="75" t="e">
        <f t="shared" si="104"/>
        <v>#VALUE!</v>
      </c>
      <c r="AH527" s="75" t="e">
        <f t="shared" si="105"/>
        <v>#VALUE!</v>
      </c>
      <c r="AI527" s="75" t="e">
        <f t="shared" si="106"/>
        <v>#VALUE!</v>
      </c>
      <c r="AJ527" s="80" t="e">
        <f t="shared" si="107"/>
        <v>#VALUE!</v>
      </c>
      <c r="AK527" s="79" t="str">
        <f>(IFERROR(VLOOKUP(AB527,Categories!$A$2:$B$20,2,1),""))</f>
        <v/>
      </c>
      <c r="AL527" s="79" t="str">
        <f ca="1">IFERROR(VLOOKUP((HLOOKUP((VLOOKUP($AB527,Categories!$A$2:$F$20,3,1)), $AB$3:$AJ527, (ROW()-ROW($AB$3)+1), 0)), INDIRECT(VLOOKUP($AB527,Categories!$A$2:$F$20,6,1)),2,0),AK527)</f>
        <v/>
      </c>
      <c r="AM527" s="79" t="str">
        <f ca="1">IFERROR(VLOOKUP((HLOOKUP((VLOOKUP($AB527,Categories!$A$2:$F$20,4,1)),$AB$3:$AJ527,(ROW()-ROW($AB$3)+1),0)),INDIRECT(VLOOKUP($AB527,Categories!$A$2:$H$20,7,1)),2,0),"")</f>
        <v/>
      </c>
      <c r="AN527" s="79" t="str">
        <f ca="1">IFERROR(VLOOKUP((HLOOKUP((VLOOKUP($AB527,Categories!$A$2:$F$20,5,1)), $AB$3:$AJ527, (ROW()-ROW($AB$3)+1), 0)), INDIRECT(VLOOKUP($AB527,Categories!$A$2:$H$20,8,1)),2,0),"")</f>
        <v/>
      </c>
      <c r="AO527" s="79" t="str">
        <f t="shared" ca="1" si="108"/>
        <v/>
      </c>
      <c r="AP527" s="81"/>
      <c r="AQ527" s="70" t="str">
        <f>IFERROR(VLOOKUP(VALUE(MID(AP527,1,1)),AdditionalElements!$A$2:$B$50,2,0),"")</f>
        <v/>
      </c>
      <c r="AR527" s="70" t="str">
        <f>IFERROR(VLOOKUP(VALUE(MID(AP527,2,1)),AdditionalElements!$H$2:$I$50,2,0),"")</f>
        <v/>
      </c>
      <c r="AS527" s="70" t="str">
        <f>IFERROR(VLOOKUP(VALUE(MID(AP527,3,1)),AdditionalElements!$O$2:$P$50,2,0),"")</f>
        <v/>
      </c>
      <c r="AT527" s="70" t="str">
        <f>IFERROR(VLOOKUP(VALUE(MID(AP527,4,1)),AdditionalElements!$V$2:$W$50,2,0),"")</f>
        <v/>
      </c>
      <c r="AU527" s="71"/>
      <c r="AV527" s="79" t="str">
        <f>IFERROR(IF(VALUE(MID(AU527,1,1))=1, VLOOKUP(VALUE(MID(AU527,1,1)), TxtPanelShape!$A$2:$C$50, 3, 0), (IF(VALUE(MID(AU527,1,1))&gt;=7, VLOOKUP(VALUE(MID(AU527,1,1)), TxtPanelShape!$A$2:$C$50, 3, 0),VLOOKUP(VALUE(MID(AU527,1,2)),TxtPanelShape!$A$2:$C$50,3,0)))), "")</f>
        <v/>
      </c>
      <c r="AW527" s="79" t="str">
        <f>IFERROR(IF(VALUE(MID(AU527,1,1))=1, ", "&amp;VLOOKUP(VALUE(MID(AU527,2,1)), TxtPanelShape!$H$2:$I$50, 2, 0), IF(VALUE(MID(AU527,1,1))&gt;=7, ", "&amp;VLOOKUP(VALUE(MID(AU527,2,1)), TxtPanelShape!$H$2:$I$50, 2, 0),"")), "")</f>
        <v/>
      </c>
      <c r="AX527" s="79" t="str">
        <f>IFERROR(IF(VALUE(MID(AU527,1,1))=1, ", "&amp;VLOOKUP(VALUE(MID(AU527,3,1)), TxtPanelShape!$O$2:$P$50, 2, 0), IF(VALUE(MID(AU527,1,1))&gt;=7, ", "&amp;VLOOKUP(VALUE(MID(AU527,3,1)), TxtPanelShape!$O$2:$P$50, 2, 0),"")),"")</f>
        <v/>
      </c>
      <c r="AY527" s="79" t="str">
        <f>IFERROR("; "&amp;VLOOKUP(VALUE(MID(AU527,4,1)), TxtPanelShape!$V$2:$W$50,2,0),"")</f>
        <v/>
      </c>
      <c r="AZ527" s="79" t="str">
        <f t="shared" si="109"/>
        <v/>
      </c>
      <c r="BA527" s="71"/>
      <c r="BB527" s="79" t="str">
        <f>IFERROR(IF(VALUE(MID(BA527,1,1))=1, VLOOKUP(VALUE(MID(BA527,1,1)), TxtPanelShape!$A$2:$C$50, 3, 0), (IF(VALUE(MID(BA527,1,1))&gt;=7, VLOOKUP(VALUE(MID(BA527,1,1)), TxtPanelShape!$A$2:$C$50, 3, 0),VLOOKUP(VALUE(MID(BA527,1,2)),TxtPanelShape!$A$2:$C$50,3,0)))), "")</f>
        <v/>
      </c>
      <c r="BC527" s="79" t="str">
        <f>IFERROR(IF(VALUE(MID(BA527,1,1))=1, ", "&amp;VLOOKUP(VALUE(MID(BA527,2,1)), TxtPanelShape!$H$2:$I$50, 2, 0), IF(VALUE(MID(BA527,1,1))&gt;=7, ", "&amp;VLOOKUP(VALUE(MID(BA527,2,1)), TxtPanelShape!$H$2:$I$50, 2, 0),"")), "")</f>
        <v/>
      </c>
      <c r="BD527" s="79" t="str">
        <f>IFERROR(IF(VALUE(MID(BA527,1,1))=1, ", "&amp;VLOOKUP(VALUE(MID(BA527,3,1)), TxtPanelShape!$O$2:$P$50, 2, 0), IF(VALUE(MID(BA527,1,1))&gt;=7, ", "&amp;VLOOKUP(VALUE(MID(BA527,3,1)), TxtPanelShape!$O$2:$P$50, 2, 0),"")),"")</f>
        <v/>
      </c>
      <c r="BE527" s="79" t="str">
        <f>IFERROR("; "&amp;VLOOKUP(VALUE(MID(BA527,4,1)), TxtPanelShape!$V$2:$W$50,2,0),"")</f>
        <v/>
      </c>
      <c r="BF527" s="79" t="str">
        <f t="shared" si="110"/>
        <v/>
      </c>
      <c r="BG527" s="71"/>
      <c r="BH527" s="79" t="str">
        <f>IFERROR(VLOOKUP(BG527, TxtPanelDefinition!$A$2:$B$50, 2, 0),"")</f>
        <v/>
      </c>
      <c r="BI527" s="71"/>
      <c r="BJ527" s="79" t="str">
        <f>IFERROR(VLOOKUP(BI527, TxtPanelDefinition!$A$2:$B$50, 2, 0),"")</f>
        <v/>
      </c>
      <c r="BK527" s="71"/>
      <c r="BL527" s="79" t="str">
        <f>IFERROR(VLOOKUP(BK527, InscrTechniques!$A$2:$B$50, 2, 0),"")</f>
        <v/>
      </c>
      <c r="BM527" s="71"/>
      <c r="BN527" s="79" t="str">
        <f>IFERROR(VLOOKUP(BM527, InscrTechniques!$A$2:$B$50, 2, 0),"")</f>
        <v/>
      </c>
      <c r="BO527" s="71"/>
      <c r="BP527" s="79" t="str">
        <f>IFERROR(VLOOKUP(BO527, InscrTechniques!$A$2:$B$50, 2, 0),"")</f>
        <v/>
      </c>
      <c r="BQ527" s="71"/>
      <c r="BR527" s="79" t="str">
        <f>IFERROR(VLOOKUP(BQ527, InscrTechniques!$A$2:$B$50, 2, 0),"")</f>
        <v/>
      </c>
      <c r="BS527" s="71"/>
      <c r="BT527" s="79" t="str">
        <f>IFERROR(VLOOKUP(BS527, InscrTechniques!$A$2:$B$50, 2, 0),"")</f>
        <v/>
      </c>
      <c r="BU527" s="71"/>
      <c r="BV527" s="79" t="str">
        <f>IFERROR(VLOOKUP(BU527, InscrTechniques!$A$2:$B$50, 2, 0),"")</f>
        <v/>
      </c>
      <c r="BW527" s="125"/>
      <c r="BX527" s="79" t="str">
        <f>IFERROR(VLOOKUP(BW527, InscrTechniques!$A$2:$B$50, 2, 0),"")</f>
        <v/>
      </c>
      <c r="BY527" s="125"/>
      <c r="BZ527" s="79" t="str">
        <f>IFERROR(VLOOKUP(BY527, InscrTechniques!$A$2:$B$50, 2, 0),"")</f>
        <v/>
      </c>
      <c r="CA527" s="74"/>
      <c r="CB527" s="114" t="str">
        <f>IFERROR(VLOOKUP(CA527, LetterStyle!$A$2:$B$50, 2, 0),"")</f>
        <v/>
      </c>
      <c r="CC527" s="74"/>
      <c r="CD527" s="114" t="str">
        <f>IFERROR(VLOOKUP(CC527, LetterStyle!$A$2:$B$50, 2, 0),"")</f>
        <v/>
      </c>
      <c r="CE527" s="74"/>
      <c r="CF527" s="114" t="str">
        <f>IFERROR(VLOOKUP(CE527, LetterStyle!$A$2:$B$50, 2, 0),"")</f>
        <v/>
      </c>
      <c r="CG527" s="74"/>
      <c r="CH527" s="79" t="str">
        <f>IFERROR(VLOOKUP(CG527, LetterStyle!$A$2:$B$50, 2, 0),"")</f>
        <v/>
      </c>
      <c r="CI527" s="71"/>
      <c r="CJ527" s="79" t="str">
        <f>IFERROR(VLOOKUP(CI527, DecMotifs!$A$1:$B$306, 2, 0),"")</f>
        <v/>
      </c>
      <c r="CK527" s="71"/>
      <c r="CL527" s="79" t="str">
        <f>IFERROR(VLOOKUP(CK527, DecMotifs!$A$1:$B$306, 2, 0),"")</f>
        <v/>
      </c>
      <c r="CM527" s="71"/>
      <c r="CN527" s="79" t="str">
        <f>IFERROR(VLOOKUP(CM527, DecMotifs!$A$1:$B$306, 2, 0),"")</f>
        <v/>
      </c>
      <c r="CO527" s="71"/>
      <c r="CP527" s="79" t="str">
        <f>IFERROR(VLOOKUP(CO527, MarginalDec!$A$2:$B$253, 2, 0),"")</f>
        <v/>
      </c>
      <c r="CQ527" s="71"/>
      <c r="CR527" s="79" t="str">
        <f>IFERROR(VLOOKUP(CQ527, MarginalDec!$A$2:$B$253, 2, 0),"")</f>
        <v/>
      </c>
      <c r="CS527" s="71"/>
      <c r="CT527" s="79" t="str">
        <f>IFERROR(VLOOKUP(CS527, MarginalDec!$A$2:$B$253, 2, 0),"")</f>
        <v/>
      </c>
      <c r="CU527" s="71"/>
      <c r="CV527" s="79" t="str">
        <f>IF(ISBLANK(CU527),"", IFERROR(VLOOKUP(CU527, Tooling!$A$2:$B$252, 2, 0),""))</f>
        <v/>
      </c>
      <c r="CW527" s="71"/>
      <c r="CX527" s="79" t="str">
        <f>IF(ISBLANK(CW527),"", IFERROR(VLOOKUP(CW527, Tooling!$A$2:$B$252, 2, 0),""))</f>
        <v/>
      </c>
      <c r="CY527" s="71"/>
      <c r="CZ527" s="79" t="str">
        <f>IF(ISBLANK(CY527),"", IFERROR(VLOOKUP(CY527, Repairs!$A$2:$B$252, 2, 0),""))</f>
        <v/>
      </c>
      <c r="DA527" s="77"/>
      <c r="DB527" s="71"/>
      <c r="DC527" s="79" t="str">
        <f>IFERROR(VLOOKUP(DB527, DatingReason!$A$2:$B$252, 2, 0),"")</f>
        <v/>
      </c>
      <c r="DD527" s="123" t="str">
        <f t="shared" si="111"/>
        <v/>
      </c>
      <c r="DF527" s="119" t="str">
        <f t="array" ref="DF527">IF(AND($B527&lt;&gt;"", $DE527&lt;&gt;"", $DE527&lt;&gt;"No"),MAX(IF($B527=PEOPLE!$B$4:$B$1000, PEOPLE!$Q$4:$Q$1000,""))+100,"")</f>
        <v/>
      </c>
      <c r="DG527" s="68"/>
      <c r="DH527" s="76">
        <f>COUNTIF(PEOPLE!B:B, MEMORIALS!B527)</f>
        <v>0</v>
      </c>
      <c r="DI527" s="82"/>
      <c r="DJ527" s="82"/>
      <c r="DK527" s="82"/>
      <c r="DL527" s="68"/>
      <c r="DM527" s="68"/>
      <c r="DN527" s="68"/>
      <c r="DO527" s="68"/>
      <c r="DP527" s="68"/>
    </row>
    <row r="528" spans="1:120" ht="15" customHeight="1" x14ac:dyDescent="0.25">
      <c r="A528" s="68"/>
      <c r="B528" s="69"/>
      <c r="C528" s="68"/>
      <c r="D528" s="68"/>
      <c r="E528" s="70" t="str">
        <f>IF(D528="","",VLOOKUP(D528,Denomination!$A$2:$B$50, 2, 0))</f>
        <v/>
      </c>
      <c r="F528" s="68"/>
      <c r="G528" s="71"/>
      <c r="H528" s="70" t="str">
        <f>IF(G528="","",VLOOKUP(G528,MCondition!$A$2:$B$50, 2, 0))</f>
        <v/>
      </c>
      <c r="I528" s="72"/>
      <c r="J528" s="71"/>
      <c r="K528" s="70" t="str">
        <f>IF(J528="","",VLOOKUP(J528,ICondition!$A$2:$B$50, 2, 0))</f>
        <v/>
      </c>
      <c r="L528" s="73"/>
      <c r="M528" s="73"/>
      <c r="N528" s="73"/>
      <c r="O528" s="73"/>
      <c r="P528" s="73"/>
      <c r="Q528" s="73"/>
      <c r="R528" s="78"/>
      <c r="S528" s="79" t="str">
        <f>IFERROR(VLOOKUP(R528,Material!$A$2:$B$59, 2, 0),"")</f>
        <v/>
      </c>
      <c r="T528" s="71"/>
      <c r="U528" s="79" t="str">
        <f>IFERROR(VLOOKUP(T528,Material!$A$2:$B$59, 2, 0),"")</f>
        <v/>
      </c>
      <c r="V528" s="71"/>
      <c r="W528" s="79" t="str">
        <f>IFERROR(VLOOKUP(V528,Material!$A$2:$B$59, 2, 0),"")</f>
        <v/>
      </c>
      <c r="X528" s="71"/>
      <c r="Y528" s="79" t="str">
        <f>IFERROR(VLOOKUP(X528,Material!$A$2:$B$59, 2, 0),"")</f>
        <v/>
      </c>
      <c r="Z528" s="71"/>
      <c r="AA528" s="79" t="str">
        <f>IFERROR(VLOOKUP(Z528,Material!$A$2:$B$59, 2, 0),"")</f>
        <v/>
      </c>
      <c r="AB528" s="74"/>
      <c r="AC528" s="75" t="e">
        <f t="shared" si="100"/>
        <v>#VALUE!</v>
      </c>
      <c r="AD528" s="75" t="e">
        <f t="shared" si="101"/>
        <v>#VALUE!</v>
      </c>
      <c r="AE528" s="75" t="e">
        <f t="shared" si="103"/>
        <v>#VALUE!</v>
      </c>
      <c r="AF528" s="75" t="e">
        <f t="shared" si="102"/>
        <v>#VALUE!</v>
      </c>
      <c r="AG528" s="75" t="e">
        <f t="shared" si="104"/>
        <v>#VALUE!</v>
      </c>
      <c r="AH528" s="75" t="e">
        <f t="shared" si="105"/>
        <v>#VALUE!</v>
      </c>
      <c r="AI528" s="75" t="e">
        <f t="shared" si="106"/>
        <v>#VALUE!</v>
      </c>
      <c r="AJ528" s="80" t="e">
        <f t="shared" si="107"/>
        <v>#VALUE!</v>
      </c>
      <c r="AK528" s="79" t="str">
        <f>(IFERROR(VLOOKUP(AB528,Categories!$A$2:$B$20,2,1),""))</f>
        <v/>
      </c>
      <c r="AL528" s="79" t="str">
        <f ca="1">IFERROR(VLOOKUP((HLOOKUP((VLOOKUP($AB528,Categories!$A$2:$F$20,3,1)), $AB$3:$AJ528, (ROW()-ROW($AB$3)+1), 0)), INDIRECT(VLOOKUP($AB528,Categories!$A$2:$F$20,6,1)),2,0),AK528)</f>
        <v/>
      </c>
      <c r="AM528" s="79" t="str">
        <f ca="1">IFERROR(VLOOKUP((HLOOKUP((VLOOKUP($AB528,Categories!$A$2:$F$20,4,1)),$AB$3:$AJ528,(ROW()-ROW($AB$3)+1),0)),INDIRECT(VLOOKUP($AB528,Categories!$A$2:$H$20,7,1)),2,0),"")</f>
        <v/>
      </c>
      <c r="AN528" s="79" t="str">
        <f ca="1">IFERROR(VLOOKUP((HLOOKUP((VLOOKUP($AB528,Categories!$A$2:$F$20,5,1)), $AB$3:$AJ528, (ROW()-ROW($AB$3)+1), 0)), INDIRECT(VLOOKUP($AB528,Categories!$A$2:$H$20,8,1)),2,0),"")</f>
        <v/>
      </c>
      <c r="AO528" s="79" t="str">
        <f t="shared" ca="1" si="108"/>
        <v/>
      </c>
      <c r="AP528" s="81"/>
      <c r="AQ528" s="70" t="str">
        <f>IFERROR(VLOOKUP(VALUE(MID(AP528,1,1)),AdditionalElements!$A$2:$B$50,2,0),"")</f>
        <v/>
      </c>
      <c r="AR528" s="70" t="str">
        <f>IFERROR(VLOOKUP(VALUE(MID(AP528,2,1)),AdditionalElements!$H$2:$I$50,2,0),"")</f>
        <v/>
      </c>
      <c r="AS528" s="70" t="str">
        <f>IFERROR(VLOOKUP(VALUE(MID(AP528,3,1)),AdditionalElements!$O$2:$P$50,2,0),"")</f>
        <v/>
      </c>
      <c r="AT528" s="70" t="str">
        <f>IFERROR(VLOOKUP(VALUE(MID(AP528,4,1)),AdditionalElements!$V$2:$W$50,2,0),"")</f>
        <v/>
      </c>
      <c r="AU528" s="71"/>
      <c r="AV528" s="79" t="str">
        <f>IFERROR(IF(VALUE(MID(AU528,1,1))=1, VLOOKUP(VALUE(MID(AU528,1,1)), TxtPanelShape!$A$2:$C$50, 3, 0), (IF(VALUE(MID(AU528,1,1))&gt;=7, VLOOKUP(VALUE(MID(AU528,1,1)), TxtPanelShape!$A$2:$C$50, 3, 0),VLOOKUP(VALUE(MID(AU528,1,2)),TxtPanelShape!$A$2:$C$50,3,0)))), "")</f>
        <v/>
      </c>
      <c r="AW528" s="79" t="str">
        <f>IFERROR(IF(VALUE(MID(AU528,1,1))=1, ", "&amp;VLOOKUP(VALUE(MID(AU528,2,1)), TxtPanelShape!$H$2:$I$50, 2, 0), IF(VALUE(MID(AU528,1,1))&gt;=7, ", "&amp;VLOOKUP(VALUE(MID(AU528,2,1)), TxtPanelShape!$H$2:$I$50, 2, 0),"")), "")</f>
        <v/>
      </c>
      <c r="AX528" s="79" t="str">
        <f>IFERROR(IF(VALUE(MID(AU528,1,1))=1, ", "&amp;VLOOKUP(VALUE(MID(AU528,3,1)), TxtPanelShape!$O$2:$P$50, 2, 0), IF(VALUE(MID(AU528,1,1))&gt;=7, ", "&amp;VLOOKUP(VALUE(MID(AU528,3,1)), TxtPanelShape!$O$2:$P$50, 2, 0),"")),"")</f>
        <v/>
      </c>
      <c r="AY528" s="79" t="str">
        <f>IFERROR("; "&amp;VLOOKUP(VALUE(MID(AU528,4,1)), TxtPanelShape!$V$2:$W$50,2,0),"")</f>
        <v/>
      </c>
      <c r="AZ528" s="79" t="str">
        <f t="shared" si="109"/>
        <v/>
      </c>
      <c r="BA528" s="71"/>
      <c r="BB528" s="79" t="str">
        <f>IFERROR(IF(VALUE(MID(BA528,1,1))=1, VLOOKUP(VALUE(MID(BA528,1,1)), TxtPanelShape!$A$2:$C$50, 3, 0), (IF(VALUE(MID(BA528,1,1))&gt;=7, VLOOKUP(VALUE(MID(BA528,1,1)), TxtPanelShape!$A$2:$C$50, 3, 0),VLOOKUP(VALUE(MID(BA528,1,2)),TxtPanelShape!$A$2:$C$50,3,0)))), "")</f>
        <v/>
      </c>
      <c r="BC528" s="79" t="str">
        <f>IFERROR(IF(VALUE(MID(BA528,1,1))=1, ", "&amp;VLOOKUP(VALUE(MID(BA528,2,1)), TxtPanelShape!$H$2:$I$50, 2, 0), IF(VALUE(MID(BA528,1,1))&gt;=7, ", "&amp;VLOOKUP(VALUE(MID(BA528,2,1)), TxtPanelShape!$H$2:$I$50, 2, 0),"")), "")</f>
        <v/>
      </c>
      <c r="BD528" s="79" t="str">
        <f>IFERROR(IF(VALUE(MID(BA528,1,1))=1, ", "&amp;VLOOKUP(VALUE(MID(BA528,3,1)), TxtPanelShape!$O$2:$P$50, 2, 0), IF(VALUE(MID(BA528,1,1))&gt;=7, ", "&amp;VLOOKUP(VALUE(MID(BA528,3,1)), TxtPanelShape!$O$2:$P$50, 2, 0),"")),"")</f>
        <v/>
      </c>
      <c r="BE528" s="79" t="str">
        <f>IFERROR("; "&amp;VLOOKUP(VALUE(MID(BA528,4,1)), TxtPanelShape!$V$2:$W$50,2,0),"")</f>
        <v/>
      </c>
      <c r="BF528" s="79" t="str">
        <f t="shared" si="110"/>
        <v/>
      </c>
      <c r="BG528" s="71"/>
      <c r="BH528" s="79" t="str">
        <f>IFERROR(VLOOKUP(BG528, TxtPanelDefinition!$A$2:$B$50, 2, 0),"")</f>
        <v/>
      </c>
      <c r="BI528" s="71"/>
      <c r="BJ528" s="79" t="str">
        <f>IFERROR(VLOOKUP(BI528, TxtPanelDefinition!$A$2:$B$50, 2, 0),"")</f>
        <v/>
      </c>
      <c r="BK528" s="71"/>
      <c r="BL528" s="79" t="str">
        <f>IFERROR(VLOOKUP(BK528, InscrTechniques!$A$2:$B$50, 2, 0),"")</f>
        <v/>
      </c>
      <c r="BM528" s="71"/>
      <c r="BN528" s="79" t="str">
        <f>IFERROR(VLOOKUP(BM528, InscrTechniques!$A$2:$B$50, 2, 0),"")</f>
        <v/>
      </c>
      <c r="BO528" s="71"/>
      <c r="BP528" s="79" t="str">
        <f>IFERROR(VLOOKUP(BO528, InscrTechniques!$A$2:$B$50, 2, 0),"")</f>
        <v/>
      </c>
      <c r="BQ528" s="71"/>
      <c r="BR528" s="79" t="str">
        <f>IFERROR(VLOOKUP(BQ528, InscrTechniques!$A$2:$B$50, 2, 0),"")</f>
        <v/>
      </c>
      <c r="BS528" s="71"/>
      <c r="BT528" s="79" t="str">
        <f>IFERROR(VLOOKUP(BS528, InscrTechniques!$A$2:$B$50, 2, 0),"")</f>
        <v/>
      </c>
      <c r="BU528" s="71"/>
      <c r="BV528" s="79" t="str">
        <f>IFERROR(VLOOKUP(BU528, InscrTechniques!$A$2:$B$50, 2, 0),"")</f>
        <v/>
      </c>
      <c r="BW528" s="125"/>
      <c r="BX528" s="79" t="str">
        <f>IFERROR(VLOOKUP(BW528, InscrTechniques!$A$2:$B$50, 2, 0),"")</f>
        <v/>
      </c>
      <c r="BY528" s="125"/>
      <c r="BZ528" s="79" t="str">
        <f>IFERROR(VLOOKUP(BY528, InscrTechniques!$A$2:$B$50, 2, 0),"")</f>
        <v/>
      </c>
      <c r="CA528" s="74"/>
      <c r="CB528" s="114" t="str">
        <f>IFERROR(VLOOKUP(CA528, LetterStyle!$A$2:$B$50, 2, 0),"")</f>
        <v/>
      </c>
      <c r="CC528" s="74"/>
      <c r="CD528" s="114" t="str">
        <f>IFERROR(VLOOKUP(CC528, LetterStyle!$A$2:$B$50, 2, 0),"")</f>
        <v/>
      </c>
      <c r="CE528" s="74"/>
      <c r="CF528" s="114" t="str">
        <f>IFERROR(VLOOKUP(CE528, LetterStyle!$A$2:$B$50, 2, 0),"")</f>
        <v/>
      </c>
      <c r="CG528" s="74"/>
      <c r="CH528" s="79" t="str">
        <f>IFERROR(VLOOKUP(CG528, LetterStyle!$A$2:$B$50, 2, 0),"")</f>
        <v/>
      </c>
      <c r="CI528" s="71"/>
      <c r="CJ528" s="79" t="str">
        <f>IFERROR(VLOOKUP(CI528, DecMotifs!$A$1:$B$306, 2, 0),"")</f>
        <v/>
      </c>
      <c r="CK528" s="71"/>
      <c r="CL528" s="79" t="str">
        <f>IFERROR(VLOOKUP(CK528, DecMotifs!$A$1:$B$306, 2, 0),"")</f>
        <v/>
      </c>
      <c r="CM528" s="71"/>
      <c r="CN528" s="79" t="str">
        <f>IFERROR(VLOOKUP(CM528, DecMotifs!$A$1:$B$306, 2, 0),"")</f>
        <v/>
      </c>
      <c r="CO528" s="71"/>
      <c r="CP528" s="79" t="str">
        <f>IFERROR(VLOOKUP(CO528, MarginalDec!$A$2:$B$253, 2, 0),"")</f>
        <v/>
      </c>
      <c r="CQ528" s="71"/>
      <c r="CR528" s="79" t="str">
        <f>IFERROR(VLOOKUP(CQ528, MarginalDec!$A$2:$B$253, 2, 0),"")</f>
        <v/>
      </c>
      <c r="CS528" s="71"/>
      <c r="CT528" s="79" t="str">
        <f>IFERROR(VLOOKUP(CS528, MarginalDec!$A$2:$B$253, 2, 0),"")</f>
        <v/>
      </c>
      <c r="CU528" s="71"/>
      <c r="CV528" s="79" t="str">
        <f>IF(ISBLANK(CU528),"", IFERROR(VLOOKUP(CU528, Tooling!$A$2:$B$252, 2, 0),""))</f>
        <v/>
      </c>
      <c r="CW528" s="71"/>
      <c r="CX528" s="79" t="str">
        <f>IF(ISBLANK(CW528),"", IFERROR(VLOOKUP(CW528, Tooling!$A$2:$B$252, 2, 0),""))</f>
        <v/>
      </c>
      <c r="CY528" s="71"/>
      <c r="CZ528" s="79" t="str">
        <f>IF(ISBLANK(CY528),"", IFERROR(VLOOKUP(CY528, Repairs!$A$2:$B$252, 2, 0),""))</f>
        <v/>
      </c>
      <c r="DA528" s="77"/>
      <c r="DB528" s="71"/>
      <c r="DC528" s="79" t="str">
        <f>IFERROR(VLOOKUP(DB528, DatingReason!$A$2:$B$252, 2, 0),"")</f>
        <v/>
      </c>
      <c r="DD528" s="123" t="str">
        <f t="shared" si="111"/>
        <v/>
      </c>
      <c r="DF528" s="119" t="str">
        <f t="array" ref="DF528">IF(AND($B528&lt;&gt;"", $DE528&lt;&gt;"", $DE528&lt;&gt;"No"),MAX(IF($B528=PEOPLE!$B$4:$B$1000, PEOPLE!$Q$4:$Q$1000,""))+100,"")</f>
        <v/>
      </c>
      <c r="DG528" s="68"/>
      <c r="DH528" s="76">
        <f>COUNTIF(PEOPLE!B:B, MEMORIALS!B528)</f>
        <v>0</v>
      </c>
      <c r="DI528" s="82"/>
      <c r="DJ528" s="82"/>
      <c r="DK528" s="82"/>
      <c r="DL528" s="68"/>
      <c r="DM528" s="68"/>
      <c r="DN528" s="68"/>
      <c r="DO528" s="68"/>
      <c r="DP528" s="68"/>
    </row>
    <row r="529" spans="1:120" ht="15" customHeight="1" x14ac:dyDescent="0.25">
      <c r="A529" s="68"/>
      <c r="B529" s="69"/>
      <c r="C529" s="68"/>
      <c r="D529" s="68"/>
      <c r="E529" s="70" t="str">
        <f>IF(D529="","",VLOOKUP(D529,Denomination!$A$2:$B$50, 2, 0))</f>
        <v/>
      </c>
      <c r="F529" s="68"/>
      <c r="G529" s="71"/>
      <c r="H529" s="70" t="str">
        <f>IF(G529="","",VLOOKUP(G529,MCondition!$A$2:$B$50, 2, 0))</f>
        <v/>
      </c>
      <c r="I529" s="72"/>
      <c r="J529" s="71"/>
      <c r="K529" s="70" t="str">
        <f>IF(J529="","",VLOOKUP(J529,ICondition!$A$2:$B$50, 2, 0))</f>
        <v/>
      </c>
      <c r="L529" s="73"/>
      <c r="M529" s="73"/>
      <c r="N529" s="73"/>
      <c r="O529" s="73"/>
      <c r="P529" s="73"/>
      <c r="Q529" s="73"/>
      <c r="R529" s="78"/>
      <c r="S529" s="79" t="str">
        <f>IFERROR(VLOOKUP(R529,Material!$A$2:$B$59, 2, 0),"")</f>
        <v/>
      </c>
      <c r="T529" s="71"/>
      <c r="U529" s="79" t="str">
        <f>IFERROR(VLOOKUP(T529,Material!$A$2:$B$59, 2, 0),"")</f>
        <v/>
      </c>
      <c r="V529" s="71"/>
      <c r="W529" s="79" t="str">
        <f>IFERROR(VLOOKUP(V529,Material!$A$2:$B$59, 2, 0),"")</f>
        <v/>
      </c>
      <c r="X529" s="71"/>
      <c r="Y529" s="79" t="str">
        <f>IFERROR(VLOOKUP(X529,Material!$A$2:$B$59, 2, 0),"")</f>
        <v/>
      </c>
      <c r="Z529" s="71"/>
      <c r="AA529" s="79" t="str">
        <f>IFERROR(VLOOKUP(Z529,Material!$A$2:$B$59, 2, 0),"")</f>
        <v/>
      </c>
      <c r="AB529" s="74"/>
      <c r="AC529" s="75" t="e">
        <f t="shared" si="100"/>
        <v>#VALUE!</v>
      </c>
      <c r="AD529" s="75" t="e">
        <f t="shared" si="101"/>
        <v>#VALUE!</v>
      </c>
      <c r="AE529" s="75" t="e">
        <f t="shared" si="103"/>
        <v>#VALUE!</v>
      </c>
      <c r="AF529" s="75" t="e">
        <f t="shared" si="102"/>
        <v>#VALUE!</v>
      </c>
      <c r="AG529" s="75" t="e">
        <f t="shared" si="104"/>
        <v>#VALUE!</v>
      </c>
      <c r="AH529" s="75" t="e">
        <f t="shared" si="105"/>
        <v>#VALUE!</v>
      </c>
      <c r="AI529" s="75" t="e">
        <f t="shared" si="106"/>
        <v>#VALUE!</v>
      </c>
      <c r="AJ529" s="80" t="e">
        <f t="shared" si="107"/>
        <v>#VALUE!</v>
      </c>
      <c r="AK529" s="79" t="str">
        <f>(IFERROR(VLOOKUP(AB529,Categories!$A$2:$B$20,2,1),""))</f>
        <v/>
      </c>
      <c r="AL529" s="79" t="str">
        <f ca="1">IFERROR(VLOOKUP((HLOOKUP((VLOOKUP($AB529,Categories!$A$2:$F$20,3,1)), $AB$3:$AJ529, (ROW()-ROW($AB$3)+1), 0)), INDIRECT(VLOOKUP($AB529,Categories!$A$2:$F$20,6,1)),2,0),AK529)</f>
        <v/>
      </c>
      <c r="AM529" s="79" t="str">
        <f ca="1">IFERROR(VLOOKUP((HLOOKUP((VLOOKUP($AB529,Categories!$A$2:$F$20,4,1)),$AB$3:$AJ529,(ROW()-ROW($AB$3)+1),0)),INDIRECT(VLOOKUP($AB529,Categories!$A$2:$H$20,7,1)),2,0),"")</f>
        <v/>
      </c>
      <c r="AN529" s="79" t="str">
        <f ca="1">IFERROR(VLOOKUP((HLOOKUP((VLOOKUP($AB529,Categories!$A$2:$F$20,5,1)), $AB$3:$AJ529, (ROW()-ROW($AB$3)+1), 0)), INDIRECT(VLOOKUP($AB529,Categories!$A$2:$H$20,8,1)),2,0),"")</f>
        <v/>
      </c>
      <c r="AO529" s="79" t="str">
        <f t="shared" ca="1" si="108"/>
        <v/>
      </c>
      <c r="AP529" s="81"/>
      <c r="AQ529" s="70" t="str">
        <f>IFERROR(VLOOKUP(VALUE(MID(AP529,1,1)),AdditionalElements!$A$2:$B$50,2,0),"")</f>
        <v/>
      </c>
      <c r="AR529" s="70" t="str">
        <f>IFERROR(VLOOKUP(VALUE(MID(AP529,2,1)),AdditionalElements!$H$2:$I$50,2,0),"")</f>
        <v/>
      </c>
      <c r="AS529" s="70" t="str">
        <f>IFERROR(VLOOKUP(VALUE(MID(AP529,3,1)),AdditionalElements!$O$2:$P$50,2,0),"")</f>
        <v/>
      </c>
      <c r="AT529" s="70" t="str">
        <f>IFERROR(VLOOKUP(VALUE(MID(AP529,4,1)),AdditionalElements!$V$2:$W$50,2,0),"")</f>
        <v/>
      </c>
      <c r="AU529" s="71"/>
      <c r="AV529" s="79" t="str">
        <f>IFERROR(IF(VALUE(MID(AU529,1,1))=1, VLOOKUP(VALUE(MID(AU529,1,1)), TxtPanelShape!$A$2:$C$50, 3, 0), (IF(VALUE(MID(AU529,1,1))&gt;=7, VLOOKUP(VALUE(MID(AU529,1,1)), TxtPanelShape!$A$2:$C$50, 3, 0),VLOOKUP(VALUE(MID(AU529,1,2)),TxtPanelShape!$A$2:$C$50,3,0)))), "")</f>
        <v/>
      </c>
      <c r="AW529" s="79" t="str">
        <f>IFERROR(IF(VALUE(MID(AU529,1,1))=1, ", "&amp;VLOOKUP(VALUE(MID(AU529,2,1)), TxtPanelShape!$H$2:$I$50, 2, 0), IF(VALUE(MID(AU529,1,1))&gt;=7, ", "&amp;VLOOKUP(VALUE(MID(AU529,2,1)), TxtPanelShape!$H$2:$I$50, 2, 0),"")), "")</f>
        <v/>
      </c>
      <c r="AX529" s="79" t="str">
        <f>IFERROR(IF(VALUE(MID(AU529,1,1))=1, ", "&amp;VLOOKUP(VALUE(MID(AU529,3,1)), TxtPanelShape!$O$2:$P$50, 2, 0), IF(VALUE(MID(AU529,1,1))&gt;=7, ", "&amp;VLOOKUP(VALUE(MID(AU529,3,1)), TxtPanelShape!$O$2:$P$50, 2, 0),"")),"")</f>
        <v/>
      </c>
      <c r="AY529" s="79" t="str">
        <f>IFERROR("; "&amp;VLOOKUP(VALUE(MID(AU529,4,1)), TxtPanelShape!$V$2:$W$50,2,0),"")</f>
        <v/>
      </c>
      <c r="AZ529" s="79" t="str">
        <f t="shared" si="109"/>
        <v/>
      </c>
      <c r="BA529" s="71"/>
      <c r="BB529" s="79" t="str">
        <f>IFERROR(IF(VALUE(MID(BA529,1,1))=1, VLOOKUP(VALUE(MID(BA529,1,1)), TxtPanelShape!$A$2:$C$50, 3, 0), (IF(VALUE(MID(BA529,1,1))&gt;=7, VLOOKUP(VALUE(MID(BA529,1,1)), TxtPanelShape!$A$2:$C$50, 3, 0),VLOOKUP(VALUE(MID(BA529,1,2)),TxtPanelShape!$A$2:$C$50,3,0)))), "")</f>
        <v/>
      </c>
      <c r="BC529" s="79" t="str">
        <f>IFERROR(IF(VALUE(MID(BA529,1,1))=1, ", "&amp;VLOOKUP(VALUE(MID(BA529,2,1)), TxtPanelShape!$H$2:$I$50, 2, 0), IF(VALUE(MID(BA529,1,1))&gt;=7, ", "&amp;VLOOKUP(VALUE(MID(BA529,2,1)), TxtPanelShape!$H$2:$I$50, 2, 0),"")), "")</f>
        <v/>
      </c>
      <c r="BD529" s="79" t="str">
        <f>IFERROR(IF(VALUE(MID(BA529,1,1))=1, ", "&amp;VLOOKUP(VALUE(MID(BA529,3,1)), TxtPanelShape!$O$2:$P$50, 2, 0), IF(VALUE(MID(BA529,1,1))&gt;=7, ", "&amp;VLOOKUP(VALUE(MID(BA529,3,1)), TxtPanelShape!$O$2:$P$50, 2, 0),"")),"")</f>
        <v/>
      </c>
      <c r="BE529" s="79" t="str">
        <f>IFERROR("; "&amp;VLOOKUP(VALUE(MID(BA529,4,1)), TxtPanelShape!$V$2:$W$50,2,0),"")</f>
        <v/>
      </c>
      <c r="BF529" s="79" t="str">
        <f t="shared" si="110"/>
        <v/>
      </c>
      <c r="BG529" s="71"/>
      <c r="BH529" s="79" t="str">
        <f>IFERROR(VLOOKUP(BG529, TxtPanelDefinition!$A$2:$B$50, 2, 0),"")</f>
        <v/>
      </c>
      <c r="BI529" s="71"/>
      <c r="BJ529" s="79" t="str">
        <f>IFERROR(VLOOKUP(BI529, TxtPanelDefinition!$A$2:$B$50, 2, 0),"")</f>
        <v/>
      </c>
      <c r="BK529" s="71"/>
      <c r="BL529" s="79" t="str">
        <f>IFERROR(VLOOKUP(BK529, InscrTechniques!$A$2:$B$50, 2, 0),"")</f>
        <v/>
      </c>
      <c r="BM529" s="71"/>
      <c r="BN529" s="79" t="str">
        <f>IFERROR(VLOOKUP(BM529, InscrTechniques!$A$2:$B$50, 2, 0),"")</f>
        <v/>
      </c>
      <c r="BO529" s="71"/>
      <c r="BP529" s="79" t="str">
        <f>IFERROR(VLOOKUP(BO529, InscrTechniques!$A$2:$B$50, 2, 0),"")</f>
        <v/>
      </c>
      <c r="BQ529" s="71"/>
      <c r="BR529" s="79" t="str">
        <f>IFERROR(VLOOKUP(BQ529, InscrTechniques!$A$2:$B$50, 2, 0),"")</f>
        <v/>
      </c>
      <c r="BS529" s="71"/>
      <c r="BT529" s="79" t="str">
        <f>IFERROR(VLOOKUP(BS529, InscrTechniques!$A$2:$B$50, 2, 0),"")</f>
        <v/>
      </c>
      <c r="BU529" s="71"/>
      <c r="BV529" s="79" t="str">
        <f>IFERROR(VLOOKUP(BU529, InscrTechniques!$A$2:$B$50, 2, 0),"")</f>
        <v/>
      </c>
      <c r="BW529" s="125"/>
      <c r="BX529" s="79" t="str">
        <f>IFERROR(VLOOKUP(BW529, InscrTechniques!$A$2:$B$50, 2, 0),"")</f>
        <v/>
      </c>
      <c r="BY529" s="125"/>
      <c r="BZ529" s="79" t="str">
        <f>IFERROR(VLOOKUP(BY529, InscrTechniques!$A$2:$B$50, 2, 0),"")</f>
        <v/>
      </c>
      <c r="CA529" s="74"/>
      <c r="CB529" s="114" t="str">
        <f>IFERROR(VLOOKUP(CA529, LetterStyle!$A$2:$B$50, 2, 0),"")</f>
        <v/>
      </c>
      <c r="CC529" s="74"/>
      <c r="CD529" s="114" t="str">
        <f>IFERROR(VLOOKUP(CC529, LetterStyle!$A$2:$B$50, 2, 0),"")</f>
        <v/>
      </c>
      <c r="CE529" s="74"/>
      <c r="CF529" s="114" t="str">
        <f>IFERROR(VLOOKUP(CE529, LetterStyle!$A$2:$B$50, 2, 0),"")</f>
        <v/>
      </c>
      <c r="CG529" s="74"/>
      <c r="CH529" s="79" t="str">
        <f>IFERROR(VLOOKUP(CG529, LetterStyle!$A$2:$B$50, 2, 0),"")</f>
        <v/>
      </c>
      <c r="CI529" s="71"/>
      <c r="CJ529" s="79" t="str">
        <f>IFERROR(VLOOKUP(CI529, DecMotifs!$A$1:$B$306, 2, 0),"")</f>
        <v/>
      </c>
      <c r="CK529" s="71"/>
      <c r="CL529" s="79" t="str">
        <f>IFERROR(VLOOKUP(CK529, DecMotifs!$A$1:$B$306, 2, 0),"")</f>
        <v/>
      </c>
      <c r="CM529" s="71"/>
      <c r="CN529" s="79" t="str">
        <f>IFERROR(VLOOKUP(CM529, DecMotifs!$A$1:$B$306, 2, 0),"")</f>
        <v/>
      </c>
      <c r="CO529" s="71"/>
      <c r="CP529" s="79" t="str">
        <f>IFERROR(VLOOKUP(CO529, MarginalDec!$A$2:$B$253, 2, 0),"")</f>
        <v/>
      </c>
      <c r="CQ529" s="71"/>
      <c r="CR529" s="79" t="str">
        <f>IFERROR(VLOOKUP(CQ529, MarginalDec!$A$2:$B$253, 2, 0),"")</f>
        <v/>
      </c>
      <c r="CS529" s="71"/>
      <c r="CT529" s="79" t="str">
        <f>IFERROR(VLOOKUP(CS529, MarginalDec!$A$2:$B$253, 2, 0),"")</f>
        <v/>
      </c>
      <c r="CU529" s="71"/>
      <c r="CV529" s="79" t="str">
        <f>IF(ISBLANK(CU529),"", IFERROR(VLOOKUP(CU529, Tooling!$A$2:$B$252, 2, 0),""))</f>
        <v/>
      </c>
      <c r="CW529" s="71"/>
      <c r="CX529" s="79" t="str">
        <f>IF(ISBLANK(CW529),"", IFERROR(VLOOKUP(CW529, Tooling!$A$2:$B$252, 2, 0),""))</f>
        <v/>
      </c>
      <c r="CY529" s="71"/>
      <c r="CZ529" s="79" t="str">
        <f>IF(ISBLANK(CY529),"", IFERROR(VLOOKUP(CY529, Repairs!$A$2:$B$252, 2, 0),""))</f>
        <v/>
      </c>
      <c r="DA529" s="77"/>
      <c r="DB529" s="71"/>
      <c r="DC529" s="79" t="str">
        <f>IFERROR(VLOOKUP(DB529, DatingReason!$A$2:$B$252, 2, 0),"")</f>
        <v/>
      </c>
      <c r="DD529" s="123" t="str">
        <f t="shared" si="111"/>
        <v/>
      </c>
      <c r="DF529" s="119" t="str">
        <f t="array" ref="DF529">IF(AND($B529&lt;&gt;"", $DE529&lt;&gt;"", $DE529&lt;&gt;"No"),MAX(IF($B529=PEOPLE!$B$4:$B$1000, PEOPLE!$Q$4:$Q$1000,""))+100,"")</f>
        <v/>
      </c>
      <c r="DG529" s="68"/>
      <c r="DH529" s="76">
        <f>COUNTIF(PEOPLE!B:B, MEMORIALS!B529)</f>
        <v>0</v>
      </c>
      <c r="DI529" s="82"/>
      <c r="DJ529" s="82"/>
      <c r="DK529" s="82"/>
      <c r="DL529" s="68"/>
      <c r="DM529" s="68"/>
      <c r="DN529" s="68"/>
      <c r="DO529" s="68"/>
      <c r="DP529" s="68"/>
    </row>
    <row r="530" spans="1:120" ht="15" customHeight="1" x14ac:dyDescent="0.25">
      <c r="A530" s="68"/>
      <c r="B530" s="69"/>
      <c r="C530" s="68"/>
      <c r="D530" s="68"/>
      <c r="E530" s="70" t="str">
        <f>IF(D530="","",VLOOKUP(D530,Denomination!$A$2:$B$50, 2, 0))</f>
        <v/>
      </c>
      <c r="F530" s="68"/>
      <c r="G530" s="71"/>
      <c r="H530" s="70" t="str">
        <f>IF(G530="","",VLOOKUP(G530,MCondition!$A$2:$B$50, 2, 0))</f>
        <v/>
      </c>
      <c r="I530" s="72"/>
      <c r="J530" s="71"/>
      <c r="K530" s="70" t="str">
        <f>IF(J530="","",VLOOKUP(J530,ICondition!$A$2:$B$50, 2, 0))</f>
        <v/>
      </c>
      <c r="L530" s="73"/>
      <c r="M530" s="73"/>
      <c r="N530" s="73"/>
      <c r="O530" s="73"/>
      <c r="P530" s="73"/>
      <c r="Q530" s="73"/>
      <c r="R530" s="78"/>
      <c r="S530" s="79" t="str">
        <f>IFERROR(VLOOKUP(R530,Material!$A$2:$B$59, 2, 0),"")</f>
        <v/>
      </c>
      <c r="T530" s="71"/>
      <c r="U530" s="79" t="str">
        <f>IFERROR(VLOOKUP(T530,Material!$A$2:$B$59, 2, 0),"")</f>
        <v/>
      </c>
      <c r="V530" s="71"/>
      <c r="W530" s="79" t="str">
        <f>IFERROR(VLOOKUP(V530,Material!$A$2:$B$59, 2, 0),"")</f>
        <v/>
      </c>
      <c r="X530" s="71"/>
      <c r="Y530" s="79" t="str">
        <f>IFERROR(VLOOKUP(X530,Material!$A$2:$B$59, 2, 0),"")</f>
        <v/>
      </c>
      <c r="Z530" s="71"/>
      <c r="AA530" s="79" t="str">
        <f>IFERROR(VLOOKUP(Z530,Material!$A$2:$B$59, 2, 0),"")</f>
        <v/>
      </c>
      <c r="AB530" s="74"/>
      <c r="AC530" s="75" t="e">
        <f t="shared" si="100"/>
        <v>#VALUE!</v>
      </c>
      <c r="AD530" s="75" t="e">
        <f t="shared" si="101"/>
        <v>#VALUE!</v>
      </c>
      <c r="AE530" s="75" t="e">
        <f t="shared" si="103"/>
        <v>#VALUE!</v>
      </c>
      <c r="AF530" s="75" t="e">
        <f t="shared" si="102"/>
        <v>#VALUE!</v>
      </c>
      <c r="AG530" s="75" t="e">
        <f t="shared" si="104"/>
        <v>#VALUE!</v>
      </c>
      <c r="AH530" s="75" t="e">
        <f t="shared" si="105"/>
        <v>#VALUE!</v>
      </c>
      <c r="AI530" s="75" t="e">
        <f t="shared" si="106"/>
        <v>#VALUE!</v>
      </c>
      <c r="AJ530" s="80" t="e">
        <f t="shared" si="107"/>
        <v>#VALUE!</v>
      </c>
      <c r="AK530" s="79" t="str">
        <f>(IFERROR(VLOOKUP(AB530,Categories!$A$2:$B$20,2,1),""))</f>
        <v/>
      </c>
      <c r="AL530" s="79" t="str">
        <f ca="1">IFERROR(VLOOKUP((HLOOKUP((VLOOKUP($AB530,Categories!$A$2:$F$20,3,1)), $AB$3:$AJ530, (ROW()-ROW($AB$3)+1), 0)), INDIRECT(VLOOKUP($AB530,Categories!$A$2:$F$20,6,1)),2,0),AK530)</f>
        <v/>
      </c>
      <c r="AM530" s="79" t="str">
        <f ca="1">IFERROR(VLOOKUP((HLOOKUP((VLOOKUP($AB530,Categories!$A$2:$F$20,4,1)),$AB$3:$AJ530,(ROW()-ROW($AB$3)+1),0)),INDIRECT(VLOOKUP($AB530,Categories!$A$2:$H$20,7,1)),2,0),"")</f>
        <v/>
      </c>
      <c r="AN530" s="79" t="str">
        <f ca="1">IFERROR(VLOOKUP((HLOOKUP((VLOOKUP($AB530,Categories!$A$2:$F$20,5,1)), $AB$3:$AJ530, (ROW()-ROW($AB$3)+1), 0)), INDIRECT(VLOOKUP($AB530,Categories!$A$2:$H$20,8,1)),2,0),"")</f>
        <v/>
      </c>
      <c r="AO530" s="79" t="str">
        <f t="shared" ca="1" si="108"/>
        <v/>
      </c>
      <c r="AP530" s="81"/>
      <c r="AQ530" s="70" t="str">
        <f>IFERROR(VLOOKUP(VALUE(MID(AP530,1,1)),AdditionalElements!$A$2:$B$50,2,0),"")</f>
        <v/>
      </c>
      <c r="AR530" s="70" t="str">
        <f>IFERROR(VLOOKUP(VALUE(MID(AP530,2,1)),AdditionalElements!$H$2:$I$50,2,0),"")</f>
        <v/>
      </c>
      <c r="AS530" s="70" t="str">
        <f>IFERROR(VLOOKUP(VALUE(MID(AP530,3,1)),AdditionalElements!$O$2:$P$50,2,0),"")</f>
        <v/>
      </c>
      <c r="AT530" s="70" t="str">
        <f>IFERROR(VLOOKUP(VALUE(MID(AP530,4,1)),AdditionalElements!$V$2:$W$50,2,0),"")</f>
        <v/>
      </c>
      <c r="AU530" s="71"/>
      <c r="AV530" s="79" t="str">
        <f>IFERROR(IF(VALUE(MID(AU530,1,1))=1, VLOOKUP(VALUE(MID(AU530,1,1)), TxtPanelShape!$A$2:$C$50, 3, 0), (IF(VALUE(MID(AU530,1,1))&gt;=7, VLOOKUP(VALUE(MID(AU530,1,1)), TxtPanelShape!$A$2:$C$50, 3, 0),VLOOKUP(VALUE(MID(AU530,1,2)),TxtPanelShape!$A$2:$C$50,3,0)))), "")</f>
        <v/>
      </c>
      <c r="AW530" s="79" t="str">
        <f>IFERROR(IF(VALUE(MID(AU530,1,1))=1, ", "&amp;VLOOKUP(VALUE(MID(AU530,2,1)), TxtPanelShape!$H$2:$I$50, 2, 0), IF(VALUE(MID(AU530,1,1))&gt;=7, ", "&amp;VLOOKUP(VALUE(MID(AU530,2,1)), TxtPanelShape!$H$2:$I$50, 2, 0),"")), "")</f>
        <v/>
      </c>
      <c r="AX530" s="79" t="str">
        <f>IFERROR(IF(VALUE(MID(AU530,1,1))=1, ", "&amp;VLOOKUP(VALUE(MID(AU530,3,1)), TxtPanelShape!$O$2:$P$50, 2, 0), IF(VALUE(MID(AU530,1,1))&gt;=7, ", "&amp;VLOOKUP(VALUE(MID(AU530,3,1)), TxtPanelShape!$O$2:$P$50, 2, 0),"")),"")</f>
        <v/>
      </c>
      <c r="AY530" s="79" t="str">
        <f>IFERROR("; "&amp;VLOOKUP(VALUE(MID(AU530,4,1)), TxtPanelShape!$V$2:$W$50,2,0),"")</f>
        <v/>
      </c>
      <c r="AZ530" s="79" t="str">
        <f t="shared" si="109"/>
        <v/>
      </c>
      <c r="BA530" s="71"/>
      <c r="BB530" s="79" t="str">
        <f>IFERROR(IF(VALUE(MID(BA530,1,1))=1, VLOOKUP(VALUE(MID(BA530,1,1)), TxtPanelShape!$A$2:$C$50, 3, 0), (IF(VALUE(MID(BA530,1,1))&gt;=7, VLOOKUP(VALUE(MID(BA530,1,1)), TxtPanelShape!$A$2:$C$50, 3, 0),VLOOKUP(VALUE(MID(BA530,1,2)),TxtPanelShape!$A$2:$C$50,3,0)))), "")</f>
        <v/>
      </c>
      <c r="BC530" s="79" t="str">
        <f>IFERROR(IF(VALUE(MID(BA530,1,1))=1, ", "&amp;VLOOKUP(VALUE(MID(BA530,2,1)), TxtPanelShape!$H$2:$I$50, 2, 0), IF(VALUE(MID(BA530,1,1))&gt;=7, ", "&amp;VLOOKUP(VALUE(MID(BA530,2,1)), TxtPanelShape!$H$2:$I$50, 2, 0),"")), "")</f>
        <v/>
      </c>
      <c r="BD530" s="79" t="str">
        <f>IFERROR(IF(VALUE(MID(BA530,1,1))=1, ", "&amp;VLOOKUP(VALUE(MID(BA530,3,1)), TxtPanelShape!$O$2:$P$50, 2, 0), IF(VALUE(MID(BA530,1,1))&gt;=7, ", "&amp;VLOOKUP(VALUE(MID(BA530,3,1)), TxtPanelShape!$O$2:$P$50, 2, 0),"")),"")</f>
        <v/>
      </c>
      <c r="BE530" s="79" t="str">
        <f>IFERROR("; "&amp;VLOOKUP(VALUE(MID(BA530,4,1)), TxtPanelShape!$V$2:$W$50,2,0),"")</f>
        <v/>
      </c>
      <c r="BF530" s="79" t="str">
        <f t="shared" si="110"/>
        <v/>
      </c>
      <c r="BG530" s="71"/>
      <c r="BH530" s="79" t="str">
        <f>IFERROR(VLOOKUP(BG530, TxtPanelDefinition!$A$2:$B$50, 2, 0),"")</f>
        <v/>
      </c>
      <c r="BI530" s="71"/>
      <c r="BJ530" s="79" t="str">
        <f>IFERROR(VLOOKUP(BI530, TxtPanelDefinition!$A$2:$B$50, 2, 0),"")</f>
        <v/>
      </c>
      <c r="BK530" s="71"/>
      <c r="BL530" s="79" t="str">
        <f>IFERROR(VLOOKUP(BK530, InscrTechniques!$A$2:$B$50, 2, 0),"")</f>
        <v/>
      </c>
      <c r="BM530" s="71"/>
      <c r="BN530" s="79" t="str">
        <f>IFERROR(VLOOKUP(BM530, InscrTechniques!$A$2:$B$50, 2, 0),"")</f>
        <v/>
      </c>
      <c r="BO530" s="71"/>
      <c r="BP530" s="79" t="str">
        <f>IFERROR(VLOOKUP(BO530, InscrTechniques!$A$2:$B$50, 2, 0),"")</f>
        <v/>
      </c>
      <c r="BQ530" s="71"/>
      <c r="BR530" s="79" t="str">
        <f>IFERROR(VLOOKUP(BQ530, InscrTechniques!$A$2:$B$50, 2, 0),"")</f>
        <v/>
      </c>
      <c r="BS530" s="71"/>
      <c r="BT530" s="79" t="str">
        <f>IFERROR(VLOOKUP(BS530, InscrTechniques!$A$2:$B$50, 2, 0),"")</f>
        <v/>
      </c>
      <c r="BU530" s="71"/>
      <c r="BV530" s="79" t="str">
        <f>IFERROR(VLOOKUP(BU530, InscrTechniques!$A$2:$B$50, 2, 0),"")</f>
        <v/>
      </c>
      <c r="BW530" s="125"/>
      <c r="BX530" s="79" t="str">
        <f>IFERROR(VLOOKUP(BW530, InscrTechniques!$A$2:$B$50, 2, 0),"")</f>
        <v/>
      </c>
      <c r="BY530" s="125"/>
      <c r="BZ530" s="79" t="str">
        <f>IFERROR(VLOOKUP(BY530, InscrTechniques!$A$2:$B$50, 2, 0),"")</f>
        <v/>
      </c>
      <c r="CA530" s="74"/>
      <c r="CB530" s="114" t="str">
        <f>IFERROR(VLOOKUP(CA530, LetterStyle!$A$2:$B$50, 2, 0),"")</f>
        <v/>
      </c>
      <c r="CC530" s="74"/>
      <c r="CD530" s="114" t="str">
        <f>IFERROR(VLOOKUP(CC530, LetterStyle!$A$2:$B$50, 2, 0),"")</f>
        <v/>
      </c>
      <c r="CE530" s="74"/>
      <c r="CF530" s="114" t="str">
        <f>IFERROR(VLOOKUP(CE530, LetterStyle!$A$2:$B$50, 2, 0),"")</f>
        <v/>
      </c>
      <c r="CG530" s="74"/>
      <c r="CH530" s="79" t="str">
        <f>IFERROR(VLOOKUP(CG530, LetterStyle!$A$2:$B$50, 2, 0),"")</f>
        <v/>
      </c>
      <c r="CI530" s="71"/>
      <c r="CJ530" s="79" t="str">
        <f>IFERROR(VLOOKUP(CI530, DecMotifs!$A$1:$B$306, 2, 0),"")</f>
        <v/>
      </c>
      <c r="CK530" s="71"/>
      <c r="CL530" s="79" t="str">
        <f>IFERROR(VLOOKUP(CK530, DecMotifs!$A$1:$B$306, 2, 0),"")</f>
        <v/>
      </c>
      <c r="CM530" s="71"/>
      <c r="CN530" s="79" t="str">
        <f>IFERROR(VLOOKUP(CM530, DecMotifs!$A$1:$B$306, 2, 0),"")</f>
        <v/>
      </c>
      <c r="CO530" s="71"/>
      <c r="CP530" s="79" t="str">
        <f>IFERROR(VLOOKUP(CO530, MarginalDec!$A$2:$B$253, 2, 0),"")</f>
        <v/>
      </c>
      <c r="CQ530" s="71"/>
      <c r="CR530" s="79" t="str">
        <f>IFERROR(VLOOKUP(CQ530, MarginalDec!$A$2:$B$253, 2, 0),"")</f>
        <v/>
      </c>
      <c r="CS530" s="71"/>
      <c r="CT530" s="79" t="str">
        <f>IFERROR(VLOOKUP(CS530, MarginalDec!$A$2:$B$253, 2, 0),"")</f>
        <v/>
      </c>
      <c r="CU530" s="71"/>
      <c r="CV530" s="79" t="str">
        <f>IF(ISBLANK(CU530),"", IFERROR(VLOOKUP(CU530, Tooling!$A$2:$B$252, 2, 0),""))</f>
        <v/>
      </c>
      <c r="CW530" s="71"/>
      <c r="CX530" s="79" t="str">
        <f>IF(ISBLANK(CW530),"", IFERROR(VLOOKUP(CW530, Tooling!$A$2:$B$252, 2, 0),""))</f>
        <v/>
      </c>
      <c r="CY530" s="71"/>
      <c r="CZ530" s="79" t="str">
        <f>IF(ISBLANK(CY530),"", IFERROR(VLOOKUP(CY530, Repairs!$A$2:$B$252, 2, 0),""))</f>
        <v/>
      </c>
      <c r="DA530" s="77"/>
      <c r="DB530" s="71"/>
      <c r="DC530" s="79" t="str">
        <f>IFERROR(VLOOKUP(DB530, DatingReason!$A$2:$B$252, 2, 0),"")</f>
        <v/>
      </c>
      <c r="DD530" s="123" t="str">
        <f t="shared" si="111"/>
        <v/>
      </c>
      <c r="DF530" s="119" t="str">
        <f t="array" ref="DF530">IF(AND($B530&lt;&gt;"", $DE530&lt;&gt;"", $DE530&lt;&gt;"No"),MAX(IF($B530=PEOPLE!$B$4:$B$1000, PEOPLE!$Q$4:$Q$1000,""))+100,"")</f>
        <v/>
      </c>
      <c r="DG530" s="68"/>
      <c r="DH530" s="76">
        <f>COUNTIF(PEOPLE!B:B, MEMORIALS!B530)</f>
        <v>0</v>
      </c>
      <c r="DI530" s="82"/>
      <c r="DJ530" s="82"/>
      <c r="DK530" s="82"/>
      <c r="DL530" s="68"/>
      <c r="DM530" s="68"/>
      <c r="DN530" s="68"/>
      <c r="DO530" s="68"/>
      <c r="DP530" s="68"/>
    </row>
    <row r="531" spans="1:120" ht="15" customHeight="1" x14ac:dyDescent="0.25">
      <c r="A531" s="68"/>
      <c r="B531" s="69"/>
      <c r="C531" s="68"/>
      <c r="D531" s="68"/>
      <c r="E531" s="70" t="str">
        <f>IF(D531="","",VLOOKUP(D531,Denomination!$A$2:$B$50, 2, 0))</f>
        <v/>
      </c>
      <c r="F531" s="68"/>
      <c r="G531" s="71"/>
      <c r="H531" s="70" t="str">
        <f>IF(G531="","",VLOOKUP(G531,MCondition!$A$2:$B$50, 2, 0))</f>
        <v/>
      </c>
      <c r="I531" s="72"/>
      <c r="J531" s="71"/>
      <c r="K531" s="70" t="str">
        <f>IF(J531="","",VLOOKUP(J531,ICondition!$A$2:$B$50, 2, 0))</f>
        <v/>
      </c>
      <c r="L531" s="73"/>
      <c r="M531" s="73"/>
      <c r="N531" s="73"/>
      <c r="O531" s="73"/>
      <c r="P531" s="73"/>
      <c r="Q531" s="73"/>
      <c r="R531" s="78"/>
      <c r="S531" s="79" t="str">
        <f>IFERROR(VLOOKUP(R531,Material!$A$2:$B$59, 2, 0),"")</f>
        <v/>
      </c>
      <c r="T531" s="71"/>
      <c r="U531" s="79" t="str">
        <f>IFERROR(VLOOKUP(T531,Material!$A$2:$B$59, 2, 0),"")</f>
        <v/>
      </c>
      <c r="V531" s="71"/>
      <c r="W531" s="79" t="str">
        <f>IFERROR(VLOOKUP(V531,Material!$A$2:$B$59, 2, 0),"")</f>
        <v/>
      </c>
      <c r="X531" s="71"/>
      <c r="Y531" s="79" t="str">
        <f>IFERROR(VLOOKUP(X531,Material!$A$2:$B$59, 2, 0),"")</f>
        <v/>
      </c>
      <c r="Z531" s="71"/>
      <c r="AA531" s="79" t="str">
        <f>IFERROR(VLOOKUP(Z531,Material!$A$2:$B$59, 2, 0),"")</f>
        <v/>
      </c>
      <c r="AB531" s="74"/>
      <c r="AC531" s="75" t="e">
        <f t="shared" si="100"/>
        <v>#VALUE!</v>
      </c>
      <c r="AD531" s="75" t="e">
        <f t="shared" si="101"/>
        <v>#VALUE!</v>
      </c>
      <c r="AE531" s="75" t="e">
        <f t="shared" si="103"/>
        <v>#VALUE!</v>
      </c>
      <c r="AF531" s="75" t="e">
        <f t="shared" si="102"/>
        <v>#VALUE!</v>
      </c>
      <c r="AG531" s="75" t="e">
        <f t="shared" si="104"/>
        <v>#VALUE!</v>
      </c>
      <c r="AH531" s="75" t="e">
        <f t="shared" si="105"/>
        <v>#VALUE!</v>
      </c>
      <c r="AI531" s="75" t="e">
        <f t="shared" si="106"/>
        <v>#VALUE!</v>
      </c>
      <c r="AJ531" s="80" t="e">
        <f t="shared" si="107"/>
        <v>#VALUE!</v>
      </c>
      <c r="AK531" s="79" t="str">
        <f>(IFERROR(VLOOKUP(AB531,Categories!$A$2:$B$20,2,1),""))</f>
        <v/>
      </c>
      <c r="AL531" s="79" t="str">
        <f ca="1">IFERROR(VLOOKUP((HLOOKUP((VLOOKUP($AB531,Categories!$A$2:$F$20,3,1)), $AB$3:$AJ531, (ROW()-ROW($AB$3)+1), 0)), INDIRECT(VLOOKUP($AB531,Categories!$A$2:$F$20,6,1)),2,0),AK531)</f>
        <v/>
      </c>
      <c r="AM531" s="79" t="str">
        <f ca="1">IFERROR(VLOOKUP((HLOOKUP((VLOOKUP($AB531,Categories!$A$2:$F$20,4,1)),$AB$3:$AJ531,(ROW()-ROW($AB$3)+1),0)),INDIRECT(VLOOKUP($AB531,Categories!$A$2:$H$20,7,1)),2,0),"")</f>
        <v/>
      </c>
      <c r="AN531" s="79" t="str">
        <f ca="1">IFERROR(VLOOKUP((HLOOKUP((VLOOKUP($AB531,Categories!$A$2:$F$20,5,1)), $AB$3:$AJ531, (ROW()-ROW($AB$3)+1), 0)), INDIRECT(VLOOKUP($AB531,Categories!$A$2:$H$20,8,1)),2,0),"")</f>
        <v/>
      </c>
      <c r="AO531" s="79" t="str">
        <f t="shared" ca="1" si="108"/>
        <v/>
      </c>
      <c r="AP531" s="81"/>
      <c r="AQ531" s="70" t="str">
        <f>IFERROR(VLOOKUP(VALUE(MID(AP531,1,1)),AdditionalElements!$A$2:$B$50,2,0),"")</f>
        <v/>
      </c>
      <c r="AR531" s="70" t="str">
        <f>IFERROR(VLOOKUP(VALUE(MID(AP531,2,1)),AdditionalElements!$H$2:$I$50,2,0),"")</f>
        <v/>
      </c>
      <c r="AS531" s="70" t="str">
        <f>IFERROR(VLOOKUP(VALUE(MID(AP531,3,1)),AdditionalElements!$O$2:$P$50,2,0),"")</f>
        <v/>
      </c>
      <c r="AT531" s="70" t="str">
        <f>IFERROR(VLOOKUP(VALUE(MID(AP531,4,1)),AdditionalElements!$V$2:$W$50,2,0),"")</f>
        <v/>
      </c>
      <c r="AU531" s="71"/>
      <c r="AV531" s="79" t="str">
        <f>IFERROR(IF(VALUE(MID(AU531,1,1))=1, VLOOKUP(VALUE(MID(AU531,1,1)), TxtPanelShape!$A$2:$C$50, 3, 0), (IF(VALUE(MID(AU531,1,1))&gt;=7, VLOOKUP(VALUE(MID(AU531,1,1)), TxtPanelShape!$A$2:$C$50, 3, 0),VLOOKUP(VALUE(MID(AU531,1,2)),TxtPanelShape!$A$2:$C$50,3,0)))), "")</f>
        <v/>
      </c>
      <c r="AW531" s="79" t="str">
        <f>IFERROR(IF(VALUE(MID(AU531,1,1))=1, ", "&amp;VLOOKUP(VALUE(MID(AU531,2,1)), TxtPanelShape!$H$2:$I$50, 2, 0), IF(VALUE(MID(AU531,1,1))&gt;=7, ", "&amp;VLOOKUP(VALUE(MID(AU531,2,1)), TxtPanelShape!$H$2:$I$50, 2, 0),"")), "")</f>
        <v/>
      </c>
      <c r="AX531" s="79" t="str">
        <f>IFERROR(IF(VALUE(MID(AU531,1,1))=1, ", "&amp;VLOOKUP(VALUE(MID(AU531,3,1)), TxtPanelShape!$O$2:$P$50, 2, 0), IF(VALUE(MID(AU531,1,1))&gt;=7, ", "&amp;VLOOKUP(VALUE(MID(AU531,3,1)), TxtPanelShape!$O$2:$P$50, 2, 0),"")),"")</f>
        <v/>
      </c>
      <c r="AY531" s="79" t="str">
        <f>IFERROR("; "&amp;VLOOKUP(VALUE(MID(AU531,4,1)), TxtPanelShape!$V$2:$W$50,2,0),"")</f>
        <v/>
      </c>
      <c r="AZ531" s="79" t="str">
        <f t="shared" si="109"/>
        <v/>
      </c>
      <c r="BA531" s="71"/>
      <c r="BB531" s="79" t="str">
        <f>IFERROR(IF(VALUE(MID(BA531,1,1))=1, VLOOKUP(VALUE(MID(BA531,1,1)), TxtPanelShape!$A$2:$C$50, 3, 0), (IF(VALUE(MID(BA531,1,1))&gt;=7, VLOOKUP(VALUE(MID(BA531,1,1)), TxtPanelShape!$A$2:$C$50, 3, 0),VLOOKUP(VALUE(MID(BA531,1,2)),TxtPanelShape!$A$2:$C$50,3,0)))), "")</f>
        <v/>
      </c>
      <c r="BC531" s="79" t="str">
        <f>IFERROR(IF(VALUE(MID(BA531,1,1))=1, ", "&amp;VLOOKUP(VALUE(MID(BA531,2,1)), TxtPanelShape!$H$2:$I$50, 2, 0), IF(VALUE(MID(BA531,1,1))&gt;=7, ", "&amp;VLOOKUP(VALUE(MID(BA531,2,1)), TxtPanelShape!$H$2:$I$50, 2, 0),"")), "")</f>
        <v/>
      </c>
      <c r="BD531" s="79" t="str">
        <f>IFERROR(IF(VALUE(MID(BA531,1,1))=1, ", "&amp;VLOOKUP(VALUE(MID(BA531,3,1)), TxtPanelShape!$O$2:$P$50, 2, 0), IF(VALUE(MID(BA531,1,1))&gt;=7, ", "&amp;VLOOKUP(VALUE(MID(BA531,3,1)), TxtPanelShape!$O$2:$P$50, 2, 0),"")),"")</f>
        <v/>
      </c>
      <c r="BE531" s="79" t="str">
        <f>IFERROR("; "&amp;VLOOKUP(VALUE(MID(BA531,4,1)), TxtPanelShape!$V$2:$W$50,2,0),"")</f>
        <v/>
      </c>
      <c r="BF531" s="79" t="str">
        <f t="shared" si="110"/>
        <v/>
      </c>
      <c r="BG531" s="71"/>
      <c r="BH531" s="79" t="str">
        <f>IFERROR(VLOOKUP(BG531, TxtPanelDefinition!$A$2:$B$50, 2, 0),"")</f>
        <v/>
      </c>
      <c r="BI531" s="71"/>
      <c r="BJ531" s="79" t="str">
        <f>IFERROR(VLOOKUP(BI531, TxtPanelDefinition!$A$2:$B$50, 2, 0),"")</f>
        <v/>
      </c>
      <c r="BK531" s="71"/>
      <c r="BL531" s="79" t="str">
        <f>IFERROR(VLOOKUP(BK531, InscrTechniques!$A$2:$B$50, 2, 0),"")</f>
        <v/>
      </c>
      <c r="BM531" s="71"/>
      <c r="BN531" s="79" t="str">
        <f>IFERROR(VLOOKUP(BM531, InscrTechniques!$A$2:$B$50, 2, 0),"")</f>
        <v/>
      </c>
      <c r="BO531" s="71"/>
      <c r="BP531" s="79" t="str">
        <f>IFERROR(VLOOKUP(BO531, InscrTechniques!$A$2:$B$50, 2, 0),"")</f>
        <v/>
      </c>
      <c r="BQ531" s="71"/>
      <c r="BR531" s="79" t="str">
        <f>IFERROR(VLOOKUP(BQ531, InscrTechniques!$A$2:$B$50, 2, 0),"")</f>
        <v/>
      </c>
      <c r="BS531" s="71"/>
      <c r="BT531" s="79" t="str">
        <f>IFERROR(VLOOKUP(BS531, InscrTechniques!$A$2:$B$50, 2, 0),"")</f>
        <v/>
      </c>
      <c r="BU531" s="71"/>
      <c r="BV531" s="79" t="str">
        <f>IFERROR(VLOOKUP(BU531, InscrTechniques!$A$2:$B$50, 2, 0),"")</f>
        <v/>
      </c>
      <c r="BW531" s="125"/>
      <c r="BX531" s="79" t="str">
        <f>IFERROR(VLOOKUP(BW531, InscrTechniques!$A$2:$B$50, 2, 0),"")</f>
        <v/>
      </c>
      <c r="BY531" s="125"/>
      <c r="BZ531" s="79" t="str">
        <f>IFERROR(VLOOKUP(BY531, InscrTechniques!$A$2:$B$50, 2, 0),"")</f>
        <v/>
      </c>
      <c r="CA531" s="74"/>
      <c r="CB531" s="114" t="str">
        <f>IFERROR(VLOOKUP(CA531, LetterStyle!$A$2:$B$50, 2, 0),"")</f>
        <v/>
      </c>
      <c r="CC531" s="74"/>
      <c r="CD531" s="114" t="str">
        <f>IFERROR(VLOOKUP(CC531, LetterStyle!$A$2:$B$50, 2, 0),"")</f>
        <v/>
      </c>
      <c r="CE531" s="74"/>
      <c r="CF531" s="114" t="str">
        <f>IFERROR(VLOOKUP(CE531, LetterStyle!$A$2:$B$50, 2, 0),"")</f>
        <v/>
      </c>
      <c r="CG531" s="74"/>
      <c r="CH531" s="79" t="str">
        <f>IFERROR(VLOOKUP(CG531, LetterStyle!$A$2:$B$50, 2, 0),"")</f>
        <v/>
      </c>
      <c r="CI531" s="71"/>
      <c r="CJ531" s="79" t="str">
        <f>IFERROR(VLOOKUP(CI531, DecMotifs!$A$1:$B$306, 2, 0),"")</f>
        <v/>
      </c>
      <c r="CK531" s="71"/>
      <c r="CL531" s="79" t="str">
        <f>IFERROR(VLOOKUP(CK531, DecMotifs!$A$1:$B$306, 2, 0),"")</f>
        <v/>
      </c>
      <c r="CM531" s="71"/>
      <c r="CN531" s="79" t="str">
        <f>IFERROR(VLOOKUP(CM531, DecMotifs!$A$1:$B$306, 2, 0),"")</f>
        <v/>
      </c>
      <c r="CO531" s="71"/>
      <c r="CP531" s="79" t="str">
        <f>IFERROR(VLOOKUP(CO531, MarginalDec!$A$2:$B$253, 2, 0),"")</f>
        <v/>
      </c>
      <c r="CQ531" s="71"/>
      <c r="CR531" s="79" t="str">
        <f>IFERROR(VLOOKUP(CQ531, MarginalDec!$A$2:$B$253, 2, 0),"")</f>
        <v/>
      </c>
      <c r="CS531" s="71"/>
      <c r="CT531" s="79" t="str">
        <f>IFERROR(VLOOKUP(CS531, MarginalDec!$A$2:$B$253, 2, 0),"")</f>
        <v/>
      </c>
      <c r="CU531" s="71"/>
      <c r="CV531" s="79" t="str">
        <f>IF(ISBLANK(CU531),"", IFERROR(VLOOKUP(CU531, Tooling!$A$2:$B$252, 2, 0),""))</f>
        <v/>
      </c>
      <c r="CW531" s="71"/>
      <c r="CX531" s="79" t="str">
        <f>IF(ISBLANK(CW531),"", IFERROR(VLOOKUP(CW531, Tooling!$A$2:$B$252, 2, 0),""))</f>
        <v/>
      </c>
      <c r="CY531" s="71"/>
      <c r="CZ531" s="79" t="str">
        <f>IF(ISBLANK(CY531),"", IFERROR(VLOOKUP(CY531, Repairs!$A$2:$B$252, 2, 0),""))</f>
        <v/>
      </c>
      <c r="DA531" s="77"/>
      <c r="DB531" s="71"/>
      <c r="DC531" s="79" t="str">
        <f>IFERROR(VLOOKUP(DB531, DatingReason!$A$2:$B$252, 2, 0),"")</f>
        <v/>
      </c>
      <c r="DD531" s="123" t="str">
        <f t="shared" si="111"/>
        <v/>
      </c>
      <c r="DF531" s="119" t="str">
        <f t="array" ref="DF531">IF(AND($B531&lt;&gt;"", $DE531&lt;&gt;"", $DE531&lt;&gt;"No"),MAX(IF($B531=PEOPLE!$B$4:$B$1000, PEOPLE!$Q$4:$Q$1000,""))+100,"")</f>
        <v/>
      </c>
      <c r="DG531" s="68"/>
      <c r="DH531" s="76">
        <f>COUNTIF(PEOPLE!B:B, MEMORIALS!B531)</f>
        <v>0</v>
      </c>
      <c r="DI531" s="82"/>
      <c r="DJ531" s="82"/>
      <c r="DK531" s="82"/>
      <c r="DL531" s="68"/>
      <c r="DM531" s="68"/>
      <c r="DN531" s="68"/>
      <c r="DO531" s="68"/>
      <c r="DP531" s="68"/>
    </row>
    <row r="532" spans="1:120" ht="15" customHeight="1" x14ac:dyDescent="0.25">
      <c r="A532" s="68"/>
      <c r="B532" s="69"/>
      <c r="C532" s="68"/>
      <c r="D532" s="68"/>
      <c r="E532" s="70" t="str">
        <f>IF(D532="","",VLOOKUP(D532,Denomination!$A$2:$B$50, 2, 0))</f>
        <v/>
      </c>
      <c r="F532" s="68"/>
      <c r="G532" s="71"/>
      <c r="H532" s="70" t="str">
        <f>IF(G532="","",VLOOKUP(G532,MCondition!$A$2:$B$50, 2, 0))</f>
        <v/>
      </c>
      <c r="I532" s="72"/>
      <c r="J532" s="71"/>
      <c r="K532" s="70" t="str">
        <f>IF(J532="","",VLOOKUP(J532,ICondition!$A$2:$B$50, 2, 0))</f>
        <v/>
      </c>
      <c r="L532" s="73"/>
      <c r="M532" s="73"/>
      <c r="N532" s="73"/>
      <c r="O532" s="73"/>
      <c r="P532" s="73"/>
      <c r="Q532" s="73"/>
      <c r="R532" s="78"/>
      <c r="S532" s="79" t="str">
        <f>IFERROR(VLOOKUP(R532,Material!$A$2:$B$59, 2, 0),"")</f>
        <v/>
      </c>
      <c r="T532" s="71"/>
      <c r="U532" s="79" t="str">
        <f>IFERROR(VLOOKUP(T532,Material!$A$2:$B$59, 2, 0),"")</f>
        <v/>
      </c>
      <c r="V532" s="71"/>
      <c r="W532" s="79" t="str">
        <f>IFERROR(VLOOKUP(V532,Material!$A$2:$B$59, 2, 0),"")</f>
        <v/>
      </c>
      <c r="X532" s="71"/>
      <c r="Y532" s="79" t="str">
        <f>IFERROR(VLOOKUP(X532,Material!$A$2:$B$59, 2, 0),"")</f>
        <v/>
      </c>
      <c r="Z532" s="71"/>
      <c r="AA532" s="79" t="str">
        <f>IFERROR(VLOOKUP(Z532,Material!$A$2:$B$59, 2, 0),"")</f>
        <v/>
      </c>
      <c r="AB532" s="74"/>
      <c r="AC532" s="75" t="e">
        <f t="shared" si="100"/>
        <v>#VALUE!</v>
      </c>
      <c r="AD532" s="75" t="e">
        <f t="shared" si="101"/>
        <v>#VALUE!</v>
      </c>
      <c r="AE532" s="75" t="e">
        <f t="shared" si="103"/>
        <v>#VALUE!</v>
      </c>
      <c r="AF532" s="75" t="e">
        <f t="shared" si="102"/>
        <v>#VALUE!</v>
      </c>
      <c r="AG532" s="75" t="e">
        <f t="shared" si="104"/>
        <v>#VALUE!</v>
      </c>
      <c r="AH532" s="75" t="e">
        <f t="shared" si="105"/>
        <v>#VALUE!</v>
      </c>
      <c r="AI532" s="75" t="e">
        <f t="shared" si="106"/>
        <v>#VALUE!</v>
      </c>
      <c r="AJ532" s="80" t="e">
        <f t="shared" si="107"/>
        <v>#VALUE!</v>
      </c>
      <c r="AK532" s="79" t="str">
        <f>(IFERROR(VLOOKUP(AB532,Categories!$A$2:$B$20,2,1),""))</f>
        <v/>
      </c>
      <c r="AL532" s="79" t="str">
        <f ca="1">IFERROR(VLOOKUP((HLOOKUP((VLOOKUP($AB532,Categories!$A$2:$F$20,3,1)), $AB$3:$AJ532, (ROW()-ROW($AB$3)+1), 0)), INDIRECT(VLOOKUP($AB532,Categories!$A$2:$F$20,6,1)),2,0),AK532)</f>
        <v/>
      </c>
      <c r="AM532" s="79" t="str">
        <f ca="1">IFERROR(VLOOKUP((HLOOKUP((VLOOKUP($AB532,Categories!$A$2:$F$20,4,1)),$AB$3:$AJ532,(ROW()-ROW($AB$3)+1),0)),INDIRECT(VLOOKUP($AB532,Categories!$A$2:$H$20,7,1)),2,0),"")</f>
        <v/>
      </c>
      <c r="AN532" s="79" t="str">
        <f ca="1">IFERROR(VLOOKUP((HLOOKUP((VLOOKUP($AB532,Categories!$A$2:$F$20,5,1)), $AB$3:$AJ532, (ROW()-ROW($AB$3)+1), 0)), INDIRECT(VLOOKUP($AB532,Categories!$A$2:$H$20,8,1)),2,0),"")</f>
        <v/>
      </c>
      <c r="AO532" s="79" t="str">
        <f t="shared" ca="1" si="108"/>
        <v/>
      </c>
      <c r="AP532" s="81"/>
      <c r="AQ532" s="70" t="str">
        <f>IFERROR(VLOOKUP(VALUE(MID(AP532,1,1)),AdditionalElements!$A$2:$B$50,2,0),"")</f>
        <v/>
      </c>
      <c r="AR532" s="70" t="str">
        <f>IFERROR(VLOOKUP(VALUE(MID(AP532,2,1)),AdditionalElements!$H$2:$I$50,2,0),"")</f>
        <v/>
      </c>
      <c r="AS532" s="70" t="str">
        <f>IFERROR(VLOOKUP(VALUE(MID(AP532,3,1)),AdditionalElements!$O$2:$P$50,2,0),"")</f>
        <v/>
      </c>
      <c r="AT532" s="70" t="str">
        <f>IFERROR(VLOOKUP(VALUE(MID(AP532,4,1)),AdditionalElements!$V$2:$W$50,2,0),"")</f>
        <v/>
      </c>
      <c r="AU532" s="71"/>
      <c r="AV532" s="79" t="str">
        <f>IFERROR(IF(VALUE(MID(AU532,1,1))=1, VLOOKUP(VALUE(MID(AU532,1,1)), TxtPanelShape!$A$2:$C$50, 3, 0), (IF(VALUE(MID(AU532,1,1))&gt;=7, VLOOKUP(VALUE(MID(AU532,1,1)), TxtPanelShape!$A$2:$C$50, 3, 0),VLOOKUP(VALUE(MID(AU532,1,2)),TxtPanelShape!$A$2:$C$50,3,0)))), "")</f>
        <v/>
      </c>
      <c r="AW532" s="79" t="str">
        <f>IFERROR(IF(VALUE(MID(AU532,1,1))=1, ", "&amp;VLOOKUP(VALUE(MID(AU532,2,1)), TxtPanelShape!$H$2:$I$50, 2, 0), IF(VALUE(MID(AU532,1,1))&gt;=7, ", "&amp;VLOOKUP(VALUE(MID(AU532,2,1)), TxtPanelShape!$H$2:$I$50, 2, 0),"")), "")</f>
        <v/>
      </c>
      <c r="AX532" s="79" t="str">
        <f>IFERROR(IF(VALUE(MID(AU532,1,1))=1, ", "&amp;VLOOKUP(VALUE(MID(AU532,3,1)), TxtPanelShape!$O$2:$P$50, 2, 0), IF(VALUE(MID(AU532,1,1))&gt;=7, ", "&amp;VLOOKUP(VALUE(MID(AU532,3,1)), TxtPanelShape!$O$2:$P$50, 2, 0),"")),"")</f>
        <v/>
      </c>
      <c r="AY532" s="79" t="str">
        <f>IFERROR("; "&amp;VLOOKUP(VALUE(MID(AU532,4,1)), TxtPanelShape!$V$2:$W$50,2,0),"")</f>
        <v/>
      </c>
      <c r="AZ532" s="79" t="str">
        <f t="shared" si="109"/>
        <v/>
      </c>
      <c r="BA532" s="71"/>
      <c r="BB532" s="79" t="str">
        <f>IFERROR(IF(VALUE(MID(BA532,1,1))=1, VLOOKUP(VALUE(MID(BA532,1,1)), TxtPanelShape!$A$2:$C$50, 3, 0), (IF(VALUE(MID(BA532,1,1))&gt;=7, VLOOKUP(VALUE(MID(BA532,1,1)), TxtPanelShape!$A$2:$C$50, 3, 0),VLOOKUP(VALUE(MID(BA532,1,2)),TxtPanelShape!$A$2:$C$50,3,0)))), "")</f>
        <v/>
      </c>
      <c r="BC532" s="79" t="str">
        <f>IFERROR(IF(VALUE(MID(BA532,1,1))=1, ", "&amp;VLOOKUP(VALUE(MID(BA532,2,1)), TxtPanelShape!$H$2:$I$50, 2, 0), IF(VALUE(MID(BA532,1,1))&gt;=7, ", "&amp;VLOOKUP(VALUE(MID(BA532,2,1)), TxtPanelShape!$H$2:$I$50, 2, 0),"")), "")</f>
        <v/>
      </c>
      <c r="BD532" s="79" t="str">
        <f>IFERROR(IF(VALUE(MID(BA532,1,1))=1, ", "&amp;VLOOKUP(VALUE(MID(BA532,3,1)), TxtPanelShape!$O$2:$P$50, 2, 0), IF(VALUE(MID(BA532,1,1))&gt;=7, ", "&amp;VLOOKUP(VALUE(MID(BA532,3,1)), TxtPanelShape!$O$2:$P$50, 2, 0),"")),"")</f>
        <v/>
      </c>
      <c r="BE532" s="79" t="str">
        <f>IFERROR("; "&amp;VLOOKUP(VALUE(MID(BA532,4,1)), TxtPanelShape!$V$2:$W$50,2,0),"")</f>
        <v/>
      </c>
      <c r="BF532" s="79" t="str">
        <f t="shared" si="110"/>
        <v/>
      </c>
      <c r="BG532" s="71"/>
      <c r="BH532" s="79" t="str">
        <f>IFERROR(VLOOKUP(BG532, TxtPanelDefinition!$A$2:$B$50, 2, 0),"")</f>
        <v/>
      </c>
      <c r="BI532" s="71"/>
      <c r="BJ532" s="79" t="str">
        <f>IFERROR(VLOOKUP(BI532, TxtPanelDefinition!$A$2:$B$50, 2, 0),"")</f>
        <v/>
      </c>
      <c r="BK532" s="71"/>
      <c r="BL532" s="79" t="str">
        <f>IFERROR(VLOOKUP(BK532, InscrTechniques!$A$2:$B$50, 2, 0),"")</f>
        <v/>
      </c>
      <c r="BM532" s="71"/>
      <c r="BN532" s="79" t="str">
        <f>IFERROR(VLOOKUP(BM532, InscrTechniques!$A$2:$B$50, 2, 0),"")</f>
        <v/>
      </c>
      <c r="BO532" s="71"/>
      <c r="BP532" s="79" t="str">
        <f>IFERROR(VLOOKUP(BO532, InscrTechniques!$A$2:$B$50, 2, 0),"")</f>
        <v/>
      </c>
      <c r="BQ532" s="71"/>
      <c r="BR532" s="79" t="str">
        <f>IFERROR(VLOOKUP(BQ532, InscrTechniques!$A$2:$B$50, 2, 0),"")</f>
        <v/>
      </c>
      <c r="BS532" s="71"/>
      <c r="BT532" s="79" t="str">
        <f>IFERROR(VLOOKUP(BS532, InscrTechniques!$A$2:$B$50, 2, 0),"")</f>
        <v/>
      </c>
      <c r="BU532" s="71"/>
      <c r="BV532" s="79" t="str">
        <f>IFERROR(VLOOKUP(BU532, InscrTechniques!$A$2:$B$50, 2, 0),"")</f>
        <v/>
      </c>
      <c r="BW532" s="125"/>
      <c r="BX532" s="79" t="str">
        <f>IFERROR(VLOOKUP(BW532, InscrTechniques!$A$2:$B$50, 2, 0),"")</f>
        <v/>
      </c>
      <c r="BY532" s="125"/>
      <c r="BZ532" s="79" t="str">
        <f>IFERROR(VLOOKUP(BY532, InscrTechniques!$A$2:$B$50, 2, 0),"")</f>
        <v/>
      </c>
      <c r="CA532" s="74"/>
      <c r="CB532" s="114" t="str">
        <f>IFERROR(VLOOKUP(CA532, LetterStyle!$A$2:$B$50, 2, 0),"")</f>
        <v/>
      </c>
      <c r="CC532" s="74"/>
      <c r="CD532" s="114" t="str">
        <f>IFERROR(VLOOKUP(CC532, LetterStyle!$A$2:$B$50, 2, 0),"")</f>
        <v/>
      </c>
      <c r="CE532" s="74"/>
      <c r="CF532" s="114" t="str">
        <f>IFERROR(VLOOKUP(CE532, LetterStyle!$A$2:$B$50, 2, 0),"")</f>
        <v/>
      </c>
      <c r="CG532" s="74"/>
      <c r="CH532" s="79" t="str">
        <f>IFERROR(VLOOKUP(CG532, LetterStyle!$A$2:$B$50, 2, 0),"")</f>
        <v/>
      </c>
      <c r="CI532" s="71"/>
      <c r="CJ532" s="79" t="str">
        <f>IFERROR(VLOOKUP(CI532, DecMotifs!$A$1:$B$306, 2, 0),"")</f>
        <v/>
      </c>
      <c r="CK532" s="71"/>
      <c r="CL532" s="79" t="str">
        <f>IFERROR(VLOOKUP(CK532, DecMotifs!$A$1:$B$306, 2, 0),"")</f>
        <v/>
      </c>
      <c r="CM532" s="71"/>
      <c r="CN532" s="79" t="str">
        <f>IFERROR(VLOOKUP(CM532, DecMotifs!$A$1:$B$306, 2, 0),"")</f>
        <v/>
      </c>
      <c r="CO532" s="71"/>
      <c r="CP532" s="79" t="str">
        <f>IFERROR(VLOOKUP(CO532, MarginalDec!$A$2:$B$253, 2, 0),"")</f>
        <v/>
      </c>
      <c r="CQ532" s="71"/>
      <c r="CR532" s="79" t="str">
        <f>IFERROR(VLOOKUP(CQ532, MarginalDec!$A$2:$B$253, 2, 0),"")</f>
        <v/>
      </c>
      <c r="CS532" s="71"/>
      <c r="CT532" s="79" t="str">
        <f>IFERROR(VLOOKUP(CS532, MarginalDec!$A$2:$B$253, 2, 0),"")</f>
        <v/>
      </c>
      <c r="CU532" s="71"/>
      <c r="CV532" s="79" t="str">
        <f>IF(ISBLANK(CU532),"", IFERROR(VLOOKUP(CU532, Tooling!$A$2:$B$252, 2, 0),""))</f>
        <v/>
      </c>
      <c r="CW532" s="71"/>
      <c r="CX532" s="79" t="str">
        <f>IF(ISBLANK(CW532),"", IFERROR(VLOOKUP(CW532, Tooling!$A$2:$B$252, 2, 0),""))</f>
        <v/>
      </c>
      <c r="CY532" s="71"/>
      <c r="CZ532" s="79" t="str">
        <f>IF(ISBLANK(CY532),"", IFERROR(VLOOKUP(CY532, Repairs!$A$2:$B$252, 2, 0),""))</f>
        <v/>
      </c>
      <c r="DA532" s="77"/>
      <c r="DB532" s="71"/>
      <c r="DC532" s="79" t="str">
        <f>IFERROR(VLOOKUP(DB532, DatingReason!$A$2:$B$252, 2, 0),"")</f>
        <v/>
      </c>
      <c r="DD532" s="123" t="str">
        <f t="shared" si="111"/>
        <v/>
      </c>
      <c r="DF532" s="119" t="str">
        <f t="array" ref="DF532">IF(AND($B532&lt;&gt;"", $DE532&lt;&gt;"", $DE532&lt;&gt;"No"),MAX(IF($B532=PEOPLE!$B$4:$B$1000, PEOPLE!$Q$4:$Q$1000,""))+100,"")</f>
        <v/>
      </c>
      <c r="DG532" s="68"/>
      <c r="DH532" s="76">
        <f>COUNTIF(PEOPLE!B:B, MEMORIALS!B532)</f>
        <v>0</v>
      </c>
      <c r="DI532" s="82"/>
      <c r="DJ532" s="82"/>
      <c r="DK532" s="82"/>
      <c r="DL532" s="68"/>
      <c r="DM532" s="68"/>
      <c r="DN532" s="68"/>
      <c r="DO532" s="68"/>
      <c r="DP532" s="68"/>
    </row>
    <row r="533" spans="1:120" ht="15" customHeight="1" x14ac:dyDescent="0.25">
      <c r="A533" s="68"/>
      <c r="B533" s="69"/>
      <c r="C533" s="68"/>
      <c r="D533" s="68"/>
      <c r="E533" s="70" t="str">
        <f>IF(D533="","",VLOOKUP(D533,Denomination!$A$2:$B$50, 2, 0))</f>
        <v/>
      </c>
      <c r="F533" s="68"/>
      <c r="G533" s="71"/>
      <c r="H533" s="70" t="str">
        <f>IF(G533="","",VLOOKUP(G533,MCondition!$A$2:$B$50, 2, 0))</f>
        <v/>
      </c>
      <c r="I533" s="72"/>
      <c r="J533" s="71"/>
      <c r="K533" s="70" t="str">
        <f>IF(J533="","",VLOOKUP(J533,ICondition!$A$2:$B$50, 2, 0))</f>
        <v/>
      </c>
      <c r="L533" s="73"/>
      <c r="M533" s="73"/>
      <c r="N533" s="73"/>
      <c r="O533" s="73"/>
      <c r="P533" s="73"/>
      <c r="Q533" s="73"/>
      <c r="R533" s="78"/>
      <c r="S533" s="79" t="str">
        <f>IFERROR(VLOOKUP(R533,Material!$A$2:$B$59, 2, 0),"")</f>
        <v/>
      </c>
      <c r="T533" s="71"/>
      <c r="U533" s="79" t="str">
        <f>IFERROR(VLOOKUP(T533,Material!$A$2:$B$59, 2, 0),"")</f>
        <v/>
      </c>
      <c r="V533" s="71"/>
      <c r="W533" s="79" t="str">
        <f>IFERROR(VLOOKUP(V533,Material!$A$2:$B$59, 2, 0),"")</f>
        <v/>
      </c>
      <c r="X533" s="71"/>
      <c r="Y533" s="79" t="str">
        <f>IFERROR(VLOOKUP(X533,Material!$A$2:$B$59, 2, 0),"")</f>
        <v/>
      </c>
      <c r="Z533" s="71"/>
      <c r="AA533" s="79" t="str">
        <f>IFERROR(VLOOKUP(Z533,Material!$A$2:$B$59, 2, 0),"")</f>
        <v/>
      </c>
      <c r="AB533" s="74"/>
      <c r="AC533" s="75" t="e">
        <f t="shared" si="100"/>
        <v>#VALUE!</v>
      </c>
      <c r="AD533" s="75" t="e">
        <f t="shared" si="101"/>
        <v>#VALUE!</v>
      </c>
      <c r="AE533" s="75" t="e">
        <f t="shared" si="103"/>
        <v>#VALUE!</v>
      </c>
      <c r="AF533" s="75" t="e">
        <f t="shared" si="102"/>
        <v>#VALUE!</v>
      </c>
      <c r="AG533" s="75" t="e">
        <f t="shared" si="104"/>
        <v>#VALUE!</v>
      </c>
      <c r="AH533" s="75" t="e">
        <f t="shared" si="105"/>
        <v>#VALUE!</v>
      </c>
      <c r="AI533" s="75" t="e">
        <f t="shared" si="106"/>
        <v>#VALUE!</v>
      </c>
      <c r="AJ533" s="80" t="e">
        <f t="shared" si="107"/>
        <v>#VALUE!</v>
      </c>
      <c r="AK533" s="79" t="str">
        <f>(IFERROR(VLOOKUP(AB533,Categories!$A$2:$B$20,2,1),""))</f>
        <v/>
      </c>
      <c r="AL533" s="79" t="str">
        <f ca="1">IFERROR(VLOOKUP((HLOOKUP((VLOOKUP($AB533,Categories!$A$2:$F$20,3,1)), $AB$3:$AJ533, (ROW()-ROW($AB$3)+1), 0)), INDIRECT(VLOOKUP($AB533,Categories!$A$2:$F$20,6,1)),2,0),AK533)</f>
        <v/>
      </c>
      <c r="AM533" s="79" t="str">
        <f ca="1">IFERROR(VLOOKUP((HLOOKUP((VLOOKUP($AB533,Categories!$A$2:$F$20,4,1)),$AB$3:$AJ533,(ROW()-ROW($AB$3)+1),0)),INDIRECT(VLOOKUP($AB533,Categories!$A$2:$H$20,7,1)),2,0),"")</f>
        <v/>
      </c>
      <c r="AN533" s="79" t="str">
        <f ca="1">IFERROR(VLOOKUP((HLOOKUP((VLOOKUP($AB533,Categories!$A$2:$F$20,5,1)), $AB$3:$AJ533, (ROW()-ROW($AB$3)+1), 0)), INDIRECT(VLOOKUP($AB533,Categories!$A$2:$H$20,8,1)),2,0),"")</f>
        <v/>
      </c>
      <c r="AO533" s="79" t="str">
        <f t="shared" ca="1" si="108"/>
        <v/>
      </c>
      <c r="AP533" s="81"/>
      <c r="AQ533" s="70" t="str">
        <f>IFERROR(VLOOKUP(VALUE(MID(AP533,1,1)),AdditionalElements!$A$2:$B$50,2,0),"")</f>
        <v/>
      </c>
      <c r="AR533" s="70" t="str">
        <f>IFERROR(VLOOKUP(VALUE(MID(AP533,2,1)),AdditionalElements!$H$2:$I$50,2,0),"")</f>
        <v/>
      </c>
      <c r="AS533" s="70" t="str">
        <f>IFERROR(VLOOKUP(VALUE(MID(AP533,3,1)),AdditionalElements!$O$2:$P$50,2,0),"")</f>
        <v/>
      </c>
      <c r="AT533" s="70" t="str">
        <f>IFERROR(VLOOKUP(VALUE(MID(AP533,4,1)),AdditionalElements!$V$2:$W$50,2,0),"")</f>
        <v/>
      </c>
      <c r="AU533" s="71"/>
      <c r="AV533" s="79" t="str">
        <f>IFERROR(IF(VALUE(MID(AU533,1,1))=1, VLOOKUP(VALUE(MID(AU533,1,1)), TxtPanelShape!$A$2:$C$50, 3, 0), (IF(VALUE(MID(AU533,1,1))&gt;=7, VLOOKUP(VALUE(MID(AU533,1,1)), TxtPanelShape!$A$2:$C$50, 3, 0),VLOOKUP(VALUE(MID(AU533,1,2)),TxtPanelShape!$A$2:$C$50,3,0)))), "")</f>
        <v/>
      </c>
      <c r="AW533" s="79" t="str">
        <f>IFERROR(IF(VALUE(MID(AU533,1,1))=1, ", "&amp;VLOOKUP(VALUE(MID(AU533,2,1)), TxtPanelShape!$H$2:$I$50, 2, 0), IF(VALUE(MID(AU533,1,1))&gt;=7, ", "&amp;VLOOKUP(VALUE(MID(AU533,2,1)), TxtPanelShape!$H$2:$I$50, 2, 0),"")), "")</f>
        <v/>
      </c>
      <c r="AX533" s="79" t="str">
        <f>IFERROR(IF(VALUE(MID(AU533,1,1))=1, ", "&amp;VLOOKUP(VALUE(MID(AU533,3,1)), TxtPanelShape!$O$2:$P$50, 2, 0), IF(VALUE(MID(AU533,1,1))&gt;=7, ", "&amp;VLOOKUP(VALUE(MID(AU533,3,1)), TxtPanelShape!$O$2:$P$50, 2, 0),"")),"")</f>
        <v/>
      </c>
      <c r="AY533" s="79" t="str">
        <f>IFERROR("; "&amp;VLOOKUP(VALUE(MID(AU533,4,1)), TxtPanelShape!$V$2:$W$50,2,0),"")</f>
        <v/>
      </c>
      <c r="AZ533" s="79" t="str">
        <f t="shared" si="109"/>
        <v/>
      </c>
      <c r="BA533" s="71"/>
      <c r="BB533" s="79" t="str">
        <f>IFERROR(IF(VALUE(MID(BA533,1,1))=1, VLOOKUP(VALUE(MID(BA533,1,1)), TxtPanelShape!$A$2:$C$50, 3, 0), (IF(VALUE(MID(BA533,1,1))&gt;=7, VLOOKUP(VALUE(MID(BA533,1,1)), TxtPanelShape!$A$2:$C$50, 3, 0),VLOOKUP(VALUE(MID(BA533,1,2)),TxtPanelShape!$A$2:$C$50,3,0)))), "")</f>
        <v/>
      </c>
      <c r="BC533" s="79" t="str">
        <f>IFERROR(IF(VALUE(MID(BA533,1,1))=1, ", "&amp;VLOOKUP(VALUE(MID(BA533,2,1)), TxtPanelShape!$H$2:$I$50, 2, 0), IF(VALUE(MID(BA533,1,1))&gt;=7, ", "&amp;VLOOKUP(VALUE(MID(BA533,2,1)), TxtPanelShape!$H$2:$I$50, 2, 0),"")), "")</f>
        <v/>
      </c>
      <c r="BD533" s="79" t="str">
        <f>IFERROR(IF(VALUE(MID(BA533,1,1))=1, ", "&amp;VLOOKUP(VALUE(MID(BA533,3,1)), TxtPanelShape!$O$2:$P$50, 2, 0), IF(VALUE(MID(BA533,1,1))&gt;=7, ", "&amp;VLOOKUP(VALUE(MID(BA533,3,1)), TxtPanelShape!$O$2:$P$50, 2, 0),"")),"")</f>
        <v/>
      </c>
      <c r="BE533" s="79" t="str">
        <f>IFERROR("; "&amp;VLOOKUP(VALUE(MID(BA533,4,1)), TxtPanelShape!$V$2:$W$50,2,0),"")</f>
        <v/>
      </c>
      <c r="BF533" s="79" t="str">
        <f t="shared" si="110"/>
        <v/>
      </c>
      <c r="BG533" s="71"/>
      <c r="BH533" s="79" t="str">
        <f>IFERROR(VLOOKUP(BG533, TxtPanelDefinition!$A$2:$B$50, 2, 0),"")</f>
        <v/>
      </c>
      <c r="BI533" s="71"/>
      <c r="BJ533" s="79" t="str">
        <f>IFERROR(VLOOKUP(BI533, TxtPanelDefinition!$A$2:$B$50, 2, 0),"")</f>
        <v/>
      </c>
      <c r="BK533" s="71"/>
      <c r="BL533" s="79" t="str">
        <f>IFERROR(VLOOKUP(BK533, InscrTechniques!$A$2:$B$50, 2, 0),"")</f>
        <v/>
      </c>
      <c r="BM533" s="71"/>
      <c r="BN533" s="79" t="str">
        <f>IFERROR(VLOOKUP(BM533, InscrTechniques!$A$2:$B$50, 2, 0),"")</f>
        <v/>
      </c>
      <c r="BO533" s="71"/>
      <c r="BP533" s="79" t="str">
        <f>IFERROR(VLOOKUP(BO533, InscrTechniques!$A$2:$B$50, 2, 0),"")</f>
        <v/>
      </c>
      <c r="BQ533" s="71"/>
      <c r="BR533" s="79" t="str">
        <f>IFERROR(VLOOKUP(BQ533, InscrTechniques!$A$2:$B$50, 2, 0),"")</f>
        <v/>
      </c>
      <c r="BS533" s="71"/>
      <c r="BT533" s="79" t="str">
        <f>IFERROR(VLOOKUP(BS533, InscrTechniques!$A$2:$B$50, 2, 0),"")</f>
        <v/>
      </c>
      <c r="BU533" s="71"/>
      <c r="BV533" s="79" t="str">
        <f>IFERROR(VLOOKUP(BU533, InscrTechniques!$A$2:$B$50, 2, 0),"")</f>
        <v/>
      </c>
      <c r="BW533" s="125"/>
      <c r="BX533" s="79" t="str">
        <f>IFERROR(VLOOKUP(BW533, InscrTechniques!$A$2:$B$50, 2, 0),"")</f>
        <v/>
      </c>
      <c r="BY533" s="125"/>
      <c r="BZ533" s="79" t="str">
        <f>IFERROR(VLOOKUP(BY533, InscrTechniques!$A$2:$B$50, 2, 0),"")</f>
        <v/>
      </c>
      <c r="CA533" s="74"/>
      <c r="CB533" s="114" t="str">
        <f>IFERROR(VLOOKUP(CA533, LetterStyle!$A$2:$B$50, 2, 0),"")</f>
        <v/>
      </c>
      <c r="CC533" s="74"/>
      <c r="CD533" s="114" t="str">
        <f>IFERROR(VLOOKUP(CC533, LetterStyle!$A$2:$B$50, 2, 0),"")</f>
        <v/>
      </c>
      <c r="CE533" s="74"/>
      <c r="CF533" s="114" t="str">
        <f>IFERROR(VLOOKUP(CE533, LetterStyle!$A$2:$B$50, 2, 0),"")</f>
        <v/>
      </c>
      <c r="CG533" s="74"/>
      <c r="CH533" s="79" t="str">
        <f>IFERROR(VLOOKUP(CG533, LetterStyle!$A$2:$B$50, 2, 0),"")</f>
        <v/>
      </c>
      <c r="CI533" s="71"/>
      <c r="CJ533" s="79" t="str">
        <f>IFERROR(VLOOKUP(CI533, DecMotifs!$A$1:$B$306, 2, 0),"")</f>
        <v/>
      </c>
      <c r="CK533" s="71"/>
      <c r="CL533" s="79" t="str">
        <f>IFERROR(VLOOKUP(CK533, DecMotifs!$A$1:$B$306, 2, 0),"")</f>
        <v/>
      </c>
      <c r="CM533" s="71"/>
      <c r="CN533" s="79" t="str">
        <f>IFERROR(VLOOKUP(CM533, DecMotifs!$A$1:$B$306, 2, 0),"")</f>
        <v/>
      </c>
      <c r="CO533" s="71"/>
      <c r="CP533" s="79" t="str">
        <f>IFERROR(VLOOKUP(CO533, MarginalDec!$A$2:$B$253, 2, 0),"")</f>
        <v/>
      </c>
      <c r="CQ533" s="71"/>
      <c r="CR533" s="79" t="str">
        <f>IFERROR(VLOOKUP(CQ533, MarginalDec!$A$2:$B$253, 2, 0),"")</f>
        <v/>
      </c>
      <c r="CS533" s="71"/>
      <c r="CT533" s="79" t="str">
        <f>IFERROR(VLOOKUP(CS533, MarginalDec!$A$2:$B$253, 2, 0),"")</f>
        <v/>
      </c>
      <c r="CU533" s="71"/>
      <c r="CV533" s="79" t="str">
        <f>IF(ISBLANK(CU533),"", IFERROR(VLOOKUP(CU533, Tooling!$A$2:$B$252, 2, 0),""))</f>
        <v/>
      </c>
      <c r="CW533" s="71"/>
      <c r="CX533" s="79" t="str">
        <f>IF(ISBLANK(CW533),"", IFERROR(VLOOKUP(CW533, Tooling!$A$2:$B$252, 2, 0),""))</f>
        <v/>
      </c>
      <c r="CY533" s="71"/>
      <c r="CZ533" s="79" t="str">
        <f>IF(ISBLANK(CY533),"", IFERROR(VLOOKUP(CY533, Repairs!$A$2:$B$252, 2, 0),""))</f>
        <v/>
      </c>
      <c r="DA533" s="77"/>
      <c r="DB533" s="71"/>
      <c r="DC533" s="79" t="str">
        <f>IFERROR(VLOOKUP(DB533, DatingReason!$A$2:$B$252, 2, 0),"")</f>
        <v/>
      </c>
      <c r="DD533" s="123" t="str">
        <f t="shared" si="111"/>
        <v/>
      </c>
      <c r="DF533" s="119" t="str">
        <f t="array" ref="DF533">IF(AND($B533&lt;&gt;"", $DE533&lt;&gt;"", $DE533&lt;&gt;"No"),MAX(IF($B533=PEOPLE!$B$4:$B$1000, PEOPLE!$Q$4:$Q$1000,""))+100,"")</f>
        <v/>
      </c>
      <c r="DG533" s="68"/>
      <c r="DH533" s="76">
        <f>COUNTIF(PEOPLE!B:B, MEMORIALS!B533)</f>
        <v>0</v>
      </c>
      <c r="DI533" s="82"/>
      <c r="DJ533" s="82"/>
      <c r="DK533" s="82"/>
      <c r="DL533" s="68"/>
      <c r="DM533" s="68"/>
      <c r="DN533" s="68"/>
      <c r="DO533" s="68"/>
      <c r="DP533" s="68"/>
    </row>
    <row r="534" spans="1:120" ht="15" customHeight="1" x14ac:dyDescent="0.25">
      <c r="A534" s="68"/>
      <c r="B534" s="69"/>
      <c r="C534" s="68"/>
      <c r="D534" s="68"/>
      <c r="E534" s="70" t="str">
        <f>IF(D534="","",VLOOKUP(D534,Denomination!$A$2:$B$50, 2, 0))</f>
        <v/>
      </c>
      <c r="F534" s="68"/>
      <c r="G534" s="71"/>
      <c r="H534" s="70" t="str">
        <f>IF(G534="","",VLOOKUP(G534,MCondition!$A$2:$B$50, 2, 0))</f>
        <v/>
      </c>
      <c r="I534" s="72"/>
      <c r="J534" s="71"/>
      <c r="K534" s="70" t="str">
        <f>IF(J534="","",VLOOKUP(J534,ICondition!$A$2:$B$50, 2, 0))</f>
        <v/>
      </c>
      <c r="L534" s="73"/>
      <c r="M534" s="73"/>
      <c r="N534" s="73"/>
      <c r="O534" s="73"/>
      <c r="P534" s="73"/>
      <c r="Q534" s="73"/>
      <c r="R534" s="78"/>
      <c r="S534" s="79" t="str">
        <f>IFERROR(VLOOKUP(R534,Material!$A$2:$B$59, 2, 0),"")</f>
        <v/>
      </c>
      <c r="T534" s="71"/>
      <c r="U534" s="79" t="str">
        <f>IFERROR(VLOOKUP(T534,Material!$A$2:$B$59, 2, 0),"")</f>
        <v/>
      </c>
      <c r="V534" s="71"/>
      <c r="W534" s="79" t="str">
        <f>IFERROR(VLOOKUP(V534,Material!$A$2:$B$59, 2, 0),"")</f>
        <v/>
      </c>
      <c r="X534" s="71"/>
      <c r="Y534" s="79" t="str">
        <f>IFERROR(VLOOKUP(X534,Material!$A$2:$B$59, 2, 0),"")</f>
        <v/>
      </c>
      <c r="Z534" s="71"/>
      <c r="AA534" s="79" t="str">
        <f>IFERROR(VLOOKUP(Z534,Material!$A$2:$B$59, 2, 0),"")</f>
        <v/>
      </c>
      <c r="AB534" s="74"/>
      <c r="AC534" s="75" t="e">
        <f t="shared" si="100"/>
        <v>#VALUE!</v>
      </c>
      <c r="AD534" s="75" t="e">
        <f t="shared" si="101"/>
        <v>#VALUE!</v>
      </c>
      <c r="AE534" s="75" t="e">
        <f t="shared" si="103"/>
        <v>#VALUE!</v>
      </c>
      <c r="AF534" s="75" t="e">
        <f t="shared" si="102"/>
        <v>#VALUE!</v>
      </c>
      <c r="AG534" s="75" t="e">
        <f t="shared" si="104"/>
        <v>#VALUE!</v>
      </c>
      <c r="AH534" s="75" t="e">
        <f t="shared" si="105"/>
        <v>#VALUE!</v>
      </c>
      <c r="AI534" s="75" t="e">
        <f t="shared" si="106"/>
        <v>#VALUE!</v>
      </c>
      <c r="AJ534" s="80" t="e">
        <f t="shared" si="107"/>
        <v>#VALUE!</v>
      </c>
      <c r="AK534" s="79" t="str">
        <f>(IFERROR(VLOOKUP(AB534,Categories!$A$2:$B$20,2,1),""))</f>
        <v/>
      </c>
      <c r="AL534" s="79" t="str">
        <f ca="1">IFERROR(VLOOKUP((HLOOKUP((VLOOKUP($AB534,Categories!$A$2:$F$20,3,1)), $AB$3:$AJ534, (ROW()-ROW($AB$3)+1), 0)), INDIRECT(VLOOKUP($AB534,Categories!$A$2:$F$20,6,1)),2,0),AK534)</f>
        <v/>
      </c>
      <c r="AM534" s="79" t="str">
        <f ca="1">IFERROR(VLOOKUP((HLOOKUP((VLOOKUP($AB534,Categories!$A$2:$F$20,4,1)),$AB$3:$AJ534,(ROW()-ROW($AB$3)+1),0)),INDIRECT(VLOOKUP($AB534,Categories!$A$2:$H$20,7,1)),2,0),"")</f>
        <v/>
      </c>
      <c r="AN534" s="79" t="str">
        <f ca="1">IFERROR(VLOOKUP((HLOOKUP((VLOOKUP($AB534,Categories!$A$2:$F$20,5,1)), $AB$3:$AJ534, (ROW()-ROW($AB$3)+1), 0)), INDIRECT(VLOOKUP($AB534,Categories!$A$2:$H$20,8,1)),2,0),"")</f>
        <v/>
      </c>
      <c r="AO534" s="79" t="str">
        <f t="shared" ca="1" si="108"/>
        <v/>
      </c>
      <c r="AP534" s="81"/>
      <c r="AQ534" s="70" t="str">
        <f>IFERROR(VLOOKUP(VALUE(MID(AP534,1,1)),AdditionalElements!$A$2:$B$50,2,0),"")</f>
        <v/>
      </c>
      <c r="AR534" s="70" t="str">
        <f>IFERROR(VLOOKUP(VALUE(MID(AP534,2,1)),AdditionalElements!$H$2:$I$50,2,0),"")</f>
        <v/>
      </c>
      <c r="AS534" s="70" t="str">
        <f>IFERROR(VLOOKUP(VALUE(MID(AP534,3,1)),AdditionalElements!$O$2:$P$50,2,0),"")</f>
        <v/>
      </c>
      <c r="AT534" s="70" t="str">
        <f>IFERROR(VLOOKUP(VALUE(MID(AP534,4,1)),AdditionalElements!$V$2:$W$50,2,0),"")</f>
        <v/>
      </c>
      <c r="AU534" s="71"/>
      <c r="AV534" s="79" t="str">
        <f>IFERROR(IF(VALUE(MID(AU534,1,1))=1, VLOOKUP(VALUE(MID(AU534,1,1)), TxtPanelShape!$A$2:$C$50, 3, 0), (IF(VALUE(MID(AU534,1,1))&gt;=7, VLOOKUP(VALUE(MID(AU534,1,1)), TxtPanelShape!$A$2:$C$50, 3, 0),VLOOKUP(VALUE(MID(AU534,1,2)),TxtPanelShape!$A$2:$C$50,3,0)))), "")</f>
        <v/>
      </c>
      <c r="AW534" s="79" t="str">
        <f>IFERROR(IF(VALUE(MID(AU534,1,1))=1, ", "&amp;VLOOKUP(VALUE(MID(AU534,2,1)), TxtPanelShape!$H$2:$I$50, 2, 0), IF(VALUE(MID(AU534,1,1))&gt;=7, ", "&amp;VLOOKUP(VALUE(MID(AU534,2,1)), TxtPanelShape!$H$2:$I$50, 2, 0),"")), "")</f>
        <v/>
      </c>
      <c r="AX534" s="79" t="str">
        <f>IFERROR(IF(VALUE(MID(AU534,1,1))=1, ", "&amp;VLOOKUP(VALUE(MID(AU534,3,1)), TxtPanelShape!$O$2:$P$50, 2, 0), IF(VALUE(MID(AU534,1,1))&gt;=7, ", "&amp;VLOOKUP(VALUE(MID(AU534,3,1)), TxtPanelShape!$O$2:$P$50, 2, 0),"")),"")</f>
        <v/>
      </c>
      <c r="AY534" s="79" t="str">
        <f>IFERROR("; "&amp;VLOOKUP(VALUE(MID(AU534,4,1)), TxtPanelShape!$V$2:$W$50,2,0),"")</f>
        <v/>
      </c>
      <c r="AZ534" s="79" t="str">
        <f t="shared" si="109"/>
        <v/>
      </c>
      <c r="BA534" s="71"/>
      <c r="BB534" s="79" t="str">
        <f>IFERROR(IF(VALUE(MID(BA534,1,1))=1, VLOOKUP(VALUE(MID(BA534,1,1)), TxtPanelShape!$A$2:$C$50, 3, 0), (IF(VALUE(MID(BA534,1,1))&gt;=7, VLOOKUP(VALUE(MID(BA534,1,1)), TxtPanelShape!$A$2:$C$50, 3, 0),VLOOKUP(VALUE(MID(BA534,1,2)),TxtPanelShape!$A$2:$C$50,3,0)))), "")</f>
        <v/>
      </c>
      <c r="BC534" s="79" t="str">
        <f>IFERROR(IF(VALUE(MID(BA534,1,1))=1, ", "&amp;VLOOKUP(VALUE(MID(BA534,2,1)), TxtPanelShape!$H$2:$I$50, 2, 0), IF(VALUE(MID(BA534,1,1))&gt;=7, ", "&amp;VLOOKUP(VALUE(MID(BA534,2,1)), TxtPanelShape!$H$2:$I$50, 2, 0),"")), "")</f>
        <v/>
      </c>
      <c r="BD534" s="79" t="str">
        <f>IFERROR(IF(VALUE(MID(BA534,1,1))=1, ", "&amp;VLOOKUP(VALUE(MID(BA534,3,1)), TxtPanelShape!$O$2:$P$50, 2, 0), IF(VALUE(MID(BA534,1,1))&gt;=7, ", "&amp;VLOOKUP(VALUE(MID(BA534,3,1)), TxtPanelShape!$O$2:$P$50, 2, 0),"")),"")</f>
        <v/>
      </c>
      <c r="BE534" s="79" t="str">
        <f>IFERROR("; "&amp;VLOOKUP(VALUE(MID(BA534,4,1)), TxtPanelShape!$V$2:$W$50,2,0),"")</f>
        <v/>
      </c>
      <c r="BF534" s="79" t="str">
        <f t="shared" si="110"/>
        <v/>
      </c>
      <c r="BG534" s="71"/>
      <c r="BH534" s="79" t="str">
        <f>IFERROR(VLOOKUP(BG534, TxtPanelDefinition!$A$2:$B$50, 2, 0),"")</f>
        <v/>
      </c>
      <c r="BI534" s="71"/>
      <c r="BJ534" s="79" t="str">
        <f>IFERROR(VLOOKUP(BI534, TxtPanelDefinition!$A$2:$B$50, 2, 0),"")</f>
        <v/>
      </c>
      <c r="BK534" s="71"/>
      <c r="BL534" s="79" t="str">
        <f>IFERROR(VLOOKUP(BK534, InscrTechniques!$A$2:$B$50, 2, 0),"")</f>
        <v/>
      </c>
      <c r="BM534" s="71"/>
      <c r="BN534" s="79" t="str">
        <f>IFERROR(VLOOKUP(BM534, InscrTechniques!$A$2:$B$50, 2, 0),"")</f>
        <v/>
      </c>
      <c r="BO534" s="71"/>
      <c r="BP534" s="79" t="str">
        <f>IFERROR(VLOOKUP(BO534, InscrTechniques!$A$2:$B$50, 2, 0),"")</f>
        <v/>
      </c>
      <c r="BQ534" s="71"/>
      <c r="BR534" s="79" t="str">
        <f>IFERROR(VLOOKUP(BQ534, InscrTechniques!$A$2:$B$50, 2, 0),"")</f>
        <v/>
      </c>
      <c r="BS534" s="71"/>
      <c r="BT534" s="79" t="str">
        <f>IFERROR(VLOOKUP(BS534, InscrTechniques!$A$2:$B$50, 2, 0),"")</f>
        <v/>
      </c>
      <c r="BU534" s="71"/>
      <c r="BV534" s="79" t="str">
        <f>IFERROR(VLOOKUP(BU534, InscrTechniques!$A$2:$B$50, 2, 0),"")</f>
        <v/>
      </c>
      <c r="BW534" s="125"/>
      <c r="BX534" s="79" t="str">
        <f>IFERROR(VLOOKUP(BW534, InscrTechniques!$A$2:$B$50, 2, 0),"")</f>
        <v/>
      </c>
      <c r="BY534" s="125"/>
      <c r="BZ534" s="79" t="str">
        <f>IFERROR(VLOOKUP(BY534, InscrTechniques!$A$2:$B$50, 2, 0),"")</f>
        <v/>
      </c>
      <c r="CA534" s="74"/>
      <c r="CB534" s="114" t="str">
        <f>IFERROR(VLOOKUP(CA534, LetterStyle!$A$2:$B$50, 2, 0),"")</f>
        <v/>
      </c>
      <c r="CC534" s="74"/>
      <c r="CD534" s="114" t="str">
        <f>IFERROR(VLOOKUP(CC534, LetterStyle!$A$2:$B$50, 2, 0),"")</f>
        <v/>
      </c>
      <c r="CE534" s="74"/>
      <c r="CF534" s="114" t="str">
        <f>IFERROR(VLOOKUP(CE534, LetterStyle!$A$2:$B$50, 2, 0),"")</f>
        <v/>
      </c>
      <c r="CG534" s="74"/>
      <c r="CH534" s="79" t="str">
        <f>IFERROR(VLOOKUP(CG534, LetterStyle!$A$2:$B$50, 2, 0),"")</f>
        <v/>
      </c>
      <c r="CI534" s="71"/>
      <c r="CJ534" s="79" t="str">
        <f>IFERROR(VLOOKUP(CI534, DecMotifs!$A$1:$B$306, 2, 0),"")</f>
        <v/>
      </c>
      <c r="CK534" s="71"/>
      <c r="CL534" s="79" t="str">
        <f>IFERROR(VLOOKUP(CK534, DecMotifs!$A$1:$B$306, 2, 0),"")</f>
        <v/>
      </c>
      <c r="CM534" s="71"/>
      <c r="CN534" s="79" t="str">
        <f>IFERROR(VLOOKUP(CM534, DecMotifs!$A$1:$B$306, 2, 0),"")</f>
        <v/>
      </c>
      <c r="CO534" s="71"/>
      <c r="CP534" s="79" t="str">
        <f>IFERROR(VLOOKUP(CO534, MarginalDec!$A$2:$B$253, 2, 0),"")</f>
        <v/>
      </c>
      <c r="CQ534" s="71"/>
      <c r="CR534" s="79" t="str">
        <f>IFERROR(VLOOKUP(CQ534, MarginalDec!$A$2:$B$253, 2, 0),"")</f>
        <v/>
      </c>
      <c r="CS534" s="71"/>
      <c r="CT534" s="79" t="str">
        <f>IFERROR(VLOOKUP(CS534, MarginalDec!$A$2:$B$253, 2, 0),"")</f>
        <v/>
      </c>
      <c r="CU534" s="71"/>
      <c r="CV534" s="79" t="str">
        <f>IF(ISBLANK(CU534),"", IFERROR(VLOOKUP(CU534, Tooling!$A$2:$B$252, 2, 0),""))</f>
        <v/>
      </c>
      <c r="CW534" s="71"/>
      <c r="CX534" s="79" t="str">
        <f>IF(ISBLANK(CW534),"", IFERROR(VLOOKUP(CW534, Tooling!$A$2:$B$252, 2, 0),""))</f>
        <v/>
      </c>
      <c r="CY534" s="71"/>
      <c r="CZ534" s="79" t="str">
        <f>IF(ISBLANK(CY534),"", IFERROR(VLOOKUP(CY534, Repairs!$A$2:$B$252, 2, 0),""))</f>
        <v/>
      </c>
      <c r="DA534" s="77"/>
      <c r="DB534" s="71"/>
      <c r="DC534" s="79" t="str">
        <f>IFERROR(VLOOKUP(DB534, DatingReason!$A$2:$B$252, 2, 0),"")</f>
        <v/>
      </c>
      <c r="DD534" s="123" t="str">
        <f t="shared" si="111"/>
        <v/>
      </c>
      <c r="DF534" s="119" t="str">
        <f t="array" ref="DF534">IF(AND($B534&lt;&gt;"", $DE534&lt;&gt;"", $DE534&lt;&gt;"No"),MAX(IF($B534=PEOPLE!$B$4:$B$1000, PEOPLE!$Q$4:$Q$1000,""))+100,"")</f>
        <v/>
      </c>
      <c r="DG534" s="68"/>
      <c r="DH534" s="76">
        <f>COUNTIF(PEOPLE!B:B, MEMORIALS!B534)</f>
        <v>0</v>
      </c>
      <c r="DI534" s="82"/>
      <c r="DJ534" s="82"/>
      <c r="DK534" s="82"/>
      <c r="DL534" s="68"/>
      <c r="DM534" s="68"/>
      <c r="DN534" s="68"/>
      <c r="DO534" s="68"/>
      <c r="DP534" s="68"/>
    </row>
    <row r="535" spans="1:120" ht="15" customHeight="1" x14ac:dyDescent="0.25">
      <c r="A535" s="68"/>
      <c r="B535" s="69"/>
      <c r="C535" s="68"/>
      <c r="D535" s="68"/>
      <c r="E535" s="70" t="str">
        <f>IF(D535="","",VLOOKUP(D535,Denomination!$A$2:$B$50, 2, 0))</f>
        <v/>
      </c>
      <c r="F535" s="68"/>
      <c r="G535" s="71"/>
      <c r="H535" s="70" t="str">
        <f>IF(G535="","",VLOOKUP(G535,MCondition!$A$2:$B$50, 2, 0))</f>
        <v/>
      </c>
      <c r="I535" s="72"/>
      <c r="J535" s="71"/>
      <c r="K535" s="70" t="str">
        <f>IF(J535="","",VLOOKUP(J535,ICondition!$A$2:$B$50, 2, 0))</f>
        <v/>
      </c>
      <c r="L535" s="73"/>
      <c r="M535" s="73"/>
      <c r="N535" s="73"/>
      <c r="O535" s="73"/>
      <c r="P535" s="73"/>
      <c r="Q535" s="73"/>
      <c r="R535" s="78"/>
      <c r="S535" s="79" t="str">
        <f>IFERROR(VLOOKUP(R535,Material!$A$2:$B$59, 2, 0),"")</f>
        <v/>
      </c>
      <c r="T535" s="71"/>
      <c r="U535" s="79" t="str">
        <f>IFERROR(VLOOKUP(T535,Material!$A$2:$B$59, 2, 0),"")</f>
        <v/>
      </c>
      <c r="V535" s="71"/>
      <c r="W535" s="79" t="str">
        <f>IFERROR(VLOOKUP(V535,Material!$A$2:$B$59, 2, 0),"")</f>
        <v/>
      </c>
      <c r="X535" s="71"/>
      <c r="Y535" s="79" t="str">
        <f>IFERROR(VLOOKUP(X535,Material!$A$2:$B$59, 2, 0),"")</f>
        <v/>
      </c>
      <c r="Z535" s="71"/>
      <c r="AA535" s="79" t="str">
        <f>IFERROR(VLOOKUP(Z535,Material!$A$2:$B$59, 2, 0),"")</f>
        <v/>
      </c>
      <c r="AB535" s="74"/>
      <c r="AC535" s="75" t="e">
        <f t="shared" si="100"/>
        <v>#VALUE!</v>
      </c>
      <c r="AD535" s="75" t="e">
        <f t="shared" si="101"/>
        <v>#VALUE!</v>
      </c>
      <c r="AE535" s="75" t="e">
        <f t="shared" si="103"/>
        <v>#VALUE!</v>
      </c>
      <c r="AF535" s="75" t="e">
        <f t="shared" si="102"/>
        <v>#VALUE!</v>
      </c>
      <c r="AG535" s="75" t="e">
        <f t="shared" si="104"/>
        <v>#VALUE!</v>
      </c>
      <c r="AH535" s="75" t="e">
        <f t="shared" si="105"/>
        <v>#VALUE!</v>
      </c>
      <c r="AI535" s="75" t="e">
        <f t="shared" si="106"/>
        <v>#VALUE!</v>
      </c>
      <c r="AJ535" s="80" t="e">
        <f t="shared" si="107"/>
        <v>#VALUE!</v>
      </c>
      <c r="AK535" s="79" t="str">
        <f>(IFERROR(VLOOKUP(AB535,Categories!$A$2:$B$20,2,1),""))</f>
        <v/>
      </c>
      <c r="AL535" s="79" t="str">
        <f ca="1">IFERROR(VLOOKUP((HLOOKUP((VLOOKUP($AB535,Categories!$A$2:$F$20,3,1)), $AB$3:$AJ535, (ROW()-ROW($AB$3)+1), 0)), INDIRECT(VLOOKUP($AB535,Categories!$A$2:$F$20,6,1)),2,0),AK535)</f>
        <v/>
      </c>
      <c r="AM535" s="79" t="str">
        <f ca="1">IFERROR(VLOOKUP((HLOOKUP((VLOOKUP($AB535,Categories!$A$2:$F$20,4,1)),$AB$3:$AJ535,(ROW()-ROW($AB$3)+1),0)),INDIRECT(VLOOKUP($AB535,Categories!$A$2:$H$20,7,1)),2,0),"")</f>
        <v/>
      </c>
      <c r="AN535" s="79" t="str">
        <f ca="1">IFERROR(VLOOKUP((HLOOKUP((VLOOKUP($AB535,Categories!$A$2:$F$20,5,1)), $AB$3:$AJ535, (ROW()-ROW($AB$3)+1), 0)), INDIRECT(VLOOKUP($AB535,Categories!$A$2:$H$20,8,1)),2,0),"")</f>
        <v/>
      </c>
      <c r="AO535" s="79" t="str">
        <f t="shared" ca="1" si="108"/>
        <v/>
      </c>
      <c r="AP535" s="81"/>
      <c r="AQ535" s="70" t="str">
        <f>IFERROR(VLOOKUP(VALUE(MID(AP535,1,1)),AdditionalElements!$A$2:$B$50,2,0),"")</f>
        <v/>
      </c>
      <c r="AR535" s="70" t="str">
        <f>IFERROR(VLOOKUP(VALUE(MID(AP535,2,1)),AdditionalElements!$H$2:$I$50,2,0),"")</f>
        <v/>
      </c>
      <c r="AS535" s="70" t="str">
        <f>IFERROR(VLOOKUP(VALUE(MID(AP535,3,1)),AdditionalElements!$O$2:$P$50,2,0),"")</f>
        <v/>
      </c>
      <c r="AT535" s="70" t="str">
        <f>IFERROR(VLOOKUP(VALUE(MID(AP535,4,1)),AdditionalElements!$V$2:$W$50,2,0),"")</f>
        <v/>
      </c>
      <c r="AU535" s="71"/>
      <c r="AV535" s="79" t="str">
        <f>IFERROR(IF(VALUE(MID(AU535,1,1))=1, VLOOKUP(VALUE(MID(AU535,1,1)), TxtPanelShape!$A$2:$C$50, 3, 0), (IF(VALUE(MID(AU535,1,1))&gt;=7, VLOOKUP(VALUE(MID(AU535,1,1)), TxtPanelShape!$A$2:$C$50, 3, 0),VLOOKUP(VALUE(MID(AU535,1,2)),TxtPanelShape!$A$2:$C$50,3,0)))), "")</f>
        <v/>
      </c>
      <c r="AW535" s="79" t="str">
        <f>IFERROR(IF(VALUE(MID(AU535,1,1))=1, ", "&amp;VLOOKUP(VALUE(MID(AU535,2,1)), TxtPanelShape!$H$2:$I$50, 2, 0), IF(VALUE(MID(AU535,1,1))&gt;=7, ", "&amp;VLOOKUP(VALUE(MID(AU535,2,1)), TxtPanelShape!$H$2:$I$50, 2, 0),"")), "")</f>
        <v/>
      </c>
      <c r="AX535" s="79" t="str">
        <f>IFERROR(IF(VALUE(MID(AU535,1,1))=1, ", "&amp;VLOOKUP(VALUE(MID(AU535,3,1)), TxtPanelShape!$O$2:$P$50, 2, 0), IF(VALUE(MID(AU535,1,1))&gt;=7, ", "&amp;VLOOKUP(VALUE(MID(AU535,3,1)), TxtPanelShape!$O$2:$P$50, 2, 0),"")),"")</f>
        <v/>
      </c>
      <c r="AY535" s="79" t="str">
        <f>IFERROR("; "&amp;VLOOKUP(VALUE(MID(AU535,4,1)), TxtPanelShape!$V$2:$W$50,2,0),"")</f>
        <v/>
      </c>
      <c r="AZ535" s="79" t="str">
        <f t="shared" si="109"/>
        <v/>
      </c>
      <c r="BA535" s="71"/>
      <c r="BB535" s="79" t="str">
        <f>IFERROR(IF(VALUE(MID(BA535,1,1))=1, VLOOKUP(VALUE(MID(BA535,1,1)), TxtPanelShape!$A$2:$C$50, 3, 0), (IF(VALUE(MID(BA535,1,1))&gt;=7, VLOOKUP(VALUE(MID(BA535,1,1)), TxtPanelShape!$A$2:$C$50, 3, 0),VLOOKUP(VALUE(MID(BA535,1,2)),TxtPanelShape!$A$2:$C$50,3,0)))), "")</f>
        <v/>
      </c>
      <c r="BC535" s="79" t="str">
        <f>IFERROR(IF(VALUE(MID(BA535,1,1))=1, ", "&amp;VLOOKUP(VALUE(MID(BA535,2,1)), TxtPanelShape!$H$2:$I$50, 2, 0), IF(VALUE(MID(BA535,1,1))&gt;=7, ", "&amp;VLOOKUP(VALUE(MID(BA535,2,1)), TxtPanelShape!$H$2:$I$50, 2, 0),"")), "")</f>
        <v/>
      </c>
      <c r="BD535" s="79" t="str">
        <f>IFERROR(IF(VALUE(MID(BA535,1,1))=1, ", "&amp;VLOOKUP(VALUE(MID(BA535,3,1)), TxtPanelShape!$O$2:$P$50, 2, 0), IF(VALUE(MID(BA535,1,1))&gt;=7, ", "&amp;VLOOKUP(VALUE(MID(BA535,3,1)), TxtPanelShape!$O$2:$P$50, 2, 0),"")),"")</f>
        <v/>
      </c>
      <c r="BE535" s="79" t="str">
        <f>IFERROR("; "&amp;VLOOKUP(VALUE(MID(BA535,4,1)), TxtPanelShape!$V$2:$W$50,2,0),"")</f>
        <v/>
      </c>
      <c r="BF535" s="79" t="str">
        <f t="shared" si="110"/>
        <v/>
      </c>
      <c r="BG535" s="71"/>
      <c r="BH535" s="79" t="str">
        <f>IFERROR(VLOOKUP(BG535, TxtPanelDefinition!$A$2:$B$50, 2, 0),"")</f>
        <v/>
      </c>
      <c r="BI535" s="71"/>
      <c r="BJ535" s="79" t="str">
        <f>IFERROR(VLOOKUP(BI535, TxtPanelDefinition!$A$2:$B$50, 2, 0),"")</f>
        <v/>
      </c>
      <c r="BK535" s="71"/>
      <c r="BL535" s="79" t="str">
        <f>IFERROR(VLOOKUP(BK535, InscrTechniques!$A$2:$B$50, 2, 0),"")</f>
        <v/>
      </c>
      <c r="BM535" s="71"/>
      <c r="BN535" s="79" t="str">
        <f>IFERROR(VLOOKUP(BM535, InscrTechniques!$A$2:$B$50, 2, 0),"")</f>
        <v/>
      </c>
      <c r="BO535" s="71"/>
      <c r="BP535" s="79" t="str">
        <f>IFERROR(VLOOKUP(BO535, InscrTechniques!$A$2:$B$50, 2, 0),"")</f>
        <v/>
      </c>
      <c r="BQ535" s="71"/>
      <c r="BR535" s="79" t="str">
        <f>IFERROR(VLOOKUP(BQ535, InscrTechniques!$A$2:$B$50, 2, 0),"")</f>
        <v/>
      </c>
      <c r="BS535" s="71"/>
      <c r="BT535" s="79" t="str">
        <f>IFERROR(VLOOKUP(BS535, InscrTechniques!$A$2:$B$50, 2, 0),"")</f>
        <v/>
      </c>
      <c r="BU535" s="71"/>
      <c r="BV535" s="79" t="str">
        <f>IFERROR(VLOOKUP(BU535, InscrTechniques!$A$2:$B$50, 2, 0),"")</f>
        <v/>
      </c>
      <c r="BW535" s="125"/>
      <c r="BX535" s="79" t="str">
        <f>IFERROR(VLOOKUP(BW535, InscrTechniques!$A$2:$B$50, 2, 0),"")</f>
        <v/>
      </c>
      <c r="BY535" s="125"/>
      <c r="BZ535" s="79" t="str">
        <f>IFERROR(VLOOKUP(BY535, InscrTechniques!$A$2:$B$50, 2, 0),"")</f>
        <v/>
      </c>
      <c r="CA535" s="74"/>
      <c r="CB535" s="114" t="str">
        <f>IFERROR(VLOOKUP(CA535, LetterStyle!$A$2:$B$50, 2, 0),"")</f>
        <v/>
      </c>
      <c r="CC535" s="74"/>
      <c r="CD535" s="114" t="str">
        <f>IFERROR(VLOOKUP(CC535, LetterStyle!$A$2:$B$50, 2, 0),"")</f>
        <v/>
      </c>
      <c r="CE535" s="74"/>
      <c r="CF535" s="114" t="str">
        <f>IFERROR(VLOOKUP(CE535, LetterStyle!$A$2:$B$50, 2, 0),"")</f>
        <v/>
      </c>
      <c r="CG535" s="74"/>
      <c r="CH535" s="79" t="str">
        <f>IFERROR(VLOOKUP(CG535, LetterStyle!$A$2:$B$50, 2, 0),"")</f>
        <v/>
      </c>
      <c r="CI535" s="71"/>
      <c r="CJ535" s="79" t="str">
        <f>IFERROR(VLOOKUP(CI535, DecMotifs!$A$1:$B$306, 2, 0),"")</f>
        <v/>
      </c>
      <c r="CK535" s="71"/>
      <c r="CL535" s="79" t="str">
        <f>IFERROR(VLOOKUP(CK535, DecMotifs!$A$1:$B$306, 2, 0),"")</f>
        <v/>
      </c>
      <c r="CM535" s="71"/>
      <c r="CN535" s="79" t="str">
        <f>IFERROR(VLOOKUP(CM535, DecMotifs!$A$1:$B$306, 2, 0),"")</f>
        <v/>
      </c>
      <c r="CO535" s="71"/>
      <c r="CP535" s="79" t="str">
        <f>IFERROR(VLOOKUP(CO535, MarginalDec!$A$2:$B$253, 2, 0),"")</f>
        <v/>
      </c>
      <c r="CQ535" s="71"/>
      <c r="CR535" s="79" t="str">
        <f>IFERROR(VLOOKUP(CQ535, MarginalDec!$A$2:$B$253, 2, 0),"")</f>
        <v/>
      </c>
      <c r="CS535" s="71"/>
      <c r="CT535" s="79" t="str">
        <f>IFERROR(VLOOKUP(CS535, MarginalDec!$A$2:$B$253, 2, 0),"")</f>
        <v/>
      </c>
      <c r="CU535" s="71"/>
      <c r="CV535" s="79" t="str">
        <f>IF(ISBLANK(CU535),"", IFERROR(VLOOKUP(CU535, Tooling!$A$2:$B$252, 2, 0),""))</f>
        <v/>
      </c>
      <c r="CW535" s="71"/>
      <c r="CX535" s="79" t="str">
        <f>IF(ISBLANK(CW535),"", IFERROR(VLOOKUP(CW535, Tooling!$A$2:$B$252, 2, 0),""))</f>
        <v/>
      </c>
      <c r="CY535" s="71"/>
      <c r="CZ535" s="79" t="str">
        <f>IF(ISBLANK(CY535),"", IFERROR(VLOOKUP(CY535, Repairs!$A$2:$B$252, 2, 0),""))</f>
        <v/>
      </c>
      <c r="DA535" s="77"/>
      <c r="DB535" s="71"/>
      <c r="DC535" s="79" t="str">
        <f>IFERROR(VLOOKUP(DB535, DatingReason!$A$2:$B$252, 2, 0),"")</f>
        <v/>
      </c>
      <c r="DD535" s="123" t="str">
        <f t="shared" si="111"/>
        <v/>
      </c>
      <c r="DF535" s="119" t="str">
        <f t="array" ref="DF535">IF(AND($B535&lt;&gt;"", $DE535&lt;&gt;"", $DE535&lt;&gt;"No"),MAX(IF($B535=PEOPLE!$B$4:$B$1000, PEOPLE!$Q$4:$Q$1000,""))+100,"")</f>
        <v/>
      </c>
      <c r="DG535" s="68"/>
      <c r="DH535" s="76">
        <f>COUNTIF(PEOPLE!B:B, MEMORIALS!B535)</f>
        <v>0</v>
      </c>
      <c r="DI535" s="82"/>
      <c r="DJ535" s="82"/>
      <c r="DK535" s="82"/>
      <c r="DL535" s="68"/>
      <c r="DM535" s="68"/>
      <c r="DN535" s="68"/>
      <c r="DO535" s="68"/>
      <c r="DP535" s="68"/>
    </row>
    <row r="536" spans="1:120" ht="15" customHeight="1" x14ac:dyDescent="0.25">
      <c r="A536" s="68"/>
      <c r="B536" s="69"/>
      <c r="C536" s="68"/>
      <c r="D536" s="68"/>
      <c r="E536" s="70" t="str">
        <f>IF(D536="","",VLOOKUP(D536,Denomination!$A$2:$B$50, 2, 0))</f>
        <v/>
      </c>
      <c r="F536" s="68"/>
      <c r="G536" s="71"/>
      <c r="H536" s="70" t="str">
        <f>IF(G536="","",VLOOKUP(G536,MCondition!$A$2:$B$50, 2, 0))</f>
        <v/>
      </c>
      <c r="I536" s="72"/>
      <c r="J536" s="71"/>
      <c r="K536" s="70" t="str">
        <f>IF(J536="","",VLOOKUP(J536,ICondition!$A$2:$B$50, 2, 0))</f>
        <v/>
      </c>
      <c r="L536" s="73"/>
      <c r="M536" s="73"/>
      <c r="N536" s="73"/>
      <c r="O536" s="73"/>
      <c r="P536" s="73"/>
      <c r="Q536" s="73"/>
      <c r="R536" s="78"/>
      <c r="S536" s="79" t="str">
        <f>IFERROR(VLOOKUP(R536,Material!$A$2:$B$59, 2, 0),"")</f>
        <v/>
      </c>
      <c r="T536" s="71"/>
      <c r="U536" s="79" t="str">
        <f>IFERROR(VLOOKUP(T536,Material!$A$2:$B$59, 2, 0),"")</f>
        <v/>
      </c>
      <c r="V536" s="71"/>
      <c r="W536" s="79" t="str">
        <f>IFERROR(VLOOKUP(V536,Material!$A$2:$B$59, 2, 0),"")</f>
        <v/>
      </c>
      <c r="X536" s="71"/>
      <c r="Y536" s="79" t="str">
        <f>IFERROR(VLOOKUP(X536,Material!$A$2:$B$59, 2, 0),"")</f>
        <v/>
      </c>
      <c r="Z536" s="71"/>
      <c r="AA536" s="79" t="str">
        <f>IFERROR(VLOOKUP(Z536,Material!$A$2:$B$59, 2, 0),"")</f>
        <v/>
      </c>
      <c r="AB536" s="74"/>
      <c r="AC536" s="75" t="e">
        <f t="shared" si="100"/>
        <v>#VALUE!</v>
      </c>
      <c r="AD536" s="75" t="e">
        <f t="shared" si="101"/>
        <v>#VALUE!</v>
      </c>
      <c r="AE536" s="75" t="e">
        <f t="shared" si="103"/>
        <v>#VALUE!</v>
      </c>
      <c r="AF536" s="75" t="e">
        <f t="shared" si="102"/>
        <v>#VALUE!</v>
      </c>
      <c r="AG536" s="75" t="e">
        <f t="shared" si="104"/>
        <v>#VALUE!</v>
      </c>
      <c r="AH536" s="75" t="e">
        <f t="shared" si="105"/>
        <v>#VALUE!</v>
      </c>
      <c r="AI536" s="75" t="e">
        <f t="shared" si="106"/>
        <v>#VALUE!</v>
      </c>
      <c r="AJ536" s="80" t="e">
        <f t="shared" si="107"/>
        <v>#VALUE!</v>
      </c>
      <c r="AK536" s="79" t="str">
        <f>(IFERROR(VLOOKUP(AB536,Categories!$A$2:$B$20,2,1),""))</f>
        <v/>
      </c>
      <c r="AL536" s="79" t="str">
        <f ca="1">IFERROR(VLOOKUP((HLOOKUP((VLOOKUP($AB536,Categories!$A$2:$F$20,3,1)), $AB$3:$AJ536, (ROW()-ROW($AB$3)+1), 0)), INDIRECT(VLOOKUP($AB536,Categories!$A$2:$F$20,6,1)),2,0),AK536)</f>
        <v/>
      </c>
      <c r="AM536" s="79" t="str">
        <f ca="1">IFERROR(VLOOKUP((HLOOKUP((VLOOKUP($AB536,Categories!$A$2:$F$20,4,1)),$AB$3:$AJ536,(ROW()-ROW($AB$3)+1),0)),INDIRECT(VLOOKUP($AB536,Categories!$A$2:$H$20,7,1)),2,0),"")</f>
        <v/>
      </c>
      <c r="AN536" s="79" t="str">
        <f ca="1">IFERROR(VLOOKUP((HLOOKUP((VLOOKUP($AB536,Categories!$A$2:$F$20,5,1)), $AB$3:$AJ536, (ROW()-ROW($AB$3)+1), 0)), INDIRECT(VLOOKUP($AB536,Categories!$A$2:$H$20,8,1)),2,0),"")</f>
        <v/>
      </c>
      <c r="AO536" s="79" t="str">
        <f t="shared" ca="1" si="108"/>
        <v/>
      </c>
      <c r="AP536" s="81"/>
      <c r="AQ536" s="70" t="str">
        <f>IFERROR(VLOOKUP(VALUE(MID(AP536,1,1)),AdditionalElements!$A$2:$B$50,2,0),"")</f>
        <v/>
      </c>
      <c r="AR536" s="70" t="str">
        <f>IFERROR(VLOOKUP(VALUE(MID(AP536,2,1)),AdditionalElements!$H$2:$I$50,2,0),"")</f>
        <v/>
      </c>
      <c r="AS536" s="70" t="str">
        <f>IFERROR(VLOOKUP(VALUE(MID(AP536,3,1)),AdditionalElements!$O$2:$P$50,2,0),"")</f>
        <v/>
      </c>
      <c r="AT536" s="70" t="str">
        <f>IFERROR(VLOOKUP(VALUE(MID(AP536,4,1)),AdditionalElements!$V$2:$W$50,2,0),"")</f>
        <v/>
      </c>
      <c r="AU536" s="71"/>
      <c r="AV536" s="79" t="str">
        <f>IFERROR(IF(VALUE(MID(AU536,1,1))=1, VLOOKUP(VALUE(MID(AU536,1,1)), TxtPanelShape!$A$2:$C$50, 3, 0), (IF(VALUE(MID(AU536,1,1))&gt;=7, VLOOKUP(VALUE(MID(AU536,1,1)), TxtPanelShape!$A$2:$C$50, 3, 0),VLOOKUP(VALUE(MID(AU536,1,2)),TxtPanelShape!$A$2:$C$50,3,0)))), "")</f>
        <v/>
      </c>
      <c r="AW536" s="79" t="str">
        <f>IFERROR(IF(VALUE(MID(AU536,1,1))=1, ", "&amp;VLOOKUP(VALUE(MID(AU536,2,1)), TxtPanelShape!$H$2:$I$50, 2, 0), IF(VALUE(MID(AU536,1,1))&gt;=7, ", "&amp;VLOOKUP(VALUE(MID(AU536,2,1)), TxtPanelShape!$H$2:$I$50, 2, 0),"")), "")</f>
        <v/>
      </c>
      <c r="AX536" s="79" t="str">
        <f>IFERROR(IF(VALUE(MID(AU536,1,1))=1, ", "&amp;VLOOKUP(VALUE(MID(AU536,3,1)), TxtPanelShape!$O$2:$P$50, 2, 0), IF(VALUE(MID(AU536,1,1))&gt;=7, ", "&amp;VLOOKUP(VALUE(MID(AU536,3,1)), TxtPanelShape!$O$2:$P$50, 2, 0),"")),"")</f>
        <v/>
      </c>
      <c r="AY536" s="79" t="str">
        <f>IFERROR("; "&amp;VLOOKUP(VALUE(MID(AU536,4,1)), TxtPanelShape!$V$2:$W$50,2,0),"")</f>
        <v/>
      </c>
      <c r="AZ536" s="79" t="str">
        <f t="shared" si="109"/>
        <v/>
      </c>
      <c r="BA536" s="71"/>
      <c r="BB536" s="79" t="str">
        <f>IFERROR(IF(VALUE(MID(BA536,1,1))=1, VLOOKUP(VALUE(MID(BA536,1,1)), TxtPanelShape!$A$2:$C$50, 3, 0), (IF(VALUE(MID(BA536,1,1))&gt;=7, VLOOKUP(VALUE(MID(BA536,1,1)), TxtPanelShape!$A$2:$C$50, 3, 0),VLOOKUP(VALUE(MID(BA536,1,2)),TxtPanelShape!$A$2:$C$50,3,0)))), "")</f>
        <v/>
      </c>
      <c r="BC536" s="79" t="str">
        <f>IFERROR(IF(VALUE(MID(BA536,1,1))=1, ", "&amp;VLOOKUP(VALUE(MID(BA536,2,1)), TxtPanelShape!$H$2:$I$50, 2, 0), IF(VALUE(MID(BA536,1,1))&gt;=7, ", "&amp;VLOOKUP(VALUE(MID(BA536,2,1)), TxtPanelShape!$H$2:$I$50, 2, 0),"")), "")</f>
        <v/>
      </c>
      <c r="BD536" s="79" t="str">
        <f>IFERROR(IF(VALUE(MID(BA536,1,1))=1, ", "&amp;VLOOKUP(VALUE(MID(BA536,3,1)), TxtPanelShape!$O$2:$P$50, 2, 0), IF(VALUE(MID(BA536,1,1))&gt;=7, ", "&amp;VLOOKUP(VALUE(MID(BA536,3,1)), TxtPanelShape!$O$2:$P$50, 2, 0),"")),"")</f>
        <v/>
      </c>
      <c r="BE536" s="79" t="str">
        <f>IFERROR("; "&amp;VLOOKUP(VALUE(MID(BA536,4,1)), TxtPanelShape!$V$2:$W$50,2,0),"")</f>
        <v/>
      </c>
      <c r="BF536" s="79" t="str">
        <f t="shared" si="110"/>
        <v/>
      </c>
      <c r="BG536" s="71"/>
      <c r="BH536" s="79" t="str">
        <f>IFERROR(VLOOKUP(BG536, TxtPanelDefinition!$A$2:$B$50, 2, 0),"")</f>
        <v/>
      </c>
      <c r="BI536" s="71"/>
      <c r="BJ536" s="79" t="str">
        <f>IFERROR(VLOOKUP(BI536, TxtPanelDefinition!$A$2:$B$50, 2, 0),"")</f>
        <v/>
      </c>
      <c r="BK536" s="71"/>
      <c r="BL536" s="79" t="str">
        <f>IFERROR(VLOOKUP(BK536, InscrTechniques!$A$2:$B$50, 2, 0),"")</f>
        <v/>
      </c>
      <c r="BM536" s="71"/>
      <c r="BN536" s="79" t="str">
        <f>IFERROR(VLOOKUP(BM536, InscrTechniques!$A$2:$B$50, 2, 0),"")</f>
        <v/>
      </c>
      <c r="BO536" s="71"/>
      <c r="BP536" s="79" t="str">
        <f>IFERROR(VLOOKUP(BO536, InscrTechniques!$A$2:$B$50, 2, 0),"")</f>
        <v/>
      </c>
      <c r="BQ536" s="71"/>
      <c r="BR536" s="79" t="str">
        <f>IFERROR(VLOOKUP(BQ536, InscrTechniques!$A$2:$B$50, 2, 0),"")</f>
        <v/>
      </c>
      <c r="BS536" s="71"/>
      <c r="BT536" s="79" t="str">
        <f>IFERROR(VLOOKUP(BS536, InscrTechniques!$A$2:$B$50, 2, 0),"")</f>
        <v/>
      </c>
      <c r="BU536" s="71"/>
      <c r="BV536" s="79" t="str">
        <f>IFERROR(VLOOKUP(BU536, InscrTechniques!$A$2:$B$50, 2, 0),"")</f>
        <v/>
      </c>
      <c r="BW536" s="125"/>
      <c r="BX536" s="79" t="str">
        <f>IFERROR(VLOOKUP(BW536, InscrTechniques!$A$2:$B$50, 2, 0),"")</f>
        <v/>
      </c>
      <c r="BY536" s="125"/>
      <c r="BZ536" s="79" t="str">
        <f>IFERROR(VLOOKUP(BY536, InscrTechniques!$A$2:$B$50, 2, 0),"")</f>
        <v/>
      </c>
      <c r="CA536" s="74"/>
      <c r="CB536" s="114" t="str">
        <f>IFERROR(VLOOKUP(CA536, LetterStyle!$A$2:$B$50, 2, 0),"")</f>
        <v/>
      </c>
      <c r="CC536" s="74"/>
      <c r="CD536" s="114" t="str">
        <f>IFERROR(VLOOKUP(CC536, LetterStyle!$A$2:$B$50, 2, 0),"")</f>
        <v/>
      </c>
      <c r="CE536" s="74"/>
      <c r="CF536" s="114" t="str">
        <f>IFERROR(VLOOKUP(CE536, LetterStyle!$A$2:$B$50, 2, 0),"")</f>
        <v/>
      </c>
      <c r="CG536" s="74"/>
      <c r="CH536" s="79" t="str">
        <f>IFERROR(VLOOKUP(CG536, LetterStyle!$A$2:$B$50, 2, 0),"")</f>
        <v/>
      </c>
      <c r="CI536" s="71"/>
      <c r="CJ536" s="79" t="str">
        <f>IFERROR(VLOOKUP(CI536, DecMotifs!$A$1:$B$306, 2, 0),"")</f>
        <v/>
      </c>
      <c r="CK536" s="71"/>
      <c r="CL536" s="79" t="str">
        <f>IFERROR(VLOOKUP(CK536, DecMotifs!$A$1:$B$306, 2, 0),"")</f>
        <v/>
      </c>
      <c r="CM536" s="71"/>
      <c r="CN536" s="79" t="str">
        <f>IFERROR(VLOOKUP(CM536, DecMotifs!$A$1:$B$306, 2, 0),"")</f>
        <v/>
      </c>
      <c r="CO536" s="71"/>
      <c r="CP536" s="79" t="str">
        <f>IFERROR(VLOOKUP(CO536, MarginalDec!$A$2:$B$253, 2, 0),"")</f>
        <v/>
      </c>
      <c r="CQ536" s="71"/>
      <c r="CR536" s="79" t="str">
        <f>IFERROR(VLOOKUP(CQ536, MarginalDec!$A$2:$B$253, 2, 0),"")</f>
        <v/>
      </c>
      <c r="CS536" s="71"/>
      <c r="CT536" s="79" t="str">
        <f>IFERROR(VLOOKUP(CS536, MarginalDec!$A$2:$B$253, 2, 0),"")</f>
        <v/>
      </c>
      <c r="CU536" s="71"/>
      <c r="CV536" s="79" t="str">
        <f>IF(ISBLANK(CU536),"", IFERROR(VLOOKUP(CU536, Tooling!$A$2:$B$252, 2, 0),""))</f>
        <v/>
      </c>
      <c r="CW536" s="71"/>
      <c r="CX536" s="79" t="str">
        <f>IF(ISBLANK(CW536),"", IFERROR(VLOOKUP(CW536, Tooling!$A$2:$B$252, 2, 0),""))</f>
        <v/>
      </c>
      <c r="CY536" s="71"/>
      <c r="CZ536" s="79" t="str">
        <f>IF(ISBLANK(CY536),"", IFERROR(VLOOKUP(CY536, Repairs!$A$2:$B$252, 2, 0),""))</f>
        <v/>
      </c>
      <c r="DA536" s="77"/>
      <c r="DB536" s="71"/>
      <c r="DC536" s="79" t="str">
        <f>IFERROR(VLOOKUP(DB536, DatingReason!$A$2:$B$252, 2, 0),"")</f>
        <v/>
      </c>
      <c r="DD536" s="123" t="str">
        <f t="shared" si="111"/>
        <v/>
      </c>
      <c r="DF536" s="119" t="str">
        <f t="array" ref="DF536">IF(AND($B536&lt;&gt;"", $DE536&lt;&gt;"", $DE536&lt;&gt;"No"),MAX(IF($B536=PEOPLE!$B$4:$B$1000, PEOPLE!$Q$4:$Q$1000,""))+100,"")</f>
        <v/>
      </c>
      <c r="DG536" s="68"/>
      <c r="DH536" s="76">
        <f>COUNTIF(PEOPLE!B:B, MEMORIALS!B536)</f>
        <v>0</v>
      </c>
      <c r="DI536" s="82"/>
      <c r="DJ536" s="82"/>
      <c r="DK536" s="82"/>
      <c r="DL536" s="68"/>
      <c r="DM536" s="68"/>
      <c r="DN536" s="68"/>
      <c r="DO536" s="68"/>
      <c r="DP536" s="68"/>
    </row>
    <row r="537" spans="1:120" ht="15" customHeight="1" x14ac:dyDescent="0.25">
      <c r="A537" s="68"/>
      <c r="B537" s="69"/>
      <c r="C537" s="68"/>
      <c r="D537" s="68"/>
      <c r="E537" s="70" t="str">
        <f>IF(D537="","",VLOOKUP(D537,Denomination!$A$2:$B$50, 2, 0))</f>
        <v/>
      </c>
      <c r="F537" s="68"/>
      <c r="G537" s="71"/>
      <c r="H537" s="70" t="str">
        <f>IF(G537="","",VLOOKUP(G537,MCondition!$A$2:$B$50, 2, 0))</f>
        <v/>
      </c>
      <c r="I537" s="72"/>
      <c r="J537" s="71"/>
      <c r="K537" s="70" t="str">
        <f>IF(J537="","",VLOOKUP(J537,ICondition!$A$2:$B$50, 2, 0))</f>
        <v/>
      </c>
      <c r="L537" s="73"/>
      <c r="M537" s="73"/>
      <c r="N537" s="73"/>
      <c r="O537" s="73"/>
      <c r="P537" s="73"/>
      <c r="Q537" s="73"/>
      <c r="R537" s="78"/>
      <c r="S537" s="79" t="str">
        <f>IFERROR(VLOOKUP(R537,Material!$A$2:$B$59, 2, 0),"")</f>
        <v/>
      </c>
      <c r="T537" s="71"/>
      <c r="U537" s="79" t="str">
        <f>IFERROR(VLOOKUP(T537,Material!$A$2:$B$59, 2, 0),"")</f>
        <v/>
      </c>
      <c r="V537" s="71"/>
      <c r="W537" s="79" t="str">
        <f>IFERROR(VLOOKUP(V537,Material!$A$2:$B$59, 2, 0),"")</f>
        <v/>
      </c>
      <c r="X537" s="71"/>
      <c r="Y537" s="79" t="str">
        <f>IFERROR(VLOOKUP(X537,Material!$A$2:$B$59, 2, 0),"")</f>
        <v/>
      </c>
      <c r="Z537" s="71"/>
      <c r="AA537" s="79" t="str">
        <f>IFERROR(VLOOKUP(Z537,Material!$A$2:$B$59, 2, 0),"")</f>
        <v/>
      </c>
      <c r="AB537" s="74"/>
      <c r="AC537" s="75" t="e">
        <f t="shared" si="100"/>
        <v>#VALUE!</v>
      </c>
      <c r="AD537" s="75" t="e">
        <f t="shared" si="101"/>
        <v>#VALUE!</v>
      </c>
      <c r="AE537" s="75" t="e">
        <f t="shared" si="103"/>
        <v>#VALUE!</v>
      </c>
      <c r="AF537" s="75" t="e">
        <f t="shared" si="102"/>
        <v>#VALUE!</v>
      </c>
      <c r="AG537" s="75" t="e">
        <f t="shared" si="104"/>
        <v>#VALUE!</v>
      </c>
      <c r="AH537" s="75" t="e">
        <f t="shared" si="105"/>
        <v>#VALUE!</v>
      </c>
      <c r="AI537" s="75" t="e">
        <f t="shared" si="106"/>
        <v>#VALUE!</v>
      </c>
      <c r="AJ537" s="80" t="e">
        <f t="shared" si="107"/>
        <v>#VALUE!</v>
      </c>
      <c r="AK537" s="79" t="str">
        <f>(IFERROR(VLOOKUP(AB537,Categories!$A$2:$B$20,2,1),""))</f>
        <v/>
      </c>
      <c r="AL537" s="79" t="str">
        <f ca="1">IFERROR(VLOOKUP((HLOOKUP((VLOOKUP($AB537,Categories!$A$2:$F$20,3,1)), $AB$3:$AJ537, (ROW()-ROW($AB$3)+1), 0)), INDIRECT(VLOOKUP($AB537,Categories!$A$2:$F$20,6,1)),2,0),AK537)</f>
        <v/>
      </c>
      <c r="AM537" s="79" t="str">
        <f ca="1">IFERROR(VLOOKUP((HLOOKUP((VLOOKUP($AB537,Categories!$A$2:$F$20,4,1)),$AB$3:$AJ537,(ROW()-ROW($AB$3)+1),0)),INDIRECT(VLOOKUP($AB537,Categories!$A$2:$H$20,7,1)),2,0),"")</f>
        <v/>
      </c>
      <c r="AN537" s="79" t="str">
        <f ca="1">IFERROR(VLOOKUP((HLOOKUP((VLOOKUP($AB537,Categories!$A$2:$F$20,5,1)), $AB$3:$AJ537, (ROW()-ROW($AB$3)+1), 0)), INDIRECT(VLOOKUP($AB537,Categories!$A$2:$H$20,8,1)),2,0),"")</f>
        <v/>
      </c>
      <c r="AO537" s="79" t="str">
        <f t="shared" ca="1" si="108"/>
        <v/>
      </c>
      <c r="AP537" s="81"/>
      <c r="AQ537" s="70" t="str">
        <f>IFERROR(VLOOKUP(VALUE(MID(AP537,1,1)),AdditionalElements!$A$2:$B$50,2,0),"")</f>
        <v/>
      </c>
      <c r="AR537" s="70" t="str">
        <f>IFERROR(VLOOKUP(VALUE(MID(AP537,2,1)),AdditionalElements!$H$2:$I$50,2,0),"")</f>
        <v/>
      </c>
      <c r="AS537" s="70" t="str">
        <f>IFERROR(VLOOKUP(VALUE(MID(AP537,3,1)),AdditionalElements!$O$2:$P$50,2,0),"")</f>
        <v/>
      </c>
      <c r="AT537" s="70" t="str">
        <f>IFERROR(VLOOKUP(VALUE(MID(AP537,4,1)),AdditionalElements!$V$2:$W$50,2,0),"")</f>
        <v/>
      </c>
      <c r="AU537" s="71"/>
      <c r="AV537" s="79" t="str">
        <f>IFERROR(IF(VALUE(MID(AU537,1,1))=1, VLOOKUP(VALUE(MID(AU537,1,1)), TxtPanelShape!$A$2:$C$50, 3, 0), (IF(VALUE(MID(AU537,1,1))&gt;=7, VLOOKUP(VALUE(MID(AU537,1,1)), TxtPanelShape!$A$2:$C$50, 3, 0),VLOOKUP(VALUE(MID(AU537,1,2)),TxtPanelShape!$A$2:$C$50,3,0)))), "")</f>
        <v/>
      </c>
      <c r="AW537" s="79" t="str">
        <f>IFERROR(IF(VALUE(MID(AU537,1,1))=1, ", "&amp;VLOOKUP(VALUE(MID(AU537,2,1)), TxtPanelShape!$H$2:$I$50, 2, 0), IF(VALUE(MID(AU537,1,1))&gt;=7, ", "&amp;VLOOKUP(VALUE(MID(AU537,2,1)), TxtPanelShape!$H$2:$I$50, 2, 0),"")), "")</f>
        <v/>
      </c>
      <c r="AX537" s="79" t="str">
        <f>IFERROR(IF(VALUE(MID(AU537,1,1))=1, ", "&amp;VLOOKUP(VALUE(MID(AU537,3,1)), TxtPanelShape!$O$2:$P$50, 2, 0), IF(VALUE(MID(AU537,1,1))&gt;=7, ", "&amp;VLOOKUP(VALUE(MID(AU537,3,1)), TxtPanelShape!$O$2:$P$50, 2, 0),"")),"")</f>
        <v/>
      </c>
      <c r="AY537" s="79" t="str">
        <f>IFERROR("; "&amp;VLOOKUP(VALUE(MID(AU537,4,1)), TxtPanelShape!$V$2:$W$50,2,0),"")</f>
        <v/>
      </c>
      <c r="AZ537" s="79" t="str">
        <f t="shared" si="109"/>
        <v/>
      </c>
      <c r="BA537" s="71"/>
      <c r="BB537" s="79" t="str">
        <f>IFERROR(IF(VALUE(MID(BA537,1,1))=1, VLOOKUP(VALUE(MID(BA537,1,1)), TxtPanelShape!$A$2:$C$50, 3, 0), (IF(VALUE(MID(BA537,1,1))&gt;=7, VLOOKUP(VALUE(MID(BA537,1,1)), TxtPanelShape!$A$2:$C$50, 3, 0),VLOOKUP(VALUE(MID(BA537,1,2)),TxtPanelShape!$A$2:$C$50,3,0)))), "")</f>
        <v/>
      </c>
      <c r="BC537" s="79" t="str">
        <f>IFERROR(IF(VALUE(MID(BA537,1,1))=1, ", "&amp;VLOOKUP(VALUE(MID(BA537,2,1)), TxtPanelShape!$H$2:$I$50, 2, 0), IF(VALUE(MID(BA537,1,1))&gt;=7, ", "&amp;VLOOKUP(VALUE(MID(BA537,2,1)), TxtPanelShape!$H$2:$I$50, 2, 0),"")), "")</f>
        <v/>
      </c>
      <c r="BD537" s="79" t="str">
        <f>IFERROR(IF(VALUE(MID(BA537,1,1))=1, ", "&amp;VLOOKUP(VALUE(MID(BA537,3,1)), TxtPanelShape!$O$2:$P$50, 2, 0), IF(VALUE(MID(BA537,1,1))&gt;=7, ", "&amp;VLOOKUP(VALUE(MID(BA537,3,1)), TxtPanelShape!$O$2:$P$50, 2, 0),"")),"")</f>
        <v/>
      </c>
      <c r="BE537" s="79" t="str">
        <f>IFERROR("; "&amp;VLOOKUP(VALUE(MID(BA537,4,1)), TxtPanelShape!$V$2:$W$50,2,0),"")</f>
        <v/>
      </c>
      <c r="BF537" s="79" t="str">
        <f t="shared" si="110"/>
        <v/>
      </c>
      <c r="BG537" s="71"/>
      <c r="BH537" s="79" t="str">
        <f>IFERROR(VLOOKUP(BG537, TxtPanelDefinition!$A$2:$B$50, 2, 0),"")</f>
        <v/>
      </c>
      <c r="BI537" s="71"/>
      <c r="BJ537" s="79" t="str">
        <f>IFERROR(VLOOKUP(BI537, TxtPanelDefinition!$A$2:$B$50, 2, 0),"")</f>
        <v/>
      </c>
      <c r="BK537" s="71"/>
      <c r="BL537" s="79" t="str">
        <f>IFERROR(VLOOKUP(BK537, InscrTechniques!$A$2:$B$50, 2, 0),"")</f>
        <v/>
      </c>
      <c r="BM537" s="71"/>
      <c r="BN537" s="79" t="str">
        <f>IFERROR(VLOOKUP(BM537, InscrTechniques!$A$2:$B$50, 2, 0),"")</f>
        <v/>
      </c>
      <c r="BO537" s="71"/>
      <c r="BP537" s="79" t="str">
        <f>IFERROR(VLOOKUP(BO537, InscrTechniques!$A$2:$B$50, 2, 0),"")</f>
        <v/>
      </c>
      <c r="BQ537" s="71"/>
      <c r="BR537" s="79" t="str">
        <f>IFERROR(VLOOKUP(BQ537, InscrTechniques!$A$2:$B$50, 2, 0),"")</f>
        <v/>
      </c>
      <c r="BS537" s="71"/>
      <c r="BT537" s="79" t="str">
        <f>IFERROR(VLOOKUP(BS537, InscrTechniques!$A$2:$B$50, 2, 0),"")</f>
        <v/>
      </c>
      <c r="BU537" s="71"/>
      <c r="BV537" s="79" t="str">
        <f>IFERROR(VLOOKUP(BU537, InscrTechniques!$A$2:$B$50, 2, 0),"")</f>
        <v/>
      </c>
      <c r="BW537" s="125"/>
      <c r="BX537" s="79" t="str">
        <f>IFERROR(VLOOKUP(BW537, InscrTechniques!$A$2:$B$50, 2, 0),"")</f>
        <v/>
      </c>
      <c r="BY537" s="125"/>
      <c r="BZ537" s="79" t="str">
        <f>IFERROR(VLOOKUP(BY537, InscrTechniques!$A$2:$B$50, 2, 0),"")</f>
        <v/>
      </c>
      <c r="CA537" s="74"/>
      <c r="CB537" s="114" t="str">
        <f>IFERROR(VLOOKUP(CA537, LetterStyle!$A$2:$B$50, 2, 0),"")</f>
        <v/>
      </c>
      <c r="CC537" s="74"/>
      <c r="CD537" s="114" t="str">
        <f>IFERROR(VLOOKUP(CC537, LetterStyle!$A$2:$B$50, 2, 0),"")</f>
        <v/>
      </c>
      <c r="CE537" s="74"/>
      <c r="CF537" s="114" t="str">
        <f>IFERROR(VLOOKUP(CE537, LetterStyle!$A$2:$B$50, 2, 0),"")</f>
        <v/>
      </c>
      <c r="CG537" s="74"/>
      <c r="CH537" s="79" t="str">
        <f>IFERROR(VLOOKUP(CG537, LetterStyle!$A$2:$B$50, 2, 0),"")</f>
        <v/>
      </c>
      <c r="CI537" s="71"/>
      <c r="CJ537" s="79" t="str">
        <f>IFERROR(VLOOKUP(CI537, DecMotifs!$A$1:$B$306, 2, 0),"")</f>
        <v/>
      </c>
      <c r="CK537" s="71"/>
      <c r="CL537" s="79" t="str">
        <f>IFERROR(VLOOKUP(CK537, DecMotifs!$A$1:$B$306, 2, 0),"")</f>
        <v/>
      </c>
      <c r="CM537" s="71"/>
      <c r="CN537" s="79" t="str">
        <f>IFERROR(VLOOKUP(CM537, DecMotifs!$A$1:$B$306, 2, 0),"")</f>
        <v/>
      </c>
      <c r="CO537" s="71"/>
      <c r="CP537" s="79" t="str">
        <f>IFERROR(VLOOKUP(CO537, MarginalDec!$A$2:$B$253, 2, 0),"")</f>
        <v/>
      </c>
      <c r="CQ537" s="71"/>
      <c r="CR537" s="79" t="str">
        <f>IFERROR(VLOOKUP(CQ537, MarginalDec!$A$2:$B$253, 2, 0),"")</f>
        <v/>
      </c>
      <c r="CS537" s="71"/>
      <c r="CT537" s="79" t="str">
        <f>IFERROR(VLOOKUP(CS537, MarginalDec!$A$2:$B$253, 2, 0),"")</f>
        <v/>
      </c>
      <c r="CU537" s="71"/>
      <c r="CV537" s="79" t="str">
        <f>IF(ISBLANK(CU537),"", IFERROR(VLOOKUP(CU537, Tooling!$A$2:$B$252, 2, 0),""))</f>
        <v/>
      </c>
      <c r="CW537" s="71"/>
      <c r="CX537" s="79" t="str">
        <f>IF(ISBLANK(CW537),"", IFERROR(VLOOKUP(CW537, Tooling!$A$2:$B$252, 2, 0),""))</f>
        <v/>
      </c>
      <c r="CY537" s="71"/>
      <c r="CZ537" s="79" t="str">
        <f>IF(ISBLANK(CY537),"", IFERROR(VLOOKUP(CY537, Repairs!$A$2:$B$252, 2, 0),""))</f>
        <v/>
      </c>
      <c r="DA537" s="77"/>
      <c r="DB537" s="71"/>
      <c r="DC537" s="79" t="str">
        <f>IFERROR(VLOOKUP(DB537, DatingReason!$A$2:$B$252, 2, 0),"")</f>
        <v/>
      </c>
      <c r="DD537" s="123" t="str">
        <f t="shared" si="111"/>
        <v/>
      </c>
      <c r="DF537" s="119" t="str">
        <f t="array" ref="DF537">IF(AND($B537&lt;&gt;"", $DE537&lt;&gt;"", $DE537&lt;&gt;"No"),MAX(IF($B537=PEOPLE!$B$4:$B$1000, PEOPLE!$Q$4:$Q$1000,""))+100,"")</f>
        <v/>
      </c>
      <c r="DG537" s="68"/>
      <c r="DH537" s="76">
        <f>COUNTIF(PEOPLE!B:B, MEMORIALS!B537)</f>
        <v>0</v>
      </c>
      <c r="DI537" s="82"/>
      <c r="DJ537" s="82"/>
      <c r="DK537" s="82"/>
      <c r="DL537" s="68"/>
      <c r="DM537" s="68"/>
      <c r="DN537" s="68"/>
      <c r="DO537" s="68"/>
      <c r="DP537" s="68"/>
    </row>
    <row r="538" spans="1:120" ht="15" customHeight="1" x14ac:dyDescent="0.25">
      <c r="A538" s="68"/>
      <c r="B538" s="69"/>
      <c r="C538" s="68"/>
      <c r="D538" s="68"/>
      <c r="E538" s="70" t="str">
        <f>IF(D538="","",VLOOKUP(D538,Denomination!$A$2:$B$50, 2, 0))</f>
        <v/>
      </c>
      <c r="F538" s="68"/>
      <c r="G538" s="71"/>
      <c r="H538" s="70" t="str">
        <f>IF(G538="","",VLOOKUP(G538,MCondition!$A$2:$B$50, 2, 0))</f>
        <v/>
      </c>
      <c r="I538" s="72"/>
      <c r="J538" s="71"/>
      <c r="K538" s="70" t="str">
        <f>IF(J538="","",VLOOKUP(J538,ICondition!$A$2:$B$50, 2, 0))</f>
        <v/>
      </c>
      <c r="L538" s="73"/>
      <c r="M538" s="73"/>
      <c r="N538" s="73"/>
      <c r="O538" s="73"/>
      <c r="P538" s="73"/>
      <c r="Q538" s="73"/>
      <c r="R538" s="78"/>
      <c r="S538" s="79" t="str">
        <f>IFERROR(VLOOKUP(R538,Material!$A$2:$B$59, 2, 0),"")</f>
        <v/>
      </c>
      <c r="T538" s="71"/>
      <c r="U538" s="79" t="str">
        <f>IFERROR(VLOOKUP(T538,Material!$A$2:$B$59, 2, 0),"")</f>
        <v/>
      </c>
      <c r="V538" s="71"/>
      <c r="W538" s="79" t="str">
        <f>IFERROR(VLOOKUP(V538,Material!$A$2:$B$59, 2, 0),"")</f>
        <v/>
      </c>
      <c r="X538" s="71"/>
      <c r="Y538" s="79" t="str">
        <f>IFERROR(VLOOKUP(X538,Material!$A$2:$B$59, 2, 0),"")</f>
        <v/>
      </c>
      <c r="Z538" s="71"/>
      <c r="AA538" s="79" t="str">
        <f>IFERROR(VLOOKUP(Z538,Material!$A$2:$B$59, 2, 0),"")</f>
        <v/>
      </c>
      <c r="AB538" s="74"/>
      <c r="AC538" s="75" t="e">
        <f t="shared" si="100"/>
        <v>#VALUE!</v>
      </c>
      <c r="AD538" s="75" t="e">
        <f t="shared" si="101"/>
        <v>#VALUE!</v>
      </c>
      <c r="AE538" s="75" t="e">
        <f t="shared" si="103"/>
        <v>#VALUE!</v>
      </c>
      <c r="AF538" s="75" t="e">
        <f t="shared" si="102"/>
        <v>#VALUE!</v>
      </c>
      <c r="AG538" s="75" t="e">
        <f t="shared" si="104"/>
        <v>#VALUE!</v>
      </c>
      <c r="AH538" s="75" t="e">
        <f t="shared" si="105"/>
        <v>#VALUE!</v>
      </c>
      <c r="AI538" s="75" t="e">
        <f t="shared" si="106"/>
        <v>#VALUE!</v>
      </c>
      <c r="AJ538" s="80" t="e">
        <f t="shared" si="107"/>
        <v>#VALUE!</v>
      </c>
      <c r="AK538" s="79" t="str">
        <f>(IFERROR(VLOOKUP(AB538,Categories!$A$2:$B$20,2,1),""))</f>
        <v/>
      </c>
      <c r="AL538" s="79" t="str">
        <f ca="1">IFERROR(VLOOKUP((HLOOKUP((VLOOKUP($AB538,Categories!$A$2:$F$20,3,1)), $AB$3:$AJ538, (ROW()-ROW($AB$3)+1), 0)), INDIRECT(VLOOKUP($AB538,Categories!$A$2:$F$20,6,1)),2,0),AK538)</f>
        <v/>
      </c>
      <c r="AM538" s="79" t="str">
        <f ca="1">IFERROR(VLOOKUP((HLOOKUP((VLOOKUP($AB538,Categories!$A$2:$F$20,4,1)),$AB$3:$AJ538,(ROW()-ROW($AB$3)+1),0)),INDIRECT(VLOOKUP($AB538,Categories!$A$2:$H$20,7,1)),2,0),"")</f>
        <v/>
      </c>
      <c r="AN538" s="79" t="str">
        <f ca="1">IFERROR(VLOOKUP((HLOOKUP((VLOOKUP($AB538,Categories!$A$2:$F$20,5,1)), $AB$3:$AJ538, (ROW()-ROW($AB$3)+1), 0)), INDIRECT(VLOOKUP($AB538,Categories!$A$2:$H$20,8,1)),2,0),"")</f>
        <v/>
      </c>
      <c r="AO538" s="79" t="str">
        <f t="shared" ca="1" si="108"/>
        <v/>
      </c>
      <c r="AP538" s="81"/>
      <c r="AQ538" s="70" t="str">
        <f>IFERROR(VLOOKUP(VALUE(MID(AP538,1,1)),AdditionalElements!$A$2:$B$50,2,0),"")</f>
        <v/>
      </c>
      <c r="AR538" s="70" t="str">
        <f>IFERROR(VLOOKUP(VALUE(MID(AP538,2,1)),AdditionalElements!$H$2:$I$50,2,0),"")</f>
        <v/>
      </c>
      <c r="AS538" s="70" t="str">
        <f>IFERROR(VLOOKUP(VALUE(MID(AP538,3,1)),AdditionalElements!$O$2:$P$50,2,0),"")</f>
        <v/>
      </c>
      <c r="AT538" s="70" t="str">
        <f>IFERROR(VLOOKUP(VALUE(MID(AP538,4,1)),AdditionalElements!$V$2:$W$50,2,0),"")</f>
        <v/>
      </c>
      <c r="AU538" s="71"/>
      <c r="AV538" s="79" t="str">
        <f>IFERROR(IF(VALUE(MID(AU538,1,1))=1, VLOOKUP(VALUE(MID(AU538,1,1)), TxtPanelShape!$A$2:$C$50, 3, 0), (IF(VALUE(MID(AU538,1,1))&gt;=7, VLOOKUP(VALUE(MID(AU538,1,1)), TxtPanelShape!$A$2:$C$50, 3, 0),VLOOKUP(VALUE(MID(AU538,1,2)),TxtPanelShape!$A$2:$C$50,3,0)))), "")</f>
        <v/>
      </c>
      <c r="AW538" s="79" t="str">
        <f>IFERROR(IF(VALUE(MID(AU538,1,1))=1, ", "&amp;VLOOKUP(VALUE(MID(AU538,2,1)), TxtPanelShape!$H$2:$I$50, 2, 0), IF(VALUE(MID(AU538,1,1))&gt;=7, ", "&amp;VLOOKUP(VALUE(MID(AU538,2,1)), TxtPanelShape!$H$2:$I$50, 2, 0),"")), "")</f>
        <v/>
      </c>
      <c r="AX538" s="79" t="str">
        <f>IFERROR(IF(VALUE(MID(AU538,1,1))=1, ", "&amp;VLOOKUP(VALUE(MID(AU538,3,1)), TxtPanelShape!$O$2:$P$50, 2, 0), IF(VALUE(MID(AU538,1,1))&gt;=7, ", "&amp;VLOOKUP(VALUE(MID(AU538,3,1)), TxtPanelShape!$O$2:$P$50, 2, 0),"")),"")</f>
        <v/>
      </c>
      <c r="AY538" s="79" t="str">
        <f>IFERROR("; "&amp;VLOOKUP(VALUE(MID(AU538,4,1)), TxtPanelShape!$V$2:$W$50,2,0),"")</f>
        <v/>
      </c>
      <c r="AZ538" s="79" t="str">
        <f t="shared" si="109"/>
        <v/>
      </c>
      <c r="BA538" s="71"/>
      <c r="BB538" s="79" t="str">
        <f>IFERROR(IF(VALUE(MID(BA538,1,1))=1, VLOOKUP(VALUE(MID(BA538,1,1)), TxtPanelShape!$A$2:$C$50, 3, 0), (IF(VALUE(MID(BA538,1,1))&gt;=7, VLOOKUP(VALUE(MID(BA538,1,1)), TxtPanelShape!$A$2:$C$50, 3, 0),VLOOKUP(VALUE(MID(BA538,1,2)),TxtPanelShape!$A$2:$C$50,3,0)))), "")</f>
        <v/>
      </c>
      <c r="BC538" s="79" t="str">
        <f>IFERROR(IF(VALUE(MID(BA538,1,1))=1, ", "&amp;VLOOKUP(VALUE(MID(BA538,2,1)), TxtPanelShape!$H$2:$I$50, 2, 0), IF(VALUE(MID(BA538,1,1))&gt;=7, ", "&amp;VLOOKUP(VALUE(MID(BA538,2,1)), TxtPanelShape!$H$2:$I$50, 2, 0),"")), "")</f>
        <v/>
      </c>
      <c r="BD538" s="79" t="str">
        <f>IFERROR(IF(VALUE(MID(BA538,1,1))=1, ", "&amp;VLOOKUP(VALUE(MID(BA538,3,1)), TxtPanelShape!$O$2:$P$50, 2, 0), IF(VALUE(MID(BA538,1,1))&gt;=7, ", "&amp;VLOOKUP(VALUE(MID(BA538,3,1)), TxtPanelShape!$O$2:$P$50, 2, 0),"")),"")</f>
        <v/>
      </c>
      <c r="BE538" s="79" t="str">
        <f>IFERROR("; "&amp;VLOOKUP(VALUE(MID(BA538,4,1)), TxtPanelShape!$V$2:$W$50,2,0),"")</f>
        <v/>
      </c>
      <c r="BF538" s="79" t="str">
        <f t="shared" si="110"/>
        <v/>
      </c>
      <c r="BG538" s="71"/>
      <c r="BH538" s="79" t="str">
        <f>IFERROR(VLOOKUP(BG538, TxtPanelDefinition!$A$2:$B$50, 2, 0),"")</f>
        <v/>
      </c>
      <c r="BI538" s="71"/>
      <c r="BJ538" s="79" t="str">
        <f>IFERROR(VLOOKUP(BI538, TxtPanelDefinition!$A$2:$B$50, 2, 0),"")</f>
        <v/>
      </c>
      <c r="BK538" s="71"/>
      <c r="BL538" s="79" t="str">
        <f>IFERROR(VLOOKUP(BK538, InscrTechniques!$A$2:$B$50, 2, 0),"")</f>
        <v/>
      </c>
      <c r="BM538" s="71"/>
      <c r="BN538" s="79" t="str">
        <f>IFERROR(VLOOKUP(BM538, InscrTechniques!$A$2:$B$50, 2, 0),"")</f>
        <v/>
      </c>
      <c r="BO538" s="71"/>
      <c r="BP538" s="79" t="str">
        <f>IFERROR(VLOOKUP(BO538, InscrTechniques!$A$2:$B$50, 2, 0),"")</f>
        <v/>
      </c>
      <c r="BQ538" s="71"/>
      <c r="BR538" s="79" t="str">
        <f>IFERROR(VLOOKUP(BQ538, InscrTechniques!$A$2:$B$50, 2, 0),"")</f>
        <v/>
      </c>
      <c r="BS538" s="71"/>
      <c r="BT538" s="79" t="str">
        <f>IFERROR(VLOOKUP(BS538, InscrTechniques!$A$2:$B$50, 2, 0),"")</f>
        <v/>
      </c>
      <c r="BU538" s="71"/>
      <c r="BV538" s="79" t="str">
        <f>IFERROR(VLOOKUP(BU538, InscrTechniques!$A$2:$B$50, 2, 0),"")</f>
        <v/>
      </c>
      <c r="BW538" s="125"/>
      <c r="BX538" s="79" t="str">
        <f>IFERROR(VLOOKUP(BW538, InscrTechniques!$A$2:$B$50, 2, 0),"")</f>
        <v/>
      </c>
      <c r="BY538" s="125"/>
      <c r="BZ538" s="79" t="str">
        <f>IFERROR(VLOOKUP(BY538, InscrTechniques!$A$2:$B$50, 2, 0),"")</f>
        <v/>
      </c>
      <c r="CA538" s="74"/>
      <c r="CB538" s="114" t="str">
        <f>IFERROR(VLOOKUP(CA538, LetterStyle!$A$2:$B$50, 2, 0),"")</f>
        <v/>
      </c>
      <c r="CC538" s="74"/>
      <c r="CD538" s="114" t="str">
        <f>IFERROR(VLOOKUP(CC538, LetterStyle!$A$2:$B$50, 2, 0),"")</f>
        <v/>
      </c>
      <c r="CE538" s="74"/>
      <c r="CF538" s="114" t="str">
        <f>IFERROR(VLOOKUP(CE538, LetterStyle!$A$2:$B$50, 2, 0),"")</f>
        <v/>
      </c>
      <c r="CG538" s="74"/>
      <c r="CH538" s="79" t="str">
        <f>IFERROR(VLOOKUP(CG538, LetterStyle!$A$2:$B$50, 2, 0),"")</f>
        <v/>
      </c>
      <c r="CI538" s="71"/>
      <c r="CJ538" s="79" t="str">
        <f>IFERROR(VLOOKUP(CI538, DecMotifs!$A$1:$B$306, 2, 0),"")</f>
        <v/>
      </c>
      <c r="CK538" s="71"/>
      <c r="CL538" s="79" t="str">
        <f>IFERROR(VLOOKUP(CK538, DecMotifs!$A$1:$B$306, 2, 0),"")</f>
        <v/>
      </c>
      <c r="CM538" s="71"/>
      <c r="CN538" s="79" t="str">
        <f>IFERROR(VLOOKUP(CM538, DecMotifs!$A$1:$B$306, 2, 0),"")</f>
        <v/>
      </c>
      <c r="CO538" s="71"/>
      <c r="CP538" s="79" t="str">
        <f>IFERROR(VLOOKUP(CO538, MarginalDec!$A$2:$B$253, 2, 0),"")</f>
        <v/>
      </c>
      <c r="CQ538" s="71"/>
      <c r="CR538" s="79" t="str">
        <f>IFERROR(VLOOKUP(CQ538, MarginalDec!$A$2:$B$253, 2, 0),"")</f>
        <v/>
      </c>
      <c r="CS538" s="71"/>
      <c r="CT538" s="79" t="str">
        <f>IFERROR(VLOOKUP(CS538, MarginalDec!$A$2:$B$253, 2, 0),"")</f>
        <v/>
      </c>
      <c r="CU538" s="71"/>
      <c r="CV538" s="79" t="str">
        <f>IF(ISBLANK(CU538),"", IFERROR(VLOOKUP(CU538, Tooling!$A$2:$B$252, 2, 0),""))</f>
        <v/>
      </c>
      <c r="CW538" s="71"/>
      <c r="CX538" s="79" t="str">
        <f>IF(ISBLANK(CW538),"", IFERROR(VLOOKUP(CW538, Tooling!$A$2:$B$252, 2, 0),""))</f>
        <v/>
      </c>
      <c r="CY538" s="71"/>
      <c r="CZ538" s="79" t="str">
        <f>IF(ISBLANK(CY538),"", IFERROR(VLOOKUP(CY538, Repairs!$A$2:$B$252, 2, 0),""))</f>
        <v/>
      </c>
      <c r="DA538" s="77"/>
      <c r="DB538" s="71"/>
      <c r="DC538" s="79" t="str">
        <f>IFERROR(VLOOKUP(DB538, DatingReason!$A$2:$B$252, 2, 0),"")</f>
        <v/>
      </c>
      <c r="DD538" s="123" t="str">
        <f t="shared" si="111"/>
        <v/>
      </c>
      <c r="DF538" s="119" t="str">
        <f t="array" ref="DF538">IF(AND($B538&lt;&gt;"", $DE538&lt;&gt;"", $DE538&lt;&gt;"No"),MAX(IF($B538=PEOPLE!$B$4:$B$1000, PEOPLE!$Q$4:$Q$1000,""))+100,"")</f>
        <v/>
      </c>
      <c r="DG538" s="68"/>
      <c r="DH538" s="76">
        <f>COUNTIF(PEOPLE!B:B, MEMORIALS!B538)</f>
        <v>0</v>
      </c>
      <c r="DI538" s="82"/>
      <c r="DJ538" s="82"/>
      <c r="DK538" s="82"/>
      <c r="DL538" s="68"/>
      <c r="DM538" s="68"/>
      <c r="DN538" s="68"/>
      <c r="DO538" s="68"/>
      <c r="DP538" s="68"/>
    </row>
    <row r="539" spans="1:120" ht="15" customHeight="1" x14ac:dyDescent="0.25">
      <c r="A539" s="68"/>
      <c r="B539" s="69"/>
      <c r="C539" s="68"/>
      <c r="D539" s="68"/>
      <c r="E539" s="70" t="str">
        <f>IF(D539="","",VLOOKUP(D539,Denomination!$A$2:$B$50, 2, 0))</f>
        <v/>
      </c>
      <c r="F539" s="68"/>
      <c r="G539" s="71"/>
      <c r="H539" s="70" t="str">
        <f>IF(G539="","",VLOOKUP(G539,MCondition!$A$2:$B$50, 2, 0))</f>
        <v/>
      </c>
      <c r="I539" s="72"/>
      <c r="J539" s="71"/>
      <c r="K539" s="70" t="str">
        <f>IF(J539="","",VLOOKUP(J539,ICondition!$A$2:$B$50, 2, 0))</f>
        <v/>
      </c>
      <c r="L539" s="73"/>
      <c r="M539" s="73"/>
      <c r="N539" s="73"/>
      <c r="O539" s="73"/>
      <c r="P539" s="73"/>
      <c r="Q539" s="73"/>
      <c r="R539" s="78"/>
      <c r="S539" s="79" t="str">
        <f>IFERROR(VLOOKUP(R539,Material!$A$2:$B$59, 2, 0),"")</f>
        <v/>
      </c>
      <c r="T539" s="71"/>
      <c r="U539" s="79" t="str">
        <f>IFERROR(VLOOKUP(T539,Material!$A$2:$B$59, 2, 0),"")</f>
        <v/>
      </c>
      <c r="V539" s="71"/>
      <c r="W539" s="79" t="str">
        <f>IFERROR(VLOOKUP(V539,Material!$A$2:$B$59, 2, 0),"")</f>
        <v/>
      </c>
      <c r="X539" s="71"/>
      <c r="Y539" s="79" t="str">
        <f>IFERROR(VLOOKUP(X539,Material!$A$2:$B$59, 2, 0),"")</f>
        <v/>
      </c>
      <c r="Z539" s="71"/>
      <c r="AA539" s="79" t="str">
        <f>IFERROR(VLOOKUP(Z539,Material!$A$2:$B$59, 2, 0),"")</f>
        <v/>
      </c>
      <c r="AB539" s="74"/>
      <c r="AC539" s="75" t="e">
        <f t="shared" si="100"/>
        <v>#VALUE!</v>
      </c>
      <c r="AD539" s="75" t="e">
        <f t="shared" si="101"/>
        <v>#VALUE!</v>
      </c>
      <c r="AE539" s="75" t="e">
        <f t="shared" si="103"/>
        <v>#VALUE!</v>
      </c>
      <c r="AF539" s="75" t="e">
        <f t="shared" si="102"/>
        <v>#VALUE!</v>
      </c>
      <c r="AG539" s="75" t="e">
        <f t="shared" si="104"/>
        <v>#VALUE!</v>
      </c>
      <c r="AH539" s="75" t="e">
        <f t="shared" si="105"/>
        <v>#VALUE!</v>
      </c>
      <c r="AI539" s="75" t="e">
        <f t="shared" si="106"/>
        <v>#VALUE!</v>
      </c>
      <c r="AJ539" s="80" t="e">
        <f t="shared" si="107"/>
        <v>#VALUE!</v>
      </c>
      <c r="AK539" s="79" t="str">
        <f>(IFERROR(VLOOKUP(AB539,Categories!$A$2:$B$20,2,1),""))</f>
        <v/>
      </c>
      <c r="AL539" s="79" t="str">
        <f ca="1">IFERROR(VLOOKUP((HLOOKUP((VLOOKUP($AB539,Categories!$A$2:$F$20,3,1)), $AB$3:$AJ539, (ROW()-ROW($AB$3)+1), 0)), INDIRECT(VLOOKUP($AB539,Categories!$A$2:$F$20,6,1)),2,0),AK539)</f>
        <v/>
      </c>
      <c r="AM539" s="79" t="str">
        <f ca="1">IFERROR(VLOOKUP((HLOOKUP((VLOOKUP($AB539,Categories!$A$2:$F$20,4,1)),$AB$3:$AJ539,(ROW()-ROW($AB$3)+1),0)),INDIRECT(VLOOKUP($AB539,Categories!$A$2:$H$20,7,1)),2,0),"")</f>
        <v/>
      </c>
      <c r="AN539" s="79" t="str">
        <f ca="1">IFERROR(VLOOKUP((HLOOKUP((VLOOKUP($AB539,Categories!$A$2:$F$20,5,1)), $AB$3:$AJ539, (ROW()-ROW($AB$3)+1), 0)), INDIRECT(VLOOKUP($AB539,Categories!$A$2:$H$20,8,1)),2,0),"")</f>
        <v/>
      </c>
      <c r="AO539" s="79" t="str">
        <f t="shared" ca="1" si="108"/>
        <v/>
      </c>
      <c r="AP539" s="81"/>
      <c r="AQ539" s="70" t="str">
        <f>IFERROR(VLOOKUP(VALUE(MID(AP539,1,1)),AdditionalElements!$A$2:$B$50,2,0),"")</f>
        <v/>
      </c>
      <c r="AR539" s="70" t="str">
        <f>IFERROR(VLOOKUP(VALUE(MID(AP539,2,1)),AdditionalElements!$H$2:$I$50,2,0),"")</f>
        <v/>
      </c>
      <c r="AS539" s="70" t="str">
        <f>IFERROR(VLOOKUP(VALUE(MID(AP539,3,1)),AdditionalElements!$O$2:$P$50,2,0),"")</f>
        <v/>
      </c>
      <c r="AT539" s="70" t="str">
        <f>IFERROR(VLOOKUP(VALUE(MID(AP539,4,1)),AdditionalElements!$V$2:$W$50,2,0),"")</f>
        <v/>
      </c>
      <c r="AU539" s="71"/>
      <c r="AV539" s="79" t="str">
        <f>IFERROR(IF(VALUE(MID(AU539,1,1))=1, VLOOKUP(VALUE(MID(AU539,1,1)), TxtPanelShape!$A$2:$C$50, 3, 0), (IF(VALUE(MID(AU539,1,1))&gt;=7, VLOOKUP(VALUE(MID(AU539,1,1)), TxtPanelShape!$A$2:$C$50, 3, 0),VLOOKUP(VALUE(MID(AU539,1,2)),TxtPanelShape!$A$2:$C$50,3,0)))), "")</f>
        <v/>
      </c>
      <c r="AW539" s="79" t="str">
        <f>IFERROR(IF(VALUE(MID(AU539,1,1))=1, ", "&amp;VLOOKUP(VALUE(MID(AU539,2,1)), TxtPanelShape!$H$2:$I$50, 2, 0), IF(VALUE(MID(AU539,1,1))&gt;=7, ", "&amp;VLOOKUP(VALUE(MID(AU539,2,1)), TxtPanelShape!$H$2:$I$50, 2, 0),"")), "")</f>
        <v/>
      </c>
      <c r="AX539" s="79" t="str">
        <f>IFERROR(IF(VALUE(MID(AU539,1,1))=1, ", "&amp;VLOOKUP(VALUE(MID(AU539,3,1)), TxtPanelShape!$O$2:$P$50, 2, 0), IF(VALUE(MID(AU539,1,1))&gt;=7, ", "&amp;VLOOKUP(VALUE(MID(AU539,3,1)), TxtPanelShape!$O$2:$P$50, 2, 0),"")),"")</f>
        <v/>
      </c>
      <c r="AY539" s="79" t="str">
        <f>IFERROR("; "&amp;VLOOKUP(VALUE(MID(AU539,4,1)), TxtPanelShape!$V$2:$W$50,2,0),"")</f>
        <v/>
      </c>
      <c r="AZ539" s="79" t="str">
        <f t="shared" si="109"/>
        <v/>
      </c>
      <c r="BA539" s="71"/>
      <c r="BB539" s="79" t="str">
        <f>IFERROR(IF(VALUE(MID(BA539,1,1))=1, VLOOKUP(VALUE(MID(BA539,1,1)), TxtPanelShape!$A$2:$C$50, 3, 0), (IF(VALUE(MID(BA539,1,1))&gt;=7, VLOOKUP(VALUE(MID(BA539,1,1)), TxtPanelShape!$A$2:$C$50, 3, 0),VLOOKUP(VALUE(MID(BA539,1,2)),TxtPanelShape!$A$2:$C$50,3,0)))), "")</f>
        <v/>
      </c>
      <c r="BC539" s="79" t="str">
        <f>IFERROR(IF(VALUE(MID(BA539,1,1))=1, ", "&amp;VLOOKUP(VALUE(MID(BA539,2,1)), TxtPanelShape!$H$2:$I$50, 2, 0), IF(VALUE(MID(BA539,1,1))&gt;=7, ", "&amp;VLOOKUP(VALUE(MID(BA539,2,1)), TxtPanelShape!$H$2:$I$50, 2, 0),"")), "")</f>
        <v/>
      </c>
      <c r="BD539" s="79" t="str">
        <f>IFERROR(IF(VALUE(MID(BA539,1,1))=1, ", "&amp;VLOOKUP(VALUE(MID(BA539,3,1)), TxtPanelShape!$O$2:$P$50, 2, 0), IF(VALUE(MID(BA539,1,1))&gt;=7, ", "&amp;VLOOKUP(VALUE(MID(BA539,3,1)), TxtPanelShape!$O$2:$P$50, 2, 0),"")),"")</f>
        <v/>
      </c>
      <c r="BE539" s="79" t="str">
        <f>IFERROR("; "&amp;VLOOKUP(VALUE(MID(BA539,4,1)), TxtPanelShape!$V$2:$W$50,2,0),"")</f>
        <v/>
      </c>
      <c r="BF539" s="79" t="str">
        <f t="shared" si="110"/>
        <v/>
      </c>
      <c r="BG539" s="71"/>
      <c r="BH539" s="79" t="str">
        <f>IFERROR(VLOOKUP(BG539, TxtPanelDefinition!$A$2:$B$50, 2, 0),"")</f>
        <v/>
      </c>
      <c r="BI539" s="71"/>
      <c r="BJ539" s="79" t="str">
        <f>IFERROR(VLOOKUP(BI539, TxtPanelDefinition!$A$2:$B$50, 2, 0),"")</f>
        <v/>
      </c>
      <c r="BK539" s="71"/>
      <c r="BL539" s="79" t="str">
        <f>IFERROR(VLOOKUP(BK539, InscrTechniques!$A$2:$B$50, 2, 0),"")</f>
        <v/>
      </c>
      <c r="BM539" s="71"/>
      <c r="BN539" s="79" t="str">
        <f>IFERROR(VLOOKUP(BM539, InscrTechniques!$A$2:$B$50, 2, 0),"")</f>
        <v/>
      </c>
      <c r="BO539" s="71"/>
      <c r="BP539" s="79" t="str">
        <f>IFERROR(VLOOKUP(BO539, InscrTechniques!$A$2:$B$50, 2, 0),"")</f>
        <v/>
      </c>
      <c r="BQ539" s="71"/>
      <c r="BR539" s="79" t="str">
        <f>IFERROR(VLOOKUP(BQ539, InscrTechniques!$A$2:$B$50, 2, 0),"")</f>
        <v/>
      </c>
      <c r="BS539" s="71"/>
      <c r="BT539" s="79" t="str">
        <f>IFERROR(VLOOKUP(BS539, InscrTechniques!$A$2:$B$50, 2, 0),"")</f>
        <v/>
      </c>
      <c r="BU539" s="71"/>
      <c r="BV539" s="79" t="str">
        <f>IFERROR(VLOOKUP(BU539, InscrTechniques!$A$2:$B$50, 2, 0),"")</f>
        <v/>
      </c>
      <c r="BW539" s="125"/>
      <c r="BX539" s="79" t="str">
        <f>IFERROR(VLOOKUP(BW539, InscrTechniques!$A$2:$B$50, 2, 0),"")</f>
        <v/>
      </c>
      <c r="BY539" s="125"/>
      <c r="BZ539" s="79" t="str">
        <f>IFERROR(VLOOKUP(BY539, InscrTechniques!$A$2:$B$50, 2, 0),"")</f>
        <v/>
      </c>
      <c r="CA539" s="74"/>
      <c r="CB539" s="114" t="str">
        <f>IFERROR(VLOOKUP(CA539, LetterStyle!$A$2:$B$50, 2, 0),"")</f>
        <v/>
      </c>
      <c r="CC539" s="74"/>
      <c r="CD539" s="114" t="str">
        <f>IFERROR(VLOOKUP(CC539, LetterStyle!$A$2:$B$50, 2, 0),"")</f>
        <v/>
      </c>
      <c r="CE539" s="74"/>
      <c r="CF539" s="114" t="str">
        <f>IFERROR(VLOOKUP(CE539, LetterStyle!$A$2:$B$50, 2, 0),"")</f>
        <v/>
      </c>
      <c r="CG539" s="74"/>
      <c r="CH539" s="79" t="str">
        <f>IFERROR(VLOOKUP(CG539, LetterStyle!$A$2:$B$50, 2, 0),"")</f>
        <v/>
      </c>
      <c r="CI539" s="71"/>
      <c r="CJ539" s="79" t="str">
        <f>IFERROR(VLOOKUP(CI539, DecMotifs!$A$1:$B$306, 2, 0),"")</f>
        <v/>
      </c>
      <c r="CK539" s="71"/>
      <c r="CL539" s="79" t="str">
        <f>IFERROR(VLOOKUP(CK539, DecMotifs!$A$1:$B$306, 2, 0),"")</f>
        <v/>
      </c>
      <c r="CM539" s="71"/>
      <c r="CN539" s="79" t="str">
        <f>IFERROR(VLOOKUP(CM539, DecMotifs!$A$1:$B$306, 2, 0),"")</f>
        <v/>
      </c>
      <c r="CO539" s="71"/>
      <c r="CP539" s="79" t="str">
        <f>IFERROR(VLOOKUP(CO539, MarginalDec!$A$2:$B$253, 2, 0),"")</f>
        <v/>
      </c>
      <c r="CQ539" s="71"/>
      <c r="CR539" s="79" t="str">
        <f>IFERROR(VLOOKUP(CQ539, MarginalDec!$A$2:$B$253, 2, 0),"")</f>
        <v/>
      </c>
      <c r="CS539" s="71"/>
      <c r="CT539" s="79" t="str">
        <f>IFERROR(VLOOKUP(CS539, MarginalDec!$A$2:$B$253, 2, 0),"")</f>
        <v/>
      </c>
      <c r="CU539" s="71"/>
      <c r="CV539" s="79" t="str">
        <f>IF(ISBLANK(CU539),"", IFERROR(VLOOKUP(CU539, Tooling!$A$2:$B$252, 2, 0),""))</f>
        <v/>
      </c>
      <c r="CW539" s="71"/>
      <c r="CX539" s="79" t="str">
        <f>IF(ISBLANK(CW539),"", IFERROR(VLOOKUP(CW539, Tooling!$A$2:$B$252, 2, 0),""))</f>
        <v/>
      </c>
      <c r="CY539" s="71"/>
      <c r="CZ539" s="79" t="str">
        <f>IF(ISBLANK(CY539),"", IFERROR(VLOOKUP(CY539, Repairs!$A$2:$B$252, 2, 0),""))</f>
        <v/>
      </c>
      <c r="DA539" s="77"/>
      <c r="DB539" s="71"/>
      <c r="DC539" s="79" t="str">
        <f>IFERROR(VLOOKUP(DB539, DatingReason!$A$2:$B$252, 2, 0),"")</f>
        <v/>
      </c>
      <c r="DD539" s="123" t="str">
        <f t="shared" si="111"/>
        <v/>
      </c>
      <c r="DF539" s="119" t="str">
        <f t="array" ref="DF539">IF(AND($B539&lt;&gt;"", $DE539&lt;&gt;"", $DE539&lt;&gt;"No"),MAX(IF($B539=PEOPLE!$B$4:$B$1000, PEOPLE!$Q$4:$Q$1000,""))+100,"")</f>
        <v/>
      </c>
      <c r="DG539" s="68"/>
      <c r="DH539" s="76">
        <f>COUNTIF(PEOPLE!B:B, MEMORIALS!B539)</f>
        <v>0</v>
      </c>
      <c r="DI539" s="82"/>
      <c r="DJ539" s="82"/>
      <c r="DK539" s="82"/>
      <c r="DL539" s="68"/>
      <c r="DM539" s="68"/>
      <c r="DN539" s="68"/>
      <c r="DO539" s="68"/>
      <c r="DP539" s="68"/>
    </row>
    <row r="540" spans="1:120" ht="15" customHeight="1" x14ac:dyDescent="0.25">
      <c r="A540" s="68"/>
      <c r="B540" s="69"/>
      <c r="C540" s="68"/>
      <c r="D540" s="68"/>
      <c r="E540" s="70" t="str">
        <f>IF(D540="","",VLOOKUP(D540,Denomination!$A$2:$B$50, 2, 0))</f>
        <v/>
      </c>
      <c r="F540" s="68"/>
      <c r="G540" s="71"/>
      <c r="H540" s="70" t="str">
        <f>IF(G540="","",VLOOKUP(G540,MCondition!$A$2:$B$50, 2, 0))</f>
        <v/>
      </c>
      <c r="I540" s="72"/>
      <c r="J540" s="71"/>
      <c r="K540" s="70" t="str">
        <f>IF(J540="","",VLOOKUP(J540,ICondition!$A$2:$B$50, 2, 0))</f>
        <v/>
      </c>
      <c r="L540" s="73"/>
      <c r="M540" s="73"/>
      <c r="N540" s="73"/>
      <c r="O540" s="73"/>
      <c r="P540" s="73"/>
      <c r="Q540" s="73"/>
      <c r="R540" s="78"/>
      <c r="S540" s="79" t="str">
        <f>IFERROR(VLOOKUP(R540,Material!$A$2:$B$59, 2, 0),"")</f>
        <v/>
      </c>
      <c r="T540" s="71"/>
      <c r="U540" s="79" t="str">
        <f>IFERROR(VLOOKUP(T540,Material!$A$2:$B$59, 2, 0),"")</f>
        <v/>
      </c>
      <c r="V540" s="71"/>
      <c r="W540" s="79" t="str">
        <f>IFERROR(VLOOKUP(V540,Material!$A$2:$B$59, 2, 0),"")</f>
        <v/>
      </c>
      <c r="X540" s="71"/>
      <c r="Y540" s="79" t="str">
        <f>IFERROR(VLOOKUP(X540,Material!$A$2:$B$59, 2, 0),"")</f>
        <v/>
      </c>
      <c r="Z540" s="71"/>
      <c r="AA540" s="79" t="str">
        <f>IFERROR(VLOOKUP(Z540,Material!$A$2:$B$59, 2, 0),"")</f>
        <v/>
      </c>
      <c r="AB540" s="74"/>
      <c r="AC540" s="75" t="e">
        <f t="shared" si="100"/>
        <v>#VALUE!</v>
      </c>
      <c r="AD540" s="75" t="e">
        <f t="shared" si="101"/>
        <v>#VALUE!</v>
      </c>
      <c r="AE540" s="75" t="e">
        <f t="shared" si="103"/>
        <v>#VALUE!</v>
      </c>
      <c r="AF540" s="75" t="e">
        <f t="shared" si="102"/>
        <v>#VALUE!</v>
      </c>
      <c r="AG540" s="75" t="e">
        <f t="shared" si="104"/>
        <v>#VALUE!</v>
      </c>
      <c r="AH540" s="75" t="e">
        <f t="shared" si="105"/>
        <v>#VALUE!</v>
      </c>
      <c r="AI540" s="75" t="e">
        <f t="shared" si="106"/>
        <v>#VALUE!</v>
      </c>
      <c r="AJ540" s="80" t="e">
        <f t="shared" si="107"/>
        <v>#VALUE!</v>
      </c>
      <c r="AK540" s="79" t="str">
        <f>(IFERROR(VLOOKUP(AB540,Categories!$A$2:$B$20,2,1),""))</f>
        <v/>
      </c>
      <c r="AL540" s="79" t="str">
        <f ca="1">IFERROR(VLOOKUP((HLOOKUP((VLOOKUP($AB540,Categories!$A$2:$F$20,3,1)), $AB$3:$AJ540, (ROW()-ROW($AB$3)+1), 0)), INDIRECT(VLOOKUP($AB540,Categories!$A$2:$F$20,6,1)),2,0),AK540)</f>
        <v/>
      </c>
      <c r="AM540" s="79" t="str">
        <f ca="1">IFERROR(VLOOKUP((HLOOKUP((VLOOKUP($AB540,Categories!$A$2:$F$20,4,1)),$AB$3:$AJ540,(ROW()-ROW($AB$3)+1),0)),INDIRECT(VLOOKUP($AB540,Categories!$A$2:$H$20,7,1)),2,0),"")</f>
        <v/>
      </c>
      <c r="AN540" s="79" t="str">
        <f ca="1">IFERROR(VLOOKUP((HLOOKUP((VLOOKUP($AB540,Categories!$A$2:$F$20,5,1)), $AB$3:$AJ540, (ROW()-ROW($AB$3)+1), 0)), INDIRECT(VLOOKUP($AB540,Categories!$A$2:$H$20,8,1)),2,0),"")</f>
        <v/>
      </c>
      <c r="AO540" s="79" t="str">
        <f t="shared" ca="1" si="108"/>
        <v/>
      </c>
      <c r="AP540" s="81"/>
      <c r="AQ540" s="70" t="str">
        <f>IFERROR(VLOOKUP(VALUE(MID(AP540,1,1)),AdditionalElements!$A$2:$B$50,2,0),"")</f>
        <v/>
      </c>
      <c r="AR540" s="70" t="str">
        <f>IFERROR(VLOOKUP(VALUE(MID(AP540,2,1)),AdditionalElements!$H$2:$I$50,2,0),"")</f>
        <v/>
      </c>
      <c r="AS540" s="70" t="str">
        <f>IFERROR(VLOOKUP(VALUE(MID(AP540,3,1)),AdditionalElements!$O$2:$P$50,2,0),"")</f>
        <v/>
      </c>
      <c r="AT540" s="70" t="str">
        <f>IFERROR(VLOOKUP(VALUE(MID(AP540,4,1)),AdditionalElements!$V$2:$W$50,2,0),"")</f>
        <v/>
      </c>
      <c r="AU540" s="71"/>
      <c r="AV540" s="79" t="str">
        <f>IFERROR(IF(VALUE(MID(AU540,1,1))=1, VLOOKUP(VALUE(MID(AU540,1,1)), TxtPanelShape!$A$2:$C$50, 3, 0), (IF(VALUE(MID(AU540,1,1))&gt;=7, VLOOKUP(VALUE(MID(AU540,1,1)), TxtPanelShape!$A$2:$C$50, 3, 0),VLOOKUP(VALUE(MID(AU540,1,2)),TxtPanelShape!$A$2:$C$50,3,0)))), "")</f>
        <v/>
      </c>
      <c r="AW540" s="79" t="str">
        <f>IFERROR(IF(VALUE(MID(AU540,1,1))=1, ", "&amp;VLOOKUP(VALUE(MID(AU540,2,1)), TxtPanelShape!$H$2:$I$50, 2, 0), IF(VALUE(MID(AU540,1,1))&gt;=7, ", "&amp;VLOOKUP(VALUE(MID(AU540,2,1)), TxtPanelShape!$H$2:$I$50, 2, 0),"")), "")</f>
        <v/>
      </c>
      <c r="AX540" s="79" t="str">
        <f>IFERROR(IF(VALUE(MID(AU540,1,1))=1, ", "&amp;VLOOKUP(VALUE(MID(AU540,3,1)), TxtPanelShape!$O$2:$P$50, 2, 0), IF(VALUE(MID(AU540,1,1))&gt;=7, ", "&amp;VLOOKUP(VALUE(MID(AU540,3,1)), TxtPanelShape!$O$2:$P$50, 2, 0),"")),"")</f>
        <v/>
      </c>
      <c r="AY540" s="79" t="str">
        <f>IFERROR("; "&amp;VLOOKUP(VALUE(MID(AU540,4,1)), TxtPanelShape!$V$2:$W$50,2,0),"")</f>
        <v/>
      </c>
      <c r="AZ540" s="79" t="str">
        <f t="shared" si="109"/>
        <v/>
      </c>
      <c r="BA540" s="71"/>
      <c r="BB540" s="79" t="str">
        <f>IFERROR(IF(VALUE(MID(BA540,1,1))=1, VLOOKUP(VALUE(MID(BA540,1,1)), TxtPanelShape!$A$2:$C$50, 3, 0), (IF(VALUE(MID(BA540,1,1))&gt;=7, VLOOKUP(VALUE(MID(BA540,1,1)), TxtPanelShape!$A$2:$C$50, 3, 0),VLOOKUP(VALUE(MID(BA540,1,2)),TxtPanelShape!$A$2:$C$50,3,0)))), "")</f>
        <v/>
      </c>
      <c r="BC540" s="79" t="str">
        <f>IFERROR(IF(VALUE(MID(BA540,1,1))=1, ", "&amp;VLOOKUP(VALUE(MID(BA540,2,1)), TxtPanelShape!$H$2:$I$50, 2, 0), IF(VALUE(MID(BA540,1,1))&gt;=7, ", "&amp;VLOOKUP(VALUE(MID(BA540,2,1)), TxtPanelShape!$H$2:$I$50, 2, 0),"")), "")</f>
        <v/>
      </c>
      <c r="BD540" s="79" t="str">
        <f>IFERROR(IF(VALUE(MID(BA540,1,1))=1, ", "&amp;VLOOKUP(VALUE(MID(BA540,3,1)), TxtPanelShape!$O$2:$P$50, 2, 0), IF(VALUE(MID(BA540,1,1))&gt;=7, ", "&amp;VLOOKUP(VALUE(MID(BA540,3,1)), TxtPanelShape!$O$2:$P$50, 2, 0),"")),"")</f>
        <v/>
      </c>
      <c r="BE540" s="79" t="str">
        <f>IFERROR("; "&amp;VLOOKUP(VALUE(MID(BA540,4,1)), TxtPanelShape!$V$2:$W$50,2,0),"")</f>
        <v/>
      </c>
      <c r="BF540" s="79" t="str">
        <f t="shared" si="110"/>
        <v/>
      </c>
      <c r="BG540" s="71"/>
      <c r="BH540" s="79" t="str">
        <f>IFERROR(VLOOKUP(BG540, TxtPanelDefinition!$A$2:$B$50, 2, 0),"")</f>
        <v/>
      </c>
      <c r="BI540" s="71"/>
      <c r="BJ540" s="79" t="str">
        <f>IFERROR(VLOOKUP(BI540, TxtPanelDefinition!$A$2:$B$50, 2, 0),"")</f>
        <v/>
      </c>
      <c r="BK540" s="71"/>
      <c r="BL540" s="79" t="str">
        <f>IFERROR(VLOOKUP(BK540, InscrTechniques!$A$2:$B$50, 2, 0),"")</f>
        <v/>
      </c>
      <c r="BM540" s="71"/>
      <c r="BN540" s="79" t="str">
        <f>IFERROR(VLOOKUP(BM540, InscrTechniques!$A$2:$B$50, 2, 0),"")</f>
        <v/>
      </c>
      <c r="BO540" s="71"/>
      <c r="BP540" s="79" t="str">
        <f>IFERROR(VLOOKUP(BO540, InscrTechniques!$A$2:$B$50, 2, 0),"")</f>
        <v/>
      </c>
      <c r="BQ540" s="71"/>
      <c r="BR540" s="79" t="str">
        <f>IFERROR(VLOOKUP(BQ540, InscrTechniques!$A$2:$B$50, 2, 0),"")</f>
        <v/>
      </c>
      <c r="BS540" s="71"/>
      <c r="BT540" s="79" t="str">
        <f>IFERROR(VLOOKUP(BS540, InscrTechniques!$A$2:$B$50, 2, 0),"")</f>
        <v/>
      </c>
      <c r="BU540" s="71"/>
      <c r="BV540" s="79" t="str">
        <f>IFERROR(VLOOKUP(BU540, InscrTechniques!$A$2:$B$50, 2, 0),"")</f>
        <v/>
      </c>
      <c r="BW540" s="125"/>
      <c r="BX540" s="79" t="str">
        <f>IFERROR(VLOOKUP(BW540, InscrTechniques!$A$2:$B$50, 2, 0),"")</f>
        <v/>
      </c>
      <c r="BY540" s="125"/>
      <c r="BZ540" s="79" t="str">
        <f>IFERROR(VLOOKUP(BY540, InscrTechniques!$A$2:$B$50, 2, 0),"")</f>
        <v/>
      </c>
      <c r="CA540" s="74"/>
      <c r="CB540" s="114" t="str">
        <f>IFERROR(VLOOKUP(CA540, LetterStyle!$A$2:$B$50, 2, 0),"")</f>
        <v/>
      </c>
      <c r="CC540" s="74"/>
      <c r="CD540" s="114" t="str">
        <f>IFERROR(VLOOKUP(CC540, LetterStyle!$A$2:$B$50, 2, 0),"")</f>
        <v/>
      </c>
      <c r="CE540" s="74"/>
      <c r="CF540" s="114" t="str">
        <f>IFERROR(VLOOKUP(CE540, LetterStyle!$A$2:$B$50, 2, 0),"")</f>
        <v/>
      </c>
      <c r="CG540" s="74"/>
      <c r="CH540" s="79" t="str">
        <f>IFERROR(VLOOKUP(CG540, LetterStyle!$A$2:$B$50, 2, 0),"")</f>
        <v/>
      </c>
      <c r="CI540" s="71"/>
      <c r="CJ540" s="79" t="str">
        <f>IFERROR(VLOOKUP(CI540, DecMotifs!$A$1:$B$306, 2, 0),"")</f>
        <v/>
      </c>
      <c r="CK540" s="71"/>
      <c r="CL540" s="79" t="str">
        <f>IFERROR(VLOOKUP(CK540, DecMotifs!$A$1:$B$306, 2, 0),"")</f>
        <v/>
      </c>
      <c r="CM540" s="71"/>
      <c r="CN540" s="79" t="str">
        <f>IFERROR(VLOOKUP(CM540, DecMotifs!$A$1:$B$306, 2, 0),"")</f>
        <v/>
      </c>
      <c r="CO540" s="71"/>
      <c r="CP540" s="79" t="str">
        <f>IFERROR(VLOOKUP(CO540, MarginalDec!$A$2:$B$253, 2, 0),"")</f>
        <v/>
      </c>
      <c r="CQ540" s="71"/>
      <c r="CR540" s="79" t="str">
        <f>IFERROR(VLOOKUP(CQ540, MarginalDec!$A$2:$B$253, 2, 0),"")</f>
        <v/>
      </c>
      <c r="CS540" s="71"/>
      <c r="CT540" s="79" t="str">
        <f>IFERROR(VLOOKUP(CS540, MarginalDec!$A$2:$B$253, 2, 0),"")</f>
        <v/>
      </c>
      <c r="CU540" s="71"/>
      <c r="CV540" s="79" t="str">
        <f>IF(ISBLANK(CU540),"", IFERROR(VLOOKUP(CU540, Tooling!$A$2:$B$252, 2, 0),""))</f>
        <v/>
      </c>
      <c r="CW540" s="71"/>
      <c r="CX540" s="79" t="str">
        <f>IF(ISBLANK(CW540),"", IFERROR(VLOOKUP(CW540, Tooling!$A$2:$B$252, 2, 0),""))</f>
        <v/>
      </c>
      <c r="CY540" s="71"/>
      <c r="CZ540" s="79" t="str">
        <f>IF(ISBLANK(CY540),"", IFERROR(VLOOKUP(CY540, Repairs!$A$2:$B$252, 2, 0),""))</f>
        <v/>
      </c>
      <c r="DA540" s="77"/>
      <c r="DB540" s="71"/>
      <c r="DC540" s="79" t="str">
        <f>IFERROR(VLOOKUP(DB540, DatingReason!$A$2:$B$252, 2, 0),"")</f>
        <v/>
      </c>
      <c r="DD540" s="123" t="str">
        <f t="shared" si="111"/>
        <v/>
      </c>
      <c r="DF540" s="119" t="str">
        <f t="array" ref="DF540">IF(AND($B540&lt;&gt;"", $DE540&lt;&gt;"", $DE540&lt;&gt;"No"),MAX(IF($B540=PEOPLE!$B$4:$B$1000, PEOPLE!$Q$4:$Q$1000,""))+100,"")</f>
        <v/>
      </c>
      <c r="DG540" s="68"/>
      <c r="DH540" s="76">
        <f>COUNTIF(PEOPLE!B:B, MEMORIALS!B540)</f>
        <v>0</v>
      </c>
      <c r="DI540" s="82"/>
      <c r="DJ540" s="82"/>
      <c r="DK540" s="82"/>
      <c r="DL540" s="68"/>
      <c r="DM540" s="68"/>
      <c r="DN540" s="68"/>
      <c r="DO540" s="68"/>
      <c r="DP540" s="68"/>
    </row>
    <row r="541" spans="1:120" ht="15" customHeight="1" x14ac:dyDescent="0.25">
      <c r="A541" s="68"/>
      <c r="B541" s="69"/>
      <c r="C541" s="68"/>
      <c r="D541" s="68"/>
      <c r="E541" s="70" t="str">
        <f>IF(D541="","",VLOOKUP(D541,Denomination!$A$2:$B$50, 2, 0))</f>
        <v/>
      </c>
      <c r="F541" s="68"/>
      <c r="G541" s="71"/>
      <c r="H541" s="70" t="str">
        <f>IF(G541="","",VLOOKUP(G541,MCondition!$A$2:$B$50, 2, 0))</f>
        <v/>
      </c>
      <c r="I541" s="72"/>
      <c r="J541" s="71"/>
      <c r="K541" s="70" t="str">
        <f>IF(J541="","",VLOOKUP(J541,ICondition!$A$2:$B$50, 2, 0))</f>
        <v/>
      </c>
      <c r="L541" s="73"/>
      <c r="M541" s="73"/>
      <c r="N541" s="73"/>
      <c r="O541" s="73"/>
      <c r="P541" s="73"/>
      <c r="Q541" s="73"/>
      <c r="R541" s="78"/>
      <c r="S541" s="79" t="str">
        <f>IFERROR(VLOOKUP(R541,Material!$A$2:$B$59, 2, 0),"")</f>
        <v/>
      </c>
      <c r="T541" s="71"/>
      <c r="U541" s="79" t="str">
        <f>IFERROR(VLOOKUP(T541,Material!$A$2:$B$59, 2, 0),"")</f>
        <v/>
      </c>
      <c r="V541" s="71"/>
      <c r="W541" s="79" t="str">
        <f>IFERROR(VLOOKUP(V541,Material!$A$2:$B$59, 2, 0),"")</f>
        <v/>
      </c>
      <c r="X541" s="71"/>
      <c r="Y541" s="79" t="str">
        <f>IFERROR(VLOOKUP(X541,Material!$A$2:$B$59, 2, 0),"")</f>
        <v/>
      </c>
      <c r="Z541" s="71"/>
      <c r="AA541" s="79" t="str">
        <f>IFERROR(VLOOKUP(Z541,Material!$A$2:$B$59, 2, 0),"")</f>
        <v/>
      </c>
      <c r="AB541" s="74"/>
      <c r="AC541" s="75" t="e">
        <f t="shared" si="100"/>
        <v>#VALUE!</v>
      </c>
      <c r="AD541" s="75" t="e">
        <f t="shared" si="101"/>
        <v>#VALUE!</v>
      </c>
      <c r="AE541" s="75" t="e">
        <f t="shared" si="103"/>
        <v>#VALUE!</v>
      </c>
      <c r="AF541" s="75" t="e">
        <f t="shared" si="102"/>
        <v>#VALUE!</v>
      </c>
      <c r="AG541" s="75" t="e">
        <f t="shared" si="104"/>
        <v>#VALUE!</v>
      </c>
      <c r="AH541" s="75" t="e">
        <f t="shared" si="105"/>
        <v>#VALUE!</v>
      </c>
      <c r="AI541" s="75" t="e">
        <f t="shared" si="106"/>
        <v>#VALUE!</v>
      </c>
      <c r="AJ541" s="80" t="e">
        <f t="shared" si="107"/>
        <v>#VALUE!</v>
      </c>
      <c r="AK541" s="79" t="str">
        <f>(IFERROR(VLOOKUP(AB541,Categories!$A$2:$B$20,2,1),""))</f>
        <v/>
      </c>
      <c r="AL541" s="79" t="str">
        <f ca="1">IFERROR(VLOOKUP((HLOOKUP((VLOOKUP($AB541,Categories!$A$2:$F$20,3,1)), $AB$3:$AJ541, (ROW()-ROW($AB$3)+1), 0)), INDIRECT(VLOOKUP($AB541,Categories!$A$2:$F$20,6,1)),2,0),AK541)</f>
        <v/>
      </c>
      <c r="AM541" s="79" t="str">
        <f ca="1">IFERROR(VLOOKUP((HLOOKUP((VLOOKUP($AB541,Categories!$A$2:$F$20,4,1)),$AB$3:$AJ541,(ROW()-ROW($AB$3)+1),0)),INDIRECT(VLOOKUP($AB541,Categories!$A$2:$H$20,7,1)),2,0),"")</f>
        <v/>
      </c>
      <c r="AN541" s="79" t="str">
        <f ca="1">IFERROR(VLOOKUP((HLOOKUP((VLOOKUP($AB541,Categories!$A$2:$F$20,5,1)), $AB$3:$AJ541, (ROW()-ROW($AB$3)+1), 0)), INDIRECT(VLOOKUP($AB541,Categories!$A$2:$H$20,8,1)),2,0),"")</f>
        <v/>
      </c>
      <c r="AO541" s="79" t="str">
        <f t="shared" ca="1" si="108"/>
        <v/>
      </c>
      <c r="AP541" s="81"/>
      <c r="AQ541" s="70" t="str">
        <f>IFERROR(VLOOKUP(VALUE(MID(AP541,1,1)),AdditionalElements!$A$2:$B$50,2,0),"")</f>
        <v/>
      </c>
      <c r="AR541" s="70" t="str">
        <f>IFERROR(VLOOKUP(VALUE(MID(AP541,2,1)),AdditionalElements!$H$2:$I$50,2,0),"")</f>
        <v/>
      </c>
      <c r="AS541" s="70" t="str">
        <f>IFERROR(VLOOKUP(VALUE(MID(AP541,3,1)),AdditionalElements!$O$2:$P$50,2,0),"")</f>
        <v/>
      </c>
      <c r="AT541" s="70" t="str">
        <f>IFERROR(VLOOKUP(VALUE(MID(AP541,4,1)),AdditionalElements!$V$2:$W$50,2,0),"")</f>
        <v/>
      </c>
      <c r="AU541" s="71"/>
      <c r="AV541" s="79" t="str">
        <f>IFERROR(IF(VALUE(MID(AU541,1,1))=1, VLOOKUP(VALUE(MID(AU541,1,1)), TxtPanelShape!$A$2:$C$50, 3, 0), (IF(VALUE(MID(AU541,1,1))&gt;=7, VLOOKUP(VALUE(MID(AU541,1,1)), TxtPanelShape!$A$2:$C$50, 3, 0),VLOOKUP(VALUE(MID(AU541,1,2)),TxtPanelShape!$A$2:$C$50,3,0)))), "")</f>
        <v/>
      </c>
      <c r="AW541" s="79" t="str">
        <f>IFERROR(IF(VALUE(MID(AU541,1,1))=1, ", "&amp;VLOOKUP(VALUE(MID(AU541,2,1)), TxtPanelShape!$H$2:$I$50, 2, 0), IF(VALUE(MID(AU541,1,1))&gt;=7, ", "&amp;VLOOKUP(VALUE(MID(AU541,2,1)), TxtPanelShape!$H$2:$I$50, 2, 0),"")), "")</f>
        <v/>
      </c>
      <c r="AX541" s="79" t="str">
        <f>IFERROR(IF(VALUE(MID(AU541,1,1))=1, ", "&amp;VLOOKUP(VALUE(MID(AU541,3,1)), TxtPanelShape!$O$2:$P$50, 2, 0), IF(VALUE(MID(AU541,1,1))&gt;=7, ", "&amp;VLOOKUP(VALUE(MID(AU541,3,1)), TxtPanelShape!$O$2:$P$50, 2, 0),"")),"")</f>
        <v/>
      </c>
      <c r="AY541" s="79" t="str">
        <f>IFERROR("; "&amp;VLOOKUP(VALUE(MID(AU541,4,1)), TxtPanelShape!$V$2:$W$50,2,0),"")</f>
        <v/>
      </c>
      <c r="AZ541" s="79" t="str">
        <f t="shared" si="109"/>
        <v/>
      </c>
      <c r="BA541" s="71"/>
      <c r="BB541" s="79" t="str">
        <f>IFERROR(IF(VALUE(MID(BA541,1,1))=1, VLOOKUP(VALUE(MID(BA541,1,1)), TxtPanelShape!$A$2:$C$50, 3, 0), (IF(VALUE(MID(BA541,1,1))&gt;=7, VLOOKUP(VALUE(MID(BA541,1,1)), TxtPanelShape!$A$2:$C$50, 3, 0),VLOOKUP(VALUE(MID(BA541,1,2)),TxtPanelShape!$A$2:$C$50,3,0)))), "")</f>
        <v/>
      </c>
      <c r="BC541" s="79" t="str">
        <f>IFERROR(IF(VALUE(MID(BA541,1,1))=1, ", "&amp;VLOOKUP(VALUE(MID(BA541,2,1)), TxtPanelShape!$H$2:$I$50, 2, 0), IF(VALUE(MID(BA541,1,1))&gt;=7, ", "&amp;VLOOKUP(VALUE(MID(BA541,2,1)), TxtPanelShape!$H$2:$I$50, 2, 0),"")), "")</f>
        <v/>
      </c>
      <c r="BD541" s="79" t="str">
        <f>IFERROR(IF(VALUE(MID(BA541,1,1))=1, ", "&amp;VLOOKUP(VALUE(MID(BA541,3,1)), TxtPanelShape!$O$2:$P$50, 2, 0), IF(VALUE(MID(BA541,1,1))&gt;=7, ", "&amp;VLOOKUP(VALUE(MID(BA541,3,1)), TxtPanelShape!$O$2:$P$50, 2, 0),"")),"")</f>
        <v/>
      </c>
      <c r="BE541" s="79" t="str">
        <f>IFERROR("; "&amp;VLOOKUP(VALUE(MID(BA541,4,1)), TxtPanelShape!$V$2:$W$50,2,0),"")</f>
        <v/>
      </c>
      <c r="BF541" s="79" t="str">
        <f t="shared" si="110"/>
        <v/>
      </c>
      <c r="BG541" s="71"/>
      <c r="BH541" s="79" t="str">
        <f>IFERROR(VLOOKUP(BG541, TxtPanelDefinition!$A$2:$B$50, 2, 0),"")</f>
        <v/>
      </c>
      <c r="BI541" s="71"/>
      <c r="BJ541" s="79" t="str">
        <f>IFERROR(VLOOKUP(BI541, TxtPanelDefinition!$A$2:$B$50, 2, 0),"")</f>
        <v/>
      </c>
      <c r="BK541" s="71"/>
      <c r="BL541" s="79" t="str">
        <f>IFERROR(VLOOKUP(BK541, InscrTechniques!$A$2:$B$50, 2, 0),"")</f>
        <v/>
      </c>
      <c r="BM541" s="71"/>
      <c r="BN541" s="79" t="str">
        <f>IFERROR(VLOOKUP(BM541, InscrTechniques!$A$2:$B$50, 2, 0),"")</f>
        <v/>
      </c>
      <c r="BO541" s="71"/>
      <c r="BP541" s="79" t="str">
        <f>IFERROR(VLOOKUP(BO541, InscrTechniques!$A$2:$B$50, 2, 0),"")</f>
        <v/>
      </c>
      <c r="BQ541" s="71"/>
      <c r="BR541" s="79" t="str">
        <f>IFERROR(VLOOKUP(BQ541, InscrTechniques!$A$2:$B$50, 2, 0),"")</f>
        <v/>
      </c>
      <c r="BS541" s="71"/>
      <c r="BT541" s="79" t="str">
        <f>IFERROR(VLOOKUP(BS541, InscrTechniques!$A$2:$B$50, 2, 0),"")</f>
        <v/>
      </c>
      <c r="BU541" s="71"/>
      <c r="BV541" s="79" t="str">
        <f>IFERROR(VLOOKUP(BU541, InscrTechniques!$A$2:$B$50, 2, 0),"")</f>
        <v/>
      </c>
      <c r="BW541" s="125"/>
      <c r="BX541" s="79" t="str">
        <f>IFERROR(VLOOKUP(BW541, InscrTechniques!$A$2:$B$50, 2, 0),"")</f>
        <v/>
      </c>
      <c r="BY541" s="125"/>
      <c r="BZ541" s="79" t="str">
        <f>IFERROR(VLOOKUP(BY541, InscrTechniques!$A$2:$B$50, 2, 0),"")</f>
        <v/>
      </c>
      <c r="CA541" s="74"/>
      <c r="CB541" s="114" t="str">
        <f>IFERROR(VLOOKUP(CA541, LetterStyle!$A$2:$B$50, 2, 0),"")</f>
        <v/>
      </c>
      <c r="CC541" s="74"/>
      <c r="CD541" s="114" t="str">
        <f>IFERROR(VLOOKUP(CC541, LetterStyle!$A$2:$B$50, 2, 0),"")</f>
        <v/>
      </c>
      <c r="CE541" s="74"/>
      <c r="CF541" s="114" t="str">
        <f>IFERROR(VLOOKUP(CE541, LetterStyle!$A$2:$B$50, 2, 0),"")</f>
        <v/>
      </c>
      <c r="CG541" s="74"/>
      <c r="CH541" s="79" t="str">
        <f>IFERROR(VLOOKUP(CG541, LetterStyle!$A$2:$B$50, 2, 0),"")</f>
        <v/>
      </c>
      <c r="CI541" s="71"/>
      <c r="CJ541" s="79" t="str">
        <f>IFERROR(VLOOKUP(CI541, DecMotifs!$A$1:$B$306, 2, 0),"")</f>
        <v/>
      </c>
      <c r="CK541" s="71"/>
      <c r="CL541" s="79" t="str">
        <f>IFERROR(VLOOKUP(CK541, DecMotifs!$A$1:$B$306, 2, 0),"")</f>
        <v/>
      </c>
      <c r="CM541" s="71"/>
      <c r="CN541" s="79" t="str">
        <f>IFERROR(VLOOKUP(CM541, DecMotifs!$A$1:$B$306, 2, 0),"")</f>
        <v/>
      </c>
      <c r="CO541" s="71"/>
      <c r="CP541" s="79" t="str">
        <f>IFERROR(VLOOKUP(CO541, MarginalDec!$A$2:$B$253, 2, 0),"")</f>
        <v/>
      </c>
      <c r="CQ541" s="71"/>
      <c r="CR541" s="79" t="str">
        <f>IFERROR(VLOOKUP(CQ541, MarginalDec!$A$2:$B$253, 2, 0),"")</f>
        <v/>
      </c>
      <c r="CS541" s="71"/>
      <c r="CT541" s="79" t="str">
        <f>IFERROR(VLOOKUP(CS541, MarginalDec!$A$2:$B$253, 2, 0),"")</f>
        <v/>
      </c>
      <c r="CU541" s="71"/>
      <c r="CV541" s="79" t="str">
        <f>IF(ISBLANK(CU541),"", IFERROR(VLOOKUP(CU541, Tooling!$A$2:$B$252, 2, 0),""))</f>
        <v/>
      </c>
      <c r="CW541" s="71"/>
      <c r="CX541" s="79" t="str">
        <f>IF(ISBLANK(CW541),"", IFERROR(VLOOKUP(CW541, Tooling!$A$2:$B$252, 2, 0),""))</f>
        <v/>
      </c>
      <c r="CY541" s="71"/>
      <c r="CZ541" s="79" t="str">
        <f>IF(ISBLANK(CY541),"", IFERROR(VLOOKUP(CY541, Repairs!$A$2:$B$252, 2, 0),""))</f>
        <v/>
      </c>
      <c r="DA541" s="77"/>
      <c r="DB541" s="71"/>
      <c r="DC541" s="79" t="str">
        <f>IFERROR(VLOOKUP(DB541, DatingReason!$A$2:$B$252, 2, 0),"")</f>
        <v/>
      </c>
      <c r="DD541" s="123" t="str">
        <f t="shared" si="111"/>
        <v/>
      </c>
      <c r="DF541" s="119" t="str">
        <f t="array" ref="DF541">IF(AND($B541&lt;&gt;"", $DE541&lt;&gt;"", $DE541&lt;&gt;"No"),MAX(IF($B541=PEOPLE!$B$4:$B$1000, PEOPLE!$Q$4:$Q$1000,""))+100,"")</f>
        <v/>
      </c>
      <c r="DG541" s="68"/>
      <c r="DH541" s="76">
        <f>COUNTIF(PEOPLE!B:B, MEMORIALS!B541)</f>
        <v>0</v>
      </c>
      <c r="DI541" s="82"/>
      <c r="DJ541" s="82"/>
      <c r="DK541" s="82"/>
      <c r="DL541" s="68"/>
      <c r="DM541" s="68"/>
      <c r="DN541" s="68"/>
      <c r="DO541" s="68"/>
      <c r="DP541" s="68"/>
    </row>
    <row r="542" spans="1:120" ht="15" customHeight="1" x14ac:dyDescent="0.25">
      <c r="A542" s="68"/>
      <c r="B542" s="69"/>
      <c r="C542" s="68"/>
      <c r="D542" s="68"/>
      <c r="E542" s="70" t="str">
        <f>IF(D542="","",VLOOKUP(D542,Denomination!$A$2:$B$50, 2, 0))</f>
        <v/>
      </c>
      <c r="F542" s="68"/>
      <c r="G542" s="71"/>
      <c r="H542" s="70" t="str">
        <f>IF(G542="","",VLOOKUP(G542,MCondition!$A$2:$B$50, 2, 0))</f>
        <v/>
      </c>
      <c r="I542" s="72"/>
      <c r="J542" s="71"/>
      <c r="K542" s="70" t="str">
        <f>IF(J542="","",VLOOKUP(J542,ICondition!$A$2:$B$50, 2, 0))</f>
        <v/>
      </c>
      <c r="L542" s="73"/>
      <c r="M542" s="73"/>
      <c r="N542" s="73"/>
      <c r="O542" s="73"/>
      <c r="P542" s="73"/>
      <c r="Q542" s="73"/>
      <c r="R542" s="78"/>
      <c r="S542" s="79" t="str">
        <f>IFERROR(VLOOKUP(R542,Material!$A$2:$B$59, 2, 0),"")</f>
        <v/>
      </c>
      <c r="T542" s="71"/>
      <c r="U542" s="79" t="str">
        <f>IFERROR(VLOOKUP(T542,Material!$A$2:$B$59, 2, 0),"")</f>
        <v/>
      </c>
      <c r="V542" s="71"/>
      <c r="W542" s="79" t="str">
        <f>IFERROR(VLOOKUP(V542,Material!$A$2:$B$59, 2, 0),"")</f>
        <v/>
      </c>
      <c r="X542" s="71"/>
      <c r="Y542" s="79" t="str">
        <f>IFERROR(VLOOKUP(X542,Material!$A$2:$B$59, 2, 0),"")</f>
        <v/>
      </c>
      <c r="Z542" s="71"/>
      <c r="AA542" s="79" t="str">
        <f>IFERROR(VLOOKUP(Z542,Material!$A$2:$B$59, 2, 0),"")</f>
        <v/>
      </c>
      <c r="AB542" s="74"/>
      <c r="AC542" s="75" t="e">
        <f t="shared" si="100"/>
        <v>#VALUE!</v>
      </c>
      <c r="AD542" s="75" t="e">
        <f t="shared" si="101"/>
        <v>#VALUE!</v>
      </c>
      <c r="AE542" s="75" t="e">
        <f t="shared" si="103"/>
        <v>#VALUE!</v>
      </c>
      <c r="AF542" s="75" t="e">
        <f t="shared" si="102"/>
        <v>#VALUE!</v>
      </c>
      <c r="AG542" s="75" t="e">
        <f t="shared" si="104"/>
        <v>#VALUE!</v>
      </c>
      <c r="AH542" s="75" t="e">
        <f t="shared" si="105"/>
        <v>#VALUE!</v>
      </c>
      <c r="AI542" s="75" t="e">
        <f t="shared" si="106"/>
        <v>#VALUE!</v>
      </c>
      <c r="AJ542" s="80" t="e">
        <f t="shared" si="107"/>
        <v>#VALUE!</v>
      </c>
      <c r="AK542" s="79" t="str">
        <f>(IFERROR(VLOOKUP(AB542,Categories!$A$2:$B$20,2,1),""))</f>
        <v/>
      </c>
      <c r="AL542" s="79" t="str">
        <f ca="1">IFERROR(VLOOKUP((HLOOKUP((VLOOKUP($AB542,Categories!$A$2:$F$20,3,1)), $AB$3:$AJ542, (ROW()-ROW($AB$3)+1), 0)), INDIRECT(VLOOKUP($AB542,Categories!$A$2:$F$20,6,1)),2,0),AK542)</f>
        <v/>
      </c>
      <c r="AM542" s="79" t="str">
        <f ca="1">IFERROR(VLOOKUP((HLOOKUP((VLOOKUP($AB542,Categories!$A$2:$F$20,4,1)),$AB$3:$AJ542,(ROW()-ROW($AB$3)+1),0)),INDIRECT(VLOOKUP($AB542,Categories!$A$2:$H$20,7,1)),2,0),"")</f>
        <v/>
      </c>
      <c r="AN542" s="79" t="str">
        <f ca="1">IFERROR(VLOOKUP((HLOOKUP((VLOOKUP($AB542,Categories!$A$2:$F$20,5,1)), $AB$3:$AJ542, (ROW()-ROW($AB$3)+1), 0)), INDIRECT(VLOOKUP($AB542,Categories!$A$2:$H$20,8,1)),2,0),"")</f>
        <v/>
      </c>
      <c r="AO542" s="79" t="str">
        <f t="shared" ca="1" si="108"/>
        <v/>
      </c>
      <c r="AP542" s="81"/>
      <c r="AQ542" s="70" t="str">
        <f>IFERROR(VLOOKUP(VALUE(MID(AP542,1,1)),AdditionalElements!$A$2:$B$50,2,0),"")</f>
        <v/>
      </c>
      <c r="AR542" s="70" t="str">
        <f>IFERROR(VLOOKUP(VALUE(MID(AP542,2,1)),AdditionalElements!$H$2:$I$50,2,0),"")</f>
        <v/>
      </c>
      <c r="AS542" s="70" t="str">
        <f>IFERROR(VLOOKUP(VALUE(MID(AP542,3,1)),AdditionalElements!$O$2:$P$50,2,0),"")</f>
        <v/>
      </c>
      <c r="AT542" s="70" t="str">
        <f>IFERROR(VLOOKUP(VALUE(MID(AP542,4,1)),AdditionalElements!$V$2:$W$50,2,0),"")</f>
        <v/>
      </c>
      <c r="AU542" s="71"/>
      <c r="AV542" s="79" t="str">
        <f>IFERROR(IF(VALUE(MID(AU542,1,1))=1, VLOOKUP(VALUE(MID(AU542,1,1)), TxtPanelShape!$A$2:$C$50, 3, 0), (IF(VALUE(MID(AU542,1,1))&gt;=7, VLOOKUP(VALUE(MID(AU542,1,1)), TxtPanelShape!$A$2:$C$50, 3, 0),VLOOKUP(VALUE(MID(AU542,1,2)),TxtPanelShape!$A$2:$C$50,3,0)))), "")</f>
        <v/>
      </c>
      <c r="AW542" s="79" t="str">
        <f>IFERROR(IF(VALUE(MID(AU542,1,1))=1, ", "&amp;VLOOKUP(VALUE(MID(AU542,2,1)), TxtPanelShape!$H$2:$I$50, 2, 0), IF(VALUE(MID(AU542,1,1))&gt;=7, ", "&amp;VLOOKUP(VALUE(MID(AU542,2,1)), TxtPanelShape!$H$2:$I$50, 2, 0),"")), "")</f>
        <v/>
      </c>
      <c r="AX542" s="79" t="str">
        <f>IFERROR(IF(VALUE(MID(AU542,1,1))=1, ", "&amp;VLOOKUP(VALUE(MID(AU542,3,1)), TxtPanelShape!$O$2:$P$50, 2, 0), IF(VALUE(MID(AU542,1,1))&gt;=7, ", "&amp;VLOOKUP(VALUE(MID(AU542,3,1)), TxtPanelShape!$O$2:$P$50, 2, 0),"")),"")</f>
        <v/>
      </c>
      <c r="AY542" s="79" t="str">
        <f>IFERROR("; "&amp;VLOOKUP(VALUE(MID(AU542,4,1)), TxtPanelShape!$V$2:$W$50,2,0),"")</f>
        <v/>
      </c>
      <c r="AZ542" s="79" t="str">
        <f t="shared" si="109"/>
        <v/>
      </c>
      <c r="BA542" s="71"/>
      <c r="BB542" s="79" t="str">
        <f>IFERROR(IF(VALUE(MID(BA542,1,1))=1, VLOOKUP(VALUE(MID(BA542,1,1)), TxtPanelShape!$A$2:$C$50, 3, 0), (IF(VALUE(MID(BA542,1,1))&gt;=7, VLOOKUP(VALUE(MID(BA542,1,1)), TxtPanelShape!$A$2:$C$50, 3, 0),VLOOKUP(VALUE(MID(BA542,1,2)),TxtPanelShape!$A$2:$C$50,3,0)))), "")</f>
        <v/>
      </c>
      <c r="BC542" s="79" t="str">
        <f>IFERROR(IF(VALUE(MID(BA542,1,1))=1, ", "&amp;VLOOKUP(VALUE(MID(BA542,2,1)), TxtPanelShape!$H$2:$I$50, 2, 0), IF(VALUE(MID(BA542,1,1))&gt;=7, ", "&amp;VLOOKUP(VALUE(MID(BA542,2,1)), TxtPanelShape!$H$2:$I$50, 2, 0),"")), "")</f>
        <v/>
      </c>
      <c r="BD542" s="79" t="str">
        <f>IFERROR(IF(VALUE(MID(BA542,1,1))=1, ", "&amp;VLOOKUP(VALUE(MID(BA542,3,1)), TxtPanelShape!$O$2:$P$50, 2, 0), IF(VALUE(MID(BA542,1,1))&gt;=7, ", "&amp;VLOOKUP(VALUE(MID(BA542,3,1)), TxtPanelShape!$O$2:$P$50, 2, 0),"")),"")</f>
        <v/>
      </c>
      <c r="BE542" s="79" t="str">
        <f>IFERROR("; "&amp;VLOOKUP(VALUE(MID(BA542,4,1)), TxtPanelShape!$V$2:$W$50,2,0),"")</f>
        <v/>
      </c>
      <c r="BF542" s="79" t="str">
        <f t="shared" si="110"/>
        <v/>
      </c>
      <c r="BG542" s="71"/>
      <c r="BH542" s="79" t="str">
        <f>IFERROR(VLOOKUP(BG542, TxtPanelDefinition!$A$2:$B$50, 2, 0),"")</f>
        <v/>
      </c>
      <c r="BI542" s="71"/>
      <c r="BJ542" s="79" t="str">
        <f>IFERROR(VLOOKUP(BI542, TxtPanelDefinition!$A$2:$B$50, 2, 0),"")</f>
        <v/>
      </c>
      <c r="BK542" s="71"/>
      <c r="BL542" s="79" t="str">
        <f>IFERROR(VLOOKUP(BK542, InscrTechniques!$A$2:$B$50, 2, 0),"")</f>
        <v/>
      </c>
      <c r="BM542" s="71"/>
      <c r="BN542" s="79" t="str">
        <f>IFERROR(VLOOKUP(BM542, InscrTechniques!$A$2:$B$50, 2, 0),"")</f>
        <v/>
      </c>
      <c r="BO542" s="71"/>
      <c r="BP542" s="79" t="str">
        <f>IFERROR(VLOOKUP(BO542, InscrTechniques!$A$2:$B$50, 2, 0),"")</f>
        <v/>
      </c>
      <c r="BQ542" s="71"/>
      <c r="BR542" s="79" t="str">
        <f>IFERROR(VLOOKUP(BQ542, InscrTechniques!$A$2:$B$50, 2, 0),"")</f>
        <v/>
      </c>
      <c r="BS542" s="71"/>
      <c r="BT542" s="79" t="str">
        <f>IFERROR(VLOOKUP(BS542, InscrTechniques!$A$2:$B$50, 2, 0),"")</f>
        <v/>
      </c>
      <c r="BU542" s="71"/>
      <c r="BV542" s="79" t="str">
        <f>IFERROR(VLOOKUP(BU542, InscrTechniques!$A$2:$B$50, 2, 0),"")</f>
        <v/>
      </c>
      <c r="BW542" s="125"/>
      <c r="BX542" s="79" t="str">
        <f>IFERROR(VLOOKUP(BW542, InscrTechniques!$A$2:$B$50, 2, 0),"")</f>
        <v/>
      </c>
      <c r="BY542" s="125"/>
      <c r="BZ542" s="79" t="str">
        <f>IFERROR(VLOOKUP(BY542, InscrTechniques!$A$2:$B$50, 2, 0),"")</f>
        <v/>
      </c>
      <c r="CA542" s="74"/>
      <c r="CB542" s="114" t="str">
        <f>IFERROR(VLOOKUP(CA542, LetterStyle!$A$2:$B$50, 2, 0),"")</f>
        <v/>
      </c>
      <c r="CC542" s="74"/>
      <c r="CD542" s="114" t="str">
        <f>IFERROR(VLOOKUP(CC542, LetterStyle!$A$2:$B$50, 2, 0),"")</f>
        <v/>
      </c>
      <c r="CE542" s="74"/>
      <c r="CF542" s="114" t="str">
        <f>IFERROR(VLOOKUP(CE542, LetterStyle!$A$2:$B$50, 2, 0),"")</f>
        <v/>
      </c>
      <c r="CG542" s="74"/>
      <c r="CH542" s="79" t="str">
        <f>IFERROR(VLOOKUP(CG542, LetterStyle!$A$2:$B$50, 2, 0),"")</f>
        <v/>
      </c>
      <c r="CI542" s="71"/>
      <c r="CJ542" s="79" t="str">
        <f>IFERROR(VLOOKUP(CI542, DecMotifs!$A$1:$B$306, 2, 0),"")</f>
        <v/>
      </c>
      <c r="CK542" s="71"/>
      <c r="CL542" s="79" t="str">
        <f>IFERROR(VLOOKUP(CK542, DecMotifs!$A$1:$B$306, 2, 0),"")</f>
        <v/>
      </c>
      <c r="CM542" s="71"/>
      <c r="CN542" s="79" t="str">
        <f>IFERROR(VLOOKUP(CM542, DecMotifs!$A$1:$B$306, 2, 0),"")</f>
        <v/>
      </c>
      <c r="CO542" s="71"/>
      <c r="CP542" s="79" t="str">
        <f>IFERROR(VLOOKUP(CO542, MarginalDec!$A$2:$B$253, 2, 0),"")</f>
        <v/>
      </c>
      <c r="CQ542" s="71"/>
      <c r="CR542" s="79" t="str">
        <f>IFERROR(VLOOKUP(CQ542, MarginalDec!$A$2:$B$253, 2, 0),"")</f>
        <v/>
      </c>
      <c r="CS542" s="71"/>
      <c r="CT542" s="79" t="str">
        <f>IFERROR(VLOOKUP(CS542, MarginalDec!$A$2:$B$253, 2, 0),"")</f>
        <v/>
      </c>
      <c r="CU542" s="71"/>
      <c r="CV542" s="79" t="str">
        <f>IF(ISBLANK(CU542),"", IFERROR(VLOOKUP(CU542, Tooling!$A$2:$B$252, 2, 0),""))</f>
        <v/>
      </c>
      <c r="CW542" s="71"/>
      <c r="CX542" s="79" t="str">
        <f>IF(ISBLANK(CW542),"", IFERROR(VLOOKUP(CW542, Tooling!$A$2:$B$252, 2, 0),""))</f>
        <v/>
      </c>
      <c r="CY542" s="71"/>
      <c r="CZ542" s="79" t="str">
        <f>IF(ISBLANK(CY542),"", IFERROR(VLOOKUP(CY542, Repairs!$A$2:$B$252, 2, 0),""))</f>
        <v/>
      </c>
      <c r="DA542" s="77"/>
      <c r="DB542" s="71"/>
      <c r="DC542" s="79" t="str">
        <f>IFERROR(VLOOKUP(DB542, DatingReason!$A$2:$B$252, 2, 0),"")</f>
        <v/>
      </c>
      <c r="DD542" s="123" t="str">
        <f t="shared" si="111"/>
        <v/>
      </c>
      <c r="DF542" s="119" t="str">
        <f t="array" ref="DF542">IF(AND($B542&lt;&gt;"", $DE542&lt;&gt;"", $DE542&lt;&gt;"No"),MAX(IF($B542=PEOPLE!$B$4:$B$1000, PEOPLE!$Q$4:$Q$1000,""))+100,"")</f>
        <v/>
      </c>
      <c r="DG542" s="68"/>
      <c r="DH542" s="76">
        <f>COUNTIF(PEOPLE!B:B, MEMORIALS!B542)</f>
        <v>0</v>
      </c>
      <c r="DI542" s="82"/>
      <c r="DJ542" s="82"/>
      <c r="DK542" s="82"/>
      <c r="DL542" s="68"/>
      <c r="DM542" s="68"/>
      <c r="DN542" s="68"/>
      <c r="DO542" s="68"/>
      <c r="DP542" s="68"/>
    </row>
    <row r="543" spans="1:120" ht="15" customHeight="1" x14ac:dyDescent="0.25">
      <c r="A543" s="68"/>
      <c r="B543" s="69"/>
      <c r="C543" s="68"/>
      <c r="D543" s="68"/>
      <c r="E543" s="70" t="str">
        <f>IF(D543="","",VLOOKUP(D543,Denomination!$A$2:$B$50, 2, 0))</f>
        <v/>
      </c>
      <c r="F543" s="68"/>
      <c r="G543" s="71"/>
      <c r="H543" s="70" t="str">
        <f>IF(G543="","",VLOOKUP(G543,MCondition!$A$2:$B$50, 2, 0))</f>
        <v/>
      </c>
      <c r="I543" s="72"/>
      <c r="J543" s="71"/>
      <c r="K543" s="70" t="str">
        <f>IF(J543="","",VLOOKUP(J543,ICondition!$A$2:$B$50, 2, 0))</f>
        <v/>
      </c>
      <c r="L543" s="73"/>
      <c r="M543" s="73"/>
      <c r="N543" s="73"/>
      <c r="O543" s="73"/>
      <c r="P543" s="73"/>
      <c r="Q543" s="73"/>
      <c r="R543" s="78"/>
      <c r="S543" s="79" t="str">
        <f>IFERROR(VLOOKUP(R543,Material!$A$2:$B$59, 2, 0),"")</f>
        <v/>
      </c>
      <c r="T543" s="71"/>
      <c r="U543" s="79" t="str">
        <f>IFERROR(VLOOKUP(T543,Material!$A$2:$B$59, 2, 0),"")</f>
        <v/>
      </c>
      <c r="V543" s="71"/>
      <c r="W543" s="79" t="str">
        <f>IFERROR(VLOOKUP(V543,Material!$A$2:$B$59, 2, 0),"")</f>
        <v/>
      </c>
      <c r="X543" s="71"/>
      <c r="Y543" s="79" t="str">
        <f>IFERROR(VLOOKUP(X543,Material!$A$2:$B$59, 2, 0),"")</f>
        <v/>
      </c>
      <c r="Z543" s="71"/>
      <c r="AA543" s="79" t="str">
        <f>IFERROR(VLOOKUP(Z543,Material!$A$2:$B$59, 2, 0),"")</f>
        <v/>
      </c>
      <c r="AB543" s="74"/>
      <c r="AC543" s="75" t="e">
        <f t="shared" si="100"/>
        <v>#VALUE!</v>
      </c>
      <c r="AD543" s="75" t="e">
        <f t="shared" si="101"/>
        <v>#VALUE!</v>
      </c>
      <c r="AE543" s="75" t="e">
        <f t="shared" si="103"/>
        <v>#VALUE!</v>
      </c>
      <c r="AF543" s="75" t="e">
        <f t="shared" si="102"/>
        <v>#VALUE!</v>
      </c>
      <c r="AG543" s="75" t="e">
        <f t="shared" si="104"/>
        <v>#VALUE!</v>
      </c>
      <c r="AH543" s="75" t="e">
        <f t="shared" si="105"/>
        <v>#VALUE!</v>
      </c>
      <c r="AI543" s="75" t="e">
        <f t="shared" si="106"/>
        <v>#VALUE!</v>
      </c>
      <c r="AJ543" s="80" t="e">
        <f t="shared" si="107"/>
        <v>#VALUE!</v>
      </c>
      <c r="AK543" s="79" t="str">
        <f>(IFERROR(VLOOKUP(AB543,Categories!$A$2:$B$20,2,1),""))</f>
        <v/>
      </c>
      <c r="AL543" s="79" t="str">
        <f ca="1">IFERROR(VLOOKUP((HLOOKUP((VLOOKUP($AB543,Categories!$A$2:$F$20,3,1)), $AB$3:$AJ543, (ROW()-ROW($AB$3)+1), 0)), INDIRECT(VLOOKUP($AB543,Categories!$A$2:$F$20,6,1)),2,0),AK543)</f>
        <v/>
      </c>
      <c r="AM543" s="79" t="str">
        <f ca="1">IFERROR(VLOOKUP((HLOOKUP((VLOOKUP($AB543,Categories!$A$2:$F$20,4,1)),$AB$3:$AJ543,(ROW()-ROW($AB$3)+1),0)),INDIRECT(VLOOKUP($AB543,Categories!$A$2:$H$20,7,1)),2,0),"")</f>
        <v/>
      </c>
      <c r="AN543" s="79" t="str">
        <f ca="1">IFERROR(VLOOKUP((HLOOKUP((VLOOKUP($AB543,Categories!$A$2:$F$20,5,1)), $AB$3:$AJ543, (ROW()-ROW($AB$3)+1), 0)), INDIRECT(VLOOKUP($AB543,Categories!$A$2:$H$20,8,1)),2,0),"")</f>
        <v/>
      </c>
      <c r="AO543" s="79" t="str">
        <f t="shared" ca="1" si="108"/>
        <v/>
      </c>
      <c r="AP543" s="81"/>
      <c r="AQ543" s="70" t="str">
        <f>IFERROR(VLOOKUP(VALUE(MID(AP543,1,1)),AdditionalElements!$A$2:$B$50,2,0),"")</f>
        <v/>
      </c>
      <c r="AR543" s="70" t="str">
        <f>IFERROR(VLOOKUP(VALUE(MID(AP543,2,1)),AdditionalElements!$H$2:$I$50,2,0),"")</f>
        <v/>
      </c>
      <c r="AS543" s="70" t="str">
        <f>IFERROR(VLOOKUP(VALUE(MID(AP543,3,1)),AdditionalElements!$O$2:$P$50,2,0),"")</f>
        <v/>
      </c>
      <c r="AT543" s="70" t="str">
        <f>IFERROR(VLOOKUP(VALUE(MID(AP543,4,1)),AdditionalElements!$V$2:$W$50,2,0),"")</f>
        <v/>
      </c>
      <c r="AU543" s="71"/>
      <c r="AV543" s="79" t="str">
        <f>IFERROR(IF(VALUE(MID(AU543,1,1))=1, VLOOKUP(VALUE(MID(AU543,1,1)), TxtPanelShape!$A$2:$C$50, 3, 0), (IF(VALUE(MID(AU543,1,1))&gt;=7, VLOOKUP(VALUE(MID(AU543,1,1)), TxtPanelShape!$A$2:$C$50, 3, 0),VLOOKUP(VALUE(MID(AU543,1,2)),TxtPanelShape!$A$2:$C$50,3,0)))), "")</f>
        <v/>
      </c>
      <c r="AW543" s="79" t="str">
        <f>IFERROR(IF(VALUE(MID(AU543,1,1))=1, ", "&amp;VLOOKUP(VALUE(MID(AU543,2,1)), TxtPanelShape!$H$2:$I$50, 2, 0), IF(VALUE(MID(AU543,1,1))&gt;=7, ", "&amp;VLOOKUP(VALUE(MID(AU543,2,1)), TxtPanelShape!$H$2:$I$50, 2, 0),"")), "")</f>
        <v/>
      </c>
      <c r="AX543" s="79" t="str">
        <f>IFERROR(IF(VALUE(MID(AU543,1,1))=1, ", "&amp;VLOOKUP(VALUE(MID(AU543,3,1)), TxtPanelShape!$O$2:$P$50, 2, 0), IF(VALUE(MID(AU543,1,1))&gt;=7, ", "&amp;VLOOKUP(VALUE(MID(AU543,3,1)), TxtPanelShape!$O$2:$P$50, 2, 0),"")),"")</f>
        <v/>
      </c>
      <c r="AY543" s="79" t="str">
        <f>IFERROR("; "&amp;VLOOKUP(VALUE(MID(AU543,4,1)), TxtPanelShape!$V$2:$W$50,2,0),"")</f>
        <v/>
      </c>
      <c r="AZ543" s="79" t="str">
        <f t="shared" si="109"/>
        <v/>
      </c>
      <c r="BA543" s="71"/>
      <c r="BB543" s="79" t="str">
        <f>IFERROR(IF(VALUE(MID(BA543,1,1))=1, VLOOKUP(VALUE(MID(BA543,1,1)), TxtPanelShape!$A$2:$C$50, 3, 0), (IF(VALUE(MID(BA543,1,1))&gt;=7, VLOOKUP(VALUE(MID(BA543,1,1)), TxtPanelShape!$A$2:$C$50, 3, 0),VLOOKUP(VALUE(MID(BA543,1,2)),TxtPanelShape!$A$2:$C$50,3,0)))), "")</f>
        <v/>
      </c>
      <c r="BC543" s="79" t="str">
        <f>IFERROR(IF(VALUE(MID(BA543,1,1))=1, ", "&amp;VLOOKUP(VALUE(MID(BA543,2,1)), TxtPanelShape!$H$2:$I$50, 2, 0), IF(VALUE(MID(BA543,1,1))&gt;=7, ", "&amp;VLOOKUP(VALUE(MID(BA543,2,1)), TxtPanelShape!$H$2:$I$50, 2, 0),"")), "")</f>
        <v/>
      </c>
      <c r="BD543" s="79" t="str">
        <f>IFERROR(IF(VALUE(MID(BA543,1,1))=1, ", "&amp;VLOOKUP(VALUE(MID(BA543,3,1)), TxtPanelShape!$O$2:$P$50, 2, 0), IF(VALUE(MID(BA543,1,1))&gt;=7, ", "&amp;VLOOKUP(VALUE(MID(BA543,3,1)), TxtPanelShape!$O$2:$P$50, 2, 0),"")),"")</f>
        <v/>
      </c>
      <c r="BE543" s="79" t="str">
        <f>IFERROR("; "&amp;VLOOKUP(VALUE(MID(BA543,4,1)), TxtPanelShape!$V$2:$W$50,2,0),"")</f>
        <v/>
      </c>
      <c r="BF543" s="79" t="str">
        <f t="shared" si="110"/>
        <v/>
      </c>
      <c r="BG543" s="71"/>
      <c r="BH543" s="79" t="str">
        <f>IFERROR(VLOOKUP(BG543, TxtPanelDefinition!$A$2:$B$50, 2, 0),"")</f>
        <v/>
      </c>
      <c r="BI543" s="71"/>
      <c r="BJ543" s="79" t="str">
        <f>IFERROR(VLOOKUP(BI543, TxtPanelDefinition!$A$2:$B$50, 2, 0),"")</f>
        <v/>
      </c>
      <c r="BK543" s="71"/>
      <c r="BL543" s="79" t="str">
        <f>IFERROR(VLOOKUP(BK543, InscrTechniques!$A$2:$B$50, 2, 0),"")</f>
        <v/>
      </c>
      <c r="BM543" s="71"/>
      <c r="BN543" s="79" t="str">
        <f>IFERROR(VLOOKUP(BM543, InscrTechniques!$A$2:$B$50, 2, 0),"")</f>
        <v/>
      </c>
      <c r="BO543" s="71"/>
      <c r="BP543" s="79" t="str">
        <f>IFERROR(VLOOKUP(BO543, InscrTechniques!$A$2:$B$50, 2, 0),"")</f>
        <v/>
      </c>
      <c r="BQ543" s="71"/>
      <c r="BR543" s="79" t="str">
        <f>IFERROR(VLOOKUP(BQ543, InscrTechniques!$A$2:$B$50, 2, 0),"")</f>
        <v/>
      </c>
      <c r="BS543" s="71"/>
      <c r="BT543" s="79" t="str">
        <f>IFERROR(VLOOKUP(BS543, InscrTechniques!$A$2:$B$50, 2, 0),"")</f>
        <v/>
      </c>
      <c r="BU543" s="71"/>
      <c r="BV543" s="79" t="str">
        <f>IFERROR(VLOOKUP(BU543, InscrTechniques!$A$2:$B$50, 2, 0),"")</f>
        <v/>
      </c>
      <c r="BW543" s="125"/>
      <c r="BX543" s="79" t="str">
        <f>IFERROR(VLOOKUP(BW543, InscrTechniques!$A$2:$B$50, 2, 0),"")</f>
        <v/>
      </c>
      <c r="BY543" s="125"/>
      <c r="BZ543" s="79" t="str">
        <f>IFERROR(VLOOKUP(BY543, InscrTechniques!$A$2:$B$50, 2, 0),"")</f>
        <v/>
      </c>
      <c r="CA543" s="74"/>
      <c r="CB543" s="114" t="str">
        <f>IFERROR(VLOOKUP(CA543, LetterStyle!$A$2:$B$50, 2, 0),"")</f>
        <v/>
      </c>
      <c r="CC543" s="74"/>
      <c r="CD543" s="114" t="str">
        <f>IFERROR(VLOOKUP(CC543, LetterStyle!$A$2:$B$50, 2, 0),"")</f>
        <v/>
      </c>
      <c r="CE543" s="74"/>
      <c r="CF543" s="114" t="str">
        <f>IFERROR(VLOOKUP(CE543, LetterStyle!$A$2:$B$50, 2, 0),"")</f>
        <v/>
      </c>
      <c r="CG543" s="74"/>
      <c r="CH543" s="79" t="str">
        <f>IFERROR(VLOOKUP(CG543, LetterStyle!$A$2:$B$50, 2, 0),"")</f>
        <v/>
      </c>
      <c r="CI543" s="71"/>
      <c r="CJ543" s="79" t="str">
        <f>IFERROR(VLOOKUP(CI543, DecMotifs!$A$1:$B$306, 2, 0),"")</f>
        <v/>
      </c>
      <c r="CK543" s="71"/>
      <c r="CL543" s="79" t="str">
        <f>IFERROR(VLOOKUP(CK543, DecMotifs!$A$1:$B$306, 2, 0),"")</f>
        <v/>
      </c>
      <c r="CM543" s="71"/>
      <c r="CN543" s="79" t="str">
        <f>IFERROR(VLOOKUP(CM543, DecMotifs!$A$1:$B$306, 2, 0),"")</f>
        <v/>
      </c>
      <c r="CO543" s="71"/>
      <c r="CP543" s="79" t="str">
        <f>IFERROR(VLOOKUP(CO543, MarginalDec!$A$2:$B$253, 2, 0),"")</f>
        <v/>
      </c>
      <c r="CQ543" s="71"/>
      <c r="CR543" s="79" t="str">
        <f>IFERROR(VLOOKUP(CQ543, MarginalDec!$A$2:$B$253, 2, 0),"")</f>
        <v/>
      </c>
      <c r="CS543" s="71"/>
      <c r="CT543" s="79" t="str">
        <f>IFERROR(VLOOKUP(CS543, MarginalDec!$A$2:$B$253, 2, 0),"")</f>
        <v/>
      </c>
      <c r="CU543" s="71"/>
      <c r="CV543" s="79" t="str">
        <f>IF(ISBLANK(CU543),"", IFERROR(VLOOKUP(CU543, Tooling!$A$2:$B$252, 2, 0),""))</f>
        <v/>
      </c>
      <c r="CW543" s="71"/>
      <c r="CX543" s="79" t="str">
        <f>IF(ISBLANK(CW543),"", IFERROR(VLOOKUP(CW543, Tooling!$A$2:$B$252, 2, 0),""))</f>
        <v/>
      </c>
      <c r="CY543" s="71"/>
      <c r="CZ543" s="79" t="str">
        <f>IF(ISBLANK(CY543),"", IFERROR(VLOOKUP(CY543, Repairs!$A$2:$B$252, 2, 0),""))</f>
        <v/>
      </c>
      <c r="DA543" s="77"/>
      <c r="DB543" s="71"/>
      <c r="DC543" s="79" t="str">
        <f>IFERROR(VLOOKUP(DB543, DatingReason!$A$2:$B$252, 2, 0),"")</f>
        <v/>
      </c>
      <c r="DD543" s="123" t="str">
        <f t="shared" si="111"/>
        <v/>
      </c>
      <c r="DF543" s="119" t="str">
        <f t="array" ref="DF543">IF(AND($B543&lt;&gt;"", $DE543&lt;&gt;"", $DE543&lt;&gt;"No"),MAX(IF($B543=PEOPLE!$B$4:$B$1000, PEOPLE!$Q$4:$Q$1000,""))+100,"")</f>
        <v/>
      </c>
      <c r="DG543" s="68"/>
      <c r="DH543" s="76">
        <f>COUNTIF(PEOPLE!B:B, MEMORIALS!B543)</f>
        <v>0</v>
      </c>
      <c r="DI543" s="82"/>
      <c r="DJ543" s="82"/>
      <c r="DK543" s="82"/>
      <c r="DL543" s="68"/>
      <c r="DM543" s="68"/>
      <c r="DN543" s="68"/>
      <c r="DO543" s="68"/>
      <c r="DP543" s="68"/>
    </row>
    <row r="544" spans="1:120" ht="15" customHeight="1" x14ac:dyDescent="0.25">
      <c r="A544" s="68"/>
      <c r="B544" s="69"/>
      <c r="C544" s="68"/>
      <c r="D544" s="68"/>
      <c r="E544" s="70" t="str">
        <f>IF(D544="","",VLOOKUP(D544,Denomination!$A$2:$B$50, 2, 0))</f>
        <v/>
      </c>
      <c r="F544" s="68"/>
      <c r="G544" s="71"/>
      <c r="H544" s="70" t="str">
        <f>IF(G544="","",VLOOKUP(G544,MCondition!$A$2:$B$50, 2, 0))</f>
        <v/>
      </c>
      <c r="I544" s="72"/>
      <c r="J544" s="71"/>
      <c r="K544" s="70" t="str">
        <f>IF(J544="","",VLOOKUP(J544,ICondition!$A$2:$B$50, 2, 0))</f>
        <v/>
      </c>
      <c r="L544" s="73"/>
      <c r="M544" s="73"/>
      <c r="N544" s="73"/>
      <c r="O544" s="73"/>
      <c r="P544" s="73"/>
      <c r="Q544" s="73"/>
      <c r="R544" s="78"/>
      <c r="S544" s="79" t="str">
        <f>IFERROR(VLOOKUP(R544,Material!$A$2:$B$59, 2, 0),"")</f>
        <v/>
      </c>
      <c r="T544" s="71"/>
      <c r="U544" s="79" t="str">
        <f>IFERROR(VLOOKUP(T544,Material!$A$2:$B$59, 2, 0),"")</f>
        <v/>
      </c>
      <c r="V544" s="71"/>
      <c r="W544" s="79" t="str">
        <f>IFERROR(VLOOKUP(V544,Material!$A$2:$B$59, 2, 0),"")</f>
        <v/>
      </c>
      <c r="X544" s="71"/>
      <c r="Y544" s="79" t="str">
        <f>IFERROR(VLOOKUP(X544,Material!$A$2:$B$59, 2, 0),"")</f>
        <v/>
      </c>
      <c r="Z544" s="71"/>
      <c r="AA544" s="79" t="str">
        <f>IFERROR(VLOOKUP(Z544,Material!$A$2:$B$59, 2, 0),"")</f>
        <v/>
      </c>
      <c r="AB544" s="74"/>
      <c r="AC544" s="75" t="e">
        <f t="shared" si="100"/>
        <v>#VALUE!</v>
      </c>
      <c r="AD544" s="75" t="e">
        <f t="shared" si="101"/>
        <v>#VALUE!</v>
      </c>
      <c r="AE544" s="75" t="e">
        <f t="shared" si="103"/>
        <v>#VALUE!</v>
      </c>
      <c r="AF544" s="75" t="e">
        <f t="shared" si="102"/>
        <v>#VALUE!</v>
      </c>
      <c r="AG544" s="75" t="e">
        <f t="shared" si="104"/>
        <v>#VALUE!</v>
      </c>
      <c r="AH544" s="75" t="e">
        <f t="shared" si="105"/>
        <v>#VALUE!</v>
      </c>
      <c r="AI544" s="75" t="e">
        <f t="shared" si="106"/>
        <v>#VALUE!</v>
      </c>
      <c r="AJ544" s="80" t="e">
        <f t="shared" si="107"/>
        <v>#VALUE!</v>
      </c>
      <c r="AK544" s="79" t="str">
        <f>(IFERROR(VLOOKUP(AB544,Categories!$A$2:$B$20,2,1),""))</f>
        <v/>
      </c>
      <c r="AL544" s="79" t="str">
        <f ca="1">IFERROR(VLOOKUP((HLOOKUP((VLOOKUP($AB544,Categories!$A$2:$F$20,3,1)), $AB$3:$AJ544, (ROW()-ROW($AB$3)+1), 0)), INDIRECT(VLOOKUP($AB544,Categories!$A$2:$F$20,6,1)),2,0),AK544)</f>
        <v/>
      </c>
      <c r="AM544" s="79" t="str">
        <f ca="1">IFERROR(VLOOKUP((HLOOKUP((VLOOKUP($AB544,Categories!$A$2:$F$20,4,1)),$AB$3:$AJ544,(ROW()-ROW($AB$3)+1),0)),INDIRECT(VLOOKUP($AB544,Categories!$A$2:$H$20,7,1)),2,0),"")</f>
        <v/>
      </c>
      <c r="AN544" s="79" t="str">
        <f ca="1">IFERROR(VLOOKUP((HLOOKUP((VLOOKUP($AB544,Categories!$A$2:$F$20,5,1)), $AB$3:$AJ544, (ROW()-ROW($AB$3)+1), 0)), INDIRECT(VLOOKUP($AB544,Categories!$A$2:$H$20,8,1)),2,0),"")</f>
        <v/>
      </c>
      <c r="AO544" s="79" t="str">
        <f t="shared" ca="1" si="108"/>
        <v/>
      </c>
      <c r="AP544" s="81"/>
      <c r="AQ544" s="70" t="str">
        <f>IFERROR(VLOOKUP(VALUE(MID(AP544,1,1)),AdditionalElements!$A$2:$B$50,2,0),"")</f>
        <v/>
      </c>
      <c r="AR544" s="70" t="str">
        <f>IFERROR(VLOOKUP(VALUE(MID(AP544,2,1)),AdditionalElements!$H$2:$I$50,2,0),"")</f>
        <v/>
      </c>
      <c r="AS544" s="70" t="str">
        <f>IFERROR(VLOOKUP(VALUE(MID(AP544,3,1)),AdditionalElements!$O$2:$P$50,2,0),"")</f>
        <v/>
      </c>
      <c r="AT544" s="70" t="str">
        <f>IFERROR(VLOOKUP(VALUE(MID(AP544,4,1)),AdditionalElements!$V$2:$W$50,2,0),"")</f>
        <v/>
      </c>
      <c r="AU544" s="71"/>
      <c r="AV544" s="79" t="str">
        <f>IFERROR(IF(VALUE(MID(AU544,1,1))=1, VLOOKUP(VALUE(MID(AU544,1,1)), TxtPanelShape!$A$2:$C$50, 3, 0), (IF(VALUE(MID(AU544,1,1))&gt;=7, VLOOKUP(VALUE(MID(AU544,1,1)), TxtPanelShape!$A$2:$C$50, 3, 0),VLOOKUP(VALUE(MID(AU544,1,2)),TxtPanelShape!$A$2:$C$50,3,0)))), "")</f>
        <v/>
      </c>
      <c r="AW544" s="79" t="str">
        <f>IFERROR(IF(VALUE(MID(AU544,1,1))=1, ", "&amp;VLOOKUP(VALUE(MID(AU544,2,1)), TxtPanelShape!$H$2:$I$50, 2, 0), IF(VALUE(MID(AU544,1,1))&gt;=7, ", "&amp;VLOOKUP(VALUE(MID(AU544,2,1)), TxtPanelShape!$H$2:$I$50, 2, 0),"")), "")</f>
        <v/>
      </c>
      <c r="AX544" s="79" t="str">
        <f>IFERROR(IF(VALUE(MID(AU544,1,1))=1, ", "&amp;VLOOKUP(VALUE(MID(AU544,3,1)), TxtPanelShape!$O$2:$P$50, 2, 0), IF(VALUE(MID(AU544,1,1))&gt;=7, ", "&amp;VLOOKUP(VALUE(MID(AU544,3,1)), TxtPanelShape!$O$2:$P$50, 2, 0),"")),"")</f>
        <v/>
      </c>
      <c r="AY544" s="79" t="str">
        <f>IFERROR("; "&amp;VLOOKUP(VALUE(MID(AU544,4,1)), TxtPanelShape!$V$2:$W$50,2,0),"")</f>
        <v/>
      </c>
      <c r="AZ544" s="79" t="str">
        <f t="shared" si="109"/>
        <v/>
      </c>
      <c r="BA544" s="71"/>
      <c r="BB544" s="79" t="str">
        <f>IFERROR(IF(VALUE(MID(BA544,1,1))=1, VLOOKUP(VALUE(MID(BA544,1,1)), TxtPanelShape!$A$2:$C$50, 3, 0), (IF(VALUE(MID(BA544,1,1))&gt;=7, VLOOKUP(VALUE(MID(BA544,1,1)), TxtPanelShape!$A$2:$C$50, 3, 0),VLOOKUP(VALUE(MID(BA544,1,2)),TxtPanelShape!$A$2:$C$50,3,0)))), "")</f>
        <v/>
      </c>
      <c r="BC544" s="79" t="str">
        <f>IFERROR(IF(VALUE(MID(BA544,1,1))=1, ", "&amp;VLOOKUP(VALUE(MID(BA544,2,1)), TxtPanelShape!$H$2:$I$50, 2, 0), IF(VALUE(MID(BA544,1,1))&gt;=7, ", "&amp;VLOOKUP(VALUE(MID(BA544,2,1)), TxtPanelShape!$H$2:$I$50, 2, 0),"")), "")</f>
        <v/>
      </c>
      <c r="BD544" s="79" t="str">
        <f>IFERROR(IF(VALUE(MID(BA544,1,1))=1, ", "&amp;VLOOKUP(VALUE(MID(BA544,3,1)), TxtPanelShape!$O$2:$P$50, 2, 0), IF(VALUE(MID(BA544,1,1))&gt;=7, ", "&amp;VLOOKUP(VALUE(MID(BA544,3,1)), TxtPanelShape!$O$2:$P$50, 2, 0),"")),"")</f>
        <v/>
      </c>
      <c r="BE544" s="79" t="str">
        <f>IFERROR("; "&amp;VLOOKUP(VALUE(MID(BA544,4,1)), TxtPanelShape!$V$2:$W$50,2,0),"")</f>
        <v/>
      </c>
      <c r="BF544" s="79" t="str">
        <f t="shared" si="110"/>
        <v/>
      </c>
      <c r="BG544" s="71"/>
      <c r="BH544" s="79" t="str">
        <f>IFERROR(VLOOKUP(BG544, TxtPanelDefinition!$A$2:$B$50, 2, 0),"")</f>
        <v/>
      </c>
      <c r="BI544" s="71"/>
      <c r="BJ544" s="79" t="str">
        <f>IFERROR(VLOOKUP(BI544, TxtPanelDefinition!$A$2:$B$50, 2, 0),"")</f>
        <v/>
      </c>
      <c r="BK544" s="71"/>
      <c r="BL544" s="79" t="str">
        <f>IFERROR(VLOOKUP(BK544, InscrTechniques!$A$2:$B$50, 2, 0),"")</f>
        <v/>
      </c>
      <c r="BM544" s="71"/>
      <c r="BN544" s="79" t="str">
        <f>IFERROR(VLOOKUP(BM544, InscrTechniques!$A$2:$B$50, 2, 0),"")</f>
        <v/>
      </c>
      <c r="BO544" s="71"/>
      <c r="BP544" s="79" t="str">
        <f>IFERROR(VLOOKUP(BO544, InscrTechniques!$A$2:$B$50, 2, 0),"")</f>
        <v/>
      </c>
      <c r="BQ544" s="71"/>
      <c r="BR544" s="79" t="str">
        <f>IFERROR(VLOOKUP(BQ544, InscrTechniques!$A$2:$B$50, 2, 0),"")</f>
        <v/>
      </c>
      <c r="BS544" s="71"/>
      <c r="BT544" s="79" t="str">
        <f>IFERROR(VLOOKUP(BS544, InscrTechniques!$A$2:$B$50, 2, 0),"")</f>
        <v/>
      </c>
      <c r="BU544" s="71"/>
      <c r="BV544" s="79" t="str">
        <f>IFERROR(VLOOKUP(BU544, InscrTechniques!$A$2:$B$50, 2, 0),"")</f>
        <v/>
      </c>
      <c r="BW544" s="125"/>
      <c r="BX544" s="79" t="str">
        <f>IFERROR(VLOOKUP(BW544, InscrTechniques!$A$2:$B$50, 2, 0),"")</f>
        <v/>
      </c>
      <c r="BY544" s="125"/>
      <c r="BZ544" s="79" t="str">
        <f>IFERROR(VLOOKUP(BY544, InscrTechniques!$A$2:$B$50, 2, 0),"")</f>
        <v/>
      </c>
      <c r="CA544" s="74"/>
      <c r="CB544" s="114" t="str">
        <f>IFERROR(VLOOKUP(CA544, LetterStyle!$A$2:$B$50, 2, 0),"")</f>
        <v/>
      </c>
      <c r="CC544" s="74"/>
      <c r="CD544" s="114" t="str">
        <f>IFERROR(VLOOKUP(CC544, LetterStyle!$A$2:$B$50, 2, 0),"")</f>
        <v/>
      </c>
      <c r="CE544" s="74"/>
      <c r="CF544" s="114" t="str">
        <f>IFERROR(VLOOKUP(CE544, LetterStyle!$A$2:$B$50, 2, 0),"")</f>
        <v/>
      </c>
      <c r="CG544" s="74"/>
      <c r="CH544" s="79" t="str">
        <f>IFERROR(VLOOKUP(CG544, LetterStyle!$A$2:$B$50, 2, 0),"")</f>
        <v/>
      </c>
      <c r="CI544" s="71"/>
      <c r="CJ544" s="79" t="str">
        <f>IFERROR(VLOOKUP(CI544, DecMotifs!$A$1:$B$306, 2, 0),"")</f>
        <v/>
      </c>
      <c r="CK544" s="71"/>
      <c r="CL544" s="79" t="str">
        <f>IFERROR(VLOOKUP(CK544, DecMotifs!$A$1:$B$306, 2, 0),"")</f>
        <v/>
      </c>
      <c r="CM544" s="71"/>
      <c r="CN544" s="79" t="str">
        <f>IFERROR(VLOOKUP(CM544, DecMotifs!$A$1:$B$306, 2, 0),"")</f>
        <v/>
      </c>
      <c r="CO544" s="71"/>
      <c r="CP544" s="79" t="str">
        <f>IFERROR(VLOOKUP(CO544, MarginalDec!$A$2:$B$253, 2, 0),"")</f>
        <v/>
      </c>
      <c r="CQ544" s="71"/>
      <c r="CR544" s="79" t="str">
        <f>IFERROR(VLOOKUP(CQ544, MarginalDec!$A$2:$B$253, 2, 0),"")</f>
        <v/>
      </c>
      <c r="CS544" s="71"/>
      <c r="CT544" s="79" t="str">
        <f>IFERROR(VLOOKUP(CS544, MarginalDec!$A$2:$B$253, 2, 0),"")</f>
        <v/>
      </c>
      <c r="CU544" s="71"/>
      <c r="CV544" s="79" t="str">
        <f>IF(ISBLANK(CU544),"", IFERROR(VLOOKUP(CU544, Tooling!$A$2:$B$252, 2, 0),""))</f>
        <v/>
      </c>
      <c r="CW544" s="71"/>
      <c r="CX544" s="79" t="str">
        <f>IF(ISBLANK(CW544),"", IFERROR(VLOOKUP(CW544, Tooling!$A$2:$B$252, 2, 0),""))</f>
        <v/>
      </c>
      <c r="CY544" s="71"/>
      <c r="CZ544" s="79" t="str">
        <f>IF(ISBLANK(CY544),"", IFERROR(VLOOKUP(CY544, Repairs!$A$2:$B$252, 2, 0),""))</f>
        <v/>
      </c>
      <c r="DA544" s="77"/>
      <c r="DB544" s="71"/>
      <c r="DC544" s="79" t="str">
        <f>IFERROR(VLOOKUP(DB544, DatingReason!$A$2:$B$252, 2, 0),"")</f>
        <v/>
      </c>
      <c r="DD544" s="123" t="str">
        <f t="shared" si="111"/>
        <v/>
      </c>
      <c r="DF544" s="119" t="str">
        <f t="array" ref="DF544">IF(AND($B544&lt;&gt;"", $DE544&lt;&gt;"", $DE544&lt;&gt;"No"),MAX(IF($B544=PEOPLE!$B$4:$B$1000, PEOPLE!$Q$4:$Q$1000,""))+100,"")</f>
        <v/>
      </c>
      <c r="DG544" s="68"/>
      <c r="DH544" s="76">
        <f>COUNTIF(PEOPLE!B:B, MEMORIALS!B544)</f>
        <v>0</v>
      </c>
      <c r="DI544" s="82"/>
      <c r="DJ544" s="82"/>
      <c r="DK544" s="82"/>
      <c r="DL544" s="68"/>
      <c r="DM544" s="68"/>
      <c r="DN544" s="68"/>
      <c r="DO544" s="68"/>
      <c r="DP544" s="68"/>
    </row>
    <row r="545" spans="1:120" ht="15" customHeight="1" x14ac:dyDescent="0.25">
      <c r="A545" s="68"/>
      <c r="B545" s="69"/>
      <c r="C545" s="68"/>
      <c r="D545" s="68"/>
      <c r="E545" s="70" t="str">
        <f>IF(D545="","",VLOOKUP(D545,Denomination!$A$2:$B$50, 2, 0))</f>
        <v/>
      </c>
      <c r="F545" s="68"/>
      <c r="G545" s="71"/>
      <c r="H545" s="70" t="str">
        <f>IF(G545="","",VLOOKUP(G545,MCondition!$A$2:$B$50, 2, 0))</f>
        <v/>
      </c>
      <c r="I545" s="72"/>
      <c r="J545" s="71"/>
      <c r="K545" s="70" t="str">
        <f>IF(J545="","",VLOOKUP(J545,ICondition!$A$2:$B$50, 2, 0))</f>
        <v/>
      </c>
      <c r="L545" s="73"/>
      <c r="M545" s="73"/>
      <c r="N545" s="73"/>
      <c r="O545" s="73"/>
      <c r="P545" s="73"/>
      <c r="Q545" s="73"/>
      <c r="R545" s="78"/>
      <c r="S545" s="79" t="str">
        <f>IFERROR(VLOOKUP(R545,Material!$A$2:$B$59, 2, 0),"")</f>
        <v/>
      </c>
      <c r="T545" s="71"/>
      <c r="U545" s="79" t="str">
        <f>IFERROR(VLOOKUP(T545,Material!$A$2:$B$59, 2, 0),"")</f>
        <v/>
      </c>
      <c r="V545" s="71"/>
      <c r="W545" s="79" t="str">
        <f>IFERROR(VLOOKUP(V545,Material!$A$2:$B$59, 2, 0),"")</f>
        <v/>
      </c>
      <c r="X545" s="71"/>
      <c r="Y545" s="79" t="str">
        <f>IFERROR(VLOOKUP(X545,Material!$A$2:$B$59, 2, 0),"")</f>
        <v/>
      </c>
      <c r="Z545" s="71"/>
      <c r="AA545" s="79" t="str">
        <f>IFERROR(VLOOKUP(Z545,Material!$A$2:$B$59, 2, 0),"")</f>
        <v/>
      </c>
      <c r="AB545" s="74"/>
      <c r="AC545" s="75" t="e">
        <f t="shared" si="100"/>
        <v>#VALUE!</v>
      </c>
      <c r="AD545" s="75" t="e">
        <f t="shared" si="101"/>
        <v>#VALUE!</v>
      </c>
      <c r="AE545" s="75" t="e">
        <f t="shared" si="103"/>
        <v>#VALUE!</v>
      </c>
      <c r="AF545" s="75" t="e">
        <f t="shared" si="102"/>
        <v>#VALUE!</v>
      </c>
      <c r="AG545" s="75" t="e">
        <f t="shared" si="104"/>
        <v>#VALUE!</v>
      </c>
      <c r="AH545" s="75" t="e">
        <f t="shared" si="105"/>
        <v>#VALUE!</v>
      </c>
      <c r="AI545" s="75" t="e">
        <f t="shared" si="106"/>
        <v>#VALUE!</v>
      </c>
      <c r="AJ545" s="80" t="e">
        <f t="shared" si="107"/>
        <v>#VALUE!</v>
      </c>
      <c r="AK545" s="79" t="str">
        <f>(IFERROR(VLOOKUP(AB545,Categories!$A$2:$B$20,2,1),""))</f>
        <v/>
      </c>
      <c r="AL545" s="79" t="str">
        <f ca="1">IFERROR(VLOOKUP((HLOOKUP((VLOOKUP($AB545,Categories!$A$2:$F$20,3,1)), $AB$3:$AJ545, (ROW()-ROW($AB$3)+1), 0)), INDIRECT(VLOOKUP($AB545,Categories!$A$2:$F$20,6,1)),2,0),AK545)</f>
        <v/>
      </c>
      <c r="AM545" s="79" t="str">
        <f ca="1">IFERROR(VLOOKUP((HLOOKUP((VLOOKUP($AB545,Categories!$A$2:$F$20,4,1)),$AB$3:$AJ545,(ROW()-ROW($AB$3)+1),0)),INDIRECT(VLOOKUP($AB545,Categories!$A$2:$H$20,7,1)),2,0),"")</f>
        <v/>
      </c>
      <c r="AN545" s="79" t="str">
        <f ca="1">IFERROR(VLOOKUP((HLOOKUP((VLOOKUP($AB545,Categories!$A$2:$F$20,5,1)), $AB$3:$AJ545, (ROW()-ROW($AB$3)+1), 0)), INDIRECT(VLOOKUP($AB545,Categories!$A$2:$H$20,8,1)),2,0),"")</f>
        <v/>
      </c>
      <c r="AO545" s="79" t="str">
        <f t="shared" ca="1" si="108"/>
        <v/>
      </c>
      <c r="AP545" s="81"/>
      <c r="AQ545" s="70" t="str">
        <f>IFERROR(VLOOKUP(VALUE(MID(AP545,1,1)),AdditionalElements!$A$2:$B$50,2,0),"")</f>
        <v/>
      </c>
      <c r="AR545" s="70" t="str">
        <f>IFERROR(VLOOKUP(VALUE(MID(AP545,2,1)),AdditionalElements!$H$2:$I$50,2,0),"")</f>
        <v/>
      </c>
      <c r="AS545" s="70" t="str">
        <f>IFERROR(VLOOKUP(VALUE(MID(AP545,3,1)),AdditionalElements!$O$2:$P$50,2,0),"")</f>
        <v/>
      </c>
      <c r="AT545" s="70" t="str">
        <f>IFERROR(VLOOKUP(VALUE(MID(AP545,4,1)),AdditionalElements!$V$2:$W$50,2,0),"")</f>
        <v/>
      </c>
      <c r="AU545" s="71"/>
      <c r="AV545" s="79" t="str">
        <f>IFERROR(IF(VALUE(MID(AU545,1,1))=1, VLOOKUP(VALUE(MID(AU545,1,1)), TxtPanelShape!$A$2:$C$50, 3, 0), (IF(VALUE(MID(AU545,1,1))&gt;=7, VLOOKUP(VALUE(MID(AU545,1,1)), TxtPanelShape!$A$2:$C$50, 3, 0),VLOOKUP(VALUE(MID(AU545,1,2)),TxtPanelShape!$A$2:$C$50,3,0)))), "")</f>
        <v/>
      </c>
      <c r="AW545" s="79" t="str">
        <f>IFERROR(IF(VALUE(MID(AU545,1,1))=1, ", "&amp;VLOOKUP(VALUE(MID(AU545,2,1)), TxtPanelShape!$H$2:$I$50, 2, 0), IF(VALUE(MID(AU545,1,1))&gt;=7, ", "&amp;VLOOKUP(VALUE(MID(AU545,2,1)), TxtPanelShape!$H$2:$I$50, 2, 0),"")), "")</f>
        <v/>
      </c>
      <c r="AX545" s="79" t="str">
        <f>IFERROR(IF(VALUE(MID(AU545,1,1))=1, ", "&amp;VLOOKUP(VALUE(MID(AU545,3,1)), TxtPanelShape!$O$2:$P$50, 2, 0), IF(VALUE(MID(AU545,1,1))&gt;=7, ", "&amp;VLOOKUP(VALUE(MID(AU545,3,1)), TxtPanelShape!$O$2:$P$50, 2, 0),"")),"")</f>
        <v/>
      </c>
      <c r="AY545" s="79" t="str">
        <f>IFERROR("; "&amp;VLOOKUP(VALUE(MID(AU545,4,1)), TxtPanelShape!$V$2:$W$50,2,0),"")</f>
        <v/>
      </c>
      <c r="AZ545" s="79" t="str">
        <f t="shared" si="109"/>
        <v/>
      </c>
      <c r="BA545" s="71"/>
      <c r="BB545" s="79" t="str">
        <f>IFERROR(IF(VALUE(MID(BA545,1,1))=1, VLOOKUP(VALUE(MID(BA545,1,1)), TxtPanelShape!$A$2:$C$50, 3, 0), (IF(VALUE(MID(BA545,1,1))&gt;=7, VLOOKUP(VALUE(MID(BA545,1,1)), TxtPanelShape!$A$2:$C$50, 3, 0),VLOOKUP(VALUE(MID(BA545,1,2)),TxtPanelShape!$A$2:$C$50,3,0)))), "")</f>
        <v/>
      </c>
      <c r="BC545" s="79" t="str">
        <f>IFERROR(IF(VALUE(MID(BA545,1,1))=1, ", "&amp;VLOOKUP(VALUE(MID(BA545,2,1)), TxtPanelShape!$H$2:$I$50, 2, 0), IF(VALUE(MID(BA545,1,1))&gt;=7, ", "&amp;VLOOKUP(VALUE(MID(BA545,2,1)), TxtPanelShape!$H$2:$I$50, 2, 0),"")), "")</f>
        <v/>
      </c>
      <c r="BD545" s="79" t="str">
        <f>IFERROR(IF(VALUE(MID(BA545,1,1))=1, ", "&amp;VLOOKUP(VALUE(MID(BA545,3,1)), TxtPanelShape!$O$2:$P$50, 2, 0), IF(VALUE(MID(BA545,1,1))&gt;=7, ", "&amp;VLOOKUP(VALUE(MID(BA545,3,1)), TxtPanelShape!$O$2:$P$50, 2, 0),"")),"")</f>
        <v/>
      </c>
      <c r="BE545" s="79" t="str">
        <f>IFERROR("; "&amp;VLOOKUP(VALUE(MID(BA545,4,1)), TxtPanelShape!$V$2:$W$50,2,0),"")</f>
        <v/>
      </c>
      <c r="BF545" s="79" t="str">
        <f t="shared" si="110"/>
        <v/>
      </c>
      <c r="BG545" s="71"/>
      <c r="BH545" s="79" t="str">
        <f>IFERROR(VLOOKUP(BG545, TxtPanelDefinition!$A$2:$B$50, 2, 0),"")</f>
        <v/>
      </c>
      <c r="BI545" s="71"/>
      <c r="BJ545" s="79" t="str">
        <f>IFERROR(VLOOKUP(BI545, TxtPanelDefinition!$A$2:$B$50, 2, 0),"")</f>
        <v/>
      </c>
      <c r="BK545" s="71"/>
      <c r="BL545" s="79" t="str">
        <f>IFERROR(VLOOKUP(BK545, InscrTechniques!$A$2:$B$50, 2, 0),"")</f>
        <v/>
      </c>
      <c r="BM545" s="71"/>
      <c r="BN545" s="79" t="str">
        <f>IFERROR(VLOOKUP(BM545, InscrTechniques!$A$2:$B$50, 2, 0),"")</f>
        <v/>
      </c>
      <c r="BO545" s="71"/>
      <c r="BP545" s="79" t="str">
        <f>IFERROR(VLOOKUP(BO545, InscrTechniques!$A$2:$B$50, 2, 0),"")</f>
        <v/>
      </c>
      <c r="BQ545" s="71"/>
      <c r="BR545" s="79" t="str">
        <f>IFERROR(VLOOKUP(BQ545, InscrTechniques!$A$2:$B$50, 2, 0),"")</f>
        <v/>
      </c>
      <c r="BS545" s="71"/>
      <c r="BT545" s="79" t="str">
        <f>IFERROR(VLOOKUP(BS545, InscrTechniques!$A$2:$B$50, 2, 0),"")</f>
        <v/>
      </c>
      <c r="BU545" s="71"/>
      <c r="BV545" s="79" t="str">
        <f>IFERROR(VLOOKUP(BU545, InscrTechniques!$A$2:$B$50, 2, 0),"")</f>
        <v/>
      </c>
      <c r="BW545" s="125"/>
      <c r="BX545" s="79" t="str">
        <f>IFERROR(VLOOKUP(BW545, InscrTechniques!$A$2:$B$50, 2, 0),"")</f>
        <v/>
      </c>
      <c r="BY545" s="125"/>
      <c r="BZ545" s="79" t="str">
        <f>IFERROR(VLOOKUP(BY545, InscrTechniques!$A$2:$B$50, 2, 0),"")</f>
        <v/>
      </c>
      <c r="CA545" s="74"/>
      <c r="CB545" s="114" t="str">
        <f>IFERROR(VLOOKUP(CA545, LetterStyle!$A$2:$B$50, 2, 0),"")</f>
        <v/>
      </c>
      <c r="CC545" s="74"/>
      <c r="CD545" s="114" t="str">
        <f>IFERROR(VLOOKUP(CC545, LetterStyle!$A$2:$B$50, 2, 0),"")</f>
        <v/>
      </c>
      <c r="CE545" s="74"/>
      <c r="CF545" s="114" t="str">
        <f>IFERROR(VLOOKUP(CE545, LetterStyle!$A$2:$B$50, 2, 0),"")</f>
        <v/>
      </c>
      <c r="CG545" s="74"/>
      <c r="CH545" s="79" t="str">
        <f>IFERROR(VLOOKUP(CG545, LetterStyle!$A$2:$B$50, 2, 0),"")</f>
        <v/>
      </c>
      <c r="CI545" s="71"/>
      <c r="CJ545" s="79" t="str">
        <f>IFERROR(VLOOKUP(CI545, DecMotifs!$A$1:$B$306, 2, 0),"")</f>
        <v/>
      </c>
      <c r="CK545" s="71"/>
      <c r="CL545" s="79" t="str">
        <f>IFERROR(VLOOKUP(CK545, DecMotifs!$A$1:$B$306, 2, 0),"")</f>
        <v/>
      </c>
      <c r="CM545" s="71"/>
      <c r="CN545" s="79" t="str">
        <f>IFERROR(VLOOKUP(CM545, DecMotifs!$A$1:$B$306, 2, 0),"")</f>
        <v/>
      </c>
      <c r="CO545" s="71"/>
      <c r="CP545" s="79" t="str">
        <f>IFERROR(VLOOKUP(CO545, MarginalDec!$A$2:$B$253, 2, 0),"")</f>
        <v/>
      </c>
      <c r="CQ545" s="71"/>
      <c r="CR545" s="79" t="str">
        <f>IFERROR(VLOOKUP(CQ545, MarginalDec!$A$2:$B$253, 2, 0),"")</f>
        <v/>
      </c>
      <c r="CS545" s="71"/>
      <c r="CT545" s="79" t="str">
        <f>IFERROR(VLOOKUP(CS545, MarginalDec!$A$2:$B$253, 2, 0),"")</f>
        <v/>
      </c>
      <c r="CU545" s="71"/>
      <c r="CV545" s="79" t="str">
        <f>IF(ISBLANK(CU545),"", IFERROR(VLOOKUP(CU545, Tooling!$A$2:$B$252, 2, 0),""))</f>
        <v/>
      </c>
      <c r="CW545" s="71"/>
      <c r="CX545" s="79" t="str">
        <f>IF(ISBLANK(CW545),"", IFERROR(VLOOKUP(CW545, Tooling!$A$2:$B$252, 2, 0),""))</f>
        <v/>
      </c>
      <c r="CY545" s="71"/>
      <c r="CZ545" s="79" t="str">
        <f>IF(ISBLANK(CY545),"", IFERROR(VLOOKUP(CY545, Repairs!$A$2:$B$252, 2, 0),""))</f>
        <v/>
      </c>
      <c r="DA545" s="77"/>
      <c r="DB545" s="71"/>
      <c r="DC545" s="79" t="str">
        <f>IFERROR(VLOOKUP(DB545, DatingReason!$A$2:$B$252, 2, 0),"")</f>
        <v/>
      </c>
      <c r="DD545" s="123" t="str">
        <f t="shared" si="111"/>
        <v/>
      </c>
      <c r="DF545" s="119" t="str">
        <f t="array" ref="DF545">IF(AND($B545&lt;&gt;"", $DE545&lt;&gt;"", $DE545&lt;&gt;"No"),MAX(IF($B545=PEOPLE!$B$4:$B$1000, PEOPLE!$Q$4:$Q$1000,""))+100,"")</f>
        <v/>
      </c>
      <c r="DG545" s="68"/>
      <c r="DH545" s="76">
        <f>COUNTIF(PEOPLE!B:B, MEMORIALS!B545)</f>
        <v>0</v>
      </c>
      <c r="DI545" s="82"/>
      <c r="DJ545" s="82"/>
      <c r="DK545" s="82"/>
      <c r="DL545" s="68"/>
      <c r="DM545" s="68"/>
      <c r="DN545" s="68"/>
      <c r="DO545" s="68"/>
      <c r="DP545" s="68"/>
    </row>
    <row r="546" spans="1:120" ht="15" customHeight="1" x14ac:dyDescent="0.25">
      <c r="A546" s="68"/>
      <c r="B546" s="69"/>
      <c r="C546" s="68"/>
      <c r="D546" s="68"/>
      <c r="E546" s="70" t="str">
        <f>IF(D546="","",VLOOKUP(D546,Denomination!$A$2:$B$50, 2, 0))</f>
        <v/>
      </c>
      <c r="F546" s="68"/>
      <c r="G546" s="71"/>
      <c r="H546" s="70" t="str">
        <f>IF(G546="","",VLOOKUP(G546,MCondition!$A$2:$B$50, 2, 0))</f>
        <v/>
      </c>
      <c r="I546" s="72"/>
      <c r="J546" s="71"/>
      <c r="K546" s="70" t="str">
        <f>IF(J546="","",VLOOKUP(J546,ICondition!$A$2:$B$50, 2, 0))</f>
        <v/>
      </c>
      <c r="L546" s="73"/>
      <c r="M546" s="73"/>
      <c r="N546" s="73"/>
      <c r="O546" s="73"/>
      <c r="P546" s="73"/>
      <c r="Q546" s="73"/>
      <c r="R546" s="78"/>
      <c r="S546" s="79" t="str">
        <f>IFERROR(VLOOKUP(R546,Material!$A$2:$B$59, 2, 0),"")</f>
        <v/>
      </c>
      <c r="T546" s="71"/>
      <c r="U546" s="79" t="str">
        <f>IFERROR(VLOOKUP(T546,Material!$A$2:$B$59, 2, 0),"")</f>
        <v/>
      </c>
      <c r="V546" s="71"/>
      <c r="W546" s="79" t="str">
        <f>IFERROR(VLOOKUP(V546,Material!$A$2:$B$59, 2, 0),"")</f>
        <v/>
      </c>
      <c r="X546" s="71"/>
      <c r="Y546" s="79" t="str">
        <f>IFERROR(VLOOKUP(X546,Material!$A$2:$B$59, 2, 0),"")</f>
        <v/>
      </c>
      <c r="Z546" s="71"/>
      <c r="AA546" s="79" t="str">
        <f>IFERROR(VLOOKUP(Z546,Material!$A$2:$B$59, 2, 0),"")</f>
        <v/>
      </c>
      <c r="AB546" s="74"/>
      <c r="AC546" s="75" t="e">
        <f t="shared" si="100"/>
        <v>#VALUE!</v>
      </c>
      <c r="AD546" s="75" t="e">
        <f t="shared" si="101"/>
        <v>#VALUE!</v>
      </c>
      <c r="AE546" s="75" t="e">
        <f t="shared" si="103"/>
        <v>#VALUE!</v>
      </c>
      <c r="AF546" s="75" t="e">
        <f t="shared" si="102"/>
        <v>#VALUE!</v>
      </c>
      <c r="AG546" s="75" t="e">
        <f t="shared" si="104"/>
        <v>#VALUE!</v>
      </c>
      <c r="AH546" s="75" t="e">
        <f t="shared" si="105"/>
        <v>#VALUE!</v>
      </c>
      <c r="AI546" s="75" t="e">
        <f t="shared" si="106"/>
        <v>#VALUE!</v>
      </c>
      <c r="AJ546" s="80" t="e">
        <f t="shared" si="107"/>
        <v>#VALUE!</v>
      </c>
      <c r="AK546" s="79" t="str">
        <f>(IFERROR(VLOOKUP(AB546,Categories!$A$2:$B$20,2,1),""))</f>
        <v/>
      </c>
      <c r="AL546" s="79" t="str">
        <f ca="1">IFERROR(VLOOKUP((HLOOKUP((VLOOKUP($AB546,Categories!$A$2:$F$20,3,1)), $AB$3:$AJ546, (ROW()-ROW($AB$3)+1), 0)), INDIRECT(VLOOKUP($AB546,Categories!$A$2:$F$20,6,1)),2,0),AK546)</f>
        <v/>
      </c>
      <c r="AM546" s="79" t="str">
        <f ca="1">IFERROR(VLOOKUP((HLOOKUP((VLOOKUP($AB546,Categories!$A$2:$F$20,4,1)),$AB$3:$AJ546,(ROW()-ROW($AB$3)+1),0)),INDIRECT(VLOOKUP($AB546,Categories!$A$2:$H$20,7,1)),2,0),"")</f>
        <v/>
      </c>
      <c r="AN546" s="79" t="str">
        <f ca="1">IFERROR(VLOOKUP((HLOOKUP((VLOOKUP($AB546,Categories!$A$2:$F$20,5,1)), $AB$3:$AJ546, (ROW()-ROW($AB$3)+1), 0)), INDIRECT(VLOOKUP($AB546,Categories!$A$2:$H$20,8,1)),2,0),"")</f>
        <v/>
      </c>
      <c r="AO546" s="79" t="str">
        <f t="shared" ca="1" si="108"/>
        <v/>
      </c>
      <c r="AP546" s="81"/>
      <c r="AQ546" s="70" t="str">
        <f>IFERROR(VLOOKUP(VALUE(MID(AP546,1,1)),AdditionalElements!$A$2:$B$50,2,0),"")</f>
        <v/>
      </c>
      <c r="AR546" s="70" t="str">
        <f>IFERROR(VLOOKUP(VALUE(MID(AP546,2,1)),AdditionalElements!$H$2:$I$50,2,0),"")</f>
        <v/>
      </c>
      <c r="AS546" s="70" t="str">
        <f>IFERROR(VLOOKUP(VALUE(MID(AP546,3,1)),AdditionalElements!$O$2:$P$50,2,0),"")</f>
        <v/>
      </c>
      <c r="AT546" s="70" t="str">
        <f>IFERROR(VLOOKUP(VALUE(MID(AP546,4,1)),AdditionalElements!$V$2:$W$50,2,0),"")</f>
        <v/>
      </c>
      <c r="AU546" s="71"/>
      <c r="AV546" s="79" t="str">
        <f>IFERROR(IF(VALUE(MID(AU546,1,1))=1, VLOOKUP(VALUE(MID(AU546,1,1)), TxtPanelShape!$A$2:$C$50, 3, 0), (IF(VALUE(MID(AU546,1,1))&gt;=7, VLOOKUP(VALUE(MID(AU546,1,1)), TxtPanelShape!$A$2:$C$50, 3, 0),VLOOKUP(VALUE(MID(AU546,1,2)),TxtPanelShape!$A$2:$C$50,3,0)))), "")</f>
        <v/>
      </c>
      <c r="AW546" s="79" t="str">
        <f>IFERROR(IF(VALUE(MID(AU546,1,1))=1, ", "&amp;VLOOKUP(VALUE(MID(AU546,2,1)), TxtPanelShape!$H$2:$I$50, 2, 0), IF(VALUE(MID(AU546,1,1))&gt;=7, ", "&amp;VLOOKUP(VALUE(MID(AU546,2,1)), TxtPanelShape!$H$2:$I$50, 2, 0),"")), "")</f>
        <v/>
      </c>
      <c r="AX546" s="79" t="str">
        <f>IFERROR(IF(VALUE(MID(AU546,1,1))=1, ", "&amp;VLOOKUP(VALUE(MID(AU546,3,1)), TxtPanelShape!$O$2:$P$50, 2, 0), IF(VALUE(MID(AU546,1,1))&gt;=7, ", "&amp;VLOOKUP(VALUE(MID(AU546,3,1)), TxtPanelShape!$O$2:$P$50, 2, 0),"")),"")</f>
        <v/>
      </c>
      <c r="AY546" s="79" t="str">
        <f>IFERROR("; "&amp;VLOOKUP(VALUE(MID(AU546,4,1)), TxtPanelShape!$V$2:$W$50,2,0),"")</f>
        <v/>
      </c>
      <c r="AZ546" s="79" t="str">
        <f t="shared" si="109"/>
        <v/>
      </c>
      <c r="BA546" s="71"/>
      <c r="BB546" s="79" t="str">
        <f>IFERROR(IF(VALUE(MID(BA546,1,1))=1, VLOOKUP(VALUE(MID(BA546,1,1)), TxtPanelShape!$A$2:$C$50, 3, 0), (IF(VALUE(MID(BA546,1,1))&gt;=7, VLOOKUP(VALUE(MID(BA546,1,1)), TxtPanelShape!$A$2:$C$50, 3, 0),VLOOKUP(VALUE(MID(BA546,1,2)),TxtPanelShape!$A$2:$C$50,3,0)))), "")</f>
        <v/>
      </c>
      <c r="BC546" s="79" t="str">
        <f>IFERROR(IF(VALUE(MID(BA546,1,1))=1, ", "&amp;VLOOKUP(VALUE(MID(BA546,2,1)), TxtPanelShape!$H$2:$I$50, 2, 0), IF(VALUE(MID(BA546,1,1))&gt;=7, ", "&amp;VLOOKUP(VALUE(MID(BA546,2,1)), TxtPanelShape!$H$2:$I$50, 2, 0),"")), "")</f>
        <v/>
      </c>
      <c r="BD546" s="79" t="str">
        <f>IFERROR(IF(VALUE(MID(BA546,1,1))=1, ", "&amp;VLOOKUP(VALUE(MID(BA546,3,1)), TxtPanelShape!$O$2:$P$50, 2, 0), IF(VALUE(MID(BA546,1,1))&gt;=7, ", "&amp;VLOOKUP(VALUE(MID(BA546,3,1)), TxtPanelShape!$O$2:$P$50, 2, 0),"")),"")</f>
        <v/>
      </c>
      <c r="BE546" s="79" t="str">
        <f>IFERROR("; "&amp;VLOOKUP(VALUE(MID(BA546,4,1)), TxtPanelShape!$V$2:$W$50,2,0),"")</f>
        <v/>
      </c>
      <c r="BF546" s="79" t="str">
        <f t="shared" si="110"/>
        <v/>
      </c>
      <c r="BG546" s="71"/>
      <c r="BH546" s="79" t="str">
        <f>IFERROR(VLOOKUP(BG546, TxtPanelDefinition!$A$2:$B$50, 2, 0),"")</f>
        <v/>
      </c>
      <c r="BI546" s="71"/>
      <c r="BJ546" s="79" t="str">
        <f>IFERROR(VLOOKUP(BI546, TxtPanelDefinition!$A$2:$B$50, 2, 0),"")</f>
        <v/>
      </c>
      <c r="BK546" s="71"/>
      <c r="BL546" s="79" t="str">
        <f>IFERROR(VLOOKUP(BK546, InscrTechniques!$A$2:$B$50, 2, 0),"")</f>
        <v/>
      </c>
      <c r="BM546" s="71"/>
      <c r="BN546" s="79" t="str">
        <f>IFERROR(VLOOKUP(BM546, InscrTechniques!$A$2:$B$50, 2, 0),"")</f>
        <v/>
      </c>
      <c r="BO546" s="71"/>
      <c r="BP546" s="79" t="str">
        <f>IFERROR(VLOOKUP(BO546, InscrTechniques!$A$2:$B$50, 2, 0),"")</f>
        <v/>
      </c>
      <c r="BQ546" s="71"/>
      <c r="BR546" s="79" t="str">
        <f>IFERROR(VLOOKUP(BQ546, InscrTechniques!$A$2:$B$50, 2, 0),"")</f>
        <v/>
      </c>
      <c r="BS546" s="71"/>
      <c r="BT546" s="79" t="str">
        <f>IFERROR(VLOOKUP(BS546, InscrTechniques!$A$2:$B$50, 2, 0),"")</f>
        <v/>
      </c>
      <c r="BU546" s="71"/>
      <c r="BV546" s="79" t="str">
        <f>IFERROR(VLOOKUP(BU546, InscrTechniques!$A$2:$B$50, 2, 0),"")</f>
        <v/>
      </c>
      <c r="BW546" s="125"/>
      <c r="BX546" s="79" t="str">
        <f>IFERROR(VLOOKUP(BW546, InscrTechniques!$A$2:$B$50, 2, 0),"")</f>
        <v/>
      </c>
      <c r="BY546" s="125"/>
      <c r="BZ546" s="79" t="str">
        <f>IFERROR(VLOOKUP(BY546, InscrTechniques!$A$2:$B$50, 2, 0),"")</f>
        <v/>
      </c>
      <c r="CA546" s="74"/>
      <c r="CB546" s="114" t="str">
        <f>IFERROR(VLOOKUP(CA546, LetterStyle!$A$2:$B$50, 2, 0),"")</f>
        <v/>
      </c>
      <c r="CC546" s="74"/>
      <c r="CD546" s="114" t="str">
        <f>IFERROR(VLOOKUP(CC546, LetterStyle!$A$2:$B$50, 2, 0),"")</f>
        <v/>
      </c>
      <c r="CE546" s="74"/>
      <c r="CF546" s="114" t="str">
        <f>IFERROR(VLOOKUP(CE546, LetterStyle!$A$2:$B$50, 2, 0),"")</f>
        <v/>
      </c>
      <c r="CG546" s="74"/>
      <c r="CH546" s="79" t="str">
        <f>IFERROR(VLOOKUP(CG546, LetterStyle!$A$2:$B$50, 2, 0),"")</f>
        <v/>
      </c>
      <c r="CI546" s="71"/>
      <c r="CJ546" s="79" t="str">
        <f>IFERROR(VLOOKUP(CI546, DecMotifs!$A$1:$B$306, 2, 0),"")</f>
        <v/>
      </c>
      <c r="CK546" s="71"/>
      <c r="CL546" s="79" t="str">
        <f>IFERROR(VLOOKUP(CK546, DecMotifs!$A$1:$B$306, 2, 0),"")</f>
        <v/>
      </c>
      <c r="CM546" s="71"/>
      <c r="CN546" s="79" t="str">
        <f>IFERROR(VLOOKUP(CM546, DecMotifs!$A$1:$B$306, 2, 0),"")</f>
        <v/>
      </c>
      <c r="CO546" s="71"/>
      <c r="CP546" s="79" t="str">
        <f>IFERROR(VLOOKUP(CO546, MarginalDec!$A$2:$B$253, 2, 0),"")</f>
        <v/>
      </c>
      <c r="CQ546" s="71"/>
      <c r="CR546" s="79" t="str">
        <f>IFERROR(VLOOKUP(CQ546, MarginalDec!$A$2:$B$253, 2, 0),"")</f>
        <v/>
      </c>
      <c r="CS546" s="71"/>
      <c r="CT546" s="79" t="str">
        <f>IFERROR(VLOOKUP(CS546, MarginalDec!$A$2:$B$253, 2, 0),"")</f>
        <v/>
      </c>
      <c r="CU546" s="71"/>
      <c r="CV546" s="79" t="str">
        <f>IF(ISBLANK(CU546),"", IFERROR(VLOOKUP(CU546, Tooling!$A$2:$B$252, 2, 0),""))</f>
        <v/>
      </c>
      <c r="CW546" s="71"/>
      <c r="CX546" s="79" t="str">
        <f>IF(ISBLANK(CW546),"", IFERROR(VLOOKUP(CW546, Tooling!$A$2:$B$252, 2, 0),""))</f>
        <v/>
      </c>
      <c r="CY546" s="71"/>
      <c r="CZ546" s="79" t="str">
        <f>IF(ISBLANK(CY546),"", IFERROR(VLOOKUP(CY546, Repairs!$A$2:$B$252, 2, 0),""))</f>
        <v/>
      </c>
      <c r="DA546" s="77"/>
      <c r="DB546" s="71"/>
      <c r="DC546" s="79" t="str">
        <f>IFERROR(VLOOKUP(DB546, DatingReason!$A$2:$B$252, 2, 0),"")</f>
        <v/>
      </c>
      <c r="DD546" s="123" t="str">
        <f t="shared" si="111"/>
        <v/>
      </c>
      <c r="DF546" s="119" t="str">
        <f t="array" ref="DF546">IF(AND($B546&lt;&gt;"", $DE546&lt;&gt;"", $DE546&lt;&gt;"No"),MAX(IF($B546=PEOPLE!$B$4:$B$1000, PEOPLE!$Q$4:$Q$1000,""))+100,"")</f>
        <v/>
      </c>
      <c r="DG546" s="68"/>
      <c r="DH546" s="76">
        <f>COUNTIF(PEOPLE!B:B, MEMORIALS!B546)</f>
        <v>0</v>
      </c>
      <c r="DI546" s="82"/>
      <c r="DJ546" s="82"/>
      <c r="DK546" s="82"/>
      <c r="DL546" s="68"/>
      <c r="DM546" s="68"/>
      <c r="DN546" s="68"/>
      <c r="DO546" s="68"/>
      <c r="DP546" s="68"/>
    </row>
    <row r="547" spans="1:120" ht="15" customHeight="1" x14ac:dyDescent="0.25">
      <c r="A547" s="68"/>
      <c r="B547" s="69"/>
      <c r="C547" s="68"/>
      <c r="D547" s="68"/>
      <c r="E547" s="70" t="str">
        <f>IF(D547="","",VLOOKUP(D547,Denomination!$A$2:$B$50, 2, 0))</f>
        <v/>
      </c>
      <c r="F547" s="68"/>
      <c r="G547" s="71"/>
      <c r="H547" s="70" t="str">
        <f>IF(G547="","",VLOOKUP(G547,MCondition!$A$2:$B$50, 2, 0))</f>
        <v/>
      </c>
      <c r="I547" s="72"/>
      <c r="J547" s="71"/>
      <c r="K547" s="70" t="str">
        <f>IF(J547="","",VLOOKUP(J547,ICondition!$A$2:$B$50, 2, 0))</f>
        <v/>
      </c>
      <c r="L547" s="73"/>
      <c r="M547" s="73"/>
      <c r="N547" s="73"/>
      <c r="O547" s="73"/>
      <c r="P547" s="73"/>
      <c r="Q547" s="73"/>
      <c r="R547" s="78"/>
      <c r="S547" s="79" t="str">
        <f>IFERROR(VLOOKUP(R547,Material!$A$2:$B$59, 2, 0),"")</f>
        <v/>
      </c>
      <c r="T547" s="71"/>
      <c r="U547" s="79" t="str">
        <f>IFERROR(VLOOKUP(T547,Material!$A$2:$B$59, 2, 0),"")</f>
        <v/>
      </c>
      <c r="V547" s="71"/>
      <c r="W547" s="79" t="str">
        <f>IFERROR(VLOOKUP(V547,Material!$A$2:$B$59, 2, 0),"")</f>
        <v/>
      </c>
      <c r="X547" s="71"/>
      <c r="Y547" s="79" t="str">
        <f>IFERROR(VLOOKUP(X547,Material!$A$2:$B$59, 2, 0),"")</f>
        <v/>
      </c>
      <c r="Z547" s="71"/>
      <c r="AA547" s="79" t="str">
        <f>IFERROR(VLOOKUP(Z547,Material!$A$2:$B$59, 2, 0),"")</f>
        <v/>
      </c>
      <c r="AB547" s="74"/>
      <c r="AC547" s="75" t="e">
        <f t="shared" si="100"/>
        <v>#VALUE!</v>
      </c>
      <c r="AD547" s="75" t="e">
        <f t="shared" si="101"/>
        <v>#VALUE!</v>
      </c>
      <c r="AE547" s="75" t="e">
        <f t="shared" si="103"/>
        <v>#VALUE!</v>
      </c>
      <c r="AF547" s="75" t="e">
        <f t="shared" si="102"/>
        <v>#VALUE!</v>
      </c>
      <c r="AG547" s="75" t="e">
        <f t="shared" si="104"/>
        <v>#VALUE!</v>
      </c>
      <c r="AH547" s="75" t="e">
        <f t="shared" si="105"/>
        <v>#VALUE!</v>
      </c>
      <c r="AI547" s="75" t="e">
        <f t="shared" si="106"/>
        <v>#VALUE!</v>
      </c>
      <c r="AJ547" s="80" t="e">
        <f t="shared" si="107"/>
        <v>#VALUE!</v>
      </c>
      <c r="AK547" s="79" t="str">
        <f>(IFERROR(VLOOKUP(AB547,Categories!$A$2:$B$20,2,1),""))</f>
        <v/>
      </c>
      <c r="AL547" s="79" t="str">
        <f ca="1">IFERROR(VLOOKUP((HLOOKUP((VLOOKUP($AB547,Categories!$A$2:$F$20,3,1)), $AB$3:$AJ547, (ROW()-ROW($AB$3)+1), 0)), INDIRECT(VLOOKUP($AB547,Categories!$A$2:$F$20,6,1)),2,0),AK547)</f>
        <v/>
      </c>
      <c r="AM547" s="79" t="str">
        <f ca="1">IFERROR(VLOOKUP((HLOOKUP((VLOOKUP($AB547,Categories!$A$2:$F$20,4,1)),$AB$3:$AJ547,(ROW()-ROW($AB$3)+1),0)),INDIRECT(VLOOKUP($AB547,Categories!$A$2:$H$20,7,1)),2,0),"")</f>
        <v/>
      </c>
      <c r="AN547" s="79" t="str">
        <f ca="1">IFERROR(VLOOKUP((HLOOKUP((VLOOKUP($AB547,Categories!$A$2:$F$20,5,1)), $AB$3:$AJ547, (ROW()-ROW($AB$3)+1), 0)), INDIRECT(VLOOKUP($AB547,Categories!$A$2:$H$20,8,1)),2,0),"")</f>
        <v/>
      </c>
      <c r="AO547" s="79" t="str">
        <f t="shared" ca="1" si="108"/>
        <v/>
      </c>
      <c r="AP547" s="81"/>
      <c r="AQ547" s="70" t="str">
        <f>IFERROR(VLOOKUP(VALUE(MID(AP547,1,1)),AdditionalElements!$A$2:$B$50,2,0),"")</f>
        <v/>
      </c>
      <c r="AR547" s="70" t="str">
        <f>IFERROR(VLOOKUP(VALUE(MID(AP547,2,1)),AdditionalElements!$H$2:$I$50,2,0),"")</f>
        <v/>
      </c>
      <c r="AS547" s="70" t="str">
        <f>IFERROR(VLOOKUP(VALUE(MID(AP547,3,1)),AdditionalElements!$O$2:$P$50,2,0),"")</f>
        <v/>
      </c>
      <c r="AT547" s="70" t="str">
        <f>IFERROR(VLOOKUP(VALUE(MID(AP547,4,1)),AdditionalElements!$V$2:$W$50,2,0),"")</f>
        <v/>
      </c>
      <c r="AU547" s="71"/>
      <c r="AV547" s="79" t="str">
        <f>IFERROR(IF(VALUE(MID(AU547,1,1))=1, VLOOKUP(VALUE(MID(AU547,1,1)), TxtPanelShape!$A$2:$C$50, 3, 0), (IF(VALUE(MID(AU547,1,1))&gt;=7, VLOOKUP(VALUE(MID(AU547,1,1)), TxtPanelShape!$A$2:$C$50, 3, 0),VLOOKUP(VALUE(MID(AU547,1,2)),TxtPanelShape!$A$2:$C$50,3,0)))), "")</f>
        <v/>
      </c>
      <c r="AW547" s="79" t="str">
        <f>IFERROR(IF(VALUE(MID(AU547,1,1))=1, ", "&amp;VLOOKUP(VALUE(MID(AU547,2,1)), TxtPanelShape!$H$2:$I$50, 2, 0), IF(VALUE(MID(AU547,1,1))&gt;=7, ", "&amp;VLOOKUP(VALUE(MID(AU547,2,1)), TxtPanelShape!$H$2:$I$50, 2, 0),"")), "")</f>
        <v/>
      </c>
      <c r="AX547" s="79" t="str">
        <f>IFERROR(IF(VALUE(MID(AU547,1,1))=1, ", "&amp;VLOOKUP(VALUE(MID(AU547,3,1)), TxtPanelShape!$O$2:$P$50, 2, 0), IF(VALUE(MID(AU547,1,1))&gt;=7, ", "&amp;VLOOKUP(VALUE(MID(AU547,3,1)), TxtPanelShape!$O$2:$P$50, 2, 0),"")),"")</f>
        <v/>
      </c>
      <c r="AY547" s="79" t="str">
        <f>IFERROR("; "&amp;VLOOKUP(VALUE(MID(AU547,4,1)), TxtPanelShape!$V$2:$W$50,2,0),"")</f>
        <v/>
      </c>
      <c r="AZ547" s="79" t="str">
        <f t="shared" si="109"/>
        <v/>
      </c>
      <c r="BA547" s="71"/>
      <c r="BB547" s="79" t="str">
        <f>IFERROR(IF(VALUE(MID(BA547,1,1))=1, VLOOKUP(VALUE(MID(BA547,1,1)), TxtPanelShape!$A$2:$C$50, 3, 0), (IF(VALUE(MID(BA547,1,1))&gt;=7, VLOOKUP(VALUE(MID(BA547,1,1)), TxtPanelShape!$A$2:$C$50, 3, 0),VLOOKUP(VALUE(MID(BA547,1,2)),TxtPanelShape!$A$2:$C$50,3,0)))), "")</f>
        <v/>
      </c>
      <c r="BC547" s="79" t="str">
        <f>IFERROR(IF(VALUE(MID(BA547,1,1))=1, ", "&amp;VLOOKUP(VALUE(MID(BA547,2,1)), TxtPanelShape!$H$2:$I$50, 2, 0), IF(VALUE(MID(BA547,1,1))&gt;=7, ", "&amp;VLOOKUP(VALUE(MID(BA547,2,1)), TxtPanelShape!$H$2:$I$50, 2, 0),"")), "")</f>
        <v/>
      </c>
      <c r="BD547" s="79" t="str">
        <f>IFERROR(IF(VALUE(MID(BA547,1,1))=1, ", "&amp;VLOOKUP(VALUE(MID(BA547,3,1)), TxtPanelShape!$O$2:$P$50, 2, 0), IF(VALUE(MID(BA547,1,1))&gt;=7, ", "&amp;VLOOKUP(VALUE(MID(BA547,3,1)), TxtPanelShape!$O$2:$P$50, 2, 0),"")),"")</f>
        <v/>
      </c>
      <c r="BE547" s="79" t="str">
        <f>IFERROR("; "&amp;VLOOKUP(VALUE(MID(BA547,4,1)), TxtPanelShape!$V$2:$W$50,2,0),"")</f>
        <v/>
      </c>
      <c r="BF547" s="79" t="str">
        <f t="shared" si="110"/>
        <v/>
      </c>
      <c r="BG547" s="71"/>
      <c r="BH547" s="79" t="str">
        <f>IFERROR(VLOOKUP(BG547, TxtPanelDefinition!$A$2:$B$50, 2, 0),"")</f>
        <v/>
      </c>
      <c r="BI547" s="71"/>
      <c r="BJ547" s="79" t="str">
        <f>IFERROR(VLOOKUP(BI547, TxtPanelDefinition!$A$2:$B$50, 2, 0),"")</f>
        <v/>
      </c>
      <c r="BK547" s="71"/>
      <c r="BL547" s="79" t="str">
        <f>IFERROR(VLOOKUP(BK547, InscrTechniques!$A$2:$B$50, 2, 0),"")</f>
        <v/>
      </c>
      <c r="BM547" s="71"/>
      <c r="BN547" s="79" t="str">
        <f>IFERROR(VLOOKUP(BM547, InscrTechniques!$A$2:$B$50, 2, 0),"")</f>
        <v/>
      </c>
      <c r="BO547" s="71"/>
      <c r="BP547" s="79" t="str">
        <f>IFERROR(VLOOKUP(BO547, InscrTechniques!$A$2:$B$50, 2, 0),"")</f>
        <v/>
      </c>
      <c r="BQ547" s="71"/>
      <c r="BR547" s="79" t="str">
        <f>IFERROR(VLOOKUP(BQ547, InscrTechniques!$A$2:$B$50, 2, 0),"")</f>
        <v/>
      </c>
      <c r="BS547" s="71"/>
      <c r="BT547" s="79" t="str">
        <f>IFERROR(VLOOKUP(BS547, InscrTechniques!$A$2:$B$50, 2, 0),"")</f>
        <v/>
      </c>
      <c r="BU547" s="71"/>
      <c r="BV547" s="79" t="str">
        <f>IFERROR(VLOOKUP(BU547, InscrTechniques!$A$2:$B$50, 2, 0),"")</f>
        <v/>
      </c>
      <c r="BW547" s="125"/>
      <c r="BX547" s="79" t="str">
        <f>IFERROR(VLOOKUP(BW547, InscrTechniques!$A$2:$B$50, 2, 0),"")</f>
        <v/>
      </c>
      <c r="BY547" s="125"/>
      <c r="BZ547" s="79" t="str">
        <f>IFERROR(VLOOKUP(BY547, InscrTechniques!$A$2:$B$50, 2, 0),"")</f>
        <v/>
      </c>
      <c r="CA547" s="74"/>
      <c r="CB547" s="114" t="str">
        <f>IFERROR(VLOOKUP(CA547, LetterStyle!$A$2:$B$50, 2, 0),"")</f>
        <v/>
      </c>
      <c r="CC547" s="74"/>
      <c r="CD547" s="114" t="str">
        <f>IFERROR(VLOOKUP(CC547, LetterStyle!$A$2:$B$50, 2, 0),"")</f>
        <v/>
      </c>
      <c r="CE547" s="74"/>
      <c r="CF547" s="114" t="str">
        <f>IFERROR(VLOOKUP(CE547, LetterStyle!$A$2:$B$50, 2, 0),"")</f>
        <v/>
      </c>
      <c r="CG547" s="74"/>
      <c r="CH547" s="79" t="str">
        <f>IFERROR(VLOOKUP(CG547, LetterStyle!$A$2:$B$50, 2, 0),"")</f>
        <v/>
      </c>
      <c r="CI547" s="71"/>
      <c r="CJ547" s="79" t="str">
        <f>IFERROR(VLOOKUP(CI547, DecMotifs!$A$1:$B$306, 2, 0),"")</f>
        <v/>
      </c>
      <c r="CK547" s="71"/>
      <c r="CL547" s="79" t="str">
        <f>IFERROR(VLOOKUP(CK547, DecMotifs!$A$1:$B$306, 2, 0),"")</f>
        <v/>
      </c>
      <c r="CM547" s="71"/>
      <c r="CN547" s="79" t="str">
        <f>IFERROR(VLOOKUP(CM547, DecMotifs!$A$1:$B$306, 2, 0),"")</f>
        <v/>
      </c>
      <c r="CO547" s="71"/>
      <c r="CP547" s="79" t="str">
        <f>IFERROR(VLOOKUP(CO547, MarginalDec!$A$2:$B$253, 2, 0),"")</f>
        <v/>
      </c>
      <c r="CQ547" s="71"/>
      <c r="CR547" s="79" t="str">
        <f>IFERROR(VLOOKUP(CQ547, MarginalDec!$A$2:$B$253, 2, 0),"")</f>
        <v/>
      </c>
      <c r="CS547" s="71"/>
      <c r="CT547" s="79" t="str">
        <f>IFERROR(VLOOKUP(CS547, MarginalDec!$A$2:$B$253, 2, 0),"")</f>
        <v/>
      </c>
      <c r="CU547" s="71"/>
      <c r="CV547" s="79" t="str">
        <f>IF(ISBLANK(CU547),"", IFERROR(VLOOKUP(CU547, Tooling!$A$2:$B$252, 2, 0),""))</f>
        <v/>
      </c>
      <c r="CW547" s="71"/>
      <c r="CX547" s="79" t="str">
        <f>IF(ISBLANK(CW547),"", IFERROR(VLOOKUP(CW547, Tooling!$A$2:$B$252, 2, 0),""))</f>
        <v/>
      </c>
      <c r="CY547" s="71"/>
      <c r="CZ547" s="79" t="str">
        <f>IF(ISBLANK(CY547),"", IFERROR(VLOOKUP(CY547, Repairs!$A$2:$B$252, 2, 0),""))</f>
        <v/>
      </c>
      <c r="DA547" s="77"/>
      <c r="DB547" s="71"/>
      <c r="DC547" s="79" t="str">
        <f>IFERROR(VLOOKUP(DB547, DatingReason!$A$2:$B$252, 2, 0),"")</f>
        <v/>
      </c>
      <c r="DD547" s="123" t="str">
        <f t="shared" si="111"/>
        <v/>
      </c>
      <c r="DF547" s="119" t="str">
        <f t="array" ref="DF547">IF(AND($B547&lt;&gt;"", $DE547&lt;&gt;"", $DE547&lt;&gt;"No"),MAX(IF($B547=PEOPLE!$B$4:$B$1000, PEOPLE!$Q$4:$Q$1000,""))+100,"")</f>
        <v/>
      </c>
      <c r="DG547" s="68"/>
      <c r="DH547" s="76">
        <f>COUNTIF(PEOPLE!B:B, MEMORIALS!B547)</f>
        <v>0</v>
      </c>
      <c r="DI547" s="82"/>
      <c r="DJ547" s="82"/>
      <c r="DK547" s="82"/>
      <c r="DL547" s="68"/>
      <c r="DM547" s="68"/>
      <c r="DN547" s="68"/>
      <c r="DO547" s="68"/>
      <c r="DP547" s="68"/>
    </row>
    <row r="548" spans="1:120" ht="15" customHeight="1" x14ac:dyDescent="0.25">
      <c r="A548" s="68"/>
      <c r="B548" s="69"/>
      <c r="C548" s="68"/>
      <c r="D548" s="68"/>
      <c r="E548" s="70" t="str">
        <f>IF(D548="","",VLOOKUP(D548,Denomination!$A$2:$B$50, 2, 0))</f>
        <v/>
      </c>
      <c r="F548" s="68"/>
      <c r="G548" s="71"/>
      <c r="H548" s="70" t="str">
        <f>IF(G548="","",VLOOKUP(G548,MCondition!$A$2:$B$50, 2, 0))</f>
        <v/>
      </c>
      <c r="I548" s="72"/>
      <c r="J548" s="71"/>
      <c r="K548" s="70" t="str">
        <f>IF(J548="","",VLOOKUP(J548,ICondition!$A$2:$B$50, 2, 0))</f>
        <v/>
      </c>
      <c r="L548" s="73"/>
      <c r="M548" s="73"/>
      <c r="N548" s="73"/>
      <c r="O548" s="73"/>
      <c r="P548" s="73"/>
      <c r="Q548" s="73"/>
      <c r="R548" s="78"/>
      <c r="S548" s="79" t="str">
        <f>IFERROR(VLOOKUP(R548,Material!$A$2:$B$59, 2, 0),"")</f>
        <v/>
      </c>
      <c r="T548" s="71"/>
      <c r="U548" s="79" t="str">
        <f>IFERROR(VLOOKUP(T548,Material!$A$2:$B$59, 2, 0),"")</f>
        <v/>
      </c>
      <c r="V548" s="71"/>
      <c r="W548" s="79" t="str">
        <f>IFERROR(VLOOKUP(V548,Material!$A$2:$B$59, 2, 0),"")</f>
        <v/>
      </c>
      <c r="X548" s="71"/>
      <c r="Y548" s="79" t="str">
        <f>IFERROR(VLOOKUP(X548,Material!$A$2:$B$59, 2, 0),"")</f>
        <v/>
      </c>
      <c r="Z548" s="71"/>
      <c r="AA548" s="79" t="str">
        <f>IFERROR(VLOOKUP(Z548,Material!$A$2:$B$59, 2, 0),"")</f>
        <v/>
      </c>
      <c r="AB548" s="74"/>
      <c r="AC548" s="75" t="e">
        <f t="shared" si="100"/>
        <v>#VALUE!</v>
      </c>
      <c r="AD548" s="75" t="e">
        <f t="shared" si="101"/>
        <v>#VALUE!</v>
      </c>
      <c r="AE548" s="75" t="e">
        <f t="shared" si="103"/>
        <v>#VALUE!</v>
      </c>
      <c r="AF548" s="75" t="e">
        <f t="shared" si="102"/>
        <v>#VALUE!</v>
      </c>
      <c r="AG548" s="75" t="e">
        <f t="shared" si="104"/>
        <v>#VALUE!</v>
      </c>
      <c r="AH548" s="75" t="e">
        <f t="shared" si="105"/>
        <v>#VALUE!</v>
      </c>
      <c r="AI548" s="75" t="e">
        <f t="shared" si="106"/>
        <v>#VALUE!</v>
      </c>
      <c r="AJ548" s="80" t="e">
        <f t="shared" si="107"/>
        <v>#VALUE!</v>
      </c>
      <c r="AK548" s="79" t="str">
        <f>(IFERROR(VLOOKUP(AB548,Categories!$A$2:$B$20,2,1),""))</f>
        <v/>
      </c>
      <c r="AL548" s="79" t="str">
        <f ca="1">IFERROR(VLOOKUP((HLOOKUP((VLOOKUP($AB548,Categories!$A$2:$F$20,3,1)), $AB$3:$AJ548, (ROW()-ROW($AB$3)+1), 0)), INDIRECT(VLOOKUP($AB548,Categories!$A$2:$F$20,6,1)),2,0),AK548)</f>
        <v/>
      </c>
      <c r="AM548" s="79" t="str">
        <f ca="1">IFERROR(VLOOKUP((HLOOKUP((VLOOKUP($AB548,Categories!$A$2:$F$20,4,1)),$AB$3:$AJ548,(ROW()-ROW($AB$3)+1),0)),INDIRECT(VLOOKUP($AB548,Categories!$A$2:$H$20,7,1)),2,0),"")</f>
        <v/>
      </c>
      <c r="AN548" s="79" t="str">
        <f ca="1">IFERROR(VLOOKUP((HLOOKUP((VLOOKUP($AB548,Categories!$A$2:$F$20,5,1)), $AB$3:$AJ548, (ROW()-ROW($AB$3)+1), 0)), INDIRECT(VLOOKUP($AB548,Categories!$A$2:$H$20,8,1)),2,0),"")</f>
        <v/>
      </c>
      <c r="AO548" s="79" t="str">
        <f t="shared" ca="1" si="108"/>
        <v/>
      </c>
      <c r="AP548" s="81"/>
      <c r="AQ548" s="70" t="str">
        <f>IFERROR(VLOOKUP(VALUE(MID(AP548,1,1)),AdditionalElements!$A$2:$B$50,2,0),"")</f>
        <v/>
      </c>
      <c r="AR548" s="70" t="str">
        <f>IFERROR(VLOOKUP(VALUE(MID(AP548,2,1)),AdditionalElements!$H$2:$I$50,2,0),"")</f>
        <v/>
      </c>
      <c r="AS548" s="70" t="str">
        <f>IFERROR(VLOOKUP(VALUE(MID(AP548,3,1)),AdditionalElements!$O$2:$P$50,2,0),"")</f>
        <v/>
      </c>
      <c r="AT548" s="70" t="str">
        <f>IFERROR(VLOOKUP(VALUE(MID(AP548,4,1)),AdditionalElements!$V$2:$W$50,2,0),"")</f>
        <v/>
      </c>
      <c r="AU548" s="71"/>
      <c r="AV548" s="79" t="str">
        <f>IFERROR(IF(VALUE(MID(AU548,1,1))=1, VLOOKUP(VALUE(MID(AU548,1,1)), TxtPanelShape!$A$2:$C$50, 3, 0), (IF(VALUE(MID(AU548,1,1))&gt;=7, VLOOKUP(VALUE(MID(AU548,1,1)), TxtPanelShape!$A$2:$C$50, 3, 0),VLOOKUP(VALUE(MID(AU548,1,2)),TxtPanelShape!$A$2:$C$50,3,0)))), "")</f>
        <v/>
      </c>
      <c r="AW548" s="79" t="str">
        <f>IFERROR(IF(VALUE(MID(AU548,1,1))=1, ", "&amp;VLOOKUP(VALUE(MID(AU548,2,1)), TxtPanelShape!$H$2:$I$50, 2, 0), IF(VALUE(MID(AU548,1,1))&gt;=7, ", "&amp;VLOOKUP(VALUE(MID(AU548,2,1)), TxtPanelShape!$H$2:$I$50, 2, 0),"")), "")</f>
        <v/>
      </c>
      <c r="AX548" s="79" t="str">
        <f>IFERROR(IF(VALUE(MID(AU548,1,1))=1, ", "&amp;VLOOKUP(VALUE(MID(AU548,3,1)), TxtPanelShape!$O$2:$P$50, 2, 0), IF(VALUE(MID(AU548,1,1))&gt;=7, ", "&amp;VLOOKUP(VALUE(MID(AU548,3,1)), TxtPanelShape!$O$2:$P$50, 2, 0),"")),"")</f>
        <v/>
      </c>
      <c r="AY548" s="79" t="str">
        <f>IFERROR("; "&amp;VLOOKUP(VALUE(MID(AU548,4,1)), TxtPanelShape!$V$2:$W$50,2,0),"")</f>
        <v/>
      </c>
      <c r="AZ548" s="79" t="str">
        <f t="shared" si="109"/>
        <v/>
      </c>
      <c r="BA548" s="71"/>
      <c r="BB548" s="79" t="str">
        <f>IFERROR(IF(VALUE(MID(BA548,1,1))=1, VLOOKUP(VALUE(MID(BA548,1,1)), TxtPanelShape!$A$2:$C$50, 3, 0), (IF(VALUE(MID(BA548,1,1))&gt;=7, VLOOKUP(VALUE(MID(BA548,1,1)), TxtPanelShape!$A$2:$C$50, 3, 0),VLOOKUP(VALUE(MID(BA548,1,2)),TxtPanelShape!$A$2:$C$50,3,0)))), "")</f>
        <v/>
      </c>
      <c r="BC548" s="79" t="str">
        <f>IFERROR(IF(VALUE(MID(BA548,1,1))=1, ", "&amp;VLOOKUP(VALUE(MID(BA548,2,1)), TxtPanelShape!$H$2:$I$50, 2, 0), IF(VALUE(MID(BA548,1,1))&gt;=7, ", "&amp;VLOOKUP(VALUE(MID(BA548,2,1)), TxtPanelShape!$H$2:$I$50, 2, 0),"")), "")</f>
        <v/>
      </c>
      <c r="BD548" s="79" t="str">
        <f>IFERROR(IF(VALUE(MID(BA548,1,1))=1, ", "&amp;VLOOKUP(VALUE(MID(BA548,3,1)), TxtPanelShape!$O$2:$P$50, 2, 0), IF(VALUE(MID(BA548,1,1))&gt;=7, ", "&amp;VLOOKUP(VALUE(MID(BA548,3,1)), TxtPanelShape!$O$2:$P$50, 2, 0),"")),"")</f>
        <v/>
      </c>
      <c r="BE548" s="79" t="str">
        <f>IFERROR("; "&amp;VLOOKUP(VALUE(MID(BA548,4,1)), TxtPanelShape!$V$2:$W$50,2,0),"")</f>
        <v/>
      </c>
      <c r="BF548" s="79" t="str">
        <f t="shared" si="110"/>
        <v/>
      </c>
      <c r="BG548" s="71"/>
      <c r="BH548" s="79" t="str">
        <f>IFERROR(VLOOKUP(BG548, TxtPanelDefinition!$A$2:$B$50, 2, 0),"")</f>
        <v/>
      </c>
      <c r="BI548" s="71"/>
      <c r="BJ548" s="79" t="str">
        <f>IFERROR(VLOOKUP(BI548, TxtPanelDefinition!$A$2:$B$50, 2, 0),"")</f>
        <v/>
      </c>
      <c r="BK548" s="71"/>
      <c r="BL548" s="79" t="str">
        <f>IFERROR(VLOOKUP(BK548, InscrTechniques!$A$2:$B$50, 2, 0),"")</f>
        <v/>
      </c>
      <c r="BM548" s="71"/>
      <c r="BN548" s="79" t="str">
        <f>IFERROR(VLOOKUP(BM548, InscrTechniques!$A$2:$B$50, 2, 0),"")</f>
        <v/>
      </c>
      <c r="BO548" s="71"/>
      <c r="BP548" s="79" t="str">
        <f>IFERROR(VLOOKUP(BO548, InscrTechniques!$A$2:$B$50, 2, 0),"")</f>
        <v/>
      </c>
      <c r="BQ548" s="71"/>
      <c r="BR548" s="79" t="str">
        <f>IFERROR(VLOOKUP(BQ548, InscrTechniques!$A$2:$B$50, 2, 0),"")</f>
        <v/>
      </c>
      <c r="BS548" s="71"/>
      <c r="BT548" s="79" t="str">
        <f>IFERROR(VLOOKUP(BS548, InscrTechniques!$A$2:$B$50, 2, 0),"")</f>
        <v/>
      </c>
      <c r="BU548" s="71"/>
      <c r="BV548" s="79" t="str">
        <f>IFERROR(VLOOKUP(BU548, InscrTechniques!$A$2:$B$50, 2, 0),"")</f>
        <v/>
      </c>
      <c r="BW548" s="125"/>
      <c r="BX548" s="79" t="str">
        <f>IFERROR(VLOOKUP(BW548, InscrTechniques!$A$2:$B$50, 2, 0),"")</f>
        <v/>
      </c>
      <c r="BY548" s="125"/>
      <c r="BZ548" s="79" t="str">
        <f>IFERROR(VLOOKUP(BY548, InscrTechniques!$A$2:$B$50, 2, 0),"")</f>
        <v/>
      </c>
      <c r="CA548" s="74"/>
      <c r="CB548" s="114" t="str">
        <f>IFERROR(VLOOKUP(CA548, LetterStyle!$A$2:$B$50, 2, 0),"")</f>
        <v/>
      </c>
      <c r="CC548" s="74"/>
      <c r="CD548" s="114" t="str">
        <f>IFERROR(VLOOKUP(CC548, LetterStyle!$A$2:$B$50, 2, 0),"")</f>
        <v/>
      </c>
      <c r="CE548" s="74"/>
      <c r="CF548" s="114" t="str">
        <f>IFERROR(VLOOKUP(CE548, LetterStyle!$A$2:$B$50, 2, 0),"")</f>
        <v/>
      </c>
      <c r="CG548" s="74"/>
      <c r="CH548" s="79" t="str">
        <f>IFERROR(VLOOKUP(CG548, LetterStyle!$A$2:$B$50, 2, 0),"")</f>
        <v/>
      </c>
      <c r="CI548" s="71"/>
      <c r="CJ548" s="79" t="str">
        <f>IFERROR(VLOOKUP(CI548, DecMotifs!$A$1:$B$306, 2, 0),"")</f>
        <v/>
      </c>
      <c r="CK548" s="71"/>
      <c r="CL548" s="79" t="str">
        <f>IFERROR(VLOOKUP(CK548, DecMotifs!$A$1:$B$306, 2, 0),"")</f>
        <v/>
      </c>
      <c r="CM548" s="71"/>
      <c r="CN548" s="79" t="str">
        <f>IFERROR(VLOOKUP(CM548, DecMotifs!$A$1:$B$306, 2, 0),"")</f>
        <v/>
      </c>
      <c r="CO548" s="71"/>
      <c r="CP548" s="79" t="str">
        <f>IFERROR(VLOOKUP(CO548, MarginalDec!$A$2:$B$253, 2, 0),"")</f>
        <v/>
      </c>
      <c r="CQ548" s="71"/>
      <c r="CR548" s="79" t="str">
        <f>IFERROR(VLOOKUP(CQ548, MarginalDec!$A$2:$B$253, 2, 0),"")</f>
        <v/>
      </c>
      <c r="CS548" s="71"/>
      <c r="CT548" s="79" t="str">
        <f>IFERROR(VLOOKUP(CS548, MarginalDec!$A$2:$B$253, 2, 0),"")</f>
        <v/>
      </c>
      <c r="CU548" s="71"/>
      <c r="CV548" s="79" t="str">
        <f>IF(ISBLANK(CU548),"", IFERROR(VLOOKUP(CU548, Tooling!$A$2:$B$252, 2, 0),""))</f>
        <v/>
      </c>
      <c r="CW548" s="71"/>
      <c r="CX548" s="79" t="str">
        <f>IF(ISBLANK(CW548),"", IFERROR(VLOOKUP(CW548, Tooling!$A$2:$B$252, 2, 0),""))</f>
        <v/>
      </c>
      <c r="CY548" s="71"/>
      <c r="CZ548" s="79" t="str">
        <f>IF(ISBLANK(CY548),"", IFERROR(VLOOKUP(CY548, Repairs!$A$2:$B$252, 2, 0),""))</f>
        <v/>
      </c>
      <c r="DA548" s="77"/>
      <c r="DB548" s="71"/>
      <c r="DC548" s="79" t="str">
        <f>IFERROR(VLOOKUP(DB548, DatingReason!$A$2:$B$252, 2, 0),"")</f>
        <v/>
      </c>
      <c r="DD548" s="123" t="str">
        <f t="shared" si="111"/>
        <v/>
      </c>
      <c r="DF548" s="119" t="str">
        <f t="array" ref="DF548">IF(AND($B548&lt;&gt;"", $DE548&lt;&gt;"", $DE548&lt;&gt;"No"),MAX(IF($B548=PEOPLE!$B$4:$B$1000, PEOPLE!$Q$4:$Q$1000,""))+100,"")</f>
        <v/>
      </c>
      <c r="DG548" s="68"/>
      <c r="DH548" s="76">
        <f>COUNTIF(PEOPLE!B:B, MEMORIALS!B548)</f>
        <v>0</v>
      </c>
      <c r="DI548" s="82"/>
      <c r="DJ548" s="82"/>
      <c r="DK548" s="82"/>
      <c r="DL548" s="68"/>
      <c r="DM548" s="68"/>
      <c r="DN548" s="68"/>
      <c r="DO548" s="68"/>
      <c r="DP548" s="68"/>
    </row>
    <row r="549" spans="1:120" ht="15" customHeight="1" x14ac:dyDescent="0.25">
      <c r="A549" s="68"/>
      <c r="B549" s="69"/>
      <c r="C549" s="68"/>
      <c r="D549" s="68"/>
      <c r="E549" s="70" t="str">
        <f>IF(D549="","",VLOOKUP(D549,Denomination!$A$2:$B$50, 2, 0))</f>
        <v/>
      </c>
      <c r="F549" s="68"/>
      <c r="G549" s="71"/>
      <c r="H549" s="70" t="str">
        <f>IF(G549="","",VLOOKUP(G549,MCondition!$A$2:$B$50, 2, 0))</f>
        <v/>
      </c>
      <c r="I549" s="72"/>
      <c r="J549" s="71"/>
      <c r="K549" s="70" t="str">
        <f>IF(J549="","",VLOOKUP(J549,ICondition!$A$2:$B$50, 2, 0))</f>
        <v/>
      </c>
      <c r="L549" s="73"/>
      <c r="M549" s="73"/>
      <c r="N549" s="73"/>
      <c r="O549" s="73"/>
      <c r="P549" s="73"/>
      <c r="Q549" s="73"/>
      <c r="R549" s="78"/>
      <c r="S549" s="79" t="str">
        <f>IFERROR(VLOOKUP(R549,Material!$A$2:$B$59, 2, 0),"")</f>
        <v/>
      </c>
      <c r="T549" s="71"/>
      <c r="U549" s="79" t="str">
        <f>IFERROR(VLOOKUP(T549,Material!$A$2:$B$59, 2, 0),"")</f>
        <v/>
      </c>
      <c r="V549" s="71"/>
      <c r="W549" s="79" t="str">
        <f>IFERROR(VLOOKUP(V549,Material!$A$2:$B$59, 2, 0),"")</f>
        <v/>
      </c>
      <c r="X549" s="71"/>
      <c r="Y549" s="79" t="str">
        <f>IFERROR(VLOOKUP(X549,Material!$A$2:$B$59, 2, 0),"")</f>
        <v/>
      </c>
      <c r="Z549" s="71"/>
      <c r="AA549" s="79" t="str">
        <f>IFERROR(VLOOKUP(Z549,Material!$A$2:$B$59, 2, 0),"")</f>
        <v/>
      </c>
      <c r="AB549" s="74"/>
      <c r="AC549" s="75" t="e">
        <f t="shared" si="100"/>
        <v>#VALUE!</v>
      </c>
      <c r="AD549" s="75" t="e">
        <f t="shared" si="101"/>
        <v>#VALUE!</v>
      </c>
      <c r="AE549" s="75" t="e">
        <f t="shared" si="103"/>
        <v>#VALUE!</v>
      </c>
      <c r="AF549" s="75" t="e">
        <f t="shared" si="102"/>
        <v>#VALUE!</v>
      </c>
      <c r="AG549" s="75" t="e">
        <f t="shared" si="104"/>
        <v>#VALUE!</v>
      </c>
      <c r="AH549" s="75" t="e">
        <f t="shared" si="105"/>
        <v>#VALUE!</v>
      </c>
      <c r="AI549" s="75" t="e">
        <f t="shared" si="106"/>
        <v>#VALUE!</v>
      </c>
      <c r="AJ549" s="80" t="e">
        <f t="shared" si="107"/>
        <v>#VALUE!</v>
      </c>
      <c r="AK549" s="79" t="str">
        <f>(IFERROR(VLOOKUP(AB549,Categories!$A$2:$B$20,2,1),""))</f>
        <v/>
      </c>
      <c r="AL549" s="79" t="str">
        <f ca="1">IFERROR(VLOOKUP((HLOOKUP((VLOOKUP($AB549,Categories!$A$2:$F$20,3,1)), $AB$3:$AJ549, (ROW()-ROW($AB$3)+1), 0)), INDIRECT(VLOOKUP($AB549,Categories!$A$2:$F$20,6,1)),2,0),AK549)</f>
        <v/>
      </c>
      <c r="AM549" s="79" t="str">
        <f ca="1">IFERROR(VLOOKUP((HLOOKUP((VLOOKUP($AB549,Categories!$A$2:$F$20,4,1)),$AB$3:$AJ549,(ROW()-ROW($AB$3)+1),0)),INDIRECT(VLOOKUP($AB549,Categories!$A$2:$H$20,7,1)),2,0),"")</f>
        <v/>
      </c>
      <c r="AN549" s="79" t="str">
        <f ca="1">IFERROR(VLOOKUP((HLOOKUP((VLOOKUP($AB549,Categories!$A$2:$F$20,5,1)), $AB$3:$AJ549, (ROW()-ROW($AB$3)+1), 0)), INDIRECT(VLOOKUP($AB549,Categories!$A$2:$H$20,8,1)),2,0),"")</f>
        <v/>
      </c>
      <c r="AO549" s="79" t="str">
        <f t="shared" ca="1" si="108"/>
        <v/>
      </c>
      <c r="AP549" s="81"/>
      <c r="AQ549" s="70" t="str">
        <f>IFERROR(VLOOKUP(VALUE(MID(AP549,1,1)),AdditionalElements!$A$2:$B$50,2,0),"")</f>
        <v/>
      </c>
      <c r="AR549" s="70" t="str">
        <f>IFERROR(VLOOKUP(VALUE(MID(AP549,2,1)),AdditionalElements!$H$2:$I$50,2,0),"")</f>
        <v/>
      </c>
      <c r="AS549" s="70" t="str">
        <f>IFERROR(VLOOKUP(VALUE(MID(AP549,3,1)),AdditionalElements!$O$2:$P$50,2,0),"")</f>
        <v/>
      </c>
      <c r="AT549" s="70" t="str">
        <f>IFERROR(VLOOKUP(VALUE(MID(AP549,4,1)),AdditionalElements!$V$2:$W$50,2,0),"")</f>
        <v/>
      </c>
      <c r="AU549" s="71"/>
      <c r="AV549" s="79" t="str">
        <f>IFERROR(IF(VALUE(MID(AU549,1,1))=1, VLOOKUP(VALUE(MID(AU549,1,1)), TxtPanelShape!$A$2:$C$50, 3, 0), (IF(VALUE(MID(AU549,1,1))&gt;=7, VLOOKUP(VALUE(MID(AU549,1,1)), TxtPanelShape!$A$2:$C$50, 3, 0),VLOOKUP(VALUE(MID(AU549,1,2)),TxtPanelShape!$A$2:$C$50,3,0)))), "")</f>
        <v/>
      </c>
      <c r="AW549" s="79" t="str">
        <f>IFERROR(IF(VALUE(MID(AU549,1,1))=1, ", "&amp;VLOOKUP(VALUE(MID(AU549,2,1)), TxtPanelShape!$H$2:$I$50, 2, 0), IF(VALUE(MID(AU549,1,1))&gt;=7, ", "&amp;VLOOKUP(VALUE(MID(AU549,2,1)), TxtPanelShape!$H$2:$I$50, 2, 0),"")), "")</f>
        <v/>
      </c>
      <c r="AX549" s="79" t="str">
        <f>IFERROR(IF(VALUE(MID(AU549,1,1))=1, ", "&amp;VLOOKUP(VALUE(MID(AU549,3,1)), TxtPanelShape!$O$2:$P$50, 2, 0), IF(VALUE(MID(AU549,1,1))&gt;=7, ", "&amp;VLOOKUP(VALUE(MID(AU549,3,1)), TxtPanelShape!$O$2:$P$50, 2, 0),"")),"")</f>
        <v/>
      </c>
      <c r="AY549" s="79" t="str">
        <f>IFERROR("; "&amp;VLOOKUP(VALUE(MID(AU549,4,1)), TxtPanelShape!$V$2:$W$50,2,0),"")</f>
        <v/>
      </c>
      <c r="AZ549" s="79" t="str">
        <f t="shared" si="109"/>
        <v/>
      </c>
      <c r="BA549" s="71"/>
      <c r="BB549" s="79" t="str">
        <f>IFERROR(IF(VALUE(MID(BA549,1,1))=1, VLOOKUP(VALUE(MID(BA549,1,1)), TxtPanelShape!$A$2:$C$50, 3, 0), (IF(VALUE(MID(BA549,1,1))&gt;=7, VLOOKUP(VALUE(MID(BA549,1,1)), TxtPanelShape!$A$2:$C$50, 3, 0),VLOOKUP(VALUE(MID(BA549,1,2)),TxtPanelShape!$A$2:$C$50,3,0)))), "")</f>
        <v/>
      </c>
      <c r="BC549" s="79" t="str">
        <f>IFERROR(IF(VALUE(MID(BA549,1,1))=1, ", "&amp;VLOOKUP(VALUE(MID(BA549,2,1)), TxtPanelShape!$H$2:$I$50, 2, 0), IF(VALUE(MID(BA549,1,1))&gt;=7, ", "&amp;VLOOKUP(VALUE(MID(BA549,2,1)), TxtPanelShape!$H$2:$I$50, 2, 0),"")), "")</f>
        <v/>
      </c>
      <c r="BD549" s="79" t="str">
        <f>IFERROR(IF(VALUE(MID(BA549,1,1))=1, ", "&amp;VLOOKUP(VALUE(MID(BA549,3,1)), TxtPanelShape!$O$2:$P$50, 2, 0), IF(VALUE(MID(BA549,1,1))&gt;=7, ", "&amp;VLOOKUP(VALUE(MID(BA549,3,1)), TxtPanelShape!$O$2:$P$50, 2, 0),"")),"")</f>
        <v/>
      </c>
      <c r="BE549" s="79" t="str">
        <f>IFERROR("; "&amp;VLOOKUP(VALUE(MID(BA549,4,1)), TxtPanelShape!$V$2:$W$50,2,0),"")</f>
        <v/>
      </c>
      <c r="BF549" s="79" t="str">
        <f t="shared" si="110"/>
        <v/>
      </c>
      <c r="BG549" s="71"/>
      <c r="BH549" s="79" t="str">
        <f>IFERROR(VLOOKUP(BG549, TxtPanelDefinition!$A$2:$B$50, 2, 0),"")</f>
        <v/>
      </c>
      <c r="BI549" s="71"/>
      <c r="BJ549" s="79" t="str">
        <f>IFERROR(VLOOKUP(BI549, TxtPanelDefinition!$A$2:$B$50, 2, 0),"")</f>
        <v/>
      </c>
      <c r="BK549" s="71"/>
      <c r="BL549" s="79" t="str">
        <f>IFERROR(VLOOKUP(BK549, InscrTechniques!$A$2:$B$50, 2, 0),"")</f>
        <v/>
      </c>
      <c r="BM549" s="71"/>
      <c r="BN549" s="79" t="str">
        <f>IFERROR(VLOOKUP(BM549, InscrTechniques!$A$2:$B$50, 2, 0),"")</f>
        <v/>
      </c>
      <c r="BO549" s="71"/>
      <c r="BP549" s="79" t="str">
        <f>IFERROR(VLOOKUP(BO549, InscrTechniques!$A$2:$B$50, 2, 0),"")</f>
        <v/>
      </c>
      <c r="BQ549" s="71"/>
      <c r="BR549" s="79" t="str">
        <f>IFERROR(VLOOKUP(BQ549, InscrTechniques!$A$2:$B$50, 2, 0),"")</f>
        <v/>
      </c>
      <c r="BS549" s="71"/>
      <c r="BT549" s="79" t="str">
        <f>IFERROR(VLOOKUP(BS549, InscrTechniques!$A$2:$B$50, 2, 0),"")</f>
        <v/>
      </c>
      <c r="BU549" s="71"/>
      <c r="BV549" s="79" t="str">
        <f>IFERROR(VLOOKUP(BU549, InscrTechniques!$A$2:$B$50, 2, 0),"")</f>
        <v/>
      </c>
      <c r="BW549" s="125"/>
      <c r="BX549" s="79" t="str">
        <f>IFERROR(VLOOKUP(BW549, InscrTechniques!$A$2:$B$50, 2, 0),"")</f>
        <v/>
      </c>
      <c r="BY549" s="125"/>
      <c r="BZ549" s="79" t="str">
        <f>IFERROR(VLOOKUP(BY549, InscrTechniques!$A$2:$B$50, 2, 0),"")</f>
        <v/>
      </c>
      <c r="CA549" s="74"/>
      <c r="CB549" s="114" t="str">
        <f>IFERROR(VLOOKUP(CA549, LetterStyle!$A$2:$B$50, 2, 0),"")</f>
        <v/>
      </c>
      <c r="CC549" s="74"/>
      <c r="CD549" s="114" t="str">
        <f>IFERROR(VLOOKUP(CC549, LetterStyle!$A$2:$B$50, 2, 0),"")</f>
        <v/>
      </c>
      <c r="CE549" s="74"/>
      <c r="CF549" s="114" t="str">
        <f>IFERROR(VLOOKUP(CE549, LetterStyle!$A$2:$B$50, 2, 0),"")</f>
        <v/>
      </c>
      <c r="CG549" s="74"/>
      <c r="CH549" s="79" t="str">
        <f>IFERROR(VLOOKUP(CG549, LetterStyle!$A$2:$B$50, 2, 0),"")</f>
        <v/>
      </c>
      <c r="CI549" s="71"/>
      <c r="CJ549" s="79" t="str">
        <f>IFERROR(VLOOKUP(CI549, DecMotifs!$A$1:$B$306, 2, 0),"")</f>
        <v/>
      </c>
      <c r="CK549" s="71"/>
      <c r="CL549" s="79" t="str">
        <f>IFERROR(VLOOKUP(CK549, DecMotifs!$A$1:$B$306, 2, 0),"")</f>
        <v/>
      </c>
      <c r="CM549" s="71"/>
      <c r="CN549" s="79" t="str">
        <f>IFERROR(VLOOKUP(CM549, DecMotifs!$A$1:$B$306, 2, 0),"")</f>
        <v/>
      </c>
      <c r="CO549" s="71"/>
      <c r="CP549" s="79" t="str">
        <f>IFERROR(VLOOKUP(CO549, MarginalDec!$A$2:$B$253, 2, 0),"")</f>
        <v/>
      </c>
      <c r="CQ549" s="71"/>
      <c r="CR549" s="79" t="str">
        <f>IFERROR(VLOOKUP(CQ549, MarginalDec!$A$2:$B$253, 2, 0),"")</f>
        <v/>
      </c>
      <c r="CS549" s="71"/>
      <c r="CT549" s="79" t="str">
        <f>IFERROR(VLOOKUP(CS549, MarginalDec!$A$2:$B$253, 2, 0),"")</f>
        <v/>
      </c>
      <c r="CU549" s="71"/>
      <c r="CV549" s="79" t="str">
        <f>IF(ISBLANK(CU549),"", IFERROR(VLOOKUP(CU549, Tooling!$A$2:$B$252, 2, 0),""))</f>
        <v/>
      </c>
      <c r="CW549" s="71"/>
      <c r="CX549" s="79" t="str">
        <f>IF(ISBLANK(CW549),"", IFERROR(VLOOKUP(CW549, Tooling!$A$2:$B$252, 2, 0),""))</f>
        <v/>
      </c>
      <c r="CY549" s="71"/>
      <c r="CZ549" s="79" t="str">
        <f>IF(ISBLANK(CY549),"", IFERROR(VLOOKUP(CY549, Repairs!$A$2:$B$252, 2, 0),""))</f>
        <v/>
      </c>
      <c r="DA549" s="77"/>
      <c r="DB549" s="71"/>
      <c r="DC549" s="79" t="str">
        <f>IFERROR(VLOOKUP(DB549, DatingReason!$A$2:$B$252, 2, 0),"")</f>
        <v/>
      </c>
      <c r="DD549" s="123" t="str">
        <f t="shared" si="111"/>
        <v/>
      </c>
      <c r="DF549" s="119" t="str">
        <f t="array" ref="DF549">IF(AND($B549&lt;&gt;"", $DE549&lt;&gt;"", $DE549&lt;&gt;"No"),MAX(IF($B549=PEOPLE!$B$4:$B$1000, PEOPLE!$Q$4:$Q$1000,""))+100,"")</f>
        <v/>
      </c>
      <c r="DG549" s="68"/>
      <c r="DH549" s="76">
        <f>COUNTIF(PEOPLE!B:B, MEMORIALS!B549)</f>
        <v>0</v>
      </c>
      <c r="DI549" s="82"/>
      <c r="DJ549" s="82"/>
      <c r="DK549" s="82"/>
      <c r="DL549" s="68"/>
      <c r="DM549" s="68"/>
      <c r="DN549" s="68"/>
      <c r="DO549" s="68"/>
      <c r="DP549" s="68"/>
    </row>
    <row r="550" spans="1:120" ht="15" customHeight="1" x14ac:dyDescent="0.25">
      <c r="A550" s="68"/>
      <c r="B550" s="69"/>
      <c r="C550" s="68"/>
      <c r="D550" s="68"/>
      <c r="E550" s="70" t="str">
        <f>IF(D550="","",VLOOKUP(D550,Denomination!$A$2:$B$50, 2, 0))</f>
        <v/>
      </c>
      <c r="F550" s="68"/>
      <c r="G550" s="71"/>
      <c r="H550" s="70" t="str">
        <f>IF(G550="","",VLOOKUP(G550,MCondition!$A$2:$B$50, 2, 0))</f>
        <v/>
      </c>
      <c r="I550" s="72"/>
      <c r="J550" s="71"/>
      <c r="K550" s="70" t="str">
        <f>IF(J550="","",VLOOKUP(J550,ICondition!$A$2:$B$50, 2, 0))</f>
        <v/>
      </c>
      <c r="L550" s="73"/>
      <c r="M550" s="73"/>
      <c r="N550" s="73"/>
      <c r="O550" s="73"/>
      <c r="P550" s="73"/>
      <c r="Q550" s="73"/>
      <c r="R550" s="78"/>
      <c r="S550" s="79" t="str">
        <f>IFERROR(VLOOKUP(R550,Material!$A$2:$B$59, 2, 0),"")</f>
        <v/>
      </c>
      <c r="T550" s="71"/>
      <c r="U550" s="79" t="str">
        <f>IFERROR(VLOOKUP(T550,Material!$A$2:$B$59, 2, 0),"")</f>
        <v/>
      </c>
      <c r="V550" s="71"/>
      <c r="W550" s="79" t="str">
        <f>IFERROR(VLOOKUP(V550,Material!$A$2:$B$59, 2, 0),"")</f>
        <v/>
      </c>
      <c r="X550" s="71"/>
      <c r="Y550" s="79" t="str">
        <f>IFERROR(VLOOKUP(X550,Material!$A$2:$B$59, 2, 0),"")</f>
        <v/>
      </c>
      <c r="Z550" s="71"/>
      <c r="AA550" s="79" t="str">
        <f>IFERROR(VLOOKUP(Z550,Material!$A$2:$B$59, 2, 0),"")</f>
        <v/>
      </c>
      <c r="AB550" s="74"/>
      <c r="AC550" s="75" t="e">
        <f t="shared" si="100"/>
        <v>#VALUE!</v>
      </c>
      <c r="AD550" s="75" t="e">
        <f t="shared" si="101"/>
        <v>#VALUE!</v>
      </c>
      <c r="AE550" s="75" t="e">
        <f t="shared" si="103"/>
        <v>#VALUE!</v>
      </c>
      <c r="AF550" s="75" t="e">
        <f t="shared" si="102"/>
        <v>#VALUE!</v>
      </c>
      <c r="AG550" s="75" t="e">
        <f t="shared" si="104"/>
        <v>#VALUE!</v>
      </c>
      <c r="AH550" s="75" t="e">
        <f t="shared" si="105"/>
        <v>#VALUE!</v>
      </c>
      <c r="AI550" s="75" t="e">
        <f t="shared" si="106"/>
        <v>#VALUE!</v>
      </c>
      <c r="AJ550" s="80" t="e">
        <f t="shared" si="107"/>
        <v>#VALUE!</v>
      </c>
      <c r="AK550" s="79" t="str">
        <f>(IFERROR(VLOOKUP(AB550,Categories!$A$2:$B$20,2,1),""))</f>
        <v/>
      </c>
      <c r="AL550" s="79" t="str">
        <f ca="1">IFERROR(VLOOKUP((HLOOKUP((VLOOKUP($AB550,Categories!$A$2:$F$20,3,1)), $AB$3:$AJ550, (ROW()-ROW($AB$3)+1), 0)), INDIRECT(VLOOKUP($AB550,Categories!$A$2:$F$20,6,1)),2,0),AK550)</f>
        <v/>
      </c>
      <c r="AM550" s="79" t="str">
        <f ca="1">IFERROR(VLOOKUP((HLOOKUP((VLOOKUP($AB550,Categories!$A$2:$F$20,4,1)),$AB$3:$AJ550,(ROW()-ROW($AB$3)+1),0)),INDIRECT(VLOOKUP($AB550,Categories!$A$2:$H$20,7,1)),2,0),"")</f>
        <v/>
      </c>
      <c r="AN550" s="79" t="str">
        <f ca="1">IFERROR(VLOOKUP((HLOOKUP((VLOOKUP($AB550,Categories!$A$2:$F$20,5,1)), $AB$3:$AJ550, (ROW()-ROW($AB$3)+1), 0)), INDIRECT(VLOOKUP($AB550,Categories!$A$2:$H$20,8,1)),2,0),"")</f>
        <v/>
      </c>
      <c r="AO550" s="79" t="str">
        <f t="shared" ca="1" si="108"/>
        <v/>
      </c>
      <c r="AP550" s="81"/>
      <c r="AQ550" s="70" t="str">
        <f>IFERROR(VLOOKUP(VALUE(MID(AP550,1,1)),AdditionalElements!$A$2:$B$50,2,0),"")</f>
        <v/>
      </c>
      <c r="AR550" s="70" t="str">
        <f>IFERROR(VLOOKUP(VALUE(MID(AP550,2,1)),AdditionalElements!$H$2:$I$50,2,0),"")</f>
        <v/>
      </c>
      <c r="AS550" s="70" t="str">
        <f>IFERROR(VLOOKUP(VALUE(MID(AP550,3,1)),AdditionalElements!$O$2:$P$50,2,0),"")</f>
        <v/>
      </c>
      <c r="AT550" s="70" t="str">
        <f>IFERROR(VLOOKUP(VALUE(MID(AP550,4,1)),AdditionalElements!$V$2:$W$50,2,0),"")</f>
        <v/>
      </c>
      <c r="AU550" s="71"/>
      <c r="AV550" s="79" t="str">
        <f>IFERROR(IF(VALUE(MID(AU550,1,1))=1, VLOOKUP(VALUE(MID(AU550,1,1)), TxtPanelShape!$A$2:$C$50, 3, 0), (IF(VALUE(MID(AU550,1,1))&gt;=7, VLOOKUP(VALUE(MID(AU550,1,1)), TxtPanelShape!$A$2:$C$50, 3, 0),VLOOKUP(VALUE(MID(AU550,1,2)),TxtPanelShape!$A$2:$C$50,3,0)))), "")</f>
        <v/>
      </c>
      <c r="AW550" s="79" t="str">
        <f>IFERROR(IF(VALUE(MID(AU550,1,1))=1, ", "&amp;VLOOKUP(VALUE(MID(AU550,2,1)), TxtPanelShape!$H$2:$I$50, 2, 0), IF(VALUE(MID(AU550,1,1))&gt;=7, ", "&amp;VLOOKUP(VALUE(MID(AU550,2,1)), TxtPanelShape!$H$2:$I$50, 2, 0),"")), "")</f>
        <v/>
      </c>
      <c r="AX550" s="79" t="str">
        <f>IFERROR(IF(VALUE(MID(AU550,1,1))=1, ", "&amp;VLOOKUP(VALUE(MID(AU550,3,1)), TxtPanelShape!$O$2:$P$50, 2, 0), IF(VALUE(MID(AU550,1,1))&gt;=7, ", "&amp;VLOOKUP(VALUE(MID(AU550,3,1)), TxtPanelShape!$O$2:$P$50, 2, 0),"")),"")</f>
        <v/>
      </c>
      <c r="AY550" s="79" t="str">
        <f>IFERROR("; "&amp;VLOOKUP(VALUE(MID(AU550,4,1)), TxtPanelShape!$V$2:$W$50,2,0),"")</f>
        <v/>
      </c>
      <c r="AZ550" s="79" t="str">
        <f t="shared" si="109"/>
        <v/>
      </c>
      <c r="BA550" s="71"/>
      <c r="BB550" s="79" t="str">
        <f>IFERROR(IF(VALUE(MID(BA550,1,1))=1, VLOOKUP(VALUE(MID(BA550,1,1)), TxtPanelShape!$A$2:$C$50, 3, 0), (IF(VALUE(MID(BA550,1,1))&gt;=7, VLOOKUP(VALUE(MID(BA550,1,1)), TxtPanelShape!$A$2:$C$50, 3, 0),VLOOKUP(VALUE(MID(BA550,1,2)),TxtPanelShape!$A$2:$C$50,3,0)))), "")</f>
        <v/>
      </c>
      <c r="BC550" s="79" t="str">
        <f>IFERROR(IF(VALUE(MID(BA550,1,1))=1, ", "&amp;VLOOKUP(VALUE(MID(BA550,2,1)), TxtPanelShape!$H$2:$I$50, 2, 0), IF(VALUE(MID(BA550,1,1))&gt;=7, ", "&amp;VLOOKUP(VALUE(MID(BA550,2,1)), TxtPanelShape!$H$2:$I$50, 2, 0),"")), "")</f>
        <v/>
      </c>
      <c r="BD550" s="79" t="str">
        <f>IFERROR(IF(VALUE(MID(BA550,1,1))=1, ", "&amp;VLOOKUP(VALUE(MID(BA550,3,1)), TxtPanelShape!$O$2:$P$50, 2, 0), IF(VALUE(MID(BA550,1,1))&gt;=7, ", "&amp;VLOOKUP(VALUE(MID(BA550,3,1)), TxtPanelShape!$O$2:$P$50, 2, 0),"")),"")</f>
        <v/>
      </c>
      <c r="BE550" s="79" t="str">
        <f>IFERROR("; "&amp;VLOOKUP(VALUE(MID(BA550,4,1)), TxtPanelShape!$V$2:$W$50,2,0),"")</f>
        <v/>
      </c>
      <c r="BF550" s="79" t="str">
        <f t="shared" si="110"/>
        <v/>
      </c>
      <c r="BG550" s="71"/>
      <c r="BH550" s="79" t="str">
        <f>IFERROR(VLOOKUP(BG550, TxtPanelDefinition!$A$2:$B$50, 2, 0),"")</f>
        <v/>
      </c>
      <c r="BI550" s="71"/>
      <c r="BJ550" s="79" t="str">
        <f>IFERROR(VLOOKUP(BI550, TxtPanelDefinition!$A$2:$B$50, 2, 0),"")</f>
        <v/>
      </c>
      <c r="BK550" s="71"/>
      <c r="BL550" s="79" t="str">
        <f>IFERROR(VLOOKUP(BK550, InscrTechniques!$A$2:$B$50, 2, 0),"")</f>
        <v/>
      </c>
      <c r="BM550" s="71"/>
      <c r="BN550" s="79" t="str">
        <f>IFERROR(VLOOKUP(BM550, InscrTechniques!$A$2:$B$50, 2, 0),"")</f>
        <v/>
      </c>
      <c r="BO550" s="71"/>
      <c r="BP550" s="79" t="str">
        <f>IFERROR(VLOOKUP(BO550, InscrTechniques!$A$2:$B$50, 2, 0),"")</f>
        <v/>
      </c>
      <c r="BQ550" s="71"/>
      <c r="BR550" s="79" t="str">
        <f>IFERROR(VLOOKUP(BQ550, InscrTechniques!$A$2:$B$50, 2, 0),"")</f>
        <v/>
      </c>
      <c r="BS550" s="71"/>
      <c r="BT550" s="79" t="str">
        <f>IFERROR(VLOOKUP(BS550, InscrTechniques!$A$2:$B$50, 2, 0),"")</f>
        <v/>
      </c>
      <c r="BU550" s="71"/>
      <c r="BV550" s="79" t="str">
        <f>IFERROR(VLOOKUP(BU550, InscrTechniques!$A$2:$B$50, 2, 0),"")</f>
        <v/>
      </c>
      <c r="BW550" s="125"/>
      <c r="BX550" s="79" t="str">
        <f>IFERROR(VLOOKUP(BW550, InscrTechniques!$A$2:$B$50, 2, 0),"")</f>
        <v/>
      </c>
      <c r="BY550" s="125"/>
      <c r="BZ550" s="79" t="str">
        <f>IFERROR(VLOOKUP(BY550, InscrTechniques!$A$2:$B$50, 2, 0),"")</f>
        <v/>
      </c>
      <c r="CA550" s="74"/>
      <c r="CB550" s="114" t="str">
        <f>IFERROR(VLOOKUP(CA550, LetterStyle!$A$2:$B$50, 2, 0),"")</f>
        <v/>
      </c>
      <c r="CC550" s="74"/>
      <c r="CD550" s="114" t="str">
        <f>IFERROR(VLOOKUP(CC550, LetterStyle!$A$2:$B$50, 2, 0),"")</f>
        <v/>
      </c>
      <c r="CE550" s="74"/>
      <c r="CF550" s="114" t="str">
        <f>IFERROR(VLOOKUP(CE550, LetterStyle!$A$2:$B$50, 2, 0),"")</f>
        <v/>
      </c>
      <c r="CG550" s="74"/>
      <c r="CH550" s="79" t="str">
        <f>IFERROR(VLOOKUP(CG550, LetterStyle!$A$2:$B$50, 2, 0),"")</f>
        <v/>
      </c>
      <c r="CI550" s="71"/>
      <c r="CJ550" s="79" t="str">
        <f>IFERROR(VLOOKUP(CI550, DecMotifs!$A$1:$B$306, 2, 0),"")</f>
        <v/>
      </c>
      <c r="CK550" s="71"/>
      <c r="CL550" s="79" t="str">
        <f>IFERROR(VLOOKUP(CK550, DecMotifs!$A$1:$B$306, 2, 0),"")</f>
        <v/>
      </c>
      <c r="CM550" s="71"/>
      <c r="CN550" s="79" t="str">
        <f>IFERROR(VLOOKUP(CM550, DecMotifs!$A$1:$B$306, 2, 0),"")</f>
        <v/>
      </c>
      <c r="CO550" s="71"/>
      <c r="CP550" s="79" t="str">
        <f>IFERROR(VLOOKUP(CO550, MarginalDec!$A$2:$B$253, 2, 0),"")</f>
        <v/>
      </c>
      <c r="CQ550" s="71"/>
      <c r="CR550" s="79" t="str">
        <f>IFERROR(VLOOKUP(CQ550, MarginalDec!$A$2:$B$253, 2, 0),"")</f>
        <v/>
      </c>
      <c r="CS550" s="71"/>
      <c r="CT550" s="79" t="str">
        <f>IFERROR(VLOOKUP(CS550, MarginalDec!$A$2:$B$253, 2, 0),"")</f>
        <v/>
      </c>
      <c r="CU550" s="71"/>
      <c r="CV550" s="79" t="str">
        <f>IF(ISBLANK(CU550),"", IFERROR(VLOOKUP(CU550, Tooling!$A$2:$B$252, 2, 0),""))</f>
        <v/>
      </c>
      <c r="CW550" s="71"/>
      <c r="CX550" s="79" t="str">
        <f>IF(ISBLANK(CW550),"", IFERROR(VLOOKUP(CW550, Tooling!$A$2:$B$252, 2, 0),""))</f>
        <v/>
      </c>
      <c r="CY550" s="71"/>
      <c r="CZ550" s="79" t="str">
        <f>IF(ISBLANK(CY550),"", IFERROR(VLOOKUP(CY550, Repairs!$A$2:$B$252, 2, 0),""))</f>
        <v/>
      </c>
      <c r="DA550" s="77"/>
      <c r="DB550" s="71"/>
      <c r="DC550" s="79" t="str">
        <f>IFERROR(VLOOKUP(DB550, DatingReason!$A$2:$B$252, 2, 0),"")</f>
        <v/>
      </c>
      <c r="DD550" s="123" t="str">
        <f t="shared" si="111"/>
        <v/>
      </c>
      <c r="DF550" s="119" t="str">
        <f t="array" ref="DF550">IF(AND($B550&lt;&gt;"", $DE550&lt;&gt;"", $DE550&lt;&gt;"No"),MAX(IF($B550=PEOPLE!$B$4:$B$1000, PEOPLE!$Q$4:$Q$1000,""))+100,"")</f>
        <v/>
      </c>
      <c r="DG550" s="68"/>
      <c r="DH550" s="76">
        <f>COUNTIF(PEOPLE!B:B, MEMORIALS!B550)</f>
        <v>0</v>
      </c>
      <c r="DI550" s="82"/>
      <c r="DJ550" s="82"/>
      <c r="DK550" s="82"/>
      <c r="DL550" s="68"/>
      <c r="DM550" s="68"/>
      <c r="DN550" s="68"/>
      <c r="DO550" s="68"/>
      <c r="DP550" s="68"/>
    </row>
    <row r="551" spans="1:120" ht="15" customHeight="1" x14ac:dyDescent="0.25">
      <c r="A551" s="68"/>
      <c r="B551" s="69"/>
      <c r="C551" s="68"/>
      <c r="D551" s="68"/>
      <c r="E551" s="70" t="str">
        <f>IF(D551="","",VLOOKUP(D551,Denomination!$A$2:$B$50, 2, 0))</f>
        <v/>
      </c>
      <c r="F551" s="68"/>
      <c r="G551" s="71"/>
      <c r="H551" s="70" t="str">
        <f>IF(G551="","",VLOOKUP(G551,MCondition!$A$2:$B$50, 2, 0))</f>
        <v/>
      </c>
      <c r="I551" s="72"/>
      <c r="J551" s="71"/>
      <c r="K551" s="70" t="str">
        <f>IF(J551="","",VLOOKUP(J551,ICondition!$A$2:$B$50, 2, 0))</f>
        <v/>
      </c>
      <c r="L551" s="73"/>
      <c r="M551" s="73"/>
      <c r="N551" s="73"/>
      <c r="O551" s="73"/>
      <c r="P551" s="73"/>
      <c r="Q551" s="73"/>
      <c r="R551" s="78"/>
      <c r="S551" s="79" t="str">
        <f>IFERROR(VLOOKUP(R551,Material!$A$2:$B$59, 2, 0),"")</f>
        <v/>
      </c>
      <c r="T551" s="71"/>
      <c r="U551" s="79" t="str">
        <f>IFERROR(VLOOKUP(T551,Material!$A$2:$B$59, 2, 0),"")</f>
        <v/>
      </c>
      <c r="V551" s="71"/>
      <c r="W551" s="79" t="str">
        <f>IFERROR(VLOOKUP(V551,Material!$A$2:$B$59, 2, 0),"")</f>
        <v/>
      </c>
      <c r="X551" s="71"/>
      <c r="Y551" s="79" t="str">
        <f>IFERROR(VLOOKUP(X551,Material!$A$2:$B$59, 2, 0),"")</f>
        <v/>
      </c>
      <c r="Z551" s="71"/>
      <c r="AA551" s="79" t="str">
        <f>IFERROR(VLOOKUP(Z551,Material!$A$2:$B$59, 2, 0),"")</f>
        <v/>
      </c>
      <c r="AB551" s="74"/>
      <c r="AC551" s="75" t="e">
        <f t="shared" si="100"/>
        <v>#VALUE!</v>
      </c>
      <c r="AD551" s="75" t="e">
        <f t="shared" si="101"/>
        <v>#VALUE!</v>
      </c>
      <c r="AE551" s="75" t="e">
        <f t="shared" si="103"/>
        <v>#VALUE!</v>
      </c>
      <c r="AF551" s="75" t="e">
        <f t="shared" si="102"/>
        <v>#VALUE!</v>
      </c>
      <c r="AG551" s="75" t="e">
        <f t="shared" si="104"/>
        <v>#VALUE!</v>
      </c>
      <c r="AH551" s="75" t="e">
        <f t="shared" si="105"/>
        <v>#VALUE!</v>
      </c>
      <c r="AI551" s="75" t="e">
        <f t="shared" si="106"/>
        <v>#VALUE!</v>
      </c>
      <c r="AJ551" s="80" t="e">
        <f t="shared" si="107"/>
        <v>#VALUE!</v>
      </c>
      <c r="AK551" s="79" t="str">
        <f>(IFERROR(VLOOKUP(AB551,Categories!$A$2:$B$20,2,1),""))</f>
        <v/>
      </c>
      <c r="AL551" s="79" t="str">
        <f ca="1">IFERROR(VLOOKUP((HLOOKUP((VLOOKUP($AB551,Categories!$A$2:$F$20,3,1)), $AB$3:$AJ551, (ROW()-ROW($AB$3)+1), 0)), INDIRECT(VLOOKUP($AB551,Categories!$A$2:$F$20,6,1)),2,0),AK551)</f>
        <v/>
      </c>
      <c r="AM551" s="79" t="str">
        <f ca="1">IFERROR(VLOOKUP((HLOOKUP((VLOOKUP($AB551,Categories!$A$2:$F$20,4,1)),$AB$3:$AJ551,(ROW()-ROW($AB$3)+1),0)),INDIRECT(VLOOKUP($AB551,Categories!$A$2:$H$20,7,1)),2,0),"")</f>
        <v/>
      </c>
      <c r="AN551" s="79" t="str">
        <f ca="1">IFERROR(VLOOKUP((HLOOKUP((VLOOKUP($AB551,Categories!$A$2:$F$20,5,1)), $AB$3:$AJ551, (ROW()-ROW($AB$3)+1), 0)), INDIRECT(VLOOKUP($AB551,Categories!$A$2:$H$20,8,1)),2,0),"")</f>
        <v/>
      </c>
      <c r="AO551" s="79" t="str">
        <f t="shared" ca="1" si="108"/>
        <v/>
      </c>
      <c r="AP551" s="81"/>
      <c r="AQ551" s="70" t="str">
        <f>IFERROR(VLOOKUP(VALUE(MID(AP551,1,1)),AdditionalElements!$A$2:$B$50,2,0),"")</f>
        <v/>
      </c>
      <c r="AR551" s="70" t="str">
        <f>IFERROR(VLOOKUP(VALUE(MID(AP551,2,1)),AdditionalElements!$H$2:$I$50,2,0),"")</f>
        <v/>
      </c>
      <c r="AS551" s="70" t="str">
        <f>IFERROR(VLOOKUP(VALUE(MID(AP551,3,1)),AdditionalElements!$O$2:$P$50,2,0),"")</f>
        <v/>
      </c>
      <c r="AT551" s="70" t="str">
        <f>IFERROR(VLOOKUP(VALUE(MID(AP551,4,1)),AdditionalElements!$V$2:$W$50,2,0),"")</f>
        <v/>
      </c>
      <c r="AU551" s="71"/>
      <c r="AV551" s="79" t="str">
        <f>IFERROR(IF(VALUE(MID(AU551,1,1))=1, VLOOKUP(VALUE(MID(AU551,1,1)), TxtPanelShape!$A$2:$C$50, 3, 0), (IF(VALUE(MID(AU551,1,1))&gt;=7, VLOOKUP(VALUE(MID(AU551,1,1)), TxtPanelShape!$A$2:$C$50, 3, 0),VLOOKUP(VALUE(MID(AU551,1,2)),TxtPanelShape!$A$2:$C$50,3,0)))), "")</f>
        <v/>
      </c>
      <c r="AW551" s="79" t="str">
        <f>IFERROR(IF(VALUE(MID(AU551,1,1))=1, ", "&amp;VLOOKUP(VALUE(MID(AU551,2,1)), TxtPanelShape!$H$2:$I$50, 2, 0), IF(VALUE(MID(AU551,1,1))&gt;=7, ", "&amp;VLOOKUP(VALUE(MID(AU551,2,1)), TxtPanelShape!$H$2:$I$50, 2, 0),"")), "")</f>
        <v/>
      </c>
      <c r="AX551" s="79" t="str">
        <f>IFERROR(IF(VALUE(MID(AU551,1,1))=1, ", "&amp;VLOOKUP(VALUE(MID(AU551,3,1)), TxtPanelShape!$O$2:$P$50, 2, 0), IF(VALUE(MID(AU551,1,1))&gt;=7, ", "&amp;VLOOKUP(VALUE(MID(AU551,3,1)), TxtPanelShape!$O$2:$P$50, 2, 0),"")),"")</f>
        <v/>
      </c>
      <c r="AY551" s="79" t="str">
        <f>IFERROR("; "&amp;VLOOKUP(VALUE(MID(AU551,4,1)), TxtPanelShape!$V$2:$W$50,2,0),"")</f>
        <v/>
      </c>
      <c r="AZ551" s="79" t="str">
        <f t="shared" si="109"/>
        <v/>
      </c>
      <c r="BA551" s="71"/>
      <c r="BB551" s="79" t="str">
        <f>IFERROR(IF(VALUE(MID(BA551,1,1))=1, VLOOKUP(VALUE(MID(BA551,1,1)), TxtPanelShape!$A$2:$C$50, 3, 0), (IF(VALUE(MID(BA551,1,1))&gt;=7, VLOOKUP(VALUE(MID(BA551,1,1)), TxtPanelShape!$A$2:$C$50, 3, 0),VLOOKUP(VALUE(MID(BA551,1,2)),TxtPanelShape!$A$2:$C$50,3,0)))), "")</f>
        <v/>
      </c>
      <c r="BC551" s="79" t="str">
        <f>IFERROR(IF(VALUE(MID(BA551,1,1))=1, ", "&amp;VLOOKUP(VALUE(MID(BA551,2,1)), TxtPanelShape!$H$2:$I$50, 2, 0), IF(VALUE(MID(BA551,1,1))&gt;=7, ", "&amp;VLOOKUP(VALUE(MID(BA551,2,1)), TxtPanelShape!$H$2:$I$50, 2, 0),"")), "")</f>
        <v/>
      </c>
      <c r="BD551" s="79" t="str">
        <f>IFERROR(IF(VALUE(MID(BA551,1,1))=1, ", "&amp;VLOOKUP(VALUE(MID(BA551,3,1)), TxtPanelShape!$O$2:$P$50, 2, 0), IF(VALUE(MID(BA551,1,1))&gt;=7, ", "&amp;VLOOKUP(VALUE(MID(BA551,3,1)), TxtPanelShape!$O$2:$P$50, 2, 0),"")),"")</f>
        <v/>
      </c>
      <c r="BE551" s="79" t="str">
        <f>IFERROR("; "&amp;VLOOKUP(VALUE(MID(BA551,4,1)), TxtPanelShape!$V$2:$W$50,2,0),"")</f>
        <v/>
      </c>
      <c r="BF551" s="79" t="str">
        <f t="shared" si="110"/>
        <v/>
      </c>
      <c r="BG551" s="71"/>
      <c r="BH551" s="79" t="str">
        <f>IFERROR(VLOOKUP(BG551, TxtPanelDefinition!$A$2:$B$50, 2, 0),"")</f>
        <v/>
      </c>
      <c r="BI551" s="71"/>
      <c r="BJ551" s="79" t="str">
        <f>IFERROR(VLOOKUP(BI551, TxtPanelDefinition!$A$2:$B$50, 2, 0),"")</f>
        <v/>
      </c>
      <c r="BK551" s="71"/>
      <c r="BL551" s="79" t="str">
        <f>IFERROR(VLOOKUP(BK551, InscrTechniques!$A$2:$B$50, 2, 0),"")</f>
        <v/>
      </c>
      <c r="BM551" s="71"/>
      <c r="BN551" s="79" t="str">
        <f>IFERROR(VLOOKUP(BM551, InscrTechniques!$A$2:$B$50, 2, 0),"")</f>
        <v/>
      </c>
      <c r="BO551" s="71"/>
      <c r="BP551" s="79" t="str">
        <f>IFERROR(VLOOKUP(BO551, InscrTechniques!$A$2:$B$50, 2, 0),"")</f>
        <v/>
      </c>
      <c r="BQ551" s="71"/>
      <c r="BR551" s="79" t="str">
        <f>IFERROR(VLOOKUP(BQ551, InscrTechniques!$A$2:$B$50, 2, 0),"")</f>
        <v/>
      </c>
      <c r="BS551" s="71"/>
      <c r="BT551" s="79" t="str">
        <f>IFERROR(VLOOKUP(BS551, InscrTechniques!$A$2:$B$50, 2, 0),"")</f>
        <v/>
      </c>
      <c r="BU551" s="71"/>
      <c r="BV551" s="79" t="str">
        <f>IFERROR(VLOOKUP(BU551, InscrTechniques!$A$2:$B$50, 2, 0),"")</f>
        <v/>
      </c>
      <c r="BW551" s="125"/>
      <c r="BX551" s="79" t="str">
        <f>IFERROR(VLOOKUP(BW551, InscrTechniques!$A$2:$B$50, 2, 0),"")</f>
        <v/>
      </c>
      <c r="BY551" s="125"/>
      <c r="BZ551" s="79" t="str">
        <f>IFERROR(VLOOKUP(BY551, InscrTechniques!$A$2:$B$50, 2, 0),"")</f>
        <v/>
      </c>
      <c r="CA551" s="74"/>
      <c r="CB551" s="114" t="str">
        <f>IFERROR(VLOOKUP(CA551, LetterStyle!$A$2:$B$50, 2, 0),"")</f>
        <v/>
      </c>
      <c r="CC551" s="74"/>
      <c r="CD551" s="114" t="str">
        <f>IFERROR(VLOOKUP(CC551, LetterStyle!$A$2:$B$50, 2, 0),"")</f>
        <v/>
      </c>
      <c r="CE551" s="74"/>
      <c r="CF551" s="114" t="str">
        <f>IFERROR(VLOOKUP(CE551, LetterStyle!$A$2:$B$50, 2, 0),"")</f>
        <v/>
      </c>
      <c r="CG551" s="74"/>
      <c r="CH551" s="79" t="str">
        <f>IFERROR(VLOOKUP(CG551, LetterStyle!$A$2:$B$50, 2, 0),"")</f>
        <v/>
      </c>
      <c r="CI551" s="71"/>
      <c r="CJ551" s="79" t="str">
        <f>IFERROR(VLOOKUP(CI551, DecMotifs!$A$1:$B$306, 2, 0),"")</f>
        <v/>
      </c>
      <c r="CK551" s="71"/>
      <c r="CL551" s="79" t="str">
        <f>IFERROR(VLOOKUP(CK551, DecMotifs!$A$1:$B$306, 2, 0),"")</f>
        <v/>
      </c>
      <c r="CM551" s="71"/>
      <c r="CN551" s="79" t="str">
        <f>IFERROR(VLOOKUP(CM551, DecMotifs!$A$1:$B$306, 2, 0),"")</f>
        <v/>
      </c>
      <c r="CO551" s="71"/>
      <c r="CP551" s="79" t="str">
        <f>IFERROR(VLOOKUP(CO551, MarginalDec!$A$2:$B$253, 2, 0),"")</f>
        <v/>
      </c>
      <c r="CQ551" s="71"/>
      <c r="CR551" s="79" t="str">
        <f>IFERROR(VLOOKUP(CQ551, MarginalDec!$A$2:$B$253, 2, 0),"")</f>
        <v/>
      </c>
      <c r="CS551" s="71"/>
      <c r="CT551" s="79" t="str">
        <f>IFERROR(VLOOKUP(CS551, MarginalDec!$A$2:$B$253, 2, 0),"")</f>
        <v/>
      </c>
      <c r="CU551" s="71"/>
      <c r="CV551" s="79" t="str">
        <f>IF(ISBLANK(CU551),"", IFERROR(VLOOKUP(CU551, Tooling!$A$2:$B$252, 2, 0),""))</f>
        <v/>
      </c>
      <c r="CW551" s="71"/>
      <c r="CX551" s="79" t="str">
        <f>IF(ISBLANK(CW551),"", IFERROR(VLOOKUP(CW551, Tooling!$A$2:$B$252, 2, 0),""))</f>
        <v/>
      </c>
      <c r="CY551" s="71"/>
      <c r="CZ551" s="79" t="str">
        <f>IF(ISBLANK(CY551),"", IFERROR(VLOOKUP(CY551, Repairs!$A$2:$B$252, 2, 0),""))</f>
        <v/>
      </c>
      <c r="DA551" s="77"/>
      <c r="DB551" s="71"/>
      <c r="DC551" s="79" t="str">
        <f>IFERROR(VLOOKUP(DB551, DatingReason!$A$2:$B$252, 2, 0),"")</f>
        <v/>
      </c>
      <c r="DD551" s="123" t="str">
        <f t="shared" si="111"/>
        <v/>
      </c>
      <c r="DF551" s="119" t="str">
        <f t="array" ref="DF551">IF(AND($B551&lt;&gt;"", $DE551&lt;&gt;"", $DE551&lt;&gt;"No"),MAX(IF($B551=PEOPLE!$B$4:$B$1000, PEOPLE!$Q$4:$Q$1000,""))+100,"")</f>
        <v/>
      </c>
      <c r="DG551" s="68"/>
      <c r="DH551" s="76">
        <f>COUNTIF(PEOPLE!B:B, MEMORIALS!B551)</f>
        <v>0</v>
      </c>
      <c r="DI551" s="82"/>
      <c r="DJ551" s="82"/>
      <c r="DK551" s="82"/>
      <c r="DL551" s="68"/>
      <c r="DM551" s="68"/>
      <c r="DN551" s="68"/>
      <c r="DO551" s="68"/>
      <c r="DP551" s="68"/>
    </row>
    <row r="552" spans="1:120" ht="15" customHeight="1" x14ac:dyDescent="0.25">
      <c r="A552" s="68"/>
      <c r="B552" s="69"/>
      <c r="C552" s="68"/>
      <c r="D552" s="68"/>
      <c r="E552" s="70" t="str">
        <f>IF(D552="","",VLOOKUP(D552,Denomination!$A$2:$B$50, 2, 0))</f>
        <v/>
      </c>
      <c r="F552" s="68"/>
      <c r="G552" s="71"/>
      <c r="H552" s="70" t="str">
        <f>IF(G552="","",VLOOKUP(G552,MCondition!$A$2:$B$50, 2, 0))</f>
        <v/>
      </c>
      <c r="I552" s="72"/>
      <c r="J552" s="71"/>
      <c r="K552" s="70" t="str">
        <f>IF(J552="","",VLOOKUP(J552,ICondition!$A$2:$B$50, 2, 0))</f>
        <v/>
      </c>
      <c r="L552" s="73"/>
      <c r="M552" s="73"/>
      <c r="N552" s="73"/>
      <c r="O552" s="73"/>
      <c r="P552" s="73"/>
      <c r="Q552" s="73"/>
      <c r="R552" s="78"/>
      <c r="S552" s="79" t="str">
        <f>IFERROR(VLOOKUP(R552,Material!$A$2:$B$59, 2, 0),"")</f>
        <v/>
      </c>
      <c r="T552" s="71"/>
      <c r="U552" s="79" t="str">
        <f>IFERROR(VLOOKUP(T552,Material!$A$2:$B$59, 2, 0),"")</f>
        <v/>
      </c>
      <c r="V552" s="71"/>
      <c r="W552" s="79" t="str">
        <f>IFERROR(VLOOKUP(V552,Material!$A$2:$B$59, 2, 0),"")</f>
        <v/>
      </c>
      <c r="X552" s="71"/>
      <c r="Y552" s="79" t="str">
        <f>IFERROR(VLOOKUP(X552,Material!$A$2:$B$59, 2, 0),"")</f>
        <v/>
      </c>
      <c r="Z552" s="71"/>
      <c r="AA552" s="79" t="str">
        <f>IFERROR(VLOOKUP(Z552,Material!$A$2:$B$59, 2, 0),"")</f>
        <v/>
      </c>
      <c r="AB552" s="74"/>
      <c r="AC552" s="75" t="e">
        <f t="shared" si="100"/>
        <v>#VALUE!</v>
      </c>
      <c r="AD552" s="75" t="e">
        <f t="shared" si="101"/>
        <v>#VALUE!</v>
      </c>
      <c r="AE552" s="75" t="e">
        <f t="shared" si="103"/>
        <v>#VALUE!</v>
      </c>
      <c r="AF552" s="75" t="e">
        <f t="shared" si="102"/>
        <v>#VALUE!</v>
      </c>
      <c r="AG552" s="75" t="e">
        <f t="shared" si="104"/>
        <v>#VALUE!</v>
      </c>
      <c r="AH552" s="75" t="e">
        <f t="shared" si="105"/>
        <v>#VALUE!</v>
      </c>
      <c r="AI552" s="75" t="e">
        <f t="shared" si="106"/>
        <v>#VALUE!</v>
      </c>
      <c r="AJ552" s="80" t="e">
        <f t="shared" si="107"/>
        <v>#VALUE!</v>
      </c>
      <c r="AK552" s="79" t="str">
        <f>(IFERROR(VLOOKUP(AB552,Categories!$A$2:$B$20,2,1),""))</f>
        <v/>
      </c>
      <c r="AL552" s="79" t="str">
        <f ca="1">IFERROR(VLOOKUP((HLOOKUP((VLOOKUP($AB552,Categories!$A$2:$F$20,3,1)), $AB$3:$AJ552, (ROW()-ROW($AB$3)+1), 0)), INDIRECT(VLOOKUP($AB552,Categories!$A$2:$F$20,6,1)),2,0),AK552)</f>
        <v/>
      </c>
      <c r="AM552" s="79" t="str">
        <f ca="1">IFERROR(VLOOKUP((HLOOKUP((VLOOKUP($AB552,Categories!$A$2:$F$20,4,1)),$AB$3:$AJ552,(ROW()-ROW($AB$3)+1),0)),INDIRECT(VLOOKUP($AB552,Categories!$A$2:$H$20,7,1)),2,0),"")</f>
        <v/>
      </c>
      <c r="AN552" s="79" t="str">
        <f ca="1">IFERROR(VLOOKUP((HLOOKUP((VLOOKUP($AB552,Categories!$A$2:$F$20,5,1)), $AB$3:$AJ552, (ROW()-ROW($AB$3)+1), 0)), INDIRECT(VLOOKUP($AB552,Categories!$A$2:$H$20,8,1)),2,0),"")</f>
        <v/>
      </c>
      <c r="AO552" s="79" t="str">
        <f t="shared" ca="1" si="108"/>
        <v/>
      </c>
      <c r="AP552" s="81"/>
      <c r="AQ552" s="70" t="str">
        <f>IFERROR(VLOOKUP(VALUE(MID(AP552,1,1)),AdditionalElements!$A$2:$B$50,2,0),"")</f>
        <v/>
      </c>
      <c r="AR552" s="70" t="str">
        <f>IFERROR(VLOOKUP(VALUE(MID(AP552,2,1)),AdditionalElements!$H$2:$I$50,2,0),"")</f>
        <v/>
      </c>
      <c r="AS552" s="70" t="str">
        <f>IFERROR(VLOOKUP(VALUE(MID(AP552,3,1)),AdditionalElements!$O$2:$P$50,2,0),"")</f>
        <v/>
      </c>
      <c r="AT552" s="70" t="str">
        <f>IFERROR(VLOOKUP(VALUE(MID(AP552,4,1)),AdditionalElements!$V$2:$W$50,2,0),"")</f>
        <v/>
      </c>
      <c r="AU552" s="71"/>
      <c r="AV552" s="79" t="str">
        <f>IFERROR(IF(VALUE(MID(AU552,1,1))=1, VLOOKUP(VALUE(MID(AU552,1,1)), TxtPanelShape!$A$2:$C$50, 3, 0), (IF(VALUE(MID(AU552,1,1))&gt;=7, VLOOKUP(VALUE(MID(AU552,1,1)), TxtPanelShape!$A$2:$C$50, 3, 0),VLOOKUP(VALUE(MID(AU552,1,2)),TxtPanelShape!$A$2:$C$50,3,0)))), "")</f>
        <v/>
      </c>
      <c r="AW552" s="79" t="str">
        <f>IFERROR(IF(VALUE(MID(AU552,1,1))=1, ", "&amp;VLOOKUP(VALUE(MID(AU552,2,1)), TxtPanelShape!$H$2:$I$50, 2, 0), IF(VALUE(MID(AU552,1,1))&gt;=7, ", "&amp;VLOOKUP(VALUE(MID(AU552,2,1)), TxtPanelShape!$H$2:$I$50, 2, 0),"")), "")</f>
        <v/>
      </c>
      <c r="AX552" s="79" t="str">
        <f>IFERROR(IF(VALUE(MID(AU552,1,1))=1, ", "&amp;VLOOKUP(VALUE(MID(AU552,3,1)), TxtPanelShape!$O$2:$P$50, 2, 0), IF(VALUE(MID(AU552,1,1))&gt;=7, ", "&amp;VLOOKUP(VALUE(MID(AU552,3,1)), TxtPanelShape!$O$2:$P$50, 2, 0),"")),"")</f>
        <v/>
      </c>
      <c r="AY552" s="79" t="str">
        <f>IFERROR("; "&amp;VLOOKUP(VALUE(MID(AU552,4,1)), TxtPanelShape!$V$2:$W$50,2,0),"")</f>
        <v/>
      </c>
      <c r="AZ552" s="79" t="str">
        <f t="shared" si="109"/>
        <v/>
      </c>
      <c r="BA552" s="71"/>
      <c r="BB552" s="79" t="str">
        <f>IFERROR(IF(VALUE(MID(BA552,1,1))=1, VLOOKUP(VALUE(MID(BA552,1,1)), TxtPanelShape!$A$2:$C$50, 3, 0), (IF(VALUE(MID(BA552,1,1))&gt;=7, VLOOKUP(VALUE(MID(BA552,1,1)), TxtPanelShape!$A$2:$C$50, 3, 0),VLOOKUP(VALUE(MID(BA552,1,2)),TxtPanelShape!$A$2:$C$50,3,0)))), "")</f>
        <v/>
      </c>
      <c r="BC552" s="79" t="str">
        <f>IFERROR(IF(VALUE(MID(BA552,1,1))=1, ", "&amp;VLOOKUP(VALUE(MID(BA552,2,1)), TxtPanelShape!$H$2:$I$50, 2, 0), IF(VALUE(MID(BA552,1,1))&gt;=7, ", "&amp;VLOOKUP(VALUE(MID(BA552,2,1)), TxtPanelShape!$H$2:$I$50, 2, 0),"")), "")</f>
        <v/>
      </c>
      <c r="BD552" s="79" t="str">
        <f>IFERROR(IF(VALUE(MID(BA552,1,1))=1, ", "&amp;VLOOKUP(VALUE(MID(BA552,3,1)), TxtPanelShape!$O$2:$P$50, 2, 0), IF(VALUE(MID(BA552,1,1))&gt;=7, ", "&amp;VLOOKUP(VALUE(MID(BA552,3,1)), TxtPanelShape!$O$2:$P$50, 2, 0),"")),"")</f>
        <v/>
      </c>
      <c r="BE552" s="79" t="str">
        <f>IFERROR("; "&amp;VLOOKUP(VALUE(MID(BA552,4,1)), TxtPanelShape!$V$2:$W$50,2,0),"")</f>
        <v/>
      </c>
      <c r="BF552" s="79" t="str">
        <f t="shared" si="110"/>
        <v/>
      </c>
      <c r="BG552" s="71"/>
      <c r="BH552" s="79" t="str">
        <f>IFERROR(VLOOKUP(BG552, TxtPanelDefinition!$A$2:$B$50, 2, 0),"")</f>
        <v/>
      </c>
      <c r="BI552" s="71"/>
      <c r="BJ552" s="79" t="str">
        <f>IFERROR(VLOOKUP(BI552, TxtPanelDefinition!$A$2:$B$50, 2, 0),"")</f>
        <v/>
      </c>
      <c r="BK552" s="71"/>
      <c r="BL552" s="79" t="str">
        <f>IFERROR(VLOOKUP(BK552, InscrTechniques!$A$2:$B$50, 2, 0),"")</f>
        <v/>
      </c>
      <c r="BM552" s="71"/>
      <c r="BN552" s="79" t="str">
        <f>IFERROR(VLOOKUP(BM552, InscrTechniques!$A$2:$B$50, 2, 0),"")</f>
        <v/>
      </c>
      <c r="BO552" s="71"/>
      <c r="BP552" s="79" t="str">
        <f>IFERROR(VLOOKUP(BO552, InscrTechniques!$A$2:$B$50, 2, 0),"")</f>
        <v/>
      </c>
      <c r="BQ552" s="71"/>
      <c r="BR552" s="79" t="str">
        <f>IFERROR(VLOOKUP(BQ552, InscrTechniques!$A$2:$B$50, 2, 0),"")</f>
        <v/>
      </c>
      <c r="BS552" s="71"/>
      <c r="BT552" s="79" t="str">
        <f>IFERROR(VLOOKUP(BS552, InscrTechniques!$A$2:$B$50, 2, 0),"")</f>
        <v/>
      </c>
      <c r="BU552" s="71"/>
      <c r="BV552" s="79" t="str">
        <f>IFERROR(VLOOKUP(BU552, InscrTechniques!$A$2:$B$50, 2, 0),"")</f>
        <v/>
      </c>
      <c r="BW552" s="125"/>
      <c r="BX552" s="79" t="str">
        <f>IFERROR(VLOOKUP(BW552, InscrTechniques!$A$2:$B$50, 2, 0),"")</f>
        <v/>
      </c>
      <c r="BY552" s="125"/>
      <c r="BZ552" s="79" t="str">
        <f>IFERROR(VLOOKUP(BY552, InscrTechniques!$A$2:$B$50, 2, 0),"")</f>
        <v/>
      </c>
      <c r="CA552" s="74"/>
      <c r="CB552" s="114" t="str">
        <f>IFERROR(VLOOKUP(CA552, LetterStyle!$A$2:$B$50, 2, 0),"")</f>
        <v/>
      </c>
      <c r="CC552" s="74"/>
      <c r="CD552" s="114" t="str">
        <f>IFERROR(VLOOKUP(CC552, LetterStyle!$A$2:$B$50, 2, 0),"")</f>
        <v/>
      </c>
      <c r="CE552" s="74"/>
      <c r="CF552" s="114" t="str">
        <f>IFERROR(VLOOKUP(CE552, LetterStyle!$A$2:$B$50, 2, 0),"")</f>
        <v/>
      </c>
      <c r="CG552" s="74"/>
      <c r="CH552" s="79" t="str">
        <f>IFERROR(VLOOKUP(CG552, LetterStyle!$A$2:$B$50, 2, 0),"")</f>
        <v/>
      </c>
      <c r="CI552" s="71"/>
      <c r="CJ552" s="79" t="str">
        <f>IFERROR(VLOOKUP(CI552, DecMotifs!$A$1:$B$306, 2, 0),"")</f>
        <v/>
      </c>
      <c r="CK552" s="71"/>
      <c r="CL552" s="79" t="str">
        <f>IFERROR(VLOOKUP(CK552, DecMotifs!$A$1:$B$306, 2, 0),"")</f>
        <v/>
      </c>
      <c r="CM552" s="71"/>
      <c r="CN552" s="79" t="str">
        <f>IFERROR(VLOOKUP(CM552, DecMotifs!$A$1:$B$306, 2, 0),"")</f>
        <v/>
      </c>
      <c r="CO552" s="71"/>
      <c r="CP552" s="79" t="str">
        <f>IFERROR(VLOOKUP(CO552, MarginalDec!$A$2:$B$253, 2, 0),"")</f>
        <v/>
      </c>
      <c r="CQ552" s="71"/>
      <c r="CR552" s="79" t="str">
        <f>IFERROR(VLOOKUP(CQ552, MarginalDec!$A$2:$B$253, 2, 0),"")</f>
        <v/>
      </c>
      <c r="CS552" s="71"/>
      <c r="CT552" s="79" t="str">
        <f>IFERROR(VLOOKUP(CS552, MarginalDec!$A$2:$B$253, 2, 0),"")</f>
        <v/>
      </c>
      <c r="CU552" s="71"/>
      <c r="CV552" s="79" t="str">
        <f>IF(ISBLANK(CU552),"", IFERROR(VLOOKUP(CU552, Tooling!$A$2:$B$252, 2, 0),""))</f>
        <v/>
      </c>
      <c r="CW552" s="71"/>
      <c r="CX552" s="79" t="str">
        <f>IF(ISBLANK(CW552),"", IFERROR(VLOOKUP(CW552, Tooling!$A$2:$B$252, 2, 0),""))</f>
        <v/>
      </c>
      <c r="CY552" s="71"/>
      <c r="CZ552" s="79" t="str">
        <f>IF(ISBLANK(CY552),"", IFERROR(VLOOKUP(CY552, Repairs!$A$2:$B$252, 2, 0),""))</f>
        <v/>
      </c>
      <c r="DA552" s="77"/>
      <c r="DB552" s="71"/>
      <c r="DC552" s="79" t="str">
        <f>IFERROR(VLOOKUP(DB552, DatingReason!$A$2:$B$252, 2, 0),"")</f>
        <v/>
      </c>
      <c r="DD552" s="123" t="str">
        <f t="shared" si="111"/>
        <v/>
      </c>
      <c r="DF552" s="119" t="str">
        <f t="array" ref="DF552">IF(AND($B552&lt;&gt;"", $DE552&lt;&gt;"", $DE552&lt;&gt;"No"),MAX(IF($B552=PEOPLE!$B$4:$B$1000, PEOPLE!$Q$4:$Q$1000,""))+100,"")</f>
        <v/>
      </c>
      <c r="DG552" s="68"/>
      <c r="DH552" s="76">
        <f>COUNTIF(PEOPLE!B:B, MEMORIALS!B552)</f>
        <v>0</v>
      </c>
      <c r="DI552" s="82"/>
      <c r="DJ552" s="82"/>
      <c r="DK552" s="82"/>
      <c r="DL552" s="68"/>
      <c r="DM552" s="68"/>
      <c r="DN552" s="68"/>
      <c r="DO552" s="68"/>
      <c r="DP552" s="68"/>
    </row>
    <row r="553" spans="1:120" ht="15" customHeight="1" x14ac:dyDescent="0.25">
      <c r="A553" s="68"/>
      <c r="B553" s="69"/>
      <c r="C553" s="68"/>
      <c r="D553" s="68"/>
      <c r="E553" s="70" t="str">
        <f>IF(D553="","",VLOOKUP(D553,Denomination!$A$2:$B$50, 2, 0))</f>
        <v/>
      </c>
      <c r="F553" s="68"/>
      <c r="G553" s="71"/>
      <c r="H553" s="70" t="str">
        <f>IF(G553="","",VLOOKUP(G553,MCondition!$A$2:$B$50, 2, 0))</f>
        <v/>
      </c>
      <c r="I553" s="72"/>
      <c r="J553" s="71"/>
      <c r="K553" s="70" t="str">
        <f>IF(J553="","",VLOOKUP(J553,ICondition!$A$2:$B$50, 2, 0))</f>
        <v/>
      </c>
      <c r="L553" s="73"/>
      <c r="M553" s="73"/>
      <c r="N553" s="73"/>
      <c r="O553" s="73"/>
      <c r="P553" s="73"/>
      <c r="Q553" s="73"/>
      <c r="R553" s="78"/>
      <c r="S553" s="79" t="str">
        <f>IFERROR(VLOOKUP(R553,Material!$A$2:$B$59, 2, 0),"")</f>
        <v/>
      </c>
      <c r="T553" s="71"/>
      <c r="U553" s="79" t="str">
        <f>IFERROR(VLOOKUP(T553,Material!$A$2:$B$59, 2, 0),"")</f>
        <v/>
      </c>
      <c r="V553" s="71"/>
      <c r="W553" s="79" t="str">
        <f>IFERROR(VLOOKUP(V553,Material!$A$2:$B$59, 2, 0),"")</f>
        <v/>
      </c>
      <c r="X553" s="71"/>
      <c r="Y553" s="79" t="str">
        <f>IFERROR(VLOOKUP(X553,Material!$A$2:$B$59, 2, 0),"")</f>
        <v/>
      </c>
      <c r="Z553" s="71"/>
      <c r="AA553" s="79" t="str">
        <f>IFERROR(VLOOKUP(Z553,Material!$A$2:$B$59, 2, 0),"")</f>
        <v/>
      </c>
      <c r="AB553" s="74"/>
      <c r="AC553" s="75" t="e">
        <f t="shared" si="100"/>
        <v>#VALUE!</v>
      </c>
      <c r="AD553" s="75" t="e">
        <f t="shared" si="101"/>
        <v>#VALUE!</v>
      </c>
      <c r="AE553" s="75" t="e">
        <f t="shared" si="103"/>
        <v>#VALUE!</v>
      </c>
      <c r="AF553" s="75" t="e">
        <f t="shared" si="102"/>
        <v>#VALUE!</v>
      </c>
      <c r="AG553" s="75" t="e">
        <f t="shared" si="104"/>
        <v>#VALUE!</v>
      </c>
      <c r="AH553" s="75" t="e">
        <f t="shared" si="105"/>
        <v>#VALUE!</v>
      </c>
      <c r="AI553" s="75" t="e">
        <f t="shared" si="106"/>
        <v>#VALUE!</v>
      </c>
      <c r="AJ553" s="80" t="e">
        <f t="shared" si="107"/>
        <v>#VALUE!</v>
      </c>
      <c r="AK553" s="79" t="str">
        <f>(IFERROR(VLOOKUP(AB553,Categories!$A$2:$B$20,2,1),""))</f>
        <v/>
      </c>
      <c r="AL553" s="79" t="str">
        <f ca="1">IFERROR(VLOOKUP((HLOOKUP((VLOOKUP($AB553,Categories!$A$2:$F$20,3,1)), $AB$3:$AJ553, (ROW()-ROW($AB$3)+1), 0)), INDIRECT(VLOOKUP($AB553,Categories!$A$2:$F$20,6,1)),2,0),AK553)</f>
        <v/>
      </c>
      <c r="AM553" s="79" t="str">
        <f ca="1">IFERROR(VLOOKUP((HLOOKUP((VLOOKUP($AB553,Categories!$A$2:$F$20,4,1)),$AB$3:$AJ553,(ROW()-ROW($AB$3)+1),0)),INDIRECT(VLOOKUP($AB553,Categories!$A$2:$H$20,7,1)),2,0),"")</f>
        <v/>
      </c>
      <c r="AN553" s="79" t="str">
        <f ca="1">IFERROR(VLOOKUP((HLOOKUP((VLOOKUP($AB553,Categories!$A$2:$F$20,5,1)), $AB$3:$AJ553, (ROW()-ROW($AB$3)+1), 0)), INDIRECT(VLOOKUP($AB553,Categories!$A$2:$H$20,8,1)),2,0),"")</f>
        <v/>
      </c>
      <c r="AO553" s="79" t="str">
        <f t="shared" ca="1" si="108"/>
        <v/>
      </c>
      <c r="AP553" s="81"/>
      <c r="AQ553" s="70" t="str">
        <f>IFERROR(VLOOKUP(VALUE(MID(AP553,1,1)),AdditionalElements!$A$2:$B$50,2,0),"")</f>
        <v/>
      </c>
      <c r="AR553" s="70" t="str">
        <f>IFERROR(VLOOKUP(VALUE(MID(AP553,2,1)),AdditionalElements!$H$2:$I$50,2,0),"")</f>
        <v/>
      </c>
      <c r="AS553" s="70" t="str">
        <f>IFERROR(VLOOKUP(VALUE(MID(AP553,3,1)),AdditionalElements!$O$2:$P$50,2,0),"")</f>
        <v/>
      </c>
      <c r="AT553" s="70" t="str">
        <f>IFERROR(VLOOKUP(VALUE(MID(AP553,4,1)),AdditionalElements!$V$2:$W$50,2,0),"")</f>
        <v/>
      </c>
      <c r="AU553" s="71"/>
      <c r="AV553" s="79" t="str">
        <f>IFERROR(IF(VALUE(MID(AU553,1,1))=1, VLOOKUP(VALUE(MID(AU553,1,1)), TxtPanelShape!$A$2:$C$50, 3, 0), (IF(VALUE(MID(AU553,1,1))&gt;=7, VLOOKUP(VALUE(MID(AU553,1,1)), TxtPanelShape!$A$2:$C$50, 3, 0),VLOOKUP(VALUE(MID(AU553,1,2)),TxtPanelShape!$A$2:$C$50,3,0)))), "")</f>
        <v/>
      </c>
      <c r="AW553" s="79" t="str">
        <f>IFERROR(IF(VALUE(MID(AU553,1,1))=1, ", "&amp;VLOOKUP(VALUE(MID(AU553,2,1)), TxtPanelShape!$H$2:$I$50, 2, 0), IF(VALUE(MID(AU553,1,1))&gt;=7, ", "&amp;VLOOKUP(VALUE(MID(AU553,2,1)), TxtPanelShape!$H$2:$I$50, 2, 0),"")), "")</f>
        <v/>
      </c>
      <c r="AX553" s="79" t="str">
        <f>IFERROR(IF(VALUE(MID(AU553,1,1))=1, ", "&amp;VLOOKUP(VALUE(MID(AU553,3,1)), TxtPanelShape!$O$2:$P$50, 2, 0), IF(VALUE(MID(AU553,1,1))&gt;=7, ", "&amp;VLOOKUP(VALUE(MID(AU553,3,1)), TxtPanelShape!$O$2:$P$50, 2, 0),"")),"")</f>
        <v/>
      </c>
      <c r="AY553" s="79" t="str">
        <f>IFERROR("; "&amp;VLOOKUP(VALUE(MID(AU553,4,1)), TxtPanelShape!$V$2:$W$50,2,0),"")</f>
        <v/>
      </c>
      <c r="AZ553" s="79" t="str">
        <f t="shared" si="109"/>
        <v/>
      </c>
      <c r="BA553" s="71"/>
      <c r="BB553" s="79" t="str">
        <f>IFERROR(IF(VALUE(MID(BA553,1,1))=1, VLOOKUP(VALUE(MID(BA553,1,1)), TxtPanelShape!$A$2:$C$50, 3, 0), (IF(VALUE(MID(BA553,1,1))&gt;=7, VLOOKUP(VALUE(MID(BA553,1,1)), TxtPanelShape!$A$2:$C$50, 3, 0),VLOOKUP(VALUE(MID(BA553,1,2)),TxtPanelShape!$A$2:$C$50,3,0)))), "")</f>
        <v/>
      </c>
      <c r="BC553" s="79" t="str">
        <f>IFERROR(IF(VALUE(MID(BA553,1,1))=1, ", "&amp;VLOOKUP(VALUE(MID(BA553,2,1)), TxtPanelShape!$H$2:$I$50, 2, 0), IF(VALUE(MID(BA553,1,1))&gt;=7, ", "&amp;VLOOKUP(VALUE(MID(BA553,2,1)), TxtPanelShape!$H$2:$I$50, 2, 0),"")), "")</f>
        <v/>
      </c>
      <c r="BD553" s="79" t="str">
        <f>IFERROR(IF(VALUE(MID(BA553,1,1))=1, ", "&amp;VLOOKUP(VALUE(MID(BA553,3,1)), TxtPanelShape!$O$2:$P$50, 2, 0), IF(VALUE(MID(BA553,1,1))&gt;=7, ", "&amp;VLOOKUP(VALUE(MID(BA553,3,1)), TxtPanelShape!$O$2:$P$50, 2, 0),"")),"")</f>
        <v/>
      </c>
      <c r="BE553" s="79" t="str">
        <f>IFERROR("; "&amp;VLOOKUP(VALUE(MID(BA553,4,1)), TxtPanelShape!$V$2:$W$50,2,0),"")</f>
        <v/>
      </c>
      <c r="BF553" s="79" t="str">
        <f t="shared" si="110"/>
        <v/>
      </c>
      <c r="BG553" s="71"/>
      <c r="BH553" s="79" t="str">
        <f>IFERROR(VLOOKUP(BG553, TxtPanelDefinition!$A$2:$B$50, 2, 0),"")</f>
        <v/>
      </c>
      <c r="BI553" s="71"/>
      <c r="BJ553" s="79" t="str">
        <f>IFERROR(VLOOKUP(BI553, TxtPanelDefinition!$A$2:$B$50, 2, 0),"")</f>
        <v/>
      </c>
      <c r="BK553" s="71"/>
      <c r="BL553" s="79" t="str">
        <f>IFERROR(VLOOKUP(BK553, InscrTechniques!$A$2:$B$50, 2, 0),"")</f>
        <v/>
      </c>
      <c r="BM553" s="71"/>
      <c r="BN553" s="79" t="str">
        <f>IFERROR(VLOOKUP(BM553, InscrTechniques!$A$2:$B$50, 2, 0),"")</f>
        <v/>
      </c>
      <c r="BO553" s="71"/>
      <c r="BP553" s="79" t="str">
        <f>IFERROR(VLOOKUP(BO553, InscrTechniques!$A$2:$B$50, 2, 0),"")</f>
        <v/>
      </c>
      <c r="BQ553" s="71"/>
      <c r="BR553" s="79" t="str">
        <f>IFERROR(VLOOKUP(BQ553, InscrTechniques!$A$2:$B$50, 2, 0),"")</f>
        <v/>
      </c>
      <c r="BS553" s="71"/>
      <c r="BT553" s="79" t="str">
        <f>IFERROR(VLOOKUP(BS553, InscrTechniques!$A$2:$B$50, 2, 0),"")</f>
        <v/>
      </c>
      <c r="BU553" s="71"/>
      <c r="BV553" s="79" t="str">
        <f>IFERROR(VLOOKUP(BU553, InscrTechniques!$A$2:$B$50, 2, 0),"")</f>
        <v/>
      </c>
      <c r="BW553" s="125"/>
      <c r="BX553" s="79" t="str">
        <f>IFERROR(VLOOKUP(BW553, InscrTechniques!$A$2:$B$50, 2, 0),"")</f>
        <v/>
      </c>
      <c r="BY553" s="125"/>
      <c r="BZ553" s="79" t="str">
        <f>IFERROR(VLOOKUP(BY553, InscrTechniques!$A$2:$B$50, 2, 0),"")</f>
        <v/>
      </c>
      <c r="CA553" s="74"/>
      <c r="CB553" s="114" t="str">
        <f>IFERROR(VLOOKUP(CA553, LetterStyle!$A$2:$B$50, 2, 0),"")</f>
        <v/>
      </c>
      <c r="CC553" s="74"/>
      <c r="CD553" s="114" t="str">
        <f>IFERROR(VLOOKUP(CC553, LetterStyle!$A$2:$B$50, 2, 0),"")</f>
        <v/>
      </c>
      <c r="CE553" s="74"/>
      <c r="CF553" s="114" t="str">
        <f>IFERROR(VLOOKUP(CE553, LetterStyle!$A$2:$B$50, 2, 0),"")</f>
        <v/>
      </c>
      <c r="CG553" s="74"/>
      <c r="CH553" s="79" t="str">
        <f>IFERROR(VLOOKUP(CG553, LetterStyle!$A$2:$B$50, 2, 0),"")</f>
        <v/>
      </c>
      <c r="CI553" s="71"/>
      <c r="CJ553" s="79" t="str">
        <f>IFERROR(VLOOKUP(CI553, DecMotifs!$A$1:$B$306, 2, 0),"")</f>
        <v/>
      </c>
      <c r="CK553" s="71"/>
      <c r="CL553" s="79" t="str">
        <f>IFERROR(VLOOKUP(CK553, DecMotifs!$A$1:$B$306, 2, 0),"")</f>
        <v/>
      </c>
      <c r="CM553" s="71"/>
      <c r="CN553" s="79" t="str">
        <f>IFERROR(VLOOKUP(CM553, DecMotifs!$A$1:$B$306, 2, 0),"")</f>
        <v/>
      </c>
      <c r="CO553" s="71"/>
      <c r="CP553" s="79" t="str">
        <f>IFERROR(VLOOKUP(CO553, MarginalDec!$A$2:$B$253, 2, 0),"")</f>
        <v/>
      </c>
      <c r="CQ553" s="71"/>
      <c r="CR553" s="79" t="str">
        <f>IFERROR(VLOOKUP(CQ553, MarginalDec!$A$2:$B$253, 2, 0),"")</f>
        <v/>
      </c>
      <c r="CS553" s="71"/>
      <c r="CT553" s="79" t="str">
        <f>IFERROR(VLOOKUP(CS553, MarginalDec!$A$2:$B$253, 2, 0),"")</f>
        <v/>
      </c>
      <c r="CU553" s="71"/>
      <c r="CV553" s="79" t="str">
        <f>IF(ISBLANK(CU553),"", IFERROR(VLOOKUP(CU553, Tooling!$A$2:$B$252, 2, 0),""))</f>
        <v/>
      </c>
      <c r="CW553" s="71"/>
      <c r="CX553" s="79" t="str">
        <f>IF(ISBLANK(CW553),"", IFERROR(VLOOKUP(CW553, Tooling!$A$2:$B$252, 2, 0),""))</f>
        <v/>
      </c>
      <c r="CY553" s="71"/>
      <c r="CZ553" s="79" t="str">
        <f>IF(ISBLANK(CY553),"", IFERROR(VLOOKUP(CY553, Repairs!$A$2:$B$252, 2, 0),""))</f>
        <v/>
      </c>
      <c r="DA553" s="77"/>
      <c r="DB553" s="71"/>
      <c r="DC553" s="79" t="str">
        <f>IFERROR(VLOOKUP(DB553, DatingReason!$A$2:$B$252, 2, 0),"")</f>
        <v/>
      </c>
      <c r="DD553" s="123" t="str">
        <f t="shared" si="111"/>
        <v/>
      </c>
      <c r="DF553" s="119" t="str">
        <f t="array" ref="DF553">IF(AND($B553&lt;&gt;"", $DE553&lt;&gt;"", $DE553&lt;&gt;"No"),MAX(IF($B553=PEOPLE!$B$4:$B$1000, PEOPLE!$Q$4:$Q$1000,""))+100,"")</f>
        <v/>
      </c>
      <c r="DG553" s="68"/>
      <c r="DH553" s="76">
        <f>COUNTIF(PEOPLE!B:B, MEMORIALS!B553)</f>
        <v>0</v>
      </c>
      <c r="DI553" s="82"/>
      <c r="DJ553" s="82"/>
      <c r="DK553" s="82"/>
      <c r="DL553" s="68"/>
      <c r="DM553" s="68"/>
      <c r="DN553" s="68"/>
      <c r="DO553" s="68"/>
      <c r="DP553" s="68"/>
    </row>
    <row r="554" spans="1:120" ht="15" customHeight="1" x14ac:dyDescent="0.25">
      <c r="A554" s="68"/>
      <c r="B554" s="69"/>
      <c r="C554" s="68"/>
      <c r="D554" s="68"/>
      <c r="E554" s="70" t="str">
        <f>IF(D554="","",VLOOKUP(D554,Denomination!$A$2:$B$50, 2, 0))</f>
        <v/>
      </c>
      <c r="F554" s="68"/>
      <c r="G554" s="71"/>
      <c r="H554" s="70" t="str">
        <f>IF(G554="","",VLOOKUP(G554,MCondition!$A$2:$B$50, 2, 0))</f>
        <v/>
      </c>
      <c r="I554" s="72"/>
      <c r="J554" s="71"/>
      <c r="K554" s="70" t="str">
        <f>IF(J554="","",VLOOKUP(J554,ICondition!$A$2:$B$50, 2, 0))</f>
        <v/>
      </c>
      <c r="L554" s="73"/>
      <c r="M554" s="73"/>
      <c r="N554" s="73"/>
      <c r="O554" s="73"/>
      <c r="P554" s="73"/>
      <c r="Q554" s="73"/>
      <c r="R554" s="78"/>
      <c r="S554" s="79" t="str">
        <f>IFERROR(VLOOKUP(R554,Material!$A$2:$B$59, 2, 0),"")</f>
        <v/>
      </c>
      <c r="T554" s="71"/>
      <c r="U554" s="79" t="str">
        <f>IFERROR(VLOOKUP(T554,Material!$A$2:$B$59, 2, 0),"")</f>
        <v/>
      </c>
      <c r="V554" s="71"/>
      <c r="W554" s="79" t="str">
        <f>IFERROR(VLOOKUP(V554,Material!$A$2:$B$59, 2, 0),"")</f>
        <v/>
      </c>
      <c r="X554" s="71"/>
      <c r="Y554" s="79" t="str">
        <f>IFERROR(VLOOKUP(X554,Material!$A$2:$B$59, 2, 0),"")</f>
        <v/>
      </c>
      <c r="Z554" s="71"/>
      <c r="AA554" s="79" t="str">
        <f>IFERROR(VLOOKUP(Z554,Material!$A$2:$B$59, 2, 0),"")</f>
        <v/>
      </c>
      <c r="AB554" s="74"/>
      <c r="AC554" s="75" t="e">
        <f t="shared" si="100"/>
        <v>#VALUE!</v>
      </c>
      <c r="AD554" s="75" t="e">
        <f t="shared" si="101"/>
        <v>#VALUE!</v>
      </c>
      <c r="AE554" s="75" t="e">
        <f t="shared" si="103"/>
        <v>#VALUE!</v>
      </c>
      <c r="AF554" s="75" t="e">
        <f t="shared" si="102"/>
        <v>#VALUE!</v>
      </c>
      <c r="AG554" s="75" t="e">
        <f t="shared" si="104"/>
        <v>#VALUE!</v>
      </c>
      <c r="AH554" s="75" t="e">
        <f t="shared" si="105"/>
        <v>#VALUE!</v>
      </c>
      <c r="AI554" s="75" t="e">
        <f t="shared" si="106"/>
        <v>#VALUE!</v>
      </c>
      <c r="AJ554" s="80" t="e">
        <f t="shared" si="107"/>
        <v>#VALUE!</v>
      </c>
      <c r="AK554" s="79" t="str">
        <f>(IFERROR(VLOOKUP(AB554,Categories!$A$2:$B$20,2,1),""))</f>
        <v/>
      </c>
      <c r="AL554" s="79" t="str">
        <f ca="1">IFERROR(VLOOKUP((HLOOKUP((VLOOKUP($AB554,Categories!$A$2:$F$20,3,1)), $AB$3:$AJ554, (ROW()-ROW($AB$3)+1), 0)), INDIRECT(VLOOKUP($AB554,Categories!$A$2:$F$20,6,1)),2,0),AK554)</f>
        <v/>
      </c>
      <c r="AM554" s="79" t="str">
        <f ca="1">IFERROR(VLOOKUP((HLOOKUP((VLOOKUP($AB554,Categories!$A$2:$F$20,4,1)),$AB$3:$AJ554,(ROW()-ROW($AB$3)+1),0)),INDIRECT(VLOOKUP($AB554,Categories!$A$2:$H$20,7,1)),2,0),"")</f>
        <v/>
      </c>
      <c r="AN554" s="79" t="str">
        <f ca="1">IFERROR(VLOOKUP((HLOOKUP((VLOOKUP($AB554,Categories!$A$2:$F$20,5,1)), $AB$3:$AJ554, (ROW()-ROW($AB$3)+1), 0)), INDIRECT(VLOOKUP($AB554,Categories!$A$2:$H$20,8,1)),2,0),"")</f>
        <v/>
      </c>
      <c r="AO554" s="79" t="str">
        <f t="shared" ca="1" si="108"/>
        <v/>
      </c>
      <c r="AP554" s="81"/>
      <c r="AQ554" s="70" t="str">
        <f>IFERROR(VLOOKUP(VALUE(MID(AP554,1,1)),AdditionalElements!$A$2:$B$50,2,0),"")</f>
        <v/>
      </c>
      <c r="AR554" s="70" t="str">
        <f>IFERROR(VLOOKUP(VALUE(MID(AP554,2,1)),AdditionalElements!$H$2:$I$50,2,0),"")</f>
        <v/>
      </c>
      <c r="AS554" s="70" t="str">
        <f>IFERROR(VLOOKUP(VALUE(MID(AP554,3,1)),AdditionalElements!$O$2:$P$50,2,0),"")</f>
        <v/>
      </c>
      <c r="AT554" s="70" t="str">
        <f>IFERROR(VLOOKUP(VALUE(MID(AP554,4,1)),AdditionalElements!$V$2:$W$50,2,0),"")</f>
        <v/>
      </c>
      <c r="AU554" s="71"/>
      <c r="AV554" s="79" t="str">
        <f>IFERROR(IF(VALUE(MID(AU554,1,1))=1, VLOOKUP(VALUE(MID(AU554,1,1)), TxtPanelShape!$A$2:$C$50, 3, 0), (IF(VALUE(MID(AU554,1,1))&gt;=7, VLOOKUP(VALUE(MID(AU554,1,1)), TxtPanelShape!$A$2:$C$50, 3, 0),VLOOKUP(VALUE(MID(AU554,1,2)),TxtPanelShape!$A$2:$C$50,3,0)))), "")</f>
        <v/>
      </c>
      <c r="AW554" s="79" t="str">
        <f>IFERROR(IF(VALUE(MID(AU554,1,1))=1, ", "&amp;VLOOKUP(VALUE(MID(AU554,2,1)), TxtPanelShape!$H$2:$I$50, 2, 0), IF(VALUE(MID(AU554,1,1))&gt;=7, ", "&amp;VLOOKUP(VALUE(MID(AU554,2,1)), TxtPanelShape!$H$2:$I$50, 2, 0),"")), "")</f>
        <v/>
      </c>
      <c r="AX554" s="79" t="str">
        <f>IFERROR(IF(VALUE(MID(AU554,1,1))=1, ", "&amp;VLOOKUP(VALUE(MID(AU554,3,1)), TxtPanelShape!$O$2:$P$50, 2, 0), IF(VALUE(MID(AU554,1,1))&gt;=7, ", "&amp;VLOOKUP(VALUE(MID(AU554,3,1)), TxtPanelShape!$O$2:$P$50, 2, 0),"")),"")</f>
        <v/>
      </c>
      <c r="AY554" s="79" t="str">
        <f>IFERROR("; "&amp;VLOOKUP(VALUE(MID(AU554,4,1)), TxtPanelShape!$V$2:$W$50,2,0),"")</f>
        <v/>
      </c>
      <c r="AZ554" s="79" t="str">
        <f t="shared" si="109"/>
        <v/>
      </c>
      <c r="BA554" s="71"/>
      <c r="BB554" s="79" t="str">
        <f>IFERROR(IF(VALUE(MID(BA554,1,1))=1, VLOOKUP(VALUE(MID(BA554,1,1)), TxtPanelShape!$A$2:$C$50, 3, 0), (IF(VALUE(MID(BA554,1,1))&gt;=7, VLOOKUP(VALUE(MID(BA554,1,1)), TxtPanelShape!$A$2:$C$50, 3, 0),VLOOKUP(VALUE(MID(BA554,1,2)),TxtPanelShape!$A$2:$C$50,3,0)))), "")</f>
        <v/>
      </c>
      <c r="BC554" s="79" t="str">
        <f>IFERROR(IF(VALUE(MID(BA554,1,1))=1, ", "&amp;VLOOKUP(VALUE(MID(BA554,2,1)), TxtPanelShape!$H$2:$I$50, 2, 0), IF(VALUE(MID(BA554,1,1))&gt;=7, ", "&amp;VLOOKUP(VALUE(MID(BA554,2,1)), TxtPanelShape!$H$2:$I$50, 2, 0),"")), "")</f>
        <v/>
      </c>
      <c r="BD554" s="79" t="str">
        <f>IFERROR(IF(VALUE(MID(BA554,1,1))=1, ", "&amp;VLOOKUP(VALUE(MID(BA554,3,1)), TxtPanelShape!$O$2:$P$50, 2, 0), IF(VALUE(MID(BA554,1,1))&gt;=7, ", "&amp;VLOOKUP(VALUE(MID(BA554,3,1)), TxtPanelShape!$O$2:$P$50, 2, 0),"")),"")</f>
        <v/>
      </c>
      <c r="BE554" s="79" t="str">
        <f>IFERROR("; "&amp;VLOOKUP(VALUE(MID(BA554,4,1)), TxtPanelShape!$V$2:$W$50,2,0),"")</f>
        <v/>
      </c>
      <c r="BF554" s="79" t="str">
        <f t="shared" si="110"/>
        <v/>
      </c>
      <c r="BG554" s="71"/>
      <c r="BH554" s="79" t="str">
        <f>IFERROR(VLOOKUP(BG554, TxtPanelDefinition!$A$2:$B$50, 2, 0),"")</f>
        <v/>
      </c>
      <c r="BI554" s="71"/>
      <c r="BJ554" s="79" t="str">
        <f>IFERROR(VLOOKUP(BI554, TxtPanelDefinition!$A$2:$B$50, 2, 0),"")</f>
        <v/>
      </c>
      <c r="BK554" s="71"/>
      <c r="BL554" s="79" t="str">
        <f>IFERROR(VLOOKUP(BK554, InscrTechniques!$A$2:$B$50, 2, 0),"")</f>
        <v/>
      </c>
      <c r="BM554" s="71"/>
      <c r="BN554" s="79" t="str">
        <f>IFERROR(VLOOKUP(BM554, InscrTechniques!$A$2:$B$50, 2, 0),"")</f>
        <v/>
      </c>
      <c r="BO554" s="71"/>
      <c r="BP554" s="79" t="str">
        <f>IFERROR(VLOOKUP(BO554, InscrTechniques!$A$2:$B$50, 2, 0),"")</f>
        <v/>
      </c>
      <c r="BQ554" s="71"/>
      <c r="BR554" s="79" t="str">
        <f>IFERROR(VLOOKUP(BQ554, InscrTechniques!$A$2:$B$50, 2, 0),"")</f>
        <v/>
      </c>
      <c r="BS554" s="71"/>
      <c r="BT554" s="79" t="str">
        <f>IFERROR(VLOOKUP(BS554, InscrTechniques!$A$2:$B$50, 2, 0),"")</f>
        <v/>
      </c>
      <c r="BU554" s="71"/>
      <c r="BV554" s="79" t="str">
        <f>IFERROR(VLOOKUP(BU554, InscrTechniques!$A$2:$B$50, 2, 0),"")</f>
        <v/>
      </c>
      <c r="BW554" s="125"/>
      <c r="BX554" s="79" t="str">
        <f>IFERROR(VLOOKUP(BW554, InscrTechniques!$A$2:$B$50, 2, 0),"")</f>
        <v/>
      </c>
      <c r="BY554" s="125"/>
      <c r="BZ554" s="79" t="str">
        <f>IFERROR(VLOOKUP(BY554, InscrTechniques!$A$2:$B$50, 2, 0),"")</f>
        <v/>
      </c>
      <c r="CA554" s="74"/>
      <c r="CB554" s="114" t="str">
        <f>IFERROR(VLOOKUP(CA554, LetterStyle!$A$2:$B$50, 2, 0),"")</f>
        <v/>
      </c>
      <c r="CC554" s="74"/>
      <c r="CD554" s="114" t="str">
        <f>IFERROR(VLOOKUP(CC554, LetterStyle!$A$2:$B$50, 2, 0),"")</f>
        <v/>
      </c>
      <c r="CE554" s="74"/>
      <c r="CF554" s="114" t="str">
        <f>IFERROR(VLOOKUP(CE554, LetterStyle!$A$2:$B$50, 2, 0),"")</f>
        <v/>
      </c>
      <c r="CG554" s="74"/>
      <c r="CH554" s="79" t="str">
        <f>IFERROR(VLOOKUP(CG554, LetterStyle!$A$2:$B$50, 2, 0),"")</f>
        <v/>
      </c>
      <c r="CI554" s="71"/>
      <c r="CJ554" s="79" t="str">
        <f>IFERROR(VLOOKUP(CI554, DecMotifs!$A$1:$B$306, 2, 0),"")</f>
        <v/>
      </c>
      <c r="CK554" s="71"/>
      <c r="CL554" s="79" t="str">
        <f>IFERROR(VLOOKUP(CK554, DecMotifs!$A$1:$B$306, 2, 0),"")</f>
        <v/>
      </c>
      <c r="CM554" s="71"/>
      <c r="CN554" s="79" t="str">
        <f>IFERROR(VLOOKUP(CM554, DecMotifs!$A$1:$B$306, 2, 0),"")</f>
        <v/>
      </c>
      <c r="CO554" s="71"/>
      <c r="CP554" s="79" t="str">
        <f>IFERROR(VLOOKUP(CO554, MarginalDec!$A$2:$B$253, 2, 0),"")</f>
        <v/>
      </c>
      <c r="CQ554" s="71"/>
      <c r="CR554" s="79" t="str">
        <f>IFERROR(VLOOKUP(CQ554, MarginalDec!$A$2:$B$253, 2, 0),"")</f>
        <v/>
      </c>
      <c r="CS554" s="71"/>
      <c r="CT554" s="79" t="str">
        <f>IFERROR(VLOOKUP(CS554, MarginalDec!$A$2:$B$253, 2, 0),"")</f>
        <v/>
      </c>
      <c r="CU554" s="71"/>
      <c r="CV554" s="79" t="str">
        <f>IF(ISBLANK(CU554),"", IFERROR(VLOOKUP(CU554, Tooling!$A$2:$B$252, 2, 0),""))</f>
        <v/>
      </c>
      <c r="CW554" s="71"/>
      <c r="CX554" s="79" t="str">
        <f>IF(ISBLANK(CW554),"", IFERROR(VLOOKUP(CW554, Tooling!$A$2:$B$252, 2, 0),""))</f>
        <v/>
      </c>
      <c r="CY554" s="71"/>
      <c r="CZ554" s="79" t="str">
        <f>IF(ISBLANK(CY554),"", IFERROR(VLOOKUP(CY554, Repairs!$A$2:$B$252, 2, 0),""))</f>
        <v/>
      </c>
      <c r="DA554" s="77"/>
      <c r="DB554" s="71"/>
      <c r="DC554" s="79" t="str">
        <f>IFERROR(VLOOKUP(DB554, DatingReason!$A$2:$B$252, 2, 0),"")</f>
        <v/>
      </c>
      <c r="DD554" s="123" t="str">
        <f t="shared" si="111"/>
        <v/>
      </c>
      <c r="DF554" s="119" t="str">
        <f t="array" ref="DF554">IF(AND($B554&lt;&gt;"", $DE554&lt;&gt;"", $DE554&lt;&gt;"No"),MAX(IF($B554=PEOPLE!$B$4:$B$1000, PEOPLE!$Q$4:$Q$1000,""))+100,"")</f>
        <v/>
      </c>
      <c r="DG554" s="68"/>
      <c r="DH554" s="76">
        <f>COUNTIF(PEOPLE!B:B, MEMORIALS!B554)</f>
        <v>0</v>
      </c>
      <c r="DI554" s="82"/>
      <c r="DJ554" s="82"/>
      <c r="DK554" s="82"/>
      <c r="DL554" s="68"/>
      <c r="DM554" s="68"/>
      <c r="DN554" s="68"/>
      <c r="DO554" s="68"/>
      <c r="DP554" s="68"/>
    </row>
    <row r="555" spans="1:120" ht="15" customHeight="1" x14ac:dyDescent="0.25">
      <c r="A555" s="68"/>
      <c r="B555" s="69"/>
      <c r="C555" s="68"/>
      <c r="D555" s="68"/>
      <c r="E555" s="70" t="str">
        <f>IF(D555="","",VLOOKUP(D555,Denomination!$A$2:$B$50, 2, 0))</f>
        <v/>
      </c>
      <c r="F555" s="68"/>
      <c r="G555" s="71"/>
      <c r="H555" s="70" t="str">
        <f>IF(G555="","",VLOOKUP(G555,MCondition!$A$2:$B$50, 2, 0))</f>
        <v/>
      </c>
      <c r="I555" s="72"/>
      <c r="J555" s="71"/>
      <c r="K555" s="70" t="str">
        <f>IF(J555="","",VLOOKUP(J555,ICondition!$A$2:$B$50, 2, 0))</f>
        <v/>
      </c>
      <c r="L555" s="73"/>
      <c r="M555" s="73"/>
      <c r="N555" s="73"/>
      <c r="O555" s="73"/>
      <c r="P555" s="73"/>
      <c r="Q555" s="73"/>
      <c r="R555" s="78"/>
      <c r="S555" s="79" t="str">
        <f>IFERROR(VLOOKUP(R555,Material!$A$2:$B$59, 2, 0),"")</f>
        <v/>
      </c>
      <c r="T555" s="71"/>
      <c r="U555" s="79" t="str">
        <f>IFERROR(VLOOKUP(T555,Material!$A$2:$B$59, 2, 0),"")</f>
        <v/>
      </c>
      <c r="V555" s="71"/>
      <c r="W555" s="79" t="str">
        <f>IFERROR(VLOOKUP(V555,Material!$A$2:$B$59, 2, 0),"")</f>
        <v/>
      </c>
      <c r="X555" s="71"/>
      <c r="Y555" s="79" t="str">
        <f>IFERROR(VLOOKUP(X555,Material!$A$2:$B$59, 2, 0),"")</f>
        <v/>
      </c>
      <c r="Z555" s="71"/>
      <c r="AA555" s="79" t="str">
        <f>IFERROR(VLOOKUP(Z555,Material!$A$2:$B$59, 2, 0),"")</f>
        <v/>
      </c>
      <c r="AB555" s="74"/>
      <c r="AC555" s="75" t="e">
        <f t="shared" si="100"/>
        <v>#VALUE!</v>
      </c>
      <c r="AD555" s="75" t="e">
        <f t="shared" si="101"/>
        <v>#VALUE!</v>
      </c>
      <c r="AE555" s="75" t="e">
        <f t="shared" si="103"/>
        <v>#VALUE!</v>
      </c>
      <c r="AF555" s="75" t="e">
        <f t="shared" si="102"/>
        <v>#VALUE!</v>
      </c>
      <c r="AG555" s="75" t="e">
        <f t="shared" si="104"/>
        <v>#VALUE!</v>
      </c>
      <c r="AH555" s="75" t="e">
        <f t="shared" si="105"/>
        <v>#VALUE!</v>
      </c>
      <c r="AI555" s="75" t="e">
        <f t="shared" si="106"/>
        <v>#VALUE!</v>
      </c>
      <c r="AJ555" s="80" t="e">
        <f t="shared" si="107"/>
        <v>#VALUE!</v>
      </c>
      <c r="AK555" s="79" t="str">
        <f>(IFERROR(VLOOKUP(AB555,Categories!$A$2:$B$20,2,1),""))</f>
        <v/>
      </c>
      <c r="AL555" s="79" t="str">
        <f ca="1">IFERROR(VLOOKUP((HLOOKUP((VLOOKUP($AB555,Categories!$A$2:$F$20,3,1)), $AB$3:$AJ555, (ROW()-ROW($AB$3)+1), 0)), INDIRECT(VLOOKUP($AB555,Categories!$A$2:$F$20,6,1)),2,0),AK555)</f>
        <v/>
      </c>
      <c r="AM555" s="79" t="str">
        <f ca="1">IFERROR(VLOOKUP((HLOOKUP((VLOOKUP($AB555,Categories!$A$2:$F$20,4,1)),$AB$3:$AJ555,(ROW()-ROW($AB$3)+1),0)),INDIRECT(VLOOKUP($AB555,Categories!$A$2:$H$20,7,1)),2,0),"")</f>
        <v/>
      </c>
      <c r="AN555" s="79" t="str">
        <f ca="1">IFERROR(VLOOKUP((HLOOKUP((VLOOKUP($AB555,Categories!$A$2:$F$20,5,1)), $AB$3:$AJ555, (ROW()-ROW($AB$3)+1), 0)), INDIRECT(VLOOKUP($AB555,Categories!$A$2:$H$20,8,1)),2,0),"")</f>
        <v/>
      </c>
      <c r="AO555" s="79" t="str">
        <f t="shared" ca="1" si="108"/>
        <v/>
      </c>
      <c r="AP555" s="81"/>
      <c r="AQ555" s="70" t="str">
        <f>IFERROR(VLOOKUP(VALUE(MID(AP555,1,1)),AdditionalElements!$A$2:$B$50,2,0),"")</f>
        <v/>
      </c>
      <c r="AR555" s="70" t="str">
        <f>IFERROR(VLOOKUP(VALUE(MID(AP555,2,1)),AdditionalElements!$H$2:$I$50,2,0),"")</f>
        <v/>
      </c>
      <c r="AS555" s="70" t="str">
        <f>IFERROR(VLOOKUP(VALUE(MID(AP555,3,1)),AdditionalElements!$O$2:$P$50,2,0),"")</f>
        <v/>
      </c>
      <c r="AT555" s="70" t="str">
        <f>IFERROR(VLOOKUP(VALUE(MID(AP555,4,1)),AdditionalElements!$V$2:$W$50,2,0),"")</f>
        <v/>
      </c>
      <c r="AU555" s="71"/>
      <c r="AV555" s="79" t="str">
        <f>IFERROR(IF(VALUE(MID(AU555,1,1))=1, VLOOKUP(VALUE(MID(AU555,1,1)), TxtPanelShape!$A$2:$C$50, 3, 0), (IF(VALUE(MID(AU555,1,1))&gt;=7, VLOOKUP(VALUE(MID(AU555,1,1)), TxtPanelShape!$A$2:$C$50, 3, 0),VLOOKUP(VALUE(MID(AU555,1,2)),TxtPanelShape!$A$2:$C$50,3,0)))), "")</f>
        <v/>
      </c>
      <c r="AW555" s="79" t="str">
        <f>IFERROR(IF(VALUE(MID(AU555,1,1))=1, ", "&amp;VLOOKUP(VALUE(MID(AU555,2,1)), TxtPanelShape!$H$2:$I$50, 2, 0), IF(VALUE(MID(AU555,1,1))&gt;=7, ", "&amp;VLOOKUP(VALUE(MID(AU555,2,1)), TxtPanelShape!$H$2:$I$50, 2, 0),"")), "")</f>
        <v/>
      </c>
      <c r="AX555" s="79" t="str">
        <f>IFERROR(IF(VALUE(MID(AU555,1,1))=1, ", "&amp;VLOOKUP(VALUE(MID(AU555,3,1)), TxtPanelShape!$O$2:$P$50, 2, 0), IF(VALUE(MID(AU555,1,1))&gt;=7, ", "&amp;VLOOKUP(VALUE(MID(AU555,3,1)), TxtPanelShape!$O$2:$P$50, 2, 0),"")),"")</f>
        <v/>
      </c>
      <c r="AY555" s="79" t="str">
        <f>IFERROR("; "&amp;VLOOKUP(VALUE(MID(AU555,4,1)), TxtPanelShape!$V$2:$W$50,2,0),"")</f>
        <v/>
      </c>
      <c r="AZ555" s="79" t="str">
        <f t="shared" si="109"/>
        <v/>
      </c>
      <c r="BA555" s="71"/>
      <c r="BB555" s="79" t="str">
        <f>IFERROR(IF(VALUE(MID(BA555,1,1))=1, VLOOKUP(VALUE(MID(BA555,1,1)), TxtPanelShape!$A$2:$C$50, 3, 0), (IF(VALUE(MID(BA555,1,1))&gt;=7, VLOOKUP(VALUE(MID(BA555,1,1)), TxtPanelShape!$A$2:$C$50, 3, 0),VLOOKUP(VALUE(MID(BA555,1,2)),TxtPanelShape!$A$2:$C$50,3,0)))), "")</f>
        <v/>
      </c>
      <c r="BC555" s="79" t="str">
        <f>IFERROR(IF(VALUE(MID(BA555,1,1))=1, ", "&amp;VLOOKUP(VALUE(MID(BA555,2,1)), TxtPanelShape!$H$2:$I$50, 2, 0), IF(VALUE(MID(BA555,1,1))&gt;=7, ", "&amp;VLOOKUP(VALUE(MID(BA555,2,1)), TxtPanelShape!$H$2:$I$50, 2, 0),"")), "")</f>
        <v/>
      </c>
      <c r="BD555" s="79" t="str">
        <f>IFERROR(IF(VALUE(MID(BA555,1,1))=1, ", "&amp;VLOOKUP(VALUE(MID(BA555,3,1)), TxtPanelShape!$O$2:$P$50, 2, 0), IF(VALUE(MID(BA555,1,1))&gt;=7, ", "&amp;VLOOKUP(VALUE(MID(BA555,3,1)), TxtPanelShape!$O$2:$P$50, 2, 0),"")),"")</f>
        <v/>
      </c>
      <c r="BE555" s="79" t="str">
        <f>IFERROR("; "&amp;VLOOKUP(VALUE(MID(BA555,4,1)), TxtPanelShape!$V$2:$W$50,2,0),"")</f>
        <v/>
      </c>
      <c r="BF555" s="79" t="str">
        <f t="shared" si="110"/>
        <v/>
      </c>
      <c r="BG555" s="71"/>
      <c r="BH555" s="79" t="str">
        <f>IFERROR(VLOOKUP(BG555, TxtPanelDefinition!$A$2:$B$50, 2, 0),"")</f>
        <v/>
      </c>
      <c r="BI555" s="71"/>
      <c r="BJ555" s="79" t="str">
        <f>IFERROR(VLOOKUP(BI555, TxtPanelDefinition!$A$2:$B$50, 2, 0),"")</f>
        <v/>
      </c>
      <c r="BK555" s="71"/>
      <c r="BL555" s="79" t="str">
        <f>IFERROR(VLOOKUP(BK555, InscrTechniques!$A$2:$B$50, 2, 0),"")</f>
        <v/>
      </c>
      <c r="BM555" s="71"/>
      <c r="BN555" s="79" t="str">
        <f>IFERROR(VLOOKUP(BM555, InscrTechniques!$A$2:$B$50, 2, 0),"")</f>
        <v/>
      </c>
      <c r="BO555" s="71"/>
      <c r="BP555" s="79" t="str">
        <f>IFERROR(VLOOKUP(BO555, InscrTechniques!$A$2:$B$50, 2, 0),"")</f>
        <v/>
      </c>
      <c r="BQ555" s="71"/>
      <c r="BR555" s="79" t="str">
        <f>IFERROR(VLOOKUP(BQ555, InscrTechniques!$A$2:$B$50, 2, 0),"")</f>
        <v/>
      </c>
      <c r="BS555" s="71"/>
      <c r="BT555" s="79" t="str">
        <f>IFERROR(VLOOKUP(BS555, InscrTechniques!$A$2:$B$50, 2, 0),"")</f>
        <v/>
      </c>
      <c r="BU555" s="71"/>
      <c r="BV555" s="79" t="str">
        <f>IFERROR(VLOOKUP(BU555, InscrTechniques!$A$2:$B$50, 2, 0),"")</f>
        <v/>
      </c>
      <c r="BW555" s="125"/>
      <c r="BX555" s="79" t="str">
        <f>IFERROR(VLOOKUP(BW555, InscrTechniques!$A$2:$B$50, 2, 0),"")</f>
        <v/>
      </c>
      <c r="BY555" s="125"/>
      <c r="BZ555" s="79" t="str">
        <f>IFERROR(VLOOKUP(BY555, InscrTechniques!$A$2:$B$50, 2, 0),"")</f>
        <v/>
      </c>
      <c r="CA555" s="74"/>
      <c r="CB555" s="114" t="str">
        <f>IFERROR(VLOOKUP(CA555, LetterStyle!$A$2:$B$50, 2, 0),"")</f>
        <v/>
      </c>
      <c r="CC555" s="74"/>
      <c r="CD555" s="114" t="str">
        <f>IFERROR(VLOOKUP(CC555, LetterStyle!$A$2:$B$50, 2, 0),"")</f>
        <v/>
      </c>
      <c r="CE555" s="74"/>
      <c r="CF555" s="114" t="str">
        <f>IFERROR(VLOOKUP(CE555, LetterStyle!$A$2:$B$50, 2, 0),"")</f>
        <v/>
      </c>
      <c r="CG555" s="74"/>
      <c r="CH555" s="79" t="str">
        <f>IFERROR(VLOOKUP(CG555, LetterStyle!$A$2:$B$50, 2, 0),"")</f>
        <v/>
      </c>
      <c r="CI555" s="71"/>
      <c r="CJ555" s="79" t="str">
        <f>IFERROR(VLOOKUP(CI555, DecMotifs!$A$1:$B$306, 2, 0),"")</f>
        <v/>
      </c>
      <c r="CK555" s="71"/>
      <c r="CL555" s="79" t="str">
        <f>IFERROR(VLOOKUP(CK555, DecMotifs!$A$1:$B$306, 2, 0),"")</f>
        <v/>
      </c>
      <c r="CM555" s="71"/>
      <c r="CN555" s="79" t="str">
        <f>IFERROR(VLOOKUP(CM555, DecMotifs!$A$1:$B$306, 2, 0),"")</f>
        <v/>
      </c>
      <c r="CO555" s="71"/>
      <c r="CP555" s="79" t="str">
        <f>IFERROR(VLOOKUP(CO555, MarginalDec!$A$2:$B$253, 2, 0),"")</f>
        <v/>
      </c>
      <c r="CQ555" s="71"/>
      <c r="CR555" s="79" t="str">
        <f>IFERROR(VLOOKUP(CQ555, MarginalDec!$A$2:$B$253, 2, 0),"")</f>
        <v/>
      </c>
      <c r="CS555" s="71"/>
      <c r="CT555" s="79" t="str">
        <f>IFERROR(VLOOKUP(CS555, MarginalDec!$A$2:$B$253, 2, 0),"")</f>
        <v/>
      </c>
      <c r="CU555" s="71"/>
      <c r="CV555" s="79" t="str">
        <f>IF(ISBLANK(CU555),"", IFERROR(VLOOKUP(CU555, Tooling!$A$2:$B$252, 2, 0),""))</f>
        <v/>
      </c>
      <c r="CW555" s="71"/>
      <c r="CX555" s="79" t="str">
        <f>IF(ISBLANK(CW555),"", IFERROR(VLOOKUP(CW555, Tooling!$A$2:$B$252, 2, 0),""))</f>
        <v/>
      </c>
      <c r="CY555" s="71"/>
      <c r="CZ555" s="79" t="str">
        <f>IF(ISBLANK(CY555),"", IFERROR(VLOOKUP(CY555, Repairs!$A$2:$B$252, 2, 0),""))</f>
        <v/>
      </c>
      <c r="DA555" s="77"/>
      <c r="DB555" s="71"/>
      <c r="DC555" s="79" t="str">
        <f>IFERROR(VLOOKUP(DB555, DatingReason!$A$2:$B$252, 2, 0),"")</f>
        <v/>
      </c>
      <c r="DD555" s="123" t="str">
        <f t="shared" si="111"/>
        <v/>
      </c>
      <c r="DF555" s="119" t="str">
        <f t="array" ref="DF555">IF(AND($B555&lt;&gt;"", $DE555&lt;&gt;"", $DE555&lt;&gt;"No"),MAX(IF($B555=PEOPLE!$B$4:$B$1000, PEOPLE!$Q$4:$Q$1000,""))+100,"")</f>
        <v/>
      </c>
      <c r="DG555" s="68"/>
      <c r="DH555" s="76">
        <f>COUNTIF(PEOPLE!B:B, MEMORIALS!B555)</f>
        <v>0</v>
      </c>
      <c r="DI555" s="82"/>
      <c r="DJ555" s="82"/>
      <c r="DK555" s="82"/>
      <c r="DL555" s="68"/>
      <c r="DM555" s="68"/>
      <c r="DN555" s="68"/>
      <c r="DO555" s="68"/>
      <c r="DP555" s="68"/>
    </row>
    <row r="556" spans="1:120" ht="15" customHeight="1" x14ac:dyDescent="0.25">
      <c r="A556" s="68"/>
      <c r="B556" s="69"/>
      <c r="C556" s="68"/>
      <c r="D556" s="68"/>
      <c r="E556" s="70" t="str">
        <f>IF(D556="","",VLOOKUP(D556,Denomination!$A$2:$B$50, 2, 0))</f>
        <v/>
      </c>
      <c r="F556" s="68"/>
      <c r="G556" s="71"/>
      <c r="H556" s="70" t="str">
        <f>IF(G556="","",VLOOKUP(G556,MCondition!$A$2:$B$50, 2, 0))</f>
        <v/>
      </c>
      <c r="I556" s="72"/>
      <c r="J556" s="71"/>
      <c r="K556" s="70" t="str">
        <f>IF(J556="","",VLOOKUP(J556,ICondition!$A$2:$B$50, 2, 0))</f>
        <v/>
      </c>
      <c r="L556" s="73"/>
      <c r="M556" s="73"/>
      <c r="N556" s="73"/>
      <c r="O556" s="73"/>
      <c r="P556" s="73"/>
      <c r="Q556" s="73"/>
      <c r="R556" s="78"/>
      <c r="S556" s="79" t="str">
        <f>IFERROR(VLOOKUP(R556,Material!$A$2:$B$59, 2, 0),"")</f>
        <v/>
      </c>
      <c r="T556" s="71"/>
      <c r="U556" s="79" t="str">
        <f>IFERROR(VLOOKUP(T556,Material!$A$2:$B$59, 2, 0),"")</f>
        <v/>
      </c>
      <c r="V556" s="71"/>
      <c r="W556" s="79" t="str">
        <f>IFERROR(VLOOKUP(V556,Material!$A$2:$B$59, 2, 0),"")</f>
        <v/>
      </c>
      <c r="X556" s="71"/>
      <c r="Y556" s="79" t="str">
        <f>IFERROR(VLOOKUP(X556,Material!$A$2:$B$59, 2, 0),"")</f>
        <v/>
      </c>
      <c r="Z556" s="71"/>
      <c r="AA556" s="79" t="str">
        <f>IFERROR(VLOOKUP(Z556,Material!$A$2:$B$59, 2, 0),"")</f>
        <v/>
      </c>
      <c r="AB556" s="74"/>
      <c r="AC556" s="75" t="e">
        <f t="shared" si="100"/>
        <v>#VALUE!</v>
      </c>
      <c r="AD556" s="75" t="e">
        <f t="shared" si="101"/>
        <v>#VALUE!</v>
      </c>
      <c r="AE556" s="75" t="e">
        <f t="shared" si="103"/>
        <v>#VALUE!</v>
      </c>
      <c r="AF556" s="75" t="e">
        <f t="shared" si="102"/>
        <v>#VALUE!</v>
      </c>
      <c r="AG556" s="75" t="e">
        <f t="shared" si="104"/>
        <v>#VALUE!</v>
      </c>
      <c r="AH556" s="75" t="e">
        <f t="shared" si="105"/>
        <v>#VALUE!</v>
      </c>
      <c r="AI556" s="75" t="e">
        <f t="shared" si="106"/>
        <v>#VALUE!</v>
      </c>
      <c r="AJ556" s="80" t="e">
        <f t="shared" si="107"/>
        <v>#VALUE!</v>
      </c>
      <c r="AK556" s="79" t="str">
        <f>(IFERROR(VLOOKUP(AB556,Categories!$A$2:$B$20,2,1),""))</f>
        <v/>
      </c>
      <c r="AL556" s="79" t="str">
        <f ca="1">IFERROR(VLOOKUP((HLOOKUP((VLOOKUP($AB556,Categories!$A$2:$F$20,3,1)), $AB$3:$AJ556, (ROW()-ROW($AB$3)+1), 0)), INDIRECT(VLOOKUP($AB556,Categories!$A$2:$F$20,6,1)),2,0),AK556)</f>
        <v/>
      </c>
      <c r="AM556" s="79" t="str">
        <f ca="1">IFERROR(VLOOKUP((HLOOKUP((VLOOKUP($AB556,Categories!$A$2:$F$20,4,1)),$AB$3:$AJ556,(ROW()-ROW($AB$3)+1),0)),INDIRECT(VLOOKUP($AB556,Categories!$A$2:$H$20,7,1)),2,0),"")</f>
        <v/>
      </c>
      <c r="AN556" s="79" t="str">
        <f ca="1">IFERROR(VLOOKUP((HLOOKUP((VLOOKUP($AB556,Categories!$A$2:$F$20,5,1)), $AB$3:$AJ556, (ROW()-ROW($AB$3)+1), 0)), INDIRECT(VLOOKUP($AB556,Categories!$A$2:$H$20,8,1)),2,0),"")</f>
        <v/>
      </c>
      <c r="AO556" s="79" t="str">
        <f t="shared" ca="1" si="108"/>
        <v/>
      </c>
      <c r="AP556" s="81"/>
      <c r="AQ556" s="70" t="str">
        <f>IFERROR(VLOOKUP(VALUE(MID(AP556,1,1)),AdditionalElements!$A$2:$B$50,2,0),"")</f>
        <v/>
      </c>
      <c r="AR556" s="70" t="str">
        <f>IFERROR(VLOOKUP(VALUE(MID(AP556,2,1)),AdditionalElements!$H$2:$I$50,2,0),"")</f>
        <v/>
      </c>
      <c r="AS556" s="70" t="str">
        <f>IFERROR(VLOOKUP(VALUE(MID(AP556,3,1)),AdditionalElements!$O$2:$P$50,2,0),"")</f>
        <v/>
      </c>
      <c r="AT556" s="70" t="str">
        <f>IFERROR(VLOOKUP(VALUE(MID(AP556,4,1)),AdditionalElements!$V$2:$W$50,2,0),"")</f>
        <v/>
      </c>
      <c r="AU556" s="71"/>
      <c r="AV556" s="79" t="str">
        <f>IFERROR(IF(VALUE(MID(AU556,1,1))=1, VLOOKUP(VALUE(MID(AU556,1,1)), TxtPanelShape!$A$2:$C$50, 3, 0), (IF(VALUE(MID(AU556,1,1))&gt;=7, VLOOKUP(VALUE(MID(AU556,1,1)), TxtPanelShape!$A$2:$C$50, 3, 0),VLOOKUP(VALUE(MID(AU556,1,2)),TxtPanelShape!$A$2:$C$50,3,0)))), "")</f>
        <v/>
      </c>
      <c r="AW556" s="79" t="str">
        <f>IFERROR(IF(VALUE(MID(AU556,1,1))=1, ", "&amp;VLOOKUP(VALUE(MID(AU556,2,1)), TxtPanelShape!$H$2:$I$50, 2, 0), IF(VALUE(MID(AU556,1,1))&gt;=7, ", "&amp;VLOOKUP(VALUE(MID(AU556,2,1)), TxtPanelShape!$H$2:$I$50, 2, 0),"")), "")</f>
        <v/>
      </c>
      <c r="AX556" s="79" t="str">
        <f>IFERROR(IF(VALUE(MID(AU556,1,1))=1, ", "&amp;VLOOKUP(VALUE(MID(AU556,3,1)), TxtPanelShape!$O$2:$P$50, 2, 0), IF(VALUE(MID(AU556,1,1))&gt;=7, ", "&amp;VLOOKUP(VALUE(MID(AU556,3,1)), TxtPanelShape!$O$2:$P$50, 2, 0),"")),"")</f>
        <v/>
      </c>
      <c r="AY556" s="79" t="str">
        <f>IFERROR("; "&amp;VLOOKUP(VALUE(MID(AU556,4,1)), TxtPanelShape!$V$2:$W$50,2,0),"")</f>
        <v/>
      </c>
      <c r="AZ556" s="79" t="str">
        <f t="shared" si="109"/>
        <v/>
      </c>
      <c r="BA556" s="71"/>
      <c r="BB556" s="79" t="str">
        <f>IFERROR(IF(VALUE(MID(BA556,1,1))=1, VLOOKUP(VALUE(MID(BA556,1,1)), TxtPanelShape!$A$2:$C$50, 3, 0), (IF(VALUE(MID(BA556,1,1))&gt;=7, VLOOKUP(VALUE(MID(BA556,1,1)), TxtPanelShape!$A$2:$C$50, 3, 0),VLOOKUP(VALUE(MID(BA556,1,2)),TxtPanelShape!$A$2:$C$50,3,0)))), "")</f>
        <v/>
      </c>
      <c r="BC556" s="79" t="str">
        <f>IFERROR(IF(VALUE(MID(BA556,1,1))=1, ", "&amp;VLOOKUP(VALUE(MID(BA556,2,1)), TxtPanelShape!$H$2:$I$50, 2, 0), IF(VALUE(MID(BA556,1,1))&gt;=7, ", "&amp;VLOOKUP(VALUE(MID(BA556,2,1)), TxtPanelShape!$H$2:$I$50, 2, 0),"")), "")</f>
        <v/>
      </c>
      <c r="BD556" s="79" t="str">
        <f>IFERROR(IF(VALUE(MID(BA556,1,1))=1, ", "&amp;VLOOKUP(VALUE(MID(BA556,3,1)), TxtPanelShape!$O$2:$P$50, 2, 0), IF(VALUE(MID(BA556,1,1))&gt;=7, ", "&amp;VLOOKUP(VALUE(MID(BA556,3,1)), TxtPanelShape!$O$2:$P$50, 2, 0),"")),"")</f>
        <v/>
      </c>
      <c r="BE556" s="79" t="str">
        <f>IFERROR("; "&amp;VLOOKUP(VALUE(MID(BA556,4,1)), TxtPanelShape!$V$2:$W$50,2,0),"")</f>
        <v/>
      </c>
      <c r="BF556" s="79" t="str">
        <f t="shared" si="110"/>
        <v/>
      </c>
      <c r="BG556" s="71"/>
      <c r="BH556" s="79" t="str">
        <f>IFERROR(VLOOKUP(BG556, TxtPanelDefinition!$A$2:$B$50, 2, 0),"")</f>
        <v/>
      </c>
      <c r="BI556" s="71"/>
      <c r="BJ556" s="79" t="str">
        <f>IFERROR(VLOOKUP(BI556, TxtPanelDefinition!$A$2:$B$50, 2, 0),"")</f>
        <v/>
      </c>
      <c r="BK556" s="71"/>
      <c r="BL556" s="79" t="str">
        <f>IFERROR(VLOOKUP(BK556, InscrTechniques!$A$2:$B$50, 2, 0),"")</f>
        <v/>
      </c>
      <c r="BM556" s="71"/>
      <c r="BN556" s="79" t="str">
        <f>IFERROR(VLOOKUP(BM556, InscrTechniques!$A$2:$B$50, 2, 0),"")</f>
        <v/>
      </c>
      <c r="BO556" s="71"/>
      <c r="BP556" s="79" t="str">
        <f>IFERROR(VLOOKUP(BO556, InscrTechniques!$A$2:$B$50, 2, 0),"")</f>
        <v/>
      </c>
      <c r="BQ556" s="71"/>
      <c r="BR556" s="79" t="str">
        <f>IFERROR(VLOOKUP(BQ556, InscrTechniques!$A$2:$B$50, 2, 0),"")</f>
        <v/>
      </c>
      <c r="BS556" s="71"/>
      <c r="BT556" s="79" t="str">
        <f>IFERROR(VLOOKUP(BS556, InscrTechniques!$A$2:$B$50, 2, 0),"")</f>
        <v/>
      </c>
      <c r="BU556" s="71"/>
      <c r="BV556" s="79" t="str">
        <f>IFERROR(VLOOKUP(BU556, InscrTechniques!$A$2:$B$50, 2, 0),"")</f>
        <v/>
      </c>
      <c r="BW556" s="125"/>
      <c r="BX556" s="79" t="str">
        <f>IFERROR(VLOOKUP(BW556, InscrTechniques!$A$2:$B$50, 2, 0),"")</f>
        <v/>
      </c>
      <c r="BY556" s="125"/>
      <c r="BZ556" s="79" t="str">
        <f>IFERROR(VLOOKUP(BY556, InscrTechniques!$A$2:$B$50, 2, 0),"")</f>
        <v/>
      </c>
      <c r="CA556" s="74"/>
      <c r="CB556" s="114" t="str">
        <f>IFERROR(VLOOKUP(CA556, LetterStyle!$A$2:$B$50, 2, 0),"")</f>
        <v/>
      </c>
      <c r="CC556" s="74"/>
      <c r="CD556" s="114" t="str">
        <f>IFERROR(VLOOKUP(CC556, LetterStyle!$A$2:$B$50, 2, 0),"")</f>
        <v/>
      </c>
      <c r="CE556" s="74"/>
      <c r="CF556" s="114" t="str">
        <f>IFERROR(VLOOKUP(CE556, LetterStyle!$A$2:$B$50, 2, 0),"")</f>
        <v/>
      </c>
      <c r="CG556" s="74"/>
      <c r="CH556" s="79" t="str">
        <f>IFERROR(VLOOKUP(CG556, LetterStyle!$A$2:$B$50, 2, 0),"")</f>
        <v/>
      </c>
      <c r="CI556" s="71"/>
      <c r="CJ556" s="79" t="str">
        <f>IFERROR(VLOOKUP(CI556, DecMotifs!$A$1:$B$306, 2, 0),"")</f>
        <v/>
      </c>
      <c r="CK556" s="71"/>
      <c r="CL556" s="79" t="str">
        <f>IFERROR(VLOOKUP(CK556, DecMotifs!$A$1:$B$306, 2, 0),"")</f>
        <v/>
      </c>
      <c r="CM556" s="71"/>
      <c r="CN556" s="79" t="str">
        <f>IFERROR(VLOOKUP(CM556, DecMotifs!$A$1:$B$306, 2, 0),"")</f>
        <v/>
      </c>
      <c r="CO556" s="71"/>
      <c r="CP556" s="79" t="str">
        <f>IFERROR(VLOOKUP(CO556, MarginalDec!$A$2:$B$253, 2, 0),"")</f>
        <v/>
      </c>
      <c r="CQ556" s="71"/>
      <c r="CR556" s="79" t="str">
        <f>IFERROR(VLOOKUP(CQ556, MarginalDec!$A$2:$B$253, 2, 0),"")</f>
        <v/>
      </c>
      <c r="CS556" s="71"/>
      <c r="CT556" s="79" t="str">
        <f>IFERROR(VLOOKUP(CS556, MarginalDec!$A$2:$B$253, 2, 0),"")</f>
        <v/>
      </c>
      <c r="CU556" s="71"/>
      <c r="CV556" s="79" t="str">
        <f>IF(ISBLANK(CU556),"", IFERROR(VLOOKUP(CU556, Tooling!$A$2:$B$252, 2, 0),""))</f>
        <v/>
      </c>
      <c r="CW556" s="71"/>
      <c r="CX556" s="79" t="str">
        <f>IF(ISBLANK(CW556),"", IFERROR(VLOOKUP(CW556, Tooling!$A$2:$B$252, 2, 0),""))</f>
        <v/>
      </c>
      <c r="CY556" s="71"/>
      <c r="CZ556" s="79" t="str">
        <f>IF(ISBLANK(CY556),"", IFERROR(VLOOKUP(CY556, Repairs!$A$2:$B$252, 2, 0),""))</f>
        <v/>
      </c>
      <c r="DA556" s="77"/>
      <c r="DB556" s="71"/>
      <c r="DC556" s="79" t="str">
        <f>IFERROR(VLOOKUP(DB556, DatingReason!$A$2:$B$252, 2, 0),"")</f>
        <v/>
      </c>
      <c r="DD556" s="123" t="str">
        <f t="shared" si="111"/>
        <v/>
      </c>
      <c r="DF556" s="119" t="str">
        <f t="array" ref="DF556">IF(AND($B556&lt;&gt;"", $DE556&lt;&gt;"", $DE556&lt;&gt;"No"),MAX(IF($B556=PEOPLE!$B$4:$B$1000, PEOPLE!$Q$4:$Q$1000,""))+100,"")</f>
        <v/>
      </c>
      <c r="DG556" s="68"/>
      <c r="DH556" s="76">
        <f>COUNTIF(PEOPLE!B:B, MEMORIALS!B556)</f>
        <v>0</v>
      </c>
      <c r="DI556" s="82"/>
      <c r="DJ556" s="82"/>
      <c r="DK556" s="82"/>
      <c r="DL556" s="68"/>
      <c r="DM556" s="68"/>
      <c r="DN556" s="68"/>
      <c r="DO556" s="68"/>
      <c r="DP556" s="68"/>
    </row>
    <row r="557" spans="1:120" ht="15" customHeight="1" x14ac:dyDescent="0.25">
      <c r="A557" s="68"/>
      <c r="B557" s="69"/>
      <c r="C557" s="68"/>
      <c r="D557" s="68"/>
      <c r="E557" s="70" t="str">
        <f>IF(D557="","",VLOOKUP(D557,Denomination!$A$2:$B$50, 2, 0))</f>
        <v/>
      </c>
      <c r="F557" s="68"/>
      <c r="G557" s="71"/>
      <c r="H557" s="70" t="str">
        <f>IF(G557="","",VLOOKUP(G557,MCondition!$A$2:$B$50, 2, 0))</f>
        <v/>
      </c>
      <c r="I557" s="72"/>
      <c r="J557" s="71"/>
      <c r="K557" s="70" t="str">
        <f>IF(J557="","",VLOOKUP(J557,ICondition!$A$2:$B$50, 2, 0))</f>
        <v/>
      </c>
      <c r="L557" s="73"/>
      <c r="M557" s="73"/>
      <c r="N557" s="73"/>
      <c r="O557" s="73"/>
      <c r="P557" s="73"/>
      <c r="Q557" s="73"/>
      <c r="R557" s="78"/>
      <c r="S557" s="79" t="str">
        <f>IFERROR(VLOOKUP(R557,Material!$A$2:$B$59, 2, 0),"")</f>
        <v/>
      </c>
      <c r="T557" s="71"/>
      <c r="U557" s="79" t="str">
        <f>IFERROR(VLOOKUP(T557,Material!$A$2:$B$59, 2, 0),"")</f>
        <v/>
      </c>
      <c r="V557" s="71"/>
      <c r="W557" s="79" t="str">
        <f>IFERROR(VLOOKUP(V557,Material!$A$2:$B$59, 2, 0),"")</f>
        <v/>
      </c>
      <c r="X557" s="71"/>
      <c r="Y557" s="79" t="str">
        <f>IFERROR(VLOOKUP(X557,Material!$A$2:$B$59, 2, 0),"")</f>
        <v/>
      </c>
      <c r="Z557" s="71"/>
      <c r="AA557" s="79" t="str">
        <f>IFERROR(VLOOKUP(Z557,Material!$A$2:$B$59, 2, 0),"")</f>
        <v/>
      </c>
      <c r="AB557" s="74"/>
      <c r="AC557" s="75" t="e">
        <f t="shared" si="100"/>
        <v>#VALUE!</v>
      </c>
      <c r="AD557" s="75" t="e">
        <f t="shared" si="101"/>
        <v>#VALUE!</v>
      </c>
      <c r="AE557" s="75" t="e">
        <f t="shared" si="103"/>
        <v>#VALUE!</v>
      </c>
      <c r="AF557" s="75" t="e">
        <f t="shared" si="102"/>
        <v>#VALUE!</v>
      </c>
      <c r="AG557" s="75" t="e">
        <f t="shared" si="104"/>
        <v>#VALUE!</v>
      </c>
      <c r="AH557" s="75" t="e">
        <f t="shared" si="105"/>
        <v>#VALUE!</v>
      </c>
      <c r="AI557" s="75" t="e">
        <f t="shared" si="106"/>
        <v>#VALUE!</v>
      </c>
      <c r="AJ557" s="80" t="e">
        <f t="shared" si="107"/>
        <v>#VALUE!</v>
      </c>
      <c r="AK557" s="79" t="str">
        <f>(IFERROR(VLOOKUP(AB557,Categories!$A$2:$B$20,2,1),""))</f>
        <v/>
      </c>
      <c r="AL557" s="79" t="str">
        <f ca="1">IFERROR(VLOOKUP((HLOOKUP((VLOOKUP($AB557,Categories!$A$2:$F$20,3,1)), $AB$3:$AJ557, (ROW()-ROW($AB$3)+1), 0)), INDIRECT(VLOOKUP($AB557,Categories!$A$2:$F$20,6,1)),2,0),AK557)</f>
        <v/>
      </c>
      <c r="AM557" s="79" t="str">
        <f ca="1">IFERROR(VLOOKUP((HLOOKUP((VLOOKUP($AB557,Categories!$A$2:$F$20,4,1)),$AB$3:$AJ557,(ROW()-ROW($AB$3)+1),0)),INDIRECT(VLOOKUP($AB557,Categories!$A$2:$H$20,7,1)),2,0),"")</f>
        <v/>
      </c>
      <c r="AN557" s="79" t="str">
        <f ca="1">IFERROR(VLOOKUP((HLOOKUP((VLOOKUP($AB557,Categories!$A$2:$F$20,5,1)), $AB$3:$AJ557, (ROW()-ROW($AB$3)+1), 0)), INDIRECT(VLOOKUP($AB557,Categories!$A$2:$H$20,8,1)),2,0),"")</f>
        <v/>
      </c>
      <c r="AO557" s="79" t="str">
        <f t="shared" ca="1" si="108"/>
        <v/>
      </c>
      <c r="AP557" s="81"/>
      <c r="AQ557" s="70" t="str">
        <f>IFERROR(VLOOKUP(VALUE(MID(AP557,1,1)),AdditionalElements!$A$2:$B$50,2,0),"")</f>
        <v/>
      </c>
      <c r="AR557" s="70" t="str">
        <f>IFERROR(VLOOKUP(VALUE(MID(AP557,2,1)),AdditionalElements!$H$2:$I$50,2,0),"")</f>
        <v/>
      </c>
      <c r="AS557" s="70" t="str">
        <f>IFERROR(VLOOKUP(VALUE(MID(AP557,3,1)),AdditionalElements!$O$2:$P$50,2,0),"")</f>
        <v/>
      </c>
      <c r="AT557" s="70" t="str">
        <f>IFERROR(VLOOKUP(VALUE(MID(AP557,4,1)),AdditionalElements!$V$2:$W$50,2,0),"")</f>
        <v/>
      </c>
      <c r="AU557" s="71"/>
      <c r="AV557" s="79" t="str">
        <f>IFERROR(IF(VALUE(MID(AU557,1,1))=1, VLOOKUP(VALUE(MID(AU557,1,1)), TxtPanelShape!$A$2:$C$50, 3, 0), (IF(VALUE(MID(AU557,1,1))&gt;=7, VLOOKUP(VALUE(MID(AU557,1,1)), TxtPanelShape!$A$2:$C$50, 3, 0),VLOOKUP(VALUE(MID(AU557,1,2)),TxtPanelShape!$A$2:$C$50,3,0)))), "")</f>
        <v/>
      </c>
      <c r="AW557" s="79" t="str">
        <f>IFERROR(IF(VALUE(MID(AU557,1,1))=1, ", "&amp;VLOOKUP(VALUE(MID(AU557,2,1)), TxtPanelShape!$H$2:$I$50, 2, 0), IF(VALUE(MID(AU557,1,1))&gt;=7, ", "&amp;VLOOKUP(VALUE(MID(AU557,2,1)), TxtPanelShape!$H$2:$I$50, 2, 0),"")), "")</f>
        <v/>
      </c>
      <c r="AX557" s="79" t="str">
        <f>IFERROR(IF(VALUE(MID(AU557,1,1))=1, ", "&amp;VLOOKUP(VALUE(MID(AU557,3,1)), TxtPanelShape!$O$2:$P$50, 2, 0), IF(VALUE(MID(AU557,1,1))&gt;=7, ", "&amp;VLOOKUP(VALUE(MID(AU557,3,1)), TxtPanelShape!$O$2:$P$50, 2, 0),"")),"")</f>
        <v/>
      </c>
      <c r="AY557" s="79" t="str">
        <f>IFERROR("; "&amp;VLOOKUP(VALUE(MID(AU557,4,1)), TxtPanelShape!$V$2:$W$50,2,0),"")</f>
        <v/>
      </c>
      <c r="AZ557" s="79" t="str">
        <f t="shared" si="109"/>
        <v/>
      </c>
      <c r="BA557" s="71"/>
      <c r="BB557" s="79" t="str">
        <f>IFERROR(IF(VALUE(MID(BA557,1,1))=1, VLOOKUP(VALUE(MID(BA557,1,1)), TxtPanelShape!$A$2:$C$50, 3, 0), (IF(VALUE(MID(BA557,1,1))&gt;=7, VLOOKUP(VALUE(MID(BA557,1,1)), TxtPanelShape!$A$2:$C$50, 3, 0),VLOOKUP(VALUE(MID(BA557,1,2)),TxtPanelShape!$A$2:$C$50,3,0)))), "")</f>
        <v/>
      </c>
      <c r="BC557" s="79" t="str">
        <f>IFERROR(IF(VALUE(MID(BA557,1,1))=1, ", "&amp;VLOOKUP(VALUE(MID(BA557,2,1)), TxtPanelShape!$H$2:$I$50, 2, 0), IF(VALUE(MID(BA557,1,1))&gt;=7, ", "&amp;VLOOKUP(VALUE(MID(BA557,2,1)), TxtPanelShape!$H$2:$I$50, 2, 0),"")), "")</f>
        <v/>
      </c>
      <c r="BD557" s="79" t="str">
        <f>IFERROR(IF(VALUE(MID(BA557,1,1))=1, ", "&amp;VLOOKUP(VALUE(MID(BA557,3,1)), TxtPanelShape!$O$2:$P$50, 2, 0), IF(VALUE(MID(BA557,1,1))&gt;=7, ", "&amp;VLOOKUP(VALUE(MID(BA557,3,1)), TxtPanelShape!$O$2:$P$50, 2, 0),"")),"")</f>
        <v/>
      </c>
      <c r="BE557" s="79" t="str">
        <f>IFERROR("; "&amp;VLOOKUP(VALUE(MID(BA557,4,1)), TxtPanelShape!$V$2:$W$50,2,0),"")</f>
        <v/>
      </c>
      <c r="BF557" s="79" t="str">
        <f t="shared" si="110"/>
        <v/>
      </c>
      <c r="BG557" s="71"/>
      <c r="BH557" s="79" t="str">
        <f>IFERROR(VLOOKUP(BG557, TxtPanelDefinition!$A$2:$B$50, 2, 0),"")</f>
        <v/>
      </c>
      <c r="BI557" s="71"/>
      <c r="BJ557" s="79" t="str">
        <f>IFERROR(VLOOKUP(BI557, TxtPanelDefinition!$A$2:$B$50, 2, 0),"")</f>
        <v/>
      </c>
      <c r="BK557" s="71"/>
      <c r="BL557" s="79" t="str">
        <f>IFERROR(VLOOKUP(BK557, InscrTechniques!$A$2:$B$50, 2, 0),"")</f>
        <v/>
      </c>
      <c r="BM557" s="71"/>
      <c r="BN557" s="79" t="str">
        <f>IFERROR(VLOOKUP(BM557, InscrTechniques!$A$2:$B$50, 2, 0),"")</f>
        <v/>
      </c>
      <c r="BO557" s="71"/>
      <c r="BP557" s="79" t="str">
        <f>IFERROR(VLOOKUP(BO557, InscrTechniques!$A$2:$B$50, 2, 0),"")</f>
        <v/>
      </c>
      <c r="BQ557" s="71"/>
      <c r="BR557" s="79" t="str">
        <f>IFERROR(VLOOKUP(BQ557, InscrTechniques!$A$2:$B$50, 2, 0),"")</f>
        <v/>
      </c>
      <c r="BS557" s="71"/>
      <c r="BT557" s="79" t="str">
        <f>IFERROR(VLOOKUP(BS557, InscrTechniques!$A$2:$B$50, 2, 0),"")</f>
        <v/>
      </c>
      <c r="BU557" s="71"/>
      <c r="BV557" s="79" t="str">
        <f>IFERROR(VLOOKUP(BU557, InscrTechniques!$A$2:$B$50, 2, 0),"")</f>
        <v/>
      </c>
      <c r="BW557" s="125"/>
      <c r="BX557" s="79" t="str">
        <f>IFERROR(VLOOKUP(BW557, InscrTechniques!$A$2:$B$50, 2, 0),"")</f>
        <v/>
      </c>
      <c r="BY557" s="125"/>
      <c r="BZ557" s="79" t="str">
        <f>IFERROR(VLOOKUP(BY557, InscrTechniques!$A$2:$B$50, 2, 0),"")</f>
        <v/>
      </c>
      <c r="CA557" s="74"/>
      <c r="CB557" s="114" t="str">
        <f>IFERROR(VLOOKUP(CA557, LetterStyle!$A$2:$B$50, 2, 0),"")</f>
        <v/>
      </c>
      <c r="CC557" s="74"/>
      <c r="CD557" s="114" t="str">
        <f>IFERROR(VLOOKUP(CC557, LetterStyle!$A$2:$B$50, 2, 0),"")</f>
        <v/>
      </c>
      <c r="CE557" s="74"/>
      <c r="CF557" s="114" t="str">
        <f>IFERROR(VLOOKUP(CE557, LetterStyle!$A$2:$B$50, 2, 0),"")</f>
        <v/>
      </c>
      <c r="CG557" s="74"/>
      <c r="CH557" s="79" t="str">
        <f>IFERROR(VLOOKUP(CG557, LetterStyle!$A$2:$B$50, 2, 0),"")</f>
        <v/>
      </c>
      <c r="CI557" s="71"/>
      <c r="CJ557" s="79" t="str">
        <f>IFERROR(VLOOKUP(CI557, DecMotifs!$A$1:$B$306, 2, 0),"")</f>
        <v/>
      </c>
      <c r="CK557" s="71"/>
      <c r="CL557" s="79" t="str">
        <f>IFERROR(VLOOKUP(CK557, DecMotifs!$A$1:$B$306, 2, 0),"")</f>
        <v/>
      </c>
      <c r="CM557" s="71"/>
      <c r="CN557" s="79" t="str">
        <f>IFERROR(VLOOKUP(CM557, DecMotifs!$A$1:$B$306, 2, 0),"")</f>
        <v/>
      </c>
      <c r="CO557" s="71"/>
      <c r="CP557" s="79" t="str">
        <f>IFERROR(VLOOKUP(CO557, MarginalDec!$A$2:$B$253, 2, 0),"")</f>
        <v/>
      </c>
      <c r="CQ557" s="71"/>
      <c r="CR557" s="79" t="str">
        <f>IFERROR(VLOOKUP(CQ557, MarginalDec!$A$2:$B$253, 2, 0),"")</f>
        <v/>
      </c>
      <c r="CS557" s="71"/>
      <c r="CT557" s="79" t="str">
        <f>IFERROR(VLOOKUP(CS557, MarginalDec!$A$2:$B$253, 2, 0),"")</f>
        <v/>
      </c>
      <c r="CU557" s="71"/>
      <c r="CV557" s="79" t="str">
        <f>IF(ISBLANK(CU557),"", IFERROR(VLOOKUP(CU557, Tooling!$A$2:$B$252, 2, 0),""))</f>
        <v/>
      </c>
      <c r="CW557" s="71"/>
      <c r="CX557" s="79" t="str">
        <f>IF(ISBLANK(CW557),"", IFERROR(VLOOKUP(CW557, Tooling!$A$2:$B$252, 2, 0),""))</f>
        <v/>
      </c>
      <c r="CY557" s="71"/>
      <c r="CZ557" s="79" t="str">
        <f>IF(ISBLANK(CY557),"", IFERROR(VLOOKUP(CY557, Repairs!$A$2:$B$252, 2, 0),""))</f>
        <v/>
      </c>
      <c r="DA557" s="77"/>
      <c r="DB557" s="71"/>
      <c r="DC557" s="79" t="str">
        <f>IFERROR(VLOOKUP(DB557, DatingReason!$A$2:$B$252, 2, 0),"")</f>
        <v/>
      </c>
      <c r="DD557" s="123" t="str">
        <f t="shared" si="111"/>
        <v/>
      </c>
      <c r="DF557" s="119" t="str">
        <f t="array" ref="DF557">IF(AND($B557&lt;&gt;"", $DE557&lt;&gt;"", $DE557&lt;&gt;"No"),MAX(IF($B557=PEOPLE!$B$4:$B$1000, PEOPLE!$Q$4:$Q$1000,""))+100,"")</f>
        <v/>
      </c>
      <c r="DG557" s="68"/>
      <c r="DH557" s="76">
        <f>COUNTIF(PEOPLE!B:B, MEMORIALS!B557)</f>
        <v>0</v>
      </c>
      <c r="DI557" s="82"/>
      <c r="DJ557" s="82"/>
      <c r="DK557" s="82"/>
      <c r="DL557" s="68"/>
      <c r="DM557" s="68"/>
      <c r="DN557" s="68"/>
      <c r="DO557" s="68"/>
      <c r="DP557" s="68"/>
    </row>
    <row r="558" spans="1:120" ht="15" customHeight="1" x14ac:dyDescent="0.25">
      <c r="A558" s="68"/>
      <c r="B558" s="69"/>
      <c r="C558" s="68"/>
      <c r="D558" s="68"/>
      <c r="E558" s="70" t="str">
        <f>IF(D558="","",VLOOKUP(D558,Denomination!$A$2:$B$50, 2, 0))</f>
        <v/>
      </c>
      <c r="F558" s="68"/>
      <c r="G558" s="71"/>
      <c r="H558" s="70" t="str">
        <f>IF(G558="","",VLOOKUP(G558,MCondition!$A$2:$B$50, 2, 0))</f>
        <v/>
      </c>
      <c r="I558" s="72"/>
      <c r="J558" s="71"/>
      <c r="K558" s="70" t="str">
        <f>IF(J558="","",VLOOKUP(J558,ICondition!$A$2:$B$50, 2, 0))</f>
        <v/>
      </c>
      <c r="L558" s="73"/>
      <c r="M558" s="73"/>
      <c r="N558" s="73"/>
      <c r="O558" s="73"/>
      <c r="P558" s="73"/>
      <c r="Q558" s="73"/>
      <c r="R558" s="78"/>
      <c r="S558" s="79" t="str">
        <f>IFERROR(VLOOKUP(R558,Material!$A$2:$B$59, 2, 0),"")</f>
        <v/>
      </c>
      <c r="T558" s="71"/>
      <c r="U558" s="79" t="str">
        <f>IFERROR(VLOOKUP(T558,Material!$A$2:$B$59, 2, 0),"")</f>
        <v/>
      </c>
      <c r="V558" s="71"/>
      <c r="W558" s="79" t="str">
        <f>IFERROR(VLOOKUP(V558,Material!$A$2:$B$59, 2, 0),"")</f>
        <v/>
      </c>
      <c r="X558" s="71"/>
      <c r="Y558" s="79" t="str">
        <f>IFERROR(VLOOKUP(X558,Material!$A$2:$B$59, 2, 0),"")</f>
        <v/>
      </c>
      <c r="Z558" s="71"/>
      <c r="AA558" s="79" t="str">
        <f>IFERROR(VLOOKUP(Z558,Material!$A$2:$B$59, 2, 0),"")</f>
        <v/>
      </c>
      <c r="AB558" s="74"/>
      <c r="AC558" s="75" t="e">
        <f t="shared" si="100"/>
        <v>#VALUE!</v>
      </c>
      <c r="AD558" s="75" t="e">
        <f t="shared" si="101"/>
        <v>#VALUE!</v>
      </c>
      <c r="AE558" s="75" t="e">
        <f t="shared" si="103"/>
        <v>#VALUE!</v>
      </c>
      <c r="AF558" s="75" t="e">
        <f t="shared" si="102"/>
        <v>#VALUE!</v>
      </c>
      <c r="AG558" s="75" t="e">
        <f t="shared" si="104"/>
        <v>#VALUE!</v>
      </c>
      <c r="AH558" s="75" t="e">
        <f t="shared" si="105"/>
        <v>#VALUE!</v>
      </c>
      <c r="AI558" s="75" t="e">
        <f t="shared" si="106"/>
        <v>#VALUE!</v>
      </c>
      <c r="AJ558" s="80" t="e">
        <f t="shared" si="107"/>
        <v>#VALUE!</v>
      </c>
      <c r="AK558" s="79" t="str">
        <f>(IFERROR(VLOOKUP(AB558,Categories!$A$2:$B$20,2,1),""))</f>
        <v/>
      </c>
      <c r="AL558" s="79" t="str">
        <f ca="1">IFERROR(VLOOKUP((HLOOKUP((VLOOKUP($AB558,Categories!$A$2:$F$20,3,1)), $AB$3:$AJ558, (ROW()-ROW($AB$3)+1), 0)), INDIRECT(VLOOKUP($AB558,Categories!$A$2:$F$20,6,1)),2,0),AK558)</f>
        <v/>
      </c>
      <c r="AM558" s="79" t="str">
        <f ca="1">IFERROR(VLOOKUP((HLOOKUP((VLOOKUP($AB558,Categories!$A$2:$F$20,4,1)),$AB$3:$AJ558,(ROW()-ROW($AB$3)+1),0)),INDIRECT(VLOOKUP($AB558,Categories!$A$2:$H$20,7,1)),2,0),"")</f>
        <v/>
      </c>
      <c r="AN558" s="79" t="str">
        <f ca="1">IFERROR(VLOOKUP((HLOOKUP((VLOOKUP($AB558,Categories!$A$2:$F$20,5,1)), $AB$3:$AJ558, (ROW()-ROW($AB$3)+1), 0)), INDIRECT(VLOOKUP($AB558,Categories!$A$2:$H$20,8,1)),2,0),"")</f>
        <v/>
      </c>
      <c r="AO558" s="79" t="str">
        <f t="shared" ca="1" si="108"/>
        <v/>
      </c>
      <c r="AP558" s="81"/>
      <c r="AQ558" s="70" t="str">
        <f>IFERROR(VLOOKUP(VALUE(MID(AP558,1,1)),AdditionalElements!$A$2:$B$50,2,0),"")</f>
        <v/>
      </c>
      <c r="AR558" s="70" t="str">
        <f>IFERROR(VLOOKUP(VALUE(MID(AP558,2,1)),AdditionalElements!$H$2:$I$50,2,0),"")</f>
        <v/>
      </c>
      <c r="AS558" s="70" t="str">
        <f>IFERROR(VLOOKUP(VALUE(MID(AP558,3,1)),AdditionalElements!$O$2:$P$50,2,0),"")</f>
        <v/>
      </c>
      <c r="AT558" s="70" t="str">
        <f>IFERROR(VLOOKUP(VALUE(MID(AP558,4,1)),AdditionalElements!$V$2:$W$50,2,0),"")</f>
        <v/>
      </c>
      <c r="AU558" s="71"/>
      <c r="AV558" s="79" t="str">
        <f>IFERROR(IF(VALUE(MID(AU558,1,1))=1, VLOOKUP(VALUE(MID(AU558,1,1)), TxtPanelShape!$A$2:$C$50, 3, 0), (IF(VALUE(MID(AU558,1,1))&gt;=7, VLOOKUP(VALUE(MID(AU558,1,1)), TxtPanelShape!$A$2:$C$50, 3, 0),VLOOKUP(VALUE(MID(AU558,1,2)),TxtPanelShape!$A$2:$C$50,3,0)))), "")</f>
        <v/>
      </c>
      <c r="AW558" s="79" t="str">
        <f>IFERROR(IF(VALUE(MID(AU558,1,1))=1, ", "&amp;VLOOKUP(VALUE(MID(AU558,2,1)), TxtPanelShape!$H$2:$I$50, 2, 0), IF(VALUE(MID(AU558,1,1))&gt;=7, ", "&amp;VLOOKUP(VALUE(MID(AU558,2,1)), TxtPanelShape!$H$2:$I$50, 2, 0),"")), "")</f>
        <v/>
      </c>
      <c r="AX558" s="79" t="str">
        <f>IFERROR(IF(VALUE(MID(AU558,1,1))=1, ", "&amp;VLOOKUP(VALUE(MID(AU558,3,1)), TxtPanelShape!$O$2:$P$50, 2, 0), IF(VALUE(MID(AU558,1,1))&gt;=7, ", "&amp;VLOOKUP(VALUE(MID(AU558,3,1)), TxtPanelShape!$O$2:$P$50, 2, 0),"")),"")</f>
        <v/>
      </c>
      <c r="AY558" s="79" t="str">
        <f>IFERROR("; "&amp;VLOOKUP(VALUE(MID(AU558,4,1)), TxtPanelShape!$V$2:$W$50,2,0),"")</f>
        <v/>
      </c>
      <c r="AZ558" s="79" t="str">
        <f t="shared" si="109"/>
        <v/>
      </c>
      <c r="BA558" s="71"/>
      <c r="BB558" s="79" t="str">
        <f>IFERROR(IF(VALUE(MID(BA558,1,1))=1, VLOOKUP(VALUE(MID(BA558,1,1)), TxtPanelShape!$A$2:$C$50, 3, 0), (IF(VALUE(MID(BA558,1,1))&gt;=7, VLOOKUP(VALUE(MID(BA558,1,1)), TxtPanelShape!$A$2:$C$50, 3, 0),VLOOKUP(VALUE(MID(BA558,1,2)),TxtPanelShape!$A$2:$C$50,3,0)))), "")</f>
        <v/>
      </c>
      <c r="BC558" s="79" t="str">
        <f>IFERROR(IF(VALUE(MID(BA558,1,1))=1, ", "&amp;VLOOKUP(VALUE(MID(BA558,2,1)), TxtPanelShape!$H$2:$I$50, 2, 0), IF(VALUE(MID(BA558,1,1))&gt;=7, ", "&amp;VLOOKUP(VALUE(MID(BA558,2,1)), TxtPanelShape!$H$2:$I$50, 2, 0),"")), "")</f>
        <v/>
      </c>
      <c r="BD558" s="79" t="str">
        <f>IFERROR(IF(VALUE(MID(BA558,1,1))=1, ", "&amp;VLOOKUP(VALUE(MID(BA558,3,1)), TxtPanelShape!$O$2:$P$50, 2, 0), IF(VALUE(MID(BA558,1,1))&gt;=7, ", "&amp;VLOOKUP(VALUE(MID(BA558,3,1)), TxtPanelShape!$O$2:$P$50, 2, 0),"")),"")</f>
        <v/>
      </c>
      <c r="BE558" s="79" t="str">
        <f>IFERROR("; "&amp;VLOOKUP(VALUE(MID(BA558,4,1)), TxtPanelShape!$V$2:$W$50,2,0),"")</f>
        <v/>
      </c>
      <c r="BF558" s="79" t="str">
        <f t="shared" si="110"/>
        <v/>
      </c>
      <c r="BG558" s="71"/>
      <c r="BH558" s="79" t="str">
        <f>IFERROR(VLOOKUP(BG558, TxtPanelDefinition!$A$2:$B$50, 2, 0),"")</f>
        <v/>
      </c>
      <c r="BI558" s="71"/>
      <c r="BJ558" s="79" t="str">
        <f>IFERROR(VLOOKUP(BI558, TxtPanelDefinition!$A$2:$B$50, 2, 0),"")</f>
        <v/>
      </c>
      <c r="BK558" s="71"/>
      <c r="BL558" s="79" t="str">
        <f>IFERROR(VLOOKUP(BK558, InscrTechniques!$A$2:$B$50, 2, 0),"")</f>
        <v/>
      </c>
      <c r="BM558" s="71"/>
      <c r="BN558" s="79" t="str">
        <f>IFERROR(VLOOKUP(BM558, InscrTechniques!$A$2:$B$50, 2, 0),"")</f>
        <v/>
      </c>
      <c r="BO558" s="71"/>
      <c r="BP558" s="79" t="str">
        <f>IFERROR(VLOOKUP(BO558, InscrTechniques!$A$2:$B$50, 2, 0),"")</f>
        <v/>
      </c>
      <c r="BQ558" s="71"/>
      <c r="BR558" s="79" t="str">
        <f>IFERROR(VLOOKUP(BQ558, InscrTechniques!$A$2:$B$50, 2, 0),"")</f>
        <v/>
      </c>
      <c r="BS558" s="71"/>
      <c r="BT558" s="79" t="str">
        <f>IFERROR(VLOOKUP(BS558, InscrTechniques!$A$2:$B$50, 2, 0),"")</f>
        <v/>
      </c>
      <c r="BU558" s="71"/>
      <c r="BV558" s="79" t="str">
        <f>IFERROR(VLOOKUP(BU558, InscrTechniques!$A$2:$B$50, 2, 0),"")</f>
        <v/>
      </c>
      <c r="BW558" s="125"/>
      <c r="BX558" s="79" t="str">
        <f>IFERROR(VLOOKUP(BW558, InscrTechniques!$A$2:$B$50, 2, 0),"")</f>
        <v/>
      </c>
      <c r="BY558" s="125"/>
      <c r="BZ558" s="79" t="str">
        <f>IFERROR(VLOOKUP(BY558, InscrTechniques!$A$2:$B$50, 2, 0),"")</f>
        <v/>
      </c>
      <c r="CA558" s="74"/>
      <c r="CB558" s="114" t="str">
        <f>IFERROR(VLOOKUP(CA558, LetterStyle!$A$2:$B$50, 2, 0),"")</f>
        <v/>
      </c>
      <c r="CC558" s="74"/>
      <c r="CD558" s="114" t="str">
        <f>IFERROR(VLOOKUP(CC558, LetterStyle!$A$2:$B$50, 2, 0),"")</f>
        <v/>
      </c>
      <c r="CE558" s="74"/>
      <c r="CF558" s="114" t="str">
        <f>IFERROR(VLOOKUP(CE558, LetterStyle!$A$2:$B$50, 2, 0),"")</f>
        <v/>
      </c>
      <c r="CG558" s="74"/>
      <c r="CH558" s="79" t="str">
        <f>IFERROR(VLOOKUP(CG558, LetterStyle!$A$2:$B$50, 2, 0),"")</f>
        <v/>
      </c>
      <c r="CI558" s="71"/>
      <c r="CJ558" s="79" t="str">
        <f>IFERROR(VLOOKUP(CI558, DecMotifs!$A$1:$B$306, 2, 0),"")</f>
        <v/>
      </c>
      <c r="CK558" s="71"/>
      <c r="CL558" s="79" t="str">
        <f>IFERROR(VLOOKUP(CK558, DecMotifs!$A$1:$B$306, 2, 0),"")</f>
        <v/>
      </c>
      <c r="CM558" s="71"/>
      <c r="CN558" s="79" t="str">
        <f>IFERROR(VLOOKUP(CM558, DecMotifs!$A$1:$B$306, 2, 0),"")</f>
        <v/>
      </c>
      <c r="CO558" s="71"/>
      <c r="CP558" s="79" t="str">
        <f>IFERROR(VLOOKUP(CO558, MarginalDec!$A$2:$B$253, 2, 0),"")</f>
        <v/>
      </c>
      <c r="CQ558" s="71"/>
      <c r="CR558" s="79" t="str">
        <f>IFERROR(VLOOKUP(CQ558, MarginalDec!$A$2:$B$253, 2, 0),"")</f>
        <v/>
      </c>
      <c r="CS558" s="71"/>
      <c r="CT558" s="79" t="str">
        <f>IFERROR(VLOOKUP(CS558, MarginalDec!$A$2:$B$253, 2, 0),"")</f>
        <v/>
      </c>
      <c r="CU558" s="71"/>
      <c r="CV558" s="79" t="str">
        <f>IF(ISBLANK(CU558),"", IFERROR(VLOOKUP(CU558, Tooling!$A$2:$B$252, 2, 0),""))</f>
        <v/>
      </c>
      <c r="CW558" s="71"/>
      <c r="CX558" s="79" t="str">
        <f>IF(ISBLANK(CW558),"", IFERROR(VLOOKUP(CW558, Tooling!$A$2:$B$252, 2, 0),""))</f>
        <v/>
      </c>
      <c r="CY558" s="71"/>
      <c r="CZ558" s="79" t="str">
        <f>IF(ISBLANK(CY558),"", IFERROR(VLOOKUP(CY558, Repairs!$A$2:$B$252, 2, 0),""))</f>
        <v/>
      </c>
      <c r="DA558" s="77"/>
      <c r="DB558" s="71"/>
      <c r="DC558" s="79" t="str">
        <f>IFERROR(VLOOKUP(DB558, DatingReason!$A$2:$B$252, 2, 0),"")</f>
        <v/>
      </c>
      <c r="DD558" s="123" t="str">
        <f t="shared" si="111"/>
        <v/>
      </c>
      <c r="DF558" s="119" t="str">
        <f t="array" ref="DF558">IF(AND($B558&lt;&gt;"", $DE558&lt;&gt;"", $DE558&lt;&gt;"No"),MAX(IF($B558=PEOPLE!$B$4:$B$1000, PEOPLE!$Q$4:$Q$1000,""))+100,"")</f>
        <v/>
      </c>
      <c r="DG558" s="68"/>
      <c r="DH558" s="76">
        <f>COUNTIF(PEOPLE!B:B, MEMORIALS!B558)</f>
        <v>0</v>
      </c>
      <c r="DI558" s="82"/>
      <c r="DJ558" s="82"/>
      <c r="DK558" s="82"/>
      <c r="DL558" s="68"/>
      <c r="DM558" s="68"/>
      <c r="DN558" s="68"/>
      <c r="DO558" s="68"/>
      <c r="DP558" s="68"/>
    </row>
    <row r="559" spans="1:120" ht="15" customHeight="1" x14ac:dyDescent="0.25">
      <c r="A559" s="68"/>
      <c r="B559" s="69"/>
      <c r="C559" s="68"/>
      <c r="D559" s="68"/>
      <c r="E559" s="70" t="str">
        <f>IF(D559="","",VLOOKUP(D559,Denomination!$A$2:$B$50, 2, 0))</f>
        <v/>
      </c>
      <c r="F559" s="68"/>
      <c r="G559" s="71"/>
      <c r="H559" s="70" t="str">
        <f>IF(G559="","",VLOOKUP(G559,MCondition!$A$2:$B$50, 2, 0))</f>
        <v/>
      </c>
      <c r="I559" s="72"/>
      <c r="J559" s="71"/>
      <c r="K559" s="70" t="str">
        <f>IF(J559="","",VLOOKUP(J559,ICondition!$A$2:$B$50, 2, 0))</f>
        <v/>
      </c>
      <c r="L559" s="73"/>
      <c r="M559" s="73"/>
      <c r="N559" s="73"/>
      <c r="O559" s="73"/>
      <c r="P559" s="73"/>
      <c r="Q559" s="73"/>
      <c r="R559" s="78"/>
      <c r="S559" s="79" t="str">
        <f>IFERROR(VLOOKUP(R559,Material!$A$2:$B$59, 2, 0),"")</f>
        <v/>
      </c>
      <c r="T559" s="71"/>
      <c r="U559" s="79" t="str">
        <f>IFERROR(VLOOKUP(T559,Material!$A$2:$B$59, 2, 0),"")</f>
        <v/>
      </c>
      <c r="V559" s="71"/>
      <c r="W559" s="79" t="str">
        <f>IFERROR(VLOOKUP(V559,Material!$A$2:$B$59, 2, 0),"")</f>
        <v/>
      </c>
      <c r="X559" s="71"/>
      <c r="Y559" s="79" t="str">
        <f>IFERROR(VLOOKUP(X559,Material!$A$2:$B$59, 2, 0),"")</f>
        <v/>
      </c>
      <c r="Z559" s="71"/>
      <c r="AA559" s="79" t="str">
        <f>IFERROR(VLOOKUP(Z559,Material!$A$2:$B$59, 2, 0),"")</f>
        <v/>
      </c>
      <c r="AB559" s="74"/>
      <c r="AC559" s="75" t="e">
        <f t="shared" si="100"/>
        <v>#VALUE!</v>
      </c>
      <c r="AD559" s="75" t="e">
        <f t="shared" si="101"/>
        <v>#VALUE!</v>
      </c>
      <c r="AE559" s="75" t="e">
        <f t="shared" si="103"/>
        <v>#VALUE!</v>
      </c>
      <c r="AF559" s="75" t="e">
        <f t="shared" si="102"/>
        <v>#VALUE!</v>
      </c>
      <c r="AG559" s="75" t="e">
        <f t="shared" si="104"/>
        <v>#VALUE!</v>
      </c>
      <c r="AH559" s="75" t="e">
        <f t="shared" si="105"/>
        <v>#VALUE!</v>
      </c>
      <c r="AI559" s="75" t="e">
        <f t="shared" si="106"/>
        <v>#VALUE!</v>
      </c>
      <c r="AJ559" s="80" t="e">
        <f t="shared" si="107"/>
        <v>#VALUE!</v>
      </c>
      <c r="AK559" s="79" t="str">
        <f>(IFERROR(VLOOKUP(AB559,Categories!$A$2:$B$20,2,1),""))</f>
        <v/>
      </c>
      <c r="AL559" s="79" t="str">
        <f ca="1">IFERROR(VLOOKUP((HLOOKUP((VLOOKUP($AB559,Categories!$A$2:$F$20,3,1)), $AB$3:$AJ559, (ROW()-ROW($AB$3)+1), 0)), INDIRECT(VLOOKUP($AB559,Categories!$A$2:$F$20,6,1)),2,0),AK559)</f>
        <v/>
      </c>
      <c r="AM559" s="79" t="str">
        <f ca="1">IFERROR(VLOOKUP((HLOOKUP((VLOOKUP($AB559,Categories!$A$2:$F$20,4,1)),$AB$3:$AJ559,(ROW()-ROW($AB$3)+1),0)),INDIRECT(VLOOKUP($AB559,Categories!$A$2:$H$20,7,1)),2,0),"")</f>
        <v/>
      </c>
      <c r="AN559" s="79" t="str">
        <f ca="1">IFERROR(VLOOKUP((HLOOKUP((VLOOKUP($AB559,Categories!$A$2:$F$20,5,1)), $AB$3:$AJ559, (ROW()-ROW($AB$3)+1), 0)), INDIRECT(VLOOKUP($AB559,Categories!$A$2:$H$20,8,1)),2,0),"")</f>
        <v/>
      </c>
      <c r="AO559" s="79" t="str">
        <f t="shared" ca="1" si="108"/>
        <v/>
      </c>
      <c r="AP559" s="81"/>
      <c r="AQ559" s="70" t="str">
        <f>IFERROR(VLOOKUP(VALUE(MID(AP559,1,1)),AdditionalElements!$A$2:$B$50,2,0),"")</f>
        <v/>
      </c>
      <c r="AR559" s="70" t="str">
        <f>IFERROR(VLOOKUP(VALUE(MID(AP559,2,1)),AdditionalElements!$H$2:$I$50,2,0),"")</f>
        <v/>
      </c>
      <c r="AS559" s="70" t="str">
        <f>IFERROR(VLOOKUP(VALUE(MID(AP559,3,1)),AdditionalElements!$O$2:$P$50,2,0),"")</f>
        <v/>
      </c>
      <c r="AT559" s="70" t="str">
        <f>IFERROR(VLOOKUP(VALUE(MID(AP559,4,1)),AdditionalElements!$V$2:$W$50,2,0),"")</f>
        <v/>
      </c>
      <c r="AU559" s="71"/>
      <c r="AV559" s="79" t="str">
        <f>IFERROR(IF(VALUE(MID(AU559,1,1))=1, VLOOKUP(VALUE(MID(AU559,1,1)), TxtPanelShape!$A$2:$C$50, 3, 0), (IF(VALUE(MID(AU559,1,1))&gt;=7, VLOOKUP(VALUE(MID(AU559,1,1)), TxtPanelShape!$A$2:$C$50, 3, 0),VLOOKUP(VALUE(MID(AU559,1,2)),TxtPanelShape!$A$2:$C$50,3,0)))), "")</f>
        <v/>
      </c>
      <c r="AW559" s="79" t="str">
        <f>IFERROR(IF(VALUE(MID(AU559,1,1))=1, ", "&amp;VLOOKUP(VALUE(MID(AU559,2,1)), TxtPanelShape!$H$2:$I$50, 2, 0), IF(VALUE(MID(AU559,1,1))&gt;=7, ", "&amp;VLOOKUP(VALUE(MID(AU559,2,1)), TxtPanelShape!$H$2:$I$50, 2, 0),"")), "")</f>
        <v/>
      </c>
      <c r="AX559" s="79" t="str">
        <f>IFERROR(IF(VALUE(MID(AU559,1,1))=1, ", "&amp;VLOOKUP(VALUE(MID(AU559,3,1)), TxtPanelShape!$O$2:$P$50, 2, 0), IF(VALUE(MID(AU559,1,1))&gt;=7, ", "&amp;VLOOKUP(VALUE(MID(AU559,3,1)), TxtPanelShape!$O$2:$P$50, 2, 0),"")),"")</f>
        <v/>
      </c>
      <c r="AY559" s="79" t="str">
        <f>IFERROR("; "&amp;VLOOKUP(VALUE(MID(AU559,4,1)), TxtPanelShape!$V$2:$W$50,2,0),"")</f>
        <v/>
      </c>
      <c r="AZ559" s="79" t="str">
        <f t="shared" si="109"/>
        <v/>
      </c>
      <c r="BA559" s="71"/>
      <c r="BB559" s="79" t="str">
        <f>IFERROR(IF(VALUE(MID(BA559,1,1))=1, VLOOKUP(VALUE(MID(BA559,1,1)), TxtPanelShape!$A$2:$C$50, 3, 0), (IF(VALUE(MID(BA559,1,1))&gt;=7, VLOOKUP(VALUE(MID(BA559,1,1)), TxtPanelShape!$A$2:$C$50, 3, 0),VLOOKUP(VALUE(MID(BA559,1,2)),TxtPanelShape!$A$2:$C$50,3,0)))), "")</f>
        <v/>
      </c>
      <c r="BC559" s="79" t="str">
        <f>IFERROR(IF(VALUE(MID(BA559,1,1))=1, ", "&amp;VLOOKUP(VALUE(MID(BA559,2,1)), TxtPanelShape!$H$2:$I$50, 2, 0), IF(VALUE(MID(BA559,1,1))&gt;=7, ", "&amp;VLOOKUP(VALUE(MID(BA559,2,1)), TxtPanelShape!$H$2:$I$50, 2, 0),"")), "")</f>
        <v/>
      </c>
      <c r="BD559" s="79" t="str">
        <f>IFERROR(IF(VALUE(MID(BA559,1,1))=1, ", "&amp;VLOOKUP(VALUE(MID(BA559,3,1)), TxtPanelShape!$O$2:$P$50, 2, 0), IF(VALUE(MID(BA559,1,1))&gt;=7, ", "&amp;VLOOKUP(VALUE(MID(BA559,3,1)), TxtPanelShape!$O$2:$P$50, 2, 0),"")),"")</f>
        <v/>
      </c>
      <c r="BE559" s="79" t="str">
        <f>IFERROR("; "&amp;VLOOKUP(VALUE(MID(BA559,4,1)), TxtPanelShape!$V$2:$W$50,2,0),"")</f>
        <v/>
      </c>
      <c r="BF559" s="79" t="str">
        <f t="shared" si="110"/>
        <v/>
      </c>
      <c r="BG559" s="71"/>
      <c r="BH559" s="79" t="str">
        <f>IFERROR(VLOOKUP(BG559, TxtPanelDefinition!$A$2:$B$50, 2, 0),"")</f>
        <v/>
      </c>
      <c r="BI559" s="71"/>
      <c r="BJ559" s="79" t="str">
        <f>IFERROR(VLOOKUP(BI559, TxtPanelDefinition!$A$2:$B$50, 2, 0),"")</f>
        <v/>
      </c>
      <c r="BK559" s="71"/>
      <c r="BL559" s="79" t="str">
        <f>IFERROR(VLOOKUP(BK559, InscrTechniques!$A$2:$B$50, 2, 0),"")</f>
        <v/>
      </c>
      <c r="BM559" s="71"/>
      <c r="BN559" s="79" t="str">
        <f>IFERROR(VLOOKUP(BM559, InscrTechniques!$A$2:$B$50, 2, 0),"")</f>
        <v/>
      </c>
      <c r="BO559" s="71"/>
      <c r="BP559" s="79" t="str">
        <f>IFERROR(VLOOKUP(BO559, InscrTechniques!$A$2:$B$50, 2, 0),"")</f>
        <v/>
      </c>
      <c r="BQ559" s="71"/>
      <c r="BR559" s="79" t="str">
        <f>IFERROR(VLOOKUP(BQ559, InscrTechniques!$A$2:$B$50, 2, 0),"")</f>
        <v/>
      </c>
      <c r="BS559" s="71"/>
      <c r="BT559" s="79" t="str">
        <f>IFERROR(VLOOKUP(BS559, InscrTechniques!$A$2:$B$50, 2, 0),"")</f>
        <v/>
      </c>
      <c r="BU559" s="71"/>
      <c r="BV559" s="79" t="str">
        <f>IFERROR(VLOOKUP(BU559, InscrTechniques!$A$2:$B$50, 2, 0),"")</f>
        <v/>
      </c>
      <c r="BW559" s="125"/>
      <c r="BX559" s="79" t="str">
        <f>IFERROR(VLOOKUP(BW559, InscrTechniques!$A$2:$B$50, 2, 0),"")</f>
        <v/>
      </c>
      <c r="BY559" s="125"/>
      <c r="BZ559" s="79" t="str">
        <f>IFERROR(VLOOKUP(BY559, InscrTechniques!$A$2:$B$50, 2, 0),"")</f>
        <v/>
      </c>
      <c r="CA559" s="74"/>
      <c r="CB559" s="114" t="str">
        <f>IFERROR(VLOOKUP(CA559, LetterStyle!$A$2:$B$50, 2, 0),"")</f>
        <v/>
      </c>
      <c r="CC559" s="74"/>
      <c r="CD559" s="114" t="str">
        <f>IFERROR(VLOOKUP(CC559, LetterStyle!$A$2:$B$50, 2, 0),"")</f>
        <v/>
      </c>
      <c r="CE559" s="74"/>
      <c r="CF559" s="114" t="str">
        <f>IFERROR(VLOOKUP(CE559, LetterStyle!$A$2:$B$50, 2, 0),"")</f>
        <v/>
      </c>
      <c r="CG559" s="74"/>
      <c r="CH559" s="79" t="str">
        <f>IFERROR(VLOOKUP(CG559, LetterStyle!$A$2:$B$50, 2, 0),"")</f>
        <v/>
      </c>
      <c r="CI559" s="71"/>
      <c r="CJ559" s="79" t="str">
        <f>IFERROR(VLOOKUP(CI559, DecMotifs!$A$1:$B$306, 2, 0),"")</f>
        <v/>
      </c>
      <c r="CK559" s="71"/>
      <c r="CL559" s="79" t="str">
        <f>IFERROR(VLOOKUP(CK559, DecMotifs!$A$1:$B$306, 2, 0),"")</f>
        <v/>
      </c>
      <c r="CM559" s="71"/>
      <c r="CN559" s="79" t="str">
        <f>IFERROR(VLOOKUP(CM559, DecMotifs!$A$1:$B$306, 2, 0),"")</f>
        <v/>
      </c>
      <c r="CO559" s="71"/>
      <c r="CP559" s="79" t="str">
        <f>IFERROR(VLOOKUP(CO559, MarginalDec!$A$2:$B$253, 2, 0),"")</f>
        <v/>
      </c>
      <c r="CQ559" s="71"/>
      <c r="CR559" s="79" t="str">
        <f>IFERROR(VLOOKUP(CQ559, MarginalDec!$A$2:$B$253, 2, 0),"")</f>
        <v/>
      </c>
      <c r="CS559" s="71"/>
      <c r="CT559" s="79" t="str">
        <f>IFERROR(VLOOKUP(CS559, MarginalDec!$A$2:$B$253, 2, 0),"")</f>
        <v/>
      </c>
      <c r="CU559" s="71"/>
      <c r="CV559" s="79" t="str">
        <f>IF(ISBLANK(CU559),"", IFERROR(VLOOKUP(CU559, Tooling!$A$2:$B$252, 2, 0),""))</f>
        <v/>
      </c>
      <c r="CW559" s="71"/>
      <c r="CX559" s="79" t="str">
        <f>IF(ISBLANK(CW559),"", IFERROR(VLOOKUP(CW559, Tooling!$A$2:$B$252, 2, 0),""))</f>
        <v/>
      </c>
      <c r="CY559" s="71"/>
      <c r="CZ559" s="79" t="str">
        <f>IF(ISBLANK(CY559),"", IFERROR(VLOOKUP(CY559, Repairs!$A$2:$B$252, 2, 0),""))</f>
        <v/>
      </c>
      <c r="DA559" s="77"/>
      <c r="DB559" s="71"/>
      <c r="DC559" s="79" t="str">
        <f>IFERROR(VLOOKUP(DB559, DatingReason!$A$2:$B$252, 2, 0),"")</f>
        <v/>
      </c>
      <c r="DD559" s="123" t="str">
        <f t="shared" si="111"/>
        <v/>
      </c>
      <c r="DF559" s="119" t="str">
        <f t="array" ref="DF559">IF(AND($B559&lt;&gt;"", $DE559&lt;&gt;"", $DE559&lt;&gt;"No"),MAX(IF($B559=PEOPLE!$B$4:$B$1000, PEOPLE!$Q$4:$Q$1000,""))+100,"")</f>
        <v/>
      </c>
      <c r="DG559" s="68"/>
      <c r="DH559" s="76">
        <f>COUNTIF(PEOPLE!B:B, MEMORIALS!B559)</f>
        <v>0</v>
      </c>
      <c r="DI559" s="82"/>
      <c r="DJ559" s="82"/>
      <c r="DK559" s="82"/>
      <c r="DL559" s="68"/>
      <c r="DM559" s="68"/>
      <c r="DN559" s="68"/>
      <c r="DO559" s="68"/>
      <c r="DP559" s="68"/>
    </row>
    <row r="560" spans="1:120" ht="15" customHeight="1" x14ac:dyDescent="0.25">
      <c r="A560" s="68"/>
      <c r="B560" s="69"/>
      <c r="C560" s="68"/>
      <c r="D560" s="68"/>
      <c r="E560" s="70" t="str">
        <f>IF(D560="","",VLOOKUP(D560,Denomination!$A$2:$B$50, 2, 0))</f>
        <v/>
      </c>
      <c r="F560" s="68"/>
      <c r="G560" s="71"/>
      <c r="H560" s="70" t="str">
        <f>IF(G560="","",VLOOKUP(G560,MCondition!$A$2:$B$50, 2, 0))</f>
        <v/>
      </c>
      <c r="I560" s="72"/>
      <c r="J560" s="71"/>
      <c r="K560" s="70" t="str">
        <f>IF(J560="","",VLOOKUP(J560,ICondition!$A$2:$B$50, 2, 0))</f>
        <v/>
      </c>
      <c r="L560" s="73"/>
      <c r="M560" s="73"/>
      <c r="N560" s="73"/>
      <c r="O560" s="73"/>
      <c r="P560" s="73"/>
      <c r="Q560" s="73"/>
      <c r="R560" s="78"/>
      <c r="S560" s="79" t="str">
        <f>IFERROR(VLOOKUP(R560,Material!$A$2:$B$59, 2, 0),"")</f>
        <v/>
      </c>
      <c r="T560" s="71"/>
      <c r="U560" s="79" t="str">
        <f>IFERROR(VLOOKUP(T560,Material!$A$2:$B$59, 2, 0),"")</f>
        <v/>
      </c>
      <c r="V560" s="71"/>
      <c r="W560" s="79" t="str">
        <f>IFERROR(VLOOKUP(V560,Material!$A$2:$B$59, 2, 0),"")</f>
        <v/>
      </c>
      <c r="X560" s="71"/>
      <c r="Y560" s="79" t="str">
        <f>IFERROR(VLOOKUP(X560,Material!$A$2:$B$59, 2, 0),"")</f>
        <v/>
      </c>
      <c r="Z560" s="71"/>
      <c r="AA560" s="79" t="str">
        <f>IFERROR(VLOOKUP(Z560,Material!$A$2:$B$59, 2, 0),"")</f>
        <v/>
      </c>
      <c r="AB560" s="74"/>
      <c r="AC560" s="75" t="e">
        <f t="shared" si="100"/>
        <v>#VALUE!</v>
      </c>
      <c r="AD560" s="75" t="e">
        <f t="shared" si="101"/>
        <v>#VALUE!</v>
      </c>
      <c r="AE560" s="75" t="e">
        <f t="shared" si="103"/>
        <v>#VALUE!</v>
      </c>
      <c r="AF560" s="75" t="e">
        <f t="shared" si="102"/>
        <v>#VALUE!</v>
      </c>
      <c r="AG560" s="75" t="e">
        <f t="shared" si="104"/>
        <v>#VALUE!</v>
      </c>
      <c r="AH560" s="75" t="e">
        <f t="shared" si="105"/>
        <v>#VALUE!</v>
      </c>
      <c r="AI560" s="75" t="e">
        <f t="shared" si="106"/>
        <v>#VALUE!</v>
      </c>
      <c r="AJ560" s="80" t="e">
        <f t="shared" si="107"/>
        <v>#VALUE!</v>
      </c>
      <c r="AK560" s="79" t="str">
        <f>(IFERROR(VLOOKUP(AB560,Categories!$A$2:$B$20,2,1),""))</f>
        <v/>
      </c>
      <c r="AL560" s="79" t="str">
        <f ca="1">IFERROR(VLOOKUP((HLOOKUP((VLOOKUP($AB560,Categories!$A$2:$F$20,3,1)), $AB$3:$AJ560, (ROW()-ROW($AB$3)+1), 0)), INDIRECT(VLOOKUP($AB560,Categories!$A$2:$F$20,6,1)),2,0),AK560)</f>
        <v/>
      </c>
      <c r="AM560" s="79" t="str">
        <f ca="1">IFERROR(VLOOKUP((HLOOKUP((VLOOKUP($AB560,Categories!$A$2:$F$20,4,1)),$AB$3:$AJ560,(ROW()-ROW($AB$3)+1),0)),INDIRECT(VLOOKUP($AB560,Categories!$A$2:$H$20,7,1)),2,0),"")</f>
        <v/>
      </c>
      <c r="AN560" s="79" t="str">
        <f ca="1">IFERROR(VLOOKUP((HLOOKUP((VLOOKUP($AB560,Categories!$A$2:$F$20,5,1)), $AB$3:$AJ560, (ROW()-ROW($AB$3)+1), 0)), INDIRECT(VLOOKUP($AB560,Categories!$A$2:$H$20,8,1)),2,0),"")</f>
        <v/>
      </c>
      <c r="AO560" s="79" t="str">
        <f t="shared" ca="1" si="108"/>
        <v/>
      </c>
      <c r="AP560" s="81"/>
      <c r="AQ560" s="70" t="str">
        <f>IFERROR(VLOOKUP(VALUE(MID(AP560,1,1)),AdditionalElements!$A$2:$B$50,2,0),"")</f>
        <v/>
      </c>
      <c r="AR560" s="70" t="str">
        <f>IFERROR(VLOOKUP(VALUE(MID(AP560,2,1)),AdditionalElements!$H$2:$I$50,2,0),"")</f>
        <v/>
      </c>
      <c r="AS560" s="70" t="str">
        <f>IFERROR(VLOOKUP(VALUE(MID(AP560,3,1)),AdditionalElements!$O$2:$P$50,2,0),"")</f>
        <v/>
      </c>
      <c r="AT560" s="70" t="str">
        <f>IFERROR(VLOOKUP(VALUE(MID(AP560,4,1)),AdditionalElements!$V$2:$W$50,2,0),"")</f>
        <v/>
      </c>
      <c r="AU560" s="71"/>
      <c r="AV560" s="79" t="str">
        <f>IFERROR(IF(VALUE(MID(AU560,1,1))=1, VLOOKUP(VALUE(MID(AU560,1,1)), TxtPanelShape!$A$2:$C$50, 3, 0), (IF(VALUE(MID(AU560,1,1))&gt;=7, VLOOKUP(VALUE(MID(AU560,1,1)), TxtPanelShape!$A$2:$C$50, 3, 0),VLOOKUP(VALUE(MID(AU560,1,2)),TxtPanelShape!$A$2:$C$50,3,0)))), "")</f>
        <v/>
      </c>
      <c r="AW560" s="79" t="str">
        <f>IFERROR(IF(VALUE(MID(AU560,1,1))=1, ", "&amp;VLOOKUP(VALUE(MID(AU560,2,1)), TxtPanelShape!$H$2:$I$50, 2, 0), IF(VALUE(MID(AU560,1,1))&gt;=7, ", "&amp;VLOOKUP(VALUE(MID(AU560,2,1)), TxtPanelShape!$H$2:$I$50, 2, 0),"")), "")</f>
        <v/>
      </c>
      <c r="AX560" s="79" t="str">
        <f>IFERROR(IF(VALUE(MID(AU560,1,1))=1, ", "&amp;VLOOKUP(VALUE(MID(AU560,3,1)), TxtPanelShape!$O$2:$P$50, 2, 0), IF(VALUE(MID(AU560,1,1))&gt;=7, ", "&amp;VLOOKUP(VALUE(MID(AU560,3,1)), TxtPanelShape!$O$2:$P$50, 2, 0),"")),"")</f>
        <v/>
      </c>
      <c r="AY560" s="79" t="str">
        <f>IFERROR("; "&amp;VLOOKUP(VALUE(MID(AU560,4,1)), TxtPanelShape!$V$2:$W$50,2,0),"")</f>
        <v/>
      </c>
      <c r="AZ560" s="79" t="str">
        <f t="shared" si="109"/>
        <v/>
      </c>
      <c r="BA560" s="71"/>
      <c r="BB560" s="79" t="str">
        <f>IFERROR(IF(VALUE(MID(BA560,1,1))=1, VLOOKUP(VALUE(MID(BA560,1,1)), TxtPanelShape!$A$2:$C$50, 3, 0), (IF(VALUE(MID(BA560,1,1))&gt;=7, VLOOKUP(VALUE(MID(BA560,1,1)), TxtPanelShape!$A$2:$C$50, 3, 0),VLOOKUP(VALUE(MID(BA560,1,2)),TxtPanelShape!$A$2:$C$50,3,0)))), "")</f>
        <v/>
      </c>
      <c r="BC560" s="79" t="str">
        <f>IFERROR(IF(VALUE(MID(BA560,1,1))=1, ", "&amp;VLOOKUP(VALUE(MID(BA560,2,1)), TxtPanelShape!$H$2:$I$50, 2, 0), IF(VALUE(MID(BA560,1,1))&gt;=7, ", "&amp;VLOOKUP(VALUE(MID(BA560,2,1)), TxtPanelShape!$H$2:$I$50, 2, 0),"")), "")</f>
        <v/>
      </c>
      <c r="BD560" s="79" t="str">
        <f>IFERROR(IF(VALUE(MID(BA560,1,1))=1, ", "&amp;VLOOKUP(VALUE(MID(BA560,3,1)), TxtPanelShape!$O$2:$P$50, 2, 0), IF(VALUE(MID(BA560,1,1))&gt;=7, ", "&amp;VLOOKUP(VALUE(MID(BA560,3,1)), TxtPanelShape!$O$2:$P$50, 2, 0),"")),"")</f>
        <v/>
      </c>
      <c r="BE560" s="79" t="str">
        <f>IFERROR("; "&amp;VLOOKUP(VALUE(MID(BA560,4,1)), TxtPanelShape!$V$2:$W$50,2,0),"")</f>
        <v/>
      </c>
      <c r="BF560" s="79" t="str">
        <f t="shared" si="110"/>
        <v/>
      </c>
      <c r="BG560" s="71"/>
      <c r="BH560" s="79" t="str">
        <f>IFERROR(VLOOKUP(BG560, TxtPanelDefinition!$A$2:$B$50, 2, 0),"")</f>
        <v/>
      </c>
      <c r="BI560" s="71"/>
      <c r="BJ560" s="79" t="str">
        <f>IFERROR(VLOOKUP(BI560, TxtPanelDefinition!$A$2:$B$50, 2, 0),"")</f>
        <v/>
      </c>
      <c r="BK560" s="71"/>
      <c r="BL560" s="79" t="str">
        <f>IFERROR(VLOOKUP(BK560, InscrTechniques!$A$2:$B$50, 2, 0),"")</f>
        <v/>
      </c>
      <c r="BM560" s="71"/>
      <c r="BN560" s="79" t="str">
        <f>IFERROR(VLOOKUP(BM560, InscrTechniques!$A$2:$B$50, 2, 0),"")</f>
        <v/>
      </c>
      <c r="BO560" s="71"/>
      <c r="BP560" s="79" t="str">
        <f>IFERROR(VLOOKUP(BO560, InscrTechniques!$A$2:$B$50, 2, 0),"")</f>
        <v/>
      </c>
      <c r="BQ560" s="71"/>
      <c r="BR560" s="79" t="str">
        <f>IFERROR(VLOOKUP(BQ560, InscrTechniques!$A$2:$B$50, 2, 0),"")</f>
        <v/>
      </c>
      <c r="BS560" s="71"/>
      <c r="BT560" s="79" t="str">
        <f>IFERROR(VLOOKUP(BS560, InscrTechniques!$A$2:$B$50, 2, 0),"")</f>
        <v/>
      </c>
      <c r="BU560" s="71"/>
      <c r="BV560" s="79" t="str">
        <f>IFERROR(VLOOKUP(BU560, InscrTechniques!$A$2:$B$50, 2, 0),"")</f>
        <v/>
      </c>
      <c r="BW560" s="125"/>
      <c r="BX560" s="79" t="str">
        <f>IFERROR(VLOOKUP(BW560, InscrTechniques!$A$2:$B$50, 2, 0),"")</f>
        <v/>
      </c>
      <c r="BY560" s="125"/>
      <c r="BZ560" s="79" t="str">
        <f>IFERROR(VLOOKUP(BY560, InscrTechniques!$A$2:$B$50, 2, 0),"")</f>
        <v/>
      </c>
      <c r="CA560" s="74"/>
      <c r="CB560" s="114" t="str">
        <f>IFERROR(VLOOKUP(CA560, LetterStyle!$A$2:$B$50, 2, 0),"")</f>
        <v/>
      </c>
      <c r="CC560" s="74"/>
      <c r="CD560" s="114" t="str">
        <f>IFERROR(VLOOKUP(CC560, LetterStyle!$A$2:$B$50, 2, 0),"")</f>
        <v/>
      </c>
      <c r="CE560" s="74"/>
      <c r="CF560" s="114" t="str">
        <f>IFERROR(VLOOKUP(CE560, LetterStyle!$A$2:$B$50, 2, 0),"")</f>
        <v/>
      </c>
      <c r="CG560" s="74"/>
      <c r="CH560" s="79" t="str">
        <f>IFERROR(VLOOKUP(CG560, LetterStyle!$A$2:$B$50, 2, 0),"")</f>
        <v/>
      </c>
      <c r="CI560" s="71"/>
      <c r="CJ560" s="79" t="str">
        <f>IFERROR(VLOOKUP(CI560, DecMotifs!$A$1:$B$306, 2, 0),"")</f>
        <v/>
      </c>
      <c r="CK560" s="71"/>
      <c r="CL560" s="79" t="str">
        <f>IFERROR(VLOOKUP(CK560, DecMotifs!$A$1:$B$306, 2, 0),"")</f>
        <v/>
      </c>
      <c r="CM560" s="71"/>
      <c r="CN560" s="79" t="str">
        <f>IFERROR(VLOOKUP(CM560, DecMotifs!$A$1:$B$306, 2, 0),"")</f>
        <v/>
      </c>
      <c r="CO560" s="71"/>
      <c r="CP560" s="79" t="str">
        <f>IFERROR(VLOOKUP(CO560, MarginalDec!$A$2:$B$253, 2, 0),"")</f>
        <v/>
      </c>
      <c r="CQ560" s="71"/>
      <c r="CR560" s="79" t="str">
        <f>IFERROR(VLOOKUP(CQ560, MarginalDec!$A$2:$B$253, 2, 0),"")</f>
        <v/>
      </c>
      <c r="CS560" s="71"/>
      <c r="CT560" s="79" t="str">
        <f>IFERROR(VLOOKUP(CS560, MarginalDec!$A$2:$B$253, 2, 0),"")</f>
        <v/>
      </c>
      <c r="CU560" s="71"/>
      <c r="CV560" s="79" t="str">
        <f>IF(ISBLANK(CU560),"", IFERROR(VLOOKUP(CU560, Tooling!$A$2:$B$252, 2, 0),""))</f>
        <v/>
      </c>
      <c r="CW560" s="71"/>
      <c r="CX560" s="79" t="str">
        <f>IF(ISBLANK(CW560),"", IFERROR(VLOOKUP(CW560, Tooling!$A$2:$B$252, 2, 0),""))</f>
        <v/>
      </c>
      <c r="CY560" s="71"/>
      <c r="CZ560" s="79" t="str">
        <f>IF(ISBLANK(CY560),"", IFERROR(VLOOKUP(CY560, Repairs!$A$2:$B$252, 2, 0),""))</f>
        <v/>
      </c>
      <c r="DA560" s="77"/>
      <c r="DB560" s="71"/>
      <c r="DC560" s="79" t="str">
        <f>IFERROR(VLOOKUP(DB560, DatingReason!$A$2:$B$252, 2, 0),"")</f>
        <v/>
      </c>
      <c r="DD560" s="123" t="str">
        <f t="shared" si="111"/>
        <v/>
      </c>
      <c r="DF560" s="119" t="str">
        <f t="array" ref="DF560">IF(AND($B560&lt;&gt;"", $DE560&lt;&gt;"", $DE560&lt;&gt;"No"),MAX(IF($B560=PEOPLE!$B$4:$B$1000, PEOPLE!$Q$4:$Q$1000,""))+100,"")</f>
        <v/>
      </c>
      <c r="DG560" s="68"/>
      <c r="DH560" s="76">
        <f>COUNTIF(PEOPLE!B:B, MEMORIALS!B560)</f>
        <v>0</v>
      </c>
      <c r="DI560" s="82"/>
      <c r="DJ560" s="82"/>
      <c r="DK560" s="82"/>
      <c r="DL560" s="68"/>
      <c r="DM560" s="68"/>
      <c r="DN560" s="68"/>
      <c r="DO560" s="68"/>
      <c r="DP560" s="68"/>
    </row>
    <row r="561" spans="1:120" ht="15" customHeight="1" x14ac:dyDescent="0.25">
      <c r="A561" s="68"/>
      <c r="B561" s="69"/>
      <c r="C561" s="68"/>
      <c r="D561" s="68"/>
      <c r="E561" s="70" t="str">
        <f>IF(D561="","",VLOOKUP(D561,Denomination!$A$2:$B$50, 2, 0))</f>
        <v/>
      </c>
      <c r="F561" s="68"/>
      <c r="G561" s="71"/>
      <c r="H561" s="70" t="str">
        <f>IF(G561="","",VLOOKUP(G561,MCondition!$A$2:$B$50, 2, 0))</f>
        <v/>
      </c>
      <c r="I561" s="72"/>
      <c r="J561" s="71"/>
      <c r="K561" s="70" t="str">
        <f>IF(J561="","",VLOOKUP(J561,ICondition!$A$2:$B$50, 2, 0))</f>
        <v/>
      </c>
      <c r="L561" s="73"/>
      <c r="M561" s="73"/>
      <c r="N561" s="73"/>
      <c r="O561" s="73"/>
      <c r="P561" s="73"/>
      <c r="Q561" s="73"/>
      <c r="R561" s="78"/>
      <c r="S561" s="79" t="str">
        <f>IFERROR(VLOOKUP(R561,Material!$A$2:$B$59, 2, 0),"")</f>
        <v/>
      </c>
      <c r="T561" s="71"/>
      <c r="U561" s="79" t="str">
        <f>IFERROR(VLOOKUP(T561,Material!$A$2:$B$59, 2, 0),"")</f>
        <v/>
      </c>
      <c r="V561" s="71"/>
      <c r="W561" s="79" t="str">
        <f>IFERROR(VLOOKUP(V561,Material!$A$2:$B$59, 2, 0),"")</f>
        <v/>
      </c>
      <c r="X561" s="71"/>
      <c r="Y561" s="79" t="str">
        <f>IFERROR(VLOOKUP(X561,Material!$A$2:$B$59, 2, 0),"")</f>
        <v/>
      </c>
      <c r="Z561" s="71"/>
      <c r="AA561" s="79" t="str">
        <f>IFERROR(VLOOKUP(Z561,Material!$A$2:$B$59, 2, 0),"")</f>
        <v/>
      </c>
      <c r="AB561" s="74"/>
      <c r="AC561" s="75" t="e">
        <f t="shared" si="100"/>
        <v>#VALUE!</v>
      </c>
      <c r="AD561" s="75" t="e">
        <f t="shared" si="101"/>
        <v>#VALUE!</v>
      </c>
      <c r="AE561" s="75" t="e">
        <f t="shared" si="103"/>
        <v>#VALUE!</v>
      </c>
      <c r="AF561" s="75" t="e">
        <f t="shared" si="102"/>
        <v>#VALUE!</v>
      </c>
      <c r="AG561" s="75" t="e">
        <f t="shared" si="104"/>
        <v>#VALUE!</v>
      </c>
      <c r="AH561" s="75" t="e">
        <f t="shared" si="105"/>
        <v>#VALUE!</v>
      </c>
      <c r="AI561" s="75" t="e">
        <f t="shared" si="106"/>
        <v>#VALUE!</v>
      </c>
      <c r="AJ561" s="80" t="e">
        <f t="shared" si="107"/>
        <v>#VALUE!</v>
      </c>
      <c r="AK561" s="79" t="str">
        <f>(IFERROR(VLOOKUP(AB561,Categories!$A$2:$B$20,2,1),""))</f>
        <v/>
      </c>
      <c r="AL561" s="79" t="str">
        <f ca="1">IFERROR(VLOOKUP((HLOOKUP((VLOOKUP($AB561,Categories!$A$2:$F$20,3,1)), $AB$3:$AJ561, (ROW()-ROW($AB$3)+1), 0)), INDIRECT(VLOOKUP($AB561,Categories!$A$2:$F$20,6,1)),2,0),AK561)</f>
        <v/>
      </c>
      <c r="AM561" s="79" t="str">
        <f ca="1">IFERROR(VLOOKUP((HLOOKUP((VLOOKUP($AB561,Categories!$A$2:$F$20,4,1)),$AB$3:$AJ561,(ROW()-ROW($AB$3)+1),0)),INDIRECT(VLOOKUP($AB561,Categories!$A$2:$H$20,7,1)),2,0),"")</f>
        <v/>
      </c>
      <c r="AN561" s="79" t="str">
        <f ca="1">IFERROR(VLOOKUP((HLOOKUP((VLOOKUP($AB561,Categories!$A$2:$F$20,5,1)), $AB$3:$AJ561, (ROW()-ROW($AB$3)+1), 0)), INDIRECT(VLOOKUP($AB561,Categories!$A$2:$H$20,8,1)),2,0),"")</f>
        <v/>
      </c>
      <c r="AO561" s="79" t="str">
        <f t="shared" ca="1" si="108"/>
        <v/>
      </c>
      <c r="AP561" s="81"/>
      <c r="AQ561" s="70" t="str">
        <f>IFERROR(VLOOKUP(VALUE(MID(AP561,1,1)),AdditionalElements!$A$2:$B$50,2,0),"")</f>
        <v/>
      </c>
      <c r="AR561" s="70" t="str">
        <f>IFERROR(VLOOKUP(VALUE(MID(AP561,2,1)),AdditionalElements!$H$2:$I$50,2,0),"")</f>
        <v/>
      </c>
      <c r="AS561" s="70" t="str">
        <f>IFERROR(VLOOKUP(VALUE(MID(AP561,3,1)),AdditionalElements!$O$2:$P$50,2,0),"")</f>
        <v/>
      </c>
      <c r="AT561" s="70" t="str">
        <f>IFERROR(VLOOKUP(VALUE(MID(AP561,4,1)),AdditionalElements!$V$2:$W$50,2,0),"")</f>
        <v/>
      </c>
      <c r="AU561" s="71"/>
      <c r="AV561" s="79" t="str">
        <f>IFERROR(IF(VALUE(MID(AU561,1,1))=1, VLOOKUP(VALUE(MID(AU561,1,1)), TxtPanelShape!$A$2:$C$50, 3, 0), (IF(VALUE(MID(AU561,1,1))&gt;=7, VLOOKUP(VALUE(MID(AU561,1,1)), TxtPanelShape!$A$2:$C$50, 3, 0),VLOOKUP(VALUE(MID(AU561,1,2)),TxtPanelShape!$A$2:$C$50,3,0)))), "")</f>
        <v/>
      </c>
      <c r="AW561" s="79" t="str">
        <f>IFERROR(IF(VALUE(MID(AU561,1,1))=1, ", "&amp;VLOOKUP(VALUE(MID(AU561,2,1)), TxtPanelShape!$H$2:$I$50, 2, 0), IF(VALUE(MID(AU561,1,1))&gt;=7, ", "&amp;VLOOKUP(VALUE(MID(AU561,2,1)), TxtPanelShape!$H$2:$I$50, 2, 0),"")), "")</f>
        <v/>
      </c>
      <c r="AX561" s="79" t="str">
        <f>IFERROR(IF(VALUE(MID(AU561,1,1))=1, ", "&amp;VLOOKUP(VALUE(MID(AU561,3,1)), TxtPanelShape!$O$2:$P$50, 2, 0), IF(VALUE(MID(AU561,1,1))&gt;=7, ", "&amp;VLOOKUP(VALUE(MID(AU561,3,1)), TxtPanelShape!$O$2:$P$50, 2, 0),"")),"")</f>
        <v/>
      </c>
      <c r="AY561" s="79" t="str">
        <f>IFERROR("; "&amp;VLOOKUP(VALUE(MID(AU561,4,1)), TxtPanelShape!$V$2:$W$50,2,0),"")</f>
        <v/>
      </c>
      <c r="AZ561" s="79" t="str">
        <f t="shared" si="109"/>
        <v/>
      </c>
      <c r="BA561" s="71"/>
      <c r="BB561" s="79" t="str">
        <f>IFERROR(IF(VALUE(MID(BA561,1,1))=1, VLOOKUP(VALUE(MID(BA561,1,1)), TxtPanelShape!$A$2:$C$50, 3, 0), (IF(VALUE(MID(BA561,1,1))&gt;=7, VLOOKUP(VALUE(MID(BA561,1,1)), TxtPanelShape!$A$2:$C$50, 3, 0),VLOOKUP(VALUE(MID(BA561,1,2)),TxtPanelShape!$A$2:$C$50,3,0)))), "")</f>
        <v/>
      </c>
      <c r="BC561" s="79" t="str">
        <f>IFERROR(IF(VALUE(MID(BA561,1,1))=1, ", "&amp;VLOOKUP(VALUE(MID(BA561,2,1)), TxtPanelShape!$H$2:$I$50, 2, 0), IF(VALUE(MID(BA561,1,1))&gt;=7, ", "&amp;VLOOKUP(VALUE(MID(BA561,2,1)), TxtPanelShape!$H$2:$I$50, 2, 0),"")), "")</f>
        <v/>
      </c>
      <c r="BD561" s="79" t="str">
        <f>IFERROR(IF(VALUE(MID(BA561,1,1))=1, ", "&amp;VLOOKUP(VALUE(MID(BA561,3,1)), TxtPanelShape!$O$2:$P$50, 2, 0), IF(VALUE(MID(BA561,1,1))&gt;=7, ", "&amp;VLOOKUP(VALUE(MID(BA561,3,1)), TxtPanelShape!$O$2:$P$50, 2, 0),"")),"")</f>
        <v/>
      </c>
      <c r="BE561" s="79" t="str">
        <f>IFERROR("; "&amp;VLOOKUP(VALUE(MID(BA561,4,1)), TxtPanelShape!$V$2:$W$50,2,0),"")</f>
        <v/>
      </c>
      <c r="BF561" s="79" t="str">
        <f t="shared" si="110"/>
        <v/>
      </c>
      <c r="BG561" s="71"/>
      <c r="BH561" s="79" t="str">
        <f>IFERROR(VLOOKUP(BG561, TxtPanelDefinition!$A$2:$B$50, 2, 0),"")</f>
        <v/>
      </c>
      <c r="BI561" s="71"/>
      <c r="BJ561" s="79" t="str">
        <f>IFERROR(VLOOKUP(BI561, TxtPanelDefinition!$A$2:$B$50, 2, 0),"")</f>
        <v/>
      </c>
      <c r="BK561" s="71"/>
      <c r="BL561" s="79" t="str">
        <f>IFERROR(VLOOKUP(BK561, InscrTechniques!$A$2:$B$50, 2, 0),"")</f>
        <v/>
      </c>
      <c r="BM561" s="71"/>
      <c r="BN561" s="79" t="str">
        <f>IFERROR(VLOOKUP(BM561, InscrTechniques!$A$2:$B$50, 2, 0),"")</f>
        <v/>
      </c>
      <c r="BO561" s="71"/>
      <c r="BP561" s="79" t="str">
        <f>IFERROR(VLOOKUP(BO561, InscrTechniques!$A$2:$B$50, 2, 0),"")</f>
        <v/>
      </c>
      <c r="BQ561" s="71"/>
      <c r="BR561" s="79" t="str">
        <f>IFERROR(VLOOKUP(BQ561, InscrTechniques!$A$2:$B$50, 2, 0),"")</f>
        <v/>
      </c>
      <c r="BS561" s="71"/>
      <c r="BT561" s="79" t="str">
        <f>IFERROR(VLOOKUP(BS561, InscrTechniques!$A$2:$B$50, 2, 0),"")</f>
        <v/>
      </c>
      <c r="BU561" s="71"/>
      <c r="BV561" s="79" t="str">
        <f>IFERROR(VLOOKUP(BU561, InscrTechniques!$A$2:$B$50, 2, 0),"")</f>
        <v/>
      </c>
      <c r="BW561" s="125"/>
      <c r="BX561" s="79" t="str">
        <f>IFERROR(VLOOKUP(BW561, InscrTechniques!$A$2:$B$50, 2, 0),"")</f>
        <v/>
      </c>
      <c r="BY561" s="125"/>
      <c r="BZ561" s="79" t="str">
        <f>IFERROR(VLOOKUP(BY561, InscrTechniques!$A$2:$B$50, 2, 0),"")</f>
        <v/>
      </c>
      <c r="CA561" s="74"/>
      <c r="CB561" s="114" t="str">
        <f>IFERROR(VLOOKUP(CA561, LetterStyle!$A$2:$B$50, 2, 0),"")</f>
        <v/>
      </c>
      <c r="CC561" s="74"/>
      <c r="CD561" s="114" t="str">
        <f>IFERROR(VLOOKUP(CC561, LetterStyle!$A$2:$B$50, 2, 0),"")</f>
        <v/>
      </c>
      <c r="CE561" s="74"/>
      <c r="CF561" s="114" t="str">
        <f>IFERROR(VLOOKUP(CE561, LetterStyle!$A$2:$B$50, 2, 0),"")</f>
        <v/>
      </c>
      <c r="CG561" s="74"/>
      <c r="CH561" s="79" t="str">
        <f>IFERROR(VLOOKUP(CG561, LetterStyle!$A$2:$B$50, 2, 0),"")</f>
        <v/>
      </c>
      <c r="CI561" s="71"/>
      <c r="CJ561" s="79" t="str">
        <f>IFERROR(VLOOKUP(CI561, DecMotifs!$A$1:$B$306, 2, 0),"")</f>
        <v/>
      </c>
      <c r="CK561" s="71"/>
      <c r="CL561" s="79" t="str">
        <f>IFERROR(VLOOKUP(CK561, DecMotifs!$A$1:$B$306, 2, 0),"")</f>
        <v/>
      </c>
      <c r="CM561" s="71"/>
      <c r="CN561" s="79" t="str">
        <f>IFERROR(VLOOKUP(CM561, DecMotifs!$A$1:$B$306, 2, 0),"")</f>
        <v/>
      </c>
      <c r="CO561" s="71"/>
      <c r="CP561" s="79" t="str">
        <f>IFERROR(VLOOKUP(CO561, MarginalDec!$A$2:$B$253, 2, 0),"")</f>
        <v/>
      </c>
      <c r="CQ561" s="71"/>
      <c r="CR561" s="79" t="str">
        <f>IFERROR(VLOOKUP(CQ561, MarginalDec!$A$2:$B$253, 2, 0),"")</f>
        <v/>
      </c>
      <c r="CS561" s="71"/>
      <c r="CT561" s="79" t="str">
        <f>IFERROR(VLOOKUP(CS561, MarginalDec!$A$2:$B$253, 2, 0),"")</f>
        <v/>
      </c>
      <c r="CU561" s="71"/>
      <c r="CV561" s="79" t="str">
        <f>IF(ISBLANK(CU561),"", IFERROR(VLOOKUP(CU561, Tooling!$A$2:$B$252, 2, 0),""))</f>
        <v/>
      </c>
      <c r="CW561" s="71"/>
      <c r="CX561" s="79" t="str">
        <f>IF(ISBLANK(CW561),"", IFERROR(VLOOKUP(CW561, Tooling!$A$2:$B$252, 2, 0),""))</f>
        <v/>
      </c>
      <c r="CY561" s="71"/>
      <c r="CZ561" s="79" t="str">
        <f>IF(ISBLANK(CY561),"", IFERROR(VLOOKUP(CY561, Repairs!$A$2:$B$252, 2, 0),""))</f>
        <v/>
      </c>
      <c r="DA561" s="77"/>
      <c r="DB561" s="71"/>
      <c r="DC561" s="79" t="str">
        <f>IFERROR(VLOOKUP(DB561, DatingReason!$A$2:$B$252, 2, 0),"")</f>
        <v/>
      </c>
      <c r="DD561" s="123" t="str">
        <f t="shared" si="111"/>
        <v/>
      </c>
      <c r="DF561" s="119" t="str">
        <f t="array" ref="DF561">IF(AND($B561&lt;&gt;"", $DE561&lt;&gt;"", $DE561&lt;&gt;"No"),MAX(IF($B561=PEOPLE!$B$4:$B$1000, PEOPLE!$Q$4:$Q$1000,""))+100,"")</f>
        <v/>
      </c>
      <c r="DG561" s="68"/>
      <c r="DH561" s="76">
        <f>COUNTIF(PEOPLE!B:B, MEMORIALS!B561)</f>
        <v>0</v>
      </c>
      <c r="DI561" s="82"/>
      <c r="DJ561" s="82"/>
      <c r="DK561" s="82"/>
      <c r="DL561" s="68"/>
      <c r="DM561" s="68"/>
      <c r="DN561" s="68"/>
      <c r="DO561" s="68"/>
      <c r="DP561" s="68"/>
    </row>
    <row r="562" spans="1:120" ht="15" customHeight="1" x14ac:dyDescent="0.25">
      <c r="A562" s="68"/>
      <c r="B562" s="69"/>
      <c r="C562" s="68"/>
      <c r="D562" s="68"/>
      <c r="E562" s="70" t="str">
        <f>IF(D562="","",VLOOKUP(D562,Denomination!$A$2:$B$50, 2, 0))</f>
        <v/>
      </c>
      <c r="F562" s="68"/>
      <c r="G562" s="71"/>
      <c r="H562" s="70" t="str">
        <f>IF(G562="","",VLOOKUP(G562,MCondition!$A$2:$B$50, 2, 0))</f>
        <v/>
      </c>
      <c r="I562" s="72"/>
      <c r="J562" s="71"/>
      <c r="K562" s="70" t="str">
        <f>IF(J562="","",VLOOKUP(J562,ICondition!$A$2:$B$50, 2, 0))</f>
        <v/>
      </c>
      <c r="L562" s="73"/>
      <c r="M562" s="73"/>
      <c r="N562" s="73"/>
      <c r="O562" s="73"/>
      <c r="P562" s="73"/>
      <c r="Q562" s="73"/>
      <c r="R562" s="78"/>
      <c r="S562" s="79" t="str">
        <f>IFERROR(VLOOKUP(R562,Material!$A$2:$B$59, 2, 0),"")</f>
        <v/>
      </c>
      <c r="T562" s="71"/>
      <c r="U562" s="79" t="str">
        <f>IFERROR(VLOOKUP(T562,Material!$A$2:$B$59, 2, 0),"")</f>
        <v/>
      </c>
      <c r="V562" s="71"/>
      <c r="W562" s="79" t="str">
        <f>IFERROR(VLOOKUP(V562,Material!$A$2:$B$59, 2, 0),"")</f>
        <v/>
      </c>
      <c r="X562" s="71"/>
      <c r="Y562" s="79" t="str">
        <f>IFERROR(VLOOKUP(X562,Material!$A$2:$B$59, 2, 0),"")</f>
        <v/>
      </c>
      <c r="Z562" s="71"/>
      <c r="AA562" s="79" t="str">
        <f>IFERROR(VLOOKUP(Z562,Material!$A$2:$B$59, 2, 0),"")</f>
        <v/>
      </c>
      <c r="AB562" s="74"/>
      <c r="AC562" s="75" t="e">
        <f t="shared" si="100"/>
        <v>#VALUE!</v>
      </c>
      <c r="AD562" s="75" t="e">
        <f t="shared" si="101"/>
        <v>#VALUE!</v>
      </c>
      <c r="AE562" s="75" t="e">
        <f t="shared" si="103"/>
        <v>#VALUE!</v>
      </c>
      <c r="AF562" s="75" t="e">
        <f t="shared" si="102"/>
        <v>#VALUE!</v>
      </c>
      <c r="AG562" s="75" t="e">
        <f t="shared" si="104"/>
        <v>#VALUE!</v>
      </c>
      <c r="AH562" s="75" t="e">
        <f t="shared" si="105"/>
        <v>#VALUE!</v>
      </c>
      <c r="AI562" s="75" t="e">
        <f t="shared" si="106"/>
        <v>#VALUE!</v>
      </c>
      <c r="AJ562" s="80" t="e">
        <f t="shared" si="107"/>
        <v>#VALUE!</v>
      </c>
      <c r="AK562" s="79" t="str">
        <f>(IFERROR(VLOOKUP(AB562,Categories!$A$2:$B$20,2,1),""))</f>
        <v/>
      </c>
      <c r="AL562" s="79" t="str">
        <f ca="1">IFERROR(VLOOKUP((HLOOKUP((VLOOKUP($AB562,Categories!$A$2:$F$20,3,1)), $AB$3:$AJ562, (ROW()-ROW($AB$3)+1), 0)), INDIRECT(VLOOKUP($AB562,Categories!$A$2:$F$20,6,1)),2,0),AK562)</f>
        <v/>
      </c>
      <c r="AM562" s="79" t="str">
        <f ca="1">IFERROR(VLOOKUP((HLOOKUP((VLOOKUP($AB562,Categories!$A$2:$F$20,4,1)),$AB$3:$AJ562,(ROW()-ROW($AB$3)+1),0)),INDIRECT(VLOOKUP($AB562,Categories!$A$2:$H$20,7,1)),2,0),"")</f>
        <v/>
      </c>
      <c r="AN562" s="79" t="str">
        <f ca="1">IFERROR(VLOOKUP((HLOOKUP((VLOOKUP($AB562,Categories!$A$2:$F$20,5,1)), $AB$3:$AJ562, (ROW()-ROW($AB$3)+1), 0)), INDIRECT(VLOOKUP($AB562,Categories!$A$2:$H$20,8,1)),2,0),"")</f>
        <v/>
      </c>
      <c r="AO562" s="79" t="str">
        <f t="shared" ca="1" si="108"/>
        <v/>
      </c>
      <c r="AP562" s="81"/>
      <c r="AQ562" s="70" t="str">
        <f>IFERROR(VLOOKUP(VALUE(MID(AP562,1,1)),AdditionalElements!$A$2:$B$50,2,0),"")</f>
        <v/>
      </c>
      <c r="AR562" s="70" t="str">
        <f>IFERROR(VLOOKUP(VALUE(MID(AP562,2,1)),AdditionalElements!$H$2:$I$50,2,0),"")</f>
        <v/>
      </c>
      <c r="AS562" s="70" t="str">
        <f>IFERROR(VLOOKUP(VALUE(MID(AP562,3,1)),AdditionalElements!$O$2:$P$50,2,0),"")</f>
        <v/>
      </c>
      <c r="AT562" s="70" t="str">
        <f>IFERROR(VLOOKUP(VALUE(MID(AP562,4,1)),AdditionalElements!$V$2:$W$50,2,0),"")</f>
        <v/>
      </c>
      <c r="AU562" s="71"/>
      <c r="AV562" s="79" t="str">
        <f>IFERROR(IF(VALUE(MID(AU562,1,1))=1, VLOOKUP(VALUE(MID(AU562,1,1)), TxtPanelShape!$A$2:$C$50, 3, 0), (IF(VALUE(MID(AU562,1,1))&gt;=7, VLOOKUP(VALUE(MID(AU562,1,1)), TxtPanelShape!$A$2:$C$50, 3, 0),VLOOKUP(VALUE(MID(AU562,1,2)),TxtPanelShape!$A$2:$C$50,3,0)))), "")</f>
        <v/>
      </c>
      <c r="AW562" s="79" t="str">
        <f>IFERROR(IF(VALUE(MID(AU562,1,1))=1, ", "&amp;VLOOKUP(VALUE(MID(AU562,2,1)), TxtPanelShape!$H$2:$I$50, 2, 0), IF(VALUE(MID(AU562,1,1))&gt;=7, ", "&amp;VLOOKUP(VALUE(MID(AU562,2,1)), TxtPanelShape!$H$2:$I$50, 2, 0),"")), "")</f>
        <v/>
      </c>
      <c r="AX562" s="79" t="str">
        <f>IFERROR(IF(VALUE(MID(AU562,1,1))=1, ", "&amp;VLOOKUP(VALUE(MID(AU562,3,1)), TxtPanelShape!$O$2:$P$50, 2, 0), IF(VALUE(MID(AU562,1,1))&gt;=7, ", "&amp;VLOOKUP(VALUE(MID(AU562,3,1)), TxtPanelShape!$O$2:$P$50, 2, 0),"")),"")</f>
        <v/>
      </c>
      <c r="AY562" s="79" t="str">
        <f>IFERROR("; "&amp;VLOOKUP(VALUE(MID(AU562,4,1)), TxtPanelShape!$V$2:$W$50,2,0),"")</f>
        <v/>
      </c>
      <c r="AZ562" s="79" t="str">
        <f t="shared" si="109"/>
        <v/>
      </c>
      <c r="BA562" s="71"/>
      <c r="BB562" s="79" t="str">
        <f>IFERROR(IF(VALUE(MID(BA562,1,1))=1, VLOOKUP(VALUE(MID(BA562,1,1)), TxtPanelShape!$A$2:$C$50, 3, 0), (IF(VALUE(MID(BA562,1,1))&gt;=7, VLOOKUP(VALUE(MID(BA562,1,1)), TxtPanelShape!$A$2:$C$50, 3, 0),VLOOKUP(VALUE(MID(BA562,1,2)),TxtPanelShape!$A$2:$C$50,3,0)))), "")</f>
        <v/>
      </c>
      <c r="BC562" s="79" t="str">
        <f>IFERROR(IF(VALUE(MID(BA562,1,1))=1, ", "&amp;VLOOKUP(VALUE(MID(BA562,2,1)), TxtPanelShape!$H$2:$I$50, 2, 0), IF(VALUE(MID(BA562,1,1))&gt;=7, ", "&amp;VLOOKUP(VALUE(MID(BA562,2,1)), TxtPanelShape!$H$2:$I$50, 2, 0),"")), "")</f>
        <v/>
      </c>
      <c r="BD562" s="79" t="str">
        <f>IFERROR(IF(VALUE(MID(BA562,1,1))=1, ", "&amp;VLOOKUP(VALUE(MID(BA562,3,1)), TxtPanelShape!$O$2:$P$50, 2, 0), IF(VALUE(MID(BA562,1,1))&gt;=7, ", "&amp;VLOOKUP(VALUE(MID(BA562,3,1)), TxtPanelShape!$O$2:$P$50, 2, 0),"")),"")</f>
        <v/>
      </c>
      <c r="BE562" s="79" t="str">
        <f>IFERROR("; "&amp;VLOOKUP(VALUE(MID(BA562,4,1)), TxtPanelShape!$V$2:$W$50,2,0),"")</f>
        <v/>
      </c>
      <c r="BF562" s="79" t="str">
        <f t="shared" si="110"/>
        <v/>
      </c>
      <c r="BG562" s="71"/>
      <c r="BH562" s="79" t="str">
        <f>IFERROR(VLOOKUP(BG562, TxtPanelDefinition!$A$2:$B$50, 2, 0),"")</f>
        <v/>
      </c>
      <c r="BI562" s="71"/>
      <c r="BJ562" s="79" t="str">
        <f>IFERROR(VLOOKUP(BI562, TxtPanelDefinition!$A$2:$B$50, 2, 0),"")</f>
        <v/>
      </c>
      <c r="BK562" s="71"/>
      <c r="BL562" s="79" t="str">
        <f>IFERROR(VLOOKUP(BK562, InscrTechniques!$A$2:$B$50, 2, 0),"")</f>
        <v/>
      </c>
      <c r="BM562" s="71"/>
      <c r="BN562" s="79" t="str">
        <f>IFERROR(VLOOKUP(BM562, InscrTechniques!$A$2:$B$50, 2, 0),"")</f>
        <v/>
      </c>
      <c r="BO562" s="71"/>
      <c r="BP562" s="79" t="str">
        <f>IFERROR(VLOOKUP(BO562, InscrTechniques!$A$2:$B$50, 2, 0),"")</f>
        <v/>
      </c>
      <c r="BQ562" s="71"/>
      <c r="BR562" s="79" t="str">
        <f>IFERROR(VLOOKUP(BQ562, InscrTechniques!$A$2:$B$50, 2, 0),"")</f>
        <v/>
      </c>
      <c r="BS562" s="71"/>
      <c r="BT562" s="79" t="str">
        <f>IFERROR(VLOOKUP(BS562, InscrTechniques!$A$2:$B$50, 2, 0),"")</f>
        <v/>
      </c>
      <c r="BU562" s="71"/>
      <c r="BV562" s="79" t="str">
        <f>IFERROR(VLOOKUP(BU562, InscrTechniques!$A$2:$B$50, 2, 0),"")</f>
        <v/>
      </c>
      <c r="BW562" s="125"/>
      <c r="BX562" s="79" t="str">
        <f>IFERROR(VLOOKUP(BW562, InscrTechniques!$A$2:$B$50, 2, 0),"")</f>
        <v/>
      </c>
      <c r="BY562" s="125"/>
      <c r="BZ562" s="79" t="str">
        <f>IFERROR(VLOOKUP(BY562, InscrTechniques!$A$2:$B$50, 2, 0),"")</f>
        <v/>
      </c>
      <c r="CA562" s="74"/>
      <c r="CB562" s="114" t="str">
        <f>IFERROR(VLOOKUP(CA562, LetterStyle!$A$2:$B$50, 2, 0),"")</f>
        <v/>
      </c>
      <c r="CC562" s="74"/>
      <c r="CD562" s="114" t="str">
        <f>IFERROR(VLOOKUP(CC562, LetterStyle!$A$2:$B$50, 2, 0),"")</f>
        <v/>
      </c>
      <c r="CE562" s="74"/>
      <c r="CF562" s="114" t="str">
        <f>IFERROR(VLOOKUP(CE562, LetterStyle!$A$2:$B$50, 2, 0),"")</f>
        <v/>
      </c>
      <c r="CG562" s="74"/>
      <c r="CH562" s="79" t="str">
        <f>IFERROR(VLOOKUP(CG562, LetterStyle!$A$2:$B$50, 2, 0),"")</f>
        <v/>
      </c>
      <c r="CI562" s="71"/>
      <c r="CJ562" s="79" t="str">
        <f>IFERROR(VLOOKUP(CI562, DecMotifs!$A$1:$B$306, 2, 0),"")</f>
        <v/>
      </c>
      <c r="CK562" s="71"/>
      <c r="CL562" s="79" t="str">
        <f>IFERROR(VLOOKUP(CK562, DecMotifs!$A$1:$B$306, 2, 0),"")</f>
        <v/>
      </c>
      <c r="CM562" s="71"/>
      <c r="CN562" s="79" t="str">
        <f>IFERROR(VLOOKUP(CM562, DecMotifs!$A$1:$B$306, 2, 0),"")</f>
        <v/>
      </c>
      <c r="CO562" s="71"/>
      <c r="CP562" s="79" t="str">
        <f>IFERROR(VLOOKUP(CO562, MarginalDec!$A$2:$B$253, 2, 0),"")</f>
        <v/>
      </c>
      <c r="CQ562" s="71"/>
      <c r="CR562" s="79" t="str">
        <f>IFERROR(VLOOKUP(CQ562, MarginalDec!$A$2:$B$253, 2, 0),"")</f>
        <v/>
      </c>
      <c r="CS562" s="71"/>
      <c r="CT562" s="79" t="str">
        <f>IFERROR(VLOOKUP(CS562, MarginalDec!$A$2:$B$253, 2, 0),"")</f>
        <v/>
      </c>
      <c r="CU562" s="71"/>
      <c r="CV562" s="79" t="str">
        <f>IF(ISBLANK(CU562),"", IFERROR(VLOOKUP(CU562, Tooling!$A$2:$B$252, 2, 0),""))</f>
        <v/>
      </c>
      <c r="CW562" s="71"/>
      <c r="CX562" s="79" t="str">
        <f>IF(ISBLANK(CW562),"", IFERROR(VLOOKUP(CW562, Tooling!$A$2:$B$252, 2, 0),""))</f>
        <v/>
      </c>
      <c r="CY562" s="71"/>
      <c r="CZ562" s="79" t="str">
        <f>IF(ISBLANK(CY562),"", IFERROR(VLOOKUP(CY562, Repairs!$A$2:$B$252, 2, 0),""))</f>
        <v/>
      </c>
      <c r="DA562" s="77"/>
      <c r="DB562" s="71"/>
      <c r="DC562" s="79" t="str">
        <f>IFERROR(VLOOKUP(DB562, DatingReason!$A$2:$B$252, 2, 0),"")</f>
        <v/>
      </c>
      <c r="DD562" s="123" t="str">
        <f t="shared" si="111"/>
        <v/>
      </c>
      <c r="DF562" s="119" t="str">
        <f t="array" ref="DF562">IF(AND($B562&lt;&gt;"", $DE562&lt;&gt;"", $DE562&lt;&gt;"No"),MAX(IF($B562=PEOPLE!$B$4:$B$1000, PEOPLE!$Q$4:$Q$1000,""))+100,"")</f>
        <v/>
      </c>
      <c r="DG562" s="68"/>
      <c r="DH562" s="76">
        <f>COUNTIF(PEOPLE!B:B, MEMORIALS!B562)</f>
        <v>0</v>
      </c>
      <c r="DI562" s="82"/>
      <c r="DJ562" s="82"/>
      <c r="DK562" s="82"/>
      <c r="DL562" s="68"/>
      <c r="DM562" s="68"/>
      <c r="DN562" s="68"/>
      <c r="DO562" s="68"/>
      <c r="DP562" s="68"/>
    </row>
    <row r="563" spans="1:120" ht="15" customHeight="1" x14ac:dyDescent="0.25">
      <c r="A563" s="68"/>
      <c r="B563" s="69"/>
      <c r="C563" s="68"/>
      <c r="D563" s="68"/>
      <c r="E563" s="70" t="str">
        <f>IF(D563="","",VLOOKUP(D563,Denomination!$A$2:$B$50, 2, 0))</f>
        <v/>
      </c>
      <c r="F563" s="68"/>
      <c r="G563" s="71"/>
      <c r="H563" s="70" t="str">
        <f>IF(G563="","",VLOOKUP(G563,MCondition!$A$2:$B$50, 2, 0))</f>
        <v/>
      </c>
      <c r="I563" s="72"/>
      <c r="J563" s="71"/>
      <c r="K563" s="70" t="str">
        <f>IF(J563="","",VLOOKUP(J563,ICondition!$A$2:$B$50, 2, 0))</f>
        <v/>
      </c>
      <c r="L563" s="73"/>
      <c r="M563" s="73"/>
      <c r="N563" s="73"/>
      <c r="O563" s="73"/>
      <c r="P563" s="73"/>
      <c r="Q563" s="73"/>
      <c r="R563" s="78"/>
      <c r="S563" s="79" t="str">
        <f>IFERROR(VLOOKUP(R563,Material!$A$2:$B$59, 2, 0),"")</f>
        <v/>
      </c>
      <c r="T563" s="71"/>
      <c r="U563" s="79" t="str">
        <f>IFERROR(VLOOKUP(T563,Material!$A$2:$B$59, 2, 0),"")</f>
        <v/>
      </c>
      <c r="V563" s="71"/>
      <c r="W563" s="79" t="str">
        <f>IFERROR(VLOOKUP(V563,Material!$A$2:$B$59, 2, 0),"")</f>
        <v/>
      </c>
      <c r="X563" s="71"/>
      <c r="Y563" s="79" t="str">
        <f>IFERROR(VLOOKUP(X563,Material!$A$2:$B$59, 2, 0),"")</f>
        <v/>
      </c>
      <c r="Z563" s="71"/>
      <c r="AA563" s="79" t="str">
        <f>IFERROR(VLOOKUP(Z563,Material!$A$2:$B$59, 2, 0),"")</f>
        <v/>
      </c>
      <c r="AB563" s="74"/>
      <c r="AC563" s="75" t="e">
        <f t="shared" si="100"/>
        <v>#VALUE!</v>
      </c>
      <c r="AD563" s="75" t="e">
        <f t="shared" si="101"/>
        <v>#VALUE!</v>
      </c>
      <c r="AE563" s="75" t="e">
        <f t="shared" si="103"/>
        <v>#VALUE!</v>
      </c>
      <c r="AF563" s="75" t="e">
        <f t="shared" si="102"/>
        <v>#VALUE!</v>
      </c>
      <c r="AG563" s="75" t="e">
        <f t="shared" si="104"/>
        <v>#VALUE!</v>
      </c>
      <c r="AH563" s="75" t="e">
        <f t="shared" si="105"/>
        <v>#VALUE!</v>
      </c>
      <c r="AI563" s="75" t="e">
        <f t="shared" si="106"/>
        <v>#VALUE!</v>
      </c>
      <c r="AJ563" s="80" t="e">
        <f t="shared" si="107"/>
        <v>#VALUE!</v>
      </c>
      <c r="AK563" s="79" t="str">
        <f>(IFERROR(VLOOKUP(AB563,Categories!$A$2:$B$20,2,1),""))</f>
        <v/>
      </c>
      <c r="AL563" s="79" t="str">
        <f ca="1">IFERROR(VLOOKUP((HLOOKUP((VLOOKUP($AB563,Categories!$A$2:$F$20,3,1)), $AB$3:$AJ563, (ROW()-ROW($AB$3)+1), 0)), INDIRECT(VLOOKUP($AB563,Categories!$A$2:$F$20,6,1)),2,0),AK563)</f>
        <v/>
      </c>
      <c r="AM563" s="79" t="str">
        <f ca="1">IFERROR(VLOOKUP((HLOOKUP((VLOOKUP($AB563,Categories!$A$2:$F$20,4,1)),$AB$3:$AJ563,(ROW()-ROW($AB$3)+1),0)),INDIRECT(VLOOKUP($AB563,Categories!$A$2:$H$20,7,1)),2,0),"")</f>
        <v/>
      </c>
      <c r="AN563" s="79" t="str">
        <f ca="1">IFERROR(VLOOKUP((HLOOKUP((VLOOKUP($AB563,Categories!$A$2:$F$20,5,1)), $AB$3:$AJ563, (ROW()-ROW($AB$3)+1), 0)), INDIRECT(VLOOKUP($AB563,Categories!$A$2:$H$20,8,1)),2,0),"")</f>
        <v/>
      </c>
      <c r="AO563" s="79" t="str">
        <f t="shared" ca="1" si="108"/>
        <v/>
      </c>
      <c r="AP563" s="81"/>
      <c r="AQ563" s="70" t="str">
        <f>IFERROR(VLOOKUP(VALUE(MID(AP563,1,1)),AdditionalElements!$A$2:$B$50,2,0),"")</f>
        <v/>
      </c>
      <c r="AR563" s="70" t="str">
        <f>IFERROR(VLOOKUP(VALUE(MID(AP563,2,1)),AdditionalElements!$H$2:$I$50,2,0),"")</f>
        <v/>
      </c>
      <c r="AS563" s="70" t="str">
        <f>IFERROR(VLOOKUP(VALUE(MID(AP563,3,1)),AdditionalElements!$O$2:$P$50,2,0),"")</f>
        <v/>
      </c>
      <c r="AT563" s="70" t="str">
        <f>IFERROR(VLOOKUP(VALUE(MID(AP563,4,1)),AdditionalElements!$V$2:$W$50,2,0),"")</f>
        <v/>
      </c>
      <c r="AU563" s="71"/>
      <c r="AV563" s="79" t="str">
        <f>IFERROR(IF(VALUE(MID(AU563,1,1))=1, VLOOKUP(VALUE(MID(AU563,1,1)), TxtPanelShape!$A$2:$C$50, 3, 0), (IF(VALUE(MID(AU563,1,1))&gt;=7, VLOOKUP(VALUE(MID(AU563,1,1)), TxtPanelShape!$A$2:$C$50, 3, 0),VLOOKUP(VALUE(MID(AU563,1,2)),TxtPanelShape!$A$2:$C$50,3,0)))), "")</f>
        <v/>
      </c>
      <c r="AW563" s="79" t="str">
        <f>IFERROR(IF(VALUE(MID(AU563,1,1))=1, ", "&amp;VLOOKUP(VALUE(MID(AU563,2,1)), TxtPanelShape!$H$2:$I$50, 2, 0), IF(VALUE(MID(AU563,1,1))&gt;=7, ", "&amp;VLOOKUP(VALUE(MID(AU563,2,1)), TxtPanelShape!$H$2:$I$50, 2, 0),"")), "")</f>
        <v/>
      </c>
      <c r="AX563" s="79" t="str">
        <f>IFERROR(IF(VALUE(MID(AU563,1,1))=1, ", "&amp;VLOOKUP(VALUE(MID(AU563,3,1)), TxtPanelShape!$O$2:$P$50, 2, 0), IF(VALUE(MID(AU563,1,1))&gt;=7, ", "&amp;VLOOKUP(VALUE(MID(AU563,3,1)), TxtPanelShape!$O$2:$P$50, 2, 0),"")),"")</f>
        <v/>
      </c>
      <c r="AY563" s="79" t="str">
        <f>IFERROR("; "&amp;VLOOKUP(VALUE(MID(AU563,4,1)), TxtPanelShape!$V$2:$W$50,2,0),"")</f>
        <v/>
      </c>
      <c r="AZ563" s="79" t="str">
        <f t="shared" si="109"/>
        <v/>
      </c>
      <c r="BA563" s="71"/>
      <c r="BB563" s="79" t="str">
        <f>IFERROR(IF(VALUE(MID(BA563,1,1))=1, VLOOKUP(VALUE(MID(BA563,1,1)), TxtPanelShape!$A$2:$C$50, 3, 0), (IF(VALUE(MID(BA563,1,1))&gt;=7, VLOOKUP(VALUE(MID(BA563,1,1)), TxtPanelShape!$A$2:$C$50, 3, 0),VLOOKUP(VALUE(MID(BA563,1,2)),TxtPanelShape!$A$2:$C$50,3,0)))), "")</f>
        <v/>
      </c>
      <c r="BC563" s="79" t="str">
        <f>IFERROR(IF(VALUE(MID(BA563,1,1))=1, ", "&amp;VLOOKUP(VALUE(MID(BA563,2,1)), TxtPanelShape!$H$2:$I$50, 2, 0), IF(VALUE(MID(BA563,1,1))&gt;=7, ", "&amp;VLOOKUP(VALUE(MID(BA563,2,1)), TxtPanelShape!$H$2:$I$50, 2, 0),"")), "")</f>
        <v/>
      </c>
      <c r="BD563" s="79" t="str">
        <f>IFERROR(IF(VALUE(MID(BA563,1,1))=1, ", "&amp;VLOOKUP(VALUE(MID(BA563,3,1)), TxtPanelShape!$O$2:$P$50, 2, 0), IF(VALUE(MID(BA563,1,1))&gt;=7, ", "&amp;VLOOKUP(VALUE(MID(BA563,3,1)), TxtPanelShape!$O$2:$P$50, 2, 0),"")),"")</f>
        <v/>
      </c>
      <c r="BE563" s="79" t="str">
        <f>IFERROR("; "&amp;VLOOKUP(VALUE(MID(BA563,4,1)), TxtPanelShape!$V$2:$W$50,2,0),"")</f>
        <v/>
      </c>
      <c r="BF563" s="79" t="str">
        <f t="shared" si="110"/>
        <v/>
      </c>
      <c r="BG563" s="71"/>
      <c r="BH563" s="79" t="str">
        <f>IFERROR(VLOOKUP(BG563, TxtPanelDefinition!$A$2:$B$50, 2, 0),"")</f>
        <v/>
      </c>
      <c r="BI563" s="71"/>
      <c r="BJ563" s="79" t="str">
        <f>IFERROR(VLOOKUP(BI563, TxtPanelDefinition!$A$2:$B$50, 2, 0),"")</f>
        <v/>
      </c>
      <c r="BK563" s="71"/>
      <c r="BL563" s="79" t="str">
        <f>IFERROR(VLOOKUP(BK563, InscrTechniques!$A$2:$B$50, 2, 0),"")</f>
        <v/>
      </c>
      <c r="BM563" s="71"/>
      <c r="BN563" s="79" t="str">
        <f>IFERROR(VLOOKUP(BM563, InscrTechniques!$A$2:$B$50, 2, 0),"")</f>
        <v/>
      </c>
      <c r="BO563" s="71"/>
      <c r="BP563" s="79" t="str">
        <f>IFERROR(VLOOKUP(BO563, InscrTechniques!$A$2:$B$50, 2, 0),"")</f>
        <v/>
      </c>
      <c r="BQ563" s="71"/>
      <c r="BR563" s="79" t="str">
        <f>IFERROR(VLOOKUP(BQ563, InscrTechniques!$A$2:$B$50, 2, 0),"")</f>
        <v/>
      </c>
      <c r="BS563" s="71"/>
      <c r="BT563" s="79" t="str">
        <f>IFERROR(VLOOKUP(BS563, InscrTechniques!$A$2:$B$50, 2, 0),"")</f>
        <v/>
      </c>
      <c r="BU563" s="71"/>
      <c r="BV563" s="79" t="str">
        <f>IFERROR(VLOOKUP(BU563, InscrTechniques!$A$2:$B$50, 2, 0),"")</f>
        <v/>
      </c>
      <c r="BW563" s="125"/>
      <c r="BX563" s="79" t="str">
        <f>IFERROR(VLOOKUP(BW563, InscrTechniques!$A$2:$B$50, 2, 0),"")</f>
        <v/>
      </c>
      <c r="BY563" s="125"/>
      <c r="BZ563" s="79" t="str">
        <f>IFERROR(VLOOKUP(BY563, InscrTechniques!$A$2:$B$50, 2, 0),"")</f>
        <v/>
      </c>
      <c r="CA563" s="74"/>
      <c r="CB563" s="114" t="str">
        <f>IFERROR(VLOOKUP(CA563, LetterStyle!$A$2:$B$50, 2, 0),"")</f>
        <v/>
      </c>
      <c r="CC563" s="74"/>
      <c r="CD563" s="114" t="str">
        <f>IFERROR(VLOOKUP(CC563, LetterStyle!$A$2:$B$50, 2, 0),"")</f>
        <v/>
      </c>
      <c r="CE563" s="74"/>
      <c r="CF563" s="114" t="str">
        <f>IFERROR(VLOOKUP(CE563, LetterStyle!$A$2:$B$50, 2, 0),"")</f>
        <v/>
      </c>
      <c r="CG563" s="74"/>
      <c r="CH563" s="79" t="str">
        <f>IFERROR(VLOOKUP(CG563, LetterStyle!$A$2:$B$50, 2, 0),"")</f>
        <v/>
      </c>
      <c r="CI563" s="71"/>
      <c r="CJ563" s="79" t="str">
        <f>IFERROR(VLOOKUP(CI563, DecMotifs!$A$1:$B$306, 2, 0),"")</f>
        <v/>
      </c>
      <c r="CK563" s="71"/>
      <c r="CL563" s="79" t="str">
        <f>IFERROR(VLOOKUP(CK563, DecMotifs!$A$1:$B$306, 2, 0),"")</f>
        <v/>
      </c>
      <c r="CM563" s="71"/>
      <c r="CN563" s="79" t="str">
        <f>IFERROR(VLOOKUP(CM563, DecMotifs!$A$1:$B$306, 2, 0),"")</f>
        <v/>
      </c>
      <c r="CO563" s="71"/>
      <c r="CP563" s="79" t="str">
        <f>IFERROR(VLOOKUP(CO563, MarginalDec!$A$2:$B$253, 2, 0),"")</f>
        <v/>
      </c>
      <c r="CQ563" s="71"/>
      <c r="CR563" s="79" t="str">
        <f>IFERROR(VLOOKUP(CQ563, MarginalDec!$A$2:$B$253, 2, 0),"")</f>
        <v/>
      </c>
      <c r="CS563" s="71"/>
      <c r="CT563" s="79" t="str">
        <f>IFERROR(VLOOKUP(CS563, MarginalDec!$A$2:$B$253, 2, 0),"")</f>
        <v/>
      </c>
      <c r="CU563" s="71"/>
      <c r="CV563" s="79" t="str">
        <f>IF(ISBLANK(CU563),"", IFERROR(VLOOKUP(CU563, Tooling!$A$2:$B$252, 2, 0),""))</f>
        <v/>
      </c>
      <c r="CW563" s="71"/>
      <c r="CX563" s="79" t="str">
        <f>IF(ISBLANK(CW563),"", IFERROR(VLOOKUP(CW563, Tooling!$A$2:$B$252, 2, 0),""))</f>
        <v/>
      </c>
      <c r="CY563" s="71"/>
      <c r="CZ563" s="79" t="str">
        <f>IF(ISBLANK(CY563),"", IFERROR(VLOOKUP(CY563, Repairs!$A$2:$B$252, 2, 0),""))</f>
        <v/>
      </c>
      <c r="DA563" s="77"/>
      <c r="DB563" s="71"/>
      <c r="DC563" s="79" t="str">
        <f>IFERROR(VLOOKUP(DB563, DatingReason!$A$2:$B$252, 2, 0),"")</f>
        <v/>
      </c>
      <c r="DD563" s="123" t="str">
        <f t="shared" si="111"/>
        <v/>
      </c>
      <c r="DF563" s="119" t="str">
        <f t="array" ref="DF563">IF(AND($B563&lt;&gt;"", $DE563&lt;&gt;"", $DE563&lt;&gt;"No"),MAX(IF($B563=PEOPLE!$B$4:$B$1000, PEOPLE!$Q$4:$Q$1000,""))+100,"")</f>
        <v/>
      </c>
      <c r="DG563" s="68"/>
      <c r="DH563" s="76">
        <f>COUNTIF(PEOPLE!B:B, MEMORIALS!B563)</f>
        <v>0</v>
      </c>
      <c r="DI563" s="82"/>
      <c r="DJ563" s="82"/>
      <c r="DK563" s="82"/>
      <c r="DL563" s="68"/>
      <c r="DM563" s="68"/>
      <c r="DN563" s="68"/>
      <c r="DO563" s="68"/>
      <c r="DP563" s="68"/>
    </row>
    <row r="564" spans="1:120" ht="15" customHeight="1" x14ac:dyDescent="0.25">
      <c r="A564" s="68"/>
      <c r="B564" s="69"/>
      <c r="C564" s="68"/>
      <c r="D564" s="68"/>
      <c r="E564" s="70" t="str">
        <f>IF(D564="","",VLOOKUP(D564,Denomination!$A$2:$B$50, 2, 0))</f>
        <v/>
      </c>
      <c r="F564" s="68"/>
      <c r="G564" s="71"/>
      <c r="H564" s="70" t="str">
        <f>IF(G564="","",VLOOKUP(G564,MCondition!$A$2:$B$50, 2, 0))</f>
        <v/>
      </c>
      <c r="I564" s="72"/>
      <c r="J564" s="71"/>
      <c r="K564" s="70" t="str">
        <f>IF(J564="","",VLOOKUP(J564,ICondition!$A$2:$B$50, 2, 0))</f>
        <v/>
      </c>
      <c r="L564" s="73"/>
      <c r="M564" s="73"/>
      <c r="N564" s="73"/>
      <c r="O564" s="73"/>
      <c r="P564" s="73"/>
      <c r="Q564" s="73"/>
      <c r="R564" s="78"/>
      <c r="S564" s="79" t="str">
        <f>IFERROR(VLOOKUP(R564,Material!$A$2:$B$59, 2, 0),"")</f>
        <v/>
      </c>
      <c r="T564" s="71"/>
      <c r="U564" s="79" t="str">
        <f>IFERROR(VLOOKUP(T564,Material!$A$2:$B$59, 2, 0),"")</f>
        <v/>
      </c>
      <c r="V564" s="71"/>
      <c r="W564" s="79" t="str">
        <f>IFERROR(VLOOKUP(V564,Material!$A$2:$B$59, 2, 0),"")</f>
        <v/>
      </c>
      <c r="X564" s="71"/>
      <c r="Y564" s="79" t="str">
        <f>IFERROR(VLOOKUP(X564,Material!$A$2:$B$59, 2, 0),"")</f>
        <v/>
      </c>
      <c r="Z564" s="71"/>
      <c r="AA564" s="79" t="str">
        <f>IFERROR(VLOOKUP(Z564,Material!$A$2:$B$59, 2, 0),"")</f>
        <v/>
      </c>
      <c r="AB564" s="74"/>
      <c r="AC564" s="75" t="e">
        <f t="shared" si="100"/>
        <v>#VALUE!</v>
      </c>
      <c r="AD564" s="75" t="e">
        <f t="shared" si="101"/>
        <v>#VALUE!</v>
      </c>
      <c r="AE564" s="75" t="e">
        <f t="shared" si="103"/>
        <v>#VALUE!</v>
      </c>
      <c r="AF564" s="75" t="e">
        <f t="shared" si="102"/>
        <v>#VALUE!</v>
      </c>
      <c r="AG564" s="75" t="e">
        <f t="shared" si="104"/>
        <v>#VALUE!</v>
      </c>
      <c r="AH564" s="75" t="e">
        <f t="shared" si="105"/>
        <v>#VALUE!</v>
      </c>
      <c r="AI564" s="75" t="e">
        <f t="shared" si="106"/>
        <v>#VALUE!</v>
      </c>
      <c r="AJ564" s="80" t="e">
        <f t="shared" si="107"/>
        <v>#VALUE!</v>
      </c>
      <c r="AK564" s="79" t="str">
        <f>(IFERROR(VLOOKUP(AB564,Categories!$A$2:$B$20,2,1),""))</f>
        <v/>
      </c>
      <c r="AL564" s="79" t="str">
        <f ca="1">IFERROR(VLOOKUP((HLOOKUP((VLOOKUP($AB564,Categories!$A$2:$F$20,3,1)), $AB$3:$AJ564, (ROW()-ROW($AB$3)+1), 0)), INDIRECT(VLOOKUP($AB564,Categories!$A$2:$F$20,6,1)),2,0),AK564)</f>
        <v/>
      </c>
      <c r="AM564" s="79" t="str">
        <f ca="1">IFERROR(VLOOKUP((HLOOKUP((VLOOKUP($AB564,Categories!$A$2:$F$20,4,1)),$AB$3:$AJ564,(ROW()-ROW($AB$3)+1),0)),INDIRECT(VLOOKUP($AB564,Categories!$A$2:$H$20,7,1)),2,0),"")</f>
        <v/>
      </c>
      <c r="AN564" s="79" t="str">
        <f ca="1">IFERROR(VLOOKUP((HLOOKUP((VLOOKUP($AB564,Categories!$A$2:$F$20,5,1)), $AB$3:$AJ564, (ROW()-ROW($AB$3)+1), 0)), INDIRECT(VLOOKUP($AB564,Categories!$A$2:$H$20,8,1)),2,0),"")</f>
        <v/>
      </c>
      <c r="AO564" s="79" t="str">
        <f t="shared" ca="1" si="108"/>
        <v/>
      </c>
      <c r="AP564" s="81"/>
      <c r="AQ564" s="70" t="str">
        <f>IFERROR(VLOOKUP(VALUE(MID(AP564,1,1)),AdditionalElements!$A$2:$B$50,2,0),"")</f>
        <v/>
      </c>
      <c r="AR564" s="70" t="str">
        <f>IFERROR(VLOOKUP(VALUE(MID(AP564,2,1)),AdditionalElements!$H$2:$I$50,2,0),"")</f>
        <v/>
      </c>
      <c r="AS564" s="70" t="str">
        <f>IFERROR(VLOOKUP(VALUE(MID(AP564,3,1)),AdditionalElements!$O$2:$P$50,2,0),"")</f>
        <v/>
      </c>
      <c r="AT564" s="70" t="str">
        <f>IFERROR(VLOOKUP(VALUE(MID(AP564,4,1)),AdditionalElements!$V$2:$W$50,2,0),"")</f>
        <v/>
      </c>
      <c r="AU564" s="71"/>
      <c r="AV564" s="79" t="str">
        <f>IFERROR(IF(VALUE(MID(AU564,1,1))=1, VLOOKUP(VALUE(MID(AU564,1,1)), TxtPanelShape!$A$2:$C$50, 3, 0), (IF(VALUE(MID(AU564,1,1))&gt;=7, VLOOKUP(VALUE(MID(AU564,1,1)), TxtPanelShape!$A$2:$C$50, 3, 0),VLOOKUP(VALUE(MID(AU564,1,2)),TxtPanelShape!$A$2:$C$50,3,0)))), "")</f>
        <v/>
      </c>
      <c r="AW564" s="79" t="str">
        <f>IFERROR(IF(VALUE(MID(AU564,1,1))=1, ", "&amp;VLOOKUP(VALUE(MID(AU564,2,1)), TxtPanelShape!$H$2:$I$50, 2, 0), IF(VALUE(MID(AU564,1,1))&gt;=7, ", "&amp;VLOOKUP(VALUE(MID(AU564,2,1)), TxtPanelShape!$H$2:$I$50, 2, 0),"")), "")</f>
        <v/>
      </c>
      <c r="AX564" s="79" t="str">
        <f>IFERROR(IF(VALUE(MID(AU564,1,1))=1, ", "&amp;VLOOKUP(VALUE(MID(AU564,3,1)), TxtPanelShape!$O$2:$P$50, 2, 0), IF(VALUE(MID(AU564,1,1))&gt;=7, ", "&amp;VLOOKUP(VALUE(MID(AU564,3,1)), TxtPanelShape!$O$2:$P$50, 2, 0),"")),"")</f>
        <v/>
      </c>
      <c r="AY564" s="79" t="str">
        <f>IFERROR("; "&amp;VLOOKUP(VALUE(MID(AU564,4,1)), TxtPanelShape!$V$2:$W$50,2,0),"")</f>
        <v/>
      </c>
      <c r="AZ564" s="79" t="str">
        <f t="shared" si="109"/>
        <v/>
      </c>
      <c r="BA564" s="71"/>
      <c r="BB564" s="79" t="str">
        <f>IFERROR(IF(VALUE(MID(BA564,1,1))=1, VLOOKUP(VALUE(MID(BA564,1,1)), TxtPanelShape!$A$2:$C$50, 3, 0), (IF(VALUE(MID(BA564,1,1))&gt;=7, VLOOKUP(VALUE(MID(BA564,1,1)), TxtPanelShape!$A$2:$C$50, 3, 0),VLOOKUP(VALUE(MID(BA564,1,2)),TxtPanelShape!$A$2:$C$50,3,0)))), "")</f>
        <v/>
      </c>
      <c r="BC564" s="79" t="str">
        <f>IFERROR(IF(VALUE(MID(BA564,1,1))=1, ", "&amp;VLOOKUP(VALUE(MID(BA564,2,1)), TxtPanelShape!$H$2:$I$50, 2, 0), IF(VALUE(MID(BA564,1,1))&gt;=7, ", "&amp;VLOOKUP(VALUE(MID(BA564,2,1)), TxtPanelShape!$H$2:$I$50, 2, 0),"")), "")</f>
        <v/>
      </c>
      <c r="BD564" s="79" t="str">
        <f>IFERROR(IF(VALUE(MID(BA564,1,1))=1, ", "&amp;VLOOKUP(VALUE(MID(BA564,3,1)), TxtPanelShape!$O$2:$P$50, 2, 0), IF(VALUE(MID(BA564,1,1))&gt;=7, ", "&amp;VLOOKUP(VALUE(MID(BA564,3,1)), TxtPanelShape!$O$2:$P$50, 2, 0),"")),"")</f>
        <v/>
      </c>
      <c r="BE564" s="79" t="str">
        <f>IFERROR("; "&amp;VLOOKUP(VALUE(MID(BA564,4,1)), TxtPanelShape!$V$2:$W$50,2,0),"")</f>
        <v/>
      </c>
      <c r="BF564" s="79" t="str">
        <f t="shared" si="110"/>
        <v/>
      </c>
      <c r="BG564" s="71"/>
      <c r="BH564" s="79" t="str">
        <f>IFERROR(VLOOKUP(BG564, TxtPanelDefinition!$A$2:$B$50, 2, 0),"")</f>
        <v/>
      </c>
      <c r="BI564" s="71"/>
      <c r="BJ564" s="79" t="str">
        <f>IFERROR(VLOOKUP(BI564, TxtPanelDefinition!$A$2:$B$50, 2, 0),"")</f>
        <v/>
      </c>
      <c r="BK564" s="71"/>
      <c r="BL564" s="79" t="str">
        <f>IFERROR(VLOOKUP(BK564, InscrTechniques!$A$2:$B$50, 2, 0),"")</f>
        <v/>
      </c>
      <c r="BM564" s="71"/>
      <c r="BN564" s="79" t="str">
        <f>IFERROR(VLOOKUP(BM564, InscrTechniques!$A$2:$B$50, 2, 0),"")</f>
        <v/>
      </c>
      <c r="BO564" s="71"/>
      <c r="BP564" s="79" t="str">
        <f>IFERROR(VLOOKUP(BO564, InscrTechniques!$A$2:$B$50, 2, 0),"")</f>
        <v/>
      </c>
      <c r="BQ564" s="71"/>
      <c r="BR564" s="79" t="str">
        <f>IFERROR(VLOOKUP(BQ564, InscrTechniques!$A$2:$B$50, 2, 0),"")</f>
        <v/>
      </c>
      <c r="BS564" s="71"/>
      <c r="BT564" s="79" t="str">
        <f>IFERROR(VLOOKUP(BS564, InscrTechniques!$A$2:$B$50, 2, 0),"")</f>
        <v/>
      </c>
      <c r="BU564" s="71"/>
      <c r="BV564" s="79" t="str">
        <f>IFERROR(VLOOKUP(BU564, InscrTechniques!$A$2:$B$50, 2, 0),"")</f>
        <v/>
      </c>
      <c r="BW564" s="125"/>
      <c r="BX564" s="79" t="str">
        <f>IFERROR(VLOOKUP(BW564, InscrTechniques!$A$2:$B$50, 2, 0),"")</f>
        <v/>
      </c>
      <c r="BY564" s="125"/>
      <c r="BZ564" s="79" t="str">
        <f>IFERROR(VLOOKUP(BY564, InscrTechniques!$A$2:$B$50, 2, 0),"")</f>
        <v/>
      </c>
      <c r="CA564" s="74"/>
      <c r="CB564" s="114" t="str">
        <f>IFERROR(VLOOKUP(CA564, LetterStyle!$A$2:$B$50, 2, 0),"")</f>
        <v/>
      </c>
      <c r="CC564" s="74"/>
      <c r="CD564" s="114" t="str">
        <f>IFERROR(VLOOKUP(CC564, LetterStyle!$A$2:$B$50, 2, 0),"")</f>
        <v/>
      </c>
      <c r="CE564" s="74"/>
      <c r="CF564" s="114" t="str">
        <f>IFERROR(VLOOKUP(CE564, LetterStyle!$A$2:$B$50, 2, 0),"")</f>
        <v/>
      </c>
      <c r="CG564" s="74"/>
      <c r="CH564" s="79" t="str">
        <f>IFERROR(VLOOKUP(CG564, LetterStyle!$A$2:$B$50, 2, 0),"")</f>
        <v/>
      </c>
      <c r="CI564" s="71"/>
      <c r="CJ564" s="79" t="str">
        <f>IFERROR(VLOOKUP(CI564, DecMotifs!$A$1:$B$306, 2, 0),"")</f>
        <v/>
      </c>
      <c r="CK564" s="71"/>
      <c r="CL564" s="79" t="str">
        <f>IFERROR(VLOOKUP(CK564, DecMotifs!$A$1:$B$306, 2, 0),"")</f>
        <v/>
      </c>
      <c r="CM564" s="71"/>
      <c r="CN564" s="79" t="str">
        <f>IFERROR(VLOOKUP(CM564, DecMotifs!$A$1:$B$306, 2, 0),"")</f>
        <v/>
      </c>
      <c r="CO564" s="71"/>
      <c r="CP564" s="79" t="str">
        <f>IFERROR(VLOOKUP(CO564, MarginalDec!$A$2:$B$253, 2, 0),"")</f>
        <v/>
      </c>
      <c r="CQ564" s="71"/>
      <c r="CR564" s="79" t="str">
        <f>IFERROR(VLOOKUP(CQ564, MarginalDec!$A$2:$B$253, 2, 0),"")</f>
        <v/>
      </c>
      <c r="CS564" s="71"/>
      <c r="CT564" s="79" t="str">
        <f>IFERROR(VLOOKUP(CS564, MarginalDec!$A$2:$B$253, 2, 0),"")</f>
        <v/>
      </c>
      <c r="CU564" s="71"/>
      <c r="CV564" s="79" t="str">
        <f>IF(ISBLANK(CU564),"", IFERROR(VLOOKUP(CU564, Tooling!$A$2:$B$252, 2, 0),""))</f>
        <v/>
      </c>
      <c r="CW564" s="71"/>
      <c r="CX564" s="79" t="str">
        <f>IF(ISBLANK(CW564),"", IFERROR(VLOOKUP(CW564, Tooling!$A$2:$B$252, 2, 0),""))</f>
        <v/>
      </c>
      <c r="CY564" s="71"/>
      <c r="CZ564" s="79" t="str">
        <f>IF(ISBLANK(CY564),"", IFERROR(VLOOKUP(CY564, Repairs!$A$2:$B$252, 2, 0),""))</f>
        <v/>
      </c>
      <c r="DA564" s="77"/>
      <c r="DB564" s="71"/>
      <c r="DC564" s="79" t="str">
        <f>IFERROR(VLOOKUP(DB564, DatingReason!$A$2:$B$252, 2, 0),"")</f>
        <v/>
      </c>
      <c r="DD564" s="123" t="str">
        <f t="shared" si="111"/>
        <v/>
      </c>
      <c r="DF564" s="119" t="str">
        <f t="array" ref="DF564">IF(AND($B564&lt;&gt;"", $DE564&lt;&gt;"", $DE564&lt;&gt;"No"),MAX(IF($B564=PEOPLE!$B$4:$B$1000, PEOPLE!$Q$4:$Q$1000,""))+100,"")</f>
        <v/>
      </c>
      <c r="DG564" s="68"/>
      <c r="DH564" s="76">
        <f>COUNTIF(PEOPLE!B:B, MEMORIALS!B564)</f>
        <v>0</v>
      </c>
      <c r="DI564" s="82"/>
      <c r="DJ564" s="82"/>
      <c r="DK564" s="82"/>
      <c r="DL564" s="68"/>
      <c r="DM564" s="68"/>
      <c r="DN564" s="68"/>
      <c r="DO564" s="68"/>
      <c r="DP564" s="68"/>
    </row>
    <row r="565" spans="1:120" ht="15" customHeight="1" x14ac:dyDescent="0.25">
      <c r="A565" s="68"/>
      <c r="B565" s="69"/>
      <c r="C565" s="68"/>
      <c r="D565" s="68"/>
      <c r="E565" s="70" t="str">
        <f>IF(D565="","",VLOOKUP(D565,Denomination!$A$2:$B$50, 2, 0))</f>
        <v/>
      </c>
      <c r="F565" s="68"/>
      <c r="G565" s="71"/>
      <c r="H565" s="70" t="str">
        <f>IF(G565="","",VLOOKUP(G565,MCondition!$A$2:$B$50, 2, 0))</f>
        <v/>
      </c>
      <c r="I565" s="72"/>
      <c r="J565" s="71"/>
      <c r="K565" s="70" t="str">
        <f>IF(J565="","",VLOOKUP(J565,ICondition!$A$2:$B$50, 2, 0))</f>
        <v/>
      </c>
      <c r="L565" s="73"/>
      <c r="M565" s="73"/>
      <c r="N565" s="73"/>
      <c r="O565" s="73"/>
      <c r="P565" s="73"/>
      <c r="Q565" s="73"/>
      <c r="R565" s="78"/>
      <c r="S565" s="79" t="str">
        <f>IFERROR(VLOOKUP(R565,Material!$A$2:$B$59, 2, 0),"")</f>
        <v/>
      </c>
      <c r="T565" s="71"/>
      <c r="U565" s="79" t="str">
        <f>IFERROR(VLOOKUP(T565,Material!$A$2:$B$59, 2, 0),"")</f>
        <v/>
      </c>
      <c r="V565" s="71"/>
      <c r="W565" s="79" t="str">
        <f>IFERROR(VLOOKUP(V565,Material!$A$2:$B$59, 2, 0),"")</f>
        <v/>
      </c>
      <c r="X565" s="71"/>
      <c r="Y565" s="79" t="str">
        <f>IFERROR(VLOOKUP(X565,Material!$A$2:$B$59, 2, 0),"")</f>
        <v/>
      </c>
      <c r="Z565" s="71"/>
      <c r="AA565" s="79" t="str">
        <f>IFERROR(VLOOKUP(Z565,Material!$A$2:$B$59, 2, 0),"")</f>
        <v/>
      </c>
      <c r="AB565" s="74"/>
      <c r="AC565" s="75" t="e">
        <f t="shared" si="100"/>
        <v>#VALUE!</v>
      </c>
      <c r="AD565" s="75" t="e">
        <f t="shared" si="101"/>
        <v>#VALUE!</v>
      </c>
      <c r="AE565" s="75" t="e">
        <f t="shared" si="103"/>
        <v>#VALUE!</v>
      </c>
      <c r="AF565" s="75" t="e">
        <f t="shared" si="102"/>
        <v>#VALUE!</v>
      </c>
      <c r="AG565" s="75" t="e">
        <f t="shared" si="104"/>
        <v>#VALUE!</v>
      </c>
      <c r="AH565" s="75" t="e">
        <f t="shared" si="105"/>
        <v>#VALUE!</v>
      </c>
      <c r="AI565" s="75" t="e">
        <f t="shared" si="106"/>
        <v>#VALUE!</v>
      </c>
      <c r="AJ565" s="80" t="e">
        <f t="shared" si="107"/>
        <v>#VALUE!</v>
      </c>
      <c r="AK565" s="79" t="str">
        <f>(IFERROR(VLOOKUP(AB565,Categories!$A$2:$B$20,2,1),""))</f>
        <v/>
      </c>
      <c r="AL565" s="79" t="str">
        <f ca="1">IFERROR(VLOOKUP((HLOOKUP((VLOOKUP($AB565,Categories!$A$2:$F$20,3,1)), $AB$3:$AJ565, (ROW()-ROW($AB$3)+1), 0)), INDIRECT(VLOOKUP($AB565,Categories!$A$2:$F$20,6,1)),2,0),AK565)</f>
        <v/>
      </c>
      <c r="AM565" s="79" t="str">
        <f ca="1">IFERROR(VLOOKUP((HLOOKUP((VLOOKUP($AB565,Categories!$A$2:$F$20,4,1)),$AB$3:$AJ565,(ROW()-ROW($AB$3)+1),0)),INDIRECT(VLOOKUP($AB565,Categories!$A$2:$H$20,7,1)),2,0),"")</f>
        <v/>
      </c>
      <c r="AN565" s="79" t="str">
        <f ca="1">IFERROR(VLOOKUP((HLOOKUP((VLOOKUP($AB565,Categories!$A$2:$F$20,5,1)), $AB$3:$AJ565, (ROW()-ROW($AB$3)+1), 0)), INDIRECT(VLOOKUP($AB565,Categories!$A$2:$H$20,8,1)),2,0),"")</f>
        <v/>
      </c>
      <c r="AO565" s="79" t="str">
        <f t="shared" ca="1" si="108"/>
        <v/>
      </c>
      <c r="AP565" s="81"/>
      <c r="AQ565" s="70" t="str">
        <f>IFERROR(VLOOKUP(VALUE(MID(AP565,1,1)),AdditionalElements!$A$2:$B$50,2,0),"")</f>
        <v/>
      </c>
      <c r="AR565" s="70" t="str">
        <f>IFERROR(VLOOKUP(VALUE(MID(AP565,2,1)),AdditionalElements!$H$2:$I$50,2,0),"")</f>
        <v/>
      </c>
      <c r="AS565" s="70" t="str">
        <f>IFERROR(VLOOKUP(VALUE(MID(AP565,3,1)),AdditionalElements!$O$2:$P$50,2,0),"")</f>
        <v/>
      </c>
      <c r="AT565" s="70" t="str">
        <f>IFERROR(VLOOKUP(VALUE(MID(AP565,4,1)),AdditionalElements!$V$2:$W$50,2,0),"")</f>
        <v/>
      </c>
      <c r="AU565" s="71"/>
      <c r="AV565" s="79" t="str">
        <f>IFERROR(IF(VALUE(MID(AU565,1,1))=1, VLOOKUP(VALUE(MID(AU565,1,1)), TxtPanelShape!$A$2:$C$50, 3, 0), (IF(VALUE(MID(AU565,1,1))&gt;=7, VLOOKUP(VALUE(MID(AU565,1,1)), TxtPanelShape!$A$2:$C$50, 3, 0),VLOOKUP(VALUE(MID(AU565,1,2)),TxtPanelShape!$A$2:$C$50,3,0)))), "")</f>
        <v/>
      </c>
      <c r="AW565" s="79" t="str">
        <f>IFERROR(IF(VALUE(MID(AU565,1,1))=1, ", "&amp;VLOOKUP(VALUE(MID(AU565,2,1)), TxtPanelShape!$H$2:$I$50, 2, 0), IF(VALUE(MID(AU565,1,1))&gt;=7, ", "&amp;VLOOKUP(VALUE(MID(AU565,2,1)), TxtPanelShape!$H$2:$I$50, 2, 0),"")), "")</f>
        <v/>
      </c>
      <c r="AX565" s="79" t="str">
        <f>IFERROR(IF(VALUE(MID(AU565,1,1))=1, ", "&amp;VLOOKUP(VALUE(MID(AU565,3,1)), TxtPanelShape!$O$2:$P$50, 2, 0), IF(VALUE(MID(AU565,1,1))&gt;=7, ", "&amp;VLOOKUP(VALUE(MID(AU565,3,1)), TxtPanelShape!$O$2:$P$50, 2, 0),"")),"")</f>
        <v/>
      </c>
      <c r="AY565" s="79" t="str">
        <f>IFERROR("; "&amp;VLOOKUP(VALUE(MID(AU565,4,1)), TxtPanelShape!$V$2:$W$50,2,0),"")</f>
        <v/>
      </c>
      <c r="AZ565" s="79" t="str">
        <f t="shared" si="109"/>
        <v/>
      </c>
      <c r="BA565" s="71"/>
      <c r="BB565" s="79" t="str">
        <f>IFERROR(IF(VALUE(MID(BA565,1,1))=1, VLOOKUP(VALUE(MID(BA565,1,1)), TxtPanelShape!$A$2:$C$50, 3, 0), (IF(VALUE(MID(BA565,1,1))&gt;=7, VLOOKUP(VALUE(MID(BA565,1,1)), TxtPanelShape!$A$2:$C$50, 3, 0),VLOOKUP(VALUE(MID(BA565,1,2)),TxtPanelShape!$A$2:$C$50,3,0)))), "")</f>
        <v/>
      </c>
      <c r="BC565" s="79" t="str">
        <f>IFERROR(IF(VALUE(MID(BA565,1,1))=1, ", "&amp;VLOOKUP(VALUE(MID(BA565,2,1)), TxtPanelShape!$H$2:$I$50, 2, 0), IF(VALUE(MID(BA565,1,1))&gt;=7, ", "&amp;VLOOKUP(VALUE(MID(BA565,2,1)), TxtPanelShape!$H$2:$I$50, 2, 0),"")), "")</f>
        <v/>
      </c>
      <c r="BD565" s="79" t="str">
        <f>IFERROR(IF(VALUE(MID(BA565,1,1))=1, ", "&amp;VLOOKUP(VALUE(MID(BA565,3,1)), TxtPanelShape!$O$2:$P$50, 2, 0), IF(VALUE(MID(BA565,1,1))&gt;=7, ", "&amp;VLOOKUP(VALUE(MID(BA565,3,1)), TxtPanelShape!$O$2:$P$50, 2, 0),"")),"")</f>
        <v/>
      </c>
      <c r="BE565" s="79" t="str">
        <f>IFERROR("; "&amp;VLOOKUP(VALUE(MID(BA565,4,1)), TxtPanelShape!$V$2:$W$50,2,0),"")</f>
        <v/>
      </c>
      <c r="BF565" s="79" t="str">
        <f t="shared" si="110"/>
        <v/>
      </c>
      <c r="BG565" s="71"/>
      <c r="BH565" s="79" t="str">
        <f>IFERROR(VLOOKUP(BG565, TxtPanelDefinition!$A$2:$B$50, 2, 0),"")</f>
        <v/>
      </c>
      <c r="BI565" s="71"/>
      <c r="BJ565" s="79" t="str">
        <f>IFERROR(VLOOKUP(BI565, TxtPanelDefinition!$A$2:$B$50, 2, 0),"")</f>
        <v/>
      </c>
      <c r="BK565" s="71"/>
      <c r="BL565" s="79" t="str">
        <f>IFERROR(VLOOKUP(BK565, InscrTechniques!$A$2:$B$50, 2, 0),"")</f>
        <v/>
      </c>
      <c r="BM565" s="71"/>
      <c r="BN565" s="79" t="str">
        <f>IFERROR(VLOOKUP(BM565, InscrTechniques!$A$2:$B$50, 2, 0),"")</f>
        <v/>
      </c>
      <c r="BO565" s="71"/>
      <c r="BP565" s="79" t="str">
        <f>IFERROR(VLOOKUP(BO565, InscrTechniques!$A$2:$B$50, 2, 0),"")</f>
        <v/>
      </c>
      <c r="BQ565" s="71"/>
      <c r="BR565" s="79" t="str">
        <f>IFERROR(VLOOKUP(BQ565, InscrTechniques!$A$2:$B$50, 2, 0),"")</f>
        <v/>
      </c>
      <c r="BS565" s="71"/>
      <c r="BT565" s="79" t="str">
        <f>IFERROR(VLOOKUP(BS565, InscrTechniques!$A$2:$B$50, 2, 0),"")</f>
        <v/>
      </c>
      <c r="BU565" s="71"/>
      <c r="BV565" s="79" t="str">
        <f>IFERROR(VLOOKUP(BU565, InscrTechniques!$A$2:$B$50, 2, 0),"")</f>
        <v/>
      </c>
      <c r="BW565" s="125"/>
      <c r="BX565" s="79" t="str">
        <f>IFERROR(VLOOKUP(BW565, InscrTechniques!$A$2:$B$50, 2, 0),"")</f>
        <v/>
      </c>
      <c r="BY565" s="125"/>
      <c r="BZ565" s="79" t="str">
        <f>IFERROR(VLOOKUP(BY565, InscrTechniques!$A$2:$B$50, 2, 0),"")</f>
        <v/>
      </c>
      <c r="CA565" s="74"/>
      <c r="CB565" s="114" t="str">
        <f>IFERROR(VLOOKUP(CA565, LetterStyle!$A$2:$B$50, 2, 0),"")</f>
        <v/>
      </c>
      <c r="CC565" s="74"/>
      <c r="CD565" s="114" t="str">
        <f>IFERROR(VLOOKUP(CC565, LetterStyle!$A$2:$B$50, 2, 0),"")</f>
        <v/>
      </c>
      <c r="CE565" s="74"/>
      <c r="CF565" s="114" t="str">
        <f>IFERROR(VLOOKUP(CE565, LetterStyle!$A$2:$B$50, 2, 0),"")</f>
        <v/>
      </c>
      <c r="CG565" s="74"/>
      <c r="CH565" s="79" t="str">
        <f>IFERROR(VLOOKUP(CG565, LetterStyle!$A$2:$B$50, 2, 0),"")</f>
        <v/>
      </c>
      <c r="CI565" s="71"/>
      <c r="CJ565" s="79" t="str">
        <f>IFERROR(VLOOKUP(CI565, DecMotifs!$A$1:$B$306, 2, 0),"")</f>
        <v/>
      </c>
      <c r="CK565" s="71"/>
      <c r="CL565" s="79" t="str">
        <f>IFERROR(VLOOKUP(CK565, DecMotifs!$A$1:$B$306, 2, 0),"")</f>
        <v/>
      </c>
      <c r="CM565" s="71"/>
      <c r="CN565" s="79" t="str">
        <f>IFERROR(VLOOKUP(CM565, DecMotifs!$A$1:$B$306, 2, 0),"")</f>
        <v/>
      </c>
      <c r="CO565" s="71"/>
      <c r="CP565" s="79" t="str">
        <f>IFERROR(VLOOKUP(CO565, MarginalDec!$A$2:$B$253, 2, 0),"")</f>
        <v/>
      </c>
      <c r="CQ565" s="71"/>
      <c r="CR565" s="79" t="str">
        <f>IFERROR(VLOOKUP(CQ565, MarginalDec!$A$2:$B$253, 2, 0),"")</f>
        <v/>
      </c>
      <c r="CS565" s="71"/>
      <c r="CT565" s="79" t="str">
        <f>IFERROR(VLOOKUP(CS565, MarginalDec!$A$2:$B$253, 2, 0),"")</f>
        <v/>
      </c>
      <c r="CU565" s="71"/>
      <c r="CV565" s="79" t="str">
        <f>IF(ISBLANK(CU565),"", IFERROR(VLOOKUP(CU565, Tooling!$A$2:$B$252, 2, 0),""))</f>
        <v/>
      </c>
      <c r="CW565" s="71"/>
      <c r="CX565" s="79" t="str">
        <f>IF(ISBLANK(CW565),"", IFERROR(VLOOKUP(CW565, Tooling!$A$2:$B$252, 2, 0),""))</f>
        <v/>
      </c>
      <c r="CY565" s="71"/>
      <c r="CZ565" s="79" t="str">
        <f>IF(ISBLANK(CY565),"", IFERROR(VLOOKUP(CY565, Repairs!$A$2:$B$252, 2, 0),""))</f>
        <v/>
      </c>
      <c r="DA565" s="77"/>
      <c r="DB565" s="71"/>
      <c r="DC565" s="79" t="str">
        <f>IFERROR(VLOOKUP(DB565, DatingReason!$A$2:$B$252, 2, 0),"")</f>
        <v/>
      </c>
      <c r="DD565" s="123" t="str">
        <f t="shared" si="111"/>
        <v/>
      </c>
      <c r="DF565" s="119" t="str">
        <f t="array" ref="DF565">IF(AND($B565&lt;&gt;"", $DE565&lt;&gt;"", $DE565&lt;&gt;"No"),MAX(IF($B565=PEOPLE!$B$4:$B$1000, PEOPLE!$Q$4:$Q$1000,""))+100,"")</f>
        <v/>
      </c>
      <c r="DG565" s="68"/>
      <c r="DH565" s="76">
        <f>COUNTIF(PEOPLE!B:B, MEMORIALS!B565)</f>
        <v>0</v>
      </c>
      <c r="DI565" s="82"/>
      <c r="DJ565" s="82"/>
      <c r="DK565" s="82"/>
      <c r="DL565" s="68"/>
      <c r="DM565" s="68"/>
      <c r="DN565" s="68"/>
      <c r="DO565" s="68"/>
      <c r="DP565" s="68"/>
    </row>
    <row r="566" spans="1:120" ht="15" customHeight="1" x14ac:dyDescent="0.25">
      <c r="A566" s="68"/>
      <c r="B566" s="69"/>
      <c r="C566" s="68"/>
      <c r="D566" s="68"/>
      <c r="E566" s="70" t="str">
        <f>IF(D566="","",VLOOKUP(D566,Denomination!$A$2:$B$50, 2, 0))</f>
        <v/>
      </c>
      <c r="F566" s="68"/>
      <c r="G566" s="71"/>
      <c r="H566" s="70" t="str">
        <f>IF(G566="","",VLOOKUP(G566,MCondition!$A$2:$B$50, 2, 0))</f>
        <v/>
      </c>
      <c r="I566" s="72"/>
      <c r="J566" s="71"/>
      <c r="K566" s="70" t="str">
        <f>IF(J566="","",VLOOKUP(J566,ICondition!$A$2:$B$50, 2, 0))</f>
        <v/>
      </c>
      <c r="L566" s="73"/>
      <c r="M566" s="73"/>
      <c r="N566" s="73"/>
      <c r="O566" s="73"/>
      <c r="P566" s="73"/>
      <c r="Q566" s="73"/>
      <c r="R566" s="78"/>
      <c r="S566" s="79" t="str">
        <f>IFERROR(VLOOKUP(R566,Material!$A$2:$B$59, 2, 0),"")</f>
        <v/>
      </c>
      <c r="T566" s="71"/>
      <c r="U566" s="79" t="str">
        <f>IFERROR(VLOOKUP(T566,Material!$A$2:$B$59, 2, 0),"")</f>
        <v/>
      </c>
      <c r="V566" s="71"/>
      <c r="W566" s="79" t="str">
        <f>IFERROR(VLOOKUP(V566,Material!$A$2:$B$59, 2, 0),"")</f>
        <v/>
      </c>
      <c r="X566" s="71"/>
      <c r="Y566" s="79" t="str">
        <f>IFERROR(VLOOKUP(X566,Material!$A$2:$B$59, 2, 0),"")</f>
        <v/>
      </c>
      <c r="Z566" s="71"/>
      <c r="AA566" s="79" t="str">
        <f>IFERROR(VLOOKUP(Z566,Material!$A$2:$B$59, 2, 0),"")</f>
        <v/>
      </c>
      <c r="AB566" s="74"/>
      <c r="AC566" s="75" t="e">
        <f t="shared" si="100"/>
        <v>#VALUE!</v>
      </c>
      <c r="AD566" s="75" t="e">
        <f t="shared" si="101"/>
        <v>#VALUE!</v>
      </c>
      <c r="AE566" s="75" t="e">
        <f t="shared" si="103"/>
        <v>#VALUE!</v>
      </c>
      <c r="AF566" s="75" t="e">
        <f t="shared" si="102"/>
        <v>#VALUE!</v>
      </c>
      <c r="AG566" s="75" t="e">
        <f t="shared" si="104"/>
        <v>#VALUE!</v>
      </c>
      <c r="AH566" s="75" t="e">
        <f t="shared" si="105"/>
        <v>#VALUE!</v>
      </c>
      <c r="AI566" s="75" t="e">
        <f t="shared" si="106"/>
        <v>#VALUE!</v>
      </c>
      <c r="AJ566" s="80" t="e">
        <f t="shared" si="107"/>
        <v>#VALUE!</v>
      </c>
      <c r="AK566" s="79" t="str">
        <f>(IFERROR(VLOOKUP(AB566,Categories!$A$2:$B$20,2,1),""))</f>
        <v/>
      </c>
      <c r="AL566" s="79" t="str">
        <f ca="1">IFERROR(VLOOKUP((HLOOKUP((VLOOKUP($AB566,Categories!$A$2:$F$20,3,1)), $AB$3:$AJ566, (ROW()-ROW($AB$3)+1), 0)), INDIRECT(VLOOKUP($AB566,Categories!$A$2:$F$20,6,1)),2,0),AK566)</f>
        <v/>
      </c>
      <c r="AM566" s="79" t="str">
        <f ca="1">IFERROR(VLOOKUP((HLOOKUP((VLOOKUP($AB566,Categories!$A$2:$F$20,4,1)),$AB$3:$AJ566,(ROW()-ROW($AB$3)+1),0)),INDIRECT(VLOOKUP($AB566,Categories!$A$2:$H$20,7,1)),2,0),"")</f>
        <v/>
      </c>
      <c r="AN566" s="79" t="str">
        <f ca="1">IFERROR(VLOOKUP((HLOOKUP((VLOOKUP($AB566,Categories!$A$2:$F$20,5,1)), $AB$3:$AJ566, (ROW()-ROW($AB$3)+1), 0)), INDIRECT(VLOOKUP($AB566,Categories!$A$2:$H$20,8,1)),2,0),"")</f>
        <v/>
      </c>
      <c r="AO566" s="79" t="str">
        <f t="shared" ca="1" si="108"/>
        <v/>
      </c>
      <c r="AP566" s="81"/>
      <c r="AQ566" s="70" t="str">
        <f>IFERROR(VLOOKUP(VALUE(MID(AP566,1,1)),AdditionalElements!$A$2:$B$50,2,0),"")</f>
        <v/>
      </c>
      <c r="AR566" s="70" t="str">
        <f>IFERROR(VLOOKUP(VALUE(MID(AP566,2,1)),AdditionalElements!$H$2:$I$50,2,0),"")</f>
        <v/>
      </c>
      <c r="AS566" s="70" t="str">
        <f>IFERROR(VLOOKUP(VALUE(MID(AP566,3,1)),AdditionalElements!$O$2:$P$50,2,0),"")</f>
        <v/>
      </c>
      <c r="AT566" s="70" t="str">
        <f>IFERROR(VLOOKUP(VALUE(MID(AP566,4,1)),AdditionalElements!$V$2:$W$50,2,0),"")</f>
        <v/>
      </c>
      <c r="AU566" s="71"/>
      <c r="AV566" s="79" t="str">
        <f>IFERROR(IF(VALUE(MID(AU566,1,1))=1, VLOOKUP(VALUE(MID(AU566,1,1)), TxtPanelShape!$A$2:$C$50, 3, 0), (IF(VALUE(MID(AU566,1,1))&gt;=7, VLOOKUP(VALUE(MID(AU566,1,1)), TxtPanelShape!$A$2:$C$50, 3, 0),VLOOKUP(VALUE(MID(AU566,1,2)),TxtPanelShape!$A$2:$C$50,3,0)))), "")</f>
        <v/>
      </c>
      <c r="AW566" s="79" t="str">
        <f>IFERROR(IF(VALUE(MID(AU566,1,1))=1, ", "&amp;VLOOKUP(VALUE(MID(AU566,2,1)), TxtPanelShape!$H$2:$I$50, 2, 0), IF(VALUE(MID(AU566,1,1))&gt;=7, ", "&amp;VLOOKUP(VALUE(MID(AU566,2,1)), TxtPanelShape!$H$2:$I$50, 2, 0),"")), "")</f>
        <v/>
      </c>
      <c r="AX566" s="79" t="str">
        <f>IFERROR(IF(VALUE(MID(AU566,1,1))=1, ", "&amp;VLOOKUP(VALUE(MID(AU566,3,1)), TxtPanelShape!$O$2:$P$50, 2, 0), IF(VALUE(MID(AU566,1,1))&gt;=7, ", "&amp;VLOOKUP(VALUE(MID(AU566,3,1)), TxtPanelShape!$O$2:$P$50, 2, 0),"")),"")</f>
        <v/>
      </c>
      <c r="AY566" s="79" t="str">
        <f>IFERROR("; "&amp;VLOOKUP(VALUE(MID(AU566,4,1)), TxtPanelShape!$V$2:$W$50,2,0),"")</f>
        <v/>
      </c>
      <c r="AZ566" s="79" t="str">
        <f t="shared" si="109"/>
        <v/>
      </c>
      <c r="BA566" s="71"/>
      <c r="BB566" s="79" t="str">
        <f>IFERROR(IF(VALUE(MID(BA566,1,1))=1, VLOOKUP(VALUE(MID(BA566,1,1)), TxtPanelShape!$A$2:$C$50, 3, 0), (IF(VALUE(MID(BA566,1,1))&gt;=7, VLOOKUP(VALUE(MID(BA566,1,1)), TxtPanelShape!$A$2:$C$50, 3, 0),VLOOKUP(VALUE(MID(BA566,1,2)),TxtPanelShape!$A$2:$C$50,3,0)))), "")</f>
        <v/>
      </c>
      <c r="BC566" s="79" t="str">
        <f>IFERROR(IF(VALUE(MID(BA566,1,1))=1, ", "&amp;VLOOKUP(VALUE(MID(BA566,2,1)), TxtPanelShape!$H$2:$I$50, 2, 0), IF(VALUE(MID(BA566,1,1))&gt;=7, ", "&amp;VLOOKUP(VALUE(MID(BA566,2,1)), TxtPanelShape!$H$2:$I$50, 2, 0),"")), "")</f>
        <v/>
      </c>
      <c r="BD566" s="79" t="str">
        <f>IFERROR(IF(VALUE(MID(BA566,1,1))=1, ", "&amp;VLOOKUP(VALUE(MID(BA566,3,1)), TxtPanelShape!$O$2:$P$50, 2, 0), IF(VALUE(MID(BA566,1,1))&gt;=7, ", "&amp;VLOOKUP(VALUE(MID(BA566,3,1)), TxtPanelShape!$O$2:$P$50, 2, 0),"")),"")</f>
        <v/>
      </c>
      <c r="BE566" s="79" t="str">
        <f>IFERROR("; "&amp;VLOOKUP(VALUE(MID(BA566,4,1)), TxtPanelShape!$V$2:$W$50,2,0),"")</f>
        <v/>
      </c>
      <c r="BF566" s="79" t="str">
        <f t="shared" si="110"/>
        <v/>
      </c>
      <c r="BG566" s="71"/>
      <c r="BH566" s="79" t="str">
        <f>IFERROR(VLOOKUP(BG566, TxtPanelDefinition!$A$2:$B$50, 2, 0),"")</f>
        <v/>
      </c>
      <c r="BI566" s="71"/>
      <c r="BJ566" s="79" t="str">
        <f>IFERROR(VLOOKUP(BI566, TxtPanelDefinition!$A$2:$B$50, 2, 0),"")</f>
        <v/>
      </c>
      <c r="BK566" s="71"/>
      <c r="BL566" s="79" t="str">
        <f>IFERROR(VLOOKUP(BK566, InscrTechniques!$A$2:$B$50, 2, 0),"")</f>
        <v/>
      </c>
      <c r="BM566" s="71"/>
      <c r="BN566" s="79" t="str">
        <f>IFERROR(VLOOKUP(BM566, InscrTechniques!$A$2:$B$50, 2, 0),"")</f>
        <v/>
      </c>
      <c r="BO566" s="71"/>
      <c r="BP566" s="79" t="str">
        <f>IFERROR(VLOOKUP(BO566, InscrTechniques!$A$2:$B$50, 2, 0),"")</f>
        <v/>
      </c>
      <c r="BQ566" s="71"/>
      <c r="BR566" s="79" t="str">
        <f>IFERROR(VLOOKUP(BQ566, InscrTechniques!$A$2:$B$50, 2, 0),"")</f>
        <v/>
      </c>
      <c r="BS566" s="71"/>
      <c r="BT566" s="79" t="str">
        <f>IFERROR(VLOOKUP(BS566, InscrTechniques!$A$2:$B$50, 2, 0),"")</f>
        <v/>
      </c>
      <c r="BU566" s="71"/>
      <c r="BV566" s="79" t="str">
        <f>IFERROR(VLOOKUP(BU566, InscrTechniques!$A$2:$B$50, 2, 0),"")</f>
        <v/>
      </c>
      <c r="BW566" s="125"/>
      <c r="BX566" s="79" t="str">
        <f>IFERROR(VLOOKUP(BW566, InscrTechniques!$A$2:$B$50, 2, 0),"")</f>
        <v/>
      </c>
      <c r="BY566" s="125"/>
      <c r="BZ566" s="79" t="str">
        <f>IFERROR(VLOOKUP(BY566, InscrTechniques!$A$2:$B$50, 2, 0),"")</f>
        <v/>
      </c>
      <c r="CA566" s="74"/>
      <c r="CB566" s="114" t="str">
        <f>IFERROR(VLOOKUP(CA566, LetterStyle!$A$2:$B$50, 2, 0),"")</f>
        <v/>
      </c>
      <c r="CC566" s="74"/>
      <c r="CD566" s="114" t="str">
        <f>IFERROR(VLOOKUP(CC566, LetterStyle!$A$2:$B$50, 2, 0),"")</f>
        <v/>
      </c>
      <c r="CE566" s="74"/>
      <c r="CF566" s="114" t="str">
        <f>IFERROR(VLOOKUP(CE566, LetterStyle!$A$2:$B$50, 2, 0),"")</f>
        <v/>
      </c>
      <c r="CG566" s="74"/>
      <c r="CH566" s="79" t="str">
        <f>IFERROR(VLOOKUP(CG566, LetterStyle!$A$2:$B$50, 2, 0),"")</f>
        <v/>
      </c>
      <c r="CI566" s="71"/>
      <c r="CJ566" s="79" t="str">
        <f>IFERROR(VLOOKUP(CI566, DecMotifs!$A$1:$B$306, 2, 0),"")</f>
        <v/>
      </c>
      <c r="CK566" s="71"/>
      <c r="CL566" s="79" t="str">
        <f>IFERROR(VLOOKUP(CK566, DecMotifs!$A$1:$B$306, 2, 0),"")</f>
        <v/>
      </c>
      <c r="CM566" s="71"/>
      <c r="CN566" s="79" t="str">
        <f>IFERROR(VLOOKUP(CM566, DecMotifs!$A$1:$B$306, 2, 0),"")</f>
        <v/>
      </c>
      <c r="CO566" s="71"/>
      <c r="CP566" s="79" t="str">
        <f>IFERROR(VLOOKUP(CO566, MarginalDec!$A$2:$B$253, 2, 0),"")</f>
        <v/>
      </c>
      <c r="CQ566" s="71"/>
      <c r="CR566" s="79" t="str">
        <f>IFERROR(VLOOKUP(CQ566, MarginalDec!$A$2:$B$253, 2, 0),"")</f>
        <v/>
      </c>
      <c r="CS566" s="71"/>
      <c r="CT566" s="79" t="str">
        <f>IFERROR(VLOOKUP(CS566, MarginalDec!$A$2:$B$253, 2, 0),"")</f>
        <v/>
      </c>
      <c r="CU566" s="71"/>
      <c r="CV566" s="79" t="str">
        <f>IF(ISBLANK(CU566),"", IFERROR(VLOOKUP(CU566, Tooling!$A$2:$B$252, 2, 0),""))</f>
        <v/>
      </c>
      <c r="CW566" s="71"/>
      <c r="CX566" s="79" t="str">
        <f>IF(ISBLANK(CW566),"", IFERROR(VLOOKUP(CW566, Tooling!$A$2:$B$252, 2, 0),""))</f>
        <v/>
      </c>
      <c r="CY566" s="71"/>
      <c r="CZ566" s="79" t="str">
        <f>IF(ISBLANK(CY566),"", IFERROR(VLOOKUP(CY566, Repairs!$A$2:$B$252, 2, 0),""))</f>
        <v/>
      </c>
      <c r="DA566" s="77"/>
      <c r="DB566" s="71"/>
      <c r="DC566" s="79" t="str">
        <f>IFERROR(VLOOKUP(DB566, DatingReason!$A$2:$B$252, 2, 0),"")</f>
        <v/>
      </c>
      <c r="DD566" s="123" t="str">
        <f t="shared" si="111"/>
        <v/>
      </c>
      <c r="DF566" s="119" t="str">
        <f t="array" ref="DF566">IF(AND($B566&lt;&gt;"", $DE566&lt;&gt;"", $DE566&lt;&gt;"No"),MAX(IF($B566=PEOPLE!$B$4:$B$1000, PEOPLE!$Q$4:$Q$1000,""))+100,"")</f>
        <v/>
      </c>
      <c r="DG566" s="68"/>
      <c r="DH566" s="76">
        <f>COUNTIF(PEOPLE!B:B, MEMORIALS!B566)</f>
        <v>0</v>
      </c>
      <c r="DI566" s="82"/>
      <c r="DJ566" s="82"/>
      <c r="DK566" s="82"/>
      <c r="DL566" s="68"/>
      <c r="DM566" s="68"/>
      <c r="DN566" s="68"/>
      <c r="DO566" s="68"/>
      <c r="DP566" s="68"/>
    </row>
    <row r="567" spans="1:120" ht="15" customHeight="1" x14ac:dyDescent="0.25">
      <c r="A567" s="68"/>
      <c r="B567" s="69"/>
      <c r="C567" s="68"/>
      <c r="D567" s="68"/>
      <c r="E567" s="70" t="str">
        <f>IF(D567="","",VLOOKUP(D567,Denomination!$A$2:$B$50, 2, 0))</f>
        <v/>
      </c>
      <c r="F567" s="68"/>
      <c r="G567" s="71"/>
      <c r="H567" s="70" t="str">
        <f>IF(G567="","",VLOOKUP(G567,MCondition!$A$2:$B$50, 2, 0))</f>
        <v/>
      </c>
      <c r="I567" s="72"/>
      <c r="J567" s="71"/>
      <c r="K567" s="70" t="str">
        <f>IF(J567="","",VLOOKUP(J567,ICondition!$A$2:$B$50, 2, 0))</f>
        <v/>
      </c>
      <c r="L567" s="73"/>
      <c r="M567" s="73"/>
      <c r="N567" s="73"/>
      <c r="O567" s="73"/>
      <c r="P567" s="73"/>
      <c r="Q567" s="73"/>
      <c r="R567" s="78"/>
      <c r="S567" s="79" t="str">
        <f>IFERROR(VLOOKUP(R567,Material!$A$2:$B$59, 2, 0),"")</f>
        <v/>
      </c>
      <c r="T567" s="71"/>
      <c r="U567" s="79" t="str">
        <f>IFERROR(VLOOKUP(T567,Material!$A$2:$B$59, 2, 0),"")</f>
        <v/>
      </c>
      <c r="V567" s="71"/>
      <c r="W567" s="79" t="str">
        <f>IFERROR(VLOOKUP(V567,Material!$A$2:$B$59, 2, 0),"")</f>
        <v/>
      </c>
      <c r="X567" s="71"/>
      <c r="Y567" s="79" t="str">
        <f>IFERROR(VLOOKUP(X567,Material!$A$2:$B$59, 2, 0),"")</f>
        <v/>
      </c>
      <c r="Z567" s="71"/>
      <c r="AA567" s="79" t="str">
        <f>IFERROR(VLOOKUP(Z567,Material!$A$2:$B$59, 2, 0),"")</f>
        <v/>
      </c>
      <c r="AB567" s="74"/>
      <c r="AC567" s="75" t="e">
        <f t="shared" si="100"/>
        <v>#VALUE!</v>
      </c>
      <c r="AD567" s="75" t="e">
        <f t="shared" si="101"/>
        <v>#VALUE!</v>
      </c>
      <c r="AE567" s="75" t="e">
        <f t="shared" si="103"/>
        <v>#VALUE!</v>
      </c>
      <c r="AF567" s="75" t="e">
        <f t="shared" si="102"/>
        <v>#VALUE!</v>
      </c>
      <c r="AG567" s="75" t="e">
        <f t="shared" si="104"/>
        <v>#VALUE!</v>
      </c>
      <c r="AH567" s="75" t="e">
        <f t="shared" si="105"/>
        <v>#VALUE!</v>
      </c>
      <c r="AI567" s="75" t="e">
        <f t="shared" si="106"/>
        <v>#VALUE!</v>
      </c>
      <c r="AJ567" s="80" t="e">
        <f t="shared" si="107"/>
        <v>#VALUE!</v>
      </c>
      <c r="AK567" s="79" t="str">
        <f>(IFERROR(VLOOKUP(AB567,Categories!$A$2:$B$20,2,1),""))</f>
        <v/>
      </c>
      <c r="AL567" s="79" t="str">
        <f ca="1">IFERROR(VLOOKUP((HLOOKUP((VLOOKUP($AB567,Categories!$A$2:$F$20,3,1)), $AB$3:$AJ567, (ROW()-ROW($AB$3)+1), 0)), INDIRECT(VLOOKUP($AB567,Categories!$A$2:$F$20,6,1)),2,0),AK567)</f>
        <v/>
      </c>
      <c r="AM567" s="79" t="str">
        <f ca="1">IFERROR(VLOOKUP((HLOOKUP((VLOOKUP($AB567,Categories!$A$2:$F$20,4,1)),$AB$3:$AJ567,(ROW()-ROW($AB$3)+1),0)),INDIRECT(VLOOKUP($AB567,Categories!$A$2:$H$20,7,1)),2,0),"")</f>
        <v/>
      </c>
      <c r="AN567" s="79" t="str">
        <f ca="1">IFERROR(VLOOKUP((HLOOKUP((VLOOKUP($AB567,Categories!$A$2:$F$20,5,1)), $AB$3:$AJ567, (ROW()-ROW($AB$3)+1), 0)), INDIRECT(VLOOKUP($AB567,Categories!$A$2:$H$20,8,1)),2,0),"")</f>
        <v/>
      </c>
      <c r="AO567" s="79" t="str">
        <f t="shared" ca="1" si="108"/>
        <v/>
      </c>
      <c r="AP567" s="81"/>
      <c r="AQ567" s="70" t="str">
        <f>IFERROR(VLOOKUP(VALUE(MID(AP567,1,1)),AdditionalElements!$A$2:$B$50,2,0),"")</f>
        <v/>
      </c>
      <c r="AR567" s="70" t="str">
        <f>IFERROR(VLOOKUP(VALUE(MID(AP567,2,1)),AdditionalElements!$H$2:$I$50,2,0),"")</f>
        <v/>
      </c>
      <c r="AS567" s="70" t="str">
        <f>IFERROR(VLOOKUP(VALUE(MID(AP567,3,1)),AdditionalElements!$O$2:$P$50,2,0),"")</f>
        <v/>
      </c>
      <c r="AT567" s="70" t="str">
        <f>IFERROR(VLOOKUP(VALUE(MID(AP567,4,1)),AdditionalElements!$V$2:$W$50,2,0),"")</f>
        <v/>
      </c>
      <c r="AU567" s="71"/>
      <c r="AV567" s="79" t="str">
        <f>IFERROR(IF(VALUE(MID(AU567,1,1))=1, VLOOKUP(VALUE(MID(AU567,1,1)), TxtPanelShape!$A$2:$C$50, 3, 0), (IF(VALUE(MID(AU567,1,1))&gt;=7, VLOOKUP(VALUE(MID(AU567,1,1)), TxtPanelShape!$A$2:$C$50, 3, 0),VLOOKUP(VALUE(MID(AU567,1,2)),TxtPanelShape!$A$2:$C$50,3,0)))), "")</f>
        <v/>
      </c>
      <c r="AW567" s="79" t="str">
        <f>IFERROR(IF(VALUE(MID(AU567,1,1))=1, ", "&amp;VLOOKUP(VALUE(MID(AU567,2,1)), TxtPanelShape!$H$2:$I$50, 2, 0), IF(VALUE(MID(AU567,1,1))&gt;=7, ", "&amp;VLOOKUP(VALUE(MID(AU567,2,1)), TxtPanelShape!$H$2:$I$50, 2, 0),"")), "")</f>
        <v/>
      </c>
      <c r="AX567" s="79" t="str">
        <f>IFERROR(IF(VALUE(MID(AU567,1,1))=1, ", "&amp;VLOOKUP(VALUE(MID(AU567,3,1)), TxtPanelShape!$O$2:$P$50, 2, 0), IF(VALUE(MID(AU567,1,1))&gt;=7, ", "&amp;VLOOKUP(VALUE(MID(AU567,3,1)), TxtPanelShape!$O$2:$P$50, 2, 0),"")),"")</f>
        <v/>
      </c>
      <c r="AY567" s="79" t="str">
        <f>IFERROR("; "&amp;VLOOKUP(VALUE(MID(AU567,4,1)), TxtPanelShape!$V$2:$W$50,2,0),"")</f>
        <v/>
      </c>
      <c r="AZ567" s="79" t="str">
        <f t="shared" si="109"/>
        <v/>
      </c>
      <c r="BA567" s="71"/>
      <c r="BB567" s="79" t="str">
        <f>IFERROR(IF(VALUE(MID(BA567,1,1))=1, VLOOKUP(VALUE(MID(BA567,1,1)), TxtPanelShape!$A$2:$C$50, 3, 0), (IF(VALUE(MID(BA567,1,1))&gt;=7, VLOOKUP(VALUE(MID(BA567,1,1)), TxtPanelShape!$A$2:$C$50, 3, 0),VLOOKUP(VALUE(MID(BA567,1,2)),TxtPanelShape!$A$2:$C$50,3,0)))), "")</f>
        <v/>
      </c>
      <c r="BC567" s="79" t="str">
        <f>IFERROR(IF(VALUE(MID(BA567,1,1))=1, ", "&amp;VLOOKUP(VALUE(MID(BA567,2,1)), TxtPanelShape!$H$2:$I$50, 2, 0), IF(VALUE(MID(BA567,1,1))&gt;=7, ", "&amp;VLOOKUP(VALUE(MID(BA567,2,1)), TxtPanelShape!$H$2:$I$50, 2, 0),"")), "")</f>
        <v/>
      </c>
      <c r="BD567" s="79" t="str">
        <f>IFERROR(IF(VALUE(MID(BA567,1,1))=1, ", "&amp;VLOOKUP(VALUE(MID(BA567,3,1)), TxtPanelShape!$O$2:$P$50, 2, 0), IF(VALUE(MID(BA567,1,1))&gt;=7, ", "&amp;VLOOKUP(VALUE(MID(BA567,3,1)), TxtPanelShape!$O$2:$P$50, 2, 0),"")),"")</f>
        <v/>
      </c>
      <c r="BE567" s="79" t="str">
        <f>IFERROR("; "&amp;VLOOKUP(VALUE(MID(BA567,4,1)), TxtPanelShape!$V$2:$W$50,2,0),"")</f>
        <v/>
      </c>
      <c r="BF567" s="79" t="str">
        <f t="shared" si="110"/>
        <v/>
      </c>
      <c r="BG567" s="71"/>
      <c r="BH567" s="79" t="str">
        <f>IFERROR(VLOOKUP(BG567, TxtPanelDefinition!$A$2:$B$50, 2, 0),"")</f>
        <v/>
      </c>
      <c r="BI567" s="71"/>
      <c r="BJ567" s="79" t="str">
        <f>IFERROR(VLOOKUP(BI567, TxtPanelDefinition!$A$2:$B$50, 2, 0),"")</f>
        <v/>
      </c>
      <c r="BK567" s="71"/>
      <c r="BL567" s="79" t="str">
        <f>IFERROR(VLOOKUP(BK567, InscrTechniques!$A$2:$B$50, 2, 0),"")</f>
        <v/>
      </c>
      <c r="BM567" s="71"/>
      <c r="BN567" s="79" t="str">
        <f>IFERROR(VLOOKUP(BM567, InscrTechniques!$A$2:$B$50, 2, 0),"")</f>
        <v/>
      </c>
      <c r="BO567" s="71"/>
      <c r="BP567" s="79" t="str">
        <f>IFERROR(VLOOKUP(BO567, InscrTechniques!$A$2:$B$50, 2, 0),"")</f>
        <v/>
      </c>
      <c r="BQ567" s="71"/>
      <c r="BR567" s="79" t="str">
        <f>IFERROR(VLOOKUP(BQ567, InscrTechniques!$A$2:$B$50, 2, 0),"")</f>
        <v/>
      </c>
      <c r="BS567" s="71"/>
      <c r="BT567" s="79" t="str">
        <f>IFERROR(VLOOKUP(BS567, InscrTechniques!$A$2:$B$50, 2, 0),"")</f>
        <v/>
      </c>
      <c r="BU567" s="71"/>
      <c r="BV567" s="79" t="str">
        <f>IFERROR(VLOOKUP(BU567, InscrTechniques!$A$2:$B$50, 2, 0),"")</f>
        <v/>
      </c>
      <c r="BW567" s="125"/>
      <c r="BX567" s="79" t="str">
        <f>IFERROR(VLOOKUP(BW567, InscrTechniques!$A$2:$B$50, 2, 0),"")</f>
        <v/>
      </c>
      <c r="BY567" s="125"/>
      <c r="BZ567" s="79" t="str">
        <f>IFERROR(VLOOKUP(BY567, InscrTechniques!$A$2:$B$50, 2, 0),"")</f>
        <v/>
      </c>
      <c r="CA567" s="74"/>
      <c r="CB567" s="114" t="str">
        <f>IFERROR(VLOOKUP(CA567, LetterStyle!$A$2:$B$50, 2, 0),"")</f>
        <v/>
      </c>
      <c r="CC567" s="74"/>
      <c r="CD567" s="114" t="str">
        <f>IFERROR(VLOOKUP(CC567, LetterStyle!$A$2:$B$50, 2, 0),"")</f>
        <v/>
      </c>
      <c r="CE567" s="74"/>
      <c r="CF567" s="114" t="str">
        <f>IFERROR(VLOOKUP(CE567, LetterStyle!$A$2:$B$50, 2, 0),"")</f>
        <v/>
      </c>
      <c r="CG567" s="74"/>
      <c r="CH567" s="79" t="str">
        <f>IFERROR(VLOOKUP(CG567, LetterStyle!$A$2:$B$50, 2, 0),"")</f>
        <v/>
      </c>
      <c r="CI567" s="71"/>
      <c r="CJ567" s="79" t="str">
        <f>IFERROR(VLOOKUP(CI567, DecMotifs!$A$1:$B$306, 2, 0),"")</f>
        <v/>
      </c>
      <c r="CK567" s="71"/>
      <c r="CL567" s="79" t="str">
        <f>IFERROR(VLOOKUP(CK567, DecMotifs!$A$1:$B$306, 2, 0),"")</f>
        <v/>
      </c>
      <c r="CM567" s="71"/>
      <c r="CN567" s="79" t="str">
        <f>IFERROR(VLOOKUP(CM567, DecMotifs!$A$1:$B$306, 2, 0),"")</f>
        <v/>
      </c>
      <c r="CO567" s="71"/>
      <c r="CP567" s="79" t="str">
        <f>IFERROR(VLOOKUP(CO567, MarginalDec!$A$2:$B$253, 2, 0),"")</f>
        <v/>
      </c>
      <c r="CQ567" s="71"/>
      <c r="CR567" s="79" t="str">
        <f>IFERROR(VLOOKUP(CQ567, MarginalDec!$A$2:$B$253, 2, 0),"")</f>
        <v/>
      </c>
      <c r="CS567" s="71"/>
      <c r="CT567" s="79" t="str">
        <f>IFERROR(VLOOKUP(CS567, MarginalDec!$A$2:$B$253, 2, 0),"")</f>
        <v/>
      </c>
      <c r="CU567" s="71"/>
      <c r="CV567" s="79" t="str">
        <f>IF(ISBLANK(CU567),"", IFERROR(VLOOKUP(CU567, Tooling!$A$2:$B$252, 2, 0),""))</f>
        <v/>
      </c>
      <c r="CW567" s="71"/>
      <c r="CX567" s="79" t="str">
        <f>IF(ISBLANK(CW567),"", IFERROR(VLOOKUP(CW567, Tooling!$A$2:$B$252, 2, 0),""))</f>
        <v/>
      </c>
      <c r="CY567" s="71"/>
      <c r="CZ567" s="79" t="str">
        <f>IF(ISBLANK(CY567),"", IFERROR(VLOOKUP(CY567, Repairs!$A$2:$B$252, 2, 0),""))</f>
        <v/>
      </c>
      <c r="DA567" s="77"/>
      <c r="DB567" s="71"/>
      <c r="DC567" s="79" t="str">
        <f>IFERROR(VLOOKUP(DB567, DatingReason!$A$2:$B$252, 2, 0),"")</f>
        <v/>
      </c>
      <c r="DD567" s="123" t="str">
        <f t="shared" si="111"/>
        <v/>
      </c>
      <c r="DF567" s="119" t="str">
        <f t="array" ref="DF567">IF(AND($B567&lt;&gt;"", $DE567&lt;&gt;"", $DE567&lt;&gt;"No"),MAX(IF($B567=PEOPLE!$B$4:$B$1000, PEOPLE!$Q$4:$Q$1000,""))+100,"")</f>
        <v/>
      </c>
      <c r="DG567" s="68"/>
      <c r="DH567" s="76">
        <f>COUNTIF(PEOPLE!B:B, MEMORIALS!B567)</f>
        <v>0</v>
      </c>
      <c r="DI567" s="82"/>
      <c r="DJ567" s="82"/>
      <c r="DK567" s="82"/>
      <c r="DL567" s="68"/>
      <c r="DM567" s="68"/>
      <c r="DN567" s="68"/>
      <c r="DO567" s="68"/>
      <c r="DP567" s="68"/>
    </row>
    <row r="568" spans="1:120" ht="15" customHeight="1" x14ac:dyDescent="0.25">
      <c r="A568" s="68"/>
      <c r="B568" s="69"/>
      <c r="C568" s="68"/>
      <c r="D568" s="68"/>
      <c r="E568" s="70" t="str">
        <f>IF(D568="","",VLOOKUP(D568,Denomination!$A$2:$B$50, 2, 0))</f>
        <v/>
      </c>
      <c r="F568" s="68"/>
      <c r="G568" s="71"/>
      <c r="H568" s="70" t="str">
        <f>IF(G568="","",VLOOKUP(G568,MCondition!$A$2:$B$50, 2, 0))</f>
        <v/>
      </c>
      <c r="I568" s="72"/>
      <c r="J568" s="71"/>
      <c r="K568" s="70" t="str">
        <f>IF(J568="","",VLOOKUP(J568,ICondition!$A$2:$B$50, 2, 0))</f>
        <v/>
      </c>
      <c r="L568" s="73"/>
      <c r="M568" s="73"/>
      <c r="N568" s="73"/>
      <c r="O568" s="73"/>
      <c r="P568" s="73"/>
      <c r="Q568" s="73"/>
      <c r="R568" s="78"/>
      <c r="S568" s="79" t="str">
        <f>IFERROR(VLOOKUP(R568,Material!$A$2:$B$59, 2, 0),"")</f>
        <v/>
      </c>
      <c r="T568" s="71"/>
      <c r="U568" s="79" t="str">
        <f>IFERROR(VLOOKUP(T568,Material!$A$2:$B$59, 2, 0),"")</f>
        <v/>
      </c>
      <c r="V568" s="71"/>
      <c r="W568" s="79" t="str">
        <f>IFERROR(VLOOKUP(V568,Material!$A$2:$B$59, 2, 0),"")</f>
        <v/>
      </c>
      <c r="X568" s="71"/>
      <c r="Y568" s="79" t="str">
        <f>IFERROR(VLOOKUP(X568,Material!$A$2:$B$59, 2, 0),"")</f>
        <v/>
      </c>
      <c r="Z568" s="71"/>
      <c r="AA568" s="79" t="str">
        <f>IFERROR(VLOOKUP(Z568,Material!$A$2:$B$59, 2, 0),"")</f>
        <v/>
      </c>
      <c r="AB568" s="74"/>
      <c r="AC568" s="75" t="e">
        <f t="shared" si="100"/>
        <v>#VALUE!</v>
      </c>
      <c r="AD568" s="75" t="e">
        <f t="shared" si="101"/>
        <v>#VALUE!</v>
      </c>
      <c r="AE568" s="75" t="e">
        <f t="shared" si="103"/>
        <v>#VALUE!</v>
      </c>
      <c r="AF568" s="75" t="e">
        <f t="shared" si="102"/>
        <v>#VALUE!</v>
      </c>
      <c r="AG568" s="75" t="e">
        <f t="shared" si="104"/>
        <v>#VALUE!</v>
      </c>
      <c r="AH568" s="75" t="e">
        <f t="shared" si="105"/>
        <v>#VALUE!</v>
      </c>
      <c r="AI568" s="75" t="e">
        <f t="shared" si="106"/>
        <v>#VALUE!</v>
      </c>
      <c r="AJ568" s="80" t="e">
        <f t="shared" si="107"/>
        <v>#VALUE!</v>
      </c>
      <c r="AK568" s="79" t="str">
        <f>(IFERROR(VLOOKUP(AB568,Categories!$A$2:$B$20,2,1),""))</f>
        <v/>
      </c>
      <c r="AL568" s="79" t="str">
        <f ca="1">IFERROR(VLOOKUP((HLOOKUP((VLOOKUP($AB568,Categories!$A$2:$F$20,3,1)), $AB$3:$AJ568, (ROW()-ROW($AB$3)+1), 0)), INDIRECT(VLOOKUP($AB568,Categories!$A$2:$F$20,6,1)),2,0),AK568)</f>
        <v/>
      </c>
      <c r="AM568" s="79" t="str">
        <f ca="1">IFERROR(VLOOKUP((HLOOKUP((VLOOKUP($AB568,Categories!$A$2:$F$20,4,1)),$AB$3:$AJ568,(ROW()-ROW($AB$3)+1),0)),INDIRECT(VLOOKUP($AB568,Categories!$A$2:$H$20,7,1)),2,0),"")</f>
        <v/>
      </c>
      <c r="AN568" s="79" t="str">
        <f ca="1">IFERROR(VLOOKUP((HLOOKUP((VLOOKUP($AB568,Categories!$A$2:$F$20,5,1)), $AB$3:$AJ568, (ROW()-ROW($AB$3)+1), 0)), INDIRECT(VLOOKUP($AB568,Categories!$A$2:$H$20,8,1)),2,0),"")</f>
        <v/>
      </c>
      <c r="AO568" s="79" t="str">
        <f t="shared" ca="1" si="108"/>
        <v/>
      </c>
      <c r="AP568" s="81"/>
      <c r="AQ568" s="70" t="str">
        <f>IFERROR(VLOOKUP(VALUE(MID(AP568,1,1)),AdditionalElements!$A$2:$B$50,2,0),"")</f>
        <v/>
      </c>
      <c r="AR568" s="70" t="str">
        <f>IFERROR(VLOOKUP(VALUE(MID(AP568,2,1)),AdditionalElements!$H$2:$I$50,2,0),"")</f>
        <v/>
      </c>
      <c r="AS568" s="70" t="str">
        <f>IFERROR(VLOOKUP(VALUE(MID(AP568,3,1)),AdditionalElements!$O$2:$P$50,2,0),"")</f>
        <v/>
      </c>
      <c r="AT568" s="70" t="str">
        <f>IFERROR(VLOOKUP(VALUE(MID(AP568,4,1)),AdditionalElements!$V$2:$W$50,2,0),"")</f>
        <v/>
      </c>
      <c r="AU568" s="71"/>
      <c r="AV568" s="79" t="str">
        <f>IFERROR(IF(VALUE(MID(AU568,1,1))=1, VLOOKUP(VALUE(MID(AU568,1,1)), TxtPanelShape!$A$2:$C$50, 3, 0), (IF(VALUE(MID(AU568,1,1))&gt;=7, VLOOKUP(VALUE(MID(AU568,1,1)), TxtPanelShape!$A$2:$C$50, 3, 0),VLOOKUP(VALUE(MID(AU568,1,2)),TxtPanelShape!$A$2:$C$50,3,0)))), "")</f>
        <v/>
      </c>
      <c r="AW568" s="79" t="str">
        <f>IFERROR(IF(VALUE(MID(AU568,1,1))=1, ", "&amp;VLOOKUP(VALUE(MID(AU568,2,1)), TxtPanelShape!$H$2:$I$50, 2, 0), IF(VALUE(MID(AU568,1,1))&gt;=7, ", "&amp;VLOOKUP(VALUE(MID(AU568,2,1)), TxtPanelShape!$H$2:$I$50, 2, 0),"")), "")</f>
        <v/>
      </c>
      <c r="AX568" s="79" t="str">
        <f>IFERROR(IF(VALUE(MID(AU568,1,1))=1, ", "&amp;VLOOKUP(VALUE(MID(AU568,3,1)), TxtPanelShape!$O$2:$P$50, 2, 0), IF(VALUE(MID(AU568,1,1))&gt;=7, ", "&amp;VLOOKUP(VALUE(MID(AU568,3,1)), TxtPanelShape!$O$2:$P$50, 2, 0),"")),"")</f>
        <v/>
      </c>
      <c r="AY568" s="79" t="str">
        <f>IFERROR("; "&amp;VLOOKUP(VALUE(MID(AU568,4,1)), TxtPanelShape!$V$2:$W$50,2,0),"")</f>
        <v/>
      </c>
      <c r="AZ568" s="79" t="str">
        <f t="shared" si="109"/>
        <v/>
      </c>
      <c r="BA568" s="71"/>
      <c r="BB568" s="79" t="str">
        <f>IFERROR(IF(VALUE(MID(BA568,1,1))=1, VLOOKUP(VALUE(MID(BA568,1,1)), TxtPanelShape!$A$2:$C$50, 3, 0), (IF(VALUE(MID(BA568,1,1))&gt;=7, VLOOKUP(VALUE(MID(BA568,1,1)), TxtPanelShape!$A$2:$C$50, 3, 0),VLOOKUP(VALUE(MID(BA568,1,2)),TxtPanelShape!$A$2:$C$50,3,0)))), "")</f>
        <v/>
      </c>
      <c r="BC568" s="79" t="str">
        <f>IFERROR(IF(VALUE(MID(BA568,1,1))=1, ", "&amp;VLOOKUP(VALUE(MID(BA568,2,1)), TxtPanelShape!$H$2:$I$50, 2, 0), IF(VALUE(MID(BA568,1,1))&gt;=7, ", "&amp;VLOOKUP(VALUE(MID(BA568,2,1)), TxtPanelShape!$H$2:$I$50, 2, 0),"")), "")</f>
        <v/>
      </c>
      <c r="BD568" s="79" t="str">
        <f>IFERROR(IF(VALUE(MID(BA568,1,1))=1, ", "&amp;VLOOKUP(VALUE(MID(BA568,3,1)), TxtPanelShape!$O$2:$P$50, 2, 0), IF(VALUE(MID(BA568,1,1))&gt;=7, ", "&amp;VLOOKUP(VALUE(MID(BA568,3,1)), TxtPanelShape!$O$2:$P$50, 2, 0),"")),"")</f>
        <v/>
      </c>
      <c r="BE568" s="79" t="str">
        <f>IFERROR("; "&amp;VLOOKUP(VALUE(MID(BA568,4,1)), TxtPanelShape!$V$2:$W$50,2,0),"")</f>
        <v/>
      </c>
      <c r="BF568" s="79" t="str">
        <f t="shared" si="110"/>
        <v/>
      </c>
      <c r="BG568" s="71"/>
      <c r="BH568" s="79" t="str">
        <f>IFERROR(VLOOKUP(BG568, TxtPanelDefinition!$A$2:$B$50, 2, 0),"")</f>
        <v/>
      </c>
      <c r="BI568" s="71"/>
      <c r="BJ568" s="79" t="str">
        <f>IFERROR(VLOOKUP(BI568, TxtPanelDefinition!$A$2:$B$50, 2, 0),"")</f>
        <v/>
      </c>
      <c r="BK568" s="71"/>
      <c r="BL568" s="79" t="str">
        <f>IFERROR(VLOOKUP(BK568, InscrTechniques!$A$2:$B$50, 2, 0),"")</f>
        <v/>
      </c>
      <c r="BM568" s="71"/>
      <c r="BN568" s="79" t="str">
        <f>IFERROR(VLOOKUP(BM568, InscrTechniques!$A$2:$B$50, 2, 0),"")</f>
        <v/>
      </c>
      <c r="BO568" s="71"/>
      <c r="BP568" s="79" t="str">
        <f>IFERROR(VLOOKUP(BO568, InscrTechniques!$A$2:$B$50, 2, 0),"")</f>
        <v/>
      </c>
      <c r="BQ568" s="71"/>
      <c r="BR568" s="79" t="str">
        <f>IFERROR(VLOOKUP(BQ568, InscrTechniques!$A$2:$B$50, 2, 0),"")</f>
        <v/>
      </c>
      <c r="BS568" s="71"/>
      <c r="BT568" s="79" t="str">
        <f>IFERROR(VLOOKUP(BS568, InscrTechniques!$A$2:$B$50, 2, 0),"")</f>
        <v/>
      </c>
      <c r="BU568" s="71"/>
      <c r="BV568" s="79" t="str">
        <f>IFERROR(VLOOKUP(BU568, InscrTechniques!$A$2:$B$50, 2, 0),"")</f>
        <v/>
      </c>
      <c r="BW568" s="125"/>
      <c r="BX568" s="79" t="str">
        <f>IFERROR(VLOOKUP(BW568, InscrTechniques!$A$2:$B$50, 2, 0),"")</f>
        <v/>
      </c>
      <c r="BY568" s="125"/>
      <c r="BZ568" s="79" t="str">
        <f>IFERROR(VLOOKUP(BY568, InscrTechniques!$A$2:$B$50, 2, 0),"")</f>
        <v/>
      </c>
      <c r="CA568" s="74"/>
      <c r="CB568" s="114" t="str">
        <f>IFERROR(VLOOKUP(CA568, LetterStyle!$A$2:$B$50, 2, 0),"")</f>
        <v/>
      </c>
      <c r="CC568" s="74"/>
      <c r="CD568" s="114" t="str">
        <f>IFERROR(VLOOKUP(CC568, LetterStyle!$A$2:$B$50, 2, 0),"")</f>
        <v/>
      </c>
      <c r="CE568" s="74"/>
      <c r="CF568" s="114" t="str">
        <f>IFERROR(VLOOKUP(CE568, LetterStyle!$A$2:$B$50, 2, 0),"")</f>
        <v/>
      </c>
      <c r="CG568" s="74"/>
      <c r="CH568" s="79" t="str">
        <f>IFERROR(VLOOKUP(CG568, LetterStyle!$A$2:$B$50, 2, 0),"")</f>
        <v/>
      </c>
      <c r="CI568" s="71"/>
      <c r="CJ568" s="79" t="str">
        <f>IFERROR(VLOOKUP(CI568, DecMotifs!$A$1:$B$306, 2, 0),"")</f>
        <v/>
      </c>
      <c r="CK568" s="71"/>
      <c r="CL568" s="79" t="str">
        <f>IFERROR(VLOOKUP(CK568, DecMotifs!$A$1:$B$306, 2, 0),"")</f>
        <v/>
      </c>
      <c r="CM568" s="71"/>
      <c r="CN568" s="79" t="str">
        <f>IFERROR(VLOOKUP(CM568, DecMotifs!$A$1:$B$306, 2, 0),"")</f>
        <v/>
      </c>
      <c r="CO568" s="71"/>
      <c r="CP568" s="79" t="str">
        <f>IFERROR(VLOOKUP(CO568, MarginalDec!$A$2:$B$253, 2, 0),"")</f>
        <v/>
      </c>
      <c r="CQ568" s="71"/>
      <c r="CR568" s="79" t="str">
        <f>IFERROR(VLOOKUP(CQ568, MarginalDec!$A$2:$B$253, 2, 0),"")</f>
        <v/>
      </c>
      <c r="CS568" s="71"/>
      <c r="CT568" s="79" t="str">
        <f>IFERROR(VLOOKUP(CS568, MarginalDec!$A$2:$B$253, 2, 0),"")</f>
        <v/>
      </c>
      <c r="CU568" s="71"/>
      <c r="CV568" s="79" t="str">
        <f>IF(ISBLANK(CU568),"", IFERROR(VLOOKUP(CU568, Tooling!$A$2:$B$252, 2, 0),""))</f>
        <v/>
      </c>
      <c r="CW568" s="71"/>
      <c r="CX568" s="79" t="str">
        <f>IF(ISBLANK(CW568),"", IFERROR(VLOOKUP(CW568, Tooling!$A$2:$B$252, 2, 0),""))</f>
        <v/>
      </c>
      <c r="CY568" s="71"/>
      <c r="CZ568" s="79" t="str">
        <f>IF(ISBLANK(CY568),"", IFERROR(VLOOKUP(CY568, Repairs!$A$2:$B$252, 2, 0),""))</f>
        <v/>
      </c>
      <c r="DA568" s="77"/>
      <c r="DB568" s="71"/>
      <c r="DC568" s="79" t="str">
        <f>IFERROR(VLOOKUP(DB568, DatingReason!$A$2:$B$252, 2, 0),"")</f>
        <v/>
      </c>
      <c r="DD568" s="123" t="str">
        <f t="shared" si="111"/>
        <v/>
      </c>
      <c r="DF568" s="119" t="str">
        <f t="array" ref="DF568">IF(AND($B568&lt;&gt;"", $DE568&lt;&gt;"", $DE568&lt;&gt;"No"),MAX(IF($B568=PEOPLE!$B$4:$B$1000, PEOPLE!$Q$4:$Q$1000,""))+100,"")</f>
        <v/>
      </c>
      <c r="DG568" s="68"/>
      <c r="DH568" s="76">
        <f>COUNTIF(PEOPLE!B:B, MEMORIALS!B568)</f>
        <v>0</v>
      </c>
      <c r="DI568" s="82"/>
      <c r="DJ568" s="82"/>
      <c r="DK568" s="82"/>
      <c r="DL568" s="68"/>
      <c r="DM568" s="68"/>
      <c r="DN568" s="68"/>
      <c r="DO568" s="68"/>
      <c r="DP568" s="68"/>
    </row>
    <row r="569" spans="1:120" ht="15" customHeight="1" x14ac:dyDescent="0.25">
      <c r="A569" s="68"/>
      <c r="B569" s="69"/>
      <c r="C569" s="68"/>
      <c r="D569" s="68"/>
      <c r="E569" s="70" t="str">
        <f>IF(D569="","",VLOOKUP(D569,Denomination!$A$2:$B$50, 2, 0))</f>
        <v/>
      </c>
      <c r="F569" s="68"/>
      <c r="G569" s="71"/>
      <c r="H569" s="70" t="str">
        <f>IF(G569="","",VLOOKUP(G569,MCondition!$A$2:$B$50, 2, 0))</f>
        <v/>
      </c>
      <c r="I569" s="72"/>
      <c r="J569" s="71"/>
      <c r="K569" s="70" t="str">
        <f>IF(J569="","",VLOOKUP(J569,ICondition!$A$2:$B$50, 2, 0))</f>
        <v/>
      </c>
      <c r="L569" s="73"/>
      <c r="M569" s="73"/>
      <c r="N569" s="73"/>
      <c r="O569" s="73"/>
      <c r="P569" s="73"/>
      <c r="Q569" s="73"/>
      <c r="R569" s="78"/>
      <c r="S569" s="79" t="str">
        <f>IFERROR(VLOOKUP(R569,Material!$A$2:$B$59, 2, 0),"")</f>
        <v/>
      </c>
      <c r="T569" s="71"/>
      <c r="U569" s="79" t="str">
        <f>IFERROR(VLOOKUP(T569,Material!$A$2:$B$59, 2, 0),"")</f>
        <v/>
      </c>
      <c r="V569" s="71"/>
      <c r="W569" s="79" t="str">
        <f>IFERROR(VLOOKUP(V569,Material!$A$2:$B$59, 2, 0),"")</f>
        <v/>
      </c>
      <c r="X569" s="71"/>
      <c r="Y569" s="79" t="str">
        <f>IFERROR(VLOOKUP(X569,Material!$A$2:$B$59, 2, 0),"")</f>
        <v/>
      </c>
      <c r="Z569" s="71"/>
      <c r="AA569" s="79" t="str">
        <f>IFERROR(VLOOKUP(Z569,Material!$A$2:$B$59, 2, 0),"")</f>
        <v/>
      </c>
      <c r="AB569" s="74"/>
      <c r="AC569" s="75" t="e">
        <f t="shared" si="100"/>
        <v>#VALUE!</v>
      </c>
      <c r="AD569" s="75" t="e">
        <f t="shared" si="101"/>
        <v>#VALUE!</v>
      </c>
      <c r="AE569" s="75" t="e">
        <f t="shared" si="103"/>
        <v>#VALUE!</v>
      </c>
      <c r="AF569" s="75" t="e">
        <f t="shared" si="102"/>
        <v>#VALUE!</v>
      </c>
      <c r="AG569" s="75" t="e">
        <f t="shared" si="104"/>
        <v>#VALUE!</v>
      </c>
      <c r="AH569" s="75" t="e">
        <f t="shared" si="105"/>
        <v>#VALUE!</v>
      </c>
      <c r="AI569" s="75" t="e">
        <f t="shared" si="106"/>
        <v>#VALUE!</v>
      </c>
      <c r="AJ569" s="80" t="e">
        <f t="shared" si="107"/>
        <v>#VALUE!</v>
      </c>
      <c r="AK569" s="79" t="str">
        <f>(IFERROR(VLOOKUP(AB569,Categories!$A$2:$B$20,2,1),""))</f>
        <v/>
      </c>
      <c r="AL569" s="79" t="str">
        <f ca="1">IFERROR(VLOOKUP((HLOOKUP((VLOOKUP($AB569,Categories!$A$2:$F$20,3,1)), $AB$3:$AJ569, (ROW()-ROW($AB$3)+1), 0)), INDIRECT(VLOOKUP($AB569,Categories!$A$2:$F$20,6,1)),2,0),AK569)</f>
        <v/>
      </c>
      <c r="AM569" s="79" t="str">
        <f ca="1">IFERROR(VLOOKUP((HLOOKUP((VLOOKUP($AB569,Categories!$A$2:$F$20,4,1)),$AB$3:$AJ569,(ROW()-ROW($AB$3)+1),0)),INDIRECT(VLOOKUP($AB569,Categories!$A$2:$H$20,7,1)),2,0),"")</f>
        <v/>
      </c>
      <c r="AN569" s="79" t="str">
        <f ca="1">IFERROR(VLOOKUP((HLOOKUP((VLOOKUP($AB569,Categories!$A$2:$F$20,5,1)), $AB$3:$AJ569, (ROW()-ROW($AB$3)+1), 0)), INDIRECT(VLOOKUP($AB569,Categories!$A$2:$H$20,8,1)),2,0),"")</f>
        <v/>
      </c>
      <c r="AO569" s="79" t="str">
        <f t="shared" ca="1" si="108"/>
        <v/>
      </c>
      <c r="AP569" s="81"/>
      <c r="AQ569" s="70" t="str">
        <f>IFERROR(VLOOKUP(VALUE(MID(AP569,1,1)),AdditionalElements!$A$2:$B$50,2,0),"")</f>
        <v/>
      </c>
      <c r="AR569" s="70" t="str">
        <f>IFERROR(VLOOKUP(VALUE(MID(AP569,2,1)),AdditionalElements!$H$2:$I$50,2,0),"")</f>
        <v/>
      </c>
      <c r="AS569" s="70" t="str">
        <f>IFERROR(VLOOKUP(VALUE(MID(AP569,3,1)),AdditionalElements!$O$2:$P$50,2,0),"")</f>
        <v/>
      </c>
      <c r="AT569" s="70" t="str">
        <f>IFERROR(VLOOKUP(VALUE(MID(AP569,4,1)),AdditionalElements!$V$2:$W$50,2,0),"")</f>
        <v/>
      </c>
      <c r="AU569" s="71"/>
      <c r="AV569" s="79" t="str">
        <f>IFERROR(IF(VALUE(MID(AU569,1,1))=1, VLOOKUP(VALUE(MID(AU569,1,1)), TxtPanelShape!$A$2:$C$50, 3, 0), (IF(VALUE(MID(AU569,1,1))&gt;=7, VLOOKUP(VALUE(MID(AU569,1,1)), TxtPanelShape!$A$2:$C$50, 3, 0),VLOOKUP(VALUE(MID(AU569,1,2)),TxtPanelShape!$A$2:$C$50,3,0)))), "")</f>
        <v/>
      </c>
      <c r="AW569" s="79" t="str">
        <f>IFERROR(IF(VALUE(MID(AU569,1,1))=1, ", "&amp;VLOOKUP(VALUE(MID(AU569,2,1)), TxtPanelShape!$H$2:$I$50, 2, 0), IF(VALUE(MID(AU569,1,1))&gt;=7, ", "&amp;VLOOKUP(VALUE(MID(AU569,2,1)), TxtPanelShape!$H$2:$I$50, 2, 0),"")), "")</f>
        <v/>
      </c>
      <c r="AX569" s="79" t="str">
        <f>IFERROR(IF(VALUE(MID(AU569,1,1))=1, ", "&amp;VLOOKUP(VALUE(MID(AU569,3,1)), TxtPanelShape!$O$2:$P$50, 2, 0), IF(VALUE(MID(AU569,1,1))&gt;=7, ", "&amp;VLOOKUP(VALUE(MID(AU569,3,1)), TxtPanelShape!$O$2:$P$50, 2, 0),"")),"")</f>
        <v/>
      </c>
      <c r="AY569" s="79" t="str">
        <f>IFERROR("; "&amp;VLOOKUP(VALUE(MID(AU569,4,1)), TxtPanelShape!$V$2:$W$50,2,0),"")</f>
        <v/>
      </c>
      <c r="AZ569" s="79" t="str">
        <f t="shared" si="109"/>
        <v/>
      </c>
      <c r="BA569" s="71"/>
      <c r="BB569" s="79" t="str">
        <f>IFERROR(IF(VALUE(MID(BA569,1,1))=1, VLOOKUP(VALUE(MID(BA569,1,1)), TxtPanelShape!$A$2:$C$50, 3, 0), (IF(VALUE(MID(BA569,1,1))&gt;=7, VLOOKUP(VALUE(MID(BA569,1,1)), TxtPanelShape!$A$2:$C$50, 3, 0),VLOOKUP(VALUE(MID(BA569,1,2)),TxtPanelShape!$A$2:$C$50,3,0)))), "")</f>
        <v/>
      </c>
      <c r="BC569" s="79" t="str">
        <f>IFERROR(IF(VALUE(MID(BA569,1,1))=1, ", "&amp;VLOOKUP(VALUE(MID(BA569,2,1)), TxtPanelShape!$H$2:$I$50, 2, 0), IF(VALUE(MID(BA569,1,1))&gt;=7, ", "&amp;VLOOKUP(VALUE(MID(BA569,2,1)), TxtPanelShape!$H$2:$I$50, 2, 0),"")), "")</f>
        <v/>
      </c>
      <c r="BD569" s="79" t="str">
        <f>IFERROR(IF(VALUE(MID(BA569,1,1))=1, ", "&amp;VLOOKUP(VALUE(MID(BA569,3,1)), TxtPanelShape!$O$2:$P$50, 2, 0), IF(VALUE(MID(BA569,1,1))&gt;=7, ", "&amp;VLOOKUP(VALUE(MID(BA569,3,1)), TxtPanelShape!$O$2:$P$50, 2, 0),"")),"")</f>
        <v/>
      </c>
      <c r="BE569" s="79" t="str">
        <f>IFERROR("; "&amp;VLOOKUP(VALUE(MID(BA569,4,1)), TxtPanelShape!$V$2:$W$50,2,0),"")</f>
        <v/>
      </c>
      <c r="BF569" s="79" t="str">
        <f t="shared" si="110"/>
        <v/>
      </c>
      <c r="BG569" s="71"/>
      <c r="BH569" s="79" t="str">
        <f>IFERROR(VLOOKUP(BG569, TxtPanelDefinition!$A$2:$B$50, 2, 0),"")</f>
        <v/>
      </c>
      <c r="BI569" s="71"/>
      <c r="BJ569" s="79" t="str">
        <f>IFERROR(VLOOKUP(BI569, TxtPanelDefinition!$A$2:$B$50, 2, 0),"")</f>
        <v/>
      </c>
      <c r="BK569" s="71"/>
      <c r="BL569" s="79" t="str">
        <f>IFERROR(VLOOKUP(BK569, InscrTechniques!$A$2:$B$50, 2, 0),"")</f>
        <v/>
      </c>
      <c r="BM569" s="71"/>
      <c r="BN569" s="79" t="str">
        <f>IFERROR(VLOOKUP(BM569, InscrTechniques!$A$2:$B$50, 2, 0),"")</f>
        <v/>
      </c>
      <c r="BO569" s="71"/>
      <c r="BP569" s="79" t="str">
        <f>IFERROR(VLOOKUP(BO569, InscrTechniques!$A$2:$B$50, 2, 0),"")</f>
        <v/>
      </c>
      <c r="BQ569" s="71"/>
      <c r="BR569" s="79" t="str">
        <f>IFERROR(VLOOKUP(BQ569, InscrTechniques!$A$2:$B$50, 2, 0),"")</f>
        <v/>
      </c>
      <c r="BS569" s="71"/>
      <c r="BT569" s="79" t="str">
        <f>IFERROR(VLOOKUP(BS569, InscrTechniques!$A$2:$B$50, 2, 0),"")</f>
        <v/>
      </c>
      <c r="BU569" s="71"/>
      <c r="BV569" s="79" t="str">
        <f>IFERROR(VLOOKUP(BU569, InscrTechniques!$A$2:$B$50, 2, 0),"")</f>
        <v/>
      </c>
      <c r="BW569" s="125"/>
      <c r="BX569" s="79" t="str">
        <f>IFERROR(VLOOKUP(BW569, InscrTechniques!$A$2:$B$50, 2, 0),"")</f>
        <v/>
      </c>
      <c r="BY569" s="125"/>
      <c r="BZ569" s="79" t="str">
        <f>IFERROR(VLOOKUP(BY569, InscrTechniques!$A$2:$B$50, 2, 0),"")</f>
        <v/>
      </c>
      <c r="CA569" s="74"/>
      <c r="CB569" s="114" t="str">
        <f>IFERROR(VLOOKUP(CA569, LetterStyle!$A$2:$B$50, 2, 0),"")</f>
        <v/>
      </c>
      <c r="CC569" s="74"/>
      <c r="CD569" s="114" t="str">
        <f>IFERROR(VLOOKUP(CC569, LetterStyle!$A$2:$B$50, 2, 0),"")</f>
        <v/>
      </c>
      <c r="CE569" s="74"/>
      <c r="CF569" s="114" t="str">
        <f>IFERROR(VLOOKUP(CE569, LetterStyle!$A$2:$B$50, 2, 0),"")</f>
        <v/>
      </c>
      <c r="CG569" s="74"/>
      <c r="CH569" s="79" t="str">
        <f>IFERROR(VLOOKUP(CG569, LetterStyle!$A$2:$B$50, 2, 0),"")</f>
        <v/>
      </c>
      <c r="CI569" s="71"/>
      <c r="CJ569" s="79" t="str">
        <f>IFERROR(VLOOKUP(CI569, DecMotifs!$A$1:$B$306, 2, 0),"")</f>
        <v/>
      </c>
      <c r="CK569" s="71"/>
      <c r="CL569" s="79" t="str">
        <f>IFERROR(VLOOKUP(CK569, DecMotifs!$A$1:$B$306, 2, 0),"")</f>
        <v/>
      </c>
      <c r="CM569" s="71"/>
      <c r="CN569" s="79" t="str">
        <f>IFERROR(VLOOKUP(CM569, DecMotifs!$A$1:$B$306, 2, 0),"")</f>
        <v/>
      </c>
      <c r="CO569" s="71"/>
      <c r="CP569" s="79" t="str">
        <f>IFERROR(VLOOKUP(CO569, MarginalDec!$A$2:$B$253, 2, 0),"")</f>
        <v/>
      </c>
      <c r="CQ569" s="71"/>
      <c r="CR569" s="79" t="str">
        <f>IFERROR(VLOOKUP(CQ569, MarginalDec!$A$2:$B$253, 2, 0),"")</f>
        <v/>
      </c>
      <c r="CS569" s="71"/>
      <c r="CT569" s="79" t="str">
        <f>IFERROR(VLOOKUP(CS569, MarginalDec!$A$2:$B$253, 2, 0),"")</f>
        <v/>
      </c>
      <c r="CU569" s="71"/>
      <c r="CV569" s="79" t="str">
        <f>IF(ISBLANK(CU569),"", IFERROR(VLOOKUP(CU569, Tooling!$A$2:$B$252, 2, 0),""))</f>
        <v/>
      </c>
      <c r="CW569" s="71"/>
      <c r="CX569" s="79" t="str">
        <f>IF(ISBLANK(CW569),"", IFERROR(VLOOKUP(CW569, Tooling!$A$2:$B$252, 2, 0),""))</f>
        <v/>
      </c>
      <c r="CY569" s="71"/>
      <c r="CZ569" s="79" t="str">
        <f>IF(ISBLANK(CY569),"", IFERROR(VLOOKUP(CY569, Repairs!$A$2:$B$252, 2, 0),""))</f>
        <v/>
      </c>
      <c r="DA569" s="77"/>
      <c r="DB569" s="71"/>
      <c r="DC569" s="79" t="str">
        <f>IFERROR(VLOOKUP(DB569, DatingReason!$A$2:$B$252, 2, 0),"")</f>
        <v/>
      </c>
      <c r="DD569" s="123" t="str">
        <f t="shared" si="111"/>
        <v/>
      </c>
      <c r="DF569" s="119" t="str">
        <f t="array" ref="DF569">IF(AND($B569&lt;&gt;"", $DE569&lt;&gt;"", $DE569&lt;&gt;"No"),MAX(IF($B569=PEOPLE!$B$4:$B$1000, PEOPLE!$Q$4:$Q$1000,""))+100,"")</f>
        <v/>
      </c>
      <c r="DG569" s="68"/>
      <c r="DH569" s="76">
        <f>COUNTIF(PEOPLE!B:B, MEMORIALS!B569)</f>
        <v>0</v>
      </c>
      <c r="DI569" s="82"/>
      <c r="DJ569" s="82"/>
      <c r="DK569" s="82"/>
      <c r="DL569" s="68"/>
      <c r="DM569" s="68"/>
      <c r="DN569" s="68"/>
      <c r="DO569" s="68"/>
      <c r="DP569" s="68"/>
    </row>
    <row r="570" spans="1:120" ht="15" customHeight="1" x14ac:dyDescent="0.25">
      <c r="A570" s="68"/>
      <c r="B570" s="69"/>
      <c r="C570" s="68"/>
      <c r="D570" s="68"/>
      <c r="E570" s="70" t="str">
        <f>IF(D570="","",VLOOKUP(D570,Denomination!$A$2:$B$50, 2, 0))</f>
        <v/>
      </c>
      <c r="F570" s="68"/>
      <c r="G570" s="71"/>
      <c r="H570" s="70" t="str">
        <f>IF(G570="","",VLOOKUP(G570,MCondition!$A$2:$B$50, 2, 0))</f>
        <v/>
      </c>
      <c r="I570" s="72"/>
      <c r="J570" s="71"/>
      <c r="K570" s="70" t="str">
        <f>IF(J570="","",VLOOKUP(J570,ICondition!$A$2:$B$50, 2, 0))</f>
        <v/>
      </c>
      <c r="L570" s="73"/>
      <c r="M570" s="73"/>
      <c r="N570" s="73"/>
      <c r="O570" s="73"/>
      <c r="P570" s="73"/>
      <c r="Q570" s="73"/>
      <c r="R570" s="78"/>
      <c r="S570" s="79" t="str">
        <f>IFERROR(VLOOKUP(R570,Material!$A$2:$B$59, 2, 0),"")</f>
        <v/>
      </c>
      <c r="T570" s="71"/>
      <c r="U570" s="79" t="str">
        <f>IFERROR(VLOOKUP(T570,Material!$A$2:$B$59, 2, 0),"")</f>
        <v/>
      </c>
      <c r="V570" s="71"/>
      <c r="W570" s="79" t="str">
        <f>IFERROR(VLOOKUP(V570,Material!$A$2:$B$59, 2, 0),"")</f>
        <v/>
      </c>
      <c r="X570" s="71"/>
      <c r="Y570" s="79" t="str">
        <f>IFERROR(VLOOKUP(X570,Material!$A$2:$B$59, 2, 0),"")</f>
        <v/>
      </c>
      <c r="Z570" s="71"/>
      <c r="AA570" s="79" t="str">
        <f>IFERROR(VLOOKUP(Z570,Material!$A$2:$B$59, 2, 0),"")</f>
        <v/>
      </c>
      <c r="AB570" s="74"/>
      <c r="AC570" s="75" t="e">
        <f t="shared" si="100"/>
        <v>#VALUE!</v>
      </c>
      <c r="AD570" s="75" t="e">
        <f t="shared" si="101"/>
        <v>#VALUE!</v>
      </c>
      <c r="AE570" s="75" t="e">
        <f t="shared" si="103"/>
        <v>#VALUE!</v>
      </c>
      <c r="AF570" s="75" t="e">
        <f t="shared" si="102"/>
        <v>#VALUE!</v>
      </c>
      <c r="AG570" s="75" t="e">
        <f t="shared" si="104"/>
        <v>#VALUE!</v>
      </c>
      <c r="AH570" s="75" t="e">
        <f t="shared" si="105"/>
        <v>#VALUE!</v>
      </c>
      <c r="AI570" s="75" t="e">
        <f t="shared" si="106"/>
        <v>#VALUE!</v>
      </c>
      <c r="AJ570" s="80" t="e">
        <f t="shared" si="107"/>
        <v>#VALUE!</v>
      </c>
      <c r="AK570" s="79" t="str">
        <f>(IFERROR(VLOOKUP(AB570,Categories!$A$2:$B$20,2,1),""))</f>
        <v/>
      </c>
      <c r="AL570" s="79" t="str">
        <f ca="1">IFERROR(VLOOKUP((HLOOKUP((VLOOKUP($AB570,Categories!$A$2:$F$20,3,1)), $AB$3:$AJ570, (ROW()-ROW($AB$3)+1), 0)), INDIRECT(VLOOKUP($AB570,Categories!$A$2:$F$20,6,1)),2,0),AK570)</f>
        <v/>
      </c>
      <c r="AM570" s="79" t="str">
        <f ca="1">IFERROR(VLOOKUP((HLOOKUP((VLOOKUP($AB570,Categories!$A$2:$F$20,4,1)),$AB$3:$AJ570,(ROW()-ROW($AB$3)+1),0)),INDIRECT(VLOOKUP($AB570,Categories!$A$2:$H$20,7,1)),2,0),"")</f>
        <v/>
      </c>
      <c r="AN570" s="79" t="str">
        <f ca="1">IFERROR(VLOOKUP((HLOOKUP((VLOOKUP($AB570,Categories!$A$2:$F$20,5,1)), $AB$3:$AJ570, (ROW()-ROW($AB$3)+1), 0)), INDIRECT(VLOOKUP($AB570,Categories!$A$2:$H$20,8,1)),2,0),"")</f>
        <v/>
      </c>
      <c r="AO570" s="79" t="str">
        <f t="shared" ca="1" si="108"/>
        <v/>
      </c>
      <c r="AP570" s="81"/>
      <c r="AQ570" s="70" t="str">
        <f>IFERROR(VLOOKUP(VALUE(MID(AP570,1,1)),AdditionalElements!$A$2:$B$50,2,0),"")</f>
        <v/>
      </c>
      <c r="AR570" s="70" t="str">
        <f>IFERROR(VLOOKUP(VALUE(MID(AP570,2,1)),AdditionalElements!$H$2:$I$50,2,0),"")</f>
        <v/>
      </c>
      <c r="AS570" s="70" t="str">
        <f>IFERROR(VLOOKUP(VALUE(MID(AP570,3,1)),AdditionalElements!$O$2:$P$50,2,0),"")</f>
        <v/>
      </c>
      <c r="AT570" s="70" t="str">
        <f>IFERROR(VLOOKUP(VALUE(MID(AP570,4,1)),AdditionalElements!$V$2:$W$50,2,0),"")</f>
        <v/>
      </c>
      <c r="AU570" s="71"/>
      <c r="AV570" s="79" t="str">
        <f>IFERROR(IF(VALUE(MID(AU570,1,1))=1, VLOOKUP(VALUE(MID(AU570,1,1)), TxtPanelShape!$A$2:$C$50, 3, 0), (IF(VALUE(MID(AU570,1,1))&gt;=7, VLOOKUP(VALUE(MID(AU570,1,1)), TxtPanelShape!$A$2:$C$50, 3, 0),VLOOKUP(VALUE(MID(AU570,1,2)),TxtPanelShape!$A$2:$C$50,3,0)))), "")</f>
        <v/>
      </c>
      <c r="AW570" s="79" t="str">
        <f>IFERROR(IF(VALUE(MID(AU570,1,1))=1, ", "&amp;VLOOKUP(VALUE(MID(AU570,2,1)), TxtPanelShape!$H$2:$I$50, 2, 0), IF(VALUE(MID(AU570,1,1))&gt;=7, ", "&amp;VLOOKUP(VALUE(MID(AU570,2,1)), TxtPanelShape!$H$2:$I$50, 2, 0),"")), "")</f>
        <v/>
      </c>
      <c r="AX570" s="79" t="str">
        <f>IFERROR(IF(VALUE(MID(AU570,1,1))=1, ", "&amp;VLOOKUP(VALUE(MID(AU570,3,1)), TxtPanelShape!$O$2:$P$50, 2, 0), IF(VALUE(MID(AU570,1,1))&gt;=7, ", "&amp;VLOOKUP(VALUE(MID(AU570,3,1)), TxtPanelShape!$O$2:$P$50, 2, 0),"")),"")</f>
        <v/>
      </c>
      <c r="AY570" s="79" t="str">
        <f>IFERROR("; "&amp;VLOOKUP(VALUE(MID(AU570,4,1)), TxtPanelShape!$V$2:$W$50,2,0),"")</f>
        <v/>
      </c>
      <c r="AZ570" s="79" t="str">
        <f t="shared" si="109"/>
        <v/>
      </c>
      <c r="BA570" s="71"/>
      <c r="BB570" s="79" t="str">
        <f>IFERROR(IF(VALUE(MID(BA570,1,1))=1, VLOOKUP(VALUE(MID(BA570,1,1)), TxtPanelShape!$A$2:$C$50, 3, 0), (IF(VALUE(MID(BA570,1,1))&gt;=7, VLOOKUP(VALUE(MID(BA570,1,1)), TxtPanelShape!$A$2:$C$50, 3, 0),VLOOKUP(VALUE(MID(BA570,1,2)),TxtPanelShape!$A$2:$C$50,3,0)))), "")</f>
        <v/>
      </c>
      <c r="BC570" s="79" t="str">
        <f>IFERROR(IF(VALUE(MID(BA570,1,1))=1, ", "&amp;VLOOKUP(VALUE(MID(BA570,2,1)), TxtPanelShape!$H$2:$I$50, 2, 0), IF(VALUE(MID(BA570,1,1))&gt;=7, ", "&amp;VLOOKUP(VALUE(MID(BA570,2,1)), TxtPanelShape!$H$2:$I$50, 2, 0),"")), "")</f>
        <v/>
      </c>
      <c r="BD570" s="79" t="str">
        <f>IFERROR(IF(VALUE(MID(BA570,1,1))=1, ", "&amp;VLOOKUP(VALUE(MID(BA570,3,1)), TxtPanelShape!$O$2:$P$50, 2, 0), IF(VALUE(MID(BA570,1,1))&gt;=7, ", "&amp;VLOOKUP(VALUE(MID(BA570,3,1)), TxtPanelShape!$O$2:$P$50, 2, 0),"")),"")</f>
        <v/>
      </c>
      <c r="BE570" s="79" t="str">
        <f>IFERROR("; "&amp;VLOOKUP(VALUE(MID(BA570,4,1)), TxtPanelShape!$V$2:$W$50,2,0),"")</f>
        <v/>
      </c>
      <c r="BF570" s="79" t="str">
        <f t="shared" si="110"/>
        <v/>
      </c>
      <c r="BG570" s="71"/>
      <c r="BH570" s="79" t="str">
        <f>IFERROR(VLOOKUP(BG570, TxtPanelDefinition!$A$2:$B$50, 2, 0),"")</f>
        <v/>
      </c>
      <c r="BI570" s="71"/>
      <c r="BJ570" s="79" t="str">
        <f>IFERROR(VLOOKUP(BI570, TxtPanelDefinition!$A$2:$B$50, 2, 0),"")</f>
        <v/>
      </c>
      <c r="BK570" s="71"/>
      <c r="BL570" s="79" t="str">
        <f>IFERROR(VLOOKUP(BK570, InscrTechniques!$A$2:$B$50, 2, 0),"")</f>
        <v/>
      </c>
      <c r="BM570" s="71"/>
      <c r="BN570" s="79" t="str">
        <f>IFERROR(VLOOKUP(BM570, InscrTechniques!$A$2:$B$50, 2, 0),"")</f>
        <v/>
      </c>
      <c r="BO570" s="71"/>
      <c r="BP570" s="79" t="str">
        <f>IFERROR(VLOOKUP(BO570, InscrTechniques!$A$2:$B$50, 2, 0),"")</f>
        <v/>
      </c>
      <c r="BQ570" s="71"/>
      <c r="BR570" s="79" t="str">
        <f>IFERROR(VLOOKUP(BQ570, InscrTechniques!$A$2:$B$50, 2, 0),"")</f>
        <v/>
      </c>
      <c r="BS570" s="71"/>
      <c r="BT570" s="79" t="str">
        <f>IFERROR(VLOOKUP(BS570, InscrTechniques!$A$2:$B$50, 2, 0),"")</f>
        <v/>
      </c>
      <c r="BU570" s="71"/>
      <c r="BV570" s="79" t="str">
        <f>IFERROR(VLOOKUP(BU570, InscrTechniques!$A$2:$B$50, 2, 0),"")</f>
        <v/>
      </c>
      <c r="BW570" s="125"/>
      <c r="BX570" s="79" t="str">
        <f>IFERROR(VLOOKUP(BW570, InscrTechniques!$A$2:$B$50, 2, 0),"")</f>
        <v/>
      </c>
      <c r="BY570" s="125"/>
      <c r="BZ570" s="79" t="str">
        <f>IFERROR(VLOOKUP(BY570, InscrTechniques!$A$2:$B$50, 2, 0),"")</f>
        <v/>
      </c>
      <c r="CA570" s="74"/>
      <c r="CB570" s="114" t="str">
        <f>IFERROR(VLOOKUP(CA570, LetterStyle!$A$2:$B$50, 2, 0),"")</f>
        <v/>
      </c>
      <c r="CC570" s="74"/>
      <c r="CD570" s="114" t="str">
        <f>IFERROR(VLOOKUP(CC570, LetterStyle!$A$2:$B$50, 2, 0),"")</f>
        <v/>
      </c>
      <c r="CE570" s="74"/>
      <c r="CF570" s="114" t="str">
        <f>IFERROR(VLOOKUP(CE570, LetterStyle!$A$2:$B$50, 2, 0),"")</f>
        <v/>
      </c>
      <c r="CG570" s="74"/>
      <c r="CH570" s="79" t="str">
        <f>IFERROR(VLOOKUP(CG570, LetterStyle!$A$2:$B$50, 2, 0),"")</f>
        <v/>
      </c>
      <c r="CI570" s="71"/>
      <c r="CJ570" s="79" t="str">
        <f>IFERROR(VLOOKUP(CI570, DecMotifs!$A$1:$B$306, 2, 0),"")</f>
        <v/>
      </c>
      <c r="CK570" s="71"/>
      <c r="CL570" s="79" t="str">
        <f>IFERROR(VLOOKUP(CK570, DecMotifs!$A$1:$B$306, 2, 0),"")</f>
        <v/>
      </c>
      <c r="CM570" s="71"/>
      <c r="CN570" s="79" t="str">
        <f>IFERROR(VLOOKUP(CM570, DecMotifs!$A$1:$B$306, 2, 0),"")</f>
        <v/>
      </c>
      <c r="CO570" s="71"/>
      <c r="CP570" s="79" t="str">
        <f>IFERROR(VLOOKUP(CO570, MarginalDec!$A$2:$B$253, 2, 0),"")</f>
        <v/>
      </c>
      <c r="CQ570" s="71"/>
      <c r="CR570" s="79" t="str">
        <f>IFERROR(VLOOKUP(CQ570, MarginalDec!$A$2:$B$253, 2, 0),"")</f>
        <v/>
      </c>
      <c r="CS570" s="71"/>
      <c r="CT570" s="79" t="str">
        <f>IFERROR(VLOOKUP(CS570, MarginalDec!$A$2:$B$253, 2, 0),"")</f>
        <v/>
      </c>
      <c r="CU570" s="71"/>
      <c r="CV570" s="79" t="str">
        <f>IF(ISBLANK(CU570),"", IFERROR(VLOOKUP(CU570, Tooling!$A$2:$B$252, 2, 0),""))</f>
        <v/>
      </c>
      <c r="CW570" s="71"/>
      <c r="CX570" s="79" t="str">
        <f>IF(ISBLANK(CW570),"", IFERROR(VLOOKUP(CW570, Tooling!$A$2:$B$252, 2, 0),""))</f>
        <v/>
      </c>
      <c r="CY570" s="71"/>
      <c r="CZ570" s="79" t="str">
        <f>IF(ISBLANK(CY570),"", IFERROR(VLOOKUP(CY570, Repairs!$A$2:$B$252, 2, 0),""))</f>
        <v/>
      </c>
      <c r="DA570" s="77"/>
      <c r="DB570" s="71"/>
      <c r="DC570" s="79" t="str">
        <f>IFERROR(VLOOKUP(DB570, DatingReason!$A$2:$B$252, 2, 0),"")</f>
        <v/>
      </c>
      <c r="DD570" s="123" t="str">
        <f t="shared" si="111"/>
        <v/>
      </c>
      <c r="DF570" s="119" t="str">
        <f t="array" ref="DF570">IF(AND($B570&lt;&gt;"", $DE570&lt;&gt;"", $DE570&lt;&gt;"No"),MAX(IF($B570=PEOPLE!$B$4:$B$1000, PEOPLE!$Q$4:$Q$1000,""))+100,"")</f>
        <v/>
      </c>
      <c r="DG570" s="68"/>
      <c r="DH570" s="76">
        <f>COUNTIF(PEOPLE!B:B, MEMORIALS!B570)</f>
        <v>0</v>
      </c>
      <c r="DI570" s="82"/>
      <c r="DJ570" s="82"/>
      <c r="DK570" s="82"/>
      <c r="DL570" s="68"/>
      <c r="DM570" s="68"/>
      <c r="DN570" s="68"/>
      <c r="DO570" s="68"/>
      <c r="DP570" s="68"/>
    </row>
    <row r="571" spans="1:120" ht="15" customHeight="1" x14ac:dyDescent="0.25">
      <c r="A571" s="68"/>
      <c r="B571" s="69"/>
      <c r="C571" s="68"/>
      <c r="D571" s="68"/>
      <c r="E571" s="70" t="str">
        <f>IF(D571="","",VLOOKUP(D571,Denomination!$A$2:$B$50, 2, 0))</f>
        <v/>
      </c>
      <c r="F571" s="68"/>
      <c r="G571" s="71"/>
      <c r="H571" s="70" t="str">
        <f>IF(G571="","",VLOOKUP(G571,MCondition!$A$2:$B$50, 2, 0))</f>
        <v/>
      </c>
      <c r="I571" s="72"/>
      <c r="J571" s="71"/>
      <c r="K571" s="70" t="str">
        <f>IF(J571="","",VLOOKUP(J571,ICondition!$A$2:$B$50, 2, 0))</f>
        <v/>
      </c>
      <c r="L571" s="73"/>
      <c r="M571" s="73"/>
      <c r="N571" s="73"/>
      <c r="O571" s="73"/>
      <c r="P571" s="73"/>
      <c r="Q571" s="73"/>
      <c r="R571" s="78"/>
      <c r="S571" s="79" t="str">
        <f>IFERROR(VLOOKUP(R571,Material!$A$2:$B$59, 2, 0),"")</f>
        <v/>
      </c>
      <c r="T571" s="71"/>
      <c r="U571" s="79" t="str">
        <f>IFERROR(VLOOKUP(T571,Material!$A$2:$B$59, 2, 0),"")</f>
        <v/>
      </c>
      <c r="V571" s="71"/>
      <c r="W571" s="79" t="str">
        <f>IFERROR(VLOOKUP(V571,Material!$A$2:$B$59, 2, 0),"")</f>
        <v/>
      </c>
      <c r="X571" s="71"/>
      <c r="Y571" s="79" t="str">
        <f>IFERROR(VLOOKUP(X571,Material!$A$2:$B$59, 2, 0),"")</f>
        <v/>
      </c>
      <c r="Z571" s="71"/>
      <c r="AA571" s="79" t="str">
        <f>IFERROR(VLOOKUP(Z571,Material!$A$2:$B$59, 2, 0),"")</f>
        <v/>
      </c>
      <c r="AB571" s="74"/>
      <c r="AC571" s="75" t="e">
        <f t="shared" si="100"/>
        <v>#VALUE!</v>
      </c>
      <c r="AD571" s="75" t="e">
        <f t="shared" si="101"/>
        <v>#VALUE!</v>
      </c>
      <c r="AE571" s="75" t="e">
        <f t="shared" si="103"/>
        <v>#VALUE!</v>
      </c>
      <c r="AF571" s="75" t="e">
        <f t="shared" si="102"/>
        <v>#VALUE!</v>
      </c>
      <c r="AG571" s="75" t="e">
        <f t="shared" si="104"/>
        <v>#VALUE!</v>
      </c>
      <c r="AH571" s="75" t="e">
        <f t="shared" si="105"/>
        <v>#VALUE!</v>
      </c>
      <c r="AI571" s="75" t="e">
        <f t="shared" si="106"/>
        <v>#VALUE!</v>
      </c>
      <c r="AJ571" s="80" t="e">
        <f t="shared" si="107"/>
        <v>#VALUE!</v>
      </c>
      <c r="AK571" s="79" t="str">
        <f>(IFERROR(VLOOKUP(AB571,Categories!$A$2:$B$20,2,1),""))</f>
        <v/>
      </c>
      <c r="AL571" s="79" t="str">
        <f ca="1">IFERROR(VLOOKUP((HLOOKUP((VLOOKUP($AB571,Categories!$A$2:$F$20,3,1)), $AB$3:$AJ571, (ROW()-ROW($AB$3)+1), 0)), INDIRECT(VLOOKUP($AB571,Categories!$A$2:$F$20,6,1)),2,0),AK571)</f>
        <v/>
      </c>
      <c r="AM571" s="79" t="str">
        <f ca="1">IFERROR(VLOOKUP((HLOOKUP((VLOOKUP($AB571,Categories!$A$2:$F$20,4,1)),$AB$3:$AJ571,(ROW()-ROW($AB$3)+1),0)),INDIRECT(VLOOKUP($AB571,Categories!$A$2:$H$20,7,1)),2,0),"")</f>
        <v/>
      </c>
      <c r="AN571" s="79" t="str">
        <f ca="1">IFERROR(VLOOKUP((HLOOKUP((VLOOKUP($AB571,Categories!$A$2:$F$20,5,1)), $AB$3:$AJ571, (ROW()-ROW($AB$3)+1), 0)), INDIRECT(VLOOKUP($AB571,Categories!$A$2:$H$20,8,1)),2,0),"")</f>
        <v/>
      </c>
      <c r="AO571" s="79" t="str">
        <f t="shared" ca="1" si="108"/>
        <v/>
      </c>
      <c r="AP571" s="81"/>
      <c r="AQ571" s="70" t="str">
        <f>IFERROR(VLOOKUP(VALUE(MID(AP571,1,1)),AdditionalElements!$A$2:$B$50,2,0),"")</f>
        <v/>
      </c>
      <c r="AR571" s="70" t="str">
        <f>IFERROR(VLOOKUP(VALUE(MID(AP571,2,1)),AdditionalElements!$H$2:$I$50,2,0),"")</f>
        <v/>
      </c>
      <c r="AS571" s="70" t="str">
        <f>IFERROR(VLOOKUP(VALUE(MID(AP571,3,1)),AdditionalElements!$O$2:$P$50,2,0),"")</f>
        <v/>
      </c>
      <c r="AT571" s="70" t="str">
        <f>IFERROR(VLOOKUP(VALUE(MID(AP571,4,1)),AdditionalElements!$V$2:$W$50,2,0),"")</f>
        <v/>
      </c>
      <c r="AU571" s="71"/>
      <c r="AV571" s="79" t="str">
        <f>IFERROR(IF(VALUE(MID(AU571,1,1))=1, VLOOKUP(VALUE(MID(AU571,1,1)), TxtPanelShape!$A$2:$C$50, 3, 0), (IF(VALUE(MID(AU571,1,1))&gt;=7, VLOOKUP(VALUE(MID(AU571,1,1)), TxtPanelShape!$A$2:$C$50, 3, 0),VLOOKUP(VALUE(MID(AU571,1,2)),TxtPanelShape!$A$2:$C$50,3,0)))), "")</f>
        <v/>
      </c>
      <c r="AW571" s="79" t="str">
        <f>IFERROR(IF(VALUE(MID(AU571,1,1))=1, ", "&amp;VLOOKUP(VALUE(MID(AU571,2,1)), TxtPanelShape!$H$2:$I$50, 2, 0), IF(VALUE(MID(AU571,1,1))&gt;=7, ", "&amp;VLOOKUP(VALUE(MID(AU571,2,1)), TxtPanelShape!$H$2:$I$50, 2, 0),"")), "")</f>
        <v/>
      </c>
      <c r="AX571" s="79" t="str">
        <f>IFERROR(IF(VALUE(MID(AU571,1,1))=1, ", "&amp;VLOOKUP(VALUE(MID(AU571,3,1)), TxtPanelShape!$O$2:$P$50, 2, 0), IF(VALUE(MID(AU571,1,1))&gt;=7, ", "&amp;VLOOKUP(VALUE(MID(AU571,3,1)), TxtPanelShape!$O$2:$P$50, 2, 0),"")),"")</f>
        <v/>
      </c>
      <c r="AY571" s="79" t="str">
        <f>IFERROR("; "&amp;VLOOKUP(VALUE(MID(AU571,4,1)), TxtPanelShape!$V$2:$W$50,2,0),"")</f>
        <v/>
      </c>
      <c r="AZ571" s="79" t="str">
        <f t="shared" si="109"/>
        <v/>
      </c>
      <c r="BA571" s="71"/>
      <c r="BB571" s="79" t="str">
        <f>IFERROR(IF(VALUE(MID(BA571,1,1))=1, VLOOKUP(VALUE(MID(BA571,1,1)), TxtPanelShape!$A$2:$C$50, 3, 0), (IF(VALUE(MID(BA571,1,1))&gt;=7, VLOOKUP(VALUE(MID(BA571,1,1)), TxtPanelShape!$A$2:$C$50, 3, 0),VLOOKUP(VALUE(MID(BA571,1,2)),TxtPanelShape!$A$2:$C$50,3,0)))), "")</f>
        <v/>
      </c>
      <c r="BC571" s="79" t="str">
        <f>IFERROR(IF(VALUE(MID(BA571,1,1))=1, ", "&amp;VLOOKUP(VALUE(MID(BA571,2,1)), TxtPanelShape!$H$2:$I$50, 2, 0), IF(VALUE(MID(BA571,1,1))&gt;=7, ", "&amp;VLOOKUP(VALUE(MID(BA571,2,1)), TxtPanelShape!$H$2:$I$50, 2, 0),"")), "")</f>
        <v/>
      </c>
      <c r="BD571" s="79" t="str">
        <f>IFERROR(IF(VALUE(MID(BA571,1,1))=1, ", "&amp;VLOOKUP(VALUE(MID(BA571,3,1)), TxtPanelShape!$O$2:$P$50, 2, 0), IF(VALUE(MID(BA571,1,1))&gt;=7, ", "&amp;VLOOKUP(VALUE(MID(BA571,3,1)), TxtPanelShape!$O$2:$P$50, 2, 0),"")),"")</f>
        <v/>
      </c>
      <c r="BE571" s="79" t="str">
        <f>IFERROR("; "&amp;VLOOKUP(VALUE(MID(BA571,4,1)), TxtPanelShape!$V$2:$W$50,2,0),"")</f>
        <v/>
      </c>
      <c r="BF571" s="79" t="str">
        <f t="shared" si="110"/>
        <v/>
      </c>
      <c r="BG571" s="71"/>
      <c r="BH571" s="79" t="str">
        <f>IFERROR(VLOOKUP(BG571, TxtPanelDefinition!$A$2:$B$50, 2, 0),"")</f>
        <v/>
      </c>
      <c r="BI571" s="71"/>
      <c r="BJ571" s="79" t="str">
        <f>IFERROR(VLOOKUP(BI571, TxtPanelDefinition!$A$2:$B$50, 2, 0),"")</f>
        <v/>
      </c>
      <c r="BK571" s="71"/>
      <c r="BL571" s="79" t="str">
        <f>IFERROR(VLOOKUP(BK571, InscrTechniques!$A$2:$B$50, 2, 0),"")</f>
        <v/>
      </c>
      <c r="BM571" s="71"/>
      <c r="BN571" s="79" t="str">
        <f>IFERROR(VLOOKUP(BM571, InscrTechniques!$A$2:$B$50, 2, 0),"")</f>
        <v/>
      </c>
      <c r="BO571" s="71"/>
      <c r="BP571" s="79" t="str">
        <f>IFERROR(VLOOKUP(BO571, InscrTechniques!$A$2:$B$50, 2, 0),"")</f>
        <v/>
      </c>
      <c r="BQ571" s="71"/>
      <c r="BR571" s="79" t="str">
        <f>IFERROR(VLOOKUP(BQ571, InscrTechniques!$A$2:$B$50, 2, 0),"")</f>
        <v/>
      </c>
      <c r="BS571" s="71"/>
      <c r="BT571" s="79" t="str">
        <f>IFERROR(VLOOKUP(BS571, InscrTechniques!$A$2:$B$50, 2, 0),"")</f>
        <v/>
      </c>
      <c r="BU571" s="71"/>
      <c r="BV571" s="79" t="str">
        <f>IFERROR(VLOOKUP(BU571, InscrTechniques!$A$2:$B$50, 2, 0),"")</f>
        <v/>
      </c>
      <c r="BW571" s="125"/>
      <c r="BX571" s="79" t="str">
        <f>IFERROR(VLOOKUP(BW571, InscrTechniques!$A$2:$B$50, 2, 0),"")</f>
        <v/>
      </c>
      <c r="BY571" s="125"/>
      <c r="BZ571" s="79" t="str">
        <f>IFERROR(VLOOKUP(BY571, InscrTechniques!$A$2:$B$50, 2, 0),"")</f>
        <v/>
      </c>
      <c r="CA571" s="74"/>
      <c r="CB571" s="114" t="str">
        <f>IFERROR(VLOOKUP(CA571, LetterStyle!$A$2:$B$50, 2, 0),"")</f>
        <v/>
      </c>
      <c r="CC571" s="74"/>
      <c r="CD571" s="114" t="str">
        <f>IFERROR(VLOOKUP(CC571, LetterStyle!$A$2:$B$50, 2, 0),"")</f>
        <v/>
      </c>
      <c r="CE571" s="74"/>
      <c r="CF571" s="114" t="str">
        <f>IFERROR(VLOOKUP(CE571, LetterStyle!$A$2:$B$50, 2, 0),"")</f>
        <v/>
      </c>
      <c r="CG571" s="74"/>
      <c r="CH571" s="79" t="str">
        <f>IFERROR(VLOOKUP(CG571, LetterStyle!$A$2:$B$50, 2, 0),"")</f>
        <v/>
      </c>
      <c r="CI571" s="71"/>
      <c r="CJ571" s="79" t="str">
        <f>IFERROR(VLOOKUP(CI571, DecMotifs!$A$1:$B$306, 2, 0),"")</f>
        <v/>
      </c>
      <c r="CK571" s="71"/>
      <c r="CL571" s="79" t="str">
        <f>IFERROR(VLOOKUP(CK571, DecMotifs!$A$1:$B$306, 2, 0),"")</f>
        <v/>
      </c>
      <c r="CM571" s="71"/>
      <c r="CN571" s="79" t="str">
        <f>IFERROR(VLOOKUP(CM571, DecMotifs!$A$1:$B$306, 2, 0),"")</f>
        <v/>
      </c>
      <c r="CO571" s="71"/>
      <c r="CP571" s="79" t="str">
        <f>IFERROR(VLOOKUP(CO571, MarginalDec!$A$2:$B$253, 2, 0),"")</f>
        <v/>
      </c>
      <c r="CQ571" s="71"/>
      <c r="CR571" s="79" t="str">
        <f>IFERROR(VLOOKUP(CQ571, MarginalDec!$A$2:$B$253, 2, 0),"")</f>
        <v/>
      </c>
      <c r="CS571" s="71"/>
      <c r="CT571" s="79" t="str">
        <f>IFERROR(VLOOKUP(CS571, MarginalDec!$A$2:$B$253, 2, 0),"")</f>
        <v/>
      </c>
      <c r="CU571" s="71"/>
      <c r="CV571" s="79" t="str">
        <f>IF(ISBLANK(CU571),"", IFERROR(VLOOKUP(CU571, Tooling!$A$2:$B$252, 2, 0),""))</f>
        <v/>
      </c>
      <c r="CW571" s="71"/>
      <c r="CX571" s="79" t="str">
        <f>IF(ISBLANK(CW571),"", IFERROR(VLOOKUP(CW571, Tooling!$A$2:$B$252, 2, 0),""))</f>
        <v/>
      </c>
      <c r="CY571" s="71"/>
      <c r="CZ571" s="79" t="str">
        <f>IF(ISBLANK(CY571),"", IFERROR(VLOOKUP(CY571, Repairs!$A$2:$B$252, 2, 0),""))</f>
        <v/>
      </c>
      <c r="DA571" s="77"/>
      <c r="DB571" s="71"/>
      <c r="DC571" s="79" t="str">
        <f>IFERROR(VLOOKUP(DB571, DatingReason!$A$2:$B$252, 2, 0),"")</f>
        <v/>
      </c>
      <c r="DD571" s="123" t="str">
        <f t="shared" si="111"/>
        <v/>
      </c>
      <c r="DF571" s="119" t="str">
        <f t="array" ref="DF571">IF(AND($B571&lt;&gt;"", $DE571&lt;&gt;"", $DE571&lt;&gt;"No"),MAX(IF($B571=PEOPLE!$B$4:$B$1000, PEOPLE!$Q$4:$Q$1000,""))+100,"")</f>
        <v/>
      </c>
      <c r="DG571" s="68"/>
      <c r="DH571" s="76">
        <f>COUNTIF(PEOPLE!B:B, MEMORIALS!B571)</f>
        <v>0</v>
      </c>
      <c r="DI571" s="82"/>
      <c r="DJ571" s="82"/>
      <c r="DK571" s="82"/>
      <c r="DL571" s="68"/>
      <c r="DM571" s="68"/>
      <c r="DN571" s="68"/>
      <c r="DO571" s="68"/>
      <c r="DP571" s="68"/>
    </row>
    <row r="572" spans="1:120" ht="15" customHeight="1" x14ac:dyDescent="0.25">
      <c r="A572" s="68"/>
      <c r="B572" s="69"/>
      <c r="C572" s="68"/>
      <c r="D572" s="68"/>
      <c r="E572" s="70" t="str">
        <f>IF(D572="","",VLOOKUP(D572,Denomination!$A$2:$B$50, 2, 0))</f>
        <v/>
      </c>
      <c r="F572" s="68"/>
      <c r="G572" s="71"/>
      <c r="H572" s="70" t="str">
        <f>IF(G572="","",VLOOKUP(G572,MCondition!$A$2:$B$50, 2, 0))</f>
        <v/>
      </c>
      <c r="I572" s="72"/>
      <c r="J572" s="71"/>
      <c r="K572" s="70" t="str">
        <f>IF(J572="","",VLOOKUP(J572,ICondition!$A$2:$B$50, 2, 0))</f>
        <v/>
      </c>
      <c r="L572" s="73"/>
      <c r="M572" s="73"/>
      <c r="N572" s="73"/>
      <c r="O572" s="73"/>
      <c r="P572" s="73"/>
      <c r="Q572" s="73"/>
      <c r="R572" s="78"/>
      <c r="S572" s="79" t="str">
        <f>IFERROR(VLOOKUP(R572,Material!$A$2:$B$59, 2, 0),"")</f>
        <v/>
      </c>
      <c r="T572" s="71"/>
      <c r="U572" s="79" t="str">
        <f>IFERROR(VLOOKUP(T572,Material!$A$2:$B$59, 2, 0),"")</f>
        <v/>
      </c>
      <c r="V572" s="71"/>
      <c r="W572" s="79" t="str">
        <f>IFERROR(VLOOKUP(V572,Material!$A$2:$B$59, 2, 0),"")</f>
        <v/>
      </c>
      <c r="X572" s="71"/>
      <c r="Y572" s="79" t="str">
        <f>IFERROR(VLOOKUP(X572,Material!$A$2:$B$59, 2, 0),"")</f>
        <v/>
      </c>
      <c r="Z572" s="71"/>
      <c r="AA572" s="79" t="str">
        <f>IFERROR(VLOOKUP(Z572,Material!$A$2:$B$59, 2, 0),"")</f>
        <v/>
      </c>
      <c r="AB572" s="74"/>
      <c r="AC572" s="75" t="e">
        <f t="shared" si="100"/>
        <v>#VALUE!</v>
      </c>
      <c r="AD572" s="75" t="e">
        <f t="shared" si="101"/>
        <v>#VALUE!</v>
      </c>
      <c r="AE572" s="75" t="e">
        <f t="shared" si="103"/>
        <v>#VALUE!</v>
      </c>
      <c r="AF572" s="75" t="e">
        <f t="shared" si="102"/>
        <v>#VALUE!</v>
      </c>
      <c r="AG572" s="75" t="e">
        <f t="shared" si="104"/>
        <v>#VALUE!</v>
      </c>
      <c r="AH572" s="75" t="e">
        <f t="shared" si="105"/>
        <v>#VALUE!</v>
      </c>
      <c r="AI572" s="75" t="e">
        <f t="shared" si="106"/>
        <v>#VALUE!</v>
      </c>
      <c r="AJ572" s="80" t="e">
        <f t="shared" si="107"/>
        <v>#VALUE!</v>
      </c>
      <c r="AK572" s="79" t="str">
        <f>(IFERROR(VLOOKUP(AB572,Categories!$A$2:$B$20,2,1),""))</f>
        <v/>
      </c>
      <c r="AL572" s="79" t="str">
        <f ca="1">IFERROR(VLOOKUP((HLOOKUP((VLOOKUP($AB572,Categories!$A$2:$F$20,3,1)), $AB$3:$AJ572, (ROW()-ROW($AB$3)+1), 0)), INDIRECT(VLOOKUP($AB572,Categories!$A$2:$F$20,6,1)),2,0),AK572)</f>
        <v/>
      </c>
      <c r="AM572" s="79" t="str">
        <f ca="1">IFERROR(VLOOKUP((HLOOKUP((VLOOKUP($AB572,Categories!$A$2:$F$20,4,1)),$AB$3:$AJ572,(ROW()-ROW($AB$3)+1),0)),INDIRECT(VLOOKUP($AB572,Categories!$A$2:$H$20,7,1)),2,0),"")</f>
        <v/>
      </c>
      <c r="AN572" s="79" t="str">
        <f ca="1">IFERROR(VLOOKUP((HLOOKUP((VLOOKUP($AB572,Categories!$A$2:$F$20,5,1)), $AB$3:$AJ572, (ROW()-ROW($AB$3)+1), 0)), INDIRECT(VLOOKUP($AB572,Categories!$A$2:$H$20,8,1)),2,0),"")</f>
        <v/>
      </c>
      <c r="AO572" s="79" t="str">
        <f t="shared" ca="1" si="108"/>
        <v/>
      </c>
      <c r="AP572" s="81"/>
      <c r="AQ572" s="70" t="str">
        <f>IFERROR(VLOOKUP(VALUE(MID(AP572,1,1)),AdditionalElements!$A$2:$B$50,2,0),"")</f>
        <v/>
      </c>
      <c r="AR572" s="70" t="str">
        <f>IFERROR(VLOOKUP(VALUE(MID(AP572,2,1)),AdditionalElements!$H$2:$I$50,2,0),"")</f>
        <v/>
      </c>
      <c r="AS572" s="70" t="str">
        <f>IFERROR(VLOOKUP(VALUE(MID(AP572,3,1)),AdditionalElements!$O$2:$P$50,2,0),"")</f>
        <v/>
      </c>
      <c r="AT572" s="70" t="str">
        <f>IFERROR(VLOOKUP(VALUE(MID(AP572,4,1)),AdditionalElements!$V$2:$W$50,2,0),"")</f>
        <v/>
      </c>
      <c r="AU572" s="71"/>
      <c r="AV572" s="79" t="str">
        <f>IFERROR(IF(VALUE(MID(AU572,1,1))=1, VLOOKUP(VALUE(MID(AU572,1,1)), TxtPanelShape!$A$2:$C$50, 3, 0), (IF(VALUE(MID(AU572,1,1))&gt;=7, VLOOKUP(VALUE(MID(AU572,1,1)), TxtPanelShape!$A$2:$C$50, 3, 0),VLOOKUP(VALUE(MID(AU572,1,2)),TxtPanelShape!$A$2:$C$50,3,0)))), "")</f>
        <v/>
      </c>
      <c r="AW572" s="79" t="str">
        <f>IFERROR(IF(VALUE(MID(AU572,1,1))=1, ", "&amp;VLOOKUP(VALUE(MID(AU572,2,1)), TxtPanelShape!$H$2:$I$50, 2, 0), IF(VALUE(MID(AU572,1,1))&gt;=7, ", "&amp;VLOOKUP(VALUE(MID(AU572,2,1)), TxtPanelShape!$H$2:$I$50, 2, 0),"")), "")</f>
        <v/>
      </c>
      <c r="AX572" s="79" t="str">
        <f>IFERROR(IF(VALUE(MID(AU572,1,1))=1, ", "&amp;VLOOKUP(VALUE(MID(AU572,3,1)), TxtPanelShape!$O$2:$P$50, 2, 0), IF(VALUE(MID(AU572,1,1))&gt;=7, ", "&amp;VLOOKUP(VALUE(MID(AU572,3,1)), TxtPanelShape!$O$2:$P$50, 2, 0),"")),"")</f>
        <v/>
      </c>
      <c r="AY572" s="79" t="str">
        <f>IFERROR("; "&amp;VLOOKUP(VALUE(MID(AU572,4,1)), TxtPanelShape!$V$2:$W$50,2,0),"")</f>
        <v/>
      </c>
      <c r="AZ572" s="79" t="str">
        <f t="shared" si="109"/>
        <v/>
      </c>
      <c r="BA572" s="71"/>
      <c r="BB572" s="79" t="str">
        <f>IFERROR(IF(VALUE(MID(BA572,1,1))=1, VLOOKUP(VALUE(MID(BA572,1,1)), TxtPanelShape!$A$2:$C$50, 3, 0), (IF(VALUE(MID(BA572,1,1))&gt;=7, VLOOKUP(VALUE(MID(BA572,1,1)), TxtPanelShape!$A$2:$C$50, 3, 0),VLOOKUP(VALUE(MID(BA572,1,2)),TxtPanelShape!$A$2:$C$50,3,0)))), "")</f>
        <v/>
      </c>
      <c r="BC572" s="79" t="str">
        <f>IFERROR(IF(VALUE(MID(BA572,1,1))=1, ", "&amp;VLOOKUP(VALUE(MID(BA572,2,1)), TxtPanelShape!$H$2:$I$50, 2, 0), IF(VALUE(MID(BA572,1,1))&gt;=7, ", "&amp;VLOOKUP(VALUE(MID(BA572,2,1)), TxtPanelShape!$H$2:$I$50, 2, 0),"")), "")</f>
        <v/>
      </c>
      <c r="BD572" s="79" t="str">
        <f>IFERROR(IF(VALUE(MID(BA572,1,1))=1, ", "&amp;VLOOKUP(VALUE(MID(BA572,3,1)), TxtPanelShape!$O$2:$P$50, 2, 0), IF(VALUE(MID(BA572,1,1))&gt;=7, ", "&amp;VLOOKUP(VALUE(MID(BA572,3,1)), TxtPanelShape!$O$2:$P$50, 2, 0),"")),"")</f>
        <v/>
      </c>
      <c r="BE572" s="79" t="str">
        <f>IFERROR("; "&amp;VLOOKUP(VALUE(MID(BA572,4,1)), TxtPanelShape!$V$2:$W$50,2,0),"")</f>
        <v/>
      </c>
      <c r="BF572" s="79" t="str">
        <f t="shared" si="110"/>
        <v/>
      </c>
      <c r="BG572" s="71"/>
      <c r="BH572" s="79" t="str">
        <f>IFERROR(VLOOKUP(BG572, TxtPanelDefinition!$A$2:$B$50, 2, 0),"")</f>
        <v/>
      </c>
      <c r="BI572" s="71"/>
      <c r="BJ572" s="79" t="str">
        <f>IFERROR(VLOOKUP(BI572, TxtPanelDefinition!$A$2:$B$50, 2, 0),"")</f>
        <v/>
      </c>
      <c r="BK572" s="71"/>
      <c r="BL572" s="79" t="str">
        <f>IFERROR(VLOOKUP(BK572, InscrTechniques!$A$2:$B$50, 2, 0),"")</f>
        <v/>
      </c>
      <c r="BM572" s="71"/>
      <c r="BN572" s="79" t="str">
        <f>IFERROR(VLOOKUP(BM572, InscrTechniques!$A$2:$B$50, 2, 0),"")</f>
        <v/>
      </c>
      <c r="BO572" s="71"/>
      <c r="BP572" s="79" t="str">
        <f>IFERROR(VLOOKUP(BO572, InscrTechniques!$A$2:$B$50, 2, 0),"")</f>
        <v/>
      </c>
      <c r="BQ572" s="71"/>
      <c r="BR572" s="79" t="str">
        <f>IFERROR(VLOOKUP(BQ572, InscrTechniques!$A$2:$B$50, 2, 0),"")</f>
        <v/>
      </c>
      <c r="BS572" s="71"/>
      <c r="BT572" s="79" t="str">
        <f>IFERROR(VLOOKUP(BS572, InscrTechniques!$A$2:$B$50, 2, 0),"")</f>
        <v/>
      </c>
      <c r="BU572" s="71"/>
      <c r="BV572" s="79" t="str">
        <f>IFERROR(VLOOKUP(BU572, InscrTechniques!$A$2:$B$50, 2, 0),"")</f>
        <v/>
      </c>
      <c r="BW572" s="125"/>
      <c r="BX572" s="79" t="str">
        <f>IFERROR(VLOOKUP(BW572, InscrTechniques!$A$2:$B$50, 2, 0),"")</f>
        <v/>
      </c>
      <c r="BY572" s="125"/>
      <c r="BZ572" s="79" t="str">
        <f>IFERROR(VLOOKUP(BY572, InscrTechniques!$A$2:$B$50, 2, 0),"")</f>
        <v/>
      </c>
      <c r="CA572" s="74"/>
      <c r="CB572" s="114" t="str">
        <f>IFERROR(VLOOKUP(CA572, LetterStyle!$A$2:$B$50, 2, 0),"")</f>
        <v/>
      </c>
      <c r="CC572" s="74"/>
      <c r="CD572" s="114" t="str">
        <f>IFERROR(VLOOKUP(CC572, LetterStyle!$A$2:$B$50, 2, 0),"")</f>
        <v/>
      </c>
      <c r="CE572" s="74"/>
      <c r="CF572" s="114" t="str">
        <f>IFERROR(VLOOKUP(CE572, LetterStyle!$A$2:$B$50, 2, 0),"")</f>
        <v/>
      </c>
      <c r="CG572" s="74"/>
      <c r="CH572" s="79" t="str">
        <f>IFERROR(VLOOKUP(CG572, LetterStyle!$A$2:$B$50, 2, 0),"")</f>
        <v/>
      </c>
      <c r="CI572" s="71"/>
      <c r="CJ572" s="79" t="str">
        <f>IFERROR(VLOOKUP(CI572, DecMotifs!$A$1:$B$306, 2, 0),"")</f>
        <v/>
      </c>
      <c r="CK572" s="71"/>
      <c r="CL572" s="79" t="str">
        <f>IFERROR(VLOOKUP(CK572, DecMotifs!$A$1:$B$306, 2, 0),"")</f>
        <v/>
      </c>
      <c r="CM572" s="71"/>
      <c r="CN572" s="79" t="str">
        <f>IFERROR(VLOOKUP(CM572, DecMotifs!$A$1:$B$306, 2, 0),"")</f>
        <v/>
      </c>
      <c r="CO572" s="71"/>
      <c r="CP572" s="79" t="str">
        <f>IFERROR(VLOOKUP(CO572, MarginalDec!$A$2:$B$253, 2, 0),"")</f>
        <v/>
      </c>
      <c r="CQ572" s="71"/>
      <c r="CR572" s="79" t="str">
        <f>IFERROR(VLOOKUP(CQ572, MarginalDec!$A$2:$B$253, 2, 0),"")</f>
        <v/>
      </c>
      <c r="CS572" s="71"/>
      <c r="CT572" s="79" t="str">
        <f>IFERROR(VLOOKUP(CS572, MarginalDec!$A$2:$B$253, 2, 0),"")</f>
        <v/>
      </c>
      <c r="CU572" s="71"/>
      <c r="CV572" s="79" t="str">
        <f>IF(ISBLANK(CU572),"", IFERROR(VLOOKUP(CU572, Tooling!$A$2:$B$252, 2, 0),""))</f>
        <v/>
      </c>
      <c r="CW572" s="71"/>
      <c r="CX572" s="79" t="str">
        <f>IF(ISBLANK(CW572),"", IFERROR(VLOOKUP(CW572, Tooling!$A$2:$B$252, 2, 0),""))</f>
        <v/>
      </c>
      <c r="CY572" s="71"/>
      <c r="CZ572" s="79" t="str">
        <f>IF(ISBLANK(CY572),"", IFERROR(VLOOKUP(CY572, Repairs!$A$2:$B$252, 2, 0),""))</f>
        <v/>
      </c>
      <c r="DA572" s="77"/>
      <c r="DB572" s="71"/>
      <c r="DC572" s="79" t="str">
        <f>IFERROR(VLOOKUP(DB572, DatingReason!$A$2:$B$252, 2, 0),"")</f>
        <v/>
      </c>
      <c r="DD572" s="123" t="str">
        <f t="shared" si="111"/>
        <v/>
      </c>
      <c r="DF572" s="119" t="str">
        <f t="array" ref="DF572">IF(AND($B572&lt;&gt;"", $DE572&lt;&gt;"", $DE572&lt;&gt;"No"),MAX(IF($B572=PEOPLE!$B$4:$B$1000, PEOPLE!$Q$4:$Q$1000,""))+100,"")</f>
        <v/>
      </c>
      <c r="DG572" s="68"/>
      <c r="DH572" s="76">
        <f>COUNTIF(PEOPLE!B:B, MEMORIALS!B572)</f>
        <v>0</v>
      </c>
      <c r="DI572" s="82"/>
      <c r="DJ572" s="82"/>
      <c r="DK572" s="82"/>
      <c r="DL572" s="68"/>
      <c r="DM572" s="68"/>
      <c r="DN572" s="68"/>
      <c r="DO572" s="68"/>
      <c r="DP572" s="68"/>
    </row>
    <row r="573" spans="1:120" ht="15" customHeight="1" x14ac:dyDescent="0.25">
      <c r="A573" s="68"/>
      <c r="B573" s="69"/>
      <c r="C573" s="68"/>
      <c r="D573" s="68"/>
      <c r="E573" s="70" t="str">
        <f>IF(D573="","",VLOOKUP(D573,Denomination!$A$2:$B$50, 2, 0))</f>
        <v/>
      </c>
      <c r="F573" s="68"/>
      <c r="G573" s="71"/>
      <c r="H573" s="70" t="str">
        <f>IF(G573="","",VLOOKUP(G573,MCondition!$A$2:$B$50, 2, 0))</f>
        <v/>
      </c>
      <c r="I573" s="72"/>
      <c r="J573" s="71"/>
      <c r="K573" s="70" t="str">
        <f>IF(J573="","",VLOOKUP(J573,ICondition!$A$2:$B$50, 2, 0))</f>
        <v/>
      </c>
      <c r="L573" s="73"/>
      <c r="M573" s="73"/>
      <c r="N573" s="73"/>
      <c r="O573" s="73"/>
      <c r="P573" s="73"/>
      <c r="Q573" s="73"/>
      <c r="R573" s="78"/>
      <c r="S573" s="79" t="str">
        <f>IFERROR(VLOOKUP(R573,Material!$A$2:$B$59, 2, 0),"")</f>
        <v/>
      </c>
      <c r="T573" s="71"/>
      <c r="U573" s="79" t="str">
        <f>IFERROR(VLOOKUP(T573,Material!$A$2:$B$59, 2, 0),"")</f>
        <v/>
      </c>
      <c r="V573" s="71"/>
      <c r="W573" s="79" t="str">
        <f>IFERROR(VLOOKUP(V573,Material!$A$2:$B$59, 2, 0),"")</f>
        <v/>
      </c>
      <c r="X573" s="71"/>
      <c r="Y573" s="79" t="str">
        <f>IFERROR(VLOOKUP(X573,Material!$A$2:$B$59, 2, 0),"")</f>
        <v/>
      </c>
      <c r="Z573" s="71"/>
      <c r="AA573" s="79" t="str">
        <f>IFERROR(VLOOKUP(Z573,Material!$A$2:$B$59, 2, 0),"")</f>
        <v/>
      </c>
      <c r="AB573" s="74"/>
      <c r="AC573" s="75" t="e">
        <f t="shared" si="100"/>
        <v>#VALUE!</v>
      </c>
      <c r="AD573" s="75" t="e">
        <f t="shared" si="101"/>
        <v>#VALUE!</v>
      </c>
      <c r="AE573" s="75" t="e">
        <f t="shared" si="103"/>
        <v>#VALUE!</v>
      </c>
      <c r="AF573" s="75" t="e">
        <f t="shared" si="102"/>
        <v>#VALUE!</v>
      </c>
      <c r="AG573" s="75" t="e">
        <f t="shared" si="104"/>
        <v>#VALUE!</v>
      </c>
      <c r="AH573" s="75" t="e">
        <f t="shared" si="105"/>
        <v>#VALUE!</v>
      </c>
      <c r="AI573" s="75" t="e">
        <f t="shared" si="106"/>
        <v>#VALUE!</v>
      </c>
      <c r="AJ573" s="80" t="e">
        <f t="shared" si="107"/>
        <v>#VALUE!</v>
      </c>
      <c r="AK573" s="79" t="str">
        <f>(IFERROR(VLOOKUP(AB573,Categories!$A$2:$B$20,2,1),""))</f>
        <v/>
      </c>
      <c r="AL573" s="79" t="str">
        <f ca="1">IFERROR(VLOOKUP((HLOOKUP((VLOOKUP($AB573,Categories!$A$2:$F$20,3,1)), $AB$3:$AJ573, (ROW()-ROW($AB$3)+1), 0)), INDIRECT(VLOOKUP($AB573,Categories!$A$2:$F$20,6,1)),2,0),AK573)</f>
        <v/>
      </c>
      <c r="AM573" s="79" t="str">
        <f ca="1">IFERROR(VLOOKUP((HLOOKUP((VLOOKUP($AB573,Categories!$A$2:$F$20,4,1)),$AB$3:$AJ573,(ROW()-ROW($AB$3)+1),0)),INDIRECT(VLOOKUP($AB573,Categories!$A$2:$H$20,7,1)),2,0),"")</f>
        <v/>
      </c>
      <c r="AN573" s="79" t="str">
        <f ca="1">IFERROR(VLOOKUP((HLOOKUP((VLOOKUP($AB573,Categories!$A$2:$F$20,5,1)), $AB$3:$AJ573, (ROW()-ROW($AB$3)+1), 0)), INDIRECT(VLOOKUP($AB573,Categories!$A$2:$H$20,8,1)),2,0),"")</f>
        <v/>
      </c>
      <c r="AO573" s="79" t="str">
        <f t="shared" ca="1" si="108"/>
        <v/>
      </c>
      <c r="AP573" s="81"/>
      <c r="AQ573" s="70" t="str">
        <f>IFERROR(VLOOKUP(VALUE(MID(AP573,1,1)),AdditionalElements!$A$2:$B$50,2,0),"")</f>
        <v/>
      </c>
      <c r="AR573" s="70" t="str">
        <f>IFERROR(VLOOKUP(VALUE(MID(AP573,2,1)),AdditionalElements!$H$2:$I$50,2,0),"")</f>
        <v/>
      </c>
      <c r="AS573" s="70" t="str">
        <f>IFERROR(VLOOKUP(VALUE(MID(AP573,3,1)),AdditionalElements!$O$2:$P$50,2,0),"")</f>
        <v/>
      </c>
      <c r="AT573" s="70" t="str">
        <f>IFERROR(VLOOKUP(VALUE(MID(AP573,4,1)),AdditionalElements!$V$2:$W$50,2,0),"")</f>
        <v/>
      </c>
      <c r="AU573" s="71"/>
      <c r="AV573" s="79" t="str">
        <f>IFERROR(IF(VALUE(MID(AU573,1,1))=1, VLOOKUP(VALUE(MID(AU573,1,1)), TxtPanelShape!$A$2:$C$50, 3, 0), (IF(VALUE(MID(AU573,1,1))&gt;=7, VLOOKUP(VALUE(MID(AU573,1,1)), TxtPanelShape!$A$2:$C$50, 3, 0),VLOOKUP(VALUE(MID(AU573,1,2)),TxtPanelShape!$A$2:$C$50,3,0)))), "")</f>
        <v/>
      </c>
      <c r="AW573" s="79" t="str">
        <f>IFERROR(IF(VALUE(MID(AU573,1,1))=1, ", "&amp;VLOOKUP(VALUE(MID(AU573,2,1)), TxtPanelShape!$H$2:$I$50, 2, 0), IF(VALUE(MID(AU573,1,1))&gt;=7, ", "&amp;VLOOKUP(VALUE(MID(AU573,2,1)), TxtPanelShape!$H$2:$I$50, 2, 0),"")), "")</f>
        <v/>
      </c>
      <c r="AX573" s="79" t="str">
        <f>IFERROR(IF(VALUE(MID(AU573,1,1))=1, ", "&amp;VLOOKUP(VALUE(MID(AU573,3,1)), TxtPanelShape!$O$2:$P$50, 2, 0), IF(VALUE(MID(AU573,1,1))&gt;=7, ", "&amp;VLOOKUP(VALUE(MID(AU573,3,1)), TxtPanelShape!$O$2:$P$50, 2, 0),"")),"")</f>
        <v/>
      </c>
      <c r="AY573" s="79" t="str">
        <f>IFERROR("; "&amp;VLOOKUP(VALUE(MID(AU573,4,1)), TxtPanelShape!$V$2:$W$50,2,0),"")</f>
        <v/>
      </c>
      <c r="AZ573" s="79" t="str">
        <f t="shared" si="109"/>
        <v/>
      </c>
      <c r="BA573" s="71"/>
      <c r="BB573" s="79" t="str">
        <f>IFERROR(IF(VALUE(MID(BA573,1,1))=1, VLOOKUP(VALUE(MID(BA573,1,1)), TxtPanelShape!$A$2:$C$50, 3, 0), (IF(VALUE(MID(BA573,1,1))&gt;=7, VLOOKUP(VALUE(MID(BA573,1,1)), TxtPanelShape!$A$2:$C$50, 3, 0),VLOOKUP(VALUE(MID(BA573,1,2)),TxtPanelShape!$A$2:$C$50,3,0)))), "")</f>
        <v/>
      </c>
      <c r="BC573" s="79" t="str">
        <f>IFERROR(IF(VALUE(MID(BA573,1,1))=1, ", "&amp;VLOOKUP(VALUE(MID(BA573,2,1)), TxtPanelShape!$H$2:$I$50, 2, 0), IF(VALUE(MID(BA573,1,1))&gt;=7, ", "&amp;VLOOKUP(VALUE(MID(BA573,2,1)), TxtPanelShape!$H$2:$I$50, 2, 0),"")), "")</f>
        <v/>
      </c>
      <c r="BD573" s="79" t="str">
        <f>IFERROR(IF(VALUE(MID(BA573,1,1))=1, ", "&amp;VLOOKUP(VALUE(MID(BA573,3,1)), TxtPanelShape!$O$2:$P$50, 2, 0), IF(VALUE(MID(BA573,1,1))&gt;=7, ", "&amp;VLOOKUP(VALUE(MID(BA573,3,1)), TxtPanelShape!$O$2:$P$50, 2, 0),"")),"")</f>
        <v/>
      </c>
      <c r="BE573" s="79" t="str">
        <f>IFERROR("; "&amp;VLOOKUP(VALUE(MID(BA573,4,1)), TxtPanelShape!$V$2:$W$50,2,0),"")</f>
        <v/>
      </c>
      <c r="BF573" s="79" t="str">
        <f t="shared" si="110"/>
        <v/>
      </c>
      <c r="BG573" s="71"/>
      <c r="BH573" s="79" t="str">
        <f>IFERROR(VLOOKUP(BG573, TxtPanelDefinition!$A$2:$B$50, 2, 0),"")</f>
        <v/>
      </c>
      <c r="BI573" s="71"/>
      <c r="BJ573" s="79" t="str">
        <f>IFERROR(VLOOKUP(BI573, TxtPanelDefinition!$A$2:$B$50, 2, 0),"")</f>
        <v/>
      </c>
      <c r="BK573" s="71"/>
      <c r="BL573" s="79" t="str">
        <f>IFERROR(VLOOKUP(BK573, InscrTechniques!$A$2:$B$50, 2, 0),"")</f>
        <v/>
      </c>
      <c r="BM573" s="71"/>
      <c r="BN573" s="79" t="str">
        <f>IFERROR(VLOOKUP(BM573, InscrTechniques!$A$2:$B$50, 2, 0),"")</f>
        <v/>
      </c>
      <c r="BO573" s="71"/>
      <c r="BP573" s="79" t="str">
        <f>IFERROR(VLOOKUP(BO573, InscrTechniques!$A$2:$B$50, 2, 0),"")</f>
        <v/>
      </c>
      <c r="BQ573" s="71"/>
      <c r="BR573" s="79" t="str">
        <f>IFERROR(VLOOKUP(BQ573, InscrTechniques!$A$2:$B$50, 2, 0),"")</f>
        <v/>
      </c>
      <c r="BS573" s="71"/>
      <c r="BT573" s="79" t="str">
        <f>IFERROR(VLOOKUP(BS573, InscrTechniques!$A$2:$B$50, 2, 0),"")</f>
        <v/>
      </c>
      <c r="BU573" s="71"/>
      <c r="BV573" s="79" t="str">
        <f>IFERROR(VLOOKUP(BU573, InscrTechniques!$A$2:$B$50, 2, 0),"")</f>
        <v/>
      </c>
      <c r="BW573" s="125"/>
      <c r="BX573" s="79" t="str">
        <f>IFERROR(VLOOKUP(BW573, InscrTechniques!$A$2:$B$50, 2, 0),"")</f>
        <v/>
      </c>
      <c r="BY573" s="125"/>
      <c r="BZ573" s="79" t="str">
        <f>IFERROR(VLOOKUP(BY573, InscrTechniques!$A$2:$B$50, 2, 0),"")</f>
        <v/>
      </c>
      <c r="CA573" s="74"/>
      <c r="CB573" s="114" t="str">
        <f>IFERROR(VLOOKUP(CA573, LetterStyle!$A$2:$B$50, 2, 0),"")</f>
        <v/>
      </c>
      <c r="CC573" s="74"/>
      <c r="CD573" s="114" t="str">
        <f>IFERROR(VLOOKUP(CC573, LetterStyle!$A$2:$B$50, 2, 0),"")</f>
        <v/>
      </c>
      <c r="CE573" s="74"/>
      <c r="CF573" s="114" t="str">
        <f>IFERROR(VLOOKUP(CE573, LetterStyle!$A$2:$B$50, 2, 0),"")</f>
        <v/>
      </c>
      <c r="CG573" s="74"/>
      <c r="CH573" s="79" t="str">
        <f>IFERROR(VLOOKUP(CG573, LetterStyle!$A$2:$B$50, 2, 0),"")</f>
        <v/>
      </c>
      <c r="CI573" s="71"/>
      <c r="CJ573" s="79" t="str">
        <f>IFERROR(VLOOKUP(CI573, DecMotifs!$A$1:$B$306, 2, 0),"")</f>
        <v/>
      </c>
      <c r="CK573" s="71"/>
      <c r="CL573" s="79" t="str">
        <f>IFERROR(VLOOKUP(CK573, DecMotifs!$A$1:$B$306, 2, 0),"")</f>
        <v/>
      </c>
      <c r="CM573" s="71"/>
      <c r="CN573" s="79" t="str">
        <f>IFERROR(VLOOKUP(CM573, DecMotifs!$A$1:$B$306, 2, 0),"")</f>
        <v/>
      </c>
      <c r="CO573" s="71"/>
      <c r="CP573" s="79" t="str">
        <f>IFERROR(VLOOKUP(CO573, MarginalDec!$A$2:$B$253, 2, 0),"")</f>
        <v/>
      </c>
      <c r="CQ573" s="71"/>
      <c r="CR573" s="79" t="str">
        <f>IFERROR(VLOOKUP(CQ573, MarginalDec!$A$2:$B$253, 2, 0),"")</f>
        <v/>
      </c>
      <c r="CS573" s="71"/>
      <c r="CT573" s="79" t="str">
        <f>IFERROR(VLOOKUP(CS573, MarginalDec!$A$2:$B$253, 2, 0),"")</f>
        <v/>
      </c>
      <c r="CU573" s="71"/>
      <c r="CV573" s="79" t="str">
        <f>IF(ISBLANK(CU573),"", IFERROR(VLOOKUP(CU573, Tooling!$A$2:$B$252, 2, 0),""))</f>
        <v/>
      </c>
      <c r="CW573" s="71"/>
      <c r="CX573" s="79" t="str">
        <f>IF(ISBLANK(CW573),"", IFERROR(VLOOKUP(CW573, Tooling!$A$2:$B$252, 2, 0),""))</f>
        <v/>
      </c>
      <c r="CY573" s="71"/>
      <c r="CZ573" s="79" t="str">
        <f>IF(ISBLANK(CY573),"", IFERROR(VLOOKUP(CY573, Repairs!$A$2:$B$252, 2, 0),""))</f>
        <v/>
      </c>
      <c r="DA573" s="77"/>
      <c r="DB573" s="71"/>
      <c r="DC573" s="79" t="str">
        <f>IFERROR(VLOOKUP(DB573, DatingReason!$A$2:$B$252, 2, 0),"")</f>
        <v/>
      </c>
      <c r="DD573" s="123" t="str">
        <f t="shared" si="111"/>
        <v/>
      </c>
      <c r="DF573" s="119" t="str">
        <f t="array" ref="DF573">IF(AND($B573&lt;&gt;"", $DE573&lt;&gt;"", $DE573&lt;&gt;"No"),MAX(IF($B573=PEOPLE!$B$4:$B$1000, PEOPLE!$Q$4:$Q$1000,""))+100,"")</f>
        <v/>
      </c>
      <c r="DG573" s="68"/>
      <c r="DH573" s="76">
        <f>COUNTIF(PEOPLE!B:B, MEMORIALS!B573)</f>
        <v>0</v>
      </c>
      <c r="DI573" s="82"/>
      <c r="DJ573" s="82"/>
      <c r="DK573" s="82"/>
      <c r="DL573" s="68"/>
      <c r="DM573" s="68"/>
      <c r="DN573" s="68"/>
      <c r="DO573" s="68"/>
      <c r="DP573" s="68"/>
    </row>
    <row r="574" spans="1:120" ht="15" customHeight="1" x14ac:dyDescent="0.25">
      <c r="A574" s="68"/>
      <c r="B574" s="69"/>
      <c r="C574" s="68"/>
      <c r="D574" s="68"/>
      <c r="E574" s="70" t="str">
        <f>IF(D574="","",VLOOKUP(D574,Denomination!$A$2:$B$50, 2, 0))</f>
        <v/>
      </c>
      <c r="F574" s="68"/>
      <c r="G574" s="71"/>
      <c r="H574" s="70" t="str">
        <f>IF(G574="","",VLOOKUP(G574,MCondition!$A$2:$B$50, 2, 0))</f>
        <v/>
      </c>
      <c r="I574" s="72"/>
      <c r="J574" s="71"/>
      <c r="K574" s="70" t="str">
        <f>IF(J574="","",VLOOKUP(J574,ICondition!$A$2:$B$50, 2, 0))</f>
        <v/>
      </c>
      <c r="L574" s="73"/>
      <c r="M574" s="73"/>
      <c r="N574" s="73"/>
      <c r="O574" s="73"/>
      <c r="P574" s="73"/>
      <c r="Q574" s="73"/>
      <c r="R574" s="78"/>
      <c r="S574" s="79" t="str">
        <f>IFERROR(VLOOKUP(R574,Material!$A$2:$B$59, 2, 0),"")</f>
        <v/>
      </c>
      <c r="T574" s="71"/>
      <c r="U574" s="79" t="str">
        <f>IFERROR(VLOOKUP(T574,Material!$A$2:$B$59, 2, 0),"")</f>
        <v/>
      </c>
      <c r="V574" s="71"/>
      <c r="W574" s="79" t="str">
        <f>IFERROR(VLOOKUP(V574,Material!$A$2:$B$59, 2, 0),"")</f>
        <v/>
      </c>
      <c r="X574" s="71"/>
      <c r="Y574" s="79" t="str">
        <f>IFERROR(VLOOKUP(X574,Material!$A$2:$B$59, 2, 0),"")</f>
        <v/>
      </c>
      <c r="Z574" s="71"/>
      <c r="AA574" s="79" t="str">
        <f>IFERROR(VLOOKUP(Z574,Material!$A$2:$B$59, 2, 0),"")</f>
        <v/>
      </c>
      <c r="AB574" s="74"/>
      <c r="AC574" s="75" t="e">
        <f t="shared" si="100"/>
        <v>#VALUE!</v>
      </c>
      <c r="AD574" s="75" t="e">
        <f t="shared" si="101"/>
        <v>#VALUE!</v>
      </c>
      <c r="AE574" s="75" t="e">
        <f t="shared" si="103"/>
        <v>#VALUE!</v>
      </c>
      <c r="AF574" s="75" t="e">
        <f t="shared" si="102"/>
        <v>#VALUE!</v>
      </c>
      <c r="AG574" s="75" t="e">
        <f t="shared" si="104"/>
        <v>#VALUE!</v>
      </c>
      <c r="AH574" s="75" t="e">
        <f t="shared" si="105"/>
        <v>#VALUE!</v>
      </c>
      <c r="AI574" s="75" t="e">
        <f t="shared" si="106"/>
        <v>#VALUE!</v>
      </c>
      <c r="AJ574" s="80" t="e">
        <f t="shared" si="107"/>
        <v>#VALUE!</v>
      </c>
      <c r="AK574" s="79" t="str">
        <f>(IFERROR(VLOOKUP(AB574,Categories!$A$2:$B$20,2,1),""))</f>
        <v/>
      </c>
      <c r="AL574" s="79" t="str">
        <f ca="1">IFERROR(VLOOKUP((HLOOKUP((VLOOKUP($AB574,Categories!$A$2:$F$20,3,1)), $AB$3:$AJ574, (ROW()-ROW($AB$3)+1), 0)), INDIRECT(VLOOKUP($AB574,Categories!$A$2:$F$20,6,1)),2,0),AK574)</f>
        <v/>
      </c>
      <c r="AM574" s="79" t="str">
        <f ca="1">IFERROR(VLOOKUP((HLOOKUP((VLOOKUP($AB574,Categories!$A$2:$F$20,4,1)),$AB$3:$AJ574,(ROW()-ROW($AB$3)+1),0)),INDIRECT(VLOOKUP($AB574,Categories!$A$2:$H$20,7,1)),2,0),"")</f>
        <v/>
      </c>
      <c r="AN574" s="79" t="str">
        <f ca="1">IFERROR(VLOOKUP((HLOOKUP((VLOOKUP($AB574,Categories!$A$2:$F$20,5,1)), $AB$3:$AJ574, (ROW()-ROW($AB$3)+1), 0)), INDIRECT(VLOOKUP($AB574,Categories!$A$2:$H$20,8,1)),2,0),"")</f>
        <v/>
      </c>
      <c r="AO574" s="79" t="str">
        <f t="shared" ca="1" si="108"/>
        <v/>
      </c>
      <c r="AP574" s="81"/>
      <c r="AQ574" s="70" t="str">
        <f>IFERROR(VLOOKUP(VALUE(MID(AP574,1,1)),AdditionalElements!$A$2:$B$50,2,0),"")</f>
        <v/>
      </c>
      <c r="AR574" s="70" t="str">
        <f>IFERROR(VLOOKUP(VALUE(MID(AP574,2,1)),AdditionalElements!$H$2:$I$50,2,0),"")</f>
        <v/>
      </c>
      <c r="AS574" s="70" t="str">
        <f>IFERROR(VLOOKUP(VALUE(MID(AP574,3,1)),AdditionalElements!$O$2:$P$50,2,0),"")</f>
        <v/>
      </c>
      <c r="AT574" s="70" t="str">
        <f>IFERROR(VLOOKUP(VALUE(MID(AP574,4,1)),AdditionalElements!$V$2:$W$50,2,0),"")</f>
        <v/>
      </c>
      <c r="AU574" s="71"/>
      <c r="AV574" s="79" t="str">
        <f>IFERROR(IF(VALUE(MID(AU574,1,1))=1, VLOOKUP(VALUE(MID(AU574,1,1)), TxtPanelShape!$A$2:$C$50, 3, 0), (IF(VALUE(MID(AU574,1,1))&gt;=7, VLOOKUP(VALUE(MID(AU574,1,1)), TxtPanelShape!$A$2:$C$50, 3, 0),VLOOKUP(VALUE(MID(AU574,1,2)),TxtPanelShape!$A$2:$C$50,3,0)))), "")</f>
        <v/>
      </c>
      <c r="AW574" s="79" t="str">
        <f>IFERROR(IF(VALUE(MID(AU574,1,1))=1, ", "&amp;VLOOKUP(VALUE(MID(AU574,2,1)), TxtPanelShape!$H$2:$I$50, 2, 0), IF(VALUE(MID(AU574,1,1))&gt;=7, ", "&amp;VLOOKUP(VALUE(MID(AU574,2,1)), TxtPanelShape!$H$2:$I$50, 2, 0),"")), "")</f>
        <v/>
      </c>
      <c r="AX574" s="79" t="str">
        <f>IFERROR(IF(VALUE(MID(AU574,1,1))=1, ", "&amp;VLOOKUP(VALUE(MID(AU574,3,1)), TxtPanelShape!$O$2:$P$50, 2, 0), IF(VALUE(MID(AU574,1,1))&gt;=7, ", "&amp;VLOOKUP(VALUE(MID(AU574,3,1)), TxtPanelShape!$O$2:$P$50, 2, 0),"")),"")</f>
        <v/>
      </c>
      <c r="AY574" s="79" t="str">
        <f>IFERROR("; "&amp;VLOOKUP(VALUE(MID(AU574,4,1)), TxtPanelShape!$V$2:$W$50,2,0),"")</f>
        <v/>
      </c>
      <c r="AZ574" s="79" t="str">
        <f t="shared" si="109"/>
        <v/>
      </c>
      <c r="BA574" s="71"/>
      <c r="BB574" s="79" t="str">
        <f>IFERROR(IF(VALUE(MID(BA574,1,1))=1, VLOOKUP(VALUE(MID(BA574,1,1)), TxtPanelShape!$A$2:$C$50, 3, 0), (IF(VALUE(MID(BA574,1,1))&gt;=7, VLOOKUP(VALUE(MID(BA574,1,1)), TxtPanelShape!$A$2:$C$50, 3, 0),VLOOKUP(VALUE(MID(BA574,1,2)),TxtPanelShape!$A$2:$C$50,3,0)))), "")</f>
        <v/>
      </c>
      <c r="BC574" s="79" t="str">
        <f>IFERROR(IF(VALUE(MID(BA574,1,1))=1, ", "&amp;VLOOKUP(VALUE(MID(BA574,2,1)), TxtPanelShape!$H$2:$I$50, 2, 0), IF(VALUE(MID(BA574,1,1))&gt;=7, ", "&amp;VLOOKUP(VALUE(MID(BA574,2,1)), TxtPanelShape!$H$2:$I$50, 2, 0),"")), "")</f>
        <v/>
      </c>
      <c r="BD574" s="79" t="str">
        <f>IFERROR(IF(VALUE(MID(BA574,1,1))=1, ", "&amp;VLOOKUP(VALUE(MID(BA574,3,1)), TxtPanelShape!$O$2:$P$50, 2, 0), IF(VALUE(MID(BA574,1,1))&gt;=7, ", "&amp;VLOOKUP(VALUE(MID(BA574,3,1)), TxtPanelShape!$O$2:$P$50, 2, 0),"")),"")</f>
        <v/>
      </c>
      <c r="BE574" s="79" t="str">
        <f>IFERROR("; "&amp;VLOOKUP(VALUE(MID(BA574,4,1)), TxtPanelShape!$V$2:$W$50,2,0),"")</f>
        <v/>
      </c>
      <c r="BF574" s="79" t="str">
        <f t="shared" si="110"/>
        <v/>
      </c>
      <c r="BG574" s="71"/>
      <c r="BH574" s="79" t="str">
        <f>IFERROR(VLOOKUP(BG574, TxtPanelDefinition!$A$2:$B$50, 2, 0),"")</f>
        <v/>
      </c>
      <c r="BI574" s="71"/>
      <c r="BJ574" s="79" t="str">
        <f>IFERROR(VLOOKUP(BI574, TxtPanelDefinition!$A$2:$B$50, 2, 0),"")</f>
        <v/>
      </c>
      <c r="BK574" s="71"/>
      <c r="BL574" s="79" t="str">
        <f>IFERROR(VLOOKUP(BK574, InscrTechniques!$A$2:$B$50, 2, 0),"")</f>
        <v/>
      </c>
      <c r="BM574" s="71"/>
      <c r="BN574" s="79" t="str">
        <f>IFERROR(VLOOKUP(BM574, InscrTechniques!$A$2:$B$50, 2, 0),"")</f>
        <v/>
      </c>
      <c r="BO574" s="71"/>
      <c r="BP574" s="79" t="str">
        <f>IFERROR(VLOOKUP(BO574, InscrTechniques!$A$2:$B$50, 2, 0),"")</f>
        <v/>
      </c>
      <c r="BQ574" s="71"/>
      <c r="BR574" s="79" t="str">
        <f>IFERROR(VLOOKUP(BQ574, InscrTechniques!$A$2:$B$50, 2, 0),"")</f>
        <v/>
      </c>
      <c r="BS574" s="71"/>
      <c r="BT574" s="79" t="str">
        <f>IFERROR(VLOOKUP(BS574, InscrTechniques!$A$2:$B$50, 2, 0),"")</f>
        <v/>
      </c>
      <c r="BU574" s="71"/>
      <c r="BV574" s="79" t="str">
        <f>IFERROR(VLOOKUP(BU574, InscrTechniques!$A$2:$B$50, 2, 0),"")</f>
        <v/>
      </c>
      <c r="BW574" s="125"/>
      <c r="BX574" s="79" t="str">
        <f>IFERROR(VLOOKUP(BW574, InscrTechniques!$A$2:$B$50, 2, 0),"")</f>
        <v/>
      </c>
      <c r="BY574" s="125"/>
      <c r="BZ574" s="79" t="str">
        <f>IFERROR(VLOOKUP(BY574, InscrTechniques!$A$2:$B$50, 2, 0),"")</f>
        <v/>
      </c>
      <c r="CA574" s="74"/>
      <c r="CB574" s="114" t="str">
        <f>IFERROR(VLOOKUP(CA574, LetterStyle!$A$2:$B$50, 2, 0),"")</f>
        <v/>
      </c>
      <c r="CC574" s="74"/>
      <c r="CD574" s="114" t="str">
        <f>IFERROR(VLOOKUP(CC574, LetterStyle!$A$2:$B$50, 2, 0),"")</f>
        <v/>
      </c>
      <c r="CE574" s="74"/>
      <c r="CF574" s="114" t="str">
        <f>IFERROR(VLOOKUP(CE574, LetterStyle!$A$2:$B$50, 2, 0),"")</f>
        <v/>
      </c>
      <c r="CG574" s="74"/>
      <c r="CH574" s="79" t="str">
        <f>IFERROR(VLOOKUP(CG574, LetterStyle!$A$2:$B$50, 2, 0),"")</f>
        <v/>
      </c>
      <c r="CI574" s="71"/>
      <c r="CJ574" s="79" t="str">
        <f>IFERROR(VLOOKUP(CI574, DecMotifs!$A$1:$B$306, 2, 0),"")</f>
        <v/>
      </c>
      <c r="CK574" s="71"/>
      <c r="CL574" s="79" t="str">
        <f>IFERROR(VLOOKUP(CK574, DecMotifs!$A$1:$B$306, 2, 0),"")</f>
        <v/>
      </c>
      <c r="CM574" s="71"/>
      <c r="CN574" s="79" t="str">
        <f>IFERROR(VLOOKUP(CM574, DecMotifs!$A$1:$B$306, 2, 0),"")</f>
        <v/>
      </c>
      <c r="CO574" s="71"/>
      <c r="CP574" s="79" t="str">
        <f>IFERROR(VLOOKUP(CO574, MarginalDec!$A$2:$B$253, 2, 0),"")</f>
        <v/>
      </c>
      <c r="CQ574" s="71"/>
      <c r="CR574" s="79" t="str">
        <f>IFERROR(VLOOKUP(CQ574, MarginalDec!$A$2:$B$253, 2, 0),"")</f>
        <v/>
      </c>
      <c r="CS574" s="71"/>
      <c r="CT574" s="79" t="str">
        <f>IFERROR(VLOOKUP(CS574, MarginalDec!$A$2:$B$253, 2, 0),"")</f>
        <v/>
      </c>
      <c r="CU574" s="71"/>
      <c r="CV574" s="79" t="str">
        <f>IF(ISBLANK(CU574),"", IFERROR(VLOOKUP(CU574, Tooling!$A$2:$B$252, 2, 0),""))</f>
        <v/>
      </c>
      <c r="CW574" s="71"/>
      <c r="CX574" s="79" t="str">
        <f>IF(ISBLANK(CW574),"", IFERROR(VLOOKUP(CW574, Tooling!$A$2:$B$252, 2, 0),""))</f>
        <v/>
      </c>
      <c r="CY574" s="71"/>
      <c r="CZ574" s="79" t="str">
        <f>IF(ISBLANK(CY574),"", IFERROR(VLOOKUP(CY574, Repairs!$A$2:$B$252, 2, 0),""))</f>
        <v/>
      </c>
      <c r="DA574" s="77"/>
      <c r="DB574" s="71"/>
      <c r="DC574" s="79" t="str">
        <f>IFERROR(VLOOKUP(DB574, DatingReason!$A$2:$B$252, 2, 0),"")</f>
        <v/>
      </c>
      <c r="DD574" s="123" t="str">
        <f t="shared" si="111"/>
        <v/>
      </c>
      <c r="DF574" s="119" t="str">
        <f t="array" ref="DF574">IF(AND($B574&lt;&gt;"", $DE574&lt;&gt;"", $DE574&lt;&gt;"No"),MAX(IF($B574=PEOPLE!$B$4:$B$1000, PEOPLE!$Q$4:$Q$1000,""))+100,"")</f>
        <v/>
      </c>
      <c r="DG574" s="68"/>
      <c r="DH574" s="76">
        <f>COUNTIF(PEOPLE!B:B, MEMORIALS!B574)</f>
        <v>0</v>
      </c>
      <c r="DI574" s="82"/>
      <c r="DJ574" s="82"/>
      <c r="DK574" s="82"/>
      <c r="DL574" s="68"/>
      <c r="DM574" s="68"/>
      <c r="DN574" s="68"/>
      <c r="DO574" s="68"/>
      <c r="DP574" s="68"/>
    </row>
    <row r="575" spans="1:120" ht="15" customHeight="1" x14ac:dyDescent="0.25">
      <c r="A575" s="68"/>
      <c r="B575" s="69"/>
      <c r="C575" s="68"/>
      <c r="D575" s="68"/>
      <c r="E575" s="70" t="str">
        <f>IF(D575="","",VLOOKUP(D575,Denomination!$A$2:$B$50, 2, 0))</f>
        <v/>
      </c>
      <c r="F575" s="68"/>
      <c r="G575" s="71"/>
      <c r="H575" s="70" t="str">
        <f>IF(G575="","",VLOOKUP(G575,MCondition!$A$2:$B$50, 2, 0))</f>
        <v/>
      </c>
      <c r="I575" s="72"/>
      <c r="J575" s="71"/>
      <c r="K575" s="70" t="str">
        <f>IF(J575="","",VLOOKUP(J575,ICondition!$A$2:$B$50, 2, 0))</f>
        <v/>
      </c>
      <c r="L575" s="73"/>
      <c r="M575" s="73"/>
      <c r="N575" s="73"/>
      <c r="O575" s="73"/>
      <c r="P575" s="73"/>
      <c r="Q575" s="73"/>
      <c r="R575" s="78"/>
      <c r="S575" s="79" t="str">
        <f>IFERROR(VLOOKUP(R575,Material!$A$2:$B$59, 2, 0),"")</f>
        <v/>
      </c>
      <c r="T575" s="71"/>
      <c r="U575" s="79" t="str">
        <f>IFERROR(VLOOKUP(T575,Material!$A$2:$B$59, 2, 0),"")</f>
        <v/>
      </c>
      <c r="V575" s="71"/>
      <c r="W575" s="79" t="str">
        <f>IFERROR(VLOOKUP(V575,Material!$A$2:$B$59, 2, 0),"")</f>
        <v/>
      </c>
      <c r="X575" s="71"/>
      <c r="Y575" s="79" t="str">
        <f>IFERROR(VLOOKUP(X575,Material!$A$2:$B$59, 2, 0),"")</f>
        <v/>
      </c>
      <c r="Z575" s="71"/>
      <c r="AA575" s="79" t="str">
        <f>IFERROR(VLOOKUP(Z575,Material!$A$2:$B$59, 2, 0),"")</f>
        <v/>
      </c>
      <c r="AB575" s="74"/>
      <c r="AC575" s="75" t="e">
        <f t="shared" si="100"/>
        <v>#VALUE!</v>
      </c>
      <c r="AD575" s="75" t="e">
        <f t="shared" si="101"/>
        <v>#VALUE!</v>
      </c>
      <c r="AE575" s="75" t="e">
        <f t="shared" si="103"/>
        <v>#VALUE!</v>
      </c>
      <c r="AF575" s="75" t="e">
        <f t="shared" si="102"/>
        <v>#VALUE!</v>
      </c>
      <c r="AG575" s="75" t="e">
        <f t="shared" si="104"/>
        <v>#VALUE!</v>
      </c>
      <c r="AH575" s="75" t="e">
        <f t="shared" si="105"/>
        <v>#VALUE!</v>
      </c>
      <c r="AI575" s="75" t="e">
        <f t="shared" si="106"/>
        <v>#VALUE!</v>
      </c>
      <c r="AJ575" s="80" t="e">
        <f t="shared" si="107"/>
        <v>#VALUE!</v>
      </c>
      <c r="AK575" s="79" t="str">
        <f>(IFERROR(VLOOKUP(AB575,Categories!$A$2:$B$20,2,1),""))</f>
        <v/>
      </c>
      <c r="AL575" s="79" t="str">
        <f ca="1">IFERROR(VLOOKUP((HLOOKUP((VLOOKUP($AB575,Categories!$A$2:$F$20,3,1)), $AB$3:$AJ575, (ROW()-ROW($AB$3)+1), 0)), INDIRECT(VLOOKUP($AB575,Categories!$A$2:$F$20,6,1)),2,0),AK575)</f>
        <v/>
      </c>
      <c r="AM575" s="79" t="str">
        <f ca="1">IFERROR(VLOOKUP((HLOOKUP((VLOOKUP($AB575,Categories!$A$2:$F$20,4,1)),$AB$3:$AJ575,(ROW()-ROW($AB$3)+1),0)),INDIRECT(VLOOKUP($AB575,Categories!$A$2:$H$20,7,1)),2,0),"")</f>
        <v/>
      </c>
      <c r="AN575" s="79" t="str">
        <f ca="1">IFERROR(VLOOKUP((HLOOKUP((VLOOKUP($AB575,Categories!$A$2:$F$20,5,1)), $AB$3:$AJ575, (ROW()-ROW($AB$3)+1), 0)), INDIRECT(VLOOKUP($AB575,Categories!$A$2:$H$20,8,1)),2,0),"")</f>
        <v/>
      </c>
      <c r="AO575" s="79" t="str">
        <f t="shared" ca="1" si="108"/>
        <v/>
      </c>
      <c r="AP575" s="81"/>
      <c r="AQ575" s="70" t="str">
        <f>IFERROR(VLOOKUP(VALUE(MID(AP575,1,1)),AdditionalElements!$A$2:$B$50,2,0),"")</f>
        <v/>
      </c>
      <c r="AR575" s="70" t="str">
        <f>IFERROR(VLOOKUP(VALUE(MID(AP575,2,1)),AdditionalElements!$H$2:$I$50,2,0),"")</f>
        <v/>
      </c>
      <c r="AS575" s="70" t="str">
        <f>IFERROR(VLOOKUP(VALUE(MID(AP575,3,1)),AdditionalElements!$O$2:$P$50,2,0),"")</f>
        <v/>
      </c>
      <c r="AT575" s="70" t="str">
        <f>IFERROR(VLOOKUP(VALUE(MID(AP575,4,1)),AdditionalElements!$V$2:$W$50,2,0),"")</f>
        <v/>
      </c>
      <c r="AU575" s="71"/>
      <c r="AV575" s="79" t="str">
        <f>IFERROR(IF(VALUE(MID(AU575,1,1))=1, VLOOKUP(VALUE(MID(AU575,1,1)), TxtPanelShape!$A$2:$C$50, 3, 0), (IF(VALUE(MID(AU575,1,1))&gt;=7, VLOOKUP(VALUE(MID(AU575,1,1)), TxtPanelShape!$A$2:$C$50, 3, 0),VLOOKUP(VALUE(MID(AU575,1,2)),TxtPanelShape!$A$2:$C$50,3,0)))), "")</f>
        <v/>
      </c>
      <c r="AW575" s="79" t="str">
        <f>IFERROR(IF(VALUE(MID(AU575,1,1))=1, ", "&amp;VLOOKUP(VALUE(MID(AU575,2,1)), TxtPanelShape!$H$2:$I$50, 2, 0), IF(VALUE(MID(AU575,1,1))&gt;=7, ", "&amp;VLOOKUP(VALUE(MID(AU575,2,1)), TxtPanelShape!$H$2:$I$50, 2, 0),"")), "")</f>
        <v/>
      </c>
      <c r="AX575" s="79" t="str">
        <f>IFERROR(IF(VALUE(MID(AU575,1,1))=1, ", "&amp;VLOOKUP(VALUE(MID(AU575,3,1)), TxtPanelShape!$O$2:$P$50, 2, 0), IF(VALUE(MID(AU575,1,1))&gt;=7, ", "&amp;VLOOKUP(VALUE(MID(AU575,3,1)), TxtPanelShape!$O$2:$P$50, 2, 0),"")),"")</f>
        <v/>
      </c>
      <c r="AY575" s="79" t="str">
        <f>IFERROR("; "&amp;VLOOKUP(VALUE(MID(AU575,4,1)), TxtPanelShape!$V$2:$W$50,2,0),"")</f>
        <v/>
      </c>
      <c r="AZ575" s="79" t="str">
        <f t="shared" si="109"/>
        <v/>
      </c>
      <c r="BA575" s="71"/>
      <c r="BB575" s="79" t="str">
        <f>IFERROR(IF(VALUE(MID(BA575,1,1))=1, VLOOKUP(VALUE(MID(BA575,1,1)), TxtPanelShape!$A$2:$C$50, 3, 0), (IF(VALUE(MID(BA575,1,1))&gt;=7, VLOOKUP(VALUE(MID(BA575,1,1)), TxtPanelShape!$A$2:$C$50, 3, 0),VLOOKUP(VALUE(MID(BA575,1,2)),TxtPanelShape!$A$2:$C$50,3,0)))), "")</f>
        <v/>
      </c>
      <c r="BC575" s="79" t="str">
        <f>IFERROR(IF(VALUE(MID(BA575,1,1))=1, ", "&amp;VLOOKUP(VALUE(MID(BA575,2,1)), TxtPanelShape!$H$2:$I$50, 2, 0), IF(VALUE(MID(BA575,1,1))&gt;=7, ", "&amp;VLOOKUP(VALUE(MID(BA575,2,1)), TxtPanelShape!$H$2:$I$50, 2, 0),"")), "")</f>
        <v/>
      </c>
      <c r="BD575" s="79" t="str">
        <f>IFERROR(IF(VALUE(MID(BA575,1,1))=1, ", "&amp;VLOOKUP(VALUE(MID(BA575,3,1)), TxtPanelShape!$O$2:$P$50, 2, 0), IF(VALUE(MID(BA575,1,1))&gt;=7, ", "&amp;VLOOKUP(VALUE(MID(BA575,3,1)), TxtPanelShape!$O$2:$P$50, 2, 0),"")),"")</f>
        <v/>
      </c>
      <c r="BE575" s="79" t="str">
        <f>IFERROR("; "&amp;VLOOKUP(VALUE(MID(BA575,4,1)), TxtPanelShape!$V$2:$W$50,2,0),"")</f>
        <v/>
      </c>
      <c r="BF575" s="79" t="str">
        <f t="shared" si="110"/>
        <v/>
      </c>
      <c r="BG575" s="71"/>
      <c r="BH575" s="79" t="str">
        <f>IFERROR(VLOOKUP(BG575, TxtPanelDefinition!$A$2:$B$50, 2, 0),"")</f>
        <v/>
      </c>
      <c r="BI575" s="71"/>
      <c r="BJ575" s="79" t="str">
        <f>IFERROR(VLOOKUP(BI575, TxtPanelDefinition!$A$2:$B$50, 2, 0),"")</f>
        <v/>
      </c>
      <c r="BK575" s="71"/>
      <c r="BL575" s="79" t="str">
        <f>IFERROR(VLOOKUP(BK575, InscrTechniques!$A$2:$B$50, 2, 0),"")</f>
        <v/>
      </c>
      <c r="BM575" s="71"/>
      <c r="BN575" s="79" t="str">
        <f>IFERROR(VLOOKUP(BM575, InscrTechniques!$A$2:$B$50, 2, 0),"")</f>
        <v/>
      </c>
      <c r="BO575" s="71"/>
      <c r="BP575" s="79" t="str">
        <f>IFERROR(VLOOKUP(BO575, InscrTechniques!$A$2:$B$50, 2, 0),"")</f>
        <v/>
      </c>
      <c r="BQ575" s="71"/>
      <c r="BR575" s="79" t="str">
        <f>IFERROR(VLOOKUP(BQ575, InscrTechniques!$A$2:$B$50, 2, 0),"")</f>
        <v/>
      </c>
      <c r="BS575" s="71"/>
      <c r="BT575" s="79" t="str">
        <f>IFERROR(VLOOKUP(BS575, InscrTechniques!$A$2:$B$50, 2, 0),"")</f>
        <v/>
      </c>
      <c r="BU575" s="71"/>
      <c r="BV575" s="79" t="str">
        <f>IFERROR(VLOOKUP(BU575, InscrTechniques!$A$2:$B$50, 2, 0),"")</f>
        <v/>
      </c>
      <c r="BW575" s="125"/>
      <c r="BX575" s="79" t="str">
        <f>IFERROR(VLOOKUP(BW575, InscrTechniques!$A$2:$B$50, 2, 0),"")</f>
        <v/>
      </c>
      <c r="BY575" s="125"/>
      <c r="BZ575" s="79" t="str">
        <f>IFERROR(VLOOKUP(BY575, InscrTechniques!$A$2:$B$50, 2, 0),"")</f>
        <v/>
      </c>
      <c r="CA575" s="74"/>
      <c r="CB575" s="114" t="str">
        <f>IFERROR(VLOOKUP(CA575, LetterStyle!$A$2:$B$50, 2, 0),"")</f>
        <v/>
      </c>
      <c r="CC575" s="74"/>
      <c r="CD575" s="114" t="str">
        <f>IFERROR(VLOOKUP(CC575, LetterStyle!$A$2:$B$50, 2, 0),"")</f>
        <v/>
      </c>
      <c r="CE575" s="74"/>
      <c r="CF575" s="114" t="str">
        <f>IFERROR(VLOOKUP(CE575, LetterStyle!$A$2:$B$50, 2, 0),"")</f>
        <v/>
      </c>
      <c r="CG575" s="74"/>
      <c r="CH575" s="79" t="str">
        <f>IFERROR(VLOOKUP(CG575, LetterStyle!$A$2:$B$50, 2, 0),"")</f>
        <v/>
      </c>
      <c r="CI575" s="71"/>
      <c r="CJ575" s="79" t="str">
        <f>IFERROR(VLOOKUP(CI575, DecMotifs!$A$1:$B$306, 2, 0),"")</f>
        <v/>
      </c>
      <c r="CK575" s="71"/>
      <c r="CL575" s="79" t="str">
        <f>IFERROR(VLOOKUP(CK575, DecMotifs!$A$1:$B$306, 2, 0),"")</f>
        <v/>
      </c>
      <c r="CM575" s="71"/>
      <c r="CN575" s="79" t="str">
        <f>IFERROR(VLOOKUP(CM575, DecMotifs!$A$1:$B$306, 2, 0),"")</f>
        <v/>
      </c>
      <c r="CO575" s="71"/>
      <c r="CP575" s="79" t="str">
        <f>IFERROR(VLOOKUP(CO575, MarginalDec!$A$2:$B$253, 2, 0),"")</f>
        <v/>
      </c>
      <c r="CQ575" s="71"/>
      <c r="CR575" s="79" t="str">
        <f>IFERROR(VLOOKUP(CQ575, MarginalDec!$A$2:$B$253, 2, 0),"")</f>
        <v/>
      </c>
      <c r="CS575" s="71"/>
      <c r="CT575" s="79" t="str">
        <f>IFERROR(VLOOKUP(CS575, MarginalDec!$A$2:$B$253, 2, 0),"")</f>
        <v/>
      </c>
      <c r="CU575" s="71"/>
      <c r="CV575" s="79" t="str">
        <f>IF(ISBLANK(CU575),"", IFERROR(VLOOKUP(CU575, Tooling!$A$2:$B$252, 2, 0),""))</f>
        <v/>
      </c>
      <c r="CW575" s="71"/>
      <c r="CX575" s="79" t="str">
        <f>IF(ISBLANK(CW575),"", IFERROR(VLOOKUP(CW575, Tooling!$A$2:$B$252, 2, 0),""))</f>
        <v/>
      </c>
      <c r="CY575" s="71"/>
      <c r="CZ575" s="79" t="str">
        <f>IF(ISBLANK(CY575),"", IFERROR(VLOOKUP(CY575, Repairs!$A$2:$B$252, 2, 0),""))</f>
        <v/>
      </c>
      <c r="DA575" s="77"/>
      <c r="DB575" s="71"/>
      <c r="DC575" s="79" t="str">
        <f>IFERROR(VLOOKUP(DB575, DatingReason!$A$2:$B$252, 2, 0),"")</f>
        <v/>
      </c>
      <c r="DD575" s="123" t="str">
        <f t="shared" si="111"/>
        <v/>
      </c>
      <c r="DF575" s="119" t="str">
        <f t="array" ref="DF575">IF(AND($B575&lt;&gt;"", $DE575&lt;&gt;"", $DE575&lt;&gt;"No"),MAX(IF($B575=PEOPLE!$B$4:$B$1000, PEOPLE!$Q$4:$Q$1000,""))+100,"")</f>
        <v/>
      </c>
      <c r="DG575" s="68"/>
      <c r="DH575" s="76">
        <f>COUNTIF(PEOPLE!B:B, MEMORIALS!B575)</f>
        <v>0</v>
      </c>
      <c r="DI575" s="82"/>
      <c r="DJ575" s="82"/>
      <c r="DK575" s="82"/>
      <c r="DL575" s="68"/>
      <c r="DM575" s="68"/>
      <c r="DN575" s="68"/>
      <c r="DO575" s="68"/>
      <c r="DP575" s="68"/>
    </row>
    <row r="576" spans="1:120" ht="15" customHeight="1" x14ac:dyDescent="0.25">
      <c r="A576" s="68"/>
      <c r="B576" s="69"/>
      <c r="C576" s="68"/>
      <c r="D576" s="68"/>
      <c r="E576" s="70" t="str">
        <f>IF(D576="","",VLOOKUP(D576,Denomination!$A$2:$B$50, 2, 0))</f>
        <v/>
      </c>
      <c r="F576" s="68"/>
      <c r="G576" s="71"/>
      <c r="H576" s="70" t="str">
        <f>IF(G576="","",VLOOKUP(G576,MCondition!$A$2:$B$50, 2, 0))</f>
        <v/>
      </c>
      <c r="I576" s="72"/>
      <c r="J576" s="71"/>
      <c r="K576" s="70" t="str">
        <f>IF(J576="","",VLOOKUP(J576,ICondition!$A$2:$B$50, 2, 0))</f>
        <v/>
      </c>
      <c r="L576" s="73"/>
      <c r="M576" s="73"/>
      <c r="N576" s="73"/>
      <c r="O576" s="73"/>
      <c r="P576" s="73"/>
      <c r="Q576" s="73"/>
      <c r="R576" s="78"/>
      <c r="S576" s="79" t="str">
        <f>IFERROR(VLOOKUP(R576,Material!$A$2:$B$59, 2, 0),"")</f>
        <v/>
      </c>
      <c r="T576" s="71"/>
      <c r="U576" s="79" t="str">
        <f>IFERROR(VLOOKUP(T576,Material!$A$2:$B$59, 2, 0),"")</f>
        <v/>
      </c>
      <c r="V576" s="71"/>
      <c r="W576" s="79" t="str">
        <f>IFERROR(VLOOKUP(V576,Material!$A$2:$B$59, 2, 0),"")</f>
        <v/>
      </c>
      <c r="X576" s="71"/>
      <c r="Y576" s="79" t="str">
        <f>IFERROR(VLOOKUP(X576,Material!$A$2:$B$59, 2, 0),"")</f>
        <v/>
      </c>
      <c r="Z576" s="71"/>
      <c r="AA576" s="79" t="str">
        <f>IFERROR(VLOOKUP(Z576,Material!$A$2:$B$59, 2, 0),"")</f>
        <v/>
      </c>
      <c r="AB576" s="74"/>
      <c r="AC576" s="75" t="e">
        <f t="shared" si="100"/>
        <v>#VALUE!</v>
      </c>
      <c r="AD576" s="75" t="e">
        <f t="shared" si="101"/>
        <v>#VALUE!</v>
      </c>
      <c r="AE576" s="75" t="e">
        <f t="shared" si="103"/>
        <v>#VALUE!</v>
      </c>
      <c r="AF576" s="75" t="e">
        <f t="shared" si="102"/>
        <v>#VALUE!</v>
      </c>
      <c r="AG576" s="75" t="e">
        <f t="shared" si="104"/>
        <v>#VALUE!</v>
      </c>
      <c r="AH576" s="75" t="e">
        <f t="shared" si="105"/>
        <v>#VALUE!</v>
      </c>
      <c r="AI576" s="75" t="e">
        <f t="shared" si="106"/>
        <v>#VALUE!</v>
      </c>
      <c r="AJ576" s="80" t="e">
        <f t="shared" si="107"/>
        <v>#VALUE!</v>
      </c>
      <c r="AK576" s="79" t="str">
        <f>(IFERROR(VLOOKUP(AB576,Categories!$A$2:$B$20,2,1),""))</f>
        <v/>
      </c>
      <c r="AL576" s="79" t="str">
        <f ca="1">IFERROR(VLOOKUP((HLOOKUP((VLOOKUP($AB576,Categories!$A$2:$F$20,3,1)), $AB$3:$AJ576, (ROW()-ROW($AB$3)+1), 0)), INDIRECT(VLOOKUP($AB576,Categories!$A$2:$F$20,6,1)),2,0),AK576)</f>
        <v/>
      </c>
      <c r="AM576" s="79" t="str">
        <f ca="1">IFERROR(VLOOKUP((HLOOKUP((VLOOKUP($AB576,Categories!$A$2:$F$20,4,1)),$AB$3:$AJ576,(ROW()-ROW($AB$3)+1),0)),INDIRECT(VLOOKUP($AB576,Categories!$A$2:$H$20,7,1)),2,0),"")</f>
        <v/>
      </c>
      <c r="AN576" s="79" t="str">
        <f ca="1">IFERROR(VLOOKUP((HLOOKUP((VLOOKUP($AB576,Categories!$A$2:$F$20,5,1)), $AB$3:$AJ576, (ROW()-ROW($AB$3)+1), 0)), INDIRECT(VLOOKUP($AB576,Categories!$A$2:$H$20,8,1)),2,0),"")</f>
        <v/>
      </c>
      <c r="AO576" s="79" t="str">
        <f t="shared" ca="1" si="108"/>
        <v/>
      </c>
      <c r="AP576" s="81"/>
      <c r="AQ576" s="70" t="str">
        <f>IFERROR(VLOOKUP(VALUE(MID(AP576,1,1)),AdditionalElements!$A$2:$B$50,2,0),"")</f>
        <v/>
      </c>
      <c r="AR576" s="70" t="str">
        <f>IFERROR(VLOOKUP(VALUE(MID(AP576,2,1)),AdditionalElements!$H$2:$I$50,2,0),"")</f>
        <v/>
      </c>
      <c r="AS576" s="70" t="str">
        <f>IFERROR(VLOOKUP(VALUE(MID(AP576,3,1)),AdditionalElements!$O$2:$P$50,2,0),"")</f>
        <v/>
      </c>
      <c r="AT576" s="70" t="str">
        <f>IFERROR(VLOOKUP(VALUE(MID(AP576,4,1)),AdditionalElements!$V$2:$W$50,2,0),"")</f>
        <v/>
      </c>
      <c r="AU576" s="71"/>
      <c r="AV576" s="79" t="str">
        <f>IFERROR(IF(VALUE(MID(AU576,1,1))=1, VLOOKUP(VALUE(MID(AU576,1,1)), TxtPanelShape!$A$2:$C$50, 3, 0), (IF(VALUE(MID(AU576,1,1))&gt;=7, VLOOKUP(VALUE(MID(AU576,1,1)), TxtPanelShape!$A$2:$C$50, 3, 0),VLOOKUP(VALUE(MID(AU576,1,2)),TxtPanelShape!$A$2:$C$50,3,0)))), "")</f>
        <v/>
      </c>
      <c r="AW576" s="79" t="str">
        <f>IFERROR(IF(VALUE(MID(AU576,1,1))=1, ", "&amp;VLOOKUP(VALUE(MID(AU576,2,1)), TxtPanelShape!$H$2:$I$50, 2, 0), IF(VALUE(MID(AU576,1,1))&gt;=7, ", "&amp;VLOOKUP(VALUE(MID(AU576,2,1)), TxtPanelShape!$H$2:$I$50, 2, 0),"")), "")</f>
        <v/>
      </c>
      <c r="AX576" s="79" t="str">
        <f>IFERROR(IF(VALUE(MID(AU576,1,1))=1, ", "&amp;VLOOKUP(VALUE(MID(AU576,3,1)), TxtPanelShape!$O$2:$P$50, 2, 0), IF(VALUE(MID(AU576,1,1))&gt;=7, ", "&amp;VLOOKUP(VALUE(MID(AU576,3,1)), TxtPanelShape!$O$2:$P$50, 2, 0),"")),"")</f>
        <v/>
      </c>
      <c r="AY576" s="79" t="str">
        <f>IFERROR("; "&amp;VLOOKUP(VALUE(MID(AU576,4,1)), TxtPanelShape!$V$2:$W$50,2,0),"")</f>
        <v/>
      </c>
      <c r="AZ576" s="79" t="str">
        <f t="shared" si="109"/>
        <v/>
      </c>
      <c r="BA576" s="71"/>
      <c r="BB576" s="79" t="str">
        <f>IFERROR(IF(VALUE(MID(BA576,1,1))=1, VLOOKUP(VALUE(MID(BA576,1,1)), TxtPanelShape!$A$2:$C$50, 3, 0), (IF(VALUE(MID(BA576,1,1))&gt;=7, VLOOKUP(VALUE(MID(BA576,1,1)), TxtPanelShape!$A$2:$C$50, 3, 0),VLOOKUP(VALUE(MID(BA576,1,2)),TxtPanelShape!$A$2:$C$50,3,0)))), "")</f>
        <v/>
      </c>
      <c r="BC576" s="79" t="str">
        <f>IFERROR(IF(VALUE(MID(BA576,1,1))=1, ", "&amp;VLOOKUP(VALUE(MID(BA576,2,1)), TxtPanelShape!$H$2:$I$50, 2, 0), IF(VALUE(MID(BA576,1,1))&gt;=7, ", "&amp;VLOOKUP(VALUE(MID(BA576,2,1)), TxtPanelShape!$H$2:$I$50, 2, 0),"")), "")</f>
        <v/>
      </c>
      <c r="BD576" s="79" t="str">
        <f>IFERROR(IF(VALUE(MID(BA576,1,1))=1, ", "&amp;VLOOKUP(VALUE(MID(BA576,3,1)), TxtPanelShape!$O$2:$P$50, 2, 0), IF(VALUE(MID(BA576,1,1))&gt;=7, ", "&amp;VLOOKUP(VALUE(MID(BA576,3,1)), TxtPanelShape!$O$2:$P$50, 2, 0),"")),"")</f>
        <v/>
      </c>
      <c r="BE576" s="79" t="str">
        <f>IFERROR("; "&amp;VLOOKUP(VALUE(MID(BA576,4,1)), TxtPanelShape!$V$2:$W$50,2,0),"")</f>
        <v/>
      </c>
      <c r="BF576" s="79" t="str">
        <f t="shared" si="110"/>
        <v/>
      </c>
      <c r="BG576" s="71"/>
      <c r="BH576" s="79" t="str">
        <f>IFERROR(VLOOKUP(BG576, TxtPanelDefinition!$A$2:$B$50, 2, 0),"")</f>
        <v/>
      </c>
      <c r="BI576" s="71"/>
      <c r="BJ576" s="79" t="str">
        <f>IFERROR(VLOOKUP(BI576, TxtPanelDefinition!$A$2:$B$50, 2, 0),"")</f>
        <v/>
      </c>
      <c r="BK576" s="71"/>
      <c r="BL576" s="79" t="str">
        <f>IFERROR(VLOOKUP(BK576, InscrTechniques!$A$2:$B$50, 2, 0),"")</f>
        <v/>
      </c>
      <c r="BM576" s="71"/>
      <c r="BN576" s="79" t="str">
        <f>IFERROR(VLOOKUP(BM576, InscrTechniques!$A$2:$B$50, 2, 0),"")</f>
        <v/>
      </c>
      <c r="BO576" s="71"/>
      <c r="BP576" s="79" t="str">
        <f>IFERROR(VLOOKUP(BO576, InscrTechniques!$A$2:$B$50, 2, 0),"")</f>
        <v/>
      </c>
      <c r="BQ576" s="71"/>
      <c r="BR576" s="79" t="str">
        <f>IFERROR(VLOOKUP(BQ576, InscrTechniques!$A$2:$B$50, 2, 0),"")</f>
        <v/>
      </c>
      <c r="BS576" s="71"/>
      <c r="BT576" s="79" t="str">
        <f>IFERROR(VLOOKUP(BS576, InscrTechniques!$A$2:$B$50, 2, 0),"")</f>
        <v/>
      </c>
      <c r="BU576" s="71"/>
      <c r="BV576" s="79" t="str">
        <f>IFERROR(VLOOKUP(BU576, InscrTechniques!$A$2:$B$50, 2, 0),"")</f>
        <v/>
      </c>
      <c r="BW576" s="125"/>
      <c r="BX576" s="79" t="str">
        <f>IFERROR(VLOOKUP(BW576, InscrTechniques!$A$2:$B$50, 2, 0),"")</f>
        <v/>
      </c>
      <c r="BY576" s="125"/>
      <c r="BZ576" s="79" t="str">
        <f>IFERROR(VLOOKUP(BY576, InscrTechniques!$A$2:$B$50, 2, 0),"")</f>
        <v/>
      </c>
      <c r="CA576" s="74"/>
      <c r="CB576" s="114" t="str">
        <f>IFERROR(VLOOKUP(CA576, LetterStyle!$A$2:$B$50, 2, 0),"")</f>
        <v/>
      </c>
      <c r="CC576" s="74"/>
      <c r="CD576" s="114" t="str">
        <f>IFERROR(VLOOKUP(CC576, LetterStyle!$A$2:$B$50, 2, 0),"")</f>
        <v/>
      </c>
      <c r="CE576" s="74"/>
      <c r="CF576" s="114" t="str">
        <f>IFERROR(VLOOKUP(CE576, LetterStyle!$A$2:$B$50, 2, 0),"")</f>
        <v/>
      </c>
      <c r="CG576" s="74"/>
      <c r="CH576" s="79" t="str">
        <f>IFERROR(VLOOKUP(CG576, LetterStyle!$A$2:$B$50, 2, 0),"")</f>
        <v/>
      </c>
      <c r="CI576" s="71"/>
      <c r="CJ576" s="79" t="str">
        <f>IFERROR(VLOOKUP(CI576, DecMotifs!$A$1:$B$306, 2, 0),"")</f>
        <v/>
      </c>
      <c r="CK576" s="71"/>
      <c r="CL576" s="79" t="str">
        <f>IFERROR(VLOOKUP(CK576, DecMotifs!$A$1:$B$306, 2, 0),"")</f>
        <v/>
      </c>
      <c r="CM576" s="71"/>
      <c r="CN576" s="79" t="str">
        <f>IFERROR(VLOOKUP(CM576, DecMotifs!$A$1:$B$306, 2, 0),"")</f>
        <v/>
      </c>
      <c r="CO576" s="71"/>
      <c r="CP576" s="79" t="str">
        <f>IFERROR(VLOOKUP(CO576, MarginalDec!$A$2:$B$253, 2, 0),"")</f>
        <v/>
      </c>
      <c r="CQ576" s="71"/>
      <c r="CR576" s="79" t="str">
        <f>IFERROR(VLOOKUP(CQ576, MarginalDec!$A$2:$B$253, 2, 0),"")</f>
        <v/>
      </c>
      <c r="CS576" s="71"/>
      <c r="CT576" s="79" t="str">
        <f>IFERROR(VLOOKUP(CS576, MarginalDec!$A$2:$B$253, 2, 0),"")</f>
        <v/>
      </c>
      <c r="CU576" s="71"/>
      <c r="CV576" s="79" t="str">
        <f>IF(ISBLANK(CU576),"", IFERROR(VLOOKUP(CU576, Tooling!$A$2:$B$252, 2, 0),""))</f>
        <v/>
      </c>
      <c r="CW576" s="71"/>
      <c r="CX576" s="79" t="str">
        <f>IF(ISBLANK(CW576),"", IFERROR(VLOOKUP(CW576, Tooling!$A$2:$B$252, 2, 0),""))</f>
        <v/>
      </c>
      <c r="CY576" s="71"/>
      <c r="CZ576" s="79" t="str">
        <f>IF(ISBLANK(CY576),"", IFERROR(VLOOKUP(CY576, Repairs!$A$2:$B$252, 2, 0),""))</f>
        <v/>
      </c>
      <c r="DA576" s="77"/>
      <c r="DB576" s="71"/>
      <c r="DC576" s="79" t="str">
        <f>IFERROR(VLOOKUP(DB576, DatingReason!$A$2:$B$252, 2, 0),"")</f>
        <v/>
      </c>
      <c r="DD576" s="123" t="str">
        <f t="shared" si="111"/>
        <v/>
      </c>
      <c r="DF576" s="119" t="str">
        <f t="array" ref="DF576">IF(AND($B576&lt;&gt;"", $DE576&lt;&gt;"", $DE576&lt;&gt;"No"),MAX(IF($B576=PEOPLE!$B$4:$B$1000, PEOPLE!$Q$4:$Q$1000,""))+100,"")</f>
        <v/>
      </c>
      <c r="DG576" s="68"/>
      <c r="DH576" s="76">
        <f>COUNTIF(PEOPLE!B:B, MEMORIALS!B576)</f>
        <v>0</v>
      </c>
      <c r="DI576" s="82"/>
      <c r="DJ576" s="82"/>
      <c r="DK576" s="82"/>
      <c r="DL576" s="68"/>
      <c r="DM576" s="68"/>
      <c r="DN576" s="68"/>
      <c r="DO576" s="68"/>
      <c r="DP576" s="68"/>
    </row>
    <row r="577" spans="1:120" ht="15" customHeight="1" x14ac:dyDescent="0.25">
      <c r="A577" s="68"/>
      <c r="B577" s="69"/>
      <c r="C577" s="68"/>
      <c r="D577" s="68"/>
      <c r="E577" s="70" t="str">
        <f>IF(D577="","",VLOOKUP(D577,Denomination!$A$2:$B$50, 2, 0))</f>
        <v/>
      </c>
      <c r="F577" s="68"/>
      <c r="G577" s="71"/>
      <c r="H577" s="70" t="str">
        <f>IF(G577="","",VLOOKUP(G577,MCondition!$A$2:$B$50, 2, 0))</f>
        <v/>
      </c>
      <c r="I577" s="72"/>
      <c r="J577" s="71"/>
      <c r="K577" s="70" t="str">
        <f>IF(J577="","",VLOOKUP(J577,ICondition!$A$2:$B$50, 2, 0))</f>
        <v/>
      </c>
      <c r="L577" s="73"/>
      <c r="M577" s="73"/>
      <c r="N577" s="73"/>
      <c r="O577" s="73"/>
      <c r="P577" s="73"/>
      <c r="Q577" s="73"/>
      <c r="R577" s="78"/>
      <c r="S577" s="79" t="str">
        <f>IFERROR(VLOOKUP(R577,Material!$A$2:$B$59, 2, 0),"")</f>
        <v/>
      </c>
      <c r="T577" s="71"/>
      <c r="U577" s="79" t="str">
        <f>IFERROR(VLOOKUP(T577,Material!$A$2:$B$59, 2, 0),"")</f>
        <v/>
      </c>
      <c r="V577" s="71"/>
      <c r="W577" s="79" t="str">
        <f>IFERROR(VLOOKUP(V577,Material!$A$2:$B$59, 2, 0),"")</f>
        <v/>
      </c>
      <c r="X577" s="71"/>
      <c r="Y577" s="79" t="str">
        <f>IFERROR(VLOOKUP(X577,Material!$A$2:$B$59, 2, 0),"")</f>
        <v/>
      </c>
      <c r="Z577" s="71"/>
      <c r="AA577" s="79" t="str">
        <f>IFERROR(VLOOKUP(Z577,Material!$A$2:$B$59, 2, 0),"")</f>
        <v/>
      </c>
      <c r="AB577" s="74"/>
      <c r="AC577" s="75" t="e">
        <f t="shared" si="100"/>
        <v>#VALUE!</v>
      </c>
      <c r="AD577" s="75" t="e">
        <f t="shared" si="101"/>
        <v>#VALUE!</v>
      </c>
      <c r="AE577" s="75" t="e">
        <f t="shared" si="103"/>
        <v>#VALUE!</v>
      </c>
      <c r="AF577" s="75" t="e">
        <f t="shared" si="102"/>
        <v>#VALUE!</v>
      </c>
      <c r="AG577" s="75" t="e">
        <f t="shared" si="104"/>
        <v>#VALUE!</v>
      </c>
      <c r="AH577" s="75" t="e">
        <f t="shared" si="105"/>
        <v>#VALUE!</v>
      </c>
      <c r="AI577" s="75" t="e">
        <f t="shared" si="106"/>
        <v>#VALUE!</v>
      </c>
      <c r="AJ577" s="80" t="e">
        <f t="shared" si="107"/>
        <v>#VALUE!</v>
      </c>
      <c r="AK577" s="79" t="str">
        <f>(IFERROR(VLOOKUP(AB577,Categories!$A$2:$B$20,2,1),""))</f>
        <v/>
      </c>
      <c r="AL577" s="79" t="str">
        <f ca="1">IFERROR(VLOOKUP((HLOOKUP((VLOOKUP($AB577,Categories!$A$2:$F$20,3,1)), $AB$3:$AJ577, (ROW()-ROW($AB$3)+1), 0)), INDIRECT(VLOOKUP($AB577,Categories!$A$2:$F$20,6,1)),2,0),AK577)</f>
        <v/>
      </c>
      <c r="AM577" s="79" t="str">
        <f ca="1">IFERROR(VLOOKUP((HLOOKUP((VLOOKUP($AB577,Categories!$A$2:$F$20,4,1)),$AB$3:$AJ577,(ROW()-ROW($AB$3)+1),0)),INDIRECT(VLOOKUP($AB577,Categories!$A$2:$H$20,7,1)),2,0),"")</f>
        <v/>
      </c>
      <c r="AN577" s="79" t="str">
        <f ca="1">IFERROR(VLOOKUP((HLOOKUP((VLOOKUP($AB577,Categories!$A$2:$F$20,5,1)), $AB$3:$AJ577, (ROW()-ROW($AB$3)+1), 0)), INDIRECT(VLOOKUP($AB577,Categories!$A$2:$H$20,8,1)),2,0),"")</f>
        <v/>
      </c>
      <c r="AO577" s="79" t="str">
        <f t="shared" ca="1" si="108"/>
        <v/>
      </c>
      <c r="AP577" s="81"/>
      <c r="AQ577" s="70" t="str">
        <f>IFERROR(VLOOKUP(VALUE(MID(AP577,1,1)),AdditionalElements!$A$2:$B$50,2,0),"")</f>
        <v/>
      </c>
      <c r="AR577" s="70" t="str">
        <f>IFERROR(VLOOKUP(VALUE(MID(AP577,2,1)),AdditionalElements!$H$2:$I$50,2,0),"")</f>
        <v/>
      </c>
      <c r="AS577" s="70" t="str">
        <f>IFERROR(VLOOKUP(VALUE(MID(AP577,3,1)),AdditionalElements!$O$2:$P$50,2,0),"")</f>
        <v/>
      </c>
      <c r="AT577" s="70" t="str">
        <f>IFERROR(VLOOKUP(VALUE(MID(AP577,4,1)),AdditionalElements!$V$2:$W$50,2,0),"")</f>
        <v/>
      </c>
      <c r="AU577" s="71"/>
      <c r="AV577" s="79" t="str">
        <f>IFERROR(IF(VALUE(MID(AU577,1,1))=1, VLOOKUP(VALUE(MID(AU577,1,1)), TxtPanelShape!$A$2:$C$50, 3, 0), (IF(VALUE(MID(AU577,1,1))&gt;=7, VLOOKUP(VALUE(MID(AU577,1,1)), TxtPanelShape!$A$2:$C$50, 3, 0),VLOOKUP(VALUE(MID(AU577,1,2)),TxtPanelShape!$A$2:$C$50,3,0)))), "")</f>
        <v/>
      </c>
      <c r="AW577" s="79" t="str">
        <f>IFERROR(IF(VALUE(MID(AU577,1,1))=1, ", "&amp;VLOOKUP(VALUE(MID(AU577,2,1)), TxtPanelShape!$H$2:$I$50, 2, 0), IF(VALUE(MID(AU577,1,1))&gt;=7, ", "&amp;VLOOKUP(VALUE(MID(AU577,2,1)), TxtPanelShape!$H$2:$I$50, 2, 0),"")), "")</f>
        <v/>
      </c>
      <c r="AX577" s="79" t="str">
        <f>IFERROR(IF(VALUE(MID(AU577,1,1))=1, ", "&amp;VLOOKUP(VALUE(MID(AU577,3,1)), TxtPanelShape!$O$2:$P$50, 2, 0), IF(VALUE(MID(AU577,1,1))&gt;=7, ", "&amp;VLOOKUP(VALUE(MID(AU577,3,1)), TxtPanelShape!$O$2:$P$50, 2, 0),"")),"")</f>
        <v/>
      </c>
      <c r="AY577" s="79" t="str">
        <f>IFERROR("; "&amp;VLOOKUP(VALUE(MID(AU577,4,1)), TxtPanelShape!$V$2:$W$50,2,0),"")</f>
        <v/>
      </c>
      <c r="AZ577" s="79" t="str">
        <f t="shared" si="109"/>
        <v/>
      </c>
      <c r="BA577" s="71"/>
      <c r="BB577" s="79" t="str">
        <f>IFERROR(IF(VALUE(MID(BA577,1,1))=1, VLOOKUP(VALUE(MID(BA577,1,1)), TxtPanelShape!$A$2:$C$50, 3, 0), (IF(VALUE(MID(BA577,1,1))&gt;=7, VLOOKUP(VALUE(MID(BA577,1,1)), TxtPanelShape!$A$2:$C$50, 3, 0),VLOOKUP(VALUE(MID(BA577,1,2)),TxtPanelShape!$A$2:$C$50,3,0)))), "")</f>
        <v/>
      </c>
      <c r="BC577" s="79" t="str">
        <f>IFERROR(IF(VALUE(MID(BA577,1,1))=1, ", "&amp;VLOOKUP(VALUE(MID(BA577,2,1)), TxtPanelShape!$H$2:$I$50, 2, 0), IF(VALUE(MID(BA577,1,1))&gt;=7, ", "&amp;VLOOKUP(VALUE(MID(BA577,2,1)), TxtPanelShape!$H$2:$I$50, 2, 0),"")), "")</f>
        <v/>
      </c>
      <c r="BD577" s="79" t="str">
        <f>IFERROR(IF(VALUE(MID(BA577,1,1))=1, ", "&amp;VLOOKUP(VALUE(MID(BA577,3,1)), TxtPanelShape!$O$2:$P$50, 2, 0), IF(VALUE(MID(BA577,1,1))&gt;=7, ", "&amp;VLOOKUP(VALUE(MID(BA577,3,1)), TxtPanelShape!$O$2:$P$50, 2, 0),"")),"")</f>
        <v/>
      </c>
      <c r="BE577" s="79" t="str">
        <f>IFERROR("; "&amp;VLOOKUP(VALUE(MID(BA577,4,1)), TxtPanelShape!$V$2:$W$50,2,0),"")</f>
        <v/>
      </c>
      <c r="BF577" s="79" t="str">
        <f t="shared" si="110"/>
        <v/>
      </c>
      <c r="BG577" s="71"/>
      <c r="BH577" s="79" t="str">
        <f>IFERROR(VLOOKUP(BG577, TxtPanelDefinition!$A$2:$B$50, 2, 0),"")</f>
        <v/>
      </c>
      <c r="BI577" s="71"/>
      <c r="BJ577" s="79" t="str">
        <f>IFERROR(VLOOKUP(BI577, TxtPanelDefinition!$A$2:$B$50, 2, 0),"")</f>
        <v/>
      </c>
      <c r="BK577" s="71"/>
      <c r="BL577" s="79" t="str">
        <f>IFERROR(VLOOKUP(BK577, InscrTechniques!$A$2:$B$50, 2, 0),"")</f>
        <v/>
      </c>
      <c r="BM577" s="71"/>
      <c r="BN577" s="79" t="str">
        <f>IFERROR(VLOOKUP(BM577, InscrTechniques!$A$2:$B$50, 2, 0),"")</f>
        <v/>
      </c>
      <c r="BO577" s="71"/>
      <c r="BP577" s="79" t="str">
        <f>IFERROR(VLOOKUP(BO577, InscrTechniques!$A$2:$B$50, 2, 0),"")</f>
        <v/>
      </c>
      <c r="BQ577" s="71"/>
      <c r="BR577" s="79" t="str">
        <f>IFERROR(VLOOKUP(BQ577, InscrTechniques!$A$2:$B$50, 2, 0),"")</f>
        <v/>
      </c>
      <c r="BS577" s="71"/>
      <c r="BT577" s="79" t="str">
        <f>IFERROR(VLOOKUP(BS577, InscrTechniques!$A$2:$B$50, 2, 0),"")</f>
        <v/>
      </c>
      <c r="BU577" s="71"/>
      <c r="BV577" s="79" t="str">
        <f>IFERROR(VLOOKUP(BU577, InscrTechniques!$A$2:$B$50, 2, 0),"")</f>
        <v/>
      </c>
      <c r="BW577" s="125"/>
      <c r="BX577" s="79" t="str">
        <f>IFERROR(VLOOKUP(BW577, InscrTechniques!$A$2:$B$50, 2, 0),"")</f>
        <v/>
      </c>
      <c r="BY577" s="125"/>
      <c r="BZ577" s="79" t="str">
        <f>IFERROR(VLOOKUP(BY577, InscrTechniques!$A$2:$B$50, 2, 0),"")</f>
        <v/>
      </c>
      <c r="CA577" s="74"/>
      <c r="CB577" s="114" t="str">
        <f>IFERROR(VLOOKUP(CA577, LetterStyle!$A$2:$B$50, 2, 0),"")</f>
        <v/>
      </c>
      <c r="CC577" s="74"/>
      <c r="CD577" s="114" t="str">
        <f>IFERROR(VLOOKUP(CC577, LetterStyle!$A$2:$B$50, 2, 0),"")</f>
        <v/>
      </c>
      <c r="CE577" s="74"/>
      <c r="CF577" s="114" t="str">
        <f>IFERROR(VLOOKUP(CE577, LetterStyle!$A$2:$B$50, 2, 0),"")</f>
        <v/>
      </c>
      <c r="CG577" s="74"/>
      <c r="CH577" s="79" t="str">
        <f>IFERROR(VLOOKUP(CG577, LetterStyle!$A$2:$B$50, 2, 0),"")</f>
        <v/>
      </c>
      <c r="CI577" s="71"/>
      <c r="CJ577" s="79" t="str">
        <f>IFERROR(VLOOKUP(CI577, DecMotifs!$A$1:$B$306, 2, 0),"")</f>
        <v/>
      </c>
      <c r="CK577" s="71"/>
      <c r="CL577" s="79" t="str">
        <f>IFERROR(VLOOKUP(CK577, DecMotifs!$A$1:$B$306, 2, 0),"")</f>
        <v/>
      </c>
      <c r="CM577" s="71"/>
      <c r="CN577" s="79" t="str">
        <f>IFERROR(VLOOKUP(CM577, DecMotifs!$A$1:$B$306, 2, 0),"")</f>
        <v/>
      </c>
      <c r="CO577" s="71"/>
      <c r="CP577" s="79" t="str">
        <f>IFERROR(VLOOKUP(CO577, MarginalDec!$A$2:$B$253, 2, 0),"")</f>
        <v/>
      </c>
      <c r="CQ577" s="71"/>
      <c r="CR577" s="79" t="str">
        <f>IFERROR(VLOOKUP(CQ577, MarginalDec!$A$2:$B$253, 2, 0),"")</f>
        <v/>
      </c>
      <c r="CS577" s="71"/>
      <c r="CT577" s="79" t="str">
        <f>IFERROR(VLOOKUP(CS577, MarginalDec!$A$2:$B$253, 2, 0),"")</f>
        <v/>
      </c>
      <c r="CU577" s="71"/>
      <c r="CV577" s="79" t="str">
        <f>IF(ISBLANK(CU577),"", IFERROR(VLOOKUP(CU577, Tooling!$A$2:$B$252, 2, 0),""))</f>
        <v/>
      </c>
      <c r="CW577" s="71"/>
      <c r="CX577" s="79" t="str">
        <f>IF(ISBLANK(CW577),"", IFERROR(VLOOKUP(CW577, Tooling!$A$2:$B$252, 2, 0),""))</f>
        <v/>
      </c>
      <c r="CY577" s="71"/>
      <c r="CZ577" s="79" t="str">
        <f>IF(ISBLANK(CY577),"", IFERROR(VLOOKUP(CY577, Repairs!$A$2:$B$252, 2, 0),""))</f>
        <v/>
      </c>
      <c r="DA577" s="77"/>
      <c r="DB577" s="71"/>
      <c r="DC577" s="79" t="str">
        <f>IFERROR(VLOOKUP(DB577, DatingReason!$A$2:$B$252, 2, 0),"")</f>
        <v/>
      </c>
      <c r="DD577" s="123" t="str">
        <f t="shared" si="111"/>
        <v/>
      </c>
      <c r="DF577" s="119" t="str">
        <f t="array" ref="DF577">IF(AND($B577&lt;&gt;"", $DE577&lt;&gt;"", $DE577&lt;&gt;"No"),MAX(IF($B577=PEOPLE!$B$4:$B$1000, PEOPLE!$Q$4:$Q$1000,""))+100,"")</f>
        <v/>
      </c>
      <c r="DG577" s="68"/>
      <c r="DH577" s="76">
        <f>COUNTIF(PEOPLE!B:B, MEMORIALS!B577)</f>
        <v>0</v>
      </c>
      <c r="DI577" s="82"/>
      <c r="DJ577" s="82"/>
      <c r="DK577" s="82"/>
      <c r="DL577" s="68"/>
      <c r="DM577" s="68"/>
      <c r="DN577" s="68"/>
      <c r="DO577" s="68"/>
      <c r="DP577" s="68"/>
    </row>
    <row r="578" spans="1:120" ht="15" customHeight="1" x14ac:dyDescent="0.25">
      <c r="A578" s="68"/>
      <c r="B578" s="69"/>
      <c r="C578" s="68"/>
      <c r="D578" s="68"/>
      <c r="E578" s="70" t="str">
        <f>IF(D578="","",VLOOKUP(D578,Denomination!$A$2:$B$50, 2, 0))</f>
        <v/>
      </c>
      <c r="F578" s="68"/>
      <c r="G578" s="71"/>
      <c r="H578" s="70" t="str">
        <f>IF(G578="","",VLOOKUP(G578,MCondition!$A$2:$B$50, 2, 0))</f>
        <v/>
      </c>
      <c r="I578" s="72"/>
      <c r="J578" s="71"/>
      <c r="K578" s="70" t="str">
        <f>IF(J578="","",VLOOKUP(J578,ICondition!$A$2:$B$50, 2, 0))</f>
        <v/>
      </c>
      <c r="L578" s="73"/>
      <c r="M578" s="73"/>
      <c r="N578" s="73"/>
      <c r="O578" s="73"/>
      <c r="P578" s="73"/>
      <c r="Q578" s="73"/>
      <c r="R578" s="78"/>
      <c r="S578" s="79" t="str">
        <f>IFERROR(VLOOKUP(R578,Material!$A$2:$B$59, 2, 0),"")</f>
        <v/>
      </c>
      <c r="T578" s="71"/>
      <c r="U578" s="79" t="str">
        <f>IFERROR(VLOOKUP(T578,Material!$A$2:$B$59, 2, 0),"")</f>
        <v/>
      </c>
      <c r="V578" s="71"/>
      <c r="W578" s="79" t="str">
        <f>IFERROR(VLOOKUP(V578,Material!$A$2:$B$59, 2, 0),"")</f>
        <v/>
      </c>
      <c r="X578" s="71"/>
      <c r="Y578" s="79" t="str">
        <f>IFERROR(VLOOKUP(X578,Material!$A$2:$B$59, 2, 0),"")</f>
        <v/>
      </c>
      <c r="Z578" s="71"/>
      <c r="AA578" s="79" t="str">
        <f>IFERROR(VLOOKUP(Z578,Material!$A$2:$B$59, 2, 0),"")</f>
        <v/>
      </c>
      <c r="AB578" s="74"/>
      <c r="AC578" s="75" t="e">
        <f t="shared" si="100"/>
        <v>#VALUE!</v>
      </c>
      <c r="AD578" s="75" t="e">
        <f t="shared" si="101"/>
        <v>#VALUE!</v>
      </c>
      <c r="AE578" s="75" t="e">
        <f t="shared" si="103"/>
        <v>#VALUE!</v>
      </c>
      <c r="AF578" s="75" t="e">
        <f t="shared" si="102"/>
        <v>#VALUE!</v>
      </c>
      <c r="AG578" s="75" t="e">
        <f t="shared" si="104"/>
        <v>#VALUE!</v>
      </c>
      <c r="AH578" s="75" t="e">
        <f t="shared" si="105"/>
        <v>#VALUE!</v>
      </c>
      <c r="AI578" s="75" t="e">
        <f t="shared" si="106"/>
        <v>#VALUE!</v>
      </c>
      <c r="AJ578" s="80" t="e">
        <f t="shared" si="107"/>
        <v>#VALUE!</v>
      </c>
      <c r="AK578" s="79" t="str">
        <f>(IFERROR(VLOOKUP(AB578,Categories!$A$2:$B$20,2,1),""))</f>
        <v/>
      </c>
      <c r="AL578" s="79" t="str">
        <f ca="1">IFERROR(VLOOKUP((HLOOKUP((VLOOKUP($AB578,Categories!$A$2:$F$20,3,1)), $AB$3:$AJ578, (ROW()-ROW($AB$3)+1), 0)), INDIRECT(VLOOKUP($AB578,Categories!$A$2:$F$20,6,1)),2,0),AK578)</f>
        <v/>
      </c>
      <c r="AM578" s="79" t="str">
        <f ca="1">IFERROR(VLOOKUP((HLOOKUP((VLOOKUP($AB578,Categories!$A$2:$F$20,4,1)),$AB$3:$AJ578,(ROW()-ROW($AB$3)+1),0)),INDIRECT(VLOOKUP($AB578,Categories!$A$2:$H$20,7,1)),2,0),"")</f>
        <v/>
      </c>
      <c r="AN578" s="79" t="str">
        <f ca="1">IFERROR(VLOOKUP((HLOOKUP((VLOOKUP($AB578,Categories!$A$2:$F$20,5,1)), $AB$3:$AJ578, (ROW()-ROW($AB$3)+1), 0)), INDIRECT(VLOOKUP($AB578,Categories!$A$2:$H$20,8,1)),2,0),"")</f>
        <v/>
      </c>
      <c r="AO578" s="79" t="str">
        <f t="shared" ca="1" si="108"/>
        <v/>
      </c>
      <c r="AP578" s="81"/>
      <c r="AQ578" s="70" t="str">
        <f>IFERROR(VLOOKUP(VALUE(MID(AP578,1,1)),AdditionalElements!$A$2:$B$50,2,0),"")</f>
        <v/>
      </c>
      <c r="AR578" s="70" t="str">
        <f>IFERROR(VLOOKUP(VALUE(MID(AP578,2,1)),AdditionalElements!$H$2:$I$50,2,0),"")</f>
        <v/>
      </c>
      <c r="AS578" s="70" t="str">
        <f>IFERROR(VLOOKUP(VALUE(MID(AP578,3,1)),AdditionalElements!$O$2:$P$50,2,0),"")</f>
        <v/>
      </c>
      <c r="AT578" s="70" t="str">
        <f>IFERROR(VLOOKUP(VALUE(MID(AP578,4,1)),AdditionalElements!$V$2:$W$50,2,0),"")</f>
        <v/>
      </c>
      <c r="AU578" s="71"/>
      <c r="AV578" s="79" t="str">
        <f>IFERROR(IF(VALUE(MID(AU578,1,1))=1, VLOOKUP(VALUE(MID(AU578,1,1)), TxtPanelShape!$A$2:$C$50, 3, 0), (IF(VALUE(MID(AU578,1,1))&gt;=7, VLOOKUP(VALUE(MID(AU578,1,1)), TxtPanelShape!$A$2:$C$50, 3, 0),VLOOKUP(VALUE(MID(AU578,1,2)),TxtPanelShape!$A$2:$C$50,3,0)))), "")</f>
        <v/>
      </c>
      <c r="AW578" s="79" t="str">
        <f>IFERROR(IF(VALUE(MID(AU578,1,1))=1, ", "&amp;VLOOKUP(VALUE(MID(AU578,2,1)), TxtPanelShape!$H$2:$I$50, 2, 0), IF(VALUE(MID(AU578,1,1))&gt;=7, ", "&amp;VLOOKUP(VALUE(MID(AU578,2,1)), TxtPanelShape!$H$2:$I$50, 2, 0),"")), "")</f>
        <v/>
      </c>
      <c r="AX578" s="79" t="str">
        <f>IFERROR(IF(VALUE(MID(AU578,1,1))=1, ", "&amp;VLOOKUP(VALUE(MID(AU578,3,1)), TxtPanelShape!$O$2:$P$50, 2, 0), IF(VALUE(MID(AU578,1,1))&gt;=7, ", "&amp;VLOOKUP(VALUE(MID(AU578,3,1)), TxtPanelShape!$O$2:$P$50, 2, 0),"")),"")</f>
        <v/>
      </c>
      <c r="AY578" s="79" t="str">
        <f>IFERROR("; "&amp;VLOOKUP(VALUE(MID(AU578,4,1)), TxtPanelShape!$V$2:$W$50,2,0),"")</f>
        <v/>
      </c>
      <c r="AZ578" s="79" t="str">
        <f t="shared" si="109"/>
        <v/>
      </c>
      <c r="BA578" s="71"/>
      <c r="BB578" s="79" t="str">
        <f>IFERROR(IF(VALUE(MID(BA578,1,1))=1, VLOOKUP(VALUE(MID(BA578,1,1)), TxtPanelShape!$A$2:$C$50, 3, 0), (IF(VALUE(MID(BA578,1,1))&gt;=7, VLOOKUP(VALUE(MID(BA578,1,1)), TxtPanelShape!$A$2:$C$50, 3, 0),VLOOKUP(VALUE(MID(BA578,1,2)),TxtPanelShape!$A$2:$C$50,3,0)))), "")</f>
        <v/>
      </c>
      <c r="BC578" s="79" t="str">
        <f>IFERROR(IF(VALUE(MID(BA578,1,1))=1, ", "&amp;VLOOKUP(VALUE(MID(BA578,2,1)), TxtPanelShape!$H$2:$I$50, 2, 0), IF(VALUE(MID(BA578,1,1))&gt;=7, ", "&amp;VLOOKUP(VALUE(MID(BA578,2,1)), TxtPanelShape!$H$2:$I$50, 2, 0),"")), "")</f>
        <v/>
      </c>
      <c r="BD578" s="79" t="str">
        <f>IFERROR(IF(VALUE(MID(BA578,1,1))=1, ", "&amp;VLOOKUP(VALUE(MID(BA578,3,1)), TxtPanelShape!$O$2:$P$50, 2, 0), IF(VALUE(MID(BA578,1,1))&gt;=7, ", "&amp;VLOOKUP(VALUE(MID(BA578,3,1)), TxtPanelShape!$O$2:$P$50, 2, 0),"")),"")</f>
        <v/>
      </c>
      <c r="BE578" s="79" t="str">
        <f>IFERROR("; "&amp;VLOOKUP(VALUE(MID(BA578,4,1)), TxtPanelShape!$V$2:$W$50,2,0),"")</f>
        <v/>
      </c>
      <c r="BF578" s="79" t="str">
        <f t="shared" si="110"/>
        <v/>
      </c>
      <c r="BG578" s="71"/>
      <c r="BH578" s="79" t="str">
        <f>IFERROR(VLOOKUP(BG578, TxtPanelDefinition!$A$2:$B$50, 2, 0),"")</f>
        <v/>
      </c>
      <c r="BI578" s="71"/>
      <c r="BJ578" s="79" t="str">
        <f>IFERROR(VLOOKUP(BI578, TxtPanelDefinition!$A$2:$B$50, 2, 0),"")</f>
        <v/>
      </c>
      <c r="BK578" s="71"/>
      <c r="BL578" s="79" t="str">
        <f>IFERROR(VLOOKUP(BK578, InscrTechniques!$A$2:$B$50, 2, 0),"")</f>
        <v/>
      </c>
      <c r="BM578" s="71"/>
      <c r="BN578" s="79" t="str">
        <f>IFERROR(VLOOKUP(BM578, InscrTechniques!$A$2:$B$50, 2, 0),"")</f>
        <v/>
      </c>
      <c r="BO578" s="71"/>
      <c r="BP578" s="79" t="str">
        <f>IFERROR(VLOOKUP(BO578, InscrTechniques!$A$2:$B$50, 2, 0),"")</f>
        <v/>
      </c>
      <c r="BQ578" s="71"/>
      <c r="BR578" s="79" t="str">
        <f>IFERROR(VLOOKUP(BQ578, InscrTechniques!$A$2:$B$50, 2, 0),"")</f>
        <v/>
      </c>
      <c r="BS578" s="71"/>
      <c r="BT578" s="79" t="str">
        <f>IFERROR(VLOOKUP(BS578, InscrTechniques!$A$2:$B$50, 2, 0),"")</f>
        <v/>
      </c>
      <c r="BU578" s="71"/>
      <c r="BV578" s="79" t="str">
        <f>IFERROR(VLOOKUP(BU578, InscrTechniques!$A$2:$B$50, 2, 0),"")</f>
        <v/>
      </c>
      <c r="BW578" s="125"/>
      <c r="BX578" s="79" t="str">
        <f>IFERROR(VLOOKUP(BW578, InscrTechniques!$A$2:$B$50, 2, 0),"")</f>
        <v/>
      </c>
      <c r="BY578" s="125"/>
      <c r="BZ578" s="79" t="str">
        <f>IFERROR(VLOOKUP(BY578, InscrTechniques!$A$2:$B$50, 2, 0),"")</f>
        <v/>
      </c>
      <c r="CA578" s="74"/>
      <c r="CB578" s="114" t="str">
        <f>IFERROR(VLOOKUP(CA578, LetterStyle!$A$2:$B$50, 2, 0),"")</f>
        <v/>
      </c>
      <c r="CC578" s="74"/>
      <c r="CD578" s="114" t="str">
        <f>IFERROR(VLOOKUP(CC578, LetterStyle!$A$2:$B$50, 2, 0),"")</f>
        <v/>
      </c>
      <c r="CE578" s="74"/>
      <c r="CF578" s="114" t="str">
        <f>IFERROR(VLOOKUP(CE578, LetterStyle!$A$2:$B$50, 2, 0),"")</f>
        <v/>
      </c>
      <c r="CG578" s="74"/>
      <c r="CH578" s="79" t="str">
        <f>IFERROR(VLOOKUP(CG578, LetterStyle!$A$2:$B$50, 2, 0),"")</f>
        <v/>
      </c>
      <c r="CI578" s="71"/>
      <c r="CJ578" s="79" t="str">
        <f>IFERROR(VLOOKUP(CI578, DecMotifs!$A$1:$B$306, 2, 0),"")</f>
        <v/>
      </c>
      <c r="CK578" s="71"/>
      <c r="CL578" s="79" t="str">
        <f>IFERROR(VLOOKUP(CK578, DecMotifs!$A$1:$B$306, 2, 0),"")</f>
        <v/>
      </c>
      <c r="CM578" s="71"/>
      <c r="CN578" s="79" t="str">
        <f>IFERROR(VLOOKUP(CM578, DecMotifs!$A$1:$B$306, 2, 0),"")</f>
        <v/>
      </c>
      <c r="CO578" s="71"/>
      <c r="CP578" s="79" t="str">
        <f>IFERROR(VLOOKUP(CO578, MarginalDec!$A$2:$B$253, 2, 0),"")</f>
        <v/>
      </c>
      <c r="CQ578" s="71"/>
      <c r="CR578" s="79" t="str">
        <f>IFERROR(VLOOKUP(CQ578, MarginalDec!$A$2:$B$253, 2, 0),"")</f>
        <v/>
      </c>
      <c r="CS578" s="71"/>
      <c r="CT578" s="79" t="str">
        <f>IFERROR(VLOOKUP(CS578, MarginalDec!$A$2:$B$253, 2, 0),"")</f>
        <v/>
      </c>
      <c r="CU578" s="71"/>
      <c r="CV578" s="79" t="str">
        <f>IF(ISBLANK(CU578),"", IFERROR(VLOOKUP(CU578, Tooling!$A$2:$B$252, 2, 0),""))</f>
        <v/>
      </c>
      <c r="CW578" s="71"/>
      <c r="CX578" s="79" t="str">
        <f>IF(ISBLANK(CW578),"", IFERROR(VLOOKUP(CW578, Tooling!$A$2:$B$252, 2, 0),""))</f>
        <v/>
      </c>
      <c r="CY578" s="71"/>
      <c r="CZ578" s="79" t="str">
        <f>IF(ISBLANK(CY578),"", IFERROR(VLOOKUP(CY578, Repairs!$A$2:$B$252, 2, 0),""))</f>
        <v/>
      </c>
      <c r="DA578" s="77"/>
      <c r="DB578" s="71"/>
      <c r="DC578" s="79" t="str">
        <f>IFERROR(VLOOKUP(DB578, DatingReason!$A$2:$B$252, 2, 0),"")</f>
        <v/>
      </c>
      <c r="DD578" s="123" t="str">
        <f t="shared" si="111"/>
        <v/>
      </c>
      <c r="DF578" s="119" t="str">
        <f t="array" ref="DF578">IF(AND($B578&lt;&gt;"", $DE578&lt;&gt;"", $DE578&lt;&gt;"No"),MAX(IF($B578=PEOPLE!$B$4:$B$1000, PEOPLE!$Q$4:$Q$1000,""))+100,"")</f>
        <v/>
      </c>
      <c r="DG578" s="68"/>
      <c r="DH578" s="76">
        <f>COUNTIF(PEOPLE!B:B, MEMORIALS!B578)</f>
        <v>0</v>
      </c>
      <c r="DI578" s="82"/>
      <c r="DJ578" s="82"/>
      <c r="DK578" s="82"/>
      <c r="DL578" s="68"/>
      <c r="DM578" s="68"/>
      <c r="DN578" s="68"/>
      <c r="DO578" s="68"/>
      <c r="DP578" s="68"/>
    </row>
    <row r="579" spans="1:120" ht="15" customHeight="1" x14ac:dyDescent="0.25">
      <c r="A579" s="68"/>
      <c r="B579" s="69"/>
      <c r="C579" s="68"/>
      <c r="D579" s="68"/>
      <c r="E579" s="70" t="str">
        <f>IF(D579="","",VLOOKUP(D579,Denomination!$A$2:$B$50, 2, 0))</f>
        <v/>
      </c>
      <c r="F579" s="68"/>
      <c r="G579" s="71"/>
      <c r="H579" s="70" t="str">
        <f>IF(G579="","",VLOOKUP(G579,MCondition!$A$2:$B$50, 2, 0))</f>
        <v/>
      </c>
      <c r="I579" s="72"/>
      <c r="J579" s="71"/>
      <c r="K579" s="70" t="str">
        <f>IF(J579="","",VLOOKUP(J579,ICondition!$A$2:$B$50, 2, 0))</f>
        <v/>
      </c>
      <c r="L579" s="73"/>
      <c r="M579" s="73"/>
      <c r="N579" s="73"/>
      <c r="O579" s="73"/>
      <c r="P579" s="73"/>
      <c r="Q579" s="73"/>
      <c r="R579" s="78"/>
      <c r="S579" s="79" t="str">
        <f>IFERROR(VLOOKUP(R579,Material!$A$2:$B$59, 2, 0),"")</f>
        <v/>
      </c>
      <c r="T579" s="71"/>
      <c r="U579" s="79" t="str">
        <f>IFERROR(VLOOKUP(T579,Material!$A$2:$B$59, 2, 0),"")</f>
        <v/>
      </c>
      <c r="V579" s="71"/>
      <c r="W579" s="79" t="str">
        <f>IFERROR(VLOOKUP(V579,Material!$A$2:$B$59, 2, 0),"")</f>
        <v/>
      </c>
      <c r="X579" s="71"/>
      <c r="Y579" s="79" t="str">
        <f>IFERROR(VLOOKUP(X579,Material!$A$2:$B$59, 2, 0),"")</f>
        <v/>
      </c>
      <c r="Z579" s="71"/>
      <c r="AA579" s="79" t="str">
        <f>IFERROR(VLOOKUP(Z579,Material!$A$2:$B$59, 2, 0),"")</f>
        <v/>
      </c>
      <c r="AB579" s="74"/>
      <c r="AC579" s="75" t="e">
        <f t="shared" si="100"/>
        <v>#VALUE!</v>
      </c>
      <c r="AD579" s="75" t="e">
        <f t="shared" si="101"/>
        <v>#VALUE!</v>
      </c>
      <c r="AE579" s="75" t="e">
        <f t="shared" si="103"/>
        <v>#VALUE!</v>
      </c>
      <c r="AF579" s="75" t="e">
        <f t="shared" si="102"/>
        <v>#VALUE!</v>
      </c>
      <c r="AG579" s="75" t="e">
        <f t="shared" si="104"/>
        <v>#VALUE!</v>
      </c>
      <c r="AH579" s="75" t="e">
        <f t="shared" si="105"/>
        <v>#VALUE!</v>
      </c>
      <c r="AI579" s="75" t="e">
        <f t="shared" si="106"/>
        <v>#VALUE!</v>
      </c>
      <c r="AJ579" s="80" t="e">
        <f t="shared" si="107"/>
        <v>#VALUE!</v>
      </c>
      <c r="AK579" s="79" t="str">
        <f>(IFERROR(VLOOKUP(AB579,Categories!$A$2:$B$20,2,1),""))</f>
        <v/>
      </c>
      <c r="AL579" s="79" t="str">
        <f ca="1">IFERROR(VLOOKUP((HLOOKUP((VLOOKUP($AB579,Categories!$A$2:$F$20,3,1)), $AB$3:$AJ579, (ROW()-ROW($AB$3)+1), 0)), INDIRECT(VLOOKUP($AB579,Categories!$A$2:$F$20,6,1)),2,0),AK579)</f>
        <v/>
      </c>
      <c r="AM579" s="79" t="str">
        <f ca="1">IFERROR(VLOOKUP((HLOOKUP((VLOOKUP($AB579,Categories!$A$2:$F$20,4,1)),$AB$3:$AJ579,(ROW()-ROW($AB$3)+1),0)),INDIRECT(VLOOKUP($AB579,Categories!$A$2:$H$20,7,1)),2,0),"")</f>
        <v/>
      </c>
      <c r="AN579" s="79" t="str">
        <f ca="1">IFERROR(VLOOKUP((HLOOKUP((VLOOKUP($AB579,Categories!$A$2:$F$20,5,1)), $AB$3:$AJ579, (ROW()-ROW($AB$3)+1), 0)), INDIRECT(VLOOKUP($AB579,Categories!$A$2:$H$20,8,1)),2,0),"")</f>
        <v/>
      </c>
      <c r="AO579" s="79" t="str">
        <f t="shared" ca="1" si="108"/>
        <v/>
      </c>
      <c r="AP579" s="81"/>
      <c r="AQ579" s="70" t="str">
        <f>IFERROR(VLOOKUP(VALUE(MID(AP579,1,1)),AdditionalElements!$A$2:$B$50,2,0),"")</f>
        <v/>
      </c>
      <c r="AR579" s="70" t="str">
        <f>IFERROR(VLOOKUP(VALUE(MID(AP579,2,1)),AdditionalElements!$H$2:$I$50,2,0),"")</f>
        <v/>
      </c>
      <c r="AS579" s="70" t="str">
        <f>IFERROR(VLOOKUP(VALUE(MID(AP579,3,1)),AdditionalElements!$O$2:$P$50,2,0),"")</f>
        <v/>
      </c>
      <c r="AT579" s="70" t="str">
        <f>IFERROR(VLOOKUP(VALUE(MID(AP579,4,1)),AdditionalElements!$V$2:$W$50,2,0),"")</f>
        <v/>
      </c>
      <c r="AU579" s="71"/>
      <c r="AV579" s="79" t="str">
        <f>IFERROR(IF(VALUE(MID(AU579,1,1))=1, VLOOKUP(VALUE(MID(AU579,1,1)), TxtPanelShape!$A$2:$C$50, 3, 0), (IF(VALUE(MID(AU579,1,1))&gt;=7, VLOOKUP(VALUE(MID(AU579,1,1)), TxtPanelShape!$A$2:$C$50, 3, 0),VLOOKUP(VALUE(MID(AU579,1,2)),TxtPanelShape!$A$2:$C$50,3,0)))), "")</f>
        <v/>
      </c>
      <c r="AW579" s="79" t="str">
        <f>IFERROR(IF(VALUE(MID(AU579,1,1))=1, ", "&amp;VLOOKUP(VALUE(MID(AU579,2,1)), TxtPanelShape!$H$2:$I$50, 2, 0), IF(VALUE(MID(AU579,1,1))&gt;=7, ", "&amp;VLOOKUP(VALUE(MID(AU579,2,1)), TxtPanelShape!$H$2:$I$50, 2, 0),"")), "")</f>
        <v/>
      </c>
      <c r="AX579" s="79" t="str">
        <f>IFERROR(IF(VALUE(MID(AU579,1,1))=1, ", "&amp;VLOOKUP(VALUE(MID(AU579,3,1)), TxtPanelShape!$O$2:$P$50, 2, 0), IF(VALUE(MID(AU579,1,1))&gt;=7, ", "&amp;VLOOKUP(VALUE(MID(AU579,3,1)), TxtPanelShape!$O$2:$P$50, 2, 0),"")),"")</f>
        <v/>
      </c>
      <c r="AY579" s="79" t="str">
        <f>IFERROR("; "&amp;VLOOKUP(VALUE(MID(AU579,4,1)), TxtPanelShape!$V$2:$W$50,2,0),"")</f>
        <v/>
      </c>
      <c r="AZ579" s="79" t="str">
        <f t="shared" si="109"/>
        <v/>
      </c>
      <c r="BA579" s="71"/>
      <c r="BB579" s="79" t="str">
        <f>IFERROR(IF(VALUE(MID(BA579,1,1))=1, VLOOKUP(VALUE(MID(BA579,1,1)), TxtPanelShape!$A$2:$C$50, 3, 0), (IF(VALUE(MID(BA579,1,1))&gt;=7, VLOOKUP(VALUE(MID(BA579,1,1)), TxtPanelShape!$A$2:$C$50, 3, 0),VLOOKUP(VALUE(MID(BA579,1,2)),TxtPanelShape!$A$2:$C$50,3,0)))), "")</f>
        <v/>
      </c>
      <c r="BC579" s="79" t="str">
        <f>IFERROR(IF(VALUE(MID(BA579,1,1))=1, ", "&amp;VLOOKUP(VALUE(MID(BA579,2,1)), TxtPanelShape!$H$2:$I$50, 2, 0), IF(VALUE(MID(BA579,1,1))&gt;=7, ", "&amp;VLOOKUP(VALUE(MID(BA579,2,1)), TxtPanelShape!$H$2:$I$50, 2, 0),"")), "")</f>
        <v/>
      </c>
      <c r="BD579" s="79" t="str">
        <f>IFERROR(IF(VALUE(MID(BA579,1,1))=1, ", "&amp;VLOOKUP(VALUE(MID(BA579,3,1)), TxtPanelShape!$O$2:$P$50, 2, 0), IF(VALUE(MID(BA579,1,1))&gt;=7, ", "&amp;VLOOKUP(VALUE(MID(BA579,3,1)), TxtPanelShape!$O$2:$P$50, 2, 0),"")),"")</f>
        <v/>
      </c>
      <c r="BE579" s="79" t="str">
        <f>IFERROR("; "&amp;VLOOKUP(VALUE(MID(BA579,4,1)), TxtPanelShape!$V$2:$W$50,2,0),"")</f>
        <v/>
      </c>
      <c r="BF579" s="79" t="str">
        <f t="shared" si="110"/>
        <v/>
      </c>
      <c r="BG579" s="71"/>
      <c r="BH579" s="79" t="str">
        <f>IFERROR(VLOOKUP(BG579, TxtPanelDefinition!$A$2:$B$50, 2, 0),"")</f>
        <v/>
      </c>
      <c r="BI579" s="71"/>
      <c r="BJ579" s="79" t="str">
        <f>IFERROR(VLOOKUP(BI579, TxtPanelDefinition!$A$2:$B$50, 2, 0),"")</f>
        <v/>
      </c>
      <c r="BK579" s="71"/>
      <c r="BL579" s="79" t="str">
        <f>IFERROR(VLOOKUP(BK579, InscrTechniques!$A$2:$B$50, 2, 0),"")</f>
        <v/>
      </c>
      <c r="BM579" s="71"/>
      <c r="BN579" s="79" t="str">
        <f>IFERROR(VLOOKUP(BM579, InscrTechniques!$A$2:$B$50, 2, 0),"")</f>
        <v/>
      </c>
      <c r="BO579" s="71"/>
      <c r="BP579" s="79" t="str">
        <f>IFERROR(VLOOKUP(BO579, InscrTechniques!$A$2:$B$50, 2, 0),"")</f>
        <v/>
      </c>
      <c r="BQ579" s="71"/>
      <c r="BR579" s="79" t="str">
        <f>IFERROR(VLOOKUP(BQ579, InscrTechniques!$A$2:$B$50, 2, 0),"")</f>
        <v/>
      </c>
      <c r="BS579" s="71"/>
      <c r="BT579" s="79" t="str">
        <f>IFERROR(VLOOKUP(BS579, InscrTechniques!$A$2:$B$50, 2, 0),"")</f>
        <v/>
      </c>
      <c r="BU579" s="71"/>
      <c r="BV579" s="79" t="str">
        <f>IFERROR(VLOOKUP(BU579, InscrTechniques!$A$2:$B$50, 2, 0),"")</f>
        <v/>
      </c>
      <c r="BW579" s="125"/>
      <c r="BX579" s="79" t="str">
        <f>IFERROR(VLOOKUP(BW579, InscrTechniques!$A$2:$B$50, 2, 0),"")</f>
        <v/>
      </c>
      <c r="BY579" s="125"/>
      <c r="BZ579" s="79" t="str">
        <f>IFERROR(VLOOKUP(BY579, InscrTechniques!$A$2:$B$50, 2, 0),"")</f>
        <v/>
      </c>
      <c r="CA579" s="74"/>
      <c r="CB579" s="114" t="str">
        <f>IFERROR(VLOOKUP(CA579, LetterStyle!$A$2:$B$50, 2, 0),"")</f>
        <v/>
      </c>
      <c r="CC579" s="74"/>
      <c r="CD579" s="114" t="str">
        <f>IFERROR(VLOOKUP(CC579, LetterStyle!$A$2:$B$50, 2, 0),"")</f>
        <v/>
      </c>
      <c r="CE579" s="74"/>
      <c r="CF579" s="114" t="str">
        <f>IFERROR(VLOOKUP(CE579, LetterStyle!$A$2:$B$50, 2, 0),"")</f>
        <v/>
      </c>
      <c r="CG579" s="74"/>
      <c r="CH579" s="79" t="str">
        <f>IFERROR(VLOOKUP(CG579, LetterStyle!$A$2:$B$50, 2, 0),"")</f>
        <v/>
      </c>
      <c r="CI579" s="71"/>
      <c r="CJ579" s="79" t="str">
        <f>IFERROR(VLOOKUP(CI579, DecMotifs!$A$1:$B$306, 2, 0),"")</f>
        <v/>
      </c>
      <c r="CK579" s="71"/>
      <c r="CL579" s="79" t="str">
        <f>IFERROR(VLOOKUP(CK579, DecMotifs!$A$1:$B$306, 2, 0),"")</f>
        <v/>
      </c>
      <c r="CM579" s="71"/>
      <c r="CN579" s="79" t="str">
        <f>IFERROR(VLOOKUP(CM579, DecMotifs!$A$1:$B$306, 2, 0),"")</f>
        <v/>
      </c>
      <c r="CO579" s="71"/>
      <c r="CP579" s="79" t="str">
        <f>IFERROR(VLOOKUP(CO579, MarginalDec!$A$2:$B$253, 2, 0),"")</f>
        <v/>
      </c>
      <c r="CQ579" s="71"/>
      <c r="CR579" s="79" t="str">
        <f>IFERROR(VLOOKUP(CQ579, MarginalDec!$A$2:$B$253, 2, 0),"")</f>
        <v/>
      </c>
      <c r="CS579" s="71"/>
      <c r="CT579" s="79" t="str">
        <f>IFERROR(VLOOKUP(CS579, MarginalDec!$A$2:$B$253, 2, 0),"")</f>
        <v/>
      </c>
      <c r="CU579" s="71"/>
      <c r="CV579" s="79" t="str">
        <f>IF(ISBLANK(CU579),"", IFERROR(VLOOKUP(CU579, Tooling!$A$2:$B$252, 2, 0),""))</f>
        <v/>
      </c>
      <c r="CW579" s="71"/>
      <c r="CX579" s="79" t="str">
        <f>IF(ISBLANK(CW579),"", IFERROR(VLOOKUP(CW579, Tooling!$A$2:$B$252, 2, 0),""))</f>
        <v/>
      </c>
      <c r="CY579" s="71"/>
      <c r="CZ579" s="79" t="str">
        <f>IF(ISBLANK(CY579),"", IFERROR(VLOOKUP(CY579, Repairs!$A$2:$B$252, 2, 0),""))</f>
        <v/>
      </c>
      <c r="DA579" s="77"/>
      <c r="DB579" s="71"/>
      <c r="DC579" s="79" t="str">
        <f>IFERROR(VLOOKUP(DB579, DatingReason!$A$2:$B$252, 2, 0),"")</f>
        <v/>
      </c>
      <c r="DD579" s="123" t="str">
        <f t="shared" si="111"/>
        <v/>
      </c>
      <c r="DF579" s="119" t="str">
        <f t="array" ref="DF579">IF(AND($B579&lt;&gt;"", $DE579&lt;&gt;"", $DE579&lt;&gt;"No"),MAX(IF($B579=PEOPLE!$B$4:$B$1000, PEOPLE!$Q$4:$Q$1000,""))+100,"")</f>
        <v/>
      </c>
      <c r="DG579" s="68"/>
      <c r="DH579" s="76">
        <f>COUNTIF(PEOPLE!B:B, MEMORIALS!B579)</f>
        <v>0</v>
      </c>
      <c r="DI579" s="82"/>
      <c r="DJ579" s="82"/>
      <c r="DK579" s="82"/>
      <c r="DL579" s="68"/>
      <c r="DM579" s="68"/>
      <c r="DN579" s="68"/>
      <c r="DO579" s="68"/>
      <c r="DP579" s="68"/>
    </row>
    <row r="580" spans="1:120" ht="15" customHeight="1" x14ac:dyDescent="0.25">
      <c r="A580" s="68"/>
      <c r="B580" s="69"/>
      <c r="C580" s="68"/>
      <c r="D580" s="68"/>
      <c r="E580" s="70" t="str">
        <f>IF(D580="","",VLOOKUP(D580,Denomination!$A$2:$B$50, 2, 0))</f>
        <v/>
      </c>
      <c r="F580" s="68"/>
      <c r="G580" s="71"/>
      <c r="H580" s="70" t="str">
        <f>IF(G580="","",VLOOKUP(G580,MCondition!$A$2:$B$50, 2, 0))</f>
        <v/>
      </c>
      <c r="I580" s="72"/>
      <c r="J580" s="71"/>
      <c r="K580" s="70" t="str">
        <f>IF(J580="","",VLOOKUP(J580,ICondition!$A$2:$B$50, 2, 0))</f>
        <v/>
      </c>
      <c r="L580" s="73"/>
      <c r="M580" s="73"/>
      <c r="N580" s="73"/>
      <c r="O580" s="73"/>
      <c r="P580" s="73"/>
      <c r="Q580" s="73"/>
      <c r="R580" s="78"/>
      <c r="S580" s="79" t="str">
        <f>IFERROR(VLOOKUP(R580,Material!$A$2:$B$59, 2, 0),"")</f>
        <v/>
      </c>
      <c r="T580" s="71"/>
      <c r="U580" s="79" t="str">
        <f>IFERROR(VLOOKUP(T580,Material!$A$2:$B$59, 2, 0),"")</f>
        <v/>
      </c>
      <c r="V580" s="71"/>
      <c r="W580" s="79" t="str">
        <f>IFERROR(VLOOKUP(V580,Material!$A$2:$B$59, 2, 0),"")</f>
        <v/>
      </c>
      <c r="X580" s="71"/>
      <c r="Y580" s="79" t="str">
        <f>IFERROR(VLOOKUP(X580,Material!$A$2:$B$59, 2, 0),"")</f>
        <v/>
      </c>
      <c r="Z580" s="71"/>
      <c r="AA580" s="79" t="str">
        <f>IFERROR(VLOOKUP(Z580,Material!$A$2:$B$59, 2, 0),"")</f>
        <v/>
      </c>
      <c r="AB580" s="74"/>
      <c r="AC580" s="75" t="e">
        <f t="shared" ref="AC580:AC643" si="112">VALUE(MID($AB580,COLUMN()-(COLUMN(AC580)- 1),1))</f>
        <v>#VALUE!</v>
      </c>
      <c r="AD580" s="75" t="e">
        <f t="shared" ref="AD580:AD643" si="113">VALUE(MID($AB580,COLUMN()-(COLUMN(AD580)- 2),1))</f>
        <v>#VALUE!</v>
      </c>
      <c r="AE580" s="75" t="e">
        <f t="shared" si="103"/>
        <v>#VALUE!</v>
      </c>
      <c r="AF580" s="75" t="e">
        <f t="shared" ref="AF580:AF643" si="114">VALUE(MID($AB580,COLUMN()-(COLUMN(AF580)- 4),1))</f>
        <v>#VALUE!</v>
      </c>
      <c r="AG580" s="75" t="e">
        <f t="shared" si="104"/>
        <v>#VALUE!</v>
      </c>
      <c r="AH580" s="75" t="e">
        <f t="shared" si="105"/>
        <v>#VALUE!</v>
      </c>
      <c r="AI580" s="75" t="e">
        <f t="shared" si="106"/>
        <v>#VALUE!</v>
      </c>
      <c r="AJ580" s="80" t="e">
        <f t="shared" si="107"/>
        <v>#VALUE!</v>
      </c>
      <c r="AK580" s="79" t="str">
        <f>(IFERROR(VLOOKUP(AB580,Categories!$A$2:$B$20,2,1),""))</f>
        <v/>
      </c>
      <c r="AL580" s="79" t="str">
        <f ca="1">IFERROR(VLOOKUP((HLOOKUP((VLOOKUP($AB580,Categories!$A$2:$F$20,3,1)), $AB$3:$AJ580, (ROW()-ROW($AB$3)+1), 0)), INDIRECT(VLOOKUP($AB580,Categories!$A$2:$F$20,6,1)),2,0),AK580)</f>
        <v/>
      </c>
      <c r="AM580" s="79" t="str">
        <f ca="1">IFERROR(VLOOKUP((HLOOKUP((VLOOKUP($AB580,Categories!$A$2:$F$20,4,1)),$AB$3:$AJ580,(ROW()-ROW($AB$3)+1),0)),INDIRECT(VLOOKUP($AB580,Categories!$A$2:$H$20,7,1)),2,0),"")</f>
        <v/>
      </c>
      <c r="AN580" s="79" t="str">
        <f ca="1">IFERROR(VLOOKUP((HLOOKUP((VLOOKUP($AB580,Categories!$A$2:$F$20,5,1)), $AB$3:$AJ580, (ROW()-ROW($AB$3)+1), 0)), INDIRECT(VLOOKUP($AB580,Categories!$A$2:$H$20,8,1)),2,0),"")</f>
        <v/>
      </c>
      <c r="AO580" s="79" t="str">
        <f t="shared" ca="1" si="108"/>
        <v/>
      </c>
      <c r="AP580" s="81"/>
      <c r="AQ580" s="70" t="str">
        <f>IFERROR(VLOOKUP(VALUE(MID(AP580,1,1)),AdditionalElements!$A$2:$B$50,2,0),"")</f>
        <v/>
      </c>
      <c r="AR580" s="70" t="str">
        <f>IFERROR(VLOOKUP(VALUE(MID(AP580,2,1)),AdditionalElements!$H$2:$I$50,2,0),"")</f>
        <v/>
      </c>
      <c r="AS580" s="70" t="str">
        <f>IFERROR(VLOOKUP(VALUE(MID(AP580,3,1)),AdditionalElements!$O$2:$P$50,2,0),"")</f>
        <v/>
      </c>
      <c r="AT580" s="70" t="str">
        <f>IFERROR(VLOOKUP(VALUE(MID(AP580,4,1)),AdditionalElements!$V$2:$W$50,2,0),"")</f>
        <v/>
      </c>
      <c r="AU580" s="71"/>
      <c r="AV580" s="79" t="str">
        <f>IFERROR(IF(VALUE(MID(AU580,1,1))=1, VLOOKUP(VALUE(MID(AU580,1,1)), TxtPanelShape!$A$2:$C$50, 3, 0), (IF(VALUE(MID(AU580,1,1))&gt;=7, VLOOKUP(VALUE(MID(AU580,1,1)), TxtPanelShape!$A$2:$C$50, 3, 0),VLOOKUP(VALUE(MID(AU580,1,2)),TxtPanelShape!$A$2:$C$50,3,0)))), "")</f>
        <v/>
      </c>
      <c r="AW580" s="79" t="str">
        <f>IFERROR(IF(VALUE(MID(AU580,1,1))=1, ", "&amp;VLOOKUP(VALUE(MID(AU580,2,1)), TxtPanelShape!$H$2:$I$50, 2, 0), IF(VALUE(MID(AU580,1,1))&gt;=7, ", "&amp;VLOOKUP(VALUE(MID(AU580,2,1)), TxtPanelShape!$H$2:$I$50, 2, 0),"")), "")</f>
        <v/>
      </c>
      <c r="AX580" s="79" t="str">
        <f>IFERROR(IF(VALUE(MID(AU580,1,1))=1, ", "&amp;VLOOKUP(VALUE(MID(AU580,3,1)), TxtPanelShape!$O$2:$P$50, 2, 0), IF(VALUE(MID(AU580,1,1))&gt;=7, ", "&amp;VLOOKUP(VALUE(MID(AU580,3,1)), TxtPanelShape!$O$2:$P$50, 2, 0),"")),"")</f>
        <v/>
      </c>
      <c r="AY580" s="79" t="str">
        <f>IFERROR("; "&amp;VLOOKUP(VALUE(MID(AU580,4,1)), TxtPanelShape!$V$2:$W$50,2,0),"")</f>
        <v/>
      </c>
      <c r="AZ580" s="79" t="str">
        <f t="shared" si="109"/>
        <v/>
      </c>
      <c r="BA580" s="71"/>
      <c r="BB580" s="79" t="str">
        <f>IFERROR(IF(VALUE(MID(BA580,1,1))=1, VLOOKUP(VALUE(MID(BA580,1,1)), TxtPanelShape!$A$2:$C$50, 3, 0), (IF(VALUE(MID(BA580,1,1))&gt;=7, VLOOKUP(VALUE(MID(BA580,1,1)), TxtPanelShape!$A$2:$C$50, 3, 0),VLOOKUP(VALUE(MID(BA580,1,2)),TxtPanelShape!$A$2:$C$50,3,0)))), "")</f>
        <v/>
      </c>
      <c r="BC580" s="79" t="str">
        <f>IFERROR(IF(VALUE(MID(BA580,1,1))=1, ", "&amp;VLOOKUP(VALUE(MID(BA580,2,1)), TxtPanelShape!$H$2:$I$50, 2, 0), IF(VALUE(MID(BA580,1,1))&gt;=7, ", "&amp;VLOOKUP(VALUE(MID(BA580,2,1)), TxtPanelShape!$H$2:$I$50, 2, 0),"")), "")</f>
        <v/>
      </c>
      <c r="BD580" s="79" t="str">
        <f>IFERROR(IF(VALUE(MID(BA580,1,1))=1, ", "&amp;VLOOKUP(VALUE(MID(BA580,3,1)), TxtPanelShape!$O$2:$P$50, 2, 0), IF(VALUE(MID(BA580,1,1))&gt;=7, ", "&amp;VLOOKUP(VALUE(MID(BA580,3,1)), TxtPanelShape!$O$2:$P$50, 2, 0),"")),"")</f>
        <v/>
      </c>
      <c r="BE580" s="79" t="str">
        <f>IFERROR("; "&amp;VLOOKUP(VALUE(MID(BA580,4,1)), TxtPanelShape!$V$2:$W$50,2,0),"")</f>
        <v/>
      </c>
      <c r="BF580" s="79" t="str">
        <f t="shared" si="110"/>
        <v/>
      </c>
      <c r="BG580" s="71"/>
      <c r="BH580" s="79" t="str">
        <f>IFERROR(VLOOKUP(BG580, TxtPanelDefinition!$A$2:$B$50, 2, 0),"")</f>
        <v/>
      </c>
      <c r="BI580" s="71"/>
      <c r="BJ580" s="79" t="str">
        <f>IFERROR(VLOOKUP(BI580, TxtPanelDefinition!$A$2:$B$50, 2, 0),"")</f>
        <v/>
      </c>
      <c r="BK580" s="71"/>
      <c r="BL580" s="79" t="str">
        <f>IFERROR(VLOOKUP(BK580, InscrTechniques!$A$2:$B$50, 2, 0),"")</f>
        <v/>
      </c>
      <c r="BM580" s="71"/>
      <c r="BN580" s="79" t="str">
        <f>IFERROR(VLOOKUP(BM580, InscrTechniques!$A$2:$B$50, 2, 0),"")</f>
        <v/>
      </c>
      <c r="BO580" s="71"/>
      <c r="BP580" s="79" t="str">
        <f>IFERROR(VLOOKUP(BO580, InscrTechniques!$A$2:$B$50, 2, 0),"")</f>
        <v/>
      </c>
      <c r="BQ580" s="71"/>
      <c r="BR580" s="79" t="str">
        <f>IFERROR(VLOOKUP(BQ580, InscrTechniques!$A$2:$B$50, 2, 0),"")</f>
        <v/>
      </c>
      <c r="BS580" s="71"/>
      <c r="BT580" s="79" t="str">
        <f>IFERROR(VLOOKUP(BS580, InscrTechniques!$A$2:$B$50, 2, 0),"")</f>
        <v/>
      </c>
      <c r="BU580" s="71"/>
      <c r="BV580" s="79" t="str">
        <f>IFERROR(VLOOKUP(BU580, InscrTechniques!$A$2:$B$50, 2, 0),"")</f>
        <v/>
      </c>
      <c r="BW580" s="125"/>
      <c r="BX580" s="79" t="str">
        <f>IFERROR(VLOOKUP(BW580, InscrTechniques!$A$2:$B$50, 2, 0),"")</f>
        <v/>
      </c>
      <c r="BY580" s="125"/>
      <c r="BZ580" s="79" t="str">
        <f>IFERROR(VLOOKUP(BY580, InscrTechniques!$A$2:$B$50, 2, 0),"")</f>
        <v/>
      </c>
      <c r="CA580" s="74"/>
      <c r="CB580" s="114" t="str">
        <f>IFERROR(VLOOKUP(CA580, LetterStyle!$A$2:$B$50, 2, 0),"")</f>
        <v/>
      </c>
      <c r="CC580" s="74"/>
      <c r="CD580" s="114" t="str">
        <f>IFERROR(VLOOKUP(CC580, LetterStyle!$A$2:$B$50, 2, 0),"")</f>
        <v/>
      </c>
      <c r="CE580" s="74"/>
      <c r="CF580" s="114" t="str">
        <f>IFERROR(VLOOKUP(CE580, LetterStyle!$A$2:$B$50, 2, 0),"")</f>
        <v/>
      </c>
      <c r="CG580" s="74"/>
      <c r="CH580" s="79" t="str">
        <f>IFERROR(VLOOKUP(CG580, LetterStyle!$A$2:$B$50, 2, 0),"")</f>
        <v/>
      </c>
      <c r="CI580" s="71"/>
      <c r="CJ580" s="79" t="str">
        <f>IFERROR(VLOOKUP(CI580, DecMotifs!$A$1:$B$306, 2, 0),"")</f>
        <v/>
      </c>
      <c r="CK580" s="71"/>
      <c r="CL580" s="79" t="str">
        <f>IFERROR(VLOOKUP(CK580, DecMotifs!$A$1:$B$306, 2, 0),"")</f>
        <v/>
      </c>
      <c r="CM580" s="71"/>
      <c r="CN580" s="79" t="str">
        <f>IFERROR(VLOOKUP(CM580, DecMotifs!$A$1:$B$306, 2, 0),"")</f>
        <v/>
      </c>
      <c r="CO580" s="71"/>
      <c r="CP580" s="79" t="str">
        <f>IFERROR(VLOOKUP(CO580, MarginalDec!$A$2:$B$253, 2, 0),"")</f>
        <v/>
      </c>
      <c r="CQ580" s="71"/>
      <c r="CR580" s="79" t="str">
        <f>IFERROR(VLOOKUP(CQ580, MarginalDec!$A$2:$B$253, 2, 0),"")</f>
        <v/>
      </c>
      <c r="CS580" s="71"/>
      <c r="CT580" s="79" t="str">
        <f>IFERROR(VLOOKUP(CS580, MarginalDec!$A$2:$B$253, 2, 0),"")</f>
        <v/>
      </c>
      <c r="CU580" s="71"/>
      <c r="CV580" s="79" t="str">
        <f>IF(ISBLANK(CU580),"", IFERROR(VLOOKUP(CU580, Tooling!$A$2:$B$252, 2, 0),""))</f>
        <v/>
      </c>
      <c r="CW580" s="71"/>
      <c r="CX580" s="79" t="str">
        <f>IF(ISBLANK(CW580),"", IFERROR(VLOOKUP(CW580, Tooling!$A$2:$B$252, 2, 0),""))</f>
        <v/>
      </c>
      <c r="CY580" s="71"/>
      <c r="CZ580" s="79" t="str">
        <f>IF(ISBLANK(CY580),"", IFERROR(VLOOKUP(CY580, Repairs!$A$2:$B$252, 2, 0),""))</f>
        <v/>
      </c>
      <c r="DA580" s="77"/>
      <c r="DB580" s="71"/>
      <c r="DC580" s="79" t="str">
        <f>IFERROR(VLOOKUP(DB580, DatingReason!$A$2:$B$252, 2, 0),"")</f>
        <v/>
      </c>
      <c r="DD580" s="123" t="str">
        <f t="shared" si="111"/>
        <v/>
      </c>
      <c r="DF580" s="119" t="str">
        <f t="array" ref="DF580">IF(AND($B580&lt;&gt;"", $DE580&lt;&gt;"", $DE580&lt;&gt;"No"),MAX(IF($B580=PEOPLE!$B$4:$B$1000, PEOPLE!$Q$4:$Q$1000,""))+100,"")</f>
        <v/>
      </c>
      <c r="DG580" s="68"/>
      <c r="DH580" s="76">
        <f>COUNTIF(PEOPLE!B:B, MEMORIALS!B580)</f>
        <v>0</v>
      </c>
      <c r="DI580" s="82"/>
      <c r="DJ580" s="82"/>
      <c r="DK580" s="82"/>
      <c r="DL580" s="68"/>
      <c r="DM580" s="68"/>
      <c r="DN580" s="68"/>
      <c r="DO580" s="68"/>
      <c r="DP580" s="68"/>
    </row>
    <row r="581" spans="1:120" ht="15" customHeight="1" x14ac:dyDescent="0.25">
      <c r="A581" s="68"/>
      <c r="B581" s="69"/>
      <c r="C581" s="68"/>
      <c r="D581" s="68"/>
      <c r="E581" s="70" t="str">
        <f>IF(D581="","",VLOOKUP(D581,Denomination!$A$2:$B$50, 2, 0))</f>
        <v/>
      </c>
      <c r="F581" s="68"/>
      <c r="G581" s="71"/>
      <c r="H581" s="70" t="str">
        <f>IF(G581="","",VLOOKUP(G581,MCondition!$A$2:$B$50, 2, 0))</f>
        <v/>
      </c>
      <c r="I581" s="72"/>
      <c r="J581" s="71"/>
      <c r="K581" s="70" t="str">
        <f>IF(J581="","",VLOOKUP(J581,ICondition!$A$2:$B$50, 2, 0))</f>
        <v/>
      </c>
      <c r="L581" s="73"/>
      <c r="M581" s="73"/>
      <c r="N581" s="73"/>
      <c r="O581" s="73"/>
      <c r="P581" s="73"/>
      <c r="Q581" s="73"/>
      <c r="R581" s="78"/>
      <c r="S581" s="79" t="str">
        <f>IFERROR(VLOOKUP(R581,Material!$A$2:$B$59, 2, 0),"")</f>
        <v/>
      </c>
      <c r="T581" s="71"/>
      <c r="U581" s="79" t="str">
        <f>IFERROR(VLOOKUP(T581,Material!$A$2:$B$59, 2, 0),"")</f>
        <v/>
      </c>
      <c r="V581" s="71"/>
      <c r="W581" s="79" t="str">
        <f>IFERROR(VLOOKUP(V581,Material!$A$2:$B$59, 2, 0),"")</f>
        <v/>
      </c>
      <c r="X581" s="71"/>
      <c r="Y581" s="79" t="str">
        <f>IFERROR(VLOOKUP(X581,Material!$A$2:$B$59, 2, 0),"")</f>
        <v/>
      </c>
      <c r="Z581" s="71"/>
      <c r="AA581" s="79" t="str">
        <f>IFERROR(VLOOKUP(Z581,Material!$A$2:$B$59, 2, 0),"")</f>
        <v/>
      </c>
      <c r="AB581" s="74"/>
      <c r="AC581" s="75" t="e">
        <f t="shared" si="112"/>
        <v>#VALUE!</v>
      </c>
      <c r="AD581" s="75" t="e">
        <f t="shared" si="113"/>
        <v>#VALUE!</v>
      </c>
      <c r="AE581" s="75" t="e">
        <f t="shared" si="103"/>
        <v>#VALUE!</v>
      </c>
      <c r="AF581" s="75" t="e">
        <f t="shared" si="114"/>
        <v>#VALUE!</v>
      </c>
      <c r="AG581" s="75" t="e">
        <f t="shared" si="104"/>
        <v>#VALUE!</v>
      </c>
      <c r="AH581" s="75" t="e">
        <f t="shared" si="105"/>
        <v>#VALUE!</v>
      </c>
      <c r="AI581" s="75" t="e">
        <f t="shared" si="106"/>
        <v>#VALUE!</v>
      </c>
      <c r="AJ581" s="80" t="e">
        <f t="shared" si="107"/>
        <v>#VALUE!</v>
      </c>
      <c r="AK581" s="79" t="str">
        <f>(IFERROR(VLOOKUP(AB581,Categories!$A$2:$B$20,2,1),""))</f>
        <v/>
      </c>
      <c r="AL581" s="79" t="str">
        <f ca="1">IFERROR(VLOOKUP((HLOOKUP((VLOOKUP($AB581,Categories!$A$2:$F$20,3,1)), $AB$3:$AJ581, (ROW()-ROW($AB$3)+1), 0)), INDIRECT(VLOOKUP($AB581,Categories!$A$2:$F$20,6,1)),2,0),AK581)</f>
        <v/>
      </c>
      <c r="AM581" s="79" t="str">
        <f ca="1">IFERROR(VLOOKUP((HLOOKUP((VLOOKUP($AB581,Categories!$A$2:$F$20,4,1)),$AB$3:$AJ581,(ROW()-ROW($AB$3)+1),0)),INDIRECT(VLOOKUP($AB581,Categories!$A$2:$H$20,7,1)),2,0),"")</f>
        <v/>
      </c>
      <c r="AN581" s="79" t="str">
        <f ca="1">IFERROR(VLOOKUP((HLOOKUP((VLOOKUP($AB581,Categories!$A$2:$F$20,5,1)), $AB$3:$AJ581, (ROW()-ROW($AB$3)+1), 0)), INDIRECT(VLOOKUP($AB581,Categories!$A$2:$H$20,8,1)),2,0),"")</f>
        <v/>
      </c>
      <c r="AO581" s="79" t="str">
        <f t="shared" ca="1" si="108"/>
        <v/>
      </c>
      <c r="AP581" s="81"/>
      <c r="AQ581" s="70" t="str">
        <f>IFERROR(VLOOKUP(VALUE(MID(AP581,1,1)),AdditionalElements!$A$2:$B$50,2,0),"")</f>
        <v/>
      </c>
      <c r="AR581" s="70" t="str">
        <f>IFERROR(VLOOKUP(VALUE(MID(AP581,2,1)),AdditionalElements!$H$2:$I$50,2,0),"")</f>
        <v/>
      </c>
      <c r="AS581" s="70" t="str">
        <f>IFERROR(VLOOKUP(VALUE(MID(AP581,3,1)),AdditionalElements!$O$2:$P$50,2,0),"")</f>
        <v/>
      </c>
      <c r="AT581" s="70" t="str">
        <f>IFERROR(VLOOKUP(VALUE(MID(AP581,4,1)),AdditionalElements!$V$2:$W$50,2,0),"")</f>
        <v/>
      </c>
      <c r="AU581" s="71"/>
      <c r="AV581" s="79" t="str">
        <f>IFERROR(IF(VALUE(MID(AU581,1,1))=1, VLOOKUP(VALUE(MID(AU581,1,1)), TxtPanelShape!$A$2:$C$50, 3, 0), (IF(VALUE(MID(AU581,1,1))&gt;=7, VLOOKUP(VALUE(MID(AU581,1,1)), TxtPanelShape!$A$2:$C$50, 3, 0),VLOOKUP(VALUE(MID(AU581,1,2)),TxtPanelShape!$A$2:$C$50,3,0)))), "")</f>
        <v/>
      </c>
      <c r="AW581" s="79" t="str">
        <f>IFERROR(IF(VALUE(MID(AU581,1,1))=1, ", "&amp;VLOOKUP(VALUE(MID(AU581,2,1)), TxtPanelShape!$H$2:$I$50, 2, 0), IF(VALUE(MID(AU581,1,1))&gt;=7, ", "&amp;VLOOKUP(VALUE(MID(AU581,2,1)), TxtPanelShape!$H$2:$I$50, 2, 0),"")), "")</f>
        <v/>
      </c>
      <c r="AX581" s="79" t="str">
        <f>IFERROR(IF(VALUE(MID(AU581,1,1))=1, ", "&amp;VLOOKUP(VALUE(MID(AU581,3,1)), TxtPanelShape!$O$2:$P$50, 2, 0), IF(VALUE(MID(AU581,1,1))&gt;=7, ", "&amp;VLOOKUP(VALUE(MID(AU581,3,1)), TxtPanelShape!$O$2:$P$50, 2, 0),"")),"")</f>
        <v/>
      </c>
      <c r="AY581" s="79" t="str">
        <f>IFERROR("; "&amp;VLOOKUP(VALUE(MID(AU581,4,1)), TxtPanelShape!$V$2:$W$50,2,0),"")</f>
        <v/>
      </c>
      <c r="AZ581" s="79" t="str">
        <f t="shared" si="109"/>
        <v/>
      </c>
      <c r="BA581" s="71"/>
      <c r="BB581" s="79" t="str">
        <f>IFERROR(IF(VALUE(MID(BA581,1,1))=1, VLOOKUP(VALUE(MID(BA581,1,1)), TxtPanelShape!$A$2:$C$50, 3, 0), (IF(VALUE(MID(BA581,1,1))&gt;=7, VLOOKUP(VALUE(MID(BA581,1,1)), TxtPanelShape!$A$2:$C$50, 3, 0),VLOOKUP(VALUE(MID(BA581,1,2)),TxtPanelShape!$A$2:$C$50,3,0)))), "")</f>
        <v/>
      </c>
      <c r="BC581" s="79" t="str">
        <f>IFERROR(IF(VALUE(MID(BA581,1,1))=1, ", "&amp;VLOOKUP(VALUE(MID(BA581,2,1)), TxtPanelShape!$H$2:$I$50, 2, 0), IF(VALUE(MID(BA581,1,1))&gt;=7, ", "&amp;VLOOKUP(VALUE(MID(BA581,2,1)), TxtPanelShape!$H$2:$I$50, 2, 0),"")), "")</f>
        <v/>
      </c>
      <c r="BD581" s="79" t="str">
        <f>IFERROR(IF(VALUE(MID(BA581,1,1))=1, ", "&amp;VLOOKUP(VALUE(MID(BA581,3,1)), TxtPanelShape!$O$2:$P$50, 2, 0), IF(VALUE(MID(BA581,1,1))&gt;=7, ", "&amp;VLOOKUP(VALUE(MID(BA581,3,1)), TxtPanelShape!$O$2:$P$50, 2, 0),"")),"")</f>
        <v/>
      </c>
      <c r="BE581" s="79" t="str">
        <f>IFERROR("; "&amp;VLOOKUP(VALUE(MID(BA581,4,1)), TxtPanelShape!$V$2:$W$50,2,0),"")</f>
        <v/>
      </c>
      <c r="BF581" s="79" t="str">
        <f t="shared" si="110"/>
        <v/>
      </c>
      <c r="BG581" s="71"/>
      <c r="BH581" s="79" t="str">
        <f>IFERROR(VLOOKUP(BG581, TxtPanelDefinition!$A$2:$B$50, 2, 0),"")</f>
        <v/>
      </c>
      <c r="BI581" s="71"/>
      <c r="BJ581" s="79" t="str">
        <f>IFERROR(VLOOKUP(BI581, TxtPanelDefinition!$A$2:$B$50, 2, 0),"")</f>
        <v/>
      </c>
      <c r="BK581" s="71"/>
      <c r="BL581" s="79" t="str">
        <f>IFERROR(VLOOKUP(BK581, InscrTechniques!$A$2:$B$50, 2, 0),"")</f>
        <v/>
      </c>
      <c r="BM581" s="71"/>
      <c r="BN581" s="79" t="str">
        <f>IFERROR(VLOOKUP(BM581, InscrTechniques!$A$2:$B$50, 2, 0),"")</f>
        <v/>
      </c>
      <c r="BO581" s="71"/>
      <c r="BP581" s="79" t="str">
        <f>IFERROR(VLOOKUP(BO581, InscrTechniques!$A$2:$B$50, 2, 0),"")</f>
        <v/>
      </c>
      <c r="BQ581" s="71"/>
      <c r="BR581" s="79" t="str">
        <f>IFERROR(VLOOKUP(BQ581, InscrTechniques!$A$2:$B$50, 2, 0),"")</f>
        <v/>
      </c>
      <c r="BS581" s="71"/>
      <c r="BT581" s="79" t="str">
        <f>IFERROR(VLOOKUP(BS581, InscrTechniques!$A$2:$B$50, 2, 0),"")</f>
        <v/>
      </c>
      <c r="BU581" s="71"/>
      <c r="BV581" s="79" t="str">
        <f>IFERROR(VLOOKUP(BU581, InscrTechniques!$A$2:$B$50, 2, 0),"")</f>
        <v/>
      </c>
      <c r="BW581" s="125"/>
      <c r="BX581" s="79" t="str">
        <f>IFERROR(VLOOKUP(BW581, InscrTechniques!$A$2:$B$50, 2, 0),"")</f>
        <v/>
      </c>
      <c r="BY581" s="125"/>
      <c r="BZ581" s="79" t="str">
        <f>IFERROR(VLOOKUP(BY581, InscrTechniques!$A$2:$B$50, 2, 0),"")</f>
        <v/>
      </c>
      <c r="CA581" s="74"/>
      <c r="CB581" s="114" t="str">
        <f>IFERROR(VLOOKUP(CA581, LetterStyle!$A$2:$B$50, 2, 0),"")</f>
        <v/>
      </c>
      <c r="CC581" s="74"/>
      <c r="CD581" s="114" t="str">
        <f>IFERROR(VLOOKUP(CC581, LetterStyle!$A$2:$B$50, 2, 0),"")</f>
        <v/>
      </c>
      <c r="CE581" s="74"/>
      <c r="CF581" s="114" t="str">
        <f>IFERROR(VLOOKUP(CE581, LetterStyle!$A$2:$B$50, 2, 0),"")</f>
        <v/>
      </c>
      <c r="CG581" s="74"/>
      <c r="CH581" s="79" t="str">
        <f>IFERROR(VLOOKUP(CG581, LetterStyle!$A$2:$B$50, 2, 0),"")</f>
        <v/>
      </c>
      <c r="CI581" s="71"/>
      <c r="CJ581" s="79" t="str">
        <f>IFERROR(VLOOKUP(CI581, DecMotifs!$A$1:$B$306, 2, 0),"")</f>
        <v/>
      </c>
      <c r="CK581" s="71"/>
      <c r="CL581" s="79" t="str">
        <f>IFERROR(VLOOKUP(CK581, DecMotifs!$A$1:$B$306, 2, 0),"")</f>
        <v/>
      </c>
      <c r="CM581" s="71"/>
      <c r="CN581" s="79" t="str">
        <f>IFERROR(VLOOKUP(CM581, DecMotifs!$A$1:$B$306, 2, 0),"")</f>
        <v/>
      </c>
      <c r="CO581" s="71"/>
      <c r="CP581" s="79" t="str">
        <f>IFERROR(VLOOKUP(CO581, MarginalDec!$A$2:$B$253, 2, 0),"")</f>
        <v/>
      </c>
      <c r="CQ581" s="71"/>
      <c r="CR581" s="79" t="str">
        <f>IFERROR(VLOOKUP(CQ581, MarginalDec!$A$2:$B$253, 2, 0),"")</f>
        <v/>
      </c>
      <c r="CS581" s="71"/>
      <c r="CT581" s="79" t="str">
        <f>IFERROR(VLOOKUP(CS581, MarginalDec!$A$2:$B$253, 2, 0),"")</f>
        <v/>
      </c>
      <c r="CU581" s="71"/>
      <c r="CV581" s="79" t="str">
        <f>IF(ISBLANK(CU581),"", IFERROR(VLOOKUP(CU581, Tooling!$A$2:$B$252, 2, 0),""))</f>
        <v/>
      </c>
      <c r="CW581" s="71"/>
      <c r="CX581" s="79" t="str">
        <f>IF(ISBLANK(CW581),"", IFERROR(VLOOKUP(CW581, Tooling!$A$2:$B$252, 2, 0),""))</f>
        <v/>
      </c>
      <c r="CY581" s="71"/>
      <c r="CZ581" s="79" t="str">
        <f>IF(ISBLANK(CY581),"", IFERROR(VLOOKUP(CY581, Repairs!$A$2:$B$252, 2, 0),""))</f>
        <v/>
      </c>
      <c r="DA581" s="77"/>
      <c r="DB581" s="71"/>
      <c r="DC581" s="79" t="str">
        <f>IFERROR(VLOOKUP(DB581, DatingReason!$A$2:$B$252, 2, 0),"")</f>
        <v/>
      </c>
      <c r="DD581" s="123" t="str">
        <f t="shared" si="111"/>
        <v/>
      </c>
      <c r="DF581" s="119" t="str">
        <f t="array" ref="DF581">IF(AND($B581&lt;&gt;"", $DE581&lt;&gt;"", $DE581&lt;&gt;"No"),MAX(IF($B581=PEOPLE!$B$4:$B$1000, PEOPLE!$Q$4:$Q$1000,""))+100,"")</f>
        <v/>
      </c>
      <c r="DG581" s="68"/>
      <c r="DH581" s="76">
        <f>COUNTIF(PEOPLE!B:B, MEMORIALS!B581)</f>
        <v>0</v>
      </c>
      <c r="DI581" s="82"/>
      <c r="DJ581" s="82"/>
      <c r="DK581" s="82"/>
      <c r="DL581" s="68"/>
      <c r="DM581" s="68"/>
      <c r="DN581" s="68"/>
      <c r="DO581" s="68"/>
      <c r="DP581" s="68"/>
    </row>
    <row r="582" spans="1:120" ht="15" customHeight="1" x14ac:dyDescent="0.25">
      <c r="A582" s="68"/>
      <c r="B582" s="69"/>
      <c r="C582" s="68"/>
      <c r="D582" s="68"/>
      <c r="E582" s="70" t="str">
        <f>IF(D582="","",VLOOKUP(D582,Denomination!$A$2:$B$50, 2, 0))</f>
        <v/>
      </c>
      <c r="F582" s="68"/>
      <c r="G582" s="71"/>
      <c r="H582" s="70" t="str">
        <f>IF(G582="","",VLOOKUP(G582,MCondition!$A$2:$B$50, 2, 0))</f>
        <v/>
      </c>
      <c r="I582" s="72"/>
      <c r="J582" s="71"/>
      <c r="K582" s="70" t="str">
        <f>IF(J582="","",VLOOKUP(J582,ICondition!$A$2:$B$50, 2, 0))</f>
        <v/>
      </c>
      <c r="L582" s="73"/>
      <c r="M582" s="73"/>
      <c r="N582" s="73"/>
      <c r="O582" s="73"/>
      <c r="P582" s="73"/>
      <c r="Q582" s="73"/>
      <c r="R582" s="78"/>
      <c r="S582" s="79" t="str">
        <f>IFERROR(VLOOKUP(R582,Material!$A$2:$B$59, 2, 0),"")</f>
        <v/>
      </c>
      <c r="T582" s="71"/>
      <c r="U582" s="79" t="str">
        <f>IFERROR(VLOOKUP(T582,Material!$A$2:$B$59, 2, 0),"")</f>
        <v/>
      </c>
      <c r="V582" s="71"/>
      <c r="W582" s="79" t="str">
        <f>IFERROR(VLOOKUP(V582,Material!$A$2:$B$59, 2, 0),"")</f>
        <v/>
      </c>
      <c r="X582" s="71"/>
      <c r="Y582" s="79" t="str">
        <f>IFERROR(VLOOKUP(X582,Material!$A$2:$B$59, 2, 0),"")</f>
        <v/>
      </c>
      <c r="Z582" s="71"/>
      <c r="AA582" s="79" t="str">
        <f>IFERROR(VLOOKUP(Z582,Material!$A$2:$B$59, 2, 0),"")</f>
        <v/>
      </c>
      <c r="AB582" s="74"/>
      <c r="AC582" s="75" t="e">
        <f t="shared" si="112"/>
        <v>#VALUE!</v>
      </c>
      <c r="AD582" s="75" t="e">
        <f t="shared" si="113"/>
        <v>#VALUE!</v>
      </c>
      <c r="AE582" s="75" t="e">
        <f t="shared" ref="AE582:AE645" si="115">VALUE(MID($AB582,COLUMN()-(COLUMN(AE582)- 3),1))</f>
        <v>#VALUE!</v>
      </c>
      <c r="AF582" s="75" t="e">
        <f t="shared" si="114"/>
        <v>#VALUE!</v>
      </c>
      <c r="AG582" s="75" t="e">
        <f t="shared" ref="AG582:AG645" si="116">VALUE(AC582&amp;AD582)</f>
        <v>#VALUE!</v>
      </c>
      <c r="AH582" s="75" t="e">
        <f t="shared" ref="AH582:AH645" si="117">VALUE(AD582&amp;AE582)</f>
        <v>#VALUE!</v>
      </c>
      <c r="AI582" s="75" t="e">
        <f t="shared" ref="AI582:AI645" si="118">VALUE(AC582&amp;AD582&amp;AE582)</f>
        <v>#VALUE!</v>
      </c>
      <c r="AJ582" s="80" t="e">
        <f t="shared" ref="AJ582:AJ645" si="119">VALUE(AD582&amp;AE582&amp;AF582)</f>
        <v>#VALUE!</v>
      </c>
      <c r="AK582" s="79" t="str">
        <f>(IFERROR(VLOOKUP(AB582,Categories!$A$2:$B$20,2,1),""))</f>
        <v/>
      </c>
      <c r="AL582" s="79" t="str">
        <f ca="1">IFERROR(VLOOKUP((HLOOKUP((VLOOKUP($AB582,Categories!$A$2:$F$20,3,1)), $AB$3:$AJ582, (ROW()-ROW($AB$3)+1), 0)), INDIRECT(VLOOKUP($AB582,Categories!$A$2:$F$20,6,1)),2,0),AK582)</f>
        <v/>
      </c>
      <c r="AM582" s="79" t="str">
        <f ca="1">IFERROR(VLOOKUP((HLOOKUP((VLOOKUP($AB582,Categories!$A$2:$F$20,4,1)),$AB$3:$AJ582,(ROW()-ROW($AB$3)+1),0)),INDIRECT(VLOOKUP($AB582,Categories!$A$2:$H$20,7,1)),2,0),"")</f>
        <v/>
      </c>
      <c r="AN582" s="79" t="str">
        <f ca="1">IFERROR(VLOOKUP((HLOOKUP((VLOOKUP($AB582,Categories!$A$2:$F$20,5,1)), $AB$3:$AJ582, (ROW()-ROW($AB$3)+1), 0)), INDIRECT(VLOOKUP($AB582,Categories!$A$2:$H$20,8,1)),2,0),"")</f>
        <v/>
      </c>
      <c r="AO582" s="79" t="str">
        <f t="shared" ref="AO582:AO645" ca="1" si="120">IFERROR(IF(AM582="",IF(AN582="", AL582, AL582&amp;AN582),IF(AN582="",AL582&amp;AM582,AL582&amp;AM582&amp;AN582)),"")</f>
        <v/>
      </c>
      <c r="AP582" s="81"/>
      <c r="AQ582" s="70" t="str">
        <f>IFERROR(VLOOKUP(VALUE(MID(AP582,1,1)),AdditionalElements!$A$2:$B$50,2,0),"")</f>
        <v/>
      </c>
      <c r="AR582" s="70" t="str">
        <f>IFERROR(VLOOKUP(VALUE(MID(AP582,2,1)),AdditionalElements!$H$2:$I$50,2,0),"")</f>
        <v/>
      </c>
      <c r="AS582" s="70" t="str">
        <f>IFERROR(VLOOKUP(VALUE(MID(AP582,3,1)),AdditionalElements!$O$2:$P$50,2,0),"")</f>
        <v/>
      </c>
      <c r="AT582" s="70" t="str">
        <f>IFERROR(VLOOKUP(VALUE(MID(AP582,4,1)),AdditionalElements!$V$2:$W$50,2,0),"")</f>
        <v/>
      </c>
      <c r="AU582" s="71"/>
      <c r="AV582" s="79" t="str">
        <f>IFERROR(IF(VALUE(MID(AU582,1,1))=1, VLOOKUP(VALUE(MID(AU582,1,1)), TxtPanelShape!$A$2:$C$50, 3, 0), (IF(VALUE(MID(AU582,1,1))&gt;=7, VLOOKUP(VALUE(MID(AU582,1,1)), TxtPanelShape!$A$2:$C$50, 3, 0),VLOOKUP(VALUE(MID(AU582,1,2)),TxtPanelShape!$A$2:$C$50,3,0)))), "")</f>
        <v/>
      </c>
      <c r="AW582" s="79" t="str">
        <f>IFERROR(IF(VALUE(MID(AU582,1,1))=1, ", "&amp;VLOOKUP(VALUE(MID(AU582,2,1)), TxtPanelShape!$H$2:$I$50, 2, 0), IF(VALUE(MID(AU582,1,1))&gt;=7, ", "&amp;VLOOKUP(VALUE(MID(AU582,2,1)), TxtPanelShape!$H$2:$I$50, 2, 0),"")), "")</f>
        <v/>
      </c>
      <c r="AX582" s="79" t="str">
        <f>IFERROR(IF(VALUE(MID(AU582,1,1))=1, ", "&amp;VLOOKUP(VALUE(MID(AU582,3,1)), TxtPanelShape!$O$2:$P$50, 2, 0), IF(VALUE(MID(AU582,1,1))&gt;=7, ", "&amp;VLOOKUP(VALUE(MID(AU582,3,1)), TxtPanelShape!$O$2:$P$50, 2, 0),"")),"")</f>
        <v/>
      </c>
      <c r="AY582" s="79" t="str">
        <f>IFERROR("; "&amp;VLOOKUP(VALUE(MID(AU582,4,1)), TxtPanelShape!$V$2:$W$50,2,0),"")</f>
        <v/>
      </c>
      <c r="AZ582" s="79" t="str">
        <f t="shared" ref="AZ582:AZ645" si="121">AV582&amp;AW582&amp;AX582&amp;AY582</f>
        <v/>
      </c>
      <c r="BA582" s="71"/>
      <c r="BB582" s="79" t="str">
        <f>IFERROR(IF(VALUE(MID(BA582,1,1))=1, VLOOKUP(VALUE(MID(BA582,1,1)), TxtPanelShape!$A$2:$C$50, 3, 0), (IF(VALUE(MID(BA582,1,1))&gt;=7, VLOOKUP(VALUE(MID(BA582,1,1)), TxtPanelShape!$A$2:$C$50, 3, 0),VLOOKUP(VALUE(MID(BA582,1,2)),TxtPanelShape!$A$2:$C$50,3,0)))), "")</f>
        <v/>
      </c>
      <c r="BC582" s="79" t="str">
        <f>IFERROR(IF(VALUE(MID(BA582,1,1))=1, ", "&amp;VLOOKUP(VALUE(MID(BA582,2,1)), TxtPanelShape!$H$2:$I$50, 2, 0), IF(VALUE(MID(BA582,1,1))&gt;=7, ", "&amp;VLOOKUP(VALUE(MID(BA582,2,1)), TxtPanelShape!$H$2:$I$50, 2, 0),"")), "")</f>
        <v/>
      </c>
      <c r="BD582" s="79" t="str">
        <f>IFERROR(IF(VALUE(MID(BA582,1,1))=1, ", "&amp;VLOOKUP(VALUE(MID(BA582,3,1)), TxtPanelShape!$O$2:$P$50, 2, 0), IF(VALUE(MID(BA582,1,1))&gt;=7, ", "&amp;VLOOKUP(VALUE(MID(BA582,3,1)), TxtPanelShape!$O$2:$P$50, 2, 0),"")),"")</f>
        <v/>
      </c>
      <c r="BE582" s="79" t="str">
        <f>IFERROR("; "&amp;VLOOKUP(VALUE(MID(BA582,4,1)), TxtPanelShape!$V$2:$W$50,2,0),"")</f>
        <v/>
      </c>
      <c r="BF582" s="79" t="str">
        <f t="shared" ref="BF582:BF645" si="122">BB582&amp;BC582&amp;BD582&amp;BE582</f>
        <v/>
      </c>
      <c r="BG582" s="71"/>
      <c r="BH582" s="79" t="str">
        <f>IFERROR(VLOOKUP(BG582, TxtPanelDefinition!$A$2:$B$50, 2, 0),"")</f>
        <v/>
      </c>
      <c r="BI582" s="71"/>
      <c r="BJ582" s="79" t="str">
        <f>IFERROR(VLOOKUP(BI582, TxtPanelDefinition!$A$2:$B$50, 2, 0),"")</f>
        <v/>
      </c>
      <c r="BK582" s="71"/>
      <c r="BL582" s="79" t="str">
        <f>IFERROR(VLOOKUP(BK582, InscrTechniques!$A$2:$B$50, 2, 0),"")</f>
        <v/>
      </c>
      <c r="BM582" s="71"/>
      <c r="BN582" s="79" t="str">
        <f>IFERROR(VLOOKUP(BM582, InscrTechniques!$A$2:$B$50, 2, 0),"")</f>
        <v/>
      </c>
      <c r="BO582" s="71"/>
      <c r="BP582" s="79" t="str">
        <f>IFERROR(VLOOKUP(BO582, InscrTechniques!$A$2:$B$50, 2, 0),"")</f>
        <v/>
      </c>
      <c r="BQ582" s="71"/>
      <c r="BR582" s="79" t="str">
        <f>IFERROR(VLOOKUP(BQ582, InscrTechniques!$A$2:$B$50, 2, 0),"")</f>
        <v/>
      </c>
      <c r="BS582" s="71"/>
      <c r="BT582" s="79" t="str">
        <f>IFERROR(VLOOKUP(BS582, InscrTechniques!$A$2:$B$50, 2, 0),"")</f>
        <v/>
      </c>
      <c r="BU582" s="71"/>
      <c r="BV582" s="79" t="str">
        <f>IFERROR(VLOOKUP(BU582, InscrTechniques!$A$2:$B$50, 2, 0),"")</f>
        <v/>
      </c>
      <c r="BW582" s="125"/>
      <c r="BX582" s="79" t="str">
        <f>IFERROR(VLOOKUP(BW582, InscrTechniques!$A$2:$B$50, 2, 0),"")</f>
        <v/>
      </c>
      <c r="BY582" s="125"/>
      <c r="BZ582" s="79" t="str">
        <f>IFERROR(VLOOKUP(BY582, InscrTechniques!$A$2:$B$50, 2, 0),"")</f>
        <v/>
      </c>
      <c r="CA582" s="74"/>
      <c r="CB582" s="114" t="str">
        <f>IFERROR(VLOOKUP(CA582, LetterStyle!$A$2:$B$50, 2, 0),"")</f>
        <v/>
      </c>
      <c r="CC582" s="74"/>
      <c r="CD582" s="114" t="str">
        <f>IFERROR(VLOOKUP(CC582, LetterStyle!$A$2:$B$50, 2, 0),"")</f>
        <v/>
      </c>
      <c r="CE582" s="74"/>
      <c r="CF582" s="114" t="str">
        <f>IFERROR(VLOOKUP(CE582, LetterStyle!$A$2:$B$50, 2, 0),"")</f>
        <v/>
      </c>
      <c r="CG582" s="74"/>
      <c r="CH582" s="79" t="str">
        <f>IFERROR(VLOOKUP(CG582, LetterStyle!$A$2:$B$50, 2, 0),"")</f>
        <v/>
      </c>
      <c r="CI582" s="71"/>
      <c r="CJ582" s="79" t="str">
        <f>IFERROR(VLOOKUP(CI582, DecMotifs!$A$1:$B$306, 2, 0),"")</f>
        <v/>
      </c>
      <c r="CK582" s="71"/>
      <c r="CL582" s="79" t="str">
        <f>IFERROR(VLOOKUP(CK582, DecMotifs!$A$1:$B$306, 2, 0),"")</f>
        <v/>
      </c>
      <c r="CM582" s="71"/>
      <c r="CN582" s="79" t="str">
        <f>IFERROR(VLOOKUP(CM582, DecMotifs!$A$1:$B$306, 2, 0),"")</f>
        <v/>
      </c>
      <c r="CO582" s="71"/>
      <c r="CP582" s="79" t="str">
        <f>IFERROR(VLOOKUP(CO582, MarginalDec!$A$2:$B$253, 2, 0),"")</f>
        <v/>
      </c>
      <c r="CQ582" s="71"/>
      <c r="CR582" s="79" t="str">
        <f>IFERROR(VLOOKUP(CQ582, MarginalDec!$A$2:$B$253, 2, 0),"")</f>
        <v/>
      </c>
      <c r="CS582" s="71"/>
      <c r="CT582" s="79" t="str">
        <f>IFERROR(VLOOKUP(CS582, MarginalDec!$A$2:$B$253, 2, 0),"")</f>
        <v/>
      </c>
      <c r="CU582" s="71"/>
      <c r="CV582" s="79" t="str">
        <f>IF(ISBLANK(CU582),"", IFERROR(VLOOKUP(CU582, Tooling!$A$2:$B$252, 2, 0),""))</f>
        <v/>
      </c>
      <c r="CW582" s="71"/>
      <c r="CX582" s="79" t="str">
        <f>IF(ISBLANK(CW582),"", IFERROR(VLOOKUP(CW582, Tooling!$A$2:$B$252, 2, 0),""))</f>
        <v/>
      </c>
      <c r="CY582" s="71"/>
      <c r="CZ582" s="79" t="str">
        <f>IF(ISBLANK(CY582),"", IFERROR(VLOOKUP(CY582, Repairs!$A$2:$B$252, 2, 0),""))</f>
        <v/>
      </c>
      <c r="DA582" s="77"/>
      <c r="DB582" s="71"/>
      <c r="DC582" s="79" t="str">
        <f>IFERROR(VLOOKUP(DB582, DatingReason!$A$2:$B$252, 2, 0),"")</f>
        <v/>
      </c>
      <c r="DD582" s="123" t="str">
        <f t="shared" ref="DD582:DD645" si="123">IF(DA582&lt;&gt;"",LEFT(DA582,3)&amp;"0","")</f>
        <v/>
      </c>
      <c r="DF582" s="119" t="str">
        <f t="array" ref="DF582">IF(AND($B582&lt;&gt;"", $DE582&lt;&gt;"", $DE582&lt;&gt;"No"),MAX(IF($B582=PEOPLE!$B$4:$B$1000, PEOPLE!$Q$4:$Q$1000,""))+100,"")</f>
        <v/>
      </c>
      <c r="DG582" s="68"/>
      <c r="DH582" s="76">
        <f>COUNTIF(PEOPLE!B:B, MEMORIALS!B582)</f>
        <v>0</v>
      </c>
      <c r="DI582" s="82"/>
      <c r="DJ582" s="82"/>
      <c r="DK582" s="82"/>
      <c r="DL582" s="68"/>
      <c r="DM582" s="68"/>
      <c r="DN582" s="68"/>
      <c r="DO582" s="68"/>
      <c r="DP582" s="68"/>
    </row>
    <row r="583" spans="1:120" ht="15" customHeight="1" x14ac:dyDescent="0.25">
      <c r="A583" s="68"/>
      <c r="B583" s="69"/>
      <c r="C583" s="68"/>
      <c r="D583" s="68"/>
      <c r="E583" s="70" t="str">
        <f>IF(D583="","",VLOOKUP(D583,Denomination!$A$2:$B$50, 2, 0))</f>
        <v/>
      </c>
      <c r="F583" s="68"/>
      <c r="G583" s="71"/>
      <c r="H583" s="70" t="str">
        <f>IF(G583="","",VLOOKUP(G583,MCondition!$A$2:$B$50, 2, 0))</f>
        <v/>
      </c>
      <c r="I583" s="72"/>
      <c r="J583" s="71"/>
      <c r="K583" s="70" t="str">
        <f>IF(J583="","",VLOOKUP(J583,ICondition!$A$2:$B$50, 2, 0))</f>
        <v/>
      </c>
      <c r="L583" s="73"/>
      <c r="M583" s="73"/>
      <c r="N583" s="73"/>
      <c r="O583" s="73"/>
      <c r="P583" s="73"/>
      <c r="Q583" s="73"/>
      <c r="R583" s="78"/>
      <c r="S583" s="79" t="str">
        <f>IFERROR(VLOOKUP(R583,Material!$A$2:$B$59, 2, 0),"")</f>
        <v/>
      </c>
      <c r="T583" s="71"/>
      <c r="U583" s="79" t="str">
        <f>IFERROR(VLOOKUP(T583,Material!$A$2:$B$59, 2, 0),"")</f>
        <v/>
      </c>
      <c r="V583" s="71"/>
      <c r="W583" s="79" t="str">
        <f>IFERROR(VLOOKUP(V583,Material!$A$2:$B$59, 2, 0),"")</f>
        <v/>
      </c>
      <c r="X583" s="71"/>
      <c r="Y583" s="79" t="str">
        <f>IFERROR(VLOOKUP(X583,Material!$A$2:$B$59, 2, 0),"")</f>
        <v/>
      </c>
      <c r="Z583" s="71"/>
      <c r="AA583" s="79" t="str">
        <f>IFERROR(VLOOKUP(Z583,Material!$A$2:$B$59, 2, 0),"")</f>
        <v/>
      </c>
      <c r="AB583" s="74"/>
      <c r="AC583" s="75" t="e">
        <f t="shared" si="112"/>
        <v>#VALUE!</v>
      </c>
      <c r="AD583" s="75" t="e">
        <f t="shared" si="113"/>
        <v>#VALUE!</v>
      </c>
      <c r="AE583" s="75" t="e">
        <f t="shared" si="115"/>
        <v>#VALUE!</v>
      </c>
      <c r="AF583" s="75" t="e">
        <f t="shared" si="114"/>
        <v>#VALUE!</v>
      </c>
      <c r="AG583" s="75" t="e">
        <f t="shared" si="116"/>
        <v>#VALUE!</v>
      </c>
      <c r="AH583" s="75" t="e">
        <f t="shared" si="117"/>
        <v>#VALUE!</v>
      </c>
      <c r="AI583" s="75" t="e">
        <f t="shared" si="118"/>
        <v>#VALUE!</v>
      </c>
      <c r="AJ583" s="80" t="e">
        <f t="shared" si="119"/>
        <v>#VALUE!</v>
      </c>
      <c r="AK583" s="79" t="str">
        <f>(IFERROR(VLOOKUP(AB583,Categories!$A$2:$B$20,2,1),""))</f>
        <v/>
      </c>
      <c r="AL583" s="79" t="str">
        <f ca="1">IFERROR(VLOOKUP((HLOOKUP((VLOOKUP($AB583,Categories!$A$2:$F$20,3,1)), $AB$3:$AJ583, (ROW()-ROW($AB$3)+1), 0)), INDIRECT(VLOOKUP($AB583,Categories!$A$2:$F$20,6,1)),2,0),AK583)</f>
        <v/>
      </c>
      <c r="AM583" s="79" t="str">
        <f ca="1">IFERROR(VLOOKUP((HLOOKUP((VLOOKUP($AB583,Categories!$A$2:$F$20,4,1)),$AB$3:$AJ583,(ROW()-ROW($AB$3)+1),0)),INDIRECT(VLOOKUP($AB583,Categories!$A$2:$H$20,7,1)),2,0),"")</f>
        <v/>
      </c>
      <c r="AN583" s="79" t="str">
        <f ca="1">IFERROR(VLOOKUP((HLOOKUP((VLOOKUP($AB583,Categories!$A$2:$F$20,5,1)), $AB$3:$AJ583, (ROW()-ROW($AB$3)+1), 0)), INDIRECT(VLOOKUP($AB583,Categories!$A$2:$H$20,8,1)),2,0),"")</f>
        <v/>
      </c>
      <c r="AO583" s="79" t="str">
        <f t="shared" ca="1" si="120"/>
        <v/>
      </c>
      <c r="AP583" s="81"/>
      <c r="AQ583" s="70" t="str">
        <f>IFERROR(VLOOKUP(VALUE(MID(AP583,1,1)),AdditionalElements!$A$2:$B$50,2,0),"")</f>
        <v/>
      </c>
      <c r="AR583" s="70" t="str">
        <f>IFERROR(VLOOKUP(VALUE(MID(AP583,2,1)),AdditionalElements!$H$2:$I$50,2,0),"")</f>
        <v/>
      </c>
      <c r="AS583" s="70" t="str">
        <f>IFERROR(VLOOKUP(VALUE(MID(AP583,3,1)),AdditionalElements!$O$2:$P$50,2,0),"")</f>
        <v/>
      </c>
      <c r="AT583" s="70" t="str">
        <f>IFERROR(VLOOKUP(VALUE(MID(AP583,4,1)),AdditionalElements!$V$2:$W$50,2,0),"")</f>
        <v/>
      </c>
      <c r="AU583" s="71"/>
      <c r="AV583" s="79" t="str">
        <f>IFERROR(IF(VALUE(MID(AU583,1,1))=1, VLOOKUP(VALUE(MID(AU583,1,1)), TxtPanelShape!$A$2:$C$50, 3, 0), (IF(VALUE(MID(AU583,1,1))&gt;=7, VLOOKUP(VALUE(MID(AU583,1,1)), TxtPanelShape!$A$2:$C$50, 3, 0),VLOOKUP(VALUE(MID(AU583,1,2)),TxtPanelShape!$A$2:$C$50,3,0)))), "")</f>
        <v/>
      </c>
      <c r="AW583" s="79" t="str">
        <f>IFERROR(IF(VALUE(MID(AU583,1,1))=1, ", "&amp;VLOOKUP(VALUE(MID(AU583,2,1)), TxtPanelShape!$H$2:$I$50, 2, 0), IF(VALUE(MID(AU583,1,1))&gt;=7, ", "&amp;VLOOKUP(VALUE(MID(AU583,2,1)), TxtPanelShape!$H$2:$I$50, 2, 0),"")), "")</f>
        <v/>
      </c>
      <c r="AX583" s="79" t="str">
        <f>IFERROR(IF(VALUE(MID(AU583,1,1))=1, ", "&amp;VLOOKUP(VALUE(MID(AU583,3,1)), TxtPanelShape!$O$2:$P$50, 2, 0), IF(VALUE(MID(AU583,1,1))&gt;=7, ", "&amp;VLOOKUP(VALUE(MID(AU583,3,1)), TxtPanelShape!$O$2:$P$50, 2, 0),"")),"")</f>
        <v/>
      </c>
      <c r="AY583" s="79" t="str">
        <f>IFERROR("; "&amp;VLOOKUP(VALUE(MID(AU583,4,1)), TxtPanelShape!$V$2:$W$50,2,0),"")</f>
        <v/>
      </c>
      <c r="AZ583" s="79" t="str">
        <f t="shared" si="121"/>
        <v/>
      </c>
      <c r="BA583" s="71"/>
      <c r="BB583" s="79" t="str">
        <f>IFERROR(IF(VALUE(MID(BA583,1,1))=1, VLOOKUP(VALUE(MID(BA583,1,1)), TxtPanelShape!$A$2:$C$50, 3, 0), (IF(VALUE(MID(BA583,1,1))&gt;=7, VLOOKUP(VALUE(MID(BA583,1,1)), TxtPanelShape!$A$2:$C$50, 3, 0),VLOOKUP(VALUE(MID(BA583,1,2)),TxtPanelShape!$A$2:$C$50,3,0)))), "")</f>
        <v/>
      </c>
      <c r="BC583" s="79" t="str">
        <f>IFERROR(IF(VALUE(MID(BA583,1,1))=1, ", "&amp;VLOOKUP(VALUE(MID(BA583,2,1)), TxtPanelShape!$H$2:$I$50, 2, 0), IF(VALUE(MID(BA583,1,1))&gt;=7, ", "&amp;VLOOKUP(VALUE(MID(BA583,2,1)), TxtPanelShape!$H$2:$I$50, 2, 0),"")), "")</f>
        <v/>
      </c>
      <c r="BD583" s="79" t="str">
        <f>IFERROR(IF(VALUE(MID(BA583,1,1))=1, ", "&amp;VLOOKUP(VALUE(MID(BA583,3,1)), TxtPanelShape!$O$2:$P$50, 2, 0), IF(VALUE(MID(BA583,1,1))&gt;=7, ", "&amp;VLOOKUP(VALUE(MID(BA583,3,1)), TxtPanelShape!$O$2:$P$50, 2, 0),"")),"")</f>
        <v/>
      </c>
      <c r="BE583" s="79" t="str">
        <f>IFERROR("; "&amp;VLOOKUP(VALUE(MID(BA583,4,1)), TxtPanelShape!$V$2:$W$50,2,0),"")</f>
        <v/>
      </c>
      <c r="BF583" s="79" t="str">
        <f t="shared" si="122"/>
        <v/>
      </c>
      <c r="BG583" s="71"/>
      <c r="BH583" s="79" t="str">
        <f>IFERROR(VLOOKUP(BG583, TxtPanelDefinition!$A$2:$B$50, 2, 0),"")</f>
        <v/>
      </c>
      <c r="BI583" s="71"/>
      <c r="BJ583" s="79" t="str">
        <f>IFERROR(VLOOKUP(BI583, TxtPanelDefinition!$A$2:$B$50, 2, 0),"")</f>
        <v/>
      </c>
      <c r="BK583" s="71"/>
      <c r="BL583" s="79" t="str">
        <f>IFERROR(VLOOKUP(BK583, InscrTechniques!$A$2:$B$50, 2, 0),"")</f>
        <v/>
      </c>
      <c r="BM583" s="71"/>
      <c r="BN583" s="79" t="str">
        <f>IFERROR(VLOOKUP(BM583, InscrTechniques!$A$2:$B$50, 2, 0),"")</f>
        <v/>
      </c>
      <c r="BO583" s="71"/>
      <c r="BP583" s="79" t="str">
        <f>IFERROR(VLOOKUP(BO583, InscrTechniques!$A$2:$B$50, 2, 0),"")</f>
        <v/>
      </c>
      <c r="BQ583" s="71"/>
      <c r="BR583" s="79" t="str">
        <f>IFERROR(VLOOKUP(BQ583, InscrTechniques!$A$2:$B$50, 2, 0),"")</f>
        <v/>
      </c>
      <c r="BS583" s="71"/>
      <c r="BT583" s="79" t="str">
        <f>IFERROR(VLOOKUP(BS583, InscrTechniques!$A$2:$B$50, 2, 0),"")</f>
        <v/>
      </c>
      <c r="BU583" s="71"/>
      <c r="BV583" s="79" t="str">
        <f>IFERROR(VLOOKUP(BU583, InscrTechniques!$A$2:$B$50, 2, 0),"")</f>
        <v/>
      </c>
      <c r="BW583" s="125"/>
      <c r="BX583" s="79" t="str">
        <f>IFERROR(VLOOKUP(BW583, InscrTechniques!$A$2:$B$50, 2, 0),"")</f>
        <v/>
      </c>
      <c r="BY583" s="125"/>
      <c r="BZ583" s="79" t="str">
        <f>IFERROR(VLOOKUP(BY583, InscrTechniques!$A$2:$B$50, 2, 0),"")</f>
        <v/>
      </c>
      <c r="CA583" s="74"/>
      <c r="CB583" s="114" t="str">
        <f>IFERROR(VLOOKUP(CA583, LetterStyle!$A$2:$B$50, 2, 0),"")</f>
        <v/>
      </c>
      <c r="CC583" s="74"/>
      <c r="CD583" s="114" t="str">
        <f>IFERROR(VLOOKUP(CC583, LetterStyle!$A$2:$B$50, 2, 0),"")</f>
        <v/>
      </c>
      <c r="CE583" s="74"/>
      <c r="CF583" s="114" t="str">
        <f>IFERROR(VLOOKUP(CE583, LetterStyle!$A$2:$B$50, 2, 0),"")</f>
        <v/>
      </c>
      <c r="CG583" s="74"/>
      <c r="CH583" s="79" t="str">
        <f>IFERROR(VLOOKUP(CG583, LetterStyle!$A$2:$B$50, 2, 0),"")</f>
        <v/>
      </c>
      <c r="CI583" s="71"/>
      <c r="CJ583" s="79" t="str">
        <f>IFERROR(VLOOKUP(CI583, DecMotifs!$A$1:$B$306, 2, 0),"")</f>
        <v/>
      </c>
      <c r="CK583" s="71"/>
      <c r="CL583" s="79" t="str">
        <f>IFERROR(VLOOKUP(CK583, DecMotifs!$A$1:$B$306, 2, 0),"")</f>
        <v/>
      </c>
      <c r="CM583" s="71"/>
      <c r="CN583" s="79" t="str">
        <f>IFERROR(VLOOKUP(CM583, DecMotifs!$A$1:$B$306, 2, 0),"")</f>
        <v/>
      </c>
      <c r="CO583" s="71"/>
      <c r="CP583" s="79" t="str">
        <f>IFERROR(VLOOKUP(CO583, MarginalDec!$A$2:$B$253, 2, 0),"")</f>
        <v/>
      </c>
      <c r="CQ583" s="71"/>
      <c r="CR583" s="79" t="str">
        <f>IFERROR(VLOOKUP(CQ583, MarginalDec!$A$2:$B$253, 2, 0),"")</f>
        <v/>
      </c>
      <c r="CS583" s="71"/>
      <c r="CT583" s="79" t="str">
        <f>IFERROR(VLOOKUP(CS583, MarginalDec!$A$2:$B$253, 2, 0),"")</f>
        <v/>
      </c>
      <c r="CU583" s="71"/>
      <c r="CV583" s="79" t="str">
        <f>IF(ISBLANK(CU583),"", IFERROR(VLOOKUP(CU583, Tooling!$A$2:$B$252, 2, 0),""))</f>
        <v/>
      </c>
      <c r="CW583" s="71"/>
      <c r="CX583" s="79" t="str">
        <f>IF(ISBLANK(CW583),"", IFERROR(VLOOKUP(CW583, Tooling!$A$2:$B$252, 2, 0),""))</f>
        <v/>
      </c>
      <c r="CY583" s="71"/>
      <c r="CZ583" s="79" t="str">
        <f>IF(ISBLANK(CY583),"", IFERROR(VLOOKUP(CY583, Repairs!$A$2:$B$252, 2, 0),""))</f>
        <v/>
      </c>
      <c r="DA583" s="77"/>
      <c r="DB583" s="71"/>
      <c r="DC583" s="79" t="str">
        <f>IFERROR(VLOOKUP(DB583, DatingReason!$A$2:$B$252, 2, 0),"")</f>
        <v/>
      </c>
      <c r="DD583" s="123" t="str">
        <f t="shared" si="123"/>
        <v/>
      </c>
      <c r="DF583" s="119" t="str">
        <f t="array" ref="DF583">IF(AND($B583&lt;&gt;"", $DE583&lt;&gt;"", $DE583&lt;&gt;"No"),MAX(IF($B583=PEOPLE!$B$4:$B$1000, PEOPLE!$Q$4:$Q$1000,""))+100,"")</f>
        <v/>
      </c>
      <c r="DG583" s="68"/>
      <c r="DH583" s="76">
        <f>COUNTIF(PEOPLE!B:B, MEMORIALS!B583)</f>
        <v>0</v>
      </c>
      <c r="DI583" s="82"/>
      <c r="DJ583" s="82"/>
      <c r="DK583" s="82"/>
      <c r="DL583" s="68"/>
      <c r="DM583" s="68"/>
      <c r="DN583" s="68"/>
      <c r="DO583" s="68"/>
      <c r="DP583" s="68"/>
    </row>
    <row r="584" spans="1:120" ht="15" customHeight="1" x14ac:dyDescent="0.25">
      <c r="A584" s="68"/>
      <c r="B584" s="69"/>
      <c r="C584" s="68"/>
      <c r="D584" s="68"/>
      <c r="E584" s="70" t="str">
        <f>IF(D584="","",VLOOKUP(D584,Denomination!$A$2:$B$50, 2, 0))</f>
        <v/>
      </c>
      <c r="F584" s="68"/>
      <c r="G584" s="71"/>
      <c r="H584" s="70" t="str">
        <f>IF(G584="","",VLOOKUP(G584,MCondition!$A$2:$B$50, 2, 0))</f>
        <v/>
      </c>
      <c r="I584" s="72"/>
      <c r="J584" s="71"/>
      <c r="K584" s="70" t="str">
        <f>IF(J584="","",VLOOKUP(J584,ICondition!$A$2:$B$50, 2, 0))</f>
        <v/>
      </c>
      <c r="L584" s="73"/>
      <c r="M584" s="73"/>
      <c r="N584" s="73"/>
      <c r="O584" s="73"/>
      <c r="P584" s="73"/>
      <c r="Q584" s="73"/>
      <c r="R584" s="78"/>
      <c r="S584" s="79" t="str">
        <f>IFERROR(VLOOKUP(R584,Material!$A$2:$B$59, 2, 0),"")</f>
        <v/>
      </c>
      <c r="T584" s="71"/>
      <c r="U584" s="79" t="str">
        <f>IFERROR(VLOOKUP(T584,Material!$A$2:$B$59, 2, 0),"")</f>
        <v/>
      </c>
      <c r="V584" s="71"/>
      <c r="W584" s="79" t="str">
        <f>IFERROR(VLOOKUP(V584,Material!$A$2:$B$59, 2, 0),"")</f>
        <v/>
      </c>
      <c r="X584" s="71"/>
      <c r="Y584" s="79" t="str">
        <f>IFERROR(VLOOKUP(X584,Material!$A$2:$B$59, 2, 0),"")</f>
        <v/>
      </c>
      <c r="Z584" s="71"/>
      <c r="AA584" s="79" t="str">
        <f>IFERROR(VLOOKUP(Z584,Material!$A$2:$B$59, 2, 0),"")</f>
        <v/>
      </c>
      <c r="AB584" s="74"/>
      <c r="AC584" s="75" t="e">
        <f t="shared" si="112"/>
        <v>#VALUE!</v>
      </c>
      <c r="AD584" s="75" t="e">
        <f t="shared" si="113"/>
        <v>#VALUE!</v>
      </c>
      <c r="AE584" s="75" t="e">
        <f t="shared" si="115"/>
        <v>#VALUE!</v>
      </c>
      <c r="AF584" s="75" t="e">
        <f t="shared" si="114"/>
        <v>#VALUE!</v>
      </c>
      <c r="AG584" s="75" t="e">
        <f t="shared" si="116"/>
        <v>#VALUE!</v>
      </c>
      <c r="AH584" s="75" t="e">
        <f t="shared" si="117"/>
        <v>#VALUE!</v>
      </c>
      <c r="AI584" s="75" t="e">
        <f t="shared" si="118"/>
        <v>#VALUE!</v>
      </c>
      <c r="AJ584" s="80" t="e">
        <f t="shared" si="119"/>
        <v>#VALUE!</v>
      </c>
      <c r="AK584" s="79" t="str">
        <f>(IFERROR(VLOOKUP(AB584,Categories!$A$2:$B$20,2,1),""))</f>
        <v/>
      </c>
      <c r="AL584" s="79" t="str">
        <f ca="1">IFERROR(VLOOKUP((HLOOKUP((VLOOKUP($AB584,Categories!$A$2:$F$20,3,1)), $AB$3:$AJ584, (ROW()-ROW($AB$3)+1), 0)), INDIRECT(VLOOKUP($AB584,Categories!$A$2:$F$20,6,1)),2,0),AK584)</f>
        <v/>
      </c>
      <c r="AM584" s="79" t="str">
        <f ca="1">IFERROR(VLOOKUP((HLOOKUP((VLOOKUP($AB584,Categories!$A$2:$F$20,4,1)),$AB$3:$AJ584,(ROW()-ROW($AB$3)+1),0)),INDIRECT(VLOOKUP($AB584,Categories!$A$2:$H$20,7,1)),2,0),"")</f>
        <v/>
      </c>
      <c r="AN584" s="79" t="str">
        <f ca="1">IFERROR(VLOOKUP((HLOOKUP((VLOOKUP($AB584,Categories!$A$2:$F$20,5,1)), $AB$3:$AJ584, (ROW()-ROW($AB$3)+1), 0)), INDIRECT(VLOOKUP($AB584,Categories!$A$2:$H$20,8,1)),2,0),"")</f>
        <v/>
      </c>
      <c r="AO584" s="79" t="str">
        <f t="shared" ca="1" si="120"/>
        <v/>
      </c>
      <c r="AP584" s="81"/>
      <c r="AQ584" s="70" t="str">
        <f>IFERROR(VLOOKUP(VALUE(MID(AP584,1,1)),AdditionalElements!$A$2:$B$50,2,0),"")</f>
        <v/>
      </c>
      <c r="AR584" s="70" t="str">
        <f>IFERROR(VLOOKUP(VALUE(MID(AP584,2,1)),AdditionalElements!$H$2:$I$50,2,0),"")</f>
        <v/>
      </c>
      <c r="AS584" s="70" t="str">
        <f>IFERROR(VLOOKUP(VALUE(MID(AP584,3,1)),AdditionalElements!$O$2:$P$50,2,0),"")</f>
        <v/>
      </c>
      <c r="AT584" s="70" t="str">
        <f>IFERROR(VLOOKUP(VALUE(MID(AP584,4,1)),AdditionalElements!$V$2:$W$50,2,0),"")</f>
        <v/>
      </c>
      <c r="AU584" s="71"/>
      <c r="AV584" s="79" t="str">
        <f>IFERROR(IF(VALUE(MID(AU584,1,1))=1, VLOOKUP(VALUE(MID(AU584,1,1)), TxtPanelShape!$A$2:$C$50, 3, 0), (IF(VALUE(MID(AU584,1,1))&gt;=7, VLOOKUP(VALUE(MID(AU584,1,1)), TxtPanelShape!$A$2:$C$50, 3, 0),VLOOKUP(VALUE(MID(AU584,1,2)),TxtPanelShape!$A$2:$C$50,3,0)))), "")</f>
        <v/>
      </c>
      <c r="AW584" s="79" t="str">
        <f>IFERROR(IF(VALUE(MID(AU584,1,1))=1, ", "&amp;VLOOKUP(VALUE(MID(AU584,2,1)), TxtPanelShape!$H$2:$I$50, 2, 0), IF(VALUE(MID(AU584,1,1))&gt;=7, ", "&amp;VLOOKUP(VALUE(MID(AU584,2,1)), TxtPanelShape!$H$2:$I$50, 2, 0),"")), "")</f>
        <v/>
      </c>
      <c r="AX584" s="79" t="str">
        <f>IFERROR(IF(VALUE(MID(AU584,1,1))=1, ", "&amp;VLOOKUP(VALUE(MID(AU584,3,1)), TxtPanelShape!$O$2:$P$50, 2, 0), IF(VALUE(MID(AU584,1,1))&gt;=7, ", "&amp;VLOOKUP(VALUE(MID(AU584,3,1)), TxtPanelShape!$O$2:$P$50, 2, 0),"")),"")</f>
        <v/>
      </c>
      <c r="AY584" s="79" t="str">
        <f>IFERROR("; "&amp;VLOOKUP(VALUE(MID(AU584,4,1)), TxtPanelShape!$V$2:$W$50,2,0),"")</f>
        <v/>
      </c>
      <c r="AZ584" s="79" t="str">
        <f t="shared" si="121"/>
        <v/>
      </c>
      <c r="BA584" s="71"/>
      <c r="BB584" s="79" t="str">
        <f>IFERROR(IF(VALUE(MID(BA584,1,1))=1, VLOOKUP(VALUE(MID(BA584,1,1)), TxtPanelShape!$A$2:$C$50, 3, 0), (IF(VALUE(MID(BA584,1,1))&gt;=7, VLOOKUP(VALUE(MID(BA584,1,1)), TxtPanelShape!$A$2:$C$50, 3, 0),VLOOKUP(VALUE(MID(BA584,1,2)),TxtPanelShape!$A$2:$C$50,3,0)))), "")</f>
        <v/>
      </c>
      <c r="BC584" s="79" t="str">
        <f>IFERROR(IF(VALUE(MID(BA584,1,1))=1, ", "&amp;VLOOKUP(VALUE(MID(BA584,2,1)), TxtPanelShape!$H$2:$I$50, 2, 0), IF(VALUE(MID(BA584,1,1))&gt;=7, ", "&amp;VLOOKUP(VALUE(MID(BA584,2,1)), TxtPanelShape!$H$2:$I$50, 2, 0),"")), "")</f>
        <v/>
      </c>
      <c r="BD584" s="79" t="str">
        <f>IFERROR(IF(VALUE(MID(BA584,1,1))=1, ", "&amp;VLOOKUP(VALUE(MID(BA584,3,1)), TxtPanelShape!$O$2:$P$50, 2, 0), IF(VALUE(MID(BA584,1,1))&gt;=7, ", "&amp;VLOOKUP(VALUE(MID(BA584,3,1)), TxtPanelShape!$O$2:$P$50, 2, 0),"")),"")</f>
        <v/>
      </c>
      <c r="BE584" s="79" t="str">
        <f>IFERROR("; "&amp;VLOOKUP(VALUE(MID(BA584,4,1)), TxtPanelShape!$V$2:$W$50,2,0),"")</f>
        <v/>
      </c>
      <c r="BF584" s="79" t="str">
        <f t="shared" si="122"/>
        <v/>
      </c>
      <c r="BG584" s="71"/>
      <c r="BH584" s="79" t="str">
        <f>IFERROR(VLOOKUP(BG584, TxtPanelDefinition!$A$2:$B$50, 2, 0),"")</f>
        <v/>
      </c>
      <c r="BI584" s="71"/>
      <c r="BJ584" s="79" t="str">
        <f>IFERROR(VLOOKUP(BI584, TxtPanelDefinition!$A$2:$B$50, 2, 0),"")</f>
        <v/>
      </c>
      <c r="BK584" s="71"/>
      <c r="BL584" s="79" t="str">
        <f>IFERROR(VLOOKUP(BK584, InscrTechniques!$A$2:$B$50, 2, 0),"")</f>
        <v/>
      </c>
      <c r="BM584" s="71"/>
      <c r="BN584" s="79" t="str">
        <f>IFERROR(VLOOKUP(BM584, InscrTechniques!$A$2:$B$50, 2, 0),"")</f>
        <v/>
      </c>
      <c r="BO584" s="71"/>
      <c r="BP584" s="79" t="str">
        <f>IFERROR(VLOOKUP(BO584, InscrTechniques!$A$2:$B$50, 2, 0),"")</f>
        <v/>
      </c>
      <c r="BQ584" s="71"/>
      <c r="BR584" s="79" t="str">
        <f>IFERROR(VLOOKUP(BQ584, InscrTechniques!$A$2:$B$50, 2, 0),"")</f>
        <v/>
      </c>
      <c r="BS584" s="71"/>
      <c r="BT584" s="79" t="str">
        <f>IFERROR(VLOOKUP(BS584, InscrTechniques!$A$2:$B$50, 2, 0),"")</f>
        <v/>
      </c>
      <c r="BU584" s="71"/>
      <c r="BV584" s="79" t="str">
        <f>IFERROR(VLOOKUP(BU584, InscrTechniques!$A$2:$B$50, 2, 0),"")</f>
        <v/>
      </c>
      <c r="BW584" s="125"/>
      <c r="BX584" s="79" t="str">
        <f>IFERROR(VLOOKUP(BW584, InscrTechniques!$A$2:$B$50, 2, 0),"")</f>
        <v/>
      </c>
      <c r="BY584" s="125"/>
      <c r="BZ584" s="79" t="str">
        <f>IFERROR(VLOOKUP(BY584, InscrTechniques!$A$2:$B$50, 2, 0),"")</f>
        <v/>
      </c>
      <c r="CA584" s="74"/>
      <c r="CB584" s="114" t="str">
        <f>IFERROR(VLOOKUP(CA584, LetterStyle!$A$2:$B$50, 2, 0),"")</f>
        <v/>
      </c>
      <c r="CC584" s="74"/>
      <c r="CD584" s="114" t="str">
        <f>IFERROR(VLOOKUP(CC584, LetterStyle!$A$2:$B$50, 2, 0),"")</f>
        <v/>
      </c>
      <c r="CE584" s="74"/>
      <c r="CF584" s="114" t="str">
        <f>IFERROR(VLOOKUP(CE584, LetterStyle!$A$2:$B$50, 2, 0),"")</f>
        <v/>
      </c>
      <c r="CG584" s="74"/>
      <c r="CH584" s="79" t="str">
        <f>IFERROR(VLOOKUP(CG584, LetterStyle!$A$2:$B$50, 2, 0),"")</f>
        <v/>
      </c>
      <c r="CI584" s="71"/>
      <c r="CJ584" s="79" t="str">
        <f>IFERROR(VLOOKUP(CI584, DecMotifs!$A$1:$B$306, 2, 0),"")</f>
        <v/>
      </c>
      <c r="CK584" s="71"/>
      <c r="CL584" s="79" t="str">
        <f>IFERROR(VLOOKUP(CK584, DecMotifs!$A$1:$B$306, 2, 0),"")</f>
        <v/>
      </c>
      <c r="CM584" s="71"/>
      <c r="CN584" s="79" t="str">
        <f>IFERROR(VLOOKUP(CM584, DecMotifs!$A$1:$B$306, 2, 0),"")</f>
        <v/>
      </c>
      <c r="CO584" s="71"/>
      <c r="CP584" s="79" t="str">
        <f>IFERROR(VLOOKUP(CO584, MarginalDec!$A$2:$B$253, 2, 0),"")</f>
        <v/>
      </c>
      <c r="CQ584" s="71"/>
      <c r="CR584" s="79" t="str">
        <f>IFERROR(VLOOKUP(CQ584, MarginalDec!$A$2:$B$253, 2, 0),"")</f>
        <v/>
      </c>
      <c r="CS584" s="71"/>
      <c r="CT584" s="79" t="str">
        <f>IFERROR(VLOOKUP(CS584, MarginalDec!$A$2:$B$253, 2, 0),"")</f>
        <v/>
      </c>
      <c r="CU584" s="71"/>
      <c r="CV584" s="79" t="str">
        <f>IF(ISBLANK(CU584),"", IFERROR(VLOOKUP(CU584, Tooling!$A$2:$B$252, 2, 0),""))</f>
        <v/>
      </c>
      <c r="CW584" s="71"/>
      <c r="CX584" s="79" t="str">
        <f>IF(ISBLANK(CW584),"", IFERROR(VLOOKUP(CW584, Tooling!$A$2:$B$252, 2, 0),""))</f>
        <v/>
      </c>
      <c r="CY584" s="71"/>
      <c r="CZ584" s="79" t="str">
        <f>IF(ISBLANK(CY584),"", IFERROR(VLOOKUP(CY584, Repairs!$A$2:$B$252, 2, 0),""))</f>
        <v/>
      </c>
      <c r="DA584" s="77"/>
      <c r="DB584" s="71"/>
      <c r="DC584" s="79" t="str">
        <f>IFERROR(VLOOKUP(DB584, DatingReason!$A$2:$B$252, 2, 0),"")</f>
        <v/>
      </c>
      <c r="DD584" s="123" t="str">
        <f t="shared" si="123"/>
        <v/>
      </c>
      <c r="DF584" s="119" t="str">
        <f t="array" ref="DF584">IF(AND($B584&lt;&gt;"", $DE584&lt;&gt;"", $DE584&lt;&gt;"No"),MAX(IF($B584=PEOPLE!$B$4:$B$1000, PEOPLE!$Q$4:$Q$1000,""))+100,"")</f>
        <v/>
      </c>
      <c r="DG584" s="68"/>
      <c r="DH584" s="76">
        <f>COUNTIF(PEOPLE!B:B, MEMORIALS!B584)</f>
        <v>0</v>
      </c>
      <c r="DI584" s="82"/>
      <c r="DJ584" s="82"/>
      <c r="DK584" s="82"/>
      <c r="DL584" s="68"/>
      <c r="DM584" s="68"/>
      <c r="DN584" s="68"/>
      <c r="DO584" s="68"/>
      <c r="DP584" s="68"/>
    </row>
    <row r="585" spans="1:120" ht="15" customHeight="1" x14ac:dyDescent="0.25">
      <c r="A585" s="68"/>
      <c r="B585" s="69"/>
      <c r="C585" s="68"/>
      <c r="D585" s="68"/>
      <c r="E585" s="70" t="str">
        <f>IF(D585="","",VLOOKUP(D585,Denomination!$A$2:$B$50, 2, 0))</f>
        <v/>
      </c>
      <c r="F585" s="68"/>
      <c r="G585" s="71"/>
      <c r="H585" s="70" t="str">
        <f>IF(G585="","",VLOOKUP(G585,MCondition!$A$2:$B$50, 2, 0))</f>
        <v/>
      </c>
      <c r="I585" s="72"/>
      <c r="J585" s="71"/>
      <c r="K585" s="70" t="str">
        <f>IF(J585="","",VLOOKUP(J585,ICondition!$A$2:$B$50, 2, 0))</f>
        <v/>
      </c>
      <c r="L585" s="73"/>
      <c r="M585" s="73"/>
      <c r="N585" s="73"/>
      <c r="O585" s="73"/>
      <c r="P585" s="73"/>
      <c r="Q585" s="73"/>
      <c r="R585" s="78"/>
      <c r="S585" s="79" t="str">
        <f>IFERROR(VLOOKUP(R585,Material!$A$2:$B$59, 2, 0),"")</f>
        <v/>
      </c>
      <c r="T585" s="71"/>
      <c r="U585" s="79" t="str">
        <f>IFERROR(VLOOKUP(T585,Material!$A$2:$B$59, 2, 0),"")</f>
        <v/>
      </c>
      <c r="V585" s="71"/>
      <c r="W585" s="79" t="str">
        <f>IFERROR(VLOOKUP(V585,Material!$A$2:$B$59, 2, 0),"")</f>
        <v/>
      </c>
      <c r="X585" s="71"/>
      <c r="Y585" s="79" t="str">
        <f>IFERROR(VLOOKUP(X585,Material!$A$2:$B$59, 2, 0),"")</f>
        <v/>
      </c>
      <c r="Z585" s="71"/>
      <c r="AA585" s="79" t="str">
        <f>IFERROR(VLOOKUP(Z585,Material!$A$2:$B$59, 2, 0),"")</f>
        <v/>
      </c>
      <c r="AB585" s="74"/>
      <c r="AC585" s="75" t="e">
        <f t="shared" si="112"/>
        <v>#VALUE!</v>
      </c>
      <c r="AD585" s="75" t="e">
        <f t="shared" si="113"/>
        <v>#VALUE!</v>
      </c>
      <c r="AE585" s="75" t="e">
        <f t="shared" si="115"/>
        <v>#VALUE!</v>
      </c>
      <c r="AF585" s="75" t="e">
        <f t="shared" si="114"/>
        <v>#VALUE!</v>
      </c>
      <c r="AG585" s="75" t="e">
        <f t="shared" si="116"/>
        <v>#VALUE!</v>
      </c>
      <c r="AH585" s="75" t="e">
        <f t="shared" si="117"/>
        <v>#VALUE!</v>
      </c>
      <c r="AI585" s="75" t="e">
        <f t="shared" si="118"/>
        <v>#VALUE!</v>
      </c>
      <c r="AJ585" s="80" t="e">
        <f t="shared" si="119"/>
        <v>#VALUE!</v>
      </c>
      <c r="AK585" s="79" t="str">
        <f>(IFERROR(VLOOKUP(AB585,Categories!$A$2:$B$20,2,1),""))</f>
        <v/>
      </c>
      <c r="AL585" s="79" t="str">
        <f ca="1">IFERROR(VLOOKUP((HLOOKUP((VLOOKUP($AB585,Categories!$A$2:$F$20,3,1)), $AB$3:$AJ585, (ROW()-ROW($AB$3)+1), 0)), INDIRECT(VLOOKUP($AB585,Categories!$A$2:$F$20,6,1)),2,0),AK585)</f>
        <v/>
      </c>
      <c r="AM585" s="79" t="str">
        <f ca="1">IFERROR(VLOOKUP((HLOOKUP((VLOOKUP($AB585,Categories!$A$2:$F$20,4,1)),$AB$3:$AJ585,(ROW()-ROW($AB$3)+1),0)),INDIRECT(VLOOKUP($AB585,Categories!$A$2:$H$20,7,1)),2,0),"")</f>
        <v/>
      </c>
      <c r="AN585" s="79" t="str">
        <f ca="1">IFERROR(VLOOKUP((HLOOKUP((VLOOKUP($AB585,Categories!$A$2:$F$20,5,1)), $AB$3:$AJ585, (ROW()-ROW($AB$3)+1), 0)), INDIRECT(VLOOKUP($AB585,Categories!$A$2:$H$20,8,1)),2,0),"")</f>
        <v/>
      </c>
      <c r="AO585" s="79" t="str">
        <f t="shared" ca="1" si="120"/>
        <v/>
      </c>
      <c r="AP585" s="81"/>
      <c r="AQ585" s="70" t="str">
        <f>IFERROR(VLOOKUP(VALUE(MID(AP585,1,1)),AdditionalElements!$A$2:$B$50,2,0),"")</f>
        <v/>
      </c>
      <c r="AR585" s="70" t="str">
        <f>IFERROR(VLOOKUP(VALUE(MID(AP585,2,1)),AdditionalElements!$H$2:$I$50,2,0),"")</f>
        <v/>
      </c>
      <c r="AS585" s="70" t="str">
        <f>IFERROR(VLOOKUP(VALUE(MID(AP585,3,1)),AdditionalElements!$O$2:$P$50,2,0),"")</f>
        <v/>
      </c>
      <c r="AT585" s="70" t="str">
        <f>IFERROR(VLOOKUP(VALUE(MID(AP585,4,1)),AdditionalElements!$V$2:$W$50,2,0),"")</f>
        <v/>
      </c>
      <c r="AU585" s="71"/>
      <c r="AV585" s="79" t="str">
        <f>IFERROR(IF(VALUE(MID(AU585,1,1))=1, VLOOKUP(VALUE(MID(AU585,1,1)), TxtPanelShape!$A$2:$C$50, 3, 0), (IF(VALUE(MID(AU585,1,1))&gt;=7, VLOOKUP(VALUE(MID(AU585,1,1)), TxtPanelShape!$A$2:$C$50, 3, 0),VLOOKUP(VALUE(MID(AU585,1,2)),TxtPanelShape!$A$2:$C$50,3,0)))), "")</f>
        <v/>
      </c>
      <c r="AW585" s="79" t="str">
        <f>IFERROR(IF(VALUE(MID(AU585,1,1))=1, ", "&amp;VLOOKUP(VALUE(MID(AU585,2,1)), TxtPanelShape!$H$2:$I$50, 2, 0), IF(VALUE(MID(AU585,1,1))&gt;=7, ", "&amp;VLOOKUP(VALUE(MID(AU585,2,1)), TxtPanelShape!$H$2:$I$50, 2, 0),"")), "")</f>
        <v/>
      </c>
      <c r="AX585" s="79" t="str">
        <f>IFERROR(IF(VALUE(MID(AU585,1,1))=1, ", "&amp;VLOOKUP(VALUE(MID(AU585,3,1)), TxtPanelShape!$O$2:$P$50, 2, 0), IF(VALUE(MID(AU585,1,1))&gt;=7, ", "&amp;VLOOKUP(VALUE(MID(AU585,3,1)), TxtPanelShape!$O$2:$P$50, 2, 0),"")),"")</f>
        <v/>
      </c>
      <c r="AY585" s="79" t="str">
        <f>IFERROR("; "&amp;VLOOKUP(VALUE(MID(AU585,4,1)), TxtPanelShape!$V$2:$W$50,2,0),"")</f>
        <v/>
      </c>
      <c r="AZ585" s="79" t="str">
        <f t="shared" si="121"/>
        <v/>
      </c>
      <c r="BA585" s="71"/>
      <c r="BB585" s="79" t="str">
        <f>IFERROR(IF(VALUE(MID(BA585,1,1))=1, VLOOKUP(VALUE(MID(BA585,1,1)), TxtPanelShape!$A$2:$C$50, 3, 0), (IF(VALUE(MID(BA585,1,1))&gt;=7, VLOOKUP(VALUE(MID(BA585,1,1)), TxtPanelShape!$A$2:$C$50, 3, 0),VLOOKUP(VALUE(MID(BA585,1,2)),TxtPanelShape!$A$2:$C$50,3,0)))), "")</f>
        <v/>
      </c>
      <c r="BC585" s="79" t="str">
        <f>IFERROR(IF(VALUE(MID(BA585,1,1))=1, ", "&amp;VLOOKUP(VALUE(MID(BA585,2,1)), TxtPanelShape!$H$2:$I$50, 2, 0), IF(VALUE(MID(BA585,1,1))&gt;=7, ", "&amp;VLOOKUP(VALUE(MID(BA585,2,1)), TxtPanelShape!$H$2:$I$50, 2, 0),"")), "")</f>
        <v/>
      </c>
      <c r="BD585" s="79" t="str">
        <f>IFERROR(IF(VALUE(MID(BA585,1,1))=1, ", "&amp;VLOOKUP(VALUE(MID(BA585,3,1)), TxtPanelShape!$O$2:$P$50, 2, 0), IF(VALUE(MID(BA585,1,1))&gt;=7, ", "&amp;VLOOKUP(VALUE(MID(BA585,3,1)), TxtPanelShape!$O$2:$P$50, 2, 0),"")),"")</f>
        <v/>
      </c>
      <c r="BE585" s="79" t="str">
        <f>IFERROR("; "&amp;VLOOKUP(VALUE(MID(BA585,4,1)), TxtPanelShape!$V$2:$W$50,2,0),"")</f>
        <v/>
      </c>
      <c r="BF585" s="79" t="str">
        <f t="shared" si="122"/>
        <v/>
      </c>
      <c r="BG585" s="71"/>
      <c r="BH585" s="79" t="str">
        <f>IFERROR(VLOOKUP(BG585, TxtPanelDefinition!$A$2:$B$50, 2, 0),"")</f>
        <v/>
      </c>
      <c r="BI585" s="71"/>
      <c r="BJ585" s="79" t="str">
        <f>IFERROR(VLOOKUP(BI585, TxtPanelDefinition!$A$2:$B$50, 2, 0),"")</f>
        <v/>
      </c>
      <c r="BK585" s="71"/>
      <c r="BL585" s="79" t="str">
        <f>IFERROR(VLOOKUP(BK585, InscrTechniques!$A$2:$B$50, 2, 0),"")</f>
        <v/>
      </c>
      <c r="BM585" s="71"/>
      <c r="BN585" s="79" t="str">
        <f>IFERROR(VLOOKUP(BM585, InscrTechniques!$A$2:$B$50, 2, 0),"")</f>
        <v/>
      </c>
      <c r="BO585" s="71"/>
      <c r="BP585" s="79" t="str">
        <f>IFERROR(VLOOKUP(BO585, InscrTechniques!$A$2:$B$50, 2, 0),"")</f>
        <v/>
      </c>
      <c r="BQ585" s="71"/>
      <c r="BR585" s="79" t="str">
        <f>IFERROR(VLOOKUP(BQ585, InscrTechniques!$A$2:$B$50, 2, 0),"")</f>
        <v/>
      </c>
      <c r="BS585" s="71"/>
      <c r="BT585" s="79" t="str">
        <f>IFERROR(VLOOKUP(BS585, InscrTechniques!$A$2:$B$50, 2, 0),"")</f>
        <v/>
      </c>
      <c r="BU585" s="71"/>
      <c r="BV585" s="79" t="str">
        <f>IFERROR(VLOOKUP(BU585, InscrTechniques!$A$2:$B$50, 2, 0),"")</f>
        <v/>
      </c>
      <c r="BW585" s="125"/>
      <c r="BX585" s="79" t="str">
        <f>IFERROR(VLOOKUP(BW585, InscrTechniques!$A$2:$B$50, 2, 0),"")</f>
        <v/>
      </c>
      <c r="BY585" s="125"/>
      <c r="BZ585" s="79" t="str">
        <f>IFERROR(VLOOKUP(BY585, InscrTechniques!$A$2:$B$50, 2, 0),"")</f>
        <v/>
      </c>
      <c r="CA585" s="74"/>
      <c r="CB585" s="114" t="str">
        <f>IFERROR(VLOOKUP(CA585, LetterStyle!$A$2:$B$50, 2, 0),"")</f>
        <v/>
      </c>
      <c r="CC585" s="74"/>
      <c r="CD585" s="114" t="str">
        <f>IFERROR(VLOOKUP(CC585, LetterStyle!$A$2:$B$50, 2, 0),"")</f>
        <v/>
      </c>
      <c r="CE585" s="74"/>
      <c r="CF585" s="114" t="str">
        <f>IFERROR(VLOOKUP(CE585, LetterStyle!$A$2:$B$50, 2, 0),"")</f>
        <v/>
      </c>
      <c r="CG585" s="74"/>
      <c r="CH585" s="79" t="str">
        <f>IFERROR(VLOOKUP(CG585, LetterStyle!$A$2:$B$50, 2, 0),"")</f>
        <v/>
      </c>
      <c r="CI585" s="71"/>
      <c r="CJ585" s="79" t="str">
        <f>IFERROR(VLOOKUP(CI585, DecMotifs!$A$1:$B$306, 2, 0),"")</f>
        <v/>
      </c>
      <c r="CK585" s="71"/>
      <c r="CL585" s="79" t="str">
        <f>IFERROR(VLOOKUP(CK585, DecMotifs!$A$1:$B$306, 2, 0),"")</f>
        <v/>
      </c>
      <c r="CM585" s="71"/>
      <c r="CN585" s="79" t="str">
        <f>IFERROR(VLOOKUP(CM585, DecMotifs!$A$1:$B$306, 2, 0),"")</f>
        <v/>
      </c>
      <c r="CO585" s="71"/>
      <c r="CP585" s="79" t="str">
        <f>IFERROR(VLOOKUP(CO585, MarginalDec!$A$2:$B$253, 2, 0),"")</f>
        <v/>
      </c>
      <c r="CQ585" s="71"/>
      <c r="CR585" s="79" t="str">
        <f>IFERROR(VLOOKUP(CQ585, MarginalDec!$A$2:$B$253, 2, 0),"")</f>
        <v/>
      </c>
      <c r="CS585" s="71"/>
      <c r="CT585" s="79" t="str">
        <f>IFERROR(VLOOKUP(CS585, MarginalDec!$A$2:$B$253, 2, 0),"")</f>
        <v/>
      </c>
      <c r="CU585" s="71"/>
      <c r="CV585" s="79" t="str">
        <f>IF(ISBLANK(CU585),"", IFERROR(VLOOKUP(CU585, Tooling!$A$2:$B$252, 2, 0),""))</f>
        <v/>
      </c>
      <c r="CW585" s="71"/>
      <c r="CX585" s="79" t="str">
        <f>IF(ISBLANK(CW585),"", IFERROR(VLOOKUP(CW585, Tooling!$A$2:$B$252, 2, 0),""))</f>
        <v/>
      </c>
      <c r="CY585" s="71"/>
      <c r="CZ585" s="79" t="str">
        <f>IF(ISBLANK(CY585),"", IFERROR(VLOOKUP(CY585, Repairs!$A$2:$B$252, 2, 0),""))</f>
        <v/>
      </c>
      <c r="DA585" s="77"/>
      <c r="DB585" s="71"/>
      <c r="DC585" s="79" t="str">
        <f>IFERROR(VLOOKUP(DB585, DatingReason!$A$2:$B$252, 2, 0),"")</f>
        <v/>
      </c>
      <c r="DD585" s="123" t="str">
        <f t="shared" si="123"/>
        <v/>
      </c>
      <c r="DF585" s="119" t="str">
        <f t="array" ref="DF585">IF(AND($B585&lt;&gt;"", $DE585&lt;&gt;"", $DE585&lt;&gt;"No"),MAX(IF($B585=PEOPLE!$B$4:$B$1000, PEOPLE!$Q$4:$Q$1000,""))+100,"")</f>
        <v/>
      </c>
      <c r="DG585" s="68"/>
      <c r="DH585" s="76">
        <f>COUNTIF(PEOPLE!B:B, MEMORIALS!B585)</f>
        <v>0</v>
      </c>
      <c r="DI585" s="82"/>
      <c r="DJ585" s="82"/>
      <c r="DK585" s="82"/>
      <c r="DL585" s="68"/>
      <c r="DM585" s="68"/>
      <c r="DN585" s="68"/>
      <c r="DO585" s="68"/>
      <c r="DP585" s="68"/>
    </row>
    <row r="586" spans="1:120" ht="15" customHeight="1" x14ac:dyDescent="0.25">
      <c r="A586" s="68"/>
      <c r="B586" s="69"/>
      <c r="C586" s="68"/>
      <c r="D586" s="68"/>
      <c r="E586" s="70" t="str">
        <f>IF(D586="","",VLOOKUP(D586,Denomination!$A$2:$B$50, 2, 0))</f>
        <v/>
      </c>
      <c r="F586" s="68"/>
      <c r="G586" s="71"/>
      <c r="H586" s="70" t="str">
        <f>IF(G586="","",VLOOKUP(G586,MCondition!$A$2:$B$50, 2, 0))</f>
        <v/>
      </c>
      <c r="I586" s="72"/>
      <c r="J586" s="71"/>
      <c r="K586" s="70" t="str">
        <f>IF(J586="","",VLOOKUP(J586,ICondition!$A$2:$B$50, 2, 0))</f>
        <v/>
      </c>
      <c r="L586" s="73"/>
      <c r="M586" s="73"/>
      <c r="N586" s="73"/>
      <c r="O586" s="73"/>
      <c r="P586" s="73"/>
      <c r="Q586" s="73"/>
      <c r="R586" s="78"/>
      <c r="S586" s="79" t="str">
        <f>IFERROR(VLOOKUP(R586,Material!$A$2:$B$59, 2, 0),"")</f>
        <v/>
      </c>
      <c r="T586" s="71"/>
      <c r="U586" s="79" t="str">
        <f>IFERROR(VLOOKUP(T586,Material!$A$2:$B$59, 2, 0),"")</f>
        <v/>
      </c>
      <c r="V586" s="71"/>
      <c r="W586" s="79" t="str">
        <f>IFERROR(VLOOKUP(V586,Material!$A$2:$B$59, 2, 0),"")</f>
        <v/>
      </c>
      <c r="X586" s="71"/>
      <c r="Y586" s="79" t="str">
        <f>IFERROR(VLOOKUP(X586,Material!$A$2:$B$59, 2, 0),"")</f>
        <v/>
      </c>
      <c r="Z586" s="71"/>
      <c r="AA586" s="79" t="str">
        <f>IFERROR(VLOOKUP(Z586,Material!$A$2:$B$59, 2, 0),"")</f>
        <v/>
      </c>
      <c r="AB586" s="74"/>
      <c r="AC586" s="75" t="e">
        <f t="shared" si="112"/>
        <v>#VALUE!</v>
      </c>
      <c r="AD586" s="75" t="e">
        <f t="shared" si="113"/>
        <v>#VALUE!</v>
      </c>
      <c r="AE586" s="75" t="e">
        <f t="shared" si="115"/>
        <v>#VALUE!</v>
      </c>
      <c r="AF586" s="75" t="e">
        <f t="shared" si="114"/>
        <v>#VALUE!</v>
      </c>
      <c r="AG586" s="75" t="e">
        <f t="shared" si="116"/>
        <v>#VALUE!</v>
      </c>
      <c r="AH586" s="75" t="e">
        <f t="shared" si="117"/>
        <v>#VALUE!</v>
      </c>
      <c r="AI586" s="75" t="e">
        <f t="shared" si="118"/>
        <v>#VALUE!</v>
      </c>
      <c r="AJ586" s="80" t="e">
        <f t="shared" si="119"/>
        <v>#VALUE!</v>
      </c>
      <c r="AK586" s="79" t="str">
        <f>(IFERROR(VLOOKUP(AB586,Categories!$A$2:$B$20,2,1),""))</f>
        <v/>
      </c>
      <c r="AL586" s="79" t="str">
        <f ca="1">IFERROR(VLOOKUP((HLOOKUP((VLOOKUP($AB586,Categories!$A$2:$F$20,3,1)), $AB$3:$AJ586, (ROW()-ROW($AB$3)+1), 0)), INDIRECT(VLOOKUP($AB586,Categories!$A$2:$F$20,6,1)),2,0),AK586)</f>
        <v/>
      </c>
      <c r="AM586" s="79" t="str">
        <f ca="1">IFERROR(VLOOKUP((HLOOKUP((VLOOKUP($AB586,Categories!$A$2:$F$20,4,1)),$AB$3:$AJ586,(ROW()-ROW($AB$3)+1),0)),INDIRECT(VLOOKUP($AB586,Categories!$A$2:$H$20,7,1)),2,0),"")</f>
        <v/>
      </c>
      <c r="AN586" s="79" t="str">
        <f ca="1">IFERROR(VLOOKUP((HLOOKUP((VLOOKUP($AB586,Categories!$A$2:$F$20,5,1)), $AB$3:$AJ586, (ROW()-ROW($AB$3)+1), 0)), INDIRECT(VLOOKUP($AB586,Categories!$A$2:$H$20,8,1)),2,0),"")</f>
        <v/>
      </c>
      <c r="AO586" s="79" t="str">
        <f t="shared" ca="1" si="120"/>
        <v/>
      </c>
      <c r="AP586" s="81"/>
      <c r="AQ586" s="70" t="str">
        <f>IFERROR(VLOOKUP(VALUE(MID(AP586,1,1)),AdditionalElements!$A$2:$B$50,2,0),"")</f>
        <v/>
      </c>
      <c r="AR586" s="70" t="str">
        <f>IFERROR(VLOOKUP(VALUE(MID(AP586,2,1)),AdditionalElements!$H$2:$I$50,2,0),"")</f>
        <v/>
      </c>
      <c r="AS586" s="70" t="str">
        <f>IFERROR(VLOOKUP(VALUE(MID(AP586,3,1)),AdditionalElements!$O$2:$P$50,2,0),"")</f>
        <v/>
      </c>
      <c r="AT586" s="70" t="str">
        <f>IFERROR(VLOOKUP(VALUE(MID(AP586,4,1)),AdditionalElements!$V$2:$W$50,2,0),"")</f>
        <v/>
      </c>
      <c r="AU586" s="71"/>
      <c r="AV586" s="79" t="str">
        <f>IFERROR(IF(VALUE(MID(AU586,1,1))=1, VLOOKUP(VALUE(MID(AU586,1,1)), TxtPanelShape!$A$2:$C$50, 3, 0), (IF(VALUE(MID(AU586,1,1))&gt;=7, VLOOKUP(VALUE(MID(AU586,1,1)), TxtPanelShape!$A$2:$C$50, 3, 0),VLOOKUP(VALUE(MID(AU586,1,2)),TxtPanelShape!$A$2:$C$50,3,0)))), "")</f>
        <v/>
      </c>
      <c r="AW586" s="79" t="str">
        <f>IFERROR(IF(VALUE(MID(AU586,1,1))=1, ", "&amp;VLOOKUP(VALUE(MID(AU586,2,1)), TxtPanelShape!$H$2:$I$50, 2, 0), IF(VALUE(MID(AU586,1,1))&gt;=7, ", "&amp;VLOOKUP(VALUE(MID(AU586,2,1)), TxtPanelShape!$H$2:$I$50, 2, 0),"")), "")</f>
        <v/>
      </c>
      <c r="AX586" s="79" t="str">
        <f>IFERROR(IF(VALUE(MID(AU586,1,1))=1, ", "&amp;VLOOKUP(VALUE(MID(AU586,3,1)), TxtPanelShape!$O$2:$P$50, 2, 0), IF(VALUE(MID(AU586,1,1))&gt;=7, ", "&amp;VLOOKUP(VALUE(MID(AU586,3,1)), TxtPanelShape!$O$2:$P$50, 2, 0),"")),"")</f>
        <v/>
      </c>
      <c r="AY586" s="79" t="str">
        <f>IFERROR("; "&amp;VLOOKUP(VALUE(MID(AU586,4,1)), TxtPanelShape!$V$2:$W$50,2,0),"")</f>
        <v/>
      </c>
      <c r="AZ586" s="79" t="str">
        <f t="shared" si="121"/>
        <v/>
      </c>
      <c r="BA586" s="71"/>
      <c r="BB586" s="79" t="str">
        <f>IFERROR(IF(VALUE(MID(BA586,1,1))=1, VLOOKUP(VALUE(MID(BA586,1,1)), TxtPanelShape!$A$2:$C$50, 3, 0), (IF(VALUE(MID(BA586,1,1))&gt;=7, VLOOKUP(VALUE(MID(BA586,1,1)), TxtPanelShape!$A$2:$C$50, 3, 0),VLOOKUP(VALUE(MID(BA586,1,2)),TxtPanelShape!$A$2:$C$50,3,0)))), "")</f>
        <v/>
      </c>
      <c r="BC586" s="79" t="str">
        <f>IFERROR(IF(VALUE(MID(BA586,1,1))=1, ", "&amp;VLOOKUP(VALUE(MID(BA586,2,1)), TxtPanelShape!$H$2:$I$50, 2, 0), IF(VALUE(MID(BA586,1,1))&gt;=7, ", "&amp;VLOOKUP(VALUE(MID(BA586,2,1)), TxtPanelShape!$H$2:$I$50, 2, 0),"")), "")</f>
        <v/>
      </c>
      <c r="BD586" s="79" t="str">
        <f>IFERROR(IF(VALUE(MID(BA586,1,1))=1, ", "&amp;VLOOKUP(VALUE(MID(BA586,3,1)), TxtPanelShape!$O$2:$P$50, 2, 0), IF(VALUE(MID(BA586,1,1))&gt;=7, ", "&amp;VLOOKUP(VALUE(MID(BA586,3,1)), TxtPanelShape!$O$2:$P$50, 2, 0),"")),"")</f>
        <v/>
      </c>
      <c r="BE586" s="79" t="str">
        <f>IFERROR("; "&amp;VLOOKUP(VALUE(MID(BA586,4,1)), TxtPanelShape!$V$2:$W$50,2,0),"")</f>
        <v/>
      </c>
      <c r="BF586" s="79" t="str">
        <f t="shared" si="122"/>
        <v/>
      </c>
      <c r="BG586" s="71"/>
      <c r="BH586" s="79" t="str">
        <f>IFERROR(VLOOKUP(BG586, TxtPanelDefinition!$A$2:$B$50, 2, 0),"")</f>
        <v/>
      </c>
      <c r="BI586" s="71"/>
      <c r="BJ586" s="79" t="str">
        <f>IFERROR(VLOOKUP(BI586, TxtPanelDefinition!$A$2:$B$50, 2, 0),"")</f>
        <v/>
      </c>
      <c r="BK586" s="71"/>
      <c r="BL586" s="79" t="str">
        <f>IFERROR(VLOOKUP(BK586, InscrTechniques!$A$2:$B$50, 2, 0),"")</f>
        <v/>
      </c>
      <c r="BM586" s="71"/>
      <c r="BN586" s="79" t="str">
        <f>IFERROR(VLOOKUP(BM586, InscrTechniques!$A$2:$B$50, 2, 0),"")</f>
        <v/>
      </c>
      <c r="BO586" s="71"/>
      <c r="BP586" s="79" t="str">
        <f>IFERROR(VLOOKUP(BO586, InscrTechniques!$A$2:$B$50, 2, 0),"")</f>
        <v/>
      </c>
      <c r="BQ586" s="71"/>
      <c r="BR586" s="79" t="str">
        <f>IFERROR(VLOOKUP(BQ586, InscrTechniques!$A$2:$B$50, 2, 0),"")</f>
        <v/>
      </c>
      <c r="BS586" s="71"/>
      <c r="BT586" s="79" t="str">
        <f>IFERROR(VLOOKUP(BS586, InscrTechniques!$A$2:$B$50, 2, 0),"")</f>
        <v/>
      </c>
      <c r="BU586" s="71"/>
      <c r="BV586" s="79" t="str">
        <f>IFERROR(VLOOKUP(BU586, InscrTechniques!$A$2:$B$50, 2, 0),"")</f>
        <v/>
      </c>
      <c r="BW586" s="125"/>
      <c r="BX586" s="79" t="str">
        <f>IFERROR(VLOOKUP(BW586, InscrTechniques!$A$2:$B$50, 2, 0),"")</f>
        <v/>
      </c>
      <c r="BY586" s="125"/>
      <c r="BZ586" s="79" t="str">
        <f>IFERROR(VLOOKUP(BY586, InscrTechniques!$A$2:$B$50, 2, 0),"")</f>
        <v/>
      </c>
      <c r="CA586" s="74"/>
      <c r="CB586" s="114" t="str">
        <f>IFERROR(VLOOKUP(CA586, LetterStyle!$A$2:$B$50, 2, 0),"")</f>
        <v/>
      </c>
      <c r="CC586" s="74"/>
      <c r="CD586" s="114" t="str">
        <f>IFERROR(VLOOKUP(CC586, LetterStyle!$A$2:$B$50, 2, 0),"")</f>
        <v/>
      </c>
      <c r="CE586" s="74"/>
      <c r="CF586" s="114" t="str">
        <f>IFERROR(VLOOKUP(CE586, LetterStyle!$A$2:$B$50, 2, 0),"")</f>
        <v/>
      </c>
      <c r="CG586" s="74"/>
      <c r="CH586" s="79" t="str">
        <f>IFERROR(VLOOKUP(CG586, LetterStyle!$A$2:$B$50, 2, 0),"")</f>
        <v/>
      </c>
      <c r="CI586" s="71"/>
      <c r="CJ586" s="79" t="str">
        <f>IFERROR(VLOOKUP(CI586, DecMotifs!$A$1:$B$306, 2, 0),"")</f>
        <v/>
      </c>
      <c r="CK586" s="71"/>
      <c r="CL586" s="79" t="str">
        <f>IFERROR(VLOOKUP(CK586, DecMotifs!$A$1:$B$306, 2, 0),"")</f>
        <v/>
      </c>
      <c r="CM586" s="71"/>
      <c r="CN586" s="79" t="str">
        <f>IFERROR(VLOOKUP(CM586, DecMotifs!$A$1:$B$306, 2, 0),"")</f>
        <v/>
      </c>
      <c r="CO586" s="71"/>
      <c r="CP586" s="79" t="str">
        <f>IFERROR(VLOOKUP(CO586, MarginalDec!$A$2:$B$253, 2, 0),"")</f>
        <v/>
      </c>
      <c r="CQ586" s="71"/>
      <c r="CR586" s="79" t="str">
        <f>IFERROR(VLOOKUP(CQ586, MarginalDec!$A$2:$B$253, 2, 0),"")</f>
        <v/>
      </c>
      <c r="CS586" s="71"/>
      <c r="CT586" s="79" t="str">
        <f>IFERROR(VLOOKUP(CS586, MarginalDec!$A$2:$B$253, 2, 0),"")</f>
        <v/>
      </c>
      <c r="CU586" s="71"/>
      <c r="CV586" s="79" t="str">
        <f>IF(ISBLANK(CU586),"", IFERROR(VLOOKUP(CU586, Tooling!$A$2:$B$252, 2, 0),""))</f>
        <v/>
      </c>
      <c r="CW586" s="71"/>
      <c r="CX586" s="79" t="str">
        <f>IF(ISBLANK(CW586),"", IFERROR(VLOOKUP(CW586, Tooling!$A$2:$B$252, 2, 0),""))</f>
        <v/>
      </c>
      <c r="CY586" s="71"/>
      <c r="CZ586" s="79" t="str">
        <f>IF(ISBLANK(CY586),"", IFERROR(VLOOKUP(CY586, Repairs!$A$2:$B$252, 2, 0),""))</f>
        <v/>
      </c>
      <c r="DA586" s="77"/>
      <c r="DB586" s="71"/>
      <c r="DC586" s="79" t="str">
        <f>IFERROR(VLOOKUP(DB586, DatingReason!$A$2:$B$252, 2, 0),"")</f>
        <v/>
      </c>
      <c r="DD586" s="123" t="str">
        <f t="shared" si="123"/>
        <v/>
      </c>
      <c r="DF586" s="119" t="str">
        <f t="array" ref="DF586">IF(AND($B586&lt;&gt;"", $DE586&lt;&gt;"", $DE586&lt;&gt;"No"),MAX(IF($B586=PEOPLE!$B$4:$B$1000, PEOPLE!$Q$4:$Q$1000,""))+100,"")</f>
        <v/>
      </c>
      <c r="DG586" s="68"/>
      <c r="DH586" s="76">
        <f>COUNTIF(PEOPLE!B:B, MEMORIALS!B586)</f>
        <v>0</v>
      </c>
      <c r="DI586" s="82"/>
      <c r="DJ586" s="82"/>
      <c r="DK586" s="82"/>
      <c r="DL586" s="68"/>
      <c r="DM586" s="68"/>
      <c r="DN586" s="68"/>
      <c r="DO586" s="68"/>
      <c r="DP586" s="68"/>
    </row>
    <row r="587" spans="1:120" ht="15" customHeight="1" x14ac:dyDescent="0.25">
      <c r="A587" s="68"/>
      <c r="B587" s="69"/>
      <c r="C587" s="68"/>
      <c r="D587" s="68"/>
      <c r="E587" s="70" t="str">
        <f>IF(D587="","",VLOOKUP(D587,Denomination!$A$2:$B$50, 2, 0))</f>
        <v/>
      </c>
      <c r="F587" s="68"/>
      <c r="G587" s="71"/>
      <c r="H587" s="70" t="str">
        <f>IF(G587="","",VLOOKUP(G587,MCondition!$A$2:$B$50, 2, 0))</f>
        <v/>
      </c>
      <c r="I587" s="72"/>
      <c r="J587" s="71"/>
      <c r="K587" s="70" t="str">
        <f>IF(J587="","",VLOOKUP(J587,ICondition!$A$2:$B$50, 2, 0))</f>
        <v/>
      </c>
      <c r="L587" s="73"/>
      <c r="M587" s="73"/>
      <c r="N587" s="73"/>
      <c r="O587" s="73"/>
      <c r="P587" s="73"/>
      <c r="Q587" s="73"/>
      <c r="R587" s="78"/>
      <c r="S587" s="79" t="str">
        <f>IFERROR(VLOOKUP(R587,Material!$A$2:$B$59, 2, 0),"")</f>
        <v/>
      </c>
      <c r="T587" s="71"/>
      <c r="U587" s="79" t="str">
        <f>IFERROR(VLOOKUP(T587,Material!$A$2:$B$59, 2, 0),"")</f>
        <v/>
      </c>
      <c r="V587" s="71"/>
      <c r="W587" s="79" t="str">
        <f>IFERROR(VLOOKUP(V587,Material!$A$2:$B$59, 2, 0),"")</f>
        <v/>
      </c>
      <c r="X587" s="71"/>
      <c r="Y587" s="79" t="str">
        <f>IFERROR(VLOOKUP(X587,Material!$A$2:$B$59, 2, 0),"")</f>
        <v/>
      </c>
      <c r="Z587" s="71"/>
      <c r="AA587" s="79" t="str">
        <f>IFERROR(VLOOKUP(Z587,Material!$A$2:$B$59, 2, 0),"")</f>
        <v/>
      </c>
      <c r="AB587" s="74"/>
      <c r="AC587" s="75" t="e">
        <f t="shared" si="112"/>
        <v>#VALUE!</v>
      </c>
      <c r="AD587" s="75" t="e">
        <f t="shared" si="113"/>
        <v>#VALUE!</v>
      </c>
      <c r="AE587" s="75" t="e">
        <f t="shared" si="115"/>
        <v>#VALUE!</v>
      </c>
      <c r="AF587" s="75" t="e">
        <f t="shared" si="114"/>
        <v>#VALUE!</v>
      </c>
      <c r="AG587" s="75" t="e">
        <f t="shared" si="116"/>
        <v>#VALUE!</v>
      </c>
      <c r="AH587" s="75" t="e">
        <f t="shared" si="117"/>
        <v>#VALUE!</v>
      </c>
      <c r="AI587" s="75" t="e">
        <f t="shared" si="118"/>
        <v>#VALUE!</v>
      </c>
      <c r="AJ587" s="80" t="e">
        <f t="shared" si="119"/>
        <v>#VALUE!</v>
      </c>
      <c r="AK587" s="79" t="str">
        <f>(IFERROR(VLOOKUP(AB587,Categories!$A$2:$B$20,2,1),""))</f>
        <v/>
      </c>
      <c r="AL587" s="79" t="str">
        <f ca="1">IFERROR(VLOOKUP((HLOOKUP((VLOOKUP($AB587,Categories!$A$2:$F$20,3,1)), $AB$3:$AJ587, (ROW()-ROW($AB$3)+1), 0)), INDIRECT(VLOOKUP($AB587,Categories!$A$2:$F$20,6,1)),2,0),AK587)</f>
        <v/>
      </c>
      <c r="AM587" s="79" t="str">
        <f ca="1">IFERROR(VLOOKUP((HLOOKUP((VLOOKUP($AB587,Categories!$A$2:$F$20,4,1)),$AB$3:$AJ587,(ROW()-ROW($AB$3)+1),0)),INDIRECT(VLOOKUP($AB587,Categories!$A$2:$H$20,7,1)),2,0),"")</f>
        <v/>
      </c>
      <c r="AN587" s="79" t="str">
        <f ca="1">IFERROR(VLOOKUP((HLOOKUP((VLOOKUP($AB587,Categories!$A$2:$F$20,5,1)), $AB$3:$AJ587, (ROW()-ROW($AB$3)+1), 0)), INDIRECT(VLOOKUP($AB587,Categories!$A$2:$H$20,8,1)),2,0),"")</f>
        <v/>
      </c>
      <c r="AO587" s="79" t="str">
        <f t="shared" ca="1" si="120"/>
        <v/>
      </c>
      <c r="AP587" s="81"/>
      <c r="AQ587" s="70" t="str">
        <f>IFERROR(VLOOKUP(VALUE(MID(AP587,1,1)),AdditionalElements!$A$2:$B$50,2,0),"")</f>
        <v/>
      </c>
      <c r="AR587" s="70" t="str">
        <f>IFERROR(VLOOKUP(VALUE(MID(AP587,2,1)),AdditionalElements!$H$2:$I$50,2,0),"")</f>
        <v/>
      </c>
      <c r="AS587" s="70" t="str">
        <f>IFERROR(VLOOKUP(VALUE(MID(AP587,3,1)),AdditionalElements!$O$2:$P$50,2,0),"")</f>
        <v/>
      </c>
      <c r="AT587" s="70" t="str">
        <f>IFERROR(VLOOKUP(VALUE(MID(AP587,4,1)),AdditionalElements!$V$2:$W$50,2,0),"")</f>
        <v/>
      </c>
      <c r="AU587" s="71"/>
      <c r="AV587" s="79" t="str">
        <f>IFERROR(IF(VALUE(MID(AU587,1,1))=1, VLOOKUP(VALUE(MID(AU587,1,1)), TxtPanelShape!$A$2:$C$50, 3, 0), (IF(VALUE(MID(AU587,1,1))&gt;=7, VLOOKUP(VALUE(MID(AU587,1,1)), TxtPanelShape!$A$2:$C$50, 3, 0),VLOOKUP(VALUE(MID(AU587,1,2)),TxtPanelShape!$A$2:$C$50,3,0)))), "")</f>
        <v/>
      </c>
      <c r="AW587" s="79" t="str">
        <f>IFERROR(IF(VALUE(MID(AU587,1,1))=1, ", "&amp;VLOOKUP(VALUE(MID(AU587,2,1)), TxtPanelShape!$H$2:$I$50, 2, 0), IF(VALUE(MID(AU587,1,1))&gt;=7, ", "&amp;VLOOKUP(VALUE(MID(AU587,2,1)), TxtPanelShape!$H$2:$I$50, 2, 0),"")), "")</f>
        <v/>
      </c>
      <c r="AX587" s="79" t="str">
        <f>IFERROR(IF(VALUE(MID(AU587,1,1))=1, ", "&amp;VLOOKUP(VALUE(MID(AU587,3,1)), TxtPanelShape!$O$2:$P$50, 2, 0), IF(VALUE(MID(AU587,1,1))&gt;=7, ", "&amp;VLOOKUP(VALUE(MID(AU587,3,1)), TxtPanelShape!$O$2:$P$50, 2, 0),"")),"")</f>
        <v/>
      </c>
      <c r="AY587" s="79" t="str">
        <f>IFERROR("; "&amp;VLOOKUP(VALUE(MID(AU587,4,1)), TxtPanelShape!$V$2:$W$50,2,0),"")</f>
        <v/>
      </c>
      <c r="AZ587" s="79" t="str">
        <f t="shared" si="121"/>
        <v/>
      </c>
      <c r="BA587" s="71"/>
      <c r="BB587" s="79" t="str">
        <f>IFERROR(IF(VALUE(MID(BA587,1,1))=1, VLOOKUP(VALUE(MID(BA587,1,1)), TxtPanelShape!$A$2:$C$50, 3, 0), (IF(VALUE(MID(BA587,1,1))&gt;=7, VLOOKUP(VALUE(MID(BA587,1,1)), TxtPanelShape!$A$2:$C$50, 3, 0),VLOOKUP(VALUE(MID(BA587,1,2)),TxtPanelShape!$A$2:$C$50,3,0)))), "")</f>
        <v/>
      </c>
      <c r="BC587" s="79" t="str">
        <f>IFERROR(IF(VALUE(MID(BA587,1,1))=1, ", "&amp;VLOOKUP(VALUE(MID(BA587,2,1)), TxtPanelShape!$H$2:$I$50, 2, 0), IF(VALUE(MID(BA587,1,1))&gt;=7, ", "&amp;VLOOKUP(VALUE(MID(BA587,2,1)), TxtPanelShape!$H$2:$I$50, 2, 0),"")), "")</f>
        <v/>
      </c>
      <c r="BD587" s="79" t="str">
        <f>IFERROR(IF(VALUE(MID(BA587,1,1))=1, ", "&amp;VLOOKUP(VALUE(MID(BA587,3,1)), TxtPanelShape!$O$2:$P$50, 2, 0), IF(VALUE(MID(BA587,1,1))&gt;=7, ", "&amp;VLOOKUP(VALUE(MID(BA587,3,1)), TxtPanelShape!$O$2:$P$50, 2, 0),"")),"")</f>
        <v/>
      </c>
      <c r="BE587" s="79" t="str">
        <f>IFERROR("; "&amp;VLOOKUP(VALUE(MID(BA587,4,1)), TxtPanelShape!$V$2:$W$50,2,0),"")</f>
        <v/>
      </c>
      <c r="BF587" s="79" t="str">
        <f t="shared" si="122"/>
        <v/>
      </c>
      <c r="BG587" s="71"/>
      <c r="BH587" s="79" t="str">
        <f>IFERROR(VLOOKUP(BG587, TxtPanelDefinition!$A$2:$B$50, 2, 0),"")</f>
        <v/>
      </c>
      <c r="BI587" s="71"/>
      <c r="BJ587" s="79" t="str">
        <f>IFERROR(VLOOKUP(BI587, TxtPanelDefinition!$A$2:$B$50, 2, 0),"")</f>
        <v/>
      </c>
      <c r="BK587" s="71"/>
      <c r="BL587" s="79" t="str">
        <f>IFERROR(VLOOKUP(BK587, InscrTechniques!$A$2:$B$50, 2, 0),"")</f>
        <v/>
      </c>
      <c r="BM587" s="71"/>
      <c r="BN587" s="79" t="str">
        <f>IFERROR(VLOOKUP(BM587, InscrTechniques!$A$2:$B$50, 2, 0),"")</f>
        <v/>
      </c>
      <c r="BO587" s="71"/>
      <c r="BP587" s="79" t="str">
        <f>IFERROR(VLOOKUP(BO587, InscrTechniques!$A$2:$B$50, 2, 0),"")</f>
        <v/>
      </c>
      <c r="BQ587" s="71"/>
      <c r="BR587" s="79" t="str">
        <f>IFERROR(VLOOKUP(BQ587, InscrTechniques!$A$2:$B$50, 2, 0),"")</f>
        <v/>
      </c>
      <c r="BS587" s="71"/>
      <c r="BT587" s="79" t="str">
        <f>IFERROR(VLOOKUP(BS587, InscrTechniques!$A$2:$B$50, 2, 0),"")</f>
        <v/>
      </c>
      <c r="BU587" s="71"/>
      <c r="BV587" s="79" t="str">
        <f>IFERROR(VLOOKUP(BU587, InscrTechniques!$A$2:$B$50, 2, 0),"")</f>
        <v/>
      </c>
      <c r="BW587" s="125"/>
      <c r="BX587" s="79" t="str">
        <f>IFERROR(VLOOKUP(BW587, InscrTechniques!$A$2:$B$50, 2, 0),"")</f>
        <v/>
      </c>
      <c r="BY587" s="125"/>
      <c r="BZ587" s="79" t="str">
        <f>IFERROR(VLOOKUP(BY587, InscrTechniques!$A$2:$B$50, 2, 0),"")</f>
        <v/>
      </c>
      <c r="CA587" s="74"/>
      <c r="CB587" s="114" t="str">
        <f>IFERROR(VLOOKUP(CA587, LetterStyle!$A$2:$B$50, 2, 0),"")</f>
        <v/>
      </c>
      <c r="CC587" s="74"/>
      <c r="CD587" s="114" t="str">
        <f>IFERROR(VLOOKUP(CC587, LetterStyle!$A$2:$B$50, 2, 0),"")</f>
        <v/>
      </c>
      <c r="CE587" s="74"/>
      <c r="CF587" s="114" t="str">
        <f>IFERROR(VLOOKUP(CE587, LetterStyle!$A$2:$B$50, 2, 0),"")</f>
        <v/>
      </c>
      <c r="CG587" s="74"/>
      <c r="CH587" s="79" t="str">
        <f>IFERROR(VLOOKUP(CG587, LetterStyle!$A$2:$B$50, 2, 0),"")</f>
        <v/>
      </c>
      <c r="CI587" s="71"/>
      <c r="CJ587" s="79" t="str">
        <f>IFERROR(VLOOKUP(CI587, DecMotifs!$A$1:$B$306, 2, 0),"")</f>
        <v/>
      </c>
      <c r="CK587" s="71"/>
      <c r="CL587" s="79" t="str">
        <f>IFERROR(VLOOKUP(CK587, DecMotifs!$A$1:$B$306, 2, 0),"")</f>
        <v/>
      </c>
      <c r="CM587" s="71"/>
      <c r="CN587" s="79" t="str">
        <f>IFERROR(VLOOKUP(CM587, DecMotifs!$A$1:$B$306, 2, 0),"")</f>
        <v/>
      </c>
      <c r="CO587" s="71"/>
      <c r="CP587" s="79" t="str">
        <f>IFERROR(VLOOKUP(CO587, MarginalDec!$A$2:$B$253, 2, 0),"")</f>
        <v/>
      </c>
      <c r="CQ587" s="71"/>
      <c r="CR587" s="79" t="str">
        <f>IFERROR(VLOOKUP(CQ587, MarginalDec!$A$2:$B$253, 2, 0),"")</f>
        <v/>
      </c>
      <c r="CS587" s="71"/>
      <c r="CT587" s="79" t="str">
        <f>IFERROR(VLOOKUP(CS587, MarginalDec!$A$2:$B$253, 2, 0),"")</f>
        <v/>
      </c>
      <c r="CU587" s="71"/>
      <c r="CV587" s="79" t="str">
        <f>IF(ISBLANK(CU587),"", IFERROR(VLOOKUP(CU587, Tooling!$A$2:$B$252, 2, 0),""))</f>
        <v/>
      </c>
      <c r="CW587" s="71"/>
      <c r="CX587" s="79" t="str">
        <f>IF(ISBLANK(CW587),"", IFERROR(VLOOKUP(CW587, Tooling!$A$2:$B$252, 2, 0),""))</f>
        <v/>
      </c>
      <c r="CY587" s="71"/>
      <c r="CZ587" s="79" t="str">
        <f>IF(ISBLANK(CY587),"", IFERROR(VLOOKUP(CY587, Repairs!$A$2:$B$252, 2, 0),""))</f>
        <v/>
      </c>
      <c r="DA587" s="77"/>
      <c r="DB587" s="71"/>
      <c r="DC587" s="79" t="str">
        <f>IFERROR(VLOOKUP(DB587, DatingReason!$A$2:$B$252, 2, 0),"")</f>
        <v/>
      </c>
      <c r="DD587" s="123" t="str">
        <f t="shared" si="123"/>
        <v/>
      </c>
      <c r="DF587" s="119" t="str">
        <f t="array" ref="DF587">IF(AND($B587&lt;&gt;"", $DE587&lt;&gt;"", $DE587&lt;&gt;"No"),MAX(IF($B587=PEOPLE!$B$4:$B$1000, PEOPLE!$Q$4:$Q$1000,""))+100,"")</f>
        <v/>
      </c>
      <c r="DG587" s="68"/>
      <c r="DH587" s="76">
        <f>COUNTIF(PEOPLE!B:B, MEMORIALS!B587)</f>
        <v>0</v>
      </c>
      <c r="DI587" s="82"/>
      <c r="DJ587" s="82"/>
      <c r="DK587" s="82"/>
      <c r="DL587" s="68"/>
      <c r="DM587" s="68"/>
      <c r="DN587" s="68"/>
      <c r="DO587" s="68"/>
      <c r="DP587" s="68"/>
    </row>
    <row r="588" spans="1:120" ht="15" customHeight="1" x14ac:dyDescent="0.25">
      <c r="A588" s="68"/>
      <c r="B588" s="69"/>
      <c r="C588" s="68"/>
      <c r="D588" s="68"/>
      <c r="E588" s="70" t="str">
        <f>IF(D588="","",VLOOKUP(D588,Denomination!$A$2:$B$50, 2, 0))</f>
        <v/>
      </c>
      <c r="F588" s="68"/>
      <c r="G588" s="71"/>
      <c r="H588" s="70" t="str">
        <f>IF(G588="","",VLOOKUP(G588,MCondition!$A$2:$B$50, 2, 0))</f>
        <v/>
      </c>
      <c r="I588" s="72"/>
      <c r="J588" s="71"/>
      <c r="K588" s="70" t="str">
        <f>IF(J588="","",VLOOKUP(J588,ICondition!$A$2:$B$50, 2, 0))</f>
        <v/>
      </c>
      <c r="L588" s="73"/>
      <c r="M588" s="73"/>
      <c r="N588" s="73"/>
      <c r="O588" s="73"/>
      <c r="P588" s="73"/>
      <c r="Q588" s="73"/>
      <c r="R588" s="78"/>
      <c r="S588" s="79" t="str">
        <f>IFERROR(VLOOKUP(R588,Material!$A$2:$B$59, 2, 0),"")</f>
        <v/>
      </c>
      <c r="T588" s="71"/>
      <c r="U588" s="79" t="str">
        <f>IFERROR(VLOOKUP(T588,Material!$A$2:$B$59, 2, 0),"")</f>
        <v/>
      </c>
      <c r="V588" s="71"/>
      <c r="W588" s="79" t="str">
        <f>IFERROR(VLOOKUP(V588,Material!$A$2:$B$59, 2, 0),"")</f>
        <v/>
      </c>
      <c r="X588" s="71"/>
      <c r="Y588" s="79" t="str">
        <f>IFERROR(VLOOKUP(X588,Material!$A$2:$B$59, 2, 0),"")</f>
        <v/>
      </c>
      <c r="Z588" s="71"/>
      <c r="AA588" s="79" t="str">
        <f>IFERROR(VLOOKUP(Z588,Material!$A$2:$B$59, 2, 0),"")</f>
        <v/>
      </c>
      <c r="AB588" s="74"/>
      <c r="AC588" s="75" t="e">
        <f t="shared" si="112"/>
        <v>#VALUE!</v>
      </c>
      <c r="AD588" s="75" t="e">
        <f t="shared" si="113"/>
        <v>#VALUE!</v>
      </c>
      <c r="AE588" s="75" t="e">
        <f t="shared" si="115"/>
        <v>#VALUE!</v>
      </c>
      <c r="AF588" s="75" t="e">
        <f t="shared" si="114"/>
        <v>#VALUE!</v>
      </c>
      <c r="AG588" s="75" t="e">
        <f t="shared" si="116"/>
        <v>#VALUE!</v>
      </c>
      <c r="AH588" s="75" t="e">
        <f t="shared" si="117"/>
        <v>#VALUE!</v>
      </c>
      <c r="AI588" s="75" t="e">
        <f t="shared" si="118"/>
        <v>#VALUE!</v>
      </c>
      <c r="AJ588" s="80" t="e">
        <f t="shared" si="119"/>
        <v>#VALUE!</v>
      </c>
      <c r="AK588" s="79" t="str">
        <f>(IFERROR(VLOOKUP(AB588,Categories!$A$2:$B$20,2,1),""))</f>
        <v/>
      </c>
      <c r="AL588" s="79" t="str">
        <f ca="1">IFERROR(VLOOKUP((HLOOKUP((VLOOKUP($AB588,Categories!$A$2:$F$20,3,1)), $AB$3:$AJ588, (ROW()-ROW($AB$3)+1), 0)), INDIRECT(VLOOKUP($AB588,Categories!$A$2:$F$20,6,1)),2,0),AK588)</f>
        <v/>
      </c>
      <c r="AM588" s="79" t="str">
        <f ca="1">IFERROR(VLOOKUP((HLOOKUP((VLOOKUP($AB588,Categories!$A$2:$F$20,4,1)),$AB$3:$AJ588,(ROW()-ROW($AB$3)+1),0)),INDIRECT(VLOOKUP($AB588,Categories!$A$2:$H$20,7,1)),2,0),"")</f>
        <v/>
      </c>
      <c r="AN588" s="79" t="str">
        <f ca="1">IFERROR(VLOOKUP((HLOOKUP((VLOOKUP($AB588,Categories!$A$2:$F$20,5,1)), $AB$3:$AJ588, (ROW()-ROW($AB$3)+1), 0)), INDIRECT(VLOOKUP($AB588,Categories!$A$2:$H$20,8,1)),2,0),"")</f>
        <v/>
      </c>
      <c r="AO588" s="79" t="str">
        <f t="shared" ca="1" si="120"/>
        <v/>
      </c>
      <c r="AP588" s="81"/>
      <c r="AQ588" s="70" t="str">
        <f>IFERROR(VLOOKUP(VALUE(MID(AP588,1,1)),AdditionalElements!$A$2:$B$50,2,0),"")</f>
        <v/>
      </c>
      <c r="AR588" s="70" t="str">
        <f>IFERROR(VLOOKUP(VALUE(MID(AP588,2,1)),AdditionalElements!$H$2:$I$50,2,0),"")</f>
        <v/>
      </c>
      <c r="AS588" s="70" t="str">
        <f>IFERROR(VLOOKUP(VALUE(MID(AP588,3,1)),AdditionalElements!$O$2:$P$50,2,0),"")</f>
        <v/>
      </c>
      <c r="AT588" s="70" t="str">
        <f>IFERROR(VLOOKUP(VALUE(MID(AP588,4,1)),AdditionalElements!$V$2:$W$50,2,0),"")</f>
        <v/>
      </c>
      <c r="AU588" s="71"/>
      <c r="AV588" s="79" t="str">
        <f>IFERROR(IF(VALUE(MID(AU588,1,1))=1, VLOOKUP(VALUE(MID(AU588,1,1)), TxtPanelShape!$A$2:$C$50, 3, 0), (IF(VALUE(MID(AU588,1,1))&gt;=7, VLOOKUP(VALUE(MID(AU588,1,1)), TxtPanelShape!$A$2:$C$50, 3, 0),VLOOKUP(VALUE(MID(AU588,1,2)),TxtPanelShape!$A$2:$C$50,3,0)))), "")</f>
        <v/>
      </c>
      <c r="AW588" s="79" t="str">
        <f>IFERROR(IF(VALUE(MID(AU588,1,1))=1, ", "&amp;VLOOKUP(VALUE(MID(AU588,2,1)), TxtPanelShape!$H$2:$I$50, 2, 0), IF(VALUE(MID(AU588,1,1))&gt;=7, ", "&amp;VLOOKUP(VALUE(MID(AU588,2,1)), TxtPanelShape!$H$2:$I$50, 2, 0),"")), "")</f>
        <v/>
      </c>
      <c r="AX588" s="79" t="str">
        <f>IFERROR(IF(VALUE(MID(AU588,1,1))=1, ", "&amp;VLOOKUP(VALUE(MID(AU588,3,1)), TxtPanelShape!$O$2:$P$50, 2, 0), IF(VALUE(MID(AU588,1,1))&gt;=7, ", "&amp;VLOOKUP(VALUE(MID(AU588,3,1)), TxtPanelShape!$O$2:$P$50, 2, 0),"")),"")</f>
        <v/>
      </c>
      <c r="AY588" s="79" t="str">
        <f>IFERROR("; "&amp;VLOOKUP(VALUE(MID(AU588,4,1)), TxtPanelShape!$V$2:$W$50,2,0),"")</f>
        <v/>
      </c>
      <c r="AZ588" s="79" t="str">
        <f t="shared" si="121"/>
        <v/>
      </c>
      <c r="BA588" s="71"/>
      <c r="BB588" s="79" t="str">
        <f>IFERROR(IF(VALUE(MID(BA588,1,1))=1, VLOOKUP(VALUE(MID(BA588,1,1)), TxtPanelShape!$A$2:$C$50, 3, 0), (IF(VALUE(MID(BA588,1,1))&gt;=7, VLOOKUP(VALUE(MID(BA588,1,1)), TxtPanelShape!$A$2:$C$50, 3, 0),VLOOKUP(VALUE(MID(BA588,1,2)),TxtPanelShape!$A$2:$C$50,3,0)))), "")</f>
        <v/>
      </c>
      <c r="BC588" s="79" t="str">
        <f>IFERROR(IF(VALUE(MID(BA588,1,1))=1, ", "&amp;VLOOKUP(VALUE(MID(BA588,2,1)), TxtPanelShape!$H$2:$I$50, 2, 0), IF(VALUE(MID(BA588,1,1))&gt;=7, ", "&amp;VLOOKUP(VALUE(MID(BA588,2,1)), TxtPanelShape!$H$2:$I$50, 2, 0),"")), "")</f>
        <v/>
      </c>
      <c r="BD588" s="79" t="str">
        <f>IFERROR(IF(VALUE(MID(BA588,1,1))=1, ", "&amp;VLOOKUP(VALUE(MID(BA588,3,1)), TxtPanelShape!$O$2:$P$50, 2, 0), IF(VALUE(MID(BA588,1,1))&gt;=7, ", "&amp;VLOOKUP(VALUE(MID(BA588,3,1)), TxtPanelShape!$O$2:$P$50, 2, 0),"")),"")</f>
        <v/>
      </c>
      <c r="BE588" s="79" t="str">
        <f>IFERROR("; "&amp;VLOOKUP(VALUE(MID(BA588,4,1)), TxtPanelShape!$V$2:$W$50,2,0),"")</f>
        <v/>
      </c>
      <c r="BF588" s="79" t="str">
        <f t="shared" si="122"/>
        <v/>
      </c>
      <c r="BG588" s="71"/>
      <c r="BH588" s="79" t="str">
        <f>IFERROR(VLOOKUP(BG588, TxtPanelDefinition!$A$2:$B$50, 2, 0),"")</f>
        <v/>
      </c>
      <c r="BI588" s="71"/>
      <c r="BJ588" s="79" t="str">
        <f>IFERROR(VLOOKUP(BI588, TxtPanelDefinition!$A$2:$B$50, 2, 0),"")</f>
        <v/>
      </c>
      <c r="BK588" s="71"/>
      <c r="BL588" s="79" t="str">
        <f>IFERROR(VLOOKUP(BK588, InscrTechniques!$A$2:$B$50, 2, 0),"")</f>
        <v/>
      </c>
      <c r="BM588" s="71"/>
      <c r="BN588" s="79" t="str">
        <f>IFERROR(VLOOKUP(BM588, InscrTechniques!$A$2:$B$50, 2, 0),"")</f>
        <v/>
      </c>
      <c r="BO588" s="71"/>
      <c r="BP588" s="79" t="str">
        <f>IFERROR(VLOOKUP(BO588, InscrTechniques!$A$2:$B$50, 2, 0),"")</f>
        <v/>
      </c>
      <c r="BQ588" s="71"/>
      <c r="BR588" s="79" t="str">
        <f>IFERROR(VLOOKUP(BQ588, InscrTechniques!$A$2:$B$50, 2, 0),"")</f>
        <v/>
      </c>
      <c r="BS588" s="71"/>
      <c r="BT588" s="79" t="str">
        <f>IFERROR(VLOOKUP(BS588, InscrTechniques!$A$2:$B$50, 2, 0),"")</f>
        <v/>
      </c>
      <c r="BU588" s="71"/>
      <c r="BV588" s="79" t="str">
        <f>IFERROR(VLOOKUP(BU588, InscrTechniques!$A$2:$B$50, 2, 0),"")</f>
        <v/>
      </c>
      <c r="BW588" s="125"/>
      <c r="BX588" s="79" t="str">
        <f>IFERROR(VLOOKUP(BW588, InscrTechniques!$A$2:$B$50, 2, 0),"")</f>
        <v/>
      </c>
      <c r="BY588" s="125"/>
      <c r="BZ588" s="79" t="str">
        <f>IFERROR(VLOOKUP(BY588, InscrTechniques!$A$2:$B$50, 2, 0),"")</f>
        <v/>
      </c>
      <c r="CA588" s="74"/>
      <c r="CB588" s="114" t="str">
        <f>IFERROR(VLOOKUP(CA588, LetterStyle!$A$2:$B$50, 2, 0),"")</f>
        <v/>
      </c>
      <c r="CC588" s="74"/>
      <c r="CD588" s="114" t="str">
        <f>IFERROR(VLOOKUP(CC588, LetterStyle!$A$2:$B$50, 2, 0),"")</f>
        <v/>
      </c>
      <c r="CE588" s="74"/>
      <c r="CF588" s="114" t="str">
        <f>IFERROR(VLOOKUP(CE588, LetterStyle!$A$2:$B$50, 2, 0),"")</f>
        <v/>
      </c>
      <c r="CG588" s="74"/>
      <c r="CH588" s="79" t="str">
        <f>IFERROR(VLOOKUP(CG588, LetterStyle!$A$2:$B$50, 2, 0),"")</f>
        <v/>
      </c>
      <c r="CI588" s="71"/>
      <c r="CJ588" s="79" t="str">
        <f>IFERROR(VLOOKUP(CI588, DecMotifs!$A$1:$B$306, 2, 0),"")</f>
        <v/>
      </c>
      <c r="CK588" s="71"/>
      <c r="CL588" s="79" t="str">
        <f>IFERROR(VLOOKUP(CK588, DecMotifs!$A$1:$B$306, 2, 0),"")</f>
        <v/>
      </c>
      <c r="CM588" s="71"/>
      <c r="CN588" s="79" t="str">
        <f>IFERROR(VLOOKUP(CM588, DecMotifs!$A$1:$B$306, 2, 0),"")</f>
        <v/>
      </c>
      <c r="CO588" s="71"/>
      <c r="CP588" s="79" t="str">
        <f>IFERROR(VLOOKUP(CO588, MarginalDec!$A$2:$B$253, 2, 0),"")</f>
        <v/>
      </c>
      <c r="CQ588" s="71"/>
      <c r="CR588" s="79" t="str">
        <f>IFERROR(VLOOKUP(CQ588, MarginalDec!$A$2:$B$253, 2, 0),"")</f>
        <v/>
      </c>
      <c r="CS588" s="71"/>
      <c r="CT588" s="79" t="str">
        <f>IFERROR(VLOOKUP(CS588, MarginalDec!$A$2:$B$253, 2, 0),"")</f>
        <v/>
      </c>
      <c r="CU588" s="71"/>
      <c r="CV588" s="79" t="str">
        <f>IF(ISBLANK(CU588),"", IFERROR(VLOOKUP(CU588, Tooling!$A$2:$B$252, 2, 0),""))</f>
        <v/>
      </c>
      <c r="CW588" s="71"/>
      <c r="CX588" s="79" t="str">
        <f>IF(ISBLANK(CW588),"", IFERROR(VLOOKUP(CW588, Tooling!$A$2:$B$252, 2, 0),""))</f>
        <v/>
      </c>
      <c r="CY588" s="71"/>
      <c r="CZ588" s="79" t="str">
        <f>IF(ISBLANK(CY588),"", IFERROR(VLOOKUP(CY588, Repairs!$A$2:$B$252, 2, 0),""))</f>
        <v/>
      </c>
      <c r="DA588" s="77"/>
      <c r="DB588" s="71"/>
      <c r="DC588" s="79" t="str">
        <f>IFERROR(VLOOKUP(DB588, DatingReason!$A$2:$B$252, 2, 0),"")</f>
        <v/>
      </c>
      <c r="DD588" s="123" t="str">
        <f t="shared" si="123"/>
        <v/>
      </c>
      <c r="DF588" s="119" t="str">
        <f t="array" ref="DF588">IF(AND($B588&lt;&gt;"", $DE588&lt;&gt;"", $DE588&lt;&gt;"No"),MAX(IF($B588=PEOPLE!$B$4:$B$1000, PEOPLE!$Q$4:$Q$1000,""))+100,"")</f>
        <v/>
      </c>
      <c r="DG588" s="68"/>
      <c r="DH588" s="76">
        <f>COUNTIF(PEOPLE!B:B, MEMORIALS!B588)</f>
        <v>0</v>
      </c>
      <c r="DI588" s="82"/>
      <c r="DJ588" s="82"/>
      <c r="DK588" s="82"/>
      <c r="DL588" s="68"/>
      <c r="DM588" s="68"/>
      <c r="DN588" s="68"/>
      <c r="DO588" s="68"/>
      <c r="DP588" s="68"/>
    </row>
    <row r="589" spans="1:120" ht="15" customHeight="1" x14ac:dyDescent="0.25">
      <c r="A589" s="68"/>
      <c r="B589" s="69"/>
      <c r="C589" s="68"/>
      <c r="D589" s="68"/>
      <c r="E589" s="70" t="str">
        <f>IF(D589="","",VLOOKUP(D589,Denomination!$A$2:$B$50, 2, 0))</f>
        <v/>
      </c>
      <c r="F589" s="68"/>
      <c r="G589" s="71"/>
      <c r="H589" s="70" t="str">
        <f>IF(G589="","",VLOOKUP(G589,MCondition!$A$2:$B$50, 2, 0))</f>
        <v/>
      </c>
      <c r="I589" s="72"/>
      <c r="J589" s="71"/>
      <c r="K589" s="70" t="str">
        <f>IF(J589="","",VLOOKUP(J589,ICondition!$A$2:$B$50, 2, 0))</f>
        <v/>
      </c>
      <c r="L589" s="73"/>
      <c r="M589" s="73"/>
      <c r="N589" s="73"/>
      <c r="O589" s="73"/>
      <c r="P589" s="73"/>
      <c r="Q589" s="73"/>
      <c r="R589" s="78"/>
      <c r="S589" s="79" t="str">
        <f>IFERROR(VLOOKUP(R589,Material!$A$2:$B$59, 2, 0),"")</f>
        <v/>
      </c>
      <c r="T589" s="71"/>
      <c r="U589" s="79" t="str">
        <f>IFERROR(VLOOKUP(T589,Material!$A$2:$B$59, 2, 0),"")</f>
        <v/>
      </c>
      <c r="V589" s="71"/>
      <c r="W589" s="79" t="str">
        <f>IFERROR(VLOOKUP(V589,Material!$A$2:$B$59, 2, 0),"")</f>
        <v/>
      </c>
      <c r="X589" s="71"/>
      <c r="Y589" s="79" t="str">
        <f>IFERROR(VLOOKUP(X589,Material!$A$2:$B$59, 2, 0),"")</f>
        <v/>
      </c>
      <c r="Z589" s="71"/>
      <c r="AA589" s="79" t="str">
        <f>IFERROR(VLOOKUP(Z589,Material!$A$2:$B$59, 2, 0),"")</f>
        <v/>
      </c>
      <c r="AB589" s="74"/>
      <c r="AC589" s="75" t="e">
        <f t="shared" si="112"/>
        <v>#VALUE!</v>
      </c>
      <c r="AD589" s="75" t="e">
        <f t="shared" si="113"/>
        <v>#VALUE!</v>
      </c>
      <c r="AE589" s="75" t="e">
        <f t="shared" si="115"/>
        <v>#VALUE!</v>
      </c>
      <c r="AF589" s="75" t="e">
        <f t="shared" si="114"/>
        <v>#VALUE!</v>
      </c>
      <c r="AG589" s="75" t="e">
        <f t="shared" si="116"/>
        <v>#VALUE!</v>
      </c>
      <c r="AH589" s="75" t="e">
        <f t="shared" si="117"/>
        <v>#VALUE!</v>
      </c>
      <c r="AI589" s="75" t="e">
        <f t="shared" si="118"/>
        <v>#VALUE!</v>
      </c>
      <c r="AJ589" s="80" t="e">
        <f t="shared" si="119"/>
        <v>#VALUE!</v>
      </c>
      <c r="AK589" s="79" t="str">
        <f>(IFERROR(VLOOKUP(AB589,Categories!$A$2:$B$20,2,1),""))</f>
        <v/>
      </c>
      <c r="AL589" s="79" t="str">
        <f ca="1">IFERROR(VLOOKUP((HLOOKUP((VLOOKUP($AB589,Categories!$A$2:$F$20,3,1)), $AB$3:$AJ589, (ROW()-ROW($AB$3)+1), 0)), INDIRECT(VLOOKUP($AB589,Categories!$A$2:$F$20,6,1)),2,0),AK589)</f>
        <v/>
      </c>
      <c r="AM589" s="79" t="str">
        <f ca="1">IFERROR(VLOOKUP((HLOOKUP((VLOOKUP($AB589,Categories!$A$2:$F$20,4,1)),$AB$3:$AJ589,(ROW()-ROW($AB$3)+1),0)),INDIRECT(VLOOKUP($AB589,Categories!$A$2:$H$20,7,1)),2,0),"")</f>
        <v/>
      </c>
      <c r="AN589" s="79" t="str">
        <f ca="1">IFERROR(VLOOKUP((HLOOKUP((VLOOKUP($AB589,Categories!$A$2:$F$20,5,1)), $AB$3:$AJ589, (ROW()-ROW($AB$3)+1), 0)), INDIRECT(VLOOKUP($AB589,Categories!$A$2:$H$20,8,1)),2,0),"")</f>
        <v/>
      </c>
      <c r="AO589" s="79" t="str">
        <f t="shared" ca="1" si="120"/>
        <v/>
      </c>
      <c r="AP589" s="81"/>
      <c r="AQ589" s="70" t="str">
        <f>IFERROR(VLOOKUP(VALUE(MID(AP589,1,1)),AdditionalElements!$A$2:$B$50,2,0),"")</f>
        <v/>
      </c>
      <c r="AR589" s="70" t="str">
        <f>IFERROR(VLOOKUP(VALUE(MID(AP589,2,1)),AdditionalElements!$H$2:$I$50,2,0),"")</f>
        <v/>
      </c>
      <c r="AS589" s="70" t="str">
        <f>IFERROR(VLOOKUP(VALUE(MID(AP589,3,1)),AdditionalElements!$O$2:$P$50,2,0),"")</f>
        <v/>
      </c>
      <c r="AT589" s="70" t="str">
        <f>IFERROR(VLOOKUP(VALUE(MID(AP589,4,1)),AdditionalElements!$V$2:$W$50,2,0),"")</f>
        <v/>
      </c>
      <c r="AU589" s="71"/>
      <c r="AV589" s="79" t="str">
        <f>IFERROR(IF(VALUE(MID(AU589,1,1))=1, VLOOKUP(VALUE(MID(AU589,1,1)), TxtPanelShape!$A$2:$C$50, 3, 0), (IF(VALUE(MID(AU589,1,1))&gt;=7, VLOOKUP(VALUE(MID(AU589,1,1)), TxtPanelShape!$A$2:$C$50, 3, 0),VLOOKUP(VALUE(MID(AU589,1,2)),TxtPanelShape!$A$2:$C$50,3,0)))), "")</f>
        <v/>
      </c>
      <c r="AW589" s="79" t="str">
        <f>IFERROR(IF(VALUE(MID(AU589,1,1))=1, ", "&amp;VLOOKUP(VALUE(MID(AU589,2,1)), TxtPanelShape!$H$2:$I$50, 2, 0), IF(VALUE(MID(AU589,1,1))&gt;=7, ", "&amp;VLOOKUP(VALUE(MID(AU589,2,1)), TxtPanelShape!$H$2:$I$50, 2, 0),"")), "")</f>
        <v/>
      </c>
      <c r="AX589" s="79" t="str">
        <f>IFERROR(IF(VALUE(MID(AU589,1,1))=1, ", "&amp;VLOOKUP(VALUE(MID(AU589,3,1)), TxtPanelShape!$O$2:$P$50, 2, 0), IF(VALUE(MID(AU589,1,1))&gt;=7, ", "&amp;VLOOKUP(VALUE(MID(AU589,3,1)), TxtPanelShape!$O$2:$P$50, 2, 0),"")),"")</f>
        <v/>
      </c>
      <c r="AY589" s="79" t="str">
        <f>IFERROR("; "&amp;VLOOKUP(VALUE(MID(AU589,4,1)), TxtPanelShape!$V$2:$W$50,2,0),"")</f>
        <v/>
      </c>
      <c r="AZ589" s="79" t="str">
        <f t="shared" si="121"/>
        <v/>
      </c>
      <c r="BA589" s="71"/>
      <c r="BB589" s="79" t="str">
        <f>IFERROR(IF(VALUE(MID(BA589,1,1))=1, VLOOKUP(VALUE(MID(BA589,1,1)), TxtPanelShape!$A$2:$C$50, 3, 0), (IF(VALUE(MID(BA589,1,1))&gt;=7, VLOOKUP(VALUE(MID(BA589,1,1)), TxtPanelShape!$A$2:$C$50, 3, 0),VLOOKUP(VALUE(MID(BA589,1,2)),TxtPanelShape!$A$2:$C$50,3,0)))), "")</f>
        <v/>
      </c>
      <c r="BC589" s="79" t="str">
        <f>IFERROR(IF(VALUE(MID(BA589,1,1))=1, ", "&amp;VLOOKUP(VALUE(MID(BA589,2,1)), TxtPanelShape!$H$2:$I$50, 2, 0), IF(VALUE(MID(BA589,1,1))&gt;=7, ", "&amp;VLOOKUP(VALUE(MID(BA589,2,1)), TxtPanelShape!$H$2:$I$50, 2, 0),"")), "")</f>
        <v/>
      </c>
      <c r="BD589" s="79" t="str">
        <f>IFERROR(IF(VALUE(MID(BA589,1,1))=1, ", "&amp;VLOOKUP(VALUE(MID(BA589,3,1)), TxtPanelShape!$O$2:$P$50, 2, 0), IF(VALUE(MID(BA589,1,1))&gt;=7, ", "&amp;VLOOKUP(VALUE(MID(BA589,3,1)), TxtPanelShape!$O$2:$P$50, 2, 0),"")),"")</f>
        <v/>
      </c>
      <c r="BE589" s="79" t="str">
        <f>IFERROR("; "&amp;VLOOKUP(VALUE(MID(BA589,4,1)), TxtPanelShape!$V$2:$W$50,2,0),"")</f>
        <v/>
      </c>
      <c r="BF589" s="79" t="str">
        <f t="shared" si="122"/>
        <v/>
      </c>
      <c r="BG589" s="71"/>
      <c r="BH589" s="79" t="str">
        <f>IFERROR(VLOOKUP(BG589, TxtPanelDefinition!$A$2:$B$50, 2, 0),"")</f>
        <v/>
      </c>
      <c r="BI589" s="71"/>
      <c r="BJ589" s="79" t="str">
        <f>IFERROR(VLOOKUP(BI589, TxtPanelDefinition!$A$2:$B$50, 2, 0),"")</f>
        <v/>
      </c>
      <c r="BK589" s="71"/>
      <c r="BL589" s="79" t="str">
        <f>IFERROR(VLOOKUP(BK589, InscrTechniques!$A$2:$B$50, 2, 0),"")</f>
        <v/>
      </c>
      <c r="BM589" s="71"/>
      <c r="BN589" s="79" t="str">
        <f>IFERROR(VLOOKUP(BM589, InscrTechniques!$A$2:$B$50, 2, 0),"")</f>
        <v/>
      </c>
      <c r="BO589" s="71"/>
      <c r="BP589" s="79" t="str">
        <f>IFERROR(VLOOKUP(BO589, InscrTechniques!$A$2:$B$50, 2, 0),"")</f>
        <v/>
      </c>
      <c r="BQ589" s="71"/>
      <c r="BR589" s="79" t="str">
        <f>IFERROR(VLOOKUP(BQ589, InscrTechniques!$A$2:$B$50, 2, 0),"")</f>
        <v/>
      </c>
      <c r="BS589" s="71"/>
      <c r="BT589" s="79" t="str">
        <f>IFERROR(VLOOKUP(BS589, InscrTechniques!$A$2:$B$50, 2, 0),"")</f>
        <v/>
      </c>
      <c r="BU589" s="71"/>
      <c r="BV589" s="79" t="str">
        <f>IFERROR(VLOOKUP(BU589, InscrTechniques!$A$2:$B$50, 2, 0),"")</f>
        <v/>
      </c>
      <c r="BW589" s="125"/>
      <c r="BX589" s="79" t="str">
        <f>IFERROR(VLOOKUP(BW589, InscrTechniques!$A$2:$B$50, 2, 0),"")</f>
        <v/>
      </c>
      <c r="BY589" s="125"/>
      <c r="BZ589" s="79" t="str">
        <f>IFERROR(VLOOKUP(BY589, InscrTechniques!$A$2:$B$50, 2, 0),"")</f>
        <v/>
      </c>
      <c r="CA589" s="74"/>
      <c r="CB589" s="114" t="str">
        <f>IFERROR(VLOOKUP(CA589, LetterStyle!$A$2:$B$50, 2, 0),"")</f>
        <v/>
      </c>
      <c r="CC589" s="74"/>
      <c r="CD589" s="114" t="str">
        <f>IFERROR(VLOOKUP(CC589, LetterStyle!$A$2:$B$50, 2, 0),"")</f>
        <v/>
      </c>
      <c r="CE589" s="74"/>
      <c r="CF589" s="114" t="str">
        <f>IFERROR(VLOOKUP(CE589, LetterStyle!$A$2:$B$50, 2, 0),"")</f>
        <v/>
      </c>
      <c r="CG589" s="74"/>
      <c r="CH589" s="79" t="str">
        <f>IFERROR(VLOOKUP(CG589, LetterStyle!$A$2:$B$50, 2, 0),"")</f>
        <v/>
      </c>
      <c r="CI589" s="71"/>
      <c r="CJ589" s="79" t="str">
        <f>IFERROR(VLOOKUP(CI589, DecMotifs!$A$1:$B$306, 2, 0),"")</f>
        <v/>
      </c>
      <c r="CK589" s="71"/>
      <c r="CL589" s="79" t="str">
        <f>IFERROR(VLOOKUP(CK589, DecMotifs!$A$1:$B$306, 2, 0),"")</f>
        <v/>
      </c>
      <c r="CM589" s="71"/>
      <c r="CN589" s="79" t="str">
        <f>IFERROR(VLOOKUP(CM589, DecMotifs!$A$1:$B$306, 2, 0),"")</f>
        <v/>
      </c>
      <c r="CO589" s="71"/>
      <c r="CP589" s="79" t="str">
        <f>IFERROR(VLOOKUP(CO589, MarginalDec!$A$2:$B$253, 2, 0),"")</f>
        <v/>
      </c>
      <c r="CQ589" s="71"/>
      <c r="CR589" s="79" t="str">
        <f>IFERROR(VLOOKUP(CQ589, MarginalDec!$A$2:$B$253, 2, 0),"")</f>
        <v/>
      </c>
      <c r="CS589" s="71"/>
      <c r="CT589" s="79" t="str">
        <f>IFERROR(VLOOKUP(CS589, MarginalDec!$A$2:$B$253, 2, 0),"")</f>
        <v/>
      </c>
      <c r="CU589" s="71"/>
      <c r="CV589" s="79" t="str">
        <f>IF(ISBLANK(CU589),"", IFERROR(VLOOKUP(CU589, Tooling!$A$2:$B$252, 2, 0),""))</f>
        <v/>
      </c>
      <c r="CW589" s="71"/>
      <c r="CX589" s="79" t="str">
        <f>IF(ISBLANK(CW589),"", IFERROR(VLOOKUP(CW589, Tooling!$A$2:$B$252, 2, 0),""))</f>
        <v/>
      </c>
      <c r="CY589" s="71"/>
      <c r="CZ589" s="79" t="str">
        <f>IF(ISBLANK(CY589),"", IFERROR(VLOOKUP(CY589, Repairs!$A$2:$B$252, 2, 0),""))</f>
        <v/>
      </c>
      <c r="DA589" s="77"/>
      <c r="DB589" s="71"/>
      <c r="DC589" s="79" t="str">
        <f>IFERROR(VLOOKUP(DB589, DatingReason!$A$2:$B$252, 2, 0),"")</f>
        <v/>
      </c>
      <c r="DD589" s="123" t="str">
        <f t="shared" si="123"/>
        <v/>
      </c>
      <c r="DF589" s="119" t="str">
        <f t="array" ref="DF589">IF(AND($B589&lt;&gt;"", $DE589&lt;&gt;"", $DE589&lt;&gt;"No"),MAX(IF($B589=PEOPLE!$B$4:$B$1000, PEOPLE!$Q$4:$Q$1000,""))+100,"")</f>
        <v/>
      </c>
      <c r="DG589" s="68"/>
      <c r="DH589" s="76">
        <f>COUNTIF(PEOPLE!B:B, MEMORIALS!B589)</f>
        <v>0</v>
      </c>
      <c r="DI589" s="82"/>
      <c r="DJ589" s="82"/>
      <c r="DK589" s="82"/>
      <c r="DL589" s="68"/>
      <c r="DM589" s="68"/>
      <c r="DN589" s="68"/>
      <c r="DO589" s="68"/>
      <c r="DP589" s="68"/>
    </row>
    <row r="590" spans="1:120" ht="15" customHeight="1" x14ac:dyDescent="0.25">
      <c r="A590" s="68"/>
      <c r="B590" s="69"/>
      <c r="C590" s="68"/>
      <c r="D590" s="68"/>
      <c r="E590" s="70" t="str">
        <f>IF(D590="","",VLOOKUP(D590,Denomination!$A$2:$B$50, 2, 0))</f>
        <v/>
      </c>
      <c r="F590" s="68"/>
      <c r="G590" s="71"/>
      <c r="H590" s="70" t="str">
        <f>IF(G590="","",VLOOKUP(G590,MCondition!$A$2:$B$50, 2, 0))</f>
        <v/>
      </c>
      <c r="I590" s="72"/>
      <c r="J590" s="71"/>
      <c r="K590" s="70" t="str">
        <f>IF(J590="","",VLOOKUP(J590,ICondition!$A$2:$B$50, 2, 0))</f>
        <v/>
      </c>
      <c r="L590" s="73"/>
      <c r="M590" s="73"/>
      <c r="N590" s="73"/>
      <c r="O590" s="73"/>
      <c r="P590" s="73"/>
      <c r="Q590" s="73"/>
      <c r="R590" s="78"/>
      <c r="S590" s="79" t="str">
        <f>IFERROR(VLOOKUP(R590,Material!$A$2:$B$59, 2, 0),"")</f>
        <v/>
      </c>
      <c r="T590" s="71"/>
      <c r="U590" s="79" t="str">
        <f>IFERROR(VLOOKUP(T590,Material!$A$2:$B$59, 2, 0),"")</f>
        <v/>
      </c>
      <c r="V590" s="71"/>
      <c r="W590" s="79" t="str">
        <f>IFERROR(VLOOKUP(V590,Material!$A$2:$B$59, 2, 0),"")</f>
        <v/>
      </c>
      <c r="X590" s="71"/>
      <c r="Y590" s="79" t="str">
        <f>IFERROR(VLOOKUP(X590,Material!$A$2:$B$59, 2, 0),"")</f>
        <v/>
      </c>
      <c r="Z590" s="71"/>
      <c r="AA590" s="79" t="str">
        <f>IFERROR(VLOOKUP(Z590,Material!$A$2:$B$59, 2, 0),"")</f>
        <v/>
      </c>
      <c r="AB590" s="74"/>
      <c r="AC590" s="75" t="e">
        <f t="shared" si="112"/>
        <v>#VALUE!</v>
      </c>
      <c r="AD590" s="75" t="e">
        <f t="shared" si="113"/>
        <v>#VALUE!</v>
      </c>
      <c r="AE590" s="75" t="e">
        <f t="shared" si="115"/>
        <v>#VALUE!</v>
      </c>
      <c r="AF590" s="75" t="e">
        <f t="shared" si="114"/>
        <v>#VALUE!</v>
      </c>
      <c r="AG590" s="75" t="e">
        <f t="shared" si="116"/>
        <v>#VALUE!</v>
      </c>
      <c r="AH590" s="75" t="e">
        <f t="shared" si="117"/>
        <v>#VALUE!</v>
      </c>
      <c r="AI590" s="75" t="e">
        <f t="shared" si="118"/>
        <v>#VALUE!</v>
      </c>
      <c r="AJ590" s="80" t="e">
        <f t="shared" si="119"/>
        <v>#VALUE!</v>
      </c>
      <c r="AK590" s="79" t="str">
        <f>(IFERROR(VLOOKUP(AB590,Categories!$A$2:$B$20,2,1),""))</f>
        <v/>
      </c>
      <c r="AL590" s="79" t="str">
        <f ca="1">IFERROR(VLOOKUP((HLOOKUP((VLOOKUP($AB590,Categories!$A$2:$F$20,3,1)), $AB$3:$AJ590, (ROW()-ROW($AB$3)+1), 0)), INDIRECT(VLOOKUP($AB590,Categories!$A$2:$F$20,6,1)),2,0),AK590)</f>
        <v/>
      </c>
      <c r="AM590" s="79" t="str">
        <f ca="1">IFERROR(VLOOKUP((HLOOKUP((VLOOKUP($AB590,Categories!$A$2:$F$20,4,1)),$AB$3:$AJ590,(ROW()-ROW($AB$3)+1),0)),INDIRECT(VLOOKUP($AB590,Categories!$A$2:$H$20,7,1)),2,0),"")</f>
        <v/>
      </c>
      <c r="AN590" s="79" t="str">
        <f ca="1">IFERROR(VLOOKUP((HLOOKUP((VLOOKUP($AB590,Categories!$A$2:$F$20,5,1)), $AB$3:$AJ590, (ROW()-ROW($AB$3)+1), 0)), INDIRECT(VLOOKUP($AB590,Categories!$A$2:$H$20,8,1)),2,0),"")</f>
        <v/>
      </c>
      <c r="AO590" s="79" t="str">
        <f t="shared" ca="1" si="120"/>
        <v/>
      </c>
      <c r="AP590" s="81"/>
      <c r="AQ590" s="70" t="str">
        <f>IFERROR(VLOOKUP(VALUE(MID(AP590,1,1)),AdditionalElements!$A$2:$B$50,2,0),"")</f>
        <v/>
      </c>
      <c r="AR590" s="70" t="str">
        <f>IFERROR(VLOOKUP(VALUE(MID(AP590,2,1)),AdditionalElements!$H$2:$I$50,2,0),"")</f>
        <v/>
      </c>
      <c r="AS590" s="70" t="str">
        <f>IFERROR(VLOOKUP(VALUE(MID(AP590,3,1)),AdditionalElements!$O$2:$P$50,2,0),"")</f>
        <v/>
      </c>
      <c r="AT590" s="70" t="str">
        <f>IFERROR(VLOOKUP(VALUE(MID(AP590,4,1)),AdditionalElements!$V$2:$W$50,2,0),"")</f>
        <v/>
      </c>
      <c r="AU590" s="71"/>
      <c r="AV590" s="79" t="str">
        <f>IFERROR(IF(VALUE(MID(AU590,1,1))=1, VLOOKUP(VALUE(MID(AU590,1,1)), TxtPanelShape!$A$2:$C$50, 3, 0), (IF(VALUE(MID(AU590,1,1))&gt;=7, VLOOKUP(VALUE(MID(AU590,1,1)), TxtPanelShape!$A$2:$C$50, 3, 0),VLOOKUP(VALUE(MID(AU590,1,2)),TxtPanelShape!$A$2:$C$50,3,0)))), "")</f>
        <v/>
      </c>
      <c r="AW590" s="79" t="str">
        <f>IFERROR(IF(VALUE(MID(AU590,1,1))=1, ", "&amp;VLOOKUP(VALUE(MID(AU590,2,1)), TxtPanelShape!$H$2:$I$50, 2, 0), IF(VALUE(MID(AU590,1,1))&gt;=7, ", "&amp;VLOOKUP(VALUE(MID(AU590,2,1)), TxtPanelShape!$H$2:$I$50, 2, 0),"")), "")</f>
        <v/>
      </c>
      <c r="AX590" s="79" t="str">
        <f>IFERROR(IF(VALUE(MID(AU590,1,1))=1, ", "&amp;VLOOKUP(VALUE(MID(AU590,3,1)), TxtPanelShape!$O$2:$P$50, 2, 0), IF(VALUE(MID(AU590,1,1))&gt;=7, ", "&amp;VLOOKUP(VALUE(MID(AU590,3,1)), TxtPanelShape!$O$2:$P$50, 2, 0),"")),"")</f>
        <v/>
      </c>
      <c r="AY590" s="79" t="str">
        <f>IFERROR("; "&amp;VLOOKUP(VALUE(MID(AU590,4,1)), TxtPanelShape!$V$2:$W$50,2,0),"")</f>
        <v/>
      </c>
      <c r="AZ590" s="79" t="str">
        <f t="shared" si="121"/>
        <v/>
      </c>
      <c r="BA590" s="71"/>
      <c r="BB590" s="79" t="str">
        <f>IFERROR(IF(VALUE(MID(BA590,1,1))=1, VLOOKUP(VALUE(MID(BA590,1,1)), TxtPanelShape!$A$2:$C$50, 3, 0), (IF(VALUE(MID(BA590,1,1))&gt;=7, VLOOKUP(VALUE(MID(BA590,1,1)), TxtPanelShape!$A$2:$C$50, 3, 0),VLOOKUP(VALUE(MID(BA590,1,2)),TxtPanelShape!$A$2:$C$50,3,0)))), "")</f>
        <v/>
      </c>
      <c r="BC590" s="79" t="str">
        <f>IFERROR(IF(VALUE(MID(BA590,1,1))=1, ", "&amp;VLOOKUP(VALUE(MID(BA590,2,1)), TxtPanelShape!$H$2:$I$50, 2, 0), IF(VALUE(MID(BA590,1,1))&gt;=7, ", "&amp;VLOOKUP(VALUE(MID(BA590,2,1)), TxtPanelShape!$H$2:$I$50, 2, 0),"")), "")</f>
        <v/>
      </c>
      <c r="BD590" s="79" t="str">
        <f>IFERROR(IF(VALUE(MID(BA590,1,1))=1, ", "&amp;VLOOKUP(VALUE(MID(BA590,3,1)), TxtPanelShape!$O$2:$P$50, 2, 0), IF(VALUE(MID(BA590,1,1))&gt;=7, ", "&amp;VLOOKUP(VALUE(MID(BA590,3,1)), TxtPanelShape!$O$2:$P$50, 2, 0),"")),"")</f>
        <v/>
      </c>
      <c r="BE590" s="79" t="str">
        <f>IFERROR("; "&amp;VLOOKUP(VALUE(MID(BA590,4,1)), TxtPanelShape!$V$2:$W$50,2,0),"")</f>
        <v/>
      </c>
      <c r="BF590" s="79" t="str">
        <f t="shared" si="122"/>
        <v/>
      </c>
      <c r="BG590" s="71"/>
      <c r="BH590" s="79" t="str">
        <f>IFERROR(VLOOKUP(BG590, TxtPanelDefinition!$A$2:$B$50, 2, 0),"")</f>
        <v/>
      </c>
      <c r="BI590" s="71"/>
      <c r="BJ590" s="79" t="str">
        <f>IFERROR(VLOOKUP(BI590, TxtPanelDefinition!$A$2:$B$50, 2, 0),"")</f>
        <v/>
      </c>
      <c r="BK590" s="71"/>
      <c r="BL590" s="79" t="str">
        <f>IFERROR(VLOOKUP(BK590, InscrTechniques!$A$2:$B$50, 2, 0),"")</f>
        <v/>
      </c>
      <c r="BM590" s="71"/>
      <c r="BN590" s="79" t="str">
        <f>IFERROR(VLOOKUP(BM590, InscrTechniques!$A$2:$B$50, 2, 0),"")</f>
        <v/>
      </c>
      <c r="BO590" s="71"/>
      <c r="BP590" s="79" t="str">
        <f>IFERROR(VLOOKUP(BO590, InscrTechniques!$A$2:$B$50, 2, 0),"")</f>
        <v/>
      </c>
      <c r="BQ590" s="71"/>
      <c r="BR590" s="79" t="str">
        <f>IFERROR(VLOOKUP(BQ590, InscrTechniques!$A$2:$B$50, 2, 0),"")</f>
        <v/>
      </c>
      <c r="BS590" s="71"/>
      <c r="BT590" s="79" t="str">
        <f>IFERROR(VLOOKUP(BS590, InscrTechniques!$A$2:$B$50, 2, 0),"")</f>
        <v/>
      </c>
      <c r="BU590" s="71"/>
      <c r="BV590" s="79" t="str">
        <f>IFERROR(VLOOKUP(BU590, InscrTechniques!$A$2:$B$50, 2, 0),"")</f>
        <v/>
      </c>
      <c r="BW590" s="125"/>
      <c r="BX590" s="79" t="str">
        <f>IFERROR(VLOOKUP(BW590, InscrTechniques!$A$2:$B$50, 2, 0),"")</f>
        <v/>
      </c>
      <c r="BY590" s="125"/>
      <c r="BZ590" s="79" t="str">
        <f>IFERROR(VLOOKUP(BY590, InscrTechniques!$A$2:$B$50, 2, 0),"")</f>
        <v/>
      </c>
      <c r="CA590" s="74"/>
      <c r="CB590" s="114" t="str">
        <f>IFERROR(VLOOKUP(CA590, LetterStyle!$A$2:$B$50, 2, 0),"")</f>
        <v/>
      </c>
      <c r="CC590" s="74"/>
      <c r="CD590" s="114" t="str">
        <f>IFERROR(VLOOKUP(CC590, LetterStyle!$A$2:$B$50, 2, 0),"")</f>
        <v/>
      </c>
      <c r="CE590" s="74"/>
      <c r="CF590" s="114" t="str">
        <f>IFERROR(VLOOKUP(CE590, LetterStyle!$A$2:$B$50, 2, 0),"")</f>
        <v/>
      </c>
      <c r="CG590" s="74"/>
      <c r="CH590" s="79" t="str">
        <f>IFERROR(VLOOKUP(CG590, LetterStyle!$A$2:$B$50, 2, 0),"")</f>
        <v/>
      </c>
      <c r="CI590" s="71"/>
      <c r="CJ590" s="79" t="str">
        <f>IFERROR(VLOOKUP(CI590, DecMotifs!$A$1:$B$306, 2, 0),"")</f>
        <v/>
      </c>
      <c r="CK590" s="71"/>
      <c r="CL590" s="79" t="str">
        <f>IFERROR(VLOOKUP(CK590, DecMotifs!$A$1:$B$306, 2, 0),"")</f>
        <v/>
      </c>
      <c r="CM590" s="71"/>
      <c r="CN590" s="79" t="str">
        <f>IFERROR(VLOOKUP(CM590, DecMotifs!$A$1:$B$306, 2, 0),"")</f>
        <v/>
      </c>
      <c r="CO590" s="71"/>
      <c r="CP590" s="79" t="str">
        <f>IFERROR(VLOOKUP(CO590, MarginalDec!$A$2:$B$253, 2, 0),"")</f>
        <v/>
      </c>
      <c r="CQ590" s="71"/>
      <c r="CR590" s="79" t="str">
        <f>IFERROR(VLOOKUP(CQ590, MarginalDec!$A$2:$B$253, 2, 0),"")</f>
        <v/>
      </c>
      <c r="CS590" s="71"/>
      <c r="CT590" s="79" t="str">
        <f>IFERROR(VLOOKUP(CS590, MarginalDec!$A$2:$B$253, 2, 0),"")</f>
        <v/>
      </c>
      <c r="CU590" s="71"/>
      <c r="CV590" s="79" t="str">
        <f>IF(ISBLANK(CU590),"", IFERROR(VLOOKUP(CU590, Tooling!$A$2:$B$252, 2, 0),""))</f>
        <v/>
      </c>
      <c r="CW590" s="71"/>
      <c r="CX590" s="79" t="str">
        <f>IF(ISBLANK(CW590),"", IFERROR(VLOOKUP(CW590, Tooling!$A$2:$B$252, 2, 0),""))</f>
        <v/>
      </c>
      <c r="CY590" s="71"/>
      <c r="CZ590" s="79" t="str">
        <f>IF(ISBLANK(CY590),"", IFERROR(VLOOKUP(CY590, Repairs!$A$2:$B$252, 2, 0),""))</f>
        <v/>
      </c>
      <c r="DA590" s="77"/>
      <c r="DB590" s="71"/>
      <c r="DC590" s="79" t="str">
        <f>IFERROR(VLOOKUP(DB590, DatingReason!$A$2:$B$252, 2, 0),"")</f>
        <v/>
      </c>
      <c r="DD590" s="123" t="str">
        <f t="shared" si="123"/>
        <v/>
      </c>
      <c r="DF590" s="119" t="str">
        <f t="array" ref="DF590">IF(AND($B590&lt;&gt;"", $DE590&lt;&gt;"", $DE590&lt;&gt;"No"),MAX(IF($B590=PEOPLE!$B$4:$B$1000, PEOPLE!$Q$4:$Q$1000,""))+100,"")</f>
        <v/>
      </c>
      <c r="DG590" s="68"/>
      <c r="DH590" s="76">
        <f>COUNTIF(PEOPLE!B:B, MEMORIALS!B590)</f>
        <v>0</v>
      </c>
      <c r="DI590" s="82"/>
      <c r="DJ590" s="82"/>
      <c r="DK590" s="82"/>
      <c r="DL590" s="68"/>
      <c r="DM590" s="68"/>
      <c r="DN590" s="68"/>
      <c r="DO590" s="68"/>
      <c r="DP590" s="68"/>
    </row>
    <row r="591" spans="1:120" ht="15" customHeight="1" x14ac:dyDescent="0.25">
      <c r="A591" s="68"/>
      <c r="B591" s="69"/>
      <c r="C591" s="68"/>
      <c r="D591" s="68"/>
      <c r="E591" s="70" t="str">
        <f>IF(D591="","",VLOOKUP(D591,Denomination!$A$2:$B$50, 2, 0))</f>
        <v/>
      </c>
      <c r="F591" s="68"/>
      <c r="G591" s="71"/>
      <c r="H591" s="70" t="str">
        <f>IF(G591="","",VLOOKUP(G591,MCondition!$A$2:$B$50, 2, 0))</f>
        <v/>
      </c>
      <c r="I591" s="72"/>
      <c r="J591" s="71"/>
      <c r="K591" s="70" t="str">
        <f>IF(J591="","",VLOOKUP(J591,ICondition!$A$2:$B$50, 2, 0))</f>
        <v/>
      </c>
      <c r="L591" s="73"/>
      <c r="M591" s="73"/>
      <c r="N591" s="73"/>
      <c r="O591" s="73"/>
      <c r="P591" s="73"/>
      <c r="Q591" s="73"/>
      <c r="R591" s="78"/>
      <c r="S591" s="79" t="str">
        <f>IFERROR(VLOOKUP(R591,Material!$A$2:$B$59, 2, 0),"")</f>
        <v/>
      </c>
      <c r="T591" s="71"/>
      <c r="U591" s="79" t="str">
        <f>IFERROR(VLOOKUP(T591,Material!$A$2:$B$59, 2, 0),"")</f>
        <v/>
      </c>
      <c r="V591" s="71"/>
      <c r="W591" s="79" t="str">
        <f>IFERROR(VLOOKUP(V591,Material!$A$2:$B$59, 2, 0),"")</f>
        <v/>
      </c>
      <c r="X591" s="71"/>
      <c r="Y591" s="79" t="str">
        <f>IFERROR(VLOOKUP(X591,Material!$A$2:$B$59, 2, 0),"")</f>
        <v/>
      </c>
      <c r="Z591" s="71"/>
      <c r="AA591" s="79" t="str">
        <f>IFERROR(VLOOKUP(Z591,Material!$A$2:$B$59, 2, 0),"")</f>
        <v/>
      </c>
      <c r="AB591" s="74"/>
      <c r="AC591" s="75" t="e">
        <f t="shared" si="112"/>
        <v>#VALUE!</v>
      </c>
      <c r="AD591" s="75" t="e">
        <f t="shared" si="113"/>
        <v>#VALUE!</v>
      </c>
      <c r="AE591" s="75" t="e">
        <f t="shared" si="115"/>
        <v>#VALUE!</v>
      </c>
      <c r="AF591" s="75" t="e">
        <f t="shared" si="114"/>
        <v>#VALUE!</v>
      </c>
      <c r="AG591" s="75" t="e">
        <f t="shared" si="116"/>
        <v>#VALUE!</v>
      </c>
      <c r="AH591" s="75" t="e">
        <f t="shared" si="117"/>
        <v>#VALUE!</v>
      </c>
      <c r="AI591" s="75" t="e">
        <f t="shared" si="118"/>
        <v>#VALUE!</v>
      </c>
      <c r="AJ591" s="80" t="e">
        <f t="shared" si="119"/>
        <v>#VALUE!</v>
      </c>
      <c r="AK591" s="79" t="str">
        <f>(IFERROR(VLOOKUP(AB591,Categories!$A$2:$B$20,2,1),""))</f>
        <v/>
      </c>
      <c r="AL591" s="79" t="str">
        <f ca="1">IFERROR(VLOOKUP((HLOOKUP((VLOOKUP($AB591,Categories!$A$2:$F$20,3,1)), $AB$3:$AJ591, (ROW()-ROW($AB$3)+1), 0)), INDIRECT(VLOOKUP($AB591,Categories!$A$2:$F$20,6,1)),2,0),AK591)</f>
        <v/>
      </c>
      <c r="AM591" s="79" t="str">
        <f ca="1">IFERROR(VLOOKUP((HLOOKUP((VLOOKUP($AB591,Categories!$A$2:$F$20,4,1)),$AB$3:$AJ591,(ROW()-ROW($AB$3)+1),0)),INDIRECT(VLOOKUP($AB591,Categories!$A$2:$H$20,7,1)),2,0),"")</f>
        <v/>
      </c>
      <c r="AN591" s="79" t="str">
        <f ca="1">IFERROR(VLOOKUP((HLOOKUP((VLOOKUP($AB591,Categories!$A$2:$F$20,5,1)), $AB$3:$AJ591, (ROW()-ROW($AB$3)+1), 0)), INDIRECT(VLOOKUP($AB591,Categories!$A$2:$H$20,8,1)),2,0),"")</f>
        <v/>
      </c>
      <c r="AO591" s="79" t="str">
        <f t="shared" ca="1" si="120"/>
        <v/>
      </c>
      <c r="AP591" s="81"/>
      <c r="AQ591" s="70" t="str">
        <f>IFERROR(VLOOKUP(VALUE(MID(AP591,1,1)),AdditionalElements!$A$2:$B$50,2,0),"")</f>
        <v/>
      </c>
      <c r="AR591" s="70" t="str">
        <f>IFERROR(VLOOKUP(VALUE(MID(AP591,2,1)),AdditionalElements!$H$2:$I$50,2,0),"")</f>
        <v/>
      </c>
      <c r="AS591" s="70" t="str">
        <f>IFERROR(VLOOKUP(VALUE(MID(AP591,3,1)),AdditionalElements!$O$2:$P$50,2,0),"")</f>
        <v/>
      </c>
      <c r="AT591" s="70" t="str">
        <f>IFERROR(VLOOKUP(VALUE(MID(AP591,4,1)),AdditionalElements!$V$2:$W$50,2,0),"")</f>
        <v/>
      </c>
      <c r="AU591" s="71"/>
      <c r="AV591" s="79" t="str">
        <f>IFERROR(IF(VALUE(MID(AU591,1,1))=1, VLOOKUP(VALUE(MID(AU591,1,1)), TxtPanelShape!$A$2:$C$50, 3, 0), (IF(VALUE(MID(AU591,1,1))&gt;=7, VLOOKUP(VALUE(MID(AU591,1,1)), TxtPanelShape!$A$2:$C$50, 3, 0),VLOOKUP(VALUE(MID(AU591,1,2)),TxtPanelShape!$A$2:$C$50,3,0)))), "")</f>
        <v/>
      </c>
      <c r="AW591" s="79" t="str">
        <f>IFERROR(IF(VALUE(MID(AU591,1,1))=1, ", "&amp;VLOOKUP(VALUE(MID(AU591,2,1)), TxtPanelShape!$H$2:$I$50, 2, 0), IF(VALUE(MID(AU591,1,1))&gt;=7, ", "&amp;VLOOKUP(VALUE(MID(AU591,2,1)), TxtPanelShape!$H$2:$I$50, 2, 0),"")), "")</f>
        <v/>
      </c>
      <c r="AX591" s="79" t="str">
        <f>IFERROR(IF(VALUE(MID(AU591,1,1))=1, ", "&amp;VLOOKUP(VALUE(MID(AU591,3,1)), TxtPanelShape!$O$2:$P$50, 2, 0), IF(VALUE(MID(AU591,1,1))&gt;=7, ", "&amp;VLOOKUP(VALUE(MID(AU591,3,1)), TxtPanelShape!$O$2:$P$50, 2, 0),"")),"")</f>
        <v/>
      </c>
      <c r="AY591" s="79" t="str">
        <f>IFERROR("; "&amp;VLOOKUP(VALUE(MID(AU591,4,1)), TxtPanelShape!$V$2:$W$50,2,0),"")</f>
        <v/>
      </c>
      <c r="AZ591" s="79" t="str">
        <f t="shared" si="121"/>
        <v/>
      </c>
      <c r="BA591" s="71"/>
      <c r="BB591" s="79" t="str">
        <f>IFERROR(IF(VALUE(MID(BA591,1,1))=1, VLOOKUP(VALUE(MID(BA591,1,1)), TxtPanelShape!$A$2:$C$50, 3, 0), (IF(VALUE(MID(BA591,1,1))&gt;=7, VLOOKUP(VALUE(MID(BA591,1,1)), TxtPanelShape!$A$2:$C$50, 3, 0),VLOOKUP(VALUE(MID(BA591,1,2)),TxtPanelShape!$A$2:$C$50,3,0)))), "")</f>
        <v/>
      </c>
      <c r="BC591" s="79" t="str">
        <f>IFERROR(IF(VALUE(MID(BA591,1,1))=1, ", "&amp;VLOOKUP(VALUE(MID(BA591,2,1)), TxtPanelShape!$H$2:$I$50, 2, 0), IF(VALUE(MID(BA591,1,1))&gt;=7, ", "&amp;VLOOKUP(VALUE(MID(BA591,2,1)), TxtPanelShape!$H$2:$I$50, 2, 0),"")), "")</f>
        <v/>
      </c>
      <c r="BD591" s="79" t="str">
        <f>IFERROR(IF(VALUE(MID(BA591,1,1))=1, ", "&amp;VLOOKUP(VALUE(MID(BA591,3,1)), TxtPanelShape!$O$2:$P$50, 2, 0), IF(VALUE(MID(BA591,1,1))&gt;=7, ", "&amp;VLOOKUP(VALUE(MID(BA591,3,1)), TxtPanelShape!$O$2:$P$50, 2, 0),"")),"")</f>
        <v/>
      </c>
      <c r="BE591" s="79" t="str">
        <f>IFERROR("; "&amp;VLOOKUP(VALUE(MID(BA591,4,1)), TxtPanelShape!$V$2:$W$50,2,0),"")</f>
        <v/>
      </c>
      <c r="BF591" s="79" t="str">
        <f t="shared" si="122"/>
        <v/>
      </c>
      <c r="BG591" s="71"/>
      <c r="BH591" s="79" t="str">
        <f>IFERROR(VLOOKUP(BG591, TxtPanelDefinition!$A$2:$B$50, 2, 0),"")</f>
        <v/>
      </c>
      <c r="BI591" s="71"/>
      <c r="BJ591" s="79" t="str">
        <f>IFERROR(VLOOKUP(BI591, TxtPanelDefinition!$A$2:$B$50, 2, 0),"")</f>
        <v/>
      </c>
      <c r="BK591" s="71"/>
      <c r="BL591" s="79" t="str">
        <f>IFERROR(VLOOKUP(BK591, InscrTechniques!$A$2:$B$50, 2, 0),"")</f>
        <v/>
      </c>
      <c r="BM591" s="71"/>
      <c r="BN591" s="79" t="str">
        <f>IFERROR(VLOOKUP(BM591, InscrTechniques!$A$2:$B$50, 2, 0),"")</f>
        <v/>
      </c>
      <c r="BO591" s="71"/>
      <c r="BP591" s="79" t="str">
        <f>IFERROR(VLOOKUP(BO591, InscrTechniques!$A$2:$B$50, 2, 0),"")</f>
        <v/>
      </c>
      <c r="BQ591" s="71"/>
      <c r="BR591" s="79" t="str">
        <f>IFERROR(VLOOKUP(BQ591, InscrTechniques!$A$2:$B$50, 2, 0),"")</f>
        <v/>
      </c>
      <c r="BS591" s="71"/>
      <c r="BT591" s="79" t="str">
        <f>IFERROR(VLOOKUP(BS591, InscrTechniques!$A$2:$B$50, 2, 0),"")</f>
        <v/>
      </c>
      <c r="BU591" s="71"/>
      <c r="BV591" s="79" t="str">
        <f>IFERROR(VLOOKUP(BU591, InscrTechniques!$A$2:$B$50, 2, 0),"")</f>
        <v/>
      </c>
      <c r="BW591" s="125"/>
      <c r="BX591" s="79" t="str">
        <f>IFERROR(VLOOKUP(BW591, InscrTechniques!$A$2:$B$50, 2, 0),"")</f>
        <v/>
      </c>
      <c r="BY591" s="125"/>
      <c r="BZ591" s="79" t="str">
        <f>IFERROR(VLOOKUP(BY591, InscrTechniques!$A$2:$B$50, 2, 0),"")</f>
        <v/>
      </c>
      <c r="CA591" s="74"/>
      <c r="CB591" s="114" t="str">
        <f>IFERROR(VLOOKUP(CA591, LetterStyle!$A$2:$B$50, 2, 0),"")</f>
        <v/>
      </c>
      <c r="CC591" s="74"/>
      <c r="CD591" s="114" t="str">
        <f>IFERROR(VLOOKUP(CC591, LetterStyle!$A$2:$B$50, 2, 0),"")</f>
        <v/>
      </c>
      <c r="CE591" s="74"/>
      <c r="CF591" s="114" t="str">
        <f>IFERROR(VLOOKUP(CE591, LetterStyle!$A$2:$B$50, 2, 0),"")</f>
        <v/>
      </c>
      <c r="CG591" s="74"/>
      <c r="CH591" s="79" t="str">
        <f>IFERROR(VLOOKUP(CG591, LetterStyle!$A$2:$B$50, 2, 0),"")</f>
        <v/>
      </c>
      <c r="CI591" s="71"/>
      <c r="CJ591" s="79" t="str">
        <f>IFERROR(VLOOKUP(CI591, DecMotifs!$A$1:$B$306, 2, 0),"")</f>
        <v/>
      </c>
      <c r="CK591" s="71"/>
      <c r="CL591" s="79" t="str">
        <f>IFERROR(VLOOKUP(CK591, DecMotifs!$A$1:$B$306, 2, 0),"")</f>
        <v/>
      </c>
      <c r="CM591" s="71"/>
      <c r="CN591" s="79" t="str">
        <f>IFERROR(VLOOKUP(CM591, DecMotifs!$A$1:$B$306, 2, 0),"")</f>
        <v/>
      </c>
      <c r="CO591" s="71"/>
      <c r="CP591" s="79" t="str">
        <f>IFERROR(VLOOKUP(CO591, MarginalDec!$A$2:$B$253, 2, 0),"")</f>
        <v/>
      </c>
      <c r="CQ591" s="71"/>
      <c r="CR591" s="79" t="str">
        <f>IFERROR(VLOOKUP(CQ591, MarginalDec!$A$2:$B$253, 2, 0),"")</f>
        <v/>
      </c>
      <c r="CS591" s="71"/>
      <c r="CT591" s="79" t="str">
        <f>IFERROR(VLOOKUP(CS591, MarginalDec!$A$2:$B$253, 2, 0),"")</f>
        <v/>
      </c>
      <c r="CU591" s="71"/>
      <c r="CV591" s="79" t="str">
        <f>IF(ISBLANK(CU591),"", IFERROR(VLOOKUP(CU591, Tooling!$A$2:$B$252, 2, 0),""))</f>
        <v/>
      </c>
      <c r="CW591" s="71"/>
      <c r="CX591" s="79" t="str">
        <f>IF(ISBLANK(CW591),"", IFERROR(VLOOKUP(CW591, Tooling!$A$2:$B$252, 2, 0),""))</f>
        <v/>
      </c>
      <c r="CY591" s="71"/>
      <c r="CZ591" s="79" t="str">
        <f>IF(ISBLANK(CY591),"", IFERROR(VLOOKUP(CY591, Repairs!$A$2:$B$252, 2, 0),""))</f>
        <v/>
      </c>
      <c r="DA591" s="77"/>
      <c r="DB591" s="71"/>
      <c r="DC591" s="79" t="str">
        <f>IFERROR(VLOOKUP(DB591, DatingReason!$A$2:$B$252, 2, 0),"")</f>
        <v/>
      </c>
      <c r="DD591" s="123" t="str">
        <f t="shared" si="123"/>
        <v/>
      </c>
      <c r="DF591" s="119" t="str">
        <f t="array" ref="DF591">IF(AND($B591&lt;&gt;"", $DE591&lt;&gt;"", $DE591&lt;&gt;"No"),MAX(IF($B591=PEOPLE!$B$4:$B$1000, PEOPLE!$Q$4:$Q$1000,""))+100,"")</f>
        <v/>
      </c>
      <c r="DG591" s="68"/>
      <c r="DH591" s="76">
        <f>COUNTIF(PEOPLE!B:B, MEMORIALS!B591)</f>
        <v>0</v>
      </c>
      <c r="DI591" s="82"/>
      <c r="DJ591" s="82"/>
      <c r="DK591" s="82"/>
      <c r="DL591" s="68"/>
      <c r="DM591" s="68"/>
      <c r="DN591" s="68"/>
      <c r="DO591" s="68"/>
      <c r="DP591" s="68"/>
    </row>
    <row r="592" spans="1:120" ht="15" customHeight="1" x14ac:dyDescent="0.25">
      <c r="A592" s="68"/>
      <c r="B592" s="69"/>
      <c r="C592" s="68"/>
      <c r="D592" s="68"/>
      <c r="E592" s="70" t="str">
        <f>IF(D592="","",VLOOKUP(D592,Denomination!$A$2:$B$50, 2, 0))</f>
        <v/>
      </c>
      <c r="F592" s="68"/>
      <c r="G592" s="71"/>
      <c r="H592" s="70" t="str">
        <f>IF(G592="","",VLOOKUP(G592,MCondition!$A$2:$B$50, 2, 0))</f>
        <v/>
      </c>
      <c r="I592" s="72"/>
      <c r="J592" s="71"/>
      <c r="K592" s="70" t="str">
        <f>IF(J592="","",VLOOKUP(J592,ICondition!$A$2:$B$50, 2, 0))</f>
        <v/>
      </c>
      <c r="L592" s="73"/>
      <c r="M592" s="73"/>
      <c r="N592" s="73"/>
      <c r="O592" s="73"/>
      <c r="P592" s="73"/>
      <c r="Q592" s="73"/>
      <c r="R592" s="78"/>
      <c r="S592" s="79" t="str">
        <f>IFERROR(VLOOKUP(R592,Material!$A$2:$B$59, 2, 0),"")</f>
        <v/>
      </c>
      <c r="T592" s="71"/>
      <c r="U592" s="79" t="str">
        <f>IFERROR(VLOOKUP(T592,Material!$A$2:$B$59, 2, 0),"")</f>
        <v/>
      </c>
      <c r="V592" s="71"/>
      <c r="W592" s="79" t="str">
        <f>IFERROR(VLOOKUP(V592,Material!$A$2:$B$59, 2, 0),"")</f>
        <v/>
      </c>
      <c r="X592" s="71"/>
      <c r="Y592" s="79" t="str">
        <f>IFERROR(VLOOKUP(X592,Material!$A$2:$B$59, 2, 0),"")</f>
        <v/>
      </c>
      <c r="Z592" s="71"/>
      <c r="AA592" s="79" t="str">
        <f>IFERROR(VLOOKUP(Z592,Material!$A$2:$B$59, 2, 0),"")</f>
        <v/>
      </c>
      <c r="AB592" s="74"/>
      <c r="AC592" s="75" t="e">
        <f t="shared" si="112"/>
        <v>#VALUE!</v>
      </c>
      <c r="AD592" s="75" t="e">
        <f t="shared" si="113"/>
        <v>#VALUE!</v>
      </c>
      <c r="AE592" s="75" t="e">
        <f t="shared" si="115"/>
        <v>#VALUE!</v>
      </c>
      <c r="AF592" s="75" t="e">
        <f t="shared" si="114"/>
        <v>#VALUE!</v>
      </c>
      <c r="AG592" s="75" t="e">
        <f t="shared" si="116"/>
        <v>#VALUE!</v>
      </c>
      <c r="AH592" s="75" t="e">
        <f t="shared" si="117"/>
        <v>#VALUE!</v>
      </c>
      <c r="AI592" s="75" t="e">
        <f t="shared" si="118"/>
        <v>#VALUE!</v>
      </c>
      <c r="AJ592" s="80" t="e">
        <f t="shared" si="119"/>
        <v>#VALUE!</v>
      </c>
      <c r="AK592" s="79" t="str">
        <f>(IFERROR(VLOOKUP(AB592,Categories!$A$2:$B$20,2,1),""))</f>
        <v/>
      </c>
      <c r="AL592" s="79" t="str">
        <f ca="1">IFERROR(VLOOKUP((HLOOKUP((VLOOKUP($AB592,Categories!$A$2:$F$20,3,1)), $AB$3:$AJ592, (ROW()-ROW($AB$3)+1), 0)), INDIRECT(VLOOKUP($AB592,Categories!$A$2:$F$20,6,1)),2,0),AK592)</f>
        <v/>
      </c>
      <c r="AM592" s="79" t="str">
        <f ca="1">IFERROR(VLOOKUP((HLOOKUP((VLOOKUP($AB592,Categories!$A$2:$F$20,4,1)),$AB$3:$AJ592,(ROW()-ROW($AB$3)+1),0)),INDIRECT(VLOOKUP($AB592,Categories!$A$2:$H$20,7,1)),2,0),"")</f>
        <v/>
      </c>
      <c r="AN592" s="79" t="str">
        <f ca="1">IFERROR(VLOOKUP((HLOOKUP((VLOOKUP($AB592,Categories!$A$2:$F$20,5,1)), $AB$3:$AJ592, (ROW()-ROW($AB$3)+1), 0)), INDIRECT(VLOOKUP($AB592,Categories!$A$2:$H$20,8,1)),2,0),"")</f>
        <v/>
      </c>
      <c r="AO592" s="79" t="str">
        <f t="shared" ca="1" si="120"/>
        <v/>
      </c>
      <c r="AP592" s="81"/>
      <c r="AQ592" s="70" t="str">
        <f>IFERROR(VLOOKUP(VALUE(MID(AP592,1,1)),AdditionalElements!$A$2:$B$50,2,0),"")</f>
        <v/>
      </c>
      <c r="AR592" s="70" t="str">
        <f>IFERROR(VLOOKUP(VALUE(MID(AP592,2,1)),AdditionalElements!$H$2:$I$50,2,0),"")</f>
        <v/>
      </c>
      <c r="AS592" s="70" t="str">
        <f>IFERROR(VLOOKUP(VALUE(MID(AP592,3,1)),AdditionalElements!$O$2:$P$50,2,0),"")</f>
        <v/>
      </c>
      <c r="AT592" s="70" t="str">
        <f>IFERROR(VLOOKUP(VALUE(MID(AP592,4,1)),AdditionalElements!$V$2:$W$50,2,0),"")</f>
        <v/>
      </c>
      <c r="AU592" s="71"/>
      <c r="AV592" s="79" t="str">
        <f>IFERROR(IF(VALUE(MID(AU592,1,1))=1, VLOOKUP(VALUE(MID(AU592,1,1)), TxtPanelShape!$A$2:$C$50, 3, 0), (IF(VALUE(MID(AU592,1,1))&gt;=7, VLOOKUP(VALUE(MID(AU592,1,1)), TxtPanelShape!$A$2:$C$50, 3, 0),VLOOKUP(VALUE(MID(AU592,1,2)),TxtPanelShape!$A$2:$C$50,3,0)))), "")</f>
        <v/>
      </c>
      <c r="AW592" s="79" t="str">
        <f>IFERROR(IF(VALUE(MID(AU592,1,1))=1, ", "&amp;VLOOKUP(VALUE(MID(AU592,2,1)), TxtPanelShape!$H$2:$I$50, 2, 0), IF(VALUE(MID(AU592,1,1))&gt;=7, ", "&amp;VLOOKUP(VALUE(MID(AU592,2,1)), TxtPanelShape!$H$2:$I$50, 2, 0),"")), "")</f>
        <v/>
      </c>
      <c r="AX592" s="79" t="str">
        <f>IFERROR(IF(VALUE(MID(AU592,1,1))=1, ", "&amp;VLOOKUP(VALUE(MID(AU592,3,1)), TxtPanelShape!$O$2:$P$50, 2, 0), IF(VALUE(MID(AU592,1,1))&gt;=7, ", "&amp;VLOOKUP(VALUE(MID(AU592,3,1)), TxtPanelShape!$O$2:$P$50, 2, 0),"")),"")</f>
        <v/>
      </c>
      <c r="AY592" s="79" t="str">
        <f>IFERROR("; "&amp;VLOOKUP(VALUE(MID(AU592,4,1)), TxtPanelShape!$V$2:$W$50,2,0),"")</f>
        <v/>
      </c>
      <c r="AZ592" s="79" t="str">
        <f t="shared" si="121"/>
        <v/>
      </c>
      <c r="BA592" s="71"/>
      <c r="BB592" s="79" t="str">
        <f>IFERROR(IF(VALUE(MID(BA592,1,1))=1, VLOOKUP(VALUE(MID(BA592,1,1)), TxtPanelShape!$A$2:$C$50, 3, 0), (IF(VALUE(MID(BA592,1,1))&gt;=7, VLOOKUP(VALUE(MID(BA592,1,1)), TxtPanelShape!$A$2:$C$50, 3, 0),VLOOKUP(VALUE(MID(BA592,1,2)),TxtPanelShape!$A$2:$C$50,3,0)))), "")</f>
        <v/>
      </c>
      <c r="BC592" s="79" t="str">
        <f>IFERROR(IF(VALUE(MID(BA592,1,1))=1, ", "&amp;VLOOKUP(VALUE(MID(BA592,2,1)), TxtPanelShape!$H$2:$I$50, 2, 0), IF(VALUE(MID(BA592,1,1))&gt;=7, ", "&amp;VLOOKUP(VALUE(MID(BA592,2,1)), TxtPanelShape!$H$2:$I$50, 2, 0),"")), "")</f>
        <v/>
      </c>
      <c r="BD592" s="79" t="str">
        <f>IFERROR(IF(VALUE(MID(BA592,1,1))=1, ", "&amp;VLOOKUP(VALUE(MID(BA592,3,1)), TxtPanelShape!$O$2:$P$50, 2, 0), IF(VALUE(MID(BA592,1,1))&gt;=7, ", "&amp;VLOOKUP(VALUE(MID(BA592,3,1)), TxtPanelShape!$O$2:$P$50, 2, 0),"")),"")</f>
        <v/>
      </c>
      <c r="BE592" s="79" t="str">
        <f>IFERROR("; "&amp;VLOOKUP(VALUE(MID(BA592,4,1)), TxtPanelShape!$V$2:$W$50,2,0),"")</f>
        <v/>
      </c>
      <c r="BF592" s="79" t="str">
        <f t="shared" si="122"/>
        <v/>
      </c>
      <c r="BG592" s="71"/>
      <c r="BH592" s="79" t="str">
        <f>IFERROR(VLOOKUP(BG592, TxtPanelDefinition!$A$2:$B$50, 2, 0),"")</f>
        <v/>
      </c>
      <c r="BI592" s="71"/>
      <c r="BJ592" s="79" t="str">
        <f>IFERROR(VLOOKUP(BI592, TxtPanelDefinition!$A$2:$B$50, 2, 0),"")</f>
        <v/>
      </c>
      <c r="BK592" s="71"/>
      <c r="BL592" s="79" t="str">
        <f>IFERROR(VLOOKUP(BK592, InscrTechniques!$A$2:$B$50, 2, 0),"")</f>
        <v/>
      </c>
      <c r="BM592" s="71"/>
      <c r="BN592" s="79" t="str">
        <f>IFERROR(VLOOKUP(BM592, InscrTechniques!$A$2:$B$50, 2, 0),"")</f>
        <v/>
      </c>
      <c r="BO592" s="71"/>
      <c r="BP592" s="79" t="str">
        <f>IFERROR(VLOOKUP(BO592, InscrTechniques!$A$2:$B$50, 2, 0),"")</f>
        <v/>
      </c>
      <c r="BQ592" s="71"/>
      <c r="BR592" s="79" t="str">
        <f>IFERROR(VLOOKUP(BQ592, InscrTechniques!$A$2:$B$50, 2, 0),"")</f>
        <v/>
      </c>
      <c r="BS592" s="71"/>
      <c r="BT592" s="79" t="str">
        <f>IFERROR(VLOOKUP(BS592, InscrTechniques!$A$2:$B$50, 2, 0),"")</f>
        <v/>
      </c>
      <c r="BU592" s="71"/>
      <c r="BV592" s="79" t="str">
        <f>IFERROR(VLOOKUP(BU592, InscrTechniques!$A$2:$B$50, 2, 0),"")</f>
        <v/>
      </c>
      <c r="BW592" s="125"/>
      <c r="BX592" s="79" t="str">
        <f>IFERROR(VLOOKUP(BW592, InscrTechniques!$A$2:$B$50, 2, 0),"")</f>
        <v/>
      </c>
      <c r="BY592" s="125"/>
      <c r="BZ592" s="79" t="str">
        <f>IFERROR(VLOOKUP(BY592, InscrTechniques!$A$2:$B$50, 2, 0),"")</f>
        <v/>
      </c>
      <c r="CA592" s="74"/>
      <c r="CB592" s="114" t="str">
        <f>IFERROR(VLOOKUP(CA592, LetterStyle!$A$2:$B$50, 2, 0),"")</f>
        <v/>
      </c>
      <c r="CC592" s="74"/>
      <c r="CD592" s="114" t="str">
        <f>IFERROR(VLOOKUP(CC592, LetterStyle!$A$2:$B$50, 2, 0),"")</f>
        <v/>
      </c>
      <c r="CE592" s="74"/>
      <c r="CF592" s="114" t="str">
        <f>IFERROR(VLOOKUP(CE592, LetterStyle!$A$2:$B$50, 2, 0),"")</f>
        <v/>
      </c>
      <c r="CG592" s="74"/>
      <c r="CH592" s="79" t="str">
        <f>IFERROR(VLOOKUP(CG592, LetterStyle!$A$2:$B$50, 2, 0),"")</f>
        <v/>
      </c>
      <c r="CI592" s="71"/>
      <c r="CJ592" s="79" t="str">
        <f>IFERROR(VLOOKUP(CI592, DecMotifs!$A$1:$B$306, 2, 0),"")</f>
        <v/>
      </c>
      <c r="CK592" s="71"/>
      <c r="CL592" s="79" t="str">
        <f>IFERROR(VLOOKUP(CK592, DecMotifs!$A$1:$B$306, 2, 0),"")</f>
        <v/>
      </c>
      <c r="CM592" s="71"/>
      <c r="CN592" s="79" t="str">
        <f>IFERROR(VLOOKUP(CM592, DecMotifs!$A$1:$B$306, 2, 0),"")</f>
        <v/>
      </c>
      <c r="CO592" s="71"/>
      <c r="CP592" s="79" t="str">
        <f>IFERROR(VLOOKUP(CO592, MarginalDec!$A$2:$B$253, 2, 0),"")</f>
        <v/>
      </c>
      <c r="CQ592" s="71"/>
      <c r="CR592" s="79" t="str">
        <f>IFERROR(VLOOKUP(CQ592, MarginalDec!$A$2:$B$253, 2, 0),"")</f>
        <v/>
      </c>
      <c r="CS592" s="71"/>
      <c r="CT592" s="79" t="str">
        <f>IFERROR(VLOOKUP(CS592, MarginalDec!$A$2:$B$253, 2, 0),"")</f>
        <v/>
      </c>
      <c r="CU592" s="71"/>
      <c r="CV592" s="79" t="str">
        <f>IF(ISBLANK(CU592),"", IFERROR(VLOOKUP(CU592, Tooling!$A$2:$B$252, 2, 0),""))</f>
        <v/>
      </c>
      <c r="CW592" s="71"/>
      <c r="CX592" s="79" t="str">
        <f>IF(ISBLANK(CW592),"", IFERROR(VLOOKUP(CW592, Tooling!$A$2:$B$252, 2, 0),""))</f>
        <v/>
      </c>
      <c r="CY592" s="71"/>
      <c r="CZ592" s="79" t="str">
        <f>IF(ISBLANK(CY592),"", IFERROR(VLOOKUP(CY592, Repairs!$A$2:$B$252, 2, 0),""))</f>
        <v/>
      </c>
      <c r="DA592" s="77"/>
      <c r="DB592" s="71"/>
      <c r="DC592" s="79" t="str">
        <f>IFERROR(VLOOKUP(DB592, DatingReason!$A$2:$B$252, 2, 0),"")</f>
        <v/>
      </c>
      <c r="DD592" s="123" t="str">
        <f t="shared" si="123"/>
        <v/>
      </c>
      <c r="DF592" s="119" t="str">
        <f t="array" ref="DF592">IF(AND($B592&lt;&gt;"", $DE592&lt;&gt;"", $DE592&lt;&gt;"No"),MAX(IF($B592=PEOPLE!$B$4:$B$1000, PEOPLE!$Q$4:$Q$1000,""))+100,"")</f>
        <v/>
      </c>
      <c r="DG592" s="68"/>
      <c r="DH592" s="76">
        <f>COUNTIF(PEOPLE!B:B, MEMORIALS!B592)</f>
        <v>0</v>
      </c>
      <c r="DI592" s="82"/>
      <c r="DJ592" s="82"/>
      <c r="DK592" s="82"/>
      <c r="DL592" s="68"/>
      <c r="DM592" s="68"/>
      <c r="DN592" s="68"/>
      <c r="DO592" s="68"/>
      <c r="DP592" s="68"/>
    </row>
    <row r="593" spans="1:120" ht="15" customHeight="1" x14ac:dyDescent="0.25">
      <c r="A593" s="68"/>
      <c r="B593" s="69"/>
      <c r="C593" s="68"/>
      <c r="D593" s="68"/>
      <c r="E593" s="70" t="str">
        <f>IF(D593="","",VLOOKUP(D593,Denomination!$A$2:$B$50, 2, 0))</f>
        <v/>
      </c>
      <c r="F593" s="68"/>
      <c r="G593" s="71"/>
      <c r="H593" s="70" t="str">
        <f>IF(G593="","",VLOOKUP(G593,MCondition!$A$2:$B$50, 2, 0))</f>
        <v/>
      </c>
      <c r="I593" s="72"/>
      <c r="J593" s="71"/>
      <c r="K593" s="70" t="str">
        <f>IF(J593="","",VLOOKUP(J593,ICondition!$A$2:$B$50, 2, 0))</f>
        <v/>
      </c>
      <c r="L593" s="73"/>
      <c r="M593" s="73"/>
      <c r="N593" s="73"/>
      <c r="O593" s="73"/>
      <c r="P593" s="73"/>
      <c r="Q593" s="73"/>
      <c r="R593" s="78"/>
      <c r="S593" s="79" t="str">
        <f>IFERROR(VLOOKUP(R593,Material!$A$2:$B$59, 2, 0),"")</f>
        <v/>
      </c>
      <c r="T593" s="71"/>
      <c r="U593" s="79" t="str">
        <f>IFERROR(VLOOKUP(T593,Material!$A$2:$B$59, 2, 0),"")</f>
        <v/>
      </c>
      <c r="V593" s="71"/>
      <c r="W593" s="79" t="str">
        <f>IFERROR(VLOOKUP(V593,Material!$A$2:$B$59, 2, 0),"")</f>
        <v/>
      </c>
      <c r="X593" s="71"/>
      <c r="Y593" s="79" t="str">
        <f>IFERROR(VLOOKUP(X593,Material!$A$2:$B$59, 2, 0),"")</f>
        <v/>
      </c>
      <c r="Z593" s="71"/>
      <c r="AA593" s="79" t="str">
        <f>IFERROR(VLOOKUP(Z593,Material!$A$2:$B$59, 2, 0),"")</f>
        <v/>
      </c>
      <c r="AB593" s="74"/>
      <c r="AC593" s="75" t="e">
        <f t="shared" si="112"/>
        <v>#VALUE!</v>
      </c>
      <c r="AD593" s="75" t="e">
        <f t="shared" si="113"/>
        <v>#VALUE!</v>
      </c>
      <c r="AE593" s="75" t="e">
        <f t="shared" si="115"/>
        <v>#VALUE!</v>
      </c>
      <c r="AF593" s="75" t="e">
        <f t="shared" si="114"/>
        <v>#VALUE!</v>
      </c>
      <c r="AG593" s="75" t="e">
        <f t="shared" si="116"/>
        <v>#VALUE!</v>
      </c>
      <c r="AH593" s="75" t="e">
        <f t="shared" si="117"/>
        <v>#VALUE!</v>
      </c>
      <c r="AI593" s="75" t="e">
        <f t="shared" si="118"/>
        <v>#VALUE!</v>
      </c>
      <c r="AJ593" s="80" t="e">
        <f t="shared" si="119"/>
        <v>#VALUE!</v>
      </c>
      <c r="AK593" s="79" t="str">
        <f>(IFERROR(VLOOKUP(AB593,Categories!$A$2:$B$20,2,1),""))</f>
        <v/>
      </c>
      <c r="AL593" s="79" t="str">
        <f ca="1">IFERROR(VLOOKUP((HLOOKUP((VLOOKUP($AB593,Categories!$A$2:$F$20,3,1)), $AB$3:$AJ593, (ROW()-ROW($AB$3)+1), 0)), INDIRECT(VLOOKUP($AB593,Categories!$A$2:$F$20,6,1)),2,0),AK593)</f>
        <v/>
      </c>
      <c r="AM593" s="79" t="str">
        <f ca="1">IFERROR(VLOOKUP((HLOOKUP((VLOOKUP($AB593,Categories!$A$2:$F$20,4,1)),$AB$3:$AJ593,(ROW()-ROW($AB$3)+1),0)),INDIRECT(VLOOKUP($AB593,Categories!$A$2:$H$20,7,1)),2,0),"")</f>
        <v/>
      </c>
      <c r="AN593" s="79" t="str">
        <f ca="1">IFERROR(VLOOKUP((HLOOKUP((VLOOKUP($AB593,Categories!$A$2:$F$20,5,1)), $AB$3:$AJ593, (ROW()-ROW($AB$3)+1), 0)), INDIRECT(VLOOKUP($AB593,Categories!$A$2:$H$20,8,1)),2,0),"")</f>
        <v/>
      </c>
      <c r="AO593" s="79" t="str">
        <f t="shared" ca="1" si="120"/>
        <v/>
      </c>
      <c r="AP593" s="81"/>
      <c r="AQ593" s="70" t="str">
        <f>IFERROR(VLOOKUP(VALUE(MID(AP593,1,1)),AdditionalElements!$A$2:$B$50,2,0),"")</f>
        <v/>
      </c>
      <c r="AR593" s="70" t="str">
        <f>IFERROR(VLOOKUP(VALUE(MID(AP593,2,1)),AdditionalElements!$H$2:$I$50,2,0),"")</f>
        <v/>
      </c>
      <c r="AS593" s="70" t="str">
        <f>IFERROR(VLOOKUP(VALUE(MID(AP593,3,1)),AdditionalElements!$O$2:$P$50,2,0),"")</f>
        <v/>
      </c>
      <c r="AT593" s="70" t="str">
        <f>IFERROR(VLOOKUP(VALUE(MID(AP593,4,1)),AdditionalElements!$V$2:$W$50,2,0),"")</f>
        <v/>
      </c>
      <c r="AU593" s="71"/>
      <c r="AV593" s="79" t="str">
        <f>IFERROR(IF(VALUE(MID(AU593,1,1))=1, VLOOKUP(VALUE(MID(AU593,1,1)), TxtPanelShape!$A$2:$C$50, 3, 0), (IF(VALUE(MID(AU593,1,1))&gt;=7, VLOOKUP(VALUE(MID(AU593,1,1)), TxtPanelShape!$A$2:$C$50, 3, 0),VLOOKUP(VALUE(MID(AU593,1,2)),TxtPanelShape!$A$2:$C$50,3,0)))), "")</f>
        <v/>
      </c>
      <c r="AW593" s="79" t="str">
        <f>IFERROR(IF(VALUE(MID(AU593,1,1))=1, ", "&amp;VLOOKUP(VALUE(MID(AU593,2,1)), TxtPanelShape!$H$2:$I$50, 2, 0), IF(VALUE(MID(AU593,1,1))&gt;=7, ", "&amp;VLOOKUP(VALUE(MID(AU593,2,1)), TxtPanelShape!$H$2:$I$50, 2, 0),"")), "")</f>
        <v/>
      </c>
      <c r="AX593" s="79" t="str">
        <f>IFERROR(IF(VALUE(MID(AU593,1,1))=1, ", "&amp;VLOOKUP(VALUE(MID(AU593,3,1)), TxtPanelShape!$O$2:$P$50, 2, 0), IF(VALUE(MID(AU593,1,1))&gt;=7, ", "&amp;VLOOKUP(VALUE(MID(AU593,3,1)), TxtPanelShape!$O$2:$P$50, 2, 0),"")),"")</f>
        <v/>
      </c>
      <c r="AY593" s="79" t="str">
        <f>IFERROR("; "&amp;VLOOKUP(VALUE(MID(AU593,4,1)), TxtPanelShape!$V$2:$W$50,2,0),"")</f>
        <v/>
      </c>
      <c r="AZ593" s="79" t="str">
        <f t="shared" si="121"/>
        <v/>
      </c>
      <c r="BA593" s="71"/>
      <c r="BB593" s="79" t="str">
        <f>IFERROR(IF(VALUE(MID(BA593,1,1))=1, VLOOKUP(VALUE(MID(BA593,1,1)), TxtPanelShape!$A$2:$C$50, 3, 0), (IF(VALUE(MID(BA593,1,1))&gt;=7, VLOOKUP(VALUE(MID(BA593,1,1)), TxtPanelShape!$A$2:$C$50, 3, 0),VLOOKUP(VALUE(MID(BA593,1,2)),TxtPanelShape!$A$2:$C$50,3,0)))), "")</f>
        <v/>
      </c>
      <c r="BC593" s="79" t="str">
        <f>IFERROR(IF(VALUE(MID(BA593,1,1))=1, ", "&amp;VLOOKUP(VALUE(MID(BA593,2,1)), TxtPanelShape!$H$2:$I$50, 2, 0), IF(VALUE(MID(BA593,1,1))&gt;=7, ", "&amp;VLOOKUP(VALUE(MID(BA593,2,1)), TxtPanelShape!$H$2:$I$50, 2, 0),"")), "")</f>
        <v/>
      </c>
      <c r="BD593" s="79" t="str">
        <f>IFERROR(IF(VALUE(MID(BA593,1,1))=1, ", "&amp;VLOOKUP(VALUE(MID(BA593,3,1)), TxtPanelShape!$O$2:$P$50, 2, 0), IF(VALUE(MID(BA593,1,1))&gt;=7, ", "&amp;VLOOKUP(VALUE(MID(BA593,3,1)), TxtPanelShape!$O$2:$P$50, 2, 0),"")),"")</f>
        <v/>
      </c>
      <c r="BE593" s="79" t="str">
        <f>IFERROR("; "&amp;VLOOKUP(VALUE(MID(BA593,4,1)), TxtPanelShape!$V$2:$W$50,2,0),"")</f>
        <v/>
      </c>
      <c r="BF593" s="79" t="str">
        <f t="shared" si="122"/>
        <v/>
      </c>
      <c r="BG593" s="71"/>
      <c r="BH593" s="79" t="str">
        <f>IFERROR(VLOOKUP(BG593, TxtPanelDefinition!$A$2:$B$50, 2, 0),"")</f>
        <v/>
      </c>
      <c r="BI593" s="71"/>
      <c r="BJ593" s="79" t="str">
        <f>IFERROR(VLOOKUP(BI593, TxtPanelDefinition!$A$2:$B$50, 2, 0),"")</f>
        <v/>
      </c>
      <c r="BK593" s="71"/>
      <c r="BL593" s="79" t="str">
        <f>IFERROR(VLOOKUP(BK593, InscrTechniques!$A$2:$B$50, 2, 0),"")</f>
        <v/>
      </c>
      <c r="BM593" s="71"/>
      <c r="BN593" s="79" t="str">
        <f>IFERROR(VLOOKUP(BM593, InscrTechniques!$A$2:$B$50, 2, 0),"")</f>
        <v/>
      </c>
      <c r="BO593" s="71"/>
      <c r="BP593" s="79" t="str">
        <f>IFERROR(VLOOKUP(BO593, InscrTechniques!$A$2:$B$50, 2, 0),"")</f>
        <v/>
      </c>
      <c r="BQ593" s="71"/>
      <c r="BR593" s="79" t="str">
        <f>IFERROR(VLOOKUP(BQ593, InscrTechniques!$A$2:$B$50, 2, 0),"")</f>
        <v/>
      </c>
      <c r="BS593" s="71"/>
      <c r="BT593" s="79" t="str">
        <f>IFERROR(VLOOKUP(BS593, InscrTechniques!$A$2:$B$50, 2, 0),"")</f>
        <v/>
      </c>
      <c r="BU593" s="71"/>
      <c r="BV593" s="79" t="str">
        <f>IFERROR(VLOOKUP(BU593, InscrTechniques!$A$2:$B$50, 2, 0),"")</f>
        <v/>
      </c>
      <c r="BW593" s="125"/>
      <c r="BX593" s="79" t="str">
        <f>IFERROR(VLOOKUP(BW593, InscrTechniques!$A$2:$B$50, 2, 0),"")</f>
        <v/>
      </c>
      <c r="BY593" s="125"/>
      <c r="BZ593" s="79" t="str">
        <f>IFERROR(VLOOKUP(BY593, InscrTechniques!$A$2:$B$50, 2, 0),"")</f>
        <v/>
      </c>
      <c r="CA593" s="74"/>
      <c r="CB593" s="114" t="str">
        <f>IFERROR(VLOOKUP(CA593, LetterStyle!$A$2:$B$50, 2, 0),"")</f>
        <v/>
      </c>
      <c r="CC593" s="74"/>
      <c r="CD593" s="114" t="str">
        <f>IFERROR(VLOOKUP(CC593, LetterStyle!$A$2:$B$50, 2, 0),"")</f>
        <v/>
      </c>
      <c r="CE593" s="74"/>
      <c r="CF593" s="114" t="str">
        <f>IFERROR(VLOOKUP(CE593, LetterStyle!$A$2:$B$50, 2, 0),"")</f>
        <v/>
      </c>
      <c r="CG593" s="74"/>
      <c r="CH593" s="79" t="str">
        <f>IFERROR(VLOOKUP(CG593, LetterStyle!$A$2:$B$50, 2, 0),"")</f>
        <v/>
      </c>
      <c r="CI593" s="71"/>
      <c r="CJ593" s="79" t="str">
        <f>IFERROR(VLOOKUP(CI593, DecMotifs!$A$1:$B$306, 2, 0),"")</f>
        <v/>
      </c>
      <c r="CK593" s="71"/>
      <c r="CL593" s="79" t="str">
        <f>IFERROR(VLOOKUP(CK593, DecMotifs!$A$1:$B$306, 2, 0),"")</f>
        <v/>
      </c>
      <c r="CM593" s="71"/>
      <c r="CN593" s="79" t="str">
        <f>IFERROR(VLOOKUP(CM593, DecMotifs!$A$1:$B$306, 2, 0),"")</f>
        <v/>
      </c>
      <c r="CO593" s="71"/>
      <c r="CP593" s="79" t="str">
        <f>IFERROR(VLOOKUP(CO593, MarginalDec!$A$2:$B$253, 2, 0),"")</f>
        <v/>
      </c>
      <c r="CQ593" s="71"/>
      <c r="CR593" s="79" t="str">
        <f>IFERROR(VLOOKUP(CQ593, MarginalDec!$A$2:$B$253, 2, 0),"")</f>
        <v/>
      </c>
      <c r="CS593" s="71"/>
      <c r="CT593" s="79" t="str">
        <f>IFERROR(VLOOKUP(CS593, MarginalDec!$A$2:$B$253, 2, 0),"")</f>
        <v/>
      </c>
      <c r="CU593" s="71"/>
      <c r="CV593" s="79" t="str">
        <f>IF(ISBLANK(CU593),"", IFERROR(VLOOKUP(CU593, Tooling!$A$2:$B$252, 2, 0),""))</f>
        <v/>
      </c>
      <c r="CW593" s="71"/>
      <c r="CX593" s="79" t="str">
        <f>IF(ISBLANK(CW593),"", IFERROR(VLOOKUP(CW593, Tooling!$A$2:$B$252, 2, 0),""))</f>
        <v/>
      </c>
      <c r="CY593" s="71"/>
      <c r="CZ593" s="79" t="str">
        <f>IF(ISBLANK(CY593),"", IFERROR(VLOOKUP(CY593, Repairs!$A$2:$B$252, 2, 0),""))</f>
        <v/>
      </c>
      <c r="DA593" s="77"/>
      <c r="DB593" s="71"/>
      <c r="DC593" s="79" t="str">
        <f>IFERROR(VLOOKUP(DB593, DatingReason!$A$2:$B$252, 2, 0),"")</f>
        <v/>
      </c>
      <c r="DD593" s="123" t="str">
        <f t="shared" si="123"/>
        <v/>
      </c>
      <c r="DF593" s="119" t="str">
        <f t="array" ref="DF593">IF(AND($B593&lt;&gt;"", $DE593&lt;&gt;"", $DE593&lt;&gt;"No"),MAX(IF($B593=PEOPLE!$B$4:$B$1000, PEOPLE!$Q$4:$Q$1000,""))+100,"")</f>
        <v/>
      </c>
      <c r="DG593" s="68"/>
      <c r="DH593" s="76">
        <f>COUNTIF(PEOPLE!B:B, MEMORIALS!B593)</f>
        <v>0</v>
      </c>
      <c r="DI593" s="82"/>
      <c r="DJ593" s="82"/>
      <c r="DK593" s="82"/>
      <c r="DL593" s="68"/>
      <c r="DM593" s="68"/>
      <c r="DN593" s="68"/>
      <c r="DO593" s="68"/>
      <c r="DP593" s="68"/>
    </row>
    <row r="594" spans="1:120" ht="15" customHeight="1" x14ac:dyDescent="0.25">
      <c r="A594" s="68"/>
      <c r="B594" s="69"/>
      <c r="C594" s="68"/>
      <c r="D594" s="68"/>
      <c r="E594" s="70" t="str">
        <f>IF(D594="","",VLOOKUP(D594,Denomination!$A$2:$B$50, 2, 0))</f>
        <v/>
      </c>
      <c r="F594" s="68"/>
      <c r="G594" s="71"/>
      <c r="H594" s="70" t="str">
        <f>IF(G594="","",VLOOKUP(G594,MCondition!$A$2:$B$50, 2, 0))</f>
        <v/>
      </c>
      <c r="I594" s="72"/>
      <c r="J594" s="71"/>
      <c r="K594" s="70" t="str">
        <f>IF(J594="","",VLOOKUP(J594,ICondition!$A$2:$B$50, 2, 0))</f>
        <v/>
      </c>
      <c r="L594" s="73"/>
      <c r="M594" s="73"/>
      <c r="N594" s="73"/>
      <c r="O594" s="73"/>
      <c r="P594" s="73"/>
      <c r="Q594" s="73"/>
      <c r="R594" s="78"/>
      <c r="S594" s="79" t="str">
        <f>IFERROR(VLOOKUP(R594,Material!$A$2:$B$59, 2, 0),"")</f>
        <v/>
      </c>
      <c r="T594" s="71"/>
      <c r="U594" s="79" t="str">
        <f>IFERROR(VLOOKUP(T594,Material!$A$2:$B$59, 2, 0),"")</f>
        <v/>
      </c>
      <c r="V594" s="71"/>
      <c r="W594" s="79" t="str">
        <f>IFERROR(VLOOKUP(V594,Material!$A$2:$B$59, 2, 0),"")</f>
        <v/>
      </c>
      <c r="X594" s="71"/>
      <c r="Y594" s="79" t="str">
        <f>IFERROR(VLOOKUP(X594,Material!$A$2:$B$59, 2, 0),"")</f>
        <v/>
      </c>
      <c r="Z594" s="71"/>
      <c r="AA594" s="79" t="str">
        <f>IFERROR(VLOOKUP(Z594,Material!$A$2:$B$59, 2, 0),"")</f>
        <v/>
      </c>
      <c r="AB594" s="74"/>
      <c r="AC594" s="75" t="e">
        <f t="shared" si="112"/>
        <v>#VALUE!</v>
      </c>
      <c r="AD594" s="75" t="e">
        <f t="shared" si="113"/>
        <v>#VALUE!</v>
      </c>
      <c r="AE594" s="75" t="e">
        <f t="shared" si="115"/>
        <v>#VALUE!</v>
      </c>
      <c r="AF594" s="75" t="e">
        <f t="shared" si="114"/>
        <v>#VALUE!</v>
      </c>
      <c r="AG594" s="75" t="e">
        <f t="shared" si="116"/>
        <v>#VALUE!</v>
      </c>
      <c r="AH594" s="75" t="e">
        <f t="shared" si="117"/>
        <v>#VALUE!</v>
      </c>
      <c r="AI594" s="75" t="e">
        <f t="shared" si="118"/>
        <v>#VALUE!</v>
      </c>
      <c r="AJ594" s="80" t="e">
        <f t="shared" si="119"/>
        <v>#VALUE!</v>
      </c>
      <c r="AK594" s="79" t="str">
        <f>(IFERROR(VLOOKUP(AB594,Categories!$A$2:$B$20,2,1),""))</f>
        <v/>
      </c>
      <c r="AL594" s="79" t="str">
        <f ca="1">IFERROR(VLOOKUP((HLOOKUP((VLOOKUP($AB594,Categories!$A$2:$F$20,3,1)), $AB$3:$AJ594, (ROW()-ROW($AB$3)+1), 0)), INDIRECT(VLOOKUP($AB594,Categories!$A$2:$F$20,6,1)),2,0),AK594)</f>
        <v/>
      </c>
      <c r="AM594" s="79" t="str">
        <f ca="1">IFERROR(VLOOKUP((HLOOKUP((VLOOKUP($AB594,Categories!$A$2:$F$20,4,1)),$AB$3:$AJ594,(ROW()-ROW($AB$3)+1),0)),INDIRECT(VLOOKUP($AB594,Categories!$A$2:$H$20,7,1)),2,0),"")</f>
        <v/>
      </c>
      <c r="AN594" s="79" t="str">
        <f ca="1">IFERROR(VLOOKUP((HLOOKUP((VLOOKUP($AB594,Categories!$A$2:$F$20,5,1)), $AB$3:$AJ594, (ROW()-ROW($AB$3)+1), 0)), INDIRECT(VLOOKUP($AB594,Categories!$A$2:$H$20,8,1)),2,0),"")</f>
        <v/>
      </c>
      <c r="AO594" s="79" t="str">
        <f t="shared" ca="1" si="120"/>
        <v/>
      </c>
      <c r="AP594" s="81"/>
      <c r="AQ594" s="70" t="str">
        <f>IFERROR(VLOOKUP(VALUE(MID(AP594,1,1)),AdditionalElements!$A$2:$B$50,2,0),"")</f>
        <v/>
      </c>
      <c r="AR594" s="70" t="str">
        <f>IFERROR(VLOOKUP(VALUE(MID(AP594,2,1)),AdditionalElements!$H$2:$I$50,2,0),"")</f>
        <v/>
      </c>
      <c r="AS594" s="70" t="str">
        <f>IFERROR(VLOOKUP(VALUE(MID(AP594,3,1)),AdditionalElements!$O$2:$P$50,2,0),"")</f>
        <v/>
      </c>
      <c r="AT594" s="70" t="str">
        <f>IFERROR(VLOOKUP(VALUE(MID(AP594,4,1)),AdditionalElements!$V$2:$W$50,2,0),"")</f>
        <v/>
      </c>
      <c r="AU594" s="71"/>
      <c r="AV594" s="79" t="str">
        <f>IFERROR(IF(VALUE(MID(AU594,1,1))=1, VLOOKUP(VALUE(MID(AU594,1,1)), TxtPanelShape!$A$2:$C$50, 3, 0), (IF(VALUE(MID(AU594,1,1))&gt;=7, VLOOKUP(VALUE(MID(AU594,1,1)), TxtPanelShape!$A$2:$C$50, 3, 0),VLOOKUP(VALUE(MID(AU594,1,2)),TxtPanelShape!$A$2:$C$50,3,0)))), "")</f>
        <v/>
      </c>
      <c r="AW594" s="79" t="str">
        <f>IFERROR(IF(VALUE(MID(AU594,1,1))=1, ", "&amp;VLOOKUP(VALUE(MID(AU594,2,1)), TxtPanelShape!$H$2:$I$50, 2, 0), IF(VALUE(MID(AU594,1,1))&gt;=7, ", "&amp;VLOOKUP(VALUE(MID(AU594,2,1)), TxtPanelShape!$H$2:$I$50, 2, 0),"")), "")</f>
        <v/>
      </c>
      <c r="AX594" s="79" t="str">
        <f>IFERROR(IF(VALUE(MID(AU594,1,1))=1, ", "&amp;VLOOKUP(VALUE(MID(AU594,3,1)), TxtPanelShape!$O$2:$P$50, 2, 0), IF(VALUE(MID(AU594,1,1))&gt;=7, ", "&amp;VLOOKUP(VALUE(MID(AU594,3,1)), TxtPanelShape!$O$2:$P$50, 2, 0),"")),"")</f>
        <v/>
      </c>
      <c r="AY594" s="79" t="str">
        <f>IFERROR("; "&amp;VLOOKUP(VALUE(MID(AU594,4,1)), TxtPanelShape!$V$2:$W$50,2,0),"")</f>
        <v/>
      </c>
      <c r="AZ594" s="79" t="str">
        <f t="shared" si="121"/>
        <v/>
      </c>
      <c r="BA594" s="71"/>
      <c r="BB594" s="79" t="str">
        <f>IFERROR(IF(VALUE(MID(BA594,1,1))=1, VLOOKUP(VALUE(MID(BA594,1,1)), TxtPanelShape!$A$2:$C$50, 3, 0), (IF(VALUE(MID(BA594,1,1))&gt;=7, VLOOKUP(VALUE(MID(BA594,1,1)), TxtPanelShape!$A$2:$C$50, 3, 0),VLOOKUP(VALUE(MID(BA594,1,2)),TxtPanelShape!$A$2:$C$50,3,0)))), "")</f>
        <v/>
      </c>
      <c r="BC594" s="79" t="str">
        <f>IFERROR(IF(VALUE(MID(BA594,1,1))=1, ", "&amp;VLOOKUP(VALUE(MID(BA594,2,1)), TxtPanelShape!$H$2:$I$50, 2, 0), IF(VALUE(MID(BA594,1,1))&gt;=7, ", "&amp;VLOOKUP(VALUE(MID(BA594,2,1)), TxtPanelShape!$H$2:$I$50, 2, 0),"")), "")</f>
        <v/>
      </c>
      <c r="BD594" s="79" t="str">
        <f>IFERROR(IF(VALUE(MID(BA594,1,1))=1, ", "&amp;VLOOKUP(VALUE(MID(BA594,3,1)), TxtPanelShape!$O$2:$P$50, 2, 0), IF(VALUE(MID(BA594,1,1))&gt;=7, ", "&amp;VLOOKUP(VALUE(MID(BA594,3,1)), TxtPanelShape!$O$2:$P$50, 2, 0),"")),"")</f>
        <v/>
      </c>
      <c r="BE594" s="79" t="str">
        <f>IFERROR("; "&amp;VLOOKUP(VALUE(MID(BA594,4,1)), TxtPanelShape!$V$2:$W$50,2,0),"")</f>
        <v/>
      </c>
      <c r="BF594" s="79" t="str">
        <f t="shared" si="122"/>
        <v/>
      </c>
      <c r="BG594" s="71"/>
      <c r="BH594" s="79" t="str">
        <f>IFERROR(VLOOKUP(BG594, TxtPanelDefinition!$A$2:$B$50, 2, 0),"")</f>
        <v/>
      </c>
      <c r="BI594" s="71"/>
      <c r="BJ594" s="79" t="str">
        <f>IFERROR(VLOOKUP(BI594, TxtPanelDefinition!$A$2:$B$50, 2, 0),"")</f>
        <v/>
      </c>
      <c r="BK594" s="71"/>
      <c r="BL594" s="79" t="str">
        <f>IFERROR(VLOOKUP(BK594, InscrTechniques!$A$2:$B$50, 2, 0),"")</f>
        <v/>
      </c>
      <c r="BM594" s="71"/>
      <c r="BN594" s="79" t="str">
        <f>IFERROR(VLOOKUP(BM594, InscrTechniques!$A$2:$B$50, 2, 0),"")</f>
        <v/>
      </c>
      <c r="BO594" s="71"/>
      <c r="BP594" s="79" t="str">
        <f>IFERROR(VLOOKUP(BO594, InscrTechniques!$A$2:$B$50, 2, 0),"")</f>
        <v/>
      </c>
      <c r="BQ594" s="71"/>
      <c r="BR594" s="79" t="str">
        <f>IFERROR(VLOOKUP(BQ594, InscrTechniques!$A$2:$B$50, 2, 0),"")</f>
        <v/>
      </c>
      <c r="BS594" s="71"/>
      <c r="BT594" s="79" t="str">
        <f>IFERROR(VLOOKUP(BS594, InscrTechniques!$A$2:$B$50, 2, 0),"")</f>
        <v/>
      </c>
      <c r="BU594" s="71"/>
      <c r="BV594" s="79" t="str">
        <f>IFERROR(VLOOKUP(BU594, InscrTechniques!$A$2:$B$50, 2, 0),"")</f>
        <v/>
      </c>
      <c r="BW594" s="125"/>
      <c r="BX594" s="79" t="str">
        <f>IFERROR(VLOOKUP(BW594, InscrTechniques!$A$2:$B$50, 2, 0),"")</f>
        <v/>
      </c>
      <c r="BY594" s="125"/>
      <c r="BZ594" s="79" t="str">
        <f>IFERROR(VLOOKUP(BY594, InscrTechniques!$A$2:$B$50, 2, 0),"")</f>
        <v/>
      </c>
      <c r="CA594" s="74"/>
      <c r="CB594" s="114" t="str">
        <f>IFERROR(VLOOKUP(CA594, LetterStyle!$A$2:$B$50, 2, 0),"")</f>
        <v/>
      </c>
      <c r="CC594" s="74"/>
      <c r="CD594" s="114" t="str">
        <f>IFERROR(VLOOKUP(CC594, LetterStyle!$A$2:$B$50, 2, 0),"")</f>
        <v/>
      </c>
      <c r="CE594" s="74"/>
      <c r="CF594" s="114" t="str">
        <f>IFERROR(VLOOKUP(CE594, LetterStyle!$A$2:$B$50, 2, 0),"")</f>
        <v/>
      </c>
      <c r="CG594" s="74"/>
      <c r="CH594" s="79" t="str">
        <f>IFERROR(VLOOKUP(CG594, LetterStyle!$A$2:$B$50, 2, 0),"")</f>
        <v/>
      </c>
      <c r="CI594" s="71"/>
      <c r="CJ594" s="79" t="str">
        <f>IFERROR(VLOOKUP(CI594, DecMotifs!$A$1:$B$306, 2, 0),"")</f>
        <v/>
      </c>
      <c r="CK594" s="71"/>
      <c r="CL594" s="79" t="str">
        <f>IFERROR(VLOOKUP(CK594, DecMotifs!$A$1:$B$306, 2, 0),"")</f>
        <v/>
      </c>
      <c r="CM594" s="71"/>
      <c r="CN594" s="79" t="str">
        <f>IFERROR(VLOOKUP(CM594, DecMotifs!$A$1:$B$306, 2, 0),"")</f>
        <v/>
      </c>
      <c r="CO594" s="71"/>
      <c r="CP594" s="79" t="str">
        <f>IFERROR(VLOOKUP(CO594, MarginalDec!$A$2:$B$253, 2, 0),"")</f>
        <v/>
      </c>
      <c r="CQ594" s="71"/>
      <c r="CR594" s="79" t="str">
        <f>IFERROR(VLOOKUP(CQ594, MarginalDec!$A$2:$B$253, 2, 0),"")</f>
        <v/>
      </c>
      <c r="CS594" s="71"/>
      <c r="CT594" s="79" t="str">
        <f>IFERROR(VLOOKUP(CS594, MarginalDec!$A$2:$B$253, 2, 0),"")</f>
        <v/>
      </c>
      <c r="CU594" s="71"/>
      <c r="CV594" s="79" t="str">
        <f>IF(ISBLANK(CU594),"", IFERROR(VLOOKUP(CU594, Tooling!$A$2:$B$252, 2, 0),""))</f>
        <v/>
      </c>
      <c r="CW594" s="71"/>
      <c r="CX594" s="79" t="str">
        <f>IF(ISBLANK(CW594),"", IFERROR(VLOOKUP(CW594, Tooling!$A$2:$B$252, 2, 0),""))</f>
        <v/>
      </c>
      <c r="CY594" s="71"/>
      <c r="CZ594" s="79" t="str">
        <f>IF(ISBLANK(CY594),"", IFERROR(VLOOKUP(CY594, Repairs!$A$2:$B$252, 2, 0),""))</f>
        <v/>
      </c>
      <c r="DA594" s="77"/>
      <c r="DB594" s="71"/>
      <c r="DC594" s="79" t="str">
        <f>IFERROR(VLOOKUP(DB594, DatingReason!$A$2:$B$252, 2, 0),"")</f>
        <v/>
      </c>
      <c r="DD594" s="123" t="str">
        <f t="shared" si="123"/>
        <v/>
      </c>
      <c r="DF594" s="119" t="str">
        <f t="array" ref="DF594">IF(AND($B594&lt;&gt;"", $DE594&lt;&gt;"", $DE594&lt;&gt;"No"),MAX(IF($B594=PEOPLE!$B$4:$B$1000, PEOPLE!$Q$4:$Q$1000,""))+100,"")</f>
        <v/>
      </c>
      <c r="DG594" s="68"/>
      <c r="DH594" s="76">
        <f>COUNTIF(PEOPLE!B:B, MEMORIALS!B594)</f>
        <v>0</v>
      </c>
      <c r="DI594" s="82"/>
      <c r="DJ594" s="82"/>
      <c r="DK594" s="82"/>
      <c r="DL594" s="68"/>
      <c r="DM594" s="68"/>
      <c r="DN594" s="68"/>
      <c r="DO594" s="68"/>
      <c r="DP594" s="68"/>
    </row>
    <row r="595" spans="1:120" ht="15" customHeight="1" x14ac:dyDescent="0.25">
      <c r="A595" s="68"/>
      <c r="B595" s="69"/>
      <c r="C595" s="68"/>
      <c r="D595" s="68"/>
      <c r="E595" s="70" t="str">
        <f>IF(D595="","",VLOOKUP(D595,Denomination!$A$2:$B$50, 2, 0))</f>
        <v/>
      </c>
      <c r="F595" s="68"/>
      <c r="G595" s="71"/>
      <c r="H595" s="70" t="str">
        <f>IF(G595="","",VLOOKUP(G595,MCondition!$A$2:$B$50, 2, 0))</f>
        <v/>
      </c>
      <c r="I595" s="72"/>
      <c r="J595" s="71"/>
      <c r="K595" s="70" t="str">
        <f>IF(J595="","",VLOOKUP(J595,ICondition!$A$2:$B$50, 2, 0))</f>
        <v/>
      </c>
      <c r="L595" s="73"/>
      <c r="M595" s="73"/>
      <c r="N595" s="73"/>
      <c r="O595" s="73"/>
      <c r="P595" s="73"/>
      <c r="Q595" s="73"/>
      <c r="R595" s="78"/>
      <c r="S595" s="79" t="str">
        <f>IFERROR(VLOOKUP(R595,Material!$A$2:$B$59, 2, 0),"")</f>
        <v/>
      </c>
      <c r="T595" s="71"/>
      <c r="U595" s="79" t="str">
        <f>IFERROR(VLOOKUP(T595,Material!$A$2:$B$59, 2, 0),"")</f>
        <v/>
      </c>
      <c r="V595" s="71"/>
      <c r="W595" s="79" t="str">
        <f>IFERROR(VLOOKUP(V595,Material!$A$2:$B$59, 2, 0),"")</f>
        <v/>
      </c>
      <c r="X595" s="71"/>
      <c r="Y595" s="79" t="str">
        <f>IFERROR(VLOOKUP(X595,Material!$A$2:$B$59, 2, 0),"")</f>
        <v/>
      </c>
      <c r="Z595" s="71"/>
      <c r="AA595" s="79" t="str">
        <f>IFERROR(VLOOKUP(Z595,Material!$A$2:$B$59, 2, 0),"")</f>
        <v/>
      </c>
      <c r="AB595" s="74"/>
      <c r="AC595" s="75" t="e">
        <f t="shared" si="112"/>
        <v>#VALUE!</v>
      </c>
      <c r="AD595" s="75" t="e">
        <f t="shared" si="113"/>
        <v>#VALUE!</v>
      </c>
      <c r="AE595" s="75" t="e">
        <f t="shared" si="115"/>
        <v>#VALUE!</v>
      </c>
      <c r="AF595" s="75" t="e">
        <f t="shared" si="114"/>
        <v>#VALUE!</v>
      </c>
      <c r="AG595" s="75" t="e">
        <f t="shared" si="116"/>
        <v>#VALUE!</v>
      </c>
      <c r="AH595" s="75" t="e">
        <f t="shared" si="117"/>
        <v>#VALUE!</v>
      </c>
      <c r="AI595" s="75" t="e">
        <f t="shared" si="118"/>
        <v>#VALUE!</v>
      </c>
      <c r="AJ595" s="80" t="e">
        <f t="shared" si="119"/>
        <v>#VALUE!</v>
      </c>
      <c r="AK595" s="79" t="str">
        <f>(IFERROR(VLOOKUP(AB595,Categories!$A$2:$B$20,2,1),""))</f>
        <v/>
      </c>
      <c r="AL595" s="79" t="str">
        <f ca="1">IFERROR(VLOOKUP((HLOOKUP((VLOOKUP($AB595,Categories!$A$2:$F$20,3,1)), $AB$3:$AJ595, (ROW()-ROW($AB$3)+1), 0)), INDIRECT(VLOOKUP($AB595,Categories!$A$2:$F$20,6,1)),2,0),AK595)</f>
        <v/>
      </c>
      <c r="AM595" s="79" t="str">
        <f ca="1">IFERROR(VLOOKUP((HLOOKUP((VLOOKUP($AB595,Categories!$A$2:$F$20,4,1)),$AB$3:$AJ595,(ROW()-ROW($AB$3)+1),0)),INDIRECT(VLOOKUP($AB595,Categories!$A$2:$H$20,7,1)),2,0),"")</f>
        <v/>
      </c>
      <c r="AN595" s="79" t="str">
        <f ca="1">IFERROR(VLOOKUP((HLOOKUP((VLOOKUP($AB595,Categories!$A$2:$F$20,5,1)), $AB$3:$AJ595, (ROW()-ROW($AB$3)+1), 0)), INDIRECT(VLOOKUP($AB595,Categories!$A$2:$H$20,8,1)),2,0),"")</f>
        <v/>
      </c>
      <c r="AO595" s="79" t="str">
        <f t="shared" ca="1" si="120"/>
        <v/>
      </c>
      <c r="AP595" s="81"/>
      <c r="AQ595" s="70" t="str">
        <f>IFERROR(VLOOKUP(VALUE(MID(AP595,1,1)),AdditionalElements!$A$2:$B$50,2,0),"")</f>
        <v/>
      </c>
      <c r="AR595" s="70" t="str">
        <f>IFERROR(VLOOKUP(VALUE(MID(AP595,2,1)),AdditionalElements!$H$2:$I$50,2,0),"")</f>
        <v/>
      </c>
      <c r="AS595" s="70" t="str">
        <f>IFERROR(VLOOKUP(VALUE(MID(AP595,3,1)),AdditionalElements!$O$2:$P$50,2,0),"")</f>
        <v/>
      </c>
      <c r="AT595" s="70" t="str">
        <f>IFERROR(VLOOKUP(VALUE(MID(AP595,4,1)),AdditionalElements!$V$2:$W$50,2,0),"")</f>
        <v/>
      </c>
      <c r="AU595" s="71"/>
      <c r="AV595" s="79" t="str">
        <f>IFERROR(IF(VALUE(MID(AU595,1,1))=1, VLOOKUP(VALUE(MID(AU595,1,1)), TxtPanelShape!$A$2:$C$50, 3, 0), (IF(VALUE(MID(AU595,1,1))&gt;=7, VLOOKUP(VALUE(MID(AU595,1,1)), TxtPanelShape!$A$2:$C$50, 3, 0),VLOOKUP(VALUE(MID(AU595,1,2)),TxtPanelShape!$A$2:$C$50,3,0)))), "")</f>
        <v/>
      </c>
      <c r="AW595" s="79" t="str">
        <f>IFERROR(IF(VALUE(MID(AU595,1,1))=1, ", "&amp;VLOOKUP(VALUE(MID(AU595,2,1)), TxtPanelShape!$H$2:$I$50, 2, 0), IF(VALUE(MID(AU595,1,1))&gt;=7, ", "&amp;VLOOKUP(VALUE(MID(AU595,2,1)), TxtPanelShape!$H$2:$I$50, 2, 0),"")), "")</f>
        <v/>
      </c>
      <c r="AX595" s="79" t="str">
        <f>IFERROR(IF(VALUE(MID(AU595,1,1))=1, ", "&amp;VLOOKUP(VALUE(MID(AU595,3,1)), TxtPanelShape!$O$2:$P$50, 2, 0), IF(VALUE(MID(AU595,1,1))&gt;=7, ", "&amp;VLOOKUP(VALUE(MID(AU595,3,1)), TxtPanelShape!$O$2:$P$50, 2, 0),"")),"")</f>
        <v/>
      </c>
      <c r="AY595" s="79" t="str">
        <f>IFERROR("; "&amp;VLOOKUP(VALUE(MID(AU595,4,1)), TxtPanelShape!$V$2:$W$50,2,0),"")</f>
        <v/>
      </c>
      <c r="AZ595" s="79" t="str">
        <f t="shared" si="121"/>
        <v/>
      </c>
      <c r="BA595" s="71"/>
      <c r="BB595" s="79" t="str">
        <f>IFERROR(IF(VALUE(MID(BA595,1,1))=1, VLOOKUP(VALUE(MID(BA595,1,1)), TxtPanelShape!$A$2:$C$50, 3, 0), (IF(VALUE(MID(BA595,1,1))&gt;=7, VLOOKUP(VALUE(MID(BA595,1,1)), TxtPanelShape!$A$2:$C$50, 3, 0),VLOOKUP(VALUE(MID(BA595,1,2)),TxtPanelShape!$A$2:$C$50,3,0)))), "")</f>
        <v/>
      </c>
      <c r="BC595" s="79" t="str">
        <f>IFERROR(IF(VALUE(MID(BA595,1,1))=1, ", "&amp;VLOOKUP(VALUE(MID(BA595,2,1)), TxtPanelShape!$H$2:$I$50, 2, 0), IF(VALUE(MID(BA595,1,1))&gt;=7, ", "&amp;VLOOKUP(VALUE(MID(BA595,2,1)), TxtPanelShape!$H$2:$I$50, 2, 0),"")), "")</f>
        <v/>
      </c>
      <c r="BD595" s="79" t="str">
        <f>IFERROR(IF(VALUE(MID(BA595,1,1))=1, ", "&amp;VLOOKUP(VALUE(MID(BA595,3,1)), TxtPanelShape!$O$2:$P$50, 2, 0), IF(VALUE(MID(BA595,1,1))&gt;=7, ", "&amp;VLOOKUP(VALUE(MID(BA595,3,1)), TxtPanelShape!$O$2:$P$50, 2, 0),"")),"")</f>
        <v/>
      </c>
      <c r="BE595" s="79" t="str">
        <f>IFERROR("; "&amp;VLOOKUP(VALUE(MID(BA595,4,1)), TxtPanelShape!$V$2:$W$50,2,0),"")</f>
        <v/>
      </c>
      <c r="BF595" s="79" t="str">
        <f t="shared" si="122"/>
        <v/>
      </c>
      <c r="BG595" s="71"/>
      <c r="BH595" s="79" t="str">
        <f>IFERROR(VLOOKUP(BG595, TxtPanelDefinition!$A$2:$B$50, 2, 0),"")</f>
        <v/>
      </c>
      <c r="BI595" s="71"/>
      <c r="BJ595" s="79" t="str">
        <f>IFERROR(VLOOKUP(BI595, TxtPanelDefinition!$A$2:$B$50, 2, 0),"")</f>
        <v/>
      </c>
      <c r="BK595" s="71"/>
      <c r="BL595" s="79" t="str">
        <f>IFERROR(VLOOKUP(BK595, InscrTechniques!$A$2:$B$50, 2, 0),"")</f>
        <v/>
      </c>
      <c r="BM595" s="71"/>
      <c r="BN595" s="79" t="str">
        <f>IFERROR(VLOOKUP(BM595, InscrTechniques!$A$2:$B$50, 2, 0),"")</f>
        <v/>
      </c>
      <c r="BO595" s="71"/>
      <c r="BP595" s="79" t="str">
        <f>IFERROR(VLOOKUP(BO595, InscrTechniques!$A$2:$B$50, 2, 0),"")</f>
        <v/>
      </c>
      <c r="BQ595" s="71"/>
      <c r="BR595" s="79" t="str">
        <f>IFERROR(VLOOKUP(BQ595, InscrTechniques!$A$2:$B$50, 2, 0),"")</f>
        <v/>
      </c>
      <c r="BS595" s="71"/>
      <c r="BT595" s="79" t="str">
        <f>IFERROR(VLOOKUP(BS595, InscrTechniques!$A$2:$B$50, 2, 0),"")</f>
        <v/>
      </c>
      <c r="BU595" s="71"/>
      <c r="BV595" s="79" t="str">
        <f>IFERROR(VLOOKUP(BU595, InscrTechniques!$A$2:$B$50, 2, 0),"")</f>
        <v/>
      </c>
      <c r="BW595" s="125"/>
      <c r="BX595" s="79" t="str">
        <f>IFERROR(VLOOKUP(BW595, InscrTechniques!$A$2:$B$50, 2, 0),"")</f>
        <v/>
      </c>
      <c r="BY595" s="125"/>
      <c r="BZ595" s="79" t="str">
        <f>IFERROR(VLOOKUP(BY595, InscrTechniques!$A$2:$B$50, 2, 0),"")</f>
        <v/>
      </c>
      <c r="CA595" s="74"/>
      <c r="CB595" s="114" t="str">
        <f>IFERROR(VLOOKUP(CA595, LetterStyle!$A$2:$B$50, 2, 0),"")</f>
        <v/>
      </c>
      <c r="CC595" s="74"/>
      <c r="CD595" s="114" t="str">
        <f>IFERROR(VLOOKUP(CC595, LetterStyle!$A$2:$B$50, 2, 0),"")</f>
        <v/>
      </c>
      <c r="CE595" s="74"/>
      <c r="CF595" s="114" t="str">
        <f>IFERROR(VLOOKUP(CE595, LetterStyle!$A$2:$B$50, 2, 0),"")</f>
        <v/>
      </c>
      <c r="CG595" s="74"/>
      <c r="CH595" s="79" t="str">
        <f>IFERROR(VLOOKUP(CG595, LetterStyle!$A$2:$B$50, 2, 0),"")</f>
        <v/>
      </c>
      <c r="CI595" s="71"/>
      <c r="CJ595" s="79" t="str">
        <f>IFERROR(VLOOKUP(CI595, DecMotifs!$A$1:$B$306, 2, 0),"")</f>
        <v/>
      </c>
      <c r="CK595" s="71"/>
      <c r="CL595" s="79" t="str">
        <f>IFERROR(VLOOKUP(CK595, DecMotifs!$A$1:$B$306, 2, 0),"")</f>
        <v/>
      </c>
      <c r="CM595" s="71"/>
      <c r="CN595" s="79" t="str">
        <f>IFERROR(VLOOKUP(CM595, DecMotifs!$A$1:$B$306, 2, 0),"")</f>
        <v/>
      </c>
      <c r="CO595" s="71"/>
      <c r="CP595" s="79" t="str">
        <f>IFERROR(VLOOKUP(CO595, MarginalDec!$A$2:$B$253, 2, 0),"")</f>
        <v/>
      </c>
      <c r="CQ595" s="71"/>
      <c r="CR595" s="79" t="str">
        <f>IFERROR(VLOOKUP(CQ595, MarginalDec!$A$2:$B$253, 2, 0),"")</f>
        <v/>
      </c>
      <c r="CS595" s="71"/>
      <c r="CT595" s="79" t="str">
        <f>IFERROR(VLOOKUP(CS595, MarginalDec!$A$2:$B$253, 2, 0),"")</f>
        <v/>
      </c>
      <c r="CU595" s="71"/>
      <c r="CV595" s="79" t="str">
        <f>IF(ISBLANK(CU595),"", IFERROR(VLOOKUP(CU595, Tooling!$A$2:$B$252, 2, 0),""))</f>
        <v/>
      </c>
      <c r="CW595" s="71"/>
      <c r="CX595" s="79" t="str">
        <f>IF(ISBLANK(CW595),"", IFERROR(VLOOKUP(CW595, Tooling!$A$2:$B$252, 2, 0),""))</f>
        <v/>
      </c>
      <c r="CY595" s="71"/>
      <c r="CZ595" s="79" t="str">
        <f>IF(ISBLANK(CY595),"", IFERROR(VLOOKUP(CY595, Repairs!$A$2:$B$252, 2, 0),""))</f>
        <v/>
      </c>
      <c r="DA595" s="77"/>
      <c r="DB595" s="71"/>
      <c r="DC595" s="79" t="str">
        <f>IFERROR(VLOOKUP(DB595, DatingReason!$A$2:$B$252, 2, 0),"")</f>
        <v/>
      </c>
      <c r="DD595" s="123" t="str">
        <f t="shared" si="123"/>
        <v/>
      </c>
      <c r="DF595" s="119" t="str">
        <f t="array" ref="DF595">IF(AND($B595&lt;&gt;"", $DE595&lt;&gt;"", $DE595&lt;&gt;"No"),MAX(IF($B595=PEOPLE!$B$4:$B$1000, PEOPLE!$Q$4:$Q$1000,""))+100,"")</f>
        <v/>
      </c>
      <c r="DG595" s="68"/>
      <c r="DH595" s="76">
        <f>COUNTIF(PEOPLE!B:B, MEMORIALS!B595)</f>
        <v>0</v>
      </c>
      <c r="DI595" s="82"/>
      <c r="DJ595" s="82"/>
      <c r="DK595" s="82"/>
      <c r="DL595" s="68"/>
      <c r="DM595" s="68"/>
      <c r="DN595" s="68"/>
      <c r="DO595" s="68"/>
      <c r="DP595" s="68"/>
    </row>
    <row r="596" spans="1:120" ht="15" customHeight="1" x14ac:dyDescent="0.25">
      <c r="A596" s="68"/>
      <c r="B596" s="69"/>
      <c r="C596" s="68"/>
      <c r="D596" s="68"/>
      <c r="E596" s="70" t="str">
        <f>IF(D596="","",VLOOKUP(D596,Denomination!$A$2:$B$50, 2, 0))</f>
        <v/>
      </c>
      <c r="F596" s="68"/>
      <c r="G596" s="71"/>
      <c r="H596" s="70" t="str">
        <f>IF(G596="","",VLOOKUP(G596,MCondition!$A$2:$B$50, 2, 0))</f>
        <v/>
      </c>
      <c r="I596" s="72"/>
      <c r="J596" s="71"/>
      <c r="K596" s="70" t="str">
        <f>IF(J596="","",VLOOKUP(J596,ICondition!$A$2:$B$50, 2, 0))</f>
        <v/>
      </c>
      <c r="L596" s="73"/>
      <c r="M596" s="73"/>
      <c r="N596" s="73"/>
      <c r="O596" s="73"/>
      <c r="P596" s="73"/>
      <c r="Q596" s="73"/>
      <c r="R596" s="78"/>
      <c r="S596" s="79" t="str">
        <f>IFERROR(VLOOKUP(R596,Material!$A$2:$B$59, 2, 0),"")</f>
        <v/>
      </c>
      <c r="T596" s="71"/>
      <c r="U596" s="79" t="str">
        <f>IFERROR(VLOOKUP(T596,Material!$A$2:$B$59, 2, 0),"")</f>
        <v/>
      </c>
      <c r="V596" s="71"/>
      <c r="W596" s="79" t="str">
        <f>IFERROR(VLOOKUP(V596,Material!$A$2:$B$59, 2, 0),"")</f>
        <v/>
      </c>
      <c r="X596" s="71"/>
      <c r="Y596" s="79" t="str">
        <f>IFERROR(VLOOKUP(X596,Material!$A$2:$B$59, 2, 0),"")</f>
        <v/>
      </c>
      <c r="Z596" s="71"/>
      <c r="AA596" s="79" t="str">
        <f>IFERROR(VLOOKUP(Z596,Material!$A$2:$B$59, 2, 0),"")</f>
        <v/>
      </c>
      <c r="AB596" s="74"/>
      <c r="AC596" s="75" t="e">
        <f t="shared" si="112"/>
        <v>#VALUE!</v>
      </c>
      <c r="AD596" s="75" t="e">
        <f t="shared" si="113"/>
        <v>#VALUE!</v>
      </c>
      <c r="AE596" s="75" t="e">
        <f t="shared" si="115"/>
        <v>#VALUE!</v>
      </c>
      <c r="AF596" s="75" t="e">
        <f t="shared" si="114"/>
        <v>#VALUE!</v>
      </c>
      <c r="AG596" s="75" t="e">
        <f t="shared" si="116"/>
        <v>#VALUE!</v>
      </c>
      <c r="AH596" s="75" t="e">
        <f t="shared" si="117"/>
        <v>#VALUE!</v>
      </c>
      <c r="AI596" s="75" t="e">
        <f t="shared" si="118"/>
        <v>#VALUE!</v>
      </c>
      <c r="AJ596" s="80" t="e">
        <f t="shared" si="119"/>
        <v>#VALUE!</v>
      </c>
      <c r="AK596" s="79" t="str">
        <f>(IFERROR(VLOOKUP(AB596,Categories!$A$2:$B$20,2,1),""))</f>
        <v/>
      </c>
      <c r="AL596" s="79" t="str">
        <f ca="1">IFERROR(VLOOKUP((HLOOKUP((VLOOKUP($AB596,Categories!$A$2:$F$20,3,1)), $AB$3:$AJ596, (ROW()-ROW($AB$3)+1), 0)), INDIRECT(VLOOKUP($AB596,Categories!$A$2:$F$20,6,1)),2,0),AK596)</f>
        <v/>
      </c>
      <c r="AM596" s="79" t="str">
        <f ca="1">IFERROR(VLOOKUP((HLOOKUP((VLOOKUP($AB596,Categories!$A$2:$F$20,4,1)),$AB$3:$AJ596,(ROW()-ROW($AB$3)+1),0)),INDIRECT(VLOOKUP($AB596,Categories!$A$2:$H$20,7,1)),2,0),"")</f>
        <v/>
      </c>
      <c r="AN596" s="79" t="str">
        <f ca="1">IFERROR(VLOOKUP((HLOOKUP((VLOOKUP($AB596,Categories!$A$2:$F$20,5,1)), $AB$3:$AJ596, (ROW()-ROW($AB$3)+1), 0)), INDIRECT(VLOOKUP($AB596,Categories!$A$2:$H$20,8,1)),2,0),"")</f>
        <v/>
      </c>
      <c r="AO596" s="79" t="str">
        <f t="shared" ca="1" si="120"/>
        <v/>
      </c>
      <c r="AP596" s="81"/>
      <c r="AQ596" s="70" t="str">
        <f>IFERROR(VLOOKUP(VALUE(MID(AP596,1,1)),AdditionalElements!$A$2:$B$50,2,0),"")</f>
        <v/>
      </c>
      <c r="AR596" s="70" t="str">
        <f>IFERROR(VLOOKUP(VALUE(MID(AP596,2,1)),AdditionalElements!$H$2:$I$50,2,0),"")</f>
        <v/>
      </c>
      <c r="AS596" s="70" t="str">
        <f>IFERROR(VLOOKUP(VALUE(MID(AP596,3,1)),AdditionalElements!$O$2:$P$50,2,0),"")</f>
        <v/>
      </c>
      <c r="AT596" s="70" t="str">
        <f>IFERROR(VLOOKUP(VALUE(MID(AP596,4,1)),AdditionalElements!$V$2:$W$50,2,0),"")</f>
        <v/>
      </c>
      <c r="AU596" s="71"/>
      <c r="AV596" s="79" t="str">
        <f>IFERROR(IF(VALUE(MID(AU596,1,1))=1, VLOOKUP(VALUE(MID(AU596,1,1)), TxtPanelShape!$A$2:$C$50, 3, 0), (IF(VALUE(MID(AU596,1,1))&gt;=7, VLOOKUP(VALUE(MID(AU596,1,1)), TxtPanelShape!$A$2:$C$50, 3, 0),VLOOKUP(VALUE(MID(AU596,1,2)),TxtPanelShape!$A$2:$C$50,3,0)))), "")</f>
        <v/>
      </c>
      <c r="AW596" s="79" t="str">
        <f>IFERROR(IF(VALUE(MID(AU596,1,1))=1, ", "&amp;VLOOKUP(VALUE(MID(AU596,2,1)), TxtPanelShape!$H$2:$I$50, 2, 0), IF(VALUE(MID(AU596,1,1))&gt;=7, ", "&amp;VLOOKUP(VALUE(MID(AU596,2,1)), TxtPanelShape!$H$2:$I$50, 2, 0),"")), "")</f>
        <v/>
      </c>
      <c r="AX596" s="79" t="str">
        <f>IFERROR(IF(VALUE(MID(AU596,1,1))=1, ", "&amp;VLOOKUP(VALUE(MID(AU596,3,1)), TxtPanelShape!$O$2:$P$50, 2, 0), IF(VALUE(MID(AU596,1,1))&gt;=7, ", "&amp;VLOOKUP(VALUE(MID(AU596,3,1)), TxtPanelShape!$O$2:$P$50, 2, 0),"")),"")</f>
        <v/>
      </c>
      <c r="AY596" s="79" t="str">
        <f>IFERROR("; "&amp;VLOOKUP(VALUE(MID(AU596,4,1)), TxtPanelShape!$V$2:$W$50,2,0),"")</f>
        <v/>
      </c>
      <c r="AZ596" s="79" t="str">
        <f t="shared" si="121"/>
        <v/>
      </c>
      <c r="BA596" s="71"/>
      <c r="BB596" s="79" t="str">
        <f>IFERROR(IF(VALUE(MID(BA596,1,1))=1, VLOOKUP(VALUE(MID(BA596,1,1)), TxtPanelShape!$A$2:$C$50, 3, 0), (IF(VALUE(MID(BA596,1,1))&gt;=7, VLOOKUP(VALUE(MID(BA596,1,1)), TxtPanelShape!$A$2:$C$50, 3, 0),VLOOKUP(VALUE(MID(BA596,1,2)),TxtPanelShape!$A$2:$C$50,3,0)))), "")</f>
        <v/>
      </c>
      <c r="BC596" s="79" t="str">
        <f>IFERROR(IF(VALUE(MID(BA596,1,1))=1, ", "&amp;VLOOKUP(VALUE(MID(BA596,2,1)), TxtPanelShape!$H$2:$I$50, 2, 0), IF(VALUE(MID(BA596,1,1))&gt;=7, ", "&amp;VLOOKUP(VALUE(MID(BA596,2,1)), TxtPanelShape!$H$2:$I$50, 2, 0),"")), "")</f>
        <v/>
      </c>
      <c r="BD596" s="79" t="str">
        <f>IFERROR(IF(VALUE(MID(BA596,1,1))=1, ", "&amp;VLOOKUP(VALUE(MID(BA596,3,1)), TxtPanelShape!$O$2:$P$50, 2, 0), IF(VALUE(MID(BA596,1,1))&gt;=7, ", "&amp;VLOOKUP(VALUE(MID(BA596,3,1)), TxtPanelShape!$O$2:$P$50, 2, 0),"")),"")</f>
        <v/>
      </c>
      <c r="BE596" s="79" t="str">
        <f>IFERROR("; "&amp;VLOOKUP(VALUE(MID(BA596,4,1)), TxtPanelShape!$V$2:$W$50,2,0),"")</f>
        <v/>
      </c>
      <c r="BF596" s="79" t="str">
        <f t="shared" si="122"/>
        <v/>
      </c>
      <c r="BG596" s="71"/>
      <c r="BH596" s="79" t="str">
        <f>IFERROR(VLOOKUP(BG596, TxtPanelDefinition!$A$2:$B$50, 2, 0),"")</f>
        <v/>
      </c>
      <c r="BI596" s="71"/>
      <c r="BJ596" s="79" t="str">
        <f>IFERROR(VLOOKUP(BI596, TxtPanelDefinition!$A$2:$B$50, 2, 0),"")</f>
        <v/>
      </c>
      <c r="BK596" s="71"/>
      <c r="BL596" s="79" t="str">
        <f>IFERROR(VLOOKUP(BK596, InscrTechniques!$A$2:$B$50, 2, 0),"")</f>
        <v/>
      </c>
      <c r="BM596" s="71"/>
      <c r="BN596" s="79" t="str">
        <f>IFERROR(VLOOKUP(BM596, InscrTechniques!$A$2:$B$50, 2, 0),"")</f>
        <v/>
      </c>
      <c r="BO596" s="71"/>
      <c r="BP596" s="79" t="str">
        <f>IFERROR(VLOOKUP(BO596, InscrTechniques!$A$2:$B$50, 2, 0),"")</f>
        <v/>
      </c>
      <c r="BQ596" s="71"/>
      <c r="BR596" s="79" t="str">
        <f>IFERROR(VLOOKUP(BQ596, InscrTechniques!$A$2:$B$50, 2, 0),"")</f>
        <v/>
      </c>
      <c r="BS596" s="71"/>
      <c r="BT596" s="79" t="str">
        <f>IFERROR(VLOOKUP(BS596, InscrTechniques!$A$2:$B$50, 2, 0),"")</f>
        <v/>
      </c>
      <c r="BU596" s="71"/>
      <c r="BV596" s="79" t="str">
        <f>IFERROR(VLOOKUP(BU596, InscrTechniques!$A$2:$B$50, 2, 0),"")</f>
        <v/>
      </c>
      <c r="BW596" s="125"/>
      <c r="BX596" s="79" t="str">
        <f>IFERROR(VLOOKUP(BW596, InscrTechniques!$A$2:$B$50, 2, 0),"")</f>
        <v/>
      </c>
      <c r="BY596" s="125"/>
      <c r="BZ596" s="79" t="str">
        <f>IFERROR(VLOOKUP(BY596, InscrTechniques!$A$2:$B$50, 2, 0),"")</f>
        <v/>
      </c>
      <c r="CA596" s="74"/>
      <c r="CB596" s="114" t="str">
        <f>IFERROR(VLOOKUP(CA596, LetterStyle!$A$2:$B$50, 2, 0),"")</f>
        <v/>
      </c>
      <c r="CC596" s="74"/>
      <c r="CD596" s="114" t="str">
        <f>IFERROR(VLOOKUP(CC596, LetterStyle!$A$2:$B$50, 2, 0),"")</f>
        <v/>
      </c>
      <c r="CE596" s="74"/>
      <c r="CF596" s="114" t="str">
        <f>IFERROR(VLOOKUP(CE596, LetterStyle!$A$2:$B$50, 2, 0),"")</f>
        <v/>
      </c>
      <c r="CG596" s="74"/>
      <c r="CH596" s="79" t="str">
        <f>IFERROR(VLOOKUP(CG596, LetterStyle!$A$2:$B$50, 2, 0),"")</f>
        <v/>
      </c>
      <c r="CI596" s="71"/>
      <c r="CJ596" s="79" t="str">
        <f>IFERROR(VLOOKUP(CI596, DecMotifs!$A$1:$B$306, 2, 0),"")</f>
        <v/>
      </c>
      <c r="CK596" s="71"/>
      <c r="CL596" s="79" t="str">
        <f>IFERROR(VLOOKUP(CK596, DecMotifs!$A$1:$B$306, 2, 0),"")</f>
        <v/>
      </c>
      <c r="CM596" s="71"/>
      <c r="CN596" s="79" t="str">
        <f>IFERROR(VLOOKUP(CM596, DecMotifs!$A$1:$B$306, 2, 0),"")</f>
        <v/>
      </c>
      <c r="CO596" s="71"/>
      <c r="CP596" s="79" t="str">
        <f>IFERROR(VLOOKUP(CO596, MarginalDec!$A$2:$B$253, 2, 0),"")</f>
        <v/>
      </c>
      <c r="CQ596" s="71"/>
      <c r="CR596" s="79" t="str">
        <f>IFERROR(VLOOKUP(CQ596, MarginalDec!$A$2:$B$253, 2, 0),"")</f>
        <v/>
      </c>
      <c r="CS596" s="71"/>
      <c r="CT596" s="79" t="str">
        <f>IFERROR(VLOOKUP(CS596, MarginalDec!$A$2:$B$253, 2, 0),"")</f>
        <v/>
      </c>
      <c r="CU596" s="71"/>
      <c r="CV596" s="79" t="str">
        <f>IF(ISBLANK(CU596),"", IFERROR(VLOOKUP(CU596, Tooling!$A$2:$B$252, 2, 0),""))</f>
        <v/>
      </c>
      <c r="CW596" s="71"/>
      <c r="CX596" s="79" t="str">
        <f>IF(ISBLANK(CW596),"", IFERROR(VLOOKUP(CW596, Tooling!$A$2:$B$252, 2, 0),""))</f>
        <v/>
      </c>
      <c r="CY596" s="71"/>
      <c r="CZ596" s="79" t="str">
        <f>IF(ISBLANK(CY596),"", IFERROR(VLOOKUP(CY596, Repairs!$A$2:$B$252, 2, 0),""))</f>
        <v/>
      </c>
      <c r="DA596" s="77"/>
      <c r="DB596" s="71"/>
      <c r="DC596" s="79" t="str">
        <f>IFERROR(VLOOKUP(DB596, DatingReason!$A$2:$B$252, 2, 0),"")</f>
        <v/>
      </c>
      <c r="DD596" s="123" t="str">
        <f t="shared" si="123"/>
        <v/>
      </c>
      <c r="DF596" s="119" t="str">
        <f t="array" ref="DF596">IF(AND($B596&lt;&gt;"", $DE596&lt;&gt;"", $DE596&lt;&gt;"No"),MAX(IF($B596=PEOPLE!$B$4:$B$1000, PEOPLE!$Q$4:$Q$1000,""))+100,"")</f>
        <v/>
      </c>
      <c r="DG596" s="68"/>
      <c r="DH596" s="76">
        <f>COUNTIF(PEOPLE!B:B, MEMORIALS!B596)</f>
        <v>0</v>
      </c>
      <c r="DI596" s="82"/>
      <c r="DJ596" s="82"/>
      <c r="DK596" s="82"/>
      <c r="DL596" s="68"/>
      <c r="DM596" s="68"/>
      <c r="DN596" s="68"/>
      <c r="DO596" s="68"/>
      <c r="DP596" s="68"/>
    </row>
    <row r="597" spans="1:120" ht="15" customHeight="1" x14ac:dyDescent="0.25">
      <c r="A597" s="68"/>
      <c r="B597" s="69"/>
      <c r="C597" s="68"/>
      <c r="D597" s="68"/>
      <c r="E597" s="70" t="str">
        <f>IF(D597="","",VLOOKUP(D597,Denomination!$A$2:$B$50, 2, 0))</f>
        <v/>
      </c>
      <c r="F597" s="68"/>
      <c r="G597" s="71"/>
      <c r="H597" s="70" t="str">
        <f>IF(G597="","",VLOOKUP(G597,MCondition!$A$2:$B$50, 2, 0))</f>
        <v/>
      </c>
      <c r="I597" s="72"/>
      <c r="J597" s="71"/>
      <c r="K597" s="70" t="str">
        <f>IF(J597="","",VLOOKUP(J597,ICondition!$A$2:$B$50, 2, 0))</f>
        <v/>
      </c>
      <c r="L597" s="73"/>
      <c r="M597" s="73"/>
      <c r="N597" s="73"/>
      <c r="O597" s="73"/>
      <c r="P597" s="73"/>
      <c r="Q597" s="73"/>
      <c r="R597" s="78"/>
      <c r="S597" s="79" t="str">
        <f>IFERROR(VLOOKUP(R597,Material!$A$2:$B$59, 2, 0),"")</f>
        <v/>
      </c>
      <c r="T597" s="71"/>
      <c r="U597" s="79" t="str">
        <f>IFERROR(VLOOKUP(T597,Material!$A$2:$B$59, 2, 0),"")</f>
        <v/>
      </c>
      <c r="V597" s="71"/>
      <c r="W597" s="79" t="str">
        <f>IFERROR(VLOOKUP(V597,Material!$A$2:$B$59, 2, 0),"")</f>
        <v/>
      </c>
      <c r="X597" s="71"/>
      <c r="Y597" s="79" t="str">
        <f>IFERROR(VLOOKUP(X597,Material!$A$2:$B$59, 2, 0),"")</f>
        <v/>
      </c>
      <c r="Z597" s="71"/>
      <c r="AA597" s="79" t="str">
        <f>IFERROR(VLOOKUP(Z597,Material!$A$2:$B$59, 2, 0),"")</f>
        <v/>
      </c>
      <c r="AB597" s="74"/>
      <c r="AC597" s="75" t="e">
        <f t="shared" si="112"/>
        <v>#VALUE!</v>
      </c>
      <c r="AD597" s="75" t="e">
        <f t="shared" si="113"/>
        <v>#VALUE!</v>
      </c>
      <c r="AE597" s="75" t="e">
        <f t="shared" si="115"/>
        <v>#VALUE!</v>
      </c>
      <c r="AF597" s="75" t="e">
        <f t="shared" si="114"/>
        <v>#VALUE!</v>
      </c>
      <c r="AG597" s="75" t="e">
        <f t="shared" si="116"/>
        <v>#VALUE!</v>
      </c>
      <c r="AH597" s="75" t="e">
        <f t="shared" si="117"/>
        <v>#VALUE!</v>
      </c>
      <c r="AI597" s="75" t="e">
        <f t="shared" si="118"/>
        <v>#VALUE!</v>
      </c>
      <c r="AJ597" s="80" t="e">
        <f t="shared" si="119"/>
        <v>#VALUE!</v>
      </c>
      <c r="AK597" s="79" t="str">
        <f>(IFERROR(VLOOKUP(AB597,Categories!$A$2:$B$20,2,1),""))</f>
        <v/>
      </c>
      <c r="AL597" s="79" t="str">
        <f ca="1">IFERROR(VLOOKUP((HLOOKUP((VLOOKUP($AB597,Categories!$A$2:$F$20,3,1)), $AB$3:$AJ597, (ROW()-ROW($AB$3)+1), 0)), INDIRECT(VLOOKUP($AB597,Categories!$A$2:$F$20,6,1)),2,0),AK597)</f>
        <v/>
      </c>
      <c r="AM597" s="79" t="str">
        <f ca="1">IFERROR(VLOOKUP((HLOOKUP((VLOOKUP($AB597,Categories!$A$2:$F$20,4,1)),$AB$3:$AJ597,(ROW()-ROW($AB$3)+1),0)),INDIRECT(VLOOKUP($AB597,Categories!$A$2:$H$20,7,1)),2,0),"")</f>
        <v/>
      </c>
      <c r="AN597" s="79" t="str">
        <f ca="1">IFERROR(VLOOKUP((HLOOKUP((VLOOKUP($AB597,Categories!$A$2:$F$20,5,1)), $AB$3:$AJ597, (ROW()-ROW($AB$3)+1), 0)), INDIRECT(VLOOKUP($AB597,Categories!$A$2:$H$20,8,1)),2,0),"")</f>
        <v/>
      </c>
      <c r="AO597" s="79" t="str">
        <f t="shared" ca="1" si="120"/>
        <v/>
      </c>
      <c r="AP597" s="81"/>
      <c r="AQ597" s="70" t="str">
        <f>IFERROR(VLOOKUP(VALUE(MID(AP597,1,1)),AdditionalElements!$A$2:$B$50,2,0),"")</f>
        <v/>
      </c>
      <c r="AR597" s="70" t="str">
        <f>IFERROR(VLOOKUP(VALUE(MID(AP597,2,1)),AdditionalElements!$H$2:$I$50,2,0),"")</f>
        <v/>
      </c>
      <c r="AS597" s="70" t="str">
        <f>IFERROR(VLOOKUP(VALUE(MID(AP597,3,1)),AdditionalElements!$O$2:$P$50,2,0),"")</f>
        <v/>
      </c>
      <c r="AT597" s="70" t="str">
        <f>IFERROR(VLOOKUP(VALUE(MID(AP597,4,1)),AdditionalElements!$V$2:$W$50,2,0),"")</f>
        <v/>
      </c>
      <c r="AU597" s="71"/>
      <c r="AV597" s="79" t="str">
        <f>IFERROR(IF(VALUE(MID(AU597,1,1))=1, VLOOKUP(VALUE(MID(AU597,1,1)), TxtPanelShape!$A$2:$C$50, 3, 0), (IF(VALUE(MID(AU597,1,1))&gt;=7, VLOOKUP(VALUE(MID(AU597,1,1)), TxtPanelShape!$A$2:$C$50, 3, 0),VLOOKUP(VALUE(MID(AU597,1,2)),TxtPanelShape!$A$2:$C$50,3,0)))), "")</f>
        <v/>
      </c>
      <c r="AW597" s="79" t="str">
        <f>IFERROR(IF(VALUE(MID(AU597,1,1))=1, ", "&amp;VLOOKUP(VALUE(MID(AU597,2,1)), TxtPanelShape!$H$2:$I$50, 2, 0), IF(VALUE(MID(AU597,1,1))&gt;=7, ", "&amp;VLOOKUP(VALUE(MID(AU597,2,1)), TxtPanelShape!$H$2:$I$50, 2, 0),"")), "")</f>
        <v/>
      </c>
      <c r="AX597" s="79" t="str">
        <f>IFERROR(IF(VALUE(MID(AU597,1,1))=1, ", "&amp;VLOOKUP(VALUE(MID(AU597,3,1)), TxtPanelShape!$O$2:$P$50, 2, 0), IF(VALUE(MID(AU597,1,1))&gt;=7, ", "&amp;VLOOKUP(VALUE(MID(AU597,3,1)), TxtPanelShape!$O$2:$P$50, 2, 0),"")),"")</f>
        <v/>
      </c>
      <c r="AY597" s="79" t="str">
        <f>IFERROR("; "&amp;VLOOKUP(VALUE(MID(AU597,4,1)), TxtPanelShape!$V$2:$W$50,2,0),"")</f>
        <v/>
      </c>
      <c r="AZ597" s="79" t="str">
        <f t="shared" si="121"/>
        <v/>
      </c>
      <c r="BA597" s="71"/>
      <c r="BB597" s="79" t="str">
        <f>IFERROR(IF(VALUE(MID(BA597,1,1))=1, VLOOKUP(VALUE(MID(BA597,1,1)), TxtPanelShape!$A$2:$C$50, 3, 0), (IF(VALUE(MID(BA597,1,1))&gt;=7, VLOOKUP(VALUE(MID(BA597,1,1)), TxtPanelShape!$A$2:$C$50, 3, 0),VLOOKUP(VALUE(MID(BA597,1,2)),TxtPanelShape!$A$2:$C$50,3,0)))), "")</f>
        <v/>
      </c>
      <c r="BC597" s="79" t="str">
        <f>IFERROR(IF(VALUE(MID(BA597,1,1))=1, ", "&amp;VLOOKUP(VALUE(MID(BA597,2,1)), TxtPanelShape!$H$2:$I$50, 2, 0), IF(VALUE(MID(BA597,1,1))&gt;=7, ", "&amp;VLOOKUP(VALUE(MID(BA597,2,1)), TxtPanelShape!$H$2:$I$50, 2, 0),"")), "")</f>
        <v/>
      </c>
      <c r="BD597" s="79" t="str">
        <f>IFERROR(IF(VALUE(MID(BA597,1,1))=1, ", "&amp;VLOOKUP(VALUE(MID(BA597,3,1)), TxtPanelShape!$O$2:$P$50, 2, 0), IF(VALUE(MID(BA597,1,1))&gt;=7, ", "&amp;VLOOKUP(VALUE(MID(BA597,3,1)), TxtPanelShape!$O$2:$P$50, 2, 0),"")),"")</f>
        <v/>
      </c>
      <c r="BE597" s="79" t="str">
        <f>IFERROR("; "&amp;VLOOKUP(VALUE(MID(BA597,4,1)), TxtPanelShape!$V$2:$W$50,2,0),"")</f>
        <v/>
      </c>
      <c r="BF597" s="79" t="str">
        <f t="shared" si="122"/>
        <v/>
      </c>
      <c r="BG597" s="71"/>
      <c r="BH597" s="79" t="str">
        <f>IFERROR(VLOOKUP(BG597, TxtPanelDefinition!$A$2:$B$50, 2, 0),"")</f>
        <v/>
      </c>
      <c r="BI597" s="71"/>
      <c r="BJ597" s="79" t="str">
        <f>IFERROR(VLOOKUP(BI597, TxtPanelDefinition!$A$2:$B$50, 2, 0),"")</f>
        <v/>
      </c>
      <c r="BK597" s="71"/>
      <c r="BL597" s="79" t="str">
        <f>IFERROR(VLOOKUP(BK597, InscrTechniques!$A$2:$B$50, 2, 0),"")</f>
        <v/>
      </c>
      <c r="BM597" s="71"/>
      <c r="BN597" s="79" t="str">
        <f>IFERROR(VLOOKUP(BM597, InscrTechniques!$A$2:$B$50, 2, 0),"")</f>
        <v/>
      </c>
      <c r="BO597" s="71"/>
      <c r="BP597" s="79" t="str">
        <f>IFERROR(VLOOKUP(BO597, InscrTechniques!$A$2:$B$50, 2, 0),"")</f>
        <v/>
      </c>
      <c r="BQ597" s="71"/>
      <c r="BR597" s="79" t="str">
        <f>IFERROR(VLOOKUP(BQ597, InscrTechniques!$A$2:$B$50, 2, 0),"")</f>
        <v/>
      </c>
      <c r="BS597" s="71"/>
      <c r="BT597" s="79" t="str">
        <f>IFERROR(VLOOKUP(BS597, InscrTechniques!$A$2:$B$50, 2, 0),"")</f>
        <v/>
      </c>
      <c r="BU597" s="71"/>
      <c r="BV597" s="79" t="str">
        <f>IFERROR(VLOOKUP(BU597, InscrTechniques!$A$2:$B$50, 2, 0),"")</f>
        <v/>
      </c>
      <c r="BW597" s="125"/>
      <c r="BX597" s="79" t="str">
        <f>IFERROR(VLOOKUP(BW597, InscrTechniques!$A$2:$B$50, 2, 0),"")</f>
        <v/>
      </c>
      <c r="BY597" s="125"/>
      <c r="BZ597" s="79" t="str">
        <f>IFERROR(VLOOKUP(BY597, InscrTechniques!$A$2:$B$50, 2, 0),"")</f>
        <v/>
      </c>
      <c r="CA597" s="74"/>
      <c r="CB597" s="114" t="str">
        <f>IFERROR(VLOOKUP(CA597, LetterStyle!$A$2:$B$50, 2, 0),"")</f>
        <v/>
      </c>
      <c r="CC597" s="74"/>
      <c r="CD597" s="114" t="str">
        <f>IFERROR(VLOOKUP(CC597, LetterStyle!$A$2:$B$50, 2, 0),"")</f>
        <v/>
      </c>
      <c r="CE597" s="74"/>
      <c r="CF597" s="114" t="str">
        <f>IFERROR(VLOOKUP(CE597, LetterStyle!$A$2:$B$50, 2, 0),"")</f>
        <v/>
      </c>
      <c r="CG597" s="74"/>
      <c r="CH597" s="79" t="str">
        <f>IFERROR(VLOOKUP(CG597, LetterStyle!$A$2:$B$50, 2, 0),"")</f>
        <v/>
      </c>
      <c r="CI597" s="71"/>
      <c r="CJ597" s="79" t="str">
        <f>IFERROR(VLOOKUP(CI597, DecMotifs!$A$1:$B$306, 2, 0),"")</f>
        <v/>
      </c>
      <c r="CK597" s="71"/>
      <c r="CL597" s="79" t="str">
        <f>IFERROR(VLOOKUP(CK597, DecMotifs!$A$1:$B$306, 2, 0),"")</f>
        <v/>
      </c>
      <c r="CM597" s="71"/>
      <c r="CN597" s="79" t="str">
        <f>IFERROR(VLOOKUP(CM597, DecMotifs!$A$1:$B$306, 2, 0),"")</f>
        <v/>
      </c>
      <c r="CO597" s="71"/>
      <c r="CP597" s="79" t="str">
        <f>IFERROR(VLOOKUP(CO597, MarginalDec!$A$2:$B$253, 2, 0),"")</f>
        <v/>
      </c>
      <c r="CQ597" s="71"/>
      <c r="CR597" s="79" t="str">
        <f>IFERROR(VLOOKUP(CQ597, MarginalDec!$A$2:$B$253, 2, 0),"")</f>
        <v/>
      </c>
      <c r="CS597" s="71"/>
      <c r="CT597" s="79" t="str">
        <f>IFERROR(VLOOKUP(CS597, MarginalDec!$A$2:$B$253, 2, 0),"")</f>
        <v/>
      </c>
      <c r="CU597" s="71"/>
      <c r="CV597" s="79" t="str">
        <f>IF(ISBLANK(CU597),"", IFERROR(VLOOKUP(CU597, Tooling!$A$2:$B$252, 2, 0),""))</f>
        <v/>
      </c>
      <c r="CW597" s="71"/>
      <c r="CX597" s="79" t="str">
        <f>IF(ISBLANK(CW597),"", IFERROR(VLOOKUP(CW597, Tooling!$A$2:$B$252, 2, 0),""))</f>
        <v/>
      </c>
      <c r="CY597" s="71"/>
      <c r="CZ597" s="79" t="str">
        <f>IF(ISBLANK(CY597),"", IFERROR(VLOOKUP(CY597, Repairs!$A$2:$B$252, 2, 0),""))</f>
        <v/>
      </c>
      <c r="DA597" s="77"/>
      <c r="DB597" s="71"/>
      <c r="DC597" s="79" t="str">
        <f>IFERROR(VLOOKUP(DB597, DatingReason!$A$2:$B$252, 2, 0),"")</f>
        <v/>
      </c>
      <c r="DD597" s="123" t="str">
        <f t="shared" si="123"/>
        <v/>
      </c>
      <c r="DF597" s="119" t="str">
        <f t="array" ref="DF597">IF(AND($B597&lt;&gt;"", $DE597&lt;&gt;"", $DE597&lt;&gt;"No"),MAX(IF($B597=PEOPLE!$B$4:$B$1000, PEOPLE!$Q$4:$Q$1000,""))+100,"")</f>
        <v/>
      </c>
      <c r="DG597" s="68"/>
      <c r="DH597" s="76">
        <f>COUNTIF(PEOPLE!B:B, MEMORIALS!B597)</f>
        <v>0</v>
      </c>
      <c r="DI597" s="82"/>
      <c r="DJ597" s="82"/>
      <c r="DK597" s="82"/>
      <c r="DL597" s="68"/>
      <c r="DM597" s="68"/>
      <c r="DN597" s="68"/>
      <c r="DO597" s="68"/>
      <c r="DP597" s="68"/>
    </row>
    <row r="598" spans="1:120" ht="15" customHeight="1" x14ac:dyDescent="0.25">
      <c r="A598" s="68"/>
      <c r="B598" s="69"/>
      <c r="C598" s="68"/>
      <c r="D598" s="68"/>
      <c r="E598" s="70" t="str">
        <f>IF(D598="","",VLOOKUP(D598,Denomination!$A$2:$B$50, 2, 0))</f>
        <v/>
      </c>
      <c r="F598" s="68"/>
      <c r="G598" s="71"/>
      <c r="H598" s="70" t="str">
        <f>IF(G598="","",VLOOKUP(G598,MCondition!$A$2:$B$50, 2, 0))</f>
        <v/>
      </c>
      <c r="I598" s="72"/>
      <c r="J598" s="71"/>
      <c r="K598" s="70" t="str">
        <f>IF(J598="","",VLOOKUP(J598,ICondition!$A$2:$B$50, 2, 0))</f>
        <v/>
      </c>
      <c r="L598" s="73"/>
      <c r="M598" s="73"/>
      <c r="N598" s="73"/>
      <c r="O598" s="73"/>
      <c r="P598" s="73"/>
      <c r="Q598" s="73"/>
      <c r="R598" s="78"/>
      <c r="S598" s="79" t="str">
        <f>IFERROR(VLOOKUP(R598,Material!$A$2:$B$59, 2, 0),"")</f>
        <v/>
      </c>
      <c r="T598" s="71"/>
      <c r="U598" s="79" t="str">
        <f>IFERROR(VLOOKUP(T598,Material!$A$2:$B$59, 2, 0),"")</f>
        <v/>
      </c>
      <c r="V598" s="71"/>
      <c r="W598" s="79" t="str">
        <f>IFERROR(VLOOKUP(V598,Material!$A$2:$B$59, 2, 0),"")</f>
        <v/>
      </c>
      <c r="X598" s="71"/>
      <c r="Y598" s="79" t="str">
        <f>IFERROR(VLOOKUP(X598,Material!$A$2:$B$59, 2, 0),"")</f>
        <v/>
      </c>
      <c r="Z598" s="71"/>
      <c r="AA598" s="79" t="str">
        <f>IFERROR(VLOOKUP(Z598,Material!$A$2:$B$59, 2, 0),"")</f>
        <v/>
      </c>
      <c r="AB598" s="74"/>
      <c r="AC598" s="75" t="e">
        <f t="shared" si="112"/>
        <v>#VALUE!</v>
      </c>
      <c r="AD598" s="75" t="e">
        <f t="shared" si="113"/>
        <v>#VALUE!</v>
      </c>
      <c r="AE598" s="75" t="e">
        <f t="shared" si="115"/>
        <v>#VALUE!</v>
      </c>
      <c r="AF598" s="75" t="e">
        <f t="shared" si="114"/>
        <v>#VALUE!</v>
      </c>
      <c r="AG598" s="75" t="e">
        <f t="shared" si="116"/>
        <v>#VALUE!</v>
      </c>
      <c r="AH598" s="75" t="e">
        <f t="shared" si="117"/>
        <v>#VALUE!</v>
      </c>
      <c r="AI598" s="75" t="e">
        <f t="shared" si="118"/>
        <v>#VALUE!</v>
      </c>
      <c r="AJ598" s="80" t="e">
        <f t="shared" si="119"/>
        <v>#VALUE!</v>
      </c>
      <c r="AK598" s="79" t="str">
        <f>(IFERROR(VLOOKUP(AB598,Categories!$A$2:$B$20,2,1),""))</f>
        <v/>
      </c>
      <c r="AL598" s="79" t="str">
        <f ca="1">IFERROR(VLOOKUP((HLOOKUP((VLOOKUP($AB598,Categories!$A$2:$F$20,3,1)), $AB$3:$AJ598, (ROW()-ROW($AB$3)+1), 0)), INDIRECT(VLOOKUP($AB598,Categories!$A$2:$F$20,6,1)),2,0),AK598)</f>
        <v/>
      </c>
      <c r="AM598" s="79" t="str">
        <f ca="1">IFERROR(VLOOKUP((HLOOKUP((VLOOKUP($AB598,Categories!$A$2:$F$20,4,1)),$AB$3:$AJ598,(ROW()-ROW($AB$3)+1),0)),INDIRECT(VLOOKUP($AB598,Categories!$A$2:$H$20,7,1)),2,0),"")</f>
        <v/>
      </c>
      <c r="AN598" s="79" t="str">
        <f ca="1">IFERROR(VLOOKUP((HLOOKUP((VLOOKUP($AB598,Categories!$A$2:$F$20,5,1)), $AB$3:$AJ598, (ROW()-ROW($AB$3)+1), 0)), INDIRECT(VLOOKUP($AB598,Categories!$A$2:$H$20,8,1)),2,0),"")</f>
        <v/>
      </c>
      <c r="AO598" s="79" t="str">
        <f t="shared" ca="1" si="120"/>
        <v/>
      </c>
      <c r="AP598" s="81"/>
      <c r="AQ598" s="70" t="str">
        <f>IFERROR(VLOOKUP(VALUE(MID(AP598,1,1)),AdditionalElements!$A$2:$B$50,2,0),"")</f>
        <v/>
      </c>
      <c r="AR598" s="70" t="str">
        <f>IFERROR(VLOOKUP(VALUE(MID(AP598,2,1)),AdditionalElements!$H$2:$I$50,2,0),"")</f>
        <v/>
      </c>
      <c r="AS598" s="70" t="str">
        <f>IFERROR(VLOOKUP(VALUE(MID(AP598,3,1)),AdditionalElements!$O$2:$P$50,2,0),"")</f>
        <v/>
      </c>
      <c r="AT598" s="70" t="str">
        <f>IFERROR(VLOOKUP(VALUE(MID(AP598,4,1)),AdditionalElements!$V$2:$W$50,2,0),"")</f>
        <v/>
      </c>
      <c r="AU598" s="71"/>
      <c r="AV598" s="79" t="str">
        <f>IFERROR(IF(VALUE(MID(AU598,1,1))=1, VLOOKUP(VALUE(MID(AU598,1,1)), TxtPanelShape!$A$2:$C$50, 3, 0), (IF(VALUE(MID(AU598,1,1))&gt;=7, VLOOKUP(VALUE(MID(AU598,1,1)), TxtPanelShape!$A$2:$C$50, 3, 0),VLOOKUP(VALUE(MID(AU598,1,2)),TxtPanelShape!$A$2:$C$50,3,0)))), "")</f>
        <v/>
      </c>
      <c r="AW598" s="79" t="str">
        <f>IFERROR(IF(VALUE(MID(AU598,1,1))=1, ", "&amp;VLOOKUP(VALUE(MID(AU598,2,1)), TxtPanelShape!$H$2:$I$50, 2, 0), IF(VALUE(MID(AU598,1,1))&gt;=7, ", "&amp;VLOOKUP(VALUE(MID(AU598,2,1)), TxtPanelShape!$H$2:$I$50, 2, 0),"")), "")</f>
        <v/>
      </c>
      <c r="AX598" s="79" t="str">
        <f>IFERROR(IF(VALUE(MID(AU598,1,1))=1, ", "&amp;VLOOKUP(VALUE(MID(AU598,3,1)), TxtPanelShape!$O$2:$P$50, 2, 0), IF(VALUE(MID(AU598,1,1))&gt;=7, ", "&amp;VLOOKUP(VALUE(MID(AU598,3,1)), TxtPanelShape!$O$2:$P$50, 2, 0),"")),"")</f>
        <v/>
      </c>
      <c r="AY598" s="79" t="str">
        <f>IFERROR("; "&amp;VLOOKUP(VALUE(MID(AU598,4,1)), TxtPanelShape!$V$2:$W$50,2,0),"")</f>
        <v/>
      </c>
      <c r="AZ598" s="79" t="str">
        <f t="shared" si="121"/>
        <v/>
      </c>
      <c r="BA598" s="71"/>
      <c r="BB598" s="79" t="str">
        <f>IFERROR(IF(VALUE(MID(BA598,1,1))=1, VLOOKUP(VALUE(MID(BA598,1,1)), TxtPanelShape!$A$2:$C$50, 3, 0), (IF(VALUE(MID(BA598,1,1))&gt;=7, VLOOKUP(VALUE(MID(BA598,1,1)), TxtPanelShape!$A$2:$C$50, 3, 0),VLOOKUP(VALUE(MID(BA598,1,2)),TxtPanelShape!$A$2:$C$50,3,0)))), "")</f>
        <v/>
      </c>
      <c r="BC598" s="79" t="str">
        <f>IFERROR(IF(VALUE(MID(BA598,1,1))=1, ", "&amp;VLOOKUP(VALUE(MID(BA598,2,1)), TxtPanelShape!$H$2:$I$50, 2, 0), IF(VALUE(MID(BA598,1,1))&gt;=7, ", "&amp;VLOOKUP(VALUE(MID(BA598,2,1)), TxtPanelShape!$H$2:$I$50, 2, 0),"")), "")</f>
        <v/>
      </c>
      <c r="BD598" s="79" t="str">
        <f>IFERROR(IF(VALUE(MID(BA598,1,1))=1, ", "&amp;VLOOKUP(VALUE(MID(BA598,3,1)), TxtPanelShape!$O$2:$P$50, 2, 0), IF(VALUE(MID(BA598,1,1))&gt;=7, ", "&amp;VLOOKUP(VALUE(MID(BA598,3,1)), TxtPanelShape!$O$2:$P$50, 2, 0),"")),"")</f>
        <v/>
      </c>
      <c r="BE598" s="79" t="str">
        <f>IFERROR("; "&amp;VLOOKUP(VALUE(MID(BA598,4,1)), TxtPanelShape!$V$2:$W$50,2,0),"")</f>
        <v/>
      </c>
      <c r="BF598" s="79" t="str">
        <f t="shared" si="122"/>
        <v/>
      </c>
      <c r="BG598" s="71"/>
      <c r="BH598" s="79" t="str">
        <f>IFERROR(VLOOKUP(BG598, TxtPanelDefinition!$A$2:$B$50, 2, 0),"")</f>
        <v/>
      </c>
      <c r="BI598" s="71"/>
      <c r="BJ598" s="79" t="str">
        <f>IFERROR(VLOOKUP(BI598, TxtPanelDefinition!$A$2:$B$50, 2, 0),"")</f>
        <v/>
      </c>
      <c r="BK598" s="71"/>
      <c r="BL598" s="79" t="str">
        <f>IFERROR(VLOOKUP(BK598, InscrTechniques!$A$2:$B$50, 2, 0),"")</f>
        <v/>
      </c>
      <c r="BM598" s="71"/>
      <c r="BN598" s="79" t="str">
        <f>IFERROR(VLOOKUP(BM598, InscrTechniques!$A$2:$B$50, 2, 0),"")</f>
        <v/>
      </c>
      <c r="BO598" s="71"/>
      <c r="BP598" s="79" t="str">
        <f>IFERROR(VLOOKUP(BO598, InscrTechniques!$A$2:$B$50, 2, 0),"")</f>
        <v/>
      </c>
      <c r="BQ598" s="71"/>
      <c r="BR598" s="79" t="str">
        <f>IFERROR(VLOOKUP(BQ598, InscrTechniques!$A$2:$B$50, 2, 0),"")</f>
        <v/>
      </c>
      <c r="BS598" s="71"/>
      <c r="BT598" s="79" t="str">
        <f>IFERROR(VLOOKUP(BS598, InscrTechniques!$A$2:$B$50, 2, 0),"")</f>
        <v/>
      </c>
      <c r="BU598" s="71"/>
      <c r="BV598" s="79" t="str">
        <f>IFERROR(VLOOKUP(BU598, InscrTechniques!$A$2:$B$50, 2, 0),"")</f>
        <v/>
      </c>
      <c r="BW598" s="125"/>
      <c r="BX598" s="79" t="str">
        <f>IFERROR(VLOOKUP(BW598, InscrTechniques!$A$2:$B$50, 2, 0),"")</f>
        <v/>
      </c>
      <c r="BY598" s="125"/>
      <c r="BZ598" s="79" t="str">
        <f>IFERROR(VLOOKUP(BY598, InscrTechniques!$A$2:$B$50, 2, 0),"")</f>
        <v/>
      </c>
      <c r="CA598" s="74"/>
      <c r="CB598" s="114" t="str">
        <f>IFERROR(VLOOKUP(CA598, LetterStyle!$A$2:$B$50, 2, 0),"")</f>
        <v/>
      </c>
      <c r="CC598" s="74"/>
      <c r="CD598" s="114" t="str">
        <f>IFERROR(VLOOKUP(CC598, LetterStyle!$A$2:$B$50, 2, 0),"")</f>
        <v/>
      </c>
      <c r="CE598" s="74"/>
      <c r="CF598" s="114" t="str">
        <f>IFERROR(VLOOKUP(CE598, LetterStyle!$A$2:$B$50, 2, 0),"")</f>
        <v/>
      </c>
      <c r="CG598" s="74"/>
      <c r="CH598" s="79" t="str">
        <f>IFERROR(VLOOKUP(CG598, LetterStyle!$A$2:$B$50, 2, 0),"")</f>
        <v/>
      </c>
      <c r="CI598" s="71"/>
      <c r="CJ598" s="79" t="str">
        <f>IFERROR(VLOOKUP(CI598, DecMotifs!$A$1:$B$306, 2, 0),"")</f>
        <v/>
      </c>
      <c r="CK598" s="71"/>
      <c r="CL598" s="79" t="str">
        <f>IFERROR(VLOOKUP(CK598, DecMotifs!$A$1:$B$306, 2, 0),"")</f>
        <v/>
      </c>
      <c r="CM598" s="71"/>
      <c r="CN598" s="79" t="str">
        <f>IFERROR(VLOOKUP(CM598, DecMotifs!$A$1:$B$306, 2, 0),"")</f>
        <v/>
      </c>
      <c r="CO598" s="71"/>
      <c r="CP598" s="79" t="str">
        <f>IFERROR(VLOOKUP(CO598, MarginalDec!$A$2:$B$253, 2, 0),"")</f>
        <v/>
      </c>
      <c r="CQ598" s="71"/>
      <c r="CR598" s="79" t="str">
        <f>IFERROR(VLOOKUP(CQ598, MarginalDec!$A$2:$B$253, 2, 0),"")</f>
        <v/>
      </c>
      <c r="CS598" s="71"/>
      <c r="CT598" s="79" t="str">
        <f>IFERROR(VLOOKUP(CS598, MarginalDec!$A$2:$B$253, 2, 0),"")</f>
        <v/>
      </c>
      <c r="CU598" s="71"/>
      <c r="CV598" s="79" t="str">
        <f>IF(ISBLANK(CU598),"", IFERROR(VLOOKUP(CU598, Tooling!$A$2:$B$252, 2, 0),""))</f>
        <v/>
      </c>
      <c r="CW598" s="71"/>
      <c r="CX598" s="79" t="str">
        <f>IF(ISBLANK(CW598),"", IFERROR(VLOOKUP(CW598, Tooling!$A$2:$B$252, 2, 0),""))</f>
        <v/>
      </c>
      <c r="CY598" s="71"/>
      <c r="CZ598" s="79" t="str">
        <f>IF(ISBLANK(CY598),"", IFERROR(VLOOKUP(CY598, Repairs!$A$2:$B$252, 2, 0),""))</f>
        <v/>
      </c>
      <c r="DA598" s="77"/>
      <c r="DB598" s="71"/>
      <c r="DC598" s="79" t="str">
        <f>IFERROR(VLOOKUP(DB598, DatingReason!$A$2:$B$252, 2, 0),"")</f>
        <v/>
      </c>
      <c r="DD598" s="123" t="str">
        <f t="shared" si="123"/>
        <v/>
      </c>
      <c r="DF598" s="119" t="str">
        <f t="array" ref="DF598">IF(AND($B598&lt;&gt;"", $DE598&lt;&gt;"", $DE598&lt;&gt;"No"),MAX(IF($B598=PEOPLE!$B$4:$B$1000, PEOPLE!$Q$4:$Q$1000,""))+100,"")</f>
        <v/>
      </c>
      <c r="DG598" s="68"/>
      <c r="DH598" s="76">
        <f>COUNTIF(PEOPLE!B:B, MEMORIALS!B598)</f>
        <v>0</v>
      </c>
      <c r="DI598" s="82"/>
      <c r="DJ598" s="82"/>
      <c r="DK598" s="82"/>
      <c r="DL598" s="68"/>
      <c r="DM598" s="68"/>
      <c r="DN598" s="68"/>
      <c r="DO598" s="68"/>
      <c r="DP598" s="68"/>
    </row>
    <row r="599" spans="1:120" ht="15" customHeight="1" x14ac:dyDescent="0.25">
      <c r="A599" s="68"/>
      <c r="B599" s="69"/>
      <c r="C599" s="68"/>
      <c r="D599" s="68"/>
      <c r="E599" s="70" t="str">
        <f>IF(D599="","",VLOOKUP(D599,Denomination!$A$2:$B$50, 2, 0))</f>
        <v/>
      </c>
      <c r="F599" s="68"/>
      <c r="G599" s="71"/>
      <c r="H599" s="70" t="str">
        <f>IF(G599="","",VLOOKUP(G599,MCondition!$A$2:$B$50, 2, 0))</f>
        <v/>
      </c>
      <c r="I599" s="72"/>
      <c r="J599" s="71"/>
      <c r="K599" s="70" t="str">
        <f>IF(J599="","",VLOOKUP(J599,ICondition!$A$2:$B$50, 2, 0))</f>
        <v/>
      </c>
      <c r="L599" s="73"/>
      <c r="M599" s="73"/>
      <c r="N599" s="73"/>
      <c r="O599" s="73"/>
      <c r="P599" s="73"/>
      <c r="Q599" s="73"/>
      <c r="R599" s="78"/>
      <c r="S599" s="79" t="str">
        <f>IFERROR(VLOOKUP(R599,Material!$A$2:$B$59, 2, 0),"")</f>
        <v/>
      </c>
      <c r="T599" s="71"/>
      <c r="U599" s="79" t="str">
        <f>IFERROR(VLOOKUP(T599,Material!$A$2:$B$59, 2, 0),"")</f>
        <v/>
      </c>
      <c r="V599" s="71"/>
      <c r="W599" s="79" t="str">
        <f>IFERROR(VLOOKUP(V599,Material!$A$2:$B$59, 2, 0),"")</f>
        <v/>
      </c>
      <c r="X599" s="71"/>
      <c r="Y599" s="79" t="str">
        <f>IFERROR(VLOOKUP(X599,Material!$A$2:$B$59, 2, 0),"")</f>
        <v/>
      </c>
      <c r="Z599" s="71"/>
      <c r="AA599" s="79" t="str">
        <f>IFERROR(VLOOKUP(Z599,Material!$A$2:$B$59, 2, 0),"")</f>
        <v/>
      </c>
      <c r="AB599" s="74"/>
      <c r="AC599" s="75" t="e">
        <f t="shared" si="112"/>
        <v>#VALUE!</v>
      </c>
      <c r="AD599" s="75" t="e">
        <f t="shared" si="113"/>
        <v>#VALUE!</v>
      </c>
      <c r="AE599" s="75" t="e">
        <f t="shared" si="115"/>
        <v>#VALUE!</v>
      </c>
      <c r="AF599" s="75" t="e">
        <f t="shared" si="114"/>
        <v>#VALUE!</v>
      </c>
      <c r="AG599" s="75" t="e">
        <f t="shared" si="116"/>
        <v>#VALUE!</v>
      </c>
      <c r="AH599" s="75" t="e">
        <f t="shared" si="117"/>
        <v>#VALUE!</v>
      </c>
      <c r="AI599" s="75" t="e">
        <f t="shared" si="118"/>
        <v>#VALUE!</v>
      </c>
      <c r="AJ599" s="80" t="e">
        <f t="shared" si="119"/>
        <v>#VALUE!</v>
      </c>
      <c r="AK599" s="79" t="str">
        <f>(IFERROR(VLOOKUP(AB599,Categories!$A$2:$B$20,2,1),""))</f>
        <v/>
      </c>
      <c r="AL599" s="79" t="str">
        <f ca="1">IFERROR(VLOOKUP((HLOOKUP((VLOOKUP($AB599,Categories!$A$2:$F$20,3,1)), $AB$3:$AJ599, (ROW()-ROW($AB$3)+1), 0)), INDIRECT(VLOOKUP($AB599,Categories!$A$2:$F$20,6,1)),2,0),AK599)</f>
        <v/>
      </c>
      <c r="AM599" s="79" t="str">
        <f ca="1">IFERROR(VLOOKUP((HLOOKUP((VLOOKUP($AB599,Categories!$A$2:$F$20,4,1)),$AB$3:$AJ599,(ROW()-ROW($AB$3)+1),0)),INDIRECT(VLOOKUP($AB599,Categories!$A$2:$H$20,7,1)),2,0),"")</f>
        <v/>
      </c>
      <c r="AN599" s="79" t="str">
        <f ca="1">IFERROR(VLOOKUP((HLOOKUP((VLOOKUP($AB599,Categories!$A$2:$F$20,5,1)), $AB$3:$AJ599, (ROW()-ROW($AB$3)+1), 0)), INDIRECT(VLOOKUP($AB599,Categories!$A$2:$H$20,8,1)),2,0),"")</f>
        <v/>
      </c>
      <c r="AO599" s="79" t="str">
        <f t="shared" ca="1" si="120"/>
        <v/>
      </c>
      <c r="AP599" s="81"/>
      <c r="AQ599" s="70" t="str">
        <f>IFERROR(VLOOKUP(VALUE(MID(AP599,1,1)),AdditionalElements!$A$2:$B$50,2,0),"")</f>
        <v/>
      </c>
      <c r="AR599" s="70" t="str">
        <f>IFERROR(VLOOKUP(VALUE(MID(AP599,2,1)),AdditionalElements!$H$2:$I$50,2,0),"")</f>
        <v/>
      </c>
      <c r="AS599" s="70" t="str">
        <f>IFERROR(VLOOKUP(VALUE(MID(AP599,3,1)),AdditionalElements!$O$2:$P$50,2,0),"")</f>
        <v/>
      </c>
      <c r="AT599" s="70" t="str">
        <f>IFERROR(VLOOKUP(VALUE(MID(AP599,4,1)),AdditionalElements!$V$2:$W$50,2,0),"")</f>
        <v/>
      </c>
      <c r="AU599" s="71"/>
      <c r="AV599" s="79" t="str">
        <f>IFERROR(IF(VALUE(MID(AU599,1,1))=1, VLOOKUP(VALUE(MID(AU599,1,1)), TxtPanelShape!$A$2:$C$50, 3, 0), (IF(VALUE(MID(AU599,1,1))&gt;=7, VLOOKUP(VALUE(MID(AU599,1,1)), TxtPanelShape!$A$2:$C$50, 3, 0),VLOOKUP(VALUE(MID(AU599,1,2)),TxtPanelShape!$A$2:$C$50,3,0)))), "")</f>
        <v/>
      </c>
      <c r="AW599" s="79" t="str">
        <f>IFERROR(IF(VALUE(MID(AU599,1,1))=1, ", "&amp;VLOOKUP(VALUE(MID(AU599,2,1)), TxtPanelShape!$H$2:$I$50, 2, 0), IF(VALUE(MID(AU599,1,1))&gt;=7, ", "&amp;VLOOKUP(VALUE(MID(AU599,2,1)), TxtPanelShape!$H$2:$I$50, 2, 0),"")), "")</f>
        <v/>
      </c>
      <c r="AX599" s="79" t="str">
        <f>IFERROR(IF(VALUE(MID(AU599,1,1))=1, ", "&amp;VLOOKUP(VALUE(MID(AU599,3,1)), TxtPanelShape!$O$2:$P$50, 2, 0), IF(VALUE(MID(AU599,1,1))&gt;=7, ", "&amp;VLOOKUP(VALUE(MID(AU599,3,1)), TxtPanelShape!$O$2:$P$50, 2, 0),"")),"")</f>
        <v/>
      </c>
      <c r="AY599" s="79" t="str">
        <f>IFERROR("; "&amp;VLOOKUP(VALUE(MID(AU599,4,1)), TxtPanelShape!$V$2:$W$50,2,0),"")</f>
        <v/>
      </c>
      <c r="AZ599" s="79" t="str">
        <f t="shared" si="121"/>
        <v/>
      </c>
      <c r="BA599" s="71"/>
      <c r="BB599" s="79" t="str">
        <f>IFERROR(IF(VALUE(MID(BA599,1,1))=1, VLOOKUP(VALUE(MID(BA599,1,1)), TxtPanelShape!$A$2:$C$50, 3, 0), (IF(VALUE(MID(BA599,1,1))&gt;=7, VLOOKUP(VALUE(MID(BA599,1,1)), TxtPanelShape!$A$2:$C$50, 3, 0),VLOOKUP(VALUE(MID(BA599,1,2)),TxtPanelShape!$A$2:$C$50,3,0)))), "")</f>
        <v/>
      </c>
      <c r="BC599" s="79" t="str">
        <f>IFERROR(IF(VALUE(MID(BA599,1,1))=1, ", "&amp;VLOOKUP(VALUE(MID(BA599,2,1)), TxtPanelShape!$H$2:$I$50, 2, 0), IF(VALUE(MID(BA599,1,1))&gt;=7, ", "&amp;VLOOKUP(VALUE(MID(BA599,2,1)), TxtPanelShape!$H$2:$I$50, 2, 0),"")), "")</f>
        <v/>
      </c>
      <c r="BD599" s="79" t="str">
        <f>IFERROR(IF(VALUE(MID(BA599,1,1))=1, ", "&amp;VLOOKUP(VALUE(MID(BA599,3,1)), TxtPanelShape!$O$2:$P$50, 2, 0), IF(VALUE(MID(BA599,1,1))&gt;=7, ", "&amp;VLOOKUP(VALUE(MID(BA599,3,1)), TxtPanelShape!$O$2:$P$50, 2, 0),"")),"")</f>
        <v/>
      </c>
      <c r="BE599" s="79" t="str">
        <f>IFERROR("; "&amp;VLOOKUP(VALUE(MID(BA599,4,1)), TxtPanelShape!$V$2:$W$50,2,0),"")</f>
        <v/>
      </c>
      <c r="BF599" s="79" t="str">
        <f t="shared" si="122"/>
        <v/>
      </c>
      <c r="BG599" s="71"/>
      <c r="BH599" s="79" t="str">
        <f>IFERROR(VLOOKUP(BG599, TxtPanelDefinition!$A$2:$B$50, 2, 0),"")</f>
        <v/>
      </c>
      <c r="BI599" s="71"/>
      <c r="BJ599" s="79" t="str">
        <f>IFERROR(VLOOKUP(BI599, TxtPanelDefinition!$A$2:$B$50, 2, 0),"")</f>
        <v/>
      </c>
      <c r="BK599" s="71"/>
      <c r="BL599" s="79" t="str">
        <f>IFERROR(VLOOKUP(BK599, InscrTechniques!$A$2:$B$50, 2, 0),"")</f>
        <v/>
      </c>
      <c r="BM599" s="71"/>
      <c r="BN599" s="79" t="str">
        <f>IFERROR(VLOOKUP(BM599, InscrTechniques!$A$2:$B$50, 2, 0),"")</f>
        <v/>
      </c>
      <c r="BO599" s="71"/>
      <c r="BP599" s="79" t="str">
        <f>IFERROR(VLOOKUP(BO599, InscrTechniques!$A$2:$B$50, 2, 0),"")</f>
        <v/>
      </c>
      <c r="BQ599" s="71"/>
      <c r="BR599" s="79" t="str">
        <f>IFERROR(VLOOKUP(BQ599, InscrTechniques!$A$2:$B$50, 2, 0),"")</f>
        <v/>
      </c>
      <c r="BS599" s="71"/>
      <c r="BT599" s="79" t="str">
        <f>IFERROR(VLOOKUP(BS599, InscrTechniques!$A$2:$B$50, 2, 0),"")</f>
        <v/>
      </c>
      <c r="BU599" s="71"/>
      <c r="BV599" s="79" t="str">
        <f>IFERROR(VLOOKUP(BU599, InscrTechniques!$A$2:$B$50, 2, 0),"")</f>
        <v/>
      </c>
      <c r="BW599" s="125"/>
      <c r="BX599" s="79" t="str">
        <f>IFERROR(VLOOKUP(BW599, InscrTechniques!$A$2:$B$50, 2, 0),"")</f>
        <v/>
      </c>
      <c r="BY599" s="125"/>
      <c r="BZ599" s="79" t="str">
        <f>IFERROR(VLOOKUP(BY599, InscrTechniques!$A$2:$B$50, 2, 0),"")</f>
        <v/>
      </c>
      <c r="CA599" s="74"/>
      <c r="CB599" s="114" t="str">
        <f>IFERROR(VLOOKUP(CA599, LetterStyle!$A$2:$B$50, 2, 0),"")</f>
        <v/>
      </c>
      <c r="CC599" s="74"/>
      <c r="CD599" s="114" t="str">
        <f>IFERROR(VLOOKUP(CC599, LetterStyle!$A$2:$B$50, 2, 0),"")</f>
        <v/>
      </c>
      <c r="CE599" s="74"/>
      <c r="CF599" s="114" t="str">
        <f>IFERROR(VLOOKUP(CE599, LetterStyle!$A$2:$B$50, 2, 0),"")</f>
        <v/>
      </c>
      <c r="CG599" s="74"/>
      <c r="CH599" s="79" t="str">
        <f>IFERROR(VLOOKUP(CG599, LetterStyle!$A$2:$B$50, 2, 0),"")</f>
        <v/>
      </c>
      <c r="CI599" s="71"/>
      <c r="CJ599" s="79" t="str">
        <f>IFERROR(VLOOKUP(CI599, DecMotifs!$A$1:$B$306, 2, 0),"")</f>
        <v/>
      </c>
      <c r="CK599" s="71"/>
      <c r="CL599" s="79" t="str">
        <f>IFERROR(VLOOKUP(CK599, DecMotifs!$A$1:$B$306, 2, 0),"")</f>
        <v/>
      </c>
      <c r="CM599" s="71"/>
      <c r="CN599" s="79" t="str">
        <f>IFERROR(VLOOKUP(CM599, DecMotifs!$A$1:$B$306, 2, 0),"")</f>
        <v/>
      </c>
      <c r="CO599" s="71"/>
      <c r="CP599" s="79" t="str">
        <f>IFERROR(VLOOKUP(CO599, MarginalDec!$A$2:$B$253, 2, 0),"")</f>
        <v/>
      </c>
      <c r="CQ599" s="71"/>
      <c r="CR599" s="79" t="str">
        <f>IFERROR(VLOOKUP(CQ599, MarginalDec!$A$2:$B$253, 2, 0),"")</f>
        <v/>
      </c>
      <c r="CS599" s="71"/>
      <c r="CT599" s="79" t="str">
        <f>IFERROR(VLOOKUP(CS599, MarginalDec!$A$2:$B$253, 2, 0),"")</f>
        <v/>
      </c>
      <c r="CU599" s="71"/>
      <c r="CV599" s="79" t="str">
        <f>IF(ISBLANK(CU599),"", IFERROR(VLOOKUP(CU599, Tooling!$A$2:$B$252, 2, 0),""))</f>
        <v/>
      </c>
      <c r="CW599" s="71"/>
      <c r="CX599" s="79" t="str">
        <f>IF(ISBLANK(CW599),"", IFERROR(VLOOKUP(CW599, Tooling!$A$2:$B$252, 2, 0),""))</f>
        <v/>
      </c>
      <c r="CY599" s="71"/>
      <c r="CZ599" s="79" t="str">
        <f>IF(ISBLANK(CY599),"", IFERROR(VLOOKUP(CY599, Repairs!$A$2:$B$252, 2, 0),""))</f>
        <v/>
      </c>
      <c r="DA599" s="77"/>
      <c r="DB599" s="71"/>
      <c r="DC599" s="79" t="str">
        <f>IFERROR(VLOOKUP(DB599, DatingReason!$A$2:$B$252, 2, 0),"")</f>
        <v/>
      </c>
      <c r="DD599" s="123" t="str">
        <f t="shared" si="123"/>
        <v/>
      </c>
      <c r="DF599" s="119" t="str">
        <f t="array" ref="DF599">IF(AND($B599&lt;&gt;"", $DE599&lt;&gt;"", $DE599&lt;&gt;"No"),MAX(IF($B599=PEOPLE!$B$4:$B$1000, PEOPLE!$Q$4:$Q$1000,""))+100,"")</f>
        <v/>
      </c>
      <c r="DG599" s="68"/>
      <c r="DH599" s="76">
        <f>COUNTIF(PEOPLE!B:B, MEMORIALS!B599)</f>
        <v>0</v>
      </c>
      <c r="DI599" s="82"/>
      <c r="DJ599" s="82"/>
      <c r="DK599" s="82"/>
      <c r="DL599" s="68"/>
      <c r="DM599" s="68"/>
      <c r="DN599" s="68"/>
      <c r="DO599" s="68"/>
      <c r="DP599" s="68"/>
    </row>
    <row r="600" spans="1:120" ht="15" customHeight="1" x14ac:dyDescent="0.25">
      <c r="A600" s="68"/>
      <c r="B600" s="69"/>
      <c r="C600" s="68"/>
      <c r="D600" s="68"/>
      <c r="E600" s="70" t="str">
        <f>IF(D600="","",VLOOKUP(D600,Denomination!$A$2:$B$50, 2, 0))</f>
        <v/>
      </c>
      <c r="F600" s="68"/>
      <c r="G600" s="71"/>
      <c r="H600" s="70" t="str">
        <f>IF(G600="","",VLOOKUP(G600,MCondition!$A$2:$B$50, 2, 0))</f>
        <v/>
      </c>
      <c r="I600" s="72"/>
      <c r="J600" s="71"/>
      <c r="K600" s="70" t="str">
        <f>IF(J600="","",VLOOKUP(J600,ICondition!$A$2:$B$50, 2, 0))</f>
        <v/>
      </c>
      <c r="L600" s="73"/>
      <c r="M600" s="73"/>
      <c r="N600" s="73"/>
      <c r="O600" s="73"/>
      <c r="P600" s="73"/>
      <c r="Q600" s="73"/>
      <c r="R600" s="78"/>
      <c r="S600" s="79" t="str">
        <f>IFERROR(VLOOKUP(R600,Material!$A$2:$B$59, 2, 0),"")</f>
        <v/>
      </c>
      <c r="T600" s="71"/>
      <c r="U600" s="79" t="str">
        <f>IFERROR(VLOOKUP(T600,Material!$A$2:$B$59, 2, 0),"")</f>
        <v/>
      </c>
      <c r="V600" s="71"/>
      <c r="W600" s="79" t="str">
        <f>IFERROR(VLOOKUP(V600,Material!$A$2:$B$59, 2, 0),"")</f>
        <v/>
      </c>
      <c r="X600" s="71"/>
      <c r="Y600" s="79" t="str">
        <f>IFERROR(VLOOKUP(X600,Material!$A$2:$B$59, 2, 0),"")</f>
        <v/>
      </c>
      <c r="Z600" s="71"/>
      <c r="AA600" s="79" t="str">
        <f>IFERROR(VLOOKUP(Z600,Material!$A$2:$B$59, 2, 0),"")</f>
        <v/>
      </c>
      <c r="AB600" s="74"/>
      <c r="AC600" s="75" t="e">
        <f t="shared" si="112"/>
        <v>#VALUE!</v>
      </c>
      <c r="AD600" s="75" t="e">
        <f t="shared" si="113"/>
        <v>#VALUE!</v>
      </c>
      <c r="AE600" s="75" t="e">
        <f t="shared" si="115"/>
        <v>#VALUE!</v>
      </c>
      <c r="AF600" s="75" t="e">
        <f t="shared" si="114"/>
        <v>#VALUE!</v>
      </c>
      <c r="AG600" s="75" t="e">
        <f t="shared" si="116"/>
        <v>#VALUE!</v>
      </c>
      <c r="AH600" s="75" t="e">
        <f t="shared" si="117"/>
        <v>#VALUE!</v>
      </c>
      <c r="AI600" s="75" t="e">
        <f t="shared" si="118"/>
        <v>#VALUE!</v>
      </c>
      <c r="AJ600" s="80" t="e">
        <f t="shared" si="119"/>
        <v>#VALUE!</v>
      </c>
      <c r="AK600" s="79" t="str">
        <f>(IFERROR(VLOOKUP(AB600,Categories!$A$2:$B$20,2,1),""))</f>
        <v/>
      </c>
      <c r="AL600" s="79" t="str">
        <f ca="1">IFERROR(VLOOKUP((HLOOKUP((VLOOKUP($AB600,Categories!$A$2:$F$20,3,1)), $AB$3:$AJ600, (ROW()-ROW($AB$3)+1), 0)), INDIRECT(VLOOKUP($AB600,Categories!$A$2:$F$20,6,1)),2,0),AK600)</f>
        <v/>
      </c>
      <c r="AM600" s="79" t="str">
        <f ca="1">IFERROR(VLOOKUP((HLOOKUP((VLOOKUP($AB600,Categories!$A$2:$F$20,4,1)),$AB$3:$AJ600,(ROW()-ROW($AB$3)+1),0)),INDIRECT(VLOOKUP($AB600,Categories!$A$2:$H$20,7,1)),2,0),"")</f>
        <v/>
      </c>
      <c r="AN600" s="79" t="str">
        <f ca="1">IFERROR(VLOOKUP((HLOOKUP((VLOOKUP($AB600,Categories!$A$2:$F$20,5,1)), $AB$3:$AJ600, (ROW()-ROW($AB$3)+1), 0)), INDIRECT(VLOOKUP($AB600,Categories!$A$2:$H$20,8,1)),2,0),"")</f>
        <v/>
      </c>
      <c r="AO600" s="79" t="str">
        <f t="shared" ca="1" si="120"/>
        <v/>
      </c>
      <c r="AP600" s="81"/>
      <c r="AQ600" s="70" t="str">
        <f>IFERROR(VLOOKUP(VALUE(MID(AP600,1,1)),AdditionalElements!$A$2:$B$50,2,0),"")</f>
        <v/>
      </c>
      <c r="AR600" s="70" t="str">
        <f>IFERROR(VLOOKUP(VALUE(MID(AP600,2,1)),AdditionalElements!$H$2:$I$50,2,0),"")</f>
        <v/>
      </c>
      <c r="AS600" s="70" t="str">
        <f>IFERROR(VLOOKUP(VALUE(MID(AP600,3,1)),AdditionalElements!$O$2:$P$50,2,0),"")</f>
        <v/>
      </c>
      <c r="AT600" s="70" t="str">
        <f>IFERROR(VLOOKUP(VALUE(MID(AP600,4,1)),AdditionalElements!$V$2:$W$50,2,0),"")</f>
        <v/>
      </c>
      <c r="AU600" s="71"/>
      <c r="AV600" s="79" t="str">
        <f>IFERROR(IF(VALUE(MID(AU600,1,1))=1, VLOOKUP(VALUE(MID(AU600,1,1)), TxtPanelShape!$A$2:$C$50, 3, 0), (IF(VALUE(MID(AU600,1,1))&gt;=7, VLOOKUP(VALUE(MID(AU600,1,1)), TxtPanelShape!$A$2:$C$50, 3, 0),VLOOKUP(VALUE(MID(AU600,1,2)),TxtPanelShape!$A$2:$C$50,3,0)))), "")</f>
        <v/>
      </c>
      <c r="AW600" s="79" t="str">
        <f>IFERROR(IF(VALUE(MID(AU600,1,1))=1, ", "&amp;VLOOKUP(VALUE(MID(AU600,2,1)), TxtPanelShape!$H$2:$I$50, 2, 0), IF(VALUE(MID(AU600,1,1))&gt;=7, ", "&amp;VLOOKUP(VALUE(MID(AU600,2,1)), TxtPanelShape!$H$2:$I$50, 2, 0),"")), "")</f>
        <v/>
      </c>
      <c r="AX600" s="79" t="str">
        <f>IFERROR(IF(VALUE(MID(AU600,1,1))=1, ", "&amp;VLOOKUP(VALUE(MID(AU600,3,1)), TxtPanelShape!$O$2:$P$50, 2, 0), IF(VALUE(MID(AU600,1,1))&gt;=7, ", "&amp;VLOOKUP(VALUE(MID(AU600,3,1)), TxtPanelShape!$O$2:$P$50, 2, 0),"")),"")</f>
        <v/>
      </c>
      <c r="AY600" s="79" t="str">
        <f>IFERROR("; "&amp;VLOOKUP(VALUE(MID(AU600,4,1)), TxtPanelShape!$V$2:$W$50,2,0),"")</f>
        <v/>
      </c>
      <c r="AZ600" s="79" t="str">
        <f t="shared" si="121"/>
        <v/>
      </c>
      <c r="BA600" s="71"/>
      <c r="BB600" s="79" t="str">
        <f>IFERROR(IF(VALUE(MID(BA600,1,1))=1, VLOOKUP(VALUE(MID(BA600,1,1)), TxtPanelShape!$A$2:$C$50, 3, 0), (IF(VALUE(MID(BA600,1,1))&gt;=7, VLOOKUP(VALUE(MID(BA600,1,1)), TxtPanelShape!$A$2:$C$50, 3, 0),VLOOKUP(VALUE(MID(BA600,1,2)),TxtPanelShape!$A$2:$C$50,3,0)))), "")</f>
        <v/>
      </c>
      <c r="BC600" s="79" t="str">
        <f>IFERROR(IF(VALUE(MID(BA600,1,1))=1, ", "&amp;VLOOKUP(VALUE(MID(BA600,2,1)), TxtPanelShape!$H$2:$I$50, 2, 0), IF(VALUE(MID(BA600,1,1))&gt;=7, ", "&amp;VLOOKUP(VALUE(MID(BA600,2,1)), TxtPanelShape!$H$2:$I$50, 2, 0),"")), "")</f>
        <v/>
      </c>
      <c r="BD600" s="79" t="str">
        <f>IFERROR(IF(VALUE(MID(BA600,1,1))=1, ", "&amp;VLOOKUP(VALUE(MID(BA600,3,1)), TxtPanelShape!$O$2:$P$50, 2, 0), IF(VALUE(MID(BA600,1,1))&gt;=7, ", "&amp;VLOOKUP(VALUE(MID(BA600,3,1)), TxtPanelShape!$O$2:$P$50, 2, 0),"")),"")</f>
        <v/>
      </c>
      <c r="BE600" s="79" t="str">
        <f>IFERROR("; "&amp;VLOOKUP(VALUE(MID(BA600,4,1)), TxtPanelShape!$V$2:$W$50,2,0),"")</f>
        <v/>
      </c>
      <c r="BF600" s="79" t="str">
        <f t="shared" si="122"/>
        <v/>
      </c>
      <c r="BG600" s="71"/>
      <c r="BH600" s="79" t="str">
        <f>IFERROR(VLOOKUP(BG600, TxtPanelDefinition!$A$2:$B$50, 2, 0),"")</f>
        <v/>
      </c>
      <c r="BI600" s="71"/>
      <c r="BJ600" s="79" t="str">
        <f>IFERROR(VLOOKUP(BI600, TxtPanelDefinition!$A$2:$B$50, 2, 0),"")</f>
        <v/>
      </c>
      <c r="BK600" s="71"/>
      <c r="BL600" s="79" t="str">
        <f>IFERROR(VLOOKUP(BK600, InscrTechniques!$A$2:$B$50, 2, 0),"")</f>
        <v/>
      </c>
      <c r="BM600" s="71"/>
      <c r="BN600" s="79" t="str">
        <f>IFERROR(VLOOKUP(BM600, InscrTechniques!$A$2:$B$50, 2, 0),"")</f>
        <v/>
      </c>
      <c r="BO600" s="71"/>
      <c r="BP600" s="79" t="str">
        <f>IFERROR(VLOOKUP(BO600, InscrTechniques!$A$2:$B$50, 2, 0),"")</f>
        <v/>
      </c>
      <c r="BQ600" s="71"/>
      <c r="BR600" s="79" t="str">
        <f>IFERROR(VLOOKUP(BQ600, InscrTechniques!$A$2:$B$50, 2, 0),"")</f>
        <v/>
      </c>
      <c r="BS600" s="71"/>
      <c r="BT600" s="79" t="str">
        <f>IFERROR(VLOOKUP(BS600, InscrTechniques!$A$2:$B$50, 2, 0),"")</f>
        <v/>
      </c>
      <c r="BU600" s="71"/>
      <c r="BV600" s="79" t="str">
        <f>IFERROR(VLOOKUP(BU600, InscrTechniques!$A$2:$B$50, 2, 0),"")</f>
        <v/>
      </c>
      <c r="BW600" s="125"/>
      <c r="BX600" s="79" t="str">
        <f>IFERROR(VLOOKUP(BW600, InscrTechniques!$A$2:$B$50, 2, 0),"")</f>
        <v/>
      </c>
      <c r="BY600" s="125"/>
      <c r="BZ600" s="79" t="str">
        <f>IFERROR(VLOOKUP(BY600, InscrTechniques!$A$2:$B$50, 2, 0),"")</f>
        <v/>
      </c>
      <c r="CA600" s="74"/>
      <c r="CB600" s="114" t="str">
        <f>IFERROR(VLOOKUP(CA600, LetterStyle!$A$2:$B$50, 2, 0),"")</f>
        <v/>
      </c>
      <c r="CC600" s="74"/>
      <c r="CD600" s="114" t="str">
        <f>IFERROR(VLOOKUP(CC600, LetterStyle!$A$2:$B$50, 2, 0),"")</f>
        <v/>
      </c>
      <c r="CE600" s="74"/>
      <c r="CF600" s="114" t="str">
        <f>IFERROR(VLOOKUP(CE600, LetterStyle!$A$2:$B$50, 2, 0),"")</f>
        <v/>
      </c>
      <c r="CG600" s="74"/>
      <c r="CH600" s="79" t="str">
        <f>IFERROR(VLOOKUP(CG600, LetterStyle!$A$2:$B$50, 2, 0),"")</f>
        <v/>
      </c>
      <c r="CI600" s="71"/>
      <c r="CJ600" s="79" t="str">
        <f>IFERROR(VLOOKUP(CI600, DecMotifs!$A$1:$B$306, 2, 0),"")</f>
        <v/>
      </c>
      <c r="CK600" s="71"/>
      <c r="CL600" s="79" t="str">
        <f>IFERROR(VLOOKUP(CK600, DecMotifs!$A$1:$B$306, 2, 0),"")</f>
        <v/>
      </c>
      <c r="CM600" s="71"/>
      <c r="CN600" s="79" t="str">
        <f>IFERROR(VLOOKUP(CM600, DecMotifs!$A$1:$B$306, 2, 0),"")</f>
        <v/>
      </c>
      <c r="CO600" s="71"/>
      <c r="CP600" s="79" t="str">
        <f>IFERROR(VLOOKUP(CO600, MarginalDec!$A$2:$B$253, 2, 0),"")</f>
        <v/>
      </c>
      <c r="CQ600" s="71"/>
      <c r="CR600" s="79" t="str">
        <f>IFERROR(VLOOKUP(CQ600, MarginalDec!$A$2:$B$253, 2, 0),"")</f>
        <v/>
      </c>
      <c r="CS600" s="71"/>
      <c r="CT600" s="79" t="str">
        <f>IFERROR(VLOOKUP(CS600, MarginalDec!$A$2:$B$253, 2, 0),"")</f>
        <v/>
      </c>
      <c r="CU600" s="71"/>
      <c r="CV600" s="79" t="str">
        <f>IF(ISBLANK(CU600),"", IFERROR(VLOOKUP(CU600, Tooling!$A$2:$B$252, 2, 0),""))</f>
        <v/>
      </c>
      <c r="CW600" s="71"/>
      <c r="CX600" s="79" t="str">
        <f>IF(ISBLANK(CW600),"", IFERROR(VLOOKUP(CW600, Tooling!$A$2:$B$252, 2, 0),""))</f>
        <v/>
      </c>
      <c r="CY600" s="71"/>
      <c r="CZ600" s="79" t="str">
        <f>IF(ISBLANK(CY600),"", IFERROR(VLOOKUP(CY600, Repairs!$A$2:$B$252, 2, 0),""))</f>
        <v/>
      </c>
      <c r="DA600" s="77"/>
      <c r="DB600" s="71"/>
      <c r="DC600" s="79" t="str">
        <f>IFERROR(VLOOKUP(DB600, DatingReason!$A$2:$B$252, 2, 0),"")</f>
        <v/>
      </c>
      <c r="DD600" s="123" t="str">
        <f t="shared" si="123"/>
        <v/>
      </c>
      <c r="DF600" s="119" t="str">
        <f t="array" ref="DF600">IF(AND($B600&lt;&gt;"", $DE600&lt;&gt;"", $DE600&lt;&gt;"No"),MAX(IF($B600=PEOPLE!$B$4:$B$1000, PEOPLE!$Q$4:$Q$1000,""))+100,"")</f>
        <v/>
      </c>
      <c r="DG600" s="68"/>
      <c r="DH600" s="76">
        <f>COUNTIF(PEOPLE!B:B, MEMORIALS!B600)</f>
        <v>0</v>
      </c>
      <c r="DI600" s="82"/>
      <c r="DJ600" s="82"/>
      <c r="DK600" s="82"/>
      <c r="DL600" s="68"/>
      <c r="DM600" s="68"/>
      <c r="DN600" s="68"/>
      <c r="DO600" s="68"/>
      <c r="DP600" s="68"/>
    </row>
    <row r="601" spans="1:120" ht="15" customHeight="1" x14ac:dyDescent="0.25">
      <c r="A601" s="68"/>
      <c r="B601" s="69"/>
      <c r="C601" s="68"/>
      <c r="D601" s="68"/>
      <c r="E601" s="70" t="str">
        <f>IF(D601="","",VLOOKUP(D601,Denomination!$A$2:$B$50, 2, 0))</f>
        <v/>
      </c>
      <c r="F601" s="68"/>
      <c r="G601" s="71"/>
      <c r="H601" s="70" t="str">
        <f>IF(G601="","",VLOOKUP(G601,MCondition!$A$2:$B$50, 2, 0))</f>
        <v/>
      </c>
      <c r="I601" s="72"/>
      <c r="J601" s="71"/>
      <c r="K601" s="70" t="str">
        <f>IF(J601="","",VLOOKUP(J601,ICondition!$A$2:$B$50, 2, 0))</f>
        <v/>
      </c>
      <c r="L601" s="73"/>
      <c r="M601" s="73"/>
      <c r="N601" s="73"/>
      <c r="O601" s="73"/>
      <c r="P601" s="73"/>
      <c r="Q601" s="73"/>
      <c r="R601" s="78"/>
      <c r="S601" s="79" t="str">
        <f>IFERROR(VLOOKUP(R601,Material!$A$2:$B$59, 2, 0),"")</f>
        <v/>
      </c>
      <c r="T601" s="71"/>
      <c r="U601" s="79" t="str">
        <f>IFERROR(VLOOKUP(T601,Material!$A$2:$B$59, 2, 0),"")</f>
        <v/>
      </c>
      <c r="V601" s="71"/>
      <c r="W601" s="79" t="str">
        <f>IFERROR(VLOOKUP(V601,Material!$A$2:$B$59, 2, 0),"")</f>
        <v/>
      </c>
      <c r="X601" s="71"/>
      <c r="Y601" s="79" t="str">
        <f>IFERROR(VLOOKUP(X601,Material!$A$2:$B$59, 2, 0),"")</f>
        <v/>
      </c>
      <c r="Z601" s="71"/>
      <c r="AA601" s="79" t="str">
        <f>IFERROR(VLOOKUP(Z601,Material!$A$2:$B$59, 2, 0),"")</f>
        <v/>
      </c>
      <c r="AB601" s="74"/>
      <c r="AC601" s="75" t="e">
        <f t="shared" si="112"/>
        <v>#VALUE!</v>
      </c>
      <c r="AD601" s="75" t="e">
        <f t="shared" si="113"/>
        <v>#VALUE!</v>
      </c>
      <c r="AE601" s="75" t="e">
        <f t="shared" si="115"/>
        <v>#VALUE!</v>
      </c>
      <c r="AF601" s="75" t="e">
        <f t="shared" si="114"/>
        <v>#VALUE!</v>
      </c>
      <c r="AG601" s="75" t="e">
        <f t="shared" si="116"/>
        <v>#VALUE!</v>
      </c>
      <c r="AH601" s="75" t="e">
        <f t="shared" si="117"/>
        <v>#VALUE!</v>
      </c>
      <c r="AI601" s="75" t="e">
        <f t="shared" si="118"/>
        <v>#VALUE!</v>
      </c>
      <c r="AJ601" s="80" t="e">
        <f t="shared" si="119"/>
        <v>#VALUE!</v>
      </c>
      <c r="AK601" s="79" t="str">
        <f>(IFERROR(VLOOKUP(AB601,Categories!$A$2:$B$20,2,1),""))</f>
        <v/>
      </c>
      <c r="AL601" s="79" t="str">
        <f ca="1">IFERROR(VLOOKUP((HLOOKUP((VLOOKUP($AB601,Categories!$A$2:$F$20,3,1)), $AB$3:$AJ601, (ROW()-ROW($AB$3)+1), 0)), INDIRECT(VLOOKUP($AB601,Categories!$A$2:$F$20,6,1)),2,0),AK601)</f>
        <v/>
      </c>
      <c r="AM601" s="79" t="str">
        <f ca="1">IFERROR(VLOOKUP((HLOOKUP((VLOOKUP($AB601,Categories!$A$2:$F$20,4,1)),$AB$3:$AJ601,(ROW()-ROW($AB$3)+1),0)),INDIRECT(VLOOKUP($AB601,Categories!$A$2:$H$20,7,1)),2,0),"")</f>
        <v/>
      </c>
      <c r="AN601" s="79" t="str">
        <f ca="1">IFERROR(VLOOKUP((HLOOKUP((VLOOKUP($AB601,Categories!$A$2:$F$20,5,1)), $AB$3:$AJ601, (ROW()-ROW($AB$3)+1), 0)), INDIRECT(VLOOKUP($AB601,Categories!$A$2:$H$20,8,1)),2,0),"")</f>
        <v/>
      </c>
      <c r="AO601" s="79" t="str">
        <f t="shared" ca="1" si="120"/>
        <v/>
      </c>
      <c r="AP601" s="81"/>
      <c r="AQ601" s="70" t="str">
        <f>IFERROR(VLOOKUP(VALUE(MID(AP601,1,1)),AdditionalElements!$A$2:$B$50,2,0),"")</f>
        <v/>
      </c>
      <c r="AR601" s="70" t="str">
        <f>IFERROR(VLOOKUP(VALUE(MID(AP601,2,1)),AdditionalElements!$H$2:$I$50,2,0),"")</f>
        <v/>
      </c>
      <c r="AS601" s="70" t="str">
        <f>IFERROR(VLOOKUP(VALUE(MID(AP601,3,1)),AdditionalElements!$O$2:$P$50,2,0),"")</f>
        <v/>
      </c>
      <c r="AT601" s="70" t="str">
        <f>IFERROR(VLOOKUP(VALUE(MID(AP601,4,1)),AdditionalElements!$V$2:$W$50,2,0),"")</f>
        <v/>
      </c>
      <c r="AU601" s="71"/>
      <c r="AV601" s="79" t="str">
        <f>IFERROR(IF(VALUE(MID(AU601,1,1))=1, VLOOKUP(VALUE(MID(AU601,1,1)), TxtPanelShape!$A$2:$C$50, 3, 0), (IF(VALUE(MID(AU601,1,1))&gt;=7, VLOOKUP(VALUE(MID(AU601,1,1)), TxtPanelShape!$A$2:$C$50, 3, 0),VLOOKUP(VALUE(MID(AU601,1,2)),TxtPanelShape!$A$2:$C$50,3,0)))), "")</f>
        <v/>
      </c>
      <c r="AW601" s="79" t="str">
        <f>IFERROR(IF(VALUE(MID(AU601,1,1))=1, ", "&amp;VLOOKUP(VALUE(MID(AU601,2,1)), TxtPanelShape!$H$2:$I$50, 2, 0), IF(VALUE(MID(AU601,1,1))&gt;=7, ", "&amp;VLOOKUP(VALUE(MID(AU601,2,1)), TxtPanelShape!$H$2:$I$50, 2, 0),"")), "")</f>
        <v/>
      </c>
      <c r="AX601" s="79" t="str">
        <f>IFERROR(IF(VALUE(MID(AU601,1,1))=1, ", "&amp;VLOOKUP(VALUE(MID(AU601,3,1)), TxtPanelShape!$O$2:$P$50, 2, 0), IF(VALUE(MID(AU601,1,1))&gt;=7, ", "&amp;VLOOKUP(VALUE(MID(AU601,3,1)), TxtPanelShape!$O$2:$P$50, 2, 0),"")),"")</f>
        <v/>
      </c>
      <c r="AY601" s="79" t="str">
        <f>IFERROR("; "&amp;VLOOKUP(VALUE(MID(AU601,4,1)), TxtPanelShape!$V$2:$W$50,2,0),"")</f>
        <v/>
      </c>
      <c r="AZ601" s="79" t="str">
        <f t="shared" si="121"/>
        <v/>
      </c>
      <c r="BA601" s="71"/>
      <c r="BB601" s="79" t="str">
        <f>IFERROR(IF(VALUE(MID(BA601,1,1))=1, VLOOKUP(VALUE(MID(BA601,1,1)), TxtPanelShape!$A$2:$C$50, 3, 0), (IF(VALUE(MID(BA601,1,1))&gt;=7, VLOOKUP(VALUE(MID(BA601,1,1)), TxtPanelShape!$A$2:$C$50, 3, 0),VLOOKUP(VALUE(MID(BA601,1,2)),TxtPanelShape!$A$2:$C$50,3,0)))), "")</f>
        <v/>
      </c>
      <c r="BC601" s="79" t="str">
        <f>IFERROR(IF(VALUE(MID(BA601,1,1))=1, ", "&amp;VLOOKUP(VALUE(MID(BA601,2,1)), TxtPanelShape!$H$2:$I$50, 2, 0), IF(VALUE(MID(BA601,1,1))&gt;=7, ", "&amp;VLOOKUP(VALUE(MID(BA601,2,1)), TxtPanelShape!$H$2:$I$50, 2, 0),"")), "")</f>
        <v/>
      </c>
      <c r="BD601" s="79" t="str">
        <f>IFERROR(IF(VALUE(MID(BA601,1,1))=1, ", "&amp;VLOOKUP(VALUE(MID(BA601,3,1)), TxtPanelShape!$O$2:$P$50, 2, 0), IF(VALUE(MID(BA601,1,1))&gt;=7, ", "&amp;VLOOKUP(VALUE(MID(BA601,3,1)), TxtPanelShape!$O$2:$P$50, 2, 0),"")),"")</f>
        <v/>
      </c>
      <c r="BE601" s="79" t="str">
        <f>IFERROR("; "&amp;VLOOKUP(VALUE(MID(BA601,4,1)), TxtPanelShape!$V$2:$W$50,2,0),"")</f>
        <v/>
      </c>
      <c r="BF601" s="79" t="str">
        <f t="shared" si="122"/>
        <v/>
      </c>
      <c r="BG601" s="71"/>
      <c r="BH601" s="79" t="str">
        <f>IFERROR(VLOOKUP(BG601, TxtPanelDefinition!$A$2:$B$50, 2, 0),"")</f>
        <v/>
      </c>
      <c r="BI601" s="71"/>
      <c r="BJ601" s="79" t="str">
        <f>IFERROR(VLOOKUP(BI601, TxtPanelDefinition!$A$2:$B$50, 2, 0),"")</f>
        <v/>
      </c>
      <c r="BK601" s="71"/>
      <c r="BL601" s="79" t="str">
        <f>IFERROR(VLOOKUP(BK601, InscrTechniques!$A$2:$B$50, 2, 0),"")</f>
        <v/>
      </c>
      <c r="BM601" s="71"/>
      <c r="BN601" s="79" t="str">
        <f>IFERROR(VLOOKUP(BM601, InscrTechniques!$A$2:$B$50, 2, 0),"")</f>
        <v/>
      </c>
      <c r="BO601" s="71"/>
      <c r="BP601" s="79" t="str">
        <f>IFERROR(VLOOKUP(BO601, InscrTechniques!$A$2:$B$50, 2, 0),"")</f>
        <v/>
      </c>
      <c r="BQ601" s="71"/>
      <c r="BR601" s="79" t="str">
        <f>IFERROR(VLOOKUP(BQ601, InscrTechniques!$A$2:$B$50, 2, 0),"")</f>
        <v/>
      </c>
      <c r="BS601" s="71"/>
      <c r="BT601" s="79" t="str">
        <f>IFERROR(VLOOKUP(BS601, InscrTechniques!$A$2:$B$50, 2, 0),"")</f>
        <v/>
      </c>
      <c r="BU601" s="71"/>
      <c r="BV601" s="79" t="str">
        <f>IFERROR(VLOOKUP(BU601, InscrTechniques!$A$2:$B$50, 2, 0),"")</f>
        <v/>
      </c>
      <c r="BW601" s="125"/>
      <c r="BX601" s="79" t="str">
        <f>IFERROR(VLOOKUP(BW601, InscrTechniques!$A$2:$B$50, 2, 0),"")</f>
        <v/>
      </c>
      <c r="BY601" s="125"/>
      <c r="BZ601" s="79" t="str">
        <f>IFERROR(VLOOKUP(BY601, InscrTechniques!$A$2:$B$50, 2, 0),"")</f>
        <v/>
      </c>
      <c r="CA601" s="74"/>
      <c r="CB601" s="114" t="str">
        <f>IFERROR(VLOOKUP(CA601, LetterStyle!$A$2:$B$50, 2, 0),"")</f>
        <v/>
      </c>
      <c r="CC601" s="74"/>
      <c r="CD601" s="114" t="str">
        <f>IFERROR(VLOOKUP(CC601, LetterStyle!$A$2:$B$50, 2, 0),"")</f>
        <v/>
      </c>
      <c r="CE601" s="74"/>
      <c r="CF601" s="114" t="str">
        <f>IFERROR(VLOOKUP(CE601, LetterStyle!$A$2:$B$50, 2, 0),"")</f>
        <v/>
      </c>
      <c r="CG601" s="74"/>
      <c r="CH601" s="79" t="str">
        <f>IFERROR(VLOOKUP(CG601, LetterStyle!$A$2:$B$50, 2, 0),"")</f>
        <v/>
      </c>
      <c r="CI601" s="71"/>
      <c r="CJ601" s="79" t="str">
        <f>IFERROR(VLOOKUP(CI601, DecMotifs!$A$1:$B$306, 2, 0),"")</f>
        <v/>
      </c>
      <c r="CK601" s="71"/>
      <c r="CL601" s="79" t="str">
        <f>IFERROR(VLOOKUP(CK601, DecMotifs!$A$1:$B$306, 2, 0),"")</f>
        <v/>
      </c>
      <c r="CM601" s="71"/>
      <c r="CN601" s="79" t="str">
        <f>IFERROR(VLOOKUP(CM601, DecMotifs!$A$1:$B$306, 2, 0),"")</f>
        <v/>
      </c>
      <c r="CO601" s="71"/>
      <c r="CP601" s="79" t="str">
        <f>IFERROR(VLOOKUP(CO601, MarginalDec!$A$2:$B$253, 2, 0),"")</f>
        <v/>
      </c>
      <c r="CQ601" s="71"/>
      <c r="CR601" s="79" t="str">
        <f>IFERROR(VLOOKUP(CQ601, MarginalDec!$A$2:$B$253, 2, 0),"")</f>
        <v/>
      </c>
      <c r="CS601" s="71"/>
      <c r="CT601" s="79" t="str">
        <f>IFERROR(VLOOKUP(CS601, MarginalDec!$A$2:$B$253, 2, 0),"")</f>
        <v/>
      </c>
      <c r="CU601" s="71"/>
      <c r="CV601" s="79" t="str">
        <f>IF(ISBLANK(CU601),"", IFERROR(VLOOKUP(CU601, Tooling!$A$2:$B$252, 2, 0),""))</f>
        <v/>
      </c>
      <c r="CW601" s="71"/>
      <c r="CX601" s="79" t="str">
        <f>IF(ISBLANK(CW601),"", IFERROR(VLOOKUP(CW601, Tooling!$A$2:$B$252, 2, 0),""))</f>
        <v/>
      </c>
      <c r="CY601" s="71"/>
      <c r="CZ601" s="79" t="str">
        <f>IF(ISBLANK(CY601),"", IFERROR(VLOOKUP(CY601, Repairs!$A$2:$B$252, 2, 0),""))</f>
        <v/>
      </c>
      <c r="DA601" s="77"/>
      <c r="DB601" s="71"/>
      <c r="DC601" s="79" t="str">
        <f>IFERROR(VLOOKUP(DB601, DatingReason!$A$2:$B$252, 2, 0),"")</f>
        <v/>
      </c>
      <c r="DD601" s="123" t="str">
        <f t="shared" si="123"/>
        <v/>
      </c>
      <c r="DF601" s="119" t="str">
        <f t="array" ref="DF601">IF(AND($B601&lt;&gt;"", $DE601&lt;&gt;"", $DE601&lt;&gt;"No"),MAX(IF($B601=PEOPLE!$B$4:$B$1000, PEOPLE!$Q$4:$Q$1000,""))+100,"")</f>
        <v/>
      </c>
      <c r="DG601" s="68"/>
      <c r="DH601" s="76">
        <f>COUNTIF(PEOPLE!B:B, MEMORIALS!B601)</f>
        <v>0</v>
      </c>
      <c r="DI601" s="82"/>
      <c r="DJ601" s="82"/>
      <c r="DK601" s="82"/>
      <c r="DL601" s="68"/>
      <c r="DM601" s="68"/>
      <c r="DN601" s="68"/>
      <c r="DO601" s="68"/>
      <c r="DP601" s="68"/>
    </row>
    <row r="602" spans="1:120" ht="15" customHeight="1" x14ac:dyDescent="0.25">
      <c r="A602" s="68"/>
      <c r="B602" s="69"/>
      <c r="C602" s="68"/>
      <c r="D602" s="68"/>
      <c r="E602" s="70" t="str">
        <f>IF(D602="","",VLOOKUP(D602,Denomination!$A$2:$B$50, 2, 0))</f>
        <v/>
      </c>
      <c r="F602" s="68"/>
      <c r="G602" s="71"/>
      <c r="H602" s="70" t="str">
        <f>IF(G602="","",VLOOKUP(G602,MCondition!$A$2:$B$50, 2, 0))</f>
        <v/>
      </c>
      <c r="I602" s="72"/>
      <c r="J602" s="71"/>
      <c r="K602" s="70" t="str">
        <f>IF(J602="","",VLOOKUP(J602,ICondition!$A$2:$B$50, 2, 0))</f>
        <v/>
      </c>
      <c r="L602" s="73"/>
      <c r="M602" s="73"/>
      <c r="N602" s="73"/>
      <c r="O602" s="73"/>
      <c r="P602" s="73"/>
      <c r="Q602" s="73"/>
      <c r="R602" s="78"/>
      <c r="S602" s="79" t="str">
        <f>IFERROR(VLOOKUP(R602,Material!$A$2:$B$59, 2, 0),"")</f>
        <v/>
      </c>
      <c r="T602" s="71"/>
      <c r="U602" s="79" t="str">
        <f>IFERROR(VLOOKUP(T602,Material!$A$2:$B$59, 2, 0),"")</f>
        <v/>
      </c>
      <c r="V602" s="71"/>
      <c r="W602" s="79" t="str">
        <f>IFERROR(VLOOKUP(V602,Material!$A$2:$B$59, 2, 0),"")</f>
        <v/>
      </c>
      <c r="X602" s="71"/>
      <c r="Y602" s="79" t="str">
        <f>IFERROR(VLOOKUP(X602,Material!$A$2:$B$59, 2, 0),"")</f>
        <v/>
      </c>
      <c r="Z602" s="71"/>
      <c r="AA602" s="79" t="str">
        <f>IFERROR(VLOOKUP(Z602,Material!$A$2:$B$59, 2, 0),"")</f>
        <v/>
      </c>
      <c r="AB602" s="74"/>
      <c r="AC602" s="75" t="e">
        <f t="shared" si="112"/>
        <v>#VALUE!</v>
      </c>
      <c r="AD602" s="75" t="e">
        <f t="shared" si="113"/>
        <v>#VALUE!</v>
      </c>
      <c r="AE602" s="75" t="e">
        <f t="shared" si="115"/>
        <v>#VALUE!</v>
      </c>
      <c r="AF602" s="75" t="e">
        <f t="shared" si="114"/>
        <v>#VALUE!</v>
      </c>
      <c r="AG602" s="75" t="e">
        <f t="shared" si="116"/>
        <v>#VALUE!</v>
      </c>
      <c r="AH602" s="75" t="e">
        <f t="shared" si="117"/>
        <v>#VALUE!</v>
      </c>
      <c r="AI602" s="75" t="e">
        <f t="shared" si="118"/>
        <v>#VALUE!</v>
      </c>
      <c r="AJ602" s="80" t="e">
        <f t="shared" si="119"/>
        <v>#VALUE!</v>
      </c>
      <c r="AK602" s="79" t="str">
        <f>(IFERROR(VLOOKUP(AB602,Categories!$A$2:$B$20,2,1),""))</f>
        <v/>
      </c>
      <c r="AL602" s="79" t="str">
        <f ca="1">IFERROR(VLOOKUP((HLOOKUP((VLOOKUP($AB602,Categories!$A$2:$F$20,3,1)), $AB$3:$AJ602, (ROW()-ROW($AB$3)+1), 0)), INDIRECT(VLOOKUP($AB602,Categories!$A$2:$F$20,6,1)),2,0),AK602)</f>
        <v/>
      </c>
      <c r="AM602" s="79" t="str">
        <f ca="1">IFERROR(VLOOKUP((HLOOKUP((VLOOKUP($AB602,Categories!$A$2:$F$20,4,1)),$AB$3:$AJ602,(ROW()-ROW($AB$3)+1),0)),INDIRECT(VLOOKUP($AB602,Categories!$A$2:$H$20,7,1)),2,0),"")</f>
        <v/>
      </c>
      <c r="AN602" s="79" t="str">
        <f ca="1">IFERROR(VLOOKUP((HLOOKUP((VLOOKUP($AB602,Categories!$A$2:$F$20,5,1)), $AB$3:$AJ602, (ROW()-ROW($AB$3)+1), 0)), INDIRECT(VLOOKUP($AB602,Categories!$A$2:$H$20,8,1)),2,0),"")</f>
        <v/>
      </c>
      <c r="AO602" s="79" t="str">
        <f t="shared" ca="1" si="120"/>
        <v/>
      </c>
      <c r="AP602" s="81"/>
      <c r="AQ602" s="70" t="str">
        <f>IFERROR(VLOOKUP(VALUE(MID(AP602,1,1)),AdditionalElements!$A$2:$B$50,2,0),"")</f>
        <v/>
      </c>
      <c r="AR602" s="70" t="str">
        <f>IFERROR(VLOOKUP(VALUE(MID(AP602,2,1)),AdditionalElements!$H$2:$I$50,2,0),"")</f>
        <v/>
      </c>
      <c r="AS602" s="70" t="str">
        <f>IFERROR(VLOOKUP(VALUE(MID(AP602,3,1)),AdditionalElements!$O$2:$P$50,2,0),"")</f>
        <v/>
      </c>
      <c r="AT602" s="70" t="str">
        <f>IFERROR(VLOOKUP(VALUE(MID(AP602,4,1)),AdditionalElements!$V$2:$W$50,2,0),"")</f>
        <v/>
      </c>
      <c r="AU602" s="71"/>
      <c r="AV602" s="79" t="str">
        <f>IFERROR(IF(VALUE(MID(AU602,1,1))=1, VLOOKUP(VALUE(MID(AU602,1,1)), TxtPanelShape!$A$2:$C$50, 3, 0), (IF(VALUE(MID(AU602,1,1))&gt;=7, VLOOKUP(VALUE(MID(AU602,1,1)), TxtPanelShape!$A$2:$C$50, 3, 0),VLOOKUP(VALUE(MID(AU602,1,2)),TxtPanelShape!$A$2:$C$50,3,0)))), "")</f>
        <v/>
      </c>
      <c r="AW602" s="79" t="str">
        <f>IFERROR(IF(VALUE(MID(AU602,1,1))=1, ", "&amp;VLOOKUP(VALUE(MID(AU602,2,1)), TxtPanelShape!$H$2:$I$50, 2, 0), IF(VALUE(MID(AU602,1,1))&gt;=7, ", "&amp;VLOOKUP(VALUE(MID(AU602,2,1)), TxtPanelShape!$H$2:$I$50, 2, 0),"")), "")</f>
        <v/>
      </c>
      <c r="AX602" s="79" t="str">
        <f>IFERROR(IF(VALUE(MID(AU602,1,1))=1, ", "&amp;VLOOKUP(VALUE(MID(AU602,3,1)), TxtPanelShape!$O$2:$P$50, 2, 0), IF(VALUE(MID(AU602,1,1))&gt;=7, ", "&amp;VLOOKUP(VALUE(MID(AU602,3,1)), TxtPanelShape!$O$2:$P$50, 2, 0),"")),"")</f>
        <v/>
      </c>
      <c r="AY602" s="79" t="str">
        <f>IFERROR("; "&amp;VLOOKUP(VALUE(MID(AU602,4,1)), TxtPanelShape!$V$2:$W$50,2,0),"")</f>
        <v/>
      </c>
      <c r="AZ602" s="79" t="str">
        <f t="shared" si="121"/>
        <v/>
      </c>
      <c r="BA602" s="71"/>
      <c r="BB602" s="79" t="str">
        <f>IFERROR(IF(VALUE(MID(BA602,1,1))=1, VLOOKUP(VALUE(MID(BA602,1,1)), TxtPanelShape!$A$2:$C$50, 3, 0), (IF(VALUE(MID(BA602,1,1))&gt;=7, VLOOKUP(VALUE(MID(BA602,1,1)), TxtPanelShape!$A$2:$C$50, 3, 0),VLOOKUP(VALUE(MID(BA602,1,2)),TxtPanelShape!$A$2:$C$50,3,0)))), "")</f>
        <v/>
      </c>
      <c r="BC602" s="79" t="str">
        <f>IFERROR(IF(VALUE(MID(BA602,1,1))=1, ", "&amp;VLOOKUP(VALUE(MID(BA602,2,1)), TxtPanelShape!$H$2:$I$50, 2, 0), IF(VALUE(MID(BA602,1,1))&gt;=7, ", "&amp;VLOOKUP(VALUE(MID(BA602,2,1)), TxtPanelShape!$H$2:$I$50, 2, 0),"")), "")</f>
        <v/>
      </c>
      <c r="BD602" s="79" t="str">
        <f>IFERROR(IF(VALUE(MID(BA602,1,1))=1, ", "&amp;VLOOKUP(VALUE(MID(BA602,3,1)), TxtPanelShape!$O$2:$P$50, 2, 0), IF(VALUE(MID(BA602,1,1))&gt;=7, ", "&amp;VLOOKUP(VALUE(MID(BA602,3,1)), TxtPanelShape!$O$2:$P$50, 2, 0),"")),"")</f>
        <v/>
      </c>
      <c r="BE602" s="79" t="str">
        <f>IFERROR("; "&amp;VLOOKUP(VALUE(MID(BA602,4,1)), TxtPanelShape!$V$2:$W$50,2,0),"")</f>
        <v/>
      </c>
      <c r="BF602" s="79" t="str">
        <f t="shared" si="122"/>
        <v/>
      </c>
      <c r="BG602" s="71"/>
      <c r="BH602" s="79" t="str">
        <f>IFERROR(VLOOKUP(BG602, TxtPanelDefinition!$A$2:$B$50, 2, 0),"")</f>
        <v/>
      </c>
      <c r="BI602" s="71"/>
      <c r="BJ602" s="79" t="str">
        <f>IFERROR(VLOOKUP(BI602, TxtPanelDefinition!$A$2:$B$50, 2, 0),"")</f>
        <v/>
      </c>
      <c r="BK602" s="71"/>
      <c r="BL602" s="79" t="str">
        <f>IFERROR(VLOOKUP(BK602, InscrTechniques!$A$2:$B$50, 2, 0),"")</f>
        <v/>
      </c>
      <c r="BM602" s="71"/>
      <c r="BN602" s="79" t="str">
        <f>IFERROR(VLOOKUP(BM602, InscrTechniques!$A$2:$B$50, 2, 0),"")</f>
        <v/>
      </c>
      <c r="BO602" s="71"/>
      <c r="BP602" s="79" t="str">
        <f>IFERROR(VLOOKUP(BO602, InscrTechniques!$A$2:$B$50, 2, 0),"")</f>
        <v/>
      </c>
      <c r="BQ602" s="71"/>
      <c r="BR602" s="79" t="str">
        <f>IFERROR(VLOOKUP(BQ602, InscrTechniques!$A$2:$B$50, 2, 0),"")</f>
        <v/>
      </c>
      <c r="BS602" s="71"/>
      <c r="BT602" s="79" t="str">
        <f>IFERROR(VLOOKUP(BS602, InscrTechniques!$A$2:$B$50, 2, 0),"")</f>
        <v/>
      </c>
      <c r="BU602" s="71"/>
      <c r="BV602" s="79" t="str">
        <f>IFERROR(VLOOKUP(BU602, InscrTechniques!$A$2:$B$50, 2, 0),"")</f>
        <v/>
      </c>
      <c r="BW602" s="125"/>
      <c r="BX602" s="79" t="str">
        <f>IFERROR(VLOOKUP(BW602, InscrTechniques!$A$2:$B$50, 2, 0),"")</f>
        <v/>
      </c>
      <c r="BY602" s="125"/>
      <c r="BZ602" s="79" t="str">
        <f>IFERROR(VLOOKUP(BY602, InscrTechniques!$A$2:$B$50, 2, 0),"")</f>
        <v/>
      </c>
      <c r="CA602" s="74"/>
      <c r="CB602" s="114" t="str">
        <f>IFERROR(VLOOKUP(CA602, LetterStyle!$A$2:$B$50, 2, 0),"")</f>
        <v/>
      </c>
      <c r="CC602" s="74"/>
      <c r="CD602" s="114" t="str">
        <f>IFERROR(VLOOKUP(CC602, LetterStyle!$A$2:$B$50, 2, 0),"")</f>
        <v/>
      </c>
      <c r="CE602" s="74"/>
      <c r="CF602" s="114" t="str">
        <f>IFERROR(VLOOKUP(CE602, LetterStyle!$A$2:$B$50, 2, 0),"")</f>
        <v/>
      </c>
      <c r="CG602" s="74"/>
      <c r="CH602" s="79" t="str">
        <f>IFERROR(VLOOKUP(CG602, LetterStyle!$A$2:$B$50, 2, 0),"")</f>
        <v/>
      </c>
      <c r="CI602" s="71"/>
      <c r="CJ602" s="79" t="str">
        <f>IFERROR(VLOOKUP(CI602, DecMotifs!$A$1:$B$306, 2, 0),"")</f>
        <v/>
      </c>
      <c r="CK602" s="71"/>
      <c r="CL602" s="79" t="str">
        <f>IFERROR(VLOOKUP(CK602, DecMotifs!$A$1:$B$306, 2, 0),"")</f>
        <v/>
      </c>
      <c r="CM602" s="71"/>
      <c r="CN602" s="79" t="str">
        <f>IFERROR(VLOOKUP(CM602, DecMotifs!$A$1:$B$306, 2, 0),"")</f>
        <v/>
      </c>
      <c r="CO602" s="71"/>
      <c r="CP602" s="79" t="str">
        <f>IFERROR(VLOOKUP(CO602, MarginalDec!$A$2:$B$253, 2, 0),"")</f>
        <v/>
      </c>
      <c r="CQ602" s="71"/>
      <c r="CR602" s="79" t="str">
        <f>IFERROR(VLOOKUP(CQ602, MarginalDec!$A$2:$B$253, 2, 0),"")</f>
        <v/>
      </c>
      <c r="CS602" s="71"/>
      <c r="CT602" s="79" t="str">
        <f>IFERROR(VLOOKUP(CS602, MarginalDec!$A$2:$B$253, 2, 0),"")</f>
        <v/>
      </c>
      <c r="CU602" s="71"/>
      <c r="CV602" s="79" t="str">
        <f>IF(ISBLANK(CU602),"", IFERROR(VLOOKUP(CU602, Tooling!$A$2:$B$252, 2, 0),""))</f>
        <v/>
      </c>
      <c r="CW602" s="71"/>
      <c r="CX602" s="79" t="str">
        <f>IF(ISBLANK(CW602),"", IFERROR(VLOOKUP(CW602, Tooling!$A$2:$B$252, 2, 0),""))</f>
        <v/>
      </c>
      <c r="CY602" s="71"/>
      <c r="CZ602" s="79" t="str">
        <f>IF(ISBLANK(CY602),"", IFERROR(VLOOKUP(CY602, Repairs!$A$2:$B$252, 2, 0),""))</f>
        <v/>
      </c>
      <c r="DA602" s="77"/>
      <c r="DB602" s="71"/>
      <c r="DC602" s="79" t="str">
        <f>IFERROR(VLOOKUP(DB602, DatingReason!$A$2:$B$252, 2, 0),"")</f>
        <v/>
      </c>
      <c r="DD602" s="123" t="str">
        <f t="shared" si="123"/>
        <v/>
      </c>
      <c r="DF602" s="119" t="str">
        <f t="array" ref="DF602">IF(AND($B602&lt;&gt;"", $DE602&lt;&gt;"", $DE602&lt;&gt;"No"),MAX(IF($B602=PEOPLE!$B$4:$B$1000, PEOPLE!$Q$4:$Q$1000,""))+100,"")</f>
        <v/>
      </c>
      <c r="DG602" s="68"/>
      <c r="DH602" s="76">
        <f>COUNTIF(PEOPLE!B:B, MEMORIALS!B602)</f>
        <v>0</v>
      </c>
      <c r="DI602" s="82"/>
      <c r="DJ602" s="82"/>
      <c r="DK602" s="82"/>
      <c r="DL602" s="68"/>
      <c r="DM602" s="68"/>
      <c r="DN602" s="68"/>
      <c r="DO602" s="68"/>
      <c r="DP602" s="68"/>
    </row>
    <row r="603" spans="1:120" ht="15" customHeight="1" x14ac:dyDescent="0.25">
      <c r="A603" s="68"/>
      <c r="B603" s="69"/>
      <c r="C603" s="68"/>
      <c r="D603" s="68"/>
      <c r="E603" s="70" t="str">
        <f>IF(D603="","",VLOOKUP(D603,Denomination!$A$2:$B$50, 2, 0))</f>
        <v/>
      </c>
      <c r="F603" s="68"/>
      <c r="G603" s="71"/>
      <c r="H603" s="70" t="str">
        <f>IF(G603="","",VLOOKUP(G603,MCondition!$A$2:$B$50, 2, 0))</f>
        <v/>
      </c>
      <c r="I603" s="72"/>
      <c r="J603" s="71"/>
      <c r="K603" s="70" t="str">
        <f>IF(J603="","",VLOOKUP(J603,ICondition!$A$2:$B$50, 2, 0))</f>
        <v/>
      </c>
      <c r="L603" s="73"/>
      <c r="M603" s="73"/>
      <c r="N603" s="73"/>
      <c r="O603" s="73"/>
      <c r="P603" s="73"/>
      <c r="Q603" s="73"/>
      <c r="R603" s="78"/>
      <c r="S603" s="79" t="str">
        <f>IFERROR(VLOOKUP(R603,Material!$A$2:$B$59, 2, 0),"")</f>
        <v/>
      </c>
      <c r="T603" s="71"/>
      <c r="U603" s="79" t="str">
        <f>IFERROR(VLOOKUP(T603,Material!$A$2:$B$59, 2, 0),"")</f>
        <v/>
      </c>
      <c r="V603" s="71"/>
      <c r="W603" s="79" t="str">
        <f>IFERROR(VLOOKUP(V603,Material!$A$2:$B$59, 2, 0),"")</f>
        <v/>
      </c>
      <c r="X603" s="71"/>
      <c r="Y603" s="79" t="str">
        <f>IFERROR(VLOOKUP(X603,Material!$A$2:$B$59, 2, 0),"")</f>
        <v/>
      </c>
      <c r="Z603" s="71"/>
      <c r="AA603" s="79" t="str">
        <f>IFERROR(VLOOKUP(Z603,Material!$A$2:$B$59, 2, 0),"")</f>
        <v/>
      </c>
      <c r="AB603" s="74"/>
      <c r="AC603" s="75" t="e">
        <f t="shared" si="112"/>
        <v>#VALUE!</v>
      </c>
      <c r="AD603" s="75" t="e">
        <f t="shared" si="113"/>
        <v>#VALUE!</v>
      </c>
      <c r="AE603" s="75" t="e">
        <f t="shared" si="115"/>
        <v>#VALUE!</v>
      </c>
      <c r="AF603" s="75" t="e">
        <f t="shared" si="114"/>
        <v>#VALUE!</v>
      </c>
      <c r="AG603" s="75" t="e">
        <f t="shared" si="116"/>
        <v>#VALUE!</v>
      </c>
      <c r="AH603" s="75" t="e">
        <f t="shared" si="117"/>
        <v>#VALUE!</v>
      </c>
      <c r="AI603" s="75" t="e">
        <f t="shared" si="118"/>
        <v>#VALUE!</v>
      </c>
      <c r="AJ603" s="80" t="e">
        <f t="shared" si="119"/>
        <v>#VALUE!</v>
      </c>
      <c r="AK603" s="79" t="str">
        <f>(IFERROR(VLOOKUP(AB603,Categories!$A$2:$B$20,2,1),""))</f>
        <v/>
      </c>
      <c r="AL603" s="79" t="str">
        <f ca="1">IFERROR(VLOOKUP((HLOOKUP((VLOOKUP($AB603,Categories!$A$2:$F$20,3,1)), $AB$3:$AJ603, (ROW()-ROW($AB$3)+1), 0)), INDIRECT(VLOOKUP($AB603,Categories!$A$2:$F$20,6,1)),2,0),AK603)</f>
        <v/>
      </c>
      <c r="AM603" s="79" t="str">
        <f ca="1">IFERROR(VLOOKUP((HLOOKUP((VLOOKUP($AB603,Categories!$A$2:$F$20,4,1)),$AB$3:$AJ603,(ROW()-ROW($AB$3)+1),0)),INDIRECT(VLOOKUP($AB603,Categories!$A$2:$H$20,7,1)),2,0),"")</f>
        <v/>
      </c>
      <c r="AN603" s="79" t="str">
        <f ca="1">IFERROR(VLOOKUP((HLOOKUP((VLOOKUP($AB603,Categories!$A$2:$F$20,5,1)), $AB$3:$AJ603, (ROW()-ROW($AB$3)+1), 0)), INDIRECT(VLOOKUP($AB603,Categories!$A$2:$H$20,8,1)),2,0),"")</f>
        <v/>
      </c>
      <c r="AO603" s="79" t="str">
        <f t="shared" ca="1" si="120"/>
        <v/>
      </c>
      <c r="AP603" s="81"/>
      <c r="AQ603" s="70" t="str">
        <f>IFERROR(VLOOKUP(VALUE(MID(AP603,1,1)),AdditionalElements!$A$2:$B$50,2,0),"")</f>
        <v/>
      </c>
      <c r="AR603" s="70" t="str">
        <f>IFERROR(VLOOKUP(VALUE(MID(AP603,2,1)),AdditionalElements!$H$2:$I$50,2,0),"")</f>
        <v/>
      </c>
      <c r="AS603" s="70" t="str">
        <f>IFERROR(VLOOKUP(VALUE(MID(AP603,3,1)),AdditionalElements!$O$2:$P$50,2,0),"")</f>
        <v/>
      </c>
      <c r="AT603" s="70" t="str">
        <f>IFERROR(VLOOKUP(VALUE(MID(AP603,4,1)),AdditionalElements!$V$2:$W$50,2,0),"")</f>
        <v/>
      </c>
      <c r="AU603" s="71"/>
      <c r="AV603" s="79" t="str">
        <f>IFERROR(IF(VALUE(MID(AU603,1,1))=1, VLOOKUP(VALUE(MID(AU603,1,1)), TxtPanelShape!$A$2:$C$50, 3, 0), (IF(VALUE(MID(AU603,1,1))&gt;=7, VLOOKUP(VALUE(MID(AU603,1,1)), TxtPanelShape!$A$2:$C$50, 3, 0),VLOOKUP(VALUE(MID(AU603,1,2)),TxtPanelShape!$A$2:$C$50,3,0)))), "")</f>
        <v/>
      </c>
      <c r="AW603" s="79" t="str">
        <f>IFERROR(IF(VALUE(MID(AU603,1,1))=1, ", "&amp;VLOOKUP(VALUE(MID(AU603,2,1)), TxtPanelShape!$H$2:$I$50, 2, 0), IF(VALUE(MID(AU603,1,1))&gt;=7, ", "&amp;VLOOKUP(VALUE(MID(AU603,2,1)), TxtPanelShape!$H$2:$I$50, 2, 0),"")), "")</f>
        <v/>
      </c>
      <c r="AX603" s="79" t="str">
        <f>IFERROR(IF(VALUE(MID(AU603,1,1))=1, ", "&amp;VLOOKUP(VALUE(MID(AU603,3,1)), TxtPanelShape!$O$2:$P$50, 2, 0), IF(VALUE(MID(AU603,1,1))&gt;=7, ", "&amp;VLOOKUP(VALUE(MID(AU603,3,1)), TxtPanelShape!$O$2:$P$50, 2, 0),"")),"")</f>
        <v/>
      </c>
      <c r="AY603" s="79" t="str">
        <f>IFERROR("; "&amp;VLOOKUP(VALUE(MID(AU603,4,1)), TxtPanelShape!$V$2:$W$50,2,0),"")</f>
        <v/>
      </c>
      <c r="AZ603" s="79" t="str">
        <f t="shared" si="121"/>
        <v/>
      </c>
      <c r="BA603" s="71"/>
      <c r="BB603" s="79" t="str">
        <f>IFERROR(IF(VALUE(MID(BA603,1,1))=1, VLOOKUP(VALUE(MID(BA603,1,1)), TxtPanelShape!$A$2:$C$50, 3, 0), (IF(VALUE(MID(BA603,1,1))&gt;=7, VLOOKUP(VALUE(MID(BA603,1,1)), TxtPanelShape!$A$2:$C$50, 3, 0),VLOOKUP(VALUE(MID(BA603,1,2)),TxtPanelShape!$A$2:$C$50,3,0)))), "")</f>
        <v/>
      </c>
      <c r="BC603" s="79" t="str">
        <f>IFERROR(IF(VALUE(MID(BA603,1,1))=1, ", "&amp;VLOOKUP(VALUE(MID(BA603,2,1)), TxtPanelShape!$H$2:$I$50, 2, 0), IF(VALUE(MID(BA603,1,1))&gt;=7, ", "&amp;VLOOKUP(VALUE(MID(BA603,2,1)), TxtPanelShape!$H$2:$I$50, 2, 0),"")), "")</f>
        <v/>
      </c>
      <c r="BD603" s="79" t="str">
        <f>IFERROR(IF(VALUE(MID(BA603,1,1))=1, ", "&amp;VLOOKUP(VALUE(MID(BA603,3,1)), TxtPanelShape!$O$2:$P$50, 2, 0), IF(VALUE(MID(BA603,1,1))&gt;=7, ", "&amp;VLOOKUP(VALUE(MID(BA603,3,1)), TxtPanelShape!$O$2:$P$50, 2, 0),"")),"")</f>
        <v/>
      </c>
      <c r="BE603" s="79" t="str">
        <f>IFERROR("; "&amp;VLOOKUP(VALUE(MID(BA603,4,1)), TxtPanelShape!$V$2:$W$50,2,0),"")</f>
        <v/>
      </c>
      <c r="BF603" s="79" t="str">
        <f t="shared" si="122"/>
        <v/>
      </c>
      <c r="BG603" s="71"/>
      <c r="BH603" s="79" t="str">
        <f>IFERROR(VLOOKUP(BG603, TxtPanelDefinition!$A$2:$B$50, 2, 0),"")</f>
        <v/>
      </c>
      <c r="BI603" s="71"/>
      <c r="BJ603" s="79" t="str">
        <f>IFERROR(VLOOKUP(BI603, TxtPanelDefinition!$A$2:$B$50, 2, 0),"")</f>
        <v/>
      </c>
      <c r="BK603" s="71"/>
      <c r="BL603" s="79" t="str">
        <f>IFERROR(VLOOKUP(BK603, InscrTechniques!$A$2:$B$50, 2, 0),"")</f>
        <v/>
      </c>
      <c r="BM603" s="71"/>
      <c r="BN603" s="79" t="str">
        <f>IFERROR(VLOOKUP(BM603, InscrTechniques!$A$2:$B$50, 2, 0),"")</f>
        <v/>
      </c>
      <c r="BO603" s="71"/>
      <c r="BP603" s="79" t="str">
        <f>IFERROR(VLOOKUP(BO603, InscrTechniques!$A$2:$B$50, 2, 0),"")</f>
        <v/>
      </c>
      <c r="BQ603" s="71"/>
      <c r="BR603" s="79" t="str">
        <f>IFERROR(VLOOKUP(BQ603, InscrTechniques!$A$2:$B$50, 2, 0),"")</f>
        <v/>
      </c>
      <c r="BS603" s="71"/>
      <c r="BT603" s="79" t="str">
        <f>IFERROR(VLOOKUP(BS603, InscrTechniques!$A$2:$B$50, 2, 0),"")</f>
        <v/>
      </c>
      <c r="BU603" s="71"/>
      <c r="BV603" s="79" t="str">
        <f>IFERROR(VLOOKUP(BU603, InscrTechniques!$A$2:$B$50, 2, 0),"")</f>
        <v/>
      </c>
      <c r="BW603" s="125"/>
      <c r="BX603" s="79" t="str">
        <f>IFERROR(VLOOKUP(BW603, InscrTechniques!$A$2:$B$50, 2, 0),"")</f>
        <v/>
      </c>
      <c r="BY603" s="125"/>
      <c r="BZ603" s="79" t="str">
        <f>IFERROR(VLOOKUP(BY603, InscrTechniques!$A$2:$B$50, 2, 0),"")</f>
        <v/>
      </c>
      <c r="CA603" s="74"/>
      <c r="CB603" s="114" t="str">
        <f>IFERROR(VLOOKUP(CA603, LetterStyle!$A$2:$B$50, 2, 0),"")</f>
        <v/>
      </c>
      <c r="CC603" s="74"/>
      <c r="CD603" s="114" t="str">
        <f>IFERROR(VLOOKUP(CC603, LetterStyle!$A$2:$B$50, 2, 0),"")</f>
        <v/>
      </c>
      <c r="CE603" s="74"/>
      <c r="CF603" s="114" t="str">
        <f>IFERROR(VLOOKUP(CE603, LetterStyle!$A$2:$B$50, 2, 0),"")</f>
        <v/>
      </c>
      <c r="CG603" s="74"/>
      <c r="CH603" s="79" t="str">
        <f>IFERROR(VLOOKUP(CG603, LetterStyle!$A$2:$B$50, 2, 0),"")</f>
        <v/>
      </c>
      <c r="CI603" s="71"/>
      <c r="CJ603" s="79" t="str">
        <f>IFERROR(VLOOKUP(CI603, DecMotifs!$A$1:$B$306, 2, 0),"")</f>
        <v/>
      </c>
      <c r="CK603" s="71"/>
      <c r="CL603" s="79" t="str">
        <f>IFERROR(VLOOKUP(CK603, DecMotifs!$A$1:$B$306, 2, 0),"")</f>
        <v/>
      </c>
      <c r="CM603" s="71"/>
      <c r="CN603" s="79" t="str">
        <f>IFERROR(VLOOKUP(CM603, DecMotifs!$A$1:$B$306, 2, 0),"")</f>
        <v/>
      </c>
      <c r="CO603" s="71"/>
      <c r="CP603" s="79" t="str">
        <f>IFERROR(VLOOKUP(CO603, MarginalDec!$A$2:$B$253, 2, 0),"")</f>
        <v/>
      </c>
      <c r="CQ603" s="71"/>
      <c r="CR603" s="79" t="str">
        <f>IFERROR(VLOOKUP(CQ603, MarginalDec!$A$2:$B$253, 2, 0),"")</f>
        <v/>
      </c>
      <c r="CS603" s="71"/>
      <c r="CT603" s="79" t="str">
        <f>IFERROR(VLOOKUP(CS603, MarginalDec!$A$2:$B$253, 2, 0),"")</f>
        <v/>
      </c>
      <c r="CU603" s="71"/>
      <c r="CV603" s="79" t="str">
        <f>IF(ISBLANK(CU603),"", IFERROR(VLOOKUP(CU603, Tooling!$A$2:$B$252, 2, 0),""))</f>
        <v/>
      </c>
      <c r="CW603" s="71"/>
      <c r="CX603" s="79" t="str">
        <f>IF(ISBLANK(CW603),"", IFERROR(VLOOKUP(CW603, Tooling!$A$2:$B$252, 2, 0),""))</f>
        <v/>
      </c>
      <c r="CY603" s="71"/>
      <c r="CZ603" s="79" t="str">
        <f>IF(ISBLANK(CY603),"", IFERROR(VLOOKUP(CY603, Repairs!$A$2:$B$252, 2, 0),""))</f>
        <v/>
      </c>
      <c r="DA603" s="77"/>
      <c r="DB603" s="71"/>
      <c r="DC603" s="79" t="str">
        <f>IFERROR(VLOOKUP(DB603, DatingReason!$A$2:$B$252, 2, 0),"")</f>
        <v/>
      </c>
      <c r="DD603" s="123" t="str">
        <f t="shared" si="123"/>
        <v/>
      </c>
      <c r="DF603" s="119" t="str">
        <f t="array" ref="DF603">IF(AND($B603&lt;&gt;"", $DE603&lt;&gt;"", $DE603&lt;&gt;"No"),MAX(IF($B603=PEOPLE!$B$4:$B$1000, PEOPLE!$Q$4:$Q$1000,""))+100,"")</f>
        <v/>
      </c>
      <c r="DG603" s="68"/>
      <c r="DH603" s="76">
        <f>COUNTIF(PEOPLE!B:B, MEMORIALS!B603)</f>
        <v>0</v>
      </c>
      <c r="DI603" s="82"/>
      <c r="DJ603" s="82"/>
      <c r="DK603" s="82"/>
      <c r="DL603" s="68"/>
      <c r="DM603" s="68"/>
      <c r="DN603" s="68"/>
      <c r="DO603" s="68"/>
      <c r="DP603" s="68"/>
    </row>
    <row r="604" spans="1:120" ht="15" customHeight="1" x14ac:dyDescent="0.25">
      <c r="A604" s="68"/>
      <c r="B604" s="69"/>
      <c r="C604" s="68"/>
      <c r="D604" s="68"/>
      <c r="E604" s="70" t="str">
        <f>IF(D604="","",VLOOKUP(D604,Denomination!$A$2:$B$50, 2, 0))</f>
        <v/>
      </c>
      <c r="F604" s="68"/>
      <c r="G604" s="71"/>
      <c r="H604" s="70" t="str">
        <f>IF(G604="","",VLOOKUP(G604,MCondition!$A$2:$B$50, 2, 0))</f>
        <v/>
      </c>
      <c r="I604" s="72"/>
      <c r="J604" s="71"/>
      <c r="K604" s="70" t="str">
        <f>IF(J604="","",VLOOKUP(J604,ICondition!$A$2:$B$50, 2, 0))</f>
        <v/>
      </c>
      <c r="L604" s="73"/>
      <c r="M604" s="73"/>
      <c r="N604" s="73"/>
      <c r="O604" s="73"/>
      <c r="P604" s="73"/>
      <c r="Q604" s="73"/>
      <c r="R604" s="78"/>
      <c r="S604" s="79" t="str">
        <f>IFERROR(VLOOKUP(R604,Material!$A$2:$B$59, 2, 0),"")</f>
        <v/>
      </c>
      <c r="T604" s="71"/>
      <c r="U604" s="79" t="str">
        <f>IFERROR(VLOOKUP(T604,Material!$A$2:$B$59, 2, 0),"")</f>
        <v/>
      </c>
      <c r="V604" s="71"/>
      <c r="W604" s="79" t="str">
        <f>IFERROR(VLOOKUP(V604,Material!$A$2:$B$59, 2, 0),"")</f>
        <v/>
      </c>
      <c r="X604" s="71"/>
      <c r="Y604" s="79" t="str">
        <f>IFERROR(VLOOKUP(X604,Material!$A$2:$B$59, 2, 0),"")</f>
        <v/>
      </c>
      <c r="Z604" s="71"/>
      <c r="AA604" s="79" t="str">
        <f>IFERROR(VLOOKUP(Z604,Material!$A$2:$B$59, 2, 0),"")</f>
        <v/>
      </c>
      <c r="AB604" s="74"/>
      <c r="AC604" s="75" t="e">
        <f t="shared" si="112"/>
        <v>#VALUE!</v>
      </c>
      <c r="AD604" s="75" t="e">
        <f t="shared" si="113"/>
        <v>#VALUE!</v>
      </c>
      <c r="AE604" s="75" t="e">
        <f t="shared" si="115"/>
        <v>#VALUE!</v>
      </c>
      <c r="AF604" s="75" t="e">
        <f t="shared" si="114"/>
        <v>#VALUE!</v>
      </c>
      <c r="AG604" s="75" t="e">
        <f t="shared" si="116"/>
        <v>#VALUE!</v>
      </c>
      <c r="AH604" s="75" t="e">
        <f t="shared" si="117"/>
        <v>#VALUE!</v>
      </c>
      <c r="AI604" s="75" t="e">
        <f t="shared" si="118"/>
        <v>#VALUE!</v>
      </c>
      <c r="AJ604" s="80" t="e">
        <f t="shared" si="119"/>
        <v>#VALUE!</v>
      </c>
      <c r="AK604" s="79" t="str">
        <f>(IFERROR(VLOOKUP(AB604,Categories!$A$2:$B$20,2,1),""))</f>
        <v/>
      </c>
      <c r="AL604" s="79" t="str">
        <f ca="1">IFERROR(VLOOKUP((HLOOKUP((VLOOKUP($AB604,Categories!$A$2:$F$20,3,1)), $AB$3:$AJ604, (ROW()-ROW($AB$3)+1), 0)), INDIRECT(VLOOKUP($AB604,Categories!$A$2:$F$20,6,1)),2,0),AK604)</f>
        <v/>
      </c>
      <c r="AM604" s="79" t="str">
        <f ca="1">IFERROR(VLOOKUP((HLOOKUP((VLOOKUP($AB604,Categories!$A$2:$F$20,4,1)),$AB$3:$AJ604,(ROW()-ROW($AB$3)+1),0)),INDIRECT(VLOOKUP($AB604,Categories!$A$2:$H$20,7,1)),2,0),"")</f>
        <v/>
      </c>
      <c r="AN604" s="79" t="str">
        <f ca="1">IFERROR(VLOOKUP((HLOOKUP((VLOOKUP($AB604,Categories!$A$2:$F$20,5,1)), $AB$3:$AJ604, (ROW()-ROW($AB$3)+1), 0)), INDIRECT(VLOOKUP($AB604,Categories!$A$2:$H$20,8,1)),2,0),"")</f>
        <v/>
      </c>
      <c r="AO604" s="79" t="str">
        <f t="shared" ca="1" si="120"/>
        <v/>
      </c>
      <c r="AP604" s="81"/>
      <c r="AQ604" s="70" t="str">
        <f>IFERROR(VLOOKUP(VALUE(MID(AP604,1,1)),AdditionalElements!$A$2:$B$50,2,0),"")</f>
        <v/>
      </c>
      <c r="AR604" s="70" t="str">
        <f>IFERROR(VLOOKUP(VALUE(MID(AP604,2,1)),AdditionalElements!$H$2:$I$50,2,0),"")</f>
        <v/>
      </c>
      <c r="AS604" s="70" t="str">
        <f>IFERROR(VLOOKUP(VALUE(MID(AP604,3,1)),AdditionalElements!$O$2:$P$50,2,0),"")</f>
        <v/>
      </c>
      <c r="AT604" s="70" t="str">
        <f>IFERROR(VLOOKUP(VALUE(MID(AP604,4,1)),AdditionalElements!$V$2:$W$50,2,0),"")</f>
        <v/>
      </c>
      <c r="AU604" s="71"/>
      <c r="AV604" s="79" t="str">
        <f>IFERROR(IF(VALUE(MID(AU604,1,1))=1, VLOOKUP(VALUE(MID(AU604,1,1)), TxtPanelShape!$A$2:$C$50, 3, 0), (IF(VALUE(MID(AU604,1,1))&gt;=7, VLOOKUP(VALUE(MID(AU604,1,1)), TxtPanelShape!$A$2:$C$50, 3, 0),VLOOKUP(VALUE(MID(AU604,1,2)),TxtPanelShape!$A$2:$C$50,3,0)))), "")</f>
        <v/>
      </c>
      <c r="AW604" s="79" t="str">
        <f>IFERROR(IF(VALUE(MID(AU604,1,1))=1, ", "&amp;VLOOKUP(VALUE(MID(AU604,2,1)), TxtPanelShape!$H$2:$I$50, 2, 0), IF(VALUE(MID(AU604,1,1))&gt;=7, ", "&amp;VLOOKUP(VALUE(MID(AU604,2,1)), TxtPanelShape!$H$2:$I$50, 2, 0),"")), "")</f>
        <v/>
      </c>
      <c r="AX604" s="79" t="str">
        <f>IFERROR(IF(VALUE(MID(AU604,1,1))=1, ", "&amp;VLOOKUP(VALUE(MID(AU604,3,1)), TxtPanelShape!$O$2:$P$50, 2, 0), IF(VALUE(MID(AU604,1,1))&gt;=7, ", "&amp;VLOOKUP(VALUE(MID(AU604,3,1)), TxtPanelShape!$O$2:$P$50, 2, 0),"")),"")</f>
        <v/>
      </c>
      <c r="AY604" s="79" t="str">
        <f>IFERROR("; "&amp;VLOOKUP(VALUE(MID(AU604,4,1)), TxtPanelShape!$V$2:$W$50,2,0),"")</f>
        <v/>
      </c>
      <c r="AZ604" s="79" t="str">
        <f t="shared" si="121"/>
        <v/>
      </c>
      <c r="BA604" s="71"/>
      <c r="BB604" s="79" t="str">
        <f>IFERROR(IF(VALUE(MID(BA604,1,1))=1, VLOOKUP(VALUE(MID(BA604,1,1)), TxtPanelShape!$A$2:$C$50, 3, 0), (IF(VALUE(MID(BA604,1,1))&gt;=7, VLOOKUP(VALUE(MID(BA604,1,1)), TxtPanelShape!$A$2:$C$50, 3, 0),VLOOKUP(VALUE(MID(BA604,1,2)),TxtPanelShape!$A$2:$C$50,3,0)))), "")</f>
        <v/>
      </c>
      <c r="BC604" s="79" t="str">
        <f>IFERROR(IF(VALUE(MID(BA604,1,1))=1, ", "&amp;VLOOKUP(VALUE(MID(BA604,2,1)), TxtPanelShape!$H$2:$I$50, 2, 0), IF(VALUE(MID(BA604,1,1))&gt;=7, ", "&amp;VLOOKUP(VALUE(MID(BA604,2,1)), TxtPanelShape!$H$2:$I$50, 2, 0),"")), "")</f>
        <v/>
      </c>
      <c r="BD604" s="79" t="str">
        <f>IFERROR(IF(VALUE(MID(BA604,1,1))=1, ", "&amp;VLOOKUP(VALUE(MID(BA604,3,1)), TxtPanelShape!$O$2:$P$50, 2, 0), IF(VALUE(MID(BA604,1,1))&gt;=7, ", "&amp;VLOOKUP(VALUE(MID(BA604,3,1)), TxtPanelShape!$O$2:$P$50, 2, 0),"")),"")</f>
        <v/>
      </c>
      <c r="BE604" s="79" t="str">
        <f>IFERROR("; "&amp;VLOOKUP(VALUE(MID(BA604,4,1)), TxtPanelShape!$V$2:$W$50,2,0),"")</f>
        <v/>
      </c>
      <c r="BF604" s="79" t="str">
        <f t="shared" si="122"/>
        <v/>
      </c>
      <c r="BG604" s="71"/>
      <c r="BH604" s="79" t="str">
        <f>IFERROR(VLOOKUP(BG604, TxtPanelDefinition!$A$2:$B$50, 2, 0),"")</f>
        <v/>
      </c>
      <c r="BI604" s="71"/>
      <c r="BJ604" s="79" t="str">
        <f>IFERROR(VLOOKUP(BI604, TxtPanelDefinition!$A$2:$B$50, 2, 0),"")</f>
        <v/>
      </c>
      <c r="BK604" s="71"/>
      <c r="BL604" s="79" t="str">
        <f>IFERROR(VLOOKUP(BK604, InscrTechniques!$A$2:$B$50, 2, 0),"")</f>
        <v/>
      </c>
      <c r="BM604" s="71"/>
      <c r="BN604" s="79" t="str">
        <f>IFERROR(VLOOKUP(BM604, InscrTechniques!$A$2:$B$50, 2, 0),"")</f>
        <v/>
      </c>
      <c r="BO604" s="71"/>
      <c r="BP604" s="79" t="str">
        <f>IFERROR(VLOOKUP(BO604, InscrTechniques!$A$2:$B$50, 2, 0),"")</f>
        <v/>
      </c>
      <c r="BQ604" s="71"/>
      <c r="BR604" s="79" t="str">
        <f>IFERROR(VLOOKUP(BQ604, InscrTechniques!$A$2:$B$50, 2, 0),"")</f>
        <v/>
      </c>
      <c r="BS604" s="71"/>
      <c r="BT604" s="79" t="str">
        <f>IFERROR(VLOOKUP(BS604, InscrTechniques!$A$2:$B$50, 2, 0),"")</f>
        <v/>
      </c>
      <c r="BU604" s="71"/>
      <c r="BV604" s="79" t="str">
        <f>IFERROR(VLOOKUP(BU604, InscrTechniques!$A$2:$B$50, 2, 0),"")</f>
        <v/>
      </c>
      <c r="BW604" s="125"/>
      <c r="BX604" s="79" t="str">
        <f>IFERROR(VLOOKUP(BW604, InscrTechniques!$A$2:$B$50, 2, 0),"")</f>
        <v/>
      </c>
      <c r="BY604" s="125"/>
      <c r="BZ604" s="79" t="str">
        <f>IFERROR(VLOOKUP(BY604, InscrTechniques!$A$2:$B$50, 2, 0),"")</f>
        <v/>
      </c>
      <c r="CA604" s="74"/>
      <c r="CB604" s="114" t="str">
        <f>IFERROR(VLOOKUP(CA604, LetterStyle!$A$2:$B$50, 2, 0),"")</f>
        <v/>
      </c>
      <c r="CC604" s="74"/>
      <c r="CD604" s="114" t="str">
        <f>IFERROR(VLOOKUP(CC604, LetterStyle!$A$2:$B$50, 2, 0),"")</f>
        <v/>
      </c>
      <c r="CE604" s="74"/>
      <c r="CF604" s="114" t="str">
        <f>IFERROR(VLOOKUP(CE604, LetterStyle!$A$2:$B$50, 2, 0),"")</f>
        <v/>
      </c>
      <c r="CG604" s="74"/>
      <c r="CH604" s="79" t="str">
        <f>IFERROR(VLOOKUP(CG604, LetterStyle!$A$2:$B$50, 2, 0),"")</f>
        <v/>
      </c>
      <c r="CI604" s="71"/>
      <c r="CJ604" s="79" t="str">
        <f>IFERROR(VLOOKUP(CI604, DecMotifs!$A$1:$B$306, 2, 0),"")</f>
        <v/>
      </c>
      <c r="CK604" s="71"/>
      <c r="CL604" s="79" t="str">
        <f>IFERROR(VLOOKUP(CK604, DecMotifs!$A$1:$B$306, 2, 0),"")</f>
        <v/>
      </c>
      <c r="CM604" s="71"/>
      <c r="CN604" s="79" t="str">
        <f>IFERROR(VLOOKUP(CM604, DecMotifs!$A$1:$B$306, 2, 0),"")</f>
        <v/>
      </c>
      <c r="CO604" s="71"/>
      <c r="CP604" s="79" t="str">
        <f>IFERROR(VLOOKUP(CO604, MarginalDec!$A$2:$B$253, 2, 0),"")</f>
        <v/>
      </c>
      <c r="CQ604" s="71"/>
      <c r="CR604" s="79" t="str">
        <f>IFERROR(VLOOKUP(CQ604, MarginalDec!$A$2:$B$253, 2, 0),"")</f>
        <v/>
      </c>
      <c r="CS604" s="71"/>
      <c r="CT604" s="79" t="str">
        <f>IFERROR(VLOOKUP(CS604, MarginalDec!$A$2:$B$253, 2, 0),"")</f>
        <v/>
      </c>
      <c r="CU604" s="71"/>
      <c r="CV604" s="79" t="str">
        <f>IF(ISBLANK(CU604),"", IFERROR(VLOOKUP(CU604, Tooling!$A$2:$B$252, 2, 0),""))</f>
        <v/>
      </c>
      <c r="CW604" s="71"/>
      <c r="CX604" s="79" t="str">
        <f>IF(ISBLANK(CW604),"", IFERROR(VLOOKUP(CW604, Tooling!$A$2:$B$252, 2, 0),""))</f>
        <v/>
      </c>
      <c r="CY604" s="71"/>
      <c r="CZ604" s="79" t="str">
        <f>IF(ISBLANK(CY604),"", IFERROR(VLOOKUP(CY604, Repairs!$A$2:$B$252, 2, 0),""))</f>
        <v/>
      </c>
      <c r="DA604" s="77"/>
      <c r="DB604" s="71"/>
      <c r="DC604" s="79" t="str">
        <f>IFERROR(VLOOKUP(DB604, DatingReason!$A$2:$B$252, 2, 0),"")</f>
        <v/>
      </c>
      <c r="DD604" s="123" t="str">
        <f t="shared" si="123"/>
        <v/>
      </c>
      <c r="DF604" s="119" t="str">
        <f t="array" ref="DF604">IF(AND($B604&lt;&gt;"", $DE604&lt;&gt;"", $DE604&lt;&gt;"No"),MAX(IF($B604=PEOPLE!$B$4:$B$1000, PEOPLE!$Q$4:$Q$1000,""))+100,"")</f>
        <v/>
      </c>
      <c r="DG604" s="68"/>
      <c r="DH604" s="76">
        <f>COUNTIF(PEOPLE!B:B, MEMORIALS!B604)</f>
        <v>0</v>
      </c>
      <c r="DI604" s="82"/>
      <c r="DJ604" s="82"/>
      <c r="DK604" s="82"/>
      <c r="DL604" s="68"/>
      <c r="DM604" s="68"/>
      <c r="DN604" s="68"/>
      <c r="DO604" s="68"/>
      <c r="DP604" s="68"/>
    </row>
    <row r="605" spans="1:120" ht="15" customHeight="1" x14ac:dyDescent="0.25">
      <c r="A605" s="68"/>
      <c r="B605" s="69"/>
      <c r="C605" s="68"/>
      <c r="D605" s="68"/>
      <c r="E605" s="70" t="str">
        <f>IF(D605="","",VLOOKUP(D605,Denomination!$A$2:$B$50, 2, 0))</f>
        <v/>
      </c>
      <c r="F605" s="68"/>
      <c r="G605" s="71"/>
      <c r="H605" s="70" t="str">
        <f>IF(G605="","",VLOOKUP(G605,MCondition!$A$2:$B$50, 2, 0))</f>
        <v/>
      </c>
      <c r="I605" s="72"/>
      <c r="J605" s="71"/>
      <c r="K605" s="70" t="str">
        <f>IF(J605="","",VLOOKUP(J605,ICondition!$A$2:$B$50, 2, 0))</f>
        <v/>
      </c>
      <c r="L605" s="73"/>
      <c r="M605" s="73"/>
      <c r="N605" s="73"/>
      <c r="O605" s="73"/>
      <c r="P605" s="73"/>
      <c r="Q605" s="73"/>
      <c r="R605" s="78"/>
      <c r="S605" s="79" t="str">
        <f>IFERROR(VLOOKUP(R605,Material!$A$2:$B$59, 2, 0),"")</f>
        <v/>
      </c>
      <c r="T605" s="71"/>
      <c r="U605" s="79" t="str">
        <f>IFERROR(VLOOKUP(T605,Material!$A$2:$B$59, 2, 0),"")</f>
        <v/>
      </c>
      <c r="V605" s="71"/>
      <c r="W605" s="79" t="str">
        <f>IFERROR(VLOOKUP(V605,Material!$A$2:$B$59, 2, 0),"")</f>
        <v/>
      </c>
      <c r="X605" s="71"/>
      <c r="Y605" s="79" t="str">
        <f>IFERROR(VLOOKUP(X605,Material!$A$2:$B$59, 2, 0),"")</f>
        <v/>
      </c>
      <c r="Z605" s="71"/>
      <c r="AA605" s="79" t="str">
        <f>IFERROR(VLOOKUP(Z605,Material!$A$2:$B$59, 2, 0),"")</f>
        <v/>
      </c>
      <c r="AB605" s="74"/>
      <c r="AC605" s="75" t="e">
        <f t="shared" si="112"/>
        <v>#VALUE!</v>
      </c>
      <c r="AD605" s="75" t="e">
        <f t="shared" si="113"/>
        <v>#VALUE!</v>
      </c>
      <c r="AE605" s="75" t="e">
        <f t="shared" si="115"/>
        <v>#VALUE!</v>
      </c>
      <c r="AF605" s="75" t="e">
        <f t="shared" si="114"/>
        <v>#VALUE!</v>
      </c>
      <c r="AG605" s="75" t="e">
        <f t="shared" si="116"/>
        <v>#VALUE!</v>
      </c>
      <c r="AH605" s="75" t="e">
        <f t="shared" si="117"/>
        <v>#VALUE!</v>
      </c>
      <c r="AI605" s="75" t="e">
        <f t="shared" si="118"/>
        <v>#VALUE!</v>
      </c>
      <c r="AJ605" s="80" t="e">
        <f t="shared" si="119"/>
        <v>#VALUE!</v>
      </c>
      <c r="AK605" s="79" t="str">
        <f>(IFERROR(VLOOKUP(AB605,Categories!$A$2:$B$20,2,1),""))</f>
        <v/>
      </c>
      <c r="AL605" s="79" t="str">
        <f ca="1">IFERROR(VLOOKUP((HLOOKUP((VLOOKUP($AB605,Categories!$A$2:$F$20,3,1)), $AB$3:$AJ605, (ROW()-ROW($AB$3)+1), 0)), INDIRECT(VLOOKUP($AB605,Categories!$A$2:$F$20,6,1)),2,0),AK605)</f>
        <v/>
      </c>
      <c r="AM605" s="79" t="str">
        <f ca="1">IFERROR(VLOOKUP((HLOOKUP((VLOOKUP($AB605,Categories!$A$2:$F$20,4,1)),$AB$3:$AJ605,(ROW()-ROW($AB$3)+1),0)),INDIRECT(VLOOKUP($AB605,Categories!$A$2:$H$20,7,1)),2,0),"")</f>
        <v/>
      </c>
      <c r="AN605" s="79" t="str">
        <f ca="1">IFERROR(VLOOKUP((HLOOKUP((VLOOKUP($AB605,Categories!$A$2:$F$20,5,1)), $AB$3:$AJ605, (ROW()-ROW($AB$3)+1), 0)), INDIRECT(VLOOKUP($AB605,Categories!$A$2:$H$20,8,1)),2,0),"")</f>
        <v/>
      </c>
      <c r="AO605" s="79" t="str">
        <f t="shared" ca="1" si="120"/>
        <v/>
      </c>
      <c r="AP605" s="81"/>
      <c r="AQ605" s="70" t="str">
        <f>IFERROR(VLOOKUP(VALUE(MID(AP605,1,1)),AdditionalElements!$A$2:$B$50,2,0),"")</f>
        <v/>
      </c>
      <c r="AR605" s="70" t="str">
        <f>IFERROR(VLOOKUP(VALUE(MID(AP605,2,1)),AdditionalElements!$H$2:$I$50,2,0),"")</f>
        <v/>
      </c>
      <c r="AS605" s="70" t="str">
        <f>IFERROR(VLOOKUP(VALUE(MID(AP605,3,1)),AdditionalElements!$O$2:$P$50,2,0),"")</f>
        <v/>
      </c>
      <c r="AT605" s="70" t="str">
        <f>IFERROR(VLOOKUP(VALUE(MID(AP605,4,1)),AdditionalElements!$V$2:$W$50,2,0),"")</f>
        <v/>
      </c>
      <c r="AU605" s="71"/>
      <c r="AV605" s="79" t="str">
        <f>IFERROR(IF(VALUE(MID(AU605,1,1))=1, VLOOKUP(VALUE(MID(AU605,1,1)), TxtPanelShape!$A$2:$C$50, 3, 0), (IF(VALUE(MID(AU605,1,1))&gt;=7, VLOOKUP(VALUE(MID(AU605,1,1)), TxtPanelShape!$A$2:$C$50, 3, 0),VLOOKUP(VALUE(MID(AU605,1,2)),TxtPanelShape!$A$2:$C$50,3,0)))), "")</f>
        <v/>
      </c>
      <c r="AW605" s="79" t="str">
        <f>IFERROR(IF(VALUE(MID(AU605,1,1))=1, ", "&amp;VLOOKUP(VALUE(MID(AU605,2,1)), TxtPanelShape!$H$2:$I$50, 2, 0), IF(VALUE(MID(AU605,1,1))&gt;=7, ", "&amp;VLOOKUP(VALUE(MID(AU605,2,1)), TxtPanelShape!$H$2:$I$50, 2, 0),"")), "")</f>
        <v/>
      </c>
      <c r="AX605" s="79" t="str">
        <f>IFERROR(IF(VALUE(MID(AU605,1,1))=1, ", "&amp;VLOOKUP(VALUE(MID(AU605,3,1)), TxtPanelShape!$O$2:$P$50, 2, 0), IF(VALUE(MID(AU605,1,1))&gt;=7, ", "&amp;VLOOKUP(VALUE(MID(AU605,3,1)), TxtPanelShape!$O$2:$P$50, 2, 0),"")),"")</f>
        <v/>
      </c>
      <c r="AY605" s="79" t="str">
        <f>IFERROR("; "&amp;VLOOKUP(VALUE(MID(AU605,4,1)), TxtPanelShape!$V$2:$W$50,2,0),"")</f>
        <v/>
      </c>
      <c r="AZ605" s="79" t="str">
        <f t="shared" si="121"/>
        <v/>
      </c>
      <c r="BA605" s="71"/>
      <c r="BB605" s="79" t="str">
        <f>IFERROR(IF(VALUE(MID(BA605,1,1))=1, VLOOKUP(VALUE(MID(BA605,1,1)), TxtPanelShape!$A$2:$C$50, 3, 0), (IF(VALUE(MID(BA605,1,1))&gt;=7, VLOOKUP(VALUE(MID(BA605,1,1)), TxtPanelShape!$A$2:$C$50, 3, 0),VLOOKUP(VALUE(MID(BA605,1,2)),TxtPanelShape!$A$2:$C$50,3,0)))), "")</f>
        <v/>
      </c>
      <c r="BC605" s="79" t="str">
        <f>IFERROR(IF(VALUE(MID(BA605,1,1))=1, ", "&amp;VLOOKUP(VALUE(MID(BA605,2,1)), TxtPanelShape!$H$2:$I$50, 2, 0), IF(VALUE(MID(BA605,1,1))&gt;=7, ", "&amp;VLOOKUP(VALUE(MID(BA605,2,1)), TxtPanelShape!$H$2:$I$50, 2, 0),"")), "")</f>
        <v/>
      </c>
      <c r="BD605" s="79" t="str">
        <f>IFERROR(IF(VALUE(MID(BA605,1,1))=1, ", "&amp;VLOOKUP(VALUE(MID(BA605,3,1)), TxtPanelShape!$O$2:$P$50, 2, 0), IF(VALUE(MID(BA605,1,1))&gt;=7, ", "&amp;VLOOKUP(VALUE(MID(BA605,3,1)), TxtPanelShape!$O$2:$P$50, 2, 0),"")),"")</f>
        <v/>
      </c>
      <c r="BE605" s="79" t="str">
        <f>IFERROR("; "&amp;VLOOKUP(VALUE(MID(BA605,4,1)), TxtPanelShape!$V$2:$W$50,2,0),"")</f>
        <v/>
      </c>
      <c r="BF605" s="79" t="str">
        <f t="shared" si="122"/>
        <v/>
      </c>
      <c r="BG605" s="71"/>
      <c r="BH605" s="79" t="str">
        <f>IFERROR(VLOOKUP(BG605, TxtPanelDefinition!$A$2:$B$50, 2, 0),"")</f>
        <v/>
      </c>
      <c r="BI605" s="71"/>
      <c r="BJ605" s="79" t="str">
        <f>IFERROR(VLOOKUP(BI605, TxtPanelDefinition!$A$2:$B$50, 2, 0),"")</f>
        <v/>
      </c>
      <c r="BK605" s="71"/>
      <c r="BL605" s="79" t="str">
        <f>IFERROR(VLOOKUP(BK605, InscrTechniques!$A$2:$B$50, 2, 0),"")</f>
        <v/>
      </c>
      <c r="BM605" s="71"/>
      <c r="BN605" s="79" t="str">
        <f>IFERROR(VLOOKUP(BM605, InscrTechniques!$A$2:$B$50, 2, 0),"")</f>
        <v/>
      </c>
      <c r="BO605" s="71"/>
      <c r="BP605" s="79" t="str">
        <f>IFERROR(VLOOKUP(BO605, InscrTechniques!$A$2:$B$50, 2, 0),"")</f>
        <v/>
      </c>
      <c r="BQ605" s="71"/>
      <c r="BR605" s="79" t="str">
        <f>IFERROR(VLOOKUP(BQ605, InscrTechniques!$A$2:$B$50, 2, 0),"")</f>
        <v/>
      </c>
      <c r="BS605" s="71"/>
      <c r="BT605" s="79" t="str">
        <f>IFERROR(VLOOKUP(BS605, InscrTechniques!$A$2:$B$50, 2, 0),"")</f>
        <v/>
      </c>
      <c r="BU605" s="71"/>
      <c r="BV605" s="79" t="str">
        <f>IFERROR(VLOOKUP(BU605, InscrTechniques!$A$2:$B$50, 2, 0),"")</f>
        <v/>
      </c>
      <c r="BW605" s="125"/>
      <c r="BX605" s="79" t="str">
        <f>IFERROR(VLOOKUP(BW605, InscrTechniques!$A$2:$B$50, 2, 0),"")</f>
        <v/>
      </c>
      <c r="BY605" s="125"/>
      <c r="BZ605" s="79" t="str">
        <f>IFERROR(VLOOKUP(BY605, InscrTechniques!$A$2:$B$50, 2, 0),"")</f>
        <v/>
      </c>
      <c r="CA605" s="74"/>
      <c r="CB605" s="114" t="str">
        <f>IFERROR(VLOOKUP(CA605, LetterStyle!$A$2:$B$50, 2, 0),"")</f>
        <v/>
      </c>
      <c r="CC605" s="74"/>
      <c r="CD605" s="114" t="str">
        <f>IFERROR(VLOOKUP(CC605, LetterStyle!$A$2:$B$50, 2, 0),"")</f>
        <v/>
      </c>
      <c r="CE605" s="74"/>
      <c r="CF605" s="114" t="str">
        <f>IFERROR(VLOOKUP(CE605, LetterStyle!$A$2:$B$50, 2, 0),"")</f>
        <v/>
      </c>
      <c r="CG605" s="74"/>
      <c r="CH605" s="79" t="str">
        <f>IFERROR(VLOOKUP(CG605, LetterStyle!$A$2:$B$50, 2, 0),"")</f>
        <v/>
      </c>
      <c r="CI605" s="71"/>
      <c r="CJ605" s="79" t="str">
        <f>IFERROR(VLOOKUP(CI605, DecMotifs!$A$1:$B$306, 2, 0),"")</f>
        <v/>
      </c>
      <c r="CK605" s="71"/>
      <c r="CL605" s="79" t="str">
        <f>IFERROR(VLOOKUP(CK605, DecMotifs!$A$1:$B$306, 2, 0),"")</f>
        <v/>
      </c>
      <c r="CM605" s="71"/>
      <c r="CN605" s="79" t="str">
        <f>IFERROR(VLOOKUP(CM605, DecMotifs!$A$1:$B$306, 2, 0),"")</f>
        <v/>
      </c>
      <c r="CO605" s="71"/>
      <c r="CP605" s="79" t="str">
        <f>IFERROR(VLOOKUP(CO605, MarginalDec!$A$2:$B$253, 2, 0),"")</f>
        <v/>
      </c>
      <c r="CQ605" s="71"/>
      <c r="CR605" s="79" t="str">
        <f>IFERROR(VLOOKUP(CQ605, MarginalDec!$A$2:$B$253, 2, 0),"")</f>
        <v/>
      </c>
      <c r="CS605" s="71"/>
      <c r="CT605" s="79" t="str">
        <f>IFERROR(VLOOKUP(CS605, MarginalDec!$A$2:$B$253, 2, 0),"")</f>
        <v/>
      </c>
      <c r="CU605" s="71"/>
      <c r="CV605" s="79" t="str">
        <f>IF(ISBLANK(CU605),"", IFERROR(VLOOKUP(CU605, Tooling!$A$2:$B$252, 2, 0),""))</f>
        <v/>
      </c>
      <c r="CW605" s="71"/>
      <c r="CX605" s="79" t="str">
        <f>IF(ISBLANK(CW605),"", IFERROR(VLOOKUP(CW605, Tooling!$A$2:$B$252, 2, 0),""))</f>
        <v/>
      </c>
      <c r="CY605" s="71"/>
      <c r="CZ605" s="79" t="str">
        <f>IF(ISBLANK(CY605),"", IFERROR(VLOOKUP(CY605, Repairs!$A$2:$B$252, 2, 0),""))</f>
        <v/>
      </c>
      <c r="DA605" s="77"/>
      <c r="DB605" s="71"/>
      <c r="DC605" s="79" t="str">
        <f>IFERROR(VLOOKUP(DB605, DatingReason!$A$2:$B$252, 2, 0),"")</f>
        <v/>
      </c>
      <c r="DD605" s="123" t="str">
        <f t="shared" si="123"/>
        <v/>
      </c>
      <c r="DF605" s="119" t="str">
        <f t="array" ref="DF605">IF(AND($B605&lt;&gt;"", $DE605&lt;&gt;"", $DE605&lt;&gt;"No"),MAX(IF($B605=PEOPLE!$B$4:$B$1000, PEOPLE!$Q$4:$Q$1000,""))+100,"")</f>
        <v/>
      </c>
      <c r="DG605" s="68"/>
      <c r="DH605" s="76">
        <f>COUNTIF(PEOPLE!B:B, MEMORIALS!B605)</f>
        <v>0</v>
      </c>
      <c r="DI605" s="82"/>
      <c r="DJ605" s="82"/>
      <c r="DK605" s="82"/>
      <c r="DL605" s="68"/>
      <c r="DM605" s="68"/>
      <c r="DN605" s="68"/>
      <c r="DO605" s="68"/>
      <c r="DP605" s="68"/>
    </row>
    <row r="606" spans="1:120" ht="15" customHeight="1" x14ac:dyDescent="0.25">
      <c r="A606" s="68"/>
      <c r="B606" s="69"/>
      <c r="C606" s="68"/>
      <c r="D606" s="68"/>
      <c r="E606" s="70" t="str">
        <f>IF(D606="","",VLOOKUP(D606,Denomination!$A$2:$B$50, 2, 0))</f>
        <v/>
      </c>
      <c r="F606" s="68"/>
      <c r="G606" s="71"/>
      <c r="H606" s="70" t="str">
        <f>IF(G606="","",VLOOKUP(G606,MCondition!$A$2:$B$50, 2, 0))</f>
        <v/>
      </c>
      <c r="I606" s="72"/>
      <c r="J606" s="71"/>
      <c r="K606" s="70" t="str">
        <f>IF(J606="","",VLOOKUP(J606,ICondition!$A$2:$B$50, 2, 0))</f>
        <v/>
      </c>
      <c r="L606" s="73"/>
      <c r="M606" s="73"/>
      <c r="N606" s="73"/>
      <c r="O606" s="73"/>
      <c r="P606" s="73"/>
      <c r="Q606" s="73"/>
      <c r="R606" s="78"/>
      <c r="S606" s="79" t="str">
        <f>IFERROR(VLOOKUP(R606,Material!$A$2:$B$59, 2, 0),"")</f>
        <v/>
      </c>
      <c r="T606" s="71"/>
      <c r="U606" s="79" t="str">
        <f>IFERROR(VLOOKUP(T606,Material!$A$2:$B$59, 2, 0),"")</f>
        <v/>
      </c>
      <c r="V606" s="71"/>
      <c r="W606" s="79" t="str">
        <f>IFERROR(VLOOKUP(V606,Material!$A$2:$B$59, 2, 0),"")</f>
        <v/>
      </c>
      <c r="X606" s="71"/>
      <c r="Y606" s="79" t="str">
        <f>IFERROR(VLOOKUP(X606,Material!$A$2:$B$59, 2, 0),"")</f>
        <v/>
      </c>
      <c r="Z606" s="71"/>
      <c r="AA606" s="79" t="str">
        <f>IFERROR(VLOOKUP(Z606,Material!$A$2:$B$59, 2, 0),"")</f>
        <v/>
      </c>
      <c r="AB606" s="74"/>
      <c r="AC606" s="75" t="e">
        <f t="shared" si="112"/>
        <v>#VALUE!</v>
      </c>
      <c r="AD606" s="75" t="e">
        <f t="shared" si="113"/>
        <v>#VALUE!</v>
      </c>
      <c r="AE606" s="75" t="e">
        <f t="shared" si="115"/>
        <v>#VALUE!</v>
      </c>
      <c r="AF606" s="75" t="e">
        <f t="shared" si="114"/>
        <v>#VALUE!</v>
      </c>
      <c r="AG606" s="75" t="e">
        <f t="shared" si="116"/>
        <v>#VALUE!</v>
      </c>
      <c r="AH606" s="75" t="e">
        <f t="shared" si="117"/>
        <v>#VALUE!</v>
      </c>
      <c r="AI606" s="75" t="e">
        <f t="shared" si="118"/>
        <v>#VALUE!</v>
      </c>
      <c r="AJ606" s="80" t="e">
        <f t="shared" si="119"/>
        <v>#VALUE!</v>
      </c>
      <c r="AK606" s="79" t="str">
        <f>(IFERROR(VLOOKUP(AB606,Categories!$A$2:$B$20,2,1),""))</f>
        <v/>
      </c>
      <c r="AL606" s="79" t="str">
        <f ca="1">IFERROR(VLOOKUP((HLOOKUP((VLOOKUP($AB606,Categories!$A$2:$F$20,3,1)), $AB$3:$AJ606, (ROW()-ROW($AB$3)+1), 0)), INDIRECT(VLOOKUP($AB606,Categories!$A$2:$F$20,6,1)),2,0),AK606)</f>
        <v/>
      </c>
      <c r="AM606" s="79" t="str">
        <f ca="1">IFERROR(VLOOKUP((HLOOKUP((VLOOKUP($AB606,Categories!$A$2:$F$20,4,1)),$AB$3:$AJ606,(ROW()-ROW($AB$3)+1),0)),INDIRECT(VLOOKUP($AB606,Categories!$A$2:$H$20,7,1)),2,0),"")</f>
        <v/>
      </c>
      <c r="AN606" s="79" t="str">
        <f ca="1">IFERROR(VLOOKUP((HLOOKUP((VLOOKUP($AB606,Categories!$A$2:$F$20,5,1)), $AB$3:$AJ606, (ROW()-ROW($AB$3)+1), 0)), INDIRECT(VLOOKUP($AB606,Categories!$A$2:$H$20,8,1)),2,0),"")</f>
        <v/>
      </c>
      <c r="AO606" s="79" t="str">
        <f t="shared" ca="1" si="120"/>
        <v/>
      </c>
      <c r="AP606" s="81"/>
      <c r="AQ606" s="70" t="str">
        <f>IFERROR(VLOOKUP(VALUE(MID(AP606,1,1)),AdditionalElements!$A$2:$B$50,2,0),"")</f>
        <v/>
      </c>
      <c r="AR606" s="70" t="str">
        <f>IFERROR(VLOOKUP(VALUE(MID(AP606,2,1)),AdditionalElements!$H$2:$I$50,2,0),"")</f>
        <v/>
      </c>
      <c r="AS606" s="70" t="str">
        <f>IFERROR(VLOOKUP(VALUE(MID(AP606,3,1)),AdditionalElements!$O$2:$P$50,2,0),"")</f>
        <v/>
      </c>
      <c r="AT606" s="70" t="str">
        <f>IFERROR(VLOOKUP(VALUE(MID(AP606,4,1)),AdditionalElements!$V$2:$W$50,2,0),"")</f>
        <v/>
      </c>
      <c r="AU606" s="71"/>
      <c r="AV606" s="79" t="str">
        <f>IFERROR(IF(VALUE(MID(AU606,1,1))=1, VLOOKUP(VALUE(MID(AU606,1,1)), TxtPanelShape!$A$2:$C$50, 3, 0), (IF(VALUE(MID(AU606,1,1))&gt;=7, VLOOKUP(VALUE(MID(AU606,1,1)), TxtPanelShape!$A$2:$C$50, 3, 0),VLOOKUP(VALUE(MID(AU606,1,2)),TxtPanelShape!$A$2:$C$50,3,0)))), "")</f>
        <v/>
      </c>
      <c r="AW606" s="79" t="str">
        <f>IFERROR(IF(VALUE(MID(AU606,1,1))=1, ", "&amp;VLOOKUP(VALUE(MID(AU606,2,1)), TxtPanelShape!$H$2:$I$50, 2, 0), IF(VALUE(MID(AU606,1,1))&gt;=7, ", "&amp;VLOOKUP(VALUE(MID(AU606,2,1)), TxtPanelShape!$H$2:$I$50, 2, 0),"")), "")</f>
        <v/>
      </c>
      <c r="AX606" s="79" t="str">
        <f>IFERROR(IF(VALUE(MID(AU606,1,1))=1, ", "&amp;VLOOKUP(VALUE(MID(AU606,3,1)), TxtPanelShape!$O$2:$P$50, 2, 0), IF(VALUE(MID(AU606,1,1))&gt;=7, ", "&amp;VLOOKUP(VALUE(MID(AU606,3,1)), TxtPanelShape!$O$2:$P$50, 2, 0),"")),"")</f>
        <v/>
      </c>
      <c r="AY606" s="79" t="str">
        <f>IFERROR("; "&amp;VLOOKUP(VALUE(MID(AU606,4,1)), TxtPanelShape!$V$2:$W$50,2,0),"")</f>
        <v/>
      </c>
      <c r="AZ606" s="79" t="str">
        <f t="shared" si="121"/>
        <v/>
      </c>
      <c r="BA606" s="71"/>
      <c r="BB606" s="79" t="str">
        <f>IFERROR(IF(VALUE(MID(BA606,1,1))=1, VLOOKUP(VALUE(MID(BA606,1,1)), TxtPanelShape!$A$2:$C$50, 3, 0), (IF(VALUE(MID(BA606,1,1))&gt;=7, VLOOKUP(VALUE(MID(BA606,1,1)), TxtPanelShape!$A$2:$C$50, 3, 0),VLOOKUP(VALUE(MID(BA606,1,2)),TxtPanelShape!$A$2:$C$50,3,0)))), "")</f>
        <v/>
      </c>
      <c r="BC606" s="79" t="str">
        <f>IFERROR(IF(VALUE(MID(BA606,1,1))=1, ", "&amp;VLOOKUP(VALUE(MID(BA606,2,1)), TxtPanelShape!$H$2:$I$50, 2, 0), IF(VALUE(MID(BA606,1,1))&gt;=7, ", "&amp;VLOOKUP(VALUE(MID(BA606,2,1)), TxtPanelShape!$H$2:$I$50, 2, 0),"")), "")</f>
        <v/>
      </c>
      <c r="BD606" s="79" t="str">
        <f>IFERROR(IF(VALUE(MID(BA606,1,1))=1, ", "&amp;VLOOKUP(VALUE(MID(BA606,3,1)), TxtPanelShape!$O$2:$P$50, 2, 0), IF(VALUE(MID(BA606,1,1))&gt;=7, ", "&amp;VLOOKUP(VALUE(MID(BA606,3,1)), TxtPanelShape!$O$2:$P$50, 2, 0),"")),"")</f>
        <v/>
      </c>
      <c r="BE606" s="79" t="str">
        <f>IFERROR("; "&amp;VLOOKUP(VALUE(MID(BA606,4,1)), TxtPanelShape!$V$2:$W$50,2,0),"")</f>
        <v/>
      </c>
      <c r="BF606" s="79" t="str">
        <f t="shared" si="122"/>
        <v/>
      </c>
      <c r="BG606" s="71"/>
      <c r="BH606" s="79" t="str">
        <f>IFERROR(VLOOKUP(BG606, TxtPanelDefinition!$A$2:$B$50, 2, 0),"")</f>
        <v/>
      </c>
      <c r="BI606" s="71"/>
      <c r="BJ606" s="79" t="str">
        <f>IFERROR(VLOOKUP(BI606, TxtPanelDefinition!$A$2:$B$50, 2, 0),"")</f>
        <v/>
      </c>
      <c r="BK606" s="71"/>
      <c r="BL606" s="79" t="str">
        <f>IFERROR(VLOOKUP(BK606, InscrTechniques!$A$2:$B$50, 2, 0),"")</f>
        <v/>
      </c>
      <c r="BM606" s="71"/>
      <c r="BN606" s="79" t="str">
        <f>IFERROR(VLOOKUP(BM606, InscrTechniques!$A$2:$B$50, 2, 0),"")</f>
        <v/>
      </c>
      <c r="BO606" s="71"/>
      <c r="BP606" s="79" t="str">
        <f>IFERROR(VLOOKUP(BO606, InscrTechniques!$A$2:$B$50, 2, 0),"")</f>
        <v/>
      </c>
      <c r="BQ606" s="71"/>
      <c r="BR606" s="79" t="str">
        <f>IFERROR(VLOOKUP(BQ606, InscrTechniques!$A$2:$B$50, 2, 0),"")</f>
        <v/>
      </c>
      <c r="BS606" s="71"/>
      <c r="BT606" s="79" t="str">
        <f>IFERROR(VLOOKUP(BS606, InscrTechniques!$A$2:$B$50, 2, 0),"")</f>
        <v/>
      </c>
      <c r="BU606" s="71"/>
      <c r="BV606" s="79" t="str">
        <f>IFERROR(VLOOKUP(BU606, InscrTechniques!$A$2:$B$50, 2, 0),"")</f>
        <v/>
      </c>
      <c r="BW606" s="125"/>
      <c r="BX606" s="79" t="str">
        <f>IFERROR(VLOOKUP(BW606, InscrTechniques!$A$2:$B$50, 2, 0),"")</f>
        <v/>
      </c>
      <c r="BY606" s="125"/>
      <c r="BZ606" s="79" t="str">
        <f>IFERROR(VLOOKUP(BY606, InscrTechniques!$A$2:$B$50, 2, 0),"")</f>
        <v/>
      </c>
      <c r="CA606" s="74"/>
      <c r="CB606" s="114" t="str">
        <f>IFERROR(VLOOKUP(CA606, LetterStyle!$A$2:$B$50, 2, 0),"")</f>
        <v/>
      </c>
      <c r="CC606" s="74"/>
      <c r="CD606" s="114" t="str">
        <f>IFERROR(VLOOKUP(CC606, LetterStyle!$A$2:$B$50, 2, 0),"")</f>
        <v/>
      </c>
      <c r="CE606" s="74"/>
      <c r="CF606" s="114" t="str">
        <f>IFERROR(VLOOKUP(CE606, LetterStyle!$A$2:$B$50, 2, 0),"")</f>
        <v/>
      </c>
      <c r="CG606" s="74"/>
      <c r="CH606" s="79" t="str">
        <f>IFERROR(VLOOKUP(CG606, LetterStyle!$A$2:$B$50, 2, 0),"")</f>
        <v/>
      </c>
      <c r="CI606" s="71"/>
      <c r="CJ606" s="79" t="str">
        <f>IFERROR(VLOOKUP(CI606, DecMotifs!$A$1:$B$306, 2, 0),"")</f>
        <v/>
      </c>
      <c r="CK606" s="71"/>
      <c r="CL606" s="79" t="str">
        <f>IFERROR(VLOOKUP(CK606, DecMotifs!$A$1:$B$306, 2, 0),"")</f>
        <v/>
      </c>
      <c r="CM606" s="71"/>
      <c r="CN606" s="79" t="str">
        <f>IFERROR(VLOOKUP(CM606, DecMotifs!$A$1:$B$306, 2, 0),"")</f>
        <v/>
      </c>
      <c r="CO606" s="71"/>
      <c r="CP606" s="79" t="str">
        <f>IFERROR(VLOOKUP(CO606, MarginalDec!$A$2:$B$253, 2, 0),"")</f>
        <v/>
      </c>
      <c r="CQ606" s="71"/>
      <c r="CR606" s="79" t="str">
        <f>IFERROR(VLOOKUP(CQ606, MarginalDec!$A$2:$B$253, 2, 0),"")</f>
        <v/>
      </c>
      <c r="CS606" s="71"/>
      <c r="CT606" s="79" t="str">
        <f>IFERROR(VLOOKUP(CS606, MarginalDec!$A$2:$B$253, 2, 0),"")</f>
        <v/>
      </c>
      <c r="CU606" s="71"/>
      <c r="CV606" s="79" t="str">
        <f>IF(ISBLANK(CU606),"", IFERROR(VLOOKUP(CU606, Tooling!$A$2:$B$252, 2, 0),""))</f>
        <v/>
      </c>
      <c r="CW606" s="71"/>
      <c r="CX606" s="79" t="str">
        <f>IF(ISBLANK(CW606),"", IFERROR(VLOOKUP(CW606, Tooling!$A$2:$B$252, 2, 0),""))</f>
        <v/>
      </c>
      <c r="CY606" s="71"/>
      <c r="CZ606" s="79" t="str">
        <f>IF(ISBLANK(CY606),"", IFERROR(VLOOKUP(CY606, Repairs!$A$2:$B$252, 2, 0),""))</f>
        <v/>
      </c>
      <c r="DA606" s="77"/>
      <c r="DB606" s="71"/>
      <c r="DC606" s="79" t="str">
        <f>IFERROR(VLOOKUP(DB606, DatingReason!$A$2:$B$252, 2, 0),"")</f>
        <v/>
      </c>
      <c r="DD606" s="123" t="str">
        <f t="shared" si="123"/>
        <v/>
      </c>
      <c r="DF606" s="119" t="str">
        <f t="array" ref="DF606">IF(AND($B606&lt;&gt;"", $DE606&lt;&gt;"", $DE606&lt;&gt;"No"),MAX(IF($B606=PEOPLE!$B$4:$B$1000, PEOPLE!$Q$4:$Q$1000,""))+100,"")</f>
        <v/>
      </c>
      <c r="DG606" s="68"/>
      <c r="DH606" s="76">
        <f>COUNTIF(PEOPLE!B:B, MEMORIALS!B606)</f>
        <v>0</v>
      </c>
      <c r="DI606" s="82"/>
      <c r="DJ606" s="82"/>
      <c r="DK606" s="82"/>
      <c r="DL606" s="68"/>
      <c r="DM606" s="68"/>
      <c r="DN606" s="68"/>
      <c r="DO606" s="68"/>
      <c r="DP606" s="68"/>
    </row>
    <row r="607" spans="1:120" ht="15" customHeight="1" x14ac:dyDescent="0.25">
      <c r="A607" s="68"/>
      <c r="B607" s="69"/>
      <c r="C607" s="68"/>
      <c r="D607" s="68"/>
      <c r="E607" s="70" t="str">
        <f>IF(D607="","",VLOOKUP(D607,Denomination!$A$2:$B$50, 2, 0))</f>
        <v/>
      </c>
      <c r="F607" s="68"/>
      <c r="G607" s="71"/>
      <c r="H607" s="70" t="str">
        <f>IF(G607="","",VLOOKUP(G607,MCondition!$A$2:$B$50, 2, 0))</f>
        <v/>
      </c>
      <c r="I607" s="72"/>
      <c r="J607" s="71"/>
      <c r="K607" s="70" t="str">
        <f>IF(J607="","",VLOOKUP(J607,ICondition!$A$2:$B$50, 2, 0))</f>
        <v/>
      </c>
      <c r="L607" s="73"/>
      <c r="M607" s="73"/>
      <c r="N607" s="73"/>
      <c r="O607" s="73"/>
      <c r="P607" s="73"/>
      <c r="Q607" s="73"/>
      <c r="R607" s="78"/>
      <c r="S607" s="79" t="str">
        <f>IFERROR(VLOOKUP(R607,Material!$A$2:$B$59, 2, 0),"")</f>
        <v/>
      </c>
      <c r="T607" s="71"/>
      <c r="U607" s="79" t="str">
        <f>IFERROR(VLOOKUP(T607,Material!$A$2:$B$59, 2, 0),"")</f>
        <v/>
      </c>
      <c r="V607" s="71"/>
      <c r="W607" s="79" t="str">
        <f>IFERROR(VLOOKUP(V607,Material!$A$2:$B$59, 2, 0),"")</f>
        <v/>
      </c>
      <c r="X607" s="71"/>
      <c r="Y607" s="79" t="str">
        <f>IFERROR(VLOOKUP(X607,Material!$A$2:$B$59, 2, 0),"")</f>
        <v/>
      </c>
      <c r="Z607" s="71"/>
      <c r="AA607" s="79" t="str">
        <f>IFERROR(VLOOKUP(Z607,Material!$A$2:$B$59, 2, 0),"")</f>
        <v/>
      </c>
      <c r="AB607" s="74"/>
      <c r="AC607" s="75" t="e">
        <f t="shared" si="112"/>
        <v>#VALUE!</v>
      </c>
      <c r="AD607" s="75" t="e">
        <f t="shared" si="113"/>
        <v>#VALUE!</v>
      </c>
      <c r="AE607" s="75" t="e">
        <f t="shared" si="115"/>
        <v>#VALUE!</v>
      </c>
      <c r="AF607" s="75" t="e">
        <f t="shared" si="114"/>
        <v>#VALUE!</v>
      </c>
      <c r="AG607" s="75" t="e">
        <f t="shared" si="116"/>
        <v>#VALUE!</v>
      </c>
      <c r="AH607" s="75" t="e">
        <f t="shared" si="117"/>
        <v>#VALUE!</v>
      </c>
      <c r="AI607" s="75" t="e">
        <f t="shared" si="118"/>
        <v>#VALUE!</v>
      </c>
      <c r="AJ607" s="80" t="e">
        <f t="shared" si="119"/>
        <v>#VALUE!</v>
      </c>
      <c r="AK607" s="79" t="str">
        <f>(IFERROR(VLOOKUP(AB607,Categories!$A$2:$B$20,2,1),""))</f>
        <v/>
      </c>
      <c r="AL607" s="79" t="str">
        <f ca="1">IFERROR(VLOOKUP((HLOOKUP((VLOOKUP($AB607,Categories!$A$2:$F$20,3,1)), $AB$3:$AJ607, (ROW()-ROW($AB$3)+1), 0)), INDIRECT(VLOOKUP($AB607,Categories!$A$2:$F$20,6,1)),2,0),AK607)</f>
        <v/>
      </c>
      <c r="AM607" s="79" t="str">
        <f ca="1">IFERROR(VLOOKUP((HLOOKUP((VLOOKUP($AB607,Categories!$A$2:$F$20,4,1)),$AB$3:$AJ607,(ROW()-ROW($AB$3)+1),0)),INDIRECT(VLOOKUP($AB607,Categories!$A$2:$H$20,7,1)),2,0),"")</f>
        <v/>
      </c>
      <c r="AN607" s="79" t="str">
        <f ca="1">IFERROR(VLOOKUP((HLOOKUP((VLOOKUP($AB607,Categories!$A$2:$F$20,5,1)), $AB$3:$AJ607, (ROW()-ROW($AB$3)+1), 0)), INDIRECT(VLOOKUP($AB607,Categories!$A$2:$H$20,8,1)),2,0),"")</f>
        <v/>
      </c>
      <c r="AO607" s="79" t="str">
        <f t="shared" ca="1" si="120"/>
        <v/>
      </c>
      <c r="AP607" s="81"/>
      <c r="AQ607" s="70" t="str">
        <f>IFERROR(VLOOKUP(VALUE(MID(AP607,1,1)),AdditionalElements!$A$2:$B$50,2,0),"")</f>
        <v/>
      </c>
      <c r="AR607" s="70" t="str">
        <f>IFERROR(VLOOKUP(VALUE(MID(AP607,2,1)),AdditionalElements!$H$2:$I$50,2,0),"")</f>
        <v/>
      </c>
      <c r="AS607" s="70" t="str">
        <f>IFERROR(VLOOKUP(VALUE(MID(AP607,3,1)),AdditionalElements!$O$2:$P$50,2,0),"")</f>
        <v/>
      </c>
      <c r="AT607" s="70" t="str">
        <f>IFERROR(VLOOKUP(VALUE(MID(AP607,4,1)),AdditionalElements!$V$2:$W$50,2,0),"")</f>
        <v/>
      </c>
      <c r="AU607" s="71"/>
      <c r="AV607" s="79" t="str">
        <f>IFERROR(IF(VALUE(MID(AU607,1,1))=1, VLOOKUP(VALUE(MID(AU607,1,1)), TxtPanelShape!$A$2:$C$50, 3, 0), (IF(VALUE(MID(AU607,1,1))&gt;=7, VLOOKUP(VALUE(MID(AU607,1,1)), TxtPanelShape!$A$2:$C$50, 3, 0),VLOOKUP(VALUE(MID(AU607,1,2)),TxtPanelShape!$A$2:$C$50,3,0)))), "")</f>
        <v/>
      </c>
      <c r="AW607" s="79" t="str">
        <f>IFERROR(IF(VALUE(MID(AU607,1,1))=1, ", "&amp;VLOOKUP(VALUE(MID(AU607,2,1)), TxtPanelShape!$H$2:$I$50, 2, 0), IF(VALUE(MID(AU607,1,1))&gt;=7, ", "&amp;VLOOKUP(VALUE(MID(AU607,2,1)), TxtPanelShape!$H$2:$I$50, 2, 0),"")), "")</f>
        <v/>
      </c>
      <c r="AX607" s="79" t="str">
        <f>IFERROR(IF(VALUE(MID(AU607,1,1))=1, ", "&amp;VLOOKUP(VALUE(MID(AU607,3,1)), TxtPanelShape!$O$2:$P$50, 2, 0), IF(VALUE(MID(AU607,1,1))&gt;=7, ", "&amp;VLOOKUP(VALUE(MID(AU607,3,1)), TxtPanelShape!$O$2:$P$50, 2, 0),"")),"")</f>
        <v/>
      </c>
      <c r="AY607" s="79" t="str">
        <f>IFERROR("; "&amp;VLOOKUP(VALUE(MID(AU607,4,1)), TxtPanelShape!$V$2:$W$50,2,0),"")</f>
        <v/>
      </c>
      <c r="AZ607" s="79" t="str">
        <f t="shared" si="121"/>
        <v/>
      </c>
      <c r="BA607" s="71"/>
      <c r="BB607" s="79" t="str">
        <f>IFERROR(IF(VALUE(MID(BA607,1,1))=1, VLOOKUP(VALUE(MID(BA607,1,1)), TxtPanelShape!$A$2:$C$50, 3, 0), (IF(VALUE(MID(BA607,1,1))&gt;=7, VLOOKUP(VALUE(MID(BA607,1,1)), TxtPanelShape!$A$2:$C$50, 3, 0),VLOOKUP(VALUE(MID(BA607,1,2)),TxtPanelShape!$A$2:$C$50,3,0)))), "")</f>
        <v/>
      </c>
      <c r="BC607" s="79" t="str">
        <f>IFERROR(IF(VALUE(MID(BA607,1,1))=1, ", "&amp;VLOOKUP(VALUE(MID(BA607,2,1)), TxtPanelShape!$H$2:$I$50, 2, 0), IF(VALUE(MID(BA607,1,1))&gt;=7, ", "&amp;VLOOKUP(VALUE(MID(BA607,2,1)), TxtPanelShape!$H$2:$I$50, 2, 0),"")), "")</f>
        <v/>
      </c>
      <c r="BD607" s="79" t="str">
        <f>IFERROR(IF(VALUE(MID(BA607,1,1))=1, ", "&amp;VLOOKUP(VALUE(MID(BA607,3,1)), TxtPanelShape!$O$2:$P$50, 2, 0), IF(VALUE(MID(BA607,1,1))&gt;=7, ", "&amp;VLOOKUP(VALUE(MID(BA607,3,1)), TxtPanelShape!$O$2:$P$50, 2, 0),"")),"")</f>
        <v/>
      </c>
      <c r="BE607" s="79" t="str">
        <f>IFERROR("; "&amp;VLOOKUP(VALUE(MID(BA607,4,1)), TxtPanelShape!$V$2:$W$50,2,0),"")</f>
        <v/>
      </c>
      <c r="BF607" s="79" t="str">
        <f t="shared" si="122"/>
        <v/>
      </c>
      <c r="BG607" s="71"/>
      <c r="BH607" s="79" t="str">
        <f>IFERROR(VLOOKUP(BG607, TxtPanelDefinition!$A$2:$B$50, 2, 0),"")</f>
        <v/>
      </c>
      <c r="BI607" s="71"/>
      <c r="BJ607" s="79" t="str">
        <f>IFERROR(VLOOKUP(BI607, TxtPanelDefinition!$A$2:$B$50, 2, 0),"")</f>
        <v/>
      </c>
      <c r="BK607" s="71"/>
      <c r="BL607" s="79" t="str">
        <f>IFERROR(VLOOKUP(BK607, InscrTechniques!$A$2:$B$50, 2, 0),"")</f>
        <v/>
      </c>
      <c r="BM607" s="71"/>
      <c r="BN607" s="79" t="str">
        <f>IFERROR(VLOOKUP(BM607, InscrTechniques!$A$2:$B$50, 2, 0),"")</f>
        <v/>
      </c>
      <c r="BO607" s="71"/>
      <c r="BP607" s="79" t="str">
        <f>IFERROR(VLOOKUP(BO607, InscrTechniques!$A$2:$B$50, 2, 0),"")</f>
        <v/>
      </c>
      <c r="BQ607" s="71"/>
      <c r="BR607" s="79" t="str">
        <f>IFERROR(VLOOKUP(BQ607, InscrTechniques!$A$2:$B$50, 2, 0),"")</f>
        <v/>
      </c>
      <c r="BS607" s="71"/>
      <c r="BT607" s="79" t="str">
        <f>IFERROR(VLOOKUP(BS607, InscrTechniques!$A$2:$B$50, 2, 0),"")</f>
        <v/>
      </c>
      <c r="BU607" s="71"/>
      <c r="BV607" s="79" t="str">
        <f>IFERROR(VLOOKUP(BU607, InscrTechniques!$A$2:$B$50, 2, 0),"")</f>
        <v/>
      </c>
      <c r="BW607" s="125"/>
      <c r="BX607" s="79" t="str">
        <f>IFERROR(VLOOKUP(BW607, InscrTechniques!$A$2:$B$50, 2, 0),"")</f>
        <v/>
      </c>
      <c r="BY607" s="125"/>
      <c r="BZ607" s="79" t="str">
        <f>IFERROR(VLOOKUP(BY607, InscrTechniques!$A$2:$B$50, 2, 0),"")</f>
        <v/>
      </c>
      <c r="CA607" s="74"/>
      <c r="CB607" s="114" t="str">
        <f>IFERROR(VLOOKUP(CA607, LetterStyle!$A$2:$B$50, 2, 0),"")</f>
        <v/>
      </c>
      <c r="CC607" s="74"/>
      <c r="CD607" s="114" t="str">
        <f>IFERROR(VLOOKUP(CC607, LetterStyle!$A$2:$B$50, 2, 0),"")</f>
        <v/>
      </c>
      <c r="CE607" s="74"/>
      <c r="CF607" s="114" t="str">
        <f>IFERROR(VLOOKUP(CE607, LetterStyle!$A$2:$B$50, 2, 0),"")</f>
        <v/>
      </c>
      <c r="CG607" s="74"/>
      <c r="CH607" s="79" t="str">
        <f>IFERROR(VLOOKUP(CG607, LetterStyle!$A$2:$B$50, 2, 0),"")</f>
        <v/>
      </c>
      <c r="CI607" s="71"/>
      <c r="CJ607" s="79" t="str">
        <f>IFERROR(VLOOKUP(CI607, DecMotifs!$A$1:$B$306, 2, 0),"")</f>
        <v/>
      </c>
      <c r="CK607" s="71"/>
      <c r="CL607" s="79" t="str">
        <f>IFERROR(VLOOKUP(CK607, DecMotifs!$A$1:$B$306, 2, 0),"")</f>
        <v/>
      </c>
      <c r="CM607" s="71"/>
      <c r="CN607" s="79" t="str">
        <f>IFERROR(VLOOKUP(CM607, DecMotifs!$A$1:$B$306, 2, 0),"")</f>
        <v/>
      </c>
      <c r="CO607" s="71"/>
      <c r="CP607" s="79" t="str">
        <f>IFERROR(VLOOKUP(CO607, MarginalDec!$A$2:$B$253, 2, 0),"")</f>
        <v/>
      </c>
      <c r="CQ607" s="71"/>
      <c r="CR607" s="79" t="str">
        <f>IFERROR(VLOOKUP(CQ607, MarginalDec!$A$2:$B$253, 2, 0),"")</f>
        <v/>
      </c>
      <c r="CS607" s="71"/>
      <c r="CT607" s="79" t="str">
        <f>IFERROR(VLOOKUP(CS607, MarginalDec!$A$2:$B$253, 2, 0),"")</f>
        <v/>
      </c>
      <c r="CU607" s="71"/>
      <c r="CV607" s="79" t="str">
        <f>IF(ISBLANK(CU607),"", IFERROR(VLOOKUP(CU607, Tooling!$A$2:$B$252, 2, 0),""))</f>
        <v/>
      </c>
      <c r="CW607" s="71"/>
      <c r="CX607" s="79" t="str">
        <f>IF(ISBLANK(CW607),"", IFERROR(VLOOKUP(CW607, Tooling!$A$2:$B$252, 2, 0),""))</f>
        <v/>
      </c>
      <c r="CY607" s="71"/>
      <c r="CZ607" s="79" t="str">
        <f>IF(ISBLANK(CY607),"", IFERROR(VLOOKUP(CY607, Repairs!$A$2:$B$252, 2, 0),""))</f>
        <v/>
      </c>
      <c r="DA607" s="77"/>
      <c r="DB607" s="71"/>
      <c r="DC607" s="79" t="str">
        <f>IFERROR(VLOOKUP(DB607, DatingReason!$A$2:$B$252, 2, 0),"")</f>
        <v/>
      </c>
      <c r="DD607" s="123" t="str">
        <f t="shared" si="123"/>
        <v/>
      </c>
      <c r="DF607" s="119" t="str">
        <f t="array" ref="DF607">IF(AND($B607&lt;&gt;"", $DE607&lt;&gt;"", $DE607&lt;&gt;"No"),MAX(IF($B607=PEOPLE!$B$4:$B$1000, PEOPLE!$Q$4:$Q$1000,""))+100,"")</f>
        <v/>
      </c>
      <c r="DG607" s="68"/>
      <c r="DH607" s="76">
        <f>COUNTIF(PEOPLE!B:B, MEMORIALS!B607)</f>
        <v>0</v>
      </c>
      <c r="DI607" s="82"/>
      <c r="DJ607" s="82"/>
      <c r="DK607" s="82"/>
      <c r="DL607" s="68"/>
      <c r="DM607" s="68"/>
      <c r="DN607" s="68"/>
      <c r="DO607" s="68"/>
      <c r="DP607" s="68"/>
    </row>
    <row r="608" spans="1:120" ht="15" customHeight="1" x14ac:dyDescent="0.25">
      <c r="A608" s="68"/>
      <c r="B608" s="69"/>
      <c r="C608" s="68"/>
      <c r="D608" s="68"/>
      <c r="E608" s="70" t="str">
        <f>IF(D608="","",VLOOKUP(D608,Denomination!$A$2:$B$50, 2, 0))</f>
        <v/>
      </c>
      <c r="F608" s="68"/>
      <c r="G608" s="71"/>
      <c r="H608" s="70" t="str">
        <f>IF(G608="","",VLOOKUP(G608,MCondition!$A$2:$B$50, 2, 0))</f>
        <v/>
      </c>
      <c r="I608" s="72"/>
      <c r="J608" s="71"/>
      <c r="K608" s="70" t="str">
        <f>IF(J608="","",VLOOKUP(J608,ICondition!$A$2:$B$50, 2, 0))</f>
        <v/>
      </c>
      <c r="L608" s="73"/>
      <c r="M608" s="73"/>
      <c r="N608" s="73"/>
      <c r="O608" s="73"/>
      <c r="P608" s="73"/>
      <c r="Q608" s="73"/>
      <c r="R608" s="78"/>
      <c r="S608" s="79" t="str">
        <f>IFERROR(VLOOKUP(R608,Material!$A$2:$B$59, 2, 0),"")</f>
        <v/>
      </c>
      <c r="T608" s="71"/>
      <c r="U608" s="79" t="str">
        <f>IFERROR(VLOOKUP(T608,Material!$A$2:$B$59, 2, 0),"")</f>
        <v/>
      </c>
      <c r="V608" s="71"/>
      <c r="W608" s="79" t="str">
        <f>IFERROR(VLOOKUP(V608,Material!$A$2:$B$59, 2, 0),"")</f>
        <v/>
      </c>
      <c r="X608" s="71"/>
      <c r="Y608" s="79" t="str">
        <f>IFERROR(VLOOKUP(X608,Material!$A$2:$B$59, 2, 0),"")</f>
        <v/>
      </c>
      <c r="Z608" s="71"/>
      <c r="AA608" s="79" t="str">
        <f>IFERROR(VLOOKUP(Z608,Material!$A$2:$B$59, 2, 0),"")</f>
        <v/>
      </c>
      <c r="AB608" s="74"/>
      <c r="AC608" s="75" t="e">
        <f t="shared" si="112"/>
        <v>#VALUE!</v>
      </c>
      <c r="AD608" s="75" t="e">
        <f t="shared" si="113"/>
        <v>#VALUE!</v>
      </c>
      <c r="AE608" s="75" t="e">
        <f t="shared" si="115"/>
        <v>#VALUE!</v>
      </c>
      <c r="AF608" s="75" t="e">
        <f t="shared" si="114"/>
        <v>#VALUE!</v>
      </c>
      <c r="AG608" s="75" t="e">
        <f t="shared" si="116"/>
        <v>#VALUE!</v>
      </c>
      <c r="AH608" s="75" t="e">
        <f t="shared" si="117"/>
        <v>#VALUE!</v>
      </c>
      <c r="AI608" s="75" t="e">
        <f t="shared" si="118"/>
        <v>#VALUE!</v>
      </c>
      <c r="AJ608" s="80" t="e">
        <f t="shared" si="119"/>
        <v>#VALUE!</v>
      </c>
      <c r="AK608" s="79" t="str">
        <f>(IFERROR(VLOOKUP(AB608,Categories!$A$2:$B$20,2,1),""))</f>
        <v/>
      </c>
      <c r="AL608" s="79" t="str">
        <f ca="1">IFERROR(VLOOKUP((HLOOKUP((VLOOKUP($AB608,Categories!$A$2:$F$20,3,1)), $AB$3:$AJ608, (ROW()-ROW($AB$3)+1), 0)), INDIRECT(VLOOKUP($AB608,Categories!$A$2:$F$20,6,1)),2,0),AK608)</f>
        <v/>
      </c>
      <c r="AM608" s="79" t="str">
        <f ca="1">IFERROR(VLOOKUP((HLOOKUP((VLOOKUP($AB608,Categories!$A$2:$F$20,4,1)),$AB$3:$AJ608,(ROW()-ROW($AB$3)+1),0)),INDIRECT(VLOOKUP($AB608,Categories!$A$2:$H$20,7,1)),2,0),"")</f>
        <v/>
      </c>
      <c r="AN608" s="79" t="str">
        <f ca="1">IFERROR(VLOOKUP((HLOOKUP((VLOOKUP($AB608,Categories!$A$2:$F$20,5,1)), $AB$3:$AJ608, (ROW()-ROW($AB$3)+1), 0)), INDIRECT(VLOOKUP($AB608,Categories!$A$2:$H$20,8,1)),2,0),"")</f>
        <v/>
      </c>
      <c r="AO608" s="79" t="str">
        <f t="shared" ca="1" si="120"/>
        <v/>
      </c>
      <c r="AP608" s="81"/>
      <c r="AQ608" s="70" t="str">
        <f>IFERROR(VLOOKUP(VALUE(MID(AP608,1,1)),AdditionalElements!$A$2:$B$50,2,0),"")</f>
        <v/>
      </c>
      <c r="AR608" s="70" t="str">
        <f>IFERROR(VLOOKUP(VALUE(MID(AP608,2,1)),AdditionalElements!$H$2:$I$50,2,0),"")</f>
        <v/>
      </c>
      <c r="AS608" s="70" t="str">
        <f>IFERROR(VLOOKUP(VALUE(MID(AP608,3,1)),AdditionalElements!$O$2:$P$50,2,0),"")</f>
        <v/>
      </c>
      <c r="AT608" s="70" t="str">
        <f>IFERROR(VLOOKUP(VALUE(MID(AP608,4,1)),AdditionalElements!$V$2:$W$50,2,0),"")</f>
        <v/>
      </c>
      <c r="AU608" s="71"/>
      <c r="AV608" s="79" t="str">
        <f>IFERROR(IF(VALUE(MID(AU608,1,1))=1, VLOOKUP(VALUE(MID(AU608,1,1)), TxtPanelShape!$A$2:$C$50, 3, 0), (IF(VALUE(MID(AU608,1,1))&gt;=7, VLOOKUP(VALUE(MID(AU608,1,1)), TxtPanelShape!$A$2:$C$50, 3, 0),VLOOKUP(VALUE(MID(AU608,1,2)),TxtPanelShape!$A$2:$C$50,3,0)))), "")</f>
        <v/>
      </c>
      <c r="AW608" s="79" t="str">
        <f>IFERROR(IF(VALUE(MID(AU608,1,1))=1, ", "&amp;VLOOKUP(VALUE(MID(AU608,2,1)), TxtPanelShape!$H$2:$I$50, 2, 0), IF(VALUE(MID(AU608,1,1))&gt;=7, ", "&amp;VLOOKUP(VALUE(MID(AU608,2,1)), TxtPanelShape!$H$2:$I$50, 2, 0),"")), "")</f>
        <v/>
      </c>
      <c r="AX608" s="79" t="str">
        <f>IFERROR(IF(VALUE(MID(AU608,1,1))=1, ", "&amp;VLOOKUP(VALUE(MID(AU608,3,1)), TxtPanelShape!$O$2:$P$50, 2, 0), IF(VALUE(MID(AU608,1,1))&gt;=7, ", "&amp;VLOOKUP(VALUE(MID(AU608,3,1)), TxtPanelShape!$O$2:$P$50, 2, 0),"")),"")</f>
        <v/>
      </c>
      <c r="AY608" s="79" t="str">
        <f>IFERROR("; "&amp;VLOOKUP(VALUE(MID(AU608,4,1)), TxtPanelShape!$V$2:$W$50,2,0),"")</f>
        <v/>
      </c>
      <c r="AZ608" s="79" t="str">
        <f t="shared" si="121"/>
        <v/>
      </c>
      <c r="BA608" s="71"/>
      <c r="BB608" s="79" t="str">
        <f>IFERROR(IF(VALUE(MID(BA608,1,1))=1, VLOOKUP(VALUE(MID(BA608,1,1)), TxtPanelShape!$A$2:$C$50, 3, 0), (IF(VALUE(MID(BA608,1,1))&gt;=7, VLOOKUP(VALUE(MID(BA608,1,1)), TxtPanelShape!$A$2:$C$50, 3, 0),VLOOKUP(VALUE(MID(BA608,1,2)),TxtPanelShape!$A$2:$C$50,3,0)))), "")</f>
        <v/>
      </c>
      <c r="BC608" s="79" t="str">
        <f>IFERROR(IF(VALUE(MID(BA608,1,1))=1, ", "&amp;VLOOKUP(VALUE(MID(BA608,2,1)), TxtPanelShape!$H$2:$I$50, 2, 0), IF(VALUE(MID(BA608,1,1))&gt;=7, ", "&amp;VLOOKUP(VALUE(MID(BA608,2,1)), TxtPanelShape!$H$2:$I$50, 2, 0),"")), "")</f>
        <v/>
      </c>
      <c r="BD608" s="79" t="str">
        <f>IFERROR(IF(VALUE(MID(BA608,1,1))=1, ", "&amp;VLOOKUP(VALUE(MID(BA608,3,1)), TxtPanelShape!$O$2:$P$50, 2, 0), IF(VALUE(MID(BA608,1,1))&gt;=7, ", "&amp;VLOOKUP(VALUE(MID(BA608,3,1)), TxtPanelShape!$O$2:$P$50, 2, 0),"")),"")</f>
        <v/>
      </c>
      <c r="BE608" s="79" t="str">
        <f>IFERROR("; "&amp;VLOOKUP(VALUE(MID(BA608,4,1)), TxtPanelShape!$V$2:$W$50,2,0),"")</f>
        <v/>
      </c>
      <c r="BF608" s="79" t="str">
        <f t="shared" si="122"/>
        <v/>
      </c>
      <c r="BG608" s="71"/>
      <c r="BH608" s="79" t="str">
        <f>IFERROR(VLOOKUP(BG608, TxtPanelDefinition!$A$2:$B$50, 2, 0),"")</f>
        <v/>
      </c>
      <c r="BI608" s="71"/>
      <c r="BJ608" s="79" t="str">
        <f>IFERROR(VLOOKUP(BI608, TxtPanelDefinition!$A$2:$B$50, 2, 0),"")</f>
        <v/>
      </c>
      <c r="BK608" s="71"/>
      <c r="BL608" s="79" t="str">
        <f>IFERROR(VLOOKUP(BK608, InscrTechniques!$A$2:$B$50, 2, 0),"")</f>
        <v/>
      </c>
      <c r="BM608" s="71"/>
      <c r="BN608" s="79" t="str">
        <f>IFERROR(VLOOKUP(BM608, InscrTechniques!$A$2:$B$50, 2, 0),"")</f>
        <v/>
      </c>
      <c r="BO608" s="71"/>
      <c r="BP608" s="79" t="str">
        <f>IFERROR(VLOOKUP(BO608, InscrTechniques!$A$2:$B$50, 2, 0),"")</f>
        <v/>
      </c>
      <c r="BQ608" s="71"/>
      <c r="BR608" s="79" t="str">
        <f>IFERROR(VLOOKUP(BQ608, InscrTechniques!$A$2:$B$50, 2, 0),"")</f>
        <v/>
      </c>
      <c r="BS608" s="71"/>
      <c r="BT608" s="79" t="str">
        <f>IFERROR(VLOOKUP(BS608, InscrTechniques!$A$2:$B$50, 2, 0),"")</f>
        <v/>
      </c>
      <c r="BU608" s="71"/>
      <c r="BV608" s="79" t="str">
        <f>IFERROR(VLOOKUP(BU608, InscrTechniques!$A$2:$B$50, 2, 0),"")</f>
        <v/>
      </c>
      <c r="BW608" s="125"/>
      <c r="BX608" s="79" t="str">
        <f>IFERROR(VLOOKUP(BW608, InscrTechniques!$A$2:$B$50, 2, 0),"")</f>
        <v/>
      </c>
      <c r="BY608" s="125"/>
      <c r="BZ608" s="79" t="str">
        <f>IFERROR(VLOOKUP(BY608, InscrTechniques!$A$2:$B$50, 2, 0),"")</f>
        <v/>
      </c>
      <c r="CA608" s="74"/>
      <c r="CB608" s="114" t="str">
        <f>IFERROR(VLOOKUP(CA608, LetterStyle!$A$2:$B$50, 2, 0),"")</f>
        <v/>
      </c>
      <c r="CC608" s="74"/>
      <c r="CD608" s="114" t="str">
        <f>IFERROR(VLOOKUP(CC608, LetterStyle!$A$2:$B$50, 2, 0),"")</f>
        <v/>
      </c>
      <c r="CE608" s="74"/>
      <c r="CF608" s="114" t="str">
        <f>IFERROR(VLOOKUP(CE608, LetterStyle!$A$2:$B$50, 2, 0),"")</f>
        <v/>
      </c>
      <c r="CG608" s="74"/>
      <c r="CH608" s="79" t="str">
        <f>IFERROR(VLOOKUP(CG608, LetterStyle!$A$2:$B$50, 2, 0),"")</f>
        <v/>
      </c>
      <c r="CI608" s="71"/>
      <c r="CJ608" s="79" t="str">
        <f>IFERROR(VLOOKUP(CI608, DecMotifs!$A$1:$B$306, 2, 0),"")</f>
        <v/>
      </c>
      <c r="CK608" s="71"/>
      <c r="CL608" s="79" t="str">
        <f>IFERROR(VLOOKUP(CK608, DecMotifs!$A$1:$B$306, 2, 0),"")</f>
        <v/>
      </c>
      <c r="CM608" s="71"/>
      <c r="CN608" s="79" t="str">
        <f>IFERROR(VLOOKUP(CM608, DecMotifs!$A$1:$B$306, 2, 0),"")</f>
        <v/>
      </c>
      <c r="CO608" s="71"/>
      <c r="CP608" s="79" t="str">
        <f>IFERROR(VLOOKUP(CO608, MarginalDec!$A$2:$B$253, 2, 0),"")</f>
        <v/>
      </c>
      <c r="CQ608" s="71"/>
      <c r="CR608" s="79" t="str">
        <f>IFERROR(VLOOKUP(CQ608, MarginalDec!$A$2:$B$253, 2, 0),"")</f>
        <v/>
      </c>
      <c r="CS608" s="71"/>
      <c r="CT608" s="79" t="str">
        <f>IFERROR(VLOOKUP(CS608, MarginalDec!$A$2:$B$253, 2, 0),"")</f>
        <v/>
      </c>
      <c r="CU608" s="71"/>
      <c r="CV608" s="79" t="str">
        <f>IF(ISBLANK(CU608),"", IFERROR(VLOOKUP(CU608, Tooling!$A$2:$B$252, 2, 0),""))</f>
        <v/>
      </c>
      <c r="CW608" s="71"/>
      <c r="CX608" s="79" t="str">
        <f>IF(ISBLANK(CW608),"", IFERROR(VLOOKUP(CW608, Tooling!$A$2:$B$252, 2, 0),""))</f>
        <v/>
      </c>
      <c r="CY608" s="71"/>
      <c r="CZ608" s="79" t="str">
        <f>IF(ISBLANK(CY608),"", IFERROR(VLOOKUP(CY608, Repairs!$A$2:$B$252, 2, 0),""))</f>
        <v/>
      </c>
      <c r="DA608" s="77"/>
      <c r="DB608" s="71"/>
      <c r="DC608" s="79" t="str">
        <f>IFERROR(VLOOKUP(DB608, DatingReason!$A$2:$B$252, 2, 0),"")</f>
        <v/>
      </c>
      <c r="DD608" s="123" t="str">
        <f t="shared" si="123"/>
        <v/>
      </c>
      <c r="DF608" s="119" t="str">
        <f t="array" ref="DF608">IF(AND($B608&lt;&gt;"", $DE608&lt;&gt;"", $DE608&lt;&gt;"No"),MAX(IF($B608=PEOPLE!$B$4:$B$1000, PEOPLE!$Q$4:$Q$1000,""))+100,"")</f>
        <v/>
      </c>
      <c r="DG608" s="68"/>
      <c r="DH608" s="76">
        <f>COUNTIF(PEOPLE!B:B, MEMORIALS!B608)</f>
        <v>0</v>
      </c>
      <c r="DI608" s="82"/>
      <c r="DJ608" s="82"/>
      <c r="DK608" s="82"/>
      <c r="DL608" s="68"/>
      <c r="DM608" s="68"/>
      <c r="DN608" s="68"/>
      <c r="DO608" s="68"/>
      <c r="DP608" s="68"/>
    </row>
    <row r="609" spans="1:120" ht="15" customHeight="1" x14ac:dyDescent="0.25">
      <c r="A609" s="68"/>
      <c r="B609" s="69"/>
      <c r="C609" s="68"/>
      <c r="D609" s="68"/>
      <c r="E609" s="70" t="str">
        <f>IF(D609="","",VLOOKUP(D609,Denomination!$A$2:$B$50, 2, 0))</f>
        <v/>
      </c>
      <c r="F609" s="68"/>
      <c r="G609" s="71"/>
      <c r="H609" s="70" t="str">
        <f>IF(G609="","",VLOOKUP(G609,MCondition!$A$2:$B$50, 2, 0))</f>
        <v/>
      </c>
      <c r="I609" s="72"/>
      <c r="J609" s="71"/>
      <c r="K609" s="70" t="str">
        <f>IF(J609="","",VLOOKUP(J609,ICondition!$A$2:$B$50, 2, 0))</f>
        <v/>
      </c>
      <c r="L609" s="73"/>
      <c r="M609" s="73"/>
      <c r="N609" s="73"/>
      <c r="O609" s="73"/>
      <c r="P609" s="73"/>
      <c r="Q609" s="73"/>
      <c r="R609" s="78"/>
      <c r="S609" s="79" t="str">
        <f>IFERROR(VLOOKUP(R609,Material!$A$2:$B$59, 2, 0),"")</f>
        <v/>
      </c>
      <c r="T609" s="71"/>
      <c r="U609" s="79" t="str">
        <f>IFERROR(VLOOKUP(T609,Material!$A$2:$B$59, 2, 0),"")</f>
        <v/>
      </c>
      <c r="V609" s="71"/>
      <c r="W609" s="79" t="str">
        <f>IFERROR(VLOOKUP(V609,Material!$A$2:$B$59, 2, 0),"")</f>
        <v/>
      </c>
      <c r="X609" s="71"/>
      <c r="Y609" s="79" t="str">
        <f>IFERROR(VLOOKUP(X609,Material!$A$2:$B$59, 2, 0),"")</f>
        <v/>
      </c>
      <c r="Z609" s="71"/>
      <c r="AA609" s="79" t="str">
        <f>IFERROR(VLOOKUP(Z609,Material!$A$2:$B$59, 2, 0),"")</f>
        <v/>
      </c>
      <c r="AB609" s="74"/>
      <c r="AC609" s="75" t="e">
        <f t="shared" si="112"/>
        <v>#VALUE!</v>
      </c>
      <c r="AD609" s="75" t="e">
        <f t="shared" si="113"/>
        <v>#VALUE!</v>
      </c>
      <c r="AE609" s="75" t="e">
        <f t="shared" si="115"/>
        <v>#VALUE!</v>
      </c>
      <c r="AF609" s="75" t="e">
        <f t="shared" si="114"/>
        <v>#VALUE!</v>
      </c>
      <c r="AG609" s="75" t="e">
        <f t="shared" si="116"/>
        <v>#VALUE!</v>
      </c>
      <c r="AH609" s="75" t="e">
        <f t="shared" si="117"/>
        <v>#VALUE!</v>
      </c>
      <c r="AI609" s="75" t="e">
        <f t="shared" si="118"/>
        <v>#VALUE!</v>
      </c>
      <c r="AJ609" s="80" t="e">
        <f t="shared" si="119"/>
        <v>#VALUE!</v>
      </c>
      <c r="AK609" s="79" t="str">
        <f>(IFERROR(VLOOKUP(AB609,Categories!$A$2:$B$20,2,1),""))</f>
        <v/>
      </c>
      <c r="AL609" s="79" t="str">
        <f ca="1">IFERROR(VLOOKUP((HLOOKUP((VLOOKUP($AB609,Categories!$A$2:$F$20,3,1)), $AB$3:$AJ609, (ROW()-ROW($AB$3)+1), 0)), INDIRECT(VLOOKUP($AB609,Categories!$A$2:$F$20,6,1)),2,0),AK609)</f>
        <v/>
      </c>
      <c r="AM609" s="79" t="str">
        <f ca="1">IFERROR(VLOOKUP((HLOOKUP((VLOOKUP($AB609,Categories!$A$2:$F$20,4,1)),$AB$3:$AJ609,(ROW()-ROW($AB$3)+1),0)),INDIRECT(VLOOKUP($AB609,Categories!$A$2:$H$20,7,1)),2,0),"")</f>
        <v/>
      </c>
      <c r="AN609" s="79" t="str">
        <f ca="1">IFERROR(VLOOKUP((HLOOKUP((VLOOKUP($AB609,Categories!$A$2:$F$20,5,1)), $AB$3:$AJ609, (ROW()-ROW($AB$3)+1), 0)), INDIRECT(VLOOKUP($AB609,Categories!$A$2:$H$20,8,1)),2,0),"")</f>
        <v/>
      </c>
      <c r="AO609" s="79" t="str">
        <f t="shared" ca="1" si="120"/>
        <v/>
      </c>
      <c r="AP609" s="81"/>
      <c r="AQ609" s="70" t="str">
        <f>IFERROR(VLOOKUP(VALUE(MID(AP609,1,1)),AdditionalElements!$A$2:$B$50,2,0),"")</f>
        <v/>
      </c>
      <c r="AR609" s="70" t="str">
        <f>IFERROR(VLOOKUP(VALUE(MID(AP609,2,1)),AdditionalElements!$H$2:$I$50,2,0),"")</f>
        <v/>
      </c>
      <c r="AS609" s="70" t="str">
        <f>IFERROR(VLOOKUP(VALUE(MID(AP609,3,1)),AdditionalElements!$O$2:$P$50,2,0),"")</f>
        <v/>
      </c>
      <c r="AT609" s="70" t="str">
        <f>IFERROR(VLOOKUP(VALUE(MID(AP609,4,1)),AdditionalElements!$V$2:$W$50,2,0),"")</f>
        <v/>
      </c>
      <c r="AU609" s="71"/>
      <c r="AV609" s="79" t="str">
        <f>IFERROR(IF(VALUE(MID(AU609,1,1))=1, VLOOKUP(VALUE(MID(AU609,1,1)), TxtPanelShape!$A$2:$C$50, 3, 0), (IF(VALUE(MID(AU609,1,1))&gt;=7, VLOOKUP(VALUE(MID(AU609,1,1)), TxtPanelShape!$A$2:$C$50, 3, 0),VLOOKUP(VALUE(MID(AU609,1,2)),TxtPanelShape!$A$2:$C$50,3,0)))), "")</f>
        <v/>
      </c>
      <c r="AW609" s="79" t="str">
        <f>IFERROR(IF(VALUE(MID(AU609,1,1))=1, ", "&amp;VLOOKUP(VALUE(MID(AU609,2,1)), TxtPanelShape!$H$2:$I$50, 2, 0), IF(VALUE(MID(AU609,1,1))&gt;=7, ", "&amp;VLOOKUP(VALUE(MID(AU609,2,1)), TxtPanelShape!$H$2:$I$50, 2, 0),"")), "")</f>
        <v/>
      </c>
      <c r="AX609" s="79" t="str">
        <f>IFERROR(IF(VALUE(MID(AU609,1,1))=1, ", "&amp;VLOOKUP(VALUE(MID(AU609,3,1)), TxtPanelShape!$O$2:$P$50, 2, 0), IF(VALUE(MID(AU609,1,1))&gt;=7, ", "&amp;VLOOKUP(VALUE(MID(AU609,3,1)), TxtPanelShape!$O$2:$P$50, 2, 0),"")),"")</f>
        <v/>
      </c>
      <c r="AY609" s="79" t="str">
        <f>IFERROR("; "&amp;VLOOKUP(VALUE(MID(AU609,4,1)), TxtPanelShape!$V$2:$W$50,2,0),"")</f>
        <v/>
      </c>
      <c r="AZ609" s="79" t="str">
        <f t="shared" si="121"/>
        <v/>
      </c>
      <c r="BA609" s="71"/>
      <c r="BB609" s="79" t="str">
        <f>IFERROR(IF(VALUE(MID(BA609,1,1))=1, VLOOKUP(VALUE(MID(BA609,1,1)), TxtPanelShape!$A$2:$C$50, 3, 0), (IF(VALUE(MID(BA609,1,1))&gt;=7, VLOOKUP(VALUE(MID(BA609,1,1)), TxtPanelShape!$A$2:$C$50, 3, 0),VLOOKUP(VALUE(MID(BA609,1,2)),TxtPanelShape!$A$2:$C$50,3,0)))), "")</f>
        <v/>
      </c>
      <c r="BC609" s="79" t="str">
        <f>IFERROR(IF(VALUE(MID(BA609,1,1))=1, ", "&amp;VLOOKUP(VALUE(MID(BA609,2,1)), TxtPanelShape!$H$2:$I$50, 2, 0), IF(VALUE(MID(BA609,1,1))&gt;=7, ", "&amp;VLOOKUP(VALUE(MID(BA609,2,1)), TxtPanelShape!$H$2:$I$50, 2, 0),"")), "")</f>
        <v/>
      </c>
      <c r="BD609" s="79" t="str">
        <f>IFERROR(IF(VALUE(MID(BA609,1,1))=1, ", "&amp;VLOOKUP(VALUE(MID(BA609,3,1)), TxtPanelShape!$O$2:$P$50, 2, 0), IF(VALUE(MID(BA609,1,1))&gt;=7, ", "&amp;VLOOKUP(VALUE(MID(BA609,3,1)), TxtPanelShape!$O$2:$P$50, 2, 0),"")),"")</f>
        <v/>
      </c>
      <c r="BE609" s="79" t="str">
        <f>IFERROR("; "&amp;VLOOKUP(VALUE(MID(BA609,4,1)), TxtPanelShape!$V$2:$W$50,2,0),"")</f>
        <v/>
      </c>
      <c r="BF609" s="79" t="str">
        <f t="shared" si="122"/>
        <v/>
      </c>
      <c r="BG609" s="71"/>
      <c r="BH609" s="79" t="str">
        <f>IFERROR(VLOOKUP(BG609, TxtPanelDefinition!$A$2:$B$50, 2, 0),"")</f>
        <v/>
      </c>
      <c r="BI609" s="71"/>
      <c r="BJ609" s="79" t="str">
        <f>IFERROR(VLOOKUP(BI609, TxtPanelDefinition!$A$2:$B$50, 2, 0),"")</f>
        <v/>
      </c>
      <c r="BK609" s="71"/>
      <c r="BL609" s="79" t="str">
        <f>IFERROR(VLOOKUP(BK609, InscrTechniques!$A$2:$B$50, 2, 0),"")</f>
        <v/>
      </c>
      <c r="BM609" s="71"/>
      <c r="BN609" s="79" t="str">
        <f>IFERROR(VLOOKUP(BM609, InscrTechniques!$A$2:$B$50, 2, 0),"")</f>
        <v/>
      </c>
      <c r="BO609" s="71"/>
      <c r="BP609" s="79" t="str">
        <f>IFERROR(VLOOKUP(BO609, InscrTechniques!$A$2:$B$50, 2, 0),"")</f>
        <v/>
      </c>
      <c r="BQ609" s="71"/>
      <c r="BR609" s="79" t="str">
        <f>IFERROR(VLOOKUP(BQ609, InscrTechniques!$A$2:$B$50, 2, 0),"")</f>
        <v/>
      </c>
      <c r="BS609" s="71"/>
      <c r="BT609" s="79" t="str">
        <f>IFERROR(VLOOKUP(BS609, InscrTechniques!$A$2:$B$50, 2, 0),"")</f>
        <v/>
      </c>
      <c r="BU609" s="71"/>
      <c r="BV609" s="79" t="str">
        <f>IFERROR(VLOOKUP(BU609, InscrTechniques!$A$2:$B$50, 2, 0),"")</f>
        <v/>
      </c>
      <c r="BW609" s="125"/>
      <c r="BX609" s="79" t="str">
        <f>IFERROR(VLOOKUP(BW609, InscrTechniques!$A$2:$B$50, 2, 0),"")</f>
        <v/>
      </c>
      <c r="BY609" s="125"/>
      <c r="BZ609" s="79" t="str">
        <f>IFERROR(VLOOKUP(BY609, InscrTechniques!$A$2:$B$50, 2, 0),"")</f>
        <v/>
      </c>
      <c r="CA609" s="74"/>
      <c r="CB609" s="114" t="str">
        <f>IFERROR(VLOOKUP(CA609, LetterStyle!$A$2:$B$50, 2, 0),"")</f>
        <v/>
      </c>
      <c r="CC609" s="74"/>
      <c r="CD609" s="114" t="str">
        <f>IFERROR(VLOOKUP(CC609, LetterStyle!$A$2:$B$50, 2, 0),"")</f>
        <v/>
      </c>
      <c r="CE609" s="74"/>
      <c r="CF609" s="114" t="str">
        <f>IFERROR(VLOOKUP(CE609, LetterStyle!$A$2:$B$50, 2, 0),"")</f>
        <v/>
      </c>
      <c r="CG609" s="74"/>
      <c r="CH609" s="79" t="str">
        <f>IFERROR(VLOOKUP(CG609, LetterStyle!$A$2:$B$50, 2, 0),"")</f>
        <v/>
      </c>
      <c r="CI609" s="71"/>
      <c r="CJ609" s="79" t="str">
        <f>IFERROR(VLOOKUP(CI609, DecMotifs!$A$1:$B$306, 2, 0),"")</f>
        <v/>
      </c>
      <c r="CK609" s="71"/>
      <c r="CL609" s="79" t="str">
        <f>IFERROR(VLOOKUP(CK609, DecMotifs!$A$1:$B$306, 2, 0),"")</f>
        <v/>
      </c>
      <c r="CM609" s="71"/>
      <c r="CN609" s="79" t="str">
        <f>IFERROR(VLOOKUP(CM609, DecMotifs!$A$1:$B$306, 2, 0),"")</f>
        <v/>
      </c>
      <c r="CO609" s="71"/>
      <c r="CP609" s="79" t="str">
        <f>IFERROR(VLOOKUP(CO609, MarginalDec!$A$2:$B$253, 2, 0),"")</f>
        <v/>
      </c>
      <c r="CQ609" s="71"/>
      <c r="CR609" s="79" t="str">
        <f>IFERROR(VLOOKUP(CQ609, MarginalDec!$A$2:$B$253, 2, 0),"")</f>
        <v/>
      </c>
      <c r="CS609" s="71"/>
      <c r="CT609" s="79" t="str">
        <f>IFERROR(VLOOKUP(CS609, MarginalDec!$A$2:$B$253, 2, 0),"")</f>
        <v/>
      </c>
      <c r="CU609" s="71"/>
      <c r="CV609" s="79" t="str">
        <f>IF(ISBLANK(CU609),"", IFERROR(VLOOKUP(CU609, Tooling!$A$2:$B$252, 2, 0),""))</f>
        <v/>
      </c>
      <c r="CW609" s="71"/>
      <c r="CX609" s="79" t="str">
        <f>IF(ISBLANK(CW609),"", IFERROR(VLOOKUP(CW609, Tooling!$A$2:$B$252, 2, 0),""))</f>
        <v/>
      </c>
      <c r="CY609" s="71"/>
      <c r="CZ609" s="79" t="str">
        <f>IF(ISBLANK(CY609),"", IFERROR(VLOOKUP(CY609, Repairs!$A$2:$B$252, 2, 0),""))</f>
        <v/>
      </c>
      <c r="DA609" s="77"/>
      <c r="DB609" s="71"/>
      <c r="DC609" s="79" t="str">
        <f>IFERROR(VLOOKUP(DB609, DatingReason!$A$2:$B$252, 2, 0),"")</f>
        <v/>
      </c>
      <c r="DD609" s="123" t="str">
        <f t="shared" si="123"/>
        <v/>
      </c>
      <c r="DF609" s="119" t="str">
        <f t="array" ref="DF609">IF(AND($B609&lt;&gt;"", $DE609&lt;&gt;"", $DE609&lt;&gt;"No"),MAX(IF($B609=PEOPLE!$B$4:$B$1000, PEOPLE!$Q$4:$Q$1000,""))+100,"")</f>
        <v/>
      </c>
      <c r="DG609" s="68"/>
      <c r="DH609" s="76">
        <f>COUNTIF(PEOPLE!B:B, MEMORIALS!B609)</f>
        <v>0</v>
      </c>
      <c r="DI609" s="82"/>
      <c r="DJ609" s="82"/>
      <c r="DK609" s="82"/>
      <c r="DL609" s="68"/>
      <c r="DM609" s="68"/>
      <c r="DN609" s="68"/>
      <c r="DO609" s="68"/>
      <c r="DP609" s="68"/>
    </row>
    <row r="610" spans="1:120" ht="15" customHeight="1" x14ac:dyDescent="0.25">
      <c r="A610" s="68"/>
      <c r="B610" s="69"/>
      <c r="C610" s="68"/>
      <c r="D610" s="68"/>
      <c r="E610" s="70" t="str">
        <f>IF(D610="","",VLOOKUP(D610,Denomination!$A$2:$B$50, 2, 0))</f>
        <v/>
      </c>
      <c r="F610" s="68"/>
      <c r="G610" s="71"/>
      <c r="H610" s="70" t="str">
        <f>IF(G610="","",VLOOKUP(G610,MCondition!$A$2:$B$50, 2, 0))</f>
        <v/>
      </c>
      <c r="I610" s="72"/>
      <c r="J610" s="71"/>
      <c r="K610" s="70" t="str">
        <f>IF(J610="","",VLOOKUP(J610,ICondition!$A$2:$B$50, 2, 0))</f>
        <v/>
      </c>
      <c r="L610" s="73"/>
      <c r="M610" s="73"/>
      <c r="N610" s="73"/>
      <c r="O610" s="73"/>
      <c r="P610" s="73"/>
      <c r="Q610" s="73"/>
      <c r="R610" s="78"/>
      <c r="S610" s="79" t="str">
        <f>IFERROR(VLOOKUP(R610,Material!$A$2:$B$59, 2, 0),"")</f>
        <v/>
      </c>
      <c r="T610" s="71"/>
      <c r="U610" s="79" t="str">
        <f>IFERROR(VLOOKUP(T610,Material!$A$2:$B$59, 2, 0),"")</f>
        <v/>
      </c>
      <c r="V610" s="71"/>
      <c r="W610" s="79" t="str">
        <f>IFERROR(VLOOKUP(V610,Material!$A$2:$B$59, 2, 0),"")</f>
        <v/>
      </c>
      <c r="X610" s="71"/>
      <c r="Y610" s="79" t="str">
        <f>IFERROR(VLOOKUP(X610,Material!$A$2:$B$59, 2, 0),"")</f>
        <v/>
      </c>
      <c r="Z610" s="71"/>
      <c r="AA610" s="79" t="str">
        <f>IFERROR(VLOOKUP(Z610,Material!$A$2:$B$59, 2, 0),"")</f>
        <v/>
      </c>
      <c r="AB610" s="74"/>
      <c r="AC610" s="75" t="e">
        <f t="shared" si="112"/>
        <v>#VALUE!</v>
      </c>
      <c r="AD610" s="75" t="e">
        <f t="shared" si="113"/>
        <v>#VALUE!</v>
      </c>
      <c r="AE610" s="75" t="e">
        <f t="shared" si="115"/>
        <v>#VALUE!</v>
      </c>
      <c r="AF610" s="75" t="e">
        <f t="shared" si="114"/>
        <v>#VALUE!</v>
      </c>
      <c r="AG610" s="75" t="e">
        <f t="shared" si="116"/>
        <v>#VALUE!</v>
      </c>
      <c r="AH610" s="75" t="e">
        <f t="shared" si="117"/>
        <v>#VALUE!</v>
      </c>
      <c r="AI610" s="75" t="e">
        <f t="shared" si="118"/>
        <v>#VALUE!</v>
      </c>
      <c r="AJ610" s="80" t="e">
        <f t="shared" si="119"/>
        <v>#VALUE!</v>
      </c>
      <c r="AK610" s="79" t="str">
        <f>(IFERROR(VLOOKUP(AB610,Categories!$A$2:$B$20,2,1),""))</f>
        <v/>
      </c>
      <c r="AL610" s="79" t="str">
        <f ca="1">IFERROR(VLOOKUP((HLOOKUP((VLOOKUP($AB610,Categories!$A$2:$F$20,3,1)), $AB$3:$AJ610, (ROW()-ROW($AB$3)+1), 0)), INDIRECT(VLOOKUP($AB610,Categories!$A$2:$F$20,6,1)),2,0),AK610)</f>
        <v/>
      </c>
      <c r="AM610" s="79" t="str">
        <f ca="1">IFERROR(VLOOKUP((HLOOKUP((VLOOKUP($AB610,Categories!$A$2:$F$20,4,1)),$AB$3:$AJ610,(ROW()-ROW($AB$3)+1),0)),INDIRECT(VLOOKUP($AB610,Categories!$A$2:$H$20,7,1)),2,0),"")</f>
        <v/>
      </c>
      <c r="AN610" s="79" t="str">
        <f ca="1">IFERROR(VLOOKUP((HLOOKUP((VLOOKUP($AB610,Categories!$A$2:$F$20,5,1)), $AB$3:$AJ610, (ROW()-ROW($AB$3)+1), 0)), INDIRECT(VLOOKUP($AB610,Categories!$A$2:$H$20,8,1)),2,0),"")</f>
        <v/>
      </c>
      <c r="AO610" s="79" t="str">
        <f t="shared" ca="1" si="120"/>
        <v/>
      </c>
      <c r="AP610" s="81"/>
      <c r="AQ610" s="70" t="str">
        <f>IFERROR(VLOOKUP(VALUE(MID(AP610,1,1)),AdditionalElements!$A$2:$B$50,2,0),"")</f>
        <v/>
      </c>
      <c r="AR610" s="70" t="str">
        <f>IFERROR(VLOOKUP(VALUE(MID(AP610,2,1)),AdditionalElements!$H$2:$I$50,2,0),"")</f>
        <v/>
      </c>
      <c r="AS610" s="70" t="str">
        <f>IFERROR(VLOOKUP(VALUE(MID(AP610,3,1)),AdditionalElements!$O$2:$P$50,2,0),"")</f>
        <v/>
      </c>
      <c r="AT610" s="70" t="str">
        <f>IFERROR(VLOOKUP(VALUE(MID(AP610,4,1)),AdditionalElements!$V$2:$W$50,2,0),"")</f>
        <v/>
      </c>
      <c r="AU610" s="71"/>
      <c r="AV610" s="79" t="str">
        <f>IFERROR(IF(VALUE(MID(AU610,1,1))=1, VLOOKUP(VALUE(MID(AU610,1,1)), TxtPanelShape!$A$2:$C$50, 3, 0), (IF(VALUE(MID(AU610,1,1))&gt;=7, VLOOKUP(VALUE(MID(AU610,1,1)), TxtPanelShape!$A$2:$C$50, 3, 0),VLOOKUP(VALUE(MID(AU610,1,2)),TxtPanelShape!$A$2:$C$50,3,0)))), "")</f>
        <v/>
      </c>
      <c r="AW610" s="79" t="str">
        <f>IFERROR(IF(VALUE(MID(AU610,1,1))=1, ", "&amp;VLOOKUP(VALUE(MID(AU610,2,1)), TxtPanelShape!$H$2:$I$50, 2, 0), IF(VALUE(MID(AU610,1,1))&gt;=7, ", "&amp;VLOOKUP(VALUE(MID(AU610,2,1)), TxtPanelShape!$H$2:$I$50, 2, 0),"")), "")</f>
        <v/>
      </c>
      <c r="AX610" s="79" t="str">
        <f>IFERROR(IF(VALUE(MID(AU610,1,1))=1, ", "&amp;VLOOKUP(VALUE(MID(AU610,3,1)), TxtPanelShape!$O$2:$P$50, 2, 0), IF(VALUE(MID(AU610,1,1))&gt;=7, ", "&amp;VLOOKUP(VALUE(MID(AU610,3,1)), TxtPanelShape!$O$2:$P$50, 2, 0),"")),"")</f>
        <v/>
      </c>
      <c r="AY610" s="79" t="str">
        <f>IFERROR("; "&amp;VLOOKUP(VALUE(MID(AU610,4,1)), TxtPanelShape!$V$2:$W$50,2,0),"")</f>
        <v/>
      </c>
      <c r="AZ610" s="79" t="str">
        <f t="shared" si="121"/>
        <v/>
      </c>
      <c r="BA610" s="71"/>
      <c r="BB610" s="79" t="str">
        <f>IFERROR(IF(VALUE(MID(BA610,1,1))=1, VLOOKUP(VALUE(MID(BA610,1,1)), TxtPanelShape!$A$2:$C$50, 3, 0), (IF(VALUE(MID(BA610,1,1))&gt;=7, VLOOKUP(VALUE(MID(BA610,1,1)), TxtPanelShape!$A$2:$C$50, 3, 0),VLOOKUP(VALUE(MID(BA610,1,2)),TxtPanelShape!$A$2:$C$50,3,0)))), "")</f>
        <v/>
      </c>
      <c r="BC610" s="79" t="str">
        <f>IFERROR(IF(VALUE(MID(BA610,1,1))=1, ", "&amp;VLOOKUP(VALUE(MID(BA610,2,1)), TxtPanelShape!$H$2:$I$50, 2, 0), IF(VALUE(MID(BA610,1,1))&gt;=7, ", "&amp;VLOOKUP(VALUE(MID(BA610,2,1)), TxtPanelShape!$H$2:$I$50, 2, 0),"")), "")</f>
        <v/>
      </c>
      <c r="BD610" s="79" t="str">
        <f>IFERROR(IF(VALUE(MID(BA610,1,1))=1, ", "&amp;VLOOKUP(VALUE(MID(BA610,3,1)), TxtPanelShape!$O$2:$P$50, 2, 0), IF(VALUE(MID(BA610,1,1))&gt;=7, ", "&amp;VLOOKUP(VALUE(MID(BA610,3,1)), TxtPanelShape!$O$2:$P$50, 2, 0),"")),"")</f>
        <v/>
      </c>
      <c r="BE610" s="79" t="str">
        <f>IFERROR("; "&amp;VLOOKUP(VALUE(MID(BA610,4,1)), TxtPanelShape!$V$2:$W$50,2,0),"")</f>
        <v/>
      </c>
      <c r="BF610" s="79" t="str">
        <f t="shared" si="122"/>
        <v/>
      </c>
      <c r="BG610" s="71"/>
      <c r="BH610" s="79" t="str">
        <f>IFERROR(VLOOKUP(BG610, TxtPanelDefinition!$A$2:$B$50, 2, 0),"")</f>
        <v/>
      </c>
      <c r="BI610" s="71"/>
      <c r="BJ610" s="79" t="str">
        <f>IFERROR(VLOOKUP(BI610, TxtPanelDefinition!$A$2:$B$50, 2, 0),"")</f>
        <v/>
      </c>
      <c r="BK610" s="71"/>
      <c r="BL610" s="79" t="str">
        <f>IFERROR(VLOOKUP(BK610, InscrTechniques!$A$2:$B$50, 2, 0),"")</f>
        <v/>
      </c>
      <c r="BM610" s="71"/>
      <c r="BN610" s="79" t="str">
        <f>IFERROR(VLOOKUP(BM610, InscrTechniques!$A$2:$B$50, 2, 0),"")</f>
        <v/>
      </c>
      <c r="BO610" s="71"/>
      <c r="BP610" s="79" t="str">
        <f>IFERROR(VLOOKUP(BO610, InscrTechniques!$A$2:$B$50, 2, 0),"")</f>
        <v/>
      </c>
      <c r="BQ610" s="71"/>
      <c r="BR610" s="79" t="str">
        <f>IFERROR(VLOOKUP(BQ610, InscrTechniques!$A$2:$B$50, 2, 0),"")</f>
        <v/>
      </c>
      <c r="BS610" s="71"/>
      <c r="BT610" s="79" t="str">
        <f>IFERROR(VLOOKUP(BS610, InscrTechniques!$A$2:$B$50, 2, 0),"")</f>
        <v/>
      </c>
      <c r="BU610" s="71"/>
      <c r="BV610" s="79" t="str">
        <f>IFERROR(VLOOKUP(BU610, InscrTechniques!$A$2:$B$50, 2, 0),"")</f>
        <v/>
      </c>
      <c r="BW610" s="125"/>
      <c r="BX610" s="79" t="str">
        <f>IFERROR(VLOOKUP(BW610, InscrTechniques!$A$2:$B$50, 2, 0),"")</f>
        <v/>
      </c>
      <c r="BY610" s="125"/>
      <c r="BZ610" s="79" t="str">
        <f>IFERROR(VLOOKUP(BY610, InscrTechniques!$A$2:$B$50, 2, 0),"")</f>
        <v/>
      </c>
      <c r="CA610" s="74"/>
      <c r="CB610" s="114" t="str">
        <f>IFERROR(VLOOKUP(CA610, LetterStyle!$A$2:$B$50, 2, 0),"")</f>
        <v/>
      </c>
      <c r="CC610" s="74"/>
      <c r="CD610" s="114" t="str">
        <f>IFERROR(VLOOKUP(CC610, LetterStyle!$A$2:$B$50, 2, 0),"")</f>
        <v/>
      </c>
      <c r="CE610" s="74"/>
      <c r="CF610" s="114" t="str">
        <f>IFERROR(VLOOKUP(CE610, LetterStyle!$A$2:$B$50, 2, 0),"")</f>
        <v/>
      </c>
      <c r="CG610" s="74"/>
      <c r="CH610" s="79" t="str">
        <f>IFERROR(VLOOKUP(CG610, LetterStyle!$A$2:$B$50, 2, 0),"")</f>
        <v/>
      </c>
      <c r="CI610" s="71"/>
      <c r="CJ610" s="79" t="str">
        <f>IFERROR(VLOOKUP(CI610, DecMotifs!$A$1:$B$306, 2, 0),"")</f>
        <v/>
      </c>
      <c r="CK610" s="71"/>
      <c r="CL610" s="79" t="str">
        <f>IFERROR(VLOOKUP(CK610, DecMotifs!$A$1:$B$306, 2, 0),"")</f>
        <v/>
      </c>
      <c r="CM610" s="71"/>
      <c r="CN610" s="79" t="str">
        <f>IFERROR(VLOOKUP(CM610, DecMotifs!$A$1:$B$306, 2, 0),"")</f>
        <v/>
      </c>
      <c r="CO610" s="71"/>
      <c r="CP610" s="79" t="str">
        <f>IFERROR(VLOOKUP(CO610, MarginalDec!$A$2:$B$253, 2, 0),"")</f>
        <v/>
      </c>
      <c r="CQ610" s="71"/>
      <c r="CR610" s="79" t="str">
        <f>IFERROR(VLOOKUP(CQ610, MarginalDec!$A$2:$B$253, 2, 0),"")</f>
        <v/>
      </c>
      <c r="CS610" s="71"/>
      <c r="CT610" s="79" t="str">
        <f>IFERROR(VLOOKUP(CS610, MarginalDec!$A$2:$B$253, 2, 0),"")</f>
        <v/>
      </c>
      <c r="CU610" s="71"/>
      <c r="CV610" s="79" t="str">
        <f>IF(ISBLANK(CU610),"", IFERROR(VLOOKUP(CU610, Tooling!$A$2:$B$252, 2, 0),""))</f>
        <v/>
      </c>
      <c r="CW610" s="71"/>
      <c r="CX610" s="79" t="str">
        <f>IF(ISBLANK(CW610),"", IFERROR(VLOOKUP(CW610, Tooling!$A$2:$B$252, 2, 0),""))</f>
        <v/>
      </c>
      <c r="CY610" s="71"/>
      <c r="CZ610" s="79" t="str">
        <f>IF(ISBLANK(CY610),"", IFERROR(VLOOKUP(CY610, Repairs!$A$2:$B$252, 2, 0),""))</f>
        <v/>
      </c>
      <c r="DA610" s="77"/>
      <c r="DB610" s="71"/>
      <c r="DC610" s="79" t="str">
        <f>IFERROR(VLOOKUP(DB610, DatingReason!$A$2:$B$252, 2, 0),"")</f>
        <v/>
      </c>
      <c r="DD610" s="123" t="str">
        <f t="shared" si="123"/>
        <v/>
      </c>
      <c r="DF610" s="119" t="str">
        <f t="array" ref="DF610">IF(AND($B610&lt;&gt;"", $DE610&lt;&gt;"", $DE610&lt;&gt;"No"),MAX(IF($B610=PEOPLE!$B$4:$B$1000, PEOPLE!$Q$4:$Q$1000,""))+100,"")</f>
        <v/>
      </c>
      <c r="DG610" s="68"/>
      <c r="DH610" s="76">
        <f>COUNTIF(PEOPLE!B:B, MEMORIALS!B610)</f>
        <v>0</v>
      </c>
      <c r="DI610" s="82"/>
      <c r="DJ610" s="82"/>
      <c r="DK610" s="82"/>
      <c r="DL610" s="68"/>
      <c r="DM610" s="68"/>
      <c r="DN610" s="68"/>
      <c r="DO610" s="68"/>
      <c r="DP610" s="68"/>
    </row>
    <row r="611" spans="1:120" ht="15" customHeight="1" x14ac:dyDescent="0.25">
      <c r="A611" s="68"/>
      <c r="B611" s="69"/>
      <c r="C611" s="68"/>
      <c r="D611" s="68"/>
      <c r="E611" s="70" t="str">
        <f>IF(D611="","",VLOOKUP(D611,Denomination!$A$2:$B$50, 2, 0))</f>
        <v/>
      </c>
      <c r="F611" s="68"/>
      <c r="G611" s="71"/>
      <c r="H611" s="70" t="str">
        <f>IF(G611="","",VLOOKUP(G611,MCondition!$A$2:$B$50, 2, 0))</f>
        <v/>
      </c>
      <c r="I611" s="72"/>
      <c r="J611" s="71"/>
      <c r="K611" s="70" t="str">
        <f>IF(J611="","",VLOOKUP(J611,ICondition!$A$2:$B$50, 2, 0))</f>
        <v/>
      </c>
      <c r="L611" s="73"/>
      <c r="M611" s="73"/>
      <c r="N611" s="73"/>
      <c r="O611" s="73"/>
      <c r="P611" s="73"/>
      <c r="Q611" s="73"/>
      <c r="R611" s="78"/>
      <c r="S611" s="79" t="str">
        <f>IFERROR(VLOOKUP(R611,Material!$A$2:$B$59, 2, 0),"")</f>
        <v/>
      </c>
      <c r="T611" s="71"/>
      <c r="U611" s="79" t="str">
        <f>IFERROR(VLOOKUP(T611,Material!$A$2:$B$59, 2, 0),"")</f>
        <v/>
      </c>
      <c r="V611" s="71"/>
      <c r="W611" s="79" t="str">
        <f>IFERROR(VLOOKUP(V611,Material!$A$2:$B$59, 2, 0),"")</f>
        <v/>
      </c>
      <c r="X611" s="71"/>
      <c r="Y611" s="79" t="str">
        <f>IFERROR(VLOOKUP(X611,Material!$A$2:$B$59, 2, 0),"")</f>
        <v/>
      </c>
      <c r="Z611" s="71"/>
      <c r="AA611" s="79" t="str">
        <f>IFERROR(VLOOKUP(Z611,Material!$A$2:$B$59, 2, 0),"")</f>
        <v/>
      </c>
      <c r="AB611" s="74"/>
      <c r="AC611" s="75" t="e">
        <f t="shared" si="112"/>
        <v>#VALUE!</v>
      </c>
      <c r="AD611" s="75" t="e">
        <f t="shared" si="113"/>
        <v>#VALUE!</v>
      </c>
      <c r="AE611" s="75" t="e">
        <f t="shared" si="115"/>
        <v>#VALUE!</v>
      </c>
      <c r="AF611" s="75" t="e">
        <f t="shared" si="114"/>
        <v>#VALUE!</v>
      </c>
      <c r="AG611" s="75" t="e">
        <f t="shared" si="116"/>
        <v>#VALUE!</v>
      </c>
      <c r="AH611" s="75" t="e">
        <f t="shared" si="117"/>
        <v>#VALUE!</v>
      </c>
      <c r="AI611" s="75" t="e">
        <f t="shared" si="118"/>
        <v>#VALUE!</v>
      </c>
      <c r="AJ611" s="80" t="e">
        <f t="shared" si="119"/>
        <v>#VALUE!</v>
      </c>
      <c r="AK611" s="79" t="str">
        <f>(IFERROR(VLOOKUP(AB611,Categories!$A$2:$B$20,2,1),""))</f>
        <v/>
      </c>
      <c r="AL611" s="79" t="str">
        <f ca="1">IFERROR(VLOOKUP((HLOOKUP((VLOOKUP($AB611,Categories!$A$2:$F$20,3,1)), $AB$3:$AJ611, (ROW()-ROW($AB$3)+1), 0)), INDIRECT(VLOOKUP($AB611,Categories!$A$2:$F$20,6,1)),2,0),AK611)</f>
        <v/>
      </c>
      <c r="AM611" s="79" t="str">
        <f ca="1">IFERROR(VLOOKUP((HLOOKUP((VLOOKUP($AB611,Categories!$A$2:$F$20,4,1)),$AB$3:$AJ611,(ROW()-ROW($AB$3)+1),0)),INDIRECT(VLOOKUP($AB611,Categories!$A$2:$H$20,7,1)),2,0),"")</f>
        <v/>
      </c>
      <c r="AN611" s="79" t="str">
        <f ca="1">IFERROR(VLOOKUP((HLOOKUP((VLOOKUP($AB611,Categories!$A$2:$F$20,5,1)), $AB$3:$AJ611, (ROW()-ROW($AB$3)+1), 0)), INDIRECT(VLOOKUP($AB611,Categories!$A$2:$H$20,8,1)),2,0),"")</f>
        <v/>
      </c>
      <c r="AO611" s="79" t="str">
        <f t="shared" ca="1" si="120"/>
        <v/>
      </c>
      <c r="AP611" s="81"/>
      <c r="AQ611" s="70" t="str">
        <f>IFERROR(VLOOKUP(VALUE(MID(AP611,1,1)),AdditionalElements!$A$2:$B$50,2,0),"")</f>
        <v/>
      </c>
      <c r="AR611" s="70" t="str">
        <f>IFERROR(VLOOKUP(VALUE(MID(AP611,2,1)),AdditionalElements!$H$2:$I$50,2,0),"")</f>
        <v/>
      </c>
      <c r="AS611" s="70" t="str">
        <f>IFERROR(VLOOKUP(VALUE(MID(AP611,3,1)),AdditionalElements!$O$2:$P$50,2,0),"")</f>
        <v/>
      </c>
      <c r="AT611" s="70" t="str">
        <f>IFERROR(VLOOKUP(VALUE(MID(AP611,4,1)),AdditionalElements!$V$2:$W$50,2,0),"")</f>
        <v/>
      </c>
      <c r="AU611" s="71"/>
      <c r="AV611" s="79" t="str">
        <f>IFERROR(IF(VALUE(MID(AU611,1,1))=1, VLOOKUP(VALUE(MID(AU611,1,1)), TxtPanelShape!$A$2:$C$50, 3, 0), (IF(VALUE(MID(AU611,1,1))&gt;=7, VLOOKUP(VALUE(MID(AU611,1,1)), TxtPanelShape!$A$2:$C$50, 3, 0),VLOOKUP(VALUE(MID(AU611,1,2)),TxtPanelShape!$A$2:$C$50,3,0)))), "")</f>
        <v/>
      </c>
      <c r="AW611" s="79" t="str">
        <f>IFERROR(IF(VALUE(MID(AU611,1,1))=1, ", "&amp;VLOOKUP(VALUE(MID(AU611,2,1)), TxtPanelShape!$H$2:$I$50, 2, 0), IF(VALUE(MID(AU611,1,1))&gt;=7, ", "&amp;VLOOKUP(VALUE(MID(AU611,2,1)), TxtPanelShape!$H$2:$I$50, 2, 0),"")), "")</f>
        <v/>
      </c>
      <c r="AX611" s="79" t="str">
        <f>IFERROR(IF(VALUE(MID(AU611,1,1))=1, ", "&amp;VLOOKUP(VALUE(MID(AU611,3,1)), TxtPanelShape!$O$2:$P$50, 2, 0), IF(VALUE(MID(AU611,1,1))&gt;=7, ", "&amp;VLOOKUP(VALUE(MID(AU611,3,1)), TxtPanelShape!$O$2:$P$50, 2, 0),"")),"")</f>
        <v/>
      </c>
      <c r="AY611" s="79" t="str">
        <f>IFERROR("; "&amp;VLOOKUP(VALUE(MID(AU611,4,1)), TxtPanelShape!$V$2:$W$50,2,0),"")</f>
        <v/>
      </c>
      <c r="AZ611" s="79" t="str">
        <f t="shared" si="121"/>
        <v/>
      </c>
      <c r="BA611" s="71"/>
      <c r="BB611" s="79" t="str">
        <f>IFERROR(IF(VALUE(MID(BA611,1,1))=1, VLOOKUP(VALUE(MID(BA611,1,1)), TxtPanelShape!$A$2:$C$50, 3, 0), (IF(VALUE(MID(BA611,1,1))&gt;=7, VLOOKUP(VALUE(MID(BA611,1,1)), TxtPanelShape!$A$2:$C$50, 3, 0),VLOOKUP(VALUE(MID(BA611,1,2)),TxtPanelShape!$A$2:$C$50,3,0)))), "")</f>
        <v/>
      </c>
      <c r="BC611" s="79" t="str">
        <f>IFERROR(IF(VALUE(MID(BA611,1,1))=1, ", "&amp;VLOOKUP(VALUE(MID(BA611,2,1)), TxtPanelShape!$H$2:$I$50, 2, 0), IF(VALUE(MID(BA611,1,1))&gt;=7, ", "&amp;VLOOKUP(VALUE(MID(BA611,2,1)), TxtPanelShape!$H$2:$I$50, 2, 0),"")), "")</f>
        <v/>
      </c>
      <c r="BD611" s="79" t="str">
        <f>IFERROR(IF(VALUE(MID(BA611,1,1))=1, ", "&amp;VLOOKUP(VALUE(MID(BA611,3,1)), TxtPanelShape!$O$2:$P$50, 2, 0), IF(VALUE(MID(BA611,1,1))&gt;=7, ", "&amp;VLOOKUP(VALUE(MID(BA611,3,1)), TxtPanelShape!$O$2:$P$50, 2, 0),"")),"")</f>
        <v/>
      </c>
      <c r="BE611" s="79" t="str">
        <f>IFERROR("; "&amp;VLOOKUP(VALUE(MID(BA611,4,1)), TxtPanelShape!$V$2:$W$50,2,0),"")</f>
        <v/>
      </c>
      <c r="BF611" s="79" t="str">
        <f t="shared" si="122"/>
        <v/>
      </c>
      <c r="BG611" s="71"/>
      <c r="BH611" s="79" t="str">
        <f>IFERROR(VLOOKUP(BG611, TxtPanelDefinition!$A$2:$B$50, 2, 0),"")</f>
        <v/>
      </c>
      <c r="BI611" s="71"/>
      <c r="BJ611" s="79" t="str">
        <f>IFERROR(VLOOKUP(BI611, TxtPanelDefinition!$A$2:$B$50, 2, 0),"")</f>
        <v/>
      </c>
      <c r="BK611" s="71"/>
      <c r="BL611" s="79" t="str">
        <f>IFERROR(VLOOKUP(BK611, InscrTechniques!$A$2:$B$50, 2, 0),"")</f>
        <v/>
      </c>
      <c r="BM611" s="71"/>
      <c r="BN611" s="79" t="str">
        <f>IFERROR(VLOOKUP(BM611, InscrTechniques!$A$2:$B$50, 2, 0),"")</f>
        <v/>
      </c>
      <c r="BO611" s="71"/>
      <c r="BP611" s="79" t="str">
        <f>IFERROR(VLOOKUP(BO611, InscrTechniques!$A$2:$B$50, 2, 0),"")</f>
        <v/>
      </c>
      <c r="BQ611" s="71"/>
      <c r="BR611" s="79" t="str">
        <f>IFERROR(VLOOKUP(BQ611, InscrTechniques!$A$2:$B$50, 2, 0),"")</f>
        <v/>
      </c>
      <c r="BS611" s="71"/>
      <c r="BT611" s="79" t="str">
        <f>IFERROR(VLOOKUP(BS611, InscrTechniques!$A$2:$B$50, 2, 0),"")</f>
        <v/>
      </c>
      <c r="BU611" s="71"/>
      <c r="BV611" s="79" t="str">
        <f>IFERROR(VLOOKUP(BU611, InscrTechniques!$A$2:$B$50, 2, 0),"")</f>
        <v/>
      </c>
      <c r="BW611" s="125"/>
      <c r="BX611" s="79" t="str">
        <f>IFERROR(VLOOKUP(BW611, InscrTechniques!$A$2:$B$50, 2, 0),"")</f>
        <v/>
      </c>
      <c r="BY611" s="125"/>
      <c r="BZ611" s="79" t="str">
        <f>IFERROR(VLOOKUP(BY611, InscrTechniques!$A$2:$B$50, 2, 0),"")</f>
        <v/>
      </c>
      <c r="CA611" s="74"/>
      <c r="CB611" s="114" t="str">
        <f>IFERROR(VLOOKUP(CA611, LetterStyle!$A$2:$B$50, 2, 0),"")</f>
        <v/>
      </c>
      <c r="CC611" s="74"/>
      <c r="CD611" s="114" t="str">
        <f>IFERROR(VLOOKUP(CC611, LetterStyle!$A$2:$B$50, 2, 0),"")</f>
        <v/>
      </c>
      <c r="CE611" s="74"/>
      <c r="CF611" s="114" t="str">
        <f>IFERROR(VLOOKUP(CE611, LetterStyle!$A$2:$B$50, 2, 0),"")</f>
        <v/>
      </c>
      <c r="CG611" s="74"/>
      <c r="CH611" s="79" t="str">
        <f>IFERROR(VLOOKUP(CG611, LetterStyle!$A$2:$B$50, 2, 0),"")</f>
        <v/>
      </c>
      <c r="CI611" s="71"/>
      <c r="CJ611" s="79" t="str">
        <f>IFERROR(VLOOKUP(CI611, DecMotifs!$A$1:$B$306, 2, 0),"")</f>
        <v/>
      </c>
      <c r="CK611" s="71"/>
      <c r="CL611" s="79" t="str">
        <f>IFERROR(VLOOKUP(CK611, DecMotifs!$A$1:$B$306, 2, 0),"")</f>
        <v/>
      </c>
      <c r="CM611" s="71"/>
      <c r="CN611" s="79" t="str">
        <f>IFERROR(VLOOKUP(CM611, DecMotifs!$A$1:$B$306, 2, 0),"")</f>
        <v/>
      </c>
      <c r="CO611" s="71"/>
      <c r="CP611" s="79" t="str">
        <f>IFERROR(VLOOKUP(CO611, MarginalDec!$A$2:$B$253, 2, 0),"")</f>
        <v/>
      </c>
      <c r="CQ611" s="71"/>
      <c r="CR611" s="79" t="str">
        <f>IFERROR(VLOOKUP(CQ611, MarginalDec!$A$2:$B$253, 2, 0),"")</f>
        <v/>
      </c>
      <c r="CS611" s="71"/>
      <c r="CT611" s="79" t="str">
        <f>IFERROR(VLOOKUP(CS611, MarginalDec!$A$2:$B$253, 2, 0),"")</f>
        <v/>
      </c>
      <c r="CU611" s="71"/>
      <c r="CV611" s="79" t="str">
        <f>IF(ISBLANK(CU611),"", IFERROR(VLOOKUP(CU611, Tooling!$A$2:$B$252, 2, 0),""))</f>
        <v/>
      </c>
      <c r="CW611" s="71"/>
      <c r="CX611" s="79" t="str">
        <f>IF(ISBLANK(CW611),"", IFERROR(VLOOKUP(CW611, Tooling!$A$2:$B$252, 2, 0),""))</f>
        <v/>
      </c>
      <c r="CY611" s="71"/>
      <c r="CZ611" s="79" t="str">
        <f>IF(ISBLANK(CY611),"", IFERROR(VLOOKUP(CY611, Repairs!$A$2:$B$252, 2, 0),""))</f>
        <v/>
      </c>
      <c r="DA611" s="77"/>
      <c r="DB611" s="71"/>
      <c r="DC611" s="79" t="str">
        <f>IFERROR(VLOOKUP(DB611, DatingReason!$A$2:$B$252, 2, 0),"")</f>
        <v/>
      </c>
      <c r="DD611" s="123" t="str">
        <f t="shared" si="123"/>
        <v/>
      </c>
      <c r="DF611" s="119" t="str">
        <f t="array" ref="DF611">IF(AND($B611&lt;&gt;"", $DE611&lt;&gt;"", $DE611&lt;&gt;"No"),MAX(IF($B611=PEOPLE!$B$4:$B$1000, PEOPLE!$Q$4:$Q$1000,""))+100,"")</f>
        <v/>
      </c>
      <c r="DG611" s="68"/>
      <c r="DH611" s="76">
        <f>COUNTIF(PEOPLE!B:B, MEMORIALS!B611)</f>
        <v>0</v>
      </c>
      <c r="DI611" s="82"/>
      <c r="DJ611" s="82"/>
      <c r="DK611" s="82"/>
      <c r="DL611" s="68"/>
      <c r="DM611" s="68"/>
      <c r="DN611" s="68"/>
      <c r="DO611" s="68"/>
      <c r="DP611" s="68"/>
    </row>
    <row r="612" spans="1:120" ht="15" customHeight="1" x14ac:dyDescent="0.25">
      <c r="A612" s="68"/>
      <c r="B612" s="69"/>
      <c r="C612" s="68"/>
      <c r="D612" s="68"/>
      <c r="E612" s="70" t="str">
        <f>IF(D612="","",VLOOKUP(D612,Denomination!$A$2:$B$50, 2, 0))</f>
        <v/>
      </c>
      <c r="F612" s="68"/>
      <c r="G612" s="71"/>
      <c r="H612" s="70" t="str">
        <f>IF(G612="","",VLOOKUP(G612,MCondition!$A$2:$B$50, 2, 0))</f>
        <v/>
      </c>
      <c r="I612" s="72"/>
      <c r="J612" s="71"/>
      <c r="K612" s="70" t="str">
        <f>IF(J612="","",VLOOKUP(J612,ICondition!$A$2:$B$50, 2, 0))</f>
        <v/>
      </c>
      <c r="L612" s="73"/>
      <c r="M612" s="73"/>
      <c r="N612" s="73"/>
      <c r="O612" s="73"/>
      <c r="P612" s="73"/>
      <c r="Q612" s="73"/>
      <c r="R612" s="78"/>
      <c r="S612" s="79" t="str">
        <f>IFERROR(VLOOKUP(R612,Material!$A$2:$B$59, 2, 0),"")</f>
        <v/>
      </c>
      <c r="T612" s="71"/>
      <c r="U612" s="79" t="str">
        <f>IFERROR(VLOOKUP(T612,Material!$A$2:$B$59, 2, 0),"")</f>
        <v/>
      </c>
      <c r="V612" s="71"/>
      <c r="W612" s="79" t="str">
        <f>IFERROR(VLOOKUP(V612,Material!$A$2:$B$59, 2, 0),"")</f>
        <v/>
      </c>
      <c r="X612" s="71"/>
      <c r="Y612" s="79" t="str">
        <f>IFERROR(VLOOKUP(X612,Material!$A$2:$B$59, 2, 0),"")</f>
        <v/>
      </c>
      <c r="Z612" s="71"/>
      <c r="AA612" s="79" t="str">
        <f>IFERROR(VLOOKUP(Z612,Material!$A$2:$B$59, 2, 0),"")</f>
        <v/>
      </c>
      <c r="AB612" s="74"/>
      <c r="AC612" s="75" t="e">
        <f t="shared" si="112"/>
        <v>#VALUE!</v>
      </c>
      <c r="AD612" s="75" t="e">
        <f t="shared" si="113"/>
        <v>#VALUE!</v>
      </c>
      <c r="AE612" s="75" t="e">
        <f t="shared" si="115"/>
        <v>#VALUE!</v>
      </c>
      <c r="AF612" s="75" t="e">
        <f t="shared" si="114"/>
        <v>#VALUE!</v>
      </c>
      <c r="AG612" s="75" t="e">
        <f t="shared" si="116"/>
        <v>#VALUE!</v>
      </c>
      <c r="AH612" s="75" t="e">
        <f t="shared" si="117"/>
        <v>#VALUE!</v>
      </c>
      <c r="AI612" s="75" t="e">
        <f t="shared" si="118"/>
        <v>#VALUE!</v>
      </c>
      <c r="AJ612" s="80" t="e">
        <f t="shared" si="119"/>
        <v>#VALUE!</v>
      </c>
      <c r="AK612" s="79" t="str">
        <f>(IFERROR(VLOOKUP(AB612,Categories!$A$2:$B$20,2,1),""))</f>
        <v/>
      </c>
      <c r="AL612" s="79" t="str">
        <f ca="1">IFERROR(VLOOKUP((HLOOKUP((VLOOKUP($AB612,Categories!$A$2:$F$20,3,1)), $AB$3:$AJ612, (ROW()-ROW($AB$3)+1), 0)), INDIRECT(VLOOKUP($AB612,Categories!$A$2:$F$20,6,1)),2,0),AK612)</f>
        <v/>
      </c>
      <c r="AM612" s="79" t="str">
        <f ca="1">IFERROR(VLOOKUP((HLOOKUP((VLOOKUP($AB612,Categories!$A$2:$F$20,4,1)),$AB$3:$AJ612,(ROW()-ROW($AB$3)+1),0)),INDIRECT(VLOOKUP($AB612,Categories!$A$2:$H$20,7,1)),2,0),"")</f>
        <v/>
      </c>
      <c r="AN612" s="79" t="str">
        <f ca="1">IFERROR(VLOOKUP((HLOOKUP((VLOOKUP($AB612,Categories!$A$2:$F$20,5,1)), $AB$3:$AJ612, (ROW()-ROW($AB$3)+1), 0)), INDIRECT(VLOOKUP($AB612,Categories!$A$2:$H$20,8,1)),2,0),"")</f>
        <v/>
      </c>
      <c r="AO612" s="79" t="str">
        <f t="shared" ca="1" si="120"/>
        <v/>
      </c>
      <c r="AP612" s="81"/>
      <c r="AQ612" s="70" t="str">
        <f>IFERROR(VLOOKUP(VALUE(MID(AP612,1,1)),AdditionalElements!$A$2:$B$50,2,0),"")</f>
        <v/>
      </c>
      <c r="AR612" s="70" t="str">
        <f>IFERROR(VLOOKUP(VALUE(MID(AP612,2,1)),AdditionalElements!$H$2:$I$50,2,0),"")</f>
        <v/>
      </c>
      <c r="AS612" s="70" t="str">
        <f>IFERROR(VLOOKUP(VALUE(MID(AP612,3,1)),AdditionalElements!$O$2:$P$50,2,0),"")</f>
        <v/>
      </c>
      <c r="AT612" s="70" t="str">
        <f>IFERROR(VLOOKUP(VALUE(MID(AP612,4,1)),AdditionalElements!$V$2:$W$50,2,0),"")</f>
        <v/>
      </c>
      <c r="AU612" s="71"/>
      <c r="AV612" s="79" t="str">
        <f>IFERROR(IF(VALUE(MID(AU612,1,1))=1, VLOOKUP(VALUE(MID(AU612,1,1)), TxtPanelShape!$A$2:$C$50, 3, 0), (IF(VALUE(MID(AU612,1,1))&gt;=7, VLOOKUP(VALUE(MID(AU612,1,1)), TxtPanelShape!$A$2:$C$50, 3, 0),VLOOKUP(VALUE(MID(AU612,1,2)),TxtPanelShape!$A$2:$C$50,3,0)))), "")</f>
        <v/>
      </c>
      <c r="AW612" s="79" t="str">
        <f>IFERROR(IF(VALUE(MID(AU612,1,1))=1, ", "&amp;VLOOKUP(VALUE(MID(AU612,2,1)), TxtPanelShape!$H$2:$I$50, 2, 0), IF(VALUE(MID(AU612,1,1))&gt;=7, ", "&amp;VLOOKUP(VALUE(MID(AU612,2,1)), TxtPanelShape!$H$2:$I$50, 2, 0),"")), "")</f>
        <v/>
      </c>
      <c r="AX612" s="79" t="str">
        <f>IFERROR(IF(VALUE(MID(AU612,1,1))=1, ", "&amp;VLOOKUP(VALUE(MID(AU612,3,1)), TxtPanelShape!$O$2:$P$50, 2, 0), IF(VALUE(MID(AU612,1,1))&gt;=7, ", "&amp;VLOOKUP(VALUE(MID(AU612,3,1)), TxtPanelShape!$O$2:$P$50, 2, 0),"")),"")</f>
        <v/>
      </c>
      <c r="AY612" s="79" t="str">
        <f>IFERROR("; "&amp;VLOOKUP(VALUE(MID(AU612,4,1)), TxtPanelShape!$V$2:$W$50,2,0),"")</f>
        <v/>
      </c>
      <c r="AZ612" s="79" t="str">
        <f t="shared" si="121"/>
        <v/>
      </c>
      <c r="BA612" s="71"/>
      <c r="BB612" s="79" t="str">
        <f>IFERROR(IF(VALUE(MID(BA612,1,1))=1, VLOOKUP(VALUE(MID(BA612,1,1)), TxtPanelShape!$A$2:$C$50, 3, 0), (IF(VALUE(MID(BA612,1,1))&gt;=7, VLOOKUP(VALUE(MID(BA612,1,1)), TxtPanelShape!$A$2:$C$50, 3, 0),VLOOKUP(VALUE(MID(BA612,1,2)),TxtPanelShape!$A$2:$C$50,3,0)))), "")</f>
        <v/>
      </c>
      <c r="BC612" s="79" t="str">
        <f>IFERROR(IF(VALUE(MID(BA612,1,1))=1, ", "&amp;VLOOKUP(VALUE(MID(BA612,2,1)), TxtPanelShape!$H$2:$I$50, 2, 0), IF(VALUE(MID(BA612,1,1))&gt;=7, ", "&amp;VLOOKUP(VALUE(MID(BA612,2,1)), TxtPanelShape!$H$2:$I$50, 2, 0),"")), "")</f>
        <v/>
      </c>
      <c r="BD612" s="79" t="str">
        <f>IFERROR(IF(VALUE(MID(BA612,1,1))=1, ", "&amp;VLOOKUP(VALUE(MID(BA612,3,1)), TxtPanelShape!$O$2:$P$50, 2, 0), IF(VALUE(MID(BA612,1,1))&gt;=7, ", "&amp;VLOOKUP(VALUE(MID(BA612,3,1)), TxtPanelShape!$O$2:$P$50, 2, 0),"")),"")</f>
        <v/>
      </c>
      <c r="BE612" s="79" t="str">
        <f>IFERROR("; "&amp;VLOOKUP(VALUE(MID(BA612,4,1)), TxtPanelShape!$V$2:$W$50,2,0),"")</f>
        <v/>
      </c>
      <c r="BF612" s="79" t="str">
        <f t="shared" si="122"/>
        <v/>
      </c>
      <c r="BG612" s="71"/>
      <c r="BH612" s="79" t="str">
        <f>IFERROR(VLOOKUP(BG612, TxtPanelDefinition!$A$2:$B$50, 2, 0),"")</f>
        <v/>
      </c>
      <c r="BI612" s="71"/>
      <c r="BJ612" s="79" t="str">
        <f>IFERROR(VLOOKUP(BI612, TxtPanelDefinition!$A$2:$B$50, 2, 0),"")</f>
        <v/>
      </c>
      <c r="BK612" s="71"/>
      <c r="BL612" s="79" t="str">
        <f>IFERROR(VLOOKUP(BK612, InscrTechniques!$A$2:$B$50, 2, 0),"")</f>
        <v/>
      </c>
      <c r="BM612" s="71"/>
      <c r="BN612" s="79" t="str">
        <f>IFERROR(VLOOKUP(BM612, InscrTechniques!$A$2:$B$50, 2, 0),"")</f>
        <v/>
      </c>
      <c r="BO612" s="71"/>
      <c r="BP612" s="79" t="str">
        <f>IFERROR(VLOOKUP(BO612, InscrTechniques!$A$2:$B$50, 2, 0),"")</f>
        <v/>
      </c>
      <c r="BQ612" s="71"/>
      <c r="BR612" s="79" t="str">
        <f>IFERROR(VLOOKUP(BQ612, InscrTechniques!$A$2:$B$50, 2, 0),"")</f>
        <v/>
      </c>
      <c r="BS612" s="71"/>
      <c r="BT612" s="79" t="str">
        <f>IFERROR(VLOOKUP(BS612, InscrTechniques!$A$2:$B$50, 2, 0),"")</f>
        <v/>
      </c>
      <c r="BU612" s="71"/>
      <c r="BV612" s="79" t="str">
        <f>IFERROR(VLOOKUP(BU612, InscrTechniques!$A$2:$B$50, 2, 0),"")</f>
        <v/>
      </c>
      <c r="BW612" s="125"/>
      <c r="BX612" s="79" t="str">
        <f>IFERROR(VLOOKUP(BW612, InscrTechniques!$A$2:$B$50, 2, 0),"")</f>
        <v/>
      </c>
      <c r="BY612" s="125"/>
      <c r="BZ612" s="79" t="str">
        <f>IFERROR(VLOOKUP(BY612, InscrTechniques!$A$2:$B$50, 2, 0),"")</f>
        <v/>
      </c>
      <c r="CA612" s="74"/>
      <c r="CB612" s="114" t="str">
        <f>IFERROR(VLOOKUP(CA612, LetterStyle!$A$2:$B$50, 2, 0),"")</f>
        <v/>
      </c>
      <c r="CC612" s="74"/>
      <c r="CD612" s="114" t="str">
        <f>IFERROR(VLOOKUP(CC612, LetterStyle!$A$2:$B$50, 2, 0),"")</f>
        <v/>
      </c>
      <c r="CE612" s="74"/>
      <c r="CF612" s="114" t="str">
        <f>IFERROR(VLOOKUP(CE612, LetterStyle!$A$2:$B$50, 2, 0),"")</f>
        <v/>
      </c>
      <c r="CG612" s="74"/>
      <c r="CH612" s="79" t="str">
        <f>IFERROR(VLOOKUP(CG612, LetterStyle!$A$2:$B$50, 2, 0),"")</f>
        <v/>
      </c>
      <c r="CI612" s="71"/>
      <c r="CJ612" s="79" t="str">
        <f>IFERROR(VLOOKUP(CI612, DecMotifs!$A$1:$B$306, 2, 0),"")</f>
        <v/>
      </c>
      <c r="CK612" s="71"/>
      <c r="CL612" s="79" t="str">
        <f>IFERROR(VLOOKUP(CK612, DecMotifs!$A$1:$B$306, 2, 0),"")</f>
        <v/>
      </c>
      <c r="CM612" s="71"/>
      <c r="CN612" s="79" t="str">
        <f>IFERROR(VLOOKUP(CM612, DecMotifs!$A$1:$B$306, 2, 0),"")</f>
        <v/>
      </c>
      <c r="CO612" s="71"/>
      <c r="CP612" s="79" t="str">
        <f>IFERROR(VLOOKUP(CO612, MarginalDec!$A$2:$B$253, 2, 0),"")</f>
        <v/>
      </c>
      <c r="CQ612" s="71"/>
      <c r="CR612" s="79" t="str">
        <f>IFERROR(VLOOKUP(CQ612, MarginalDec!$A$2:$B$253, 2, 0),"")</f>
        <v/>
      </c>
      <c r="CS612" s="71"/>
      <c r="CT612" s="79" t="str">
        <f>IFERROR(VLOOKUP(CS612, MarginalDec!$A$2:$B$253, 2, 0),"")</f>
        <v/>
      </c>
      <c r="CU612" s="71"/>
      <c r="CV612" s="79" t="str">
        <f>IF(ISBLANK(CU612),"", IFERROR(VLOOKUP(CU612, Tooling!$A$2:$B$252, 2, 0),""))</f>
        <v/>
      </c>
      <c r="CW612" s="71"/>
      <c r="CX612" s="79" t="str">
        <f>IF(ISBLANK(CW612),"", IFERROR(VLOOKUP(CW612, Tooling!$A$2:$B$252, 2, 0),""))</f>
        <v/>
      </c>
      <c r="CY612" s="71"/>
      <c r="CZ612" s="79" t="str">
        <f>IF(ISBLANK(CY612),"", IFERROR(VLOOKUP(CY612, Repairs!$A$2:$B$252, 2, 0),""))</f>
        <v/>
      </c>
      <c r="DA612" s="77"/>
      <c r="DB612" s="71"/>
      <c r="DC612" s="79" t="str">
        <f>IFERROR(VLOOKUP(DB612, DatingReason!$A$2:$B$252, 2, 0),"")</f>
        <v/>
      </c>
      <c r="DD612" s="123" t="str">
        <f t="shared" si="123"/>
        <v/>
      </c>
      <c r="DF612" s="119" t="str">
        <f t="array" ref="DF612">IF(AND($B612&lt;&gt;"", $DE612&lt;&gt;"", $DE612&lt;&gt;"No"),MAX(IF($B612=PEOPLE!$B$4:$B$1000, PEOPLE!$Q$4:$Q$1000,""))+100,"")</f>
        <v/>
      </c>
      <c r="DG612" s="68"/>
      <c r="DH612" s="76">
        <f>COUNTIF(PEOPLE!B:B, MEMORIALS!B612)</f>
        <v>0</v>
      </c>
      <c r="DI612" s="82"/>
      <c r="DJ612" s="82"/>
      <c r="DK612" s="82"/>
      <c r="DL612" s="68"/>
      <c r="DM612" s="68"/>
      <c r="DN612" s="68"/>
      <c r="DO612" s="68"/>
      <c r="DP612" s="68"/>
    </row>
    <row r="613" spans="1:120" ht="15" customHeight="1" x14ac:dyDescent="0.25">
      <c r="A613" s="68"/>
      <c r="B613" s="69"/>
      <c r="C613" s="68"/>
      <c r="D613" s="68"/>
      <c r="E613" s="70" t="str">
        <f>IF(D613="","",VLOOKUP(D613,Denomination!$A$2:$B$50, 2, 0))</f>
        <v/>
      </c>
      <c r="F613" s="68"/>
      <c r="G613" s="71"/>
      <c r="H613" s="70" t="str">
        <f>IF(G613="","",VLOOKUP(G613,MCondition!$A$2:$B$50, 2, 0))</f>
        <v/>
      </c>
      <c r="I613" s="72"/>
      <c r="J613" s="71"/>
      <c r="K613" s="70" t="str">
        <f>IF(J613="","",VLOOKUP(J613,ICondition!$A$2:$B$50, 2, 0))</f>
        <v/>
      </c>
      <c r="L613" s="73"/>
      <c r="M613" s="73"/>
      <c r="N613" s="73"/>
      <c r="O613" s="73"/>
      <c r="P613" s="73"/>
      <c r="Q613" s="73"/>
      <c r="R613" s="78"/>
      <c r="S613" s="79" t="str">
        <f>IFERROR(VLOOKUP(R613,Material!$A$2:$B$59, 2, 0),"")</f>
        <v/>
      </c>
      <c r="T613" s="71"/>
      <c r="U613" s="79" t="str">
        <f>IFERROR(VLOOKUP(T613,Material!$A$2:$B$59, 2, 0),"")</f>
        <v/>
      </c>
      <c r="V613" s="71"/>
      <c r="W613" s="79" t="str">
        <f>IFERROR(VLOOKUP(V613,Material!$A$2:$B$59, 2, 0),"")</f>
        <v/>
      </c>
      <c r="X613" s="71"/>
      <c r="Y613" s="79" t="str">
        <f>IFERROR(VLOOKUP(X613,Material!$A$2:$B$59, 2, 0),"")</f>
        <v/>
      </c>
      <c r="Z613" s="71"/>
      <c r="AA613" s="79" t="str">
        <f>IFERROR(VLOOKUP(Z613,Material!$A$2:$B$59, 2, 0),"")</f>
        <v/>
      </c>
      <c r="AB613" s="74"/>
      <c r="AC613" s="75" t="e">
        <f t="shared" si="112"/>
        <v>#VALUE!</v>
      </c>
      <c r="AD613" s="75" t="e">
        <f t="shared" si="113"/>
        <v>#VALUE!</v>
      </c>
      <c r="AE613" s="75" t="e">
        <f t="shared" si="115"/>
        <v>#VALUE!</v>
      </c>
      <c r="AF613" s="75" t="e">
        <f t="shared" si="114"/>
        <v>#VALUE!</v>
      </c>
      <c r="AG613" s="75" t="e">
        <f t="shared" si="116"/>
        <v>#VALUE!</v>
      </c>
      <c r="AH613" s="75" t="e">
        <f t="shared" si="117"/>
        <v>#VALUE!</v>
      </c>
      <c r="AI613" s="75" t="e">
        <f t="shared" si="118"/>
        <v>#VALUE!</v>
      </c>
      <c r="AJ613" s="80" t="e">
        <f t="shared" si="119"/>
        <v>#VALUE!</v>
      </c>
      <c r="AK613" s="79" t="str">
        <f>(IFERROR(VLOOKUP(AB613,Categories!$A$2:$B$20,2,1),""))</f>
        <v/>
      </c>
      <c r="AL613" s="79" t="str">
        <f ca="1">IFERROR(VLOOKUP((HLOOKUP((VLOOKUP($AB613,Categories!$A$2:$F$20,3,1)), $AB$3:$AJ613, (ROW()-ROW($AB$3)+1), 0)), INDIRECT(VLOOKUP($AB613,Categories!$A$2:$F$20,6,1)),2,0),AK613)</f>
        <v/>
      </c>
      <c r="AM613" s="79" t="str">
        <f ca="1">IFERROR(VLOOKUP((HLOOKUP((VLOOKUP($AB613,Categories!$A$2:$F$20,4,1)),$AB$3:$AJ613,(ROW()-ROW($AB$3)+1),0)),INDIRECT(VLOOKUP($AB613,Categories!$A$2:$H$20,7,1)),2,0),"")</f>
        <v/>
      </c>
      <c r="AN613" s="79" t="str">
        <f ca="1">IFERROR(VLOOKUP((HLOOKUP((VLOOKUP($AB613,Categories!$A$2:$F$20,5,1)), $AB$3:$AJ613, (ROW()-ROW($AB$3)+1), 0)), INDIRECT(VLOOKUP($AB613,Categories!$A$2:$H$20,8,1)),2,0),"")</f>
        <v/>
      </c>
      <c r="AO613" s="79" t="str">
        <f t="shared" ca="1" si="120"/>
        <v/>
      </c>
      <c r="AP613" s="81"/>
      <c r="AQ613" s="70" t="str">
        <f>IFERROR(VLOOKUP(VALUE(MID(AP613,1,1)),AdditionalElements!$A$2:$B$50,2,0),"")</f>
        <v/>
      </c>
      <c r="AR613" s="70" t="str">
        <f>IFERROR(VLOOKUP(VALUE(MID(AP613,2,1)),AdditionalElements!$H$2:$I$50,2,0),"")</f>
        <v/>
      </c>
      <c r="AS613" s="70" t="str">
        <f>IFERROR(VLOOKUP(VALUE(MID(AP613,3,1)),AdditionalElements!$O$2:$P$50,2,0),"")</f>
        <v/>
      </c>
      <c r="AT613" s="70" t="str">
        <f>IFERROR(VLOOKUP(VALUE(MID(AP613,4,1)),AdditionalElements!$V$2:$W$50,2,0),"")</f>
        <v/>
      </c>
      <c r="AU613" s="71"/>
      <c r="AV613" s="79" t="str">
        <f>IFERROR(IF(VALUE(MID(AU613,1,1))=1, VLOOKUP(VALUE(MID(AU613,1,1)), TxtPanelShape!$A$2:$C$50, 3, 0), (IF(VALUE(MID(AU613,1,1))&gt;=7, VLOOKUP(VALUE(MID(AU613,1,1)), TxtPanelShape!$A$2:$C$50, 3, 0),VLOOKUP(VALUE(MID(AU613,1,2)),TxtPanelShape!$A$2:$C$50,3,0)))), "")</f>
        <v/>
      </c>
      <c r="AW613" s="79" t="str">
        <f>IFERROR(IF(VALUE(MID(AU613,1,1))=1, ", "&amp;VLOOKUP(VALUE(MID(AU613,2,1)), TxtPanelShape!$H$2:$I$50, 2, 0), IF(VALUE(MID(AU613,1,1))&gt;=7, ", "&amp;VLOOKUP(VALUE(MID(AU613,2,1)), TxtPanelShape!$H$2:$I$50, 2, 0),"")), "")</f>
        <v/>
      </c>
      <c r="AX613" s="79" t="str">
        <f>IFERROR(IF(VALUE(MID(AU613,1,1))=1, ", "&amp;VLOOKUP(VALUE(MID(AU613,3,1)), TxtPanelShape!$O$2:$P$50, 2, 0), IF(VALUE(MID(AU613,1,1))&gt;=7, ", "&amp;VLOOKUP(VALUE(MID(AU613,3,1)), TxtPanelShape!$O$2:$P$50, 2, 0),"")),"")</f>
        <v/>
      </c>
      <c r="AY613" s="79" t="str">
        <f>IFERROR("; "&amp;VLOOKUP(VALUE(MID(AU613,4,1)), TxtPanelShape!$V$2:$W$50,2,0),"")</f>
        <v/>
      </c>
      <c r="AZ613" s="79" t="str">
        <f t="shared" si="121"/>
        <v/>
      </c>
      <c r="BA613" s="71"/>
      <c r="BB613" s="79" t="str">
        <f>IFERROR(IF(VALUE(MID(BA613,1,1))=1, VLOOKUP(VALUE(MID(BA613,1,1)), TxtPanelShape!$A$2:$C$50, 3, 0), (IF(VALUE(MID(BA613,1,1))&gt;=7, VLOOKUP(VALUE(MID(BA613,1,1)), TxtPanelShape!$A$2:$C$50, 3, 0),VLOOKUP(VALUE(MID(BA613,1,2)),TxtPanelShape!$A$2:$C$50,3,0)))), "")</f>
        <v/>
      </c>
      <c r="BC613" s="79" t="str">
        <f>IFERROR(IF(VALUE(MID(BA613,1,1))=1, ", "&amp;VLOOKUP(VALUE(MID(BA613,2,1)), TxtPanelShape!$H$2:$I$50, 2, 0), IF(VALUE(MID(BA613,1,1))&gt;=7, ", "&amp;VLOOKUP(VALUE(MID(BA613,2,1)), TxtPanelShape!$H$2:$I$50, 2, 0),"")), "")</f>
        <v/>
      </c>
      <c r="BD613" s="79" t="str">
        <f>IFERROR(IF(VALUE(MID(BA613,1,1))=1, ", "&amp;VLOOKUP(VALUE(MID(BA613,3,1)), TxtPanelShape!$O$2:$P$50, 2, 0), IF(VALUE(MID(BA613,1,1))&gt;=7, ", "&amp;VLOOKUP(VALUE(MID(BA613,3,1)), TxtPanelShape!$O$2:$P$50, 2, 0),"")),"")</f>
        <v/>
      </c>
      <c r="BE613" s="79" t="str">
        <f>IFERROR("; "&amp;VLOOKUP(VALUE(MID(BA613,4,1)), TxtPanelShape!$V$2:$W$50,2,0),"")</f>
        <v/>
      </c>
      <c r="BF613" s="79" t="str">
        <f t="shared" si="122"/>
        <v/>
      </c>
      <c r="BG613" s="71"/>
      <c r="BH613" s="79" t="str">
        <f>IFERROR(VLOOKUP(BG613, TxtPanelDefinition!$A$2:$B$50, 2, 0),"")</f>
        <v/>
      </c>
      <c r="BI613" s="71"/>
      <c r="BJ613" s="79" t="str">
        <f>IFERROR(VLOOKUP(BI613, TxtPanelDefinition!$A$2:$B$50, 2, 0),"")</f>
        <v/>
      </c>
      <c r="BK613" s="71"/>
      <c r="BL613" s="79" t="str">
        <f>IFERROR(VLOOKUP(BK613, InscrTechniques!$A$2:$B$50, 2, 0),"")</f>
        <v/>
      </c>
      <c r="BM613" s="71"/>
      <c r="BN613" s="79" t="str">
        <f>IFERROR(VLOOKUP(BM613, InscrTechniques!$A$2:$B$50, 2, 0),"")</f>
        <v/>
      </c>
      <c r="BO613" s="71"/>
      <c r="BP613" s="79" t="str">
        <f>IFERROR(VLOOKUP(BO613, InscrTechniques!$A$2:$B$50, 2, 0),"")</f>
        <v/>
      </c>
      <c r="BQ613" s="71"/>
      <c r="BR613" s="79" t="str">
        <f>IFERROR(VLOOKUP(BQ613, InscrTechniques!$A$2:$B$50, 2, 0),"")</f>
        <v/>
      </c>
      <c r="BS613" s="71"/>
      <c r="BT613" s="79" t="str">
        <f>IFERROR(VLOOKUP(BS613, InscrTechniques!$A$2:$B$50, 2, 0),"")</f>
        <v/>
      </c>
      <c r="BU613" s="71"/>
      <c r="BV613" s="79" t="str">
        <f>IFERROR(VLOOKUP(BU613, InscrTechniques!$A$2:$B$50, 2, 0),"")</f>
        <v/>
      </c>
      <c r="BW613" s="125"/>
      <c r="BX613" s="79" t="str">
        <f>IFERROR(VLOOKUP(BW613, InscrTechniques!$A$2:$B$50, 2, 0),"")</f>
        <v/>
      </c>
      <c r="BY613" s="125"/>
      <c r="BZ613" s="79" t="str">
        <f>IFERROR(VLOOKUP(BY613, InscrTechniques!$A$2:$B$50, 2, 0),"")</f>
        <v/>
      </c>
      <c r="CA613" s="74"/>
      <c r="CB613" s="114" t="str">
        <f>IFERROR(VLOOKUP(CA613, LetterStyle!$A$2:$B$50, 2, 0),"")</f>
        <v/>
      </c>
      <c r="CC613" s="74"/>
      <c r="CD613" s="114" t="str">
        <f>IFERROR(VLOOKUP(CC613, LetterStyle!$A$2:$B$50, 2, 0),"")</f>
        <v/>
      </c>
      <c r="CE613" s="74"/>
      <c r="CF613" s="114" t="str">
        <f>IFERROR(VLOOKUP(CE613, LetterStyle!$A$2:$B$50, 2, 0),"")</f>
        <v/>
      </c>
      <c r="CG613" s="74"/>
      <c r="CH613" s="79" t="str">
        <f>IFERROR(VLOOKUP(CG613, LetterStyle!$A$2:$B$50, 2, 0),"")</f>
        <v/>
      </c>
      <c r="CI613" s="71"/>
      <c r="CJ613" s="79" t="str">
        <f>IFERROR(VLOOKUP(CI613, DecMotifs!$A$1:$B$306, 2, 0),"")</f>
        <v/>
      </c>
      <c r="CK613" s="71"/>
      <c r="CL613" s="79" t="str">
        <f>IFERROR(VLOOKUP(CK613, DecMotifs!$A$1:$B$306, 2, 0),"")</f>
        <v/>
      </c>
      <c r="CM613" s="71"/>
      <c r="CN613" s="79" t="str">
        <f>IFERROR(VLOOKUP(CM613, DecMotifs!$A$1:$B$306, 2, 0),"")</f>
        <v/>
      </c>
      <c r="CO613" s="71"/>
      <c r="CP613" s="79" t="str">
        <f>IFERROR(VLOOKUP(CO613, MarginalDec!$A$2:$B$253, 2, 0),"")</f>
        <v/>
      </c>
      <c r="CQ613" s="71"/>
      <c r="CR613" s="79" t="str">
        <f>IFERROR(VLOOKUP(CQ613, MarginalDec!$A$2:$B$253, 2, 0),"")</f>
        <v/>
      </c>
      <c r="CS613" s="71"/>
      <c r="CT613" s="79" t="str">
        <f>IFERROR(VLOOKUP(CS613, MarginalDec!$A$2:$B$253, 2, 0),"")</f>
        <v/>
      </c>
      <c r="CU613" s="71"/>
      <c r="CV613" s="79" t="str">
        <f>IF(ISBLANK(CU613),"", IFERROR(VLOOKUP(CU613, Tooling!$A$2:$B$252, 2, 0),""))</f>
        <v/>
      </c>
      <c r="CW613" s="71"/>
      <c r="CX613" s="79" t="str">
        <f>IF(ISBLANK(CW613),"", IFERROR(VLOOKUP(CW613, Tooling!$A$2:$B$252, 2, 0),""))</f>
        <v/>
      </c>
      <c r="CY613" s="71"/>
      <c r="CZ613" s="79" t="str">
        <f>IF(ISBLANK(CY613),"", IFERROR(VLOOKUP(CY613, Repairs!$A$2:$B$252, 2, 0),""))</f>
        <v/>
      </c>
      <c r="DA613" s="77"/>
      <c r="DB613" s="71"/>
      <c r="DC613" s="79" t="str">
        <f>IFERROR(VLOOKUP(DB613, DatingReason!$A$2:$B$252, 2, 0),"")</f>
        <v/>
      </c>
      <c r="DD613" s="123" t="str">
        <f t="shared" si="123"/>
        <v/>
      </c>
      <c r="DF613" s="119" t="str">
        <f t="array" ref="DF613">IF(AND($B613&lt;&gt;"", $DE613&lt;&gt;"", $DE613&lt;&gt;"No"),MAX(IF($B613=PEOPLE!$B$4:$B$1000, PEOPLE!$Q$4:$Q$1000,""))+100,"")</f>
        <v/>
      </c>
      <c r="DG613" s="68"/>
      <c r="DH613" s="76">
        <f>COUNTIF(PEOPLE!B:B, MEMORIALS!B613)</f>
        <v>0</v>
      </c>
      <c r="DI613" s="82"/>
      <c r="DJ613" s="82"/>
      <c r="DK613" s="82"/>
      <c r="DL613" s="68"/>
      <c r="DM613" s="68"/>
      <c r="DN613" s="68"/>
      <c r="DO613" s="68"/>
      <c r="DP613" s="68"/>
    </row>
    <row r="614" spans="1:120" ht="15" customHeight="1" x14ac:dyDescent="0.25">
      <c r="A614" s="68"/>
      <c r="B614" s="69"/>
      <c r="C614" s="68"/>
      <c r="D614" s="68"/>
      <c r="E614" s="70" t="str">
        <f>IF(D614="","",VLOOKUP(D614,Denomination!$A$2:$B$50, 2, 0))</f>
        <v/>
      </c>
      <c r="F614" s="68"/>
      <c r="G614" s="71"/>
      <c r="H614" s="70" t="str">
        <f>IF(G614="","",VLOOKUP(G614,MCondition!$A$2:$B$50, 2, 0))</f>
        <v/>
      </c>
      <c r="I614" s="72"/>
      <c r="J614" s="71"/>
      <c r="K614" s="70" t="str">
        <f>IF(J614="","",VLOOKUP(J614,ICondition!$A$2:$B$50, 2, 0))</f>
        <v/>
      </c>
      <c r="L614" s="73"/>
      <c r="M614" s="73"/>
      <c r="N614" s="73"/>
      <c r="O614" s="73"/>
      <c r="P614" s="73"/>
      <c r="Q614" s="73"/>
      <c r="R614" s="78"/>
      <c r="S614" s="79" t="str">
        <f>IFERROR(VLOOKUP(R614,Material!$A$2:$B$59, 2, 0),"")</f>
        <v/>
      </c>
      <c r="T614" s="71"/>
      <c r="U614" s="79" t="str">
        <f>IFERROR(VLOOKUP(T614,Material!$A$2:$B$59, 2, 0),"")</f>
        <v/>
      </c>
      <c r="V614" s="71"/>
      <c r="W614" s="79" t="str">
        <f>IFERROR(VLOOKUP(V614,Material!$A$2:$B$59, 2, 0),"")</f>
        <v/>
      </c>
      <c r="X614" s="71"/>
      <c r="Y614" s="79" t="str">
        <f>IFERROR(VLOOKUP(X614,Material!$A$2:$B$59, 2, 0),"")</f>
        <v/>
      </c>
      <c r="Z614" s="71"/>
      <c r="AA614" s="79" t="str">
        <f>IFERROR(VLOOKUP(Z614,Material!$A$2:$B$59, 2, 0),"")</f>
        <v/>
      </c>
      <c r="AB614" s="74"/>
      <c r="AC614" s="75" t="e">
        <f t="shared" si="112"/>
        <v>#VALUE!</v>
      </c>
      <c r="AD614" s="75" t="e">
        <f t="shared" si="113"/>
        <v>#VALUE!</v>
      </c>
      <c r="AE614" s="75" t="e">
        <f t="shared" si="115"/>
        <v>#VALUE!</v>
      </c>
      <c r="AF614" s="75" t="e">
        <f t="shared" si="114"/>
        <v>#VALUE!</v>
      </c>
      <c r="AG614" s="75" t="e">
        <f t="shared" si="116"/>
        <v>#VALUE!</v>
      </c>
      <c r="AH614" s="75" t="e">
        <f t="shared" si="117"/>
        <v>#VALUE!</v>
      </c>
      <c r="AI614" s="75" t="e">
        <f t="shared" si="118"/>
        <v>#VALUE!</v>
      </c>
      <c r="AJ614" s="80" t="e">
        <f t="shared" si="119"/>
        <v>#VALUE!</v>
      </c>
      <c r="AK614" s="79" t="str">
        <f>(IFERROR(VLOOKUP(AB614,Categories!$A$2:$B$20,2,1),""))</f>
        <v/>
      </c>
      <c r="AL614" s="79" t="str">
        <f ca="1">IFERROR(VLOOKUP((HLOOKUP((VLOOKUP($AB614,Categories!$A$2:$F$20,3,1)), $AB$3:$AJ614, (ROW()-ROW($AB$3)+1), 0)), INDIRECT(VLOOKUP($AB614,Categories!$A$2:$F$20,6,1)),2,0),AK614)</f>
        <v/>
      </c>
      <c r="AM614" s="79" t="str">
        <f ca="1">IFERROR(VLOOKUP((HLOOKUP((VLOOKUP($AB614,Categories!$A$2:$F$20,4,1)),$AB$3:$AJ614,(ROW()-ROW($AB$3)+1),0)),INDIRECT(VLOOKUP($AB614,Categories!$A$2:$H$20,7,1)),2,0),"")</f>
        <v/>
      </c>
      <c r="AN614" s="79" t="str">
        <f ca="1">IFERROR(VLOOKUP((HLOOKUP((VLOOKUP($AB614,Categories!$A$2:$F$20,5,1)), $AB$3:$AJ614, (ROW()-ROW($AB$3)+1), 0)), INDIRECT(VLOOKUP($AB614,Categories!$A$2:$H$20,8,1)),2,0),"")</f>
        <v/>
      </c>
      <c r="AO614" s="79" t="str">
        <f t="shared" ca="1" si="120"/>
        <v/>
      </c>
      <c r="AP614" s="81"/>
      <c r="AQ614" s="70" t="str">
        <f>IFERROR(VLOOKUP(VALUE(MID(AP614,1,1)),AdditionalElements!$A$2:$B$50,2,0),"")</f>
        <v/>
      </c>
      <c r="AR614" s="70" t="str">
        <f>IFERROR(VLOOKUP(VALUE(MID(AP614,2,1)),AdditionalElements!$H$2:$I$50,2,0),"")</f>
        <v/>
      </c>
      <c r="AS614" s="70" t="str">
        <f>IFERROR(VLOOKUP(VALUE(MID(AP614,3,1)),AdditionalElements!$O$2:$P$50,2,0),"")</f>
        <v/>
      </c>
      <c r="AT614" s="70" t="str">
        <f>IFERROR(VLOOKUP(VALUE(MID(AP614,4,1)),AdditionalElements!$V$2:$W$50,2,0),"")</f>
        <v/>
      </c>
      <c r="AU614" s="71"/>
      <c r="AV614" s="79" t="str">
        <f>IFERROR(IF(VALUE(MID(AU614,1,1))=1, VLOOKUP(VALUE(MID(AU614,1,1)), TxtPanelShape!$A$2:$C$50, 3, 0), (IF(VALUE(MID(AU614,1,1))&gt;=7, VLOOKUP(VALUE(MID(AU614,1,1)), TxtPanelShape!$A$2:$C$50, 3, 0),VLOOKUP(VALUE(MID(AU614,1,2)),TxtPanelShape!$A$2:$C$50,3,0)))), "")</f>
        <v/>
      </c>
      <c r="AW614" s="79" t="str">
        <f>IFERROR(IF(VALUE(MID(AU614,1,1))=1, ", "&amp;VLOOKUP(VALUE(MID(AU614,2,1)), TxtPanelShape!$H$2:$I$50, 2, 0), IF(VALUE(MID(AU614,1,1))&gt;=7, ", "&amp;VLOOKUP(VALUE(MID(AU614,2,1)), TxtPanelShape!$H$2:$I$50, 2, 0),"")), "")</f>
        <v/>
      </c>
      <c r="AX614" s="79" t="str">
        <f>IFERROR(IF(VALUE(MID(AU614,1,1))=1, ", "&amp;VLOOKUP(VALUE(MID(AU614,3,1)), TxtPanelShape!$O$2:$P$50, 2, 0), IF(VALUE(MID(AU614,1,1))&gt;=7, ", "&amp;VLOOKUP(VALUE(MID(AU614,3,1)), TxtPanelShape!$O$2:$P$50, 2, 0),"")),"")</f>
        <v/>
      </c>
      <c r="AY614" s="79" t="str">
        <f>IFERROR("; "&amp;VLOOKUP(VALUE(MID(AU614,4,1)), TxtPanelShape!$V$2:$W$50,2,0),"")</f>
        <v/>
      </c>
      <c r="AZ614" s="79" t="str">
        <f t="shared" si="121"/>
        <v/>
      </c>
      <c r="BA614" s="71"/>
      <c r="BB614" s="79" t="str">
        <f>IFERROR(IF(VALUE(MID(BA614,1,1))=1, VLOOKUP(VALUE(MID(BA614,1,1)), TxtPanelShape!$A$2:$C$50, 3, 0), (IF(VALUE(MID(BA614,1,1))&gt;=7, VLOOKUP(VALUE(MID(BA614,1,1)), TxtPanelShape!$A$2:$C$50, 3, 0),VLOOKUP(VALUE(MID(BA614,1,2)),TxtPanelShape!$A$2:$C$50,3,0)))), "")</f>
        <v/>
      </c>
      <c r="BC614" s="79" t="str">
        <f>IFERROR(IF(VALUE(MID(BA614,1,1))=1, ", "&amp;VLOOKUP(VALUE(MID(BA614,2,1)), TxtPanelShape!$H$2:$I$50, 2, 0), IF(VALUE(MID(BA614,1,1))&gt;=7, ", "&amp;VLOOKUP(VALUE(MID(BA614,2,1)), TxtPanelShape!$H$2:$I$50, 2, 0),"")), "")</f>
        <v/>
      </c>
      <c r="BD614" s="79" t="str">
        <f>IFERROR(IF(VALUE(MID(BA614,1,1))=1, ", "&amp;VLOOKUP(VALUE(MID(BA614,3,1)), TxtPanelShape!$O$2:$P$50, 2, 0), IF(VALUE(MID(BA614,1,1))&gt;=7, ", "&amp;VLOOKUP(VALUE(MID(BA614,3,1)), TxtPanelShape!$O$2:$P$50, 2, 0),"")),"")</f>
        <v/>
      </c>
      <c r="BE614" s="79" t="str">
        <f>IFERROR("; "&amp;VLOOKUP(VALUE(MID(BA614,4,1)), TxtPanelShape!$V$2:$W$50,2,0),"")</f>
        <v/>
      </c>
      <c r="BF614" s="79" t="str">
        <f t="shared" si="122"/>
        <v/>
      </c>
      <c r="BG614" s="71"/>
      <c r="BH614" s="79" t="str">
        <f>IFERROR(VLOOKUP(BG614, TxtPanelDefinition!$A$2:$B$50, 2, 0),"")</f>
        <v/>
      </c>
      <c r="BI614" s="71"/>
      <c r="BJ614" s="79" t="str">
        <f>IFERROR(VLOOKUP(BI614, TxtPanelDefinition!$A$2:$B$50, 2, 0),"")</f>
        <v/>
      </c>
      <c r="BK614" s="71"/>
      <c r="BL614" s="79" t="str">
        <f>IFERROR(VLOOKUP(BK614, InscrTechniques!$A$2:$B$50, 2, 0),"")</f>
        <v/>
      </c>
      <c r="BM614" s="71"/>
      <c r="BN614" s="79" t="str">
        <f>IFERROR(VLOOKUP(BM614, InscrTechniques!$A$2:$B$50, 2, 0),"")</f>
        <v/>
      </c>
      <c r="BO614" s="71"/>
      <c r="BP614" s="79" t="str">
        <f>IFERROR(VLOOKUP(BO614, InscrTechniques!$A$2:$B$50, 2, 0),"")</f>
        <v/>
      </c>
      <c r="BQ614" s="71"/>
      <c r="BR614" s="79" t="str">
        <f>IFERROR(VLOOKUP(BQ614, InscrTechniques!$A$2:$B$50, 2, 0),"")</f>
        <v/>
      </c>
      <c r="BS614" s="71"/>
      <c r="BT614" s="79" t="str">
        <f>IFERROR(VLOOKUP(BS614, InscrTechniques!$A$2:$B$50, 2, 0),"")</f>
        <v/>
      </c>
      <c r="BU614" s="71"/>
      <c r="BV614" s="79" t="str">
        <f>IFERROR(VLOOKUP(BU614, InscrTechniques!$A$2:$B$50, 2, 0),"")</f>
        <v/>
      </c>
      <c r="BW614" s="125"/>
      <c r="BX614" s="79" t="str">
        <f>IFERROR(VLOOKUP(BW614, InscrTechniques!$A$2:$B$50, 2, 0),"")</f>
        <v/>
      </c>
      <c r="BY614" s="125"/>
      <c r="BZ614" s="79" t="str">
        <f>IFERROR(VLOOKUP(BY614, InscrTechniques!$A$2:$B$50, 2, 0),"")</f>
        <v/>
      </c>
      <c r="CA614" s="74"/>
      <c r="CB614" s="114" t="str">
        <f>IFERROR(VLOOKUP(CA614, LetterStyle!$A$2:$B$50, 2, 0),"")</f>
        <v/>
      </c>
      <c r="CC614" s="74"/>
      <c r="CD614" s="114" t="str">
        <f>IFERROR(VLOOKUP(CC614, LetterStyle!$A$2:$B$50, 2, 0),"")</f>
        <v/>
      </c>
      <c r="CE614" s="74"/>
      <c r="CF614" s="114" t="str">
        <f>IFERROR(VLOOKUP(CE614, LetterStyle!$A$2:$B$50, 2, 0),"")</f>
        <v/>
      </c>
      <c r="CG614" s="74"/>
      <c r="CH614" s="79" t="str">
        <f>IFERROR(VLOOKUP(CG614, LetterStyle!$A$2:$B$50, 2, 0),"")</f>
        <v/>
      </c>
      <c r="CI614" s="71"/>
      <c r="CJ614" s="79" t="str">
        <f>IFERROR(VLOOKUP(CI614, DecMotifs!$A$1:$B$306, 2, 0),"")</f>
        <v/>
      </c>
      <c r="CK614" s="71"/>
      <c r="CL614" s="79" t="str">
        <f>IFERROR(VLOOKUP(CK614, DecMotifs!$A$1:$B$306, 2, 0),"")</f>
        <v/>
      </c>
      <c r="CM614" s="71"/>
      <c r="CN614" s="79" t="str">
        <f>IFERROR(VLOOKUP(CM614, DecMotifs!$A$1:$B$306, 2, 0),"")</f>
        <v/>
      </c>
      <c r="CO614" s="71"/>
      <c r="CP614" s="79" t="str">
        <f>IFERROR(VLOOKUP(CO614, MarginalDec!$A$2:$B$253, 2, 0),"")</f>
        <v/>
      </c>
      <c r="CQ614" s="71"/>
      <c r="CR614" s="79" t="str">
        <f>IFERROR(VLOOKUP(CQ614, MarginalDec!$A$2:$B$253, 2, 0),"")</f>
        <v/>
      </c>
      <c r="CS614" s="71"/>
      <c r="CT614" s="79" t="str">
        <f>IFERROR(VLOOKUP(CS614, MarginalDec!$A$2:$B$253, 2, 0),"")</f>
        <v/>
      </c>
      <c r="CU614" s="71"/>
      <c r="CV614" s="79" t="str">
        <f>IF(ISBLANK(CU614),"", IFERROR(VLOOKUP(CU614, Tooling!$A$2:$B$252, 2, 0),""))</f>
        <v/>
      </c>
      <c r="CW614" s="71"/>
      <c r="CX614" s="79" t="str">
        <f>IF(ISBLANK(CW614),"", IFERROR(VLOOKUP(CW614, Tooling!$A$2:$B$252, 2, 0),""))</f>
        <v/>
      </c>
      <c r="CY614" s="71"/>
      <c r="CZ614" s="79" t="str">
        <f>IF(ISBLANK(CY614),"", IFERROR(VLOOKUP(CY614, Repairs!$A$2:$B$252, 2, 0),""))</f>
        <v/>
      </c>
      <c r="DA614" s="77"/>
      <c r="DB614" s="71"/>
      <c r="DC614" s="79" t="str">
        <f>IFERROR(VLOOKUP(DB614, DatingReason!$A$2:$B$252, 2, 0),"")</f>
        <v/>
      </c>
      <c r="DD614" s="123" t="str">
        <f t="shared" si="123"/>
        <v/>
      </c>
      <c r="DF614" s="119" t="str">
        <f t="array" ref="DF614">IF(AND($B614&lt;&gt;"", $DE614&lt;&gt;"", $DE614&lt;&gt;"No"),MAX(IF($B614=PEOPLE!$B$4:$B$1000, PEOPLE!$Q$4:$Q$1000,""))+100,"")</f>
        <v/>
      </c>
      <c r="DG614" s="68"/>
      <c r="DH614" s="76">
        <f>COUNTIF(PEOPLE!B:B, MEMORIALS!B614)</f>
        <v>0</v>
      </c>
      <c r="DI614" s="82"/>
      <c r="DJ614" s="82"/>
      <c r="DK614" s="82"/>
      <c r="DL614" s="68"/>
      <c r="DM614" s="68"/>
      <c r="DN614" s="68"/>
      <c r="DO614" s="68"/>
      <c r="DP614" s="68"/>
    </row>
    <row r="615" spans="1:120" ht="15" customHeight="1" x14ac:dyDescent="0.25">
      <c r="A615" s="68"/>
      <c r="B615" s="69"/>
      <c r="C615" s="68"/>
      <c r="D615" s="68"/>
      <c r="E615" s="70" t="str">
        <f>IF(D615="","",VLOOKUP(D615,Denomination!$A$2:$B$50, 2, 0))</f>
        <v/>
      </c>
      <c r="F615" s="68"/>
      <c r="G615" s="71"/>
      <c r="H615" s="70" t="str">
        <f>IF(G615="","",VLOOKUP(G615,MCondition!$A$2:$B$50, 2, 0))</f>
        <v/>
      </c>
      <c r="I615" s="72"/>
      <c r="J615" s="71"/>
      <c r="K615" s="70" t="str">
        <f>IF(J615="","",VLOOKUP(J615,ICondition!$A$2:$B$50, 2, 0))</f>
        <v/>
      </c>
      <c r="L615" s="73"/>
      <c r="M615" s="73"/>
      <c r="N615" s="73"/>
      <c r="O615" s="73"/>
      <c r="P615" s="73"/>
      <c r="Q615" s="73"/>
      <c r="R615" s="78"/>
      <c r="S615" s="79" t="str">
        <f>IFERROR(VLOOKUP(R615,Material!$A$2:$B$59, 2, 0),"")</f>
        <v/>
      </c>
      <c r="T615" s="71"/>
      <c r="U615" s="79" t="str">
        <f>IFERROR(VLOOKUP(T615,Material!$A$2:$B$59, 2, 0),"")</f>
        <v/>
      </c>
      <c r="V615" s="71"/>
      <c r="W615" s="79" t="str">
        <f>IFERROR(VLOOKUP(V615,Material!$A$2:$B$59, 2, 0),"")</f>
        <v/>
      </c>
      <c r="X615" s="71"/>
      <c r="Y615" s="79" t="str">
        <f>IFERROR(VLOOKUP(X615,Material!$A$2:$B$59, 2, 0),"")</f>
        <v/>
      </c>
      <c r="Z615" s="71"/>
      <c r="AA615" s="79" t="str">
        <f>IFERROR(VLOOKUP(Z615,Material!$A$2:$B$59, 2, 0),"")</f>
        <v/>
      </c>
      <c r="AB615" s="74"/>
      <c r="AC615" s="75" t="e">
        <f t="shared" si="112"/>
        <v>#VALUE!</v>
      </c>
      <c r="AD615" s="75" t="e">
        <f t="shared" si="113"/>
        <v>#VALUE!</v>
      </c>
      <c r="AE615" s="75" t="e">
        <f t="shared" si="115"/>
        <v>#VALUE!</v>
      </c>
      <c r="AF615" s="75" t="e">
        <f t="shared" si="114"/>
        <v>#VALUE!</v>
      </c>
      <c r="AG615" s="75" t="e">
        <f t="shared" si="116"/>
        <v>#VALUE!</v>
      </c>
      <c r="AH615" s="75" t="e">
        <f t="shared" si="117"/>
        <v>#VALUE!</v>
      </c>
      <c r="AI615" s="75" t="e">
        <f t="shared" si="118"/>
        <v>#VALUE!</v>
      </c>
      <c r="AJ615" s="80" t="e">
        <f t="shared" si="119"/>
        <v>#VALUE!</v>
      </c>
      <c r="AK615" s="79" t="str">
        <f>(IFERROR(VLOOKUP(AB615,Categories!$A$2:$B$20,2,1),""))</f>
        <v/>
      </c>
      <c r="AL615" s="79" t="str">
        <f ca="1">IFERROR(VLOOKUP((HLOOKUP((VLOOKUP($AB615,Categories!$A$2:$F$20,3,1)), $AB$3:$AJ615, (ROW()-ROW($AB$3)+1), 0)), INDIRECT(VLOOKUP($AB615,Categories!$A$2:$F$20,6,1)),2,0),AK615)</f>
        <v/>
      </c>
      <c r="AM615" s="79" t="str">
        <f ca="1">IFERROR(VLOOKUP((HLOOKUP((VLOOKUP($AB615,Categories!$A$2:$F$20,4,1)),$AB$3:$AJ615,(ROW()-ROW($AB$3)+1),0)),INDIRECT(VLOOKUP($AB615,Categories!$A$2:$H$20,7,1)),2,0),"")</f>
        <v/>
      </c>
      <c r="AN615" s="79" t="str">
        <f ca="1">IFERROR(VLOOKUP((HLOOKUP((VLOOKUP($AB615,Categories!$A$2:$F$20,5,1)), $AB$3:$AJ615, (ROW()-ROW($AB$3)+1), 0)), INDIRECT(VLOOKUP($AB615,Categories!$A$2:$H$20,8,1)),2,0),"")</f>
        <v/>
      </c>
      <c r="AO615" s="79" t="str">
        <f t="shared" ca="1" si="120"/>
        <v/>
      </c>
      <c r="AP615" s="81"/>
      <c r="AQ615" s="70" t="str">
        <f>IFERROR(VLOOKUP(VALUE(MID(AP615,1,1)),AdditionalElements!$A$2:$B$50,2,0),"")</f>
        <v/>
      </c>
      <c r="AR615" s="70" t="str">
        <f>IFERROR(VLOOKUP(VALUE(MID(AP615,2,1)),AdditionalElements!$H$2:$I$50,2,0),"")</f>
        <v/>
      </c>
      <c r="AS615" s="70" t="str">
        <f>IFERROR(VLOOKUP(VALUE(MID(AP615,3,1)),AdditionalElements!$O$2:$P$50,2,0),"")</f>
        <v/>
      </c>
      <c r="AT615" s="70" t="str">
        <f>IFERROR(VLOOKUP(VALUE(MID(AP615,4,1)),AdditionalElements!$V$2:$W$50,2,0),"")</f>
        <v/>
      </c>
      <c r="AU615" s="71"/>
      <c r="AV615" s="79" t="str">
        <f>IFERROR(IF(VALUE(MID(AU615,1,1))=1, VLOOKUP(VALUE(MID(AU615,1,1)), TxtPanelShape!$A$2:$C$50, 3, 0), (IF(VALUE(MID(AU615,1,1))&gt;=7, VLOOKUP(VALUE(MID(AU615,1,1)), TxtPanelShape!$A$2:$C$50, 3, 0),VLOOKUP(VALUE(MID(AU615,1,2)),TxtPanelShape!$A$2:$C$50,3,0)))), "")</f>
        <v/>
      </c>
      <c r="AW615" s="79" t="str">
        <f>IFERROR(IF(VALUE(MID(AU615,1,1))=1, ", "&amp;VLOOKUP(VALUE(MID(AU615,2,1)), TxtPanelShape!$H$2:$I$50, 2, 0), IF(VALUE(MID(AU615,1,1))&gt;=7, ", "&amp;VLOOKUP(VALUE(MID(AU615,2,1)), TxtPanelShape!$H$2:$I$50, 2, 0),"")), "")</f>
        <v/>
      </c>
      <c r="AX615" s="79" t="str">
        <f>IFERROR(IF(VALUE(MID(AU615,1,1))=1, ", "&amp;VLOOKUP(VALUE(MID(AU615,3,1)), TxtPanelShape!$O$2:$P$50, 2, 0), IF(VALUE(MID(AU615,1,1))&gt;=7, ", "&amp;VLOOKUP(VALUE(MID(AU615,3,1)), TxtPanelShape!$O$2:$P$50, 2, 0),"")),"")</f>
        <v/>
      </c>
      <c r="AY615" s="79" t="str">
        <f>IFERROR("; "&amp;VLOOKUP(VALUE(MID(AU615,4,1)), TxtPanelShape!$V$2:$W$50,2,0),"")</f>
        <v/>
      </c>
      <c r="AZ615" s="79" t="str">
        <f t="shared" si="121"/>
        <v/>
      </c>
      <c r="BA615" s="71"/>
      <c r="BB615" s="79" t="str">
        <f>IFERROR(IF(VALUE(MID(BA615,1,1))=1, VLOOKUP(VALUE(MID(BA615,1,1)), TxtPanelShape!$A$2:$C$50, 3, 0), (IF(VALUE(MID(BA615,1,1))&gt;=7, VLOOKUP(VALUE(MID(BA615,1,1)), TxtPanelShape!$A$2:$C$50, 3, 0),VLOOKUP(VALUE(MID(BA615,1,2)),TxtPanelShape!$A$2:$C$50,3,0)))), "")</f>
        <v/>
      </c>
      <c r="BC615" s="79" t="str">
        <f>IFERROR(IF(VALUE(MID(BA615,1,1))=1, ", "&amp;VLOOKUP(VALUE(MID(BA615,2,1)), TxtPanelShape!$H$2:$I$50, 2, 0), IF(VALUE(MID(BA615,1,1))&gt;=7, ", "&amp;VLOOKUP(VALUE(MID(BA615,2,1)), TxtPanelShape!$H$2:$I$50, 2, 0),"")), "")</f>
        <v/>
      </c>
      <c r="BD615" s="79" t="str">
        <f>IFERROR(IF(VALUE(MID(BA615,1,1))=1, ", "&amp;VLOOKUP(VALUE(MID(BA615,3,1)), TxtPanelShape!$O$2:$P$50, 2, 0), IF(VALUE(MID(BA615,1,1))&gt;=7, ", "&amp;VLOOKUP(VALUE(MID(BA615,3,1)), TxtPanelShape!$O$2:$P$50, 2, 0),"")),"")</f>
        <v/>
      </c>
      <c r="BE615" s="79" t="str">
        <f>IFERROR("; "&amp;VLOOKUP(VALUE(MID(BA615,4,1)), TxtPanelShape!$V$2:$W$50,2,0),"")</f>
        <v/>
      </c>
      <c r="BF615" s="79" t="str">
        <f t="shared" si="122"/>
        <v/>
      </c>
      <c r="BG615" s="71"/>
      <c r="BH615" s="79" t="str">
        <f>IFERROR(VLOOKUP(BG615, TxtPanelDefinition!$A$2:$B$50, 2, 0),"")</f>
        <v/>
      </c>
      <c r="BI615" s="71"/>
      <c r="BJ615" s="79" t="str">
        <f>IFERROR(VLOOKUP(BI615, TxtPanelDefinition!$A$2:$B$50, 2, 0),"")</f>
        <v/>
      </c>
      <c r="BK615" s="71"/>
      <c r="BL615" s="79" t="str">
        <f>IFERROR(VLOOKUP(BK615, InscrTechniques!$A$2:$B$50, 2, 0),"")</f>
        <v/>
      </c>
      <c r="BM615" s="71"/>
      <c r="BN615" s="79" t="str">
        <f>IFERROR(VLOOKUP(BM615, InscrTechniques!$A$2:$B$50, 2, 0),"")</f>
        <v/>
      </c>
      <c r="BO615" s="71"/>
      <c r="BP615" s="79" t="str">
        <f>IFERROR(VLOOKUP(BO615, InscrTechniques!$A$2:$B$50, 2, 0),"")</f>
        <v/>
      </c>
      <c r="BQ615" s="71"/>
      <c r="BR615" s="79" t="str">
        <f>IFERROR(VLOOKUP(BQ615, InscrTechniques!$A$2:$B$50, 2, 0),"")</f>
        <v/>
      </c>
      <c r="BS615" s="71"/>
      <c r="BT615" s="79" t="str">
        <f>IFERROR(VLOOKUP(BS615, InscrTechniques!$A$2:$B$50, 2, 0),"")</f>
        <v/>
      </c>
      <c r="BU615" s="71"/>
      <c r="BV615" s="79" t="str">
        <f>IFERROR(VLOOKUP(BU615, InscrTechniques!$A$2:$B$50, 2, 0),"")</f>
        <v/>
      </c>
      <c r="BW615" s="125"/>
      <c r="BX615" s="79" t="str">
        <f>IFERROR(VLOOKUP(BW615, InscrTechniques!$A$2:$B$50, 2, 0),"")</f>
        <v/>
      </c>
      <c r="BY615" s="125"/>
      <c r="BZ615" s="79" t="str">
        <f>IFERROR(VLOOKUP(BY615, InscrTechniques!$A$2:$B$50, 2, 0),"")</f>
        <v/>
      </c>
      <c r="CA615" s="74"/>
      <c r="CB615" s="114" t="str">
        <f>IFERROR(VLOOKUP(CA615, LetterStyle!$A$2:$B$50, 2, 0),"")</f>
        <v/>
      </c>
      <c r="CC615" s="74"/>
      <c r="CD615" s="114" t="str">
        <f>IFERROR(VLOOKUP(CC615, LetterStyle!$A$2:$B$50, 2, 0),"")</f>
        <v/>
      </c>
      <c r="CE615" s="74"/>
      <c r="CF615" s="114" t="str">
        <f>IFERROR(VLOOKUP(CE615, LetterStyle!$A$2:$B$50, 2, 0),"")</f>
        <v/>
      </c>
      <c r="CG615" s="74"/>
      <c r="CH615" s="79" t="str">
        <f>IFERROR(VLOOKUP(CG615, LetterStyle!$A$2:$B$50, 2, 0),"")</f>
        <v/>
      </c>
      <c r="CI615" s="71"/>
      <c r="CJ615" s="79" t="str">
        <f>IFERROR(VLOOKUP(CI615, DecMotifs!$A$1:$B$306, 2, 0),"")</f>
        <v/>
      </c>
      <c r="CK615" s="71"/>
      <c r="CL615" s="79" t="str">
        <f>IFERROR(VLOOKUP(CK615, DecMotifs!$A$1:$B$306, 2, 0),"")</f>
        <v/>
      </c>
      <c r="CM615" s="71"/>
      <c r="CN615" s="79" t="str">
        <f>IFERROR(VLOOKUP(CM615, DecMotifs!$A$1:$B$306, 2, 0),"")</f>
        <v/>
      </c>
      <c r="CO615" s="71"/>
      <c r="CP615" s="79" t="str">
        <f>IFERROR(VLOOKUP(CO615, MarginalDec!$A$2:$B$253, 2, 0),"")</f>
        <v/>
      </c>
      <c r="CQ615" s="71"/>
      <c r="CR615" s="79" t="str">
        <f>IFERROR(VLOOKUP(CQ615, MarginalDec!$A$2:$B$253, 2, 0),"")</f>
        <v/>
      </c>
      <c r="CS615" s="71"/>
      <c r="CT615" s="79" t="str">
        <f>IFERROR(VLOOKUP(CS615, MarginalDec!$A$2:$B$253, 2, 0),"")</f>
        <v/>
      </c>
      <c r="CU615" s="71"/>
      <c r="CV615" s="79" t="str">
        <f>IF(ISBLANK(CU615),"", IFERROR(VLOOKUP(CU615, Tooling!$A$2:$B$252, 2, 0),""))</f>
        <v/>
      </c>
      <c r="CW615" s="71"/>
      <c r="CX615" s="79" t="str">
        <f>IF(ISBLANK(CW615),"", IFERROR(VLOOKUP(CW615, Tooling!$A$2:$B$252, 2, 0),""))</f>
        <v/>
      </c>
      <c r="CY615" s="71"/>
      <c r="CZ615" s="79" t="str">
        <f>IF(ISBLANK(CY615),"", IFERROR(VLOOKUP(CY615, Repairs!$A$2:$B$252, 2, 0),""))</f>
        <v/>
      </c>
      <c r="DA615" s="77"/>
      <c r="DB615" s="71"/>
      <c r="DC615" s="79" t="str">
        <f>IFERROR(VLOOKUP(DB615, DatingReason!$A$2:$B$252, 2, 0),"")</f>
        <v/>
      </c>
      <c r="DD615" s="123" t="str">
        <f t="shared" si="123"/>
        <v/>
      </c>
      <c r="DF615" s="119" t="str">
        <f t="array" ref="DF615">IF(AND($B615&lt;&gt;"", $DE615&lt;&gt;"", $DE615&lt;&gt;"No"),MAX(IF($B615=PEOPLE!$B$4:$B$1000, PEOPLE!$Q$4:$Q$1000,""))+100,"")</f>
        <v/>
      </c>
      <c r="DG615" s="68"/>
      <c r="DH615" s="76">
        <f>COUNTIF(PEOPLE!B:B, MEMORIALS!B615)</f>
        <v>0</v>
      </c>
      <c r="DI615" s="82"/>
      <c r="DJ615" s="82"/>
      <c r="DK615" s="82"/>
      <c r="DL615" s="68"/>
      <c r="DM615" s="68"/>
      <c r="DN615" s="68"/>
      <c r="DO615" s="68"/>
      <c r="DP615" s="68"/>
    </row>
    <row r="616" spans="1:120" ht="15" customHeight="1" x14ac:dyDescent="0.25">
      <c r="A616" s="68"/>
      <c r="B616" s="69"/>
      <c r="C616" s="68"/>
      <c r="D616" s="68"/>
      <c r="E616" s="70" t="str">
        <f>IF(D616="","",VLOOKUP(D616,Denomination!$A$2:$B$50, 2, 0))</f>
        <v/>
      </c>
      <c r="F616" s="68"/>
      <c r="G616" s="71"/>
      <c r="H616" s="70" t="str">
        <f>IF(G616="","",VLOOKUP(G616,MCondition!$A$2:$B$50, 2, 0))</f>
        <v/>
      </c>
      <c r="I616" s="72"/>
      <c r="J616" s="71"/>
      <c r="K616" s="70" t="str">
        <f>IF(J616="","",VLOOKUP(J616,ICondition!$A$2:$B$50, 2, 0))</f>
        <v/>
      </c>
      <c r="L616" s="73"/>
      <c r="M616" s="73"/>
      <c r="N616" s="73"/>
      <c r="O616" s="73"/>
      <c r="P616" s="73"/>
      <c r="Q616" s="73"/>
      <c r="R616" s="78"/>
      <c r="S616" s="79" t="str">
        <f>IFERROR(VLOOKUP(R616,Material!$A$2:$B$59, 2, 0),"")</f>
        <v/>
      </c>
      <c r="T616" s="71"/>
      <c r="U616" s="79" t="str">
        <f>IFERROR(VLOOKUP(T616,Material!$A$2:$B$59, 2, 0),"")</f>
        <v/>
      </c>
      <c r="V616" s="71"/>
      <c r="W616" s="79" t="str">
        <f>IFERROR(VLOOKUP(V616,Material!$A$2:$B$59, 2, 0),"")</f>
        <v/>
      </c>
      <c r="X616" s="71"/>
      <c r="Y616" s="79" t="str">
        <f>IFERROR(VLOOKUP(X616,Material!$A$2:$B$59, 2, 0),"")</f>
        <v/>
      </c>
      <c r="Z616" s="71"/>
      <c r="AA616" s="79" t="str">
        <f>IFERROR(VLOOKUP(Z616,Material!$A$2:$B$59, 2, 0),"")</f>
        <v/>
      </c>
      <c r="AB616" s="74"/>
      <c r="AC616" s="75" t="e">
        <f t="shared" si="112"/>
        <v>#VALUE!</v>
      </c>
      <c r="AD616" s="75" t="e">
        <f t="shared" si="113"/>
        <v>#VALUE!</v>
      </c>
      <c r="AE616" s="75" t="e">
        <f t="shared" si="115"/>
        <v>#VALUE!</v>
      </c>
      <c r="AF616" s="75" t="e">
        <f t="shared" si="114"/>
        <v>#VALUE!</v>
      </c>
      <c r="AG616" s="75" t="e">
        <f t="shared" si="116"/>
        <v>#VALUE!</v>
      </c>
      <c r="AH616" s="75" t="e">
        <f t="shared" si="117"/>
        <v>#VALUE!</v>
      </c>
      <c r="AI616" s="75" t="e">
        <f t="shared" si="118"/>
        <v>#VALUE!</v>
      </c>
      <c r="AJ616" s="80" t="e">
        <f t="shared" si="119"/>
        <v>#VALUE!</v>
      </c>
      <c r="AK616" s="79" t="str">
        <f>(IFERROR(VLOOKUP(AB616,Categories!$A$2:$B$20,2,1),""))</f>
        <v/>
      </c>
      <c r="AL616" s="79" t="str">
        <f ca="1">IFERROR(VLOOKUP((HLOOKUP((VLOOKUP($AB616,Categories!$A$2:$F$20,3,1)), $AB$3:$AJ616, (ROW()-ROW($AB$3)+1), 0)), INDIRECT(VLOOKUP($AB616,Categories!$A$2:$F$20,6,1)),2,0),AK616)</f>
        <v/>
      </c>
      <c r="AM616" s="79" t="str">
        <f ca="1">IFERROR(VLOOKUP((HLOOKUP((VLOOKUP($AB616,Categories!$A$2:$F$20,4,1)),$AB$3:$AJ616,(ROW()-ROW($AB$3)+1),0)),INDIRECT(VLOOKUP($AB616,Categories!$A$2:$H$20,7,1)),2,0),"")</f>
        <v/>
      </c>
      <c r="AN616" s="79" t="str">
        <f ca="1">IFERROR(VLOOKUP((HLOOKUP((VLOOKUP($AB616,Categories!$A$2:$F$20,5,1)), $AB$3:$AJ616, (ROW()-ROW($AB$3)+1), 0)), INDIRECT(VLOOKUP($AB616,Categories!$A$2:$H$20,8,1)),2,0),"")</f>
        <v/>
      </c>
      <c r="AO616" s="79" t="str">
        <f t="shared" ca="1" si="120"/>
        <v/>
      </c>
      <c r="AP616" s="81"/>
      <c r="AQ616" s="70" t="str">
        <f>IFERROR(VLOOKUP(VALUE(MID(AP616,1,1)),AdditionalElements!$A$2:$B$50,2,0),"")</f>
        <v/>
      </c>
      <c r="AR616" s="70" t="str">
        <f>IFERROR(VLOOKUP(VALUE(MID(AP616,2,1)),AdditionalElements!$H$2:$I$50,2,0),"")</f>
        <v/>
      </c>
      <c r="AS616" s="70" t="str">
        <f>IFERROR(VLOOKUP(VALUE(MID(AP616,3,1)),AdditionalElements!$O$2:$P$50,2,0),"")</f>
        <v/>
      </c>
      <c r="AT616" s="70" t="str">
        <f>IFERROR(VLOOKUP(VALUE(MID(AP616,4,1)),AdditionalElements!$V$2:$W$50,2,0),"")</f>
        <v/>
      </c>
      <c r="AU616" s="71"/>
      <c r="AV616" s="79" t="str">
        <f>IFERROR(IF(VALUE(MID(AU616,1,1))=1, VLOOKUP(VALUE(MID(AU616,1,1)), TxtPanelShape!$A$2:$C$50, 3, 0), (IF(VALUE(MID(AU616,1,1))&gt;=7, VLOOKUP(VALUE(MID(AU616,1,1)), TxtPanelShape!$A$2:$C$50, 3, 0),VLOOKUP(VALUE(MID(AU616,1,2)),TxtPanelShape!$A$2:$C$50,3,0)))), "")</f>
        <v/>
      </c>
      <c r="AW616" s="79" t="str">
        <f>IFERROR(IF(VALUE(MID(AU616,1,1))=1, ", "&amp;VLOOKUP(VALUE(MID(AU616,2,1)), TxtPanelShape!$H$2:$I$50, 2, 0), IF(VALUE(MID(AU616,1,1))&gt;=7, ", "&amp;VLOOKUP(VALUE(MID(AU616,2,1)), TxtPanelShape!$H$2:$I$50, 2, 0),"")), "")</f>
        <v/>
      </c>
      <c r="AX616" s="79" t="str">
        <f>IFERROR(IF(VALUE(MID(AU616,1,1))=1, ", "&amp;VLOOKUP(VALUE(MID(AU616,3,1)), TxtPanelShape!$O$2:$P$50, 2, 0), IF(VALUE(MID(AU616,1,1))&gt;=7, ", "&amp;VLOOKUP(VALUE(MID(AU616,3,1)), TxtPanelShape!$O$2:$P$50, 2, 0),"")),"")</f>
        <v/>
      </c>
      <c r="AY616" s="79" t="str">
        <f>IFERROR("; "&amp;VLOOKUP(VALUE(MID(AU616,4,1)), TxtPanelShape!$V$2:$W$50,2,0),"")</f>
        <v/>
      </c>
      <c r="AZ616" s="79" t="str">
        <f t="shared" si="121"/>
        <v/>
      </c>
      <c r="BA616" s="71"/>
      <c r="BB616" s="79" t="str">
        <f>IFERROR(IF(VALUE(MID(BA616,1,1))=1, VLOOKUP(VALUE(MID(BA616,1,1)), TxtPanelShape!$A$2:$C$50, 3, 0), (IF(VALUE(MID(BA616,1,1))&gt;=7, VLOOKUP(VALUE(MID(BA616,1,1)), TxtPanelShape!$A$2:$C$50, 3, 0),VLOOKUP(VALUE(MID(BA616,1,2)),TxtPanelShape!$A$2:$C$50,3,0)))), "")</f>
        <v/>
      </c>
      <c r="BC616" s="79" t="str">
        <f>IFERROR(IF(VALUE(MID(BA616,1,1))=1, ", "&amp;VLOOKUP(VALUE(MID(BA616,2,1)), TxtPanelShape!$H$2:$I$50, 2, 0), IF(VALUE(MID(BA616,1,1))&gt;=7, ", "&amp;VLOOKUP(VALUE(MID(BA616,2,1)), TxtPanelShape!$H$2:$I$50, 2, 0),"")), "")</f>
        <v/>
      </c>
      <c r="BD616" s="79" t="str">
        <f>IFERROR(IF(VALUE(MID(BA616,1,1))=1, ", "&amp;VLOOKUP(VALUE(MID(BA616,3,1)), TxtPanelShape!$O$2:$P$50, 2, 0), IF(VALUE(MID(BA616,1,1))&gt;=7, ", "&amp;VLOOKUP(VALUE(MID(BA616,3,1)), TxtPanelShape!$O$2:$P$50, 2, 0),"")),"")</f>
        <v/>
      </c>
      <c r="BE616" s="79" t="str">
        <f>IFERROR("; "&amp;VLOOKUP(VALUE(MID(BA616,4,1)), TxtPanelShape!$V$2:$W$50,2,0),"")</f>
        <v/>
      </c>
      <c r="BF616" s="79" t="str">
        <f t="shared" si="122"/>
        <v/>
      </c>
      <c r="BG616" s="71"/>
      <c r="BH616" s="79" t="str">
        <f>IFERROR(VLOOKUP(BG616, TxtPanelDefinition!$A$2:$B$50, 2, 0),"")</f>
        <v/>
      </c>
      <c r="BI616" s="71"/>
      <c r="BJ616" s="79" t="str">
        <f>IFERROR(VLOOKUP(BI616, TxtPanelDefinition!$A$2:$B$50, 2, 0),"")</f>
        <v/>
      </c>
      <c r="BK616" s="71"/>
      <c r="BL616" s="79" t="str">
        <f>IFERROR(VLOOKUP(BK616, InscrTechniques!$A$2:$B$50, 2, 0),"")</f>
        <v/>
      </c>
      <c r="BM616" s="71"/>
      <c r="BN616" s="79" t="str">
        <f>IFERROR(VLOOKUP(BM616, InscrTechniques!$A$2:$B$50, 2, 0),"")</f>
        <v/>
      </c>
      <c r="BO616" s="71"/>
      <c r="BP616" s="79" t="str">
        <f>IFERROR(VLOOKUP(BO616, InscrTechniques!$A$2:$B$50, 2, 0),"")</f>
        <v/>
      </c>
      <c r="BQ616" s="71"/>
      <c r="BR616" s="79" t="str">
        <f>IFERROR(VLOOKUP(BQ616, InscrTechniques!$A$2:$B$50, 2, 0),"")</f>
        <v/>
      </c>
      <c r="BS616" s="71"/>
      <c r="BT616" s="79" t="str">
        <f>IFERROR(VLOOKUP(BS616, InscrTechniques!$A$2:$B$50, 2, 0),"")</f>
        <v/>
      </c>
      <c r="BU616" s="71"/>
      <c r="BV616" s="79" t="str">
        <f>IFERROR(VLOOKUP(BU616, InscrTechniques!$A$2:$B$50, 2, 0),"")</f>
        <v/>
      </c>
      <c r="BW616" s="125"/>
      <c r="BX616" s="79" t="str">
        <f>IFERROR(VLOOKUP(BW616, InscrTechniques!$A$2:$B$50, 2, 0),"")</f>
        <v/>
      </c>
      <c r="BY616" s="125"/>
      <c r="BZ616" s="79" t="str">
        <f>IFERROR(VLOOKUP(BY616, InscrTechniques!$A$2:$B$50, 2, 0),"")</f>
        <v/>
      </c>
      <c r="CA616" s="74"/>
      <c r="CB616" s="114" t="str">
        <f>IFERROR(VLOOKUP(CA616, LetterStyle!$A$2:$B$50, 2, 0),"")</f>
        <v/>
      </c>
      <c r="CC616" s="74"/>
      <c r="CD616" s="114" t="str">
        <f>IFERROR(VLOOKUP(CC616, LetterStyle!$A$2:$B$50, 2, 0),"")</f>
        <v/>
      </c>
      <c r="CE616" s="74"/>
      <c r="CF616" s="114" t="str">
        <f>IFERROR(VLOOKUP(CE616, LetterStyle!$A$2:$B$50, 2, 0),"")</f>
        <v/>
      </c>
      <c r="CG616" s="74"/>
      <c r="CH616" s="79" t="str">
        <f>IFERROR(VLOOKUP(CG616, LetterStyle!$A$2:$B$50, 2, 0),"")</f>
        <v/>
      </c>
      <c r="CI616" s="71"/>
      <c r="CJ616" s="79" t="str">
        <f>IFERROR(VLOOKUP(CI616, DecMotifs!$A$1:$B$306, 2, 0),"")</f>
        <v/>
      </c>
      <c r="CK616" s="71"/>
      <c r="CL616" s="79" t="str">
        <f>IFERROR(VLOOKUP(CK616, DecMotifs!$A$1:$B$306, 2, 0),"")</f>
        <v/>
      </c>
      <c r="CM616" s="71"/>
      <c r="CN616" s="79" t="str">
        <f>IFERROR(VLOOKUP(CM616, DecMotifs!$A$1:$B$306, 2, 0),"")</f>
        <v/>
      </c>
      <c r="CO616" s="71"/>
      <c r="CP616" s="79" t="str">
        <f>IFERROR(VLOOKUP(CO616, MarginalDec!$A$2:$B$253, 2, 0),"")</f>
        <v/>
      </c>
      <c r="CQ616" s="71"/>
      <c r="CR616" s="79" t="str">
        <f>IFERROR(VLOOKUP(CQ616, MarginalDec!$A$2:$B$253, 2, 0),"")</f>
        <v/>
      </c>
      <c r="CS616" s="71"/>
      <c r="CT616" s="79" t="str">
        <f>IFERROR(VLOOKUP(CS616, MarginalDec!$A$2:$B$253, 2, 0),"")</f>
        <v/>
      </c>
      <c r="CU616" s="71"/>
      <c r="CV616" s="79" t="str">
        <f>IF(ISBLANK(CU616),"", IFERROR(VLOOKUP(CU616, Tooling!$A$2:$B$252, 2, 0),""))</f>
        <v/>
      </c>
      <c r="CW616" s="71"/>
      <c r="CX616" s="79" t="str">
        <f>IF(ISBLANK(CW616),"", IFERROR(VLOOKUP(CW616, Tooling!$A$2:$B$252, 2, 0),""))</f>
        <v/>
      </c>
      <c r="CY616" s="71"/>
      <c r="CZ616" s="79" t="str">
        <f>IF(ISBLANK(CY616),"", IFERROR(VLOOKUP(CY616, Repairs!$A$2:$B$252, 2, 0),""))</f>
        <v/>
      </c>
      <c r="DA616" s="77"/>
      <c r="DB616" s="71"/>
      <c r="DC616" s="79" t="str">
        <f>IFERROR(VLOOKUP(DB616, DatingReason!$A$2:$B$252, 2, 0),"")</f>
        <v/>
      </c>
      <c r="DD616" s="123" t="str">
        <f t="shared" si="123"/>
        <v/>
      </c>
      <c r="DF616" s="119" t="str">
        <f t="array" ref="DF616">IF(AND($B616&lt;&gt;"", $DE616&lt;&gt;"", $DE616&lt;&gt;"No"),MAX(IF($B616=PEOPLE!$B$4:$B$1000, PEOPLE!$Q$4:$Q$1000,""))+100,"")</f>
        <v/>
      </c>
      <c r="DG616" s="68"/>
      <c r="DH616" s="76">
        <f>COUNTIF(PEOPLE!B:B, MEMORIALS!B616)</f>
        <v>0</v>
      </c>
      <c r="DI616" s="82"/>
      <c r="DJ616" s="82"/>
      <c r="DK616" s="82"/>
      <c r="DL616" s="68"/>
      <c r="DM616" s="68"/>
      <c r="DN616" s="68"/>
      <c r="DO616" s="68"/>
      <c r="DP616" s="68"/>
    </row>
    <row r="617" spans="1:120" ht="15" customHeight="1" x14ac:dyDescent="0.25">
      <c r="A617" s="68"/>
      <c r="B617" s="69"/>
      <c r="C617" s="68"/>
      <c r="D617" s="68"/>
      <c r="E617" s="70" t="str">
        <f>IF(D617="","",VLOOKUP(D617,Denomination!$A$2:$B$50, 2, 0))</f>
        <v/>
      </c>
      <c r="F617" s="68"/>
      <c r="G617" s="71"/>
      <c r="H617" s="70" t="str">
        <f>IF(G617="","",VLOOKUP(G617,MCondition!$A$2:$B$50, 2, 0))</f>
        <v/>
      </c>
      <c r="I617" s="72"/>
      <c r="J617" s="71"/>
      <c r="K617" s="70" t="str">
        <f>IF(J617="","",VLOOKUP(J617,ICondition!$A$2:$B$50, 2, 0))</f>
        <v/>
      </c>
      <c r="L617" s="73"/>
      <c r="M617" s="73"/>
      <c r="N617" s="73"/>
      <c r="O617" s="73"/>
      <c r="P617" s="73"/>
      <c r="Q617" s="73"/>
      <c r="R617" s="78"/>
      <c r="S617" s="79" t="str">
        <f>IFERROR(VLOOKUP(R617,Material!$A$2:$B$59, 2, 0),"")</f>
        <v/>
      </c>
      <c r="T617" s="71"/>
      <c r="U617" s="79" t="str">
        <f>IFERROR(VLOOKUP(T617,Material!$A$2:$B$59, 2, 0),"")</f>
        <v/>
      </c>
      <c r="V617" s="71"/>
      <c r="W617" s="79" t="str">
        <f>IFERROR(VLOOKUP(V617,Material!$A$2:$B$59, 2, 0),"")</f>
        <v/>
      </c>
      <c r="X617" s="71"/>
      <c r="Y617" s="79" t="str">
        <f>IFERROR(VLOOKUP(X617,Material!$A$2:$B$59, 2, 0),"")</f>
        <v/>
      </c>
      <c r="Z617" s="71"/>
      <c r="AA617" s="79" t="str">
        <f>IFERROR(VLOOKUP(Z617,Material!$A$2:$B$59, 2, 0),"")</f>
        <v/>
      </c>
      <c r="AB617" s="74"/>
      <c r="AC617" s="75" t="e">
        <f t="shared" si="112"/>
        <v>#VALUE!</v>
      </c>
      <c r="AD617" s="75" t="e">
        <f t="shared" si="113"/>
        <v>#VALUE!</v>
      </c>
      <c r="AE617" s="75" t="e">
        <f t="shared" si="115"/>
        <v>#VALUE!</v>
      </c>
      <c r="AF617" s="75" t="e">
        <f t="shared" si="114"/>
        <v>#VALUE!</v>
      </c>
      <c r="AG617" s="75" t="e">
        <f t="shared" si="116"/>
        <v>#VALUE!</v>
      </c>
      <c r="AH617" s="75" t="e">
        <f t="shared" si="117"/>
        <v>#VALUE!</v>
      </c>
      <c r="AI617" s="75" t="e">
        <f t="shared" si="118"/>
        <v>#VALUE!</v>
      </c>
      <c r="AJ617" s="80" t="e">
        <f t="shared" si="119"/>
        <v>#VALUE!</v>
      </c>
      <c r="AK617" s="79" t="str">
        <f>(IFERROR(VLOOKUP(AB617,Categories!$A$2:$B$20,2,1),""))</f>
        <v/>
      </c>
      <c r="AL617" s="79" t="str">
        <f ca="1">IFERROR(VLOOKUP((HLOOKUP((VLOOKUP($AB617,Categories!$A$2:$F$20,3,1)), $AB$3:$AJ617, (ROW()-ROW($AB$3)+1), 0)), INDIRECT(VLOOKUP($AB617,Categories!$A$2:$F$20,6,1)),2,0),AK617)</f>
        <v/>
      </c>
      <c r="AM617" s="79" t="str">
        <f ca="1">IFERROR(VLOOKUP((HLOOKUP((VLOOKUP($AB617,Categories!$A$2:$F$20,4,1)),$AB$3:$AJ617,(ROW()-ROW($AB$3)+1),0)),INDIRECT(VLOOKUP($AB617,Categories!$A$2:$H$20,7,1)),2,0),"")</f>
        <v/>
      </c>
      <c r="AN617" s="79" t="str">
        <f ca="1">IFERROR(VLOOKUP((HLOOKUP((VLOOKUP($AB617,Categories!$A$2:$F$20,5,1)), $AB$3:$AJ617, (ROW()-ROW($AB$3)+1), 0)), INDIRECT(VLOOKUP($AB617,Categories!$A$2:$H$20,8,1)),2,0),"")</f>
        <v/>
      </c>
      <c r="AO617" s="79" t="str">
        <f t="shared" ca="1" si="120"/>
        <v/>
      </c>
      <c r="AP617" s="81"/>
      <c r="AQ617" s="70" t="str">
        <f>IFERROR(VLOOKUP(VALUE(MID(AP617,1,1)),AdditionalElements!$A$2:$B$50,2,0),"")</f>
        <v/>
      </c>
      <c r="AR617" s="70" t="str">
        <f>IFERROR(VLOOKUP(VALUE(MID(AP617,2,1)),AdditionalElements!$H$2:$I$50,2,0),"")</f>
        <v/>
      </c>
      <c r="AS617" s="70" t="str">
        <f>IFERROR(VLOOKUP(VALUE(MID(AP617,3,1)),AdditionalElements!$O$2:$P$50,2,0),"")</f>
        <v/>
      </c>
      <c r="AT617" s="70" t="str">
        <f>IFERROR(VLOOKUP(VALUE(MID(AP617,4,1)),AdditionalElements!$V$2:$W$50,2,0),"")</f>
        <v/>
      </c>
      <c r="AU617" s="71"/>
      <c r="AV617" s="79" t="str">
        <f>IFERROR(IF(VALUE(MID(AU617,1,1))=1, VLOOKUP(VALUE(MID(AU617,1,1)), TxtPanelShape!$A$2:$C$50, 3, 0), (IF(VALUE(MID(AU617,1,1))&gt;=7, VLOOKUP(VALUE(MID(AU617,1,1)), TxtPanelShape!$A$2:$C$50, 3, 0),VLOOKUP(VALUE(MID(AU617,1,2)),TxtPanelShape!$A$2:$C$50,3,0)))), "")</f>
        <v/>
      </c>
      <c r="AW617" s="79" t="str">
        <f>IFERROR(IF(VALUE(MID(AU617,1,1))=1, ", "&amp;VLOOKUP(VALUE(MID(AU617,2,1)), TxtPanelShape!$H$2:$I$50, 2, 0), IF(VALUE(MID(AU617,1,1))&gt;=7, ", "&amp;VLOOKUP(VALUE(MID(AU617,2,1)), TxtPanelShape!$H$2:$I$50, 2, 0),"")), "")</f>
        <v/>
      </c>
      <c r="AX617" s="79" t="str">
        <f>IFERROR(IF(VALUE(MID(AU617,1,1))=1, ", "&amp;VLOOKUP(VALUE(MID(AU617,3,1)), TxtPanelShape!$O$2:$P$50, 2, 0), IF(VALUE(MID(AU617,1,1))&gt;=7, ", "&amp;VLOOKUP(VALUE(MID(AU617,3,1)), TxtPanelShape!$O$2:$P$50, 2, 0),"")),"")</f>
        <v/>
      </c>
      <c r="AY617" s="79" t="str">
        <f>IFERROR("; "&amp;VLOOKUP(VALUE(MID(AU617,4,1)), TxtPanelShape!$V$2:$W$50,2,0),"")</f>
        <v/>
      </c>
      <c r="AZ617" s="79" t="str">
        <f t="shared" si="121"/>
        <v/>
      </c>
      <c r="BA617" s="71"/>
      <c r="BB617" s="79" t="str">
        <f>IFERROR(IF(VALUE(MID(BA617,1,1))=1, VLOOKUP(VALUE(MID(BA617,1,1)), TxtPanelShape!$A$2:$C$50, 3, 0), (IF(VALUE(MID(BA617,1,1))&gt;=7, VLOOKUP(VALUE(MID(BA617,1,1)), TxtPanelShape!$A$2:$C$50, 3, 0),VLOOKUP(VALUE(MID(BA617,1,2)),TxtPanelShape!$A$2:$C$50,3,0)))), "")</f>
        <v/>
      </c>
      <c r="BC617" s="79" t="str">
        <f>IFERROR(IF(VALUE(MID(BA617,1,1))=1, ", "&amp;VLOOKUP(VALUE(MID(BA617,2,1)), TxtPanelShape!$H$2:$I$50, 2, 0), IF(VALUE(MID(BA617,1,1))&gt;=7, ", "&amp;VLOOKUP(VALUE(MID(BA617,2,1)), TxtPanelShape!$H$2:$I$50, 2, 0),"")), "")</f>
        <v/>
      </c>
      <c r="BD617" s="79" t="str">
        <f>IFERROR(IF(VALUE(MID(BA617,1,1))=1, ", "&amp;VLOOKUP(VALUE(MID(BA617,3,1)), TxtPanelShape!$O$2:$P$50, 2, 0), IF(VALUE(MID(BA617,1,1))&gt;=7, ", "&amp;VLOOKUP(VALUE(MID(BA617,3,1)), TxtPanelShape!$O$2:$P$50, 2, 0),"")),"")</f>
        <v/>
      </c>
      <c r="BE617" s="79" t="str">
        <f>IFERROR("; "&amp;VLOOKUP(VALUE(MID(BA617,4,1)), TxtPanelShape!$V$2:$W$50,2,0),"")</f>
        <v/>
      </c>
      <c r="BF617" s="79" t="str">
        <f t="shared" si="122"/>
        <v/>
      </c>
      <c r="BG617" s="71"/>
      <c r="BH617" s="79" t="str">
        <f>IFERROR(VLOOKUP(BG617, TxtPanelDefinition!$A$2:$B$50, 2, 0),"")</f>
        <v/>
      </c>
      <c r="BI617" s="71"/>
      <c r="BJ617" s="79" t="str">
        <f>IFERROR(VLOOKUP(BI617, TxtPanelDefinition!$A$2:$B$50, 2, 0),"")</f>
        <v/>
      </c>
      <c r="BK617" s="71"/>
      <c r="BL617" s="79" t="str">
        <f>IFERROR(VLOOKUP(BK617, InscrTechniques!$A$2:$B$50, 2, 0),"")</f>
        <v/>
      </c>
      <c r="BM617" s="71"/>
      <c r="BN617" s="79" t="str">
        <f>IFERROR(VLOOKUP(BM617, InscrTechniques!$A$2:$B$50, 2, 0),"")</f>
        <v/>
      </c>
      <c r="BO617" s="71"/>
      <c r="BP617" s="79" t="str">
        <f>IFERROR(VLOOKUP(BO617, InscrTechniques!$A$2:$B$50, 2, 0),"")</f>
        <v/>
      </c>
      <c r="BQ617" s="71"/>
      <c r="BR617" s="79" t="str">
        <f>IFERROR(VLOOKUP(BQ617, InscrTechniques!$A$2:$B$50, 2, 0),"")</f>
        <v/>
      </c>
      <c r="BS617" s="71"/>
      <c r="BT617" s="79" t="str">
        <f>IFERROR(VLOOKUP(BS617, InscrTechniques!$A$2:$B$50, 2, 0),"")</f>
        <v/>
      </c>
      <c r="BU617" s="71"/>
      <c r="BV617" s="79" t="str">
        <f>IFERROR(VLOOKUP(BU617, InscrTechniques!$A$2:$B$50, 2, 0),"")</f>
        <v/>
      </c>
      <c r="BW617" s="125"/>
      <c r="BX617" s="79" t="str">
        <f>IFERROR(VLOOKUP(BW617, InscrTechniques!$A$2:$B$50, 2, 0),"")</f>
        <v/>
      </c>
      <c r="BY617" s="125"/>
      <c r="BZ617" s="79" t="str">
        <f>IFERROR(VLOOKUP(BY617, InscrTechniques!$A$2:$B$50, 2, 0),"")</f>
        <v/>
      </c>
      <c r="CA617" s="74"/>
      <c r="CB617" s="114" t="str">
        <f>IFERROR(VLOOKUP(CA617, LetterStyle!$A$2:$B$50, 2, 0),"")</f>
        <v/>
      </c>
      <c r="CC617" s="74"/>
      <c r="CD617" s="114" t="str">
        <f>IFERROR(VLOOKUP(CC617, LetterStyle!$A$2:$B$50, 2, 0),"")</f>
        <v/>
      </c>
      <c r="CE617" s="74"/>
      <c r="CF617" s="114" t="str">
        <f>IFERROR(VLOOKUP(CE617, LetterStyle!$A$2:$B$50, 2, 0),"")</f>
        <v/>
      </c>
      <c r="CG617" s="74"/>
      <c r="CH617" s="79" t="str">
        <f>IFERROR(VLOOKUP(CG617, LetterStyle!$A$2:$B$50, 2, 0),"")</f>
        <v/>
      </c>
      <c r="CI617" s="71"/>
      <c r="CJ617" s="79" t="str">
        <f>IFERROR(VLOOKUP(CI617, DecMotifs!$A$1:$B$306, 2, 0),"")</f>
        <v/>
      </c>
      <c r="CK617" s="71"/>
      <c r="CL617" s="79" t="str">
        <f>IFERROR(VLOOKUP(CK617, DecMotifs!$A$1:$B$306, 2, 0),"")</f>
        <v/>
      </c>
      <c r="CM617" s="71"/>
      <c r="CN617" s="79" t="str">
        <f>IFERROR(VLOOKUP(CM617, DecMotifs!$A$1:$B$306, 2, 0),"")</f>
        <v/>
      </c>
      <c r="CO617" s="71"/>
      <c r="CP617" s="79" t="str">
        <f>IFERROR(VLOOKUP(CO617, MarginalDec!$A$2:$B$253, 2, 0),"")</f>
        <v/>
      </c>
      <c r="CQ617" s="71"/>
      <c r="CR617" s="79" t="str">
        <f>IFERROR(VLOOKUP(CQ617, MarginalDec!$A$2:$B$253, 2, 0),"")</f>
        <v/>
      </c>
      <c r="CS617" s="71"/>
      <c r="CT617" s="79" t="str">
        <f>IFERROR(VLOOKUP(CS617, MarginalDec!$A$2:$B$253, 2, 0),"")</f>
        <v/>
      </c>
      <c r="CU617" s="71"/>
      <c r="CV617" s="79" t="str">
        <f>IF(ISBLANK(CU617),"", IFERROR(VLOOKUP(CU617, Tooling!$A$2:$B$252, 2, 0),""))</f>
        <v/>
      </c>
      <c r="CW617" s="71"/>
      <c r="CX617" s="79" t="str">
        <f>IF(ISBLANK(CW617),"", IFERROR(VLOOKUP(CW617, Tooling!$A$2:$B$252, 2, 0),""))</f>
        <v/>
      </c>
      <c r="CY617" s="71"/>
      <c r="CZ617" s="79" t="str">
        <f>IF(ISBLANK(CY617),"", IFERROR(VLOOKUP(CY617, Repairs!$A$2:$B$252, 2, 0),""))</f>
        <v/>
      </c>
      <c r="DA617" s="77"/>
      <c r="DB617" s="71"/>
      <c r="DC617" s="79" t="str">
        <f>IFERROR(VLOOKUP(DB617, DatingReason!$A$2:$B$252, 2, 0),"")</f>
        <v/>
      </c>
      <c r="DD617" s="123" t="str">
        <f t="shared" si="123"/>
        <v/>
      </c>
      <c r="DF617" s="119" t="str">
        <f t="array" ref="DF617">IF(AND($B617&lt;&gt;"", $DE617&lt;&gt;"", $DE617&lt;&gt;"No"),MAX(IF($B617=PEOPLE!$B$4:$B$1000, PEOPLE!$Q$4:$Q$1000,""))+100,"")</f>
        <v/>
      </c>
      <c r="DG617" s="68"/>
      <c r="DH617" s="76">
        <f>COUNTIF(PEOPLE!B:B, MEMORIALS!B617)</f>
        <v>0</v>
      </c>
      <c r="DI617" s="82"/>
      <c r="DJ617" s="82"/>
      <c r="DK617" s="82"/>
      <c r="DL617" s="68"/>
      <c r="DM617" s="68"/>
      <c r="DN617" s="68"/>
      <c r="DO617" s="68"/>
      <c r="DP617" s="68"/>
    </row>
    <row r="618" spans="1:120" ht="15" customHeight="1" x14ac:dyDescent="0.25">
      <c r="A618" s="68"/>
      <c r="B618" s="69"/>
      <c r="C618" s="68"/>
      <c r="D618" s="68"/>
      <c r="E618" s="70" t="str">
        <f>IF(D618="","",VLOOKUP(D618,Denomination!$A$2:$B$50, 2, 0))</f>
        <v/>
      </c>
      <c r="F618" s="68"/>
      <c r="G618" s="71"/>
      <c r="H618" s="70" t="str">
        <f>IF(G618="","",VLOOKUP(G618,MCondition!$A$2:$B$50, 2, 0))</f>
        <v/>
      </c>
      <c r="I618" s="72"/>
      <c r="J618" s="71"/>
      <c r="K618" s="70" t="str">
        <f>IF(J618="","",VLOOKUP(J618,ICondition!$A$2:$B$50, 2, 0))</f>
        <v/>
      </c>
      <c r="L618" s="73"/>
      <c r="M618" s="73"/>
      <c r="N618" s="73"/>
      <c r="O618" s="73"/>
      <c r="P618" s="73"/>
      <c r="Q618" s="73"/>
      <c r="R618" s="78"/>
      <c r="S618" s="79" t="str">
        <f>IFERROR(VLOOKUP(R618,Material!$A$2:$B$59, 2, 0),"")</f>
        <v/>
      </c>
      <c r="T618" s="71"/>
      <c r="U618" s="79" t="str">
        <f>IFERROR(VLOOKUP(T618,Material!$A$2:$B$59, 2, 0),"")</f>
        <v/>
      </c>
      <c r="V618" s="71"/>
      <c r="W618" s="79" t="str">
        <f>IFERROR(VLOOKUP(V618,Material!$A$2:$B$59, 2, 0),"")</f>
        <v/>
      </c>
      <c r="X618" s="71"/>
      <c r="Y618" s="79" t="str">
        <f>IFERROR(VLOOKUP(X618,Material!$A$2:$B$59, 2, 0),"")</f>
        <v/>
      </c>
      <c r="Z618" s="71"/>
      <c r="AA618" s="79" t="str">
        <f>IFERROR(VLOOKUP(Z618,Material!$A$2:$B$59, 2, 0),"")</f>
        <v/>
      </c>
      <c r="AB618" s="74"/>
      <c r="AC618" s="75" t="e">
        <f t="shared" si="112"/>
        <v>#VALUE!</v>
      </c>
      <c r="AD618" s="75" t="e">
        <f t="shared" si="113"/>
        <v>#VALUE!</v>
      </c>
      <c r="AE618" s="75" t="e">
        <f t="shared" si="115"/>
        <v>#VALUE!</v>
      </c>
      <c r="AF618" s="75" t="e">
        <f t="shared" si="114"/>
        <v>#VALUE!</v>
      </c>
      <c r="AG618" s="75" t="e">
        <f t="shared" si="116"/>
        <v>#VALUE!</v>
      </c>
      <c r="AH618" s="75" t="e">
        <f t="shared" si="117"/>
        <v>#VALUE!</v>
      </c>
      <c r="AI618" s="75" t="e">
        <f t="shared" si="118"/>
        <v>#VALUE!</v>
      </c>
      <c r="AJ618" s="80" t="e">
        <f t="shared" si="119"/>
        <v>#VALUE!</v>
      </c>
      <c r="AK618" s="79" t="str">
        <f>(IFERROR(VLOOKUP(AB618,Categories!$A$2:$B$20,2,1),""))</f>
        <v/>
      </c>
      <c r="AL618" s="79" t="str">
        <f ca="1">IFERROR(VLOOKUP((HLOOKUP((VLOOKUP($AB618,Categories!$A$2:$F$20,3,1)), $AB$3:$AJ618, (ROW()-ROW($AB$3)+1), 0)), INDIRECT(VLOOKUP($AB618,Categories!$A$2:$F$20,6,1)),2,0),AK618)</f>
        <v/>
      </c>
      <c r="AM618" s="79" t="str">
        <f ca="1">IFERROR(VLOOKUP((HLOOKUP((VLOOKUP($AB618,Categories!$A$2:$F$20,4,1)),$AB$3:$AJ618,(ROW()-ROW($AB$3)+1),0)),INDIRECT(VLOOKUP($AB618,Categories!$A$2:$H$20,7,1)),2,0),"")</f>
        <v/>
      </c>
      <c r="AN618" s="79" t="str">
        <f ca="1">IFERROR(VLOOKUP((HLOOKUP((VLOOKUP($AB618,Categories!$A$2:$F$20,5,1)), $AB$3:$AJ618, (ROW()-ROW($AB$3)+1), 0)), INDIRECT(VLOOKUP($AB618,Categories!$A$2:$H$20,8,1)),2,0),"")</f>
        <v/>
      </c>
      <c r="AO618" s="79" t="str">
        <f t="shared" ca="1" si="120"/>
        <v/>
      </c>
      <c r="AP618" s="81"/>
      <c r="AQ618" s="70" t="str">
        <f>IFERROR(VLOOKUP(VALUE(MID(AP618,1,1)),AdditionalElements!$A$2:$B$50,2,0),"")</f>
        <v/>
      </c>
      <c r="AR618" s="70" t="str">
        <f>IFERROR(VLOOKUP(VALUE(MID(AP618,2,1)),AdditionalElements!$H$2:$I$50,2,0),"")</f>
        <v/>
      </c>
      <c r="AS618" s="70" t="str">
        <f>IFERROR(VLOOKUP(VALUE(MID(AP618,3,1)),AdditionalElements!$O$2:$P$50,2,0),"")</f>
        <v/>
      </c>
      <c r="AT618" s="70" t="str">
        <f>IFERROR(VLOOKUP(VALUE(MID(AP618,4,1)),AdditionalElements!$V$2:$W$50,2,0),"")</f>
        <v/>
      </c>
      <c r="AU618" s="71"/>
      <c r="AV618" s="79" t="str">
        <f>IFERROR(IF(VALUE(MID(AU618,1,1))=1, VLOOKUP(VALUE(MID(AU618,1,1)), TxtPanelShape!$A$2:$C$50, 3, 0), (IF(VALUE(MID(AU618,1,1))&gt;=7, VLOOKUP(VALUE(MID(AU618,1,1)), TxtPanelShape!$A$2:$C$50, 3, 0),VLOOKUP(VALUE(MID(AU618,1,2)),TxtPanelShape!$A$2:$C$50,3,0)))), "")</f>
        <v/>
      </c>
      <c r="AW618" s="79" t="str">
        <f>IFERROR(IF(VALUE(MID(AU618,1,1))=1, ", "&amp;VLOOKUP(VALUE(MID(AU618,2,1)), TxtPanelShape!$H$2:$I$50, 2, 0), IF(VALUE(MID(AU618,1,1))&gt;=7, ", "&amp;VLOOKUP(VALUE(MID(AU618,2,1)), TxtPanelShape!$H$2:$I$50, 2, 0),"")), "")</f>
        <v/>
      </c>
      <c r="AX618" s="79" t="str">
        <f>IFERROR(IF(VALUE(MID(AU618,1,1))=1, ", "&amp;VLOOKUP(VALUE(MID(AU618,3,1)), TxtPanelShape!$O$2:$P$50, 2, 0), IF(VALUE(MID(AU618,1,1))&gt;=7, ", "&amp;VLOOKUP(VALUE(MID(AU618,3,1)), TxtPanelShape!$O$2:$P$50, 2, 0),"")),"")</f>
        <v/>
      </c>
      <c r="AY618" s="79" t="str">
        <f>IFERROR("; "&amp;VLOOKUP(VALUE(MID(AU618,4,1)), TxtPanelShape!$V$2:$W$50,2,0),"")</f>
        <v/>
      </c>
      <c r="AZ618" s="79" t="str">
        <f t="shared" si="121"/>
        <v/>
      </c>
      <c r="BA618" s="71"/>
      <c r="BB618" s="79" t="str">
        <f>IFERROR(IF(VALUE(MID(BA618,1,1))=1, VLOOKUP(VALUE(MID(BA618,1,1)), TxtPanelShape!$A$2:$C$50, 3, 0), (IF(VALUE(MID(BA618,1,1))&gt;=7, VLOOKUP(VALUE(MID(BA618,1,1)), TxtPanelShape!$A$2:$C$50, 3, 0),VLOOKUP(VALUE(MID(BA618,1,2)),TxtPanelShape!$A$2:$C$50,3,0)))), "")</f>
        <v/>
      </c>
      <c r="BC618" s="79" t="str">
        <f>IFERROR(IF(VALUE(MID(BA618,1,1))=1, ", "&amp;VLOOKUP(VALUE(MID(BA618,2,1)), TxtPanelShape!$H$2:$I$50, 2, 0), IF(VALUE(MID(BA618,1,1))&gt;=7, ", "&amp;VLOOKUP(VALUE(MID(BA618,2,1)), TxtPanelShape!$H$2:$I$50, 2, 0),"")), "")</f>
        <v/>
      </c>
      <c r="BD618" s="79" t="str">
        <f>IFERROR(IF(VALUE(MID(BA618,1,1))=1, ", "&amp;VLOOKUP(VALUE(MID(BA618,3,1)), TxtPanelShape!$O$2:$P$50, 2, 0), IF(VALUE(MID(BA618,1,1))&gt;=7, ", "&amp;VLOOKUP(VALUE(MID(BA618,3,1)), TxtPanelShape!$O$2:$P$50, 2, 0),"")),"")</f>
        <v/>
      </c>
      <c r="BE618" s="79" t="str">
        <f>IFERROR("; "&amp;VLOOKUP(VALUE(MID(BA618,4,1)), TxtPanelShape!$V$2:$W$50,2,0),"")</f>
        <v/>
      </c>
      <c r="BF618" s="79" t="str">
        <f t="shared" si="122"/>
        <v/>
      </c>
      <c r="BG618" s="71"/>
      <c r="BH618" s="79" t="str">
        <f>IFERROR(VLOOKUP(BG618, TxtPanelDefinition!$A$2:$B$50, 2, 0),"")</f>
        <v/>
      </c>
      <c r="BI618" s="71"/>
      <c r="BJ618" s="79" t="str">
        <f>IFERROR(VLOOKUP(BI618, TxtPanelDefinition!$A$2:$B$50, 2, 0),"")</f>
        <v/>
      </c>
      <c r="BK618" s="71"/>
      <c r="BL618" s="79" t="str">
        <f>IFERROR(VLOOKUP(BK618, InscrTechniques!$A$2:$B$50, 2, 0),"")</f>
        <v/>
      </c>
      <c r="BM618" s="71"/>
      <c r="BN618" s="79" t="str">
        <f>IFERROR(VLOOKUP(BM618, InscrTechniques!$A$2:$B$50, 2, 0),"")</f>
        <v/>
      </c>
      <c r="BO618" s="71"/>
      <c r="BP618" s="79" t="str">
        <f>IFERROR(VLOOKUP(BO618, InscrTechniques!$A$2:$B$50, 2, 0),"")</f>
        <v/>
      </c>
      <c r="BQ618" s="71"/>
      <c r="BR618" s="79" t="str">
        <f>IFERROR(VLOOKUP(BQ618, InscrTechniques!$A$2:$B$50, 2, 0),"")</f>
        <v/>
      </c>
      <c r="BS618" s="71"/>
      <c r="BT618" s="79" t="str">
        <f>IFERROR(VLOOKUP(BS618, InscrTechniques!$A$2:$B$50, 2, 0),"")</f>
        <v/>
      </c>
      <c r="BU618" s="71"/>
      <c r="BV618" s="79" t="str">
        <f>IFERROR(VLOOKUP(BU618, InscrTechniques!$A$2:$B$50, 2, 0),"")</f>
        <v/>
      </c>
      <c r="BW618" s="125"/>
      <c r="BX618" s="79" t="str">
        <f>IFERROR(VLOOKUP(BW618, InscrTechniques!$A$2:$B$50, 2, 0),"")</f>
        <v/>
      </c>
      <c r="BY618" s="125"/>
      <c r="BZ618" s="79" t="str">
        <f>IFERROR(VLOOKUP(BY618, InscrTechniques!$A$2:$B$50, 2, 0),"")</f>
        <v/>
      </c>
      <c r="CA618" s="74"/>
      <c r="CB618" s="114" t="str">
        <f>IFERROR(VLOOKUP(CA618, LetterStyle!$A$2:$B$50, 2, 0),"")</f>
        <v/>
      </c>
      <c r="CC618" s="74"/>
      <c r="CD618" s="114" t="str">
        <f>IFERROR(VLOOKUP(CC618, LetterStyle!$A$2:$B$50, 2, 0),"")</f>
        <v/>
      </c>
      <c r="CE618" s="74"/>
      <c r="CF618" s="114" t="str">
        <f>IFERROR(VLOOKUP(CE618, LetterStyle!$A$2:$B$50, 2, 0),"")</f>
        <v/>
      </c>
      <c r="CG618" s="74"/>
      <c r="CH618" s="79" t="str">
        <f>IFERROR(VLOOKUP(CG618, LetterStyle!$A$2:$B$50, 2, 0),"")</f>
        <v/>
      </c>
      <c r="CI618" s="71"/>
      <c r="CJ618" s="79" t="str">
        <f>IFERROR(VLOOKUP(CI618, DecMotifs!$A$1:$B$306, 2, 0),"")</f>
        <v/>
      </c>
      <c r="CK618" s="71"/>
      <c r="CL618" s="79" t="str">
        <f>IFERROR(VLOOKUP(CK618, DecMotifs!$A$1:$B$306, 2, 0),"")</f>
        <v/>
      </c>
      <c r="CM618" s="71"/>
      <c r="CN618" s="79" t="str">
        <f>IFERROR(VLOOKUP(CM618, DecMotifs!$A$1:$B$306, 2, 0),"")</f>
        <v/>
      </c>
      <c r="CO618" s="71"/>
      <c r="CP618" s="79" t="str">
        <f>IFERROR(VLOOKUP(CO618, MarginalDec!$A$2:$B$253, 2, 0),"")</f>
        <v/>
      </c>
      <c r="CQ618" s="71"/>
      <c r="CR618" s="79" t="str">
        <f>IFERROR(VLOOKUP(CQ618, MarginalDec!$A$2:$B$253, 2, 0),"")</f>
        <v/>
      </c>
      <c r="CS618" s="71"/>
      <c r="CT618" s="79" t="str">
        <f>IFERROR(VLOOKUP(CS618, MarginalDec!$A$2:$B$253, 2, 0),"")</f>
        <v/>
      </c>
      <c r="CU618" s="71"/>
      <c r="CV618" s="79" t="str">
        <f>IF(ISBLANK(CU618),"", IFERROR(VLOOKUP(CU618, Tooling!$A$2:$B$252, 2, 0),""))</f>
        <v/>
      </c>
      <c r="CW618" s="71"/>
      <c r="CX618" s="79" t="str">
        <f>IF(ISBLANK(CW618),"", IFERROR(VLOOKUP(CW618, Tooling!$A$2:$B$252, 2, 0),""))</f>
        <v/>
      </c>
      <c r="CY618" s="71"/>
      <c r="CZ618" s="79" t="str">
        <f>IF(ISBLANK(CY618),"", IFERROR(VLOOKUP(CY618, Repairs!$A$2:$B$252, 2, 0),""))</f>
        <v/>
      </c>
      <c r="DA618" s="77"/>
      <c r="DB618" s="71"/>
      <c r="DC618" s="79" t="str">
        <f>IFERROR(VLOOKUP(DB618, DatingReason!$A$2:$B$252, 2, 0),"")</f>
        <v/>
      </c>
      <c r="DD618" s="123" t="str">
        <f t="shared" si="123"/>
        <v/>
      </c>
      <c r="DF618" s="119" t="str">
        <f t="array" ref="DF618">IF(AND($B618&lt;&gt;"", $DE618&lt;&gt;"", $DE618&lt;&gt;"No"),MAX(IF($B618=PEOPLE!$B$4:$B$1000, PEOPLE!$Q$4:$Q$1000,""))+100,"")</f>
        <v/>
      </c>
      <c r="DG618" s="68"/>
      <c r="DH618" s="76">
        <f>COUNTIF(PEOPLE!B:B, MEMORIALS!B618)</f>
        <v>0</v>
      </c>
      <c r="DI618" s="82"/>
      <c r="DJ618" s="82"/>
      <c r="DK618" s="82"/>
      <c r="DL618" s="68"/>
      <c r="DM618" s="68"/>
      <c r="DN618" s="68"/>
      <c r="DO618" s="68"/>
      <c r="DP618" s="68"/>
    </row>
    <row r="619" spans="1:120" ht="15" customHeight="1" x14ac:dyDescent="0.25">
      <c r="A619" s="68"/>
      <c r="B619" s="69"/>
      <c r="C619" s="68"/>
      <c r="D619" s="68"/>
      <c r="E619" s="70" t="str">
        <f>IF(D619="","",VLOOKUP(D619,Denomination!$A$2:$B$50, 2, 0))</f>
        <v/>
      </c>
      <c r="F619" s="68"/>
      <c r="G619" s="71"/>
      <c r="H619" s="70" t="str">
        <f>IF(G619="","",VLOOKUP(G619,MCondition!$A$2:$B$50, 2, 0))</f>
        <v/>
      </c>
      <c r="I619" s="72"/>
      <c r="J619" s="71"/>
      <c r="K619" s="70" t="str">
        <f>IF(J619="","",VLOOKUP(J619,ICondition!$A$2:$B$50, 2, 0))</f>
        <v/>
      </c>
      <c r="L619" s="73"/>
      <c r="M619" s="73"/>
      <c r="N619" s="73"/>
      <c r="O619" s="73"/>
      <c r="P619" s="73"/>
      <c r="Q619" s="73"/>
      <c r="R619" s="78"/>
      <c r="S619" s="79" t="str">
        <f>IFERROR(VLOOKUP(R619,Material!$A$2:$B$59, 2, 0),"")</f>
        <v/>
      </c>
      <c r="T619" s="71"/>
      <c r="U619" s="79" t="str">
        <f>IFERROR(VLOOKUP(T619,Material!$A$2:$B$59, 2, 0),"")</f>
        <v/>
      </c>
      <c r="V619" s="71"/>
      <c r="W619" s="79" t="str">
        <f>IFERROR(VLOOKUP(V619,Material!$A$2:$B$59, 2, 0),"")</f>
        <v/>
      </c>
      <c r="X619" s="71"/>
      <c r="Y619" s="79" t="str">
        <f>IFERROR(VLOOKUP(X619,Material!$A$2:$B$59, 2, 0),"")</f>
        <v/>
      </c>
      <c r="Z619" s="71"/>
      <c r="AA619" s="79" t="str">
        <f>IFERROR(VLOOKUP(Z619,Material!$A$2:$B$59, 2, 0),"")</f>
        <v/>
      </c>
      <c r="AB619" s="74"/>
      <c r="AC619" s="75" t="e">
        <f t="shared" si="112"/>
        <v>#VALUE!</v>
      </c>
      <c r="AD619" s="75" t="e">
        <f t="shared" si="113"/>
        <v>#VALUE!</v>
      </c>
      <c r="AE619" s="75" t="e">
        <f t="shared" si="115"/>
        <v>#VALUE!</v>
      </c>
      <c r="AF619" s="75" t="e">
        <f t="shared" si="114"/>
        <v>#VALUE!</v>
      </c>
      <c r="AG619" s="75" t="e">
        <f t="shared" si="116"/>
        <v>#VALUE!</v>
      </c>
      <c r="AH619" s="75" t="e">
        <f t="shared" si="117"/>
        <v>#VALUE!</v>
      </c>
      <c r="AI619" s="75" t="e">
        <f t="shared" si="118"/>
        <v>#VALUE!</v>
      </c>
      <c r="AJ619" s="80" t="e">
        <f t="shared" si="119"/>
        <v>#VALUE!</v>
      </c>
      <c r="AK619" s="79" t="str">
        <f>(IFERROR(VLOOKUP(AB619,Categories!$A$2:$B$20,2,1),""))</f>
        <v/>
      </c>
      <c r="AL619" s="79" t="str">
        <f ca="1">IFERROR(VLOOKUP((HLOOKUP((VLOOKUP($AB619,Categories!$A$2:$F$20,3,1)), $AB$3:$AJ619, (ROW()-ROW($AB$3)+1), 0)), INDIRECT(VLOOKUP($AB619,Categories!$A$2:$F$20,6,1)),2,0),AK619)</f>
        <v/>
      </c>
      <c r="AM619" s="79" t="str">
        <f ca="1">IFERROR(VLOOKUP((HLOOKUP((VLOOKUP($AB619,Categories!$A$2:$F$20,4,1)),$AB$3:$AJ619,(ROW()-ROW($AB$3)+1),0)),INDIRECT(VLOOKUP($AB619,Categories!$A$2:$H$20,7,1)),2,0),"")</f>
        <v/>
      </c>
      <c r="AN619" s="79" t="str">
        <f ca="1">IFERROR(VLOOKUP((HLOOKUP((VLOOKUP($AB619,Categories!$A$2:$F$20,5,1)), $AB$3:$AJ619, (ROW()-ROW($AB$3)+1), 0)), INDIRECT(VLOOKUP($AB619,Categories!$A$2:$H$20,8,1)),2,0),"")</f>
        <v/>
      </c>
      <c r="AO619" s="79" t="str">
        <f t="shared" ca="1" si="120"/>
        <v/>
      </c>
      <c r="AP619" s="81"/>
      <c r="AQ619" s="70" t="str">
        <f>IFERROR(VLOOKUP(VALUE(MID(AP619,1,1)),AdditionalElements!$A$2:$B$50,2,0),"")</f>
        <v/>
      </c>
      <c r="AR619" s="70" t="str">
        <f>IFERROR(VLOOKUP(VALUE(MID(AP619,2,1)),AdditionalElements!$H$2:$I$50,2,0),"")</f>
        <v/>
      </c>
      <c r="AS619" s="70" t="str">
        <f>IFERROR(VLOOKUP(VALUE(MID(AP619,3,1)),AdditionalElements!$O$2:$P$50,2,0),"")</f>
        <v/>
      </c>
      <c r="AT619" s="70" t="str">
        <f>IFERROR(VLOOKUP(VALUE(MID(AP619,4,1)),AdditionalElements!$V$2:$W$50,2,0),"")</f>
        <v/>
      </c>
      <c r="AU619" s="71"/>
      <c r="AV619" s="79" t="str">
        <f>IFERROR(IF(VALUE(MID(AU619,1,1))=1, VLOOKUP(VALUE(MID(AU619,1,1)), TxtPanelShape!$A$2:$C$50, 3, 0), (IF(VALUE(MID(AU619,1,1))&gt;=7, VLOOKUP(VALUE(MID(AU619,1,1)), TxtPanelShape!$A$2:$C$50, 3, 0),VLOOKUP(VALUE(MID(AU619,1,2)),TxtPanelShape!$A$2:$C$50,3,0)))), "")</f>
        <v/>
      </c>
      <c r="AW619" s="79" t="str">
        <f>IFERROR(IF(VALUE(MID(AU619,1,1))=1, ", "&amp;VLOOKUP(VALUE(MID(AU619,2,1)), TxtPanelShape!$H$2:$I$50, 2, 0), IF(VALUE(MID(AU619,1,1))&gt;=7, ", "&amp;VLOOKUP(VALUE(MID(AU619,2,1)), TxtPanelShape!$H$2:$I$50, 2, 0),"")), "")</f>
        <v/>
      </c>
      <c r="AX619" s="79" t="str">
        <f>IFERROR(IF(VALUE(MID(AU619,1,1))=1, ", "&amp;VLOOKUP(VALUE(MID(AU619,3,1)), TxtPanelShape!$O$2:$P$50, 2, 0), IF(VALUE(MID(AU619,1,1))&gt;=7, ", "&amp;VLOOKUP(VALUE(MID(AU619,3,1)), TxtPanelShape!$O$2:$P$50, 2, 0),"")),"")</f>
        <v/>
      </c>
      <c r="AY619" s="79" t="str">
        <f>IFERROR("; "&amp;VLOOKUP(VALUE(MID(AU619,4,1)), TxtPanelShape!$V$2:$W$50,2,0),"")</f>
        <v/>
      </c>
      <c r="AZ619" s="79" t="str">
        <f t="shared" si="121"/>
        <v/>
      </c>
      <c r="BA619" s="71"/>
      <c r="BB619" s="79" t="str">
        <f>IFERROR(IF(VALUE(MID(BA619,1,1))=1, VLOOKUP(VALUE(MID(BA619,1,1)), TxtPanelShape!$A$2:$C$50, 3, 0), (IF(VALUE(MID(BA619,1,1))&gt;=7, VLOOKUP(VALUE(MID(BA619,1,1)), TxtPanelShape!$A$2:$C$50, 3, 0),VLOOKUP(VALUE(MID(BA619,1,2)),TxtPanelShape!$A$2:$C$50,3,0)))), "")</f>
        <v/>
      </c>
      <c r="BC619" s="79" t="str">
        <f>IFERROR(IF(VALUE(MID(BA619,1,1))=1, ", "&amp;VLOOKUP(VALUE(MID(BA619,2,1)), TxtPanelShape!$H$2:$I$50, 2, 0), IF(VALUE(MID(BA619,1,1))&gt;=7, ", "&amp;VLOOKUP(VALUE(MID(BA619,2,1)), TxtPanelShape!$H$2:$I$50, 2, 0),"")), "")</f>
        <v/>
      </c>
      <c r="BD619" s="79" t="str">
        <f>IFERROR(IF(VALUE(MID(BA619,1,1))=1, ", "&amp;VLOOKUP(VALUE(MID(BA619,3,1)), TxtPanelShape!$O$2:$P$50, 2, 0), IF(VALUE(MID(BA619,1,1))&gt;=7, ", "&amp;VLOOKUP(VALUE(MID(BA619,3,1)), TxtPanelShape!$O$2:$P$50, 2, 0),"")),"")</f>
        <v/>
      </c>
      <c r="BE619" s="79" t="str">
        <f>IFERROR("; "&amp;VLOOKUP(VALUE(MID(BA619,4,1)), TxtPanelShape!$V$2:$W$50,2,0),"")</f>
        <v/>
      </c>
      <c r="BF619" s="79" t="str">
        <f t="shared" si="122"/>
        <v/>
      </c>
      <c r="BG619" s="71"/>
      <c r="BH619" s="79" t="str">
        <f>IFERROR(VLOOKUP(BG619, TxtPanelDefinition!$A$2:$B$50, 2, 0),"")</f>
        <v/>
      </c>
      <c r="BI619" s="71"/>
      <c r="BJ619" s="79" t="str">
        <f>IFERROR(VLOOKUP(BI619, TxtPanelDefinition!$A$2:$B$50, 2, 0),"")</f>
        <v/>
      </c>
      <c r="BK619" s="71"/>
      <c r="BL619" s="79" t="str">
        <f>IFERROR(VLOOKUP(BK619, InscrTechniques!$A$2:$B$50, 2, 0),"")</f>
        <v/>
      </c>
      <c r="BM619" s="71"/>
      <c r="BN619" s="79" t="str">
        <f>IFERROR(VLOOKUP(BM619, InscrTechniques!$A$2:$B$50, 2, 0),"")</f>
        <v/>
      </c>
      <c r="BO619" s="71"/>
      <c r="BP619" s="79" t="str">
        <f>IFERROR(VLOOKUP(BO619, InscrTechniques!$A$2:$B$50, 2, 0),"")</f>
        <v/>
      </c>
      <c r="BQ619" s="71"/>
      <c r="BR619" s="79" t="str">
        <f>IFERROR(VLOOKUP(BQ619, InscrTechniques!$A$2:$B$50, 2, 0),"")</f>
        <v/>
      </c>
      <c r="BS619" s="71"/>
      <c r="BT619" s="79" t="str">
        <f>IFERROR(VLOOKUP(BS619, InscrTechniques!$A$2:$B$50, 2, 0),"")</f>
        <v/>
      </c>
      <c r="BU619" s="71"/>
      <c r="BV619" s="79" t="str">
        <f>IFERROR(VLOOKUP(BU619, InscrTechniques!$A$2:$B$50, 2, 0),"")</f>
        <v/>
      </c>
      <c r="BW619" s="125"/>
      <c r="BX619" s="79" t="str">
        <f>IFERROR(VLOOKUP(BW619, InscrTechniques!$A$2:$B$50, 2, 0),"")</f>
        <v/>
      </c>
      <c r="BY619" s="125"/>
      <c r="BZ619" s="79" t="str">
        <f>IFERROR(VLOOKUP(BY619, InscrTechniques!$A$2:$B$50, 2, 0),"")</f>
        <v/>
      </c>
      <c r="CA619" s="74"/>
      <c r="CB619" s="114" t="str">
        <f>IFERROR(VLOOKUP(CA619, LetterStyle!$A$2:$B$50, 2, 0),"")</f>
        <v/>
      </c>
      <c r="CC619" s="74"/>
      <c r="CD619" s="114" t="str">
        <f>IFERROR(VLOOKUP(CC619, LetterStyle!$A$2:$B$50, 2, 0),"")</f>
        <v/>
      </c>
      <c r="CE619" s="74"/>
      <c r="CF619" s="114" t="str">
        <f>IFERROR(VLOOKUP(CE619, LetterStyle!$A$2:$B$50, 2, 0),"")</f>
        <v/>
      </c>
      <c r="CG619" s="74"/>
      <c r="CH619" s="79" t="str">
        <f>IFERROR(VLOOKUP(CG619, LetterStyle!$A$2:$B$50, 2, 0),"")</f>
        <v/>
      </c>
      <c r="CI619" s="71"/>
      <c r="CJ619" s="79" t="str">
        <f>IFERROR(VLOOKUP(CI619, DecMotifs!$A$1:$B$306, 2, 0),"")</f>
        <v/>
      </c>
      <c r="CK619" s="71"/>
      <c r="CL619" s="79" t="str">
        <f>IFERROR(VLOOKUP(CK619, DecMotifs!$A$1:$B$306, 2, 0),"")</f>
        <v/>
      </c>
      <c r="CM619" s="71"/>
      <c r="CN619" s="79" t="str">
        <f>IFERROR(VLOOKUP(CM619, DecMotifs!$A$1:$B$306, 2, 0),"")</f>
        <v/>
      </c>
      <c r="CO619" s="71"/>
      <c r="CP619" s="79" t="str">
        <f>IFERROR(VLOOKUP(CO619, MarginalDec!$A$2:$B$253, 2, 0),"")</f>
        <v/>
      </c>
      <c r="CQ619" s="71"/>
      <c r="CR619" s="79" t="str">
        <f>IFERROR(VLOOKUP(CQ619, MarginalDec!$A$2:$B$253, 2, 0),"")</f>
        <v/>
      </c>
      <c r="CS619" s="71"/>
      <c r="CT619" s="79" t="str">
        <f>IFERROR(VLOOKUP(CS619, MarginalDec!$A$2:$B$253, 2, 0),"")</f>
        <v/>
      </c>
      <c r="CU619" s="71"/>
      <c r="CV619" s="79" t="str">
        <f>IF(ISBLANK(CU619),"", IFERROR(VLOOKUP(CU619, Tooling!$A$2:$B$252, 2, 0),""))</f>
        <v/>
      </c>
      <c r="CW619" s="71"/>
      <c r="CX619" s="79" t="str">
        <f>IF(ISBLANK(CW619),"", IFERROR(VLOOKUP(CW619, Tooling!$A$2:$B$252, 2, 0),""))</f>
        <v/>
      </c>
      <c r="CY619" s="71"/>
      <c r="CZ619" s="79" t="str">
        <f>IF(ISBLANK(CY619),"", IFERROR(VLOOKUP(CY619, Repairs!$A$2:$B$252, 2, 0),""))</f>
        <v/>
      </c>
      <c r="DA619" s="77"/>
      <c r="DB619" s="71"/>
      <c r="DC619" s="79" t="str">
        <f>IFERROR(VLOOKUP(DB619, DatingReason!$A$2:$B$252, 2, 0),"")</f>
        <v/>
      </c>
      <c r="DD619" s="123" t="str">
        <f t="shared" si="123"/>
        <v/>
      </c>
      <c r="DF619" s="119" t="str">
        <f t="array" ref="DF619">IF(AND($B619&lt;&gt;"", $DE619&lt;&gt;"", $DE619&lt;&gt;"No"),MAX(IF($B619=PEOPLE!$B$4:$B$1000, PEOPLE!$Q$4:$Q$1000,""))+100,"")</f>
        <v/>
      </c>
      <c r="DG619" s="68"/>
      <c r="DH619" s="76">
        <f>COUNTIF(PEOPLE!B:B, MEMORIALS!B619)</f>
        <v>0</v>
      </c>
      <c r="DI619" s="82"/>
      <c r="DJ619" s="82"/>
      <c r="DK619" s="82"/>
      <c r="DL619" s="68"/>
      <c r="DM619" s="68"/>
      <c r="DN619" s="68"/>
      <c r="DO619" s="68"/>
      <c r="DP619" s="68"/>
    </row>
    <row r="620" spans="1:120" ht="15" customHeight="1" x14ac:dyDescent="0.25">
      <c r="A620" s="68"/>
      <c r="B620" s="69"/>
      <c r="C620" s="68"/>
      <c r="D620" s="68"/>
      <c r="E620" s="70" t="str">
        <f>IF(D620="","",VLOOKUP(D620,Denomination!$A$2:$B$50, 2, 0))</f>
        <v/>
      </c>
      <c r="F620" s="68"/>
      <c r="G620" s="71"/>
      <c r="H620" s="70" t="str">
        <f>IF(G620="","",VLOOKUP(G620,MCondition!$A$2:$B$50, 2, 0))</f>
        <v/>
      </c>
      <c r="I620" s="72"/>
      <c r="J620" s="71"/>
      <c r="K620" s="70" t="str">
        <f>IF(J620="","",VLOOKUP(J620,ICondition!$A$2:$B$50, 2, 0))</f>
        <v/>
      </c>
      <c r="L620" s="73"/>
      <c r="M620" s="73"/>
      <c r="N620" s="73"/>
      <c r="O620" s="73"/>
      <c r="P620" s="73"/>
      <c r="Q620" s="73"/>
      <c r="R620" s="78"/>
      <c r="S620" s="79" t="str">
        <f>IFERROR(VLOOKUP(R620,Material!$A$2:$B$59, 2, 0),"")</f>
        <v/>
      </c>
      <c r="T620" s="71"/>
      <c r="U620" s="79" t="str">
        <f>IFERROR(VLOOKUP(T620,Material!$A$2:$B$59, 2, 0),"")</f>
        <v/>
      </c>
      <c r="V620" s="71"/>
      <c r="W620" s="79" t="str">
        <f>IFERROR(VLOOKUP(V620,Material!$A$2:$B$59, 2, 0),"")</f>
        <v/>
      </c>
      <c r="X620" s="71"/>
      <c r="Y620" s="79" t="str">
        <f>IFERROR(VLOOKUP(X620,Material!$A$2:$B$59, 2, 0),"")</f>
        <v/>
      </c>
      <c r="Z620" s="71"/>
      <c r="AA620" s="79" t="str">
        <f>IFERROR(VLOOKUP(Z620,Material!$A$2:$B$59, 2, 0),"")</f>
        <v/>
      </c>
      <c r="AB620" s="74"/>
      <c r="AC620" s="75" t="e">
        <f t="shared" si="112"/>
        <v>#VALUE!</v>
      </c>
      <c r="AD620" s="75" t="e">
        <f t="shared" si="113"/>
        <v>#VALUE!</v>
      </c>
      <c r="AE620" s="75" t="e">
        <f t="shared" si="115"/>
        <v>#VALUE!</v>
      </c>
      <c r="AF620" s="75" t="e">
        <f t="shared" si="114"/>
        <v>#VALUE!</v>
      </c>
      <c r="AG620" s="75" t="e">
        <f t="shared" si="116"/>
        <v>#VALUE!</v>
      </c>
      <c r="AH620" s="75" t="e">
        <f t="shared" si="117"/>
        <v>#VALUE!</v>
      </c>
      <c r="AI620" s="75" t="e">
        <f t="shared" si="118"/>
        <v>#VALUE!</v>
      </c>
      <c r="AJ620" s="80" t="e">
        <f t="shared" si="119"/>
        <v>#VALUE!</v>
      </c>
      <c r="AK620" s="79" t="str">
        <f>(IFERROR(VLOOKUP(AB620,Categories!$A$2:$B$20,2,1),""))</f>
        <v/>
      </c>
      <c r="AL620" s="79" t="str">
        <f ca="1">IFERROR(VLOOKUP((HLOOKUP((VLOOKUP($AB620,Categories!$A$2:$F$20,3,1)), $AB$3:$AJ620, (ROW()-ROW($AB$3)+1), 0)), INDIRECT(VLOOKUP($AB620,Categories!$A$2:$F$20,6,1)),2,0),AK620)</f>
        <v/>
      </c>
      <c r="AM620" s="79" t="str">
        <f ca="1">IFERROR(VLOOKUP((HLOOKUP((VLOOKUP($AB620,Categories!$A$2:$F$20,4,1)),$AB$3:$AJ620,(ROW()-ROW($AB$3)+1),0)),INDIRECT(VLOOKUP($AB620,Categories!$A$2:$H$20,7,1)),2,0),"")</f>
        <v/>
      </c>
      <c r="AN620" s="79" t="str">
        <f ca="1">IFERROR(VLOOKUP((HLOOKUP((VLOOKUP($AB620,Categories!$A$2:$F$20,5,1)), $AB$3:$AJ620, (ROW()-ROW($AB$3)+1), 0)), INDIRECT(VLOOKUP($AB620,Categories!$A$2:$H$20,8,1)),2,0),"")</f>
        <v/>
      </c>
      <c r="AO620" s="79" t="str">
        <f t="shared" ca="1" si="120"/>
        <v/>
      </c>
      <c r="AP620" s="81"/>
      <c r="AQ620" s="70" t="str">
        <f>IFERROR(VLOOKUP(VALUE(MID(AP620,1,1)),AdditionalElements!$A$2:$B$50,2,0),"")</f>
        <v/>
      </c>
      <c r="AR620" s="70" t="str">
        <f>IFERROR(VLOOKUP(VALUE(MID(AP620,2,1)),AdditionalElements!$H$2:$I$50,2,0),"")</f>
        <v/>
      </c>
      <c r="AS620" s="70" t="str">
        <f>IFERROR(VLOOKUP(VALUE(MID(AP620,3,1)),AdditionalElements!$O$2:$P$50,2,0),"")</f>
        <v/>
      </c>
      <c r="AT620" s="70" t="str">
        <f>IFERROR(VLOOKUP(VALUE(MID(AP620,4,1)),AdditionalElements!$V$2:$W$50,2,0),"")</f>
        <v/>
      </c>
      <c r="AU620" s="71"/>
      <c r="AV620" s="79" t="str">
        <f>IFERROR(IF(VALUE(MID(AU620,1,1))=1, VLOOKUP(VALUE(MID(AU620,1,1)), TxtPanelShape!$A$2:$C$50, 3, 0), (IF(VALUE(MID(AU620,1,1))&gt;=7, VLOOKUP(VALUE(MID(AU620,1,1)), TxtPanelShape!$A$2:$C$50, 3, 0),VLOOKUP(VALUE(MID(AU620,1,2)),TxtPanelShape!$A$2:$C$50,3,0)))), "")</f>
        <v/>
      </c>
      <c r="AW620" s="79" t="str">
        <f>IFERROR(IF(VALUE(MID(AU620,1,1))=1, ", "&amp;VLOOKUP(VALUE(MID(AU620,2,1)), TxtPanelShape!$H$2:$I$50, 2, 0), IF(VALUE(MID(AU620,1,1))&gt;=7, ", "&amp;VLOOKUP(VALUE(MID(AU620,2,1)), TxtPanelShape!$H$2:$I$50, 2, 0),"")), "")</f>
        <v/>
      </c>
      <c r="AX620" s="79" t="str">
        <f>IFERROR(IF(VALUE(MID(AU620,1,1))=1, ", "&amp;VLOOKUP(VALUE(MID(AU620,3,1)), TxtPanelShape!$O$2:$P$50, 2, 0), IF(VALUE(MID(AU620,1,1))&gt;=7, ", "&amp;VLOOKUP(VALUE(MID(AU620,3,1)), TxtPanelShape!$O$2:$P$50, 2, 0),"")),"")</f>
        <v/>
      </c>
      <c r="AY620" s="79" t="str">
        <f>IFERROR("; "&amp;VLOOKUP(VALUE(MID(AU620,4,1)), TxtPanelShape!$V$2:$W$50,2,0),"")</f>
        <v/>
      </c>
      <c r="AZ620" s="79" t="str">
        <f t="shared" si="121"/>
        <v/>
      </c>
      <c r="BA620" s="71"/>
      <c r="BB620" s="79" t="str">
        <f>IFERROR(IF(VALUE(MID(BA620,1,1))=1, VLOOKUP(VALUE(MID(BA620,1,1)), TxtPanelShape!$A$2:$C$50, 3, 0), (IF(VALUE(MID(BA620,1,1))&gt;=7, VLOOKUP(VALUE(MID(BA620,1,1)), TxtPanelShape!$A$2:$C$50, 3, 0),VLOOKUP(VALUE(MID(BA620,1,2)),TxtPanelShape!$A$2:$C$50,3,0)))), "")</f>
        <v/>
      </c>
      <c r="BC620" s="79" t="str">
        <f>IFERROR(IF(VALUE(MID(BA620,1,1))=1, ", "&amp;VLOOKUP(VALUE(MID(BA620,2,1)), TxtPanelShape!$H$2:$I$50, 2, 0), IF(VALUE(MID(BA620,1,1))&gt;=7, ", "&amp;VLOOKUP(VALUE(MID(BA620,2,1)), TxtPanelShape!$H$2:$I$50, 2, 0),"")), "")</f>
        <v/>
      </c>
      <c r="BD620" s="79" t="str">
        <f>IFERROR(IF(VALUE(MID(BA620,1,1))=1, ", "&amp;VLOOKUP(VALUE(MID(BA620,3,1)), TxtPanelShape!$O$2:$P$50, 2, 0), IF(VALUE(MID(BA620,1,1))&gt;=7, ", "&amp;VLOOKUP(VALUE(MID(BA620,3,1)), TxtPanelShape!$O$2:$P$50, 2, 0),"")),"")</f>
        <v/>
      </c>
      <c r="BE620" s="79" t="str">
        <f>IFERROR("; "&amp;VLOOKUP(VALUE(MID(BA620,4,1)), TxtPanelShape!$V$2:$W$50,2,0),"")</f>
        <v/>
      </c>
      <c r="BF620" s="79" t="str">
        <f t="shared" si="122"/>
        <v/>
      </c>
      <c r="BG620" s="71"/>
      <c r="BH620" s="79" t="str">
        <f>IFERROR(VLOOKUP(BG620, TxtPanelDefinition!$A$2:$B$50, 2, 0),"")</f>
        <v/>
      </c>
      <c r="BI620" s="71"/>
      <c r="BJ620" s="79" t="str">
        <f>IFERROR(VLOOKUP(BI620, TxtPanelDefinition!$A$2:$B$50, 2, 0),"")</f>
        <v/>
      </c>
      <c r="BK620" s="71"/>
      <c r="BL620" s="79" t="str">
        <f>IFERROR(VLOOKUP(BK620, InscrTechniques!$A$2:$B$50, 2, 0),"")</f>
        <v/>
      </c>
      <c r="BM620" s="71"/>
      <c r="BN620" s="79" t="str">
        <f>IFERROR(VLOOKUP(BM620, InscrTechniques!$A$2:$B$50, 2, 0),"")</f>
        <v/>
      </c>
      <c r="BO620" s="71"/>
      <c r="BP620" s="79" t="str">
        <f>IFERROR(VLOOKUP(BO620, InscrTechniques!$A$2:$B$50, 2, 0),"")</f>
        <v/>
      </c>
      <c r="BQ620" s="71"/>
      <c r="BR620" s="79" t="str">
        <f>IFERROR(VLOOKUP(BQ620, InscrTechniques!$A$2:$B$50, 2, 0),"")</f>
        <v/>
      </c>
      <c r="BS620" s="71"/>
      <c r="BT620" s="79" t="str">
        <f>IFERROR(VLOOKUP(BS620, InscrTechniques!$A$2:$B$50, 2, 0),"")</f>
        <v/>
      </c>
      <c r="BU620" s="71"/>
      <c r="BV620" s="79" t="str">
        <f>IFERROR(VLOOKUP(BU620, InscrTechniques!$A$2:$B$50, 2, 0),"")</f>
        <v/>
      </c>
      <c r="BW620" s="125"/>
      <c r="BX620" s="79" t="str">
        <f>IFERROR(VLOOKUP(BW620, InscrTechniques!$A$2:$B$50, 2, 0),"")</f>
        <v/>
      </c>
      <c r="BY620" s="125"/>
      <c r="BZ620" s="79" t="str">
        <f>IFERROR(VLOOKUP(BY620, InscrTechniques!$A$2:$B$50, 2, 0),"")</f>
        <v/>
      </c>
      <c r="CA620" s="74"/>
      <c r="CB620" s="114" t="str">
        <f>IFERROR(VLOOKUP(CA620, LetterStyle!$A$2:$B$50, 2, 0),"")</f>
        <v/>
      </c>
      <c r="CC620" s="74"/>
      <c r="CD620" s="114" t="str">
        <f>IFERROR(VLOOKUP(CC620, LetterStyle!$A$2:$B$50, 2, 0),"")</f>
        <v/>
      </c>
      <c r="CE620" s="74"/>
      <c r="CF620" s="114" t="str">
        <f>IFERROR(VLOOKUP(CE620, LetterStyle!$A$2:$B$50, 2, 0),"")</f>
        <v/>
      </c>
      <c r="CG620" s="74"/>
      <c r="CH620" s="79" t="str">
        <f>IFERROR(VLOOKUP(CG620, LetterStyle!$A$2:$B$50, 2, 0),"")</f>
        <v/>
      </c>
      <c r="CI620" s="71"/>
      <c r="CJ620" s="79" t="str">
        <f>IFERROR(VLOOKUP(CI620, DecMotifs!$A$1:$B$306, 2, 0),"")</f>
        <v/>
      </c>
      <c r="CK620" s="71"/>
      <c r="CL620" s="79" t="str">
        <f>IFERROR(VLOOKUP(CK620, DecMotifs!$A$1:$B$306, 2, 0),"")</f>
        <v/>
      </c>
      <c r="CM620" s="71"/>
      <c r="CN620" s="79" t="str">
        <f>IFERROR(VLOOKUP(CM620, DecMotifs!$A$1:$B$306, 2, 0),"")</f>
        <v/>
      </c>
      <c r="CO620" s="71"/>
      <c r="CP620" s="79" t="str">
        <f>IFERROR(VLOOKUP(CO620, MarginalDec!$A$2:$B$253, 2, 0),"")</f>
        <v/>
      </c>
      <c r="CQ620" s="71"/>
      <c r="CR620" s="79" t="str">
        <f>IFERROR(VLOOKUP(CQ620, MarginalDec!$A$2:$B$253, 2, 0),"")</f>
        <v/>
      </c>
      <c r="CS620" s="71"/>
      <c r="CT620" s="79" t="str">
        <f>IFERROR(VLOOKUP(CS620, MarginalDec!$A$2:$B$253, 2, 0),"")</f>
        <v/>
      </c>
      <c r="CU620" s="71"/>
      <c r="CV620" s="79" t="str">
        <f>IF(ISBLANK(CU620),"", IFERROR(VLOOKUP(CU620, Tooling!$A$2:$B$252, 2, 0),""))</f>
        <v/>
      </c>
      <c r="CW620" s="71"/>
      <c r="CX620" s="79" t="str">
        <f>IF(ISBLANK(CW620),"", IFERROR(VLOOKUP(CW620, Tooling!$A$2:$B$252, 2, 0),""))</f>
        <v/>
      </c>
      <c r="CY620" s="71"/>
      <c r="CZ620" s="79" t="str">
        <f>IF(ISBLANK(CY620),"", IFERROR(VLOOKUP(CY620, Repairs!$A$2:$B$252, 2, 0),""))</f>
        <v/>
      </c>
      <c r="DA620" s="77"/>
      <c r="DB620" s="71"/>
      <c r="DC620" s="79" t="str">
        <f>IFERROR(VLOOKUP(DB620, DatingReason!$A$2:$B$252, 2, 0),"")</f>
        <v/>
      </c>
      <c r="DD620" s="123" t="str">
        <f t="shared" si="123"/>
        <v/>
      </c>
      <c r="DF620" s="119" t="str">
        <f t="array" ref="DF620">IF(AND($B620&lt;&gt;"", $DE620&lt;&gt;"", $DE620&lt;&gt;"No"),MAX(IF($B620=PEOPLE!$B$4:$B$1000, PEOPLE!$Q$4:$Q$1000,""))+100,"")</f>
        <v/>
      </c>
      <c r="DG620" s="68"/>
      <c r="DH620" s="76">
        <f>COUNTIF(PEOPLE!B:B, MEMORIALS!B620)</f>
        <v>0</v>
      </c>
      <c r="DI620" s="82"/>
      <c r="DJ620" s="82"/>
      <c r="DK620" s="82"/>
      <c r="DL620" s="68"/>
      <c r="DM620" s="68"/>
      <c r="DN620" s="68"/>
      <c r="DO620" s="68"/>
      <c r="DP620" s="68"/>
    </row>
    <row r="621" spans="1:120" ht="15" customHeight="1" x14ac:dyDescent="0.25">
      <c r="A621" s="68"/>
      <c r="B621" s="69"/>
      <c r="C621" s="68"/>
      <c r="D621" s="68"/>
      <c r="E621" s="70" t="str">
        <f>IF(D621="","",VLOOKUP(D621,Denomination!$A$2:$B$50, 2, 0))</f>
        <v/>
      </c>
      <c r="F621" s="68"/>
      <c r="G621" s="71"/>
      <c r="H621" s="70" t="str">
        <f>IF(G621="","",VLOOKUP(G621,MCondition!$A$2:$B$50, 2, 0))</f>
        <v/>
      </c>
      <c r="I621" s="72"/>
      <c r="J621" s="71"/>
      <c r="K621" s="70" t="str">
        <f>IF(J621="","",VLOOKUP(J621,ICondition!$A$2:$B$50, 2, 0))</f>
        <v/>
      </c>
      <c r="L621" s="73"/>
      <c r="M621" s="73"/>
      <c r="N621" s="73"/>
      <c r="O621" s="73"/>
      <c r="P621" s="73"/>
      <c r="Q621" s="73"/>
      <c r="R621" s="78"/>
      <c r="S621" s="79" t="str">
        <f>IFERROR(VLOOKUP(R621,Material!$A$2:$B$59, 2, 0),"")</f>
        <v/>
      </c>
      <c r="T621" s="71"/>
      <c r="U621" s="79" t="str">
        <f>IFERROR(VLOOKUP(T621,Material!$A$2:$B$59, 2, 0),"")</f>
        <v/>
      </c>
      <c r="V621" s="71"/>
      <c r="W621" s="79" t="str">
        <f>IFERROR(VLOOKUP(V621,Material!$A$2:$B$59, 2, 0),"")</f>
        <v/>
      </c>
      <c r="X621" s="71"/>
      <c r="Y621" s="79" t="str">
        <f>IFERROR(VLOOKUP(X621,Material!$A$2:$B$59, 2, 0),"")</f>
        <v/>
      </c>
      <c r="Z621" s="71"/>
      <c r="AA621" s="79" t="str">
        <f>IFERROR(VLOOKUP(Z621,Material!$A$2:$B$59, 2, 0),"")</f>
        <v/>
      </c>
      <c r="AB621" s="74"/>
      <c r="AC621" s="75" t="e">
        <f t="shared" si="112"/>
        <v>#VALUE!</v>
      </c>
      <c r="AD621" s="75" t="e">
        <f t="shared" si="113"/>
        <v>#VALUE!</v>
      </c>
      <c r="AE621" s="75" t="e">
        <f t="shared" si="115"/>
        <v>#VALUE!</v>
      </c>
      <c r="AF621" s="75" t="e">
        <f t="shared" si="114"/>
        <v>#VALUE!</v>
      </c>
      <c r="AG621" s="75" t="e">
        <f t="shared" si="116"/>
        <v>#VALUE!</v>
      </c>
      <c r="AH621" s="75" t="e">
        <f t="shared" si="117"/>
        <v>#VALUE!</v>
      </c>
      <c r="AI621" s="75" t="e">
        <f t="shared" si="118"/>
        <v>#VALUE!</v>
      </c>
      <c r="AJ621" s="80" t="e">
        <f t="shared" si="119"/>
        <v>#VALUE!</v>
      </c>
      <c r="AK621" s="79" t="str">
        <f>(IFERROR(VLOOKUP(AB621,Categories!$A$2:$B$20,2,1),""))</f>
        <v/>
      </c>
      <c r="AL621" s="79" t="str">
        <f ca="1">IFERROR(VLOOKUP((HLOOKUP((VLOOKUP($AB621,Categories!$A$2:$F$20,3,1)), $AB$3:$AJ621, (ROW()-ROW($AB$3)+1), 0)), INDIRECT(VLOOKUP($AB621,Categories!$A$2:$F$20,6,1)),2,0),AK621)</f>
        <v/>
      </c>
      <c r="AM621" s="79" t="str">
        <f ca="1">IFERROR(VLOOKUP((HLOOKUP((VLOOKUP($AB621,Categories!$A$2:$F$20,4,1)),$AB$3:$AJ621,(ROW()-ROW($AB$3)+1),0)),INDIRECT(VLOOKUP($AB621,Categories!$A$2:$H$20,7,1)),2,0),"")</f>
        <v/>
      </c>
      <c r="AN621" s="79" t="str">
        <f ca="1">IFERROR(VLOOKUP((HLOOKUP((VLOOKUP($AB621,Categories!$A$2:$F$20,5,1)), $AB$3:$AJ621, (ROW()-ROW($AB$3)+1), 0)), INDIRECT(VLOOKUP($AB621,Categories!$A$2:$H$20,8,1)),2,0),"")</f>
        <v/>
      </c>
      <c r="AO621" s="79" t="str">
        <f t="shared" ca="1" si="120"/>
        <v/>
      </c>
      <c r="AP621" s="81"/>
      <c r="AQ621" s="70" t="str">
        <f>IFERROR(VLOOKUP(VALUE(MID(AP621,1,1)),AdditionalElements!$A$2:$B$50,2,0),"")</f>
        <v/>
      </c>
      <c r="AR621" s="70" t="str">
        <f>IFERROR(VLOOKUP(VALUE(MID(AP621,2,1)),AdditionalElements!$H$2:$I$50,2,0),"")</f>
        <v/>
      </c>
      <c r="AS621" s="70" t="str">
        <f>IFERROR(VLOOKUP(VALUE(MID(AP621,3,1)),AdditionalElements!$O$2:$P$50,2,0),"")</f>
        <v/>
      </c>
      <c r="AT621" s="70" t="str">
        <f>IFERROR(VLOOKUP(VALUE(MID(AP621,4,1)),AdditionalElements!$V$2:$W$50,2,0),"")</f>
        <v/>
      </c>
      <c r="AU621" s="71"/>
      <c r="AV621" s="79" t="str">
        <f>IFERROR(IF(VALUE(MID(AU621,1,1))=1, VLOOKUP(VALUE(MID(AU621,1,1)), TxtPanelShape!$A$2:$C$50, 3, 0), (IF(VALUE(MID(AU621,1,1))&gt;=7, VLOOKUP(VALUE(MID(AU621,1,1)), TxtPanelShape!$A$2:$C$50, 3, 0),VLOOKUP(VALUE(MID(AU621,1,2)),TxtPanelShape!$A$2:$C$50,3,0)))), "")</f>
        <v/>
      </c>
      <c r="AW621" s="79" t="str">
        <f>IFERROR(IF(VALUE(MID(AU621,1,1))=1, ", "&amp;VLOOKUP(VALUE(MID(AU621,2,1)), TxtPanelShape!$H$2:$I$50, 2, 0), IF(VALUE(MID(AU621,1,1))&gt;=7, ", "&amp;VLOOKUP(VALUE(MID(AU621,2,1)), TxtPanelShape!$H$2:$I$50, 2, 0),"")), "")</f>
        <v/>
      </c>
      <c r="AX621" s="79" t="str">
        <f>IFERROR(IF(VALUE(MID(AU621,1,1))=1, ", "&amp;VLOOKUP(VALUE(MID(AU621,3,1)), TxtPanelShape!$O$2:$P$50, 2, 0), IF(VALUE(MID(AU621,1,1))&gt;=7, ", "&amp;VLOOKUP(VALUE(MID(AU621,3,1)), TxtPanelShape!$O$2:$P$50, 2, 0),"")),"")</f>
        <v/>
      </c>
      <c r="AY621" s="79" t="str">
        <f>IFERROR("; "&amp;VLOOKUP(VALUE(MID(AU621,4,1)), TxtPanelShape!$V$2:$W$50,2,0),"")</f>
        <v/>
      </c>
      <c r="AZ621" s="79" t="str">
        <f t="shared" si="121"/>
        <v/>
      </c>
      <c r="BA621" s="71"/>
      <c r="BB621" s="79" t="str">
        <f>IFERROR(IF(VALUE(MID(BA621,1,1))=1, VLOOKUP(VALUE(MID(BA621,1,1)), TxtPanelShape!$A$2:$C$50, 3, 0), (IF(VALUE(MID(BA621,1,1))&gt;=7, VLOOKUP(VALUE(MID(BA621,1,1)), TxtPanelShape!$A$2:$C$50, 3, 0),VLOOKUP(VALUE(MID(BA621,1,2)),TxtPanelShape!$A$2:$C$50,3,0)))), "")</f>
        <v/>
      </c>
      <c r="BC621" s="79" t="str">
        <f>IFERROR(IF(VALUE(MID(BA621,1,1))=1, ", "&amp;VLOOKUP(VALUE(MID(BA621,2,1)), TxtPanelShape!$H$2:$I$50, 2, 0), IF(VALUE(MID(BA621,1,1))&gt;=7, ", "&amp;VLOOKUP(VALUE(MID(BA621,2,1)), TxtPanelShape!$H$2:$I$50, 2, 0),"")), "")</f>
        <v/>
      </c>
      <c r="BD621" s="79" t="str">
        <f>IFERROR(IF(VALUE(MID(BA621,1,1))=1, ", "&amp;VLOOKUP(VALUE(MID(BA621,3,1)), TxtPanelShape!$O$2:$P$50, 2, 0), IF(VALUE(MID(BA621,1,1))&gt;=7, ", "&amp;VLOOKUP(VALUE(MID(BA621,3,1)), TxtPanelShape!$O$2:$P$50, 2, 0),"")),"")</f>
        <v/>
      </c>
      <c r="BE621" s="79" t="str">
        <f>IFERROR("; "&amp;VLOOKUP(VALUE(MID(BA621,4,1)), TxtPanelShape!$V$2:$W$50,2,0),"")</f>
        <v/>
      </c>
      <c r="BF621" s="79" t="str">
        <f t="shared" si="122"/>
        <v/>
      </c>
      <c r="BG621" s="71"/>
      <c r="BH621" s="79" t="str">
        <f>IFERROR(VLOOKUP(BG621, TxtPanelDefinition!$A$2:$B$50, 2, 0),"")</f>
        <v/>
      </c>
      <c r="BI621" s="71"/>
      <c r="BJ621" s="79" t="str">
        <f>IFERROR(VLOOKUP(BI621, TxtPanelDefinition!$A$2:$B$50, 2, 0),"")</f>
        <v/>
      </c>
      <c r="BK621" s="71"/>
      <c r="BL621" s="79" t="str">
        <f>IFERROR(VLOOKUP(BK621, InscrTechniques!$A$2:$B$50, 2, 0),"")</f>
        <v/>
      </c>
      <c r="BM621" s="71"/>
      <c r="BN621" s="79" t="str">
        <f>IFERROR(VLOOKUP(BM621, InscrTechniques!$A$2:$B$50, 2, 0),"")</f>
        <v/>
      </c>
      <c r="BO621" s="71"/>
      <c r="BP621" s="79" t="str">
        <f>IFERROR(VLOOKUP(BO621, InscrTechniques!$A$2:$B$50, 2, 0),"")</f>
        <v/>
      </c>
      <c r="BQ621" s="71"/>
      <c r="BR621" s="79" t="str">
        <f>IFERROR(VLOOKUP(BQ621, InscrTechniques!$A$2:$B$50, 2, 0),"")</f>
        <v/>
      </c>
      <c r="BS621" s="71"/>
      <c r="BT621" s="79" t="str">
        <f>IFERROR(VLOOKUP(BS621, InscrTechniques!$A$2:$B$50, 2, 0),"")</f>
        <v/>
      </c>
      <c r="BU621" s="71"/>
      <c r="BV621" s="79" t="str">
        <f>IFERROR(VLOOKUP(BU621, InscrTechniques!$A$2:$B$50, 2, 0),"")</f>
        <v/>
      </c>
      <c r="BW621" s="125"/>
      <c r="BX621" s="79" t="str">
        <f>IFERROR(VLOOKUP(BW621, InscrTechniques!$A$2:$B$50, 2, 0),"")</f>
        <v/>
      </c>
      <c r="BY621" s="125"/>
      <c r="BZ621" s="79" t="str">
        <f>IFERROR(VLOOKUP(BY621, InscrTechniques!$A$2:$B$50, 2, 0),"")</f>
        <v/>
      </c>
      <c r="CA621" s="74"/>
      <c r="CB621" s="114" t="str">
        <f>IFERROR(VLOOKUP(CA621, LetterStyle!$A$2:$B$50, 2, 0),"")</f>
        <v/>
      </c>
      <c r="CC621" s="74"/>
      <c r="CD621" s="114" t="str">
        <f>IFERROR(VLOOKUP(CC621, LetterStyle!$A$2:$B$50, 2, 0),"")</f>
        <v/>
      </c>
      <c r="CE621" s="74"/>
      <c r="CF621" s="114" t="str">
        <f>IFERROR(VLOOKUP(CE621, LetterStyle!$A$2:$B$50, 2, 0),"")</f>
        <v/>
      </c>
      <c r="CG621" s="74"/>
      <c r="CH621" s="79" t="str">
        <f>IFERROR(VLOOKUP(CG621, LetterStyle!$A$2:$B$50, 2, 0),"")</f>
        <v/>
      </c>
      <c r="CI621" s="71"/>
      <c r="CJ621" s="79" t="str">
        <f>IFERROR(VLOOKUP(CI621, DecMotifs!$A$1:$B$306, 2, 0),"")</f>
        <v/>
      </c>
      <c r="CK621" s="71"/>
      <c r="CL621" s="79" t="str">
        <f>IFERROR(VLOOKUP(CK621, DecMotifs!$A$1:$B$306, 2, 0),"")</f>
        <v/>
      </c>
      <c r="CM621" s="71"/>
      <c r="CN621" s="79" t="str">
        <f>IFERROR(VLOOKUP(CM621, DecMotifs!$A$1:$B$306, 2, 0),"")</f>
        <v/>
      </c>
      <c r="CO621" s="71"/>
      <c r="CP621" s="79" t="str">
        <f>IFERROR(VLOOKUP(CO621, MarginalDec!$A$2:$B$253, 2, 0),"")</f>
        <v/>
      </c>
      <c r="CQ621" s="71"/>
      <c r="CR621" s="79" t="str">
        <f>IFERROR(VLOOKUP(CQ621, MarginalDec!$A$2:$B$253, 2, 0),"")</f>
        <v/>
      </c>
      <c r="CS621" s="71"/>
      <c r="CT621" s="79" t="str">
        <f>IFERROR(VLOOKUP(CS621, MarginalDec!$A$2:$B$253, 2, 0),"")</f>
        <v/>
      </c>
      <c r="CU621" s="71"/>
      <c r="CV621" s="79" t="str">
        <f>IF(ISBLANK(CU621),"", IFERROR(VLOOKUP(CU621, Tooling!$A$2:$B$252, 2, 0),""))</f>
        <v/>
      </c>
      <c r="CW621" s="71"/>
      <c r="CX621" s="79" t="str">
        <f>IF(ISBLANK(CW621),"", IFERROR(VLOOKUP(CW621, Tooling!$A$2:$B$252, 2, 0),""))</f>
        <v/>
      </c>
      <c r="CY621" s="71"/>
      <c r="CZ621" s="79" t="str">
        <f>IF(ISBLANK(CY621),"", IFERROR(VLOOKUP(CY621, Repairs!$A$2:$B$252, 2, 0),""))</f>
        <v/>
      </c>
      <c r="DA621" s="77"/>
      <c r="DB621" s="71"/>
      <c r="DC621" s="79" t="str">
        <f>IFERROR(VLOOKUP(DB621, DatingReason!$A$2:$B$252, 2, 0),"")</f>
        <v/>
      </c>
      <c r="DD621" s="123" t="str">
        <f t="shared" si="123"/>
        <v/>
      </c>
      <c r="DF621" s="119" t="str">
        <f t="array" ref="DF621">IF(AND($B621&lt;&gt;"", $DE621&lt;&gt;"", $DE621&lt;&gt;"No"),MAX(IF($B621=PEOPLE!$B$4:$B$1000, PEOPLE!$Q$4:$Q$1000,""))+100,"")</f>
        <v/>
      </c>
      <c r="DG621" s="68"/>
      <c r="DH621" s="76">
        <f>COUNTIF(PEOPLE!B:B, MEMORIALS!B621)</f>
        <v>0</v>
      </c>
      <c r="DI621" s="82"/>
      <c r="DJ621" s="82"/>
      <c r="DK621" s="82"/>
      <c r="DL621" s="68"/>
      <c r="DM621" s="68"/>
      <c r="DN621" s="68"/>
      <c r="DO621" s="68"/>
      <c r="DP621" s="68"/>
    </row>
    <row r="622" spans="1:120" ht="15" customHeight="1" x14ac:dyDescent="0.25">
      <c r="A622" s="68"/>
      <c r="B622" s="69"/>
      <c r="C622" s="68"/>
      <c r="D622" s="68"/>
      <c r="E622" s="70" t="str">
        <f>IF(D622="","",VLOOKUP(D622,Denomination!$A$2:$B$50, 2, 0))</f>
        <v/>
      </c>
      <c r="F622" s="68"/>
      <c r="G622" s="71"/>
      <c r="H622" s="70" t="str">
        <f>IF(G622="","",VLOOKUP(G622,MCondition!$A$2:$B$50, 2, 0))</f>
        <v/>
      </c>
      <c r="I622" s="72"/>
      <c r="J622" s="71"/>
      <c r="K622" s="70" t="str">
        <f>IF(J622="","",VLOOKUP(J622,ICondition!$A$2:$B$50, 2, 0))</f>
        <v/>
      </c>
      <c r="L622" s="73"/>
      <c r="M622" s="73"/>
      <c r="N622" s="73"/>
      <c r="O622" s="73"/>
      <c r="P622" s="73"/>
      <c r="Q622" s="73"/>
      <c r="R622" s="78"/>
      <c r="S622" s="79" t="str">
        <f>IFERROR(VLOOKUP(R622,Material!$A$2:$B$59, 2, 0),"")</f>
        <v/>
      </c>
      <c r="T622" s="71"/>
      <c r="U622" s="79" t="str">
        <f>IFERROR(VLOOKUP(T622,Material!$A$2:$B$59, 2, 0),"")</f>
        <v/>
      </c>
      <c r="V622" s="71"/>
      <c r="W622" s="79" t="str">
        <f>IFERROR(VLOOKUP(V622,Material!$A$2:$B$59, 2, 0),"")</f>
        <v/>
      </c>
      <c r="X622" s="71"/>
      <c r="Y622" s="79" t="str">
        <f>IFERROR(VLOOKUP(X622,Material!$A$2:$B$59, 2, 0),"")</f>
        <v/>
      </c>
      <c r="Z622" s="71"/>
      <c r="AA622" s="79" t="str">
        <f>IFERROR(VLOOKUP(Z622,Material!$A$2:$B$59, 2, 0),"")</f>
        <v/>
      </c>
      <c r="AB622" s="74"/>
      <c r="AC622" s="75" t="e">
        <f t="shared" si="112"/>
        <v>#VALUE!</v>
      </c>
      <c r="AD622" s="75" t="e">
        <f t="shared" si="113"/>
        <v>#VALUE!</v>
      </c>
      <c r="AE622" s="75" t="e">
        <f t="shared" si="115"/>
        <v>#VALUE!</v>
      </c>
      <c r="AF622" s="75" t="e">
        <f t="shared" si="114"/>
        <v>#VALUE!</v>
      </c>
      <c r="AG622" s="75" t="e">
        <f t="shared" si="116"/>
        <v>#VALUE!</v>
      </c>
      <c r="AH622" s="75" t="e">
        <f t="shared" si="117"/>
        <v>#VALUE!</v>
      </c>
      <c r="AI622" s="75" t="e">
        <f t="shared" si="118"/>
        <v>#VALUE!</v>
      </c>
      <c r="AJ622" s="80" t="e">
        <f t="shared" si="119"/>
        <v>#VALUE!</v>
      </c>
      <c r="AK622" s="79" t="str">
        <f>(IFERROR(VLOOKUP(AB622,Categories!$A$2:$B$20,2,1),""))</f>
        <v/>
      </c>
      <c r="AL622" s="79" t="str">
        <f ca="1">IFERROR(VLOOKUP((HLOOKUP((VLOOKUP($AB622,Categories!$A$2:$F$20,3,1)), $AB$3:$AJ622, (ROW()-ROW($AB$3)+1), 0)), INDIRECT(VLOOKUP($AB622,Categories!$A$2:$F$20,6,1)),2,0),AK622)</f>
        <v/>
      </c>
      <c r="AM622" s="79" t="str">
        <f ca="1">IFERROR(VLOOKUP((HLOOKUP((VLOOKUP($AB622,Categories!$A$2:$F$20,4,1)),$AB$3:$AJ622,(ROW()-ROW($AB$3)+1),0)),INDIRECT(VLOOKUP($AB622,Categories!$A$2:$H$20,7,1)),2,0),"")</f>
        <v/>
      </c>
      <c r="AN622" s="79" t="str">
        <f ca="1">IFERROR(VLOOKUP((HLOOKUP((VLOOKUP($AB622,Categories!$A$2:$F$20,5,1)), $AB$3:$AJ622, (ROW()-ROW($AB$3)+1), 0)), INDIRECT(VLOOKUP($AB622,Categories!$A$2:$H$20,8,1)),2,0),"")</f>
        <v/>
      </c>
      <c r="AO622" s="79" t="str">
        <f t="shared" ca="1" si="120"/>
        <v/>
      </c>
      <c r="AP622" s="81"/>
      <c r="AQ622" s="70" t="str">
        <f>IFERROR(VLOOKUP(VALUE(MID(AP622,1,1)),AdditionalElements!$A$2:$B$50,2,0),"")</f>
        <v/>
      </c>
      <c r="AR622" s="70" t="str">
        <f>IFERROR(VLOOKUP(VALUE(MID(AP622,2,1)),AdditionalElements!$H$2:$I$50,2,0),"")</f>
        <v/>
      </c>
      <c r="AS622" s="70" t="str">
        <f>IFERROR(VLOOKUP(VALUE(MID(AP622,3,1)),AdditionalElements!$O$2:$P$50,2,0),"")</f>
        <v/>
      </c>
      <c r="AT622" s="70" t="str">
        <f>IFERROR(VLOOKUP(VALUE(MID(AP622,4,1)),AdditionalElements!$V$2:$W$50,2,0),"")</f>
        <v/>
      </c>
      <c r="AU622" s="71"/>
      <c r="AV622" s="79" t="str">
        <f>IFERROR(IF(VALUE(MID(AU622,1,1))=1, VLOOKUP(VALUE(MID(AU622,1,1)), TxtPanelShape!$A$2:$C$50, 3, 0), (IF(VALUE(MID(AU622,1,1))&gt;=7, VLOOKUP(VALUE(MID(AU622,1,1)), TxtPanelShape!$A$2:$C$50, 3, 0),VLOOKUP(VALUE(MID(AU622,1,2)),TxtPanelShape!$A$2:$C$50,3,0)))), "")</f>
        <v/>
      </c>
      <c r="AW622" s="79" t="str">
        <f>IFERROR(IF(VALUE(MID(AU622,1,1))=1, ", "&amp;VLOOKUP(VALUE(MID(AU622,2,1)), TxtPanelShape!$H$2:$I$50, 2, 0), IF(VALUE(MID(AU622,1,1))&gt;=7, ", "&amp;VLOOKUP(VALUE(MID(AU622,2,1)), TxtPanelShape!$H$2:$I$50, 2, 0),"")), "")</f>
        <v/>
      </c>
      <c r="AX622" s="79" t="str">
        <f>IFERROR(IF(VALUE(MID(AU622,1,1))=1, ", "&amp;VLOOKUP(VALUE(MID(AU622,3,1)), TxtPanelShape!$O$2:$P$50, 2, 0), IF(VALUE(MID(AU622,1,1))&gt;=7, ", "&amp;VLOOKUP(VALUE(MID(AU622,3,1)), TxtPanelShape!$O$2:$P$50, 2, 0),"")),"")</f>
        <v/>
      </c>
      <c r="AY622" s="79" t="str">
        <f>IFERROR("; "&amp;VLOOKUP(VALUE(MID(AU622,4,1)), TxtPanelShape!$V$2:$W$50,2,0),"")</f>
        <v/>
      </c>
      <c r="AZ622" s="79" t="str">
        <f t="shared" si="121"/>
        <v/>
      </c>
      <c r="BA622" s="71"/>
      <c r="BB622" s="79" t="str">
        <f>IFERROR(IF(VALUE(MID(BA622,1,1))=1, VLOOKUP(VALUE(MID(BA622,1,1)), TxtPanelShape!$A$2:$C$50, 3, 0), (IF(VALUE(MID(BA622,1,1))&gt;=7, VLOOKUP(VALUE(MID(BA622,1,1)), TxtPanelShape!$A$2:$C$50, 3, 0),VLOOKUP(VALUE(MID(BA622,1,2)),TxtPanelShape!$A$2:$C$50,3,0)))), "")</f>
        <v/>
      </c>
      <c r="BC622" s="79" t="str">
        <f>IFERROR(IF(VALUE(MID(BA622,1,1))=1, ", "&amp;VLOOKUP(VALUE(MID(BA622,2,1)), TxtPanelShape!$H$2:$I$50, 2, 0), IF(VALUE(MID(BA622,1,1))&gt;=7, ", "&amp;VLOOKUP(VALUE(MID(BA622,2,1)), TxtPanelShape!$H$2:$I$50, 2, 0),"")), "")</f>
        <v/>
      </c>
      <c r="BD622" s="79" t="str">
        <f>IFERROR(IF(VALUE(MID(BA622,1,1))=1, ", "&amp;VLOOKUP(VALUE(MID(BA622,3,1)), TxtPanelShape!$O$2:$P$50, 2, 0), IF(VALUE(MID(BA622,1,1))&gt;=7, ", "&amp;VLOOKUP(VALUE(MID(BA622,3,1)), TxtPanelShape!$O$2:$P$50, 2, 0),"")),"")</f>
        <v/>
      </c>
      <c r="BE622" s="79" t="str">
        <f>IFERROR("; "&amp;VLOOKUP(VALUE(MID(BA622,4,1)), TxtPanelShape!$V$2:$W$50,2,0),"")</f>
        <v/>
      </c>
      <c r="BF622" s="79" t="str">
        <f t="shared" si="122"/>
        <v/>
      </c>
      <c r="BG622" s="71"/>
      <c r="BH622" s="79" t="str">
        <f>IFERROR(VLOOKUP(BG622, TxtPanelDefinition!$A$2:$B$50, 2, 0),"")</f>
        <v/>
      </c>
      <c r="BI622" s="71"/>
      <c r="BJ622" s="79" t="str">
        <f>IFERROR(VLOOKUP(BI622, TxtPanelDefinition!$A$2:$B$50, 2, 0),"")</f>
        <v/>
      </c>
      <c r="BK622" s="71"/>
      <c r="BL622" s="79" t="str">
        <f>IFERROR(VLOOKUP(BK622, InscrTechniques!$A$2:$B$50, 2, 0),"")</f>
        <v/>
      </c>
      <c r="BM622" s="71"/>
      <c r="BN622" s="79" t="str">
        <f>IFERROR(VLOOKUP(BM622, InscrTechniques!$A$2:$B$50, 2, 0),"")</f>
        <v/>
      </c>
      <c r="BO622" s="71"/>
      <c r="BP622" s="79" t="str">
        <f>IFERROR(VLOOKUP(BO622, InscrTechniques!$A$2:$B$50, 2, 0),"")</f>
        <v/>
      </c>
      <c r="BQ622" s="71"/>
      <c r="BR622" s="79" t="str">
        <f>IFERROR(VLOOKUP(BQ622, InscrTechniques!$A$2:$B$50, 2, 0),"")</f>
        <v/>
      </c>
      <c r="BS622" s="71"/>
      <c r="BT622" s="79" t="str">
        <f>IFERROR(VLOOKUP(BS622, InscrTechniques!$A$2:$B$50, 2, 0),"")</f>
        <v/>
      </c>
      <c r="BU622" s="71"/>
      <c r="BV622" s="79" t="str">
        <f>IFERROR(VLOOKUP(BU622, InscrTechniques!$A$2:$B$50, 2, 0),"")</f>
        <v/>
      </c>
      <c r="BW622" s="125"/>
      <c r="BX622" s="79" t="str">
        <f>IFERROR(VLOOKUP(BW622, InscrTechniques!$A$2:$B$50, 2, 0),"")</f>
        <v/>
      </c>
      <c r="BY622" s="125"/>
      <c r="BZ622" s="79" t="str">
        <f>IFERROR(VLOOKUP(BY622, InscrTechniques!$A$2:$B$50, 2, 0),"")</f>
        <v/>
      </c>
      <c r="CA622" s="74"/>
      <c r="CB622" s="114" t="str">
        <f>IFERROR(VLOOKUP(CA622, LetterStyle!$A$2:$B$50, 2, 0),"")</f>
        <v/>
      </c>
      <c r="CC622" s="74"/>
      <c r="CD622" s="114" t="str">
        <f>IFERROR(VLOOKUP(CC622, LetterStyle!$A$2:$B$50, 2, 0),"")</f>
        <v/>
      </c>
      <c r="CE622" s="74"/>
      <c r="CF622" s="114" t="str">
        <f>IFERROR(VLOOKUP(CE622, LetterStyle!$A$2:$B$50, 2, 0),"")</f>
        <v/>
      </c>
      <c r="CG622" s="74"/>
      <c r="CH622" s="79" t="str">
        <f>IFERROR(VLOOKUP(CG622, LetterStyle!$A$2:$B$50, 2, 0),"")</f>
        <v/>
      </c>
      <c r="CI622" s="71"/>
      <c r="CJ622" s="79" t="str">
        <f>IFERROR(VLOOKUP(CI622, DecMotifs!$A$1:$B$306, 2, 0),"")</f>
        <v/>
      </c>
      <c r="CK622" s="71"/>
      <c r="CL622" s="79" t="str">
        <f>IFERROR(VLOOKUP(CK622, DecMotifs!$A$1:$B$306, 2, 0),"")</f>
        <v/>
      </c>
      <c r="CM622" s="71"/>
      <c r="CN622" s="79" t="str">
        <f>IFERROR(VLOOKUP(CM622, DecMotifs!$A$1:$B$306, 2, 0),"")</f>
        <v/>
      </c>
      <c r="CO622" s="71"/>
      <c r="CP622" s="79" t="str">
        <f>IFERROR(VLOOKUP(CO622, MarginalDec!$A$2:$B$253, 2, 0),"")</f>
        <v/>
      </c>
      <c r="CQ622" s="71"/>
      <c r="CR622" s="79" t="str">
        <f>IFERROR(VLOOKUP(CQ622, MarginalDec!$A$2:$B$253, 2, 0),"")</f>
        <v/>
      </c>
      <c r="CS622" s="71"/>
      <c r="CT622" s="79" t="str">
        <f>IFERROR(VLOOKUP(CS622, MarginalDec!$A$2:$B$253, 2, 0),"")</f>
        <v/>
      </c>
      <c r="CU622" s="71"/>
      <c r="CV622" s="79" t="str">
        <f>IF(ISBLANK(CU622),"", IFERROR(VLOOKUP(CU622, Tooling!$A$2:$B$252, 2, 0),""))</f>
        <v/>
      </c>
      <c r="CW622" s="71"/>
      <c r="CX622" s="79" t="str">
        <f>IF(ISBLANK(CW622),"", IFERROR(VLOOKUP(CW622, Tooling!$A$2:$B$252, 2, 0),""))</f>
        <v/>
      </c>
      <c r="CY622" s="71"/>
      <c r="CZ622" s="79" t="str">
        <f>IF(ISBLANK(CY622),"", IFERROR(VLOOKUP(CY622, Repairs!$A$2:$B$252, 2, 0),""))</f>
        <v/>
      </c>
      <c r="DA622" s="77"/>
      <c r="DB622" s="71"/>
      <c r="DC622" s="79" t="str">
        <f>IFERROR(VLOOKUP(DB622, DatingReason!$A$2:$B$252, 2, 0),"")</f>
        <v/>
      </c>
      <c r="DD622" s="123" t="str">
        <f t="shared" si="123"/>
        <v/>
      </c>
      <c r="DF622" s="119" t="str">
        <f t="array" ref="DF622">IF(AND($B622&lt;&gt;"", $DE622&lt;&gt;"", $DE622&lt;&gt;"No"),MAX(IF($B622=PEOPLE!$B$4:$B$1000, PEOPLE!$Q$4:$Q$1000,""))+100,"")</f>
        <v/>
      </c>
      <c r="DG622" s="68"/>
      <c r="DH622" s="76">
        <f>COUNTIF(PEOPLE!B:B, MEMORIALS!B622)</f>
        <v>0</v>
      </c>
      <c r="DI622" s="82"/>
      <c r="DJ622" s="82"/>
      <c r="DK622" s="82"/>
      <c r="DL622" s="68"/>
      <c r="DM622" s="68"/>
      <c r="DN622" s="68"/>
      <c r="DO622" s="68"/>
      <c r="DP622" s="68"/>
    </row>
    <row r="623" spans="1:120" ht="15" customHeight="1" x14ac:dyDescent="0.25">
      <c r="A623" s="68"/>
      <c r="B623" s="69"/>
      <c r="C623" s="68"/>
      <c r="D623" s="68"/>
      <c r="E623" s="70" t="str">
        <f>IF(D623="","",VLOOKUP(D623,Denomination!$A$2:$B$50, 2, 0))</f>
        <v/>
      </c>
      <c r="F623" s="68"/>
      <c r="G623" s="71"/>
      <c r="H623" s="70" t="str">
        <f>IF(G623="","",VLOOKUP(G623,MCondition!$A$2:$B$50, 2, 0))</f>
        <v/>
      </c>
      <c r="I623" s="72"/>
      <c r="J623" s="71"/>
      <c r="K623" s="70" t="str">
        <f>IF(J623="","",VLOOKUP(J623,ICondition!$A$2:$B$50, 2, 0))</f>
        <v/>
      </c>
      <c r="L623" s="73"/>
      <c r="M623" s="73"/>
      <c r="N623" s="73"/>
      <c r="O623" s="73"/>
      <c r="P623" s="73"/>
      <c r="Q623" s="73"/>
      <c r="R623" s="78"/>
      <c r="S623" s="79" t="str">
        <f>IFERROR(VLOOKUP(R623,Material!$A$2:$B$59, 2, 0),"")</f>
        <v/>
      </c>
      <c r="T623" s="71"/>
      <c r="U623" s="79" t="str">
        <f>IFERROR(VLOOKUP(T623,Material!$A$2:$B$59, 2, 0),"")</f>
        <v/>
      </c>
      <c r="V623" s="71"/>
      <c r="W623" s="79" t="str">
        <f>IFERROR(VLOOKUP(V623,Material!$A$2:$B$59, 2, 0),"")</f>
        <v/>
      </c>
      <c r="X623" s="71"/>
      <c r="Y623" s="79" t="str">
        <f>IFERROR(VLOOKUP(X623,Material!$A$2:$B$59, 2, 0),"")</f>
        <v/>
      </c>
      <c r="Z623" s="71"/>
      <c r="AA623" s="79" t="str">
        <f>IFERROR(VLOOKUP(Z623,Material!$A$2:$B$59, 2, 0),"")</f>
        <v/>
      </c>
      <c r="AB623" s="74"/>
      <c r="AC623" s="75" t="e">
        <f t="shared" si="112"/>
        <v>#VALUE!</v>
      </c>
      <c r="AD623" s="75" t="e">
        <f t="shared" si="113"/>
        <v>#VALUE!</v>
      </c>
      <c r="AE623" s="75" t="e">
        <f t="shared" si="115"/>
        <v>#VALUE!</v>
      </c>
      <c r="AF623" s="75" t="e">
        <f t="shared" si="114"/>
        <v>#VALUE!</v>
      </c>
      <c r="AG623" s="75" t="e">
        <f t="shared" si="116"/>
        <v>#VALUE!</v>
      </c>
      <c r="AH623" s="75" t="e">
        <f t="shared" si="117"/>
        <v>#VALUE!</v>
      </c>
      <c r="AI623" s="75" t="e">
        <f t="shared" si="118"/>
        <v>#VALUE!</v>
      </c>
      <c r="AJ623" s="80" t="e">
        <f t="shared" si="119"/>
        <v>#VALUE!</v>
      </c>
      <c r="AK623" s="79" t="str">
        <f>(IFERROR(VLOOKUP(AB623,Categories!$A$2:$B$20,2,1),""))</f>
        <v/>
      </c>
      <c r="AL623" s="79" t="str">
        <f ca="1">IFERROR(VLOOKUP((HLOOKUP((VLOOKUP($AB623,Categories!$A$2:$F$20,3,1)), $AB$3:$AJ623, (ROW()-ROW($AB$3)+1), 0)), INDIRECT(VLOOKUP($AB623,Categories!$A$2:$F$20,6,1)),2,0),AK623)</f>
        <v/>
      </c>
      <c r="AM623" s="79" t="str">
        <f ca="1">IFERROR(VLOOKUP((HLOOKUP((VLOOKUP($AB623,Categories!$A$2:$F$20,4,1)),$AB$3:$AJ623,(ROW()-ROW($AB$3)+1),0)),INDIRECT(VLOOKUP($AB623,Categories!$A$2:$H$20,7,1)),2,0),"")</f>
        <v/>
      </c>
      <c r="AN623" s="79" t="str">
        <f ca="1">IFERROR(VLOOKUP((HLOOKUP((VLOOKUP($AB623,Categories!$A$2:$F$20,5,1)), $AB$3:$AJ623, (ROW()-ROW($AB$3)+1), 0)), INDIRECT(VLOOKUP($AB623,Categories!$A$2:$H$20,8,1)),2,0),"")</f>
        <v/>
      </c>
      <c r="AO623" s="79" t="str">
        <f t="shared" ca="1" si="120"/>
        <v/>
      </c>
      <c r="AP623" s="81"/>
      <c r="AQ623" s="70" t="str">
        <f>IFERROR(VLOOKUP(VALUE(MID(AP623,1,1)),AdditionalElements!$A$2:$B$50,2,0),"")</f>
        <v/>
      </c>
      <c r="AR623" s="70" t="str">
        <f>IFERROR(VLOOKUP(VALUE(MID(AP623,2,1)),AdditionalElements!$H$2:$I$50,2,0),"")</f>
        <v/>
      </c>
      <c r="AS623" s="70" t="str">
        <f>IFERROR(VLOOKUP(VALUE(MID(AP623,3,1)),AdditionalElements!$O$2:$P$50,2,0),"")</f>
        <v/>
      </c>
      <c r="AT623" s="70" t="str">
        <f>IFERROR(VLOOKUP(VALUE(MID(AP623,4,1)),AdditionalElements!$V$2:$W$50,2,0),"")</f>
        <v/>
      </c>
      <c r="AU623" s="71"/>
      <c r="AV623" s="79" t="str">
        <f>IFERROR(IF(VALUE(MID(AU623,1,1))=1, VLOOKUP(VALUE(MID(AU623,1,1)), TxtPanelShape!$A$2:$C$50, 3, 0), (IF(VALUE(MID(AU623,1,1))&gt;=7, VLOOKUP(VALUE(MID(AU623,1,1)), TxtPanelShape!$A$2:$C$50, 3, 0),VLOOKUP(VALUE(MID(AU623,1,2)),TxtPanelShape!$A$2:$C$50,3,0)))), "")</f>
        <v/>
      </c>
      <c r="AW623" s="79" t="str">
        <f>IFERROR(IF(VALUE(MID(AU623,1,1))=1, ", "&amp;VLOOKUP(VALUE(MID(AU623,2,1)), TxtPanelShape!$H$2:$I$50, 2, 0), IF(VALUE(MID(AU623,1,1))&gt;=7, ", "&amp;VLOOKUP(VALUE(MID(AU623,2,1)), TxtPanelShape!$H$2:$I$50, 2, 0),"")), "")</f>
        <v/>
      </c>
      <c r="AX623" s="79" t="str">
        <f>IFERROR(IF(VALUE(MID(AU623,1,1))=1, ", "&amp;VLOOKUP(VALUE(MID(AU623,3,1)), TxtPanelShape!$O$2:$P$50, 2, 0), IF(VALUE(MID(AU623,1,1))&gt;=7, ", "&amp;VLOOKUP(VALUE(MID(AU623,3,1)), TxtPanelShape!$O$2:$P$50, 2, 0),"")),"")</f>
        <v/>
      </c>
      <c r="AY623" s="79" t="str">
        <f>IFERROR("; "&amp;VLOOKUP(VALUE(MID(AU623,4,1)), TxtPanelShape!$V$2:$W$50,2,0),"")</f>
        <v/>
      </c>
      <c r="AZ623" s="79" t="str">
        <f t="shared" si="121"/>
        <v/>
      </c>
      <c r="BA623" s="71"/>
      <c r="BB623" s="79" t="str">
        <f>IFERROR(IF(VALUE(MID(BA623,1,1))=1, VLOOKUP(VALUE(MID(BA623,1,1)), TxtPanelShape!$A$2:$C$50, 3, 0), (IF(VALUE(MID(BA623,1,1))&gt;=7, VLOOKUP(VALUE(MID(BA623,1,1)), TxtPanelShape!$A$2:$C$50, 3, 0),VLOOKUP(VALUE(MID(BA623,1,2)),TxtPanelShape!$A$2:$C$50,3,0)))), "")</f>
        <v/>
      </c>
      <c r="BC623" s="79" t="str">
        <f>IFERROR(IF(VALUE(MID(BA623,1,1))=1, ", "&amp;VLOOKUP(VALUE(MID(BA623,2,1)), TxtPanelShape!$H$2:$I$50, 2, 0), IF(VALUE(MID(BA623,1,1))&gt;=7, ", "&amp;VLOOKUP(VALUE(MID(BA623,2,1)), TxtPanelShape!$H$2:$I$50, 2, 0),"")), "")</f>
        <v/>
      </c>
      <c r="BD623" s="79" t="str">
        <f>IFERROR(IF(VALUE(MID(BA623,1,1))=1, ", "&amp;VLOOKUP(VALUE(MID(BA623,3,1)), TxtPanelShape!$O$2:$P$50, 2, 0), IF(VALUE(MID(BA623,1,1))&gt;=7, ", "&amp;VLOOKUP(VALUE(MID(BA623,3,1)), TxtPanelShape!$O$2:$P$50, 2, 0),"")),"")</f>
        <v/>
      </c>
      <c r="BE623" s="79" t="str">
        <f>IFERROR("; "&amp;VLOOKUP(VALUE(MID(BA623,4,1)), TxtPanelShape!$V$2:$W$50,2,0),"")</f>
        <v/>
      </c>
      <c r="BF623" s="79" t="str">
        <f t="shared" si="122"/>
        <v/>
      </c>
      <c r="BG623" s="71"/>
      <c r="BH623" s="79" t="str">
        <f>IFERROR(VLOOKUP(BG623, TxtPanelDefinition!$A$2:$B$50, 2, 0),"")</f>
        <v/>
      </c>
      <c r="BI623" s="71"/>
      <c r="BJ623" s="79" t="str">
        <f>IFERROR(VLOOKUP(BI623, TxtPanelDefinition!$A$2:$B$50, 2, 0),"")</f>
        <v/>
      </c>
      <c r="BK623" s="71"/>
      <c r="BL623" s="79" t="str">
        <f>IFERROR(VLOOKUP(BK623, InscrTechniques!$A$2:$B$50, 2, 0),"")</f>
        <v/>
      </c>
      <c r="BM623" s="71"/>
      <c r="BN623" s="79" t="str">
        <f>IFERROR(VLOOKUP(BM623, InscrTechniques!$A$2:$B$50, 2, 0),"")</f>
        <v/>
      </c>
      <c r="BO623" s="71"/>
      <c r="BP623" s="79" t="str">
        <f>IFERROR(VLOOKUP(BO623, InscrTechniques!$A$2:$B$50, 2, 0),"")</f>
        <v/>
      </c>
      <c r="BQ623" s="71"/>
      <c r="BR623" s="79" t="str">
        <f>IFERROR(VLOOKUP(BQ623, InscrTechniques!$A$2:$B$50, 2, 0),"")</f>
        <v/>
      </c>
      <c r="BS623" s="71"/>
      <c r="BT623" s="79" t="str">
        <f>IFERROR(VLOOKUP(BS623, InscrTechniques!$A$2:$B$50, 2, 0),"")</f>
        <v/>
      </c>
      <c r="BU623" s="71"/>
      <c r="BV623" s="79" t="str">
        <f>IFERROR(VLOOKUP(BU623, InscrTechniques!$A$2:$B$50, 2, 0),"")</f>
        <v/>
      </c>
      <c r="BW623" s="125"/>
      <c r="BX623" s="79" t="str">
        <f>IFERROR(VLOOKUP(BW623, InscrTechniques!$A$2:$B$50, 2, 0),"")</f>
        <v/>
      </c>
      <c r="BY623" s="125"/>
      <c r="BZ623" s="79" t="str">
        <f>IFERROR(VLOOKUP(BY623, InscrTechniques!$A$2:$B$50, 2, 0),"")</f>
        <v/>
      </c>
      <c r="CA623" s="74"/>
      <c r="CB623" s="114" t="str">
        <f>IFERROR(VLOOKUP(CA623, LetterStyle!$A$2:$B$50, 2, 0),"")</f>
        <v/>
      </c>
      <c r="CC623" s="74"/>
      <c r="CD623" s="114" t="str">
        <f>IFERROR(VLOOKUP(CC623, LetterStyle!$A$2:$B$50, 2, 0),"")</f>
        <v/>
      </c>
      <c r="CE623" s="74"/>
      <c r="CF623" s="114" t="str">
        <f>IFERROR(VLOOKUP(CE623, LetterStyle!$A$2:$B$50, 2, 0),"")</f>
        <v/>
      </c>
      <c r="CG623" s="74"/>
      <c r="CH623" s="79" t="str">
        <f>IFERROR(VLOOKUP(CG623, LetterStyle!$A$2:$B$50, 2, 0),"")</f>
        <v/>
      </c>
      <c r="CI623" s="71"/>
      <c r="CJ623" s="79" t="str">
        <f>IFERROR(VLOOKUP(CI623, DecMotifs!$A$1:$B$306, 2, 0),"")</f>
        <v/>
      </c>
      <c r="CK623" s="71"/>
      <c r="CL623" s="79" t="str">
        <f>IFERROR(VLOOKUP(CK623, DecMotifs!$A$1:$B$306, 2, 0),"")</f>
        <v/>
      </c>
      <c r="CM623" s="71"/>
      <c r="CN623" s="79" t="str">
        <f>IFERROR(VLOOKUP(CM623, DecMotifs!$A$1:$B$306, 2, 0),"")</f>
        <v/>
      </c>
      <c r="CO623" s="71"/>
      <c r="CP623" s="79" t="str">
        <f>IFERROR(VLOOKUP(CO623, MarginalDec!$A$2:$B$253, 2, 0),"")</f>
        <v/>
      </c>
      <c r="CQ623" s="71"/>
      <c r="CR623" s="79" t="str">
        <f>IFERROR(VLOOKUP(CQ623, MarginalDec!$A$2:$B$253, 2, 0),"")</f>
        <v/>
      </c>
      <c r="CS623" s="71"/>
      <c r="CT623" s="79" t="str">
        <f>IFERROR(VLOOKUP(CS623, MarginalDec!$A$2:$B$253, 2, 0),"")</f>
        <v/>
      </c>
      <c r="CU623" s="71"/>
      <c r="CV623" s="79" t="str">
        <f>IF(ISBLANK(CU623),"", IFERROR(VLOOKUP(CU623, Tooling!$A$2:$B$252, 2, 0),""))</f>
        <v/>
      </c>
      <c r="CW623" s="71"/>
      <c r="CX623" s="79" t="str">
        <f>IF(ISBLANK(CW623),"", IFERROR(VLOOKUP(CW623, Tooling!$A$2:$B$252, 2, 0),""))</f>
        <v/>
      </c>
      <c r="CY623" s="71"/>
      <c r="CZ623" s="79" t="str">
        <f>IF(ISBLANK(CY623),"", IFERROR(VLOOKUP(CY623, Repairs!$A$2:$B$252, 2, 0),""))</f>
        <v/>
      </c>
      <c r="DA623" s="77"/>
      <c r="DB623" s="71"/>
      <c r="DC623" s="79" t="str">
        <f>IFERROR(VLOOKUP(DB623, DatingReason!$A$2:$B$252, 2, 0),"")</f>
        <v/>
      </c>
      <c r="DD623" s="123" t="str">
        <f t="shared" si="123"/>
        <v/>
      </c>
      <c r="DF623" s="119" t="str">
        <f t="array" ref="DF623">IF(AND($B623&lt;&gt;"", $DE623&lt;&gt;"", $DE623&lt;&gt;"No"),MAX(IF($B623=PEOPLE!$B$4:$B$1000, PEOPLE!$Q$4:$Q$1000,""))+100,"")</f>
        <v/>
      </c>
      <c r="DG623" s="68"/>
      <c r="DH623" s="76">
        <f>COUNTIF(PEOPLE!B:B, MEMORIALS!B623)</f>
        <v>0</v>
      </c>
      <c r="DI623" s="82"/>
      <c r="DJ623" s="82"/>
      <c r="DK623" s="82"/>
      <c r="DL623" s="68"/>
      <c r="DM623" s="68"/>
      <c r="DN623" s="68"/>
      <c r="DO623" s="68"/>
      <c r="DP623" s="68"/>
    </row>
    <row r="624" spans="1:120" ht="15" customHeight="1" x14ac:dyDescent="0.25">
      <c r="A624" s="68"/>
      <c r="B624" s="69"/>
      <c r="C624" s="68"/>
      <c r="D624" s="68"/>
      <c r="E624" s="70" t="str">
        <f>IF(D624="","",VLOOKUP(D624,Denomination!$A$2:$B$50, 2, 0))</f>
        <v/>
      </c>
      <c r="F624" s="68"/>
      <c r="G624" s="71"/>
      <c r="H624" s="70" t="str">
        <f>IF(G624="","",VLOOKUP(G624,MCondition!$A$2:$B$50, 2, 0))</f>
        <v/>
      </c>
      <c r="I624" s="72"/>
      <c r="J624" s="71"/>
      <c r="K624" s="70" t="str">
        <f>IF(J624="","",VLOOKUP(J624,ICondition!$A$2:$B$50, 2, 0))</f>
        <v/>
      </c>
      <c r="L624" s="73"/>
      <c r="M624" s="73"/>
      <c r="N624" s="73"/>
      <c r="O624" s="73"/>
      <c r="P624" s="73"/>
      <c r="Q624" s="73"/>
      <c r="R624" s="78"/>
      <c r="S624" s="79" t="str">
        <f>IFERROR(VLOOKUP(R624,Material!$A$2:$B$59, 2, 0),"")</f>
        <v/>
      </c>
      <c r="T624" s="71"/>
      <c r="U624" s="79" t="str">
        <f>IFERROR(VLOOKUP(T624,Material!$A$2:$B$59, 2, 0),"")</f>
        <v/>
      </c>
      <c r="V624" s="71"/>
      <c r="W624" s="79" t="str">
        <f>IFERROR(VLOOKUP(V624,Material!$A$2:$B$59, 2, 0),"")</f>
        <v/>
      </c>
      <c r="X624" s="71"/>
      <c r="Y624" s="79" t="str">
        <f>IFERROR(VLOOKUP(X624,Material!$A$2:$B$59, 2, 0),"")</f>
        <v/>
      </c>
      <c r="Z624" s="71"/>
      <c r="AA624" s="79" t="str">
        <f>IFERROR(VLOOKUP(Z624,Material!$A$2:$B$59, 2, 0),"")</f>
        <v/>
      </c>
      <c r="AB624" s="74"/>
      <c r="AC624" s="75" t="e">
        <f t="shared" si="112"/>
        <v>#VALUE!</v>
      </c>
      <c r="AD624" s="75" t="e">
        <f t="shared" si="113"/>
        <v>#VALUE!</v>
      </c>
      <c r="AE624" s="75" t="e">
        <f t="shared" si="115"/>
        <v>#VALUE!</v>
      </c>
      <c r="AF624" s="75" t="e">
        <f t="shared" si="114"/>
        <v>#VALUE!</v>
      </c>
      <c r="AG624" s="75" t="e">
        <f t="shared" si="116"/>
        <v>#VALUE!</v>
      </c>
      <c r="AH624" s="75" t="e">
        <f t="shared" si="117"/>
        <v>#VALUE!</v>
      </c>
      <c r="AI624" s="75" t="e">
        <f t="shared" si="118"/>
        <v>#VALUE!</v>
      </c>
      <c r="AJ624" s="80" t="e">
        <f t="shared" si="119"/>
        <v>#VALUE!</v>
      </c>
      <c r="AK624" s="79" t="str">
        <f>(IFERROR(VLOOKUP(AB624,Categories!$A$2:$B$20,2,1),""))</f>
        <v/>
      </c>
      <c r="AL624" s="79" t="str">
        <f ca="1">IFERROR(VLOOKUP((HLOOKUP((VLOOKUP($AB624,Categories!$A$2:$F$20,3,1)), $AB$3:$AJ624, (ROW()-ROW($AB$3)+1), 0)), INDIRECT(VLOOKUP($AB624,Categories!$A$2:$F$20,6,1)),2,0),AK624)</f>
        <v/>
      </c>
      <c r="AM624" s="79" t="str">
        <f ca="1">IFERROR(VLOOKUP((HLOOKUP((VLOOKUP($AB624,Categories!$A$2:$F$20,4,1)),$AB$3:$AJ624,(ROW()-ROW($AB$3)+1),0)),INDIRECT(VLOOKUP($AB624,Categories!$A$2:$H$20,7,1)),2,0),"")</f>
        <v/>
      </c>
      <c r="AN624" s="79" t="str">
        <f ca="1">IFERROR(VLOOKUP((HLOOKUP((VLOOKUP($AB624,Categories!$A$2:$F$20,5,1)), $AB$3:$AJ624, (ROW()-ROW($AB$3)+1), 0)), INDIRECT(VLOOKUP($AB624,Categories!$A$2:$H$20,8,1)),2,0),"")</f>
        <v/>
      </c>
      <c r="AO624" s="79" t="str">
        <f t="shared" ca="1" si="120"/>
        <v/>
      </c>
      <c r="AP624" s="81"/>
      <c r="AQ624" s="70" t="str">
        <f>IFERROR(VLOOKUP(VALUE(MID(AP624,1,1)),AdditionalElements!$A$2:$B$50,2,0),"")</f>
        <v/>
      </c>
      <c r="AR624" s="70" t="str">
        <f>IFERROR(VLOOKUP(VALUE(MID(AP624,2,1)),AdditionalElements!$H$2:$I$50,2,0),"")</f>
        <v/>
      </c>
      <c r="AS624" s="70" t="str">
        <f>IFERROR(VLOOKUP(VALUE(MID(AP624,3,1)),AdditionalElements!$O$2:$P$50,2,0),"")</f>
        <v/>
      </c>
      <c r="AT624" s="70" t="str">
        <f>IFERROR(VLOOKUP(VALUE(MID(AP624,4,1)),AdditionalElements!$V$2:$W$50,2,0),"")</f>
        <v/>
      </c>
      <c r="AU624" s="71"/>
      <c r="AV624" s="79" t="str">
        <f>IFERROR(IF(VALUE(MID(AU624,1,1))=1, VLOOKUP(VALUE(MID(AU624,1,1)), TxtPanelShape!$A$2:$C$50, 3, 0), (IF(VALUE(MID(AU624,1,1))&gt;=7, VLOOKUP(VALUE(MID(AU624,1,1)), TxtPanelShape!$A$2:$C$50, 3, 0),VLOOKUP(VALUE(MID(AU624,1,2)),TxtPanelShape!$A$2:$C$50,3,0)))), "")</f>
        <v/>
      </c>
      <c r="AW624" s="79" t="str">
        <f>IFERROR(IF(VALUE(MID(AU624,1,1))=1, ", "&amp;VLOOKUP(VALUE(MID(AU624,2,1)), TxtPanelShape!$H$2:$I$50, 2, 0), IF(VALUE(MID(AU624,1,1))&gt;=7, ", "&amp;VLOOKUP(VALUE(MID(AU624,2,1)), TxtPanelShape!$H$2:$I$50, 2, 0),"")), "")</f>
        <v/>
      </c>
      <c r="AX624" s="79" t="str">
        <f>IFERROR(IF(VALUE(MID(AU624,1,1))=1, ", "&amp;VLOOKUP(VALUE(MID(AU624,3,1)), TxtPanelShape!$O$2:$P$50, 2, 0), IF(VALUE(MID(AU624,1,1))&gt;=7, ", "&amp;VLOOKUP(VALUE(MID(AU624,3,1)), TxtPanelShape!$O$2:$P$50, 2, 0),"")),"")</f>
        <v/>
      </c>
      <c r="AY624" s="79" t="str">
        <f>IFERROR("; "&amp;VLOOKUP(VALUE(MID(AU624,4,1)), TxtPanelShape!$V$2:$W$50,2,0),"")</f>
        <v/>
      </c>
      <c r="AZ624" s="79" t="str">
        <f t="shared" si="121"/>
        <v/>
      </c>
      <c r="BA624" s="71"/>
      <c r="BB624" s="79" t="str">
        <f>IFERROR(IF(VALUE(MID(BA624,1,1))=1, VLOOKUP(VALUE(MID(BA624,1,1)), TxtPanelShape!$A$2:$C$50, 3, 0), (IF(VALUE(MID(BA624,1,1))&gt;=7, VLOOKUP(VALUE(MID(BA624,1,1)), TxtPanelShape!$A$2:$C$50, 3, 0),VLOOKUP(VALUE(MID(BA624,1,2)),TxtPanelShape!$A$2:$C$50,3,0)))), "")</f>
        <v/>
      </c>
      <c r="BC624" s="79" t="str">
        <f>IFERROR(IF(VALUE(MID(BA624,1,1))=1, ", "&amp;VLOOKUP(VALUE(MID(BA624,2,1)), TxtPanelShape!$H$2:$I$50, 2, 0), IF(VALUE(MID(BA624,1,1))&gt;=7, ", "&amp;VLOOKUP(VALUE(MID(BA624,2,1)), TxtPanelShape!$H$2:$I$50, 2, 0),"")), "")</f>
        <v/>
      </c>
      <c r="BD624" s="79" t="str">
        <f>IFERROR(IF(VALUE(MID(BA624,1,1))=1, ", "&amp;VLOOKUP(VALUE(MID(BA624,3,1)), TxtPanelShape!$O$2:$P$50, 2, 0), IF(VALUE(MID(BA624,1,1))&gt;=7, ", "&amp;VLOOKUP(VALUE(MID(BA624,3,1)), TxtPanelShape!$O$2:$P$50, 2, 0),"")),"")</f>
        <v/>
      </c>
      <c r="BE624" s="79" t="str">
        <f>IFERROR("; "&amp;VLOOKUP(VALUE(MID(BA624,4,1)), TxtPanelShape!$V$2:$W$50,2,0),"")</f>
        <v/>
      </c>
      <c r="BF624" s="79" t="str">
        <f t="shared" si="122"/>
        <v/>
      </c>
      <c r="BG624" s="71"/>
      <c r="BH624" s="79" t="str">
        <f>IFERROR(VLOOKUP(BG624, TxtPanelDefinition!$A$2:$B$50, 2, 0),"")</f>
        <v/>
      </c>
      <c r="BI624" s="71"/>
      <c r="BJ624" s="79" t="str">
        <f>IFERROR(VLOOKUP(BI624, TxtPanelDefinition!$A$2:$B$50, 2, 0),"")</f>
        <v/>
      </c>
      <c r="BK624" s="71"/>
      <c r="BL624" s="79" t="str">
        <f>IFERROR(VLOOKUP(BK624, InscrTechniques!$A$2:$B$50, 2, 0),"")</f>
        <v/>
      </c>
      <c r="BM624" s="71"/>
      <c r="BN624" s="79" t="str">
        <f>IFERROR(VLOOKUP(BM624, InscrTechniques!$A$2:$B$50, 2, 0),"")</f>
        <v/>
      </c>
      <c r="BO624" s="71"/>
      <c r="BP624" s="79" t="str">
        <f>IFERROR(VLOOKUP(BO624, InscrTechniques!$A$2:$B$50, 2, 0),"")</f>
        <v/>
      </c>
      <c r="BQ624" s="71"/>
      <c r="BR624" s="79" t="str">
        <f>IFERROR(VLOOKUP(BQ624, InscrTechniques!$A$2:$B$50, 2, 0),"")</f>
        <v/>
      </c>
      <c r="BS624" s="71"/>
      <c r="BT624" s="79" t="str">
        <f>IFERROR(VLOOKUP(BS624, InscrTechniques!$A$2:$B$50, 2, 0),"")</f>
        <v/>
      </c>
      <c r="BU624" s="71"/>
      <c r="BV624" s="79" t="str">
        <f>IFERROR(VLOOKUP(BU624, InscrTechniques!$A$2:$B$50, 2, 0),"")</f>
        <v/>
      </c>
      <c r="BW624" s="125"/>
      <c r="BX624" s="79" t="str">
        <f>IFERROR(VLOOKUP(BW624, InscrTechniques!$A$2:$B$50, 2, 0),"")</f>
        <v/>
      </c>
      <c r="BY624" s="125"/>
      <c r="BZ624" s="79" t="str">
        <f>IFERROR(VLOOKUP(BY624, InscrTechniques!$A$2:$B$50, 2, 0),"")</f>
        <v/>
      </c>
      <c r="CA624" s="74"/>
      <c r="CB624" s="114" t="str">
        <f>IFERROR(VLOOKUP(CA624, LetterStyle!$A$2:$B$50, 2, 0),"")</f>
        <v/>
      </c>
      <c r="CC624" s="74"/>
      <c r="CD624" s="114" t="str">
        <f>IFERROR(VLOOKUP(CC624, LetterStyle!$A$2:$B$50, 2, 0),"")</f>
        <v/>
      </c>
      <c r="CE624" s="74"/>
      <c r="CF624" s="114" t="str">
        <f>IFERROR(VLOOKUP(CE624, LetterStyle!$A$2:$B$50, 2, 0),"")</f>
        <v/>
      </c>
      <c r="CG624" s="74"/>
      <c r="CH624" s="79" t="str">
        <f>IFERROR(VLOOKUP(CG624, LetterStyle!$A$2:$B$50, 2, 0),"")</f>
        <v/>
      </c>
      <c r="CI624" s="71"/>
      <c r="CJ624" s="79" t="str">
        <f>IFERROR(VLOOKUP(CI624, DecMotifs!$A$1:$B$306, 2, 0),"")</f>
        <v/>
      </c>
      <c r="CK624" s="71"/>
      <c r="CL624" s="79" t="str">
        <f>IFERROR(VLOOKUP(CK624, DecMotifs!$A$1:$B$306, 2, 0),"")</f>
        <v/>
      </c>
      <c r="CM624" s="71"/>
      <c r="CN624" s="79" t="str">
        <f>IFERROR(VLOOKUP(CM624, DecMotifs!$A$1:$B$306, 2, 0),"")</f>
        <v/>
      </c>
      <c r="CO624" s="71"/>
      <c r="CP624" s="79" t="str">
        <f>IFERROR(VLOOKUP(CO624, MarginalDec!$A$2:$B$253, 2, 0),"")</f>
        <v/>
      </c>
      <c r="CQ624" s="71"/>
      <c r="CR624" s="79" t="str">
        <f>IFERROR(VLOOKUP(CQ624, MarginalDec!$A$2:$B$253, 2, 0),"")</f>
        <v/>
      </c>
      <c r="CS624" s="71"/>
      <c r="CT624" s="79" t="str">
        <f>IFERROR(VLOOKUP(CS624, MarginalDec!$A$2:$B$253, 2, 0),"")</f>
        <v/>
      </c>
      <c r="CU624" s="71"/>
      <c r="CV624" s="79" t="str">
        <f>IF(ISBLANK(CU624),"", IFERROR(VLOOKUP(CU624, Tooling!$A$2:$B$252, 2, 0),""))</f>
        <v/>
      </c>
      <c r="CW624" s="71"/>
      <c r="CX624" s="79" t="str">
        <f>IF(ISBLANK(CW624),"", IFERROR(VLOOKUP(CW624, Tooling!$A$2:$B$252, 2, 0),""))</f>
        <v/>
      </c>
      <c r="CY624" s="71"/>
      <c r="CZ624" s="79" t="str">
        <f>IF(ISBLANK(CY624),"", IFERROR(VLOOKUP(CY624, Repairs!$A$2:$B$252, 2, 0),""))</f>
        <v/>
      </c>
      <c r="DA624" s="77"/>
      <c r="DB624" s="71"/>
      <c r="DC624" s="79" t="str">
        <f>IFERROR(VLOOKUP(DB624, DatingReason!$A$2:$B$252, 2, 0),"")</f>
        <v/>
      </c>
      <c r="DD624" s="123" t="str">
        <f t="shared" si="123"/>
        <v/>
      </c>
      <c r="DF624" s="119" t="str">
        <f t="array" ref="DF624">IF(AND($B624&lt;&gt;"", $DE624&lt;&gt;"", $DE624&lt;&gt;"No"),MAX(IF($B624=PEOPLE!$B$4:$B$1000, PEOPLE!$Q$4:$Q$1000,""))+100,"")</f>
        <v/>
      </c>
      <c r="DG624" s="68"/>
      <c r="DH624" s="76">
        <f>COUNTIF(PEOPLE!B:B, MEMORIALS!B624)</f>
        <v>0</v>
      </c>
      <c r="DI624" s="82"/>
      <c r="DJ624" s="82"/>
      <c r="DK624" s="82"/>
      <c r="DL624" s="68"/>
      <c r="DM624" s="68"/>
      <c r="DN624" s="68"/>
      <c r="DO624" s="68"/>
      <c r="DP624" s="68"/>
    </row>
    <row r="625" spans="1:120" ht="15" customHeight="1" x14ac:dyDescent="0.25">
      <c r="A625" s="68"/>
      <c r="B625" s="69"/>
      <c r="C625" s="68"/>
      <c r="D625" s="68"/>
      <c r="E625" s="70" t="str">
        <f>IF(D625="","",VLOOKUP(D625,Denomination!$A$2:$B$50, 2, 0))</f>
        <v/>
      </c>
      <c r="F625" s="68"/>
      <c r="G625" s="71"/>
      <c r="H625" s="70" t="str">
        <f>IF(G625="","",VLOOKUP(G625,MCondition!$A$2:$B$50, 2, 0))</f>
        <v/>
      </c>
      <c r="I625" s="72"/>
      <c r="J625" s="71"/>
      <c r="K625" s="70" t="str">
        <f>IF(J625="","",VLOOKUP(J625,ICondition!$A$2:$B$50, 2, 0))</f>
        <v/>
      </c>
      <c r="L625" s="73"/>
      <c r="M625" s="73"/>
      <c r="N625" s="73"/>
      <c r="O625" s="73"/>
      <c r="P625" s="73"/>
      <c r="Q625" s="73"/>
      <c r="R625" s="78"/>
      <c r="S625" s="79" t="str">
        <f>IFERROR(VLOOKUP(R625,Material!$A$2:$B$59, 2, 0),"")</f>
        <v/>
      </c>
      <c r="T625" s="71"/>
      <c r="U625" s="79" t="str">
        <f>IFERROR(VLOOKUP(T625,Material!$A$2:$B$59, 2, 0),"")</f>
        <v/>
      </c>
      <c r="V625" s="71"/>
      <c r="W625" s="79" t="str">
        <f>IFERROR(VLOOKUP(V625,Material!$A$2:$B$59, 2, 0),"")</f>
        <v/>
      </c>
      <c r="X625" s="71"/>
      <c r="Y625" s="79" t="str">
        <f>IFERROR(VLOOKUP(X625,Material!$A$2:$B$59, 2, 0),"")</f>
        <v/>
      </c>
      <c r="Z625" s="71"/>
      <c r="AA625" s="79" t="str">
        <f>IFERROR(VLOOKUP(Z625,Material!$A$2:$B$59, 2, 0),"")</f>
        <v/>
      </c>
      <c r="AB625" s="74"/>
      <c r="AC625" s="75" t="e">
        <f t="shared" si="112"/>
        <v>#VALUE!</v>
      </c>
      <c r="AD625" s="75" t="e">
        <f t="shared" si="113"/>
        <v>#VALUE!</v>
      </c>
      <c r="AE625" s="75" t="e">
        <f t="shared" si="115"/>
        <v>#VALUE!</v>
      </c>
      <c r="AF625" s="75" t="e">
        <f t="shared" si="114"/>
        <v>#VALUE!</v>
      </c>
      <c r="AG625" s="75" t="e">
        <f t="shared" si="116"/>
        <v>#VALUE!</v>
      </c>
      <c r="AH625" s="75" t="e">
        <f t="shared" si="117"/>
        <v>#VALUE!</v>
      </c>
      <c r="AI625" s="75" t="e">
        <f t="shared" si="118"/>
        <v>#VALUE!</v>
      </c>
      <c r="AJ625" s="80" t="e">
        <f t="shared" si="119"/>
        <v>#VALUE!</v>
      </c>
      <c r="AK625" s="79" t="str">
        <f>(IFERROR(VLOOKUP(AB625,Categories!$A$2:$B$20,2,1),""))</f>
        <v/>
      </c>
      <c r="AL625" s="79" t="str">
        <f ca="1">IFERROR(VLOOKUP((HLOOKUP((VLOOKUP($AB625,Categories!$A$2:$F$20,3,1)), $AB$3:$AJ625, (ROW()-ROW($AB$3)+1), 0)), INDIRECT(VLOOKUP($AB625,Categories!$A$2:$F$20,6,1)),2,0),AK625)</f>
        <v/>
      </c>
      <c r="AM625" s="79" t="str">
        <f ca="1">IFERROR(VLOOKUP((HLOOKUP((VLOOKUP($AB625,Categories!$A$2:$F$20,4,1)),$AB$3:$AJ625,(ROW()-ROW($AB$3)+1),0)),INDIRECT(VLOOKUP($AB625,Categories!$A$2:$H$20,7,1)),2,0),"")</f>
        <v/>
      </c>
      <c r="AN625" s="79" t="str">
        <f ca="1">IFERROR(VLOOKUP((HLOOKUP((VLOOKUP($AB625,Categories!$A$2:$F$20,5,1)), $AB$3:$AJ625, (ROW()-ROW($AB$3)+1), 0)), INDIRECT(VLOOKUP($AB625,Categories!$A$2:$H$20,8,1)),2,0),"")</f>
        <v/>
      </c>
      <c r="AO625" s="79" t="str">
        <f t="shared" ca="1" si="120"/>
        <v/>
      </c>
      <c r="AP625" s="81"/>
      <c r="AQ625" s="70" t="str">
        <f>IFERROR(VLOOKUP(VALUE(MID(AP625,1,1)),AdditionalElements!$A$2:$B$50,2,0),"")</f>
        <v/>
      </c>
      <c r="AR625" s="70" t="str">
        <f>IFERROR(VLOOKUP(VALUE(MID(AP625,2,1)),AdditionalElements!$H$2:$I$50,2,0),"")</f>
        <v/>
      </c>
      <c r="AS625" s="70" t="str">
        <f>IFERROR(VLOOKUP(VALUE(MID(AP625,3,1)),AdditionalElements!$O$2:$P$50,2,0),"")</f>
        <v/>
      </c>
      <c r="AT625" s="70" t="str">
        <f>IFERROR(VLOOKUP(VALUE(MID(AP625,4,1)),AdditionalElements!$V$2:$W$50,2,0),"")</f>
        <v/>
      </c>
      <c r="AU625" s="71"/>
      <c r="AV625" s="79" t="str">
        <f>IFERROR(IF(VALUE(MID(AU625,1,1))=1, VLOOKUP(VALUE(MID(AU625,1,1)), TxtPanelShape!$A$2:$C$50, 3, 0), (IF(VALUE(MID(AU625,1,1))&gt;=7, VLOOKUP(VALUE(MID(AU625,1,1)), TxtPanelShape!$A$2:$C$50, 3, 0),VLOOKUP(VALUE(MID(AU625,1,2)),TxtPanelShape!$A$2:$C$50,3,0)))), "")</f>
        <v/>
      </c>
      <c r="AW625" s="79" t="str">
        <f>IFERROR(IF(VALUE(MID(AU625,1,1))=1, ", "&amp;VLOOKUP(VALUE(MID(AU625,2,1)), TxtPanelShape!$H$2:$I$50, 2, 0), IF(VALUE(MID(AU625,1,1))&gt;=7, ", "&amp;VLOOKUP(VALUE(MID(AU625,2,1)), TxtPanelShape!$H$2:$I$50, 2, 0),"")), "")</f>
        <v/>
      </c>
      <c r="AX625" s="79" t="str">
        <f>IFERROR(IF(VALUE(MID(AU625,1,1))=1, ", "&amp;VLOOKUP(VALUE(MID(AU625,3,1)), TxtPanelShape!$O$2:$P$50, 2, 0), IF(VALUE(MID(AU625,1,1))&gt;=7, ", "&amp;VLOOKUP(VALUE(MID(AU625,3,1)), TxtPanelShape!$O$2:$P$50, 2, 0),"")),"")</f>
        <v/>
      </c>
      <c r="AY625" s="79" t="str">
        <f>IFERROR("; "&amp;VLOOKUP(VALUE(MID(AU625,4,1)), TxtPanelShape!$V$2:$W$50,2,0),"")</f>
        <v/>
      </c>
      <c r="AZ625" s="79" t="str">
        <f t="shared" si="121"/>
        <v/>
      </c>
      <c r="BA625" s="71"/>
      <c r="BB625" s="79" t="str">
        <f>IFERROR(IF(VALUE(MID(BA625,1,1))=1, VLOOKUP(VALUE(MID(BA625,1,1)), TxtPanelShape!$A$2:$C$50, 3, 0), (IF(VALUE(MID(BA625,1,1))&gt;=7, VLOOKUP(VALUE(MID(BA625,1,1)), TxtPanelShape!$A$2:$C$50, 3, 0),VLOOKUP(VALUE(MID(BA625,1,2)),TxtPanelShape!$A$2:$C$50,3,0)))), "")</f>
        <v/>
      </c>
      <c r="BC625" s="79" t="str">
        <f>IFERROR(IF(VALUE(MID(BA625,1,1))=1, ", "&amp;VLOOKUP(VALUE(MID(BA625,2,1)), TxtPanelShape!$H$2:$I$50, 2, 0), IF(VALUE(MID(BA625,1,1))&gt;=7, ", "&amp;VLOOKUP(VALUE(MID(BA625,2,1)), TxtPanelShape!$H$2:$I$50, 2, 0),"")), "")</f>
        <v/>
      </c>
      <c r="BD625" s="79" t="str">
        <f>IFERROR(IF(VALUE(MID(BA625,1,1))=1, ", "&amp;VLOOKUP(VALUE(MID(BA625,3,1)), TxtPanelShape!$O$2:$P$50, 2, 0), IF(VALUE(MID(BA625,1,1))&gt;=7, ", "&amp;VLOOKUP(VALUE(MID(BA625,3,1)), TxtPanelShape!$O$2:$P$50, 2, 0),"")),"")</f>
        <v/>
      </c>
      <c r="BE625" s="79" t="str">
        <f>IFERROR("; "&amp;VLOOKUP(VALUE(MID(BA625,4,1)), TxtPanelShape!$V$2:$W$50,2,0),"")</f>
        <v/>
      </c>
      <c r="BF625" s="79" t="str">
        <f t="shared" si="122"/>
        <v/>
      </c>
      <c r="BG625" s="71"/>
      <c r="BH625" s="79" t="str">
        <f>IFERROR(VLOOKUP(BG625, TxtPanelDefinition!$A$2:$B$50, 2, 0),"")</f>
        <v/>
      </c>
      <c r="BI625" s="71"/>
      <c r="BJ625" s="79" t="str">
        <f>IFERROR(VLOOKUP(BI625, TxtPanelDefinition!$A$2:$B$50, 2, 0),"")</f>
        <v/>
      </c>
      <c r="BK625" s="71"/>
      <c r="BL625" s="79" t="str">
        <f>IFERROR(VLOOKUP(BK625, InscrTechniques!$A$2:$B$50, 2, 0),"")</f>
        <v/>
      </c>
      <c r="BM625" s="71"/>
      <c r="BN625" s="79" t="str">
        <f>IFERROR(VLOOKUP(BM625, InscrTechniques!$A$2:$B$50, 2, 0),"")</f>
        <v/>
      </c>
      <c r="BO625" s="71"/>
      <c r="BP625" s="79" t="str">
        <f>IFERROR(VLOOKUP(BO625, InscrTechniques!$A$2:$B$50, 2, 0),"")</f>
        <v/>
      </c>
      <c r="BQ625" s="71"/>
      <c r="BR625" s="79" t="str">
        <f>IFERROR(VLOOKUP(BQ625, InscrTechniques!$A$2:$B$50, 2, 0),"")</f>
        <v/>
      </c>
      <c r="BS625" s="71"/>
      <c r="BT625" s="79" t="str">
        <f>IFERROR(VLOOKUP(BS625, InscrTechniques!$A$2:$B$50, 2, 0),"")</f>
        <v/>
      </c>
      <c r="BU625" s="71"/>
      <c r="BV625" s="79" t="str">
        <f>IFERROR(VLOOKUP(BU625, InscrTechniques!$A$2:$B$50, 2, 0),"")</f>
        <v/>
      </c>
      <c r="BW625" s="125"/>
      <c r="BX625" s="79" t="str">
        <f>IFERROR(VLOOKUP(BW625, InscrTechniques!$A$2:$B$50, 2, 0),"")</f>
        <v/>
      </c>
      <c r="BY625" s="125"/>
      <c r="BZ625" s="79" t="str">
        <f>IFERROR(VLOOKUP(BY625, InscrTechniques!$A$2:$B$50, 2, 0),"")</f>
        <v/>
      </c>
      <c r="CA625" s="74"/>
      <c r="CB625" s="114" t="str">
        <f>IFERROR(VLOOKUP(CA625, LetterStyle!$A$2:$B$50, 2, 0),"")</f>
        <v/>
      </c>
      <c r="CC625" s="74"/>
      <c r="CD625" s="114" t="str">
        <f>IFERROR(VLOOKUP(CC625, LetterStyle!$A$2:$B$50, 2, 0),"")</f>
        <v/>
      </c>
      <c r="CE625" s="74"/>
      <c r="CF625" s="114" t="str">
        <f>IFERROR(VLOOKUP(CE625, LetterStyle!$A$2:$B$50, 2, 0),"")</f>
        <v/>
      </c>
      <c r="CG625" s="74"/>
      <c r="CH625" s="79" t="str">
        <f>IFERROR(VLOOKUP(CG625, LetterStyle!$A$2:$B$50, 2, 0),"")</f>
        <v/>
      </c>
      <c r="CI625" s="71"/>
      <c r="CJ625" s="79" t="str">
        <f>IFERROR(VLOOKUP(CI625, DecMotifs!$A$1:$B$306, 2, 0),"")</f>
        <v/>
      </c>
      <c r="CK625" s="71"/>
      <c r="CL625" s="79" t="str">
        <f>IFERROR(VLOOKUP(CK625, DecMotifs!$A$1:$B$306, 2, 0),"")</f>
        <v/>
      </c>
      <c r="CM625" s="71"/>
      <c r="CN625" s="79" t="str">
        <f>IFERROR(VLOOKUP(CM625, DecMotifs!$A$1:$B$306, 2, 0),"")</f>
        <v/>
      </c>
      <c r="CO625" s="71"/>
      <c r="CP625" s="79" t="str">
        <f>IFERROR(VLOOKUP(CO625, MarginalDec!$A$2:$B$253, 2, 0),"")</f>
        <v/>
      </c>
      <c r="CQ625" s="71"/>
      <c r="CR625" s="79" t="str">
        <f>IFERROR(VLOOKUP(CQ625, MarginalDec!$A$2:$B$253, 2, 0),"")</f>
        <v/>
      </c>
      <c r="CS625" s="71"/>
      <c r="CT625" s="79" t="str">
        <f>IFERROR(VLOOKUP(CS625, MarginalDec!$A$2:$B$253, 2, 0),"")</f>
        <v/>
      </c>
      <c r="CU625" s="71"/>
      <c r="CV625" s="79" t="str">
        <f>IF(ISBLANK(CU625),"", IFERROR(VLOOKUP(CU625, Tooling!$A$2:$B$252, 2, 0),""))</f>
        <v/>
      </c>
      <c r="CW625" s="71"/>
      <c r="CX625" s="79" t="str">
        <f>IF(ISBLANK(CW625),"", IFERROR(VLOOKUP(CW625, Tooling!$A$2:$B$252, 2, 0),""))</f>
        <v/>
      </c>
      <c r="CY625" s="71"/>
      <c r="CZ625" s="79" t="str">
        <f>IF(ISBLANK(CY625),"", IFERROR(VLOOKUP(CY625, Repairs!$A$2:$B$252, 2, 0),""))</f>
        <v/>
      </c>
      <c r="DA625" s="77"/>
      <c r="DB625" s="71"/>
      <c r="DC625" s="79" t="str">
        <f>IFERROR(VLOOKUP(DB625, DatingReason!$A$2:$B$252, 2, 0),"")</f>
        <v/>
      </c>
      <c r="DD625" s="123" t="str">
        <f t="shared" si="123"/>
        <v/>
      </c>
      <c r="DF625" s="119" t="str">
        <f t="array" ref="DF625">IF(AND($B625&lt;&gt;"", $DE625&lt;&gt;"", $DE625&lt;&gt;"No"),MAX(IF($B625=PEOPLE!$B$4:$B$1000, PEOPLE!$Q$4:$Q$1000,""))+100,"")</f>
        <v/>
      </c>
      <c r="DG625" s="68"/>
      <c r="DH625" s="76">
        <f>COUNTIF(PEOPLE!B:B, MEMORIALS!B625)</f>
        <v>0</v>
      </c>
      <c r="DI625" s="82"/>
      <c r="DJ625" s="82"/>
      <c r="DK625" s="82"/>
      <c r="DL625" s="68"/>
      <c r="DM625" s="68"/>
      <c r="DN625" s="68"/>
      <c r="DO625" s="68"/>
      <c r="DP625" s="68"/>
    </row>
    <row r="626" spans="1:120" ht="15" customHeight="1" x14ac:dyDescent="0.25">
      <c r="A626" s="68"/>
      <c r="B626" s="69"/>
      <c r="C626" s="68"/>
      <c r="D626" s="68"/>
      <c r="E626" s="70" t="str">
        <f>IF(D626="","",VLOOKUP(D626,Denomination!$A$2:$B$50, 2, 0))</f>
        <v/>
      </c>
      <c r="F626" s="68"/>
      <c r="G626" s="71"/>
      <c r="H626" s="70" t="str">
        <f>IF(G626="","",VLOOKUP(G626,MCondition!$A$2:$B$50, 2, 0))</f>
        <v/>
      </c>
      <c r="I626" s="72"/>
      <c r="J626" s="71"/>
      <c r="K626" s="70" t="str">
        <f>IF(J626="","",VLOOKUP(J626,ICondition!$A$2:$B$50, 2, 0))</f>
        <v/>
      </c>
      <c r="L626" s="73"/>
      <c r="M626" s="73"/>
      <c r="N626" s="73"/>
      <c r="O626" s="73"/>
      <c r="P626" s="73"/>
      <c r="Q626" s="73"/>
      <c r="R626" s="78"/>
      <c r="S626" s="79" t="str">
        <f>IFERROR(VLOOKUP(R626,Material!$A$2:$B$59, 2, 0),"")</f>
        <v/>
      </c>
      <c r="T626" s="71"/>
      <c r="U626" s="79" t="str">
        <f>IFERROR(VLOOKUP(T626,Material!$A$2:$B$59, 2, 0),"")</f>
        <v/>
      </c>
      <c r="V626" s="71"/>
      <c r="W626" s="79" t="str">
        <f>IFERROR(VLOOKUP(V626,Material!$A$2:$B$59, 2, 0),"")</f>
        <v/>
      </c>
      <c r="X626" s="71"/>
      <c r="Y626" s="79" t="str">
        <f>IFERROR(VLOOKUP(X626,Material!$A$2:$B$59, 2, 0),"")</f>
        <v/>
      </c>
      <c r="Z626" s="71"/>
      <c r="AA626" s="79" t="str">
        <f>IFERROR(VLOOKUP(Z626,Material!$A$2:$B$59, 2, 0),"")</f>
        <v/>
      </c>
      <c r="AB626" s="74"/>
      <c r="AC626" s="75" t="e">
        <f t="shared" si="112"/>
        <v>#VALUE!</v>
      </c>
      <c r="AD626" s="75" t="e">
        <f t="shared" si="113"/>
        <v>#VALUE!</v>
      </c>
      <c r="AE626" s="75" t="e">
        <f t="shared" si="115"/>
        <v>#VALUE!</v>
      </c>
      <c r="AF626" s="75" t="e">
        <f t="shared" si="114"/>
        <v>#VALUE!</v>
      </c>
      <c r="AG626" s="75" t="e">
        <f t="shared" si="116"/>
        <v>#VALUE!</v>
      </c>
      <c r="AH626" s="75" t="e">
        <f t="shared" si="117"/>
        <v>#VALUE!</v>
      </c>
      <c r="AI626" s="75" t="e">
        <f t="shared" si="118"/>
        <v>#VALUE!</v>
      </c>
      <c r="AJ626" s="80" t="e">
        <f t="shared" si="119"/>
        <v>#VALUE!</v>
      </c>
      <c r="AK626" s="79" t="str">
        <f>(IFERROR(VLOOKUP(AB626,Categories!$A$2:$B$20,2,1),""))</f>
        <v/>
      </c>
      <c r="AL626" s="79" t="str">
        <f ca="1">IFERROR(VLOOKUP((HLOOKUP((VLOOKUP($AB626,Categories!$A$2:$F$20,3,1)), $AB$3:$AJ626, (ROW()-ROW($AB$3)+1), 0)), INDIRECT(VLOOKUP($AB626,Categories!$A$2:$F$20,6,1)),2,0),AK626)</f>
        <v/>
      </c>
      <c r="AM626" s="79" t="str">
        <f ca="1">IFERROR(VLOOKUP((HLOOKUP((VLOOKUP($AB626,Categories!$A$2:$F$20,4,1)),$AB$3:$AJ626,(ROW()-ROW($AB$3)+1),0)),INDIRECT(VLOOKUP($AB626,Categories!$A$2:$H$20,7,1)),2,0),"")</f>
        <v/>
      </c>
      <c r="AN626" s="79" t="str">
        <f ca="1">IFERROR(VLOOKUP((HLOOKUP((VLOOKUP($AB626,Categories!$A$2:$F$20,5,1)), $AB$3:$AJ626, (ROW()-ROW($AB$3)+1), 0)), INDIRECT(VLOOKUP($AB626,Categories!$A$2:$H$20,8,1)),2,0),"")</f>
        <v/>
      </c>
      <c r="AO626" s="79" t="str">
        <f t="shared" ca="1" si="120"/>
        <v/>
      </c>
      <c r="AP626" s="81"/>
      <c r="AQ626" s="70" t="str">
        <f>IFERROR(VLOOKUP(VALUE(MID(AP626,1,1)),AdditionalElements!$A$2:$B$50,2,0),"")</f>
        <v/>
      </c>
      <c r="AR626" s="70" t="str">
        <f>IFERROR(VLOOKUP(VALUE(MID(AP626,2,1)),AdditionalElements!$H$2:$I$50,2,0),"")</f>
        <v/>
      </c>
      <c r="AS626" s="70" t="str">
        <f>IFERROR(VLOOKUP(VALUE(MID(AP626,3,1)),AdditionalElements!$O$2:$P$50,2,0),"")</f>
        <v/>
      </c>
      <c r="AT626" s="70" t="str">
        <f>IFERROR(VLOOKUP(VALUE(MID(AP626,4,1)),AdditionalElements!$V$2:$W$50,2,0),"")</f>
        <v/>
      </c>
      <c r="AU626" s="71"/>
      <c r="AV626" s="79" t="str">
        <f>IFERROR(IF(VALUE(MID(AU626,1,1))=1, VLOOKUP(VALUE(MID(AU626,1,1)), TxtPanelShape!$A$2:$C$50, 3, 0), (IF(VALUE(MID(AU626,1,1))&gt;=7, VLOOKUP(VALUE(MID(AU626,1,1)), TxtPanelShape!$A$2:$C$50, 3, 0),VLOOKUP(VALUE(MID(AU626,1,2)),TxtPanelShape!$A$2:$C$50,3,0)))), "")</f>
        <v/>
      </c>
      <c r="AW626" s="79" t="str">
        <f>IFERROR(IF(VALUE(MID(AU626,1,1))=1, ", "&amp;VLOOKUP(VALUE(MID(AU626,2,1)), TxtPanelShape!$H$2:$I$50, 2, 0), IF(VALUE(MID(AU626,1,1))&gt;=7, ", "&amp;VLOOKUP(VALUE(MID(AU626,2,1)), TxtPanelShape!$H$2:$I$50, 2, 0),"")), "")</f>
        <v/>
      </c>
      <c r="AX626" s="79" t="str">
        <f>IFERROR(IF(VALUE(MID(AU626,1,1))=1, ", "&amp;VLOOKUP(VALUE(MID(AU626,3,1)), TxtPanelShape!$O$2:$P$50, 2, 0), IF(VALUE(MID(AU626,1,1))&gt;=7, ", "&amp;VLOOKUP(VALUE(MID(AU626,3,1)), TxtPanelShape!$O$2:$P$50, 2, 0),"")),"")</f>
        <v/>
      </c>
      <c r="AY626" s="79" t="str">
        <f>IFERROR("; "&amp;VLOOKUP(VALUE(MID(AU626,4,1)), TxtPanelShape!$V$2:$W$50,2,0),"")</f>
        <v/>
      </c>
      <c r="AZ626" s="79" t="str">
        <f t="shared" si="121"/>
        <v/>
      </c>
      <c r="BA626" s="71"/>
      <c r="BB626" s="79" t="str">
        <f>IFERROR(IF(VALUE(MID(BA626,1,1))=1, VLOOKUP(VALUE(MID(BA626,1,1)), TxtPanelShape!$A$2:$C$50, 3, 0), (IF(VALUE(MID(BA626,1,1))&gt;=7, VLOOKUP(VALUE(MID(BA626,1,1)), TxtPanelShape!$A$2:$C$50, 3, 0),VLOOKUP(VALUE(MID(BA626,1,2)),TxtPanelShape!$A$2:$C$50,3,0)))), "")</f>
        <v/>
      </c>
      <c r="BC626" s="79" t="str">
        <f>IFERROR(IF(VALUE(MID(BA626,1,1))=1, ", "&amp;VLOOKUP(VALUE(MID(BA626,2,1)), TxtPanelShape!$H$2:$I$50, 2, 0), IF(VALUE(MID(BA626,1,1))&gt;=7, ", "&amp;VLOOKUP(VALUE(MID(BA626,2,1)), TxtPanelShape!$H$2:$I$50, 2, 0),"")), "")</f>
        <v/>
      </c>
      <c r="BD626" s="79" t="str">
        <f>IFERROR(IF(VALUE(MID(BA626,1,1))=1, ", "&amp;VLOOKUP(VALUE(MID(BA626,3,1)), TxtPanelShape!$O$2:$P$50, 2, 0), IF(VALUE(MID(BA626,1,1))&gt;=7, ", "&amp;VLOOKUP(VALUE(MID(BA626,3,1)), TxtPanelShape!$O$2:$P$50, 2, 0),"")),"")</f>
        <v/>
      </c>
      <c r="BE626" s="79" t="str">
        <f>IFERROR("; "&amp;VLOOKUP(VALUE(MID(BA626,4,1)), TxtPanelShape!$V$2:$W$50,2,0),"")</f>
        <v/>
      </c>
      <c r="BF626" s="79" t="str">
        <f t="shared" si="122"/>
        <v/>
      </c>
      <c r="BG626" s="71"/>
      <c r="BH626" s="79" t="str">
        <f>IFERROR(VLOOKUP(BG626, TxtPanelDefinition!$A$2:$B$50, 2, 0),"")</f>
        <v/>
      </c>
      <c r="BI626" s="71"/>
      <c r="BJ626" s="79" t="str">
        <f>IFERROR(VLOOKUP(BI626, TxtPanelDefinition!$A$2:$B$50, 2, 0),"")</f>
        <v/>
      </c>
      <c r="BK626" s="71"/>
      <c r="BL626" s="79" t="str">
        <f>IFERROR(VLOOKUP(BK626, InscrTechniques!$A$2:$B$50, 2, 0),"")</f>
        <v/>
      </c>
      <c r="BM626" s="71"/>
      <c r="BN626" s="79" t="str">
        <f>IFERROR(VLOOKUP(BM626, InscrTechniques!$A$2:$B$50, 2, 0),"")</f>
        <v/>
      </c>
      <c r="BO626" s="71"/>
      <c r="BP626" s="79" t="str">
        <f>IFERROR(VLOOKUP(BO626, InscrTechniques!$A$2:$B$50, 2, 0),"")</f>
        <v/>
      </c>
      <c r="BQ626" s="71"/>
      <c r="BR626" s="79" t="str">
        <f>IFERROR(VLOOKUP(BQ626, InscrTechniques!$A$2:$B$50, 2, 0),"")</f>
        <v/>
      </c>
      <c r="BS626" s="71"/>
      <c r="BT626" s="79" t="str">
        <f>IFERROR(VLOOKUP(BS626, InscrTechniques!$A$2:$B$50, 2, 0),"")</f>
        <v/>
      </c>
      <c r="BU626" s="71"/>
      <c r="BV626" s="79" t="str">
        <f>IFERROR(VLOOKUP(BU626, InscrTechniques!$A$2:$B$50, 2, 0),"")</f>
        <v/>
      </c>
      <c r="BW626" s="125"/>
      <c r="BX626" s="79" t="str">
        <f>IFERROR(VLOOKUP(BW626, InscrTechniques!$A$2:$B$50, 2, 0),"")</f>
        <v/>
      </c>
      <c r="BY626" s="125"/>
      <c r="BZ626" s="79" t="str">
        <f>IFERROR(VLOOKUP(BY626, InscrTechniques!$A$2:$B$50, 2, 0),"")</f>
        <v/>
      </c>
      <c r="CA626" s="74"/>
      <c r="CB626" s="114" t="str">
        <f>IFERROR(VLOOKUP(CA626, LetterStyle!$A$2:$B$50, 2, 0),"")</f>
        <v/>
      </c>
      <c r="CC626" s="74"/>
      <c r="CD626" s="114" t="str">
        <f>IFERROR(VLOOKUP(CC626, LetterStyle!$A$2:$B$50, 2, 0),"")</f>
        <v/>
      </c>
      <c r="CE626" s="74"/>
      <c r="CF626" s="114" t="str">
        <f>IFERROR(VLOOKUP(CE626, LetterStyle!$A$2:$B$50, 2, 0),"")</f>
        <v/>
      </c>
      <c r="CG626" s="74"/>
      <c r="CH626" s="79" t="str">
        <f>IFERROR(VLOOKUP(CG626, LetterStyle!$A$2:$B$50, 2, 0),"")</f>
        <v/>
      </c>
      <c r="CI626" s="71"/>
      <c r="CJ626" s="79" t="str">
        <f>IFERROR(VLOOKUP(CI626, DecMotifs!$A$1:$B$306, 2, 0),"")</f>
        <v/>
      </c>
      <c r="CK626" s="71"/>
      <c r="CL626" s="79" t="str">
        <f>IFERROR(VLOOKUP(CK626, DecMotifs!$A$1:$B$306, 2, 0),"")</f>
        <v/>
      </c>
      <c r="CM626" s="71"/>
      <c r="CN626" s="79" t="str">
        <f>IFERROR(VLOOKUP(CM626, DecMotifs!$A$1:$B$306, 2, 0),"")</f>
        <v/>
      </c>
      <c r="CO626" s="71"/>
      <c r="CP626" s="79" t="str">
        <f>IFERROR(VLOOKUP(CO626, MarginalDec!$A$2:$B$253, 2, 0),"")</f>
        <v/>
      </c>
      <c r="CQ626" s="71"/>
      <c r="CR626" s="79" t="str">
        <f>IFERROR(VLOOKUP(CQ626, MarginalDec!$A$2:$B$253, 2, 0),"")</f>
        <v/>
      </c>
      <c r="CS626" s="71"/>
      <c r="CT626" s="79" t="str">
        <f>IFERROR(VLOOKUP(CS626, MarginalDec!$A$2:$B$253, 2, 0),"")</f>
        <v/>
      </c>
      <c r="CU626" s="71"/>
      <c r="CV626" s="79" t="str">
        <f>IF(ISBLANK(CU626),"", IFERROR(VLOOKUP(CU626, Tooling!$A$2:$B$252, 2, 0),""))</f>
        <v/>
      </c>
      <c r="CW626" s="71"/>
      <c r="CX626" s="79" t="str">
        <f>IF(ISBLANK(CW626),"", IFERROR(VLOOKUP(CW626, Tooling!$A$2:$B$252, 2, 0),""))</f>
        <v/>
      </c>
      <c r="CY626" s="71"/>
      <c r="CZ626" s="79" t="str">
        <f>IF(ISBLANK(CY626),"", IFERROR(VLOOKUP(CY626, Repairs!$A$2:$B$252, 2, 0),""))</f>
        <v/>
      </c>
      <c r="DA626" s="77"/>
      <c r="DB626" s="71"/>
      <c r="DC626" s="79" t="str">
        <f>IFERROR(VLOOKUP(DB626, DatingReason!$A$2:$B$252, 2, 0),"")</f>
        <v/>
      </c>
      <c r="DD626" s="123" t="str">
        <f t="shared" si="123"/>
        <v/>
      </c>
      <c r="DF626" s="119" t="str">
        <f t="array" ref="DF626">IF(AND($B626&lt;&gt;"", $DE626&lt;&gt;"", $DE626&lt;&gt;"No"),MAX(IF($B626=PEOPLE!$B$4:$B$1000, PEOPLE!$Q$4:$Q$1000,""))+100,"")</f>
        <v/>
      </c>
      <c r="DG626" s="68"/>
      <c r="DH626" s="76">
        <f>COUNTIF(PEOPLE!B:B, MEMORIALS!B626)</f>
        <v>0</v>
      </c>
      <c r="DI626" s="82"/>
      <c r="DJ626" s="82"/>
      <c r="DK626" s="82"/>
      <c r="DL626" s="68"/>
      <c r="DM626" s="68"/>
      <c r="DN626" s="68"/>
      <c r="DO626" s="68"/>
      <c r="DP626" s="68"/>
    </row>
    <row r="627" spans="1:120" ht="15" customHeight="1" x14ac:dyDescent="0.25">
      <c r="A627" s="68"/>
      <c r="B627" s="69"/>
      <c r="C627" s="68"/>
      <c r="D627" s="68"/>
      <c r="E627" s="70" t="str">
        <f>IF(D627="","",VLOOKUP(D627,Denomination!$A$2:$B$50, 2, 0))</f>
        <v/>
      </c>
      <c r="F627" s="68"/>
      <c r="G627" s="71"/>
      <c r="H627" s="70" t="str">
        <f>IF(G627="","",VLOOKUP(G627,MCondition!$A$2:$B$50, 2, 0))</f>
        <v/>
      </c>
      <c r="I627" s="72"/>
      <c r="J627" s="71"/>
      <c r="K627" s="70" t="str">
        <f>IF(J627="","",VLOOKUP(J627,ICondition!$A$2:$B$50, 2, 0))</f>
        <v/>
      </c>
      <c r="L627" s="73"/>
      <c r="M627" s="73"/>
      <c r="N627" s="73"/>
      <c r="O627" s="73"/>
      <c r="P627" s="73"/>
      <c r="Q627" s="73"/>
      <c r="R627" s="78"/>
      <c r="S627" s="79" t="str">
        <f>IFERROR(VLOOKUP(R627,Material!$A$2:$B$59, 2, 0),"")</f>
        <v/>
      </c>
      <c r="T627" s="71"/>
      <c r="U627" s="79" t="str">
        <f>IFERROR(VLOOKUP(T627,Material!$A$2:$B$59, 2, 0),"")</f>
        <v/>
      </c>
      <c r="V627" s="71"/>
      <c r="W627" s="79" t="str">
        <f>IFERROR(VLOOKUP(V627,Material!$A$2:$B$59, 2, 0),"")</f>
        <v/>
      </c>
      <c r="X627" s="71"/>
      <c r="Y627" s="79" t="str">
        <f>IFERROR(VLOOKUP(X627,Material!$A$2:$B$59, 2, 0),"")</f>
        <v/>
      </c>
      <c r="Z627" s="71"/>
      <c r="AA627" s="79" t="str">
        <f>IFERROR(VLOOKUP(Z627,Material!$A$2:$B$59, 2, 0),"")</f>
        <v/>
      </c>
      <c r="AB627" s="74"/>
      <c r="AC627" s="75" t="e">
        <f t="shared" si="112"/>
        <v>#VALUE!</v>
      </c>
      <c r="AD627" s="75" t="e">
        <f t="shared" si="113"/>
        <v>#VALUE!</v>
      </c>
      <c r="AE627" s="75" t="e">
        <f t="shared" si="115"/>
        <v>#VALUE!</v>
      </c>
      <c r="AF627" s="75" t="e">
        <f t="shared" si="114"/>
        <v>#VALUE!</v>
      </c>
      <c r="AG627" s="75" t="e">
        <f t="shared" si="116"/>
        <v>#VALUE!</v>
      </c>
      <c r="AH627" s="75" t="e">
        <f t="shared" si="117"/>
        <v>#VALUE!</v>
      </c>
      <c r="AI627" s="75" t="e">
        <f t="shared" si="118"/>
        <v>#VALUE!</v>
      </c>
      <c r="AJ627" s="80" t="e">
        <f t="shared" si="119"/>
        <v>#VALUE!</v>
      </c>
      <c r="AK627" s="79" t="str">
        <f>(IFERROR(VLOOKUP(AB627,Categories!$A$2:$B$20,2,1),""))</f>
        <v/>
      </c>
      <c r="AL627" s="79" t="str">
        <f ca="1">IFERROR(VLOOKUP((HLOOKUP((VLOOKUP($AB627,Categories!$A$2:$F$20,3,1)), $AB$3:$AJ627, (ROW()-ROW($AB$3)+1), 0)), INDIRECT(VLOOKUP($AB627,Categories!$A$2:$F$20,6,1)),2,0),AK627)</f>
        <v/>
      </c>
      <c r="AM627" s="79" t="str">
        <f ca="1">IFERROR(VLOOKUP((HLOOKUP((VLOOKUP($AB627,Categories!$A$2:$F$20,4,1)),$AB$3:$AJ627,(ROW()-ROW($AB$3)+1),0)),INDIRECT(VLOOKUP($AB627,Categories!$A$2:$H$20,7,1)),2,0),"")</f>
        <v/>
      </c>
      <c r="AN627" s="79" t="str">
        <f ca="1">IFERROR(VLOOKUP((HLOOKUP((VLOOKUP($AB627,Categories!$A$2:$F$20,5,1)), $AB$3:$AJ627, (ROW()-ROW($AB$3)+1), 0)), INDIRECT(VLOOKUP($AB627,Categories!$A$2:$H$20,8,1)),2,0),"")</f>
        <v/>
      </c>
      <c r="AO627" s="79" t="str">
        <f t="shared" ca="1" si="120"/>
        <v/>
      </c>
      <c r="AP627" s="81"/>
      <c r="AQ627" s="70" t="str">
        <f>IFERROR(VLOOKUP(VALUE(MID(AP627,1,1)),AdditionalElements!$A$2:$B$50,2,0),"")</f>
        <v/>
      </c>
      <c r="AR627" s="70" t="str">
        <f>IFERROR(VLOOKUP(VALUE(MID(AP627,2,1)),AdditionalElements!$H$2:$I$50,2,0),"")</f>
        <v/>
      </c>
      <c r="AS627" s="70" t="str">
        <f>IFERROR(VLOOKUP(VALUE(MID(AP627,3,1)),AdditionalElements!$O$2:$P$50,2,0),"")</f>
        <v/>
      </c>
      <c r="AT627" s="70" t="str">
        <f>IFERROR(VLOOKUP(VALUE(MID(AP627,4,1)),AdditionalElements!$V$2:$W$50,2,0),"")</f>
        <v/>
      </c>
      <c r="AU627" s="71"/>
      <c r="AV627" s="79" t="str">
        <f>IFERROR(IF(VALUE(MID(AU627,1,1))=1, VLOOKUP(VALUE(MID(AU627,1,1)), TxtPanelShape!$A$2:$C$50, 3, 0), (IF(VALUE(MID(AU627,1,1))&gt;=7, VLOOKUP(VALUE(MID(AU627,1,1)), TxtPanelShape!$A$2:$C$50, 3, 0),VLOOKUP(VALUE(MID(AU627,1,2)),TxtPanelShape!$A$2:$C$50,3,0)))), "")</f>
        <v/>
      </c>
      <c r="AW627" s="79" t="str">
        <f>IFERROR(IF(VALUE(MID(AU627,1,1))=1, ", "&amp;VLOOKUP(VALUE(MID(AU627,2,1)), TxtPanelShape!$H$2:$I$50, 2, 0), IF(VALUE(MID(AU627,1,1))&gt;=7, ", "&amp;VLOOKUP(VALUE(MID(AU627,2,1)), TxtPanelShape!$H$2:$I$50, 2, 0),"")), "")</f>
        <v/>
      </c>
      <c r="AX627" s="79" t="str">
        <f>IFERROR(IF(VALUE(MID(AU627,1,1))=1, ", "&amp;VLOOKUP(VALUE(MID(AU627,3,1)), TxtPanelShape!$O$2:$P$50, 2, 0), IF(VALUE(MID(AU627,1,1))&gt;=7, ", "&amp;VLOOKUP(VALUE(MID(AU627,3,1)), TxtPanelShape!$O$2:$P$50, 2, 0),"")),"")</f>
        <v/>
      </c>
      <c r="AY627" s="79" t="str">
        <f>IFERROR("; "&amp;VLOOKUP(VALUE(MID(AU627,4,1)), TxtPanelShape!$V$2:$W$50,2,0),"")</f>
        <v/>
      </c>
      <c r="AZ627" s="79" t="str">
        <f t="shared" si="121"/>
        <v/>
      </c>
      <c r="BA627" s="71"/>
      <c r="BB627" s="79" t="str">
        <f>IFERROR(IF(VALUE(MID(BA627,1,1))=1, VLOOKUP(VALUE(MID(BA627,1,1)), TxtPanelShape!$A$2:$C$50, 3, 0), (IF(VALUE(MID(BA627,1,1))&gt;=7, VLOOKUP(VALUE(MID(BA627,1,1)), TxtPanelShape!$A$2:$C$50, 3, 0),VLOOKUP(VALUE(MID(BA627,1,2)),TxtPanelShape!$A$2:$C$50,3,0)))), "")</f>
        <v/>
      </c>
      <c r="BC627" s="79" t="str">
        <f>IFERROR(IF(VALUE(MID(BA627,1,1))=1, ", "&amp;VLOOKUP(VALUE(MID(BA627,2,1)), TxtPanelShape!$H$2:$I$50, 2, 0), IF(VALUE(MID(BA627,1,1))&gt;=7, ", "&amp;VLOOKUP(VALUE(MID(BA627,2,1)), TxtPanelShape!$H$2:$I$50, 2, 0),"")), "")</f>
        <v/>
      </c>
      <c r="BD627" s="79" t="str">
        <f>IFERROR(IF(VALUE(MID(BA627,1,1))=1, ", "&amp;VLOOKUP(VALUE(MID(BA627,3,1)), TxtPanelShape!$O$2:$P$50, 2, 0), IF(VALUE(MID(BA627,1,1))&gt;=7, ", "&amp;VLOOKUP(VALUE(MID(BA627,3,1)), TxtPanelShape!$O$2:$P$50, 2, 0),"")),"")</f>
        <v/>
      </c>
      <c r="BE627" s="79" t="str">
        <f>IFERROR("; "&amp;VLOOKUP(VALUE(MID(BA627,4,1)), TxtPanelShape!$V$2:$W$50,2,0),"")</f>
        <v/>
      </c>
      <c r="BF627" s="79" t="str">
        <f t="shared" si="122"/>
        <v/>
      </c>
      <c r="BG627" s="71"/>
      <c r="BH627" s="79" t="str">
        <f>IFERROR(VLOOKUP(BG627, TxtPanelDefinition!$A$2:$B$50, 2, 0),"")</f>
        <v/>
      </c>
      <c r="BI627" s="71"/>
      <c r="BJ627" s="79" t="str">
        <f>IFERROR(VLOOKUP(BI627, TxtPanelDefinition!$A$2:$B$50, 2, 0),"")</f>
        <v/>
      </c>
      <c r="BK627" s="71"/>
      <c r="BL627" s="79" t="str">
        <f>IFERROR(VLOOKUP(BK627, InscrTechniques!$A$2:$B$50, 2, 0),"")</f>
        <v/>
      </c>
      <c r="BM627" s="71"/>
      <c r="BN627" s="79" t="str">
        <f>IFERROR(VLOOKUP(BM627, InscrTechniques!$A$2:$B$50, 2, 0),"")</f>
        <v/>
      </c>
      <c r="BO627" s="71"/>
      <c r="BP627" s="79" t="str">
        <f>IFERROR(VLOOKUP(BO627, InscrTechniques!$A$2:$B$50, 2, 0),"")</f>
        <v/>
      </c>
      <c r="BQ627" s="71"/>
      <c r="BR627" s="79" t="str">
        <f>IFERROR(VLOOKUP(BQ627, InscrTechniques!$A$2:$B$50, 2, 0),"")</f>
        <v/>
      </c>
      <c r="BS627" s="71"/>
      <c r="BT627" s="79" t="str">
        <f>IFERROR(VLOOKUP(BS627, InscrTechniques!$A$2:$B$50, 2, 0),"")</f>
        <v/>
      </c>
      <c r="BU627" s="71"/>
      <c r="BV627" s="79" t="str">
        <f>IFERROR(VLOOKUP(BU627, InscrTechniques!$A$2:$B$50, 2, 0),"")</f>
        <v/>
      </c>
      <c r="BW627" s="125"/>
      <c r="BX627" s="79" t="str">
        <f>IFERROR(VLOOKUP(BW627, InscrTechniques!$A$2:$B$50, 2, 0),"")</f>
        <v/>
      </c>
      <c r="BY627" s="125"/>
      <c r="BZ627" s="79" t="str">
        <f>IFERROR(VLOOKUP(BY627, InscrTechniques!$A$2:$B$50, 2, 0),"")</f>
        <v/>
      </c>
      <c r="CA627" s="74"/>
      <c r="CB627" s="114" t="str">
        <f>IFERROR(VLOOKUP(CA627, LetterStyle!$A$2:$B$50, 2, 0),"")</f>
        <v/>
      </c>
      <c r="CC627" s="74"/>
      <c r="CD627" s="114" t="str">
        <f>IFERROR(VLOOKUP(CC627, LetterStyle!$A$2:$B$50, 2, 0),"")</f>
        <v/>
      </c>
      <c r="CE627" s="74"/>
      <c r="CF627" s="114" t="str">
        <f>IFERROR(VLOOKUP(CE627, LetterStyle!$A$2:$B$50, 2, 0),"")</f>
        <v/>
      </c>
      <c r="CG627" s="74"/>
      <c r="CH627" s="79" t="str">
        <f>IFERROR(VLOOKUP(CG627, LetterStyle!$A$2:$B$50, 2, 0),"")</f>
        <v/>
      </c>
      <c r="CI627" s="71"/>
      <c r="CJ627" s="79" t="str">
        <f>IFERROR(VLOOKUP(CI627, DecMotifs!$A$1:$B$306, 2, 0),"")</f>
        <v/>
      </c>
      <c r="CK627" s="71"/>
      <c r="CL627" s="79" t="str">
        <f>IFERROR(VLOOKUP(CK627, DecMotifs!$A$1:$B$306, 2, 0),"")</f>
        <v/>
      </c>
      <c r="CM627" s="71"/>
      <c r="CN627" s="79" t="str">
        <f>IFERROR(VLOOKUP(CM627, DecMotifs!$A$1:$B$306, 2, 0),"")</f>
        <v/>
      </c>
      <c r="CO627" s="71"/>
      <c r="CP627" s="79" t="str">
        <f>IFERROR(VLOOKUP(CO627, MarginalDec!$A$2:$B$253, 2, 0),"")</f>
        <v/>
      </c>
      <c r="CQ627" s="71"/>
      <c r="CR627" s="79" t="str">
        <f>IFERROR(VLOOKUP(CQ627, MarginalDec!$A$2:$B$253, 2, 0),"")</f>
        <v/>
      </c>
      <c r="CS627" s="71"/>
      <c r="CT627" s="79" t="str">
        <f>IFERROR(VLOOKUP(CS627, MarginalDec!$A$2:$B$253, 2, 0),"")</f>
        <v/>
      </c>
      <c r="CU627" s="71"/>
      <c r="CV627" s="79" t="str">
        <f>IF(ISBLANK(CU627),"", IFERROR(VLOOKUP(CU627, Tooling!$A$2:$B$252, 2, 0),""))</f>
        <v/>
      </c>
      <c r="CW627" s="71"/>
      <c r="CX627" s="79" t="str">
        <f>IF(ISBLANK(CW627),"", IFERROR(VLOOKUP(CW627, Tooling!$A$2:$B$252, 2, 0),""))</f>
        <v/>
      </c>
      <c r="CY627" s="71"/>
      <c r="CZ627" s="79" t="str">
        <f>IF(ISBLANK(CY627),"", IFERROR(VLOOKUP(CY627, Repairs!$A$2:$B$252, 2, 0),""))</f>
        <v/>
      </c>
      <c r="DA627" s="77"/>
      <c r="DB627" s="71"/>
      <c r="DC627" s="79" t="str">
        <f>IFERROR(VLOOKUP(DB627, DatingReason!$A$2:$B$252, 2, 0),"")</f>
        <v/>
      </c>
      <c r="DD627" s="123" t="str">
        <f t="shared" si="123"/>
        <v/>
      </c>
      <c r="DF627" s="119" t="str">
        <f t="array" ref="DF627">IF(AND($B627&lt;&gt;"", $DE627&lt;&gt;"", $DE627&lt;&gt;"No"),MAX(IF($B627=PEOPLE!$B$4:$B$1000, PEOPLE!$Q$4:$Q$1000,""))+100,"")</f>
        <v/>
      </c>
      <c r="DG627" s="68"/>
      <c r="DH627" s="76">
        <f>COUNTIF(PEOPLE!B:B, MEMORIALS!B627)</f>
        <v>0</v>
      </c>
      <c r="DI627" s="82"/>
      <c r="DJ627" s="82"/>
      <c r="DK627" s="82"/>
      <c r="DL627" s="68"/>
      <c r="DM627" s="68"/>
      <c r="DN627" s="68"/>
      <c r="DO627" s="68"/>
      <c r="DP627" s="68"/>
    </row>
    <row r="628" spans="1:120" ht="15" customHeight="1" x14ac:dyDescent="0.25">
      <c r="A628" s="68"/>
      <c r="B628" s="69"/>
      <c r="C628" s="68"/>
      <c r="D628" s="68"/>
      <c r="E628" s="70" t="str">
        <f>IF(D628="","",VLOOKUP(D628,Denomination!$A$2:$B$50, 2, 0))</f>
        <v/>
      </c>
      <c r="F628" s="68"/>
      <c r="G628" s="71"/>
      <c r="H628" s="70" t="str">
        <f>IF(G628="","",VLOOKUP(G628,MCondition!$A$2:$B$50, 2, 0))</f>
        <v/>
      </c>
      <c r="I628" s="72"/>
      <c r="J628" s="71"/>
      <c r="K628" s="70" t="str">
        <f>IF(J628="","",VLOOKUP(J628,ICondition!$A$2:$B$50, 2, 0))</f>
        <v/>
      </c>
      <c r="L628" s="73"/>
      <c r="M628" s="73"/>
      <c r="N628" s="73"/>
      <c r="O628" s="73"/>
      <c r="P628" s="73"/>
      <c r="Q628" s="73"/>
      <c r="R628" s="78"/>
      <c r="S628" s="79" t="str">
        <f>IFERROR(VLOOKUP(R628,Material!$A$2:$B$59, 2, 0),"")</f>
        <v/>
      </c>
      <c r="T628" s="71"/>
      <c r="U628" s="79" t="str">
        <f>IFERROR(VLOOKUP(T628,Material!$A$2:$B$59, 2, 0),"")</f>
        <v/>
      </c>
      <c r="V628" s="71"/>
      <c r="W628" s="79" t="str">
        <f>IFERROR(VLOOKUP(V628,Material!$A$2:$B$59, 2, 0),"")</f>
        <v/>
      </c>
      <c r="X628" s="71"/>
      <c r="Y628" s="79" t="str">
        <f>IFERROR(VLOOKUP(X628,Material!$A$2:$B$59, 2, 0),"")</f>
        <v/>
      </c>
      <c r="Z628" s="71"/>
      <c r="AA628" s="79" t="str">
        <f>IFERROR(VLOOKUP(Z628,Material!$A$2:$B$59, 2, 0),"")</f>
        <v/>
      </c>
      <c r="AB628" s="74"/>
      <c r="AC628" s="75" t="e">
        <f t="shared" si="112"/>
        <v>#VALUE!</v>
      </c>
      <c r="AD628" s="75" t="e">
        <f t="shared" si="113"/>
        <v>#VALUE!</v>
      </c>
      <c r="AE628" s="75" t="e">
        <f t="shared" si="115"/>
        <v>#VALUE!</v>
      </c>
      <c r="AF628" s="75" t="e">
        <f t="shared" si="114"/>
        <v>#VALUE!</v>
      </c>
      <c r="AG628" s="75" t="e">
        <f t="shared" si="116"/>
        <v>#VALUE!</v>
      </c>
      <c r="AH628" s="75" t="e">
        <f t="shared" si="117"/>
        <v>#VALUE!</v>
      </c>
      <c r="AI628" s="75" t="e">
        <f t="shared" si="118"/>
        <v>#VALUE!</v>
      </c>
      <c r="AJ628" s="80" t="e">
        <f t="shared" si="119"/>
        <v>#VALUE!</v>
      </c>
      <c r="AK628" s="79" t="str">
        <f>(IFERROR(VLOOKUP(AB628,Categories!$A$2:$B$20,2,1),""))</f>
        <v/>
      </c>
      <c r="AL628" s="79" t="str">
        <f ca="1">IFERROR(VLOOKUP((HLOOKUP((VLOOKUP($AB628,Categories!$A$2:$F$20,3,1)), $AB$3:$AJ628, (ROW()-ROW($AB$3)+1), 0)), INDIRECT(VLOOKUP($AB628,Categories!$A$2:$F$20,6,1)),2,0),AK628)</f>
        <v/>
      </c>
      <c r="AM628" s="79" t="str">
        <f ca="1">IFERROR(VLOOKUP((HLOOKUP((VLOOKUP($AB628,Categories!$A$2:$F$20,4,1)),$AB$3:$AJ628,(ROW()-ROW($AB$3)+1),0)),INDIRECT(VLOOKUP($AB628,Categories!$A$2:$H$20,7,1)),2,0),"")</f>
        <v/>
      </c>
      <c r="AN628" s="79" t="str">
        <f ca="1">IFERROR(VLOOKUP((HLOOKUP((VLOOKUP($AB628,Categories!$A$2:$F$20,5,1)), $AB$3:$AJ628, (ROW()-ROW($AB$3)+1), 0)), INDIRECT(VLOOKUP($AB628,Categories!$A$2:$H$20,8,1)),2,0),"")</f>
        <v/>
      </c>
      <c r="AO628" s="79" t="str">
        <f t="shared" ca="1" si="120"/>
        <v/>
      </c>
      <c r="AP628" s="81"/>
      <c r="AQ628" s="70" t="str">
        <f>IFERROR(VLOOKUP(VALUE(MID(AP628,1,1)),AdditionalElements!$A$2:$B$50,2,0),"")</f>
        <v/>
      </c>
      <c r="AR628" s="70" t="str">
        <f>IFERROR(VLOOKUP(VALUE(MID(AP628,2,1)),AdditionalElements!$H$2:$I$50,2,0),"")</f>
        <v/>
      </c>
      <c r="AS628" s="70" t="str">
        <f>IFERROR(VLOOKUP(VALUE(MID(AP628,3,1)),AdditionalElements!$O$2:$P$50,2,0),"")</f>
        <v/>
      </c>
      <c r="AT628" s="70" t="str">
        <f>IFERROR(VLOOKUP(VALUE(MID(AP628,4,1)),AdditionalElements!$V$2:$W$50,2,0),"")</f>
        <v/>
      </c>
      <c r="AU628" s="71"/>
      <c r="AV628" s="79" t="str">
        <f>IFERROR(IF(VALUE(MID(AU628,1,1))=1, VLOOKUP(VALUE(MID(AU628,1,1)), TxtPanelShape!$A$2:$C$50, 3, 0), (IF(VALUE(MID(AU628,1,1))&gt;=7, VLOOKUP(VALUE(MID(AU628,1,1)), TxtPanelShape!$A$2:$C$50, 3, 0),VLOOKUP(VALUE(MID(AU628,1,2)),TxtPanelShape!$A$2:$C$50,3,0)))), "")</f>
        <v/>
      </c>
      <c r="AW628" s="79" t="str">
        <f>IFERROR(IF(VALUE(MID(AU628,1,1))=1, ", "&amp;VLOOKUP(VALUE(MID(AU628,2,1)), TxtPanelShape!$H$2:$I$50, 2, 0), IF(VALUE(MID(AU628,1,1))&gt;=7, ", "&amp;VLOOKUP(VALUE(MID(AU628,2,1)), TxtPanelShape!$H$2:$I$50, 2, 0),"")), "")</f>
        <v/>
      </c>
      <c r="AX628" s="79" t="str">
        <f>IFERROR(IF(VALUE(MID(AU628,1,1))=1, ", "&amp;VLOOKUP(VALUE(MID(AU628,3,1)), TxtPanelShape!$O$2:$P$50, 2, 0), IF(VALUE(MID(AU628,1,1))&gt;=7, ", "&amp;VLOOKUP(VALUE(MID(AU628,3,1)), TxtPanelShape!$O$2:$P$50, 2, 0),"")),"")</f>
        <v/>
      </c>
      <c r="AY628" s="79" t="str">
        <f>IFERROR("; "&amp;VLOOKUP(VALUE(MID(AU628,4,1)), TxtPanelShape!$V$2:$W$50,2,0),"")</f>
        <v/>
      </c>
      <c r="AZ628" s="79" t="str">
        <f t="shared" si="121"/>
        <v/>
      </c>
      <c r="BA628" s="71"/>
      <c r="BB628" s="79" t="str">
        <f>IFERROR(IF(VALUE(MID(BA628,1,1))=1, VLOOKUP(VALUE(MID(BA628,1,1)), TxtPanelShape!$A$2:$C$50, 3, 0), (IF(VALUE(MID(BA628,1,1))&gt;=7, VLOOKUP(VALUE(MID(BA628,1,1)), TxtPanelShape!$A$2:$C$50, 3, 0),VLOOKUP(VALUE(MID(BA628,1,2)),TxtPanelShape!$A$2:$C$50,3,0)))), "")</f>
        <v/>
      </c>
      <c r="BC628" s="79" t="str">
        <f>IFERROR(IF(VALUE(MID(BA628,1,1))=1, ", "&amp;VLOOKUP(VALUE(MID(BA628,2,1)), TxtPanelShape!$H$2:$I$50, 2, 0), IF(VALUE(MID(BA628,1,1))&gt;=7, ", "&amp;VLOOKUP(VALUE(MID(BA628,2,1)), TxtPanelShape!$H$2:$I$50, 2, 0),"")), "")</f>
        <v/>
      </c>
      <c r="BD628" s="79" t="str">
        <f>IFERROR(IF(VALUE(MID(BA628,1,1))=1, ", "&amp;VLOOKUP(VALUE(MID(BA628,3,1)), TxtPanelShape!$O$2:$P$50, 2, 0), IF(VALUE(MID(BA628,1,1))&gt;=7, ", "&amp;VLOOKUP(VALUE(MID(BA628,3,1)), TxtPanelShape!$O$2:$P$50, 2, 0),"")),"")</f>
        <v/>
      </c>
      <c r="BE628" s="79" t="str">
        <f>IFERROR("; "&amp;VLOOKUP(VALUE(MID(BA628,4,1)), TxtPanelShape!$V$2:$W$50,2,0),"")</f>
        <v/>
      </c>
      <c r="BF628" s="79" t="str">
        <f t="shared" si="122"/>
        <v/>
      </c>
      <c r="BG628" s="71"/>
      <c r="BH628" s="79" t="str">
        <f>IFERROR(VLOOKUP(BG628, TxtPanelDefinition!$A$2:$B$50, 2, 0),"")</f>
        <v/>
      </c>
      <c r="BI628" s="71"/>
      <c r="BJ628" s="79" t="str">
        <f>IFERROR(VLOOKUP(BI628, TxtPanelDefinition!$A$2:$B$50, 2, 0),"")</f>
        <v/>
      </c>
      <c r="BK628" s="71"/>
      <c r="BL628" s="79" t="str">
        <f>IFERROR(VLOOKUP(BK628, InscrTechniques!$A$2:$B$50, 2, 0),"")</f>
        <v/>
      </c>
      <c r="BM628" s="71"/>
      <c r="BN628" s="79" t="str">
        <f>IFERROR(VLOOKUP(BM628, InscrTechniques!$A$2:$B$50, 2, 0),"")</f>
        <v/>
      </c>
      <c r="BO628" s="71"/>
      <c r="BP628" s="79" t="str">
        <f>IFERROR(VLOOKUP(BO628, InscrTechniques!$A$2:$B$50, 2, 0),"")</f>
        <v/>
      </c>
      <c r="BQ628" s="71"/>
      <c r="BR628" s="79" t="str">
        <f>IFERROR(VLOOKUP(BQ628, InscrTechniques!$A$2:$B$50, 2, 0),"")</f>
        <v/>
      </c>
      <c r="BS628" s="71"/>
      <c r="BT628" s="79" t="str">
        <f>IFERROR(VLOOKUP(BS628, InscrTechniques!$A$2:$B$50, 2, 0),"")</f>
        <v/>
      </c>
      <c r="BU628" s="71"/>
      <c r="BV628" s="79" t="str">
        <f>IFERROR(VLOOKUP(BU628, InscrTechniques!$A$2:$B$50, 2, 0),"")</f>
        <v/>
      </c>
      <c r="BW628" s="125"/>
      <c r="BX628" s="79" t="str">
        <f>IFERROR(VLOOKUP(BW628, InscrTechniques!$A$2:$B$50, 2, 0),"")</f>
        <v/>
      </c>
      <c r="BY628" s="125"/>
      <c r="BZ628" s="79" t="str">
        <f>IFERROR(VLOOKUP(BY628, InscrTechniques!$A$2:$B$50, 2, 0),"")</f>
        <v/>
      </c>
      <c r="CA628" s="74"/>
      <c r="CB628" s="114" t="str">
        <f>IFERROR(VLOOKUP(CA628, LetterStyle!$A$2:$B$50, 2, 0),"")</f>
        <v/>
      </c>
      <c r="CC628" s="74"/>
      <c r="CD628" s="114" t="str">
        <f>IFERROR(VLOOKUP(CC628, LetterStyle!$A$2:$B$50, 2, 0),"")</f>
        <v/>
      </c>
      <c r="CE628" s="74"/>
      <c r="CF628" s="114" t="str">
        <f>IFERROR(VLOOKUP(CE628, LetterStyle!$A$2:$B$50, 2, 0),"")</f>
        <v/>
      </c>
      <c r="CG628" s="74"/>
      <c r="CH628" s="79" t="str">
        <f>IFERROR(VLOOKUP(CG628, LetterStyle!$A$2:$B$50, 2, 0),"")</f>
        <v/>
      </c>
      <c r="CI628" s="71"/>
      <c r="CJ628" s="79" t="str">
        <f>IFERROR(VLOOKUP(CI628, DecMotifs!$A$1:$B$306, 2, 0),"")</f>
        <v/>
      </c>
      <c r="CK628" s="71"/>
      <c r="CL628" s="79" t="str">
        <f>IFERROR(VLOOKUP(CK628, DecMotifs!$A$1:$B$306, 2, 0),"")</f>
        <v/>
      </c>
      <c r="CM628" s="71"/>
      <c r="CN628" s="79" t="str">
        <f>IFERROR(VLOOKUP(CM628, DecMotifs!$A$1:$B$306, 2, 0),"")</f>
        <v/>
      </c>
      <c r="CO628" s="71"/>
      <c r="CP628" s="79" t="str">
        <f>IFERROR(VLOOKUP(CO628, MarginalDec!$A$2:$B$253, 2, 0),"")</f>
        <v/>
      </c>
      <c r="CQ628" s="71"/>
      <c r="CR628" s="79" t="str">
        <f>IFERROR(VLOOKUP(CQ628, MarginalDec!$A$2:$B$253, 2, 0),"")</f>
        <v/>
      </c>
      <c r="CS628" s="71"/>
      <c r="CT628" s="79" t="str">
        <f>IFERROR(VLOOKUP(CS628, MarginalDec!$A$2:$B$253, 2, 0),"")</f>
        <v/>
      </c>
      <c r="CU628" s="71"/>
      <c r="CV628" s="79" t="str">
        <f>IF(ISBLANK(CU628),"", IFERROR(VLOOKUP(CU628, Tooling!$A$2:$B$252, 2, 0),""))</f>
        <v/>
      </c>
      <c r="CW628" s="71"/>
      <c r="CX628" s="79" t="str">
        <f>IF(ISBLANK(CW628),"", IFERROR(VLOOKUP(CW628, Tooling!$A$2:$B$252, 2, 0),""))</f>
        <v/>
      </c>
      <c r="CY628" s="71"/>
      <c r="CZ628" s="79" t="str">
        <f>IF(ISBLANK(CY628),"", IFERROR(VLOOKUP(CY628, Repairs!$A$2:$B$252, 2, 0),""))</f>
        <v/>
      </c>
      <c r="DA628" s="77"/>
      <c r="DB628" s="71"/>
      <c r="DC628" s="79" t="str">
        <f>IFERROR(VLOOKUP(DB628, DatingReason!$A$2:$B$252, 2, 0),"")</f>
        <v/>
      </c>
      <c r="DD628" s="123" t="str">
        <f t="shared" si="123"/>
        <v/>
      </c>
      <c r="DF628" s="119" t="str">
        <f t="array" ref="DF628">IF(AND($B628&lt;&gt;"", $DE628&lt;&gt;"", $DE628&lt;&gt;"No"),MAX(IF($B628=PEOPLE!$B$4:$B$1000, PEOPLE!$Q$4:$Q$1000,""))+100,"")</f>
        <v/>
      </c>
      <c r="DG628" s="68"/>
      <c r="DH628" s="76">
        <f>COUNTIF(PEOPLE!B:B, MEMORIALS!B628)</f>
        <v>0</v>
      </c>
      <c r="DI628" s="82"/>
      <c r="DJ628" s="82"/>
      <c r="DK628" s="82"/>
      <c r="DL628" s="68"/>
      <c r="DM628" s="68"/>
      <c r="DN628" s="68"/>
      <c r="DO628" s="68"/>
      <c r="DP628" s="68"/>
    </row>
    <row r="629" spans="1:120" ht="15" customHeight="1" x14ac:dyDescent="0.25">
      <c r="A629" s="68"/>
      <c r="B629" s="69"/>
      <c r="C629" s="68"/>
      <c r="D629" s="68"/>
      <c r="E629" s="70" t="str">
        <f>IF(D629="","",VLOOKUP(D629,Denomination!$A$2:$B$50, 2, 0))</f>
        <v/>
      </c>
      <c r="F629" s="68"/>
      <c r="G629" s="71"/>
      <c r="H629" s="70" t="str">
        <f>IF(G629="","",VLOOKUP(G629,MCondition!$A$2:$B$50, 2, 0))</f>
        <v/>
      </c>
      <c r="I629" s="72"/>
      <c r="J629" s="71"/>
      <c r="K629" s="70" t="str">
        <f>IF(J629="","",VLOOKUP(J629,ICondition!$A$2:$B$50, 2, 0))</f>
        <v/>
      </c>
      <c r="L629" s="73"/>
      <c r="M629" s="73"/>
      <c r="N629" s="73"/>
      <c r="O629" s="73"/>
      <c r="P629" s="73"/>
      <c r="Q629" s="73"/>
      <c r="R629" s="78"/>
      <c r="S629" s="79" t="str">
        <f>IFERROR(VLOOKUP(R629,Material!$A$2:$B$59, 2, 0),"")</f>
        <v/>
      </c>
      <c r="T629" s="71"/>
      <c r="U629" s="79" t="str">
        <f>IFERROR(VLOOKUP(T629,Material!$A$2:$B$59, 2, 0),"")</f>
        <v/>
      </c>
      <c r="V629" s="71"/>
      <c r="W629" s="79" t="str">
        <f>IFERROR(VLOOKUP(V629,Material!$A$2:$B$59, 2, 0),"")</f>
        <v/>
      </c>
      <c r="X629" s="71"/>
      <c r="Y629" s="79" t="str">
        <f>IFERROR(VLOOKUP(X629,Material!$A$2:$B$59, 2, 0),"")</f>
        <v/>
      </c>
      <c r="Z629" s="71"/>
      <c r="AA629" s="79" t="str">
        <f>IFERROR(VLOOKUP(Z629,Material!$A$2:$B$59, 2, 0),"")</f>
        <v/>
      </c>
      <c r="AB629" s="74"/>
      <c r="AC629" s="75" t="e">
        <f t="shared" si="112"/>
        <v>#VALUE!</v>
      </c>
      <c r="AD629" s="75" t="e">
        <f t="shared" si="113"/>
        <v>#VALUE!</v>
      </c>
      <c r="AE629" s="75" t="e">
        <f t="shared" si="115"/>
        <v>#VALUE!</v>
      </c>
      <c r="AF629" s="75" t="e">
        <f t="shared" si="114"/>
        <v>#VALUE!</v>
      </c>
      <c r="AG629" s="75" t="e">
        <f t="shared" si="116"/>
        <v>#VALUE!</v>
      </c>
      <c r="AH629" s="75" t="e">
        <f t="shared" si="117"/>
        <v>#VALUE!</v>
      </c>
      <c r="AI629" s="75" t="e">
        <f t="shared" si="118"/>
        <v>#VALUE!</v>
      </c>
      <c r="AJ629" s="80" t="e">
        <f t="shared" si="119"/>
        <v>#VALUE!</v>
      </c>
      <c r="AK629" s="79" t="str">
        <f>(IFERROR(VLOOKUP(AB629,Categories!$A$2:$B$20,2,1),""))</f>
        <v/>
      </c>
      <c r="AL629" s="79" t="str">
        <f ca="1">IFERROR(VLOOKUP((HLOOKUP((VLOOKUP($AB629,Categories!$A$2:$F$20,3,1)), $AB$3:$AJ629, (ROW()-ROW($AB$3)+1), 0)), INDIRECT(VLOOKUP($AB629,Categories!$A$2:$F$20,6,1)),2,0),AK629)</f>
        <v/>
      </c>
      <c r="AM629" s="79" t="str">
        <f ca="1">IFERROR(VLOOKUP((HLOOKUP((VLOOKUP($AB629,Categories!$A$2:$F$20,4,1)),$AB$3:$AJ629,(ROW()-ROW($AB$3)+1),0)),INDIRECT(VLOOKUP($AB629,Categories!$A$2:$H$20,7,1)),2,0),"")</f>
        <v/>
      </c>
      <c r="AN629" s="79" t="str">
        <f ca="1">IFERROR(VLOOKUP((HLOOKUP((VLOOKUP($AB629,Categories!$A$2:$F$20,5,1)), $AB$3:$AJ629, (ROW()-ROW($AB$3)+1), 0)), INDIRECT(VLOOKUP($AB629,Categories!$A$2:$H$20,8,1)),2,0),"")</f>
        <v/>
      </c>
      <c r="AO629" s="79" t="str">
        <f t="shared" ca="1" si="120"/>
        <v/>
      </c>
      <c r="AP629" s="81"/>
      <c r="AQ629" s="70" t="str">
        <f>IFERROR(VLOOKUP(VALUE(MID(AP629,1,1)),AdditionalElements!$A$2:$B$50,2,0),"")</f>
        <v/>
      </c>
      <c r="AR629" s="70" t="str">
        <f>IFERROR(VLOOKUP(VALUE(MID(AP629,2,1)),AdditionalElements!$H$2:$I$50,2,0),"")</f>
        <v/>
      </c>
      <c r="AS629" s="70" t="str">
        <f>IFERROR(VLOOKUP(VALUE(MID(AP629,3,1)),AdditionalElements!$O$2:$P$50,2,0),"")</f>
        <v/>
      </c>
      <c r="AT629" s="70" t="str">
        <f>IFERROR(VLOOKUP(VALUE(MID(AP629,4,1)),AdditionalElements!$V$2:$W$50,2,0),"")</f>
        <v/>
      </c>
      <c r="AU629" s="71"/>
      <c r="AV629" s="79" t="str">
        <f>IFERROR(IF(VALUE(MID(AU629,1,1))=1, VLOOKUP(VALUE(MID(AU629,1,1)), TxtPanelShape!$A$2:$C$50, 3, 0), (IF(VALUE(MID(AU629,1,1))&gt;=7, VLOOKUP(VALUE(MID(AU629,1,1)), TxtPanelShape!$A$2:$C$50, 3, 0),VLOOKUP(VALUE(MID(AU629,1,2)),TxtPanelShape!$A$2:$C$50,3,0)))), "")</f>
        <v/>
      </c>
      <c r="AW629" s="79" t="str">
        <f>IFERROR(IF(VALUE(MID(AU629,1,1))=1, ", "&amp;VLOOKUP(VALUE(MID(AU629,2,1)), TxtPanelShape!$H$2:$I$50, 2, 0), IF(VALUE(MID(AU629,1,1))&gt;=7, ", "&amp;VLOOKUP(VALUE(MID(AU629,2,1)), TxtPanelShape!$H$2:$I$50, 2, 0),"")), "")</f>
        <v/>
      </c>
      <c r="AX629" s="79" t="str">
        <f>IFERROR(IF(VALUE(MID(AU629,1,1))=1, ", "&amp;VLOOKUP(VALUE(MID(AU629,3,1)), TxtPanelShape!$O$2:$P$50, 2, 0), IF(VALUE(MID(AU629,1,1))&gt;=7, ", "&amp;VLOOKUP(VALUE(MID(AU629,3,1)), TxtPanelShape!$O$2:$P$50, 2, 0),"")),"")</f>
        <v/>
      </c>
      <c r="AY629" s="79" t="str">
        <f>IFERROR("; "&amp;VLOOKUP(VALUE(MID(AU629,4,1)), TxtPanelShape!$V$2:$W$50,2,0),"")</f>
        <v/>
      </c>
      <c r="AZ629" s="79" t="str">
        <f t="shared" si="121"/>
        <v/>
      </c>
      <c r="BA629" s="71"/>
      <c r="BB629" s="79" t="str">
        <f>IFERROR(IF(VALUE(MID(BA629,1,1))=1, VLOOKUP(VALUE(MID(BA629,1,1)), TxtPanelShape!$A$2:$C$50, 3, 0), (IF(VALUE(MID(BA629,1,1))&gt;=7, VLOOKUP(VALUE(MID(BA629,1,1)), TxtPanelShape!$A$2:$C$50, 3, 0),VLOOKUP(VALUE(MID(BA629,1,2)),TxtPanelShape!$A$2:$C$50,3,0)))), "")</f>
        <v/>
      </c>
      <c r="BC629" s="79" t="str">
        <f>IFERROR(IF(VALUE(MID(BA629,1,1))=1, ", "&amp;VLOOKUP(VALUE(MID(BA629,2,1)), TxtPanelShape!$H$2:$I$50, 2, 0), IF(VALUE(MID(BA629,1,1))&gt;=7, ", "&amp;VLOOKUP(VALUE(MID(BA629,2,1)), TxtPanelShape!$H$2:$I$50, 2, 0),"")), "")</f>
        <v/>
      </c>
      <c r="BD629" s="79" t="str">
        <f>IFERROR(IF(VALUE(MID(BA629,1,1))=1, ", "&amp;VLOOKUP(VALUE(MID(BA629,3,1)), TxtPanelShape!$O$2:$P$50, 2, 0), IF(VALUE(MID(BA629,1,1))&gt;=7, ", "&amp;VLOOKUP(VALUE(MID(BA629,3,1)), TxtPanelShape!$O$2:$P$50, 2, 0),"")),"")</f>
        <v/>
      </c>
      <c r="BE629" s="79" t="str">
        <f>IFERROR("; "&amp;VLOOKUP(VALUE(MID(BA629,4,1)), TxtPanelShape!$V$2:$W$50,2,0),"")</f>
        <v/>
      </c>
      <c r="BF629" s="79" t="str">
        <f t="shared" si="122"/>
        <v/>
      </c>
      <c r="BG629" s="71"/>
      <c r="BH629" s="79" t="str">
        <f>IFERROR(VLOOKUP(BG629, TxtPanelDefinition!$A$2:$B$50, 2, 0),"")</f>
        <v/>
      </c>
      <c r="BI629" s="71"/>
      <c r="BJ629" s="79" t="str">
        <f>IFERROR(VLOOKUP(BI629, TxtPanelDefinition!$A$2:$B$50, 2, 0),"")</f>
        <v/>
      </c>
      <c r="BK629" s="71"/>
      <c r="BL629" s="79" t="str">
        <f>IFERROR(VLOOKUP(BK629, InscrTechniques!$A$2:$B$50, 2, 0),"")</f>
        <v/>
      </c>
      <c r="BM629" s="71"/>
      <c r="BN629" s="79" t="str">
        <f>IFERROR(VLOOKUP(BM629, InscrTechniques!$A$2:$B$50, 2, 0),"")</f>
        <v/>
      </c>
      <c r="BO629" s="71"/>
      <c r="BP629" s="79" t="str">
        <f>IFERROR(VLOOKUP(BO629, InscrTechniques!$A$2:$B$50, 2, 0),"")</f>
        <v/>
      </c>
      <c r="BQ629" s="71"/>
      <c r="BR629" s="79" t="str">
        <f>IFERROR(VLOOKUP(BQ629, InscrTechniques!$A$2:$B$50, 2, 0),"")</f>
        <v/>
      </c>
      <c r="BS629" s="71"/>
      <c r="BT629" s="79" t="str">
        <f>IFERROR(VLOOKUP(BS629, InscrTechniques!$A$2:$B$50, 2, 0),"")</f>
        <v/>
      </c>
      <c r="BU629" s="71"/>
      <c r="BV629" s="79" t="str">
        <f>IFERROR(VLOOKUP(BU629, InscrTechniques!$A$2:$B$50, 2, 0),"")</f>
        <v/>
      </c>
      <c r="BW629" s="125"/>
      <c r="BX629" s="79" t="str">
        <f>IFERROR(VLOOKUP(BW629, InscrTechniques!$A$2:$B$50, 2, 0),"")</f>
        <v/>
      </c>
      <c r="BY629" s="125"/>
      <c r="BZ629" s="79" t="str">
        <f>IFERROR(VLOOKUP(BY629, InscrTechniques!$A$2:$B$50, 2, 0),"")</f>
        <v/>
      </c>
      <c r="CA629" s="74"/>
      <c r="CB629" s="114" t="str">
        <f>IFERROR(VLOOKUP(CA629, LetterStyle!$A$2:$B$50, 2, 0),"")</f>
        <v/>
      </c>
      <c r="CC629" s="74"/>
      <c r="CD629" s="114" t="str">
        <f>IFERROR(VLOOKUP(CC629, LetterStyle!$A$2:$B$50, 2, 0),"")</f>
        <v/>
      </c>
      <c r="CE629" s="74"/>
      <c r="CF629" s="114" t="str">
        <f>IFERROR(VLOOKUP(CE629, LetterStyle!$A$2:$B$50, 2, 0),"")</f>
        <v/>
      </c>
      <c r="CG629" s="74"/>
      <c r="CH629" s="79" t="str">
        <f>IFERROR(VLOOKUP(CG629, LetterStyle!$A$2:$B$50, 2, 0),"")</f>
        <v/>
      </c>
      <c r="CI629" s="71"/>
      <c r="CJ629" s="79" t="str">
        <f>IFERROR(VLOOKUP(CI629, DecMotifs!$A$1:$B$306, 2, 0),"")</f>
        <v/>
      </c>
      <c r="CK629" s="71"/>
      <c r="CL629" s="79" t="str">
        <f>IFERROR(VLOOKUP(CK629, DecMotifs!$A$1:$B$306, 2, 0),"")</f>
        <v/>
      </c>
      <c r="CM629" s="71"/>
      <c r="CN629" s="79" t="str">
        <f>IFERROR(VLOOKUP(CM629, DecMotifs!$A$1:$B$306, 2, 0),"")</f>
        <v/>
      </c>
      <c r="CO629" s="71"/>
      <c r="CP629" s="79" t="str">
        <f>IFERROR(VLOOKUP(CO629, MarginalDec!$A$2:$B$253, 2, 0),"")</f>
        <v/>
      </c>
      <c r="CQ629" s="71"/>
      <c r="CR629" s="79" t="str">
        <f>IFERROR(VLOOKUP(CQ629, MarginalDec!$A$2:$B$253, 2, 0),"")</f>
        <v/>
      </c>
      <c r="CS629" s="71"/>
      <c r="CT629" s="79" t="str">
        <f>IFERROR(VLOOKUP(CS629, MarginalDec!$A$2:$B$253, 2, 0),"")</f>
        <v/>
      </c>
      <c r="CU629" s="71"/>
      <c r="CV629" s="79" t="str">
        <f>IF(ISBLANK(CU629),"", IFERROR(VLOOKUP(CU629, Tooling!$A$2:$B$252, 2, 0),""))</f>
        <v/>
      </c>
      <c r="CW629" s="71"/>
      <c r="CX629" s="79" t="str">
        <f>IF(ISBLANK(CW629),"", IFERROR(VLOOKUP(CW629, Tooling!$A$2:$B$252, 2, 0),""))</f>
        <v/>
      </c>
      <c r="CY629" s="71"/>
      <c r="CZ629" s="79" t="str">
        <f>IF(ISBLANK(CY629),"", IFERROR(VLOOKUP(CY629, Repairs!$A$2:$B$252, 2, 0),""))</f>
        <v/>
      </c>
      <c r="DA629" s="77"/>
      <c r="DB629" s="71"/>
      <c r="DC629" s="79" t="str">
        <f>IFERROR(VLOOKUP(DB629, DatingReason!$A$2:$B$252, 2, 0),"")</f>
        <v/>
      </c>
      <c r="DD629" s="123" t="str">
        <f t="shared" si="123"/>
        <v/>
      </c>
      <c r="DF629" s="119" t="str">
        <f t="array" ref="DF629">IF(AND($B629&lt;&gt;"", $DE629&lt;&gt;"", $DE629&lt;&gt;"No"),MAX(IF($B629=PEOPLE!$B$4:$B$1000, PEOPLE!$Q$4:$Q$1000,""))+100,"")</f>
        <v/>
      </c>
      <c r="DG629" s="68"/>
      <c r="DH629" s="76">
        <f>COUNTIF(PEOPLE!B:B, MEMORIALS!B629)</f>
        <v>0</v>
      </c>
      <c r="DI629" s="82"/>
      <c r="DJ629" s="82"/>
      <c r="DK629" s="82"/>
      <c r="DL629" s="68"/>
      <c r="DM629" s="68"/>
      <c r="DN629" s="68"/>
      <c r="DO629" s="68"/>
      <c r="DP629" s="68"/>
    </row>
    <row r="630" spans="1:120" ht="15" customHeight="1" x14ac:dyDescent="0.25">
      <c r="A630" s="68"/>
      <c r="B630" s="69"/>
      <c r="C630" s="68"/>
      <c r="D630" s="68"/>
      <c r="E630" s="70" t="str">
        <f>IF(D630="","",VLOOKUP(D630,Denomination!$A$2:$B$50, 2, 0))</f>
        <v/>
      </c>
      <c r="F630" s="68"/>
      <c r="G630" s="71"/>
      <c r="H630" s="70" t="str">
        <f>IF(G630="","",VLOOKUP(G630,MCondition!$A$2:$B$50, 2, 0))</f>
        <v/>
      </c>
      <c r="I630" s="72"/>
      <c r="J630" s="71"/>
      <c r="K630" s="70" t="str">
        <f>IF(J630="","",VLOOKUP(J630,ICondition!$A$2:$B$50, 2, 0))</f>
        <v/>
      </c>
      <c r="L630" s="73"/>
      <c r="M630" s="73"/>
      <c r="N630" s="73"/>
      <c r="O630" s="73"/>
      <c r="P630" s="73"/>
      <c r="Q630" s="73"/>
      <c r="R630" s="78"/>
      <c r="S630" s="79" t="str">
        <f>IFERROR(VLOOKUP(R630,Material!$A$2:$B$59, 2, 0),"")</f>
        <v/>
      </c>
      <c r="T630" s="71"/>
      <c r="U630" s="79" t="str">
        <f>IFERROR(VLOOKUP(T630,Material!$A$2:$B$59, 2, 0),"")</f>
        <v/>
      </c>
      <c r="V630" s="71"/>
      <c r="W630" s="79" t="str">
        <f>IFERROR(VLOOKUP(V630,Material!$A$2:$B$59, 2, 0),"")</f>
        <v/>
      </c>
      <c r="X630" s="71"/>
      <c r="Y630" s="79" t="str">
        <f>IFERROR(VLOOKUP(X630,Material!$A$2:$B$59, 2, 0),"")</f>
        <v/>
      </c>
      <c r="Z630" s="71"/>
      <c r="AA630" s="79" t="str">
        <f>IFERROR(VLOOKUP(Z630,Material!$A$2:$B$59, 2, 0),"")</f>
        <v/>
      </c>
      <c r="AB630" s="74"/>
      <c r="AC630" s="75" t="e">
        <f t="shared" si="112"/>
        <v>#VALUE!</v>
      </c>
      <c r="AD630" s="75" t="e">
        <f t="shared" si="113"/>
        <v>#VALUE!</v>
      </c>
      <c r="AE630" s="75" t="e">
        <f t="shared" si="115"/>
        <v>#VALUE!</v>
      </c>
      <c r="AF630" s="75" t="e">
        <f t="shared" si="114"/>
        <v>#VALUE!</v>
      </c>
      <c r="AG630" s="75" t="e">
        <f t="shared" si="116"/>
        <v>#VALUE!</v>
      </c>
      <c r="AH630" s="75" t="e">
        <f t="shared" si="117"/>
        <v>#VALUE!</v>
      </c>
      <c r="AI630" s="75" t="e">
        <f t="shared" si="118"/>
        <v>#VALUE!</v>
      </c>
      <c r="AJ630" s="80" t="e">
        <f t="shared" si="119"/>
        <v>#VALUE!</v>
      </c>
      <c r="AK630" s="79" t="str">
        <f>(IFERROR(VLOOKUP(AB630,Categories!$A$2:$B$20,2,1),""))</f>
        <v/>
      </c>
      <c r="AL630" s="79" t="str">
        <f ca="1">IFERROR(VLOOKUP((HLOOKUP((VLOOKUP($AB630,Categories!$A$2:$F$20,3,1)), $AB$3:$AJ630, (ROW()-ROW($AB$3)+1), 0)), INDIRECT(VLOOKUP($AB630,Categories!$A$2:$F$20,6,1)),2,0),AK630)</f>
        <v/>
      </c>
      <c r="AM630" s="79" t="str">
        <f ca="1">IFERROR(VLOOKUP((HLOOKUP((VLOOKUP($AB630,Categories!$A$2:$F$20,4,1)),$AB$3:$AJ630,(ROW()-ROW($AB$3)+1),0)),INDIRECT(VLOOKUP($AB630,Categories!$A$2:$H$20,7,1)),2,0),"")</f>
        <v/>
      </c>
      <c r="AN630" s="79" t="str">
        <f ca="1">IFERROR(VLOOKUP((HLOOKUP((VLOOKUP($AB630,Categories!$A$2:$F$20,5,1)), $AB$3:$AJ630, (ROW()-ROW($AB$3)+1), 0)), INDIRECT(VLOOKUP($AB630,Categories!$A$2:$H$20,8,1)),2,0),"")</f>
        <v/>
      </c>
      <c r="AO630" s="79" t="str">
        <f t="shared" ca="1" si="120"/>
        <v/>
      </c>
      <c r="AP630" s="81"/>
      <c r="AQ630" s="70" t="str">
        <f>IFERROR(VLOOKUP(VALUE(MID(AP630,1,1)),AdditionalElements!$A$2:$B$50,2,0),"")</f>
        <v/>
      </c>
      <c r="AR630" s="70" t="str">
        <f>IFERROR(VLOOKUP(VALUE(MID(AP630,2,1)),AdditionalElements!$H$2:$I$50,2,0),"")</f>
        <v/>
      </c>
      <c r="AS630" s="70" t="str">
        <f>IFERROR(VLOOKUP(VALUE(MID(AP630,3,1)),AdditionalElements!$O$2:$P$50,2,0),"")</f>
        <v/>
      </c>
      <c r="AT630" s="70" t="str">
        <f>IFERROR(VLOOKUP(VALUE(MID(AP630,4,1)),AdditionalElements!$V$2:$W$50,2,0),"")</f>
        <v/>
      </c>
      <c r="AU630" s="71"/>
      <c r="AV630" s="79" t="str">
        <f>IFERROR(IF(VALUE(MID(AU630,1,1))=1, VLOOKUP(VALUE(MID(AU630,1,1)), TxtPanelShape!$A$2:$C$50, 3, 0), (IF(VALUE(MID(AU630,1,1))&gt;=7, VLOOKUP(VALUE(MID(AU630,1,1)), TxtPanelShape!$A$2:$C$50, 3, 0),VLOOKUP(VALUE(MID(AU630,1,2)),TxtPanelShape!$A$2:$C$50,3,0)))), "")</f>
        <v/>
      </c>
      <c r="AW630" s="79" t="str">
        <f>IFERROR(IF(VALUE(MID(AU630,1,1))=1, ", "&amp;VLOOKUP(VALUE(MID(AU630,2,1)), TxtPanelShape!$H$2:$I$50, 2, 0), IF(VALUE(MID(AU630,1,1))&gt;=7, ", "&amp;VLOOKUP(VALUE(MID(AU630,2,1)), TxtPanelShape!$H$2:$I$50, 2, 0),"")), "")</f>
        <v/>
      </c>
      <c r="AX630" s="79" t="str">
        <f>IFERROR(IF(VALUE(MID(AU630,1,1))=1, ", "&amp;VLOOKUP(VALUE(MID(AU630,3,1)), TxtPanelShape!$O$2:$P$50, 2, 0), IF(VALUE(MID(AU630,1,1))&gt;=7, ", "&amp;VLOOKUP(VALUE(MID(AU630,3,1)), TxtPanelShape!$O$2:$P$50, 2, 0),"")),"")</f>
        <v/>
      </c>
      <c r="AY630" s="79" t="str">
        <f>IFERROR("; "&amp;VLOOKUP(VALUE(MID(AU630,4,1)), TxtPanelShape!$V$2:$W$50,2,0),"")</f>
        <v/>
      </c>
      <c r="AZ630" s="79" t="str">
        <f t="shared" si="121"/>
        <v/>
      </c>
      <c r="BA630" s="71"/>
      <c r="BB630" s="79" t="str">
        <f>IFERROR(IF(VALUE(MID(BA630,1,1))=1, VLOOKUP(VALUE(MID(BA630,1,1)), TxtPanelShape!$A$2:$C$50, 3, 0), (IF(VALUE(MID(BA630,1,1))&gt;=7, VLOOKUP(VALUE(MID(BA630,1,1)), TxtPanelShape!$A$2:$C$50, 3, 0),VLOOKUP(VALUE(MID(BA630,1,2)),TxtPanelShape!$A$2:$C$50,3,0)))), "")</f>
        <v/>
      </c>
      <c r="BC630" s="79" t="str">
        <f>IFERROR(IF(VALUE(MID(BA630,1,1))=1, ", "&amp;VLOOKUP(VALUE(MID(BA630,2,1)), TxtPanelShape!$H$2:$I$50, 2, 0), IF(VALUE(MID(BA630,1,1))&gt;=7, ", "&amp;VLOOKUP(VALUE(MID(BA630,2,1)), TxtPanelShape!$H$2:$I$50, 2, 0),"")), "")</f>
        <v/>
      </c>
      <c r="BD630" s="79" t="str">
        <f>IFERROR(IF(VALUE(MID(BA630,1,1))=1, ", "&amp;VLOOKUP(VALUE(MID(BA630,3,1)), TxtPanelShape!$O$2:$P$50, 2, 0), IF(VALUE(MID(BA630,1,1))&gt;=7, ", "&amp;VLOOKUP(VALUE(MID(BA630,3,1)), TxtPanelShape!$O$2:$P$50, 2, 0),"")),"")</f>
        <v/>
      </c>
      <c r="BE630" s="79" t="str">
        <f>IFERROR("; "&amp;VLOOKUP(VALUE(MID(BA630,4,1)), TxtPanelShape!$V$2:$W$50,2,0),"")</f>
        <v/>
      </c>
      <c r="BF630" s="79" t="str">
        <f t="shared" si="122"/>
        <v/>
      </c>
      <c r="BG630" s="71"/>
      <c r="BH630" s="79" t="str">
        <f>IFERROR(VLOOKUP(BG630, TxtPanelDefinition!$A$2:$B$50, 2, 0),"")</f>
        <v/>
      </c>
      <c r="BI630" s="71"/>
      <c r="BJ630" s="79" t="str">
        <f>IFERROR(VLOOKUP(BI630, TxtPanelDefinition!$A$2:$B$50, 2, 0),"")</f>
        <v/>
      </c>
      <c r="BK630" s="71"/>
      <c r="BL630" s="79" t="str">
        <f>IFERROR(VLOOKUP(BK630, InscrTechniques!$A$2:$B$50, 2, 0),"")</f>
        <v/>
      </c>
      <c r="BM630" s="71"/>
      <c r="BN630" s="79" t="str">
        <f>IFERROR(VLOOKUP(BM630, InscrTechniques!$A$2:$B$50, 2, 0),"")</f>
        <v/>
      </c>
      <c r="BO630" s="71"/>
      <c r="BP630" s="79" t="str">
        <f>IFERROR(VLOOKUP(BO630, InscrTechniques!$A$2:$B$50, 2, 0),"")</f>
        <v/>
      </c>
      <c r="BQ630" s="71"/>
      <c r="BR630" s="79" t="str">
        <f>IFERROR(VLOOKUP(BQ630, InscrTechniques!$A$2:$B$50, 2, 0),"")</f>
        <v/>
      </c>
      <c r="BS630" s="71"/>
      <c r="BT630" s="79" t="str">
        <f>IFERROR(VLOOKUP(BS630, InscrTechniques!$A$2:$B$50, 2, 0),"")</f>
        <v/>
      </c>
      <c r="BU630" s="71"/>
      <c r="BV630" s="79" t="str">
        <f>IFERROR(VLOOKUP(BU630, InscrTechniques!$A$2:$B$50, 2, 0),"")</f>
        <v/>
      </c>
      <c r="BW630" s="125"/>
      <c r="BX630" s="79" t="str">
        <f>IFERROR(VLOOKUP(BW630, InscrTechniques!$A$2:$B$50, 2, 0),"")</f>
        <v/>
      </c>
      <c r="BY630" s="125"/>
      <c r="BZ630" s="79" t="str">
        <f>IFERROR(VLOOKUP(BY630, InscrTechniques!$A$2:$B$50, 2, 0),"")</f>
        <v/>
      </c>
      <c r="CA630" s="74"/>
      <c r="CB630" s="114" t="str">
        <f>IFERROR(VLOOKUP(CA630, LetterStyle!$A$2:$B$50, 2, 0),"")</f>
        <v/>
      </c>
      <c r="CC630" s="74"/>
      <c r="CD630" s="114" t="str">
        <f>IFERROR(VLOOKUP(CC630, LetterStyle!$A$2:$B$50, 2, 0),"")</f>
        <v/>
      </c>
      <c r="CE630" s="74"/>
      <c r="CF630" s="114" t="str">
        <f>IFERROR(VLOOKUP(CE630, LetterStyle!$A$2:$B$50, 2, 0),"")</f>
        <v/>
      </c>
      <c r="CG630" s="74"/>
      <c r="CH630" s="79" t="str">
        <f>IFERROR(VLOOKUP(CG630, LetterStyle!$A$2:$B$50, 2, 0),"")</f>
        <v/>
      </c>
      <c r="CI630" s="71"/>
      <c r="CJ630" s="79" t="str">
        <f>IFERROR(VLOOKUP(CI630, DecMotifs!$A$1:$B$306, 2, 0),"")</f>
        <v/>
      </c>
      <c r="CK630" s="71"/>
      <c r="CL630" s="79" t="str">
        <f>IFERROR(VLOOKUP(CK630, DecMotifs!$A$1:$B$306, 2, 0),"")</f>
        <v/>
      </c>
      <c r="CM630" s="71"/>
      <c r="CN630" s="79" t="str">
        <f>IFERROR(VLOOKUP(CM630, DecMotifs!$A$1:$B$306, 2, 0),"")</f>
        <v/>
      </c>
      <c r="CO630" s="71"/>
      <c r="CP630" s="79" t="str">
        <f>IFERROR(VLOOKUP(CO630, MarginalDec!$A$2:$B$253, 2, 0),"")</f>
        <v/>
      </c>
      <c r="CQ630" s="71"/>
      <c r="CR630" s="79" t="str">
        <f>IFERROR(VLOOKUP(CQ630, MarginalDec!$A$2:$B$253, 2, 0),"")</f>
        <v/>
      </c>
      <c r="CS630" s="71"/>
      <c r="CT630" s="79" t="str">
        <f>IFERROR(VLOOKUP(CS630, MarginalDec!$A$2:$B$253, 2, 0),"")</f>
        <v/>
      </c>
      <c r="CU630" s="71"/>
      <c r="CV630" s="79" t="str">
        <f>IF(ISBLANK(CU630),"", IFERROR(VLOOKUP(CU630, Tooling!$A$2:$B$252, 2, 0),""))</f>
        <v/>
      </c>
      <c r="CW630" s="71"/>
      <c r="CX630" s="79" t="str">
        <f>IF(ISBLANK(CW630),"", IFERROR(VLOOKUP(CW630, Tooling!$A$2:$B$252, 2, 0),""))</f>
        <v/>
      </c>
      <c r="CY630" s="71"/>
      <c r="CZ630" s="79" t="str">
        <f>IF(ISBLANK(CY630),"", IFERROR(VLOOKUP(CY630, Repairs!$A$2:$B$252, 2, 0),""))</f>
        <v/>
      </c>
      <c r="DA630" s="77"/>
      <c r="DB630" s="71"/>
      <c r="DC630" s="79" t="str">
        <f>IFERROR(VLOOKUP(DB630, DatingReason!$A$2:$B$252, 2, 0),"")</f>
        <v/>
      </c>
      <c r="DD630" s="123" t="str">
        <f t="shared" si="123"/>
        <v/>
      </c>
      <c r="DF630" s="119" t="str">
        <f t="array" ref="DF630">IF(AND($B630&lt;&gt;"", $DE630&lt;&gt;"", $DE630&lt;&gt;"No"),MAX(IF($B630=PEOPLE!$B$4:$B$1000, PEOPLE!$Q$4:$Q$1000,""))+100,"")</f>
        <v/>
      </c>
      <c r="DG630" s="68"/>
      <c r="DH630" s="76">
        <f>COUNTIF(PEOPLE!B:B, MEMORIALS!B630)</f>
        <v>0</v>
      </c>
      <c r="DI630" s="82"/>
      <c r="DJ630" s="82"/>
      <c r="DK630" s="82"/>
      <c r="DL630" s="68"/>
      <c r="DM630" s="68"/>
      <c r="DN630" s="68"/>
      <c r="DO630" s="68"/>
      <c r="DP630" s="68"/>
    </row>
    <row r="631" spans="1:120" ht="15" customHeight="1" x14ac:dyDescent="0.25">
      <c r="A631" s="68"/>
      <c r="B631" s="69"/>
      <c r="C631" s="68"/>
      <c r="D631" s="68"/>
      <c r="E631" s="70" t="str">
        <f>IF(D631="","",VLOOKUP(D631,Denomination!$A$2:$B$50, 2, 0))</f>
        <v/>
      </c>
      <c r="F631" s="68"/>
      <c r="G631" s="71"/>
      <c r="H631" s="70" t="str">
        <f>IF(G631="","",VLOOKUP(G631,MCondition!$A$2:$B$50, 2, 0))</f>
        <v/>
      </c>
      <c r="I631" s="72"/>
      <c r="J631" s="71"/>
      <c r="K631" s="70" t="str">
        <f>IF(J631="","",VLOOKUP(J631,ICondition!$A$2:$B$50, 2, 0))</f>
        <v/>
      </c>
      <c r="L631" s="73"/>
      <c r="M631" s="73"/>
      <c r="N631" s="73"/>
      <c r="O631" s="73"/>
      <c r="P631" s="73"/>
      <c r="Q631" s="73"/>
      <c r="R631" s="78"/>
      <c r="S631" s="79" t="str">
        <f>IFERROR(VLOOKUP(R631,Material!$A$2:$B$59, 2, 0),"")</f>
        <v/>
      </c>
      <c r="T631" s="71"/>
      <c r="U631" s="79" t="str">
        <f>IFERROR(VLOOKUP(T631,Material!$A$2:$B$59, 2, 0),"")</f>
        <v/>
      </c>
      <c r="V631" s="71"/>
      <c r="W631" s="79" t="str">
        <f>IFERROR(VLOOKUP(V631,Material!$A$2:$B$59, 2, 0),"")</f>
        <v/>
      </c>
      <c r="X631" s="71"/>
      <c r="Y631" s="79" t="str">
        <f>IFERROR(VLOOKUP(X631,Material!$A$2:$B$59, 2, 0),"")</f>
        <v/>
      </c>
      <c r="Z631" s="71"/>
      <c r="AA631" s="79" t="str">
        <f>IFERROR(VLOOKUP(Z631,Material!$A$2:$B$59, 2, 0),"")</f>
        <v/>
      </c>
      <c r="AB631" s="74"/>
      <c r="AC631" s="75" t="e">
        <f t="shared" si="112"/>
        <v>#VALUE!</v>
      </c>
      <c r="AD631" s="75" t="e">
        <f t="shared" si="113"/>
        <v>#VALUE!</v>
      </c>
      <c r="AE631" s="75" t="e">
        <f t="shared" si="115"/>
        <v>#VALUE!</v>
      </c>
      <c r="AF631" s="75" t="e">
        <f t="shared" si="114"/>
        <v>#VALUE!</v>
      </c>
      <c r="AG631" s="75" t="e">
        <f t="shared" si="116"/>
        <v>#VALUE!</v>
      </c>
      <c r="AH631" s="75" t="e">
        <f t="shared" si="117"/>
        <v>#VALUE!</v>
      </c>
      <c r="AI631" s="75" t="e">
        <f t="shared" si="118"/>
        <v>#VALUE!</v>
      </c>
      <c r="AJ631" s="80" t="e">
        <f t="shared" si="119"/>
        <v>#VALUE!</v>
      </c>
      <c r="AK631" s="79" t="str">
        <f>(IFERROR(VLOOKUP(AB631,Categories!$A$2:$B$20,2,1),""))</f>
        <v/>
      </c>
      <c r="AL631" s="79" t="str">
        <f ca="1">IFERROR(VLOOKUP((HLOOKUP((VLOOKUP($AB631,Categories!$A$2:$F$20,3,1)), $AB$3:$AJ631, (ROW()-ROW($AB$3)+1), 0)), INDIRECT(VLOOKUP($AB631,Categories!$A$2:$F$20,6,1)),2,0),AK631)</f>
        <v/>
      </c>
      <c r="AM631" s="79" t="str">
        <f ca="1">IFERROR(VLOOKUP((HLOOKUP((VLOOKUP($AB631,Categories!$A$2:$F$20,4,1)),$AB$3:$AJ631,(ROW()-ROW($AB$3)+1),0)),INDIRECT(VLOOKUP($AB631,Categories!$A$2:$H$20,7,1)),2,0),"")</f>
        <v/>
      </c>
      <c r="AN631" s="79" t="str">
        <f ca="1">IFERROR(VLOOKUP((HLOOKUP((VLOOKUP($AB631,Categories!$A$2:$F$20,5,1)), $AB$3:$AJ631, (ROW()-ROW($AB$3)+1), 0)), INDIRECT(VLOOKUP($AB631,Categories!$A$2:$H$20,8,1)),2,0),"")</f>
        <v/>
      </c>
      <c r="AO631" s="79" t="str">
        <f t="shared" ca="1" si="120"/>
        <v/>
      </c>
      <c r="AP631" s="81"/>
      <c r="AQ631" s="70" t="str">
        <f>IFERROR(VLOOKUP(VALUE(MID(AP631,1,1)),AdditionalElements!$A$2:$B$50,2,0),"")</f>
        <v/>
      </c>
      <c r="AR631" s="70" t="str">
        <f>IFERROR(VLOOKUP(VALUE(MID(AP631,2,1)),AdditionalElements!$H$2:$I$50,2,0),"")</f>
        <v/>
      </c>
      <c r="AS631" s="70" t="str">
        <f>IFERROR(VLOOKUP(VALUE(MID(AP631,3,1)),AdditionalElements!$O$2:$P$50,2,0),"")</f>
        <v/>
      </c>
      <c r="AT631" s="70" t="str">
        <f>IFERROR(VLOOKUP(VALUE(MID(AP631,4,1)),AdditionalElements!$V$2:$W$50,2,0),"")</f>
        <v/>
      </c>
      <c r="AU631" s="71"/>
      <c r="AV631" s="79" t="str">
        <f>IFERROR(IF(VALUE(MID(AU631,1,1))=1, VLOOKUP(VALUE(MID(AU631,1,1)), TxtPanelShape!$A$2:$C$50, 3, 0), (IF(VALUE(MID(AU631,1,1))&gt;=7, VLOOKUP(VALUE(MID(AU631,1,1)), TxtPanelShape!$A$2:$C$50, 3, 0),VLOOKUP(VALUE(MID(AU631,1,2)),TxtPanelShape!$A$2:$C$50,3,0)))), "")</f>
        <v/>
      </c>
      <c r="AW631" s="79" t="str">
        <f>IFERROR(IF(VALUE(MID(AU631,1,1))=1, ", "&amp;VLOOKUP(VALUE(MID(AU631,2,1)), TxtPanelShape!$H$2:$I$50, 2, 0), IF(VALUE(MID(AU631,1,1))&gt;=7, ", "&amp;VLOOKUP(VALUE(MID(AU631,2,1)), TxtPanelShape!$H$2:$I$50, 2, 0),"")), "")</f>
        <v/>
      </c>
      <c r="AX631" s="79" t="str">
        <f>IFERROR(IF(VALUE(MID(AU631,1,1))=1, ", "&amp;VLOOKUP(VALUE(MID(AU631,3,1)), TxtPanelShape!$O$2:$P$50, 2, 0), IF(VALUE(MID(AU631,1,1))&gt;=7, ", "&amp;VLOOKUP(VALUE(MID(AU631,3,1)), TxtPanelShape!$O$2:$P$50, 2, 0),"")),"")</f>
        <v/>
      </c>
      <c r="AY631" s="79" t="str">
        <f>IFERROR("; "&amp;VLOOKUP(VALUE(MID(AU631,4,1)), TxtPanelShape!$V$2:$W$50,2,0),"")</f>
        <v/>
      </c>
      <c r="AZ631" s="79" t="str">
        <f t="shared" si="121"/>
        <v/>
      </c>
      <c r="BA631" s="71"/>
      <c r="BB631" s="79" t="str">
        <f>IFERROR(IF(VALUE(MID(BA631,1,1))=1, VLOOKUP(VALUE(MID(BA631,1,1)), TxtPanelShape!$A$2:$C$50, 3, 0), (IF(VALUE(MID(BA631,1,1))&gt;=7, VLOOKUP(VALUE(MID(BA631,1,1)), TxtPanelShape!$A$2:$C$50, 3, 0),VLOOKUP(VALUE(MID(BA631,1,2)),TxtPanelShape!$A$2:$C$50,3,0)))), "")</f>
        <v/>
      </c>
      <c r="BC631" s="79" t="str">
        <f>IFERROR(IF(VALUE(MID(BA631,1,1))=1, ", "&amp;VLOOKUP(VALUE(MID(BA631,2,1)), TxtPanelShape!$H$2:$I$50, 2, 0), IF(VALUE(MID(BA631,1,1))&gt;=7, ", "&amp;VLOOKUP(VALUE(MID(BA631,2,1)), TxtPanelShape!$H$2:$I$50, 2, 0),"")), "")</f>
        <v/>
      </c>
      <c r="BD631" s="79" t="str">
        <f>IFERROR(IF(VALUE(MID(BA631,1,1))=1, ", "&amp;VLOOKUP(VALUE(MID(BA631,3,1)), TxtPanelShape!$O$2:$P$50, 2, 0), IF(VALUE(MID(BA631,1,1))&gt;=7, ", "&amp;VLOOKUP(VALUE(MID(BA631,3,1)), TxtPanelShape!$O$2:$P$50, 2, 0),"")),"")</f>
        <v/>
      </c>
      <c r="BE631" s="79" t="str">
        <f>IFERROR("; "&amp;VLOOKUP(VALUE(MID(BA631,4,1)), TxtPanelShape!$V$2:$W$50,2,0),"")</f>
        <v/>
      </c>
      <c r="BF631" s="79" t="str">
        <f t="shared" si="122"/>
        <v/>
      </c>
      <c r="BG631" s="71"/>
      <c r="BH631" s="79" t="str">
        <f>IFERROR(VLOOKUP(BG631, TxtPanelDefinition!$A$2:$B$50, 2, 0),"")</f>
        <v/>
      </c>
      <c r="BI631" s="71"/>
      <c r="BJ631" s="79" t="str">
        <f>IFERROR(VLOOKUP(BI631, TxtPanelDefinition!$A$2:$B$50, 2, 0),"")</f>
        <v/>
      </c>
      <c r="BK631" s="71"/>
      <c r="BL631" s="79" t="str">
        <f>IFERROR(VLOOKUP(BK631, InscrTechniques!$A$2:$B$50, 2, 0),"")</f>
        <v/>
      </c>
      <c r="BM631" s="71"/>
      <c r="BN631" s="79" t="str">
        <f>IFERROR(VLOOKUP(BM631, InscrTechniques!$A$2:$B$50, 2, 0),"")</f>
        <v/>
      </c>
      <c r="BO631" s="71"/>
      <c r="BP631" s="79" t="str">
        <f>IFERROR(VLOOKUP(BO631, InscrTechniques!$A$2:$B$50, 2, 0),"")</f>
        <v/>
      </c>
      <c r="BQ631" s="71"/>
      <c r="BR631" s="79" t="str">
        <f>IFERROR(VLOOKUP(BQ631, InscrTechniques!$A$2:$B$50, 2, 0),"")</f>
        <v/>
      </c>
      <c r="BS631" s="71"/>
      <c r="BT631" s="79" t="str">
        <f>IFERROR(VLOOKUP(BS631, InscrTechniques!$A$2:$B$50, 2, 0),"")</f>
        <v/>
      </c>
      <c r="BU631" s="71"/>
      <c r="BV631" s="79" t="str">
        <f>IFERROR(VLOOKUP(BU631, InscrTechniques!$A$2:$B$50, 2, 0),"")</f>
        <v/>
      </c>
      <c r="BW631" s="125"/>
      <c r="BX631" s="79" t="str">
        <f>IFERROR(VLOOKUP(BW631, InscrTechniques!$A$2:$B$50, 2, 0),"")</f>
        <v/>
      </c>
      <c r="BY631" s="125"/>
      <c r="BZ631" s="79" t="str">
        <f>IFERROR(VLOOKUP(BY631, InscrTechniques!$A$2:$B$50, 2, 0),"")</f>
        <v/>
      </c>
      <c r="CA631" s="74"/>
      <c r="CB631" s="114" t="str">
        <f>IFERROR(VLOOKUP(CA631, LetterStyle!$A$2:$B$50, 2, 0),"")</f>
        <v/>
      </c>
      <c r="CC631" s="74"/>
      <c r="CD631" s="114" t="str">
        <f>IFERROR(VLOOKUP(CC631, LetterStyle!$A$2:$B$50, 2, 0),"")</f>
        <v/>
      </c>
      <c r="CE631" s="74"/>
      <c r="CF631" s="114" t="str">
        <f>IFERROR(VLOOKUP(CE631, LetterStyle!$A$2:$B$50, 2, 0),"")</f>
        <v/>
      </c>
      <c r="CG631" s="74"/>
      <c r="CH631" s="79" t="str">
        <f>IFERROR(VLOOKUP(CG631, LetterStyle!$A$2:$B$50, 2, 0),"")</f>
        <v/>
      </c>
      <c r="CI631" s="71"/>
      <c r="CJ631" s="79" t="str">
        <f>IFERROR(VLOOKUP(CI631, DecMotifs!$A$1:$B$306, 2, 0),"")</f>
        <v/>
      </c>
      <c r="CK631" s="71"/>
      <c r="CL631" s="79" t="str">
        <f>IFERROR(VLOOKUP(CK631, DecMotifs!$A$1:$B$306, 2, 0),"")</f>
        <v/>
      </c>
      <c r="CM631" s="71"/>
      <c r="CN631" s="79" t="str">
        <f>IFERROR(VLOOKUP(CM631, DecMotifs!$A$1:$B$306, 2, 0),"")</f>
        <v/>
      </c>
      <c r="CO631" s="71"/>
      <c r="CP631" s="79" t="str">
        <f>IFERROR(VLOOKUP(CO631, MarginalDec!$A$2:$B$253, 2, 0),"")</f>
        <v/>
      </c>
      <c r="CQ631" s="71"/>
      <c r="CR631" s="79" t="str">
        <f>IFERROR(VLOOKUP(CQ631, MarginalDec!$A$2:$B$253, 2, 0),"")</f>
        <v/>
      </c>
      <c r="CS631" s="71"/>
      <c r="CT631" s="79" t="str">
        <f>IFERROR(VLOOKUP(CS631, MarginalDec!$A$2:$B$253, 2, 0),"")</f>
        <v/>
      </c>
      <c r="CU631" s="71"/>
      <c r="CV631" s="79" t="str">
        <f>IF(ISBLANK(CU631),"", IFERROR(VLOOKUP(CU631, Tooling!$A$2:$B$252, 2, 0),""))</f>
        <v/>
      </c>
      <c r="CW631" s="71"/>
      <c r="CX631" s="79" t="str">
        <f>IF(ISBLANK(CW631),"", IFERROR(VLOOKUP(CW631, Tooling!$A$2:$B$252, 2, 0),""))</f>
        <v/>
      </c>
      <c r="CY631" s="71"/>
      <c r="CZ631" s="79" t="str">
        <f>IF(ISBLANK(CY631),"", IFERROR(VLOOKUP(CY631, Repairs!$A$2:$B$252, 2, 0),""))</f>
        <v/>
      </c>
      <c r="DA631" s="77"/>
      <c r="DB631" s="71"/>
      <c r="DC631" s="79" t="str">
        <f>IFERROR(VLOOKUP(DB631, DatingReason!$A$2:$B$252, 2, 0),"")</f>
        <v/>
      </c>
      <c r="DD631" s="123" t="str">
        <f t="shared" si="123"/>
        <v/>
      </c>
      <c r="DF631" s="119" t="str">
        <f t="array" ref="DF631">IF(AND($B631&lt;&gt;"", $DE631&lt;&gt;"", $DE631&lt;&gt;"No"),MAX(IF($B631=PEOPLE!$B$4:$B$1000, PEOPLE!$Q$4:$Q$1000,""))+100,"")</f>
        <v/>
      </c>
      <c r="DG631" s="68"/>
      <c r="DH631" s="76">
        <f>COUNTIF(PEOPLE!B:B, MEMORIALS!B631)</f>
        <v>0</v>
      </c>
      <c r="DI631" s="82"/>
      <c r="DJ631" s="82"/>
      <c r="DK631" s="82"/>
      <c r="DL631" s="68"/>
      <c r="DM631" s="68"/>
      <c r="DN631" s="68"/>
      <c r="DO631" s="68"/>
      <c r="DP631" s="68"/>
    </row>
    <row r="632" spans="1:120" ht="15" customHeight="1" x14ac:dyDescent="0.25">
      <c r="A632" s="68"/>
      <c r="B632" s="69"/>
      <c r="C632" s="68"/>
      <c r="D632" s="68"/>
      <c r="E632" s="70" t="str">
        <f>IF(D632="","",VLOOKUP(D632,Denomination!$A$2:$B$50, 2, 0))</f>
        <v/>
      </c>
      <c r="F632" s="68"/>
      <c r="G632" s="71"/>
      <c r="H632" s="70" t="str">
        <f>IF(G632="","",VLOOKUP(G632,MCondition!$A$2:$B$50, 2, 0))</f>
        <v/>
      </c>
      <c r="I632" s="72"/>
      <c r="J632" s="71"/>
      <c r="K632" s="70" t="str">
        <f>IF(J632="","",VLOOKUP(J632,ICondition!$A$2:$B$50, 2, 0))</f>
        <v/>
      </c>
      <c r="L632" s="73"/>
      <c r="M632" s="73"/>
      <c r="N632" s="73"/>
      <c r="O632" s="73"/>
      <c r="P632" s="73"/>
      <c r="Q632" s="73"/>
      <c r="R632" s="78"/>
      <c r="S632" s="79" t="str">
        <f>IFERROR(VLOOKUP(R632,Material!$A$2:$B$59, 2, 0),"")</f>
        <v/>
      </c>
      <c r="T632" s="71"/>
      <c r="U632" s="79" t="str">
        <f>IFERROR(VLOOKUP(T632,Material!$A$2:$B$59, 2, 0),"")</f>
        <v/>
      </c>
      <c r="V632" s="71"/>
      <c r="W632" s="79" t="str">
        <f>IFERROR(VLOOKUP(V632,Material!$A$2:$B$59, 2, 0),"")</f>
        <v/>
      </c>
      <c r="X632" s="71"/>
      <c r="Y632" s="79" t="str">
        <f>IFERROR(VLOOKUP(X632,Material!$A$2:$B$59, 2, 0),"")</f>
        <v/>
      </c>
      <c r="Z632" s="71"/>
      <c r="AA632" s="79" t="str">
        <f>IFERROR(VLOOKUP(Z632,Material!$A$2:$B$59, 2, 0),"")</f>
        <v/>
      </c>
      <c r="AB632" s="74"/>
      <c r="AC632" s="75" t="e">
        <f t="shared" si="112"/>
        <v>#VALUE!</v>
      </c>
      <c r="AD632" s="75" t="e">
        <f t="shared" si="113"/>
        <v>#VALUE!</v>
      </c>
      <c r="AE632" s="75" t="e">
        <f t="shared" si="115"/>
        <v>#VALUE!</v>
      </c>
      <c r="AF632" s="75" t="e">
        <f t="shared" si="114"/>
        <v>#VALUE!</v>
      </c>
      <c r="AG632" s="75" t="e">
        <f t="shared" si="116"/>
        <v>#VALUE!</v>
      </c>
      <c r="AH632" s="75" t="e">
        <f t="shared" si="117"/>
        <v>#VALUE!</v>
      </c>
      <c r="AI632" s="75" t="e">
        <f t="shared" si="118"/>
        <v>#VALUE!</v>
      </c>
      <c r="AJ632" s="80" t="e">
        <f t="shared" si="119"/>
        <v>#VALUE!</v>
      </c>
      <c r="AK632" s="79" t="str">
        <f>(IFERROR(VLOOKUP(AB632,Categories!$A$2:$B$20,2,1),""))</f>
        <v/>
      </c>
      <c r="AL632" s="79" t="str">
        <f ca="1">IFERROR(VLOOKUP((HLOOKUP((VLOOKUP($AB632,Categories!$A$2:$F$20,3,1)), $AB$3:$AJ632, (ROW()-ROW($AB$3)+1), 0)), INDIRECT(VLOOKUP($AB632,Categories!$A$2:$F$20,6,1)),2,0),AK632)</f>
        <v/>
      </c>
      <c r="AM632" s="79" t="str">
        <f ca="1">IFERROR(VLOOKUP((HLOOKUP((VLOOKUP($AB632,Categories!$A$2:$F$20,4,1)),$AB$3:$AJ632,(ROW()-ROW($AB$3)+1),0)),INDIRECT(VLOOKUP($AB632,Categories!$A$2:$H$20,7,1)),2,0),"")</f>
        <v/>
      </c>
      <c r="AN632" s="79" t="str">
        <f ca="1">IFERROR(VLOOKUP((HLOOKUP((VLOOKUP($AB632,Categories!$A$2:$F$20,5,1)), $AB$3:$AJ632, (ROW()-ROW($AB$3)+1), 0)), INDIRECT(VLOOKUP($AB632,Categories!$A$2:$H$20,8,1)),2,0),"")</f>
        <v/>
      </c>
      <c r="AO632" s="79" t="str">
        <f t="shared" ca="1" si="120"/>
        <v/>
      </c>
      <c r="AP632" s="81"/>
      <c r="AQ632" s="70" t="str">
        <f>IFERROR(VLOOKUP(VALUE(MID(AP632,1,1)),AdditionalElements!$A$2:$B$50,2,0),"")</f>
        <v/>
      </c>
      <c r="AR632" s="70" t="str">
        <f>IFERROR(VLOOKUP(VALUE(MID(AP632,2,1)),AdditionalElements!$H$2:$I$50,2,0),"")</f>
        <v/>
      </c>
      <c r="AS632" s="70" t="str">
        <f>IFERROR(VLOOKUP(VALUE(MID(AP632,3,1)),AdditionalElements!$O$2:$P$50,2,0),"")</f>
        <v/>
      </c>
      <c r="AT632" s="70" t="str">
        <f>IFERROR(VLOOKUP(VALUE(MID(AP632,4,1)),AdditionalElements!$V$2:$W$50,2,0),"")</f>
        <v/>
      </c>
      <c r="AU632" s="71"/>
      <c r="AV632" s="79" t="str">
        <f>IFERROR(IF(VALUE(MID(AU632,1,1))=1, VLOOKUP(VALUE(MID(AU632,1,1)), TxtPanelShape!$A$2:$C$50, 3, 0), (IF(VALUE(MID(AU632,1,1))&gt;=7, VLOOKUP(VALUE(MID(AU632,1,1)), TxtPanelShape!$A$2:$C$50, 3, 0),VLOOKUP(VALUE(MID(AU632,1,2)),TxtPanelShape!$A$2:$C$50,3,0)))), "")</f>
        <v/>
      </c>
      <c r="AW632" s="79" t="str">
        <f>IFERROR(IF(VALUE(MID(AU632,1,1))=1, ", "&amp;VLOOKUP(VALUE(MID(AU632,2,1)), TxtPanelShape!$H$2:$I$50, 2, 0), IF(VALUE(MID(AU632,1,1))&gt;=7, ", "&amp;VLOOKUP(VALUE(MID(AU632,2,1)), TxtPanelShape!$H$2:$I$50, 2, 0),"")), "")</f>
        <v/>
      </c>
      <c r="AX632" s="79" t="str">
        <f>IFERROR(IF(VALUE(MID(AU632,1,1))=1, ", "&amp;VLOOKUP(VALUE(MID(AU632,3,1)), TxtPanelShape!$O$2:$P$50, 2, 0), IF(VALUE(MID(AU632,1,1))&gt;=7, ", "&amp;VLOOKUP(VALUE(MID(AU632,3,1)), TxtPanelShape!$O$2:$P$50, 2, 0),"")),"")</f>
        <v/>
      </c>
      <c r="AY632" s="79" t="str">
        <f>IFERROR("; "&amp;VLOOKUP(VALUE(MID(AU632,4,1)), TxtPanelShape!$V$2:$W$50,2,0),"")</f>
        <v/>
      </c>
      <c r="AZ632" s="79" t="str">
        <f t="shared" si="121"/>
        <v/>
      </c>
      <c r="BA632" s="71"/>
      <c r="BB632" s="79" t="str">
        <f>IFERROR(IF(VALUE(MID(BA632,1,1))=1, VLOOKUP(VALUE(MID(BA632,1,1)), TxtPanelShape!$A$2:$C$50, 3, 0), (IF(VALUE(MID(BA632,1,1))&gt;=7, VLOOKUP(VALUE(MID(BA632,1,1)), TxtPanelShape!$A$2:$C$50, 3, 0),VLOOKUP(VALUE(MID(BA632,1,2)),TxtPanelShape!$A$2:$C$50,3,0)))), "")</f>
        <v/>
      </c>
      <c r="BC632" s="79" t="str">
        <f>IFERROR(IF(VALUE(MID(BA632,1,1))=1, ", "&amp;VLOOKUP(VALUE(MID(BA632,2,1)), TxtPanelShape!$H$2:$I$50, 2, 0), IF(VALUE(MID(BA632,1,1))&gt;=7, ", "&amp;VLOOKUP(VALUE(MID(BA632,2,1)), TxtPanelShape!$H$2:$I$50, 2, 0),"")), "")</f>
        <v/>
      </c>
      <c r="BD632" s="79" t="str">
        <f>IFERROR(IF(VALUE(MID(BA632,1,1))=1, ", "&amp;VLOOKUP(VALUE(MID(BA632,3,1)), TxtPanelShape!$O$2:$P$50, 2, 0), IF(VALUE(MID(BA632,1,1))&gt;=7, ", "&amp;VLOOKUP(VALUE(MID(BA632,3,1)), TxtPanelShape!$O$2:$P$50, 2, 0),"")),"")</f>
        <v/>
      </c>
      <c r="BE632" s="79" t="str">
        <f>IFERROR("; "&amp;VLOOKUP(VALUE(MID(BA632,4,1)), TxtPanelShape!$V$2:$W$50,2,0),"")</f>
        <v/>
      </c>
      <c r="BF632" s="79" t="str">
        <f t="shared" si="122"/>
        <v/>
      </c>
      <c r="BG632" s="71"/>
      <c r="BH632" s="79" t="str">
        <f>IFERROR(VLOOKUP(BG632, TxtPanelDefinition!$A$2:$B$50, 2, 0),"")</f>
        <v/>
      </c>
      <c r="BI632" s="71"/>
      <c r="BJ632" s="79" t="str">
        <f>IFERROR(VLOOKUP(BI632, TxtPanelDefinition!$A$2:$B$50, 2, 0),"")</f>
        <v/>
      </c>
      <c r="BK632" s="71"/>
      <c r="BL632" s="79" t="str">
        <f>IFERROR(VLOOKUP(BK632, InscrTechniques!$A$2:$B$50, 2, 0),"")</f>
        <v/>
      </c>
      <c r="BM632" s="71"/>
      <c r="BN632" s="79" t="str">
        <f>IFERROR(VLOOKUP(BM632, InscrTechniques!$A$2:$B$50, 2, 0),"")</f>
        <v/>
      </c>
      <c r="BO632" s="71"/>
      <c r="BP632" s="79" t="str">
        <f>IFERROR(VLOOKUP(BO632, InscrTechniques!$A$2:$B$50, 2, 0),"")</f>
        <v/>
      </c>
      <c r="BQ632" s="71"/>
      <c r="BR632" s="79" t="str">
        <f>IFERROR(VLOOKUP(BQ632, InscrTechniques!$A$2:$B$50, 2, 0),"")</f>
        <v/>
      </c>
      <c r="BS632" s="71"/>
      <c r="BT632" s="79" t="str">
        <f>IFERROR(VLOOKUP(BS632, InscrTechniques!$A$2:$B$50, 2, 0),"")</f>
        <v/>
      </c>
      <c r="BU632" s="71"/>
      <c r="BV632" s="79" t="str">
        <f>IFERROR(VLOOKUP(BU632, InscrTechniques!$A$2:$B$50, 2, 0),"")</f>
        <v/>
      </c>
      <c r="BW632" s="125"/>
      <c r="BX632" s="79" t="str">
        <f>IFERROR(VLOOKUP(BW632, InscrTechniques!$A$2:$B$50, 2, 0),"")</f>
        <v/>
      </c>
      <c r="BY632" s="125"/>
      <c r="BZ632" s="79" t="str">
        <f>IFERROR(VLOOKUP(BY632, InscrTechniques!$A$2:$B$50, 2, 0),"")</f>
        <v/>
      </c>
      <c r="CA632" s="74"/>
      <c r="CB632" s="114" t="str">
        <f>IFERROR(VLOOKUP(CA632, LetterStyle!$A$2:$B$50, 2, 0),"")</f>
        <v/>
      </c>
      <c r="CC632" s="74"/>
      <c r="CD632" s="114" t="str">
        <f>IFERROR(VLOOKUP(CC632, LetterStyle!$A$2:$B$50, 2, 0),"")</f>
        <v/>
      </c>
      <c r="CE632" s="74"/>
      <c r="CF632" s="114" t="str">
        <f>IFERROR(VLOOKUP(CE632, LetterStyle!$A$2:$B$50, 2, 0),"")</f>
        <v/>
      </c>
      <c r="CG632" s="74"/>
      <c r="CH632" s="79" t="str">
        <f>IFERROR(VLOOKUP(CG632, LetterStyle!$A$2:$B$50, 2, 0),"")</f>
        <v/>
      </c>
      <c r="CI632" s="71"/>
      <c r="CJ632" s="79" t="str">
        <f>IFERROR(VLOOKUP(CI632, DecMotifs!$A$1:$B$306, 2, 0),"")</f>
        <v/>
      </c>
      <c r="CK632" s="71"/>
      <c r="CL632" s="79" t="str">
        <f>IFERROR(VLOOKUP(CK632, DecMotifs!$A$1:$B$306, 2, 0),"")</f>
        <v/>
      </c>
      <c r="CM632" s="71"/>
      <c r="CN632" s="79" t="str">
        <f>IFERROR(VLOOKUP(CM632, DecMotifs!$A$1:$B$306, 2, 0),"")</f>
        <v/>
      </c>
      <c r="CO632" s="71"/>
      <c r="CP632" s="79" t="str">
        <f>IFERROR(VLOOKUP(CO632, MarginalDec!$A$2:$B$253, 2, 0),"")</f>
        <v/>
      </c>
      <c r="CQ632" s="71"/>
      <c r="CR632" s="79" t="str">
        <f>IFERROR(VLOOKUP(CQ632, MarginalDec!$A$2:$B$253, 2, 0),"")</f>
        <v/>
      </c>
      <c r="CS632" s="71"/>
      <c r="CT632" s="79" t="str">
        <f>IFERROR(VLOOKUP(CS632, MarginalDec!$A$2:$B$253, 2, 0),"")</f>
        <v/>
      </c>
      <c r="CU632" s="71"/>
      <c r="CV632" s="79" t="str">
        <f>IF(ISBLANK(CU632),"", IFERROR(VLOOKUP(CU632, Tooling!$A$2:$B$252, 2, 0),""))</f>
        <v/>
      </c>
      <c r="CW632" s="71"/>
      <c r="CX632" s="79" t="str">
        <f>IF(ISBLANK(CW632),"", IFERROR(VLOOKUP(CW632, Tooling!$A$2:$B$252, 2, 0),""))</f>
        <v/>
      </c>
      <c r="CY632" s="71"/>
      <c r="CZ632" s="79" t="str">
        <f>IF(ISBLANK(CY632),"", IFERROR(VLOOKUP(CY632, Repairs!$A$2:$B$252, 2, 0),""))</f>
        <v/>
      </c>
      <c r="DA632" s="77"/>
      <c r="DB632" s="71"/>
      <c r="DC632" s="79" t="str">
        <f>IFERROR(VLOOKUP(DB632, DatingReason!$A$2:$B$252, 2, 0),"")</f>
        <v/>
      </c>
      <c r="DD632" s="123" t="str">
        <f t="shared" si="123"/>
        <v/>
      </c>
      <c r="DF632" s="119" t="str">
        <f t="array" ref="DF632">IF(AND($B632&lt;&gt;"", $DE632&lt;&gt;"", $DE632&lt;&gt;"No"),MAX(IF($B632=PEOPLE!$B$4:$B$1000, PEOPLE!$Q$4:$Q$1000,""))+100,"")</f>
        <v/>
      </c>
      <c r="DG632" s="68"/>
      <c r="DH632" s="76">
        <f>COUNTIF(PEOPLE!B:B, MEMORIALS!B632)</f>
        <v>0</v>
      </c>
      <c r="DI632" s="82"/>
      <c r="DJ632" s="82"/>
      <c r="DK632" s="82"/>
      <c r="DL632" s="68"/>
      <c r="DM632" s="68"/>
      <c r="DN632" s="68"/>
      <c r="DO632" s="68"/>
      <c r="DP632" s="68"/>
    </row>
    <row r="633" spans="1:120" ht="15" customHeight="1" x14ac:dyDescent="0.25">
      <c r="A633" s="68"/>
      <c r="B633" s="69"/>
      <c r="C633" s="68"/>
      <c r="D633" s="68"/>
      <c r="E633" s="70" t="str">
        <f>IF(D633="","",VLOOKUP(D633,Denomination!$A$2:$B$50, 2, 0))</f>
        <v/>
      </c>
      <c r="F633" s="68"/>
      <c r="G633" s="71"/>
      <c r="H633" s="70" t="str">
        <f>IF(G633="","",VLOOKUP(G633,MCondition!$A$2:$B$50, 2, 0))</f>
        <v/>
      </c>
      <c r="I633" s="72"/>
      <c r="J633" s="71"/>
      <c r="K633" s="70" t="str">
        <f>IF(J633="","",VLOOKUP(J633,ICondition!$A$2:$B$50, 2, 0))</f>
        <v/>
      </c>
      <c r="L633" s="73"/>
      <c r="M633" s="73"/>
      <c r="N633" s="73"/>
      <c r="O633" s="73"/>
      <c r="P633" s="73"/>
      <c r="Q633" s="73"/>
      <c r="R633" s="78"/>
      <c r="S633" s="79" t="str">
        <f>IFERROR(VLOOKUP(R633,Material!$A$2:$B$59, 2, 0),"")</f>
        <v/>
      </c>
      <c r="T633" s="71"/>
      <c r="U633" s="79" t="str">
        <f>IFERROR(VLOOKUP(T633,Material!$A$2:$B$59, 2, 0),"")</f>
        <v/>
      </c>
      <c r="V633" s="71"/>
      <c r="W633" s="79" t="str">
        <f>IFERROR(VLOOKUP(V633,Material!$A$2:$B$59, 2, 0),"")</f>
        <v/>
      </c>
      <c r="X633" s="71"/>
      <c r="Y633" s="79" t="str">
        <f>IFERROR(VLOOKUP(X633,Material!$A$2:$B$59, 2, 0),"")</f>
        <v/>
      </c>
      <c r="Z633" s="71"/>
      <c r="AA633" s="79" t="str">
        <f>IFERROR(VLOOKUP(Z633,Material!$A$2:$B$59, 2, 0),"")</f>
        <v/>
      </c>
      <c r="AB633" s="74"/>
      <c r="AC633" s="75" t="e">
        <f t="shared" si="112"/>
        <v>#VALUE!</v>
      </c>
      <c r="AD633" s="75" t="e">
        <f t="shared" si="113"/>
        <v>#VALUE!</v>
      </c>
      <c r="AE633" s="75" t="e">
        <f t="shared" si="115"/>
        <v>#VALUE!</v>
      </c>
      <c r="AF633" s="75" t="e">
        <f t="shared" si="114"/>
        <v>#VALUE!</v>
      </c>
      <c r="AG633" s="75" t="e">
        <f t="shared" si="116"/>
        <v>#VALUE!</v>
      </c>
      <c r="AH633" s="75" t="e">
        <f t="shared" si="117"/>
        <v>#VALUE!</v>
      </c>
      <c r="AI633" s="75" t="e">
        <f t="shared" si="118"/>
        <v>#VALUE!</v>
      </c>
      <c r="AJ633" s="80" t="e">
        <f t="shared" si="119"/>
        <v>#VALUE!</v>
      </c>
      <c r="AK633" s="79" t="str">
        <f>(IFERROR(VLOOKUP(AB633,Categories!$A$2:$B$20,2,1),""))</f>
        <v/>
      </c>
      <c r="AL633" s="79" t="str">
        <f ca="1">IFERROR(VLOOKUP((HLOOKUP((VLOOKUP($AB633,Categories!$A$2:$F$20,3,1)), $AB$3:$AJ633, (ROW()-ROW($AB$3)+1), 0)), INDIRECT(VLOOKUP($AB633,Categories!$A$2:$F$20,6,1)),2,0),AK633)</f>
        <v/>
      </c>
      <c r="AM633" s="79" t="str">
        <f ca="1">IFERROR(VLOOKUP((HLOOKUP((VLOOKUP($AB633,Categories!$A$2:$F$20,4,1)),$AB$3:$AJ633,(ROW()-ROW($AB$3)+1),0)),INDIRECT(VLOOKUP($AB633,Categories!$A$2:$H$20,7,1)),2,0),"")</f>
        <v/>
      </c>
      <c r="AN633" s="79" t="str">
        <f ca="1">IFERROR(VLOOKUP((HLOOKUP((VLOOKUP($AB633,Categories!$A$2:$F$20,5,1)), $AB$3:$AJ633, (ROW()-ROW($AB$3)+1), 0)), INDIRECT(VLOOKUP($AB633,Categories!$A$2:$H$20,8,1)),2,0),"")</f>
        <v/>
      </c>
      <c r="AO633" s="79" t="str">
        <f t="shared" ca="1" si="120"/>
        <v/>
      </c>
      <c r="AP633" s="81"/>
      <c r="AQ633" s="70" t="str">
        <f>IFERROR(VLOOKUP(VALUE(MID(AP633,1,1)),AdditionalElements!$A$2:$B$50,2,0),"")</f>
        <v/>
      </c>
      <c r="AR633" s="70" t="str">
        <f>IFERROR(VLOOKUP(VALUE(MID(AP633,2,1)),AdditionalElements!$H$2:$I$50,2,0),"")</f>
        <v/>
      </c>
      <c r="AS633" s="70" t="str">
        <f>IFERROR(VLOOKUP(VALUE(MID(AP633,3,1)),AdditionalElements!$O$2:$P$50,2,0),"")</f>
        <v/>
      </c>
      <c r="AT633" s="70" t="str">
        <f>IFERROR(VLOOKUP(VALUE(MID(AP633,4,1)),AdditionalElements!$V$2:$W$50,2,0),"")</f>
        <v/>
      </c>
      <c r="AU633" s="71"/>
      <c r="AV633" s="79" t="str">
        <f>IFERROR(IF(VALUE(MID(AU633,1,1))=1, VLOOKUP(VALUE(MID(AU633,1,1)), TxtPanelShape!$A$2:$C$50, 3, 0), (IF(VALUE(MID(AU633,1,1))&gt;=7, VLOOKUP(VALUE(MID(AU633,1,1)), TxtPanelShape!$A$2:$C$50, 3, 0),VLOOKUP(VALUE(MID(AU633,1,2)),TxtPanelShape!$A$2:$C$50,3,0)))), "")</f>
        <v/>
      </c>
      <c r="AW633" s="79" t="str">
        <f>IFERROR(IF(VALUE(MID(AU633,1,1))=1, ", "&amp;VLOOKUP(VALUE(MID(AU633,2,1)), TxtPanelShape!$H$2:$I$50, 2, 0), IF(VALUE(MID(AU633,1,1))&gt;=7, ", "&amp;VLOOKUP(VALUE(MID(AU633,2,1)), TxtPanelShape!$H$2:$I$50, 2, 0),"")), "")</f>
        <v/>
      </c>
      <c r="AX633" s="79" t="str">
        <f>IFERROR(IF(VALUE(MID(AU633,1,1))=1, ", "&amp;VLOOKUP(VALUE(MID(AU633,3,1)), TxtPanelShape!$O$2:$P$50, 2, 0), IF(VALUE(MID(AU633,1,1))&gt;=7, ", "&amp;VLOOKUP(VALUE(MID(AU633,3,1)), TxtPanelShape!$O$2:$P$50, 2, 0),"")),"")</f>
        <v/>
      </c>
      <c r="AY633" s="79" t="str">
        <f>IFERROR("; "&amp;VLOOKUP(VALUE(MID(AU633,4,1)), TxtPanelShape!$V$2:$W$50,2,0),"")</f>
        <v/>
      </c>
      <c r="AZ633" s="79" t="str">
        <f t="shared" si="121"/>
        <v/>
      </c>
      <c r="BA633" s="71"/>
      <c r="BB633" s="79" t="str">
        <f>IFERROR(IF(VALUE(MID(BA633,1,1))=1, VLOOKUP(VALUE(MID(BA633,1,1)), TxtPanelShape!$A$2:$C$50, 3, 0), (IF(VALUE(MID(BA633,1,1))&gt;=7, VLOOKUP(VALUE(MID(BA633,1,1)), TxtPanelShape!$A$2:$C$50, 3, 0),VLOOKUP(VALUE(MID(BA633,1,2)),TxtPanelShape!$A$2:$C$50,3,0)))), "")</f>
        <v/>
      </c>
      <c r="BC633" s="79" t="str">
        <f>IFERROR(IF(VALUE(MID(BA633,1,1))=1, ", "&amp;VLOOKUP(VALUE(MID(BA633,2,1)), TxtPanelShape!$H$2:$I$50, 2, 0), IF(VALUE(MID(BA633,1,1))&gt;=7, ", "&amp;VLOOKUP(VALUE(MID(BA633,2,1)), TxtPanelShape!$H$2:$I$50, 2, 0),"")), "")</f>
        <v/>
      </c>
      <c r="BD633" s="79" t="str">
        <f>IFERROR(IF(VALUE(MID(BA633,1,1))=1, ", "&amp;VLOOKUP(VALUE(MID(BA633,3,1)), TxtPanelShape!$O$2:$P$50, 2, 0), IF(VALUE(MID(BA633,1,1))&gt;=7, ", "&amp;VLOOKUP(VALUE(MID(BA633,3,1)), TxtPanelShape!$O$2:$P$50, 2, 0),"")),"")</f>
        <v/>
      </c>
      <c r="BE633" s="79" t="str">
        <f>IFERROR("; "&amp;VLOOKUP(VALUE(MID(BA633,4,1)), TxtPanelShape!$V$2:$W$50,2,0),"")</f>
        <v/>
      </c>
      <c r="BF633" s="79" t="str">
        <f t="shared" si="122"/>
        <v/>
      </c>
      <c r="BG633" s="71"/>
      <c r="BH633" s="79" t="str">
        <f>IFERROR(VLOOKUP(BG633, TxtPanelDefinition!$A$2:$B$50, 2, 0),"")</f>
        <v/>
      </c>
      <c r="BI633" s="71"/>
      <c r="BJ633" s="79" t="str">
        <f>IFERROR(VLOOKUP(BI633, TxtPanelDefinition!$A$2:$B$50, 2, 0),"")</f>
        <v/>
      </c>
      <c r="BK633" s="71"/>
      <c r="BL633" s="79" t="str">
        <f>IFERROR(VLOOKUP(BK633, InscrTechniques!$A$2:$B$50, 2, 0),"")</f>
        <v/>
      </c>
      <c r="BM633" s="71"/>
      <c r="BN633" s="79" t="str">
        <f>IFERROR(VLOOKUP(BM633, InscrTechniques!$A$2:$B$50, 2, 0),"")</f>
        <v/>
      </c>
      <c r="BO633" s="71"/>
      <c r="BP633" s="79" t="str">
        <f>IFERROR(VLOOKUP(BO633, InscrTechniques!$A$2:$B$50, 2, 0),"")</f>
        <v/>
      </c>
      <c r="BQ633" s="71"/>
      <c r="BR633" s="79" t="str">
        <f>IFERROR(VLOOKUP(BQ633, InscrTechniques!$A$2:$B$50, 2, 0),"")</f>
        <v/>
      </c>
      <c r="BS633" s="71"/>
      <c r="BT633" s="79" t="str">
        <f>IFERROR(VLOOKUP(BS633, InscrTechniques!$A$2:$B$50, 2, 0),"")</f>
        <v/>
      </c>
      <c r="BU633" s="71"/>
      <c r="BV633" s="79" t="str">
        <f>IFERROR(VLOOKUP(BU633, InscrTechniques!$A$2:$B$50, 2, 0),"")</f>
        <v/>
      </c>
      <c r="BW633" s="125"/>
      <c r="BX633" s="79" t="str">
        <f>IFERROR(VLOOKUP(BW633, InscrTechniques!$A$2:$B$50, 2, 0),"")</f>
        <v/>
      </c>
      <c r="BY633" s="125"/>
      <c r="BZ633" s="79" t="str">
        <f>IFERROR(VLOOKUP(BY633, InscrTechniques!$A$2:$B$50, 2, 0),"")</f>
        <v/>
      </c>
      <c r="CA633" s="74"/>
      <c r="CB633" s="114" t="str">
        <f>IFERROR(VLOOKUP(CA633, LetterStyle!$A$2:$B$50, 2, 0),"")</f>
        <v/>
      </c>
      <c r="CC633" s="74"/>
      <c r="CD633" s="114" t="str">
        <f>IFERROR(VLOOKUP(CC633, LetterStyle!$A$2:$B$50, 2, 0),"")</f>
        <v/>
      </c>
      <c r="CE633" s="74"/>
      <c r="CF633" s="114" t="str">
        <f>IFERROR(VLOOKUP(CE633, LetterStyle!$A$2:$B$50, 2, 0),"")</f>
        <v/>
      </c>
      <c r="CG633" s="74"/>
      <c r="CH633" s="79" t="str">
        <f>IFERROR(VLOOKUP(CG633, LetterStyle!$A$2:$B$50, 2, 0),"")</f>
        <v/>
      </c>
      <c r="CI633" s="71"/>
      <c r="CJ633" s="79" t="str">
        <f>IFERROR(VLOOKUP(CI633, DecMotifs!$A$1:$B$306, 2, 0),"")</f>
        <v/>
      </c>
      <c r="CK633" s="71"/>
      <c r="CL633" s="79" t="str">
        <f>IFERROR(VLOOKUP(CK633, DecMotifs!$A$1:$B$306, 2, 0),"")</f>
        <v/>
      </c>
      <c r="CM633" s="71"/>
      <c r="CN633" s="79" t="str">
        <f>IFERROR(VLOOKUP(CM633, DecMotifs!$A$1:$B$306, 2, 0),"")</f>
        <v/>
      </c>
      <c r="CO633" s="71"/>
      <c r="CP633" s="79" t="str">
        <f>IFERROR(VLOOKUP(CO633, MarginalDec!$A$2:$B$253, 2, 0),"")</f>
        <v/>
      </c>
      <c r="CQ633" s="71"/>
      <c r="CR633" s="79" t="str">
        <f>IFERROR(VLOOKUP(CQ633, MarginalDec!$A$2:$B$253, 2, 0),"")</f>
        <v/>
      </c>
      <c r="CS633" s="71"/>
      <c r="CT633" s="79" t="str">
        <f>IFERROR(VLOOKUP(CS633, MarginalDec!$A$2:$B$253, 2, 0),"")</f>
        <v/>
      </c>
      <c r="CU633" s="71"/>
      <c r="CV633" s="79" t="str">
        <f>IF(ISBLANK(CU633),"", IFERROR(VLOOKUP(CU633, Tooling!$A$2:$B$252, 2, 0),""))</f>
        <v/>
      </c>
      <c r="CW633" s="71"/>
      <c r="CX633" s="79" t="str">
        <f>IF(ISBLANK(CW633),"", IFERROR(VLOOKUP(CW633, Tooling!$A$2:$B$252, 2, 0),""))</f>
        <v/>
      </c>
      <c r="CY633" s="71"/>
      <c r="CZ633" s="79" t="str">
        <f>IF(ISBLANK(CY633),"", IFERROR(VLOOKUP(CY633, Repairs!$A$2:$B$252, 2, 0),""))</f>
        <v/>
      </c>
      <c r="DA633" s="77"/>
      <c r="DB633" s="71"/>
      <c r="DC633" s="79" t="str">
        <f>IFERROR(VLOOKUP(DB633, DatingReason!$A$2:$B$252, 2, 0),"")</f>
        <v/>
      </c>
      <c r="DD633" s="123" t="str">
        <f t="shared" si="123"/>
        <v/>
      </c>
      <c r="DF633" s="119" t="str">
        <f t="array" ref="DF633">IF(AND($B633&lt;&gt;"", $DE633&lt;&gt;"", $DE633&lt;&gt;"No"),MAX(IF($B633=PEOPLE!$B$4:$B$1000, PEOPLE!$Q$4:$Q$1000,""))+100,"")</f>
        <v/>
      </c>
      <c r="DG633" s="68"/>
      <c r="DH633" s="76">
        <f>COUNTIF(PEOPLE!B:B, MEMORIALS!B633)</f>
        <v>0</v>
      </c>
      <c r="DI633" s="82"/>
      <c r="DJ633" s="82"/>
      <c r="DK633" s="82"/>
      <c r="DL633" s="68"/>
      <c r="DM633" s="68"/>
      <c r="DN633" s="68"/>
      <c r="DO633" s="68"/>
      <c r="DP633" s="68"/>
    </row>
    <row r="634" spans="1:120" ht="15" customHeight="1" x14ac:dyDescent="0.25">
      <c r="A634" s="68"/>
      <c r="B634" s="69"/>
      <c r="C634" s="68"/>
      <c r="D634" s="68"/>
      <c r="E634" s="70" t="str">
        <f>IF(D634="","",VLOOKUP(D634,Denomination!$A$2:$B$50, 2, 0))</f>
        <v/>
      </c>
      <c r="F634" s="68"/>
      <c r="G634" s="71"/>
      <c r="H634" s="70" t="str">
        <f>IF(G634="","",VLOOKUP(G634,MCondition!$A$2:$B$50, 2, 0))</f>
        <v/>
      </c>
      <c r="I634" s="72"/>
      <c r="J634" s="71"/>
      <c r="K634" s="70" t="str">
        <f>IF(J634="","",VLOOKUP(J634,ICondition!$A$2:$B$50, 2, 0))</f>
        <v/>
      </c>
      <c r="L634" s="73"/>
      <c r="M634" s="73"/>
      <c r="N634" s="73"/>
      <c r="O634" s="73"/>
      <c r="P634" s="73"/>
      <c r="Q634" s="73"/>
      <c r="R634" s="78"/>
      <c r="S634" s="79" t="str">
        <f>IFERROR(VLOOKUP(R634,Material!$A$2:$B$59, 2, 0),"")</f>
        <v/>
      </c>
      <c r="T634" s="71"/>
      <c r="U634" s="79" t="str">
        <f>IFERROR(VLOOKUP(T634,Material!$A$2:$B$59, 2, 0),"")</f>
        <v/>
      </c>
      <c r="V634" s="71"/>
      <c r="W634" s="79" t="str">
        <f>IFERROR(VLOOKUP(V634,Material!$A$2:$B$59, 2, 0),"")</f>
        <v/>
      </c>
      <c r="X634" s="71"/>
      <c r="Y634" s="79" t="str">
        <f>IFERROR(VLOOKUP(X634,Material!$A$2:$B$59, 2, 0),"")</f>
        <v/>
      </c>
      <c r="Z634" s="71"/>
      <c r="AA634" s="79" t="str">
        <f>IFERROR(VLOOKUP(Z634,Material!$A$2:$B$59, 2, 0),"")</f>
        <v/>
      </c>
      <c r="AB634" s="74"/>
      <c r="AC634" s="75" t="e">
        <f t="shared" si="112"/>
        <v>#VALUE!</v>
      </c>
      <c r="AD634" s="75" t="e">
        <f t="shared" si="113"/>
        <v>#VALUE!</v>
      </c>
      <c r="AE634" s="75" t="e">
        <f t="shared" si="115"/>
        <v>#VALUE!</v>
      </c>
      <c r="AF634" s="75" t="e">
        <f t="shared" si="114"/>
        <v>#VALUE!</v>
      </c>
      <c r="AG634" s="75" t="e">
        <f t="shared" si="116"/>
        <v>#VALUE!</v>
      </c>
      <c r="AH634" s="75" t="e">
        <f t="shared" si="117"/>
        <v>#VALUE!</v>
      </c>
      <c r="AI634" s="75" t="e">
        <f t="shared" si="118"/>
        <v>#VALUE!</v>
      </c>
      <c r="AJ634" s="80" t="e">
        <f t="shared" si="119"/>
        <v>#VALUE!</v>
      </c>
      <c r="AK634" s="79" t="str">
        <f>(IFERROR(VLOOKUP(AB634,Categories!$A$2:$B$20,2,1),""))</f>
        <v/>
      </c>
      <c r="AL634" s="79" t="str">
        <f ca="1">IFERROR(VLOOKUP((HLOOKUP((VLOOKUP($AB634,Categories!$A$2:$F$20,3,1)), $AB$3:$AJ634, (ROW()-ROW($AB$3)+1), 0)), INDIRECT(VLOOKUP($AB634,Categories!$A$2:$F$20,6,1)),2,0),AK634)</f>
        <v/>
      </c>
      <c r="AM634" s="79" t="str">
        <f ca="1">IFERROR(VLOOKUP((HLOOKUP((VLOOKUP($AB634,Categories!$A$2:$F$20,4,1)),$AB$3:$AJ634,(ROW()-ROW($AB$3)+1),0)),INDIRECT(VLOOKUP($AB634,Categories!$A$2:$H$20,7,1)),2,0),"")</f>
        <v/>
      </c>
      <c r="AN634" s="79" t="str">
        <f ca="1">IFERROR(VLOOKUP((HLOOKUP((VLOOKUP($AB634,Categories!$A$2:$F$20,5,1)), $AB$3:$AJ634, (ROW()-ROW($AB$3)+1), 0)), INDIRECT(VLOOKUP($AB634,Categories!$A$2:$H$20,8,1)),2,0),"")</f>
        <v/>
      </c>
      <c r="AO634" s="79" t="str">
        <f t="shared" ca="1" si="120"/>
        <v/>
      </c>
      <c r="AP634" s="81"/>
      <c r="AQ634" s="70" t="str">
        <f>IFERROR(VLOOKUP(VALUE(MID(AP634,1,1)),AdditionalElements!$A$2:$B$50,2,0),"")</f>
        <v/>
      </c>
      <c r="AR634" s="70" t="str">
        <f>IFERROR(VLOOKUP(VALUE(MID(AP634,2,1)),AdditionalElements!$H$2:$I$50,2,0),"")</f>
        <v/>
      </c>
      <c r="AS634" s="70" t="str">
        <f>IFERROR(VLOOKUP(VALUE(MID(AP634,3,1)),AdditionalElements!$O$2:$P$50,2,0),"")</f>
        <v/>
      </c>
      <c r="AT634" s="70" t="str">
        <f>IFERROR(VLOOKUP(VALUE(MID(AP634,4,1)),AdditionalElements!$V$2:$W$50,2,0),"")</f>
        <v/>
      </c>
      <c r="AU634" s="71"/>
      <c r="AV634" s="79" t="str">
        <f>IFERROR(IF(VALUE(MID(AU634,1,1))=1, VLOOKUP(VALUE(MID(AU634,1,1)), TxtPanelShape!$A$2:$C$50, 3, 0), (IF(VALUE(MID(AU634,1,1))&gt;=7, VLOOKUP(VALUE(MID(AU634,1,1)), TxtPanelShape!$A$2:$C$50, 3, 0),VLOOKUP(VALUE(MID(AU634,1,2)),TxtPanelShape!$A$2:$C$50,3,0)))), "")</f>
        <v/>
      </c>
      <c r="AW634" s="79" t="str">
        <f>IFERROR(IF(VALUE(MID(AU634,1,1))=1, ", "&amp;VLOOKUP(VALUE(MID(AU634,2,1)), TxtPanelShape!$H$2:$I$50, 2, 0), IF(VALUE(MID(AU634,1,1))&gt;=7, ", "&amp;VLOOKUP(VALUE(MID(AU634,2,1)), TxtPanelShape!$H$2:$I$50, 2, 0),"")), "")</f>
        <v/>
      </c>
      <c r="AX634" s="79" t="str">
        <f>IFERROR(IF(VALUE(MID(AU634,1,1))=1, ", "&amp;VLOOKUP(VALUE(MID(AU634,3,1)), TxtPanelShape!$O$2:$P$50, 2, 0), IF(VALUE(MID(AU634,1,1))&gt;=7, ", "&amp;VLOOKUP(VALUE(MID(AU634,3,1)), TxtPanelShape!$O$2:$P$50, 2, 0),"")),"")</f>
        <v/>
      </c>
      <c r="AY634" s="79" t="str">
        <f>IFERROR("; "&amp;VLOOKUP(VALUE(MID(AU634,4,1)), TxtPanelShape!$V$2:$W$50,2,0),"")</f>
        <v/>
      </c>
      <c r="AZ634" s="79" t="str">
        <f t="shared" si="121"/>
        <v/>
      </c>
      <c r="BA634" s="71"/>
      <c r="BB634" s="79" t="str">
        <f>IFERROR(IF(VALUE(MID(BA634,1,1))=1, VLOOKUP(VALUE(MID(BA634,1,1)), TxtPanelShape!$A$2:$C$50, 3, 0), (IF(VALUE(MID(BA634,1,1))&gt;=7, VLOOKUP(VALUE(MID(BA634,1,1)), TxtPanelShape!$A$2:$C$50, 3, 0),VLOOKUP(VALUE(MID(BA634,1,2)),TxtPanelShape!$A$2:$C$50,3,0)))), "")</f>
        <v/>
      </c>
      <c r="BC634" s="79" t="str">
        <f>IFERROR(IF(VALUE(MID(BA634,1,1))=1, ", "&amp;VLOOKUP(VALUE(MID(BA634,2,1)), TxtPanelShape!$H$2:$I$50, 2, 0), IF(VALUE(MID(BA634,1,1))&gt;=7, ", "&amp;VLOOKUP(VALUE(MID(BA634,2,1)), TxtPanelShape!$H$2:$I$50, 2, 0),"")), "")</f>
        <v/>
      </c>
      <c r="BD634" s="79" t="str">
        <f>IFERROR(IF(VALUE(MID(BA634,1,1))=1, ", "&amp;VLOOKUP(VALUE(MID(BA634,3,1)), TxtPanelShape!$O$2:$P$50, 2, 0), IF(VALUE(MID(BA634,1,1))&gt;=7, ", "&amp;VLOOKUP(VALUE(MID(BA634,3,1)), TxtPanelShape!$O$2:$P$50, 2, 0),"")),"")</f>
        <v/>
      </c>
      <c r="BE634" s="79" t="str">
        <f>IFERROR("; "&amp;VLOOKUP(VALUE(MID(BA634,4,1)), TxtPanelShape!$V$2:$W$50,2,0),"")</f>
        <v/>
      </c>
      <c r="BF634" s="79" t="str">
        <f t="shared" si="122"/>
        <v/>
      </c>
      <c r="BG634" s="71"/>
      <c r="BH634" s="79" t="str">
        <f>IFERROR(VLOOKUP(BG634, TxtPanelDefinition!$A$2:$B$50, 2, 0),"")</f>
        <v/>
      </c>
      <c r="BI634" s="71"/>
      <c r="BJ634" s="79" t="str">
        <f>IFERROR(VLOOKUP(BI634, TxtPanelDefinition!$A$2:$B$50, 2, 0),"")</f>
        <v/>
      </c>
      <c r="BK634" s="71"/>
      <c r="BL634" s="79" t="str">
        <f>IFERROR(VLOOKUP(BK634, InscrTechniques!$A$2:$B$50, 2, 0),"")</f>
        <v/>
      </c>
      <c r="BM634" s="71"/>
      <c r="BN634" s="79" t="str">
        <f>IFERROR(VLOOKUP(BM634, InscrTechniques!$A$2:$B$50, 2, 0),"")</f>
        <v/>
      </c>
      <c r="BO634" s="71"/>
      <c r="BP634" s="79" t="str">
        <f>IFERROR(VLOOKUP(BO634, InscrTechniques!$A$2:$B$50, 2, 0),"")</f>
        <v/>
      </c>
      <c r="BQ634" s="71"/>
      <c r="BR634" s="79" t="str">
        <f>IFERROR(VLOOKUP(BQ634, InscrTechniques!$A$2:$B$50, 2, 0),"")</f>
        <v/>
      </c>
      <c r="BS634" s="71"/>
      <c r="BT634" s="79" t="str">
        <f>IFERROR(VLOOKUP(BS634, InscrTechniques!$A$2:$B$50, 2, 0),"")</f>
        <v/>
      </c>
      <c r="BU634" s="71"/>
      <c r="BV634" s="79" t="str">
        <f>IFERROR(VLOOKUP(BU634, InscrTechniques!$A$2:$B$50, 2, 0),"")</f>
        <v/>
      </c>
      <c r="BW634" s="125"/>
      <c r="BX634" s="79" t="str">
        <f>IFERROR(VLOOKUP(BW634, InscrTechniques!$A$2:$B$50, 2, 0),"")</f>
        <v/>
      </c>
      <c r="BY634" s="125"/>
      <c r="BZ634" s="79" t="str">
        <f>IFERROR(VLOOKUP(BY634, InscrTechniques!$A$2:$B$50, 2, 0),"")</f>
        <v/>
      </c>
      <c r="CA634" s="74"/>
      <c r="CB634" s="114" t="str">
        <f>IFERROR(VLOOKUP(CA634, LetterStyle!$A$2:$B$50, 2, 0),"")</f>
        <v/>
      </c>
      <c r="CC634" s="74"/>
      <c r="CD634" s="114" t="str">
        <f>IFERROR(VLOOKUP(CC634, LetterStyle!$A$2:$B$50, 2, 0),"")</f>
        <v/>
      </c>
      <c r="CE634" s="74"/>
      <c r="CF634" s="114" t="str">
        <f>IFERROR(VLOOKUP(CE634, LetterStyle!$A$2:$B$50, 2, 0),"")</f>
        <v/>
      </c>
      <c r="CG634" s="74"/>
      <c r="CH634" s="79" t="str">
        <f>IFERROR(VLOOKUP(CG634, LetterStyle!$A$2:$B$50, 2, 0),"")</f>
        <v/>
      </c>
      <c r="CI634" s="71"/>
      <c r="CJ634" s="79" t="str">
        <f>IFERROR(VLOOKUP(CI634, DecMotifs!$A$1:$B$306, 2, 0),"")</f>
        <v/>
      </c>
      <c r="CK634" s="71"/>
      <c r="CL634" s="79" t="str">
        <f>IFERROR(VLOOKUP(CK634, DecMotifs!$A$1:$B$306, 2, 0),"")</f>
        <v/>
      </c>
      <c r="CM634" s="71"/>
      <c r="CN634" s="79" t="str">
        <f>IFERROR(VLOOKUP(CM634, DecMotifs!$A$1:$B$306, 2, 0),"")</f>
        <v/>
      </c>
      <c r="CO634" s="71"/>
      <c r="CP634" s="79" t="str">
        <f>IFERROR(VLOOKUP(CO634, MarginalDec!$A$2:$B$253, 2, 0),"")</f>
        <v/>
      </c>
      <c r="CQ634" s="71"/>
      <c r="CR634" s="79" t="str">
        <f>IFERROR(VLOOKUP(CQ634, MarginalDec!$A$2:$B$253, 2, 0),"")</f>
        <v/>
      </c>
      <c r="CS634" s="71"/>
      <c r="CT634" s="79" t="str">
        <f>IFERROR(VLOOKUP(CS634, MarginalDec!$A$2:$B$253, 2, 0),"")</f>
        <v/>
      </c>
      <c r="CU634" s="71"/>
      <c r="CV634" s="79" t="str">
        <f>IF(ISBLANK(CU634),"", IFERROR(VLOOKUP(CU634, Tooling!$A$2:$B$252, 2, 0),""))</f>
        <v/>
      </c>
      <c r="CW634" s="71"/>
      <c r="CX634" s="79" t="str">
        <f>IF(ISBLANK(CW634),"", IFERROR(VLOOKUP(CW634, Tooling!$A$2:$B$252, 2, 0),""))</f>
        <v/>
      </c>
      <c r="CY634" s="71"/>
      <c r="CZ634" s="79" t="str">
        <f>IF(ISBLANK(CY634),"", IFERROR(VLOOKUP(CY634, Repairs!$A$2:$B$252, 2, 0),""))</f>
        <v/>
      </c>
      <c r="DA634" s="77"/>
      <c r="DB634" s="71"/>
      <c r="DC634" s="79" t="str">
        <f>IFERROR(VLOOKUP(DB634, DatingReason!$A$2:$B$252, 2, 0),"")</f>
        <v/>
      </c>
      <c r="DD634" s="123" t="str">
        <f t="shared" si="123"/>
        <v/>
      </c>
      <c r="DF634" s="119" t="str">
        <f t="array" ref="DF634">IF(AND($B634&lt;&gt;"", $DE634&lt;&gt;"", $DE634&lt;&gt;"No"),MAX(IF($B634=PEOPLE!$B$4:$B$1000, PEOPLE!$Q$4:$Q$1000,""))+100,"")</f>
        <v/>
      </c>
      <c r="DG634" s="68"/>
      <c r="DH634" s="76">
        <f>COUNTIF(PEOPLE!B:B, MEMORIALS!B634)</f>
        <v>0</v>
      </c>
      <c r="DI634" s="82"/>
      <c r="DJ634" s="82"/>
      <c r="DK634" s="82"/>
      <c r="DL634" s="68"/>
      <c r="DM634" s="68"/>
      <c r="DN634" s="68"/>
      <c r="DO634" s="68"/>
      <c r="DP634" s="68"/>
    </row>
    <row r="635" spans="1:120" ht="15" customHeight="1" x14ac:dyDescent="0.25">
      <c r="A635" s="68"/>
      <c r="B635" s="69"/>
      <c r="C635" s="68"/>
      <c r="D635" s="68"/>
      <c r="E635" s="70" t="str">
        <f>IF(D635="","",VLOOKUP(D635,Denomination!$A$2:$B$50, 2, 0))</f>
        <v/>
      </c>
      <c r="F635" s="68"/>
      <c r="G635" s="71"/>
      <c r="H635" s="70" t="str">
        <f>IF(G635="","",VLOOKUP(G635,MCondition!$A$2:$B$50, 2, 0))</f>
        <v/>
      </c>
      <c r="I635" s="72"/>
      <c r="J635" s="71"/>
      <c r="K635" s="70" t="str">
        <f>IF(J635="","",VLOOKUP(J635,ICondition!$A$2:$B$50, 2, 0))</f>
        <v/>
      </c>
      <c r="L635" s="73"/>
      <c r="M635" s="73"/>
      <c r="N635" s="73"/>
      <c r="O635" s="73"/>
      <c r="P635" s="73"/>
      <c r="Q635" s="73"/>
      <c r="R635" s="78"/>
      <c r="S635" s="79" t="str">
        <f>IFERROR(VLOOKUP(R635,Material!$A$2:$B$59, 2, 0),"")</f>
        <v/>
      </c>
      <c r="T635" s="71"/>
      <c r="U635" s="79" t="str">
        <f>IFERROR(VLOOKUP(T635,Material!$A$2:$B$59, 2, 0),"")</f>
        <v/>
      </c>
      <c r="V635" s="71"/>
      <c r="W635" s="79" t="str">
        <f>IFERROR(VLOOKUP(V635,Material!$A$2:$B$59, 2, 0),"")</f>
        <v/>
      </c>
      <c r="X635" s="71"/>
      <c r="Y635" s="79" t="str">
        <f>IFERROR(VLOOKUP(X635,Material!$A$2:$B$59, 2, 0),"")</f>
        <v/>
      </c>
      <c r="Z635" s="71"/>
      <c r="AA635" s="79" t="str">
        <f>IFERROR(VLOOKUP(Z635,Material!$A$2:$B$59, 2, 0),"")</f>
        <v/>
      </c>
      <c r="AB635" s="74"/>
      <c r="AC635" s="75" t="e">
        <f t="shared" si="112"/>
        <v>#VALUE!</v>
      </c>
      <c r="AD635" s="75" t="e">
        <f t="shared" si="113"/>
        <v>#VALUE!</v>
      </c>
      <c r="AE635" s="75" t="e">
        <f t="shared" si="115"/>
        <v>#VALUE!</v>
      </c>
      <c r="AF635" s="75" t="e">
        <f t="shared" si="114"/>
        <v>#VALUE!</v>
      </c>
      <c r="AG635" s="75" t="e">
        <f t="shared" si="116"/>
        <v>#VALUE!</v>
      </c>
      <c r="AH635" s="75" t="e">
        <f t="shared" si="117"/>
        <v>#VALUE!</v>
      </c>
      <c r="AI635" s="75" t="e">
        <f t="shared" si="118"/>
        <v>#VALUE!</v>
      </c>
      <c r="AJ635" s="80" t="e">
        <f t="shared" si="119"/>
        <v>#VALUE!</v>
      </c>
      <c r="AK635" s="79" t="str">
        <f>(IFERROR(VLOOKUP(AB635,Categories!$A$2:$B$20,2,1),""))</f>
        <v/>
      </c>
      <c r="AL635" s="79" t="str">
        <f ca="1">IFERROR(VLOOKUP((HLOOKUP((VLOOKUP($AB635,Categories!$A$2:$F$20,3,1)), $AB$3:$AJ635, (ROW()-ROW($AB$3)+1), 0)), INDIRECT(VLOOKUP($AB635,Categories!$A$2:$F$20,6,1)),2,0),AK635)</f>
        <v/>
      </c>
      <c r="AM635" s="79" t="str">
        <f ca="1">IFERROR(VLOOKUP((HLOOKUP((VLOOKUP($AB635,Categories!$A$2:$F$20,4,1)),$AB$3:$AJ635,(ROW()-ROW($AB$3)+1),0)),INDIRECT(VLOOKUP($AB635,Categories!$A$2:$H$20,7,1)),2,0),"")</f>
        <v/>
      </c>
      <c r="AN635" s="79" t="str">
        <f ca="1">IFERROR(VLOOKUP((HLOOKUP((VLOOKUP($AB635,Categories!$A$2:$F$20,5,1)), $AB$3:$AJ635, (ROW()-ROW($AB$3)+1), 0)), INDIRECT(VLOOKUP($AB635,Categories!$A$2:$H$20,8,1)),2,0),"")</f>
        <v/>
      </c>
      <c r="AO635" s="79" t="str">
        <f t="shared" ca="1" si="120"/>
        <v/>
      </c>
      <c r="AP635" s="81"/>
      <c r="AQ635" s="70" t="str">
        <f>IFERROR(VLOOKUP(VALUE(MID(AP635,1,1)),AdditionalElements!$A$2:$B$50,2,0),"")</f>
        <v/>
      </c>
      <c r="AR635" s="70" t="str">
        <f>IFERROR(VLOOKUP(VALUE(MID(AP635,2,1)),AdditionalElements!$H$2:$I$50,2,0),"")</f>
        <v/>
      </c>
      <c r="AS635" s="70" t="str">
        <f>IFERROR(VLOOKUP(VALUE(MID(AP635,3,1)),AdditionalElements!$O$2:$P$50,2,0),"")</f>
        <v/>
      </c>
      <c r="AT635" s="70" t="str">
        <f>IFERROR(VLOOKUP(VALUE(MID(AP635,4,1)),AdditionalElements!$V$2:$W$50,2,0),"")</f>
        <v/>
      </c>
      <c r="AU635" s="71"/>
      <c r="AV635" s="79" t="str">
        <f>IFERROR(IF(VALUE(MID(AU635,1,1))=1, VLOOKUP(VALUE(MID(AU635,1,1)), TxtPanelShape!$A$2:$C$50, 3, 0), (IF(VALUE(MID(AU635,1,1))&gt;=7, VLOOKUP(VALUE(MID(AU635,1,1)), TxtPanelShape!$A$2:$C$50, 3, 0),VLOOKUP(VALUE(MID(AU635,1,2)),TxtPanelShape!$A$2:$C$50,3,0)))), "")</f>
        <v/>
      </c>
      <c r="AW635" s="79" t="str">
        <f>IFERROR(IF(VALUE(MID(AU635,1,1))=1, ", "&amp;VLOOKUP(VALUE(MID(AU635,2,1)), TxtPanelShape!$H$2:$I$50, 2, 0), IF(VALUE(MID(AU635,1,1))&gt;=7, ", "&amp;VLOOKUP(VALUE(MID(AU635,2,1)), TxtPanelShape!$H$2:$I$50, 2, 0),"")), "")</f>
        <v/>
      </c>
      <c r="AX635" s="79" t="str">
        <f>IFERROR(IF(VALUE(MID(AU635,1,1))=1, ", "&amp;VLOOKUP(VALUE(MID(AU635,3,1)), TxtPanelShape!$O$2:$P$50, 2, 0), IF(VALUE(MID(AU635,1,1))&gt;=7, ", "&amp;VLOOKUP(VALUE(MID(AU635,3,1)), TxtPanelShape!$O$2:$P$50, 2, 0),"")),"")</f>
        <v/>
      </c>
      <c r="AY635" s="79" t="str">
        <f>IFERROR("; "&amp;VLOOKUP(VALUE(MID(AU635,4,1)), TxtPanelShape!$V$2:$W$50,2,0),"")</f>
        <v/>
      </c>
      <c r="AZ635" s="79" t="str">
        <f t="shared" si="121"/>
        <v/>
      </c>
      <c r="BA635" s="71"/>
      <c r="BB635" s="79" t="str">
        <f>IFERROR(IF(VALUE(MID(BA635,1,1))=1, VLOOKUP(VALUE(MID(BA635,1,1)), TxtPanelShape!$A$2:$C$50, 3, 0), (IF(VALUE(MID(BA635,1,1))&gt;=7, VLOOKUP(VALUE(MID(BA635,1,1)), TxtPanelShape!$A$2:$C$50, 3, 0),VLOOKUP(VALUE(MID(BA635,1,2)),TxtPanelShape!$A$2:$C$50,3,0)))), "")</f>
        <v/>
      </c>
      <c r="BC635" s="79" t="str">
        <f>IFERROR(IF(VALUE(MID(BA635,1,1))=1, ", "&amp;VLOOKUP(VALUE(MID(BA635,2,1)), TxtPanelShape!$H$2:$I$50, 2, 0), IF(VALUE(MID(BA635,1,1))&gt;=7, ", "&amp;VLOOKUP(VALUE(MID(BA635,2,1)), TxtPanelShape!$H$2:$I$50, 2, 0),"")), "")</f>
        <v/>
      </c>
      <c r="BD635" s="79" t="str">
        <f>IFERROR(IF(VALUE(MID(BA635,1,1))=1, ", "&amp;VLOOKUP(VALUE(MID(BA635,3,1)), TxtPanelShape!$O$2:$P$50, 2, 0), IF(VALUE(MID(BA635,1,1))&gt;=7, ", "&amp;VLOOKUP(VALUE(MID(BA635,3,1)), TxtPanelShape!$O$2:$P$50, 2, 0),"")),"")</f>
        <v/>
      </c>
      <c r="BE635" s="79" t="str">
        <f>IFERROR("; "&amp;VLOOKUP(VALUE(MID(BA635,4,1)), TxtPanelShape!$V$2:$W$50,2,0),"")</f>
        <v/>
      </c>
      <c r="BF635" s="79" t="str">
        <f t="shared" si="122"/>
        <v/>
      </c>
      <c r="BG635" s="71"/>
      <c r="BH635" s="79" t="str">
        <f>IFERROR(VLOOKUP(BG635, TxtPanelDefinition!$A$2:$B$50, 2, 0),"")</f>
        <v/>
      </c>
      <c r="BI635" s="71"/>
      <c r="BJ635" s="79" t="str">
        <f>IFERROR(VLOOKUP(BI635, TxtPanelDefinition!$A$2:$B$50, 2, 0),"")</f>
        <v/>
      </c>
      <c r="BK635" s="71"/>
      <c r="BL635" s="79" t="str">
        <f>IFERROR(VLOOKUP(BK635, InscrTechniques!$A$2:$B$50, 2, 0),"")</f>
        <v/>
      </c>
      <c r="BM635" s="71"/>
      <c r="BN635" s="79" t="str">
        <f>IFERROR(VLOOKUP(BM635, InscrTechniques!$A$2:$B$50, 2, 0),"")</f>
        <v/>
      </c>
      <c r="BO635" s="71"/>
      <c r="BP635" s="79" t="str">
        <f>IFERROR(VLOOKUP(BO635, InscrTechniques!$A$2:$B$50, 2, 0),"")</f>
        <v/>
      </c>
      <c r="BQ635" s="71"/>
      <c r="BR635" s="79" t="str">
        <f>IFERROR(VLOOKUP(BQ635, InscrTechniques!$A$2:$B$50, 2, 0),"")</f>
        <v/>
      </c>
      <c r="BS635" s="71"/>
      <c r="BT635" s="79" t="str">
        <f>IFERROR(VLOOKUP(BS635, InscrTechniques!$A$2:$B$50, 2, 0),"")</f>
        <v/>
      </c>
      <c r="BU635" s="71"/>
      <c r="BV635" s="79" t="str">
        <f>IFERROR(VLOOKUP(BU635, InscrTechniques!$A$2:$B$50, 2, 0),"")</f>
        <v/>
      </c>
      <c r="BW635" s="125"/>
      <c r="BX635" s="79" t="str">
        <f>IFERROR(VLOOKUP(BW635, InscrTechniques!$A$2:$B$50, 2, 0),"")</f>
        <v/>
      </c>
      <c r="BY635" s="125"/>
      <c r="BZ635" s="79" t="str">
        <f>IFERROR(VLOOKUP(BY635, InscrTechniques!$A$2:$B$50, 2, 0),"")</f>
        <v/>
      </c>
      <c r="CA635" s="74"/>
      <c r="CB635" s="114" t="str">
        <f>IFERROR(VLOOKUP(CA635, LetterStyle!$A$2:$B$50, 2, 0),"")</f>
        <v/>
      </c>
      <c r="CC635" s="74"/>
      <c r="CD635" s="114" t="str">
        <f>IFERROR(VLOOKUP(CC635, LetterStyle!$A$2:$B$50, 2, 0),"")</f>
        <v/>
      </c>
      <c r="CE635" s="74"/>
      <c r="CF635" s="114" t="str">
        <f>IFERROR(VLOOKUP(CE635, LetterStyle!$A$2:$B$50, 2, 0),"")</f>
        <v/>
      </c>
      <c r="CG635" s="74"/>
      <c r="CH635" s="79" t="str">
        <f>IFERROR(VLOOKUP(CG635, LetterStyle!$A$2:$B$50, 2, 0),"")</f>
        <v/>
      </c>
      <c r="CI635" s="71"/>
      <c r="CJ635" s="79" t="str">
        <f>IFERROR(VLOOKUP(CI635, DecMotifs!$A$1:$B$306, 2, 0),"")</f>
        <v/>
      </c>
      <c r="CK635" s="71"/>
      <c r="CL635" s="79" t="str">
        <f>IFERROR(VLOOKUP(CK635, DecMotifs!$A$1:$B$306, 2, 0),"")</f>
        <v/>
      </c>
      <c r="CM635" s="71"/>
      <c r="CN635" s="79" t="str">
        <f>IFERROR(VLOOKUP(CM635, DecMotifs!$A$1:$B$306, 2, 0),"")</f>
        <v/>
      </c>
      <c r="CO635" s="71"/>
      <c r="CP635" s="79" t="str">
        <f>IFERROR(VLOOKUP(CO635, MarginalDec!$A$2:$B$253, 2, 0),"")</f>
        <v/>
      </c>
      <c r="CQ635" s="71"/>
      <c r="CR635" s="79" t="str">
        <f>IFERROR(VLOOKUP(CQ635, MarginalDec!$A$2:$B$253, 2, 0),"")</f>
        <v/>
      </c>
      <c r="CS635" s="71"/>
      <c r="CT635" s="79" t="str">
        <f>IFERROR(VLOOKUP(CS635, MarginalDec!$A$2:$B$253, 2, 0),"")</f>
        <v/>
      </c>
      <c r="CU635" s="71"/>
      <c r="CV635" s="79" t="str">
        <f>IF(ISBLANK(CU635),"", IFERROR(VLOOKUP(CU635, Tooling!$A$2:$B$252, 2, 0),""))</f>
        <v/>
      </c>
      <c r="CW635" s="71"/>
      <c r="CX635" s="79" t="str">
        <f>IF(ISBLANK(CW635),"", IFERROR(VLOOKUP(CW635, Tooling!$A$2:$B$252, 2, 0),""))</f>
        <v/>
      </c>
      <c r="CY635" s="71"/>
      <c r="CZ635" s="79" t="str">
        <f>IF(ISBLANK(CY635),"", IFERROR(VLOOKUP(CY635, Repairs!$A$2:$B$252, 2, 0),""))</f>
        <v/>
      </c>
      <c r="DA635" s="77"/>
      <c r="DB635" s="71"/>
      <c r="DC635" s="79" t="str">
        <f>IFERROR(VLOOKUP(DB635, DatingReason!$A$2:$B$252, 2, 0),"")</f>
        <v/>
      </c>
      <c r="DD635" s="123" t="str">
        <f t="shared" si="123"/>
        <v/>
      </c>
      <c r="DF635" s="119" t="str">
        <f t="array" ref="DF635">IF(AND($B635&lt;&gt;"", $DE635&lt;&gt;"", $DE635&lt;&gt;"No"),MAX(IF($B635=PEOPLE!$B$4:$B$1000, PEOPLE!$Q$4:$Q$1000,""))+100,"")</f>
        <v/>
      </c>
      <c r="DG635" s="68"/>
      <c r="DH635" s="76">
        <f>COUNTIF(PEOPLE!B:B, MEMORIALS!B635)</f>
        <v>0</v>
      </c>
      <c r="DI635" s="82"/>
      <c r="DJ635" s="82"/>
      <c r="DK635" s="82"/>
      <c r="DL635" s="68"/>
      <c r="DM635" s="68"/>
      <c r="DN635" s="68"/>
      <c r="DO635" s="68"/>
      <c r="DP635" s="68"/>
    </row>
    <row r="636" spans="1:120" ht="15" customHeight="1" x14ac:dyDescent="0.25">
      <c r="A636" s="68"/>
      <c r="B636" s="69"/>
      <c r="C636" s="68"/>
      <c r="D636" s="68"/>
      <c r="E636" s="70" t="str">
        <f>IF(D636="","",VLOOKUP(D636,Denomination!$A$2:$B$50, 2, 0))</f>
        <v/>
      </c>
      <c r="F636" s="68"/>
      <c r="G636" s="71"/>
      <c r="H636" s="70" t="str">
        <f>IF(G636="","",VLOOKUP(G636,MCondition!$A$2:$B$50, 2, 0))</f>
        <v/>
      </c>
      <c r="I636" s="72"/>
      <c r="J636" s="71"/>
      <c r="K636" s="70" t="str">
        <f>IF(J636="","",VLOOKUP(J636,ICondition!$A$2:$B$50, 2, 0))</f>
        <v/>
      </c>
      <c r="L636" s="73"/>
      <c r="M636" s="73"/>
      <c r="N636" s="73"/>
      <c r="O636" s="73"/>
      <c r="P636" s="73"/>
      <c r="Q636" s="73"/>
      <c r="R636" s="78"/>
      <c r="S636" s="79" t="str">
        <f>IFERROR(VLOOKUP(R636,Material!$A$2:$B$59, 2, 0),"")</f>
        <v/>
      </c>
      <c r="T636" s="71"/>
      <c r="U636" s="79" t="str">
        <f>IFERROR(VLOOKUP(T636,Material!$A$2:$B$59, 2, 0),"")</f>
        <v/>
      </c>
      <c r="V636" s="71"/>
      <c r="W636" s="79" t="str">
        <f>IFERROR(VLOOKUP(V636,Material!$A$2:$B$59, 2, 0),"")</f>
        <v/>
      </c>
      <c r="X636" s="71"/>
      <c r="Y636" s="79" t="str">
        <f>IFERROR(VLOOKUP(X636,Material!$A$2:$B$59, 2, 0),"")</f>
        <v/>
      </c>
      <c r="Z636" s="71"/>
      <c r="AA636" s="79" t="str">
        <f>IFERROR(VLOOKUP(Z636,Material!$A$2:$B$59, 2, 0),"")</f>
        <v/>
      </c>
      <c r="AB636" s="74"/>
      <c r="AC636" s="75" t="e">
        <f t="shared" si="112"/>
        <v>#VALUE!</v>
      </c>
      <c r="AD636" s="75" t="e">
        <f t="shared" si="113"/>
        <v>#VALUE!</v>
      </c>
      <c r="AE636" s="75" t="e">
        <f t="shared" si="115"/>
        <v>#VALUE!</v>
      </c>
      <c r="AF636" s="75" t="e">
        <f t="shared" si="114"/>
        <v>#VALUE!</v>
      </c>
      <c r="AG636" s="75" t="e">
        <f t="shared" si="116"/>
        <v>#VALUE!</v>
      </c>
      <c r="AH636" s="75" t="e">
        <f t="shared" si="117"/>
        <v>#VALUE!</v>
      </c>
      <c r="AI636" s="75" t="e">
        <f t="shared" si="118"/>
        <v>#VALUE!</v>
      </c>
      <c r="AJ636" s="80" t="e">
        <f t="shared" si="119"/>
        <v>#VALUE!</v>
      </c>
      <c r="AK636" s="79" t="str">
        <f>(IFERROR(VLOOKUP(AB636,Categories!$A$2:$B$20,2,1),""))</f>
        <v/>
      </c>
      <c r="AL636" s="79" t="str">
        <f ca="1">IFERROR(VLOOKUP((HLOOKUP((VLOOKUP($AB636,Categories!$A$2:$F$20,3,1)), $AB$3:$AJ636, (ROW()-ROW($AB$3)+1), 0)), INDIRECT(VLOOKUP($AB636,Categories!$A$2:$F$20,6,1)),2,0),AK636)</f>
        <v/>
      </c>
      <c r="AM636" s="79" t="str">
        <f ca="1">IFERROR(VLOOKUP((HLOOKUP((VLOOKUP($AB636,Categories!$A$2:$F$20,4,1)),$AB$3:$AJ636,(ROW()-ROW($AB$3)+1),0)),INDIRECT(VLOOKUP($AB636,Categories!$A$2:$H$20,7,1)),2,0),"")</f>
        <v/>
      </c>
      <c r="AN636" s="79" t="str">
        <f ca="1">IFERROR(VLOOKUP((HLOOKUP((VLOOKUP($AB636,Categories!$A$2:$F$20,5,1)), $AB$3:$AJ636, (ROW()-ROW($AB$3)+1), 0)), INDIRECT(VLOOKUP($AB636,Categories!$A$2:$H$20,8,1)),2,0),"")</f>
        <v/>
      </c>
      <c r="AO636" s="79" t="str">
        <f t="shared" ca="1" si="120"/>
        <v/>
      </c>
      <c r="AP636" s="81"/>
      <c r="AQ636" s="70" t="str">
        <f>IFERROR(VLOOKUP(VALUE(MID(AP636,1,1)),AdditionalElements!$A$2:$B$50,2,0),"")</f>
        <v/>
      </c>
      <c r="AR636" s="70" t="str">
        <f>IFERROR(VLOOKUP(VALUE(MID(AP636,2,1)),AdditionalElements!$H$2:$I$50,2,0),"")</f>
        <v/>
      </c>
      <c r="AS636" s="70" t="str">
        <f>IFERROR(VLOOKUP(VALUE(MID(AP636,3,1)),AdditionalElements!$O$2:$P$50,2,0),"")</f>
        <v/>
      </c>
      <c r="AT636" s="70" t="str">
        <f>IFERROR(VLOOKUP(VALUE(MID(AP636,4,1)),AdditionalElements!$V$2:$W$50,2,0),"")</f>
        <v/>
      </c>
      <c r="AU636" s="71"/>
      <c r="AV636" s="79" t="str">
        <f>IFERROR(IF(VALUE(MID(AU636,1,1))=1, VLOOKUP(VALUE(MID(AU636,1,1)), TxtPanelShape!$A$2:$C$50, 3, 0), (IF(VALUE(MID(AU636,1,1))&gt;=7, VLOOKUP(VALUE(MID(AU636,1,1)), TxtPanelShape!$A$2:$C$50, 3, 0),VLOOKUP(VALUE(MID(AU636,1,2)),TxtPanelShape!$A$2:$C$50,3,0)))), "")</f>
        <v/>
      </c>
      <c r="AW636" s="79" t="str">
        <f>IFERROR(IF(VALUE(MID(AU636,1,1))=1, ", "&amp;VLOOKUP(VALUE(MID(AU636,2,1)), TxtPanelShape!$H$2:$I$50, 2, 0), IF(VALUE(MID(AU636,1,1))&gt;=7, ", "&amp;VLOOKUP(VALUE(MID(AU636,2,1)), TxtPanelShape!$H$2:$I$50, 2, 0),"")), "")</f>
        <v/>
      </c>
      <c r="AX636" s="79" t="str">
        <f>IFERROR(IF(VALUE(MID(AU636,1,1))=1, ", "&amp;VLOOKUP(VALUE(MID(AU636,3,1)), TxtPanelShape!$O$2:$P$50, 2, 0), IF(VALUE(MID(AU636,1,1))&gt;=7, ", "&amp;VLOOKUP(VALUE(MID(AU636,3,1)), TxtPanelShape!$O$2:$P$50, 2, 0),"")),"")</f>
        <v/>
      </c>
      <c r="AY636" s="79" t="str">
        <f>IFERROR("; "&amp;VLOOKUP(VALUE(MID(AU636,4,1)), TxtPanelShape!$V$2:$W$50,2,0),"")</f>
        <v/>
      </c>
      <c r="AZ636" s="79" t="str">
        <f t="shared" si="121"/>
        <v/>
      </c>
      <c r="BA636" s="71"/>
      <c r="BB636" s="79" t="str">
        <f>IFERROR(IF(VALUE(MID(BA636,1,1))=1, VLOOKUP(VALUE(MID(BA636,1,1)), TxtPanelShape!$A$2:$C$50, 3, 0), (IF(VALUE(MID(BA636,1,1))&gt;=7, VLOOKUP(VALUE(MID(BA636,1,1)), TxtPanelShape!$A$2:$C$50, 3, 0),VLOOKUP(VALUE(MID(BA636,1,2)),TxtPanelShape!$A$2:$C$50,3,0)))), "")</f>
        <v/>
      </c>
      <c r="BC636" s="79" t="str">
        <f>IFERROR(IF(VALUE(MID(BA636,1,1))=1, ", "&amp;VLOOKUP(VALUE(MID(BA636,2,1)), TxtPanelShape!$H$2:$I$50, 2, 0), IF(VALUE(MID(BA636,1,1))&gt;=7, ", "&amp;VLOOKUP(VALUE(MID(BA636,2,1)), TxtPanelShape!$H$2:$I$50, 2, 0),"")), "")</f>
        <v/>
      </c>
      <c r="BD636" s="79" t="str">
        <f>IFERROR(IF(VALUE(MID(BA636,1,1))=1, ", "&amp;VLOOKUP(VALUE(MID(BA636,3,1)), TxtPanelShape!$O$2:$P$50, 2, 0), IF(VALUE(MID(BA636,1,1))&gt;=7, ", "&amp;VLOOKUP(VALUE(MID(BA636,3,1)), TxtPanelShape!$O$2:$P$50, 2, 0),"")),"")</f>
        <v/>
      </c>
      <c r="BE636" s="79" t="str">
        <f>IFERROR("; "&amp;VLOOKUP(VALUE(MID(BA636,4,1)), TxtPanelShape!$V$2:$W$50,2,0),"")</f>
        <v/>
      </c>
      <c r="BF636" s="79" t="str">
        <f t="shared" si="122"/>
        <v/>
      </c>
      <c r="BG636" s="71"/>
      <c r="BH636" s="79" t="str">
        <f>IFERROR(VLOOKUP(BG636, TxtPanelDefinition!$A$2:$B$50, 2, 0),"")</f>
        <v/>
      </c>
      <c r="BI636" s="71"/>
      <c r="BJ636" s="79" t="str">
        <f>IFERROR(VLOOKUP(BI636, TxtPanelDefinition!$A$2:$B$50, 2, 0),"")</f>
        <v/>
      </c>
      <c r="BK636" s="71"/>
      <c r="BL636" s="79" t="str">
        <f>IFERROR(VLOOKUP(BK636, InscrTechniques!$A$2:$B$50, 2, 0),"")</f>
        <v/>
      </c>
      <c r="BM636" s="71"/>
      <c r="BN636" s="79" t="str">
        <f>IFERROR(VLOOKUP(BM636, InscrTechniques!$A$2:$B$50, 2, 0),"")</f>
        <v/>
      </c>
      <c r="BO636" s="71"/>
      <c r="BP636" s="79" t="str">
        <f>IFERROR(VLOOKUP(BO636, InscrTechniques!$A$2:$B$50, 2, 0),"")</f>
        <v/>
      </c>
      <c r="BQ636" s="71"/>
      <c r="BR636" s="79" t="str">
        <f>IFERROR(VLOOKUP(BQ636, InscrTechniques!$A$2:$B$50, 2, 0),"")</f>
        <v/>
      </c>
      <c r="BS636" s="71"/>
      <c r="BT636" s="79" t="str">
        <f>IFERROR(VLOOKUP(BS636, InscrTechniques!$A$2:$B$50, 2, 0),"")</f>
        <v/>
      </c>
      <c r="BU636" s="71"/>
      <c r="BV636" s="79" t="str">
        <f>IFERROR(VLOOKUP(BU636, InscrTechniques!$A$2:$B$50, 2, 0),"")</f>
        <v/>
      </c>
      <c r="BW636" s="125"/>
      <c r="BX636" s="79" t="str">
        <f>IFERROR(VLOOKUP(BW636, InscrTechniques!$A$2:$B$50, 2, 0),"")</f>
        <v/>
      </c>
      <c r="BY636" s="125"/>
      <c r="BZ636" s="79" t="str">
        <f>IFERROR(VLOOKUP(BY636, InscrTechniques!$A$2:$B$50, 2, 0),"")</f>
        <v/>
      </c>
      <c r="CA636" s="74"/>
      <c r="CB636" s="114" t="str">
        <f>IFERROR(VLOOKUP(CA636, LetterStyle!$A$2:$B$50, 2, 0),"")</f>
        <v/>
      </c>
      <c r="CC636" s="74"/>
      <c r="CD636" s="114" t="str">
        <f>IFERROR(VLOOKUP(CC636, LetterStyle!$A$2:$B$50, 2, 0),"")</f>
        <v/>
      </c>
      <c r="CE636" s="74"/>
      <c r="CF636" s="114" t="str">
        <f>IFERROR(VLOOKUP(CE636, LetterStyle!$A$2:$B$50, 2, 0),"")</f>
        <v/>
      </c>
      <c r="CG636" s="74"/>
      <c r="CH636" s="79" t="str">
        <f>IFERROR(VLOOKUP(CG636, LetterStyle!$A$2:$B$50, 2, 0),"")</f>
        <v/>
      </c>
      <c r="CI636" s="71"/>
      <c r="CJ636" s="79" t="str">
        <f>IFERROR(VLOOKUP(CI636, DecMotifs!$A$1:$B$306, 2, 0),"")</f>
        <v/>
      </c>
      <c r="CK636" s="71"/>
      <c r="CL636" s="79" t="str">
        <f>IFERROR(VLOOKUP(CK636, DecMotifs!$A$1:$B$306, 2, 0),"")</f>
        <v/>
      </c>
      <c r="CM636" s="71"/>
      <c r="CN636" s="79" t="str">
        <f>IFERROR(VLOOKUP(CM636, DecMotifs!$A$1:$B$306, 2, 0),"")</f>
        <v/>
      </c>
      <c r="CO636" s="71"/>
      <c r="CP636" s="79" t="str">
        <f>IFERROR(VLOOKUP(CO636, MarginalDec!$A$2:$B$253, 2, 0),"")</f>
        <v/>
      </c>
      <c r="CQ636" s="71"/>
      <c r="CR636" s="79" t="str">
        <f>IFERROR(VLOOKUP(CQ636, MarginalDec!$A$2:$B$253, 2, 0),"")</f>
        <v/>
      </c>
      <c r="CS636" s="71"/>
      <c r="CT636" s="79" t="str">
        <f>IFERROR(VLOOKUP(CS636, MarginalDec!$A$2:$B$253, 2, 0),"")</f>
        <v/>
      </c>
      <c r="CU636" s="71"/>
      <c r="CV636" s="79" t="str">
        <f>IF(ISBLANK(CU636),"", IFERROR(VLOOKUP(CU636, Tooling!$A$2:$B$252, 2, 0),""))</f>
        <v/>
      </c>
      <c r="CW636" s="71"/>
      <c r="CX636" s="79" t="str">
        <f>IF(ISBLANK(CW636),"", IFERROR(VLOOKUP(CW636, Tooling!$A$2:$B$252, 2, 0),""))</f>
        <v/>
      </c>
      <c r="CY636" s="71"/>
      <c r="CZ636" s="79" t="str">
        <f>IF(ISBLANK(CY636),"", IFERROR(VLOOKUP(CY636, Repairs!$A$2:$B$252, 2, 0),""))</f>
        <v/>
      </c>
      <c r="DA636" s="77"/>
      <c r="DB636" s="71"/>
      <c r="DC636" s="79" t="str">
        <f>IFERROR(VLOOKUP(DB636, DatingReason!$A$2:$B$252, 2, 0),"")</f>
        <v/>
      </c>
      <c r="DD636" s="123" t="str">
        <f t="shared" si="123"/>
        <v/>
      </c>
      <c r="DF636" s="119" t="str">
        <f t="array" ref="DF636">IF(AND($B636&lt;&gt;"", $DE636&lt;&gt;"", $DE636&lt;&gt;"No"),MAX(IF($B636=PEOPLE!$B$4:$B$1000, PEOPLE!$Q$4:$Q$1000,""))+100,"")</f>
        <v/>
      </c>
      <c r="DG636" s="68"/>
      <c r="DH636" s="76">
        <f>COUNTIF(PEOPLE!B:B, MEMORIALS!B636)</f>
        <v>0</v>
      </c>
      <c r="DI636" s="82"/>
      <c r="DJ636" s="82"/>
      <c r="DK636" s="82"/>
      <c r="DL636" s="68"/>
      <c r="DM636" s="68"/>
      <c r="DN636" s="68"/>
      <c r="DO636" s="68"/>
      <c r="DP636" s="68"/>
    </row>
    <row r="637" spans="1:120" ht="15" customHeight="1" x14ac:dyDescent="0.25">
      <c r="A637" s="68"/>
      <c r="B637" s="69"/>
      <c r="C637" s="68"/>
      <c r="D637" s="68"/>
      <c r="E637" s="70" t="str">
        <f>IF(D637="","",VLOOKUP(D637,Denomination!$A$2:$B$50, 2, 0))</f>
        <v/>
      </c>
      <c r="F637" s="68"/>
      <c r="G637" s="71"/>
      <c r="H637" s="70" t="str">
        <f>IF(G637="","",VLOOKUP(G637,MCondition!$A$2:$B$50, 2, 0))</f>
        <v/>
      </c>
      <c r="I637" s="72"/>
      <c r="J637" s="71"/>
      <c r="K637" s="70" t="str">
        <f>IF(J637="","",VLOOKUP(J637,ICondition!$A$2:$B$50, 2, 0))</f>
        <v/>
      </c>
      <c r="L637" s="73"/>
      <c r="M637" s="73"/>
      <c r="N637" s="73"/>
      <c r="O637" s="73"/>
      <c r="P637" s="73"/>
      <c r="Q637" s="73"/>
      <c r="R637" s="78"/>
      <c r="S637" s="79" t="str">
        <f>IFERROR(VLOOKUP(R637,Material!$A$2:$B$59, 2, 0),"")</f>
        <v/>
      </c>
      <c r="T637" s="71"/>
      <c r="U637" s="79" t="str">
        <f>IFERROR(VLOOKUP(T637,Material!$A$2:$B$59, 2, 0),"")</f>
        <v/>
      </c>
      <c r="V637" s="71"/>
      <c r="W637" s="79" t="str">
        <f>IFERROR(VLOOKUP(V637,Material!$A$2:$B$59, 2, 0),"")</f>
        <v/>
      </c>
      <c r="X637" s="71"/>
      <c r="Y637" s="79" t="str">
        <f>IFERROR(VLOOKUP(X637,Material!$A$2:$B$59, 2, 0),"")</f>
        <v/>
      </c>
      <c r="Z637" s="71"/>
      <c r="AA637" s="79" t="str">
        <f>IFERROR(VLOOKUP(Z637,Material!$A$2:$B$59, 2, 0),"")</f>
        <v/>
      </c>
      <c r="AB637" s="74"/>
      <c r="AC637" s="75" t="e">
        <f t="shared" si="112"/>
        <v>#VALUE!</v>
      </c>
      <c r="AD637" s="75" t="e">
        <f t="shared" si="113"/>
        <v>#VALUE!</v>
      </c>
      <c r="AE637" s="75" t="e">
        <f t="shared" si="115"/>
        <v>#VALUE!</v>
      </c>
      <c r="AF637" s="75" t="e">
        <f t="shared" si="114"/>
        <v>#VALUE!</v>
      </c>
      <c r="AG637" s="75" t="e">
        <f t="shared" si="116"/>
        <v>#VALUE!</v>
      </c>
      <c r="AH637" s="75" t="e">
        <f t="shared" si="117"/>
        <v>#VALUE!</v>
      </c>
      <c r="AI637" s="75" t="e">
        <f t="shared" si="118"/>
        <v>#VALUE!</v>
      </c>
      <c r="AJ637" s="80" t="e">
        <f t="shared" si="119"/>
        <v>#VALUE!</v>
      </c>
      <c r="AK637" s="79" t="str">
        <f>(IFERROR(VLOOKUP(AB637,Categories!$A$2:$B$20,2,1),""))</f>
        <v/>
      </c>
      <c r="AL637" s="79" t="str">
        <f ca="1">IFERROR(VLOOKUP((HLOOKUP((VLOOKUP($AB637,Categories!$A$2:$F$20,3,1)), $AB$3:$AJ637, (ROW()-ROW($AB$3)+1), 0)), INDIRECT(VLOOKUP($AB637,Categories!$A$2:$F$20,6,1)),2,0),AK637)</f>
        <v/>
      </c>
      <c r="AM637" s="79" t="str">
        <f ca="1">IFERROR(VLOOKUP((HLOOKUP((VLOOKUP($AB637,Categories!$A$2:$F$20,4,1)),$AB$3:$AJ637,(ROW()-ROW($AB$3)+1),0)),INDIRECT(VLOOKUP($AB637,Categories!$A$2:$H$20,7,1)),2,0),"")</f>
        <v/>
      </c>
      <c r="AN637" s="79" t="str">
        <f ca="1">IFERROR(VLOOKUP((HLOOKUP((VLOOKUP($AB637,Categories!$A$2:$F$20,5,1)), $AB$3:$AJ637, (ROW()-ROW($AB$3)+1), 0)), INDIRECT(VLOOKUP($AB637,Categories!$A$2:$H$20,8,1)),2,0),"")</f>
        <v/>
      </c>
      <c r="AO637" s="79" t="str">
        <f t="shared" ca="1" si="120"/>
        <v/>
      </c>
      <c r="AP637" s="81"/>
      <c r="AQ637" s="70" t="str">
        <f>IFERROR(VLOOKUP(VALUE(MID(AP637,1,1)),AdditionalElements!$A$2:$B$50,2,0),"")</f>
        <v/>
      </c>
      <c r="AR637" s="70" t="str">
        <f>IFERROR(VLOOKUP(VALUE(MID(AP637,2,1)),AdditionalElements!$H$2:$I$50,2,0),"")</f>
        <v/>
      </c>
      <c r="AS637" s="70" t="str">
        <f>IFERROR(VLOOKUP(VALUE(MID(AP637,3,1)),AdditionalElements!$O$2:$P$50,2,0),"")</f>
        <v/>
      </c>
      <c r="AT637" s="70" t="str">
        <f>IFERROR(VLOOKUP(VALUE(MID(AP637,4,1)),AdditionalElements!$V$2:$W$50,2,0),"")</f>
        <v/>
      </c>
      <c r="AU637" s="71"/>
      <c r="AV637" s="79" t="str">
        <f>IFERROR(IF(VALUE(MID(AU637,1,1))=1, VLOOKUP(VALUE(MID(AU637,1,1)), TxtPanelShape!$A$2:$C$50, 3, 0), (IF(VALUE(MID(AU637,1,1))&gt;=7, VLOOKUP(VALUE(MID(AU637,1,1)), TxtPanelShape!$A$2:$C$50, 3, 0),VLOOKUP(VALUE(MID(AU637,1,2)),TxtPanelShape!$A$2:$C$50,3,0)))), "")</f>
        <v/>
      </c>
      <c r="AW637" s="79" t="str">
        <f>IFERROR(IF(VALUE(MID(AU637,1,1))=1, ", "&amp;VLOOKUP(VALUE(MID(AU637,2,1)), TxtPanelShape!$H$2:$I$50, 2, 0), IF(VALUE(MID(AU637,1,1))&gt;=7, ", "&amp;VLOOKUP(VALUE(MID(AU637,2,1)), TxtPanelShape!$H$2:$I$50, 2, 0),"")), "")</f>
        <v/>
      </c>
      <c r="AX637" s="79" t="str">
        <f>IFERROR(IF(VALUE(MID(AU637,1,1))=1, ", "&amp;VLOOKUP(VALUE(MID(AU637,3,1)), TxtPanelShape!$O$2:$P$50, 2, 0), IF(VALUE(MID(AU637,1,1))&gt;=7, ", "&amp;VLOOKUP(VALUE(MID(AU637,3,1)), TxtPanelShape!$O$2:$P$50, 2, 0),"")),"")</f>
        <v/>
      </c>
      <c r="AY637" s="79" t="str">
        <f>IFERROR("; "&amp;VLOOKUP(VALUE(MID(AU637,4,1)), TxtPanelShape!$V$2:$W$50,2,0),"")</f>
        <v/>
      </c>
      <c r="AZ637" s="79" t="str">
        <f t="shared" si="121"/>
        <v/>
      </c>
      <c r="BA637" s="71"/>
      <c r="BB637" s="79" t="str">
        <f>IFERROR(IF(VALUE(MID(BA637,1,1))=1, VLOOKUP(VALUE(MID(BA637,1,1)), TxtPanelShape!$A$2:$C$50, 3, 0), (IF(VALUE(MID(BA637,1,1))&gt;=7, VLOOKUP(VALUE(MID(BA637,1,1)), TxtPanelShape!$A$2:$C$50, 3, 0),VLOOKUP(VALUE(MID(BA637,1,2)),TxtPanelShape!$A$2:$C$50,3,0)))), "")</f>
        <v/>
      </c>
      <c r="BC637" s="79" t="str">
        <f>IFERROR(IF(VALUE(MID(BA637,1,1))=1, ", "&amp;VLOOKUP(VALUE(MID(BA637,2,1)), TxtPanelShape!$H$2:$I$50, 2, 0), IF(VALUE(MID(BA637,1,1))&gt;=7, ", "&amp;VLOOKUP(VALUE(MID(BA637,2,1)), TxtPanelShape!$H$2:$I$50, 2, 0),"")), "")</f>
        <v/>
      </c>
      <c r="BD637" s="79" t="str">
        <f>IFERROR(IF(VALUE(MID(BA637,1,1))=1, ", "&amp;VLOOKUP(VALUE(MID(BA637,3,1)), TxtPanelShape!$O$2:$P$50, 2, 0), IF(VALUE(MID(BA637,1,1))&gt;=7, ", "&amp;VLOOKUP(VALUE(MID(BA637,3,1)), TxtPanelShape!$O$2:$P$50, 2, 0),"")),"")</f>
        <v/>
      </c>
      <c r="BE637" s="79" t="str">
        <f>IFERROR("; "&amp;VLOOKUP(VALUE(MID(BA637,4,1)), TxtPanelShape!$V$2:$W$50,2,0),"")</f>
        <v/>
      </c>
      <c r="BF637" s="79" t="str">
        <f t="shared" si="122"/>
        <v/>
      </c>
      <c r="BG637" s="71"/>
      <c r="BH637" s="79" t="str">
        <f>IFERROR(VLOOKUP(BG637, TxtPanelDefinition!$A$2:$B$50, 2, 0),"")</f>
        <v/>
      </c>
      <c r="BI637" s="71"/>
      <c r="BJ637" s="79" t="str">
        <f>IFERROR(VLOOKUP(BI637, TxtPanelDefinition!$A$2:$B$50, 2, 0),"")</f>
        <v/>
      </c>
      <c r="BK637" s="71"/>
      <c r="BL637" s="79" t="str">
        <f>IFERROR(VLOOKUP(BK637, InscrTechniques!$A$2:$B$50, 2, 0),"")</f>
        <v/>
      </c>
      <c r="BM637" s="71"/>
      <c r="BN637" s="79" t="str">
        <f>IFERROR(VLOOKUP(BM637, InscrTechniques!$A$2:$B$50, 2, 0),"")</f>
        <v/>
      </c>
      <c r="BO637" s="71"/>
      <c r="BP637" s="79" t="str">
        <f>IFERROR(VLOOKUP(BO637, InscrTechniques!$A$2:$B$50, 2, 0),"")</f>
        <v/>
      </c>
      <c r="BQ637" s="71"/>
      <c r="BR637" s="79" t="str">
        <f>IFERROR(VLOOKUP(BQ637, InscrTechniques!$A$2:$B$50, 2, 0),"")</f>
        <v/>
      </c>
      <c r="BS637" s="71"/>
      <c r="BT637" s="79" t="str">
        <f>IFERROR(VLOOKUP(BS637, InscrTechniques!$A$2:$B$50, 2, 0),"")</f>
        <v/>
      </c>
      <c r="BU637" s="71"/>
      <c r="BV637" s="79" t="str">
        <f>IFERROR(VLOOKUP(BU637, InscrTechniques!$A$2:$B$50, 2, 0),"")</f>
        <v/>
      </c>
      <c r="BW637" s="125"/>
      <c r="BX637" s="79" t="str">
        <f>IFERROR(VLOOKUP(BW637, InscrTechniques!$A$2:$B$50, 2, 0),"")</f>
        <v/>
      </c>
      <c r="BY637" s="125"/>
      <c r="BZ637" s="79" t="str">
        <f>IFERROR(VLOOKUP(BY637, InscrTechniques!$A$2:$B$50, 2, 0),"")</f>
        <v/>
      </c>
      <c r="CA637" s="74"/>
      <c r="CB637" s="114" t="str">
        <f>IFERROR(VLOOKUP(CA637, LetterStyle!$A$2:$B$50, 2, 0),"")</f>
        <v/>
      </c>
      <c r="CC637" s="74"/>
      <c r="CD637" s="114" t="str">
        <f>IFERROR(VLOOKUP(CC637, LetterStyle!$A$2:$B$50, 2, 0),"")</f>
        <v/>
      </c>
      <c r="CE637" s="74"/>
      <c r="CF637" s="114" t="str">
        <f>IFERROR(VLOOKUP(CE637, LetterStyle!$A$2:$B$50, 2, 0),"")</f>
        <v/>
      </c>
      <c r="CG637" s="74"/>
      <c r="CH637" s="79" t="str">
        <f>IFERROR(VLOOKUP(CG637, LetterStyle!$A$2:$B$50, 2, 0),"")</f>
        <v/>
      </c>
      <c r="CI637" s="71"/>
      <c r="CJ637" s="79" t="str">
        <f>IFERROR(VLOOKUP(CI637, DecMotifs!$A$1:$B$306, 2, 0),"")</f>
        <v/>
      </c>
      <c r="CK637" s="71"/>
      <c r="CL637" s="79" t="str">
        <f>IFERROR(VLOOKUP(CK637, DecMotifs!$A$1:$B$306, 2, 0),"")</f>
        <v/>
      </c>
      <c r="CM637" s="71"/>
      <c r="CN637" s="79" t="str">
        <f>IFERROR(VLOOKUP(CM637, DecMotifs!$A$1:$B$306, 2, 0),"")</f>
        <v/>
      </c>
      <c r="CO637" s="71"/>
      <c r="CP637" s="79" t="str">
        <f>IFERROR(VLOOKUP(CO637, MarginalDec!$A$2:$B$253, 2, 0),"")</f>
        <v/>
      </c>
      <c r="CQ637" s="71"/>
      <c r="CR637" s="79" t="str">
        <f>IFERROR(VLOOKUP(CQ637, MarginalDec!$A$2:$B$253, 2, 0),"")</f>
        <v/>
      </c>
      <c r="CS637" s="71"/>
      <c r="CT637" s="79" t="str">
        <f>IFERROR(VLOOKUP(CS637, MarginalDec!$A$2:$B$253, 2, 0),"")</f>
        <v/>
      </c>
      <c r="CU637" s="71"/>
      <c r="CV637" s="79" t="str">
        <f>IF(ISBLANK(CU637),"", IFERROR(VLOOKUP(CU637, Tooling!$A$2:$B$252, 2, 0),""))</f>
        <v/>
      </c>
      <c r="CW637" s="71"/>
      <c r="CX637" s="79" t="str">
        <f>IF(ISBLANK(CW637),"", IFERROR(VLOOKUP(CW637, Tooling!$A$2:$B$252, 2, 0),""))</f>
        <v/>
      </c>
      <c r="CY637" s="71"/>
      <c r="CZ637" s="79" t="str">
        <f>IF(ISBLANK(CY637),"", IFERROR(VLOOKUP(CY637, Repairs!$A$2:$B$252, 2, 0),""))</f>
        <v/>
      </c>
      <c r="DA637" s="77"/>
      <c r="DB637" s="71"/>
      <c r="DC637" s="79" t="str">
        <f>IFERROR(VLOOKUP(DB637, DatingReason!$A$2:$B$252, 2, 0),"")</f>
        <v/>
      </c>
      <c r="DD637" s="123" t="str">
        <f t="shared" si="123"/>
        <v/>
      </c>
      <c r="DF637" s="119" t="str">
        <f t="array" ref="DF637">IF(AND($B637&lt;&gt;"", $DE637&lt;&gt;"", $DE637&lt;&gt;"No"),MAX(IF($B637=PEOPLE!$B$4:$B$1000, PEOPLE!$Q$4:$Q$1000,""))+100,"")</f>
        <v/>
      </c>
      <c r="DG637" s="68"/>
      <c r="DH637" s="76">
        <f>COUNTIF(PEOPLE!B:B, MEMORIALS!B637)</f>
        <v>0</v>
      </c>
      <c r="DI637" s="82"/>
      <c r="DJ637" s="82"/>
      <c r="DK637" s="82"/>
      <c r="DL637" s="68"/>
      <c r="DM637" s="68"/>
      <c r="DN637" s="68"/>
      <c r="DO637" s="68"/>
      <c r="DP637" s="68"/>
    </row>
    <row r="638" spans="1:120" ht="15" customHeight="1" x14ac:dyDescent="0.25">
      <c r="A638" s="68"/>
      <c r="B638" s="69"/>
      <c r="C638" s="68"/>
      <c r="D638" s="68"/>
      <c r="E638" s="70" t="str">
        <f>IF(D638="","",VLOOKUP(D638,Denomination!$A$2:$B$50, 2, 0))</f>
        <v/>
      </c>
      <c r="F638" s="68"/>
      <c r="G638" s="71"/>
      <c r="H638" s="70" t="str">
        <f>IF(G638="","",VLOOKUP(G638,MCondition!$A$2:$B$50, 2, 0))</f>
        <v/>
      </c>
      <c r="I638" s="72"/>
      <c r="J638" s="71"/>
      <c r="K638" s="70" t="str">
        <f>IF(J638="","",VLOOKUP(J638,ICondition!$A$2:$B$50, 2, 0))</f>
        <v/>
      </c>
      <c r="L638" s="73"/>
      <c r="M638" s="73"/>
      <c r="N638" s="73"/>
      <c r="O638" s="73"/>
      <c r="P638" s="73"/>
      <c r="Q638" s="73"/>
      <c r="R638" s="78"/>
      <c r="S638" s="79" t="str">
        <f>IFERROR(VLOOKUP(R638,Material!$A$2:$B$59, 2, 0),"")</f>
        <v/>
      </c>
      <c r="T638" s="71"/>
      <c r="U638" s="79" t="str">
        <f>IFERROR(VLOOKUP(T638,Material!$A$2:$B$59, 2, 0),"")</f>
        <v/>
      </c>
      <c r="V638" s="71"/>
      <c r="W638" s="79" t="str">
        <f>IFERROR(VLOOKUP(V638,Material!$A$2:$B$59, 2, 0),"")</f>
        <v/>
      </c>
      <c r="X638" s="71"/>
      <c r="Y638" s="79" t="str">
        <f>IFERROR(VLOOKUP(X638,Material!$A$2:$B$59, 2, 0),"")</f>
        <v/>
      </c>
      <c r="Z638" s="71"/>
      <c r="AA638" s="79" t="str">
        <f>IFERROR(VLOOKUP(Z638,Material!$A$2:$B$59, 2, 0),"")</f>
        <v/>
      </c>
      <c r="AB638" s="74"/>
      <c r="AC638" s="75" t="e">
        <f t="shared" si="112"/>
        <v>#VALUE!</v>
      </c>
      <c r="AD638" s="75" t="e">
        <f t="shared" si="113"/>
        <v>#VALUE!</v>
      </c>
      <c r="AE638" s="75" t="e">
        <f t="shared" si="115"/>
        <v>#VALUE!</v>
      </c>
      <c r="AF638" s="75" t="e">
        <f t="shared" si="114"/>
        <v>#VALUE!</v>
      </c>
      <c r="AG638" s="75" t="e">
        <f t="shared" si="116"/>
        <v>#VALUE!</v>
      </c>
      <c r="AH638" s="75" t="e">
        <f t="shared" si="117"/>
        <v>#VALUE!</v>
      </c>
      <c r="AI638" s="75" t="e">
        <f t="shared" si="118"/>
        <v>#VALUE!</v>
      </c>
      <c r="AJ638" s="80" t="e">
        <f t="shared" si="119"/>
        <v>#VALUE!</v>
      </c>
      <c r="AK638" s="79" t="str">
        <f>(IFERROR(VLOOKUP(AB638,Categories!$A$2:$B$20,2,1),""))</f>
        <v/>
      </c>
      <c r="AL638" s="79" t="str">
        <f ca="1">IFERROR(VLOOKUP((HLOOKUP((VLOOKUP($AB638,Categories!$A$2:$F$20,3,1)), $AB$3:$AJ638, (ROW()-ROW($AB$3)+1), 0)), INDIRECT(VLOOKUP($AB638,Categories!$A$2:$F$20,6,1)),2,0),AK638)</f>
        <v/>
      </c>
      <c r="AM638" s="79" t="str">
        <f ca="1">IFERROR(VLOOKUP((HLOOKUP((VLOOKUP($AB638,Categories!$A$2:$F$20,4,1)),$AB$3:$AJ638,(ROW()-ROW($AB$3)+1),0)),INDIRECT(VLOOKUP($AB638,Categories!$A$2:$H$20,7,1)),2,0),"")</f>
        <v/>
      </c>
      <c r="AN638" s="79" t="str">
        <f ca="1">IFERROR(VLOOKUP((HLOOKUP((VLOOKUP($AB638,Categories!$A$2:$F$20,5,1)), $AB$3:$AJ638, (ROW()-ROW($AB$3)+1), 0)), INDIRECT(VLOOKUP($AB638,Categories!$A$2:$H$20,8,1)),2,0),"")</f>
        <v/>
      </c>
      <c r="AO638" s="79" t="str">
        <f t="shared" ca="1" si="120"/>
        <v/>
      </c>
      <c r="AP638" s="81"/>
      <c r="AQ638" s="70" t="str">
        <f>IFERROR(VLOOKUP(VALUE(MID(AP638,1,1)),AdditionalElements!$A$2:$B$50,2,0),"")</f>
        <v/>
      </c>
      <c r="AR638" s="70" t="str">
        <f>IFERROR(VLOOKUP(VALUE(MID(AP638,2,1)),AdditionalElements!$H$2:$I$50,2,0),"")</f>
        <v/>
      </c>
      <c r="AS638" s="70" t="str">
        <f>IFERROR(VLOOKUP(VALUE(MID(AP638,3,1)),AdditionalElements!$O$2:$P$50,2,0),"")</f>
        <v/>
      </c>
      <c r="AT638" s="70" t="str">
        <f>IFERROR(VLOOKUP(VALUE(MID(AP638,4,1)),AdditionalElements!$V$2:$W$50,2,0),"")</f>
        <v/>
      </c>
      <c r="AU638" s="71"/>
      <c r="AV638" s="79" t="str">
        <f>IFERROR(IF(VALUE(MID(AU638,1,1))=1, VLOOKUP(VALUE(MID(AU638,1,1)), TxtPanelShape!$A$2:$C$50, 3, 0), (IF(VALUE(MID(AU638,1,1))&gt;=7, VLOOKUP(VALUE(MID(AU638,1,1)), TxtPanelShape!$A$2:$C$50, 3, 0),VLOOKUP(VALUE(MID(AU638,1,2)),TxtPanelShape!$A$2:$C$50,3,0)))), "")</f>
        <v/>
      </c>
      <c r="AW638" s="79" t="str">
        <f>IFERROR(IF(VALUE(MID(AU638,1,1))=1, ", "&amp;VLOOKUP(VALUE(MID(AU638,2,1)), TxtPanelShape!$H$2:$I$50, 2, 0), IF(VALUE(MID(AU638,1,1))&gt;=7, ", "&amp;VLOOKUP(VALUE(MID(AU638,2,1)), TxtPanelShape!$H$2:$I$50, 2, 0),"")), "")</f>
        <v/>
      </c>
      <c r="AX638" s="79" t="str">
        <f>IFERROR(IF(VALUE(MID(AU638,1,1))=1, ", "&amp;VLOOKUP(VALUE(MID(AU638,3,1)), TxtPanelShape!$O$2:$P$50, 2, 0), IF(VALUE(MID(AU638,1,1))&gt;=7, ", "&amp;VLOOKUP(VALUE(MID(AU638,3,1)), TxtPanelShape!$O$2:$P$50, 2, 0),"")),"")</f>
        <v/>
      </c>
      <c r="AY638" s="79" t="str">
        <f>IFERROR("; "&amp;VLOOKUP(VALUE(MID(AU638,4,1)), TxtPanelShape!$V$2:$W$50,2,0),"")</f>
        <v/>
      </c>
      <c r="AZ638" s="79" t="str">
        <f t="shared" si="121"/>
        <v/>
      </c>
      <c r="BA638" s="71"/>
      <c r="BB638" s="79" t="str">
        <f>IFERROR(IF(VALUE(MID(BA638,1,1))=1, VLOOKUP(VALUE(MID(BA638,1,1)), TxtPanelShape!$A$2:$C$50, 3, 0), (IF(VALUE(MID(BA638,1,1))&gt;=7, VLOOKUP(VALUE(MID(BA638,1,1)), TxtPanelShape!$A$2:$C$50, 3, 0),VLOOKUP(VALUE(MID(BA638,1,2)),TxtPanelShape!$A$2:$C$50,3,0)))), "")</f>
        <v/>
      </c>
      <c r="BC638" s="79" t="str">
        <f>IFERROR(IF(VALUE(MID(BA638,1,1))=1, ", "&amp;VLOOKUP(VALUE(MID(BA638,2,1)), TxtPanelShape!$H$2:$I$50, 2, 0), IF(VALUE(MID(BA638,1,1))&gt;=7, ", "&amp;VLOOKUP(VALUE(MID(BA638,2,1)), TxtPanelShape!$H$2:$I$50, 2, 0),"")), "")</f>
        <v/>
      </c>
      <c r="BD638" s="79" t="str">
        <f>IFERROR(IF(VALUE(MID(BA638,1,1))=1, ", "&amp;VLOOKUP(VALUE(MID(BA638,3,1)), TxtPanelShape!$O$2:$P$50, 2, 0), IF(VALUE(MID(BA638,1,1))&gt;=7, ", "&amp;VLOOKUP(VALUE(MID(BA638,3,1)), TxtPanelShape!$O$2:$P$50, 2, 0),"")),"")</f>
        <v/>
      </c>
      <c r="BE638" s="79" t="str">
        <f>IFERROR("; "&amp;VLOOKUP(VALUE(MID(BA638,4,1)), TxtPanelShape!$V$2:$W$50,2,0),"")</f>
        <v/>
      </c>
      <c r="BF638" s="79" t="str">
        <f t="shared" si="122"/>
        <v/>
      </c>
      <c r="BG638" s="71"/>
      <c r="BH638" s="79" t="str">
        <f>IFERROR(VLOOKUP(BG638, TxtPanelDefinition!$A$2:$B$50, 2, 0),"")</f>
        <v/>
      </c>
      <c r="BI638" s="71"/>
      <c r="BJ638" s="79" t="str">
        <f>IFERROR(VLOOKUP(BI638, TxtPanelDefinition!$A$2:$B$50, 2, 0),"")</f>
        <v/>
      </c>
      <c r="BK638" s="71"/>
      <c r="BL638" s="79" t="str">
        <f>IFERROR(VLOOKUP(BK638, InscrTechniques!$A$2:$B$50, 2, 0),"")</f>
        <v/>
      </c>
      <c r="BM638" s="71"/>
      <c r="BN638" s="79" t="str">
        <f>IFERROR(VLOOKUP(BM638, InscrTechniques!$A$2:$B$50, 2, 0),"")</f>
        <v/>
      </c>
      <c r="BO638" s="71"/>
      <c r="BP638" s="79" t="str">
        <f>IFERROR(VLOOKUP(BO638, InscrTechniques!$A$2:$B$50, 2, 0),"")</f>
        <v/>
      </c>
      <c r="BQ638" s="71"/>
      <c r="BR638" s="79" t="str">
        <f>IFERROR(VLOOKUP(BQ638, InscrTechniques!$A$2:$B$50, 2, 0),"")</f>
        <v/>
      </c>
      <c r="BS638" s="71"/>
      <c r="BT638" s="79" t="str">
        <f>IFERROR(VLOOKUP(BS638, InscrTechniques!$A$2:$B$50, 2, 0),"")</f>
        <v/>
      </c>
      <c r="BU638" s="71"/>
      <c r="BV638" s="79" t="str">
        <f>IFERROR(VLOOKUP(BU638, InscrTechniques!$A$2:$B$50, 2, 0),"")</f>
        <v/>
      </c>
      <c r="BW638" s="125"/>
      <c r="BX638" s="79" t="str">
        <f>IFERROR(VLOOKUP(BW638, InscrTechniques!$A$2:$B$50, 2, 0),"")</f>
        <v/>
      </c>
      <c r="BY638" s="125"/>
      <c r="BZ638" s="79" t="str">
        <f>IFERROR(VLOOKUP(BY638, InscrTechniques!$A$2:$B$50, 2, 0),"")</f>
        <v/>
      </c>
      <c r="CA638" s="74"/>
      <c r="CB638" s="114" t="str">
        <f>IFERROR(VLOOKUP(CA638, LetterStyle!$A$2:$B$50, 2, 0),"")</f>
        <v/>
      </c>
      <c r="CC638" s="74"/>
      <c r="CD638" s="114" t="str">
        <f>IFERROR(VLOOKUP(CC638, LetterStyle!$A$2:$B$50, 2, 0),"")</f>
        <v/>
      </c>
      <c r="CE638" s="74"/>
      <c r="CF638" s="114" t="str">
        <f>IFERROR(VLOOKUP(CE638, LetterStyle!$A$2:$B$50, 2, 0),"")</f>
        <v/>
      </c>
      <c r="CG638" s="74"/>
      <c r="CH638" s="79" t="str">
        <f>IFERROR(VLOOKUP(CG638, LetterStyle!$A$2:$B$50, 2, 0),"")</f>
        <v/>
      </c>
      <c r="CI638" s="71"/>
      <c r="CJ638" s="79" t="str">
        <f>IFERROR(VLOOKUP(CI638, DecMotifs!$A$1:$B$306, 2, 0),"")</f>
        <v/>
      </c>
      <c r="CK638" s="71"/>
      <c r="CL638" s="79" t="str">
        <f>IFERROR(VLOOKUP(CK638, DecMotifs!$A$1:$B$306, 2, 0),"")</f>
        <v/>
      </c>
      <c r="CM638" s="71"/>
      <c r="CN638" s="79" t="str">
        <f>IFERROR(VLOOKUP(CM638, DecMotifs!$A$1:$B$306, 2, 0),"")</f>
        <v/>
      </c>
      <c r="CO638" s="71"/>
      <c r="CP638" s="79" t="str">
        <f>IFERROR(VLOOKUP(CO638, MarginalDec!$A$2:$B$253, 2, 0),"")</f>
        <v/>
      </c>
      <c r="CQ638" s="71"/>
      <c r="CR638" s="79" t="str">
        <f>IFERROR(VLOOKUP(CQ638, MarginalDec!$A$2:$B$253, 2, 0),"")</f>
        <v/>
      </c>
      <c r="CS638" s="71"/>
      <c r="CT638" s="79" t="str">
        <f>IFERROR(VLOOKUP(CS638, MarginalDec!$A$2:$B$253, 2, 0),"")</f>
        <v/>
      </c>
      <c r="CU638" s="71"/>
      <c r="CV638" s="79" t="str">
        <f>IF(ISBLANK(CU638),"", IFERROR(VLOOKUP(CU638, Tooling!$A$2:$B$252, 2, 0),""))</f>
        <v/>
      </c>
      <c r="CW638" s="71"/>
      <c r="CX638" s="79" t="str">
        <f>IF(ISBLANK(CW638),"", IFERROR(VLOOKUP(CW638, Tooling!$A$2:$B$252, 2, 0),""))</f>
        <v/>
      </c>
      <c r="CY638" s="71"/>
      <c r="CZ638" s="79" t="str">
        <f>IF(ISBLANK(CY638),"", IFERROR(VLOOKUP(CY638, Repairs!$A$2:$B$252, 2, 0),""))</f>
        <v/>
      </c>
      <c r="DA638" s="77"/>
      <c r="DB638" s="71"/>
      <c r="DC638" s="79" t="str">
        <f>IFERROR(VLOOKUP(DB638, DatingReason!$A$2:$B$252, 2, 0),"")</f>
        <v/>
      </c>
      <c r="DD638" s="123" t="str">
        <f t="shared" si="123"/>
        <v/>
      </c>
      <c r="DF638" s="119" t="str">
        <f t="array" ref="DF638">IF(AND($B638&lt;&gt;"", $DE638&lt;&gt;"", $DE638&lt;&gt;"No"),MAX(IF($B638=PEOPLE!$B$4:$B$1000, PEOPLE!$Q$4:$Q$1000,""))+100,"")</f>
        <v/>
      </c>
      <c r="DG638" s="68"/>
      <c r="DH638" s="76">
        <f>COUNTIF(PEOPLE!B:B, MEMORIALS!B638)</f>
        <v>0</v>
      </c>
      <c r="DI638" s="82"/>
      <c r="DJ638" s="82"/>
      <c r="DK638" s="82"/>
      <c r="DL638" s="68"/>
      <c r="DM638" s="68"/>
      <c r="DN638" s="68"/>
      <c r="DO638" s="68"/>
      <c r="DP638" s="68"/>
    </row>
    <row r="639" spans="1:120" ht="15" customHeight="1" x14ac:dyDescent="0.25">
      <c r="A639" s="68"/>
      <c r="B639" s="69"/>
      <c r="C639" s="68"/>
      <c r="D639" s="68"/>
      <c r="E639" s="70" t="str">
        <f>IF(D639="","",VLOOKUP(D639,Denomination!$A$2:$B$50, 2, 0))</f>
        <v/>
      </c>
      <c r="F639" s="68"/>
      <c r="G639" s="71"/>
      <c r="H639" s="70" t="str">
        <f>IF(G639="","",VLOOKUP(G639,MCondition!$A$2:$B$50, 2, 0))</f>
        <v/>
      </c>
      <c r="I639" s="72"/>
      <c r="J639" s="71"/>
      <c r="K639" s="70" t="str">
        <f>IF(J639="","",VLOOKUP(J639,ICondition!$A$2:$B$50, 2, 0))</f>
        <v/>
      </c>
      <c r="L639" s="73"/>
      <c r="M639" s="73"/>
      <c r="N639" s="73"/>
      <c r="O639" s="73"/>
      <c r="P639" s="73"/>
      <c r="Q639" s="73"/>
      <c r="R639" s="78"/>
      <c r="S639" s="79" t="str">
        <f>IFERROR(VLOOKUP(R639,Material!$A$2:$B$59, 2, 0),"")</f>
        <v/>
      </c>
      <c r="T639" s="71"/>
      <c r="U639" s="79" t="str">
        <f>IFERROR(VLOOKUP(T639,Material!$A$2:$B$59, 2, 0),"")</f>
        <v/>
      </c>
      <c r="V639" s="71"/>
      <c r="W639" s="79" t="str">
        <f>IFERROR(VLOOKUP(V639,Material!$A$2:$B$59, 2, 0),"")</f>
        <v/>
      </c>
      <c r="X639" s="71"/>
      <c r="Y639" s="79" t="str">
        <f>IFERROR(VLOOKUP(X639,Material!$A$2:$B$59, 2, 0),"")</f>
        <v/>
      </c>
      <c r="Z639" s="71"/>
      <c r="AA639" s="79" t="str">
        <f>IFERROR(VLOOKUP(Z639,Material!$A$2:$B$59, 2, 0),"")</f>
        <v/>
      </c>
      <c r="AB639" s="74"/>
      <c r="AC639" s="75" t="e">
        <f t="shared" si="112"/>
        <v>#VALUE!</v>
      </c>
      <c r="AD639" s="75" t="e">
        <f t="shared" si="113"/>
        <v>#VALUE!</v>
      </c>
      <c r="AE639" s="75" t="e">
        <f t="shared" si="115"/>
        <v>#VALUE!</v>
      </c>
      <c r="AF639" s="75" t="e">
        <f t="shared" si="114"/>
        <v>#VALUE!</v>
      </c>
      <c r="AG639" s="75" t="e">
        <f t="shared" si="116"/>
        <v>#VALUE!</v>
      </c>
      <c r="AH639" s="75" t="e">
        <f t="shared" si="117"/>
        <v>#VALUE!</v>
      </c>
      <c r="AI639" s="75" t="e">
        <f t="shared" si="118"/>
        <v>#VALUE!</v>
      </c>
      <c r="AJ639" s="80" t="e">
        <f t="shared" si="119"/>
        <v>#VALUE!</v>
      </c>
      <c r="AK639" s="79" t="str">
        <f>(IFERROR(VLOOKUP(AB639,Categories!$A$2:$B$20,2,1),""))</f>
        <v/>
      </c>
      <c r="AL639" s="79" t="str">
        <f ca="1">IFERROR(VLOOKUP((HLOOKUP((VLOOKUP($AB639,Categories!$A$2:$F$20,3,1)), $AB$3:$AJ639, (ROW()-ROW($AB$3)+1), 0)), INDIRECT(VLOOKUP($AB639,Categories!$A$2:$F$20,6,1)),2,0),AK639)</f>
        <v/>
      </c>
      <c r="AM639" s="79" t="str">
        <f ca="1">IFERROR(VLOOKUP((HLOOKUP((VLOOKUP($AB639,Categories!$A$2:$F$20,4,1)),$AB$3:$AJ639,(ROW()-ROW($AB$3)+1),0)),INDIRECT(VLOOKUP($AB639,Categories!$A$2:$H$20,7,1)),2,0),"")</f>
        <v/>
      </c>
      <c r="AN639" s="79" t="str">
        <f ca="1">IFERROR(VLOOKUP((HLOOKUP((VLOOKUP($AB639,Categories!$A$2:$F$20,5,1)), $AB$3:$AJ639, (ROW()-ROW($AB$3)+1), 0)), INDIRECT(VLOOKUP($AB639,Categories!$A$2:$H$20,8,1)),2,0),"")</f>
        <v/>
      </c>
      <c r="AO639" s="79" t="str">
        <f t="shared" ca="1" si="120"/>
        <v/>
      </c>
      <c r="AP639" s="81"/>
      <c r="AQ639" s="70" t="str">
        <f>IFERROR(VLOOKUP(VALUE(MID(AP639,1,1)),AdditionalElements!$A$2:$B$50,2,0),"")</f>
        <v/>
      </c>
      <c r="AR639" s="70" t="str">
        <f>IFERROR(VLOOKUP(VALUE(MID(AP639,2,1)),AdditionalElements!$H$2:$I$50,2,0),"")</f>
        <v/>
      </c>
      <c r="AS639" s="70" t="str">
        <f>IFERROR(VLOOKUP(VALUE(MID(AP639,3,1)),AdditionalElements!$O$2:$P$50,2,0),"")</f>
        <v/>
      </c>
      <c r="AT639" s="70" t="str">
        <f>IFERROR(VLOOKUP(VALUE(MID(AP639,4,1)),AdditionalElements!$V$2:$W$50,2,0),"")</f>
        <v/>
      </c>
      <c r="AU639" s="71"/>
      <c r="AV639" s="79" t="str">
        <f>IFERROR(IF(VALUE(MID(AU639,1,1))=1, VLOOKUP(VALUE(MID(AU639,1,1)), TxtPanelShape!$A$2:$C$50, 3, 0), (IF(VALUE(MID(AU639,1,1))&gt;=7, VLOOKUP(VALUE(MID(AU639,1,1)), TxtPanelShape!$A$2:$C$50, 3, 0),VLOOKUP(VALUE(MID(AU639,1,2)),TxtPanelShape!$A$2:$C$50,3,0)))), "")</f>
        <v/>
      </c>
      <c r="AW639" s="79" t="str">
        <f>IFERROR(IF(VALUE(MID(AU639,1,1))=1, ", "&amp;VLOOKUP(VALUE(MID(AU639,2,1)), TxtPanelShape!$H$2:$I$50, 2, 0), IF(VALUE(MID(AU639,1,1))&gt;=7, ", "&amp;VLOOKUP(VALUE(MID(AU639,2,1)), TxtPanelShape!$H$2:$I$50, 2, 0),"")), "")</f>
        <v/>
      </c>
      <c r="AX639" s="79" t="str">
        <f>IFERROR(IF(VALUE(MID(AU639,1,1))=1, ", "&amp;VLOOKUP(VALUE(MID(AU639,3,1)), TxtPanelShape!$O$2:$P$50, 2, 0), IF(VALUE(MID(AU639,1,1))&gt;=7, ", "&amp;VLOOKUP(VALUE(MID(AU639,3,1)), TxtPanelShape!$O$2:$P$50, 2, 0),"")),"")</f>
        <v/>
      </c>
      <c r="AY639" s="79" t="str">
        <f>IFERROR("; "&amp;VLOOKUP(VALUE(MID(AU639,4,1)), TxtPanelShape!$V$2:$W$50,2,0),"")</f>
        <v/>
      </c>
      <c r="AZ639" s="79" t="str">
        <f t="shared" si="121"/>
        <v/>
      </c>
      <c r="BA639" s="71"/>
      <c r="BB639" s="79" t="str">
        <f>IFERROR(IF(VALUE(MID(BA639,1,1))=1, VLOOKUP(VALUE(MID(BA639,1,1)), TxtPanelShape!$A$2:$C$50, 3, 0), (IF(VALUE(MID(BA639,1,1))&gt;=7, VLOOKUP(VALUE(MID(BA639,1,1)), TxtPanelShape!$A$2:$C$50, 3, 0),VLOOKUP(VALUE(MID(BA639,1,2)),TxtPanelShape!$A$2:$C$50,3,0)))), "")</f>
        <v/>
      </c>
      <c r="BC639" s="79" t="str">
        <f>IFERROR(IF(VALUE(MID(BA639,1,1))=1, ", "&amp;VLOOKUP(VALUE(MID(BA639,2,1)), TxtPanelShape!$H$2:$I$50, 2, 0), IF(VALUE(MID(BA639,1,1))&gt;=7, ", "&amp;VLOOKUP(VALUE(MID(BA639,2,1)), TxtPanelShape!$H$2:$I$50, 2, 0),"")), "")</f>
        <v/>
      </c>
      <c r="BD639" s="79" t="str">
        <f>IFERROR(IF(VALUE(MID(BA639,1,1))=1, ", "&amp;VLOOKUP(VALUE(MID(BA639,3,1)), TxtPanelShape!$O$2:$P$50, 2, 0), IF(VALUE(MID(BA639,1,1))&gt;=7, ", "&amp;VLOOKUP(VALUE(MID(BA639,3,1)), TxtPanelShape!$O$2:$P$50, 2, 0),"")),"")</f>
        <v/>
      </c>
      <c r="BE639" s="79" t="str">
        <f>IFERROR("; "&amp;VLOOKUP(VALUE(MID(BA639,4,1)), TxtPanelShape!$V$2:$W$50,2,0),"")</f>
        <v/>
      </c>
      <c r="BF639" s="79" t="str">
        <f t="shared" si="122"/>
        <v/>
      </c>
      <c r="BG639" s="71"/>
      <c r="BH639" s="79" t="str">
        <f>IFERROR(VLOOKUP(BG639, TxtPanelDefinition!$A$2:$B$50, 2, 0),"")</f>
        <v/>
      </c>
      <c r="BI639" s="71"/>
      <c r="BJ639" s="79" t="str">
        <f>IFERROR(VLOOKUP(BI639, TxtPanelDefinition!$A$2:$B$50, 2, 0),"")</f>
        <v/>
      </c>
      <c r="BK639" s="71"/>
      <c r="BL639" s="79" t="str">
        <f>IFERROR(VLOOKUP(BK639, InscrTechniques!$A$2:$B$50, 2, 0),"")</f>
        <v/>
      </c>
      <c r="BM639" s="71"/>
      <c r="BN639" s="79" t="str">
        <f>IFERROR(VLOOKUP(BM639, InscrTechniques!$A$2:$B$50, 2, 0),"")</f>
        <v/>
      </c>
      <c r="BO639" s="71"/>
      <c r="BP639" s="79" t="str">
        <f>IFERROR(VLOOKUP(BO639, InscrTechniques!$A$2:$B$50, 2, 0),"")</f>
        <v/>
      </c>
      <c r="BQ639" s="71"/>
      <c r="BR639" s="79" t="str">
        <f>IFERROR(VLOOKUP(BQ639, InscrTechniques!$A$2:$B$50, 2, 0),"")</f>
        <v/>
      </c>
      <c r="BS639" s="71"/>
      <c r="BT639" s="79" t="str">
        <f>IFERROR(VLOOKUP(BS639, InscrTechniques!$A$2:$B$50, 2, 0),"")</f>
        <v/>
      </c>
      <c r="BU639" s="71"/>
      <c r="BV639" s="79" t="str">
        <f>IFERROR(VLOOKUP(BU639, InscrTechniques!$A$2:$B$50, 2, 0),"")</f>
        <v/>
      </c>
      <c r="BW639" s="125"/>
      <c r="BX639" s="79" t="str">
        <f>IFERROR(VLOOKUP(BW639, InscrTechniques!$A$2:$B$50, 2, 0),"")</f>
        <v/>
      </c>
      <c r="BY639" s="125"/>
      <c r="BZ639" s="79" t="str">
        <f>IFERROR(VLOOKUP(BY639, InscrTechniques!$A$2:$B$50, 2, 0),"")</f>
        <v/>
      </c>
      <c r="CA639" s="74"/>
      <c r="CB639" s="114" t="str">
        <f>IFERROR(VLOOKUP(CA639, LetterStyle!$A$2:$B$50, 2, 0),"")</f>
        <v/>
      </c>
      <c r="CC639" s="74"/>
      <c r="CD639" s="114" t="str">
        <f>IFERROR(VLOOKUP(CC639, LetterStyle!$A$2:$B$50, 2, 0),"")</f>
        <v/>
      </c>
      <c r="CE639" s="74"/>
      <c r="CF639" s="114" t="str">
        <f>IFERROR(VLOOKUP(CE639, LetterStyle!$A$2:$B$50, 2, 0),"")</f>
        <v/>
      </c>
      <c r="CG639" s="74"/>
      <c r="CH639" s="79" t="str">
        <f>IFERROR(VLOOKUP(CG639, LetterStyle!$A$2:$B$50, 2, 0),"")</f>
        <v/>
      </c>
      <c r="CI639" s="71"/>
      <c r="CJ639" s="79" t="str">
        <f>IFERROR(VLOOKUP(CI639, DecMotifs!$A$1:$B$306, 2, 0),"")</f>
        <v/>
      </c>
      <c r="CK639" s="71"/>
      <c r="CL639" s="79" t="str">
        <f>IFERROR(VLOOKUP(CK639, DecMotifs!$A$1:$B$306, 2, 0),"")</f>
        <v/>
      </c>
      <c r="CM639" s="71"/>
      <c r="CN639" s="79" t="str">
        <f>IFERROR(VLOOKUP(CM639, DecMotifs!$A$1:$B$306, 2, 0),"")</f>
        <v/>
      </c>
      <c r="CO639" s="71"/>
      <c r="CP639" s="79" t="str">
        <f>IFERROR(VLOOKUP(CO639, MarginalDec!$A$2:$B$253, 2, 0),"")</f>
        <v/>
      </c>
      <c r="CQ639" s="71"/>
      <c r="CR639" s="79" t="str">
        <f>IFERROR(VLOOKUP(CQ639, MarginalDec!$A$2:$B$253, 2, 0),"")</f>
        <v/>
      </c>
      <c r="CS639" s="71"/>
      <c r="CT639" s="79" t="str">
        <f>IFERROR(VLOOKUP(CS639, MarginalDec!$A$2:$B$253, 2, 0),"")</f>
        <v/>
      </c>
      <c r="CU639" s="71"/>
      <c r="CV639" s="79" t="str">
        <f>IF(ISBLANK(CU639),"", IFERROR(VLOOKUP(CU639, Tooling!$A$2:$B$252, 2, 0),""))</f>
        <v/>
      </c>
      <c r="CW639" s="71"/>
      <c r="CX639" s="79" t="str">
        <f>IF(ISBLANK(CW639),"", IFERROR(VLOOKUP(CW639, Tooling!$A$2:$B$252, 2, 0),""))</f>
        <v/>
      </c>
      <c r="CY639" s="71"/>
      <c r="CZ639" s="79" t="str">
        <f>IF(ISBLANK(CY639),"", IFERROR(VLOOKUP(CY639, Repairs!$A$2:$B$252, 2, 0),""))</f>
        <v/>
      </c>
      <c r="DA639" s="77"/>
      <c r="DB639" s="71"/>
      <c r="DC639" s="79" t="str">
        <f>IFERROR(VLOOKUP(DB639, DatingReason!$A$2:$B$252, 2, 0),"")</f>
        <v/>
      </c>
      <c r="DD639" s="123" t="str">
        <f t="shared" si="123"/>
        <v/>
      </c>
      <c r="DF639" s="119" t="str">
        <f t="array" ref="DF639">IF(AND($B639&lt;&gt;"", $DE639&lt;&gt;"", $DE639&lt;&gt;"No"),MAX(IF($B639=PEOPLE!$B$4:$B$1000, PEOPLE!$Q$4:$Q$1000,""))+100,"")</f>
        <v/>
      </c>
      <c r="DG639" s="68"/>
      <c r="DH639" s="76">
        <f>COUNTIF(PEOPLE!B:B, MEMORIALS!B639)</f>
        <v>0</v>
      </c>
      <c r="DI639" s="82"/>
      <c r="DJ639" s="82"/>
      <c r="DK639" s="82"/>
      <c r="DL639" s="68"/>
      <c r="DM639" s="68"/>
      <c r="DN639" s="68"/>
      <c r="DO639" s="68"/>
      <c r="DP639" s="68"/>
    </row>
    <row r="640" spans="1:120" ht="15" customHeight="1" x14ac:dyDescent="0.25">
      <c r="A640" s="68"/>
      <c r="B640" s="69"/>
      <c r="C640" s="68"/>
      <c r="D640" s="68"/>
      <c r="E640" s="70" t="str">
        <f>IF(D640="","",VLOOKUP(D640,Denomination!$A$2:$B$50, 2, 0))</f>
        <v/>
      </c>
      <c r="F640" s="68"/>
      <c r="G640" s="71"/>
      <c r="H640" s="70" t="str">
        <f>IF(G640="","",VLOOKUP(G640,MCondition!$A$2:$B$50, 2, 0))</f>
        <v/>
      </c>
      <c r="I640" s="72"/>
      <c r="J640" s="71"/>
      <c r="K640" s="70" t="str">
        <f>IF(J640="","",VLOOKUP(J640,ICondition!$A$2:$B$50, 2, 0))</f>
        <v/>
      </c>
      <c r="L640" s="73"/>
      <c r="M640" s="73"/>
      <c r="N640" s="73"/>
      <c r="O640" s="73"/>
      <c r="P640" s="73"/>
      <c r="Q640" s="73"/>
      <c r="R640" s="78"/>
      <c r="S640" s="79" t="str">
        <f>IFERROR(VLOOKUP(R640,Material!$A$2:$B$59, 2, 0),"")</f>
        <v/>
      </c>
      <c r="T640" s="71"/>
      <c r="U640" s="79" t="str">
        <f>IFERROR(VLOOKUP(T640,Material!$A$2:$B$59, 2, 0),"")</f>
        <v/>
      </c>
      <c r="V640" s="71"/>
      <c r="W640" s="79" t="str">
        <f>IFERROR(VLOOKUP(V640,Material!$A$2:$B$59, 2, 0),"")</f>
        <v/>
      </c>
      <c r="X640" s="71"/>
      <c r="Y640" s="79" t="str">
        <f>IFERROR(VLOOKUP(X640,Material!$A$2:$B$59, 2, 0),"")</f>
        <v/>
      </c>
      <c r="Z640" s="71"/>
      <c r="AA640" s="79" t="str">
        <f>IFERROR(VLOOKUP(Z640,Material!$A$2:$B$59, 2, 0),"")</f>
        <v/>
      </c>
      <c r="AB640" s="74"/>
      <c r="AC640" s="75" t="e">
        <f t="shared" si="112"/>
        <v>#VALUE!</v>
      </c>
      <c r="AD640" s="75" t="e">
        <f t="shared" si="113"/>
        <v>#VALUE!</v>
      </c>
      <c r="AE640" s="75" t="e">
        <f t="shared" si="115"/>
        <v>#VALUE!</v>
      </c>
      <c r="AF640" s="75" t="e">
        <f t="shared" si="114"/>
        <v>#VALUE!</v>
      </c>
      <c r="AG640" s="75" t="e">
        <f t="shared" si="116"/>
        <v>#VALUE!</v>
      </c>
      <c r="AH640" s="75" t="e">
        <f t="shared" si="117"/>
        <v>#VALUE!</v>
      </c>
      <c r="AI640" s="75" t="e">
        <f t="shared" si="118"/>
        <v>#VALUE!</v>
      </c>
      <c r="AJ640" s="80" t="e">
        <f t="shared" si="119"/>
        <v>#VALUE!</v>
      </c>
      <c r="AK640" s="79" t="str">
        <f>(IFERROR(VLOOKUP(AB640,Categories!$A$2:$B$20,2,1),""))</f>
        <v/>
      </c>
      <c r="AL640" s="79" t="str">
        <f ca="1">IFERROR(VLOOKUP((HLOOKUP((VLOOKUP($AB640,Categories!$A$2:$F$20,3,1)), $AB$3:$AJ640, (ROW()-ROW($AB$3)+1), 0)), INDIRECT(VLOOKUP($AB640,Categories!$A$2:$F$20,6,1)),2,0),AK640)</f>
        <v/>
      </c>
      <c r="AM640" s="79" t="str">
        <f ca="1">IFERROR(VLOOKUP((HLOOKUP((VLOOKUP($AB640,Categories!$A$2:$F$20,4,1)),$AB$3:$AJ640,(ROW()-ROW($AB$3)+1),0)),INDIRECT(VLOOKUP($AB640,Categories!$A$2:$H$20,7,1)),2,0),"")</f>
        <v/>
      </c>
      <c r="AN640" s="79" t="str">
        <f ca="1">IFERROR(VLOOKUP((HLOOKUP((VLOOKUP($AB640,Categories!$A$2:$F$20,5,1)), $AB$3:$AJ640, (ROW()-ROW($AB$3)+1), 0)), INDIRECT(VLOOKUP($AB640,Categories!$A$2:$H$20,8,1)),2,0),"")</f>
        <v/>
      </c>
      <c r="AO640" s="79" t="str">
        <f t="shared" ca="1" si="120"/>
        <v/>
      </c>
      <c r="AP640" s="81"/>
      <c r="AQ640" s="70" t="str">
        <f>IFERROR(VLOOKUP(VALUE(MID(AP640,1,1)),AdditionalElements!$A$2:$B$50,2,0),"")</f>
        <v/>
      </c>
      <c r="AR640" s="70" t="str">
        <f>IFERROR(VLOOKUP(VALUE(MID(AP640,2,1)),AdditionalElements!$H$2:$I$50,2,0),"")</f>
        <v/>
      </c>
      <c r="AS640" s="70" t="str">
        <f>IFERROR(VLOOKUP(VALUE(MID(AP640,3,1)),AdditionalElements!$O$2:$P$50,2,0),"")</f>
        <v/>
      </c>
      <c r="AT640" s="70" t="str">
        <f>IFERROR(VLOOKUP(VALUE(MID(AP640,4,1)),AdditionalElements!$V$2:$W$50,2,0),"")</f>
        <v/>
      </c>
      <c r="AU640" s="71"/>
      <c r="AV640" s="79" t="str">
        <f>IFERROR(IF(VALUE(MID(AU640,1,1))=1, VLOOKUP(VALUE(MID(AU640,1,1)), TxtPanelShape!$A$2:$C$50, 3, 0), (IF(VALUE(MID(AU640,1,1))&gt;=7, VLOOKUP(VALUE(MID(AU640,1,1)), TxtPanelShape!$A$2:$C$50, 3, 0),VLOOKUP(VALUE(MID(AU640,1,2)),TxtPanelShape!$A$2:$C$50,3,0)))), "")</f>
        <v/>
      </c>
      <c r="AW640" s="79" t="str">
        <f>IFERROR(IF(VALUE(MID(AU640,1,1))=1, ", "&amp;VLOOKUP(VALUE(MID(AU640,2,1)), TxtPanelShape!$H$2:$I$50, 2, 0), IF(VALUE(MID(AU640,1,1))&gt;=7, ", "&amp;VLOOKUP(VALUE(MID(AU640,2,1)), TxtPanelShape!$H$2:$I$50, 2, 0),"")), "")</f>
        <v/>
      </c>
      <c r="AX640" s="79" t="str">
        <f>IFERROR(IF(VALUE(MID(AU640,1,1))=1, ", "&amp;VLOOKUP(VALUE(MID(AU640,3,1)), TxtPanelShape!$O$2:$P$50, 2, 0), IF(VALUE(MID(AU640,1,1))&gt;=7, ", "&amp;VLOOKUP(VALUE(MID(AU640,3,1)), TxtPanelShape!$O$2:$P$50, 2, 0),"")),"")</f>
        <v/>
      </c>
      <c r="AY640" s="79" t="str">
        <f>IFERROR("; "&amp;VLOOKUP(VALUE(MID(AU640,4,1)), TxtPanelShape!$V$2:$W$50,2,0),"")</f>
        <v/>
      </c>
      <c r="AZ640" s="79" t="str">
        <f t="shared" si="121"/>
        <v/>
      </c>
      <c r="BA640" s="71"/>
      <c r="BB640" s="79" t="str">
        <f>IFERROR(IF(VALUE(MID(BA640,1,1))=1, VLOOKUP(VALUE(MID(BA640,1,1)), TxtPanelShape!$A$2:$C$50, 3, 0), (IF(VALUE(MID(BA640,1,1))&gt;=7, VLOOKUP(VALUE(MID(BA640,1,1)), TxtPanelShape!$A$2:$C$50, 3, 0),VLOOKUP(VALUE(MID(BA640,1,2)),TxtPanelShape!$A$2:$C$50,3,0)))), "")</f>
        <v/>
      </c>
      <c r="BC640" s="79" t="str">
        <f>IFERROR(IF(VALUE(MID(BA640,1,1))=1, ", "&amp;VLOOKUP(VALUE(MID(BA640,2,1)), TxtPanelShape!$H$2:$I$50, 2, 0), IF(VALUE(MID(BA640,1,1))&gt;=7, ", "&amp;VLOOKUP(VALUE(MID(BA640,2,1)), TxtPanelShape!$H$2:$I$50, 2, 0),"")), "")</f>
        <v/>
      </c>
      <c r="BD640" s="79" t="str">
        <f>IFERROR(IF(VALUE(MID(BA640,1,1))=1, ", "&amp;VLOOKUP(VALUE(MID(BA640,3,1)), TxtPanelShape!$O$2:$P$50, 2, 0), IF(VALUE(MID(BA640,1,1))&gt;=7, ", "&amp;VLOOKUP(VALUE(MID(BA640,3,1)), TxtPanelShape!$O$2:$P$50, 2, 0),"")),"")</f>
        <v/>
      </c>
      <c r="BE640" s="79" t="str">
        <f>IFERROR("; "&amp;VLOOKUP(VALUE(MID(BA640,4,1)), TxtPanelShape!$V$2:$W$50,2,0),"")</f>
        <v/>
      </c>
      <c r="BF640" s="79" t="str">
        <f t="shared" si="122"/>
        <v/>
      </c>
      <c r="BG640" s="71"/>
      <c r="BH640" s="79" t="str">
        <f>IFERROR(VLOOKUP(BG640, TxtPanelDefinition!$A$2:$B$50, 2, 0),"")</f>
        <v/>
      </c>
      <c r="BI640" s="71"/>
      <c r="BJ640" s="79" t="str">
        <f>IFERROR(VLOOKUP(BI640, TxtPanelDefinition!$A$2:$B$50, 2, 0),"")</f>
        <v/>
      </c>
      <c r="BK640" s="71"/>
      <c r="BL640" s="79" t="str">
        <f>IFERROR(VLOOKUP(BK640, InscrTechniques!$A$2:$B$50, 2, 0),"")</f>
        <v/>
      </c>
      <c r="BM640" s="71"/>
      <c r="BN640" s="79" t="str">
        <f>IFERROR(VLOOKUP(BM640, InscrTechniques!$A$2:$B$50, 2, 0),"")</f>
        <v/>
      </c>
      <c r="BO640" s="71"/>
      <c r="BP640" s="79" t="str">
        <f>IFERROR(VLOOKUP(BO640, InscrTechniques!$A$2:$B$50, 2, 0),"")</f>
        <v/>
      </c>
      <c r="BQ640" s="71"/>
      <c r="BR640" s="79" t="str">
        <f>IFERROR(VLOOKUP(BQ640, InscrTechniques!$A$2:$B$50, 2, 0),"")</f>
        <v/>
      </c>
      <c r="BS640" s="71"/>
      <c r="BT640" s="79" t="str">
        <f>IFERROR(VLOOKUP(BS640, InscrTechniques!$A$2:$B$50, 2, 0),"")</f>
        <v/>
      </c>
      <c r="BU640" s="71"/>
      <c r="BV640" s="79" t="str">
        <f>IFERROR(VLOOKUP(BU640, InscrTechniques!$A$2:$B$50, 2, 0),"")</f>
        <v/>
      </c>
      <c r="BW640" s="125"/>
      <c r="BX640" s="79" t="str">
        <f>IFERROR(VLOOKUP(BW640, InscrTechniques!$A$2:$B$50, 2, 0),"")</f>
        <v/>
      </c>
      <c r="BY640" s="125"/>
      <c r="BZ640" s="79" t="str">
        <f>IFERROR(VLOOKUP(BY640, InscrTechniques!$A$2:$B$50, 2, 0),"")</f>
        <v/>
      </c>
      <c r="CA640" s="74"/>
      <c r="CB640" s="114" t="str">
        <f>IFERROR(VLOOKUP(CA640, LetterStyle!$A$2:$B$50, 2, 0),"")</f>
        <v/>
      </c>
      <c r="CC640" s="74"/>
      <c r="CD640" s="114" t="str">
        <f>IFERROR(VLOOKUP(CC640, LetterStyle!$A$2:$B$50, 2, 0),"")</f>
        <v/>
      </c>
      <c r="CE640" s="74"/>
      <c r="CF640" s="114" t="str">
        <f>IFERROR(VLOOKUP(CE640, LetterStyle!$A$2:$B$50, 2, 0),"")</f>
        <v/>
      </c>
      <c r="CG640" s="74"/>
      <c r="CH640" s="79" t="str">
        <f>IFERROR(VLOOKUP(CG640, LetterStyle!$A$2:$B$50, 2, 0),"")</f>
        <v/>
      </c>
      <c r="CI640" s="71"/>
      <c r="CJ640" s="79" t="str">
        <f>IFERROR(VLOOKUP(CI640, DecMotifs!$A$1:$B$306, 2, 0),"")</f>
        <v/>
      </c>
      <c r="CK640" s="71"/>
      <c r="CL640" s="79" t="str">
        <f>IFERROR(VLOOKUP(CK640, DecMotifs!$A$1:$B$306, 2, 0),"")</f>
        <v/>
      </c>
      <c r="CM640" s="71"/>
      <c r="CN640" s="79" t="str">
        <f>IFERROR(VLOOKUP(CM640, DecMotifs!$A$1:$B$306, 2, 0),"")</f>
        <v/>
      </c>
      <c r="CO640" s="71"/>
      <c r="CP640" s="79" t="str">
        <f>IFERROR(VLOOKUP(CO640, MarginalDec!$A$2:$B$253, 2, 0),"")</f>
        <v/>
      </c>
      <c r="CQ640" s="71"/>
      <c r="CR640" s="79" t="str">
        <f>IFERROR(VLOOKUP(CQ640, MarginalDec!$A$2:$B$253, 2, 0),"")</f>
        <v/>
      </c>
      <c r="CS640" s="71"/>
      <c r="CT640" s="79" t="str">
        <f>IFERROR(VLOOKUP(CS640, MarginalDec!$A$2:$B$253, 2, 0),"")</f>
        <v/>
      </c>
      <c r="CU640" s="71"/>
      <c r="CV640" s="79" t="str">
        <f>IF(ISBLANK(CU640),"", IFERROR(VLOOKUP(CU640, Tooling!$A$2:$B$252, 2, 0),""))</f>
        <v/>
      </c>
      <c r="CW640" s="71"/>
      <c r="CX640" s="79" t="str">
        <f>IF(ISBLANK(CW640),"", IFERROR(VLOOKUP(CW640, Tooling!$A$2:$B$252, 2, 0),""))</f>
        <v/>
      </c>
      <c r="CY640" s="71"/>
      <c r="CZ640" s="79" t="str">
        <f>IF(ISBLANK(CY640),"", IFERROR(VLOOKUP(CY640, Repairs!$A$2:$B$252, 2, 0),""))</f>
        <v/>
      </c>
      <c r="DA640" s="77"/>
      <c r="DB640" s="71"/>
      <c r="DC640" s="79" t="str">
        <f>IFERROR(VLOOKUP(DB640, DatingReason!$A$2:$B$252, 2, 0),"")</f>
        <v/>
      </c>
      <c r="DD640" s="123" t="str">
        <f t="shared" si="123"/>
        <v/>
      </c>
      <c r="DF640" s="119" t="str">
        <f t="array" ref="DF640">IF(AND($B640&lt;&gt;"", $DE640&lt;&gt;"", $DE640&lt;&gt;"No"),MAX(IF($B640=PEOPLE!$B$4:$B$1000, PEOPLE!$Q$4:$Q$1000,""))+100,"")</f>
        <v/>
      </c>
      <c r="DG640" s="68"/>
      <c r="DH640" s="76">
        <f>COUNTIF(PEOPLE!B:B, MEMORIALS!B640)</f>
        <v>0</v>
      </c>
      <c r="DI640" s="82"/>
      <c r="DJ640" s="82"/>
      <c r="DK640" s="82"/>
      <c r="DL640" s="68"/>
      <c r="DM640" s="68"/>
      <c r="DN640" s="68"/>
      <c r="DO640" s="68"/>
      <c r="DP640" s="68"/>
    </row>
    <row r="641" spans="1:120" ht="15" customHeight="1" x14ac:dyDescent="0.25">
      <c r="A641" s="68"/>
      <c r="B641" s="69"/>
      <c r="C641" s="68"/>
      <c r="D641" s="68"/>
      <c r="E641" s="70" t="str">
        <f>IF(D641="","",VLOOKUP(D641,Denomination!$A$2:$B$50, 2, 0))</f>
        <v/>
      </c>
      <c r="F641" s="68"/>
      <c r="G641" s="71"/>
      <c r="H641" s="70" t="str">
        <f>IF(G641="","",VLOOKUP(G641,MCondition!$A$2:$B$50, 2, 0))</f>
        <v/>
      </c>
      <c r="I641" s="72"/>
      <c r="J641" s="71"/>
      <c r="K641" s="70" t="str">
        <f>IF(J641="","",VLOOKUP(J641,ICondition!$A$2:$B$50, 2, 0))</f>
        <v/>
      </c>
      <c r="L641" s="73"/>
      <c r="M641" s="73"/>
      <c r="N641" s="73"/>
      <c r="O641" s="73"/>
      <c r="P641" s="73"/>
      <c r="Q641" s="73"/>
      <c r="R641" s="78"/>
      <c r="S641" s="79" t="str">
        <f>IFERROR(VLOOKUP(R641,Material!$A$2:$B$59, 2, 0),"")</f>
        <v/>
      </c>
      <c r="T641" s="71"/>
      <c r="U641" s="79" t="str">
        <f>IFERROR(VLOOKUP(T641,Material!$A$2:$B$59, 2, 0),"")</f>
        <v/>
      </c>
      <c r="V641" s="71"/>
      <c r="W641" s="79" t="str">
        <f>IFERROR(VLOOKUP(V641,Material!$A$2:$B$59, 2, 0),"")</f>
        <v/>
      </c>
      <c r="X641" s="71"/>
      <c r="Y641" s="79" t="str">
        <f>IFERROR(VLOOKUP(X641,Material!$A$2:$B$59, 2, 0),"")</f>
        <v/>
      </c>
      <c r="Z641" s="71"/>
      <c r="AA641" s="79" t="str">
        <f>IFERROR(VLOOKUP(Z641,Material!$A$2:$B$59, 2, 0),"")</f>
        <v/>
      </c>
      <c r="AB641" s="74"/>
      <c r="AC641" s="75" t="e">
        <f t="shared" si="112"/>
        <v>#VALUE!</v>
      </c>
      <c r="AD641" s="75" t="e">
        <f t="shared" si="113"/>
        <v>#VALUE!</v>
      </c>
      <c r="AE641" s="75" t="e">
        <f t="shared" si="115"/>
        <v>#VALUE!</v>
      </c>
      <c r="AF641" s="75" t="e">
        <f t="shared" si="114"/>
        <v>#VALUE!</v>
      </c>
      <c r="AG641" s="75" t="e">
        <f t="shared" si="116"/>
        <v>#VALUE!</v>
      </c>
      <c r="AH641" s="75" t="e">
        <f t="shared" si="117"/>
        <v>#VALUE!</v>
      </c>
      <c r="AI641" s="75" t="e">
        <f t="shared" si="118"/>
        <v>#VALUE!</v>
      </c>
      <c r="AJ641" s="80" t="e">
        <f t="shared" si="119"/>
        <v>#VALUE!</v>
      </c>
      <c r="AK641" s="79" t="str">
        <f>(IFERROR(VLOOKUP(AB641,Categories!$A$2:$B$20,2,1),""))</f>
        <v/>
      </c>
      <c r="AL641" s="79" t="str">
        <f ca="1">IFERROR(VLOOKUP((HLOOKUP((VLOOKUP($AB641,Categories!$A$2:$F$20,3,1)), $AB$3:$AJ641, (ROW()-ROW($AB$3)+1), 0)), INDIRECT(VLOOKUP($AB641,Categories!$A$2:$F$20,6,1)),2,0),AK641)</f>
        <v/>
      </c>
      <c r="AM641" s="79" t="str">
        <f ca="1">IFERROR(VLOOKUP((HLOOKUP((VLOOKUP($AB641,Categories!$A$2:$F$20,4,1)),$AB$3:$AJ641,(ROW()-ROW($AB$3)+1),0)),INDIRECT(VLOOKUP($AB641,Categories!$A$2:$H$20,7,1)),2,0),"")</f>
        <v/>
      </c>
      <c r="AN641" s="79" t="str">
        <f ca="1">IFERROR(VLOOKUP((HLOOKUP((VLOOKUP($AB641,Categories!$A$2:$F$20,5,1)), $AB$3:$AJ641, (ROW()-ROW($AB$3)+1), 0)), INDIRECT(VLOOKUP($AB641,Categories!$A$2:$H$20,8,1)),2,0),"")</f>
        <v/>
      </c>
      <c r="AO641" s="79" t="str">
        <f t="shared" ca="1" si="120"/>
        <v/>
      </c>
      <c r="AP641" s="81"/>
      <c r="AQ641" s="70" t="str">
        <f>IFERROR(VLOOKUP(VALUE(MID(AP641,1,1)),AdditionalElements!$A$2:$B$50,2,0),"")</f>
        <v/>
      </c>
      <c r="AR641" s="70" t="str">
        <f>IFERROR(VLOOKUP(VALUE(MID(AP641,2,1)),AdditionalElements!$H$2:$I$50,2,0),"")</f>
        <v/>
      </c>
      <c r="AS641" s="70" t="str">
        <f>IFERROR(VLOOKUP(VALUE(MID(AP641,3,1)),AdditionalElements!$O$2:$P$50,2,0),"")</f>
        <v/>
      </c>
      <c r="AT641" s="70" t="str">
        <f>IFERROR(VLOOKUP(VALUE(MID(AP641,4,1)),AdditionalElements!$V$2:$W$50,2,0),"")</f>
        <v/>
      </c>
      <c r="AU641" s="71"/>
      <c r="AV641" s="79" t="str">
        <f>IFERROR(IF(VALUE(MID(AU641,1,1))=1, VLOOKUP(VALUE(MID(AU641,1,1)), TxtPanelShape!$A$2:$C$50, 3, 0), (IF(VALUE(MID(AU641,1,1))&gt;=7, VLOOKUP(VALUE(MID(AU641,1,1)), TxtPanelShape!$A$2:$C$50, 3, 0),VLOOKUP(VALUE(MID(AU641,1,2)),TxtPanelShape!$A$2:$C$50,3,0)))), "")</f>
        <v/>
      </c>
      <c r="AW641" s="79" t="str">
        <f>IFERROR(IF(VALUE(MID(AU641,1,1))=1, ", "&amp;VLOOKUP(VALUE(MID(AU641,2,1)), TxtPanelShape!$H$2:$I$50, 2, 0), IF(VALUE(MID(AU641,1,1))&gt;=7, ", "&amp;VLOOKUP(VALUE(MID(AU641,2,1)), TxtPanelShape!$H$2:$I$50, 2, 0),"")), "")</f>
        <v/>
      </c>
      <c r="AX641" s="79" t="str">
        <f>IFERROR(IF(VALUE(MID(AU641,1,1))=1, ", "&amp;VLOOKUP(VALUE(MID(AU641,3,1)), TxtPanelShape!$O$2:$P$50, 2, 0), IF(VALUE(MID(AU641,1,1))&gt;=7, ", "&amp;VLOOKUP(VALUE(MID(AU641,3,1)), TxtPanelShape!$O$2:$P$50, 2, 0),"")),"")</f>
        <v/>
      </c>
      <c r="AY641" s="79" t="str">
        <f>IFERROR("; "&amp;VLOOKUP(VALUE(MID(AU641,4,1)), TxtPanelShape!$V$2:$W$50,2,0),"")</f>
        <v/>
      </c>
      <c r="AZ641" s="79" t="str">
        <f t="shared" si="121"/>
        <v/>
      </c>
      <c r="BA641" s="71"/>
      <c r="BB641" s="79" t="str">
        <f>IFERROR(IF(VALUE(MID(BA641,1,1))=1, VLOOKUP(VALUE(MID(BA641,1,1)), TxtPanelShape!$A$2:$C$50, 3, 0), (IF(VALUE(MID(BA641,1,1))&gt;=7, VLOOKUP(VALUE(MID(BA641,1,1)), TxtPanelShape!$A$2:$C$50, 3, 0),VLOOKUP(VALUE(MID(BA641,1,2)),TxtPanelShape!$A$2:$C$50,3,0)))), "")</f>
        <v/>
      </c>
      <c r="BC641" s="79" t="str">
        <f>IFERROR(IF(VALUE(MID(BA641,1,1))=1, ", "&amp;VLOOKUP(VALUE(MID(BA641,2,1)), TxtPanelShape!$H$2:$I$50, 2, 0), IF(VALUE(MID(BA641,1,1))&gt;=7, ", "&amp;VLOOKUP(VALUE(MID(BA641,2,1)), TxtPanelShape!$H$2:$I$50, 2, 0),"")), "")</f>
        <v/>
      </c>
      <c r="BD641" s="79" t="str">
        <f>IFERROR(IF(VALUE(MID(BA641,1,1))=1, ", "&amp;VLOOKUP(VALUE(MID(BA641,3,1)), TxtPanelShape!$O$2:$P$50, 2, 0), IF(VALUE(MID(BA641,1,1))&gt;=7, ", "&amp;VLOOKUP(VALUE(MID(BA641,3,1)), TxtPanelShape!$O$2:$P$50, 2, 0),"")),"")</f>
        <v/>
      </c>
      <c r="BE641" s="79" t="str">
        <f>IFERROR("; "&amp;VLOOKUP(VALUE(MID(BA641,4,1)), TxtPanelShape!$V$2:$W$50,2,0),"")</f>
        <v/>
      </c>
      <c r="BF641" s="79" t="str">
        <f t="shared" si="122"/>
        <v/>
      </c>
      <c r="BG641" s="71"/>
      <c r="BH641" s="79" t="str">
        <f>IFERROR(VLOOKUP(BG641, TxtPanelDefinition!$A$2:$B$50, 2, 0),"")</f>
        <v/>
      </c>
      <c r="BI641" s="71"/>
      <c r="BJ641" s="79" t="str">
        <f>IFERROR(VLOOKUP(BI641, TxtPanelDefinition!$A$2:$B$50, 2, 0),"")</f>
        <v/>
      </c>
      <c r="BK641" s="71"/>
      <c r="BL641" s="79" t="str">
        <f>IFERROR(VLOOKUP(BK641, InscrTechniques!$A$2:$B$50, 2, 0),"")</f>
        <v/>
      </c>
      <c r="BM641" s="71"/>
      <c r="BN641" s="79" t="str">
        <f>IFERROR(VLOOKUP(BM641, InscrTechniques!$A$2:$B$50, 2, 0),"")</f>
        <v/>
      </c>
      <c r="BO641" s="71"/>
      <c r="BP641" s="79" t="str">
        <f>IFERROR(VLOOKUP(BO641, InscrTechniques!$A$2:$B$50, 2, 0),"")</f>
        <v/>
      </c>
      <c r="BQ641" s="71"/>
      <c r="BR641" s="79" t="str">
        <f>IFERROR(VLOOKUP(BQ641, InscrTechniques!$A$2:$B$50, 2, 0),"")</f>
        <v/>
      </c>
      <c r="BS641" s="71"/>
      <c r="BT641" s="79" t="str">
        <f>IFERROR(VLOOKUP(BS641, InscrTechniques!$A$2:$B$50, 2, 0),"")</f>
        <v/>
      </c>
      <c r="BU641" s="71"/>
      <c r="BV641" s="79" t="str">
        <f>IFERROR(VLOOKUP(BU641, InscrTechniques!$A$2:$B$50, 2, 0),"")</f>
        <v/>
      </c>
      <c r="BW641" s="125"/>
      <c r="BX641" s="79" t="str">
        <f>IFERROR(VLOOKUP(BW641, InscrTechniques!$A$2:$B$50, 2, 0),"")</f>
        <v/>
      </c>
      <c r="BY641" s="125"/>
      <c r="BZ641" s="79" t="str">
        <f>IFERROR(VLOOKUP(BY641, InscrTechniques!$A$2:$B$50, 2, 0),"")</f>
        <v/>
      </c>
      <c r="CA641" s="74"/>
      <c r="CB641" s="114" t="str">
        <f>IFERROR(VLOOKUP(CA641, LetterStyle!$A$2:$B$50, 2, 0),"")</f>
        <v/>
      </c>
      <c r="CC641" s="74"/>
      <c r="CD641" s="114" t="str">
        <f>IFERROR(VLOOKUP(CC641, LetterStyle!$A$2:$B$50, 2, 0),"")</f>
        <v/>
      </c>
      <c r="CE641" s="74"/>
      <c r="CF641" s="114" t="str">
        <f>IFERROR(VLOOKUP(CE641, LetterStyle!$A$2:$B$50, 2, 0),"")</f>
        <v/>
      </c>
      <c r="CG641" s="74"/>
      <c r="CH641" s="79" t="str">
        <f>IFERROR(VLOOKUP(CG641, LetterStyle!$A$2:$B$50, 2, 0),"")</f>
        <v/>
      </c>
      <c r="CI641" s="71"/>
      <c r="CJ641" s="79" t="str">
        <f>IFERROR(VLOOKUP(CI641, DecMotifs!$A$1:$B$306, 2, 0),"")</f>
        <v/>
      </c>
      <c r="CK641" s="71"/>
      <c r="CL641" s="79" t="str">
        <f>IFERROR(VLOOKUP(CK641, DecMotifs!$A$1:$B$306, 2, 0),"")</f>
        <v/>
      </c>
      <c r="CM641" s="71"/>
      <c r="CN641" s="79" t="str">
        <f>IFERROR(VLOOKUP(CM641, DecMotifs!$A$1:$B$306, 2, 0),"")</f>
        <v/>
      </c>
      <c r="CO641" s="71"/>
      <c r="CP641" s="79" t="str">
        <f>IFERROR(VLOOKUP(CO641, MarginalDec!$A$2:$B$253, 2, 0),"")</f>
        <v/>
      </c>
      <c r="CQ641" s="71"/>
      <c r="CR641" s="79" t="str">
        <f>IFERROR(VLOOKUP(CQ641, MarginalDec!$A$2:$B$253, 2, 0),"")</f>
        <v/>
      </c>
      <c r="CS641" s="71"/>
      <c r="CT641" s="79" t="str">
        <f>IFERROR(VLOOKUP(CS641, MarginalDec!$A$2:$B$253, 2, 0),"")</f>
        <v/>
      </c>
      <c r="CU641" s="71"/>
      <c r="CV641" s="79" t="str">
        <f>IF(ISBLANK(CU641),"", IFERROR(VLOOKUP(CU641, Tooling!$A$2:$B$252, 2, 0),""))</f>
        <v/>
      </c>
      <c r="CW641" s="71"/>
      <c r="CX641" s="79" t="str">
        <f>IF(ISBLANK(CW641),"", IFERROR(VLOOKUP(CW641, Tooling!$A$2:$B$252, 2, 0),""))</f>
        <v/>
      </c>
      <c r="CY641" s="71"/>
      <c r="CZ641" s="79" t="str">
        <f>IF(ISBLANK(CY641),"", IFERROR(VLOOKUP(CY641, Repairs!$A$2:$B$252, 2, 0),""))</f>
        <v/>
      </c>
      <c r="DA641" s="77"/>
      <c r="DB641" s="71"/>
      <c r="DC641" s="79" t="str">
        <f>IFERROR(VLOOKUP(DB641, DatingReason!$A$2:$B$252, 2, 0),"")</f>
        <v/>
      </c>
      <c r="DD641" s="123" t="str">
        <f t="shared" si="123"/>
        <v/>
      </c>
      <c r="DF641" s="119" t="str">
        <f t="array" ref="DF641">IF(AND($B641&lt;&gt;"", $DE641&lt;&gt;"", $DE641&lt;&gt;"No"),MAX(IF($B641=PEOPLE!$B$4:$B$1000, PEOPLE!$Q$4:$Q$1000,""))+100,"")</f>
        <v/>
      </c>
      <c r="DG641" s="68"/>
      <c r="DH641" s="76">
        <f>COUNTIF(PEOPLE!B:B, MEMORIALS!B641)</f>
        <v>0</v>
      </c>
      <c r="DI641" s="82"/>
      <c r="DJ641" s="82"/>
      <c r="DK641" s="82"/>
      <c r="DL641" s="68"/>
      <c r="DM641" s="68"/>
      <c r="DN641" s="68"/>
      <c r="DO641" s="68"/>
      <c r="DP641" s="68"/>
    </row>
    <row r="642" spans="1:120" ht="15" customHeight="1" x14ac:dyDescent="0.25">
      <c r="A642" s="68"/>
      <c r="B642" s="69"/>
      <c r="C642" s="68"/>
      <c r="D642" s="68"/>
      <c r="E642" s="70" t="str">
        <f>IF(D642="","",VLOOKUP(D642,Denomination!$A$2:$B$50, 2, 0))</f>
        <v/>
      </c>
      <c r="F642" s="68"/>
      <c r="G642" s="71"/>
      <c r="H642" s="70" t="str">
        <f>IF(G642="","",VLOOKUP(G642,MCondition!$A$2:$B$50, 2, 0))</f>
        <v/>
      </c>
      <c r="I642" s="72"/>
      <c r="J642" s="71"/>
      <c r="K642" s="70" t="str">
        <f>IF(J642="","",VLOOKUP(J642,ICondition!$A$2:$B$50, 2, 0))</f>
        <v/>
      </c>
      <c r="L642" s="73"/>
      <c r="M642" s="73"/>
      <c r="N642" s="73"/>
      <c r="O642" s="73"/>
      <c r="P642" s="73"/>
      <c r="Q642" s="73"/>
      <c r="R642" s="78"/>
      <c r="S642" s="79" t="str">
        <f>IFERROR(VLOOKUP(R642,Material!$A$2:$B$59, 2, 0),"")</f>
        <v/>
      </c>
      <c r="T642" s="71"/>
      <c r="U642" s="79" t="str">
        <f>IFERROR(VLOOKUP(T642,Material!$A$2:$B$59, 2, 0),"")</f>
        <v/>
      </c>
      <c r="V642" s="71"/>
      <c r="W642" s="79" t="str">
        <f>IFERROR(VLOOKUP(V642,Material!$A$2:$B$59, 2, 0),"")</f>
        <v/>
      </c>
      <c r="X642" s="71"/>
      <c r="Y642" s="79" t="str">
        <f>IFERROR(VLOOKUP(X642,Material!$A$2:$B$59, 2, 0),"")</f>
        <v/>
      </c>
      <c r="Z642" s="71"/>
      <c r="AA642" s="79" t="str">
        <f>IFERROR(VLOOKUP(Z642,Material!$A$2:$B$59, 2, 0),"")</f>
        <v/>
      </c>
      <c r="AB642" s="74"/>
      <c r="AC642" s="75" t="e">
        <f t="shared" si="112"/>
        <v>#VALUE!</v>
      </c>
      <c r="AD642" s="75" t="e">
        <f t="shared" si="113"/>
        <v>#VALUE!</v>
      </c>
      <c r="AE642" s="75" t="e">
        <f t="shared" si="115"/>
        <v>#VALUE!</v>
      </c>
      <c r="AF642" s="75" t="e">
        <f t="shared" si="114"/>
        <v>#VALUE!</v>
      </c>
      <c r="AG642" s="75" t="e">
        <f t="shared" si="116"/>
        <v>#VALUE!</v>
      </c>
      <c r="AH642" s="75" t="e">
        <f t="shared" si="117"/>
        <v>#VALUE!</v>
      </c>
      <c r="AI642" s="75" t="e">
        <f t="shared" si="118"/>
        <v>#VALUE!</v>
      </c>
      <c r="AJ642" s="80" t="e">
        <f t="shared" si="119"/>
        <v>#VALUE!</v>
      </c>
      <c r="AK642" s="79" t="str">
        <f>(IFERROR(VLOOKUP(AB642,Categories!$A$2:$B$20,2,1),""))</f>
        <v/>
      </c>
      <c r="AL642" s="79" t="str">
        <f ca="1">IFERROR(VLOOKUP((HLOOKUP((VLOOKUP($AB642,Categories!$A$2:$F$20,3,1)), $AB$3:$AJ642, (ROW()-ROW($AB$3)+1), 0)), INDIRECT(VLOOKUP($AB642,Categories!$A$2:$F$20,6,1)),2,0),AK642)</f>
        <v/>
      </c>
      <c r="AM642" s="79" t="str">
        <f ca="1">IFERROR(VLOOKUP((HLOOKUP((VLOOKUP($AB642,Categories!$A$2:$F$20,4,1)),$AB$3:$AJ642,(ROW()-ROW($AB$3)+1),0)),INDIRECT(VLOOKUP($AB642,Categories!$A$2:$H$20,7,1)),2,0),"")</f>
        <v/>
      </c>
      <c r="AN642" s="79" t="str">
        <f ca="1">IFERROR(VLOOKUP((HLOOKUP((VLOOKUP($AB642,Categories!$A$2:$F$20,5,1)), $AB$3:$AJ642, (ROW()-ROW($AB$3)+1), 0)), INDIRECT(VLOOKUP($AB642,Categories!$A$2:$H$20,8,1)),2,0),"")</f>
        <v/>
      </c>
      <c r="AO642" s="79" t="str">
        <f t="shared" ca="1" si="120"/>
        <v/>
      </c>
      <c r="AP642" s="81"/>
      <c r="AQ642" s="70" t="str">
        <f>IFERROR(VLOOKUP(VALUE(MID(AP642,1,1)),AdditionalElements!$A$2:$B$50,2,0),"")</f>
        <v/>
      </c>
      <c r="AR642" s="70" t="str">
        <f>IFERROR(VLOOKUP(VALUE(MID(AP642,2,1)),AdditionalElements!$H$2:$I$50,2,0),"")</f>
        <v/>
      </c>
      <c r="AS642" s="70" t="str">
        <f>IFERROR(VLOOKUP(VALUE(MID(AP642,3,1)),AdditionalElements!$O$2:$P$50,2,0),"")</f>
        <v/>
      </c>
      <c r="AT642" s="70" t="str">
        <f>IFERROR(VLOOKUP(VALUE(MID(AP642,4,1)),AdditionalElements!$V$2:$W$50,2,0),"")</f>
        <v/>
      </c>
      <c r="AU642" s="71"/>
      <c r="AV642" s="79" t="str">
        <f>IFERROR(IF(VALUE(MID(AU642,1,1))=1, VLOOKUP(VALUE(MID(AU642,1,1)), TxtPanelShape!$A$2:$C$50, 3, 0), (IF(VALUE(MID(AU642,1,1))&gt;=7, VLOOKUP(VALUE(MID(AU642,1,1)), TxtPanelShape!$A$2:$C$50, 3, 0),VLOOKUP(VALUE(MID(AU642,1,2)),TxtPanelShape!$A$2:$C$50,3,0)))), "")</f>
        <v/>
      </c>
      <c r="AW642" s="79" t="str">
        <f>IFERROR(IF(VALUE(MID(AU642,1,1))=1, ", "&amp;VLOOKUP(VALUE(MID(AU642,2,1)), TxtPanelShape!$H$2:$I$50, 2, 0), IF(VALUE(MID(AU642,1,1))&gt;=7, ", "&amp;VLOOKUP(VALUE(MID(AU642,2,1)), TxtPanelShape!$H$2:$I$50, 2, 0),"")), "")</f>
        <v/>
      </c>
      <c r="AX642" s="79" t="str">
        <f>IFERROR(IF(VALUE(MID(AU642,1,1))=1, ", "&amp;VLOOKUP(VALUE(MID(AU642,3,1)), TxtPanelShape!$O$2:$P$50, 2, 0), IF(VALUE(MID(AU642,1,1))&gt;=7, ", "&amp;VLOOKUP(VALUE(MID(AU642,3,1)), TxtPanelShape!$O$2:$P$50, 2, 0),"")),"")</f>
        <v/>
      </c>
      <c r="AY642" s="79" t="str">
        <f>IFERROR("; "&amp;VLOOKUP(VALUE(MID(AU642,4,1)), TxtPanelShape!$V$2:$W$50,2,0),"")</f>
        <v/>
      </c>
      <c r="AZ642" s="79" t="str">
        <f t="shared" si="121"/>
        <v/>
      </c>
      <c r="BA642" s="71"/>
      <c r="BB642" s="79" t="str">
        <f>IFERROR(IF(VALUE(MID(BA642,1,1))=1, VLOOKUP(VALUE(MID(BA642,1,1)), TxtPanelShape!$A$2:$C$50, 3, 0), (IF(VALUE(MID(BA642,1,1))&gt;=7, VLOOKUP(VALUE(MID(BA642,1,1)), TxtPanelShape!$A$2:$C$50, 3, 0),VLOOKUP(VALUE(MID(BA642,1,2)),TxtPanelShape!$A$2:$C$50,3,0)))), "")</f>
        <v/>
      </c>
      <c r="BC642" s="79" t="str">
        <f>IFERROR(IF(VALUE(MID(BA642,1,1))=1, ", "&amp;VLOOKUP(VALUE(MID(BA642,2,1)), TxtPanelShape!$H$2:$I$50, 2, 0), IF(VALUE(MID(BA642,1,1))&gt;=7, ", "&amp;VLOOKUP(VALUE(MID(BA642,2,1)), TxtPanelShape!$H$2:$I$50, 2, 0),"")), "")</f>
        <v/>
      </c>
      <c r="BD642" s="79" t="str">
        <f>IFERROR(IF(VALUE(MID(BA642,1,1))=1, ", "&amp;VLOOKUP(VALUE(MID(BA642,3,1)), TxtPanelShape!$O$2:$P$50, 2, 0), IF(VALUE(MID(BA642,1,1))&gt;=7, ", "&amp;VLOOKUP(VALUE(MID(BA642,3,1)), TxtPanelShape!$O$2:$P$50, 2, 0),"")),"")</f>
        <v/>
      </c>
      <c r="BE642" s="79" t="str">
        <f>IFERROR("; "&amp;VLOOKUP(VALUE(MID(BA642,4,1)), TxtPanelShape!$V$2:$W$50,2,0),"")</f>
        <v/>
      </c>
      <c r="BF642" s="79" t="str">
        <f t="shared" si="122"/>
        <v/>
      </c>
      <c r="BG642" s="71"/>
      <c r="BH642" s="79" t="str">
        <f>IFERROR(VLOOKUP(BG642, TxtPanelDefinition!$A$2:$B$50, 2, 0),"")</f>
        <v/>
      </c>
      <c r="BI642" s="71"/>
      <c r="BJ642" s="79" t="str">
        <f>IFERROR(VLOOKUP(BI642, TxtPanelDefinition!$A$2:$B$50, 2, 0),"")</f>
        <v/>
      </c>
      <c r="BK642" s="71"/>
      <c r="BL642" s="79" t="str">
        <f>IFERROR(VLOOKUP(BK642, InscrTechniques!$A$2:$B$50, 2, 0),"")</f>
        <v/>
      </c>
      <c r="BM642" s="71"/>
      <c r="BN642" s="79" t="str">
        <f>IFERROR(VLOOKUP(BM642, InscrTechniques!$A$2:$B$50, 2, 0),"")</f>
        <v/>
      </c>
      <c r="BO642" s="71"/>
      <c r="BP642" s="79" t="str">
        <f>IFERROR(VLOOKUP(BO642, InscrTechniques!$A$2:$B$50, 2, 0),"")</f>
        <v/>
      </c>
      <c r="BQ642" s="71"/>
      <c r="BR642" s="79" t="str">
        <f>IFERROR(VLOOKUP(BQ642, InscrTechniques!$A$2:$B$50, 2, 0),"")</f>
        <v/>
      </c>
      <c r="BS642" s="71"/>
      <c r="BT642" s="79" t="str">
        <f>IFERROR(VLOOKUP(BS642, InscrTechniques!$A$2:$B$50, 2, 0),"")</f>
        <v/>
      </c>
      <c r="BU642" s="71"/>
      <c r="BV642" s="79" t="str">
        <f>IFERROR(VLOOKUP(BU642, InscrTechniques!$A$2:$B$50, 2, 0),"")</f>
        <v/>
      </c>
      <c r="BW642" s="125"/>
      <c r="BX642" s="79" t="str">
        <f>IFERROR(VLOOKUP(BW642, InscrTechniques!$A$2:$B$50, 2, 0),"")</f>
        <v/>
      </c>
      <c r="BY642" s="125"/>
      <c r="BZ642" s="79" t="str">
        <f>IFERROR(VLOOKUP(BY642, InscrTechniques!$A$2:$B$50, 2, 0),"")</f>
        <v/>
      </c>
      <c r="CA642" s="74"/>
      <c r="CB642" s="114" t="str">
        <f>IFERROR(VLOOKUP(CA642, LetterStyle!$A$2:$B$50, 2, 0),"")</f>
        <v/>
      </c>
      <c r="CC642" s="74"/>
      <c r="CD642" s="114" t="str">
        <f>IFERROR(VLOOKUP(CC642, LetterStyle!$A$2:$B$50, 2, 0),"")</f>
        <v/>
      </c>
      <c r="CE642" s="74"/>
      <c r="CF642" s="114" t="str">
        <f>IFERROR(VLOOKUP(CE642, LetterStyle!$A$2:$B$50, 2, 0),"")</f>
        <v/>
      </c>
      <c r="CG642" s="74"/>
      <c r="CH642" s="79" t="str">
        <f>IFERROR(VLOOKUP(CG642, LetterStyle!$A$2:$B$50, 2, 0),"")</f>
        <v/>
      </c>
      <c r="CI642" s="71"/>
      <c r="CJ642" s="79" t="str">
        <f>IFERROR(VLOOKUP(CI642, DecMotifs!$A$1:$B$306, 2, 0),"")</f>
        <v/>
      </c>
      <c r="CK642" s="71"/>
      <c r="CL642" s="79" t="str">
        <f>IFERROR(VLOOKUP(CK642, DecMotifs!$A$1:$B$306, 2, 0),"")</f>
        <v/>
      </c>
      <c r="CM642" s="71"/>
      <c r="CN642" s="79" t="str">
        <f>IFERROR(VLOOKUP(CM642, DecMotifs!$A$1:$B$306, 2, 0),"")</f>
        <v/>
      </c>
      <c r="CO642" s="71"/>
      <c r="CP642" s="79" t="str">
        <f>IFERROR(VLOOKUP(CO642, MarginalDec!$A$2:$B$253, 2, 0),"")</f>
        <v/>
      </c>
      <c r="CQ642" s="71"/>
      <c r="CR642" s="79" t="str">
        <f>IFERROR(VLOOKUP(CQ642, MarginalDec!$A$2:$B$253, 2, 0),"")</f>
        <v/>
      </c>
      <c r="CS642" s="71"/>
      <c r="CT642" s="79" t="str">
        <f>IFERROR(VLOOKUP(CS642, MarginalDec!$A$2:$B$253, 2, 0),"")</f>
        <v/>
      </c>
      <c r="CU642" s="71"/>
      <c r="CV642" s="79" t="str">
        <f>IF(ISBLANK(CU642),"", IFERROR(VLOOKUP(CU642, Tooling!$A$2:$B$252, 2, 0),""))</f>
        <v/>
      </c>
      <c r="CW642" s="71"/>
      <c r="CX642" s="79" t="str">
        <f>IF(ISBLANK(CW642),"", IFERROR(VLOOKUP(CW642, Tooling!$A$2:$B$252, 2, 0),""))</f>
        <v/>
      </c>
      <c r="CY642" s="71"/>
      <c r="CZ642" s="79" t="str">
        <f>IF(ISBLANK(CY642),"", IFERROR(VLOOKUP(CY642, Repairs!$A$2:$B$252, 2, 0),""))</f>
        <v/>
      </c>
      <c r="DA642" s="77"/>
      <c r="DB642" s="71"/>
      <c r="DC642" s="79" t="str">
        <f>IFERROR(VLOOKUP(DB642, DatingReason!$A$2:$B$252, 2, 0),"")</f>
        <v/>
      </c>
      <c r="DD642" s="123" t="str">
        <f t="shared" si="123"/>
        <v/>
      </c>
      <c r="DF642" s="119" t="str">
        <f t="array" ref="DF642">IF(AND($B642&lt;&gt;"", $DE642&lt;&gt;"", $DE642&lt;&gt;"No"),MAX(IF($B642=PEOPLE!$B$4:$B$1000, PEOPLE!$Q$4:$Q$1000,""))+100,"")</f>
        <v/>
      </c>
      <c r="DG642" s="68"/>
      <c r="DH642" s="76">
        <f>COUNTIF(PEOPLE!B:B, MEMORIALS!B642)</f>
        <v>0</v>
      </c>
      <c r="DI642" s="82"/>
      <c r="DJ642" s="82"/>
      <c r="DK642" s="82"/>
      <c r="DL642" s="68"/>
      <c r="DM642" s="68"/>
      <c r="DN642" s="68"/>
      <c r="DO642" s="68"/>
      <c r="DP642" s="68"/>
    </row>
    <row r="643" spans="1:120" ht="15" customHeight="1" x14ac:dyDescent="0.25">
      <c r="A643" s="68"/>
      <c r="B643" s="69"/>
      <c r="C643" s="68"/>
      <c r="D643" s="68"/>
      <c r="E643" s="70" t="str">
        <f>IF(D643="","",VLOOKUP(D643,Denomination!$A$2:$B$50, 2, 0))</f>
        <v/>
      </c>
      <c r="F643" s="68"/>
      <c r="G643" s="71"/>
      <c r="H643" s="70" t="str">
        <f>IF(G643="","",VLOOKUP(G643,MCondition!$A$2:$B$50, 2, 0))</f>
        <v/>
      </c>
      <c r="I643" s="72"/>
      <c r="J643" s="71"/>
      <c r="K643" s="70" t="str">
        <f>IF(J643="","",VLOOKUP(J643,ICondition!$A$2:$B$50, 2, 0))</f>
        <v/>
      </c>
      <c r="L643" s="73"/>
      <c r="M643" s="73"/>
      <c r="N643" s="73"/>
      <c r="O643" s="73"/>
      <c r="P643" s="73"/>
      <c r="Q643" s="73"/>
      <c r="R643" s="78"/>
      <c r="S643" s="79" t="str">
        <f>IFERROR(VLOOKUP(R643,Material!$A$2:$B$59, 2, 0),"")</f>
        <v/>
      </c>
      <c r="T643" s="71"/>
      <c r="U643" s="79" t="str">
        <f>IFERROR(VLOOKUP(T643,Material!$A$2:$B$59, 2, 0),"")</f>
        <v/>
      </c>
      <c r="V643" s="71"/>
      <c r="W643" s="79" t="str">
        <f>IFERROR(VLOOKUP(V643,Material!$A$2:$B$59, 2, 0),"")</f>
        <v/>
      </c>
      <c r="X643" s="71"/>
      <c r="Y643" s="79" t="str">
        <f>IFERROR(VLOOKUP(X643,Material!$A$2:$B$59, 2, 0),"")</f>
        <v/>
      </c>
      <c r="Z643" s="71"/>
      <c r="AA643" s="79" t="str">
        <f>IFERROR(VLOOKUP(Z643,Material!$A$2:$B$59, 2, 0),"")</f>
        <v/>
      </c>
      <c r="AB643" s="74"/>
      <c r="AC643" s="75" t="e">
        <f t="shared" si="112"/>
        <v>#VALUE!</v>
      </c>
      <c r="AD643" s="75" t="e">
        <f t="shared" si="113"/>
        <v>#VALUE!</v>
      </c>
      <c r="AE643" s="75" t="e">
        <f t="shared" si="115"/>
        <v>#VALUE!</v>
      </c>
      <c r="AF643" s="75" t="e">
        <f t="shared" si="114"/>
        <v>#VALUE!</v>
      </c>
      <c r="AG643" s="75" t="e">
        <f t="shared" si="116"/>
        <v>#VALUE!</v>
      </c>
      <c r="AH643" s="75" t="e">
        <f t="shared" si="117"/>
        <v>#VALUE!</v>
      </c>
      <c r="AI643" s="75" t="e">
        <f t="shared" si="118"/>
        <v>#VALUE!</v>
      </c>
      <c r="AJ643" s="80" t="e">
        <f t="shared" si="119"/>
        <v>#VALUE!</v>
      </c>
      <c r="AK643" s="79" t="str">
        <f>(IFERROR(VLOOKUP(AB643,Categories!$A$2:$B$20,2,1),""))</f>
        <v/>
      </c>
      <c r="AL643" s="79" t="str">
        <f ca="1">IFERROR(VLOOKUP((HLOOKUP((VLOOKUP($AB643,Categories!$A$2:$F$20,3,1)), $AB$3:$AJ643, (ROW()-ROW($AB$3)+1), 0)), INDIRECT(VLOOKUP($AB643,Categories!$A$2:$F$20,6,1)),2,0),AK643)</f>
        <v/>
      </c>
      <c r="AM643" s="79" t="str">
        <f ca="1">IFERROR(VLOOKUP((HLOOKUP((VLOOKUP($AB643,Categories!$A$2:$F$20,4,1)),$AB$3:$AJ643,(ROW()-ROW($AB$3)+1),0)),INDIRECT(VLOOKUP($AB643,Categories!$A$2:$H$20,7,1)),2,0),"")</f>
        <v/>
      </c>
      <c r="AN643" s="79" t="str">
        <f ca="1">IFERROR(VLOOKUP((HLOOKUP((VLOOKUP($AB643,Categories!$A$2:$F$20,5,1)), $AB$3:$AJ643, (ROW()-ROW($AB$3)+1), 0)), INDIRECT(VLOOKUP($AB643,Categories!$A$2:$H$20,8,1)),2,0),"")</f>
        <v/>
      </c>
      <c r="AO643" s="79" t="str">
        <f t="shared" ca="1" si="120"/>
        <v/>
      </c>
      <c r="AP643" s="81"/>
      <c r="AQ643" s="70" t="str">
        <f>IFERROR(VLOOKUP(VALUE(MID(AP643,1,1)),AdditionalElements!$A$2:$B$50,2,0),"")</f>
        <v/>
      </c>
      <c r="AR643" s="70" t="str">
        <f>IFERROR(VLOOKUP(VALUE(MID(AP643,2,1)),AdditionalElements!$H$2:$I$50,2,0),"")</f>
        <v/>
      </c>
      <c r="AS643" s="70" t="str">
        <f>IFERROR(VLOOKUP(VALUE(MID(AP643,3,1)),AdditionalElements!$O$2:$P$50,2,0),"")</f>
        <v/>
      </c>
      <c r="AT643" s="70" t="str">
        <f>IFERROR(VLOOKUP(VALUE(MID(AP643,4,1)),AdditionalElements!$V$2:$W$50,2,0),"")</f>
        <v/>
      </c>
      <c r="AU643" s="71"/>
      <c r="AV643" s="79" t="str">
        <f>IFERROR(IF(VALUE(MID(AU643,1,1))=1, VLOOKUP(VALUE(MID(AU643,1,1)), TxtPanelShape!$A$2:$C$50, 3, 0), (IF(VALUE(MID(AU643,1,1))&gt;=7, VLOOKUP(VALUE(MID(AU643,1,1)), TxtPanelShape!$A$2:$C$50, 3, 0),VLOOKUP(VALUE(MID(AU643,1,2)),TxtPanelShape!$A$2:$C$50,3,0)))), "")</f>
        <v/>
      </c>
      <c r="AW643" s="79" t="str">
        <f>IFERROR(IF(VALUE(MID(AU643,1,1))=1, ", "&amp;VLOOKUP(VALUE(MID(AU643,2,1)), TxtPanelShape!$H$2:$I$50, 2, 0), IF(VALUE(MID(AU643,1,1))&gt;=7, ", "&amp;VLOOKUP(VALUE(MID(AU643,2,1)), TxtPanelShape!$H$2:$I$50, 2, 0),"")), "")</f>
        <v/>
      </c>
      <c r="AX643" s="79" t="str">
        <f>IFERROR(IF(VALUE(MID(AU643,1,1))=1, ", "&amp;VLOOKUP(VALUE(MID(AU643,3,1)), TxtPanelShape!$O$2:$P$50, 2, 0), IF(VALUE(MID(AU643,1,1))&gt;=7, ", "&amp;VLOOKUP(VALUE(MID(AU643,3,1)), TxtPanelShape!$O$2:$P$50, 2, 0),"")),"")</f>
        <v/>
      </c>
      <c r="AY643" s="79" t="str">
        <f>IFERROR("; "&amp;VLOOKUP(VALUE(MID(AU643,4,1)), TxtPanelShape!$V$2:$W$50,2,0),"")</f>
        <v/>
      </c>
      <c r="AZ643" s="79" t="str">
        <f t="shared" si="121"/>
        <v/>
      </c>
      <c r="BA643" s="71"/>
      <c r="BB643" s="79" t="str">
        <f>IFERROR(IF(VALUE(MID(BA643,1,1))=1, VLOOKUP(VALUE(MID(BA643,1,1)), TxtPanelShape!$A$2:$C$50, 3, 0), (IF(VALUE(MID(BA643,1,1))&gt;=7, VLOOKUP(VALUE(MID(BA643,1,1)), TxtPanelShape!$A$2:$C$50, 3, 0),VLOOKUP(VALUE(MID(BA643,1,2)),TxtPanelShape!$A$2:$C$50,3,0)))), "")</f>
        <v/>
      </c>
      <c r="BC643" s="79" t="str">
        <f>IFERROR(IF(VALUE(MID(BA643,1,1))=1, ", "&amp;VLOOKUP(VALUE(MID(BA643,2,1)), TxtPanelShape!$H$2:$I$50, 2, 0), IF(VALUE(MID(BA643,1,1))&gt;=7, ", "&amp;VLOOKUP(VALUE(MID(BA643,2,1)), TxtPanelShape!$H$2:$I$50, 2, 0),"")), "")</f>
        <v/>
      </c>
      <c r="BD643" s="79" t="str">
        <f>IFERROR(IF(VALUE(MID(BA643,1,1))=1, ", "&amp;VLOOKUP(VALUE(MID(BA643,3,1)), TxtPanelShape!$O$2:$P$50, 2, 0), IF(VALUE(MID(BA643,1,1))&gt;=7, ", "&amp;VLOOKUP(VALUE(MID(BA643,3,1)), TxtPanelShape!$O$2:$P$50, 2, 0),"")),"")</f>
        <v/>
      </c>
      <c r="BE643" s="79" t="str">
        <f>IFERROR("; "&amp;VLOOKUP(VALUE(MID(BA643,4,1)), TxtPanelShape!$V$2:$W$50,2,0),"")</f>
        <v/>
      </c>
      <c r="BF643" s="79" t="str">
        <f t="shared" si="122"/>
        <v/>
      </c>
      <c r="BG643" s="71"/>
      <c r="BH643" s="79" t="str">
        <f>IFERROR(VLOOKUP(BG643, TxtPanelDefinition!$A$2:$B$50, 2, 0),"")</f>
        <v/>
      </c>
      <c r="BI643" s="71"/>
      <c r="BJ643" s="79" t="str">
        <f>IFERROR(VLOOKUP(BI643, TxtPanelDefinition!$A$2:$B$50, 2, 0),"")</f>
        <v/>
      </c>
      <c r="BK643" s="71"/>
      <c r="BL643" s="79" t="str">
        <f>IFERROR(VLOOKUP(BK643, InscrTechniques!$A$2:$B$50, 2, 0),"")</f>
        <v/>
      </c>
      <c r="BM643" s="71"/>
      <c r="BN643" s="79" t="str">
        <f>IFERROR(VLOOKUP(BM643, InscrTechniques!$A$2:$B$50, 2, 0),"")</f>
        <v/>
      </c>
      <c r="BO643" s="71"/>
      <c r="BP643" s="79" t="str">
        <f>IFERROR(VLOOKUP(BO643, InscrTechniques!$A$2:$B$50, 2, 0),"")</f>
        <v/>
      </c>
      <c r="BQ643" s="71"/>
      <c r="BR643" s="79" t="str">
        <f>IFERROR(VLOOKUP(BQ643, InscrTechniques!$A$2:$B$50, 2, 0),"")</f>
        <v/>
      </c>
      <c r="BS643" s="71"/>
      <c r="BT643" s="79" t="str">
        <f>IFERROR(VLOOKUP(BS643, InscrTechniques!$A$2:$B$50, 2, 0),"")</f>
        <v/>
      </c>
      <c r="BU643" s="71"/>
      <c r="BV643" s="79" t="str">
        <f>IFERROR(VLOOKUP(BU643, InscrTechniques!$A$2:$B$50, 2, 0),"")</f>
        <v/>
      </c>
      <c r="BW643" s="125"/>
      <c r="BX643" s="79" t="str">
        <f>IFERROR(VLOOKUP(BW643, InscrTechniques!$A$2:$B$50, 2, 0),"")</f>
        <v/>
      </c>
      <c r="BY643" s="125"/>
      <c r="BZ643" s="79" t="str">
        <f>IFERROR(VLOOKUP(BY643, InscrTechniques!$A$2:$B$50, 2, 0),"")</f>
        <v/>
      </c>
      <c r="CA643" s="74"/>
      <c r="CB643" s="114" t="str">
        <f>IFERROR(VLOOKUP(CA643, LetterStyle!$A$2:$B$50, 2, 0),"")</f>
        <v/>
      </c>
      <c r="CC643" s="74"/>
      <c r="CD643" s="114" t="str">
        <f>IFERROR(VLOOKUP(CC643, LetterStyle!$A$2:$B$50, 2, 0),"")</f>
        <v/>
      </c>
      <c r="CE643" s="74"/>
      <c r="CF643" s="114" t="str">
        <f>IFERROR(VLOOKUP(CE643, LetterStyle!$A$2:$B$50, 2, 0),"")</f>
        <v/>
      </c>
      <c r="CG643" s="74"/>
      <c r="CH643" s="79" t="str">
        <f>IFERROR(VLOOKUP(CG643, LetterStyle!$A$2:$B$50, 2, 0),"")</f>
        <v/>
      </c>
      <c r="CI643" s="71"/>
      <c r="CJ643" s="79" t="str">
        <f>IFERROR(VLOOKUP(CI643, DecMotifs!$A$1:$B$306, 2, 0),"")</f>
        <v/>
      </c>
      <c r="CK643" s="71"/>
      <c r="CL643" s="79" t="str">
        <f>IFERROR(VLOOKUP(CK643, DecMotifs!$A$1:$B$306, 2, 0),"")</f>
        <v/>
      </c>
      <c r="CM643" s="71"/>
      <c r="CN643" s="79" t="str">
        <f>IFERROR(VLOOKUP(CM643, DecMotifs!$A$1:$B$306, 2, 0),"")</f>
        <v/>
      </c>
      <c r="CO643" s="71"/>
      <c r="CP643" s="79" t="str">
        <f>IFERROR(VLOOKUP(CO643, MarginalDec!$A$2:$B$253, 2, 0),"")</f>
        <v/>
      </c>
      <c r="CQ643" s="71"/>
      <c r="CR643" s="79" t="str">
        <f>IFERROR(VLOOKUP(CQ643, MarginalDec!$A$2:$B$253, 2, 0),"")</f>
        <v/>
      </c>
      <c r="CS643" s="71"/>
      <c r="CT643" s="79" t="str">
        <f>IFERROR(VLOOKUP(CS643, MarginalDec!$A$2:$B$253, 2, 0),"")</f>
        <v/>
      </c>
      <c r="CU643" s="71"/>
      <c r="CV643" s="79" t="str">
        <f>IF(ISBLANK(CU643),"", IFERROR(VLOOKUP(CU643, Tooling!$A$2:$B$252, 2, 0),""))</f>
        <v/>
      </c>
      <c r="CW643" s="71"/>
      <c r="CX643" s="79" t="str">
        <f>IF(ISBLANK(CW643),"", IFERROR(VLOOKUP(CW643, Tooling!$A$2:$B$252, 2, 0),""))</f>
        <v/>
      </c>
      <c r="CY643" s="71"/>
      <c r="CZ643" s="79" t="str">
        <f>IF(ISBLANK(CY643),"", IFERROR(VLOOKUP(CY643, Repairs!$A$2:$B$252, 2, 0),""))</f>
        <v/>
      </c>
      <c r="DA643" s="77"/>
      <c r="DB643" s="71"/>
      <c r="DC643" s="79" t="str">
        <f>IFERROR(VLOOKUP(DB643, DatingReason!$A$2:$B$252, 2, 0),"")</f>
        <v/>
      </c>
      <c r="DD643" s="123" t="str">
        <f t="shared" si="123"/>
        <v/>
      </c>
      <c r="DF643" s="119" t="str">
        <f t="array" ref="DF643">IF(AND($B643&lt;&gt;"", $DE643&lt;&gt;"", $DE643&lt;&gt;"No"),MAX(IF($B643=PEOPLE!$B$4:$B$1000, PEOPLE!$Q$4:$Q$1000,""))+100,"")</f>
        <v/>
      </c>
      <c r="DG643" s="68"/>
      <c r="DH643" s="76">
        <f>COUNTIF(PEOPLE!B:B, MEMORIALS!B643)</f>
        <v>0</v>
      </c>
      <c r="DI643" s="82"/>
      <c r="DJ643" s="82"/>
      <c r="DK643" s="82"/>
      <c r="DL643" s="68"/>
      <c r="DM643" s="68"/>
      <c r="DN643" s="68"/>
      <c r="DO643" s="68"/>
      <c r="DP643" s="68"/>
    </row>
    <row r="644" spans="1:120" ht="15" customHeight="1" x14ac:dyDescent="0.25">
      <c r="A644" s="68"/>
      <c r="B644" s="69"/>
      <c r="C644" s="68"/>
      <c r="D644" s="68"/>
      <c r="E644" s="70" t="str">
        <f>IF(D644="","",VLOOKUP(D644,Denomination!$A$2:$B$50, 2, 0))</f>
        <v/>
      </c>
      <c r="F644" s="68"/>
      <c r="G644" s="71"/>
      <c r="H644" s="70" t="str">
        <f>IF(G644="","",VLOOKUP(G644,MCondition!$A$2:$B$50, 2, 0))</f>
        <v/>
      </c>
      <c r="I644" s="72"/>
      <c r="J644" s="71"/>
      <c r="K644" s="70" t="str">
        <f>IF(J644="","",VLOOKUP(J644,ICondition!$A$2:$B$50, 2, 0))</f>
        <v/>
      </c>
      <c r="L644" s="73"/>
      <c r="M644" s="73"/>
      <c r="N644" s="73"/>
      <c r="O644" s="73"/>
      <c r="P644" s="73"/>
      <c r="Q644" s="73"/>
      <c r="R644" s="78"/>
      <c r="S644" s="79" t="str">
        <f>IFERROR(VLOOKUP(R644,Material!$A$2:$B$59, 2, 0),"")</f>
        <v/>
      </c>
      <c r="T644" s="71"/>
      <c r="U644" s="79" t="str">
        <f>IFERROR(VLOOKUP(T644,Material!$A$2:$B$59, 2, 0),"")</f>
        <v/>
      </c>
      <c r="V644" s="71"/>
      <c r="W644" s="79" t="str">
        <f>IFERROR(VLOOKUP(V644,Material!$A$2:$B$59, 2, 0),"")</f>
        <v/>
      </c>
      <c r="X644" s="71"/>
      <c r="Y644" s="79" t="str">
        <f>IFERROR(VLOOKUP(X644,Material!$A$2:$B$59, 2, 0),"")</f>
        <v/>
      </c>
      <c r="Z644" s="71"/>
      <c r="AA644" s="79" t="str">
        <f>IFERROR(VLOOKUP(Z644,Material!$A$2:$B$59, 2, 0),"")</f>
        <v/>
      </c>
      <c r="AB644" s="74"/>
      <c r="AC644" s="75" t="e">
        <f t="shared" ref="AC644:AC707" si="124">VALUE(MID($AB644,COLUMN()-(COLUMN(AC644)- 1),1))</f>
        <v>#VALUE!</v>
      </c>
      <c r="AD644" s="75" t="e">
        <f t="shared" ref="AD644:AD707" si="125">VALUE(MID($AB644,COLUMN()-(COLUMN(AD644)- 2),1))</f>
        <v>#VALUE!</v>
      </c>
      <c r="AE644" s="75" t="e">
        <f t="shared" si="115"/>
        <v>#VALUE!</v>
      </c>
      <c r="AF644" s="75" t="e">
        <f t="shared" ref="AF644:AF707" si="126">VALUE(MID($AB644,COLUMN()-(COLUMN(AF644)- 4),1))</f>
        <v>#VALUE!</v>
      </c>
      <c r="AG644" s="75" t="e">
        <f t="shared" si="116"/>
        <v>#VALUE!</v>
      </c>
      <c r="AH644" s="75" t="e">
        <f t="shared" si="117"/>
        <v>#VALUE!</v>
      </c>
      <c r="AI644" s="75" t="e">
        <f t="shared" si="118"/>
        <v>#VALUE!</v>
      </c>
      <c r="AJ644" s="80" t="e">
        <f t="shared" si="119"/>
        <v>#VALUE!</v>
      </c>
      <c r="AK644" s="79" t="str">
        <f>(IFERROR(VLOOKUP(AB644,Categories!$A$2:$B$20,2,1),""))</f>
        <v/>
      </c>
      <c r="AL644" s="79" t="str">
        <f ca="1">IFERROR(VLOOKUP((HLOOKUP((VLOOKUP($AB644,Categories!$A$2:$F$20,3,1)), $AB$3:$AJ644, (ROW()-ROW($AB$3)+1), 0)), INDIRECT(VLOOKUP($AB644,Categories!$A$2:$F$20,6,1)),2,0),AK644)</f>
        <v/>
      </c>
      <c r="AM644" s="79" t="str">
        <f ca="1">IFERROR(VLOOKUP((HLOOKUP((VLOOKUP($AB644,Categories!$A$2:$F$20,4,1)),$AB$3:$AJ644,(ROW()-ROW($AB$3)+1),0)),INDIRECT(VLOOKUP($AB644,Categories!$A$2:$H$20,7,1)),2,0),"")</f>
        <v/>
      </c>
      <c r="AN644" s="79" t="str">
        <f ca="1">IFERROR(VLOOKUP((HLOOKUP((VLOOKUP($AB644,Categories!$A$2:$F$20,5,1)), $AB$3:$AJ644, (ROW()-ROW($AB$3)+1), 0)), INDIRECT(VLOOKUP($AB644,Categories!$A$2:$H$20,8,1)),2,0),"")</f>
        <v/>
      </c>
      <c r="AO644" s="79" t="str">
        <f t="shared" ca="1" si="120"/>
        <v/>
      </c>
      <c r="AP644" s="81"/>
      <c r="AQ644" s="70" t="str">
        <f>IFERROR(VLOOKUP(VALUE(MID(AP644,1,1)),AdditionalElements!$A$2:$B$50,2,0),"")</f>
        <v/>
      </c>
      <c r="AR644" s="70" t="str">
        <f>IFERROR(VLOOKUP(VALUE(MID(AP644,2,1)),AdditionalElements!$H$2:$I$50,2,0),"")</f>
        <v/>
      </c>
      <c r="AS644" s="70" t="str">
        <f>IFERROR(VLOOKUP(VALUE(MID(AP644,3,1)),AdditionalElements!$O$2:$P$50,2,0),"")</f>
        <v/>
      </c>
      <c r="AT644" s="70" t="str">
        <f>IFERROR(VLOOKUP(VALUE(MID(AP644,4,1)),AdditionalElements!$V$2:$W$50,2,0),"")</f>
        <v/>
      </c>
      <c r="AU644" s="71"/>
      <c r="AV644" s="79" t="str">
        <f>IFERROR(IF(VALUE(MID(AU644,1,1))=1, VLOOKUP(VALUE(MID(AU644,1,1)), TxtPanelShape!$A$2:$C$50, 3, 0), (IF(VALUE(MID(AU644,1,1))&gt;=7, VLOOKUP(VALUE(MID(AU644,1,1)), TxtPanelShape!$A$2:$C$50, 3, 0),VLOOKUP(VALUE(MID(AU644,1,2)),TxtPanelShape!$A$2:$C$50,3,0)))), "")</f>
        <v/>
      </c>
      <c r="AW644" s="79" t="str">
        <f>IFERROR(IF(VALUE(MID(AU644,1,1))=1, ", "&amp;VLOOKUP(VALUE(MID(AU644,2,1)), TxtPanelShape!$H$2:$I$50, 2, 0), IF(VALUE(MID(AU644,1,1))&gt;=7, ", "&amp;VLOOKUP(VALUE(MID(AU644,2,1)), TxtPanelShape!$H$2:$I$50, 2, 0),"")), "")</f>
        <v/>
      </c>
      <c r="AX644" s="79" t="str">
        <f>IFERROR(IF(VALUE(MID(AU644,1,1))=1, ", "&amp;VLOOKUP(VALUE(MID(AU644,3,1)), TxtPanelShape!$O$2:$P$50, 2, 0), IF(VALUE(MID(AU644,1,1))&gt;=7, ", "&amp;VLOOKUP(VALUE(MID(AU644,3,1)), TxtPanelShape!$O$2:$P$50, 2, 0),"")),"")</f>
        <v/>
      </c>
      <c r="AY644" s="79" t="str">
        <f>IFERROR("; "&amp;VLOOKUP(VALUE(MID(AU644,4,1)), TxtPanelShape!$V$2:$W$50,2,0),"")</f>
        <v/>
      </c>
      <c r="AZ644" s="79" t="str">
        <f t="shared" si="121"/>
        <v/>
      </c>
      <c r="BA644" s="71"/>
      <c r="BB644" s="79" t="str">
        <f>IFERROR(IF(VALUE(MID(BA644,1,1))=1, VLOOKUP(VALUE(MID(BA644,1,1)), TxtPanelShape!$A$2:$C$50, 3, 0), (IF(VALUE(MID(BA644,1,1))&gt;=7, VLOOKUP(VALUE(MID(BA644,1,1)), TxtPanelShape!$A$2:$C$50, 3, 0),VLOOKUP(VALUE(MID(BA644,1,2)),TxtPanelShape!$A$2:$C$50,3,0)))), "")</f>
        <v/>
      </c>
      <c r="BC644" s="79" t="str">
        <f>IFERROR(IF(VALUE(MID(BA644,1,1))=1, ", "&amp;VLOOKUP(VALUE(MID(BA644,2,1)), TxtPanelShape!$H$2:$I$50, 2, 0), IF(VALUE(MID(BA644,1,1))&gt;=7, ", "&amp;VLOOKUP(VALUE(MID(BA644,2,1)), TxtPanelShape!$H$2:$I$50, 2, 0),"")), "")</f>
        <v/>
      </c>
      <c r="BD644" s="79" t="str">
        <f>IFERROR(IF(VALUE(MID(BA644,1,1))=1, ", "&amp;VLOOKUP(VALUE(MID(BA644,3,1)), TxtPanelShape!$O$2:$P$50, 2, 0), IF(VALUE(MID(BA644,1,1))&gt;=7, ", "&amp;VLOOKUP(VALUE(MID(BA644,3,1)), TxtPanelShape!$O$2:$P$50, 2, 0),"")),"")</f>
        <v/>
      </c>
      <c r="BE644" s="79" t="str">
        <f>IFERROR("; "&amp;VLOOKUP(VALUE(MID(BA644,4,1)), TxtPanelShape!$V$2:$W$50,2,0),"")</f>
        <v/>
      </c>
      <c r="BF644" s="79" t="str">
        <f t="shared" si="122"/>
        <v/>
      </c>
      <c r="BG644" s="71"/>
      <c r="BH644" s="79" t="str">
        <f>IFERROR(VLOOKUP(BG644, TxtPanelDefinition!$A$2:$B$50, 2, 0),"")</f>
        <v/>
      </c>
      <c r="BI644" s="71"/>
      <c r="BJ644" s="79" t="str">
        <f>IFERROR(VLOOKUP(BI644, TxtPanelDefinition!$A$2:$B$50, 2, 0),"")</f>
        <v/>
      </c>
      <c r="BK644" s="71"/>
      <c r="BL644" s="79" t="str">
        <f>IFERROR(VLOOKUP(BK644, InscrTechniques!$A$2:$B$50, 2, 0),"")</f>
        <v/>
      </c>
      <c r="BM644" s="71"/>
      <c r="BN644" s="79" t="str">
        <f>IFERROR(VLOOKUP(BM644, InscrTechniques!$A$2:$B$50, 2, 0),"")</f>
        <v/>
      </c>
      <c r="BO644" s="71"/>
      <c r="BP644" s="79" t="str">
        <f>IFERROR(VLOOKUP(BO644, InscrTechniques!$A$2:$B$50, 2, 0),"")</f>
        <v/>
      </c>
      <c r="BQ644" s="71"/>
      <c r="BR644" s="79" t="str">
        <f>IFERROR(VLOOKUP(BQ644, InscrTechniques!$A$2:$B$50, 2, 0),"")</f>
        <v/>
      </c>
      <c r="BS644" s="71"/>
      <c r="BT644" s="79" t="str">
        <f>IFERROR(VLOOKUP(BS644, InscrTechniques!$A$2:$B$50, 2, 0),"")</f>
        <v/>
      </c>
      <c r="BU644" s="71"/>
      <c r="BV644" s="79" t="str">
        <f>IFERROR(VLOOKUP(BU644, InscrTechniques!$A$2:$B$50, 2, 0),"")</f>
        <v/>
      </c>
      <c r="BW644" s="125"/>
      <c r="BX644" s="79" t="str">
        <f>IFERROR(VLOOKUP(BW644, InscrTechniques!$A$2:$B$50, 2, 0),"")</f>
        <v/>
      </c>
      <c r="BY644" s="125"/>
      <c r="BZ644" s="79" t="str">
        <f>IFERROR(VLOOKUP(BY644, InscrTechniques!$A$2:$B$50, 2, 0),"")</f>
        <v/>
      </c>
      <c r="CA644" s="74"/>
      <c r="CB644" s="114" t="str">
        <f>IFERROR(VLOOKUP(CA644, LetterStyle!$A$2:$B$50, 2, 0),"")</f>
        <v/>
      </c>
      <c r="CC644" s="74"/>
      <c r="CD644" s="114" t="str">
        <f>IFERROR(VLOOKUP(CC644, LetterStyle!$A$2:$B$50, 2, 0),"")</f>
        <v/>
      </c>
      <c r="CE644" s="74"/>
      <c r="CF644" s="114" t="str">
        <f>IFERROR(VLOOKUP(CE644, LetterStyle!$A$2:$B$50, 2, 0),"")</f>
        <v/>
      </c>
      <c r="CG644" s="74"/>
      <c r="CH644" s="79" t="str">
        <f>IFERROR(VLOOKUP(CG644, LetterStyle!$A$2:$B$50, 2, 0),"")</f>
        <v/>
      </c>
      <c r="CI644" s="71"/>
      <c r="CJ644" s="79" t="str">
        <f>IFERROR(VLOOKUP(CI644, DecMotifs!$A$1:$B$306, 2, 0),"")</f>
        <v/>
      </c>
      <c r="CK644" s="71"/>
      <c r="CL644" s="79" t="str">
        <f>IFERROR(VLOOKUP(CK644, DecMotifs!$A$1:$B$306, 2, 0),"")</f>
        <v/>
      </c>
      <c r="CM644" s="71"/>
      <c r="CN644" s="79" t="str">
        <f>IFERROR(VLOOKUP(CM644, DecMotifs!$A$1:$B$306, 2, 0),"")</f>
        <v/>
      </c>
      <c r="CO644" s="71"/>
      <c r="CP644" s="79" t="str">
        <f>IFERROR(VLOOKUP(CO644, MarginalDec!$A$2:$B$253, 2, 0),"")</f>
        <v/>
      </c>
      <c r="CQ644" s="71"/>
      <c r="CR644" s="79" t="str">
        <f>IFERROR(VLOOKUP(CQ644, MarginalDec!$A$2:$B$253, 2, 0),"")</f>
        <v/>
      </c>
      <c r="CS644" s="71"/>
      <c r="CT644" s="79" t="str">
        <f>IFERROR(VLOOKUP(CS644, MarginalDec!$A$2:$B$253, 2, 0),"")</f>
        <v/>
      </c>
      <c r="CU644" s="71"/>
      <c r="CV644" s="79" t="str">
        <f>IF(ISBLANK(CU644),"", IFERROR(VLOOKUP(CU644, Tooling!$A$2:$B$252, 2, 0),""))</f>
        <v/>
      </c>
      <c r="CW644" s="71"/>
      <c r="CX644" s="79" t="str">
        <f>IF(ISBLANK(CW644),"", IFERROR(VLOOKUP(CW644, Tooling!$A$2:$B$252, 2, 0),""))</f>
        <v/>
      </c>
      <c r="CY644" s="71"/>
      <c r="CZ644" s="79" t="str">
        <f>IF(ISBLANK(CY644),"", IFERROR(VLOOKUP(CY644, Repairs!$A$2:$B$252, 2, 0),""))</f>
        <v/>
      </c>
      <c r="DA644" s="77"/>
      <c r="DB644" s="71"/>
      <c r="DC644" s="79" t="str">
        <f>IFERROR(VLOOKUP(DB644, DatingReason!$A$2:$B$252, 2, 0),"")</f>
        <v/>
      </c>
      <c r="DD644" s="123" t="str">
        <f t="shared" si="123"/>
        <v/>
      </c>
      <c r="DF644" s="119" t="str">
        <f t="array" ref="DF644">IF(AND($B644&lt;&gt;"", $DE644&lt;&gt;"", $DE644&lt;&gt;"No"),MAX(IF($B644=PEOPLE!$B$4:$B$1000, PEOPLE!$Q$4:$Q$1000,""))+100,"")</f>
        <v/>
      </c>
      <c r="DG644" s="68"/>
      <c r="DH644" s="76">
        <f>COUNTIF(PEOPLE!B:B, MEMORIALS!B644)</f>
        <v>0</v>
      </c>
      <c r="DI644" s="82"/>
      <c r="DJ644" s="82"/>
      <c r="DK644" s="82"/>
      <c r="DL644" s="68"/>
      <c r="DM644" s="68"/>
      <c r="DN644" s="68"/>
      <c r="DO644" s="68"/>
      <c r="DP644" s="68"/>
    </row>
    <row r="645" spans="1:120" ht="15" customHeight="1" x14ac:dyDescent="0.25">
      <c r="A645" s="68"/>
      <c r="B645" s="69"/>
      <c r="C645" s="68"/>
      <c r="D645" s="68"/>
      <c r="E645" s="70" t="str">
        <f>IF(D645="","",VLOOKUP(D645,Denomination!$A$2:$B$50, 2, 0))</f>
        <v/>
      </c>
      <c r="F645" s="68"/>
      <c r="G645" s="71"/>
      <c r="H645" s="70" t="str">
        <f>IF(G645="","",VLOOKUP(G645,MCondition!$A$2:$B$50, 2, 0))</f>
        <v/>
      </c>
      <c r="I645" s="72"/>
      <c r="J645" s="71"/>
      <c r="K645" s="70" t="str">
        <f>IF(J645="","",VLOOKUP(J645,ICondition!$A$2:$B$50, 2, 0))</f>
        <v/>
      </c>
      <c r="L645" s="73"/>
      <c r="M645" s="73"/>
      <c r="N645" s="73"/>
      <c r="O645" s="73"/>
      <c r="P645" s="73"/>
      <c r="Q645" s="73"/>
      <c r="R645" s="78"/>
      <c r="S645" s="79" t="str">
        <f>IFERROR(VLOOKUP(R645,Material!$A$2:$B$59, 2, 0),"")</f>
        <v/>
      </c>
      <c r="T645" s="71"/>
      <c r="U645" s="79" t="str">
        <f>IFERROR(VLOOKUP(T645,Material!$A$2:$B$59, 2, 0),"")</f>
        <v/>
      </c>
      <c r="V645" s="71"/>
      <c r="W645" s="79" t="str">
        <f>IFERROR(VLOOKUP(V645,Material!$A$2:$B$59, 2, 0),"")</f>
        <v/>
      </c>
      <c r="X645" s="71"/>
      <c r="Y645" s="79" t="str">
        <f>IFERROR(VLOOKUP(X645,Material!$A$2:$B$59, 2, 0),"")</f>
        <v/>
      </c>
      <c r="Z645" s="71"/>
      <c r="AA645" s="79" t="str">
        <f>IFERROR(VLOOKUP(Z645,Material!$A$2:$B$59, 2, 0),"")</f>
        <v/>
      </c>
      <c r="AB645" s="74"/>
      <c r="AC645" s="75" t="e">
        <f t="shared" si="124"/>
        <v>#VALUE!</v>
      </c>
      <c r="AD645" s="75" t="e">
        <f t="shared" si="125"/>
        <v>#VALUE!</v>
      </c>
      <c r="AE645" s="75" t="e">
        <f t="shared" si="115"/>
        <v>#VALUE!</v>
      </c>
      <c r="AF645" s="75" t="e">
        <f t="shared" si="126"/>
        <v>#VALUE!</v>
      </c>
      <c r="AG645" s="75" t="e">
        <f t="shared" si="116"/>
        <v>#VALUE!</v>
      </c>
      <c r="AH645" s="75" t="e">
        <f t="shared" si="117"/>
        <v>#VALUE!</v>
      </c>
      <c r="AI645" s="75" t="e">
        <f t="shared" si="118"/>
        <v>#VALUE!</v>
      </c>
      <c r="AJ645" s="80" t="e">
        <f t="shared" si="119"/>
        <v>#VALUE!</v>
      </c>
      <c r="AK645" s="79" t="str">
        <f>(IFERROR(VLOOKUP(AB645,Categories!$A$2:$B$20,2,1),""))</f>
        <v/>
      </c>
      <c r="AL645" s="79" t="str">
        <f ca="1">IFERROR(VLOOKUP((HLOOKUP((VLOOKUP($AB645,Categories!$A$2:$F$20,3,1)), $AB$3:$AJ645, (ROW()-ROW($AB$3)+1), 0)), INDIRECT(VLOOKUP($AB645,Categories!$A$2:$F$20,6,1)),2,0),AK645)</f>
        <v/>
      </c>
      <c r="AM645" s="79" t="str">
        <f ca="1">IFERROR(VLOOKUP((HLOOKUP((VLOOKUP($AB645,Categories!$A$2:$F$20,4,1)),$AB$3:$AJ645,(ROW()-ROW($AB$3)+1),0)),INDIRECT(VLOOKUP($AB645,Categories!$A$2:$H$20,7,1)),2,0),"")</f>
        <v/>
      </c>
      <c r="AN645" s="79" t="str">
        <f ca="1">IFERROR(VLOOKUP((HLOOKUP((VLOOKUP($AB645,Categories!$A$2:$F$20,5,1)), $AB$3:$AJ645, (ROW()-ROW($AB$3)+1), 0)), INDIRECT(VLOOKUP($AB645,Categories!$A$2:$H$20,8,1)),2,0),"")</f>
        <v/>
      </c>
      <c r="AO645" s="79" t="str">
        <f t="shared" ca="1" si="120"/>
        <v/>
      </c>
      <c r="AP645" s="81"/>
      <c r="AQ645" s="70" t="str">
        <f>IFERROR(VLOOKUP(VALUE(MID(AP645,1,1)),AdditionalElements!$A$2:$B$50,2,0),"")</f>
        <v/>
      </c>
      <c r="AR645" s="70" t="str">
        <f>IFERROR(VLOOKUP(VALUE(MID(AP645,2,1)),AdditionalElements!$H$2:$I$50,2,0),"")</f>
        <v/>
      </c>
      <c r="AS645" s="70" t="str">
        <f>IFERROR(VLOOKUP(VALUE(MID(AP645,3,1)),AdditionalElements!$O$2:$P$50,2,0),"")</f>
        <v/>
      </c>
      <c r="AT645" s="70" t="str">
        <f>IFERROR(VLOOKUP(VALUE(MID(AP645,4,1)),AdditionalElements!$V$2:$W$50,2,0),"")</f>
        <v/>
      </c>
      <c r="AU645" s="71"/>
      <c r="AV645" s="79" t="str">
        <f>IFERROR(IF(VALUE(MID(AU645,1,1))=1, VLOOKUP(VALUE(MID(AU645,1,1)), TxtPanelShape!$A$2:$C$50, 3, 0), (IF(VALUE(MID(AU645,1,1))&gt;=7, VLOOKUP(VALUE(MID(AU645,1,1)), TxtPanelShape!$A$2:$C$50, 3, 0),VLOOKUP(VALUE(MID(AU645,1,2)),TxtPanelShape!$A$2:$C$50,3,0)))), "")</f>
        <v/>
      </c>
      <c r="AW645" s="79" t="str">
        <f>IFERROR(IF(VALUE(MID(AU645,1,1))=1, ", "&amp;VLOOKUP(VALUE(MID(AU645,2,1)), TxtPanelShape!$H$2:$I$50, 2, 0), IF(VALUE(MID(AU645,1,1))&gt;=7, ", "&amp;VLOOKUP(VALUE(MID(AU645,2,1)), TxtPanelShape!$H$2:$I$50, 2, 0),"")), "")</f>
        <v/>
      </c>
      <c r="AX645" s="79" t="str">
        <f>IFERROR(IF(VALUE(MID(AU645,1,1))=1, ", "&amp;VLOOKUP(VALUE(MID(AU645,3,1)), TxtPanelShape!$O$2:$P$50, 2, 0), IF(VALUE(MID(AU645,1,1))&gt;=7, ", "&amp;VLOOKUP(VALUE(MID(AU645,3,1)), TxtPanelShape!$O$2:$P$50, 2, 0),"")),"")</f>
        <v/>
      </c>
      <c r="AY645" s="79" t="str">
        <f>IFERROR("; "&amp;VLOOKUP(VALUE(MID(AU645,4,1)), TxtPanelShape!$V$2:$W$50,2,0),"")</f>
        <v/>
      </c>
      <c r="AZ645" s="79" t="str">
        <f t="shared" si="121"/>
        <v/>
      </c>
      <c r="BA645" s="71"/>
      <c r="BB645" s="79" t="str">
        <f>IFERROR(IF(VALUE(MID(BA645,1,1))=1, VLOOKUP(VALUE(MID(BA645,1,1)), TxtPanelShape!$A$2:$C$50, 3, 0), (IF(VALUE(MID(BA645,1,1))&gt;=7, VLOOKUP(VALUE(MID(BA645,1,1)), TxtPanelShape!$A$2:$C$50, 3, 0),VLOOKUP(VALUE(MID(BA645,1,2)),TxtPanelShape!$A$2:$C$50,3,0)))), "")</f>
        <v/>
      </c>
      <c r="BC645" s="79" t="str">
        <f>IFERROR(IF(VALUE(MID(BA645,1,1))=1, ", "&amp;VLOOKUP(VALUE(MID(BA645,2,1)), TxtPanelShape!$H$2:$I$50, 2, 0), IF(VALUE(MID(BA645,1,1))&gt;=7, ", "&amp;VLOOKUP(VALUE(MID(BA645,2,1)), TxtPanelShape!$H$2:$I$50, 2, 0),"")), "")</f>
        <v/>
      </c>
      <c r="BD645" s="79" t="str">
        <f>IFERROR(IF(VALUE(MID(BA645,1,1))=1, ", "&amp;VLOOKUP(VALUE(MID(BA645,3,1)), TxtPanelShape!$O$2:$P$50, 2, 0), IF(VALUE(MID(BA645,1,1))&gt;=7, ", "&amp;VLOOKUP(VALUE(MID(BA645,3,1)), TxtPanelShape!$O$2:$P$50, 2, 0),"")),"")</f>
        <v/>
      </c>
      <c r="BE645" s="79" t="str">
        <f>IFERROR("; "&amp;VLOOKUP(VALUE(MID(BA645,4,1)), TxtPanelShape!$V$2:$W$50,2,0),"")</f>
        <v/>
      </c>
      <c r="BF645" s="79" t="str">
        <f t="shared" si="122"/>
        <v/>
      </c>
      <c r="BG645" s="71"/>
      <c r="BH645" s="79" t="str">
        <f>IFERROR(VLOOKUP(BG645, TxtPanelDefinition!$A$2:$B$50, 2, 0),"")</f>
        <v/>
      </c>
      <c r="BI645" s="71"/>
      <c r="BJ645" s="79" t="str">
        <f>IFERROR(VLOOKUP(BI645, TxtPanelDefinition!$A$2:$B$50, 2, 0),"")</f>
        <v/>
      </c>
      <c r="BK645" s="71"/>
      <c r="BL645" s="79" t="str">
        <f>IFERROR(VLOOKUP(BK645, InscrTechniques!$A$2:$B$50, 2, 0),"")</f>
        <v/>
      </c>
      <c r="BM645" s="71"/>
      <c r="BN645" s="79" t="str">
        <f>IFERROR(VLOOKUP(BM645, InscrTechniques!$A$2:$B$50, 2, 0),"")</f>
        <v/>
      </c>
      <c r="BO645" s="71"/>
      <c r="BP645" s="79" t="str">
        <f>IFERROR(VLOOKUP(BO645, InscrTechniques!$A$2:$B$50, 2, 0),"")</f>
        <v/>
      </c>
      <c r="BQ645" s="71"/>
      <c r="BR645" s="79" t="str">
        <f>IFERROR(VLOOKUP(BQ645, InscrTechniques!$A$2:$B$50, 2, 0),"")</f>
        <v/>
      </c>
      <c r="BS645" s="71"/>
      <c r="BT645" s="79" t="str">
        <f>IFERROR(VLOOKUP(BS645, InscrTechniques!$A$2:$B$50, 2, 0),"")</f>
        <v/>
      </c>
      <c r="BU645" s="71"/>
      <c r="BV645" s="79" t="str">
        <f>IFERROR(VLOOKUP(BU645, InscrTechniques!$A$2:$B$50, 2, 0),"")</f>
        <v/>
      </c>
      <c r="BW645" s="125"/>
      <c r="BX645" s="79" t="str">
        <f>IFERROR(VLOOKUP(BW645, InscrTechniques!$A$2:$B$50, 2, 0),"")</f>
        <v/>
      </c>
      <c r="BY645" s="125"/>
      <c r="BZ645" s="79" t="str">
        <f>IFERROR(VLOOKUP(BY645, InscrTechniques!$A$2:$B$50, 2, 0),"")</f>
        <v/>
      </c>
      <c r="CA645" s="74"/>
      <c r="CB645" s="114" t="str">
        <f>IFERROR(VLOOKUP(CA645, LetterStyle!$A$2:$B$50, 2, 0),"")</f>
        <v/>
      </c>
      <c r="CC645" s="74"/>
      <c r="CD645" s="114" t="str">
        <f>IFERROR(VLOOKUP(CC645, LetterStyle!$A$2:$B$50, 2, 0),"")</f>
        <v/>
      </c>
      <c r="CE645" s="74"/>
      <c r="CF645" s="114" t="str">
        <f>IFERROR(VLOOKUP(CE645, LetterStyle!$A$2:$B$50, 2, 0),"")</f>
        <v/>
      </c>
      <c r="CG645" s="74"/>
      <c r="CH645" s="79" t="str">
        <f>IFERROR(VLOOKUP(CG645, LetterStyle!$A$2:$B$50, 2, 0),"")</f>
        <v/>
      </c>
      <c r="CI645" s="71"/>
      <c r="CJ645" s="79" t="str">
        <f>IFERROR(VLOOKUP(CI645, DecMotifs!$A$1:$B$306, 2, 0),"")</f>
        <v/>
      </c>
      <c r="CK645" s="71"/>
      <c r="CL645" s="79" t="str">
        <f>IFERROR(VLOOKUP(CK645, DecMotifs!$A$1:$B$306, 2, 0),"")</f>
        <v/>
      </c>
      <c r="CM645" s="71"/>
      <c r="CN645" s="79" t="str">
        <f>IFERROR(VLOOKUP(CM645, DecMotifs!$A$1:$B$306, 2, 0),"")</f>
        <v/>
      </c>
      <c r="CO645" s="71"/>
      <c r="CP645" s="79" t="str">
        <f>IFERROR(VLOOKUP(CO645, MarginalDec!$A$2:$B$253, 2, 0),"")</f>
        <v/>
      </c>
      <c r="CQ645" s="71"/>
      <c r="CR645" s="79" t="str">
        <f>IFERROR(VLOOKUP(CQ645, MarginalDec!$A$2:$B$253, 2, 0),"")</f>
        <v/>
      </c>
      <c r="CS645" s="71"/>
      <c r="CT645" s="79" t="str">
        <f>IFERROR(VLOOKUP(CS645, MarginalDec!$A$2:$B$253, 2, 0),"")</f>
        <v/>
      </c>
      <c r="CU645" s="71"/>
      <c r="CV645" s="79" t="str">
        <f>IF(ISBLANK(CU645),"", IFERROR(VLOOKUP(CU645, Tooling!$A$2:$B$252, 2, 0),""))</f>
        <v/>
      </c>
      <c r="CW645" s="71"/>
      <c r="CX645" s="79" t="str">
        <f>IF(ISBLANK(CW645),"", IFERROR(VLOOKUP(CW645, Tooling!$A$2:$B$252, 2, 0),""))</f>
        <v/>
      </c>
      <c r="CY645" s="71"/>
      <c r="CZ645" s="79" t="str">
        <f>IF(ISBLANK(CY645),"", IFERROR(VLOOKUP(CY645, Repairs!$A$2:$B$252, 2, 0),""))</f>
        <v/>
      </c>
      <c r="DA645" s="77"/>
      <c r="DB645" s="71"/>
      <c r="DC645" s="79" t="str">
        <f>IFERROR(VLOOKUP(DB645, DatingReason!$A$2:$B$252, 2, 0),"")</f>
        <v/>
      </c>
      <c r="DD645" s="123" t="str">
        <f t="shared" si="123"/>
        <v/>
      </c>
      <c r="DF645" s="119" t="str">
        <f t="array" ref="DF645">IF(AND($B645&lt;&gt;"", $DE645&lt;&gt;"", $DE645&lt;&gt;"No"),MAX(IF($B645=PEOPLE!$B$4:$B$1000, PEOPLE!$Q$4:$Q$1000,""))+100,"")</f>
        <v/>
      </c>
      <c r="DG645" s="68"/>
      <c r="DH645" s="76">
        <f>COUNTIF(PEOPLE!B:B, MEMORIALS!B645)</f>
        <v>0</v>
      </c>
      <c r="DI645" s="82"/>
      <c r="DJ645" s="82"/>
      <c r="DK645" s="82"/>
      <c r="DL645" s="68"/>
      <c r="DM645" s="68"/>
      <c r="DN645" s="68"/>
      <c r="DO645" s="68"/>
      <c r="DP645" s="68"/>
    </row>
    <row r="646" spans="1:120" ht="15" customHeight="1" x14ac:dyDescent="0.25">
      <c r="A646" s="68"/>
      <c r="B646" s="69"/>
      <c r="C646" s="68"/>
      <c r="D646" s="68"/>
      <c r="E646" s="70" t="str">
        <f>IF(D646="","",VLOOKUP(D646,Denomination!$A$2:$B$50, 2, 0))</f>
        <v/>
      </c>
      <c r="F646" s="68"/>
      <c r="G646" s="71"/>
      <c r="H646" s="70" t="str">
        <f>IF(G646="","",VLOOKUP(G646,MCondition!$A$2:$B$50, 2, 0))</f>
        <v/>
      </c>
      <c r="I646" s="72"/>
      <c r="J646" s="71"/>
      <c r="K646" s="70" t="str">
        <f>IF(J646="","",VLOOKUP(J646,ICondition!$A$2:$B$50, 2, 0))</f>
        <v/>
      </c>
      <c r="L646" s="73"/>
      <c r="M646" s="73"/>
      <c r="N646" s="73"/>
      <c r="O646" s="73"/>
      <c r="P646" s="73"/>
      <c r="Q646" s="73"/>
      <c r="R646" s="78"/>
      <c r="S646" s="79" t="str">
        <f>IFERROR(VLOOKUP(R646,Material!$A$2:$B$59, 2, 0),"")</f>
        <v/>
      </c>
      <c r="T646" s="71"/>
      <c r="U646" s="79" t="str">
        <f>IFERROR(VLOOKUP(T646,Material!$A$2:$B$59, 2, 0),"")</f>
        <v/>
      </c>
      <c r="V646" s="71"/>
      <c r="W646" s="79" t="str">
        <f>IFERROR(VLOOKUP(V646,Material!$A$2:$B$59, 2, 0),"")</f>
        <v/>
      </c>
      <c r="X646" s="71"/>
      <c r="Y646" s="79" t="str">
        <f>IFERROR(VLOOKUP(X646,Material!$A$2:$B$59, 2, 0),"")</f>
        <v/>
      </c>
      <c r="Z646" s="71"/>
      <c r="AA646" s="79" t="str">
        <f>IFERROR(VLOOKUP(Z646,Material!$A$2:$B$59, 2, 0),"")</f>
        <v/>
      </c>
      <c r="AB646" s="74"/>
      <c r="AC646" s="75" t="e">
        <f t="shared" si="124"/>
        <v>#VALUE!</v>
      </c>
      <c r="AD646" s="75" t="e">
        <f t="shared" si="125"/>
        <v>#VALUE!</v>
      </c>
      <c r="AE646" s="75" t="e">
        <f t="shared" ref="AE646:AE709" si="127">VALUE(MID($AB646,COLUMN()-(COLUMN(AE646)- 3),1))</f>
        <v>#VALUE!</v>
      </c>
      <c r="AF646" s="75" t="e">
        <f t="shared" si="126"/>
        <v>#VALUE!</v>
      </c>
      <c r="AG646" s="75" t="e">
        <f t="shared" ref="AG646:AG709" si="128">VALUE(AC646&amp;AD646)</f>
        <v>#VALUE!</v>
      </c>
      <c r="AH646" s="75" t="e">
        <f t="shared" ref="AH646:AH709" si="129">VALUE(AD646&amp;AE646)</f>
        <v>#VALUE!</v>
      </c>
      <c r="AI646" s="75" t="e">
        <f t="shared" ref="AI646:AI709" si="130">VALUE(AC646&amp;AD646&amp;AE646)</f>
        <v>#VALUE!</v>
      </c>
      <c r="AJ646" s="80" t="e">
        <f t="shared" ref="AJ646:AJ709" si="131">VALUE(AD646&amp;AE646&amp;AF646)</f>
        <v>#VALUE!</v>
      </c>
      <c r="AK646" s="79" t="str">
        <f>(IFERROR(VLOOKUP(AB646,Categories!$A$2:$B$20,2,1),""))</f>
        <v/>
      </c>
      <c r="AL646" s="79" t="str">
        <f ca="1">IFERROR(VLOOKUP((HLOOKUP((VLOOKUP($AB646,Categories!$A$2:$F$20,3,1)), $AB$3:$AJ646, (ROW()-ROW($AB$3)+1), 0)), INDIRECT(VLOOKUP($AB646,Categories!$A$2:$F$20,6,1)),2,0),AK646)</f>
        <v/>
      </c>
      <c r="AM646" s="79" t="str">
        <f ca="1">IFERROR(VLOOKUP((HLOOKUP((VLOOKUP($AB646,Categories!$A$2:$F$20,4,1)),$AB$3:$AJ646,(ROW()-ROW($AB$3)+1),0)),INDIRECT(VLOOKUP($AB646,Categories!$A$2:$H$20,7,1)),2,0),"")</f>
        <v/>
      </c>
      <c r="AN646" s="79" t="str">
        <f ca="1">IFERROR(VLOOKUP((HLOOKUP((VLOOKUP($AB646,Categories!$A$2:$F$20,5,1)), $AB$3:$AJ646, (ROW()-ROW($AB$3)+1), 0)), INDIRECT(VLOOKUP($AB646,Categories!$A$2:$H$20,8,1)),2,0),"")</f>
        <v/>
      </c>
      <c r="AO646" s="79" t="str">
        <f t="shared" ref="AO646:AO709" ca="1" si="132">IFERROR(IF(AM646="",IF(AN646="", AL646, AL646&amp;AN646),IF(AN646="",AL646&amp;AM646,AL646&amp;AM646&amp;AN646)),"")</f>
        <v/>
      </c>
      <c r="AP646" s="81"/>
      <c r="AQ646" s="70" t="str">
        <f>IFERROR(VLOOKUP(VALUE(MID(AP646,1,1)),AdditionalElements!$A$2:$B$50,2,0),"")</f>
        <v/>
      </c>
      <c r="AR646" s="70" t="str">
        <f>IFERROR(VLOOKUP(VALUE(MID(AP646,2,1)),AdditionalElements!$H$2:$I$50,2,0),"")</f>
        <v/>
      </c>
      <c r="AS646" s="70" t="str">
        <f>IFERROR(VLOOKUP(VALUE(MID(AP646,3,1)),AdditionalElements!$O$2:$P$50,2,0),"")</f>
        <v/>
      </c>
      <c r="AT646" s="70" t="str">
        <f>IFERROR(VLOOKUP(VALUE(MID(AP646,4,1)),AdditionalElements!$V$2:$W$50,2,0),"")</f>
        <v/>
      </c>
      <c r="AU646" s="71"/>
      <c r="AV646" s="79" t="str">
        <f>IFERROR(IF(VALUE(MID(AU646,1,1))=1, VLOOKUP(VALUE(MID(AU646,1,1)), TxtPanelShape!$A$2:$C$50, 3, 0), (IF(VALUE(MID(AU646,1,1))&gt;=7, VLOOKUP(VALUE(MID(AU646,1,1)), TxtPanelShape!$A$2:$C$50, 3, 0),VLOOKUP(VALUE(MID(AU646,1,2)),TxtPanelShape!$A$2:$C$50,3,0)))), "")</f>
        <v/>
      </c>
      <c r="AW646" s="79" t="str">
        <f>IFERROR(IF(VALUE(MID(AU646,1,1))=1, ", "&amp;VLOOKUP(VALUE(MID(AU646,2,1)), TxtPanelShape!$H$2:$I$50, 2, 0), IF(VALUE(MID(AU646,1,1))&gt;=7, ", "&amp;VLOOKUP(VALUE(MID(AU646,2,1)), TxtPanelShape!$H$2:$I$50, 2, 0),"")), "")</f>
        <v/>
      </c>
      <c r="AX646" s="79" t="str">
        <f>IFERROR(IF(VALUE(MID(AU646,1,1))=1, ", "&amp;VLOOKUP(VALUE(MID(AU646,3,1)), TxtPanelShape!$O$2:$P$50, 2, 0), IF(VALUE(MID(AU646,1,1))&gt;=7, ", "&amp;VLOOKUP(VALUE(MID(AU646,3,1)), TxtPanelShape!$O$2:$P$50, 2, 0),"")),"")</f>
        <v/>
      </c>
      <c r="AY646" s="79" t="str">
        <f>IFERROR("; "&amp;VLOOKUP(VALUE(MID(AU646,4,1)), TxtPanelShape!$V$2:$W$50,2,0),"")</f>
        <v/>
      </c>
      <c r="AZ646" s="79" t="str">
        <f t="shared" ref="AZ646:AZ709" si="133">AV646&amp;AW646&amp;AX646&amp;AY646</f>
        <v/>
      </c>
      <c r="BA646" s="71"/>
      <c r="BB646" s="79" t="str">
        <f>IFERROR(IF(VALUE(MID(BA646,1,1))=1, VLOOKUP(VALUE(MID(BA646,1,1)), TxtPanelShape!$A$2:$C$50, 3, 0), (IF(VALUE(MID(BA646,1,1))&gt;=7, VLOOKUP(VALUE(MID(BA646,1,1)), TxtPanelShape!$A$2:$C$50, 3, 0),VLOOKUP(VALUE(MID(BA646,1,2)),TxtPanelShape!$A$2:$C$50,3,0)))), "")</f>
        <v/>
      </c>
      <c r="BC646" s="79" t="str">
        <f>IFERROR(IF(VALUE(MID(BA646,1,1))=1, ", "&amp;VLOOKUP(VALUE(MID(BA646,2,1)), TxtPanelShape!$H$2:$I$50, 2, 0), IF(VALUE(MID(BA646,1,1))&gt;=7, ", "&amp;VLOOKUP(VALUE(MID(BA646,2,1)), TxtPanelShape!$H$2:$I$50, 2, 0),"")), "")</f>
        <v/>
      </c>
      <c r="BD646" s="79" t="str">
        <f>IFERROR(IF(VALUE(MID(BA646,1,1))=1, ", "&amp;VLOOKUP(VALUE(MID(BA646,3,1)), TxtPanelShape!$O$2:$P$50, 2, 0), IF(VALUE(MID(BA646,1,1))&gt;=7, ", "&amp;VLOOKUP(VALUE(MID(BA646,3,1)), TxtPanelShape!$O$2:$P$50, 2, 0),"")),"")</f>
        <v/>
      </c>
      <c r="BE646" s="79" t="str">
        <f>IFERROR("; "&amp;VLOOKUP(VALUE(MID(BA646,4,1)), TxtPanelShape!$V$2:$W$50,2,0),"")</f>
        <v/>
      </c>
      <c r="BF646" s="79" t="str">
        <f t="shared" ref="BF646:BF709" si="134">BB646&amp;BC646&amp;BD646&amp;BE646</f>
        <v/>
      </c>
      <c r="BG646" s="71"/>
      <c r="BH646" s="79" t="str">
        <f>IFERROR(VLOOKUP(BG646, TxtPanelDefinition!$A$2:$B$50, 2, 0),"")</f>
        <v/>
      </c>
      <c r="BI646" s="71"/>
      <c r="BJ646" s="79" t="str">
        <f>IFERROR(VLOOKUP(BI646, TxtPanelDefinition!$A$2:$B$50, 2, 0),"")</f>
        <v/>
      </c>
      <c r="BK646" s="71"/>
      <c r="BL646" s="79" t="str">
        <f>IFERROR(VLOOKUP(BK646, InscrTechniques!$A$2:$B$50, 2, 0),"")</f>
        <v/>
      </c>
      <c r="BM646" s="71"/>
      <c r="BN646" s="79" t="str">
        <f>IFERROR(VLOOKUP(BM646, InscrTechniques!$A$2:$B$50, 2, 0),"")</f>
        <v/>
      </c>
      <c r="BO646" s="71"/>
      <c r="BP646" s="79" t="str">
        <f>IFERROR(VLOOKUP(BO646, InscrTechniques!$A$2:$B$50, 2, 0),"")</f>
        <v/>
      </c>
      <c r="BQ646" s="71"/>
      <c r="BR646" s="79" t="str">
        <f>IFERROR(VLOOKUP(BQ646, InscrTechniques!$A$2:$B$50, 2, 0),"")</f>
        <v/>
      </c>
      <c r="BS646" s="71"/>
      <c r="BT646" s="79" t="str">
        <f>IFERROR(VLOOKUP(BS646, InscrTechniques!$A$2:$B$50, 2, 0),"")</f>
        <v/>
      </c>
      <c r="BU646" s="71"/>
      <c r="BV646" s="79" t="str">
        <f>IFERROR(VLOOKUP(BU646, InscrTechniques!$A$2:$B$50, 2, 0),"")</f>
        <v/>
      </c>
      <c r="BW646" s="125"/>
      <c r="BX646" s="79" t="str">
        <f>IFERROR(VLOOKUP(BW646, InscrTechniques!$A$2:$B$50, 2, 0),"")</f>
        <v/>
      </c>
      <c r="BY646" s="125"/>
      <c r="BZ646" s="79" t="str">
        <f>IFERROR(VLOOKUP(BY646, InscrTechniques!$A$2:$B$50, 2, 0),"")</f>
        <v/>
      </c>
      <c r="CA646" s="74"/>
      <c r="CB646" s="114" t="str">
        <f>IFERROR(VLOOKUP(CA646, LetterStyle!$A$2:$B$50, 2, 0),"")</f>
        <v/>
      </c>
      <c r="CC646" s="74"/>
      <c r="CD646" s="114" t="str">
        <f>IFERROR(VLOOKUP(CC646, LetterStyle!$A$2:$B$50, 2, 0),"")</f>
        <v/>
      </c>
      <c r="CE646" s="74"/>
      <c r="CF646" s="114" t="str">
        <f>IFERROR(VLOOKUP(CE646, LetterStyle!$A$2:$B$50, 2, 0),"")</f>
        <v/>
      </c>
      <c r="CG646" s="74"/>
      <c r="CH646" s="79" t="str">
        <f>IFERROR(VLOOKUP(CG646, LetterStyle!$A$2:$B$50, 2, 0),"")</f>
        <v/>
      </c>
      <c r="CI646" s="71"/>
      <c r="CJ646" s="79" t="str">
        <f>IFERROR(VLOOKUP(CI646, DecMotifs!$A$1:$B$306, 2, 0),"")</f>
        <v/>
      </c>
      <c r="CK646" s="71"/>
      <c r="CL646" s="79" t="str">
        <f>IFERROR(VLOOKUP(CK646, DecMotifs!$A$1:$B$306, 2, 0),"")</f>
        <v/>
      </c>
      <c r="CM646" s="71"/>
      <c r="CN646" s="79" t="str">
        <f>IFERROR(VLOOKUP(CM646, DecMotifs!$A$1:$B$306, 2, 0),"")</f>
        <v/>
      </c>
      <c r="CO646" s="71"/>
      <c r="CP646" s="79" t="str">
        <f>IFERROR(VLOOKUP(CO646, MarginalDec!$A$2:$B$253, 2, 0),"")</f>
        <v/>
      </c>
      <c r="CQ646" s="71"/>
      <c r="CR646" s="79" t="str">
        <f>IFERROR(VLOOKUP(CQ646, MarginalDec!$A$2:$B$253, 2, 0),"")</f>
        <v/>
      </c>
      <c r="CS646" s="71"/>
      <c r="CT646" s="79" t="str">
        <f>IFERROR(VLOOKUP(CS646, MarginalDec!$A$2:$B$253, 2, 0),"")</f>
        <v/>
      </c>
      <c r="CU646" s="71"/>
      <c r="CV646" s="79" t="str">
        <f>IF(ISBLANK(CU646),"", IFERROR(VLOOKUP(CU646, Tooling!$A$2:$B$252, 2, 0),""))</f>
        <v/>
      </c>
      <c r="CW646" s="71"/>
      <c r="CX646" s="79" t="str">
        <f>IF(ISBLANK(CW646),"", IFERROR(VLOOKUP(CW646, Tooling!$A$2:$B$252, 2, 0),""))</f>
        <v/>
      </c>
      <c r="CY646" s="71"/>
      <c r="CZ646" s="79" t="str">
        <f>IF(ISBLANK(CY646),"", IFERROR(VLOOKUP(CY646, Repairs!$A$2:$B$252, 2, 0),""))</f>
        <v/>
      </c>
      <c r="DA646" s="77"/>
      <c r="DB646" s="71"/>
      <c r="DC646" s="79" t="str">
        <f>IFERROR(VLOOKUP(DB646, DatingReason!$A$2:$B$252, 2, 0),"")</f>
        <v/>
      </c>
      <c r="DD646" s="123" t="str">
        <f t="shared" ref="DD646:DD709" si="135">IF(DA646&lt;&gt;"",LEFT(DA646,3)&amp;"0","")</f>
        <v/>
      </c>
      <c r="DF646" s="119" t="str">
        <f t="array" ref="DF646">IF(AND($B646&lt;&gt;"", $DE646&lt;&gt;"", $DE646&lt;&gt;"No"),MAX(IF($B646=PEOPLE!$B$4:$B$1000, PEOPLE!$Q$4:$Q$1000,""))+100,"")</f>
        <v/>
      </c>
      <c r="DG646" s="68"/>
      <c r="DH646" s="76">
        <f>COUNTIF(PEOPLE!B:B, MEMORIALS!B646)</f>
        <v>0</v>
      </c>
      <c r="DI646" s="82"/>
      <c r="DJ646" s="82"/>
      <c r="DK646" s="82"/>
      <c r="DL646" s="68"/>
      <c r="DM646" s="68"/>
      <c r="DN646" s="68"/>
      <c r="DO646" s="68"/>
      <c r="DP646" s="68"/>
    </row>
    <row r="647" spans="1:120" ht="15" customHeight="1" x14ac:dyDescent="0.25">
      <c r="A647" s="68"/>
      <c r="B647" s="69"/>
      <c r="C647" s="68"/>
      <c r="D647" s="68"/>
      <c r="E647" s="70" t="str">
        <f>IF(D647="","",VLOOKUP(D647,Denomination!$A$2:$B$50, 2, 0))</f>
        <v/>
      </c>
      <c r="F647" s="68"/>
      <c r="G647" s="71"/>
      <c r="H647" s="70" t="str">
        <f>IF(G647="","",VLOOKUP(G647,MCondition!$A$2:$B$50, 2, 0))</f>
        <v/>
      </c>
      <c r="I647" s="72"/>
      <c r="J647" s="71"/>
      <c r="K647" s="70" t="str">
        <f>IF(J647="","",VLOOKUP(J647,ICondition!$A$2:$B$50, 2, 0))</f>
        <v/>
      </c>
      <c r="L647" s="73"/>
      <c r="M647" s="73"/>
      <c r="N647" s="73"/>
      <c r="O647" s="73"/>
      <c r="P647" s="73"/>
      <c r="Q647" s="73"/>
      <c r="R647" s="78"/>
      <c r="S647" s="79" t="str">
        <f>IFERROR(VLOOKUP(R647,Material!$A$2:$B$59, 2, 0),"")</f>
        <v/>
      </c>
      <c r="T647" s="71"/>
      <c r="U647" s="79" t="str">
        <f>IFERROR(VLOOKUP(T647,Material!$A$2:$B$59, 2, 0),"")</f>
        <v/>
      </c>
      <c r="V647" s="71"/>
      <c r="W647" s="79" t="str">
        <f>IFERROR(VLOOKUP(V647,Material!$A$2:$B$59, 2, 0),"")</f>
        <v/>
      </c>
      <c r="X647" s="71"/>
      <c r="Y647" s="79" t="str">
        <f>IFERROR(VLOOKUP(X647,Material!$A$2:$B$59, 2, 0),"")</f>
        <v/>
      </c>
      <c r="Z647" s="71"/>
      <c r="AA647" s="79" t="str">
        <f>IFERROR(VLOOKUP(Z647,Material!$A$2:$B$59, 2, 0),"")</f>
        <v/>
      </c>
      <c r="AB647" s="74"/>
      <c r="AC647" s="75" t="e">
        <f t="shared" si="124"/>
        <v>#VALUE!</v>
      </c>
      <c r="AD647" s="75" t="e">
        <f t="shared" si="125"/>
        <v>#VALUE!</v>
      </c>
      <c r="AE647" s="75" t="e">
        <f t="shared" si="127"/>
        <v>#VALUE!</v>
      </c>
      <c r="AF647" s="75" t="e">
        <f t="shared" si="126"/>
        <v>#VALUE!</v>
      </c>
      <c r="AG647" s="75" t="e">
        <f t="shared" si="128"/>
        <v>#VALUE!</v>
      </c>
      <c r="AH647" s="75" t="e">
        <f t="shared" si="129"/>
        <v>#VALUE!</v>
      </c>
      <c r="AI647" s="75" t="e">
        <f t="shared" si="130"/>
        <v>#VALUE!</v>
      </c>
      <c r="AJ647" s="80" t="e">
        <f t="shared" si="131"/>
        <v>#VALUE!</v>
      </c>
      <c r="AK647" s="79" t="str">
        <f>(IFERROR(VLOOKUP(AB647,Categories!$A$2:$B$20,2,1),""))</f>
        <v/>
      </c>
      <c r="AL647" s="79" t="str">
        <f ca="1">IFERROR(VLOOKUP((HLOOKUP((VLOOKUP($AB647,Categories!$A$2:$F$20,3,1)), $AB$3:$AJ647, (ROW()-ROW($AB$3)+1), 0)), INDIRECT(VLOOKUP($AB647,Categories!$A$2:$F$20,6,1)),2,0),AK647)</f>
        <v/>
      </c>
      <c r="AM647" s="79" t="str">
        <f ca="1">IFERROR(VLOOKUP((HLOOKUP((VLOOKUP($AB647,Categories!$A$2:$F$20,4,1)),$AB$3:$AJ647,(ROW()-ROW($AB$3)+1),0)),INDIRECT(VLOOKUP($AB647,Categories!$A$2:$H$20,7,1)),2,0),"")</f>
        <v/>
      </c>
      <c r="AN647" s="79" t="str">
        <f ca="1">IFERROR(VLOOKUP((HLOOKUP((VLOOKUP($AB647,Categories!$A$2:$F$20,5,1)), $AB$3:$AJ647, (ROW()-ROW($AB$3)+1), 0)), INDIRECT(VLOOKUP($AB647,Categories!$A$2:$H$20,8,1)),2,0),"")</f>
        <v/>
      </c>
      <c r="AO647" s="79" t="str">
        <f t="shared" ca="1" si="132"/>
        <v/>
      </c>
      <c r="AP647" s="81"/>
      <c r="AQ647" s="70" t="str">
        <f>IFERROR(VLOOKUP(VALUE(MID(AP647,1,1)),AdditionalElements!$A$2:$B$50,2,0),"")</f>
        <v/>
      </c>
      <c r="AR647" s="70" t="str">
        <f>IFERROR(VLOOKUP(VALUE(MID(AP647,2,1)),AdditionalElements!$H$2:$I$50,2,0),"")</f>
        <v/>
      </c>
      <c r="AS647" s="70" t="str">
        <f>IFERROR(VLOOKUP(VALUE(MID(AP647,3,1)),AdditionalElements!$O$2:$P$50,2,0),"")</f>
        <v/>
      </c>
      <c r="AT647" s="70" t="str">
        <f>IFERROR(VLOOKUP(VALUE(MID(AP647,4,1)),AdditionalElements!$V$2:$W$50,2,0),"")</f>
        <v/>
      </c>
      <c r="AU647" s="71"/>
      <c r="AV647" s="79" t="str">
        <f>IFERROR(IF(VALUE(MID(AU647,1,1))=1, VLOOKUP(VALUE(MID(AU647,1,1)), TxtPanelShape!$A$2:$C$50, 3, 0), (IF(VALUE(MID(AU647,1,1))&gt;=7, VLOOKUP(VALUE(MID(AU647,1,1)), TxtPanelShape!$A$2:$C$50, 3, 0),VLOOKUP(VALUE(MID(AU647,1,2)),TxtPanelShape!$A$2:$C$50,3,0)))), "")</f>
        <v/>
      </c>
      <c r="AW647" s="79" t="str">
        <f>IFERROR(IF(VALUE(MID(AU647,1,1))=1, ", "&amp;VLOOKUP(VALUE(MID(AU647,2,1)), TxtPanelShape!$H$2:$I$50, 2, 0), IF(VALUE(MID(AU647,1,1))&gt;=7, ", "&amp;VLOOKUP(VALUE(MID(AU647,2,1)), TxtPanelShape!$H$2:$I$50, 2, 0),"")), "")</f>
        <v/>
      </c>
      <c r="AX647" s="79" t="str">
        <f>IFERROR(IF(VALUE(MID(AU647,1,1))=1, ", "&amp;VLOOKUP(VALUE(MID(AU647,3,1)), TxtPanelShape!$O$2:$P$50, 2, 0), IF(VALUE(MID(AU647,1,1))&gt;=7, ", "&amp;VLOOKUP(VALUE(MID(AU647,3,1)), TxtPanelShape!$O$2:$P$50, 2, 0),"")),"")</f>
        <v/>
      </c>
      <c r="AY647" s="79" t="str">
        <f>IFERROR("; "&amp;VLOOKUP(VALUE(MID(AU647,4,1)), TxtPanelShape!$V$2:$W$50,2,0),"")</f>
        <v/>
      </c>
      <c r="AZ647" s="79" t="str">
        <f t="shared" si="133"/>
        <v/>
      </c>
      <c r="BA647" s="71"/>
      <c r="BB647" s="79" t="str">
        <f>IFERROR(IF(VALUE(MID(BA647,1,1))=1, VLOOKUP(VALUE(MID(BA647,1,1)), TxtPanelShape!$A$2:$C$50, 3, 0), (IF(VALUE(MID(BA647,1,1))&gt;=7, VLOOKUP(VALUE(MID(BA647,1,1)), TxtPanelShape!$A$2:$C$50, 3, 0),VLOOKUP(VALUE(MID(BA647,1,2)),TxtPanelShape!$A$2:$C$50,3,0)))), "")</f>
        <v/>
      </c>
      <c r="BC647" s="79" t="str">
        <f>IFERROR(IF(VALUE(MID(BA647,1,1))=1, ", "&amp;VLOOKUP(VALUE(MID(BA647,2,1)), TxtPanelShape!$H$2:$I$50, 2, 0), IF(VALUE(MID(BA647,1,1))&gt;=7, ", "&amp;VLOOKUP(VALUE(MID(BA647,2,1)), TxtPanelShape!$H$2:$I$50, 2, 0),"")), "")</f>
        <v/>
      </c>
      <c r="BD647" s="79" t="str">
        <f>IFERROR(IF(VALUE(MID(BA647,1,1))=1, ", "&amp;VLOOKUP(VALUE(MID(BA647,3,1)), TxtPanelShape!$O$2:$P$50, 2, 0), IF(VALUE(MID(BA647,1,1))&gt;=7, ", "&amp;VLOOKUP(VALUE(MID(BA647,3,1)), TxtPanelShape!$O$2:$P$50, 2, 0),"")),"")</f>
        <v/>
      </c>
      <c r="BE647" s="79" t="str">
        <f>IFERROR("; "&amp;VLOOKUP(VALUE(MID(BA647,4,1)), TxtPanelShape!$V$2:$W$50,2,0),"")</f>
        <v/>
      </c>
      <c r="BF647" s="79" t="str">
        <f t="shared" si="134"/>
        <v/>
      </c>
      <c r="BG647" s="71"/>
      <c r="BH647" s="79" t="str">
        <f>IFERROR(VLOOKUP(BG647, TxtPanelDefinition!$A$2:$B$50, 2, 0),"")</f>
        <v/>
      </c>
      <c r="BI647" s="71"/>
      <c r="BJ647" s="79" t="str">
        <f>IFERROR(VLOOKUP(BI647, TxtPanelDefinition!$A$2:$B$50, 2, 0),"")</f>
        <v/>
      </c>
      <c r="BK647" s="71"/>
      <c r="BL647" s="79" t="str">
        <f>IFERROR(VLOOKUP(BK647, InscrTechniques!$A$2:$B$50, 2, 0),"")</f>
        <v/>
      </c>
      <c r="BM647" s="71"/>
      <c r="BN647" s="79" t="str">
        <f>IFERROR(VLOOKUP(BM647, InscrTechniques!$A$2:$B$50, 2, 0),"")</f>
        <v/>
      </c>
      <c r="BO647" s="71"/>
      <c r="BP647" s="79" t="str">
        <f>IFERROR(VLOOKUP(BO647, InscrTechniques!$A$2:$B$50, 2, 0),"")</f>
        <v/>
      </c>
      <c r="BQ647" s="71"/>
      <c r="BR647" s="79" t="str">
        <f>IFERROR(VLOOKUP(BQ647, InscrTechniques!$A$2:$B$50, 2, 0),"")</f>
        <v/>
      </c>
      <c r="BS647" s="71"/>
      <c r="BT647" s="79" t="str">
        <f>IFERROR(VLOOKUP(BS647, InscrTechniques!$A$2:$B$50, 2, 0),"")</f>
        <v/>
      </c>
      <c r="BU647" s="71"/>
      <c r="BV647" s="79" t="str">
        <f>IFERROR(VLOOKUP(BU647, InscrTechniques!$A$2:$B$50, 2, 0),"")</f>
        <v/>
      </c>
      <c r="BW647" s="125"/>
      <c r="BX647" s="79" t="str">
        <f>IFERROR(VLOOKUP(BW647, InscrTechniques!$A$2:$B$50, 2, 0),"")</f>
        <v/>
      </c>
      <c r="BY647" s="125"/>
      <c r="BZ647" s="79" t="str">
        <f>IFERROR(VLOOKUP(BY647, InscrTechniques!$A$2:$B$50, 2, 0),"")</f>
        <v/>
      </c>
      <c r="CA647" s="74"/>
      <c r="CB647" s="114" t="str">
        <f>IFERROR(VLOOKUP(CA647, LetterStyle!$A$2:$B$50, 2, 0),"")</f>
        <v/>
      </c>
      <c r="CC647" s="74"/>
      <c r="CD647" s="114" t="str">
        <f>IFERROR(VLOOKUP(CC647, LetterStyle!$A$2:$B$50, 2, 0),"")</f>
        <v/>
      </c>
      <c r="CE647" s="74"/>
      <c r="CF647" s="114" t="str">
        <f>IFERROR(VLOOKUP(CE647, LetterStyle!$A$2:$B$50, 2, 0),"")</f>
        <v/>
      </c>
      <c r="CG647" s="74"/>
      <c r="CH647" s="79" t="str">
        <f>IFERROR(VLOOKUP(CG647, LetterStyle!$A$2:$B$50, 2, 0),"")</f>
        <v/>
      </c>
      <c r="CI647" s="71"/>
      <c r="CJ647" s="79" t="str">
        <f>IFERROR(VLOOKUP(CI647, DecMotifs!$A$1:$B$306, 2, 0),"")</f>
        <v/>
      </c>
      <c r="CK647" s="71"/>
      <c r="CL647" s="79" t="str">
        <f>IFERROR(VLOOKUP(CK647, DecMotifs!$A$1:$B$306, 2, 0),"")</f>
        <v/>
      </c>
      <c r="CM647" s="71"/>
      <c r="CN647" s="79" t="str">
        <f>IFERROR(VLOOKUP(CM647, DecMotifs!$A$1:$B$306, 2, 0),"")</f>
        <v/>
      </c>
      <c r="CO647" s="71"/>
      <c r="CP647" s="79" t="str">
        <f>IFERROR(VLOOKUP(CO647, MarginalDec!$A$2:$B$253, 2, 0),"")</f>
        <v/>
      </c>
      <c r="CQ647" s="71"/>
      <c r="CR647" s="79" t="str">
        <f>IFERROR(VLOOKUP(CQ647, MarginalDec!$A$2:$B$253, 2, 0),"")</f>
        <v/>
      </c>
      <c r="CS647" s="71"/>
      <c r="CT647" s="79" t="str">
        <f>IFERROR(VLOOKUP(CS647, MarginalDec!$A$2:$B$253, 2, 0),"")</f>
        <v/>
      </c>
      <c r="CU647" s="71"/>
      <c r="CV647" s="79" t="str">
        <f>IF(ISBLANK(CU647),"", IFERROR(VLOOKUP(CU647, Tooling!$A$2:$B$252, 2, 0),""))</f>
        <v/>
      </c>
      <c r="CW647" s="71"/>
      <c r="CX647" s="79" t="str">
        <f>IF(ISBLANK(CW647),"", IFERROR(VLOOKUP(CW647, Tooling!$A$2:$B$252, 2, 0),""))</f>
        <v/>
      </c>
      <c r="CY647" s="71"/>
      <c r="CZ647" s="79" t="str">
        <f>IF(ISBLANK(CY647),"", IFERROR(VLOOKUP(CY647, Repairs!$A$2:$B$252, 2, 0),""))</f>
        <v/>
      </c>
      <c r="DA647" s="77"/>
      <c r="DB647" s="71"/>
      <c r="DC647" s="79" t="str">
        <f>IFERROR(VLOOKUP(DB647, DatingReason!$A$2:$B$252, 2, 0),"")</f>
        <v/>
      </c>
      <c r="DD647" s="123" t="str">
        <f t="shared" si="135"/>
        <v/>
      </c>
      <c r="DF647" s="119" t="str">
        <f t="array" ref="DF647">IF(AND($B647&lt;&gt;"", $DE647&lt;&gt;"", $DE647&lt;&gt;"No"),MAX(IF($B647=PEOPLE!$B$4:$B$1000, PEOPLE!$Q$4:$Q$1000,""))+100,"")</f>
        <v/>
      </c>
      <c r="DG647" s="68"/>
      <c r="DH647" s="76">
        <f>COUNTIF(PEOPLE!B:B, MEMORIALS!B647)</f>
        <v>0</v>
      </c>
      <c r="DI647" s="82"/>
      <c r="DJ647" s="82"/>
      <c r="DK647" s="82"/>
      <c r="DL647" s="68"/>
      <c r="DM647" s="68"/>
      <c r="DN647" s="68"/>
      <c r="DO647" s="68"/>
      <c r="DP647" s="68"/>
    </row>
    <row r="648" spans="1:120" ht="15" customHeight="1" x14ac:dyDescent="0.25">
      <c r="A648" s="68"/>
      <c r="B648" s="69"/>
      <c r="C648" s="68"/>
      <c r="D648" s="68"/>
      <c r="E648" s="70" t="str">
        <f>IF(D648="","",VLOOKUP(D648,Denomination!$A$2:$B$50, 2, 0))</f>
        <v/>
      </c>
      <c r="F648" s="68"/>
      <c r="G648" s="71"/>
      <c r="H648" s="70" t="str">
        <f>IF(G648="","",VLOOKUP(G648,MCondition!$A$2:$B$50, 2, 0))</f>
        <v/>
      </c>
      <c r="I648" s="72"/>
      <c r="J648" s="71"/>
      <c r="K648" s="70" t="str">
        <f>IF(J648="","",VLOOKUP(J648,ICondition!$A$2:$B$50, 2, 0))</f>
        <v/>
      </c>
      <c r="L648" s="73"/>
      <c r="M648" s="73"/>
      <c r="N648" s="73"/>
      <c r="O648" s="73"/>
      <c r="P648" s="73"/>
      <c r="Q648" s="73"/>
      <c r="R648" s="78"/>
      <c r="S648" s="79" t="str">
        <f>IFERROR(VLOOKUP(R648,Material!$A$2:$B$59, 2, 0),"")</f>
        <v/>
      </c>
      <c r="T648" s="71"/>
      <c r="U648" s="79" t="str">
        <f>IFERROR(VLOOKUP(T648,Material!$A$2:$B$59, 2, 0),"")</f>
        <v/>
      </c>
      <c r="V648" s="71"/>
      <c r="W648" s="79" t="str">
        <f>IFERROR(VLOOKUP(V648,Material!$A$2:$B$59, 2, 0),"")</f>
        <v/>
      </c>
      <c r="X648" s="71"/>
      <c r="Y648" s="79" t="str">
        <f>IFERROR(VLOOKUP(X648,Material!$A$2:$B$59, 2, 0),"")</f>
        <v/>
      </c>
      <c r="Z648" s="71"/>
      <c r="AA648" s="79" t="str">
        <f>IFERROR(VLOOKUP(Z648,Material!$A$2:$B$59, 2, 0),"")</f>
        <v/>
      </c>
      <c r="AB648" s="74"/>
      <c r="AC648" s="75" t="e">
        <f t="shared" si="124"/>
        <v>#VALUE!</v>
      </c>
      <c r="AD648" s="75" t="e">
        <f t="shared" si="125"/>
        <v>#VALUE!</v>
      </c>
      <c r="AE648" s="75" t="e">
        <f t="shared" si="127"/>
        <v>#VALUE!</v>
      </c>
      <c r="AF648" s="75" t="e">
        <f t="shared" si="126"/>
        <v>#VALUE!</v>
      </c>
      <c r="AG648" s="75" t="e">
        <f t="shared" si="128"/>
        <v>#VALUE!</v>
      </c>
      <c r="AH648" s="75" t="e">
        <f t="shared" si="129"/>
        <v>#VALUE!</v>
      </c>
      <c r="AI648" s="75" t="e">
        <f t="shared" si="130"/>
        <v>#VALUE!</v>
      </c>
      <c r="AJ648" s="80" t="e">
        <f t="shared" si="131"/>
        <v>#VALUE!</v>
      </c>
      <c r="AK648" s="79" t="str">
        <f>(IFERROR(VLOOKUP(AB648,Categories!$A$2:$B$20,2,1),""))</f>
        <v/>
      </c>
      <c r="AL648" s="79" t="str">
        <f ca="1">IFERROR(VLOOKUP((HLOOKUP((VLOOKUP($AB648,Categories!$A$2:$F$20,3,1)), $AB$3:$AJ648, (ROW()-ROW($AB$3)+1), 0)), INDIRECT(VLOOKUP($AB648,Categories!$A$2:$F$20,6,1)),2,0),AK648)</f>
        <v/>
      </c>
      <c r="AM648" s="79" t="str">
        <f ca="1">IFERROR(VLOOKUP((HLOOKUP((VLOOKUP($AB648,Categories!$A$2:$F$20,4,1)),$AB$3:$AJ648,(ROW()-ROW($AB$3)+1),0)),INDIRECT(VLOOKUP($AB648,Categories!$A$2:$H$20,7,1)),2,0),"")</f>
        <v/>
      </c>
      <c r="AN648" s="79" t="str">
        <f ca="1">IFERROR(VLOOKUP((HLOOKUP((VLOOKUP($AB648,Categories!$A$2:$F$20,5,1)), $AB$3:$AJ648, (ROW()-ROW($AB$3)+1), 0)), INDIRECT(VLOOKUP($AB648,Categories!$A$2:$H$20,8,1)),2,0),"")</f>
        <v/>
      </c>
      <c r="AO648" s="79" t="str">
        <f t="shared" ca="1" si="132"/>
        <v/>
      </c>
      <c r="AP648" s="81"/>
      <c r="AQ648" s="70" t="str">
        <f>IFERROR(VLOOKUP(VALUE(MID(AP648,1,1)),AdditionalElements!$A$2:$B$50,2,0),"")</f>
        <v/>
      </c>
      <c r="AR648" s="70" t="str">
        <f>IFERROR(VLOOKUP(VALUE(MID(AP648,2,1)),AdditionalElements!$H$2:$I$50,2,0),"")</f>
        <v/>
      </c>
      <c r="AS648" s="70" t="str">
        <f>IFERROR(VLOOKUP(VALUE(MID(AP648,3,1)),AdditionalElements!$O$2:$P$50,2,0),"")</f>
        <v/>
      </c>
      <c r="AT648" s="70" t="str">
        <f>IFERROR(VLOOKUP(VALUE(MID(AP648,4,1)),AdditionalElements!$V$2:$W$50,2,0),"")</f>
        <v/>
      </c>
      <c r="AU648" s="71"/>
      <c r="AV648" s="79" t="str">
        <f>IFERROR(IF(VALUE(MID(AU648,1,1))=1, VLOOKUP(VALUE(MID(AU648,1,1)), TxtPanelShape!$A$2:$C$50, 3, 0), (IF(VALUE(MID(AU648,1,1))&gt;=7, VLOOKUP(VALUE(MID(AU648,1,1)), TxtPanelShape!$A$2:$C$50, 3, 0),VLOOKUP(VALUE(MID(AU648,1,2)),TxtPanelShape!$A$2:$C$50,3,0)))), "")</f>
        <v/>
      </c>
      <c r="AW648" s="79" t="str">
        <f>IFERROR(IF(VALUE(MID(AU648,1,1))=1, ", "&amp;VLOOKUP(VALUE(MID(AU648,2,1)), TxtPanelShape!$H$2:$I$50, 2, 0), IF(VALUE(MID(AU648,1,1))&gt;=7, ", "&amp;VLOOKUP(VALUE(MID(AU648,2,1)), TxtPanelShape!$H$2:$I$50, 2, 0),"")), "")</f>
        <v/>
      </c>
      <c r="AX648" s="79" t="str">
        <f>IFERROR(IF(VALUE(MID(AU648,1,1))=1, ", "&amp;VLOOKUP(VALUE(MID(AU648,3,1)), TxtPanelShape!$O$2:$P$50, 2, 0), IF(VALUE(MID(AU648,1,1))&gt;=7, ", "&amp;VLOOKUP(VALUE(MID(AU648,3,1)), TxtPanelShape!$O$2:$P$50, 2, 0),"")),"")</f>
        <v/>
      </c>
      <c r="AY648" s="79" t="str">
        <f>IFERROR("; "&amp;VLOOKUP(VALUE(MID(AU648,4,1)), TxtPanelShape!$V$2:$W$50,2,0),"")</f>
        <v/>
      </c>
      <c r="AZ648" s="79" t="str">
        <f t="shared" si="133"/>
        <v/>
      </c>
      <c r="BA648" s="71"/>
      <c r="BB648" s="79" t="str">
        <f>IFERROR(IF(VALUE(MID(BA648,1,1))=1, VLOOKUP(VALUE(MID(BA648,1,1)), TxtPanelShape!$A$2:$C$50, 3, 0), (IF(VALUE(MID(BA648,1,1))&gt;=7, VLOOKUP(VALUE(MID(BA648,1,1)), TxtPanelShape!$A$2:$C$50, 3, 0),VLOOKUP(VALUE(MID(BA648,1,2)),TxtPanelShape!$A$2:$C$50,3,0)))), "")</f>
        <v/>
      </c>
      <c r="BC648" s="79" t="str">
        <f>IFERROR(IF(VALUE(MID(BA648,1,1))=1, ", "&amp;VLOOKUP(VALUE(MID(BA648,2,1)), TxtPanelShape!$H$2:$I$50, 2, 0), IF(VALUE(MID(BA648,1,1))&gt;=7, ", "&amp;VLOOKUP(VALUE(MID(BA648,2,1)), TxtPanelShape!$H$2:$I$50, 2, 0),"")), "")</f>
        <v/>
      </c>
      <c r="BD648" s="79" t="str">
        <f>IFERROR(IF(VALUE(MID(BA648,1,1))=1, ", "&amp;VLOOKUP(VALUE(MID(BA648,3,1)), TxtPanelShape!$O$2:$P$50, 2, 0), IF(VALUE(MID(BA648,1,1))&gt;=7, ", "&amp;VLOOKUP(VALUE(MID(BA648,3,1)), TxtPanelShape!$O$2:$P$50, 2, 0),"")),"")</f>
        <v/>
      </c>
      <c r="BE648" s="79" t="str">
        <f>IFERROR("; "&amp;VLOOKUP(VALUE(MID(BA648,4,1)), TxtPanelShape!$V$2:$W$50,2,0),"")</f>
        <v/>
      </c>
      <c r="BF648" s="79" t="str">
        <f t="shared" si="134"/>
        <v/>
      </c>
      <c r="BG648" s="71"/>
      <c r="BH648" s="79" t="str">
        <f>IFERROR(VLOOKUP(BG648, TxtPanelDefinition!$A$2:$B$50, 2, 0),"")</f>
        <v/>
      </c>
      <c r="BI648" s="71"/>
      <c r="BJ648" s="79" t="str">
        <f>IFERROR(VLOOKUP(BI648, TxtPanelDefinition!$A$2:$B$50, 2, 0),"")</f>
        <v/>
      </c>
      <c r="BK648" s="71"/>
      <c r="BL648" s="79" t="str">
        <f>IFERROR(VLOOKUP(BK648, InscrTechniques!$A$2:$B$50, 2, 0),"")</f>
        <v/>
      </c>
      <c r="BM648" s="71"/>
      <c r="BN648" s="79" t="str">
        <f>IFERROR(VLOOKUP(BM648, InscrTechniques!$A$2:$B$50, 2, 0),"")</f>
        <v/>
      </c>
      <c r="BO648" s="71"/>
      <c r="BP648" s="79" t="str">
        <f>IFERROR(VLOOKUP(BO648, InscrTechniques!$A$2:$B$50, 2, 0),"")</f>
        <v/>
      </c>
      <c r="BQ648" s="71"/>
      <c r="BR648" s="79" t="str">
        <f>IFERROR(VLOOKUP(BQ648, InscrTechniques!$A$2:$B$50, 2, 0),"")</f>
        <v/>
      </c>
      <c r="BS648" s="71"/>
      <c r="BT648" s="79" t="str">
        <f>IFERROR(VLOOKUP(BS648, InscrTechniques!$A$2:$B$50, 2, 0),"")</f>
        <v/>
      </c>
      <c r="BU648" s="71"/>
      <c r="BV648" s="79" t="str">
        <f>IFERROR(VLOOKUP(BU648, InscrTechniques!$A$2:$B$50, 2, 0),"")</f>
        <v/>
      </c>
      <c r="BW648" s="125"/>
      <c r="BX648" s="79" t="str">
        <f>IFERROR(VLOOKUP(BW648, InscrTechniques!$A$2:$B$50, 2, 0),"")</f>
        <v/>
      </c>
      <c r="BY648" s="125"/>
      <c r="BZ648" s="79" t="str">
        <f>IFERROR(VLOOKUP(BY648, InscrTechniques!$A$2:$B$50, 2, 0),"")</f>
        <v/>
      </c>
      <c r="CA648" s="74"/>
      <c r="CB648" s="114" t="str">
        <f>IFERROR(VLOOKUP(CA648, LetterStyle!$A$2:$B$50, 2, 0),"")</f>
        <v/>
      </c>
      <c r="CC648" s="74"/>
      <c r="CD648" s="114" t="str">
        <f>IFERROR(VLOOKUP(CC648, LetterStyle!$A$2:$B$50, 2, 0),"")</f>
        <v/>
      </c>
      <c r="CE648" s="74"/>
      <c r="CF648" s="114" t="str">
        <f>IFERROR(VLOOKUP(CE648, LetterStyle!$A$2:$B$50, 2, 0),"")</f>
        <v/>
      </c>
      <c r="CG648" s="74"/>
      <c r="CH648" s="79" t="str">
        <f>IFERROR(VLOOKUP(CG648, LetterStyle!$A$2:$B$50, 2, 0),"")</f>
        <v/>
      </c>
      <c r="CI648" s="71"/>
      <c r="CJ648" s="79" t="str">
        <f>IFERROR(VLOOKUP(CI648, DecMotifs!$A$1:$B$306, 2, 0),"")</f>
        <v/>
      </c>
      <c r="CK648" s="71"/>
      <c r="CL648" s="79" t="str">
        <f>IFERROR(VLOOKUP(CK648, DecMotifs!$A$1:$B$306, 2, 0),"")</f>
        <v/>
      </c>
      <c r="CM648" s="71"/>
      <c r="CN648" s="79" t="str">
        <f>IFERROR(VLOOKUP(CM648, DecMotifs!$A$1:$B$306, 2, 0),"")</f>
        <v/>
      </c>
      <c r="CO648" s="71"/>
      <c r="CP648" s="79" t="str">
        <f>IFERROR(VLOOKUP(CO648, MarginalDec!$A$2:$B$253, 2, 0),"")</f>
        <v/>
      </c>
      <c r="CQ648" s="71"/>
      <c r="CR648" s="79" t="str">
        <f>IFERROR(VLOOKUP(CQ648, MarginalDec!$A$2:$B$253, 2, 0),"")</f>
        <v/>
      </c>
      <c r="CS648" s="71"/>
      <c r="CT648" s="79" t="str">
        <f>IFERROR(VLOOKUP(CS648, MarginalDec!$A$2:$B$253, 2, 0),"")</f>
        <v/>
      </c>
      <c r="CU648" s="71"/>
      <c r="CV648" s="79" t="str">
        <f>IF(ISBLANK(CU648),"", IFERROR(VLOOKUP(CU648, Tooling!$A$2:$B$252, 2, 0),""))</f>
        <v/>
      </c>
      <c r="CW648" s="71"/>
      <c r="CX648" s="79" t="str">
        <f>IF(ISBLANK(CW648),"", IFERROR(VLOOKUP(CW648, Tooling!$A$2:$B$252, 2, 0),""))</f>
        <v/>
      </c>
      <c r="CY648" s="71"/>
      <c r="CZ648" s="79" t="str">
        <f>IF(ISBLANK(CY648),"", IFERROR(VLOOKUP(CY648, Repairs!$A$2:$B$252, 2, 0),""))</f>
        <v/>
      </c>
      <c r="DA648" s="77"/>
      <c r="DB648" s="71"/>
      <c r="DC648" s="79" t="str">
        <f>IFERROR(VLOOKUP(DB648, DatingReason!$A$2:$B$252, 2, 0),"")</f>
        <v/>
      </c>
      <c r="DD648" s="123" t="str">
        <f t="shared" si="135"/>
        <v/>
      </c>
      <c r="DF648" s="119" t="str">
        <f t="array" ref="DF648">IF(AND($B648&lt;&gt;"", $DE648&lt;&gt;"", $DE648&lt;&gt;"No"),MAX(IF($B648=PEOPLE!$B$4:$B$1000, PEOPLE!$Q$4:$Q$1000,""))+100,"")</f>
        <v/>
      </c>
      <c r="DG648" s="68"/>
      <c r="DH648" s="76">
        <f>COUNTIF(PEOPLE!B:B, MEMORIALS!B648)</f>
        <v>0</v>
      </c>
      <c r="DI648" s="82"/>
      <c r="DJ648" s="82"/>
      <c r="DK648" s="82"/>
      <c r="DL648" s="68"/>
      <c r="DM648" s="68"/>
      <c r="DN648" s="68"/>
      <c r="DO648" s="68"/>
      <c r="DP648" s="68"/>
    </row>
    <row r="649" spans="1:120" ht="15" customHeight="1" x14ac:dyDescent="0.25">
      <c r="A649" s="68"/>
      <c r="B649" s="69"/>
      <c r="C649" s="68"/>
      <c r="D649" s="68"/>
      <c r="E649" s="70" t="str">
        <f>IF(D649="","",VLOOKUP(D649,Denomination!$A$2:$B$50, 2, 0))</f>
        <v/>
      </c>
      <c r="F649" s="68"/>
      <c r="G649" s="71"/>
      <c r="H649" s="70" t="str">
        <f>IF(G649="","",VLOOKUP(G649,MCondition!$A$2:$B$50, 2, 0))</f>
        <v/>
      </c>
      <c r="I649" s="72"/>
      <c r="J649" s="71"/>
      <c r="K649" s="70" t="str">
        <f>IF(J649="","",VLOOKUP(J649,ICondition!$A$2:$B$50, 2, 0))</f>
        <v/>
      </c>
      <c r="L649" s="73"/>
      <c r="M649" s="73"/>
      <c r="N649" s="73"/>
      <c r="O649" s="73"/>
      <c r="P649" s="73"/>
      <c r="Q649" s="73"/>
      <c r="R649" s="78"/>
      <c r="S649" s="79" t="str">
        <f>IFERROR(VLOOKUP(R649,Material!$A$2:$B$59, 2, 0),"")</f>
        <v/>
      </c>
      <c r="T649" s="71"/>
      <c r="U649" s="79" t="str">
        <f>IFERROR(VLOOKUP(T649,Material!$A$2:$B$59, 2, 0),"")</f>
        <v/>
      </c>
      <c r="V649" s="71"/>
      <c r="W649" s="79" t="str">
        <f>IFERROR(VLOOKUP(V649,Material!$A$2:$B$59, 2, 0),"")</f>
        <v/>
      </c>
      <c r="X649" s="71"/>
      <c r="Y649" s="79" t="str">
        <f>IFERROR(VLOOKUP(X649,Material!$A$2:$B$59, 2, 0),"")</f>
        <v/>
      </c>
      <c r="Z649" s="71"/>
      <c r="AA649" s="79" t="str">
        <f>IFERROR(VLOOKUP(Z649,Material!$A$2:$B$59, 2, 0),"")</f>
        <v/>
      </c>
      <c r="AB649" s="74"/>
      <c r="AC649" s="75" t="e">
        <f t="shared" si="124"/>
        <v>#VALUE!</v>
      </c>
      <c r="AD649" s="75" t="e">
        <f t="shared" si="125"/>
        <v>#VALUE!</v>
      </c>
      <c r="AE649" s="75" t="e">
        <f t="shared" si="127"/>
        <v>#VALUE!</v>
      </c>
      <c r="AF649" s="75" t="e">
        <f t="shared" si="126"/>
        <v>#VALUE!</v>
      </c>
      <c r="AG649" s="75" t="e">
        <f t="shared" si="128"/>
        <v>#VALUE!</v>
      </c>
      <c r="AH649" s="75" t="e">
        <f t="shared" si="129"/>
        <v>#VALUE!</v>
      </c>
      <c r="AI649" s="75" t="e">
        <f t="shared" si="130"/>
        <v>#VALUE!</v>
      </c>
      <c r="AJ649" s="80" t="e">
        <f t="shared" si="131"/>
        <v>#VALUE!</v>
      </c>
      <c r="AK649" s="79" t="str">
        <f>(IFERROR(VLOOKUP(AB649,Categories!$A$2:$B$20,2,1),""))</f>
        <v/>
      </c>
      <c r="AL649" s="79" t="str">
        <f ca="1">IFERROR(VLOOKUP((HLOOKUP((VLOOKUP($AB649,Categories!$A$2:$F$20,3,1)), $AB$3:$AJ649, (ROW()-ROW($AB$3)+1), 0)), INDIRECT(VLOOKUP($AB649,Categories!$A$2:$F$20,6,1)),2,0),AK649)</f>
        <v/>
      </c>
      <c r="AM649" s="79" t="str">
        <f ca="1">IFERROR(VLOOKUP((HLOOKUP((VLOOKUP($AB649,Categories!$A$2:$F$20,4,1)),$AB$3:$AJ649,(ROW()-ROW($AB$3)+1),0)),INDIRECT(VLOOKUP($AB649,Categories!$A$2:$H$20,7,1)),2,0),"")</f>
        <v/>
      </c>
      <c r="AN649" s="79" t="str">
        <f ca="1">IFERROR(VLOOKUP((HLOOKUP((VLOOKUP($AB649,Categories!$A$2:$F$20,5,1)), $AB$3:$AJ649, (ROW()-ROW($AB$3)+1), 0)), INDIRECT(VLOOKUP($AB649,Categories!$A$2:$H$20,8,1)),2,0),"")</f>
        <v/>
      </c>
      <c r="AO649" s="79" t="str">
        <f t="shared" ca="1" si="132"/>
        <v/>
      </c>
      <c r="AP649" s="81"/>
      <c r="AQ649" s="70" t="str">
        <f>IFERROR(VLOOKUP(VALUE(MID(AP649,1,1)),AdditionalElements!$A$2:$B$50,2,0),"")</f>
        <v/>
      </c>
      <c r="AR649" s="70" t="str">
        <f>IFERROR(VLOOKUP(VALUE(MID(AP649,2,1)),AdditionalElements!$H$2:$I$50,2,0),"")</f>
        <v/>
      </c>
      <c r="AS649" s="70" t="str">
        <f>IFERROR(VLOOKUP(VALUE(MID(AP649,3,1)),AdditionalElements!$O$2:$P$50,2,0),"")</f>
        <v/>
      </c>
      <c r="AT649" s="70" t="str">
        <f>IFERROR(VLOOKUP(VALUE(MID(AP649,4,1)),AdditionalElements!$V$2:$W$50,2,0),"")</f>
        <v/>
      </c>
      <c r="AU649" s="71"/>
      <c r="AV649" s="79" t="str">
        <f>IFERROR(IF(VALUE(MID(AU649,1,1))=1, VLOOKUP(VALUE(MID(AU649,1,1)), TxtPanelShape!$A$2:$C$50, 3, 0), (IF(VALUE(MID(AU649,1,1))&gt;=7, VLOOKUP(VALUE(MID(AU649,1,1)), TxtPanelShape!$A$2:$C$50, 3, 0),VLOOKUP(VALUE(MID(AU649,1,2)),TxtPanelShape!$A$2:$C$50,3,0)))), "")</f>
        <v/>
      </c>
      <c r="AW649" s="79" t="str">
        <f>IFERROR(IF(VALUE(MID(AU649,1,1))=1, ", "&amp;VLOOKUP(VALUE(MID(AU649,2,1)), TxtPanelShape!$H$2:$I$50, 2, 0), IF(VALUE(MID(AU649,1,1))&gt;=7, ", "&amp;VLOOKUP(VALUE(MID(AU649,2,1)), TxtPanelShape!$H$2:$I$50, 2, 0),"")), "")</f>
        <v/>
      </c>
      <c r="AX649" s="79" t="str">
        <f>IFERROR(IF(VALUE(MID(AU649,1,1))=1, ", "&amp;VLOOKUP(VALUE(MID(AU649,3,1)), TxtPanelShape!$O$2:$P$50, 2, 0), IF(VALUE(MID(AU649,1,1))&gt;=7, ", "&amp;VLOOKUP(VALUE(MID(AU649,3,1)), TxtPanelShape!$O$2:$P$50, 2, 0),"")),"")</f>
        <v/>
      </c>
      <c r="AY649" s="79" t="str">
        <f>IFERROR("; "&amp;VLOOKUP(VALUE(MID(AU649,4,1)), TxtPanelShape!$V$2:$W$50,2,0),"")</f>
        <v/>
      </c>
      <c r="AZ649" s="79" t="str">
        <f t="shared" si="133"/>
        <v/>
      </c>
      <c r="BA649" s="71"/>
      <c r="BB649" s="79" t="str">
        <f>IFERROR(IF(VALUE(MID(BA649,1,1))=1, VLOOKUP(VALUE(MID(BA649,1,1)), TxtPanelShape!$A$2:$C$50, 3, 0), (IF(VALUE(MID(BA649,1,1))&gt;=7, VLOOKUP(VALUE(MID(BA649,1,1)), TxtPanelShape!$A$2:$C$50, 3, 0),VLOOKUP(VALUE(MID(BA649,1,2)),TxtPanelShape!$A$2:$C$50,3,0)))), "")</f>
        <v/>
      </c>
      <c r="BC649" s="79" t="str">
        <f>IFERROR(IF(VALUE(MID(BA649,1,1))=1, ", "&amp;VLOOKUP(VALUE(MID(BA649,2,1)), TxtPanelShape!$H$2:$I$50, 2, 0), IF(VALUE(MID(BA649,1,1))&gt;=7, ", "&amp;VLOOKUP(VALUE(MID(BA649,2,1)), TxtPanelShape!$H$2:$I$50, 2, 0),"")), "")</f>
        <v/>
      </c>
      <c r="BD649" s="79" t="str">
        <f>IFERROR(IF(VALUE(MID(BA649,1,1))=1, ", "&amp;VLOOKUP(VALUE(MID(BA649,3,1)), TxtPanelShape!$O$2:$P$50, 2, 0), IF(VALUE(MID(BA649,1,1))&gt;=7, ", "&amp;VLOOKUP(VALUE(MID(BA649,3,1)), TxtPanelShape!$O$2:$P$50, 2, 0),"")),"")</f>
        <v/>
      </c>
      <c r="BE649" s="79" t="str">
        <f>IFERROR("; "&amp;VLOOKUP(VALUE(MID(BA649,4,1)), TxtPanelShape!$V$2:$W$50,2,0),"")</f>
        <v/>
      </c>
      <c r="BF649" s="79" t="str">
        <f t="shared" si="134"/>
        <v/>
      </c>
      <c r="BG649" s="71"/>
      <c r="BH649" s="79" t="str">
        <f>IFERROR(VLOOKUP(BG649, TxtPanelDefinition!$A$2:$B$50, 2, 0),"")</f>
        <v/>
      </c>
      <c r="BI649" s="71"/>
      <c r="BJ649" s="79" t="str">
        <f>IFERROR(VLOOKUP(BI649, TxtPanelDefinition!$A$2:$B$50, 2, 0),"")</f>
        <v/>
      </c>
      <c r="BK649" s="71"/>
      <c r="BL649" s="79" t="str">
        <f>IFERROR(VLOOKUP(BK649, InscrTechniques!$A$2:$B$50, 2, 0),"")</f>
        <v/>
      </c>
      <c r="BM649" s="71"/>
      <c r="BN649" s="79" t="str">
        <f>IFERROR(VLOOKUP(BM649, InscrTechniques!$A$2:$B$50, 2, 0),"")</f>
        <v/>
      </c>
      <c r="BO649" s="71"/>
      <c r="BP649" s="79" t="str">
        <f>IFERROR(VLOOKUP(BO649, InscrTechniques!$A$2:$B$50, 2, 0),"")</f>
        <v/>
      </c>
      <c r="BQ649" s="71"/>
      <c r="BR649" s="79" t="str">
        <f>IFERROR(VLOOKUP(BQ649, InscrTechniques!$A$2:$B$50, 2, 0),"")</f>
        <v/>
      </c>
      <c r="BS649" s="71"/>
      <c r="BT649" s="79" t="str">
        <f>IFERROR(VLOOKUP(BS649, InscrTechniques!$A$2:$B$50, 2, 0),"")</f>
        <v/>
      </c>
      <c r="BU649" s="71"/>
      <c r="BV649" s="79" t="str">
        <f>IFERROR(VLOOKUP(BU649, InscrTechniques!$A$2:$B$50, 2, 0),"")</f>
        <v/>
      </c>
      <c r="BW649" s="125"/>
      <c r="BX649" s="79" t="str">
        <f>IFERROR(VLOOKUP(BW649, InscrTechniques!$A$2:$B$50, 2, 0),"")</f>
        <v/>
      </c>
      <c r="BY649" s="125"/>
      <c r="BZ649" s="79" t="str">
        <f>IFERROR(VLOOKUP(BY649, InscrTechniques!$A$2:$B$50, 2, 0),"")</f>
        <v/>
      </c>
      <c r="CA649" s="74"/>
      <c r="CB649" s="114" t="str">
        <f>IFERROR(VLOOKUP(CA649, LetterStyle!$A$2:$B$50, 2, 0),"")</f>
        <v/>
      </c>
      <c r="CC649" s="74"/>
      <c r="CD649" s="114" t="str">
        <f>IFERROR(VLOOKUP(CC649, LetterStyle!$A$2:$B$50, 2, 0),"")</f>
        <v/>
      </c>
      <c r="CE649" s="74"/>
      <c r="CF649" s="114" t="str">
        <f>IFERROR(VLOOKUP(CE649, LetterStyle!$A$2:$B$50, 2, 0),"")</f>
        <v/>
      </c>
      <c r="CG649" s="74"/>
      <c r="CH649" s="79" t="str">
        <f>IFERROR(VLOOKUP(CG649, LetterStyle!$A$2:$B$50, 2, 0),"")</f>
        <v/>
      </c>
      <c r="CI649" s="71"/>
      <c r="CJ649" s="79" t="str">
        <f>IFERROR(VLOOKUP(CI649, DecMotifs!$A$1:$B$306, 2, 0),"")</f>
        <v/>
      </c>
      <c r="CK649" s="71"/>
      <c r="CL649" s="79" t="str">
        <f>IFERROR(VLOOKUP(CK649, DecMotifs!$A$1:$B$306, 2, 0),"")</f>
        <v/>
      </c>
      <c r="CM649" s="71"/>
      <c r="CN649" s="79" t="str">
        <f>IFERROR(VLOOKUP(CM649, DecMotifs!$A$1:$B$306, 2, 0),"")</f>
        <v/>
      </c>
      <c r="CO649" s="71"/>
      <c r="CP649" s="79" t="str">
        <f>IFERROR(VLOOKUP(CO649, MarginalDec!$A$2:$B$253, 2, 0),"")</f>
        <v/>
      </c>
      <c r="CQ649" s="71"/>
      <c r="CR649" s="79" t="str">
        <f>IFERROR(VLOOKUP(CQ649, MarginalDec!$A$2:$B$253, 2, 0),"")</f>
        <v/>
      </c>
      <c r="CS649" s="71"/>
      <c r="CT649" s="79" t="str">
        <f>IFERROR(VLOOKUP(CS649, MarginalDec!$A$2:$B$253, 2, 0),"")</f>
        <v/>
      </c>
      <c r="CU649" s="71"/>
      <c r="CV649" s="79" t="str">
        <f>IF(ISBLANK(CU649),"", IFERROR(VLOOKUP(CU649, Tooling!$A$2:$B$252, 2, 0),""))</f>
        <v/>
      </c>
      <c r="CW649" s="71"/>
      <c r="CX649" s="79" t="str">
        <f>IF(ISBLANK(CW649),"", IFERROR(VLOOKUP(CW649, Tooling!$A$2:$B$252, 2, 0),""))</f>
        <v/>
      </c>
      <c r="CY649" s="71"/>
      <c r="CZ649" s="79" t="str">
        <f>IF(ISBLANK(CY649),"", IFERROR(VLOOKUP(CY649, Repairs!$A$2:$B$252, 2, 0),""))</f>
        <v/>
      </c>
      <c r="DA649" s="77"/>
      <c r="DB649" s="71"/>
      <c r="DC649" s="79" t="str">
        <f>IFERROR(VLOOKUP(DB649, DatingReason!$A$2:$B$252, 2, 0),"")</f>
        <v/>
      </c>
      <c r="DD649" s="123" t="str">
        <f t="shared" si="135"/>
        <v/>
      </c>
      <c r="DF649" s="119" t="str">
        <f t="array" ref="DF649">IF(AND($B649&lt;&gt;"", $DE649&lt;&gt;"", $DE649&lt;&gt;"No"),MAX(IF($B649=PEOPLE!$B$4:$B$1000, PEOPLE!$Q$4:$Q$1000,""))+100,"")</f>
        <v/>
      </c>
      <c r="DG649" s="68"/>
      <c r="DH649" s="76">
        <f>COUNTIF(PEOPLE!B:B, MEMORIALS!B649)</f>
        <v>0</v>
      </c>
      <c r="DI649" s="82"/>
      <c r="DJ649" s="82"/>
      <c r="DK649" s="82"/>
      <c r="DL649" s="68"/>
      <c r="DM649" s="68"/>
      <c r="DN649" s="68"/>
      <c r="DO649" s="68"/>
      <c r="DP649" s="68"/>
    </row>
    <row r="650" spans="1:120" ht="15" customHeight="1" x14ac:dyDescent="0.25">
      <c r="A650" s="68"/>
      <c r="B650" s="69"/>
      <c r="C650" s="68"/>
      <c r="D650" s="68"/>
      <c r="E650" s="70" t="str">
        <f>IF(D650="","",VLOOKUP(D650,Denomination!$A$2:$B$50, 2, 0))</f>
        <v/>
      </c>
      <c r="F650" s="68"/>
      <c r="G650" s="71"/>
      <c r="H650" s="70" t="str">
        <f>IF(G650="","",VLOOKUP(G650,MCondition!$A$2:$B$50, 2, 0))</f>
        <v/>
      </c>
      <c r="I650" s="72"/>
      <c r="J650" s="71"/>
      <c r="K650" s="70" t="str">
        <f>IF(J650="","",VLOOKUP(J650,ICondition!$A$2:$B$50, 2, 0))</f>
        <v/>
      </c>
      <c r="L650" s="73"/>
      <c r="M650" s="73"/>
      <c r="N650" s="73"/>
      <c r="O650" s="73"/>
      <c r="P650" s="73"/>
      <c r="Q650" s="73"/>
      <c r="R650" s="78"/>
      <c r="S650" s="79" t="str">
        <f>IFERROR(VLOOKUP(R650,Material!$A$2:$B$59, 2, 0),"")</f>
        <v/>
      </c>
      <c r="T650" s="71"/>
      <c r="U650" s="79" t="str">
        <f>IFERROR(VLOOKUP(T650,Material!$A$2:$B$59, 2, 0),"")</f>
        <v/>
      </c>
      <c r="V650" s="71"/>
      <c r="W650" s="79" t="str">
        <f>IFERROR(VLOOKUP(V650,Material!$A$2:$B$59, 2, 0),"")</f>
        <v/>
      </c>
      <c r="X650" s="71"/>
      <c r="Y650" s="79" t="str">
        <f>IFERROR(VLOOKUP(X650,Material!$A$2:$B$59, 2, 0),"")</f>
        <v/>
      </c>
      <c r="Z650" s="71"/>
      <c r="AA650" s="79" t="str">
        <f>IFERROR(VLOOKUP(Z650,Material!$A$2:$B$59, 2, 0),"")</f>
        <v/>
      </c>
      <c r="AB650" s="74"/>
      <c r="AC650" s="75" t="e">
        <f t="shared" si="124"/>
        <v>#VALUE!</v>
      </c>
      <c r="AD650" s="75" t="e">
        <f t="shared" si="125"/>
        <v>#VALUE!</v>
      </c>
      <c r="AE650" s="75" t="e">
        <f t="shared" si="127"/>
        <v>#VALUE!</v>
      </c>
      <c r="AF650" s="75" t="e">
        <f t="shared" si="126"/>
        <v>#VALUE!</v>
      </c>
      <c r="AG650" s="75" t="e">
        <f t="shared" si="128"/>
        <v>#VALUE!</v>
      </c>
      <c r="AH650" s="75" t="e">
        <f t="shared" si="129"/>
        <v>#VALUE!</v>
      </c>
      <c r="AI650" s="75" t="e">
        <f t="shared" si="130"/>
        <v>#VALUE!</v>
      </c>
      <c r="AJ650" s="80" t="e">
        <f t="shared" si="131"/>
        <v>#VALUE!</v>
      </c>
      <c r="AK650" s="79" t="str">
        <f>(IFERROR(VLOOKUP(AB650,Categories!$A$2:$B$20,2,1),""))</f>
        <v/>
      </c>
      <c r="AL650" s="79" t="str">
        <f ca="1">IFERROR(VLOOKUP((HLOOKUP((VLOOKUP($AB650,Categories!$A$2:$F$20,3,1)), $AB$3:$AJ650, (ROW()-ROW($AB$3)+1), 0)), INDIRECT(VLOOKUP($AB650,Categories!$A$2:$F$20,6,1)),2,0),AK650)</f>
        <v/>
      </c>
      <c r="AM650" s="79" t="str">
        <f ca="1">IFERROR(VLOOKUP((HLOOKUP((VLOOKUP($AB650,Categories!$A$2:$F$20,4,1)),$AB$3:$AJ650,(ROW()-ROW($AB$3)+1),0)),INDIRECT(VLOOKUP($AB650,Categories!$A$2:$H$20,7,1)),2,0),"")</f>
        <v/>
      </c>
      <c r="AN650" s="79" t="str">
        <f ca="1">IFERROR(VLOOKUP((HLOOKUP((VLOOKUP($AB650,Categories!$A$2:$F$20,5,1)), $AB$3:$AJ650, (ROW()-ROW($AB$3)+1), 0)), INDIRECT(VLOOKUP($AB650,Categories!$A$2:$H$20,8,1)),2,0),"")</f>
        <v/>
      </c>
      <c r="AO650" s="79" t="str">
        <f t="shared" ca="1" si="132"/>
        <v/>
      </c>
      <c r="AP650" s="81"/>
      <c r="AQ650" s="70" t="str">
        <f>IFERROR(VLOOKUP(VALUE(MID(AP650,1,1)),AdditionalElements!$A$2:$B$50,2,0),"")</f>
        <v/>
      </c>
      <c r="AR650" s="70" t="str">
        <f>IFERROR(VLOOKUP(VALUE(MID(AP650,2,1)),AdditionalElements!$H$2:$I$50,2,0),"")</f>
        <v/>
      </c>
      <c r="AS650" s="70" t="str">
        <f>IFERROR(VLOOKUP(VALUE(MID(AP650,3,1)),AdditionalElements!$O$2:$P$50,2,0),"")</f>
        <v/>
      </c>
      <c r="AT650" s="70" t="str">
        <f>IFERROR(VLOOKUP(VALUE(MID(AP650,4,1)),AdditionalElements!$V$2:$W$50,2,0),"")</f>
        <v/>
      </c>
      <c r="AU650" s="71"/>
      <c r="AV650" s="79" t="str">
        <f>IFERROR(IF(VALUE(MID(AU650,1,1))=1, VLOOKUP(VALUE(MID(AU650,1,1)), TxtPanelShape!$A$2:$C$50, 3, 0), (IF(VALUE(MID(AU650,1,1))&gt;=7, VLOOKUP(VALUE(MID(AU650,1,1)), TxtPanelShape!$A$2:$C$50, 3, 0),VLOOKUP(VALUE(MID(AU650,1,2)),TxtPanelShape!$A$2:$C$50,3,0)))), "")</f>
        <v/>
      </c>
      <c r="AW650" s="79" t="str">
        <f>IFERROR(IF(VALUE(MID(AU650,1,1))=1, ", "&amp;VLOOKUP(VALUE(MID(AU650,2,1)), TxtPanelShape!$H$2:$I$50, 2, 0), IF(VALUE(MID(AU650,1,1))&gt;=7, ", "&amp;VLOOKUP(VALUE(MID(AU650,2,1)), TxtPanelShape!$H$2:$I$50, 2, 0),"")), "")</f>
        <v/>
      </c>
      <c r="AX650" s="79" t="str">
        <f>IFERROR(IF(VALUE(MID(AU650,1,1))=1, ", "&amp;VLOOKUP(VALUE(MID(AU650,3,1)), TxtPanelShape!$O$2:$P$50, 2, 0), IF(VALUE(MID(AU650,1,1))&gt;=7, ", "&amp;VLOOKUP(VALUE(MID(AU650,3,1)), TxtPanelShape!$O$2:$P$50, 2, 0),"")),"")</f>
        <v/>
      </c>
      <c r="AY650" s="79" t="str">
        <f>IFERROR("; "&amp;VLOOKUP(VALUE(MID(AU650,4,1)), TxtPanelShape!$V$2:$W$50,2,0),"")</f>
        <v/>
      </c>
      <c r="AZ650" s="79" t="str">
        <f t="shared" si="133"/>
        <v/>
      </c>
      <c r="BA650" s="71"/>
      <c r="BB650" s="79" t="str">
        <f>IFERROR(IF(VALUE(MID(BA650,1,1))=1, VLOOKUP(VALUE(MID(BA650,1,1)), TxtPanelShape!$A$2:$C$50, 3, 0), (IF(VALUE(MID(BA650,1,1))&gt;=7, VLOOKUP(VALUE(MID(BA650,1,1)), TxtPanelShape!$A$2:$C$50, 3, 0),VLOOKUP(VALUE(MID(BA650,1,2)),TxtPanelShape!$A$2:$C$50,3,0)))), "")</f>
        <v/>
      </c>
      <c r="BC650" s="79" t="str">
        <f>IFERROR(IF(VALUE(MID(BA650,1,1))=1, ", "&amp;VLOOKUP(VALUE(MID(BA650,2,1)), TxtPanelShape!$H$2:$I$50, 2, 0), IF(VALUE(MID(BA650,1,1))&gt;=7, ", "&amp;VLOOKUP(VALUE(MID(BA650,2,1)), TxtPanelShape!$H$2:$I$50, 2, 0),"")), "")</f>
        <v/>
      </c>
      <c r="BD650" s="79" t="str">
        <f>IFERROR(IF(VALUE(MID(BA650,1,1))=1, ", "&amp;VLOOKUP(VALUE(MID(BA650,3,1)), TxtPanelShape!$O$2:$P$50, 2, 0), IF(VALUE(MID(BA650,1,1))&gt;=7, ", "&amp;VLOOKUP(VALUE(MID(BA650,3,1)), TxtPanelShape!$O$2:$P$50, 2, 0),"")),"")</f>
        <v/>
      </c>
      <c r="BE650" s="79" t="str">
        <f>IFERROR("; "&amp;VLOOKUP(VALUE(MID(BA650,4,1)), TxtPanelShape!$V$2:$W$50,2,0),"")</f>
        <v/>
      </c>
      <c r="BF650" s="79" t="str">
        <f t="shared" si="134"/>
        <v/>
      </c>
      <c r="BG650" s="71"/>
      <c r="BH650" s="79" t="str">
        <f>IFERROR(VLOOKUP(BG650, TxtPanelDefinition!$A$2:$B$50, 2, 0),"")</f>
        <v/>
      </c>
      <c r="BI650" s="71"/>
      <c r="BJ650" s="79" t="str">
        <f>IFERROR(VLOOKUP(BI650, TxtPanelDefinition!$A$2:$B$50, 2, 0),"")</f>
        <v/>
      </c>
      <c r="BK650" s="71"/>
      <c r="BL650" s="79" t="str">
        <f>IFERROR(VLOOKUP(BK650, InscrTechniques!$A$2:$B$50, 2, 0),"")</f>
        <v/>
      </c>
      <c r="BM650" s="71"/>
      <c r="BN650" s="79" t="str">
        <f>IFERROR(VLOOKUP(BM650, InscrTechniques!$A$2:$B$50, 2, 0),"")</f>
        <v/>
      </c>
      <c r="BO650" s="71"/>
      <c r="BP650" s="79" t="str">
        <f>IFERROR(VLOOKUP(BO650, InscrTechniques!$A$2:$B$50, 2, 0),"")</f>
        <v/>
      </c>
      <c r="BQ650" s="71"/>
      <c r="BR650" s="79" t="str">
        <f>IFERROR(VLOOKUP(BQ650, InscrTechniques!$A$2:$B$50, 2, 0),"")</f>
        <v/>
      </c>
      <c r="BS650" s="71"/>
      <c r="BT650" s="79" t="str">
        <f>IFERROR(VLOOKUP(BS650, InscrTechniques!$A$2:$B$50, 2, 0),"")</f>
        <v/>
      </c>
      <c r="BU650" s="71"/>
      <c r="BV650" s="79" t="str">
        <f>IFERROR(VLOOKUP(BU650, InscrTechniques!$A$2:$B$50, 2, 0),"")</f>
        <v/>
      </c>
      <c r="BW650" s="125"/>
      <c r="BX650" s="79" t="str">
        <f>IFERROR(VLOOKUP(BW650, InscrTechniques!$A$2:$B$50, 2, 0),"")</f>
        <v/>
      </c>
      <c r="BY650" s="125"/>
      <c r="BZ650" s="79" t="str">
        <f>IFERROR(VLOOKUP(BY650, InscrTechniques!$A$2:$B$50, 2, 0),"")</f>
        <v/>
      </c>
      <c r="CA650" s="74"/>
      <c r="CB650" s="114" t="str">
        <f>IFERROR(VLOOKUP(CA650, LetterStyle!$A$2:$B$50, 2, 0),"")</f>
        <v/>
      </c>
      <c r="CC650" s="74"/>
      <c r="CD650" s="114" t="str">
        <f>IFERROR(VLOOKUP(CC650, LetterStyle!$A$2:$B$50, 2, 0),"")</f>
        <v/>
      </c>
      <c r="CE650" s="74"/>
      <c r="CF650" s="114" t="str">
        <f>IFERROR(VLOOKUP(CE650, LetterStyle!$A$2:$B$50, 2, 0),"")</f>
        <v/>
      </c>
      <c r="CG650" s="74"/>
      <c r="CH650" s="79" t="str">
        <f>IFERROR(VLOOKUP(CG650, LetterStyle!$A$2:$B$50, 2, 0),"")</f>
        <v/>
      </c>
      <c r="CI650" s="71"/>
      <c r="CJ650" s="79" t="str">
        <f>IFERROR(VLOOKUP(CI650, DecMotifs!$A$1:$B$306, 2, 0),"")</f>
        <v/>
      </c>
      <c r="CK650" s="71"/>
      <c r="CL650" s="79" t="str">
        <f>IFERROR(VLOOKUP(CK650, DecMotifs!$A$1:$B$306, 2, 0),"")</f>
        <v/>
      </c>
      <c r="CM650" s="71"/>
      <c r="CN650" s="79" t="str">
        <f>IFERROR(VLOOKUP(CM650, DecMotifs!$A$1:$B$306, 2, 0),"")</f>
        <v/>
      </c>
      <c r="CO650" s="71"/>
      <c r="CP650" s="79" t="str">
        <f>IFERROR(VLOOKUP(CO650, MarginalDec!$A$2:$B$253, 2, 0),"")</f>
        <v/>
      </c>
      <c r="CQ650" s="71"/>
      <c r="CR650" s="79" t="str">
        <f>IFERROR(VLOOKUP(CQ650, MarginalDec!$A$2:$B$253, 2, 0),"")</f>
        <v/>
      </c>
      <c r="CS650" s="71"/>
      <c r="CT650" s="79" t="str">
        <f>IFERROR(VLOOKUP(CS650, MarginalDec!$A$2:$B$253, 2, 0),"")</f>
        <v/>
      </c>
      <c r="CU650" s="71"/>
      <c r="CV650" s="79" t="str">
        <f>IF(ISBLANK(CU650),"", IFERROR(VLOOKUP(CU650, Tooling!$A$2:$B$252, 2, 0),""))</f>
        <v/>
      </c>
      <c r="CW650" s="71"/>
      <c r="CX650" s="79" t="str">
        <f>IF(ISBLANK(CW650),"", IFERROR(VLOOKUP(CW650, Tooling!$A$2:$B$252, 2, 0),""))</f>
        <v/>
      </c>
      <c r="CY650" s="71"/>
      <c r="CZ650" s="79" t="str">
        <f>IF(ISBLANK(CY650),"", IFERROR(VLOOKUP(CY650, Repairs!$A$2:$B$252, 2, 0),""))</f>
        <v/>
      </c>
      <c r="DA650" s="77"/>
      <c r="DB650" s="71"/>
      <c r="DC650" s="79" t="str">
        <f>IFERROR(VLOOKUP(DB650, DatingReason!$A$2:$B$252, 2, 0),"")</f>
        <v/>
      </c>
      <c r="DD650" s="123" t="str">
        <f t="shared" si="135"/>
        <v/>
      </c>
      <c r="DF650" s="119" t="str">
        <f t="array" ref="DF650">IF(AND($B650&lt;&gt;"", $DE650&lt;&gt;"", $DE650&lt;&gt;"No"),MAX(IF($B650=PEOPLE!$B$4:$B$1000, PEOPLE!$Q$4:$Q$1000,""))+100,"")</f>
        <v/>
      </c>
      <c r="DG650" s="68"/>
      <c r="DH650" s="76">
        <f>COUNTIF(PEOPLE!B:B, MEMORIALS!B650)</f>
        <v>0</v>
      </c>
      <c r="DI650" s="82"/>
      <c r="DJ650" s="82"/>
      <c r="DK650" s="82"/>
      <c r="DL650" s="68"/>
      <c r="DM650" s="68"/>
      <c r="DN650" s="68"/>
      <c r="DO650" s="68"/>
      <c r="DP650" s="68"/>
    </row>
    <row r="651" spans="1:120" ht="15" customHeight="1" x14ac:dyDescent="0.25">
      <c r="A651" s="68"/>
      <c r="B651" s="69"/>
      <c r="C651" s="68"/>
      <c r="D651" s="68"/>
      <c r="E651" s="70" t="str">
        <f>IF(D651="","",VLOOKUP(D651,Denomination!$A$2:$B$50, 2, 0))</f>
        <v/>
      </c>
      <c r="F651" s="68"/>
      <c r="G651" s="71"/>
      <c r="H651" s="70" t="str">
        <f>IF(G651="","",VLOOKUP(G651,MCondition!$A$2:$B$50, 2, 0))</f>
        <v/>
      </c>
      <c r="I651" s="72"/>
      <c r="J651" s="71"/>
      <c r="K651" s="70" t="str">
        <f>IF(J651="","",VLOOKUP(J651,ICondition!$A$2:$B$50, 2, 0))</f>
        <v/>
      </c>
      <c r="L651" s="73"/>
      <c r="M651" s="73"/>
      <c r="N651" s="73"/>
      <c r="O651" s="73"/>
      <c r="P651" s="73"/>
      <c r="Q651" s="73"/>
      <c r="R651" s="78"/>
      <c r="S651" s="79" t="str">
        <f>IFERROR(VLOOKUP(R651,Material!$A$2:$B$59, 2, 0),"")</f>
        <v/>
      </c>
      <c r="T651" s="71"/>
      <c r="U651" s="79" t="str">
        <f>IFERROR(VLOOKUP(T651,Material!$A$2:$B$59, 2, 0),"")</f>
        <v/>
      </c>
      <c r="V651" s="71"/>
      <c r="W651" s="79" t="str">
        <f>IFERROR(VLOOKUP(V651,Material!$A$2:$B$59, 2, 0),"")</f>
        <v/>
      </c>
      <c r="X651" s="71"/>
      <c r="Y651" s="79" t="str">
        <f>IFERROR(VLOOKUP(X651,Material!$A$2:$B$59, 2, 0),"")</f>
        <v/>
      </c>
      <c r="Z651" s="71"/>
      <c r="AA651" s="79" t="str">
        <f>IFERROR(VLOOKUP(Z651,Material!$A$2:$B$59, 2, 0),"")</f>
        <v/>
      </c>
      <c r="AB651" s="74"/>
      <c r="AC651" s="75" t="e">
        <f t="shared" si="124"/>
        <v>#VALUE!</v>
      </c>
      <c r="AD651" s="75" t="e">
        <f t="shared" si="125"/>
        <v>#VALUE!</v>
      </c>
      <c r="AE651" s="75" t="e">
        <f t="shared" si="127"/>
        <v>#VALUE!</v>
      </c>
      <c r="AF651" s="75" t="e">
        <f t="shared" si="126"/>
        <v>#VALUE!</v>
      </c>
      <c r="AG651" s="75" t="e">
        <f t="shared" si="128"/>
        <v>#VALUE!</v>
      </c>
      <c r="AH651" s="75" t="e">
        <f t="shared" si="129"/>
        <v>#VALUE!</v>
      </c>
      <c r="AI651" s="75" t="e">
        <f t="shared" si="130"/>
        <v>#VALUE!</v>
      </c>
      <c r="AJ651" s="80" t="e">
        <f t="shared" si="131"/>
        <v>#VALUE!</v>
      </c>
      <c r="AK651" s="79" t="str">
        <f>(IFERROR(VLOOKUP(AB651,Categories!$A$2:$B$20,2,1),""))</f>
        <v/>
      </c>
      <c r="AL651" s="79" t="str">
        <f ca="1">IFERROR(VLOOKUP((HLOOKUP((VLOOKUP($AB651,Categories!$A$2:$F$20,3,1)), $AB$3:$AJ651, (ROW()-ROW($AB$3)+1), 0)), INDIRECT(VLOOKUP($AB651,Categories!$A$2:$F$20,6,1)),2,0),AK651)</f>
        <v/>
      </c>
      <c r="AM651" s="79" t="str">
        <f ca="1">IFERROR(VLOOKUP((HLOOKUP((VLOOKUP($AB651,Categories!$A$2:$F$20,4,1)),$AB$3:$AJ651,(ROW()-ROW($AB$3)+1),0)),INDIRECT(VLOOKUP($AB651,Categories!$A$2:$H$20,7,1)),2,0),"")</f>
        <v/>
      </c>
      <c r="AN651" s="79" t="str">
        <f ca="1">IFERROR(VLOOKUP((HLOOKUP((VLOOKUP($AB651,Categories!$A$2:$F$20,5,1)), $AB$3:$AJ651, (ROW()-ROW($AB$3)+1), 0)), INDIRECT(VLOOKUP($AB651,Categories!$A$2:$H$20,8,1)),2,0),"")</f>
        <v/>
      </c>
      <c r="AO651" s="79" t="str">
        <f t="shared" ca="1" si="132"/>
        <v/>
      </c>
      <c r="AP651" s="81"/>
      <c r="AQ651" s="70" t="str">
        <f>IFERROR(VLOOKUP(VALUE(MID(AP651,1,1)),AdditionalElements!$A$2:$B$50,2,0),"")</f>
        <v/>
      </c>
      <c r="AR651" s="70" t="str">
        <f>IFERROR(VLOOKUP(VALUE(MID(AP651,2,1)),AdditionalElements!$H$2:$I$50,2,0),"")</f>
        <v/>
      </c>
      <c r="AS651" s="70" t="str">
        <f>IFERROR(VLOOKUP(VALUE(MID(AP651,3,1)),AdditionalElements!$O$2:$P$50,2,0),"")</f>
        <v/>
      </c>
      <c r="AT651" s="70" t="str">
        <f>IFERROR(VLOOKUP(VALUE(MID(AP651,4,1)),AdditionalElements!$V$2:$W$50,2,0),"")</f>
        <v/>
      </c>
      <c r="AU651" s="71"/>
      <c r="AV651" s="79" t="str">
        <f>IFERROR(IF(VALUE(MID(AU651,1,1))=1, VLOOKUP(VALUE(MID(AU651,1,1)), TxtPanelShape!$A$2:$C$50, 3, 0), (IF(VALUE(MID(AU651,1,1))&gt;=7, VLOOKUP(VALUE(MID(AU651,1,1)), TxtPanelShape!$A$2:$C$50, 3, 0),VLOOKUP(VALUE(MID(AU651,1,2)),TxtPanelShape!$A$2:$C$50,3,0)))), "")</f>
        <v/>
      </c>
      <c r="AW651" s="79" t="str">
        <f>IFERROR(IF(VALUE(MID(AU651,1,1))=1, ", "&amp;VLOOKUP(VALUE(MID(AU651,2,1)), TxtPanelShape!$H$2:$I$50, 2, 0), IF(VALUE(MID(AU651,1,1))&gt;=7, ", "&amp;VLOOKUP(VALUE(MID(AU651,2,1)), TxtPanelShape!$H$2:$I$50, 2, 0),"")), "")</f>
        <v/>
      </c>
      <c r="AX651" s="79" t="str">
        <f>IFERROR(IF(VALUE(MID(AU651,1,1))=1, ", "&amp;VLOOKUP(VALUE(MID(AU651,3,1)), TxtPanelShape!$O$2:$P$50, 2, 0), IF(VALUE(MID(AU651,1,1))&gt;=7, ", "&amp;VLOOKUP(VALUE(MID(AU651,3,1)), TxtPanelShape!$O$2:$P$50, 2, 0),"")),"")</f>
        <v/>
      </c>
      <c r="AY651" s="79" t="str">
        <f>IFERROR("; "&amp;VLOOKUP(VALUE(MID(AU651,4,1)), TxtPanelShape!$V$2:$W$50,2,0),"")</f>
        <v/>
      </c>
      <c r="AZ651" s="79" t="str">
        <f t="shared" si="133"/>
        <v/>
      </c>
      <c r="BA651" s="71"/>
      <c r="BB651" s="79" t="str">
        <f>IFERROR(IF(VALUE(MID(BA651,1,1))=1, VLOOKUP(VALUE(MID(BA651,1,1)), TxtPanelShape!$A$2:$C$50, 3, 0), (IF(VALUE(MID(BA651,1,1))&gt;=7, VLOOKUP(VALUE(MID(BA651,1,1)), TxtPanelShape!$A$2:$C$50, 3, 0),VLOOKUP(VALUE(MID(BA651,1,2)),TxtPanelShape!$A$2:$C$50,3,0)))), "")</f>
        <v/>
      </c>
      <c r="BC651" s="79" t="str">
        <f>IFERROR(IF(VALUE(MID(BA651,1,1))=1, ", "&amp;VLOOKUP(VALUE(MID(BA651,2,1)), TxtPanelShape!$H$2:$I$50, 2, 0), IF(VALUE(MID(BA651,1,1))&gt;=7, ", "&amp;VLOOKUP(VALUE(MID(BA651,2,1)), TxtPanelShape!$H$2:$I$50, 2, 0),"")), "")</f>
        <v/>
      </c>
      <c r="BD651" s="79" t="str">
        <f>IFERROR(IF(VALUE(MID(BA651,1,1))=1, ", "&amp;VLOOKUP(VALUE(MID(BA651,3,1)), TxtPanelShape!$O$2:$P$50, 2, 0), IF(VALUE(MID(BA651,1,1))&gt;=7, ", "&amp;VLOOKUP(VALUE(MID(BA651,3,1)), TxtPanelShape!$O$2:$P$50, 2, 0),"")),"")</f>
        <v/>
      </c>
      <c r="BE651" s="79" t="str">
        <f>IFERROR("; "&amp;VLOOKUP(VALUE(MID(BA651,4,1)), TxtPanelShape!$V$2:$W$50,2,0),"")</f>
        <v/>
      </c>
      <c r="BF651" s="79" t="str">
        <f t="shared" si="134"/>
        <v/>
      </c>
      <c r="BG651" s="71"/>
      <c r="BH651" s="79" t="str">
        <f>IFERROR(VLOOKUP(BG651, TxtPanelDefinition!$A$2:$B$50, 2, 0),"")</f>
        <v/>
      </c>
      <c r="BI651" s="71"/>
      <c r="BJ651" s="79" t="str">
        <f>IFERROR(VLOOKUP(BI651, TxtPanelDefinition!$A$2:$B$50, 2, 0),"")</f>
        <v/>
      </c>
      <c r="BK651" s="71"/>
      <c r="BL651" s="79" t="str">
        <f>IFERROR(VLOOKUP(BK651, InscrTechniques!$A$2:$B$50, 2, 0),"")</f>
        <v/>
      </c>
      <c r="BM651" s="71"/>
      <c r="BN651" s="79" t="str">
        <f>IFERROR(VLOOKUP(BM651, InscrTechniques!$A$2:$B$50, 2, 0),"")</f>
        <v/>
      </c>
      <c r="BO651" s="71"/>
      <c r="BP651" s="79" t="str">
        <f>IFERROR(VLOOKUP(BO651, InscrTechniques!$A$2:$B$50, 2, 0),"")</f>
        <v/>
      </c>
      <c r="BQ651" s="71"/>
      <c r="BR651" s="79" t="str">
        <f>IFERROR(VLOOKUP(BQ651, InscrTechniques!$A$2:$B$50, 2, 0),"")</f>
        <v/>
      </c>
      <c r="BS651" s="71"/>
      <c r="BT651" s="79" t="str">
        <f>IFERROR(VLOOKUP(BS651, InscrTechniques!$A$2:$B$50, 2, 0),"")</f>
        <v/>
      </c>
      <c r="BU651" s="71"/>
      <c r="BV651" s="79" t="str">
        <f>IFERROR(VLOOKUP(BU651, InscrTechniques!$A$2:$B$50, 2, 0),"")</f>
        <v/>
      </c>
      <c r="BW651" s="125"/>
      <c r="BX651" s="79" t="str">
        <f>IFERROR(VLOOKUP(BW651, InscrTechniques!$A$2:$B$50, 2, 0),"")</f>
        <v/>
      </c>
      <c r="BY651" s="125"/>
      <c r="BZ651" s="79" t="str">
        <f>IFERROR(VLOOKUP(BY651, InscrTechniques!$A$2:$B$50, 2, 0),"")</f>
        <v/>
      </c>
      <c r="CA651" s="74"/>
      <c r="CB651" s="114" t="str">
        <f>IFERROR(VLOOKUP(CA651, LetterStyle!$A$2:$B$50, 2, 0),"")</f>
        <v/>
      </c>
      <c r="CC651" s="74"/>
      <c r="CD651" s="114" t="str">
        <f>IFERROR(VLOOKUP(CC651, LetterStyle!$A$2:$B$50, 2, 0),"")</f>
        <v/>
      </c>
      <c r="CE651" s="74"/>
      <c r="CF651" s="114" t="str">
        <f>IFERROR(VLOOKUP(CE651, LetterStyle!$A$2:$B$50, 2, 0),"")</f>
        <v/>
      </c>
      <c r="CG651" s="74"/>
      <c r="CH651" s="79" t="str">
        <f>IFERROR(VLOOKUP(CG651, LetterStyle!$A$2:$B$50, 2, 0),"")</f>
        <v/>
      </c>
      <c r="CI651" s="71"/>
      <c r="CJ651" s="79" t="str">
        <f>IFERROR(VLOOKUP(CI651, DecMotifs!$A$1:$B$306, 2, 0),"")</f>
        <v/>
      </c>
      <c r="CK651" s="71"/>
      <c r="CL651" s="79" t="str">
        <f>IFERROR(VLOOKUP(CK651, DecMotifs!$A$1:$B$306, 2, 0),"")</f>
        <v/>
      </c>
      <c r="CM651" s="71"/>
      <c r="CN651" s="79" t="str">
        <f>IFERROR(VLOOKUP(CM651, DecMotifs!$A$1:$B$306, 2, 0),"")</f>
        <v/>
      </c>
      <c r="CO651" s="71"/>
      <c r="CP651" s="79" t="str">
        <f>IFERROR(VLOOKUP(CO651, MarginalDec!$A$2:$B$253, 2, 0),"")</f>
        <v/>
      </c>
      <c r="CQ651" s="71"/>
      <c r="CR651" s="79" t="str">
        <f>IFERROR(VLOOKUP(CQ651, MarginalDec!$A$2:$B$253, 2, 0),"")</f>
        <v/>
      </c>
      <c r="CS651" s="71"/>
      <c r="CT651" s="79" t="str">
        <f>IFERROR(VLOOKUP(CS651, MarginalDec!$A$2:$B$253, 2, 0),"")</f>
        <v/>
      </c>
      <c r="CU651" s="71"/>
      <c r="CV651" s="79" t="str">
        <f>IF(ISBLANK(CU651),"", IFERROR(VLOOKUP(CU651, Tooling!$A$2:$B$252, 2, 0),""))</f>
        <v/>
      </c>
      <c r="CW651" s="71"/>
      <c r="CX651" s="79" t="str">
        <f>IF(ISBLANK(CW651),"", IFERROR(VLOOKUP(CW651, Tooling!$A$2:$B$252, 2, 0),""))</f>
        <v/>
      </c>
      <c r="CY651" s="71"/>
      <c r="CZ651" s="79" t="str">
        <f>IF(ISBLANK(CY651),"", IFERROR(VLOOKUP(CY651, Repairs!$A$2:$B$252, 2, 0),""))</f>
        <v/>
      </c>
      <c r="DA651" s="77"/>
      <c r="DB651" s="71"/>
      <c r="DC651" s="79" t="str">
        <f>IFERROR(VLOOKUP(DB651, DatingReason!$A$2:$B$252, 2, 0),"")</f>
        <v/>
      </c>
      <c r="DD651" s="123" t="str">
        <f t="shared" si="135"/>
        <v/>
      </c>
      <c r="DF651" s="119" t="str">
        <f t="array" ref="DF651">IF(AND($B651&lt;&gt;"", $DE651&lt;&gt;"", $DE651&lt;&gt;"No"),MAX(IF($B651=PEOPLE!$B$4:$B$1000, PEOPLE!$Q$4:$Q$1000,""))+100,"")</f>
        <v/>
      </c>
      <c r="DG651" s="68"/>
      <c r="DH651" s="76">
        <f>COUNTIF(PEOPLE!B:B, MEMORIALS!B651)</f>
        <v>0</v>
      </c>
      <c r="DI651" s="82"/>
      <c r="DJ651" s="82"/>
      <c r="DK651" s="82"/>
      <c r="DL651" s="68"/>
      <c r="DM651" s="68"/>
      <c r="DN651" s="68"/>
      <c r="DO651" s="68"/>
      <c r="DP651" s="68"/>
    </row>
    <row r="652" spans="1:120" ht="15" customHeight="1" x14ac:dyDescent="0.25">
      <c r="A652" s="68"/>
      <c r="B652" s="69"/>
      <c r="C652" s="68"/>
      <c r="D652" s="68"/>
      <c r="E652" s="70" t="str">
        <f>IF(D652="","",VLOOKUP(D652,Denomination!$A$2:$B$50, 2, 0))</f>
        <v/>
      </c>
      <c r="F652" s="68"/>
      <c r="G652" s="71"/>
      <c r="H652" s="70" t="str">
        <f>IF(G652="","",VLOOKUP(G652,MCondition!$A$2:$B$50, 2, 0))</f>
        <v/>
      </c>
      <c r="I652" s="72"/>
      <c r="J652" s="71"/>
      <c r="K652" s="70" t="str">
        <f>IF(J652="","",VLOOKUP(J652,ICondition!$A$2:$B$50, 2, 0))</f>
        <v/>
      </c>
      <c r="L652" s="73"/>
      <c r="M652" s="73"/>
      <c r="N652" s="73"/>
      <c r="O652" s="73"/>
      <c r="P652" s="73"/>
      <c r="Q652" s="73"/>
      <c r="R652" s="78"/>
      <c r="S652" s="79" t="str">
        <f>IFERROR(VLOOKUP(R652,Material!$A$2:$B$59, 2, 0),"")</f>
        <v/>
      </c>
      <c r="T652" s="71"/>
      <c r="U652" s="79" t="str">
        <f>IFERROR(VLOOKUP(T652,Material!$A$2:$B$59, 2, 0),"")</f>
        <v/>
      </c>
      <c r="V652" s="71"/>
      <c r="W652" s="79" t="str">
        <f>IFERROR(VLOOKUP(V652,Material!$A$2:$B$59, 2, 0),"")</f>
        <v/>
      </c>
      <c r="X652" s="71"/>
      <c r="Y652" s="79" t="str">
        <f>IFERROR(VLOOKUP(X652,Material!$A$2:$B$59, 2, 0),"")</f>
        <v/>
      </c>
      <c r="Z652" s="71"/>
      <c r="AA652" s="79" t="str">
        <f>IFERROR(VLOOKUP(Z652,Material!$A$2:$B$59, 2, 0),"")</f>
        <v/>
      </c>
      <c r="AB652" s="74"/>
      <c r="AC652" s="75" t="e">
        <f t="shared" si="124"/>
        <v>#VALUE!</v>
      </c>
      <c r="AD652" s="75" t="e">
        <f t="shared" si="125"/>
        <v>#VALUE!</v>
      </c>
      <c r="AE652" s="75" t="e">
        <f t="shared" si="127"/>
        <v>#VALUE!</v>
      </c>
      <c r="AF652" s="75" t="e">
        <f t="shared" si="126"/>
        <v>#VALUE!</v>
      </c>
      <c r="AG652" s="75" t="e">
        <f t="shared" si="128"/>
        <v>#VALUE!</v>
      </c>
      <c r="AH652" s="75" t="e">
        <f t="shared" si="129"/>
        <v>#VALUE!</v>
      </c>
      <c r="AI652" s="75" t="e">
        <f t="shared" si="130"/>
        <v>#VALUE!</v>
      </c>
      <c r="AJ652" s="80" t="e">
        <f t="shared" si="131"/>
        <v>#VALUE!</v>
      </c>
      <c r="AK652" s="79" t="str">
        <f>(IFERROR(VLOOKUP(AB652,Categories!$A$2:$B$20,2,1),""))</f>
        <v/>
      </c>
      <c r="AL652" s="79" t="str">
        <f ca="1">IFERROR(VLOOKUP((HLOOKUP((VLOOKUP($AB652,Categories!$A$2:$F$20,3,1)), $AB$3:$AJ652, (ROW()-ROW($AB$3)+1), 0)), INDIRECT(VLOOKUP($AB652,Categories!$A$2:$F$20,6,1)),2,0),AK652)</f>
        <v/>
      </c>
      <c r="AM652" s="79" t="str">
        <f ca="1">IFERROR(VLOOKUP((HLOOKUP((VLOOKUP($AB652,Categories!$A$2:$F$20,4,1)),$AB$3:$AJ652,(ROW()-ROW($AB$3)+1),0)),INDIRECT(VLOOKUP($AB652,Categories!$A$2:$H$20,7,1)),2,0),"")</f>
        <v/>
      </c>
      <c r="AN652" s="79" t="str">
        <f ca="1">IFERROR(VLOOKUP((HLOOKUP((VLOOKUP($AB652,Categories!$A$2:$F$20,5,1)), $AB$3:$AJ652, (ROW()-ROW($AB$3)+1), 0)), INDIRECT(VLOOKUP($AB652,Categories!$A$2:$H$20,8,1)),2,0),"")</f>
        <v/>
      </c>
      <c r="AO652" s="79" t="str">
        <f t="shared" ca="1" si="132"/>
        <v/>
      </c>
      <c r="AP652" s="81"/>
      <c r="AQ652" s="70" t="str">
        <f>IFERROR(VLOOKUP(VALUE(MID(AP652,1,1)),AdditionalElements!$A$2:$B$50,2,0),"")</f>
        <v/>
      </c>
      <c r="AR652" s="70" t="str">
        <f>IFERROR(VLOOKUP(VALUE(MID(AP652,2,1)),AdditionalElements!$H$2:$I$50,2,0),"")</f>
        <v/>
      </c>
      <c r="AS652" s="70" t="str">
        <f>IFERROR(VLOOKUP(VALUE(MID(AP652,3,1)),AdditionalElements!$O$2:$P$50,2,0),"")</f>
        <v/>
      </c>
      <c r="AT652" s="70" t="str">
        <f>IFERROR(VLOOKUP(VALUE(MID(AP652,4,1)),AdditionalElements!$V$2:$W$50,2,0),"")</f>
        <v/>
      </c>
      <c r="AU652" s="71"/>
      <c r="AV652" s="79" t="str">
        <f>IFERROR(IF(VALUE(MID(AU652,1,1))=1, VLOOKUP(VALUE(MID(AU652,1,1)), TxtPanelShape!$A$2:$C$50, 3, 0), (IF(VALUE(MID(AU652,1,1))&gt;=7, VLOOKUP(VALUE(MID(AU652,1,1)), TxtPanelShape!$A$2:$C$50, 3, 0),VLOOKUP(VALUE(MID(AU652,1,2)),TxtPanelShape!$A$2:$C$50,3,0)))), "")</f>
        <v/>
      </c>
      <c r="AW652" s="79" t="str">
        <f>IFERROR(IF(VALUE(MID(AU652,1,1))=1, ", "&amp;VLOOKUP(VALUE(MID(AU652,2,1)), TxtPanelShape!$H$2:$I$50, 2, 0), IF(VALUE(MID(AU652,1,1))&gt;=7, ", "&amp;VLOOKUP(VALUE(MID(AU652,2,1)), TxtPanelShape!$H$2:$I$50, 2, 0),"")), "")</f>
        <v/>
      </c>
      <c r="AX652" s="79" t="str">
        <f>IFERROR(IF(VALUE(MID(AU652,1,1))=1, ", "&amp;VLOOKUP(VALUE(MID(AU652,3,1)), TxtPanelShape!$O$2:$P$50, 2, 0), IF(VALUE(MID(AU652,1,1))&gt;=7, ", "&amp;VLOOKUP(VALUE(MID(AU652,3,1)), TxtPanelShape!$O$2:$P$50, 2, 0),"")),"")</f>
        <v/>
      </c>
      <c r="AY652" s="79" t="str">
        <f>IFERROR("; "&amp;VLOOKUP(VALUE(MID(AU652,4,1)), TxtPanelShape!$V$2:$W$50,2,0),"")</f>
        <v/>
      </c>
      <c r="AZ652" s="79" t="str">
        <f t="shared" si="133"/>
        <v/>
      </c>
      <c r="BA652" s="71"/>
      <c r="BB652" s="79" t="str">
        <f>IFERROR(IF(VALUE(MID(BA652,1,1))=1, VLOOKUP(VALUE(MID(BA652,1,1)), TxtPanelShape!$A$2:$C$50, 3, 0), (IF(VALUE(MID(BA652,1,1))&gt;=7, VLOOKUP(VALUE(MID(BA652,1,1)), TxtPanelShape!$A$2:$C$50, 3, 0),VLOOKUP(VALUE(MID(BA652,1,2)),TxtPanelShape!$A$2:$C$50,3,0)))), "")</f>
        <v/>
      </c>
      <c r="BC652" s="79" t="str">
        <f>IFERROR(IF(VALUE(MID(BA652,1,1))=1, ", "&amp;VLOOKUP(VALUE(MID(BA652,2,1)), TxtPanelShape!$H$2:$I$50, 2, 0), IF(VALUE(MID(BA652,1,1))&gt;=7, ", "&amp;VLOOKUP(VALUE(MID(BA652,2,1)), TxtPanelShape!$H$2:$I$50, 2, 0),"")), "")</f>
        <v/>
      </c>
      <c r="BD652" s="79" t="str">
        <f>IFERROR(IF(VALUE(MID(BA652,1,1))=1, ", "&amp;VLOOKUP(VALUE(MID(BA652,3,1)), TxtPanelShape!$O$2:$P$50, 2, 0), IF(VALUE(MID(BA652,1,1))&gt;=7, ", "&amp;VLOOKUP(VALUE(MID(BA652,3,1)), TxtPanelShape!$O$2:$P$50, 2, 0),"")),"")</f>
        <v/>
      </c>
      <c r="BE652" s="79" t="str">
        <f>IFERROR("; "&amp;VLOOKUP(VALUE(MID(BA652,4,1)), TxtPanelShape!$V$2:$W$50,2,0),"")</f>
        <v/>
      </c>
      <c r="BF652" s="79" t="str">
        <f t="shared" si="134"/>
        <v/>
      </c>
      <c r="BG652" s="71"/>
      <c r="BH652" s="79" t="str">
        <f>IFERROR(VLOOKUP(BG652, TxtPanelDefinition!$A$2:$B$50, 2, 0),"")</f>
        <v/>
      </c>
      <c r="BI652" s="71"/>
      <c r="BJ652" s="79" t="str">
        <f>IFERROR(VLOOKUP(BI652, TxtPanelDefinition!$A$2:$B$50, 2, 0),"")</f>
        <v/>
      </c>
      <c r="BK652" s="71"/>
      <c r="BL652" s="79" t="str">
        <f>IFERROR(VLOOKUP(BK652, InscrTechniques!$A$2:$B$50, 2, 0),"")</f>
        <v/>
      </c>
      <c r="BM652" s="71"/>
      <c r="BN652" s="79" t="str">
        <f>IFERROR(VLOOKUP(BM652, InscrTechniques!$A$2:$B$50, 2, 0),"")</f>
        <v/>
      </c>
      <c r="BO652" s="71"/>
      <c r="BP652" s="79" t="str">
        <f>IFERROR(VLOOKUP(BO652, InscrTechniques!$A$2:$B$50, 2, 0),"")</f>
        <v/>
      </c>
      <c r="BQ652" s="71"/>
      <c r="BR652" s="79" t="str">
        <f>IFERROR(VLOOKUP(BQ652, InscrTechniques!$A$2:$B$50, 2, 0),"")</f>
        <v/>
      </c>
      <c r="BS652" s="71"/>
      <c r="BT652" s="79" t="str">
        <f>IFERROR(VLOOKUP(BS652, InscrTechniques!$A$2:$B$50, 2, 0),"")</f>
        <v/>
      </c>
      <c r="BU652" s="71"/>
      <c r="BV652" s="79" t="str">
        <f>IFERROR(VLOOKUP(BU652, InscrTechniques!$A$2:$B$50, 2, 0),"")</f>
        <v/>
      </c>
      <c r="BW652" s="125"/>
      <c r="BX652" s="79" t="str">
        <f>IFERROR(VLOOKUP(BW652, InscrTechniques!$A$2:$B$50, 2, 0),"")</f>
        <v/>
      </c>
      <c r="BY652" s="125"/>
      <c r="BZ652" s="79" t="str">
        <f>IFERROR(VLOOKUP(BY652, InscrTechniques!$A$2:$B$50, 2, 0),"")</f>
        <v/>
      </c>
      <c r="CA652" s="74"/>
      <c r="CB652" s="114" t="str">
        <f>IFERROR(VLOOKUP(CA652, LetterStyle!$A$2:$B$50, 2, 0),"")</f>
        <v/>
      </c>
      <c r="CC652" s="74"/>
      <c r="CD652" s="114" t="str">
        <f>IFERROR(VLOOKUP(CC652, LetterStyle!$A$2:$B$50, 2, 0),"")</f>
        <v/>
      </c>
      <c r="CE652" s="74"/>
      <c r="CF652" s="114" t="str">
        <f>IFERROR(VLOOKUP(CE652, LetterStyle!$A$2:$B$50, 2, 0),"")</f>
        <v/>
      </c>
      <c r="CG652" s="74"/>
      <c r="CH652" s="79" t="str">
        <f>IFERROR(VLOOKUP(CG652, LetterStyle!$A$2:$B$50, 2, 0),"")</f>
        <v/>
      </c>
      <c r="CI652" s="71"/>
      <c r="CJ652" s="79" t="str">
        <f>IFERROR(VLOOKUP(CI652, DecMotifs!$A$1:$B$306, 2, 0),"")</f>
        <v/>
      </c>
      <c r="CK652" s="71"/>
      <c r="CL652" s="79" t="str">
        <f>IFERROR(VLOOKUP(CK652, DecMotifs!$A$1:$B$306, 2, 0),"")</f>
        <v/>
      </c>
      <c r="CM652" s="71"/>
      <c r="CN652" s="79" t="str">
        <f>IFERROR(VLOOKUP(CM652, DecMotifs!$A$1:$B$306, 2, 0),"")</f>
        <v/>
      </c>
      <c r="CO652" s="71"/>
      <c r="CP652" s="79" t="str">
        <f>IFERROR(VLOOKUP(CO652, MarginalDec!$A$2:$B$253, 2, 0),"")</f>
        <v/>
      </c>
      <c r="CQ652" s="71"/>
      <c r="CR652" s="79" t="str">
        <f>IFERROR(VLOOKUP(CQ652, MarginalDec!$A$2:$B$253, 2, 0),"")</f>
        <v/>
      </c>
      <c r="CS652" s="71"/>
      <c r="CT652" s="79" t="str">
        <f>IFERROR(VLOOKUP(CS652, MarginalDec!$A$2:$B$253, 2, 0),"")</f>
        <v/>
      </c>
      <c r="CU652" s="71"/>
      <c r="CV652" s="79" t="str">
        <f>IF(ISBLANK(CU652),"", IFERROR(VLOOKUP(CU652, Tooling!$A$2:$B$252, 2, 0),""))</f>
        <v/>
      </c>
      <c r="CW652" s="71"/>
      <c r="CX652" s="79" t="str">
        <f>IF(ISBLANK(CW652),"", IFERROR(VLOOKUP(CW652, Tooling!$A$2:$B$252, 2, 0),""))</f>
        <v/>
      </c>
      <c r="CY652" s="71"/>
      <c r="CZ652" s="79" t="str">
        <f>IF(ISBLANK(CY652),"", IFERROR(VLOOKUP(CY652, Repairs!$A$2:$B$252, 2, 0),""))</f>
        <v/>
      </c>
      <c r="DA652" s="77"/>
      <c r="DB652" s="71"/>
      <c r="DC652" s="79" t="str">
        <f>IFERROR(VLOOKUP(DB652, DatingReason!$A$2:$B$252, 2, 0),"")</f>
        <v/>
      </c>
      <c r="DD652" s="123" t="str">
        <f t="shared" si="135"/>
        <v/>
      </c>
      <c r="DF652" s="119" t="str">
        <f t="array" ref="DF652">IF(AND($B652&lt;&gt;"", $DE652&lt;&gt;"", $DE652&lt;&gt;"No"),MAX(IF($B652=PEOPLE!$B$4:$B$1000, PEOPLE!$Q$4:$Q$1000,""))+100,"")</f>
        <v/>
      </c>
      <c r="DG652" s="68"/>
      <c r="DH652" s="76">
        <f>COUNTIF(PEOPLE!B:B, MEMORIALS!B652)</f>
        <v>0</v>
      </c>
      <c r="DI652" s="82"/>
      <c r="DJ652" s="82"/>
      <c r="DK652" s="82"/>
      <c r="DL652" s="68"/>
      <c r="DM652" s="68"/>
      <c r="DN652" s="68"/>
      <c r="DO652" s="68"/>
      <c r="DP652" s="68"/>
    </row>
    <row r="653" spans="1:120" ht="15" customHeight="1" x14ac:dyDescent="0.25">
      <c r="A653" s="68"/>
      <c r="B653" s="69"/>
      <c r="C653" s="68"/>
      <c r="D653" s="68"/>
      <c r="E653" s="70" t="str">
        <f>IF(D653="","",VLOOKUP(D653,Denomination!$A$2:$B$50, 2, 0))</f>
        <v/>
      </c>
      <c r="F653" s="68"/>
      <c r="G653" s="71"/>
      <c r="H653" s="70" t="str">
        <f>IF(G653="","",VLOOKUP(G653,MCondition!$A$2:$B$50, 2, 0))</f>
        <v/>
      </c>
      <c r="I653" s="72"/>
      <c r="J653" s="71"/>
      <c r="K653" s="70" t="str">
        <f>IF(J653="","",VLOOKUP(J653,ICondition!$A$2:$B$50, 2, 0))</f>
        <v/>
      </c>
      <c r="L653" s="73"/>
      <c r="M653" s="73"/>
      <c r="N653" s="73"/>
      <c r="O653" s="73"/>
      <c r="P653" s="73"/>
      <c r="Q653" s="73"/>
      <c r="R653" s="78"/>
      <c r="S653" s="79" t="str">
        <f>IFERROR(VLOOKUP(R653,Material!$A$2:$B$59, 2, 0),"")</f>
        <v/>
      </c>
      <c r="T653" s="71"/>
      <c r="U653" s="79" t="str">
        <f>IFERROR(VLOOKUP(T653,Material!$A$2:$B$59, 2, 0),"")</f>
        <v/>
      </c>
      <c r="V653" s="71"/>
      <c r="W653" s="79" t="str">
        <f>IFERROR(VLOOKUP(V653,Material!$A$2:$B$59, 2, 0),"")</f>
        <v/>
      </c>
      <c r="X653" s="71"/>
      <c r="Y653" s="79" t="str">
        <f>IFERROR(VLOOKUP(X653,Material!$A$2:$B$59, 2, 0),"")</f>
        <v/>
      </c>
      <c r="Z653" s="71"/>
      <c r="AA653" s="79" t="str">
        <f>IFERROR(VLOOKUP(Z653,Material!$A$2:$B$59, 2, 0),"")</f>
        <v/>
      </c>
      <c r="AB653" s="74"/>
      <c r="AC653" s="75" t="e">
        <f t="shared" si="124"/>
        <v>#VALUE!</v>
      </c>
      <c r="AD653" s="75" t="e">
        <f t="shared" si="125"/>
        <v>#VALUE!</v>
      </c>
      <c r="AE653" s="75" t="e">
        <f t="shared" si="127"/>
        <v>#VALUE!</v>
      </c>
      <c r="AF653" s="75" t="e">
        <f t="shared" si="126"/>
        <v>#VALUE!</v>
      </c>
      <c r="AG653" s="75" t="e">
        <f t="shared" si="128"/>
        <v>#VALUE!</v>
      </c>
      <c r="AH653" s="75" t="e">
        <f t="shared" si="129"/>
        <v>#VALUE!</v>
      </c>
      <c r="AI653" s="75" t="e">
        <f t="shared" si="130"/>
        <v>#VALUE!</v>
      </c>
      <c r="AJ653" s="80" t="e">
        <f t="shared" si="131"/>
        <v>#VALUE!</v>
      </c>
      <c r="AK653" s="79" t="str">
        <f>(IFERROR(VLOOKUP(AB653,Categories!$A$2:$B$20,2,1),""))</f>
        <v/>
      </c>
      <c r="AL653" s="79" t="str">
        <f ca="1">IFERROR(VLOOKUP((HLOOKUP((VLOOKUP($AB653,Categories!$A$2:$F$20,3,1)), $AB$3:$AJ653, (ROW()-ROW($AB$3)+1), 0)), INDIRECT(VLOOKUP($AB653,Categories!$A$2:$F$20,6,1)),2,0),AK653)</f>
        <v/>
      </c>
      <c r="AM653" s="79" t="str">
        <f ca="1">IFERROR(VLOOKUP((HLOOKUP((VLOOKUP($AB653,Categories!$A$2:$F$20,4,1)),$AB$3:$AJ653,(ROW()-ROW($AB$3)+1),0)),INDIRECT(VLOOKUP($AB653,Categories!$A$2:$H$20,7,1)),2,0),"")</f>
        <v/>
      </c>
      <c r="AN653" s="79" t="str">
        <f ca="1">IFERROR(VLOOKUP((HLOOKUP((VLOOKUP($AB653,Categories!$A$2:$F$20,5,1)), $AB$3:$AJ653, (ROW()-ROW($AB$3)+1), 0)), INDIRECT(VLOOKUP($AB653,Categories!$A$2:$H$20,8,1)),2,0),"")</f>
        <v/>
      </c>
      <c r="AO653" s="79" t="str">
        <f t="shared" ca="1" si="132"/>
        <v/>
      </c>
      <c r="AP653" s="81"/>
      <c r="AQ653" s="70" t="str">
        <f>IFERROR(VLOOKUP(VALUE(MID(AP653,1,1)),AdditionalElements!$A$2:$B$50,2,0),"")</f>
        <v/>
      </c>
      <c r="AR653" s="70" t="str">
        <f>IFERROR(VLOOKUP(VALUE(MID(AP653,2,1)),AdditionalElements!$H$2:$I$50,2,0),"")</f>
        <v/>
      </c>
      <c r="AS653" s="70" t="str">
        <f>IFERROR(VLOOKUP(VALUE(MID(AP653,3,1)),AdditionalElements!$O$2:$P$50,2,0),"")</f>
        <v/>
      </c>
      <c r="AT653" s="70" t="str">
        <f>IFERROR(VLOOKUP(VALUE(MID(AP653,4,1)),AdditionalElements!$V$2:$W$50,2,0),"")</f>
        <v/>
      </c>
      <c r="AU653" s="71"/>
      <c r="AV653" s="79" t="str">
        <f>IFERROR(IF(VALUE(MID(AU653,1,1))=1, VLOOKUP(VALUE(MID(AU653,1,1)), TxtPanelShape!$A$2:$C$50, 3, 0), (IF(VALUE(MID(AU653,1,1))&gt;=7, VLOOKUP(VALUE(MID(AU653,1,1)), TxtPanelShape!$A$2:$C$50, 3, 0),VLOOKUP(VALUE(MID(AU653,1,2)),TxtPanelShape!$A$2:$C$50,3,0)))), "")</f>
        <v/>
      </c>
      <c r="AW653" s="79" t="str">
        <f>IFERROR(IF(VALUE(MID(AU653,1,1))=1, ", "&amp;VLOOKUP(VALUE(MID(AU653,2,1)), TxtPanelShape!$H$2:$I$50, 2, 0), IF(VALUE(MID(AU653,1,1))&gt;=7, ", "&amp;VLOOKUP(VALUE(MID(AU653,2,1)), TxtPanelShape!$H$2:$I$50, 2, 0),"")), "")</f>
        <v/>
      </c>
      <c r="AX653" s="79" t="str">
        <f>IFERROR(IF(VALUE(MID(AU653,1,1))=1, ", "&amp;VLOOKUP(VALUE(MID(AU653,3,1)), TxtPanelShape!$O$2:$P$50, 2, 0), IF(VALUE(MID(AU653,1,1))&gt;=7, ", "&amp;VLOOKUP(VALUE(MID(AU653,3,1)), TxtPanelShape!$O$2:$P$50, 2, 0),"")),"")</f>
        <v/>
      </c>
      <c r="AY653" s="79" t="str">
        <f>IFERROR("; "&amp;VLOOKUP(VALUE(MID(AU653,4,1)), TxtPanelShape!$V$2:$W$50,2,0),"")</f>
        <v/>
      </c>
      <c r="AZ653" s="79" t="str">
        <f t="shared" si="133"/>
        <v/>
      </c>
      <c r="BA653" s="71"/>
      <c r="BB653" s="79" t="str">
        <f>IFERROR(IF(VALUE(MID(BA653,1,1))=1, VLOOKUP(VALUE(MID(BA653,1,1)), TxtPanelShape!$A$2:$C$50, 3, 0), (IF(VALUE(MID(BA653,1,1))&gt;=7, VLOOKUP(VALUE(MID(BA653,1,1)), TxtPanelShape!$A$2:$C$50, 3, 0),VLOOKUP(VALUE(MID(BA653,1,2)),TxtPanelShape!$A$2:$C$50,3,0)))), "")</f>
        <v/>
      </c>
      <c r="BC653" s="79" t="str">
        <f>IFERROR(IF(VALUE(MID(BA653,1,1))=1, ", "&amp;VLOOKUP(VALUE(MID(BA653,2,1)), TxtPanelShape!$H$2:$I$50, 2, 0), IF(VALUE(MID(BA653,1,1))&gt;=7, ", "&amp;VLOOKUP(VALUE(MID(BA653,2,1)), TxtPanelShape!$H$2:$I$50, 2, 0),"")), "")</f>
        <v/>
      </c>
      <c r="BD653" s="79" t="str">
        <f>IFERROR(IF(VALUE(MID(BA653,1,1))=1, ", "&amp;VLOOKUP(VALUE(MID(BA653,3,1)), TxtPanelShape!$O$2:$P$50, 2, 0), IF(VALUE(MID(BA653,1,1))&gt;=7, ", "&amp;VLOOKUP(VALUE(MID(BA653,3,1)), TxtPanelShape!$O$2:$P$50, 2, 0),"")),"")</f>
        <v/>
      </c>
      <c r="BE653" s="79" t="str">
        <f>IFERROR("; "&amp;VLOOKUP(VALUE(MID(BA653,4,1)), TxtPanelShape!$V$2:$W$50,2,0),"")</f>
        <v/>
      </c>
      <c r="BF653" s="79" t="str">
        <f t="shared" si="134"/>
        <v/>
      </c>
      <c r="BG653" s="71"/>
      <c r="BH653" s="79" t="str">
        <f>IFERROR(VLOOKUP(BG653, TxtPanelDefinition!$A$2:$B$50, 2, 0),"")</f>
        <v/>
      </c>
      <c r="BI653" s="71"/>
      <c r="BJ653" s="79" t="str">
        <f>IFERROR(VLOOKUP(BI653, TxtPanelDefinition!$A$2:$B$50, 2, 0),"")</f>
        <v/>
      </c>
      <c r="BK653" s="71"/>
      <c r="BL653" s="79" t="str">
        <f>IFERROR(VLOOKUP(BK653, InscrTechniques!$A$2:$B$50, 2, 0),"")</f>
        <v/>
      </c>
      <c r="BM653" s="71"/>
      <c r="BN653" s="79" t="str">
        <f>IFERROR(VLOOKUP(BM653, InscrTechniques!$A$2:$B$50, 2, 0),"")</f>
        <v/>
      </c>
      <c r="BO653" s="71"/>
      <c r="BP653" s="79" t="str">
        <f>IFERROR(VLOOKUP(BO653, InscrTechniques!$A$2:$B$50, 2, 0),"")</f>
        <v/>
      </c>
      <c r="BQ653" s="71"/>
      <c r="BR653" s="79" t="str">
        <f>IFERROR(VLOOKUP(BQ653, InscrTechniques!$A$2:$B$50, 2, 0),"")</f>
        <v/>
      </c>
      <c r="BS653" s="71"/>
      <c r="BT653" s="79" t="str">
        <f>IFERROR(VLOOKUP(BS653, InscrTechniques!$A$2:$B$50, 2, 0),"")</f>
        <v/>
      </c>
      <c r="BU653" s="71"/>
      <c r="BV653" s="79" t="str">
        <f>IFERROR(VLOOKUP(BU653, InscrTechniques!$A$2:$B$50, 2, 0),"")</f>
        <v/>
      </c>
      <c r="BW653" s="125"/>
      <c r="BX653" s="79" t="str">
        <f>IFERROR(VLOOKUP(BW653, InscrTechniques!$A$2:$B$50, 2, 0),"")</f>
        <v/>
      </c>
      <c r="BY653" s="125"/>
      <c r="BZ653" s="79" t="str">
        <f>IFERROR(VLOOKUP(BY653, InscrTechniques!$A$2:$B$50, 2, 0),"")</f>
        <v/>
      </c>
      <c r="CA653" s="74"/>
      <c r="CB653" s="114" t="str">
        <f>IFERROR(VLOOKUP(CA653, LetterStyle!$A$2:$B$50, 2, 0),"")</f>
        <v/>
      </c>
      <c r="CC653" s="74"/>
      <c r="CD653" s="114" t="str">
        <f>IFERROR(VLOOKUP(CC653, LetterStyle!$A$2:$B$50, 2, 0),"")</f>
        <v/>
      </c>
      <c r="CE653" s="74"/>
      <c r="CF653" s="114" t="str">
        <f>IFERROR(VLOOKUP(CE653, LetterStyle!$A$2:$B$50, 2, 0),"")</f>
        <v/>
      </c>
      <c r="CG653" s="74"/>
      <c r="CH653" s="79" t="str">
        <f>IFERROR(VLOOKUP(CG653, LetterStyle!$A$2:$B$50, 2, 0),"")</f>
        <v/>
      </c>
      <c r="CI653" s="71"/>
      <c r="CJ653" s="79" t="str">
        <f>IFERROR(VLOOKUP(CI653, DecMotifs!$A$1:$B$306, 2, 0),"")</f>
        <v/>
      </c>
      <c r="CK653" s="71"/>
      <c r="CL653" s="79" t="str">
        <f>IFERROR(VLOOKUP(CK653, DecMotifs!$A$1:$B$306, 2, 0),"")</f>
        <v/>
      </c>
      <c r="CM653" s="71"/>
      <c r="CN653" s="79" t="str">
        <f>IFERROR(VLOOKUP(CM653, DecMotifs!$A$1:$B$306, 2, 0),"")</f>
        <v/>
      </c>
      <c r="CO653" s="71"/>
      <c r="CP653" s="79" t="str">
        <f>IFERROR(VLOOKUP(CO653, MarginalDec!$A$2:$B$253, 2, 0),"")</f>
        <v/>
      </c>
      <c r="CQ653" s="71"/>
      <c r="CR653" s="79" t="str">
        <f>IFERROR(VLOOKUP(CQ653, MarginalDec!$A$2:$B$253, 2, 0),"")</f>
        <v/>
      </c>
      <c r="CS653" s="71"/>
      <c r="CT653" s="79" t="str">
        <f>IFERROR(VLOOKUP(CS653, MarginalDec!$A$2:$B$253, 2, 0),"")</f>
        <v/>
      </c>
      <c r="CU653" s="71"/>
      <c r="CV653" s="79" t="str">
        <f>IF(ISBLANK(CU653),"", IFERROR(VLOOKUP(CU653, Tooling!$A$2:$B$252, 2, 0),""))</f>
        <v/>
      </c>
      <c r="CW653" s="71"/>
      <c r="CX653" s="79" t="str">
        <f>IF(ISBLANK(CW653),"", IFERROR(VLOOKUP(CW653, Tooling!$A$2:$B$252, 2, 0),""))</f>
        <v/>
      </c>
      <c r="CY653" s="71"/>
      <c r="CZ653" s="79" t="str">
        <f>IF(ISBLANK(CY653),"", IFERROR(VLOOKUP(CY653, Repairs!$A$2:$B$252, 2, 0),""))</f>
        <v/>
      </c>
      <c r="DA653" s="77"/>
      <c r="DB653" s="71"/>
      <c r="DC653" s="79" t="str">
        <f>IFERROR(VLOOKUP(DB653, DatingReason!$A$2:$B$252, 2, 0),"")</f>
        <v/>
      </c>
      <c r="DD653" s="123" t="str">
        <f t="shared" si="135"/>
        <v/>
      </c>
      <c r="DF653" s="119" t="str">
        <f t="array" ref="DF653">IF(AND($B653&lt;&gt;"", $DE653&lt;&gt;"", $DE653&lt;&gt;"No"),MAX(IF($B653=PEOPLE!$B$4:$B$1000, PEOPLE!$Q$4:$Q$1000,""))+100,"")</f>
        <v/>
      </c>
      <c r="DG653" s="68"/>
      <c r="DH653" s="76">
        <f>COUNTIF(PEOPLE!B:B, MEMORIALS!B653)</f>
        <v>0</v>
      </c>
      <c r="DI653" s="82"/>
      <c r="DJ653" s="82"/>
      <c r="DK653" s="82"/>
      <c r="DL653" s="68"/>
      <c r="DM653" s="68"/>
      <c r="DN653" s="68"/>
      <c r="DO653" s="68"/>
      <c r="DP653" s="68"/>
    </row>
    <row r="654" spans="1:120" ht="15" customHeight="1" x14ac:dyDescent="0.25">
      <c r="A654" s="68"/>
      <c r="B654" s="69"/>
      <c r="C654" s="68"/>
      <c r="D654" s="68"/>
      <c r="E654" s="70" t="str">
        <f>IF(D654="","",VLOOKUP(D654,Denomination!$A$2:$B$50, 2, 0))</f>
        <v/>
      </c>
      <c r="F654" s="68"/>
      <c r="G654" s="71"/>
      <c r="H654" s="70" t="str">
        <f>IF(G654="","",VLOOKUP(G654,MCondition!$A$2:$B$50, 2, 0))</f>
        <v/>
      </c>
      <c r="I654" s="72"/>
      <c r="J654" s="71"/>
      <c r="K654" s="70" t="str">
        <f>IF(J654="","",VLOOKUP(J654,ICondition!$A$2:$B$50, 2, 0))</f>
        <v/>
      </c>
      <c r="L654" s="73"/>
      <c r="M654" s="73"/>
      <c r="N654" s="73"/>
      <c r="O654" s="73"/>
      <c r="P654" s="73"/>
      <c r="Q654" s="73"/>
      <c r="R654" s="78"/>
      <c r="S654" s="79" t="str">
        <f>IFERROR(VLOOKUP(R654,Material!$A$2:$B$59, 2, 0),"")</f>
        <v/>
      </c>
      <c r="T654" s="71"/>
      <c r="U654" s="79" t="str">
        <f>IFERROR(VLOOKUP(T654,Material!$A$2:$B$59, 2, 0),"")</f>
        <v/>
      </c>
      <c r="V654" s="71"/>
      <c r="W654" s="79" t="str">
        <f>IFERROR(VLOOKUP(V654,Material!$A$2:$B$59, 2, 0),"")</f>
        <v/>
      </c>
      <c r="X654" s="71"/>
      <c r="Y654" s="79" t="str">
        <f>IFERROR(VLOOKUP(X654,Material!$A$2:$B$59, 2, 0),"")</f>
        <v/>
      </c>
      <c r="Z654" s="71"/>
      <c r="AA654" s="79" t="str">
        <f>IFERROR(VLOOKUP(Z654,Material!$A$2:$B$59, 2, 0),"")</f>
        <v/>
      </c>
      <c r="AB654" s="74"/>
      <c r="AC654" s="75" t="e">
        <f t="shared" si="124"/>
        <v>#VALUE!</v>
      </c>
      <c r="AD654" s="75" t="e">
        <f t="shared" si="125"/>
        <v>#VALUE!</v>
      </c>
      <c r="AE654" s="75" t="e">
        <f t="shared" si="127"/>
        <v>#VALUE!</v>
      </c>
      <c r="AF654" s="75" t="e">
        <f t="shared" si="126"/>
        <v>#VALUE!</v>
      </c>
      <c r="AG654" s="75" t="e">
        <f t="shared" si="128"/>
        <v>#VALUE!</v>
      </c>
      <c r="AH654" s="75" t="e">
        <f t="shared" si="129"/>
        <v>#VALUE!</v>
      </c>
      <c r="AI654" s="75" t="e">
        <f t="shared" si="130"/>
        <v>#VALUE!</v>
      </c>
      <c r="AJ654" s="80" t="e">
        <f t="shared" si="131"/>
        <v>#VALUE!</v>
      </c>
      <c r="AK654" s="79" t="str">
        <f>(IFERROR(VLOOKUP(AB654,Categories!$A$2:$B$20,2,1),""))</f>
        <v/>
      </c>
      <c r="AL654" s="79" t="str">
        <f ca="1">IFERROR(VLOOKUP((HLOOKUP((VLOOKUP($AB654,Categories!$A$2:$F$20,3,1)), $AB$3:$AJ654, (ROW()-ROW($AB$3)+1), 0)), INDIRECT(VLOOKUP($AB654,Categories!$A$2:$F$20,6,1)),2,0),AK654)</f>
        <v/>
      </c>
      <c r="AM654" s="79" t="str">
        <f ca="1">IFERROR(VLOOKUP((HLOOKUP((VLOOKUP($AB654,Categories!$A$2:$F$20,4,1)),$AB$3:$AJ654,(ROW()-ROW($AB$3)+1),0)),INDIRECT(VLOOKUP($AB654,Categories!$A$2:$H$20,7,1)),2,0),"")</f>
        <v/>
      </c>
      <c r="AN654" s="79" t="str">
        <f ca="1">IFERROR(VLOOKUP((HLOOKUP((VLOOKUP($AB654,Categories!$A$2:$F$20,5,1)), $AB$3:$AJ654, (ROW()-ROW($AB$3)+1), 0)), INDIRECT(VLOOKUP($AB654,Categories!$A$2:$H$20,8,1)),2,0),"")</f>
        <v/>
      </c>
      <c r="AO654" s="79" t="str">
        <f t="shared" ca="1" si="132"/>
        <v/>
      </c>
      <c r="AP654" s="81"/>
      <c r="AQ654" s="70" t="str">
        <f>IFERROR(VLOOKUP(VALUE(MID(AP654,1,1)),AdditionalElements!$A$2:$B$50,2,0),"")</f>
        <v/>
      </c>
      <c r="AR654" s="70" t="str">
        <f>IFERROR(VLOOKUP(VALUE(MID(AP654,2,1)),AdditionalElements!$H$2:$I$50,2,0),"")</f>
        <v/>
      </c>
      <c r="AS654" s="70" t="str">
        <f>IFERROR(VLOOKUP(VALUE(MID(AP654,3,1)),AdditionalElements!$O$2:$P$50,2,0),"")</f>
        <v/>
      </c>
      <c r="AT654" s="70" t="str">
        <f>IFERROR(VLOOKUP(VALUE(MID(AP654,4,1)),AdditionalElements!$V$2:$W$50,2,0),"")</f>
        <v/>
      </c>
      <c r="AU654" s="71"/>
      <c r="AV654" s="79" t="str">
        <f>IFERROR(IF(VALUE(MID(AU654,1,1))=1, VLOOKUP(VALUE(MID(AU654,1,1)), TxtPanelShape!$A$2:$C$50, 3, 0), (IF(VALUE(MID(AU654,1,1))&gt;=7, VLOOKUP(VALUE(MID(AU654,1,1)), TxtPanelShape!$A$2:$C$50, 3, 0),VLOOKUP(VALUE(MID(AU654,1,2)),TxtPanelShape!$A$2:$C$50,3,0)))), "")</f>
        <v/>
      </c>
      <c r="AW654" s="79" t="str">
        <f>IFERROR(IF(VALUE(MID(AU654,1,1))=1, ", "&amp;VLOOKUP(VALUE(MID(AU654,2,1)), TxtPanelShape!$H$2:$I$50, 2, 0), IF(VALUE(MID(AU654,1,1))&gt;=7, ", "&amp;VLOOKUP(VALUE(MID(AU654,2,1)), TxtPanelShape!$H$2:$I$50, 2, 0),"")), "")</f>
        <v/>
      </c>
      <c r="AX654" s="79" t="str">
        <f>IFERROR(IF(VALUE(MID(AU654,1,1))=1, ", "&amp;VLOOKUP(VALUE(MID(AU654,3,1)), TxtPanelShape!$O$2:$P$50, 2, 0), IF(VALUE(MID(AU654,1,1))&gt;=7, ", "&amp;VLOOKUP(VALUE(MID(AU654,3,1)), TxtPanelShape!$O$2:$P$50, 2, 0),"")),"")</f>
        <v/>
      </c>
      <c r="AY654" s="79" t="str">
        <f>IFERROR("; "&amp;VLOOKUP(VALUE(MID(AU654,4,1)), TxtPanelShape!$V$2:$W$50,2,0),"")</f>
        <v/>
      </c>
      <c r="AZ654" s="79" t="str">
        <f t="shared" si="133"/>
        <v/>
      </c>
      <c r="BA654" s="71"/>
      <c r="BB654" s="79" t="str">
        <f>IFERROR(IF(VALUE(MID(BA654,1,1))=1, VLOOKUP(VALUE(MID(BA654,1,1)), TxtPanelShape!$A$2:$C$50, 3, 0), (IF(VALUE(MID(BA654,1,1))&gt;=7, VLOOKUP(VALUE(MID(BA654,1,1)), TxtPanelShape!$A$2:$C$50, 3, 0),VLOOKUP(VALUE(MID(BA654,1,2)),TxtPanelShape!$A$2:$C$50,3,0)))), "")</f>
        <v/>
      </c>
      <c r="BC654" s="79" t="str">
        <f>IFERROR(IF(VALUE(MID(BA654,1,1))=1, ", "&amp;VLOOKUP(VALUE(MID(BA654,2,1)), TxtPanelShape!$H$2:$I$50, 2, 0), IF(VALUE(MID(BA654,1,1))&gt;=7, ", "&amp;VLOOKUP(VALUE(MID(BA654,2,1)), TxtPanelShape!$H$2:$I$50, 2, 0),"")), "")</f>
        <v/>
      </c>
      <c r="BD654" s="79" t="str">
        <f>IFERROR(IF(VALUE(MID(BA654,1,1))=1, ", "&amp;VLOOKUP(VALUE(MID(BA654,3,1)), TxtPanelShape!$O$2:$P$50, 2, 0), IF(VALUE(MID(BA654,1,1))&gt;=7, ", "&amp;VLOOKUP(VALUE(MID(BA654,3,1)), TxtPanelShape!$O$2:$P$50, 2, 0),"")),"")</f>
        <v/>
      </c>
      <c r="BE654" s="79" t="str">
        <f>IFERROR("; "&amp;VLOOKUP(VALUE(MID(BA654,4,1)), TxtPanelShape!$V$2:$W$50,2,0),"")</f>
        <v/>
      </c>
      <c r="BF654" s="79" t="str">
        <f t="shared" si="134"/>
        <v/>
      </c>
      <c r="BG654" s="71"/>
      <c r="BH654" s="79" t="str">
        <f>IFERROR(VLOOKUP(BG654, TxtPanelDefinition!$A$2:$B$50, 2, 0),"")</f>
        <v/>
      </c>
      <c r="BI654" s="71"/>
      <c r="BJ654" s="79" t="str">
        <f>IFERROR(VLOOKUP(BI654, TxtPanelDefinition!$A$2:$B$50, 2, 0),"")</f>
        <v/>
      </c>
      <c r="BK654" s="71"/>
      <c r="BL654" s="79" t="str">
        <f>IFERROR(VLOOKUP(BK654, InscrTechniques!$A$2:$B$50, 2, 0),"")</f>
        <v/>
      </c>
      <c r="BM654" s="71"/>
      <c r="BN654" s="79" t="str">
        <f>IFERROR(VLOOKUP(BM654, InscrTechniques!$A$2:$B$50, 2, 0),"")</f>
        <v/>
      </c>
      <c r="BO654" s="71"/>
      <c r="BP654" s="79" t="str">
        <f>IFERROR(VLOOKUP(BO654, InscrTechniques!$A$2:$B$50, 2, 0),"")</f>
        <v/>
      </c>
      <c r="BQ654" s="71"/>
      <c r="BR654" s="79" t="str">
        <f>IFERROR(VLOOKUP(BQ654, InscrTechniques!$A$2:$B$50, 2, 0),"")</f>
        <v/>
      </c>
      <c r="BS654" s="71"/>
      <c r="BT654" s="79" t="str">
        <f>IFERROR(VLOOKUP(BS654, InscrTechniques!$A$2:$B$50, 2, 0),"")</f>
        <v/>
      </c>
      <c r="BU654" s="71"/>
      <c r="BV654" s="79" t="str">
        <f>IFERROR(VLOOKUP(BU654, InscrTechniques!$A$2:$B$50, 2, 0),"")</f>
        <v/>
      </c>
      <c r="BW654" s="125"/>
      <c r="BX654" s="79" t="str">
        <f>IFERROR(VLOOKUP(BW654, InscrTechniques!$A$2:$B$50, 2, 0),"")</f>
        <v/>
      </c>
      <c r="BY654" s="125"/>
      <c r="BZ654" s="79" t="str">
        <f>IFERROR(VLOOKUP(BY654, InscrTechniques!$A$2:$B$50, 2, 0),"")</f>
        <v/>
      </c>
      <c r="CA654" s="74"/>
      <c r="CB654" s="114" t="str">
        <f>IFERROR(VLOOKUP(CA654, LetterStyle!$A$2:$B$50, 2, 0),"")</f>
        <v/>
      </c>
      <c r="CC654" s="74"/>
      <c r="CD654" s="114" t="str">
        <f>IFERROR(VLOOKUP(CC654, LetterStyle!$A$2:$B$50, 2, 0),"")</f>
        <v/>
      </c>
      <c r="CE654" s="74"/>
      <c r="CF654" s="114" t="str">
        <f>IFERROR(VLOOKUP(CE654, LetterStyle!$A$2:$B$50, 2, 0),"")</f>
        <v/>
      </c>
      <c r="CG654" s="74"/>
      <c r="CH654" s="79" t="str">
        <f>IFERROR(VLOOKUP(CG654, LetterStyle!$A$2:$B$50, 2, 0),"")</f>
        <v/>
      </c>
      <c r="CI654" s="71"/>
      <c r="CJ654" s="79" t="str">
        <f>IFERROR(VLOOKUP(CI654, DecMotifs!$A$1:$B$306, 2, 0),"")</f>
        <v/>
      </c>
      <c r="CK654" s="71"/>
      <c r="CL654" s="79" t="str">
        <f>IFERROR(VLOOKUP(CK654, DecMotifs!$A$1:$B$306, 2, 0),"")</f>
        <v/>
      </c>
      <c r="CM654" s="71"/>
      <c r="CN654" s="79" t="str">
        <f>IFERROR(VLOOKUP(CM654, DecMotifs!$A$1:$B$306, 2, 0),"")</f>
        <v/>
      </c>
      <c r="CO654" s="71"/>
      <c r="CP654" s="79" t="str">
        <f>IFERROR(VLOOKUP(CO654, MarginalDec!$A$2:$B$253, 2, 0),"")</f>
        <v/>
      </c>
      <c r="CQ654" s="71"/>
      <c r="CR654" s="79" t="str">
        <f>IFERROR(VLOOKUP(CQ654, MarginalDec!$A$2:$B$253, 2, 0),"")</f>
        <v/>
      </c>
      <c r="CS654" s="71"/>
      <c r="CT654" s="79" t="str">
        <f>IFERROR(VLOOKUP(CS654, MarginalDec!$A$2:$B$253, 2, 0),"")</f>
        <v/>
      </c>
      <c r="CU654" s="71"/>
      <c r="CV654" s="79" t="str">
        <f>IF(ISBLANK(CU654),"", IFERROR(VLOOKUP(CU654, Tooling!$A$2:$B$252, 2, 0),""))</f>
        <v/>
      </c>
      <c r="CW654" s="71"/>
      <c r="CX654" s="79" t="str">
        <f>IF(ISBLANK(CW654),"", IFERROR(VLOOKUP(CW654, Tooling!$A$2:$B$252, 2, 0),""))</f>
        <v/>
      </c>
      <c r="CY654" s="71"/>
      <c r="CZ654" s="79" t="str">
        <f>IF(ISBLANK(CY654),"", IFERROR(VLOOKUP(CY654, Repairs!$A$2:$B$252, 2, 0),""))</f>
        <v/>
      </c>
      <c r="DA654" s="77"/>
      <c r="DB654" s="71"/>
      <c r="DC654" s="79" t="str">
        <f>IFERROR(VLOOKUP(DB654, DatingReason!$A$2:$B$252, 2, 0),"")</f>
        <v/>
      </c>
      <c r="DD654" s="123" t="str">
        <f t="shared" si="135"/>
        <v/>
      </c>
      <c r="DF654" s="119" t="str">
        <f t="array" ref="DF654">IF(AND($B654&lt;&gt;"", $DE654&lt;&gt;"", $DE654&lt;&gt;"No"),MAX(IF($B654=PEOPLE!$B$4:$B$1000, PEOPLE!$Q$4:$Q$1000,""))+100,"")</f>
        <v/>
      </c>
      <c r="DG654" s="68"/>
      <c r="DH654" s="76">
        <f>COUNTIF(PEOPLE!B:B, MEMORIALS!B654)</f>
        <v>0</v>
      </c>
      <c r="DI654" s="82"/>
      <c r="DJ654" s="82"/>
      <c r="DK654" s="82"/>
      <c r="DL654" s="68"/>
      <c r="DM654" s="68"/>
      <c r="DN654" s="68"/>
      <c r="DO654" s="68"/>
      <c r="DP654" s="68"/>
    </row>
    <row r="655" spans="1:120" ht="15" customHeight="1" x14ac:dyDescent="0.25">
      <c r="A655" s="68"/>
      <c r="B655" s="69"/>
      <c r="C655" s="68"/>
      <c r="D655" s="68"/>
      <c r="E655" s="70" t="str">
        <f>IF(D655="","",VLOOKUP(D655,Denomination!$A$2:$B$50, 2, 0))</f>
        <v/>
      </c>
      <c r="F655" s="68"/>
      <c r="G655" s="71"/>
      <c r="H655" s="70" t="str">
        <f>IF(G655="","",VLOOKUP(G655,MCondition!$A$2:$B$50, 2, 0))</f>
        <v/>
      </c>
      <c r="I655" s="72"/>
      <c r="J655" s="71"/>
      <c r="K655" s="70" t="str">
        <f>IF(J655="","",VLOOKUP(J655,ICondition!$A$2:$B$50, 2, 0))</f>
        <v/>
      </c>
      <c r="L655" s="73"/>
      <c r="M655" s="73"/>
      <c r="N655" s="73"/>
      <c r="O655" s="73"/>
      <c r="P655" s="73"/>
      <c r="Q655" s="73"/>
      <c r="R655" s="78"/>
      <c r="S655" s="79" t="str">
        <f>IFERROR(VLOOKUP(R655,Material!$A$2:$B$59, 2, 0),"")</f>
        <v/>
      </c>
      <c r="T655" s="71"/>
      <c r="U655" s="79" t="str">
        <f>IFERROR(VLOOKUP(T655,Material!$A$2:$B$59, 2, 0),"")</f>
        <v/>
      </c>
      <c r="V655" s="71"/>
      <c r="W655" s="79" t="str">
        <f>IFERROR(VLOOKUP(V655,Material!$A$2:$B$59, 2, 0),"")</f>
        <v/>
      </c>
      <c r="X655" s="71"/>
      <c r="Y655" s="79" t="str">
        <f>IFERROR(VLOOKUP(X655,Material!$A$2:$B$59, 2, 0),"")</f>
        <v/>
      </c>
      <c r="Z655" s="71"/>
      <c r="AA655" s="79" t="str">
        <f>IFERROR(VLOOKUP(Z655,Material!$A$2:$B$59, 2, 0),"")</f>
        <v/>
      </c>
      <c r="AB655" s="74"/>
      <c r="AC655" s="75" t="e">
        <f t="shared" si="124"/>
        <v>#VALUE!</v>
      </c>
      <c r="AD655" s="75" t="e">
        <f t="shared" si="125"/>
        <v>#VALUE!</v>
      </c>
      <c r="AE655" s="75" t="e">
        <f t="shared" si="127"/>
        <v>#VALUE!</v>
      </c>
      <c r="AF655" s="75" t="e">
        <f t="shared" si="126"/>
        <v>#VALUE!</v>
      </c>
      <c r="AG655" s="75" t="e">
        <f t="shared" si="128"/>
        <v>#VALUE!</v>
      </c>
      <c r="AH655" s="75" t="e">
        <f t="shared" si="129"/>
        <v>#VALUE!</v>
      </c>
      <c r="AI655" s="75" t="e">
        <f t="shared" si="130"/>
        <v>#VALUE!</v>
      </c>
      <c r="AJ655" s="80" t="e">
        <f t="shared" si="131"/>
        <v>#VALUE!</v>
      </c>
      <c r="AK655" s="79" t="str">
        <f>(IFERROR(VLOOKUP(AB655,Categories!$A$2:$B$20,2,1),""))</f>
        <v/>
      </c>
      <c r="AL655" s="79" t="str">
        <f ca="1">IFERROR(VLOOKUP((HLOOKUP((VLOOKUP($AB655,Categories!$A$2:$F$20,3,1)), $AB$3:$AJ655, (ROW()-ROW($AB$3)+1), 0)), INDIRECT(VLOOKUP($AB655,Categories!$A$2:$F$20,6,1)),2,0),AK655)</f>
        <v/>
      </c>
      <c r="AM655" s="79" t="str">
        <f ca="1">IFERROR(VLOOKUP((HLOOKUP((VLOOKUP($AB655,Categories!$A$2:$F$20,4,1)),$AB$3:$AJ655,(ROW()-ROW($AB$3)+1),0)),INDIRECT(VLOOKUP($AB655,Categories!$A$2:$H$20,7,1)),2,0),"")</f>
        <v/>
      </c>
      <c r="AN655" s="79" t="str">
        <f ca="1">IFERROR(VLOOKUP((HLOOKUP((VLOOKUP($AB655,Categories!$A$2:$F$20,5,1)), $AB$3:$AJ655, (ROW()-ROW($AB$3)+1), 0)), INDIRECT(VLOOKUP($AB655,Categories!$A$2:$H$20,8,1)),2,0),"")</f>
        <v/>
      </c>
      <c r="AO655" s="79" t="str">
        <f t="shared" ca="1" si="132"/>
        <v/>
      </c>
      <c r="AP655" s="81"/>
      <c r="AQ655" s="70" t="str">
        <f>IFERROR(VLOOKUP(VALUE(MID(AP655,1,1)),AdditionalElements!$A$2:$B$50,2,0),"")</f>
        <v/>
      </c>
      <c r="AR655" s="70" t="str">
        <f>IFERROR(VLOOKUP(VALUE(MID(AP655,2,1)),AdditionalElements!$H$2:$I$50,2,0),"")</f>
        <v/>
      </c>
      <c r="AS655" s="70" t="str">
        <f>IFERROR(VLOOKUP(VALUE(MID(AP655,3,1)),AdditionalElements!$O$2:$P$50,2,0),"")</f>
        <v/>
      </c>
      <c r="AT655" s="70" t="str">
        <f>IFERROR(VLOOKUP(VALUE(MID(AP655,4,1)),AdditionalElements!$V$2:$W$50,2,0),"")</f>
        <v/>
      </c>
      <c r="AU655" s="71"/>
      <c r="AV655" s="79" t="str">
        <f>IFERROR(IF(VALUE(MID(AU655,1,1))=1, VLOOKUP(VALUE(MID(AU655,1,1)), TxtPanelShape!$A$2:$C$50, 3, 0), (IF(VALUE(MID(AU655,1,1))&gt;=7, VLOOKUP(VALUE(MID(AU655,1,1)), TxtPanelShape!$A$2:$C$50, 3, 0),VLOOKUP(VALUE(MID(AU655,1,2)),TxtPanelShape!$A$2:$C$50,3,0)))), "")</f>
        <v/>
      </c>
      <c r="AW655" s="79" t="str">
        <f>IFERROR(IF(VALUE(MID(AU655,1,1))=1, ", "&amp;VLOOKUP(VALUE(MID(AU655,2,1)), TxtPanelShape!$H$2:$I$50, 2, 0), IF(VALUE(MID(AU655,1,1))&gt;=7, ", "&amp;VLOOKUP(VALUE(MID(AU655,2,1)), TxtPanelShape!$H$2:$I$50, 2, 0),"")), "")</f>
        <v/>
      </c>
      <c r="AX655" s="79" t="str">
        <f>IFERROR(IF(VALUE(MID(AU655,1,1))=1, ", "&amp;VLOOKUP(VALUE(MID(AU655,3,1)), TxtPanelShape!$O$2:$P$50, 2, 0), IF(VALUE(MID(AU655,1,1))&gt;=7, ", "&amp;VLOOKUP(VALUE(MID(AU655,3,1)), TxtPanelShape!$O$2:$P$50, 2, 0),"")),"")</f>
        <v/>
      </c>
      <c r="AY655" s="79" t="str">
        <f>IFERROR("; "&amp;VLOOKUP(VALUE(MID(AU655,4,1)), TxtPanelShape!$V$2:$W$50,2,0),"")</f>
        <v/>
      </c>
      <c r="AZ655" s="79" t="str">
        <f t="shared" si="133"/>
        <v/>
      </c>
      <c r="BA655" s="71"/>
      <c r="BB655" s="79" t="str">
        <f>IFERROR(IF(VALUE(MID(BA655,1,1))=1, VLOOKUP(VALUE(MID(BA655,1,1)), TxtPanelShape!$A$2:$C$50, 3, 0), (IF(VALUE(MID(BA655,1,1))&gt;=7, VLOOKUP(VALUE(MID(BA655,1,1)), TxtPanelShape!$A$2:$C$50, 3, 0),VLOOKUP(VALUE(MID(BA655,1,2)),TxtPanelShape!$A$2:$C$50,3,0)))), "")</f>
        <v/>
      </c>
      <c r="BC655" s="79" t="str">
        <f>IFERROR(IF(VALUE(MID(BA655,1,1))=1, ", "&amp;VLOOKUP(VALUE(MID(BA655,2,1)), TxtPanelShape!$H$2:$I$50, 2, 0), IF(VALUE(MID(BA655,1,1))&gt;=7, ", "&amp;VLOOKUP(VALUE(MID(BA655,2,1)), TxtPanelShape!$H$2:$I$50, 2, 0),"")), "")</f>
        <v/>
      </c>
      <c r="BD655" s="79" t="str">
        <f>IFERROR(IF(VALUE(MID(BA655,1,1))=1, ", "&amp;VLOOKUP(VALUE(MID(BA655,3,1)), TxtPanelShape!$O$2:$P$50, 2, 0), IF(VALUE(MID(BA655,1,1))&gt;=7, ", "&amp;VLOOKUP(VALUE(MID(BA655,3,1)), TxtPanelShape!$O$2:$P$50, 2, 0),"")),"")</f>
        <v/>
      </c>
      <c r="BE655" s="79" t="str">
        <f>IFERROR("; "&amp;VLOOKUP(VALUE(MID(BA655,4,1)), TxtPanelShape!$V$2:$W$50,2,0),"")</f>
        <v/>
      </c>
      <c r="BF655" s="79" t="str">
        <f t="shared" si="134"/>
        <v/>
      </c>
      <c r="BG655" s="71"/>
      <c r="BH655" s="79" t="str">
        <f>IFERROR(VLOOKUP(BG655, TxtPanelDefinition!$A$2:$B$50, 2, 0),"")</f>
        <v/>
      </c>
      <c r="BI655" s="71"/>
      <c r="BJ655" s="79" t="str">
        <f>IFERROR(VLOOKUP(BI655, TxtPanelDefinition!$A$2:$B$50, 2, 0),"")</f>
        <v/>
      </c>
      <c r="BK655" s="71"/>
      <c r="BL655" s="79" t="str">
        <f>IFERROR(VLOOKUP(BK655, InscrTechniques!$A$2:$B$50, 2, 0),"")</f>
        <v/>
      </c>
      <c r="BM655" s="71"/>
      <c r="BN655" s="79" t="str">
        <f>IFERROR(VLOOKUP(BM655, InscrTechniques!$A$2:$B$50, 2, 0),"")</f>
        <v/>
      </c>
      <c r="BO655" s="71"/>
      <c r="BP655" s="79" t="str">
        <f>IFERROR(VLOOKUP(BO655, InscrTechniques!$A$2:$B$50, 2, 0),"")</f>
        <v/>
      </c>
      <c r="BQ655" s="71"/>
      <c r="BR655" s="79" t="str">
        <f>IFERROR(VLOOKUP(BQ655, InscrTechniques!$A$2:$B$50, 2, 0),"")</f>
        <v/>
      </c>
      <c r="BS655" s="71"/>
      <c r="BT655" s="79" t="str">
        <f>IFERROR(VLOOKUP(BS655, InscrTechniques!$A$2:$B$50, 2, 0),"")</f>
        <v/>
      </c>
      <c r="BU655" s="71"/>
      <c r="BV655" s="79" t="str">
        <f>IFERROR(VLOOKUP(BU655, InscrTechniques!$A$2:$B$50, 2, 0),"")</f>
        <v/>
      </c>
      <c r="BW655" s="125"/>
      <c r="BX655" s="79" t="str">
        <f>IFERROR(VLOOKUP(BW655, InscrTechniques!$A$2:$B$50, 2, 0),"")</f>
        <v/>
      </c>
      <c r="BY655" s="125"/>
      <c r="BZ655" s="79" t="str">
        <f>IFERROR(VLOOKUP(BY655, InscrTechniques!$A$2:$B$50, 2, 0),"")</f>
        <v/>
      </c>
      <c r="CA655" s="74"/>
      <c r="CB655" s="114" t="str">
        <f>IFERROR(VLOOKUP(CA655, LetterStyle!$A$2:$B$50, 2, 0),"")</f>
        <v/>
      </c>
      <c r="CC655" s="74"/>
      <c r="CD655" s="114" t="str">
        <f>IFERROR(VLOOKUP(CC655, LetterStyle!$A$2:$B$50, 2, 0),"")</f>
        <v/>
      </c>
      <c r="CE655" s="74"/>
      <c r="CF655" s="114" t="str">
        <f>IFERROR(VLOOKUP(CE655, LetterStyle!$A$2:$B$50, 2, 0),"")</f>
        <v/>
      </c>
      <c r="CG655" s="74"/>
      <c r="CH655" s="79" t="str">
        <f>IFERROR(VLOOKUP(CG655, LetterStyle!$A$2:$B$50, 2, 0),"")</f>
        <v/>
      </c>
      <c r="CI655" s="71"/>
      <c r="CJ655" s="79" t="str">
        <f>IFERROR(VLOOKUP(CI655, DecMotifs!$A$1:$B$306, 2, 0),"")</f>
        <v/>
      </c>
      <c r="CK655" s="71"/>
      <c r="CL655" s="79" t="str">
        <f>IFERROR(VLOOKUP(CK655, DecMotifs!$A$1:$B$306, 2, 0),"")</f>
        <v/>
      </c>
      <c r="CM655" s="71"/>
      <c r="CN655" s="79" t="str">
        <f>IFERROR(VLOOKUP(CM655, DecMotifs!$A$1:$B$306, 2, 0),"")</f>
        <v/>
      </c>
      <c r="CO655" s="71"/>
      <c r="CP655" s="79" t="str">
        <f>IFERROR(VLOOKUP(CO655, MarginalDec!$A$2:$B$253, 2, 0),"")</f>
        <v/>
      </c>
      <c r="CQ655" s="71"/>
      <c r="CR655" s="79" t="str">
        <f>IFERROR(VLOOKUP(CQ655, MarginalDec!$A$2:$B$253, 2, 0),"")</f>
        <v/>
      </c>
      <c r="CS655" s="71"/>
      <c r="CT655" s="79" t="str">
        <f>IFERROR(VLOOKUP(CS655, MarginalDec!$A$2:$B$253, 2, 0),"")</f>
        <v/>
      </c>
      <c r="CU655" s="71"/>
      <c r="CV655" s="79" t="str">
        <f>IF(ISBLANK(CU655),"", IFERROR(VLOOKUP(CU655, Tooling!$A$2:$B$252, 2, 0),""))</f>
        <v/>
      </c>
      <c r="CW655" s="71"/>
      <c r="CX655" s="79" t="str">
        <f>IF(ISBLANK(CW655),"", IFERROR(VLOOKUP(CW655, Tooling!$A$2:$B$252, 2, 0),""))</f>
        <v/>
      </c>
      <c r="CY655" s="71"/>
      <c r="CZ655" s="79" t="str">
        <f>IF(ISBLANK(CY655),"", IFERROR(VLOOKUP(CY655, Repairs!$A$2:$B$252, 2, 0),""))</f>
        <v/>
      </c>
      <c r="DA655" s="77"/>
      <c r="DB655" s="71"/>
      <c r="DC655" s="79" t="str">
        <f>IFERROR(VLOOKUP(DB655, DatingReason!$A$2:$B$252, 2, 0),"")</f>
        <v/>
      </c>
      <c r="DD655" s="123" t="str">
        <f t="shared" si="135"/>
        <v/>
      </c>
      <c r="DF655" s="119" t="str">
        <f t="array" ref="DF655">IF(AND($B655&lt;&gt;"", $DE655&lt;&gt;"", $DE655&lt;&gt;"No"),MAX(IF($B655=PEOPLE!$B$4:$B$1000, PEOPLE!$Q$4:$Q$1000,""))+100,"")</f>
        <v/>
      </c>
      <c r="DG655" s="68"/>
      <c r="DH655" s="76">
        <f>COUNTIF(PEOPLE!B:B, MEMORIALS!B655)</f>
        <v>0</v>
      </c>
      <c r="DI655" s="82"/>
      <c r="DJ655" s="82"/>
      <c r="DK655" s="82"/>
      <c r="DL655" s="68"/>
      <c r="DM655" s="68"/>
      <c r="DN655" s="68"/>
      <c r="DO655" s="68"/>
      <c r="DP655" s="68"/>
    </row>
    <row r="656" spans="1:120" ht="15" customHeight="1" x14ac:dyDescent="0.25">
      <c r="A656" s="68"/>
      <c r="B656" s="69"/>
      <c r="C656" s="68"/>
      <c r="D656" s="68"/>
      <c r="E656" s="70" t="str">
        <f>IF(D656="","",VLOOKUP(D656,Denomination!$A$2:$B$50, 2, 0))</f>
        <v/>
      </c>
      <c r="F656" s="68"/>
      <c r="G656" s="71"/>
      <c r="H656" s="70" t="str">
        <f>IF(G656="","",VLOOKUP(G656,MCondition!$A$2:$B$50, 2, 0))</f>
        <v/>
      </c>
      <c r="I656" s="72"/>
      <c r="J656" s="71"/>
      <c r="K656" s="70" t="str">
        <f>IF(J656="","",VLOOKUP(J656,ICondition!$A$2:$B$50, 2, 0))</f>
        <v/>
      </c>
      <c r="L656" s="73"/>
      <c r="M656" s="73"/>
      <c r="N656" s="73"/>
      <c r="O656" s="73"/>
      <c r="P656" s="73"/>
      <c r="Q656" s="73"/>
      <c r="R656" s="78"/>
      <c r="S656" s="79" t="str">
        <f>IFERROR(VLOOKUP(R656,Material!$A$2:$B$59, 2, 0),"")</f>
        <v/>
      </c>
      <c r="T656" s="71"/>
      <c r="U656" s="79" t="str">
        <f>IFERROR(VLOOKUP(T656,Material!$A$2:$B$59, 2, 0),"")</f>
        <v/>
      </c>
      <c r="V656" s="71"/>
      <c r="W656" s="79" t="str">
        <f>IFERROR(VLOOKUP(V656,Material!$A$2:$B$59, 2, 0),"")</f>
        <v/>
      </c>
      <c r="X656" s="71"/>
      <c r="Y656" s="79" t="str">
        <f>IFERROR(VLOOKUP(X656,Material!$A$2:$B$59, 2, 0),"")</f>
        <v/>
      </c>
      <c r="Z656" s="71"/>
      <c r="AA656" s="79" t="str">
        <f>IFERROR(VLOOKUP(Z656,Material!$A$2:$B$59, 2, 0),"")</f>
        <v/>
      </c>
      <c r="AB656" s="74"/>
      <c r="AC656" s="75" t="e">
        <f t="shared" si="124"/>
        <v>#VALUE!</v>
      </c>
      <c r="AD656" s="75" t="e">
        <f t="shared" si="125"/>
        <v>#VALUE!</v>
      </c>
      <c r="AE656" s="75" t="e">
        <f t="shared" si="127"/>
        <v>#VALUE!</v>
      </c>
      <c r="AF656" s="75" t="e">
        <f t="shared" si="126"/>
        <v>#VALUE!</v>
      </c>
      <c r="AG656" s="75" t="e">
        <f t="shared" si="128"/>
        <v>#VALUE!</v>
      </c>
      <c r="AH656" s="75" t="e">
        <f t="shared" si="129"/>
        <v>#VALUE!</v>
      </c>
      <c r="AI656" s="75" t="e">
        <f t="shared" si="130"/>
        <v>#VALUE!</v>
      </c>
      <c r="AJ656" s="80" t="e">
        <f t="shared" si="131"/>
        <v>#VALUE!</v>
      </c>
      <c r="AK656" s="79" t="str">
        <f>(IFERROR(VLOOKUP(AB656,Categories!$A$2:$B$20,2,1),""))</f>
        <v/>
      </c>
      <c r="AL656" s="79" t="str">
        <f ca="1">IFERROR(VLOOKUP((HLOOKUP((VLOOKUP($AB656,Categories!$A$2:$F$20,3,1)), $AB$3:$AJ656, (ROW()-ROW($AB$3)+1), 0)), INDIRECT(VLOOKUP($AB656,Categories!$A$2:$F$20,6,1)),2,0),AK656)</f>
        <v/>
      </c>
      <c r="AM656" s="79" t="str">
        <f ca="1">IFERROR(VLOOKUP((HLOOKUP((VLOOKUP($AB656,Categories!$A$2:$F$20,4,1)),$AB$3:$AJ656,(ROW()-ROW($AB$3)+1),0)),INDIRECT(VLOOKUP($AB656,Categories!$A$2:$H$20,7,1)),2,0),"")</f>
        <v/>
      </c>
      <c r="AN656" s="79" t="str">
        <f ca="1">IFERROR(VLOOKUP((HLOOKUP((VLOOKUP($AB656,Categories!$A$2:$F$20,5,1)), $AB$3:$AJ656, (ROW()-ROW($AB$3)+1), 0)), INDIRECT(VLOOKUP($AB656,Categories!$A$2:$H$20,8,1)),2,0),"")</f>
        <v/>
      </c>
      <c r="AO656" s="79" t="str">
        <f t="shared" ca="1" si="132"/>
        <v/>
      </c>
      <c r="AP656" s="81"/>
      <c r="AQ656" s="70" t="str">
        <f>IFERROR(VLOOKUP(VALUE(MID(AP656,1,1)),AdditionalElements!$A$2:$B$50,2,0),"")</f>
        <v/>
      </c>
      <c r="AR656" s="70" t="str">
        <f>IFERROR(VLOOKUP(VALUE(MID(AP656,2,1)),AdditionalElements!$H$2:$I$50,2,0),"")</f>
        <v/>
      </c>
      <c r="AS656" s="70" t="str">
        <f>IFERROR(VLOOKUP(VALUE(MID(AP656,3,1)),AdditionalElements!$O$2:$P$50,2,0),"")</f>
        <v/>
      </c>
      <c r="AT656" s="70" t="str">
        <f>IFERROR(VLOOKUP(VALUE(MID(AP656,4,1)),AdditionalElements!$V$2:$W$50,2,0),"")</f>
        <v/>
      </c>
      <c r="AU656" s="71"/>
      <c r="AV656" s="79" t="str">
        <f>IFERROR(IF(VALUE(MID(AU656,1,1))=1, VLOOKUP(VALUE(MID(AU656,1,1)), TxtPanelShape!$A$2:$C$50, 3, 0), (IF(VALUE(MID(AU656,1,1))&gt;=7, VLOOKUP(VALUE(MID(AU656,1,1)), TxtPanelShape!$A$2:$C$50, 3, 0),VLOOKUP(VALUE(MID(AU656,1,2)),TxtPanelShape!$A$2:$C$50,3,0)))), "")</f>
        <v/>
      </c>
      <c r="AW656" s="79" t="str">
        <f>IFERROR(IF(VALUE(MID(AU656,1,1))=1, ", "&amp;VLOOKUP(VALUE(MID(AU656,2,1)), TxtPanelShape!$H$2:$I$50, 2, 0), IF(VALUE(MID(AU656,1,1))&gt;=7, ", "&amp;VLOOKUP(VALUE(MID(AU656,2,1)), TxtPanelShape!$H$2:$I$50, 2, 0),"")), "")</f>
        <v/>
      </c>
      <c r="AX656" s="79" t="str">
        <f>IFERROR(IF(VALUE(MID(AU656,1,1))=1, ", "&amp;VLOOKUP(VALUE(MID(AU656,3,1)), TxtPanelShape!$O$2:$P$50, 2, 0), IF(VALUE(MID(AU656,1,1))&gt;=7, ", "&amp;VLOOKUP(VALUE(MID(AU656,3,1)), TxtPanelShape!$O$2:$P$50, 2, 0),"")),"")</f>
        <v/>
      </c>
      <c r="AY656" s="79" t="str">
        <f>IFERROR("; "&amp;VLOOKUP(VALUE(MID(AU656,4,1)), TxtPanelShape!$V$2:$W$50,2,0),"")</f>
        <v/>
      </c>
      <c r="AZ656" s="79" t="str">
        <f t="shared" si="133"/>
        <v/>
      </c>
      <c r="BA656" s="71"/>
      <c r="BB656" s="79" t="str">
        <f>IFERROR(IF(VALUE(MID(BA656,1,1))=1, VLOOKUP(VALUE(MID(BA656,1,1)), TxtPanelShape!$A$2:$C$50, 3, 0), (IF(VALUE(MID(BA656,1,1))&gt;=7, VLOOKUP(VALUE(MID(BA656,1,1)), TxtPanelShape!$A$2:$C$50, 3, 0),VLOOKUP(VALUE(MID(BA656,1,2)),TxtPanelShape!$A$2:$C$50,3,0)))), "")</f>
        <v/>
      </c>
      <c r="BC656" s="79" t="str">
        <f>IFERROR(IF(VALUE(MID(BA656,1,1))=1, ", "&amp;VLOOKUP(VALUE(MID(BA656,2,1)), TxtPanelShape!$H$2:$I$50, 2, 0), IF(VALUE(MID(BA656,1,1))&gt;=7, ", "&amp;VLOOKUP(VALUE(MID(BA656,2,1)), TxtPanelShape!$H$2:$I$50, 2, 0),"")), "")</f>
        <v/>
      </c>
      <c r="BD656" s="79" t="str">
        <f>IFERROR(IF(VALUE(MID(BA656,1,1))=1, ", "&amp;VLOOKUP(VALUE(MID(BA656,3,1)), TxtPanelShape!$O$2:$P$50, 2, 0), IF(VALUE(MID(BA656,1,1))&gt;=7, ", "&amp;VLOOKUP(VALUE(MID(BA656,3,1)), TxtPanelShape!$O$2:$P$50, 2, 0),"")),"")</f>
        <v/>
      </c>
      <c r="BE656" s="79" t="str">
        <f>IFERROR("; "&amp;VLOOKUP(VALUE(MID(BA656,4,1)), TxtPanelShape!$V$2:$W$50,2,0),"")</f>
        <v/>
      </c>
      <c r="BF656" s="79" t="str">
        <f t="shared" si="134"/>
        <v/>
      </c>
      <c r="BG656" s="71"/>
      <c r="BH656" s="79" t="str">
        <f>IFERROR(VLOOKUP(BG656, TxtPanelDefinition!$A$2:$B$50, 2, 0),"")</f>
        <v/>
      </c>
      <c r="BI656" s="71"/>
      <c r="BJ656" s="79" t="str">
        <f>IFERROR(VLOOKUP(BI656, TxtPanelDefinition!$A$2:$B$50, 2, 0),"")</f>
        <v/>
      </c>
      <c r="BK656" s="71"/>
      <c r="BL656" s="79" t="str">
        <f>IFERROR(VLOOKUP(BK656, InscrTechniques!$A$2:$B$50, 2, 0),"")</f>
        <v/>
      </c>
      <c r="BM656" s="71"/>
      <c r="BN656" s="79" t="str">
        <f>IFERROR(VLOOKUP(BM656, InscrTechniques!$A$2:$B$50, 2, 0),"")</f>
        <v/>
      </c>
      <c r="BO656" s="71"/>
      <c r="BP656" s="79" t="str">
        <f>IFERROR(VLOOKUP(BO656, InscrTechniques!$A$2:$B$50, 2, 0),"")</f>
        <v/>
      </c>
      <c r="BQ656" s="71"/>
      <c r="BR656" s="79" t="str">
        <f>IFERROR(VLOOKUP(BQ656, InscrTechniques!$A$2:$B$50, 2, 0),"")</f>
        <v/>
      </c>
      <c r="BS656" s="71"/>
      <c r="BT656" s="79" t="str">
        <f>IFERROR(VLOOKUP(BS656, InscrTechniques!$A$2:$B$50, 2, 0),"")</f>
        <v/>
      </c>
      <c r="BU656" s="71"/>
      <c r="BV656" s="79" t="str">
        <f>IFERROR(VLOOKUP(BU656, InscrTechniques!$A$2:$B$50, 2, 0),"")</f>
        <v/>
      </c>
      <c r="BW656" s="125"/>
      <c r="BX656" s="79" t="str">
        <f>IFERROR(VLOOKUP(BW656, InscrTechniques!$A$2:$B$50, 2, 0),"")</f>
        <v/>
      </c>
      <c r="BY656" s="125"/>
      <c r="BZ656" s="79" t="str">
        <f>IFERROR(VLOOKUP(BY656, InscrTechniques!$A$2:$B$50, 2, 0),"")</f>
        <v/>
      </c>
      <c r="CA656" s="74"/>
      <c r="CB656" s="114" t="str">
        <f>IFERROR(VLOOKUP(CA656, LetterStyle!$A$2:$B$50, 2, 0),"")</f>
        <v/>
      </c>
      <c r="CC656" s="74"/>
      <c r="CD656" s="114" t="str">
        <f>IFERROR(VLOOKUP(CC656, LetterStyle!$A$2:$B$50, 2, 0),"")</f>
        <v/>
      </c>
      <c r="CE656" s="74"/>
      <c r="CF656" s="114" t="str">
        <f>IFERROR(VLOOKUP(CE656, LetterStyle!$A$2:$B$50, 2, 0),"")</f>
        <v/>
      </c>
      <c r="CG656" s="74"/>
      <c r="CH656" s="79" t="str">
        <f>IFERROR(VLOOKUP(CG656, LetterStyle!$A$2:$B$50, 2, 0),"")</f>
        <v/>
      </c>
      <c r="CI656" s="71"/>
      <c r="CJ656" s="79" t="str">
        <f>IFERROR(VLOOKUP(CI656, DecMotifs!$A$1:$B$306, 2, 0),"")</f>
        <v/>
      </c>
      <c r="CK656" s="71"/>
      <c r="CL656" s="79" t="str">
        <f>IFERROR(VLOOKUP(CK656, DecMotifs!$A$1:$B$306, 2, 0),"")</f>
        <v/>
      </c>
      <c r="CM656" s="71"/>
      <c r="CN656" s="79" t="str">
        <f>IFERROR(VLOOKUP(CM656, DecMotifs!$A$1:$B$306, 2, 0),"")</f>
        <v/>
      </c>
      <c r="CO656" s="71"/>
      <c r="CP656" s="79" t="str">
        <f>IFERROR(VLOOKUP(CO656, MarginalDec!$A$2:$B$253, 2, 0),"")</f>
        <v/>
      </c>
      <c r="CQ656" s="71"/>
      <c r="CR656" s="79" t="str">
        <f>IFERROR(VLOOKUP(CQ656, MarginalDec!$A$2:$B$253, 2, 0),"")</f>
        <v/>
      </c>
      <c r="CS656" s="71"/>
      <c r="CT656" s="79" t="str">
        <f>IFERROR(VLOOKUP(CS656, MarginalDec!$A$2:$B$253, 2, 0),"")</f>
        <v/>
      </c>
      <c r="CU656" s="71"/>
      <c r="CV656" s="79" t="str">
        <f>IF(ISBLANK(CU656),"", IFERROR(VLOOKUP(CU656, Tooling!$A$2:$B$252, 2, 0),""))</f>
        <v/>
      </c>
      <c r="CW656" s="71"/>
      <c r="CX656" s="79" t="str">
        <f>IF(ISBLANK(CW656),"", IFERROR(VLOOKUP(CW656, Tooling!$A$2:$B$252, 2, 0),""))</f>
        <v/>
      </c>
      <c r="CY656" s="71"/>
      <c r="CZ656" s="79" t="str">
        <f>IF(ISBLANK(CY656),"", IFERROR(VLOOKUP(CY656, Repairs!$A$2:$B$252, 2, 0),""))</f>
        <v/>
      </c>
      <c r="DA656" s="77"/>
      <c r="DB656" s="71"/>
      <c r="DC656" s="79" t="str">
        <f>IFERROR(VLOOKUP(DB656, DatingReason!$A$2:$B$252, 2, 0),"")</f>
        <v/>
      </c>
      <c r="DD656" s="123" t="str">
        <f t="shared" si="135"/>
        <v/>
      </c>
      <c r="DF656" s="119" t="str">
        <f t="array" ref="DF656">IF(AND($B656&lt;&gt;"", $DE656&lt;&gt;"", $DE656&lt;&gt;"No"),MAX(IF($B656=PEOPLE!$B$4:$B$1000, PEOPLE!$Q$4:$Q$1000,""))+100,"")</f>
        <v/>
      </c>
      <c r="DG656" s="68"/>
      <c r="DH656" s="76">
        <f>COUNTIF(PEOPLE!B:B, MEMORIALS!B656)</f>
        <v>0</v>
      </c>
      <c r="DI656" s="82"/>
      <c r="DJ656" s="82"/>
      <c r="DK656" s="82"/>
      <c r="DL656" s="68"/>
      <c r="DM656" s="68"/>
      <c r="DN656" s="68"/>
      <c r="DO656" s="68"/>
      <c r="DP656" s="68"/>
    </row>
    <row r="657" spans="1:120" ht="15" customHeight="1" x14ac:dyDescent="0.25">
      <c r="A657" s="68"/>
      <c r="B657" s="69"/>
      <c r="C657" s="68"/>
      <c r="D657" s="68"/>
      <c r="E657" s="70" t="str">
        <f>IF(D657="","",VLOOKUP(D657,Denomination!$A$2:$B$50, 2, 0))</f>
        <v/>
      </c>
      <c r="F657" s="68"/>
      <c r="G657" s="71"/>
      <c r="H657" s="70" t="str">
        <f>IF(G657="","",VLOOKUP(G657,MCondition!$A$2:$B$50, 2, 0))</f>
        <v/>
      </c>
      <c r="I657" s="72"/>
      <c r="J657" s="71"/>
      <c r="K657" s="70" t="str">
        <f>IF(J657="","",VLOOKUP(J657,ICondition!$A$2:$B$50, 2, 0))</f>
        <v/>
      </c>
      <c r="L657" s="73"/>
      <c r="M657" s="73"/>
      <c r="N657" s="73"/>
      <c r="O657" s="73"/>
      <c r="P657" s="73"/>
      <c r="Q657" s="73"/>
      <c r="R657" s="78"/>
      <c r="S657" s="79" t="str">
        <f>IFERROR(VLOOKUP(R657,Material!$A$2:$B$59, 2, 0),"")</f>
        <v/>
      </c>
      <c r="T657" s="71"/>
      <c r="U657" s="79" t="str">
        <f>IFERROR(VLOOKUP(T657,Material!$A$2:$B$59, 2, 0),"")</f>
        <v/>
      </c>
      <c r="V657" s="71"/>
      <c r="W657" s="79" t="str">
        <f>IFERROR(VLOOKUP(V657,Material!$A$2:$B$59, 2, 0),"")</f>
        <v/>
      </c>
      <c r="X657" s="71"/>
      <c r="Y657" s="79" t="str">
        <f>IFERROR(VLOOKUP(X657,Material!$A$2:$B$59, 2, 0),"")</f>
        <v/>
      </c>
      <c r="Z657" s="71"/>
      <c r="AA657" s="79" t="str">
        <f>IFERROR(VLOOKUP(Z657,Material!$A$2:$B$59, 2, 0),"")</f>
        <v/>
      </c>
      <c r="AB657" s="74"/>
      <c r="AC657" s="75" t="e">
        <f t="shared" si="124"/>
        <v>#VALUE!</v>
      </c>
      <c r="AD657" s="75" t="e">
        <f t="shared" si="125"/>
        <v>#VALUE!</v>
      </c>
      <c r="AE657" s="75" t="e">
        <f t="shared" si="127"/>
        <v>#VALUE!</v>
      </c>
      <c r="AF657" s="75" t="e">
        <f t="shared" si="126"/>
        <v>#VALUE!</v>
      </c>
      <c r="AG657" s="75" t="e">
        <f t="shared" si="128"/>
        <v>#VALUE!</v>
      </c>
      <c r="AH657" s="75" t="e">
        <f t="shared" si="129"/>
        <v>#VALUE!</v>
      </c>
      <c r="AI657" s="75" t="e">
        <f t="shared" si="130"/>
        <v>#VALUE!</v>
      </c>
      <c r="AJ657" s="80" t="e">
        <f t="shared" si="131"/>
        <v>#VALUE!</v>
      </c>
      <c r="AK657" s="79" t="str">
        <f>(IFERROR(VLOOKUP(AB657,Categories!$A$2:$B$20,2,1),""))</f>
        <v/>
      </c>
      <c r="AL657" s="79" t="str">
        <f ca="1">IFERROR(VLOOKUP((HLOOKUP((VLOOKUP($AB657,Categories!$A$2:$F$20,3,1)), $AB$3:$AJ657, (ROW()-ROW($AB$3)+1), 0)), INDIRECT(VLOOKUP($AB657,Categories!$A$2:$F$20,6,1)),2,0),AK657)</f>
        <v/>
      </c>
      <c r="AM657" s="79" t="str">
        <f ca="1">IFERROR(VLOOKUP((HLOOKUP((VLOOKUP($AB657,Categories!$A$2:$F$20,4,1)),$AB$3:$AJ657,(ROW()-ROW($AB$3)+1),0)),INDIRECT(VLOOKUP($AB657,Categories!$A$2:$H$20,7,1)),2,0),"")</f>
        <v/>
      </c>
      <c r="AN657" s="79" t="str">
        <f ca="1">IFERROR(VLOOKUP((HLOOKUP((VLOOKUP($AB657,Categories!$A$2:$F$20,5,1)), $AB$3:$AJ657, (ROW()-ROW($AB$3)+1), 0)), INDIRECT(VLOOKUP($AB657,Categories!$A$2:$H$20,8,1)),2,0),"")</f>
        <v/>
      </c>
      <c r="AO657" s="79" t="str">
        <f t="shared" ca="1" si="132"/>
        <v/>
      </c>
      <c r="AP657" s="81"/>
      <c r="AQ657" s="70" t="str">
        <f>IFERROR(VLOOKUP(VALUE(MID(AP657,1,1)),AdditionalElements!$A$2:$B$50,2,0),"")</f>
        <v/>
      </c>
      <c r="AR657" s="70" t="str">
        <f>IFERROR(VLOOKUP(VALUE(MID(AP657,2,1)),AdditionalElements!$H$2:$I$50,2,0),"")</f>
        <v/>
      </c>
      <c r="AS657" s="70" t="str">
        <f>IFERROR(VLOOKUP(VALUE(MID(AP657,3,1)),AdditionalElements!$O$2:$P$50,2,0),"")</f>
        <v/>
      </c>
      <c r="AT657" s="70" t="str">
        <f>IFERROR(VLOOKUP(VALUE(MID(AP657,4,1)),AdditionalElements!$V$2:$W$50,2,0),"")</f>
        <v/>
      </c>
      <c r="AU657" s="71"/>
      <c r="AV657" s="79" t="str">
        <f>IFERROR(IF(VALUE(MID(AU657,1,1))=1, VLOOKUP(VALUE(MID(AU657,1,1)), TxtPanelShape!$A$2:$C$50, 3, 0), (IF(VALUE(MID(AU657,1,1))&gt;=7, VLOOKUP(VALUE(MID(AU657,1,1)), TxtPanelShape!$A$2:$C$50, 3, 0),VLOOKUP(VALUE(MID(AU657,1,2)),TxtPanelShape!$A$2:$C$50,3,0)))), "")</f>
        <v/>
      </c>
      <c r="AW657" s="79" t="str">
        <f>IFERROR(IF(VALUE(MID(AU657,1,1))=1, ", "&amp;VLOOKUP(VALUE(MID(AU657,2,1)), TxtPanelShape!$H$2:$I$50, 2, 0), IF(VALUE(MID(AU657,1,1))&gt;=7, ", "&amp;VLOOKUP(VALUE(MID(AU657,2,1)), TxtPanelShape!$H$2:$I$50, 2, 0),"")), "")</f>
        <v/>
      </c>
      <c r="AX657" s="79" t="str">
        <f>IFERROR(IF(VALUE(MID(AU657,1,1))=1, ", "&amp;VLOOKUP(VALUE(MID(AU657,3,1)), TxtPanelShape!$O$2:$P$50, 2, 0), IF(VALUE(MID(AU657,1,1))&gt;=7, ", "&amp;VLOOKUP(VALUE(MID(AU657,3,1)), TxtPanelShape!$O$2:$P$50, 2, 0),"")),"")</f>
        <v/>
      </c>
      <c r="AY657" s="79" t="str">
        <f>IFERROR("; "&amp;VLOOKUP(VALUE(MID(AU657,4,1)), TxtPanelShape!$V$2:$W$50,2,0),"")</f>
        <v/>
      </c>
      <c r="AZ657" s="79" t="str">
        <f t="shared" si="133"/>
        <v/>
      </c>
      <c r="BA657" s="71"/>
      <c r="BB657" s="79" t="str">
        <f>IFERROR(IF(VALUE(MID(BA657,1,1))=1, VLOOKUP(VALUE(MID(BA657,1,1)), TxtPanelShape!$A$2:$C$50, 3, 0), (IF(VALUE(MID(BA657,1,1))&gt;=7, VLOOKUP(VALUE(MID(BA657,1,1)), TxtPanelShape!$A$2:$C$50, 3, 0),VLOOKUP(VALUE(MID(BA657,1,2)),TxtPanelShape!$A$2:$C$50,3,0)))), "")</f>
        <v/>
      </c>
      <c r="BC657" s="79" t="str">
        <f>IFERROR(IF(VALUE(MID(BA657,1,1))=1, ", "&amp;VLOOKUP(VALUE(MID(BA657,2,1)), TxtPanelShape!$H$2:$I$50, 2, 0), IF(VALUE(MID(BA657,1,1))&gt;=7, ", "&amp;VLOOKUP(VALUE(MID(BA657,2,1)), TxtPanelShape!$H$2:$I$50, 2, 0),"")), "")</f>
        <v/>
      </c>
      <c r="BD657" s="79" t="str">
        <f>IFERROR(IF(VALUE(MID(BA657,1,1))=1, ", "&amp;VLOOKUP(VALUE(MID(BA657,3,1)), TxtPanelShape!$O$2:$P$50, 2, 0), IF(VALUE(MID(BA657,1,1))&gt;=7, ", "&amp;VLOOKUP(VALUE(MID(BA657,3,1)), TxtPanelShape!$O$2:$P$50, 2, 0),"")),"")</f>
        <v/>
      </c>
      <c r="BE657" s="79" t="str">
        <f>IFERROR("; "&amp;VLOOKUP(VALUE(MID(BA657,4,1)), TxtPanelShape!$V$2:$W$50,2,0),"")</f>
        <v/>
      </c>
      <c r="BF657" s="79" t="str">
        <f t="shared" si="134"/>
        <v/>
      </c>
      <c r="BG657" s="71"/>
      <c r="BH657" s="79" t="str">
        <f>IFERROR(VLOOKUP(BG657, TxtPanelDefinition!$A$2:$B$50, 2, 0),"")</f>
        <v/>
      </c>
      <c r="BI657" s="71"/>
      <c r="BJ657" s="79" t="str">
        <f>IFERROR(VLOOKUP(BI657, TxtPanelDefinition!$A$2:$B$50, 2, 0),"")</f>
        <v/>
      </c>
      <c r="BK657" s="71"/>
      <c r="BL657" s="79" t="str">
        <f>IFERROR(VLOOKUP(BK657, InscrTechniques!$A$2:$B$50, 2, 0),"")</f>
        <v/>
      </c>
      <c r="BM657" s="71"/>
      <c r="BN657" s="79" t="str">
        <f>IFERROR(VLOOKUP(BM657, InscrTechniques!$A$2:$B$50, 2, 0),"")</f>
        <v/>
      </c>
      <c r="BO657" s="71"/>
      <c r="BP657" s="79" t="str">
        <f>IFERROR(VLOOKUP(BO657, InscrTechniques!$A$2:$B$50, 2, 0),"")</f>
        <v/>
      </c>
      <c r="BQ657" s="71"/>
      <c r="BR657" s="79" t="str">
        <f>IFERROR(VLOOKUP(BQ657, InscrTechniques!$A$2:$B$50, 2, 0),"")</f>
        <v/>
      </c>
      <c r="BS657" s="71"/>
      <c r="BT657" s="79" t="str">
        <f>IFERROR(VLOOKUP(BS657, InscrTechniques!$A$2:$B$50, 2, 0),"")</f>
        <v/>
      </c>
      <c r="BU657" s="71"/>
      <c r="BV657" s="79" t="str">
        <f>IFERROR(VLOOKUP(BU657, InscrTechniques!$A$2:$B$50, 2, 0),"")</f>
        <v/>
      </c>
      <c r="BW657" s="125"/>
      <c r="BX657" s="79" t="str">
        <f>IFERROR(VLOOKUP(BW657, InscrTechniques!$A$2:$B$50, 2, 0),"")</f>
        <v/>
      </c>
      <c r="BY657" s="125"/>
      <c r="BZ657" s="79" t="str">
        <f>IFERROR(VLOOKUP(BY657, InscrTechniques!$A$2:$B$50, 2, 0),"")</f>
        <v/>
      </c>
      <c r="CA657" s="74"/>
      <c r="CB657" s="114" t="str">
        <f>IFERROR(VLOOKUP(CA657, LetterStyle!$A$2:$B$50, 2, 0),"")</f>
        <v/>
      </c>
      <c r="CC657" s="74"/>
      <c r="CD657" s="114" t="str">
        <f>IFERROR(VLOOKUP(CC657, LetterStyle!$A$2:$B$50, 2, 0),"")</f>
        <v/>
      </c>
      <c r="CE657" s="74"/>
      <c r="CF657" s="114" t="str">
        <f>IFERROR(VLOOKUP(CE657, LetterStyle!$A$2:$B$50, 2, 0),"")</f>
        <v/>
      </c>
      <c r="CG657" s="74"/>
      <c r="CH657" s="79" t="str">
        <f>IFERROR(VLOOKUP(CG657, LetterStyle!$A$2:$B$50, 2, 0),"")</f>
        <v/>
      </c>
      <c r="CI657" s="71"/>
      <c r="CJ657" s="79" t="str">
        <f>IFERROR(VLOOKUP(CI657, DecMotifs!$A$1:$B$306, 2, 0),"")</f>
        <v/>
      </c>
      <c r="CK657" s="71"/>
      <c r="CL657" s="79" t="str">
        <f>IFERROR(VLOOKUP(CK657, DecMotifs!$A$1:$B$306, 2, 0),"")</f>
        <v/>
      </c>
      <c r="CM657" s="71"/>
      <c r="CN657" s="79" t="str">
        <f>IFERROR(VLOOKUP(CM657, DecMotifs!$A$1:$B$306, 2, 0),"")</f>
        <v/>
      </c>
      <c r="CO657" s="71"/>
      <c r="CP657" s="79" t="str">
        <f>IFERROR(VLOOKUP(CO657, MarginalDec!$A$2:$B$253, 2, 0),"")</f>
        <v/>
      </c>
      <c r="CQ657" s="71"/>
      <c r="CR657" s="79" t="str">
        <f>IFERROR(VLOOKUP(CQ657, MarginalDec!$A$2:$B$253, 2, 0),"")</f>
        <v/>
      </c>
      <c r="CS657" s="71"/>
      <c r="CT657" s="79" t="str">
        <f>IFERROR(VLOOKUP(CS657, MarginalDec!$A$2:$B$253, 2, 0),"")</f>
        <v/>
      </c>
      <c r="CU657" s="71"/>
      <c r="CV657" s="79" t="str">
        <f>IF(ISBLANK(CU657),"", IFERROR(VLOOKUP(CU657, Tooling!$A$2:$B$252, 2, 0),""))</f>
        <v/>
      </c>
      <c r="CW657" s="71"/>
      <c r="CX657" s="79" t="str">
        <f>IF(ISBLANK(CW657),"", IFERROR(VLOOKUP(CW657, Tooling!$A$2:$B$252, 2, 0),""))</f>
        <v/>
      </c>
      <c r="CY657" s="71"/>
      <c r="CZ657" s="79" t="str">
        <f>IF(ISBLANK(CY657),"", IFERROR(VLOOKUP(CY657, Repairs!$A$2:$B$252, 2, 0),""))</f>
        <v/>
      </c>
      <c r="DA657" s="77"/>
      <c r="DB657" s="71"/>
      <c r="DC657" s="79" t="str">
        <f>IFERROR(VLOOKUP(DB657, DatingReason!$A$2:$B$252, 2, 0),"")</f>
        <v/>
      </c>
      <c r="DD657" s="123" t="str">
        <f t="shared" si="135"/>
        <v/>
      </c>
      <c r="DF657" s="119" t="str">
        <f t="array" ref="DF657">IF(AND($B657&lt;&gt;"", $DE657&lt;&gt;"", $DE657&lt;&gt;"No"),MAX(IF($B657=PEOPLE!$B$4:$B$1000, PEOPLE!$Q$4:$Q$1000,""))+100,"")</f>
        <v/>
      </c>
      <c r="DG657" s="68"/>
      <c r="DH657" s="76">
        <f>COUNTIF(PEOPLE!B:B, MEMORIALS!B657)</f>
        <v>0</v>
      </c>
      <c r="DI657" s="82"/>
      <c r="DJ657" s="82"/>
      <c r="DK657" s="82"/>
      <c r="DL657" s="68"/>
      <c r="DM657" s="68"/>
      <c r="DN657" s="68"/>
      <c r="DO657" s="68"/>
      <c r="DP657" s="68"/>
    </row>
    <row r="658" spans="1:120" ht="15" customHeight="1" x14ac:dyDescent="0.25">
      <c r="A658" s="68"/>
      <c r="B658" s="69"/>
      <c r="C658" s="68"/>
      <c r="D658" s="68"/>
      <c r="E658" s="70" t="str">
        <f>IF(D658="","",VLOOKUP(D658,Denomination!$A$2:$B$50, 2, 0))</f>
        <v/>
      </c>
      <c r="F658" s="68"/>
      <c r="G658" s="71"/>
      <c r="H658" s="70" t="str">
        <f>IF(G658="","",VLOOKUP(G658,MCondition!$A$2:$B$50, 2, 0))</f>
        <v/>
      </c>
      <c r="I658" s="72"/>
      <c r="J658" s="71"/>
      <c r="K658" s="70" t="str">
        <f>IF(J658="","",VLOOKUP(J658,ICondition!$A$2:$B$50, 2, 0))</f>
        <v/>
      </c>
      <c r="L658" s="73"/>
      <c r="M658" s="73"/>
      <c r="N658" s="73"/>
      <c r="O658" s="73"/>
      <c r="P658" s="73"/>
      <c r="Q658" s="73"/>
      <c r="R658" s="78"/>
      <c r="S658" s="79" t="str">
        <f>IFERROR(VLOOKUP(R658,Material!$A$2:$B$59, 2, 0),"")</f>
        <v/>
      </c>
      <c r="T658" s="71"/>
      <c r="U658" s="79" t="str">
        <f>IFERROR(VLOOKUP(T658,Material!$A$2:$B$59, 2, 0),"")</f>
        <v/>
      </c>
      <c r="V658" s="71"/>
      <c r="W658" s="79" t="str">
        <f>IFERROR(VLOOKUP(V658,Material!$A$2:$B$59, 2, 0),"")</f>
        <v/>
      </c>
      <c r="X658" s="71"/>
      <c r="Y658" s="79" t="str">
        <f>IFERROR(VLOOKUP(X658,Material!$A$2:$B$59, 2, 0),"")</f>
        <v/>
      </c>
      <c r="Z658" s="71"/>
      <c r="AA658" s="79" t="str">
        <f>IFERROR(VLOOKUP(Z658,Material!$A$2:$B$59, 2, 0),"")</f>
        <v/>
      </c>
      <c r="AB658" s="74"/>
      <c r="AC658" s="75" t="e">
        <f t="shared" si="124"/>
        <v>#VALUE!</v>
      </c>
      <c r="AD658" s="75" t="e">
        <f t="shared" si="125"/>
        <v>#VALUE!</v>
      </c>
      <c r="AE658" s="75" t="e">
        <f t="shared" si="127"/>
        <v>#VALUE!</v>
      </c>
      <c r="AF658" s="75" t="e">
        <f t="shared" si="126"/>
        <v>#VALUE!</v>
      </c>
      <c r="AG658" s="75" t="e">
        <f t="shared" si="128"/>
        <v>#VALUE!</v>
      </c>
      <c r="AH658" s="75" t="e">
        <f t="shared" si="129"/>
        <v>#VALUE!</v>
      </c>
      <c r="AI658" s="75" t="e">
        <f t="shared" si="130"/>
        <v>#VALUE!</v>
      </c>
      <c r="AJ658" s="80" t="e">
        <f t="shared" si="131"/>
        <v>#VALUE!</v>
      </c>
      <c r="AK658" s="79" t="str">
        <f>(IFERROR(VLOOKUP(AB658,Categories!$A$2:$B$20,2,1),""))</f>
        <v/>
      </c>
      <c r="AL658" s="79" t="str">
        <f ca="1">IFERROR(VLOOKUP((HLOOKUP((VLOOKUP($AB658,Categories!$A$2:$F$20,3,1)), $AB$3:$AJ658, (ROW()-ROW($AB$3)+1), 0)), INDIRECT(VLOOKUP($AB658,Categories!$A$2:$F$20,6,1)),2,0),AK658)</f>
        <v/>
      </c>
      <c r="AM658" s="79" t="str">
        <f ca="1">IFERROR(VLOOKUP((HLOOKUP((VLOOKUP($AB658,Categories!$A$2:$F$20,4,1)),$AB$3:$AJ658,(ROW()-ROW($AB$3)+1),0)),INDIRECT(VLOOKUP($AB658,Categories!$A$2:$H$20,7,1)),2,0),"")</f>
        <v/>
      </c>
      <c r="AN658" s="79" t="str">
        <f ca="1">IFERROR(VLOOKUP((HLOOKUP((VLOOKUP($AB658,Categories!$A$2:$F$20,5,1)), $AB$3:$AJ658, (ROW()-ROW($AB$3)+1), 0)), INDIRECT(VLOOKUP($AB658,Categories!$A$2:$H$20,8,1)),2,0),"")</f>
        <v/>
      </c>
      <c r="AO658" s="79" t="str">
        <f t="shared" ca="1" si="132"/>
        <v/>
      </c>
      <c r="AP658" s="81"/>
      <c r="AQ658" s="70" t="str">
        <f>IFERROR(VLOOKUP(VALUE(MID(AP658,1,1)),AdditionalElements!$A$2:$B$50,2,0),"")</f>
        <v/>
      </c>
      <c r="AR658" s="70" t="str">
        <f>IFERROR(VLOOKUP(VALUE(MID(AP658,2,1)),AdditionalElements!$H$2:$I$50,2,0),"")</f>
        <v/>
      </c>
      <c r="AS658" s="70" t="str">
        <f>IFERROR(VLOOKUP(VALUE(MID(AP658,3,1)),AdditionalElements!$O$2:$P$50,2,0),"")</f>
        <v/>
      </c>
      <c r="AT658" s="70" t="str">
        <f>IFERROR(VLOOKUP(VALUE(MID(AP658,4,1)),AdditionalElements!$V$2:$W$50,2,0),"")</f>
        <v/>
      </c>
      <c r="AU658" s="71"/>
      <c r="AV658" s="79" t="str">
        <f>IFERROR(IF(VALUE(MID(AU658,1,1))=1, VLOOKUP(VALUE(MID(AU658,1,1)), TxtPanelShape!$A$2:$C$50, 3, 0), (IF(VALUE(MID(AU658,1,1))&gt;=7, VLOOKUP(VALUE(MID(AU658,1,1)), TxtPanelShape!$A$2:$C$50, 3, 0),VLOOKUP(VALUE(MID(AU658,1,2)),TxtPanelShape!$A$2:$C$50,3,0)))), "")</f>
        <v/>
      </c>
      <c r="AW658" s="79" t="str">
        <f>IFERROR(IF(VALUE(MID(AU658,1,1))=1, ", "&amp;VLOOKUP(VALUE(MID(AU658,2,1)), TxtPanelShape!$H$2:$I$50, 2, 0), IF(VALUE(MID(AU658,1,1))&gt;=7, ", "&amp;VLOOKUP(VALUE(MID(AU658,2,1)), TxtPanelShape!$H$2:$I$50, 2, 0),"")), "")</f>
        <v/>
      </c>
      <c r="AX658" s="79" t="str">
        <f>IFERROR(IF(VALUE(MID(AU658,1,1))=1, ", "&amp;VLOOKUP(VALUE(MID(AU658,3,1)), TxtPanelShape!$O$2:$P$50, 2, 0), IF(VALUE(MID(AU658,1,1))&gt;=7, ", "&amp;VLOOKUP(VALUE(MID(AU658,3,1)), TxtPanelShape!$O$2:$P$50, 2, 0),"")),"")</f>
        <v/>
      </c>
      <c r="AY658" s="79" t="str">
        <f>IFERROR("; "&amp;VLOOKUP(VALUE(MID(AU658,4,1)), TxtPanelShape!$V$2:$W$50,2,0),"")</f>
        <v/>
      </c>
      <c r="AZ658" s="79" t="str">
        <f t="shared" si="133"/>
        <v/>
      </c>
      <c r="BA658" s="71"/>
      <c r="BB658" s="79" t="str">
        <f>IFERROR(IF(VALUE(MID(BA658,1,1))=1, VLOOKUP(VALUE(MID(BA658,1,1)), TxtPanelShape!$A$2:$C$50, 3, 0), (IF(VALUE(MID(BA658,1,1))&gt;=7, VLOOKUP(VALUE(MID(BA658,1,1)), TxtPanelShape!$A$2:$C$50, 3, 0),VLOOKUP(VALUE(MID(BA658,1,2)),TxtPanelShape!$A$2:$C$50,3,0)))), "")</f>
        <v/>
      </c>
      <c r="BC658" s="79" t="str">
        <f>IFERROR(IF(VALUE(MID(BA658,1,1))=1, ", "&amp;VLOOKUP(VALUE(MID(BA658,2,1)), TxtPanelShape!$H$2:$I$50, 2, 0), IF(VALUE(MID(BA658,1,1))&gt;=7, ", "&amp;VLOOKUP(VALUE(MID(BA658,2,1)), TxtPanelShape!$H$2:$I$50, 2, 0),"")), "")</f>
        <v/>
      </c>
      <c r="BD658" s="79" t="str">
        <f>IFERROR(IF(VALUE(MID(BA658,1,1))=1, ", "&amp;VLOOKUP(VALUE(MID(BA658,3,1)), TxtPanelShape!$O$2:$P$50, 2, 0), IF(VALUE(MID(BA658,1,1))&gt;=7, ", "&amp;VLOOKUP(VALUE(MID(BA658,3,1)), TxtPanelShape!$O$2:$P$50, 2, 0),"")),"")</f>
        <v/>
      </c>
      <c r="BE658" s="79" t="str">
        <f>IFERROR("; "&amp;VLOOKUP(VALUE(MID(BA658,4,1)), TxtPanelShape!$V$2:$W$50,2,0),"")</f>
        <v/>
      </c>
      <c r="BF658" s="79" t="str">
        <f t="shared" si="134"/>
        <v/>
      </c>
      <c r="BG658" s="71"/>
      <c r="BH658" s="79" t="str">
        <f>IFERROR(VLOOKUP(BG658, TxtPanelDefinition!$A$2:$B$50, 2, 0),"")</f>
        <v/>
      </c>
      <c r="BI658" s="71"/>
      <c r="BJ658" s="79" t="str">
        <f>IFERROR(VLOOKUP(BI658, TxtPanelDefinition!$A$2:$B$50, 2, 0),"")</f>
        <v/>
      </c>
      <c r="BK658" s="71"/>
      <c r="BL658" s="79" t="str">
        <f>IFERROR(VLOOKUP(BK658, InscrTechniques!$A$2:$B$50, 2, 0),"")</f>
        <v/>
      </c>
      <c r="BM658" s="71"/>
      <c r="BN658" s="79" t="str">
        <f>IFERROR(VLOOKUP(BM658, InscrTechniques!$A$2:$B$50, 2, 0),"")</f>
        <v/>
      </c>
      <c r="BO658" s="71"/>
      <c r="BP658" s="79" t="str">
        <f>IFERROR(VLOOKUP(BO658, InscrTechniques!$A$2:$B$50, 2, 0),"")</f>
        <v/>
      </c>
      <c r="BQ658" s="71"/>
      <c r="BR658" s="79" t="str">
        <f>IFERROR(VLOOKUP(BQ658, InscrTechniques!$A$2:$B$50, 2, 0),"")</f>
        <v/>
      </c>
      <c r="BS658" s="71"/>
      <c r="BT658" s="79" t="str">
        <f>IFERROR(VLOOKUP(BS658, InscrTechniques!$A$2:$B$50, 2, 0),"")</f>
        <v/>
      </c>
      <c r="BU658" s="71"/>
      <c r="BV658" s="79" t="str">
        <f>IFERROR(VLOOKUP(BU658, InscrTechniques!$A$2:$B$50, 2, 0),"")</f>
        <v/>
      </c>
      <c r="BW658" s="125"/>
      <c r="BX658" s="79" t="str">
        <f>IFERROR(VLOOKUP(BW658, InscrTechniques!$A$2:$B$50, 2, 0),"")</f>
        <v/>
      </c>
      <c r="BY658" s="125"/>
      <c r="BZ658" s="79" t="str">
        <f>IFERROR(VLOOKUP(BY658, InscrTechniques!$A$2:$B$50, 2, 0),"")</f>
        <v/>
      </c>
      <c r="CA658" s="74"/>
      <c r="CB658" s="114" t="str">
        <f>IFERROR(VLOOKUP(CA658, LetterStyle!$A$2:$B$50, 2, 0),"")</f>
        <v/>
      </c>
      <c r="CC658" s="74"/>
      <c r="CD658" s="114" t="str">
        <f>IFERROR(VLOOKUP(CC658, LetterStyle!$A$2:$B$50, 2, 0),"")</f>
        <v/>
      </c>
      <c r="CE658" s="74"/>
      <c r="CF658" s="114" t="str">
        <f>IFERROR(VLOOKUP(CE658, LetterStyle!$A$2:$B$50, 2, 0),"")</f>
        <v/>
      </c>
      <c r="CG658" s="74"/>
      <c r="CH658" s="79" t="str">
        <f>IFERROR(VLOOKUP(CG658, LetterStyle!$A$2:$B$50, 2, 0),"")</f>
        <v/>
      </c>
      <c r="CI658" s="71"/>
      <c r="CJ658" s="79" t="str">
        <f>IFERROR(VLOOKUP(CI658, DecMotifs!$A$1:$B$306, 2, 0),"")</f>
        <v/>
      </c>
      <c r="CK658" s="71"/>
      <c r="CL658" s="79" t="str">
        <f>IFERROR(VLOOKUP(CK658, DecMotifs!$A$1:$B$306, 2, 0),"")</f>
        <v/>
      </c>
      <c r="CM658" s="71"/>
      <c r="CN658" s="79" t="str">
        <f>IFERROR(VLOOKUP(CM658, DecMotifs!$A$1:$B$306, 2, 0),"")</f>
        <v/>
      </c>
      <c r="CO658" s="71"/>
      <c r="CP658" s="79" t="str">
        <f>IFERROR(VLOOKUP(CO658, MarginalDec!$A$2:$B$253, 2, 0),"")</f>
        <v/>
      </c>
      <c r="CQ658" s="71"/>
      <c r="CR658" s="79" t="str">
        <f>IFERROR(VLOOKUP(CQ658, MarginalDec!$A$2:$B$253, 2, 0),"")</f>
        <v/>
      </c>
      <c r="CS658" s="71"/>
      <c r="CT658" s="79" t="str">
        <f>IFERROR(VLOOKUP(CS658, MarginalDec!$A$2:$B$253, 2, 0),"")</f>
        <v/>
      </c>
      <c r="CU658" s="71"/>
      <c r="CV658" s="79" t="str">
        <f>IF(ISBLANK(CU658),"", IFERROR(VLOOKUP(CU658, Tooling!$A$2:$B$252, 2, 0),""))</f>
        <v/>
      </c>
      <c r="CW658" s="71"/>
      <c r="CX658" s="79" t="str">
        <f>IF(ISBLANK(CW658),"", IFERROR(VLOOKUP(CW658, Tooling!$A$2:$B$252, 2, 0),""))</f>
        <v/>
      </c>
      <c r="CY658" s="71"/>
      <c r="CZ658" s="79" t="str">
        <f>IF(ISBLANK(CY658),"", IFERROR(VLOOKUP(CY658, Repairs!$A$2:$B$252, 2, 0),""))</f>
        <v/>
      </c>
      <c r="DA658" s="77"/>
      <c r="DB658" s="71"/>
      <c r="DC658" s="79" t="str">
        <f>IFERROR(VLOOKUP(DB658, DatingReason!$A$2:$B$252, 2, 0),"")</f>
        <v/>
      </c>
      <c r="DD658" s="123" t="str">
        <f t="shared" si="135"/>
        <v/>
      </c>
      <c r="DF658" s="119" t="str">
        <f t="array" ref="DF658">IF(AND($B658&lt;&gt;"", $DE658&lt;&gt;"", $DE658&lt;&gt;"No"),MAX(IF($B658=PEOPLE!$B$4:$B$1000, PEOPLE!$Q$4:$Q$1000,""))+100,"")</f>
        <v/>
      </c>
      <c r="DG658" s="68"/>
      <c r="DH658" s="76">
        <f>COUNTIF(PEOPLE!B:B, MEMORIALS!B658)</f>
        <v>0</v>
      </c>
      <c r="DI658" s="82"/>
      <c r="DJ658" s="82"/>
      <c r="DK658" s="82"/>
      <c r="DL658" s="68"/>
      <c r="DM658" s="68"/>
      <c r="DN658" s="68"/>
      <c r="DO658" s="68"/>
      <c r="DP658" s="68"/>
    </row>
    <row r="659" spans="1:120" ht="15" customHeight="1" x14ac:dyDescent="0.25">
      <c r="A659" s="68"/>
      <c r="B659" s="69"/>
      <c r="C659" s="68"/>
      <c r="D659" s="68"/>
      <c r="E659" s="70" t="str">
        <f>IF(D659="","",VLOOKUP(D659,Denomination!$A$2:$B$50, 2, 0))</f>
        <v/>
      </c>
      <c r="F659" s="68"/>
      <c r="G659" s="71"/>
      <c r="H659" s="70" t="str">
        <f>IF(G659="","",VLOOKUP(G659,MCondition!$A$2:$B$50, 2, 0))</f>
        <v/>
      </c>
      <c r="I659" s="72"/>
      <c r="J659" s="71"/>
      <c r="K659" s="70" t="str">
        <f>IF(J659="","",VLOOKUP(J659,ICondition!$A$2:$B$50, 2, 0))</f>
        <v/>
      </c>
      <c r="L659" s="73"/>
      <c r="M659" s="73"/>
      <c r="N659" s="73"/>
      <c r="O659" s="73"/>
      <c r="P659" s="73"/>
      <c r="Q659" s="73"/>
      <c r="R659" s="78"/>
      <c r="S659" s="79" t="str">
        <f>IFERROR(VLOOKUP(R659,Material!$A$2:$B$59, 2, 0),"")</f>
        <v/>
      </c>
      <c r="T659" s="71"/>
      <c r="U659" s="79" t="str">
        <f>IFERROR(VLOOKUP(T659,Material!$A$2:$B$59, 2, 0),"")</f>
        <v/>
      </c>
      <c r="V659" s="71"/>
      <c r="W659" s="79" t="str">
        <f>IFERROR(VLOOKUP(V659,Material!$A$2:$B$59, 2, 0),"")</f>
        <v/>
      </c>
      <c r="X659" s="71"/>
      <c r="Y659" s="79" t="str">
        <f>IFERROR(VLOOKUP(X659,Material!$A$2:$B$59, 2, 0),"")</f>
        <v/>
      </c>
      <c r="Z659" s="71"/>
      <c r="AA659" s="79" t="str">
        <f>IFERROR(VLOOKUP(Z659,Material!$A$2:$B$59, 2, 0),"")</f>
        <v/>
      </c>
      <c r="AB659" s="74"/>
      <c r="AC659" s="75" t="e">
        <f t="shared" si="124"/>
        <v>#VALUE!</v>
      </c>
      <c r="AD659" s="75" t="e">
        <f t="shared" si="125"/>
        <v>#VALUE!</v>
      </c>
      <c r="AE659" s="75" t="e">
        <f t="shared" si="127"/>
        <v>#VALUE!</v>
      </c>
      <c r="AF659" s="75" t="e">
        <f t="shared" si="126"/>
        <v>#VALUE!</v>
      </c>
      <c r="AG659" s="75" t="e">
        <f t="shared" si="128"/>
        <v>#VALUE!</v>
      </c>
      <c r="AH659" s="75" t="e">
        <f t="shared" si="129"/>
        <v>#VALUE!</v>
      </c>
      <c r="AI659" s="75" t="e">
        <f t="shared" si="130"/>
        <v>#VALUE!</v>
      </c>
      <c r="AJ659" s="80" t="e">
        <f t="shared" si="131"/>
        <v>#VALUE!</v>
      </c>
      <c r="AK659" s="79" t="str">
        <f>(IFERROR(VLOOKUP(AB659,Categories!$A$2:$B$20,2,1),""))</f>
        <v/>
      </c>
      <c r="AL659" s="79" t="str">
        <f ca="1">IFERROR(VLOOKUP((HLOOKUP((VLOOKUP($AB659,Categories!$A$2:$F$20,3,1)), $AB$3:$AJ659, (ROW()-ROW($AB$3)+1), 0)), INDIRECT(VLOOKUP($AB659,Categories!$A$2:$F$20,6,1)),2,0),AK659)</f>
        <v/>
      </c>
      <c r="AM659" s="79" t="str">
        <f ca="1">IFERROR(VLOOKUP((HLOOKUP((VLOOKUP($AB659,Categories!$A$2:$F$20,4,1)),$AB$3:$AJ659,(ROW()-ROW($AB$3)+1),0)),INDIRECT(VLOOKUP($AB659,Categories!$A$2:$H$20,7,1)),2,0),"")</f>
        <v/>
      </c>
      <c r="AN659" s="79" t="str">
        <f ca="1">IFERROR(VLOOKUP((HLOOKUP((VLOOKUP($AB659,Categories!$A$2:$F$20,5,1)), $AB$3:$AJ659, (ROW()-ROW($AB$3)+1), 0)), INDIRECT(VLOOKUP($AB659,Categories!$A$2:$H$20,8,1)),2,0),"")</f>
        <v/>
      </c>
      <c r="AO659" s="79" t="str">
        <f t="shared" ca="1" si="132"/>
        <v/>
      </c>
      <c r="AP659" s="81"/>
      <c r="AQ659" s="70" t="str">
        <f>IFERROR(VLOOKUP(VALUE(MID(AP659,1,1)),AdditionalElements!$A$2:$B$50,2,0),"")</f>
        <v/>
      </c>
      <c r="AR659" s="70" t="str">
        <f>IFERROR(VLOOKUP(VALUE(MID(AP659,2,1)),AdditionalElements!$H$2:$I$50,2,0),"")</f>
        <v/>
      </c>
      <c r="AS659" s="70" t="str">
        <f>IFERROR(VLOOKUP(VALUE(MID(AP659,3,1)),AdditionalElements!$O$2:$P$50,2,0),"")</f>
        <v/>
      </c>
      <c r="AT659" s="70" t="str">
        <f>IFERROR(VLOOKUP(VALUE(MID(AP659,4,1)),AdditionalElements!$V$2:$W$50,2,0),"")</f>
        <v/>
      </c>
      <c r="AU659" s="71"/>
      <c r="AV659" s="79" t="str">
        <f>IFERROR(IF(VALUE(MID(AU659,1,1))=1, VLOOKUP(VALUE(MID(AU659,1,1)), TxtPanelShape!$A$2:$C$50, 3, 0), (IF(VALUE(MID(AU659,1,1))&gt;=7, VLOOKUP(VALUE(MID(AU659,1,1)), TxtPanelShape!$A$2:$C$50, 3, 0),VLOOKUP(VALUE(MID(AU659,1,2)),TxtPanelShape!$A$2:$C$50,3,0)))), "")</f>
        <v/>
      </c>
      <c r="AW659" s="79" t="str">
        <f>IFERROR(IF(VALUE(MID(AU659,1,1))=1, ", "&amp;VLOOKUP(VALUE(MID(AU659,2,1)), TxtPanelShape!$H$2:$I$50, 2, 0), IF(VALUE(MID(AU659,1,1))&gt;=7, ", "&amp;VLOOKUP(VALUE(MID(AU659,2,1)), TxtPanelShape!$H$2:$I$50, 2, 0),"")), "")</f>
        <v/>
      </c>
      <c r="AX659" s="79" t="str">
        <f>IFERROR(IF(VALUE(MID(AU659,1,1))=1, ", "&amp;VLOOKUP(VALUE(MID(AU659,3,1)), TxtPanelShape!$O$2:$P$50, 2, 0), IF(VALUE(MID(AU659,1,1))&gt;=7, ", "&amp;VLOOKUP(VALUE(MID(AU659,3,1)), TxtPanelShape!$O$2:$P$50, 2, 0),"")),"")</f>
        <v/>
      </c>
      <c r="AY659" s="79" t="str">
        <f>IFERROR("; "&amp;VLOOKUP(VALUE(MID(AU659,4,1)), TxtPanelShape!$V$2:$W$50,2,0),"")</f>
        <v/>
      </c>
      <c r="AZ659" s="79" t="str">
        <f t="shared" si="133"/>
        <v/>
      </c>
      <c r="BA659" s="71"/>
      <c r="BB659" s="79" t="str">
        <f>IFERROR(IF(VALUE(MID(BA659,1,1))=1, VLOOKUP(VALUE(MID(BA659,1,1)), TxtPanelShape!$A$2:$C$50, 3, 0), (IF(VALUE(MID(BA659,1,1))&gt;=7, VLOOKUP(VALUE(MID(BA659,1,1)), TxtPanelShape!$A$2:$C$50, 3, 0),VLOOKUP(VALUE(MID(BA659,1,2)),TxtPanelShape!$A$2:$C$50,3,0)))), "")</f>
        <v/>
      </c>
      <c r="BC659" s="79" t="str">
        <f>IFERROR(IF(VALUE(MID(BA659,1,1))=1, ", "&amp;VLOOKUP(VALUE(MID(BA659,2,1)), TxtPanelShape!$H$2:$I$50, 2, 0), IF(VALUE(MID(BA659,1,1))&gt;=7, ", "&amp;VLOOKUP(VALUE(MID(BA659,2,1)), TxtPanelShape!$H$2:$I$50, 2, 0),"")), "")</f>
        <v/>
      </c>
      <c r="BD659" s="79" t="str">
        <f>IFERROR(IF(VALUE(MID(BA659,1,1))=1, ", "&amp;VLOOKUP(VALUE(MID(BA659,3,1)), TxtPanelShape!$O$2:$P$50, 2, 0), IF(VALUE(MID(BA659,1,1))&gt;=7, ", "&amp;VLOOKUP(VALUE(MID(BA659,3,1)), TxtPanelShape!$O$2:$P$50, 2, 0),"")),"")</f>
        <v/>
      </c>
      <c r="BE659" s="79" t="str">
        <f>IFERROR("; "&amp;VLOOKUP(VALUE(MID(BA659,4,1)), TxtPanelShape!$V$2:$W$50,2,0),"")</f>
        <v/>
      </c>
      <c r="BF659" s="79" t="str">
        <f t="shared" si="134"/>
        <v/>
      </c>
      <c r="BG659" s="71"/>
      <c r="BH659" s="79" t="str">
        <f>IFERROR(VLOOKUP(BG659, TxtPanelDefinition!$A$2:$B$50, 2, 0),"")</f>
        <v/>
      </c>
      <c r="BI659" s="71"/>
      <c r="BJ659" s="79" t="str">
        <f>IFERROR(VLOOKUP(BI659, TxtPanelDefinition!$A$2:$B$50, 2, 0),"")</f>
        <v/>
      </c>
      <c r="BK659" s="71"/>
      <c r="BL659" s="79" t="str">
        <f>IFERROR(VLOOKUP(BK659, InscrTechniques!$A$2:$B$50, 2, 0),"")</f>
        <v/>
      </c>
      <c r="BM659" s="71"/>
      <c r="BN659" s="79" t="str">
        <f>IFERROR(VLOOKUP(BM659, InscrTechniques!$A$2:$B$50, 2, 0),"")</f>
        <v/>
      </c>
      <c r="BO659" s="71"/>
      <c r="BP659" s="79" t="str">
        <f>IFERROR(VLOOKUP(BO659, InscrTechniques!$A$2:$B$50, 2, 0),"")</f>
        <v/>
      </c>
      <c r="BQ659" s="71"/>
      <c r="BR659" s="79" t="str">
        <f>IFERROR(VLOOKUP(BQ659, InscrTechniques!$A$2:$B$50, 2, 0),"")</f>
        <v/>
      </c>
      <c r="BS659" s="71"/>
      <c r="BT659" s="79" t="str">
        <f>IFERROR(VLOOKUP(BS659, InscrTechniques!$A$2:$B$50, 2, 0),"")</f>
        <v/>
      </c>
      <c r="BU659" s="71"/>
      <c r="BV659" s="79" t="str">
        <f>IFERROR(VLOOKUP(BU659, InscrTechniques!$A$2:$B$50, 2, 0),"")</f>
        <v/>
      </c>
      <c r="BW659" s="125"/>
      <c r="BX659" s="79" t="str">
        <f>IFERROR(VLOOKUP(BW659, InscrTechniques!$A$2:$B$50, 2, 0),"")</f>
        <v/>
      </c>
      <c r="BY659" s="125"/>
      <c r="BZ659" s="79" t="str">
        <f>IFERROR(VLOOKUP(BY659, InscrTechniques!$A$2:$B$50, 2, 0),"")</f>
        <v/>
      </c>
      <c r="CA659" s="74"/>
      <c r="CB659" s="114" t="str">
        <f>IFERROR(VLOOKUP(CA659, LetterStyle!$A$2:$B$50, 2, 0),"")</f>
        <v/>
      </c>
      <c r="CC659" s="74"/>
      <c r="CD659" s="114" t="str">
        <f>IFERROR(VLOOKUP(CC659, LetterStyle!$A$2:$B$50, 2, 0),"")</f>
        <v/>
      </c>
      <c r="CE659" s="74"/>
      <c r="CF659" s="114" t="str">
        <f>IFERROR(VLOOKUP(CE659, LetterStyle!$A$2:$B$50, 2, 0),"")</f>
        <v/>
      </c>
      <c r="CG659" s="74"/>
      <c r="CH659" s="79" t="str">
        <f>IFERROR(VLOOKUP(CG659, LetterStyle!$A$2:$B$50, 2, 0),"")</f>
        <v/>
      </c>
      <c r="CI659" s="71"/>
      <c r="CJ659" s="79" t="str">
        <f>IFERROR(VLOOKUP(CI659, DecMotifs!$A$1:$B$306, 2, 0),"")</f>
        <v/>
      </c>
      <c r="CK659" s="71"/>
      <c r="CL659" s="79" t="str">
        <f>IFERROR(VLOOKUP(CK659, DecMotifs!$A$1:$B$306, 2, 0),"")</f>
        <v/>
      </c>
      <c r="CM659" s="71"/>
      <c r="CN659" s="79" t="str">
        <f>IFERROR(VLOOKUP(CM659, DecMotifs!$A$1:$B$306, 2, 0),"")</f>
        <v/>
      </c>
      <c r="CO659" s="71"/>
      <c r="CP659" s="79" t="str">
        <f>IFERROR(VLOOKUP(CO659, MarginalDec!$A$2:$B$253, 2, 0),"")</f>
        <v/>
      </c>
      <c r="CQ659" s="71"/>
      <c r="CR659" s="79" t="str">
        <f>IFERROR(VLOOKUP(CQ659, MarginalDec!$A$2:$B$253, 2, 0),"")</f>
        <v/>
      </c>
      <c r="CS659" s="71"/>
      <c r="CT659" s="79" t="str">
        <f>IFERROR(VLOOKUP(CS659, MarginalDec!$A$2:$B$253, 2, 0),"")</f>
        <v/>
      </c>
      <c r="CU659" s="71"/>
      <c r="CV659" s="79" t="str">
        <f>IF(ISBLANK(CU659),"", IFERROR(VLOOKUP(CU659, Tooling!$A$2:$B$252, 2, 0),""))</f>
        <v/>
      </c>
      <c r="CW659" s="71"/>
      <c r="CX659" s="79" t="str">
        <f>IF(ISBLANK(CW659),"", IFERROR(VLOOKUP(CW659, Tooling!$A$2:$B$252, 2, 0),""))</f>
        <v/>
      </c>
      <c r="CY659" s="71"/>
      <c r="CZ659" s="79" t="str">
        <f>IF(ISBLANK(CY659),"", IFERROR(VLOOKUP(CY659, Repairs!$A$2:$B$252, 2, 0),""))</f>
        <v/>
      </c>
      <c r="DA659" s="77"/>
      <c r="DB659" s="71"/>
      <c r="DC659" s="79" t="str">
        <f>IFERROR(VLOOKUP(DB659, DatingReason!$A$2:$B$252, 2, 0),"")</f>
        <v/>
      </c>
      <c r="DD659" s="123" t="str">
        <f t="shared" si="135"/>
        <v/>
      </c>
      <c r="DF659" s="119" t="str">
        <f t="array" ref="DF659">IF(AND($B659&lt;&gt;"", $DE659&lt;&gt;"", $DE659&lt;&gt;"No"),MAX(IF($B659=PEOPLE!$B$4:$B$1000, PEOPLE!$Q$4:$Q$1000,""))+100,"")</f>
        <v/>
      </c>
      <c r="DG659" s="68"/>
      <c r="DH659" s="76">
        <f>COUNTIF(PEOPLE!B:B, MEMORIALS!B659)</f>
        <v>0</v>
      </c>
      <c r="DI659" s="82"/>
      <c r="DJ659" s="82"/>
      <c r="DK659" s="82"/>
      <c r="DL659" s="68"/>
      <c r="DM659" s="68"/>
      <c r="DN659" s="68"/>
      <c r="DO659" s="68"/>
      <c r="DP659" s="68"/>
    </row>
    <row r="660" spans="1:120" ht="15" customHeight="1" x14ac:dyDescent="0.25">
      <c r="A660" s="68"/>
      <c r="B660" s="69"/>
      <c r="C660" s="68"/>
      <c r="D660" s="68"/>
      <c r="E660" s="70" t="str">
        <f>IF(D660="","",VLOOKUP(D660,Denomination!$A$2:$B$50, 2, 0))</f>
        <v/>
      </c>
      <c r="F660" s="68"/>
      <c r="G660" s="71"/>
      <c r="H660" s="70" t="str">
        <f>IF(G660="","",VLOOKUP(G660,MCondition!$A$2:$B$50, 2, 0))</f>
        <v/>
      </c>
      <c r="I660" s="72"/>
      <c r="J660" s="71"/>
      <c r="K660" s="70" t="str">
        <f>IF(J660="","",VLOOKUP(J660,ICondition!$A$2:$B$50, 2, 0))</f>
        <v/>
      </c>
      <c r="L660" s="73"/>
      <c r="M660" s="73"/>
      <c r="N660" s="73"/>
      <c r="O660" s="73"/>
      <c r="P660" s="73"/>
      <c r="Q660" s="73"/>
      <c r="R660" s="78"/>
      <c r="S660" s="79" t="str">
        <f>IFERROR(VLOOKUP(R660,Material!$A$2:$B$59, 2, 0),"")</f>
        <v/>
      </c>
      <c r="T660" s="71"/>
      <c r="U660" s="79" t="str">
        <f>IFERROR(VLOOKUP(T660,Material!$A$2:$B$59, 2, 0),"")</f>
        <v/>
      </c>
      <c r="V660" s="71"/>
      <c r="W660" s="79" t="str">
        <f>IFERROR(VLOOKUP(V660,Material!$A$2:$B$59, 2, 0),"")</f>
        <v/>
      </c>
      <c r="X660" s="71"/>
      <c r="Y660" s="79" t="str">
        <f>IFERROR(VLOOKUP(X660,Material!$A$2:$B$59, 2, 0),"")</f>
        <v/>
      </c>
      <c r="Z660" s="71"/>
      <c r="AA660" s="79" t="str">
        <f>IFERROR(VLOOKUP(Z660,Material!$A$2:$B$59, 2, 0),"")</f>
        <v/>
      </c>
      <c r="AB660" s="74"/>
      <c r="AC660" s="75" t="e">
        <f t="shared" si="124"/>
        <v>#VALUE!</v>
      </c>
      <c r="AD660" s="75" t="e">
        <f t="shared" si="125"/>
        <v>#VALUE!</v>
      </c>
      <c r="AE660" s="75" t="e">
        <f t="shared" si="127"/>
        <v>#VALUE!</v>
      </c>
      <c r="AF660" s="75" t="e">
        <f t="shared" si="126"/>
        <v>#VALUE!</v>
      </c>
      <c r="AG660" s="75" t="e">
        <f t="shared" si="128"/>
        <v>#VALUE!</v>
      </c>
      <c r="AH660" s="75" t="e">
        <f t="shared" si="129"/>
        <v>#VALUE!</v>
      </c>
      <c r="AI660" s="75" t="e">
        <f t="shared" si="130"/>
        <v>#VALUE!</v>
      </c>
      <c r="AJ660" s="80" t="e">
        <f t="shared" si="131"/>
        <v>#VALUE!</v>
      </c>
      <c r="AK660" s="79" t="str">
        <f>(IFERROR(VLOOKUP(AB660,Categories!$A$2:$B$20,2,1),""))</f>
        <v/>
      </c>
      <c r="AL660" s="79" t="str">
        <f ca="1">IFERROR(VLOOKUP((HLOOKUP((VLOOKUP($AB660,Categories!$A$2:$F$20,3,1)), $AB$3:$AJ660, (ROW()-ROW($AB$3)+1), 0)), INDIRECT(VLOOKUP($AB660,Categories!$A$2:$F$20,6,1)),2,0),AK660)</f>
        <v/>
      </c>
      <c r="AM660" s="79" t="str">
        <f ca="1">IFERROR(VLOOKUP((HLOOKUP((VLOOKUP($AB660,Categories!$A$2:$F$20,4,1)),$AB$3:$AJ660,(ROW()-ROW($AB$3)+1),0)),INDIRECT(VLOOKUP($AB660,Categories!$A$2:$H$20,7,1)),2,0),"")</f>
        <v/>
      </c>
      <c r="AN660" s="79" t="str">
        <f ca="1">IFERROR(VLOOKUP((HLOOKUP((VLOOKUP($AB660,Categories!$A$2:$F$20,5,1)), $AB$3:$AJ660, (ROW()-ROW($AB$3)+1), 0)), INDIRECT(VLOOKUP($AB660,Categories!$A$2:$H$20,8,1)),2,0),"")</f>
        <v/>
      </c>
      <c r="AO660" s="79" t="str">
        <f t="shared" ca="1" si="132"/>
        <v/>
      </c>
      <c r="AP660" s="81"/>
      <c r="AQ660" s="70" t="str">
        <f>IFERROR(VLOOKUP(VALUE(MID(AP660,1,1)),AdditionalElements!$A$2:$B$50,2,0),"")</f>
        <v/>
      </c>
      <c r="AR660" s="70" t="str">
        <f>IFERROR(VLOOKUP(VALUE(MID(AP660,2,1)),AdditionalElements!$H$2:$I$50,2,0),"")</f>
        <v/>
      </c>
      <c r="AS660" s="70" t="str">
        <f>IFERROR(VLOOKUP(VALUE(MID(AP660,3,1)),AdditionalElements!$O$2:$P$50,2,0),"")</f>
        <v/>
      </c>
      <c r="AT660" s="70" t="str">
        <f>IFERROR(VLOOKUP(VALUE(MID(AP660,4,1)),AdditionalElements!$V$2:$W$50,2,0),"")</f>
        <v/>
      </c>
      <c r="AU660" s="71"/>
      <c r="AV660" s="79" t="str">
        <f>IFERROR(IF(VALUE(MID(AU660,1,1))=1, VLOOKUP(VALUE(MID(AU660,1,1)), TxtPanelShape!$A$2:$C$50, 3, 0), (IF(VALUE(MID(AU660,1,1))&gt;=7, VLOOKUP(VALUE(MID(AU660,1,1)), TxtPanelShape!$A$2:$C$50, 3, 0),VLOOKUP(VALUE(MID(AU660,1,2)),TxtPanelShape!$A$2:$C$50,3,0)))), "")</f>
        <v/>
      </c>
      <c r="AW660" s="79" t="str">
        <f>IFERROR(IF(VALUE(MID(AU660,1,1))=1, ", "&amp;VLOOKUP(VALUE(MID(AU660,2,1)), TxtPanelShape!$H$2:$I$50, 2, 0), IF(VALUE(MID(AU660,1,1))&gt;=7, ", "&amp;VLOOKUP(VALUE(MID(AU660,2,1)), TxtPanelShape!$H$2:$I$50, 2, 0),"")), "")</f>
        <v/>
      </c>
      <c r="AX660" s="79" t="str">
        <f>IFERROR(IF(VALUE(MID(AU660,1,1))=1, ", "&amp;VLOOKUP(VALUE(MID(AU660,3,1)), TxtPanelShape!$O$2:$P$50, 2, 0), IF(VALUE(MID(AU660,1,1))&gt;=7, ", "&amp;VLOOKUP(VALUE(MID(AU660,3,1)), TxtPanelShape!$O$2:$P$50, 2, 0),"")),"")</f>
        <v/>
      </c>
      <c r="AY660" s="79" t="str">
        <f>IFERROR("; "&amp;VLOOKUP(VALUE(MID(AU660,4,1)), TxtPanelShape!$V$2:$W$50,2,0),"")</f>
        <v/>
      </c>
      <c r="AZ660" s="79" t="str">
        <f t="shared" si="133"/>
        <v/>
      </c>
      <c r="BA660" s="71"/>
      <c r="BB660" s="79" t="str">
        <f>IFERROR(IF(VALUE(MID(BA660,1,1))=1, VLOOKUP(VALUE(MID(BA660,1,1)), TxtPanelShape!$A$2:$C$50, 3, 0), (IF(VALUE(MID(BA660,1,1))&gt;=7, VLOOKUP(VALUE(MID(BA660,1,1)), TxtPanelShape!$A$2:$C$50, 3, 0),VLOOKUP(VALUE(MID(BA660,1,2)),TxtPanelShape!$A$2:$C$50,3,0)))), "")</f>
        <v/>
      </c>
      <c r="BC660" s="79" t="str">
        <f>IFERROR(IF(VALUE(MID(BA660,1,1))=1, ", "&amp;VLOOKUP(VALUE(MID(BA660,2,1)), TxtPanelShape!$H$2:$I$50, 2, 0), IF(VALUE(MID(BA660,1,1))&gt;=7, ", "&amp;VLOOKUP(VALUE(MID(BA660,2,1)), TxtPanelShape!$H$2:$I$50, 2, 0),"")), "")</f>
        <v/>
      </c>
      <c r="BD660" s="79" t="str">
        <f>IFERROR(IF(VALUE(MID(BA660,1,1))=1, ", "&amp;VLOOKUP(VALUE(MID(BA660,3,1)), TxtPanelShape!$O$2:$P$50, 2, 0), IF(VALUE(MID(BA660,1,1))&gt;=7, ", "&amp;VLOOKUP(VALUE(MID(BA660,3,1)), TxtPanelShape!$O$2:$P$50, 2, 0),"")),"")</f>
        <v/>
      </c>
      <c r="BE660" s="79" t="str">
        <f>IFERROR("; "&amp;VLOOKUP(VALUE(MID(BA660,4,1)), TxtPanelShape!$V$2:$W$50,2,0),"")</f>
        <v/>
      </c>
      <c r="BF660" s="79" t="str">
        <f t="shared" si="134"/>
        <v/>
      </c>
      <c r="BG660" s="71"/>
      <c r="BH660" s="79" t="str">
        <f>IFERROR(VLOOKUP(BG660, TxtPanelDefinition!$A$2:$B$50, 2, 0),"")</f>
        <v/>
      </c>
      <c r="BI660" s="71"/>
      <c r="BJ660" s="79" t="str">
        <f>IFERROR(VLOOKUP(BI660, TxtPanelDefinition!$A$2:$B$50, 2, 0),"")</f>
        <v/>
      </c>
      <c r="BK660" s="71"/>
      <c r="BL660" s="79" t="str">
        <f>IFERROR(VLOOKUP(BK660, InscrTechniques!$A$2:$B$50, 2, 0),"")</f>
        <v/>
      </c>
      <c r="BM660" s="71"/>
      <c r="BN660" s="79" t="str">
        <f>IFERROR(VLOOKUP(BM660, InscrTechniques!$A$2:$B$50, 2, 0),"")</f>
        <v/>
      </c>
      <c r="BO660" s="71"/>
      <c r="BP660" s="79" t="str">
        <f>IFERROR(VLOOKUP(BO660, InscrTechniques!$A$2:$B$50, 2, 0),"")</f>
        <v/>
      </c>
      <c r="BQ660" s="71"/>
      <c r="BR660" s="79" t="str">
        <f>IFERROR(VLOOKUP(BQ660, InscrTechniques!$A$2:$B$50, 2, 0),"")</f>
        <v/>
      </c>
      <c r="BS660" s="71"/>
      <c r="BT660" s="79" t="str">
        <f>IFERROR(VLOOKUP(BS660, InscrTechniques!$A$2:$B$50, 2, 0),"")</f>
        <v/>
      </c>
      <c r="BU660" s="71"/>
      <c r="BV660" s="79" t="str">
        <f>IFERROR(VLOOKUP(BU660, InscrTechniques!$A$2:$B$50, 2, 0),"")</f>
        <v/>
      </c>
      <c r="BW660" s="125"/>
      <c r="BX660" s="79" t="str">
        <f>IFERROR(VLOOKUP(BW660, InscrTechniques!$A$2:$B$50, 2, 0),"")</f>
        <v/>
      </c>
      <c r="BY660" s="125"/>
      <c r="BZ660" s="79" t="str">
        <f>IFERROR(VLOOKUP(BY660, InscrTechniques!$A$2:$B$50, 2, 0),"")</f>
        <v/>
      </c>
      <c r="CA660" s="74"/>
      <c r="CB660" s="114" t="str">
        <f>IFERROR(VLOOKUP(CA660, LetterStyle!$A$2:$B$50, 2, 0),"")</f>
        <v/>
      </c>
      <c r="CC660" s="74"/>
      <c r="CD660" s="114" t="str">
        <f>IFERROR(VLOOKUP(CC660, LetterStyle!$A$2:$B$50, 2, 0),"")</f>
        <v/>
      </c>
      <c r="CE660" s="74"/>
      <c r="CF660" s="114" t="str">
        <f>IFERROR(VLOOKUP(CE660, LetterStyle!$A$2:$B$50, 2, 0),"")</f>
        <v/>
      </c>
      <c r="CG660" s="74"/>
      <c r="CH660" s="79" t="str">
        <f>IFERROR(VLOOKUP(CG660, LetterStyle!$A$2:$B$50, 2, 0),"")</f>
        <v/>
      </c>
      <c r="CI660" s="71"/>
      <c r="CJ660" s="79" t="str">
        <f>IFERROR(VLOOKUP(CI660, DecMotifs!$A$1:$B$306, 2, 0),"")</f>
        <v/>
      </c>
      <c r="CK660" s="71"/>
      <c r="CL660" s="79" t="str">
        <f>IFERROR(VLOOKUP(CK660, DecMotifs!$A$1:$B$306, 2, 0),"")</f>
        <v/>
      </c>
      <c r="CM660" s="71"/>
      <c r="CN660" s="79" t="str">
        <f>IFERROR(VLOOKUP(CM660, DecMotifs!$A$1:$B$306, 2, 0),"")</f>
        <v/>
      </c>
      <c r="CO660" s="71"/>
      <c r="CP660" s="79" t="str">
        <f>IFERROR(VLOOKUP(CO660, MarginalDec!$A$2:$B$253, 2, 0),"")</f>
        <v/>
      </c>
      <c r="CQ660" s="71"/>
      <c r="CR660" s="79" t="str">
        <f>IFERROR(VLOOKUP(CQ660, MarginalDec!$A$2:$B$253, 2, 0),"")</f>
        <v/>
      </c>
      <c r="CS660" s="71"/>
      <c r="CT660" s="79" t="str">
        <f>IFERROR(VLOOKUP(CS660, MarginalDec!$A$2:$B$253, 2, 0),"")</f>
        <v/>
      </c>
      <c r="CU660" s="71"/>
      <c r="CV660" s="79" t="str">
        <f>IF(ISBLANK(CU660),"", IFERROR(VLOOKUP(CU660, Tooling!$A$2:$B$252, 2, 0),""))</f>
        <v/>
      </c>
      <c r="CW660" s="71"/>
      <c r="CX660" s="79" t="str">
        <f>IF(ISBLANK(CW660),"", IFERROR(VLOOKUP(CW660, Tooling!$A$2:$B$252, 2, 0),""))</f>
        <v/>
      </c>
      <c r="CY660" s="71"/>
      <c r="CZ660" s="79" t="str">
        <f>IF(ISBLANK(CY660),"", IFERROR(VLOOKUP(CY660, Repairs!$A$2:$B$252, 2, 0),""))</f>
        <v/>
      </c>
      <c r="DA660" s="77"/>
      <c r="DB660" s="71"/>
      <c r="DC660" s="79" t="str">
        <f>IFERROR(VLOOKUP(DB660, DatingReason!$A$2:$B$252, 2, 0),"")</f>
        <v/>
      </c>
      <c r="DD660" s="123" t="str">
        <f t="shared" si="135"/>
        <v/>
      </c>
      <c r="DF660" s="119" t="str">
        <f t="array" ref="DF660">IF(AND($B660&lt;&gt;"", $DE660&lt;&gt;"", $DE660&lt;&gt;"No"),MAX(IF($B660=PEOPLE!$B$4:$B$1000, PEOPLE!$Q$4:$Q$1000,""))+100,"")</f>
        <v/>
      </c>
      <c r="DG660" s="68"/>
      <c r="DH660" s="76">
        <f>COUNTIF(PEOPLE!B:B, MEMORIALS!B660)</f>
        <v>0</v>
      </c>
      <c r="DI660" s="82"/>
      <c r="DJ660" s="82"/>
      <c r="DK660" s="82"/>
      <c r="DL660" s="68"/>
      <c r="DM660" s="68"/>
      <c r="DN660" s="68"/>
      <c r="DO660" s="68"/>
      <c r="DP660" s="68"/>
    </row>
    <row r="661" spans="1:120" ht="15" customHeight="1" x14ac:dyDescent="0.25">
      <c r="A661" s="68"/>
      <c r="B661" s="69"/>
      <c r="C661" s="68"/>
      <c r="D661" s="68"/>
      <c r="E661" s="70" t="str">
        <f>IF(D661="","",VLOOKUP(D661,Denomination!$A$2:$B$50, 2, 0))</f>
        <v/>
      </c>
      <c r="F661" s="68"/>
      <c r="G661" s="71"/>
      <c r="H661" s="70" t="str">
        <f>IF(G661="","",VLOOKUP(G661,MCondition!$A$2:$B$50, 2, 0))</f>
        <v/>
      </c>
      <c r="I661" s="72"/>
      <c r="J661" s="71"/>
      <c r="K661" s="70" t="str">
        <f>IF(J661="","",VLOOKUP(J661,ICondition!$A$2:$B$50, 2, 0))</f>
        <v/>
      </c>
      <c r="L661" s="73"/>
      <c r="M661" s="73"/>
      <c r="N661" s="73"/>
      <c r="O661" s="73"/>
      <c r="P661" s="73"/>
      <c r="Q661" s="73"/>
      <c r="R661" s="78"/>
      <c r="S661" s="79" t="str">
        <f>IFERROR(VLOOKUP(R661,Material!$A$2:$B$59, 2, 0),"")</f>
        <v/>
      </c>
      <c r="T661" s="71"/>
      <c r="U661" s="79" t="str">
        <f>IFERROR(VLOOKUP(T661,Material!$A$2:$B$59, 2, 0),"")</f>
        <v/>
      </c>
      <c r="V661" s="71"/>
      <c r="W661" s="79" t="str">
        <f>IFERROR(VLOOKUP(V661,Material!$A$2:$B$59, 2, 0),"")</f>
        <v/>
      </c>
      <c r="X661" s="71"/>
      <c r="Y661" s="79" t="str">
        <f>IFERROR(VLOOKUP(X661,Material!$A$2:$B$59, 2, 0),"")</f>
        <v/>
      </c>
      <c r="Z661" s="71"/>
      <c r="AA661" s="79" t="str">
        <f>IFERROR(VLOOKUP(Z661,Material!$A$2:$B$59, 2, 0),"")</f>
        <v/>
      </c>
      <c r="AB661" s="74"/>
      <c r="AC661" s="75" t="e">
        <f t="shared" si="124"/>
        <v>#VALUE!</v>
      </c>
      <c r="AD661" s="75" t="e">
        <f t="shared" si="125"/>
        <v>#VALUE!</v>
      </c>
      <c r="AE661" s="75" t="e">
        <f t="shared" si="127"/>
        <v>#VALUE!</v>
      </c>
      <c r="AF661" s="75" t="e">
        <f t="shared" si="126"/>
        <v>#VALUE!</v>
      </c>
      <c r="AG661" s="75" t="e">
        <f t="shared" si="128"/>
        <v>#VALUE!</v>
      </c>
      <c r="AH661" s="75" t="e">
        <f t="shared" si="129"/>
        <v>#VALUE!</v>
      </c>
      <c r="AI661" s="75" t="e">
        <f t="shared" si="130"/>
        <v>#VALUE!</v>
      </c>
      <c r="AJ661" s="80" t="e">
        <f t="shared" si="131"/>
        <v>#VALUE!</v>
      </c>
      <c r="AK661" s="79" t="str">
        <f>(IFERROR(VLOOKUP(AB661,Categories!$A$2:$B$20,2,1),""))</f>
        <v/>
      </c>
      <c r="AL661" s="79" t="str">
        <f ca="1">IFERROR(VLOOKUP((HLOOKUP((VLOOKUP($AB661,Categories!$A$2:$F$20,3,1)), $AB$3:$AJ661, (ROW()-ROW($AB$3)+1), 0)), INDIRECT(VLOOKUP($AB661,Categories!$A$2:$F$20,6,1)),2,0),AK661)</f>
        <v/>
      </c>
      <c r="AM661" s="79" t="str">
        <f ca="1">IFERROR(VLOOKUP((HLOOKUP((VLOOKUP($AB661,Categories!$A$2:$F$20,4,1)),$AB$3:$AJ661,(ROW()-ROW($AB$3)+1),0)),INDIRECT(VLOOKUP($AB661,Categories!$A$2:$H$20,7,1)),2,0),"")</f>
        <v/>
      </c>
      <c r="AN661" s="79" t="str">
        <f ca="1">IFERROR(VLOOKUP((HLOOKUP((VLOOKUP($AB661,Categories!$A$2:$F$20,5,1)), $AB$3:$AJ661, (ROW()-ROW($AB$3)+1), 0)), INDIRECT(VLOOKUP($AB661,Categories!$A$2:$H$20,8,1)),2,0),"")</f>
        <v/>
      </c>
      <c r="AO661" s="79" t="str">
        <f t="shared" ca="1" si="132"/>
        <v/>
      </c>
      <c r="AP661" s="81"/>
      <c r="AQ661" s="70" t="str">
        <f>IFERROR(VLOOKUP(VALUE(MID(AP661,1,1)),AdditionalElements!$A$2:$B$50,2,0),"")</f>
        <v/>
      </c>
      <c r="AR661" s="70" t="str">
        <f>IFERROR(VLOOKUP(VALUE(MID(AP661,2,1)),AdditionalElements!$H$2:$I$50,2,0),"")</f>
        <v/>
      </c>
      <c r="AS661" s="70" t="str">
        <f>IFERROR(VLOOKUP(VALUE(MID(AP661,3,1)),AdditionalElements!$O$2:$P$50,2,0),"")</f>
        <v/>
      </c>
      <c r="AT661" s="70" t="str">
        <f>IFERROR(VLOOKUP(VALUE(MID(AP661,4,1)),AdditionalElements!$V$2:$W$50,2,0),"")</f>
        <v/>
      </c>
      <c r="AU661" s="71"/>
      <c r="AV661" s="79" t="str">
        <f>IFERROR(IF(VALUE(MID(AU661,1,1))=1, VLOOKUP(VALUE(MID(AU661,1,1)), TxtPanelShape!$A$2:$C$50, 3, 0), (IF(VALUE(MID(AU661,1,1))&gt;=7, VLOOKUP(VALUE(MID(AU661,1,1)), TxtPanelShape!$A$2:$C$50, 3, 0),VLOOKUP(VALUE(MID(AU661,1,2)),TxtPanelShape!$A$2:$C$50,3,0)))), "")</f>
        <v/>
      </c>
      <c r="AW661" s="79" t="str">
        <f>IFERROR(IF(VALUE(MID(AU661,1,1))=1, ", "&amp;VLOOKUP(VALUE(MID(AU661,2,1)), TxtPanelShape!$H$2:$I$50, 2, 0), IF(VALUE(MID(AU661,1,1))&gt;=7, ", "&amp;VLOOKUP(VALUE(MID(AU661,2,1)), TxtPanelShape!$H$2:$I$50, 2, 0),"")), "")</f>
        <v/>
      </c>
      <c r="AX661" s="79" t="str">
        <f>IFERROR(IF(VALUE(MID(AU661,1,1))=1, ", "&amp;VLOOKUP(VALUE(MID(AU661,3,1)), TxtPanelShape!$O$2:$P$50, 2, 0), IF(VALUE(MID(AU661,1,1))&gt;=7, ", "&amp;VLOOKUP(VALUE(MID(AU661,3,1)), TxtPanelShape!$O$2:$P$50, 2, 0),"")),"")</f>
        <v/>
      </c>
      <c r="AY661" s="79" t="str">
        <f>IFERROR("; "&amp;VLOOKUP(VALUE(MID(AU661,4,1)), TxtPanelShape!$V$2:$W$50,2,0),"")</f>
        <v/>
      </c>
      <c r="AZ661" s="79" t="str">
        <f t="shared" si="133"/>
        <v/>
      </c>
      <c r="BA661" s="71"/>
      <c r="BB661" s="79" t="str">
        <f>IFERROR(IF(VALUE(MID(BA661,1,1))=1, VLOOKUP(VALUE(MID(BA661,1,1)), TxtPanelShape!$A$2:$C$50, 3, 0), (IF(VALUE(MID(BA661,1,1))&gt;=7, VLOOKUP(VALUE(MID(BA661,1,1)), TxtPanelShape!$A$2:$C$50, 3, 0),VLOOKUP(VALUE(MID(BA661,1,2)),TxtPanelShape!$A$2:$C$50,3,0)))), "")</f>
        <v/>
      </c>
      <c r="BC661" s="79" t="str">
        <f>IFERROR(IF(VALUE(MID(BA661,1,1))=1, ", "&amp;VLOOKUP(VALUE(MID(BA661,2,1)), TxtPanelShape!$H$2:$I$50, 2, 0), IF(VALUE(MID(BA661,1,1))&gt;=7, ", "&amp;VLOOKUP(VALUE(MID(BA661,2,1)), TxtPanelShape!$H$2:$I$50, 2, 0),"")), "")</f>
        <v/>
      </c>
      <c r="BD661" s="79" t="str">
        <f>IFERROR(IF(VALUE(MID(BA661,1,1))=1, ", "&amp;VLOOKUP(VALUE(MID(BA661,3,1)), TxtPanelShape!$O$2:$P$50, 2, 0), IF(VALUE(MID(BA661,1,1))&gt;=7, ", "&amp;VLOOKUP(VALUE(MID(BA661,3,1)), TxtPanelShape!$O$2:$P$50, 2, 0),"")),"")</f>
        <v/>
      </c>
      <c r="BE661" s="79" t="str">
        <f>IFERROR("; "&amp;VLOOKUP(VALUE(MID(BA661,4,1)), TxtPanelShape!$V$2:$W$50,2,0),"")</f>
        <v/>
      </c>
      <c r="BF661" s="79" t="str">
        <f t="shared" si="134"/>
        <v/>
      </c>
      <c r="BG661" s="71"/>
      <c r="BH661" s="79" t="str">
        <f>IFERROR(VLOOKUP(BG661, TxtPanelDefinition!$A$2:$B$50, 2, 0),"")</f>
        <v/>
      </c>
      <c r="BI661" s="71"/>
      <c r="BJ661" s="79" t="str">
        <f>IFERROR(VLOOKUP(BI661, TxtPanelDefinition!$A$2:$B$50, 2, 0),"")</f>
        <v/>
      </c>
      <c r="BK661" s="71"/>
      <c r="BL661" s="79" t="str">
        <f>IFERROR(VLOOKUP(BK661, InscrTechniques!$A$2:$B$50, 2, 0),"")</f>
        <v/>
      </c>
      <c r="BM661" s="71"/>
      <c r="BN661" s="79" t="str">
        <f>IFERROR(VLOOKUP(BM661, InscrTechniques!$A$2:$B$50, 2, 0),"")</f>
        <v/>
      </c>
      <c r="BO661" s="71"/>
      <c r="BP661" s="79" t="str">
        <f>IFERROR(VLOOKUP(BO661, InscrTechniques!$A$2:$B$50, 2, 0),"")</f>
        <v/>
      </c>
      <c r="BQ661" s="71"/>
      <c r="BR661" s="79" t="str">
        <f>IFERROR(VLOOKUP(BQ661, InscrTechniques!$A$2:$B$50, 2, 0),"")</f>
        <v/>
      </c>
      <c r="BS661" s="71"/>
      <c r="BT661" s="79" t="str">
        <f>IFERROR(VLOOKUP(BS661, InscrTechniques!$A$2:$B$50, 2, 0),"")</f>
        <v/>
      </c>
      <c r="BU661" s="71"/>
      <c r="BV661" s="79" t="str">
        <f>IFERROR(VLOOKUP(BU661, InscrTechniques!$A$2:$B$50, 2, 0),"")</f>
        <v/>
      </c>
      <c r="BW661" s="125"/>
      <c r="BX661" s="79" t="str">
        <f>IFERROR(VLOOKUP(BW661, InscrTechniques!$A$2:$B$50, 2, 0),"")</f>
        <v/>
      </c>
      <c r="BY661" s="125"/>
      <c r="BZ661" s="79" t="str">
        <f>IFERROR(VLOOKUP(BY661, InscrTechniques!$A$2:$B$50, 2, 0),"")</f>
        <v/>
      </c>
      <c r="CA661" s="74"/>
      <c r="CB661" s="114" t="str">
        <f>IFERROR(VLOOKUP(CA661, LetterStyle!$A$2:$B$50, 2, 0),"")</f>
        <v/>
      </c>
      <c r="CC661" s="74"/>
      <c r="CD661" s="114" t="str">
        <f>IFERROR(VLOOKUP(CC661, LetterStyle!$A$2:$B$50, 2, 0),"")</f>
        <v/>
      </c>
      <c r="CE661" s="74"/>
      <c r="CF661" s="114" t="str">
        <f>IFERROR(VLOOKUP(CE661, LetterStyle!$A$2:$B$50, 2, 0),"")</f>
        <v/>
      </c>
      <c r="CG661" s="74"/>
      <c r="CH661" s="79" t="str">
        <f>IFERROR(VLOOKUP(CG661, LetterStyle!$A$2:$B$50, 2, 0),"")</f>
        <v/>
      </c>
      <c r="CI661" s="71"/>
      <c r="CJ661" s="79" t="str">
        <f>IFERROR(VLOOKUP(CI661, DecMotifs!$A$1:$B$306, 2, 0),"")</f>
        <v/>
      </c>
      <c r="CK661" s="71"/>
      <c r="CL661" s="79" t="str">
        <f>IFERROR(VLOOKUP(CK661, DecMotifs!$A$1:$B$306, 2, 0),"")</f>
        <v/>
      </c>
      <c r="CM661" s="71"/>
      <c r="CN661" s="79" t="str">
        <f>IFERROR(VLOOKUP(CM661, DecMotifs!$A$1:$B$306, 2, 0),"")</f>
        <v/>
      </c>
      <c r="CO661" s="71"/>
      <c r="CP661" s="79" t="str">
        <f>IFERROR(VLOOKUP(CO661, MarginalDec!$A$2:$B$253, 2, 0),"")</f>
        <v/>
      </c>
      <c r="CQ661" s="71"/>
      <c r="CR661" s="79" t="str">
        <f>IFERROR(VLOOKUP(CQ661, MarginalDec!$A$2:$B$253, 2, 0),"")</f>
        <v/>
      </c>
      <c r="CS661" s="71"/>
      <c r="CT661" s="79" t="str">
        <f>IFERROR(VLOOKUP(CS661, MarginalDec!$A$2:$B$253, 2, 0),"")</f>
        <v/>
      </c>
      <c r="CU661" s="71"/>
      <c r="CV661" s="79" t="str">
        <f>IF(ISBLANK(CU661),"", IFERROR(VLOOKUP(CU661, Tooling!$A$2:$B$252, 2, 0),""))</f>
        <v/>
      </c>
      <c r="CW661" s="71"/>
      <c r="CX661" s="79" t="str">
        <f>IF(ISBLANK(CW661),"", IFERROR(VLOOKUP(CW661, Tooling!$A$2:$B$252, 2, 0),""))</f>
        <v/>
      </c>
      <c r="CY661" s="71"/>
      <c r="CZ661" s="79" t="str">
        <f>IF(ISBLANK(CY661),"", IFERROR(VLOOKUP(CY661, Repairs!$A$2:$B$252, 2, 0),""))</f>
        <v/>
      </c>
      <c r="DA661" s="77"/>
      <c r="DB661" s="71"/>
      <c r="DC661" s="79" t="str">
        <f>IFERROR(VLOOKUP(DB661, DatingReason!$A$2:$B$252, 2, 0),"")</f>
        <v/>
      </c>
      <c r="DD661" s="123" t="str">
        <f t="shared" si="135"/>
        <v/>
      </c>
      <c r="DF661" s="119" t="str">
        <f t="array" ref="DF661">IF(AND($B661&lt;&gt;"", $DE661&lt;&gt;"", $DE661&lt;&gt;"No"),MAX(IF($B661=PEOPLE!$B$4:$B$1000, PEOPLE!$Q$4:$Q$1000,""))+100,"")</f>
        <v/>
      </c>
      <c r="DG661" s="68"/>
      <c r="DH661" s="76">
        <f>COUNTIF(PEOPLE!B:B, MEMORIALS!B661)</f>
        <v>0</v>
      </c>
      <c r="DI661" s="82"/>
      <c r="DJ661" s="82"/>
      <c r="DK661" s="82"/>
      <c r="DL661" s="68"/>
      <c r="DM661" s="68"/>
      <c r="DN661" s="68"/>
      <c r="DO661" s="68"/>
      <c r="DP661" s="68"/>
    </row>
    <row r="662" spans="1:120" ht="15" customHeight="1" x14ac:dyDescent="0.25">
      <c r="A662" s="68"/>
      <c r="B662" s="69"/>
      <c r="C662" s="68"/>
      <c r="D662" s="68"/>
      <c r="E662" s="70" t="str">
        <f>IF(D662="","",VLOOKUP(D662,Denomination!$A$2:$B$50, 2, 0))</f>
        <v/>
      </c>
      <c r="F662" s="68"/>
      <c r="G662" s="71"/>
      <c r="H662" s="70" t="str">
        <f>IF(G662="","",VLOOKUP(G662,MCondition!$A$2:$B$50, 2, 0))</f>
        <v/>
      </c>
      <c r="I662" s="72"/>
      <c r="J662" s="71"/>
      <c r="K662" s="70" t="str">
        <f>IF(J662="","",VLOOKUP(J662,ICondition!$A$2:$B$50, 2, 0))</f>
        <v/>
      </c>
      <c r="L662" s="73"/>
      <c r="M662" s="73"/>
      <c r="N662" s="73"/>
      <c r="O662" s="73"/>
      <c r="P662" s="73"/>
      <c r="Q662" s="73"/>
      <c r="R662" s="78"/>
      <c r="S662" s="79" t="str">
        <f>IFERROR(VLOOKUP(R662,Material!$A$2:$B$59, 2, 0),"")</f>
        <v/>
      </c>
      <c r="T662" s="71"/>
      <c r="U662" s="79" t="str">
        <f>IFERROR(VLOOKUP(T662,Material!$A$2:$B$59, 2, 0),"")</f>
        <v/>
      </c>
      <c r="V662" s="71"/>
      <c r="W662" s="79" t="str">
        <f>IFERROR(VLOOKUP(V662,Material!$A$2:$B$59, 2, 0),"")</f>
        <v/>
      </c>
      <c r="X662" s="71"/>
      <c r="Y662" s="79" t="str">
        <f>IFERROR(VLOOKUP(X662,Material!$A$2:$B$59, 2, 0),"")</f>
        <v/>
      </c>
      <c r="Z662" s="71"/>
      <c r="AA662" s="79" t="str">
        <f>IFERROR(VLOOKUP(Z662,Material!$A$2:$B$59, 2, 0),"")</f>
        <v/>
      </c>
      <c r="AB662" s="74"/>
      <c r="AC662" s="75" t="e">
        <f t="shared" si="124"/>
        <v>#VALUE!</v>
      </c>
      <c r="AD662" s="75" t="e">
        <f t="shared" si="125"/>
        <v>#VALUE!</v>
      </c>
      <c r="AE662" s="75" t="e">
        <f t="shared" si="127"/>
        <v>#VALUE!</v>
      </c>
      <c r="AF662" s="75" t="e">
        <f t="shared" si="126"/>
        <v>#VALUE!</v>
      </c>
      <c r="AG662" s="75" t="e">
        <f t="shared" si="128"/>
        <v>#VALUE!</v>
      </c>
      <c r="AH662" s="75" t="e">
        <f t="shared" si="129"/>
        <v>#VALUE!</v>
      </c>
      <c r="AI662" s="75" t="e">
        <f t="shared" si="130"/>
        <v>#VALUE!</v>
      </c>
      <c r="AJ662" s="80" t="e">
        <f t="shared" si="131"/>
        <v>#VALUE!</v>
      </c>
      <c r="AK662" s="79" t="str">
        <f>(IFERROR(VLOOKUP(AB662,Categories!$A$2:$B$20,2,1),""))</f>
        <v/>
      </c>
      <c r="AL662" s="79" t="str">
        <f ca="1">IFERROR(VLOOKUP((HLOOKUP((VLOOKUP($AB662,Categories!$A$2:$F$20,3,1)), $AB$3:$AJ662, (ROW()-ROW($AB$3)+1), 0)), INDIRECT(VLOOKUP($AB662,Categories!$A$2:$F$20,6,1)),2,0),AK662)</f>
        <v/>
      </c>
      <c r="AM662" s="79" t="str">
        <f ca="1">IFERROR(VLOOKUP((HLOOKUP((VLOOKUP($AB662,Categories!$A$2:$F$20,4,1)),$AB$3:$AJ662,(ROW()-ROW($AB$3)+1),0)),INDIRECT(VLOOKUP($AB662,Categories!$A$2:$H$20,7,1)),2,0),"")</f>
        <v/>
      </c>
      <c r="AN662" s="79" t="str">
        <f ca="1">IFERROR(VLOOKUP((HLOOKUP((VLOOKUP($AB662,Categories!$A$2:$F$20,5,1)), $AB$3:$AJ662, (ROW()-ROW($AB$3)+1), 0)), INDIRECT(VLOOKUP($AB662,Categories!$A$2:$H$20,8,1)),2,0),"")</f>
        <v/>
      </c>
      <c r="AO662" s="79" t="str">
        <f t="shared" ca="1" si="132"/>
        <v/>
      </c>
      <c r="AP662" s="81"/>
      <c r="AQ662" s="70" t="str">
        <f>IFERROR(VLOOKUP(VALUE(MID(AP662,1,1)),AdditionalElements!$A$2:$B$50,2,0),"")</f>
        <v/>
      </c>
      <c r="AR662" s="70" t="str">
        <f>IFERROR(VLOOKUP(VALUE(MID(AP662,2,1)),AdditionalElements!$H$2:$I$50,2,0),"")</f>
        <v/>
      </c>
      <c r="AS662" s="70" t="str">
        <f>IFERROR(VLOOKUP(VALUE(MID(AP662,3,1)),AdditionalElements!$O$2:$P$50,2,0),"")</f>
        <v/>
      </c>
      <c r="AT662" s="70" t="str">
        <f>IFERROR(VLOOKUP(VALUE(MID(AP662,4,1)),AdditionalElements!$V$2:$W$50,2,0),"")</f>
        <v/>
      </c>
      <c r="AU662" s="71"/>
      <c r="AV662" s="79" t="str">
        <f>IFERROR(IF(VALUE(MID(AU662,1,1))=1, VLOOKUP(VALUE(MID(AU662,1,1)), TxtPanelShape!$A$2:$C$50, 3, 0), (IF(VALUE(MID(AU662,1,1))&gt;=7, VLOOKUP(VALUE(MID(AU662,1,1)), TxtPanelShape!$A$2:$C$50, 3, 0),VLOOKUP(VALUE(MID(AU662,1,2)),TxtPanelShape!$A$2:$C$50,3,0)))), "")</f>
        <v/>
      </c>
      <c r="AW662" s="79" t="str">
        <f>IFERROR(IF(VALUE(MID(AU662,1,1))=1, ", "&amp;VLOOKUP(VALUE(MID(AU662,2,1)), TxtPanelShape!$H$2:$I$50, 2, 0), IF(VALUE(MID(AU662,1,1))&gt;=7, ", "&amp;VLOOKUP(VALUE(MID(AU662,2,1)), TxtPanelShape!$H$2:$I$50, 2, 0),"")), "")</f>
        <v/>
      </c>
      <c r="AX662" s="79" t="str">
        <f>IFERROR(IF(VALUE(MID(AU662,1,1))=1, ", "&amp;VLOOKUP(VALUE(MID(AU662,3,1)), TxtPanelShape!$O$2:$P$50, 2, 0), IF(VALUE(MID(AU662,1,1))&gt;=7, ", "&amp;VLOOKUP(VALUE(MID(AU662,3,1)), TxtPanelShape!$O$2:$P$50, 2, 0),"")),"")</f>
        <v/>
      </c>
      <c r="AY662" s="79" t="str">
        <f>IFERROR("; "&amp;VLOOKUP(VALUE(MID(AU662,4,1)), TxtPanelShape!$V$2:$W$50,2,0),"")</f>
        <v/>
      </c>
      <c r="AZ662" s="79" t="str">
        <f t="shared" si="133"/>
        <v/>
      </c>
      <c r="BA662" s="71"/>
      <c r="BB662" s="79" t="str">
        <f>IFERROR(IF(VALUE(MID(BA662,1,1))=1, VLOOKUP(VALUE(MID(BA662,1,1)), TxtPanelShape!$A$2:$C$50, 3, 0), (IF(VALUE(MID(BA662,1,1))&gt;=7, VLOOKUP(VALUE(MID(BA662,1,1)), TxtPanelShape!$A$2:$C$50, 3, 0),VLOOKUP(VALUE(MID(BA662,1,2)),TxtPanelShape!$A$2:$C$50,3,0)))), "")</f>
        <v/>
      </c>
      <c r="BC662" s="79" t="str">
        <f>IFERROR(IF(VALUE(MID(BA662,1,1))=1, ", "&amp;VLOOKUP(VALUE(MID(BA662,2,1)), TxtPanelShape!$H$2:$I$50, 2, 0), IF(VALUE(MID(BA662,1,1))&gt;=7, ", "&amp;VLOOKUP(VALUE(MID(BA662,2,1)), TxtPanelShape!$H$2:$I$50, 2, 0),"")), "")</f>
        <v/>
      </c>
      <c r="BD662" s="79" t="str">
        <f>IFERROR(IF(VALUE(MID(BA662,1,1))=1, ", "&amp;VLOOKUP(VALUE(MID(BA662,3,1)), TxtPanelShape!$O$2:$P$50, 2, 0), IF(VALUE(MID(BA662,1,1))&gt;=7, ", "&amp;VLOOKUP(VALUE(MID(BA662,3,1)), TxtPanelShape!$O$2:$P$50, 2, 0),"")),"")</f>
        <v/>
      </c>
      <c r="BE662" s="79" t="str">
        <f>IFERROR("; "&amp;VLOOKUP(VALUE(MID(BA662,4,1)), TxtPanelShape!$V$2:$W$50,2,0),"")</f>
        <v/>
      </c>
      <c r="BF662" s="79" t="str">
        <f t="shared" si="134"/>
        <v/>
      </c>
      <c r="BG662" s="71"/>
      <c r="BH662" s="79" t="str">
        <f>IFERROR(VLOOKUP(BG662, TxtPanelDefinition!$A$2:$B$50, 2, 0),"")</f>
        <v/>
      </c>
      <c r="BI662" s="71"/>
      <c r="BJ662" s="79" t="str">
        <f>IFERROR(VLOOKUP(BI662, TxtPanelDefinition!$A$2:$B$50, 2, 0),"")</f>
        <v/>
      </c>
      <c r="BK662" s="71"/>
      <c r="BL662" s="79" t="str">
        <f>IFERROR(VLOOKUP(BK662, InscrTechniques!$A$2:$B$50, 2, 0),"")</f>
        <v/>
      </c>
      <c r="BM662" s="71"/>
      <c r="BN662" s="79" t="str">
        <f>IFERROR(VLOOKUP(BM662, InscrTechniques!$A$2:$B$50, 2, 0),"")</f>
        <v/>
      </c>
      <c r="BO662" s="71"/>
      <c r="BP662" s="79" t="str">
        <f>IFERROR(VLOOKUP(BO662, InscrTechniques!$A$2:$B$50, 2, 0),"")</f>
        <v/>
      </c>
      <c r="BQ662" s="71"/>
      <c r="BR662" s="79" t="str">
        <f>IFERROR(VLOOKUP(BQ662, InscrTechniques!$A$2:$B$50, 2, 0),"")</f>
        <v/>
      </c>
      <c r="BS662" s="71"/>
      <c r="BT662" s="79" t="str">
        <f>IFERROR(VLOOKUP(BS662, InscrTechniques!$A$2:$B$50, 2, 0),"")</f>
        <v/>
      </c>
      <c r="BU662" s="71"/>
      <c r="BV662" s="79" t="str">
        <f>IFERROR(VLOOKUP(BU662, InscrTechniques!$A$2:$B$50, 2, 0),"")</f>
        <v/>
      </c>
      <c r="BW662" s="125"/>
      <c r="BX662" s="79" t="str">
        <f>IFERROR(VLOOKUP(BW662, InscrTechniques!$A$2:$B$50, 2, 0),"")</f>
        <v/>
      </c>
      <c r="BY662" s="125"/>
      <c r="BZ662" s="79" t="str">
        <f>IFERROR(VLOOKUP(BY662, InscrTechniques!$A$2:$B$50, 2, 0),"")</f>
        <v/>
      </c>
      <c r="CA662" s="74"/>
      <c r="CB662" s="114" t="str">
        <f>IFERROR(VLOOKUP(CA662, LetterStyle!$A$2:$B$50, 2, 0),"")</f>
        <v/>
      </c>
      <c r="CC662" s="74"/>
      <c r="CD662" s="114" t="str">
        <f>IFERROR(VLOOKUP(CC662, LetterStyle!$A$2:$B$50, 2, 0),"")</f>
        <v/>
      </c>
      <c r="CE662" s="74"/>
      <c r="CF662" s="114" t="str">
        <f>IFERROR(VLOOKUP(CE662, LetterStyle!$A$2:$B$50, 2, 0),"")</f>
        <v/>
      </c>
      <c r="CG662" s="74"/>
      <c r="CH662" s="79" t="str">
        <f>IFERROR(VLOOKUP(CG662, LetterStyle!$A$2:$B$50, 2, 0),"")</f>
        <v/>
      </c>
      <c r="CI662" s="71"/>
      <c r="CJ662" s="79" t="str">
        <f>IFERROR(VLOOKUP(CI662, DecMotifs!$A$1:$B$306, 2, 0),"")</f>
        <v/>
      </c>
      <c r="CK662" s="71"/>
      <c r="CL662" s="79" t="str">
        <f>IFERROR(VLOOKUP(CK662, DecMotifs!$A$1:$B$306, 2, 0),"")</f>
        <v/>
      </c>
      <c r="CM662" s="71"/>
      <c r="CN662" s="79" t="str">
        <f>IFERROR(VLOOKUP(CM662, DecMotifs!$A$1:$B$306, 2, 0),"")</f>
        <v/>
      </c>
      <c r="CO662" s="71"/>
      <c r="CP662" s="79" t="str">
        <f>IFERROR(VLOOKUP(CO662, MarginalDec!$A$2:$B$253, 2, 0),"")</f>
        <v/>
      </c>
      <c r="CQ662" s="71"/>
      <c r="CR662" s="79" t="str">
        <f>IFERROR(VLOOKUP(CQ662, MarginalDec!$A$2:$B$253, 2, 0),"")</f>
        <v/>
      </c>
      <c r="CS662" s="71"/>
      <c r="CT662" s="79" t="str">
        <f>IFERROR(VLOOKUP(CS662, MarginalDec!$A$2:$B$253, 2, 0),"")</f>
        <v/>
      </c>
      <c r="CU662" s="71"/>
      <c r="CV662" s="79" t="str">
        <f>IF(ISBLANK(CU662),"", IFERROR(VLOOKUP(CU662, Tooling!$A$2:$B$252, 2, 0),""))</f>
        <v/>
      </c>
      <c r="CW662" s="71"/>
      <c r="CX662" s="79" t="str">
        <f>IF(ISBLANK(CW662),"", IFERROR(VLOOKUP(CW662, Tooling!$A$2:$B$252, 2, 0),""))</f>
        <v/>
      </c>
      <c r="CY662" s="71"/>
      <c r="CZ662" s="79" t="str">
        <f>IF(ISBLANK(CY662),"", IFERROR(VLOOKUP(CY662, Repairs!$A$2:$B$252, 2, 0),""))</f>
        <v/>
      </c>
      <c r="DA662" s="77"/>
      <c r="DB662" s="71"/>
      <c r="DC662" s="79" t="str">
        <f>IFERROR(VLOOKUP(DB662, DatingReason!$A$2:$B$252, 2, 0),"")</f>
        <v/>
      </c>
      <c r="DD662" s="123" t="str">
        <f t="shared" si="135"/>
        <v/>
      </c>
      <c r="DF662" s="119" t="str">
        <f t="array" ref="DF662">IF(AND($B662&lt;&gt;"", $DE662&lt;&gt;"", $DE662&lt;&gt;"No"),MAX(IF($B662=PEOPLE!$B$4:$B$1000, PEOPLE!$Q$4:$Q$1000,""))+100,"")</f>
        <v/>
      </c>
      <c r="DG662" s="68"/>
      <c r="DH662" s="76">
        <f>COUNTIF(PEOPLE!B:B, MEMORIALS!B662)</f>
        <v>0</v>
      </c>
      <c r="DI662" s="82"/>
      <c r="DJ662" s="82"/>
      <c r="DK662" s="82"/>
      <c r="DL662" s="68"/>
      <c r="DM662" s="68"/>
      <c r="DN662" s="68"/>
      <c r="DO662" s="68"/>
      <c r="DP662" s="68"/>
    </row>
    <row r="663" spans="1:120" ht="15" customHeight="1" x14ac:dyDescent="0.25">
      <c r="A663" s="68"/>
      <c r="B663" s="69"/>
      <c r="C663" s="68"/>
      <c r="D663" s="68"/>
      <c r="E663" s="70" t="str">
        <f>IF(D663="","",VLOOKUP(D663,Denomination!$A$2:$B$50, 2, 0))</f>
        <v/>
      </c>
      <c r="F663" s="68"/>
      <c r="G663" s="71"/>
      <c r="H663" s="70" t="str">
        <f>IF(G663="","",VLOOKUP(G663,MCondition!$A$2:$B$50, 2, 0))</f>
        <v/>
      </c>
      <c r="I663" s="72"/>
      <c r="J663" s="71"/>
      <c r="K663" s="70" t="str">
        <f>IF(J663="","",VLOOKUP(J663,ICondition!$A$2:$B$50, 2, 0))</f>
        <v/>
      </c>
      <c r="L663" s="73"/>
      <c r="M663" s="73"/>
      <c r="N663" s="73"/>
      <c r="O663" s="73"/>
      <c r="P663" s="73"/>
      <c r="Q663" s="73"/>
      <c r="R663" s="78"/>
      <c r="S663" s="79" t="str">
        <f>IFERROR(VLOOKUP(R663,Material!$A$2:$B$59, 2, 0),"")</f>
        <v/>
      </c>
      <c r="T663" s="71"/>
      <c r="U663" s="79" t="str">
        <f>IFERROR(VLOOKUP(T663,Material!$A$2:$B$59, 2, 0),"")</f>
        <v/>
      </c>
      <c r="V663" s="71"/>
      <c r="W663" s="79" t="str">
        <f>IFERROR(VLOOKUP(V663,Material!$A$2:$B$59, 2, 0),"")</f>
        <v/>
      </c>
      <c r="X663" s="71"/>
      <c r="Y663" s="79" t="str">
        <f>IFERROR(VLOOKUP(X663,Material!$A$2:$B$59, 2, 0),"")</f>
        <v/>
      </c>
      <c r="Z663" s="71"/>
      <c r="AA663" s="79" t="str">
        <f>IFERROR(VLOOKUP(Z663,Material!$A$2:$B$59, 2, 0),"")</f>
        <v/>
      </c>
      <c r="AB663" s="74"/>
      <c r="AC663" s="75" t="e">
        <f t="shared" si="124"/>
        <v>#VALUE!</v>
      </c>
      <c r="AD663" s="75" t="e">
        <f t="shared" si="125"/>
        <v>#VALUE!</v>
      </c>
      <c r="AE663" s="75" t="e">
        <f t="shared" si="127"/>
        <v>#VALUE!</v>
      </c>
      <c r="AF663" s="75" t="e">
        <f t="shared" si="126"/>
        <v>#VALUE!</v>
      </c>
      <c r="AG663" s="75" t="e">
        <f t="shared" si="128"/>
        <v>#VALUE!</v>
      </c>
      <c r="AH663" s="75" t="e">
        <f t="shared" si="129"/>
        <v>#VALUE!</v>
      </c>
      <c r="AI663" s="75" t="e">
        <f t="shared" si="130"/>
        <v>#VALUE!</v>
      </c>
      <c r="AJ663" s="80" t="e">
        <f t="shared" si="131"/>
        <v>#VALUE!</v>
      </c>
      <c r="AK663" s="79" t="str">
        <f>(IFERROR(VLOOKUP(AB663,Categories!$A$2:$B$20,2,1),""))</f>
        <v/>
      </c>
      <c r="AL663" s="79" t="str">
        <f ca="1">IFERROR(VLOOKUP((HLOOKUP((VLOOKUP($AB663,Categories!$A$2:$F$20,3,1)), $AB$3:$AJ663, (ROW()-ROW($AB$3)+1), 0)), INDIRECT(VLOOKUP($AB663,Categories!$A$2:$F$20,6,1)),2,0),AK663)</f>
        <v/>
      </c>
      <c r="AM663" s="79" t="str">
        <f ca="1">IFERROR(VLOOKUP((HLOOKUP((VLOOKUP($AB663,Categories!$A$2:$F$20,4,1)),$AB$3:$AJ663,(ROW()-ROW($AB$3)+1),0)),INDIRECT(VLOOKUP($AB663,Categories!$A$2:$H$20,7,1)),2,0),"")</f>
        <v/>
      </c>
      <c r="AN663" s="79" t="str">
        <f ca="1">IFERROR(VLOOKUP((HLOOKUP((VLOOKUP($AB663,Categories!$A$2:$F$20,5,1)), $AB$3:$AJ663, (ROW()-ROW($AB$3)+1), 0)), INDIRECT(VLOOKUP($AB663,Categories!$A$2:$H$20,8,1)),2,0),"")</f>
        <v/>
      </c>
      <c r="AO663" s="79" t="str">
        <f t="shared" ca="1" si="132"/>
        <v/>
      </c>
      <c r="AP663" s="81"/>
      <c r="AQ663" s="70" t="str">
        <f>IFERROR(VLOOKUP(VALUE(MID(AP663,1,1)),AdditionalElements!$A$2:$B$50,2,0),"")</f>
        <v/>
      </c>
      <c r="AR663" s="70" t="str">
        <f>IFERROR(VLOOKUP(VALUE(MID(AP663,2,1)),AdditionalElements!$H$2:$I$50,2,0),"")</f>
        <v/>
      </c>
      <c r="AS663" s="70" t="str">
        <f>IFERROR(VLOOKUP(VALUE(MID(AP663,3,1)),AdditionalElements!$O$2:$P$50,2,0),"")</f>
        <v/>
      </c>
      <c r="AT663" s="70" t="str">
        <f>IFERROR(VLOOKUP(VALUE(MID(AP663,4,1)),AdditionalElements!$V$2:$W$50,2,0),"")</f>
        <v/>
      </c>
      <c r="AU663" s="71"/>
      <c r="AV663" s="79" t="str">
        <f>IFERROR(IF(VALUE(MID(AU663,1,1))=1, VLOOKUP(VALUE(MID(AU663,1,1)), TxtPanelShape!$A$2:$C$50, 3, 0), (IF(VALUE(MID(AU663,1,1))&gt;=7, VLOOKUP(VALUE(MID(AU663,1,1)), TxtPanelShape!$A$2:$C$50, 3, 0),VLOOKUP(VALUE(MID(AU663,1,2)),TxtPanelShape!$A$2:$C$50,3,0)))), "")</f>
        <v/>
      </c>
      <c r="AW663" s="79" t="str">
        <f>IFERROR(IF(VALUE(MID(AU663,1,1))=1, ", "&amp;VLOOKUP(VALUE(MID(AU663,2,1)), TxtPanelShape!$H$2:$I$50, 2, 0), IF(VALUE(MID(AU663,1,1))&gt;=7, ", "&amp;VLOOKUP(VALUE(MID(AU663,2,1)), TxtPanelShape!$H$2:$I$50, 2, 0),"")), "")</f>
        <v/>
      </c>
      <c r="AX663" s="79" t="str">
        <f>IFERROR(IF(VALUE(MID(AU663,1,1))=1, ", "&amp;VLOOKUP(VALUE(MID(AU663,3,1)), TxtPanelShape!$O$2:$P$50, 2, 0), IF(VALUE(MID(AU663,1,1))&gt;=7, ", "&amp;VLOOKUP(VALUE(MID(AU663,3,1)), TxtPanelShape!$O$2:$P$50, 2, 0),"")),"")</f>
        <v/>
      </c>
      <c r="AY663" s="79" t="str">
        <f>IFERROR("; "&amp;VLOOKUP(VALUE(MID(AU663,4,1)), TxtPanelShape!$V$2:$W$50,2,0),"")</f>
        <v/>
      </c>
      <c r="AZ663" s="79" t="str">
        <f t="shared" si="133"/>
        <v/>
      </c>
      <c r="BA663" s="71"/>
      <c r="BB663" s="79" t="str">
        <f>IFERROR(IF(VALUE(MID(BA663,1,1))=1, VLOOKUP(VALUE(MID(BA663,1,1)), TxtPanelShape!$A$2:$C$50, 3, 0), (IF(VALUE(MID(BA663,1,1))&gt;=7, VLOOKUP(VALUE(MID(BA663,1,1)), TxtPanelShape!$A$2:$C$50, 3, 0),VLOOKUP(VALUE(MID(BA663,1,2)),TxtPanelShape!$A$2:$C$50,3,0)))), "")</f>
        <v/>
      </c>
      <c r="BC663" s="79" t="str">
        <f>IFERROR(IF(VALUE(MID(BA663,1,1))=1, ", "&amp;VLOOKUP(VALUE(MID(BA663,2,1)), TxtPanelShape!$H$2:$I$50, 2, 0), IF(VALUE(MID(BA663,1,1))&gt;=7, ", "&amp;VLOOKUP(VALUE(MID(BA663,2,1)), TxtPanelShape!$H$2:$I$50, 2, 0),"")), "")</f>
        <v/>
      </c>
      <c r="BD663" s="79" t="str">
        <f>IFERROR(IF(VALUE(MID(BA663,1,1))=1, ", "&amp;VLOOKUP(VALUE(MID(BA663,3,1)), TxtPanelShape!$O$2:$P$50, 2, 0), IF(VALUE(MID(BA663,1,1))&gt;=7, ", "&amp;VLOOKUP(VALUE(MID(BA663,3,1)), TxtPanelShape!$O$2:$P$50, 2, 0),"")),"")</f>
        <v/>
      </c>
      <c r="BE663" s="79" t="str">
        <f>IFERROR("; "&amp;VLOOKUP(VALUE(MID(BA663,4,1)), TxtPanelShape!$V$2:$W$50,2,0),"")</f>
        <v/>
      </c>
      <c r="BF663" s="79" t="str">
        <f t="shared" si="134"/>
        <v/>
      </c>
      <c r="BG663" s="71"/>
      <c r="BH663" s="79" t="str">
        <f>IFERROR(VLOOKUP(BG663, TxtPanelDefinition!$A$2:$B$50, 2, 0),"")</f>
        <v/>
      </c>
      <c r="BI663" s="71"/>
      <c r="BJ663" s="79" t="str">
        <f>IFERROR(VLOOKUP(BI663, TxtPanelDefinition!$A$2:$B$50, 2, 0),"")</f>
        <v/>
      </c>
      <c r="BK663" s="71"/>
      <c r="BL663" s="79" t="str">
        <f>IFERROR(VLOOKUP(BK663, InscrTechniques!$A$2:$B$50, 2, 0),"")</f>
        <v/>
      </c>
      <c r="BM663" s="71"/>
      <c r="BN663" s="79" t="str">
        <f>IFERROR(VLOOKUP(BM663, InscrTechniques!$A$2:$B$50, 2, 0),"")</f>
        <v/>
      </c>
      <c r="BO663" s="71"/>
      <c r="BP663" s="79" t="str">
        <f>IFERROR(VLOOKUP(BO663, InscrTechniques!$A$2:$B$50, 2, 0),"")</f>
        <v/>
      </c>
      <c r="BQ663" s="71"/>
      <c r="BR663" s="79" t="str">
        <f>IFERROR(VLOOKUP(BQ663, InscrTechniques!$A$2:$B$50, 2, 0),"")</f>
        <v/>
      </c>
      <c r="BS663" s="71"/>
      <c r="BT663" s="79" t="str">
        <f>IFERROR(VLOOKUP(BS663, InscrTechniques!$A$2:$B$50, 2, 0),"")</f>
        <v/>
      </c>
      <c r="BU663" s="71"/>
      <c r="BV663" s="79" t="str">
        <f>IFERROR(VLOOKUP(BU663, InscrTechniques!$A$2:$B$50, 2, 0),"")</f>
        <v/>
      </c>
      <c r="BW663" s="125"/>
      <c r="BX663" s="79" t="str">
        <f>IFERROR(VLOOKUP(BW663, InscrTechniques!$A$2:$B$50, 2, 0),"")</f>
        <v/>
      </c>
      <c r="BY663" s="125"/>
      <c r="BZ663" s="79" t="str">
        <f>IFERROR(VLOOKUP(BY663, InscrTechniques!$A$2:$B$50, 2, 0),"")</f>
        <v/>
      </c>
      <c r="CA663" s="74"/>
      <c r="CB663" s="114" t="str">
        <f>IFERROR(VLOOKUP(CA663, LetterStyle!$A$2:$B$50, 2, 0),"")</f>
        <v/>
      </c>
      <c r="CC663" s="74"/>
      <c r="CD663" s="114" t="str">
        <f>IFERROR(VLOOKUP(CC663, LetterStyle!$A$2:$B$50, 2, 0),"")</f>
        <v/>
      </c>
      <c r="CE663" s="74"/>
      <c r="CF663" s="114" t="str">
        <f>IFERROR(VLOOKUP(CE663, LetterStyle!$A$2:$B$50, 2, 0),"")</f>
        <v/>
      </c>
      <c r="CG663" s="74"/>
      <c r="CH663" s="79" t="str">
        <f>IFERROR(VLOOKUP(CG663, LetterStyle!$A$2:$B$50, 2, 0),"")</f>
        <v/>
      </c>
      <c r="CI663" s="71"/>
      <c r="CJ663" s="79" t="str">
        <f>IFERROR(VLOOKUP(CI663, DecMotifs!$A$1:$B$306, 2, 0),"")</f>
        <v/>
      </c>
      <c r="CK663" s="71"/>
      <c r="CL663" s="79" t="str">
        <f>IFERROR(VLOOKUP(CK663, DecMotifs!$A$1:$B$306, 2, 0),"")</f>
        <v/>
      </c>
      <c r="CM663" s="71"/>
      <c r="CN663" s="79" t="str">
        <f>IFERROR(VLOOKUP(CM663, DecMotifs!$A$1:$B$306, 2, 0),"")</f>
        <v/>
      </c>
      <c r="CO663" s="71"/>
      <c r="CP663" s="79" t="str">
        <f>IFERROR(VLOOKUP(CO663, MarginalDec!$A$2:$B$253, 2, 0),"")</f>
        <v/>
      </c>
      <c r="CQ663" s="71"/>
      <c r="CR663" s="79" t="str">
        <f>IFERROR(VLOOKUP(CQ663, MarginalDec!$A$2:$B$253, 2, 0),"")</f>
        <v/>
      </c>
      <c r="CS663" s="71"/>
      <c r="CT663" s="79" t="str">
        <f>IFERROR(VLOOKUP(CS663, MarginalDec!$A$2:$B$253, 2, 0),"")</f>
        <v/>
      </c>
      <c r="CU663" s="71"/>
      <c r="CV663" s="79" t="str">
        <f>IF(ISBLANK(CU663),"", IFERROR(VLOOKUP(CU663, Tooling!$A$2:$B$252, 2, 0),""))</f>
        <v/>
      </c>
      <c r="CW663" s="71"/>
      <c r="CX663" s="79" t="str">
        <f>IF(ISBLANK(CW663),"", IFERROR(VLOOKUP(CW663, Tooling!$A$2:$B$252, 2, 0),""))</f>
        <v/>
      </c>
      <c r="CY663" s="71"/>
      <c r="CZ663" s="79" t="str">
        <f>IF(ISBLANK(CY663),"", IFERROR(VLOOKUP(CY663, Repairs!$A$2:$B$252, 2, 0),""))</f>
        <v/>
      </c>
      <c r="DA663" s="77"/>
      <c r="DB663" s="71"/>
      <c r="DC663" s="79" t="str">
        <f>IFERROR(VLOOKUP(DB663, DatingReason!$A$2:$B$252, 2, 0),"")</f>
        <v/>
      </c>
      <c r="DD663" s="123" t="str">
        <f t="shared" si="135"/>
        <v/>
      </c>
      <c r="DF663" s="119" t="str">
        <f t="array" ref="DF663">IF(AND($B663&lt;&gt;"", $DE663&lt;&gt;"", $DE663&lt;&gt;"No"),MAX(IF($B663=PEOPLE!$B$4:$B$1000, PEOPLE!$Q$4:$Q$1000,""))+100,"")</f>
        <v/>
      </c>
      <c r="DG663" s="68"/>
      <c r="DH663" s="76">
        <f>COUNTIF(PEOPLE!B:B, MEMORIALS!B663)</f>
        <v>0</v>
      </c>
      <c r="DI663" s="82"/>
      <c r="DJ663" s="82"/>
      <c r="DK663" s="82"/>
      <c r="DL663" s="68"/>
      <c r="DM663" s="68"/>
      <c r="DN663" s="68"/>
      <c r="DO663" s="68"/>
      <c r="DP663" s="68"/>
    </row>
    <row r="664" spans="1:120" ht="15" customHeight="1" x14ac:dyDescent="0.25">
      <c r="A664" s="68"/>
      <c r="B664" s="69"/>
      <c r="C664" s="68"/>
      <c r="D664" s="68"/>
      <c r="E664" s="70" t="str">
        <f>IF(D664="","",VLOOKUP(D664,Denomination!$A$2:$B$50, 2, 0))</f>
        <v/>
      </c>
      <c r="F664" s="68"/>
      <c r="G664" s="71"/>
      <c r="H664" s="70" t="str">
        <f>IF(G664="","",VLOOKUP(G664,MCondition!$A$2:$B$50, 2, 0))</f>
        <v/>
      </c>
      <c r="I664" s="72"/>
      <c r="J664" s="71"/>
      <c r="K664" s="70" t="str">
        <f>IF(J664="","",VLOOKUP(J664,ICondition!$A$2:$B$50, 2, 0))</f>
        <v/>
      </c>
      <c r="L664" s="73"/>
      <c r="M664" s="73"/>
      <c r="N664" s="73"/>
      <c r="O664" s="73"/>
      <c r="P664" s="73"/>
      <c r="Q664" s="73"/>
      <c r="R664" s="78"/>
      <c r="S664" s="79" t="str">
        <f>IFERROR(VLOOKUP(R664,Material!$A$2:$B$59, 2, 0),"")</f>
        <v/>
      </c>
      <c r="T664" s="71"/>
      <c r="U664" s="79" t="str">
        <f>IFERROR(VLOOKUP(T664,Material!$A$2:$B$59, 2, 0),"")</f>
        <v/>
      </c>
      <c r="V664" s="71"/>
      <c r="W664" s="79" t="str">
        <f>IFERROR(VLOOKUP(V664,Material!$A$2:$B$59, 2, 0),"")</f>
        <v/>
      </c>
      <c r="X664" s="71"/>
      <c r="Y664" s="79" t="str">
        <f>IFERROR(VLOOKUP(X664,Material!$A$2:$B$59, 2, 0),"")</f>
        <v/>
      </c>
      <c r="Z664" s="71"/>
      <c r="AA664" s="79" t="str">
        <f>IFERROR(VLOOKUP(Z664,Material!$A$2:$B$59, 2, 0),"")</f>
        <v/>
      </c>
      <c r="AB664" s="74"/>
      <c r="AC664" s="75" t="e">
        <f t="shared" si="124"/>
        <v>#VALUE!</v>
      </c>
      <c r="AD664" s="75" t="e">
        <f t="shared" si="125"/>
        <v>#VALUE!</v>
      </c>
      <c r="AE664" s="75" t="e">
        <f t="shared" si="127"/>
        <v>#VALUE!</v>
      </c>
      <c r="AF664" s="75" t="e">
        <f t="shared" si="126"/>
        <v>#VALUE!</v>
      </c>
      <c r="AG664" s="75" t="e">
        <f t="shared" si="128"/>
        <v>#VALUE!</v>
      </c>
      <c r="AH664" s="75" t="e">
        <f t="shared" si="129"/>
        <v>#VALUE!</v>
      </c>
      <c r="AI664" s="75" t="e">
        <f t="shared" si="130"/>
        <v>#VALUE!</v>
      </c>
      <c r="AJ664" s="80" t="e">
        <f t="shared" si="131"/>
        <v>#VALUE!</v>
      </c>
      <c r="AK664" s="79" t="str">
        <f>(IFERROR(VLOOKUP(AB664,Categories!$A$2:$B$20,2,1),""))</f>
        <v/>
      </c>
      <c r="AL664" s="79" t="str">
        <f ca="1">IFERROR(VLOOKUP((HLOOKUP((VLOOKUP($AB664,Categories!$A$2:$F$20,3,1)), $AB$3:$AJ664, (ROW()-ROW($AB$3)+1), 0)), INDIRECT(VLOOKUP($AB664,Categories!$A$2:$F$20,6,1)),2,0),AK664)</f>
        <v/>
      </c>
      <c r="AM664" s="79" t="str">
        <f ca="1">IFERROR(VLOOKUP((HLOOKUP((VLOOKUP($AB664,Categories!$A$2:$F$20,4,1)),$AB$3:$AJ664,(ROW()-ROW($AB$3)+1),0)),INDIRECT(VLOOKUP($AB664,Categories!$A$2:$H$20,7,1)),2,0),"")</f>
        <v/>
      </c>
      <c r="AN664" s="79" t="str">
        <f ca="1">IFERROR(VLOOKUP((HLOOKUP((VLOOKUP($AB664,Categories!$A$2:$F$20,5,1)), $AB$3:$AJ664, (ROW()-ROW($AB$3)+1), 0)), INDIRECT(VLOOKUP($AB664,Categories!$A$2:$H$20,8,1)),2,0),"")</f>
        <v/>
      </c>
      <c r="AO664" s="79" t="str">
        <f t="shared" ca="1" si="132"/>
        <v/>
      </c>
      <c r="AP664" s="81"/>
      <c r="AQ664" s="70" t="str">
        <f>IFERROR(VLOOKUP(VALUE(MID(AP664,1,1)),AdditionalElements!$A$2:$B$50,2,0),"")</f>
        <v/>
      </c>
      <c r="AR664" s="70" t="str">
        <f>IFERROR(VLOOKUP(VALUE(MID(AP664,2,1)),AdditionalElements!$H$2:$I$50,2,0),"")</f>
        <v/>
      </c>
      <c r="AS664" s="70" t="str">
        <f>IFERROR(VLOOKUP(VALUE(MID(AP664,3,1)),AdditionalElements!$O$2:$P$50,2,0),"")</f>
        <v/>
      </c>
      <c r="AT664" s="70" t="str">
        <f>IFERROR(VLOOKUP(VALUE(MID(AP664,4,1)),AdditionalElements!$V$2:$W$50,2,0),"")</f>
        <v/>
      </c>
      <c r="AU664" s="71"/>
      <c r="AV664" s="79" t="str">
        <f>IFERROR(IF(VALUE(MID(AU664,1,1))=1, VLOOKUP(VALUE(MID(AU664,1,1)), TxtPanelShape!$A$2:$C$50, 3, 0), (IF(VALUE(MID(AU664,1,1))&gt;=7, VLOOKUP(VALUE(MID(AU664,1,1)), TxtPanelShape!$A$2:$C$50, 3, 0),VLOOKUP(VALUE(MID(AU664,1,2)),TxtPanelShape!$A$2:$C$50,3,0)))), "")</f>
        <v/>
      </c>
      <c r="AW664" s="79" t="str">
        <f>IFERROR(IF(VALUE(MID(AU664,1,1))=1, ", "&amp;VLOOKUP(VALUE(MID(AU664,2,1)), TxtPanelShape!$H$2:$I$50, 2, 0), IF(VALUE(MID(AU664,1,1))&gt;=7, ", "&amp;VLOOKUP(VALUE(MID(AU664,2,1)), TxtPanelShape!$H$2:$I$50, 2, 0),"")), "")</f>
        <v/>
      </c>
      <c r="AX664" s="79" t="str">
        <f>IFERROR(IF(VALUE(MID(AU664,1,1))=1, ", "&amp;VLOOKUP(VALUE(MID(AU664,3,1)), TxtPanelShape!$O$2:$P$50, 2, 0), IF(VALUE(MID(AU664,1,1))&gt;=7, ", "&amp;VLOOKUP(VALUE(MID(AU664,3,1)), TxtPanelShape!$O$2:$P$50, 2, 0),"")),"")</f>
        <v/>
      </c>
      <c r="AY664" s="79" t="str">
        <f>IFERROR("; "&amp;VLOOKUP(VALUE(MID(AU664,4,1)), TxtPanelShape!$V$2:$W$50,2,0),"")</f>
        <v/>
      </c>
      <c r="AZ664" s="79" t="str">
        <f t="shared" si="133"/>
        <v/>
      </c>
      <c r="BA664" s="71"/>
      <c r="BB664" s="79" t="str">
        <f>IFERROR(IF(VALUE(MID(BA664,1,1))=1, VLOOKUP(VALUE(MID(BA664,1,1)), TxtPanelShape!$A$2:$C$50, 3, 0), (IF(VALUE(MID(BA664,1,1))&gt;=7, VLOOKUP(VALUE(MID(BA664,1,1)), TxtPanelShape!$A$2:$C$50, 3, 0),VLOOKUP(VALUE(MID(BA664,1,2)),TxtPanelShape!$A$2:$C$50,3,0)))), "")</f>
        <v/>
      </c>
      <c r="BC664" s="79" t="str">
        <f>IFERROR(IF(VALUE(MID(BA664,1,1))=1, ", "&amp;VLOOKUP(VALUE(MID(BA664,2,1)), TxtPanelShape!$H$2:$I$50, 2, 0), IF(VALUE(MID(BA664,1,1))&gt;=7, ", "&amp;VLOOKUP(VALUE(MID(BA664,2,1)), TxtPanelShape!$H$2:$I$50, 2, 0),"")), "")</f>
        <v/>
      </c>
      <c r="BD664" s="79" t="str">
        <f>IFERROR(IF(VALUE(MID(BA664,1,1))=1, ", "&amp;VLOOKUP(VALUE(MID(BA664,3,1)), TxtPanelShape!$O$2:$P$50, 2, 0), IF(VALUE(MID(BA664,1,1))&gt;=7, ", "&amp;VLOOKUP(VALUE(MID(BA664,3,1)), TxtPanelShape!$O$2:$P$50, 2, 0),"")),"")</f>
        <v/>
      </c>
      <c r="BE664" s="79" t="str">
        <f>IFERROR("; "&amp;VLOOKUP(VALUE(MID(BA664,4,1)), TxtPanelShape!$V$2:$W$50,2,0),"")</f>
        <v/>
      </c>
      <c r="BF664" s="79" t="str">
        <f t="shared" si="134"/>
        <v/>
      </c>
      <c r="BG664" s="71"/>
      <c r="BH664" s="79" t="str">
        <f>IFERROR(VLOOKUP(BG664, TxtPanelDefinition!$A$2:$B$50, 2, 0),"")</f>
        <v/>
      </c>
      <c r="BI664" s="71"/>
      <c r="BJ664" s="79" t="str">
        <f>IFERROR(VLOOKUP(BI664, TxtPanelDefinition!$A$2:$B$50, 2, 0),"")</f>
        <v/>
      </c>
      <c r="BK664" s="71"/>
      <c r="BL664" s="79" t="str">
        <f>IFERROR(VLOOKUP(BK664, InscrTechniques!$A$2:$B$50, 2, 0),"")</f>
        <v/>
      </c>
      <c r="BM664" s="71"/>
      <c r="BN664" s="79" t="str">
        <f>IFERROR(VLOOKUP(BM664, InscrTechniques!$A$2:$B$50, 2, 0),"")</f>
        <v/>
      </c>
      <c r="BO664" s="71"/>
      <c r="BP664" s="79" t="str">
        <f>IFERROR(VLOOKUP(BO664, InscrTechniques!$A$2:$B$50, 2, 0),"")</f>
        <v/>
      </c>
      <c r="BQ664" s="71"/>
      <c r="BR664" s="79" t="str">
        <f>IFERROR(VLOOKUP(BQ664, InscrTechniques!$A$2:$B$50, 2, 0),"")</f>
        <v/>
      </c>
      <c r="BS664" s="71"/>
      <c r="BT664" s="79" t="str">
        <f>IFERROR(VLOOKUP(BS664, InscrTechniques!$A$2:$B$50, 2, 0),"")</f>
        <v/>
      </c>
      <c r="BU664" s="71"/>
      <c r="BV664" s="79" t="str">
        <f>IFERROR(VLOOKUP(BU664, InscrTechniques!$A$2:$B$50, 2, 0),"")</f>
        <v/>
      </c>
      <c r="BW664" s="125"/>
      <c r="BX664" s="79" t="str">
        <f>IFERROR(VLOOKUP(BW664, InscrTechniques!$A$2:$B$50, 2, 0),"")</f>
        <v/>
      </c>
      <c r="BY664" s="125"/>
      <c r="BZ664" s="79" t="str">
        <f>IFERROR(VLOOKUP(BY664, InscrTechniques!$A$2:$B$50, 2, 0),"")</f>
        <v/>
      </c>
      <c r="CA664" s="74"/>
      <c r="CB664" s="114" t="str">
        <f>IFERROR(VLOOKUP(CA664, LetterStyle!$A$2:$B$50, 2, 0),"")</f>
        <v/>
      </c>
      <c r="CC664" s="74"/>
      <c r="CD664" s="114" t="str">
        <f>IFERROR(VLOOKUP(CC664, LetterStyle!$A$2:$B$50, 2, 0),"")</f>
        <v/>
      </c>
      <c r="CE664" s="74"/>
      <c r="CF664" s="114" t="str">
        <f>IFERROR(VLOOKUP(CE664, LetterStyle!$A$2:$B$50, 2, 0),"")</f>
        <v/>
      </c>
      <c r="CG664" s="74"/>
      <c r="CH664" s="79" t="str">
        <f>IFERROR(VLOOKUP(CG664, LetterStyle!$A$2:$B$50, 2, 0),"")</f>
        <v/>
      </c>
      <c r="CI664" s="71"/>
      <c r="CJ664" s="79" t="str">
        <f>IFERROR(VLOOKUP(CI664, DecMotifs!$A$1:$B$306, 2, 0),"")</f>
        <v/>
      </c>
      <c r="CK664" s="71"/>
      <c r="CL664" s="79" t="str">
        <f>IFERROR(VLOOKUP(CK664, DecMotifs!$A$1:$B$306, 2, 0),"")</f>
        <v/>
      </c>
      <c r="CM664" s="71"/>
      <c r="CN664" s="79" t="str">
        <f>IFERROR(VLOOKUP(CM664, DecMotifs!$A$1:$B$306, 2, 0),"")</f>
        <v/>
      </c>
      <c r="CO664" s="71"/>
      <c r="CP664" s="79" t="str">
        <f>IFERROR(VLOOKUP(CO664, MarginalDec!$A$2:$B$253, 2, 0),"")</f>
        <v/>
      </c>
      <c r="CQ664" s="71"/>
      <c r="CR664" s="79" t="str">
        <f>IFERROR(VLOOKUP(CQ664, MarginalDec!$A$2:$B$253, 2, 0),"")</f>
        <v/>
      </c>
      <c r="CS664" s="71"/>
      <c r="CT664" s="79" t="str">
        <f>IFERROR(VLOOKUP(CS664, MarginalDec!$A$2:$B$253, 2, 0),"")</f>
        <v/>
      </c>
      <c r="CU664" s="71"/>
      <c r="CV664" s="79" t="str">
        <f>IF(ISBLANK(CU664),"", IFERROR(VLOOKUP(CU664, Tooling!$A$2:$B$252, 2, 0),""))</f>
        <v/>
      </c>
      <c r="CW664" s="71"/>
      <c r="CX664" s="79" t="str">
        <f>IF(ISBLANK(CW664),"", IFERROR(VLOOKUP(CW664, Tooling!$A$2:$B$252, 2, 0),""))</f>
        <v/>
      </c>
      <c r="CY664" s="71"/>
      <c r="CZ664" s="79" t="str">
        <f>IF(ISBLANK(CY664),"", IFERROR(VLOOKUP(CY664, Repairs!$A$2:$B$252, 2, 0),""))</f>
        <v/>
      </c>
      <c r="DA664" s="77"/>
      <c r="DB664" s="71"/>
      <c r="DC664" s="79" t="str">
        <f>IFERROR(VLOOKUP(DB664, DatingReason!$A$2:$B$252, 2, 0),"")</f>
        <v/>
      </c>
      <c r="DD664" s="123" t="str">
        <f t="shared" si="135"/>
        <v/>
      </c>
      <c r="DF664" s="119" t="str">
        <f t="array" ref="DF664">IF(AND($B664&lt;&gt;"", $DE664&lt;&gt;"", $DE664&lt;&gt;"No"),MAX(IF($B664=PEOPLE!$B$4:$B$1000, PEOPLE!$Q$4:$Q$1000,""))+100,"")</f>
        <v/>
      </c>
      <c r="DG664" s="68"/>
      <c r="DH664" s="76">
        <f>COUNTIF(PEOPLE!B:B, MEMORIALS!B664)</f>
        <v>0</v>
      </c>
      <c r="DI664" s="82"/>
      <c r="DJ664" s="82"/>
      <c r="DK664" s="82"/>
      <c r="DL664" s="68"/>
      <c r="DM664" s="68"/>
      <c r="DN664" s="68"/>
      <c r="DO664" s="68"/>
      <c r="DP664" s="68"/>
    </row>
    <row r="665" spans="1:120" ht="15" customHeight="1" x14ac:dyDescent="0.25">
      <c r="A665" s="68"/>
      <c r="B665" s="69"/>
      <c r="C665" s="68"/>
      <c r="D665" s="68"/>
      <c r="E665" s="70" t="str">
        <f>IF(D665="","",VLOOKUP(D665,Denomination!$A$2:$B$50, 2, 0))</f>
        <v/>
      </c>
      <c r="F665" s="68"/>
      <c r="G665" s="71"/>
      <c r="H665" s="70" t="str">
        <f>IF(G665="","",VLOOKUP(G665,MCondition!$A$2:$B$50, 2, 0))</f>
        <v/>
      </c>
      <c r="I665" s="72"/>
      <c r="J665" s="71"/>
      <c r="K665" s="70" t="str">
        <f>IF(J665="","",VLOOKUP(J665,ICondition!$A$2:$B$50, 2, 0))</f>
        <v/>
      </c>
      <c r="L665" s="73"/>
      <c r="M665" s="73"/>
      <c r="N665" s="73"/>
      <c r="O665" s="73"/>
      <c r="P665" s="73"/>
      <c r="Q665" s="73"/>
      <c r="R665" s="78"/>
      <c r="S665" s="79" t="str">
        <f>IFERROR(VLOOKUP(R665,Material!$A$2:$B$59, 2, 0),"")</f>
        <v/>
      </c>
      <c r="T665" s="71"/>
      <c r="U665" s="79" t="str">
        <f>IFERROR(VLOOKUP(T665,Material!$A$2:$B$59, 2, 0),"")</f>
        <v/>
      </c>
      <c r="V665" s="71"/>
      <c r="W665" s="79" t="str">
        <f>IFERROR(VLOOKUP(V665,Material!$A$2:$B$59, 2, 0),"")</f>
        <v/>
      </c>
      <c r="X665" s="71"/>
      <c r="Y665" s="79" t="str">
        <f>IFERROR(VLOOKUP(X665,Material!$A$2:$B$59, 2, 0),"")</f>
        <v/>
      </c>
      <c r="Z665" s="71"/>
      <c r="AA665" s="79" t="str">
        <f>IFERROR(VLOOKUP(Z665,Material!$A$2:$B$59, 2, 0),"")</f>
        <v/>
      </c>
      <c r="AB665" s="74"/>
      <c r="AC665" s="75" t="e">
        <f t="shared" si="124"/>
        <v>#VALUE!</v>
      </c>
      <c r="AD665" s="75" t="e">
        <f t="shared" si="125"/>
        <v>#VALUE!</v>
      </c>
      <c r="AE665" s="75" t="e">
        <f t="shared" si="127"/>
        <v>#VALUE!</v>
      </c>
      <c r="AF665" s="75" t="e">
        <f t="shared" si="126"/>
        <v>#VALUE!</v>
      </c>
      <c r="AG665" s="75" t="e">
        <f t="shared" si="128"/>
        <v>#VALUE!</v>
      </c>
      <c r="AH665" s="75" t="e">
        <f t="shared" si="129"/>
        <v>#VALUE!</v>
      </c>
      <c r="AI665" s="75" t="e">
        <f t="shared" si="130"/>
        <v>#VALUE!</v>
      </c>
      <c r="AJ665" s="80" t="e">
        <f t="shared" si="131"/>
        <v>#VALUE!</v>
      </c>
      <c r="AK665" s="79" t="str">
        <f>(IFERROR(VLOOKUP(AB665,Categories!$A$2:$B$20,2,1),""))</f>
        <v/>
      </c>
      <c r="AL665" s="79" t="str">
        <f ca="1">IFERROR(VLOOKUP((HLOOKUP((VLOOKUP($AB665,Categories!$A$2:$F$20,3,1)), $AB$3:$AJ665, (ROW()-ROW($AB$3)+1), 0)), INDIRECT(VLOOKUP($AB665,Categories!$A$2:$F$20,6,1)),2,0),AK665)</f>
        <v/>
      </c>
      <c r="AM665" s="79" t="str">
        <f ca="1">IFERROR(VLOOKUP((HLOOKUP((VLOOKUP($AB665,Categories!$A$2:$F$20,4,1)),$AB$3:$AJ665,(ROW()-ROW($AB$3)+1),0)),INDIRECT(VLOOKUP($AB665,Categories!$A$2:$H$20,7,1)),2,0),"")</f>
        <v/>
      </c>
      <c r="AN665" s="79" t="str">
        <f ca="1">IFERROR(VLOOKUP((HLOOKUP((VLOOKUP($AB665,Categories!$A$2:$F$20,5,1)), $AB$3:$AJ665, (ROW()-ROW($AB$3)+1), 0)), INDIRECT(VLOOKUP($AB665,Categories!$A$2:$H$20,8,1)),2,0),"")</f>
        <v/>
      </c>
      <c r="AO665" s="79" t="str">
        <f t="shared" ca="1" si="132"/>
        <v/>
      </c>
      <c r="AP665" s="81"/>
      <c r="AQ665" s="70" t="str">
        <f>IFERROR(VLOOKUP(VALUE(MID(AP665,1,1)),AdditionalElements!$A$2:$B$50,2,0),"")</f>
        <v/>
      </c>
      <c r="AR665" s="70" t="str">
        <f>IFERROR(VLOOKUP(VALUE(MID(AP665,2,1)),AdditionalElements!$H$2:$I$50,2,0),"")</f>
        <v/>
      </c>
      <c r="AS665" s="70" t="str">
        <f>IFERROR(VLOOKUP(VALUE(MID(AP665,3,1)),AdditionalElements!$O$2:$P$50,2,0),"")</f>
        <v/>
      </c>
      <c r="AT665" s="70" t="str">
        <f>IFERROR(VLOOKUP(VALUE(MID(AP665,4,1)),AdditionalElements!$V$2:$W$50,2,0),"")</f>
        <v/>
      </c>
      <c r="AU665" s="71"/>
      <c r="AV665" s="79" t="str">
        <f>IFERROR(IF(VALUE(MID(AU665,1,1))=1, VLOOKUP(VALUE(MID(AU665,1,1)), TxtPanelShape!$A$2:$C$50, 3, 0), (IF(VALUE(MID(AU665,1,1))&gt;=7, VLOOKUP(VALUE(MID(AU665,1,1)), TxtPanelShape!$A$2:$C$50, 3, 0),VLOOKUP(VALUE(MID(AU665,1,2)),TxtPanelShape!$A$2:$C$50,3,0)))), "")</f>
        <v/>
      </c>
      <c r="AW665" s="79" t="str">
        <f>IFERROR(IF(VALUE(MID(AU665,1,1))=1, ", "&amp;VLOOKUP(VALUE(MID(AU665,2,1)), TxtPanelShape!$H$2:$I$50, 2, 0), IF(VALUE(MID(AU665,1,1))&gt;=7, ", "&amp;VLOOKUP(VALUE(MID(AU665,2,1)), TxtPanelShape!$H$2:$I$50, 2, 0),"")), "")</f>
        <v/>
      </c>
      <c r="AX665" s="79" t="str">
        <f>IFERROR(IF(VALUE(MID(AU665,1,1))=1, ", "&amp;VLOOKUP(VALUE(MID(AU665,3,1)), TxtPanelShape!$O$2:$P$50, 2, 0), IF(VALUE(MID(AU665,1,1))&gt;=7, ", "&amp;VLOOKUP(VALUE(MID(AU665,3,1)), TxtPanelShape!$O$2:$P$50, 2, 0),"")),"")</f>
        <v/>
      </c>
      <c r="AY665" s="79" t="str">
        <f>IFERROR("; "&amp;VLOOKUP(VALUE(MID(AU665,4,1)), TxtPanelShape!$V$2:$W$50,2,0),"")</f>
        <v/>
      </c>
      <c r="AZ665" s="79" t="str">
        <f t="shared" si="133"/>
        <v/>
      </c>
      <c r="BA665" s="71"/>
      <c r="BB665" s="79" t="str">
        <f>IFERROR(IF(VALUE(MID(BA665,1,1))=1, VLOOKUP(VALUE(MID(BA665,1,1)), TxtPanelShape!$A$2:$C$50, 3, 0), (IF(VALUE(MID(BA665,1,1))&gt;=7, VLOOKUP(VALUE(MID(BA665,1,1)), TxtPanelShape!$A$2:$C$50, 3, 0),VLOOKUP(VALUE(MID(BA665,1,2)),TxtPanelShape!$A$2:$C$50,3,0)))), "")</f>
        <v/>
      </c>
      <c r="BC665" s="79" t="str">
        <f>IFERROR(IF(VALUE(MID(BA665,1,1))=1, ", "&amp;VLOOKUP(VALUE(MID(BA665,2,1)), TxtPanelShape!$H$2:$I$50, 2, 0), IF(VALUE(MID(BA665,1,1))&gt;=7, ", "&amp;VLOOKUP(VALUE(MID(BA665,2,1)), TxtPanelShape!$H$2:$I$50, 2, 0),"")), "")</f>
        <v/>
      </c>
      <c r="BD665" s="79" t="str">
        <f>IFERROR(IF(VALUE(MID(BA665,1,1))=1, ", "&amp;VLOOKUP(VALUE(MID(BA665,3,1)), TxtPanelShape!$O$2:$P$50, 2, 0), IF(VALUE(MID(BA665,1,1))&gt;=7, ", "&amp;VLOOKUP(VALUE(MID(BA665,3,1)), TxtPanelShape!$O$2:$P$50, 2, 0),"")),"")</f>
        <v/>
      </c>
      <c r="BE665" s="79" t="str">
        <f>IFERROR("; "&amp;VLOOKUP(VALUE(MID(BA665,4,1)), TxtPanelShape!$V$2:$W$50,2,0),"")</f>
        <v/>
      </c>
      <c r="BF665" s="79" t="str">
        <f t="shared" si="134"/>
        <v/>
      </c>
      <c r="BG665" s="71"/>
      <c r="BH665" s="79" t="str">
        <f>IFERROR(VLOOKUP(BG665, TxtPanelDefinition!$A$2:$B$50, 2, 0),"")</f>
        <v/>
      </c>
      <c r="BI665" s="71"/>
      <c r="BJ665" s="79" t="str">
        <f>IFERROR(VLOOKUP(BI665, TxtPanelDefinition!$A$2:$B$50, 2, 0),"")</f>
        <v/>
      </c>
      <c r="BK665" s="71"/>
      <c r="BL665" s="79" t="str">
        <f>IFERROR(VLOOKUP(BK665, InscrTechniques!$A$2:$B$50, 2, 0),"")</f>
        <v/>
      </c>
      <c r="BM665" s="71"/>
      <c r="BN665" s="79" t="str">
        <f>IFERROR(VLOOKUP(BM665, InscrTechniques!$A$2:$B$50, 2, 0),"")</f>
        <v/>
      </c>
      <c r="BO665" s="71"/>
      <c r="BP665" s="79" t="str">
        <f>IFERROR(VLOOKUP(BO665, InscrTechniques!$A$2:$B$50, 2, 0),"")</f>
        <v/>
      </c>
      <c r="BQ665" s="71"/>
      <c r="BR665" s="79" t="str">
        <f>IFERROR(VLOOKUP(BQ665, InscrTechniques!$A$2:$B$50, 2, 0),"")</f>
        <v/>
      </c>
      <c r="BS665" s="71"/>
      <c r="BT665" s="79" t="str">
        <f>IFERROR(VLOOKUP(BS665, InscrTechniques!$A$2:$B$50, 2, 0),"")</f>
        <v/>
      </c>
      <c r="BU665" s="71"/>
      <c r="BV665" s="79" t="str">
        <f>IFERROR(VLOOKUP(BU665, InscrTechniques!$A$2:$B$50, 2, 0),"")</f>
        <v/>
      </c>
      <c r="BW665" s="125"/>
      <c r="BX665" s="79" t="str">
        <f>IFERROR(VLOOKUP(BW665, InscrTechniques!$A$2:$B$50, 2, 0),"")</f>
        <v/>
      </c>
      <c r="BY665" s="125"/>
      <c r="BZ665" s="79" t="str">
        <f>IFERROR(VLOOKUP(BY665, InscrTechniques!$A$2:$B$50, 2, 0),"")</f>
        <v/>
      </c>
      <c r="CA665" s="74"/>
      <c r="CB665" s="114" t="str">
        <f>IFERROR(VLOOKUP(CA665, LetterStyle!$A$2:$B$50, 2, 0),"")</f>
        <v/>
      </c>
      <c r="CC665" s="74"/>
      <c r="CD665" s="114" t="str">
        <f>IFERROR(VLOOKUP(CC665, LetterStyle!$A$2:$B$50, 2, 0),"")</f>
        <v/>
      </c>
      <c r="CE665" s="74"/>
      <c r="CF665" s="114" t="str">
        <f>IFERROR(VLOOKUP(CE665, LetterStyle!$A$2:$B$50, 2, 0),"")</f>
        <v/>
      </c>
      <c r="CG665" s="74"/>
      <c r="CH665" s="79" t="str">
        <f>IFERROR(VLOOKUP(CG665, LetterStyle!$A$2:$B$50, 2, 0),"")</f>
        <v/>
      </c>
      <c r="CI665" s="71"/>
      <c r="CJ665" s="79" t="str">
        <f>IFERROR(VLOOKUP(CI665, DecMotifs!$A$1:$B$306, 2, 0),"")</f>
        <v/>
      </c>
      <c r="CK665" s="71"/>
      <c r="CL665" s="79" t="str">
        <f>IFERROR(VLOOKUP(CK665, DecMotifs!$A$1:$B$306, 2, 0),"")</f>
        <v/>
      </c>
      <c r="CM665" s="71"/>
      <c r="CN665" s="79" t="str">
        <f>IFERROR(VLOOKUP(CM665, DecMotifs!$A$1:$B$306, 2, 0),"")</f>
        <v/>
      </c>
      <c r="CO665" s="71"/>
      <c r="CP665" s="79" t="str">
        <f>IFERROR(VLOOKUP(CO665, MarginalDec!$A$2:$B$253, 2, 0),"")</f>
        <v/>
      </c>
      <c r="CQ665" s="71"/>
      <c r="CR665" s="79" t="str">
        <f>IFERROR(VLOOKUP(CQ665, MarginalDec!$A$2:$B$253, 2, 0),"")</f>
        <v/>
      </c>
      <c r="CS665" s="71"/>
      <c r="CT665" s="79" t="str">
        <f>IFERROR(VLOOKUP(CS665, MarginalDec!$A$2:$B$253, 2, 0),"")</f>
        <v/>
      </c>
      <c r="CU665" s="71"/>
      <c r="CV665" s="79" t="str">
        <f>IF(ISBLANK(CU665),"", IFERROR(VLOOKUP(CU665, Tooling!$A$2:$B$252, 2, 0),""))</f>
        <v/>
      </c>
      <c r="CW665" s="71"/>
      <c r="CX665" s="79" t="str">
        <f>IF(ISBLANK(CW665),"", IFERROR(VLOOKUP(CW665, Tooling!$A$2:$B$252, 2, 0),""))</f>
        <v/>
      </c>
      <c r="CY665" s="71"/>
      <c r="CZ665" s="79" t="str">
        <f>IF(ISBLANK(CY665),"", IFERROR(VLOOKUP(CY665, Repairs!$A$2:$B$252, 2, 0),""))</f>
        <v/>
      </c>
      <c r="DA665" s="77"/>
      <c r="DB665" s="71"/>
      <c r="DC665" s="79" t="str">
        <f>IFERROR(VLOOKUP(DB665, DatingReason!$A$2:$B$252, 2, 0),"")</f>
        <v/>
      </c>
      <c r="DD665" s="123" t="str">
        <f t="shared" si="135"/>
        <v/>
      </c>
      <c r="DF665" s="119" t="str">
        <f t="array" ref="DF665">IF(AND($B665&lt;&gt;"", $DE665&lt;&gt;"", $DE665&lt;&gt;"No"),MAX(IF($B665=PEOPLE!$B$4:$B$1000, PEOPLE!$Q$4:$Q$1000,""))+100,"")</f>
        <v/>
      </c>
      <c r="DG665" s="68"/>
      <c r="DH665" s="76">
        <f>COUNTIF(PEOPLE!B:B, MEMORIALS!B665)</f>
        <v>0</v>
      </c>
      <c r="DI665" s="82"/>
      <c r="DJ665" s="82"/>
      <c r="DK665" s="82"/>
      <c r="DL665" s="68"/>
      <c r="DM665" s="68"/>
      <c r="DN665" s="68"/>
      <c r="DO665" s="68"/>
      <c r="DP665" s="68"/>
    </row>
    <row r="666" spans="1:120" ht="15" customHeight="1" x14ac:dyDescent="0.25">
      <c r="A666" s="68"/>
      <c r="B666" s="69"/>
      <c r="C666" s="68"/>
      <c r="D666" s="68"/>
      <c r="E666" s="70" t="str">
        <f>IF(D666="","",VLOOKUP(D666,Denomination!$A$2:$B$50, 2, 0))</f>
        <v/>
      </c>
      <c r="F666" s="68"/>
      <c r="G666" s="71"/>
      <c r="H666" s="70" t="str">
        <f>IF(G666="","",VLOOKUP(G666,MCondition!$A$2:$B$50, 2, 0))</f>
        <v/>
      </c>
      <c r="I666" s="72"/>
      <c r="J666" s="71"/>
      <c r="K666" s="70" t="str">
        <f>IF(J666="","",VLOOKUP(J666,ICondition!$A$2:$B$50, 2, 0))</f>
        <v/>
      </c>
      <c r="L666" s="73"/>
      <c r="M666" s="73"/>
      <c r="N666" s="73"/>
      <c r="O666" s="73"/>
      <c r="P666" s="73"/>
      <c r="Q666" s="73"/>
      <c r="R666" s="78"/>
      <c r="S666" s="79" t="str">
        <f>IFERROR(VLOOKUP(R666,Material!$A$2:$B$59, 2, 0),"")</f>
        <v/>
      </c>
      <c r="T666" s="71"/>
      <c r="U666" s="79" t="str">
        <f>IFERROR(VLOOKUP(T666,Material!$A$2:$B$59, 2, 0),"")</f>
        <v/>
      </c>
      <c r="V666" s="71"/>
      <c r="W666" s="79" t="str">
        <f>IFERROR(VLOOKUP(V666,Material!$A$2:$B$59, 2, 0),"")</f>
        <v/>
      </c>
      <c r="X666" s="71"/>
      <c r="Y666" s="79" t="str">
        <f>IFERROR(VLOOKUP(X666,Material!$A$2:$B$59, 2, 0),"")</f>
        <v/>
      </c>
      <c r="Z666" s="71"/>
      <c r="AA666" s="79" t="str">
        <f>IFERROR(VLOOKUP(Z666,Material!$A$2:$B$59, 2, 0),"")</f>
        <v/>
      </c>
      <c r="AB666" s="74"/>
      <c r="AC666" s="75" t="e">
        <f t="shared" si="124"/>
        <v>#VALUE!</v>
      </c>
      <c r="AD666" s="75" t="e">
        <f t="shared" si="125"/>
        <v>#VALUE!</v>
      </c>
      <c r="AE666" s="75" t="e">
        <f t="shared" si="127"/>
        <v>#VALUE!</v>
      </c>
      <c r="AF666" s="75" t="e">
        <f t="shared" si="126"/>
        <v>#VALUE!</v>
      </c>
      <c r="AG666" s="75" t="e">
        <f t="shared" si="128"/>
        <v>#VALUE!</v>
      </c>
      <c r="AH666" s="75" t="e">
        <f t="shared" si="129"/>
        <v>#VALUE!</v>
      </c>
      <c r="AI666" s="75" t="e">
        <f t="shared" si="130"/>
        <v>#VALUE!</v>
      </c>
      <c r="AJ666" s="80" t="e">
        <f t="shared" si="131"/>
        <v>#VALUE!</v>
      </c>
      <c r="AK666" s="79" t="str">
        <f>(IFERROR(VLOOKUP(AB666,Categories!$A$2:$B$20,2,1),""))</f>
        <v/>
      </c>
      <c r="AL666" s="79" t="str">
        <f ca="1">IFERROR(VLOOKUP((HLOOKUP((VLOOKUP($AB666,Categories!$A$2:$F$20,3,1)), $AB$3:$AJ666, (ROW()-ROW($AB$3)+1), 0)), INDIRECT(VLOOKUP($AB666,Categories!$A$2:$F$20,6,1)),2,0),AK666)</f>
        <v/>
      </c>
      <c r="AM666" s="79" t="str">
        <f ca="1">IFERROR(VLOOKUP((HLOOKUP((VLOOKUP($AB666,Categories!$A$2:$F$20,4,1)),$AB$3:$AJ666,(ROW()-ROW($AB$3)+1),0)),INDIRECT(VLOOKUP($AB666,Categories!$A$2:$H$20,7,1)),2,0),"")</f>
        <v/>
      </c>
      <c r="AN666" s="79" t="str">
        <f ca="1">IFERROR(VLOOKUP((HLOOKUP((VLOOKUP($AB666,Categories!$A$2:$F$20,5,1)), $AB$3:$AJ666, (ROW()-ROW($AB$3)+1), 0)), INDIRECT(VLOOKUP($AB666,Categories!$A$2:$H$20,8,1)),2,0),"")</f>
        <v/>
      </c>
      <c r="AO666" s="79" t="str">
        <f t="shared" ca="1" si="132"/>
        <v/>
      </c>
      <c r="AP666" s="81"/>
      <c r="AQ666" s="70" t="str">
        <f>IFERROR(VLOOKUP(VALUE(MID(AP666,1,1)),AdditionalElements!$A$2:$B$50,2,0),"")</f>
        <v/>
      </c>
      <c r="AR666" s="70" t="str">
        <f>IFERROR(VLOOKUP(VALUE(MID(AP666,2,1)),AdditionalElements!$H$2:$I$50,2,0),"")</f>
        <v/>
      </c>
      <c r="AS666" s="70" t="str">
        <f>IFERROR(VLOOKUP(VALUE(MID(AP666,3,1)),AdditionalElements!$O$2:$P$50,2,0),"")</f>
        <v/>
      </c>
      <c r="AT666" s="70" t="str">
        <f>IFERROR(VLOOKUP(VALUE(MID(AP666,4,1)),AdditionalElements!$V$2:$W$50,2,0),"")</f>
        <v/>
      </c>
      <c r="AU666" s="71"/>
      <c r="AV666" s="79" t="str">
        <f>IFERROR(IF(VALUE(MID(AU666,1,1))=1, VLOOKUP(VALUE(MID(AU666,1,1)), TxtPanelShape!$A$2:$C$50, 3, 0), (IF(VALUE(MID(AU666,1,1))&gt;=7, VLOOKUP(VALUE(MID(AU666,1,1)), TxtPanelShape!$A$2:$C$50, 3, 0),VLOOKUP(VALUE(MID(AU666,1,2)),TxtPanelShape!$A$2:$C$50,3,0)))), "")</f>
        <v/>
      </c>
      <c r="AW666" s="79" t="str">
        <f>IFERROR(IF(VALUE(MID(AU666,1,1))=1, ", "&amp;VLOOKUP(VALUE(MID(AU666,2,1)), TxtPanelShape!$H$2:$I$50, 2, 0), IF(VALUE(MID(AU666,1,1))&gt;=7, ", "&amp;VLOOKUP(VALUE(MID(AU666,2,1)), TxtPanelShape!$H$2:$I$50, 2, 0),"")), "")</f>
        <v/>
      </c>
      <c r="AX666" s="79" t="str">
        <f>IFERROR(IF(VALUE(MID(AU666,1,1))=1, ", "&amp;VLOOKUP(VALUE(MID(AU666,3,1)), TxtPanelShape!$O$2:$P$50, 2, 0), IF(VALUE(MID(AU666,1,1))&gt;=7, ", "&amp;VLOOKUP(VALUE(MID(AU666,3,1)), TxtPanelShape!$O$2:$P$50, 2, 0),"")),"")</f>
        <v/>
      </c>
      <c r="AY666" s="79" t="str">
        <f>IFERROR("; "&amp;VLOOKUP(VALUE(MID(AU666,4,1)), TxtPanelShape!$V$2:$W$50,2,0),"")</f>
        <v/>
      </c>
      <c r="AZ666" s="79" t="str">
        <f t="shared" si="133"/>
        <v/>
      </c>
      <c r="BA666" s="71"/>
      <c r="BB666" s="79" t="str">
        <f>IFERROR(IF(VALUE(MID(BA666,1,1))=1, VLOOKUP(VALUE(MID(BA666,1,1)), TxtPanelShape!$A$2:$C$50, 3, 0), (IF(VALUE(MID(BA666,1,1))&gt;=7, VLOOKUP(VALUE(MID(BA666,1,1)), TxtPanelShape!$A$2:$C$50, 3, 0),VLOOKUP(VALUE(MID(BA666,1,2)),TxtPanelShape!$A$2:$C$50,3,0)))), "")</f>
        <v/>
      </c>
      <c r="BC666" s="79" t="str">
        <f>IFERROR(IF(VALUE(MID(BA666,1,1))=1, ", "&amp;VLOOKUP(VALUE(MID(BA666,2,1)), TxtPanelShape!$H$2:$I$50, 2, 0), IF(VALUE(MID(BA666,1,1))&gt;=7, ", "&amp;VLOOKUP(VALUE(MID(BA666,2,1)), TxtPanelShape!$H$2:$I$50, 2, 0),"")), "")</f>
        <v/>
      </c>
      <c r="BD666" s="79" t="str">
        <f>IFERROR(IF(VALUE(MID(BA666,1,1))=1, ", "&amp;VLOOKUP(VALUE(MID(BA666,3,1)), TxtPanelShape!$O$2:$P$50, 2, 0), IF(VALUE(MID(BA666,1,1))&gt;=7, ", "&amp;VLOOKUP(VALUE(MID(BA666,3,1)), TxtPanelShape!$O$2:$P$50, 2, 0),"")),"")</f>
        <v/>
      </c>
      <c r="BE666" s="79" t="str">
        <f>IFERROR("; "&amp;VLOOKUP(VALUE(MID(BA666,4,1)), TxtPanelShape!$V$2:$W$50,2,0),"")</f>
        <v/>
      </c>
      <c r="BF666" s="79" t="str">
        <f t="shared" si="134"/>
        <v/>
      </c>
      <c r="BG666" s="71"/>
      <c r="BH666" s="79" t="str">
        <f>IFERROR(VLOOKUP(BG666, TxtPanelDefinition!$A$2:$B$50, 2, 0),"")</f>
        <v/>
      </c>
      <c r="BI666" s="71"/>
      <c r="BJ666" s="79" t="str">
        <f>IFERROR(VLOOKUP(BI666, TxtPanelDefinition!$A$2:$B$50, 2, 0),"")</f>
        <v/>
      </c>
      <c r="BK666" s="71"/>
      <c r="BL666" s="79" t="str">
        <f>IFERROR(VLOOKUP(BK666, InscrTechniques!$A$2:$B$50, 2, 0),"")</f>
        <v/>
      </c>
      <c r="BM666" s="71"/>
      <c r="BN666" s="79" t="str">
        <f>IFERROR(VLOOKUP(BM666, InscrTechniques!$A$2:$B$50, 2, 0),"")</f>
        <v/>
      </c>
      <c r="BO666" s="71"/>
      <c r="BP666" s="79" t="str">
        <f>IFERROR(VLOOKUP(BO666, InscrTechniques!$A$2:$B$50, 2, 0),"")</f>
        <v/>
      </c>
      <c r="BQ666" s="71"/>
      <c r="BR666" s="79" t="str">
        <f>IFERROR(VLOOKUP(BQ666, InscrTechniques!$A$2:$B$50, 2, 0),"")</f>
        <v/>
      </c>
      <c r="BS666" s="71"/>
      <c r="BT666" s="79" t="str">
        <f>IFERROR(VLOOKUP(BS666, InscrTechniques!$A$2:$B$50, 2, 0),"")</f>
        <v/>
      </c>
      <c r="BU666" s="71"/>
      <c r="BV666" s="79" t="str">
        <f>IFERROR(VLOOKUP(BU666, InscrTechniques!$A$2:$B$50, 2, 0),"")</f>
        <v/>
      </c>
      <c r="BW666" s="125"/>
      <c r="BX666" s="79" t="str">
        <f>IFERROR(VLOOKUP(BW666, InscrTechniques!$A$2:$B$50, 2, 0),"")</f>
        <v/>
      </c>
      <c r="BY666" s="125"/>
      <c r="BZ666" s="79" t="str">
        <f>IFERROR(VLOOKUP(BY666, InscrTechniques!$A$2:$B$50, 2, 0),"")</f>
        <v/>
      </c>
      <c r="CA666" s="74"/>
      <c r="CB666" s="114" t="str">
        <f>IFERROR(VLOOKUP(CA666, LetterStyle!$A$2:$B$50, 2, 0),"")</f>
        <v/>
      </c>
      <c r="CC666" s="74"/>
      <c r="CD666" s="114" t="str">
        <f>IFERROR(VLOOKUP(CC666, LetterStyle!$A$2:$B$50, 2, 0),"")</f>
        <v/>
      </c>
      <c r="CE666" s="74"/>
      <c r="CF666" s="114" t="str">
        <f>IFERROR(VLOOKUP(CE666, LetterStyle!$A$2:$B$50, 2, 0),"")</f>
        <v/>
      </c>
      <c r="CG666" s="74"/>
      <c r="CH666" s="79" t="str">
        <f>IFERROR(VLOOKUP(CG666, LetterStyle!$A$2:$B$50, 2, 0),"")</f>
        <v/>
      </c>
      <c r="CI666" s="71"/>
      <c r="CJ666" s="79" t="str">
        <f>IFERROR(VLOOKUP(CI666, DecMotifs!$A$1:$B$306, 2, 0),"")</f>
        <v/>
      </c>
      <c r="CK666" s="71"/>
      <c r="CL666" s="79" t="str">
        <f>IFERROR(VLOOKUP(CK666, DecMotifs!$A$1:$B$306, 2, 0),"")</f>
        <v/>
      </c>
      <c r="CM666" s="71"/>
      <c r="CN666" s="79" t="str">
        <f>IFERROR(VLOOKUP(CM666, DecMotifs!$A$1:$B$306, 2, 0),"")</f>
        <v/>
      </c>
      <c r="CO666" s="71"/>
      <c r="CP666" s="79" t="str">
        <f>IFERROR(VLOOKUP(CO666, MarginalDec!$A$2:$B$253, 2, 0),"")</f>
        <v/>
      </c>
      <c r="CQ666" s="71"/>
      <c r="CR666" s="79" t="str">
        <f>IFERROR(VLOOKUP(CQ666, MarginalDec!$A$2:$B$253, 2, 0),"")</f>
        <v/>
      </c>
      <c r="CS666" s="71"/>
      <c r="CT666" s="79" t="str">
        <f>IFERROR(VLOOKUP(CS666, MarginalDec!$A$2:$B$253, 2, 0),"")</f>
        <v/>
      </c>
      <c r="CU666" s="71"/>
      <c r="CV666" s="79" t="str">
        <f>IF(ISBLANK(CU666),"", IFERROR(VLOOKUP(CU666, Tooling!$A$2:$B$252, 2, 0),""))</f>
        <v/>
      </c>
      <c r="CW666" s="71"/>
      <c r="CX666" s="79" t="str">
        <f>IF(ISBLANK(CW666),"", IFERROR(VLOOKUP(CW666, Tooling!$A$2:$B$252, 2, 0),""))</f>
        <v/>
      </c>
      <c r="CY666" s="71"/>
      <c r="CZ666" s="79" t="str">
        <f>IF(ISBLANK(CY666),"", IFERROR(VLOOKUP(CY666, Repairs!$A$2:$B$252, 2, 0),""))</f>
        <v/>
      </c>
      <c r="DA666" s="77"/>
      <c r="DB666" s="71"/>
      <c r="DC666" s="79" t="str">
        <f>IFERROR(VLOOKUP(DB666, DatingReason!$A$2:$B$252, 2, 0),"")</f>
        <v/>
      </c>
      <c r="DD666" s="123" t="str">
        <f t="shared" si="135"/>
        <v/>
      </c>
      <c r="DF666" s="119" t="str">
        <f t="array" ref="DF666">IF(AND($B666&lt;&gt;"", $DE666&lt;&gt;"", $DE666&lt;&gt;"No"),MAX(IF($B666=PEOPLE!$B$4:$B$1000, PEOPLE!$Q$4:$Q$1000,""))+100,"")</f>
        <v/>
      </c>
      <c r="DG666" s="68"/>
      <c r="DH666" s="76">
        <f>COUNTIF(PEOPLE!B:B, MEMORIALS!B666)</f>
        <v>0</v>
      </c>
      <c r="DI666" s="82"/>
      <c r="DJ666" s="82"/>
      <c r="DK666" s="82"/>
      <c r="DL666" s="68"/>
      <c r="DM666" s="68"/>
      <c r="DN666" s="68"/>
      <c r="DO666" s="68"/>
      <c r="DP666" s="68"/>
    </row>
    <row r="667" spans="1:120" ht="15" customHeight="1" x14ac:dyDescent="0.25">
      <c r="A667" s="68"/>
      <c r="B667" s="69"/>
      <c r="C667" s="68"/>
      <c r="D667" s="68"/>
      <c r="E667" s="70" t="str">
        <f>IF(D667="","",VLOOKUP(D667,Denomination!$A$2:$B$50, 2, 0))</f>
        <v/>
      </c>
      <c r="F667" s="68"/>
      <c r="G667" s="71"/>
      <c r="H667" s="70" t="str">
        <f>IF(G667="","",VLOOKUP(G667,MCondition!$A$2:$B$50, 2, 0))</f>
        <v/>
      </c>
      <c r="I667" s="72"/>
      <c r="J667" s="71"/>
      <c r="K667" s="70" t="str">
        <f>IF(J667="","",VLOOKUP(J667,ICondition!$A$2:$B$50, 2, 0))</f>
        <v/>
      </c>
      <c r="L667" s="73"/>
      <c r="M667" s="73"/>
      <c r="N667" s="73"/>
      <c r="O667" s="73"/>
      <c r="P667" s="73"/>
      <c r="Q667" s="73"/>
      <c r="R667" s="78"/>
      <c r="S667" s="79" t="str">
        <f>IFERROR(VLOOKUP(R667,Material!$A$2:$B$59, 2, 0),"")</f>
        <v/>
      </c>
      <c r="T667" s="71"/>
      <c r="U667" s="79" t="str">
        <f>IFERROR(VLOOKUP(T667,Material!$A$2:$B$59, 2, 0),"")</f>
        <v/>
      </c>
      <c r="V667" s="71"/>
      <c r="W667" s="79" t="str">
        <f>IFERROR(VLOOKUP(V667,Material!$A$2:$B$59, 2, 0),"")</f>
        <v/>
      </c>
      <c r="X667" s="71"/>
      <c r="Y667" s="79" t="str">
        <f>IFERROR(VLOOKUP(X667,Material!$A$2:$B$59, 2, 0),"")</f>
        <v/>
      </c>
      <c r="Z667" s="71"/>
      <c r="AA667" s="79" t="str">
        <f>IFERROR(VLOOKUP(Z667,Material!$A$2:$B$59, 2, 0),"")</f>
        <v/>
      </c>
      <c r="AB667" s="74"/>
      <c r="AC667" s="75" t="e">
        <f t="shared" si="124"/>
        <v>#VALUE!</v>
      </c>
      <c r="AD667" s="75" t="e">
        <f t="shared" si="125"/>
        <v>#VALUE!</v>
      </c>
      <c r="AE667" s="75" t="e">
        <f t="shared" si="127"/>
        <v>#VALUE!</v>
      </c>
      <c r="AF667" s="75" t="e">
        <f t="shared" si="126"/>
        <v>#VALUE!</v>
      </c>
      <c r="AG667" s="75" t="e">
        <f t="shared" si="128"/>
        <v>#VALUE!</v>
      </c>
      <c r="AH667" s="75" t="e">
        <f t="shared" si="129"/>
        <v>#VALUE!</v>
      </c>
      <c r="AI667" s="75" t="e">
        <f t="shared" si="130"/>
        <v>#VALUE!</v>
      </c>
      <c r="AJ667" s="80" t="e">
        <f t="shared" si="131"/>
        <v>#VALUE!</v>
      </c>
      <c r="AK667" s="79" t="str">
        <f>(IFERROR(VLOOKUP(AB667,Categories!$A$2:$B$20,2,1),""))</f>
        <v/>
      </c>
      <c r="AL667" s="79" t="str">
        <f ca="1">IFERROR(VLOOKUP((HLOOKUP((VLOOKUP($AB667,Categories!$A$2:$F$20,3,1)), $AB$3:$AJ667, (ROW()-ROW($AB$3)+1), 0)), INDIRECT(VLOOKUP($AB667,Categories!$A$2:$F$20,6,1)),2,0),AK667)</f>
        <v/>
      </c>
      <c r="AM667" s="79" t="str">
        <f ca="1">IFERROR(VLOOKUP((HLOOKUP((VLOOKUP($AB667,Categories!$A$2:$F$20,4,1)),$AB$3:$AJ667,(ROW()-ROW($AB$3)+1),0)),INDIRECT(VLOOKUP($AB667,Categories!$A$2:$H$20,7,1)),2,0),"")</f>
        <v/>
      </c>
      <c r="AN667" s="79" t="str">
        <f ca="1">IFERROR(VLOOKUP((HLOOKUP((VLOOKUP($AB667,Categories!$A$2:$F$20,5,1)), $AB$3:$AJ667, (ROW()-ROW($AB$3)+1), 0)), INDIRECT(VLOOKUP($AB667,Categories!$A$2:$H$20,8,1)),2,0),"")</f>
        <v/>
      </c>
      <c r="AO667" s="79" t="str">
        <f t="shared" ca="1" si="132"/>
        <v/>
      </c>
      <c r="AP667" s="81"/>
      <c r="AQ667" s="70" t="str">
        <f>IFERROR(VLOOKUP(VALUE(MID(AP667,1,1)),AdditionalElements!$A$2:$B$50,2,0),"")</f>
        <v/>
      </c>
      <c r="AR667" s="70" t="str">
        <f>IFERROR(VLOOKUP(VALUE(MID(AP667,2,1)),AdditionalElements!$H$2:$I$50,2,0),"")</f>
        <v/>
      </c>
      <c r="AS667" s="70" t="str">
        <f>IFERROR(VLOOKUP(VALUE(MID(AP667,3,1)),AdditionalElements!$O$2:$P$50,2,0),"")</f>
        <v/>
      </c>
      <c r="AT667" s="70" t="str">
        <f>IFERROR(VLOOKUP(VALUE(MID(AP667,4,1)),AdditionalElements!$V$2:$W$50,2,0),"")</f>
        <v/>
      </c>
      <c r="AU667" s="71"/>
      <c r="AV667" s="79" t="str">
        <f>IFERROR(IF(VALUE(MID(AU667,1,1))=1, VLOOKUP(VALUE(MID(AU667,1,1)), TxtPanelShape!$A$2:$C$50, 3, 0), (IF(VALUE(MID(AU667,1,1))&gt;=7, VLOOKUP(VALUE(MID(AU667,1,1)), TxtPanelShape!$A$2:$C$50, 3, 0),VLOOKUP(VALUE(MID(AU667,1,2)),TxtPanelShape!$A$2:$C$50,3,0)))), "")</f>
        <v/>
      </c>
      <c r="AW667" s="79" t="str">
        <f>IFERROR(IF(VALUE(MID(AU667,1,1))=1, ", "&amp;VLOOKUP(VALUE(MID(AU667,2,1)), TxtPanelShape!$H$2:$I$50, 2, 0), IF(VALUE(MID(AU667,1,1))&gt;=7, ", "&amp;VLOOKUP(VALUE(MID(AU667,2,1)), TxtPanelShape!$H$2:$I$50, 2, 0),"")), "")</f>
        <v/>
      </c>
      <c r="AX667" s="79" t="str">
        <f>IFERROR(IF(VALUE(MID(AU667,1,1))=1, ", "&amp;VLOOKUP(VALUE(MID(AU667,3,1)), TxtPanelShape!$O$2:$P$50, 2, 0), IF(VALUE(MID(AU667,1,1))&gt;=7, ", "&amp;VLOOKUP(VALUE(MID(AU667,3,1)), TxtPanelShape!$O$2:$P$50, 2, 0),"")),"")</f>
        <v/>
      </c>
      <c r="AY667" s="79" t="str">
        <f>IFERROR("; "&amp;VLOOKUP(VALUE(MID(AU667,4,1)), TxtPanelShape!$V$2:$W$50,2,0),"")</f>
        <v/>
      </c>
      <c r="AZ667" s="79" t="str">
        <f t="shared" si="133"/>
        <v/>
      </c>
      <c r="BA667" s="71"/>
      <c r="BB667" s="79" t="str">
        <f>IFERROR(IF(VALUE(MID(BA667,1,1))=1, VLOOKUP(VALUE(MID(BA667,1,1)), TxtPanelShape!$A$2:$C$50, 3, 0), (IF(VALUE(MID(BA667,1,1))&gt;=7, VLOOKUP(VALUE(MID(BA667,1,1)), TxtPanelShape!$A$2:$C$50, 3, 0),VLOOKUP(VALUE(MID(BA667,1,2)),TxtPanelShape!$A$2:$C$50,3,0)))), "")</f>
        <v/>
      </c>
      <c r="BC667" s="79" t="str">
        <f>IFERROR(IF(VALUE(MID(BA667,1,1))=1, ", "&amp;VLOOKUP(VALUE(MID(BA667,2,1)), TxtPanelShape!$H$2:$I$50, 2, 0), IF(VALUE(MID(BA667,1,1))&gt;=7, ", "&amp;VLOOKUP(VALUE(MID(BA667,2,1)), TxtPanelShape!$H$2:$I$50, 2, 0),"")), "")</f>
        <v/>
      </c>
      <c r="BD667" s="79" t="str">
        <f>IFERROR(IF(VALUE(MID(BA667,1,1))=1, ", "&amp;VLOOKUP(VALUE(MID(BA667,3,1)), TxtPanelShape!$O$2:$P$50, 2, 0), IF(VALUE(MID(BA667,1,1))&gt;=7, ", "&amp;VLOOKUP(VALUE(MID(BA667,3,1)), TxtPanelShape!$O$2:$P$50, 2, 0),"")),"")</f>
        <v/>
      </c>
      <c r="BE667" s="79" t="str">
        <f>IFERROR("; "&amp;VLOOKUP(VALUE(MID(BA667,4,1)), TxtPanelShape!$V$2:$W$50,2,0),"")</f>
        <v/>
      </c>
      <c r="BF667" s="79" t="str">
        <f t="shared" si="134"/>
        <v/>
      </c>
      <c r="BG667" s="71"/>
      <c r="BH667" s="79" t="str">
        <f>IFERROR(VLOOKUP(BG667, TxtPanelDefinition!$A$2:$B$50, 2, 0),"")</f>
        <v/>
      </c>
      <c r="BI667" s="71"/>
      <c r="BJ667" s="79" t="str">
        <f>IFERROR(VLOOKUP(BI667, TxtPanelDefinition!$A$2:$B$50, 2, 0),"")</f>
        <v/>
      </c>
      <c r="BK667" s="71"/>
      <c r="BL667" s="79" t="str">
        <f>IFERROR(VLOOKUP(BK667, InscrTechniques!$A$2:$B$50, 2, 0),"")</f>
        <v/>
      </c>
      <c r="BM667" s="71"/>
      <c r="BN667" s="79" t="str">
        <f>IFERROR(VLOOKUP(BM667, InscrTechniques!$A$2:$B$50, 2, 0),"")</f>
        <v/>
      </c>
      <c r="BO667" s="71"/>
      <c r="BP667" s="79" t="str">
        <f>IFERROR(VLOOKUP(BO667, InscrTechniques!$A$2:$B$50, 2, 0),"")</f>
        <v/>
      </c>
      <c r="BQ667" s="71"/>
      <c r="BR667" s="79" t="str">
        <f>IFERROR(VLOOKUP(BQ667, InscrTechniques!$A$2:$B$50, 2, 0),"")</f>
        <v/>
      </c>
      <c r="BS667" s="71"/>
      <c r="BT667" s="79" t="str">
        <f>IFERROR(VLOOKUP(BS667, InscrTechniques!$A$2:$B$50, 2, 0),"")</f>
        <v/>
      </c>
      <c r="BU667" s="71"/>
      <c r="BV667" s="79" t="str">
        <f>IFERROR(VLOOKUP(BU667, InscrTechniques!$A$2:$B$50, 2, 0),"")</f>
        <v/>
      </c>
      <c r="BW667" s="125"/>
      <c r="BX667" s="79" t="str">
        <f>IFERROR(VLOOKUP(BW667, InscrTechniques!$A$2:$B$50, 2, 0),"")</f>
        <v/>
      </c>
      <c r="BY667" s="125"/>
      <c r="BZ667" s="79" t="str">
        <f>IFERROR(VLOOKUP(BY667, InscrTechniques!$A$2:$B$50, 2, 0),"")</f>
        <v/>
      </c>
      <c r="CA667" s="74"/>
      <c r="CB667" s="114" t="str">
        <f>IFERROR(VLOOKUP(CA667, LetterStyle!$A$2:$B$50, 2, 0),"")</f>
        <v/>
      </c>
      <c r="CC667" s="74"/>
      <c r="CD667" s="114" t="str">
        <f>IFERROR(VLOOKUP(CC667, LetterStyle!$A$2:$B$50, 2, 0),"")</f>
        <v/>
      </c>
      <c r="CE667" s="74"/>
      <c r="CF667" s="114" t="str">
        <f>IFERROR(VLOOKUP(CE667, LetterStyle!$A$2:$B$50, 2, 0),"")</f>
        <v/>
      </c>
      <c r="CG667" s="74"/>
      <c r="CH667" s="79" t="str">
        <f>IFERROR(VLOOKUP(CG667, LetterStyle!$A$2:$B$50, 2, 0),"")</f>
        <v/>
      </c>
      <c r="CI667" s="71"/>
      <c r="CJ667" s="79" t="str">
        <f>IFERROR(VLOOKUP(CI667, DecMotifs!$A$1:$B$306, 2, 0),"")</f>
        <v/>
      </c>
      <c r="CK667" s="71"/>
      <c r="CL667" s="79" t="str">
        <f>IFERROR(VLOOKUP(CK667, DecMotifs!$A$1:$B$306, 2, 0),"")</f>
        <v/>
      </c>
      <c r="CM667" s="71"/>
      <c r="CN667" s="79" t="str">
        <f>IFERROR(VLOOKUP(CM667, DecMotifs!$A$1:$B$306, 2, 0),"")</f>
        <v/>
      </c>
      <c r="CO667" s="71"/>
      <c r="CP667" s="79" t="str">
        <f>IFERROR(VLOOKUP(CO667, MarginalDec!$A$2:$B$253, 2, 0),"")</f>
        <v/>
      </c>
      <c r="CQ667" s="71"/>
      <c r="CR667" s="79" t="str">
        <f>IFERROR(VLOOKUP(CQ667, MarginalDec!$A$2:$B$253, 2, 0),"")</f>
        <v/>
      </c>
      <c r="CS667" s="71"/>
      <c r="CT667" s="79" t="str">
        <f>IFERROR(VLOOKUP(CS667, MarginalDec!$A$2:$B$253, 2, 0),"")</f>
        <v/>
      </c>
      <c r="CU667" s="71"/>
      <c r="CV667" s="79" t="str">
        <f>IF(ISBLANK(CU667),"", IFERROR(VLOOKUP(CU667, Tooling!$A$2:$B$252, 2, 0),""))</f>
        <v/>
      </c>
      <c r="CW667" s="71"/>
      <c r="CX667" s="79" t="str">
        <f>IF(ISBLANK(CW667),"", IFERROR(VLOOKUP(CW667, Tooling!$A$2:$B$252, 2, 0),""))</f>
        <v/>
      </c>
      <c r="CY667" s="71"/>
      <c r="CZ667" s="79" t="str">
        <f>IF(ISBLANK(CY667),"", IFERROR(VLOOKUP(CY667, Repairs!$A$2:$B$252, 2, 0),""))</f>
        <v/>
      </c>
      <c r="DA667" s="77"/>
      <c r="DB667" s="71"/>
      <c r="DC667" s="79" t="str">
        <f>IFERROR(VLOOKUP(DB667, DatingReason!$A$2:$B$252, 2, 0),"")</f>
        <v/>
      </c>
      <c r="DD667" s="123" t="str">
        <f t="shared" si="135"/>
        <v/>
      </c>
      <c r="DF667" s="119" t="str">
        <f t="array" ref="DF667">IF(AND($B667&lt;&gt;"", $DE667&lt;&gt;"", $DE667&lt;&gt;"No"),MAX(IF($B667=PEOPLE!$B$4:$B$1000, PEOPLE!$Q$4:$Q$1000,""))+100,"")</f>
        <v/>
      </c>
      <c r="DG667" s="68"/>
      <c r="DH667" s="76">
        <f>COUNTIF(PEOPLE!B:B, MEMORIALS!B667)</f>
        <v>0</v>
      </c>
      <c r="DI667" s="82"/>
      <c r="DJ667" s="82"/>
      <c r="DK667" s="82"/>
      <c r="DL667" s="68"/>
      <c r="DM667" s="68"/>
      <c r="DN667" s="68"/>
      <c r="DO667" s="68"/>
      <c r="DP667" s="68"/>
    </row>
    <row r="668" spans="1:120" ht="15" customHeight="1" x14ac:dyDescent="0.25">
      <c r="A668" s="68"/>
      <c r="B668" s="69"/>
      <c r="C668" s="68"/>
      <c r="D668" s="68"/>
      <c r="E668" s="70" t="str">
        <f>IF(D668="","",VLOOKUP(D668,Denomination!$A$2:$B$50, 2, 0))</f>
        <v/>
      </c>
      <c r="F668" s="68"/>
      <c r="G668" s="71"/>
      <c r="H668" s="70" t="str">
        <f>IF(G668="","",VLOOKUP(G668,MCondition!$A$2:$B$50, 2, 0))</f>
        <v/>
      </c>
      <c r="I668" s="72"/>
      <c r="J668" s="71"/>
      <c r="K668" s="70" t="str">
        <f>IF(J668="","",VLOOKUP(J668,ICondition!$A$2:$B$50, 2, 0))</f>
        <v/>
      </c>
      <c r="L668" s="73"/>
      <c r="M668" s="73"/>
      <c r="N668" s="73"/>
      <c r="O668" s="73"/>
      <c r="P668" s="73"/>
      <c r="Q668" s="73"/>
      <c r="R668" s="78"/>
      <c r="S668" s="79" t="str">
        <f>IFERROR(VLOOKUP(R668,Material!$A$2:$B$59, 2, 0),"")</f>
        <v/>
      </c>
      <c r="T668" s="71"/>
      <c r="U668" s="79" t="str">
        <f>IFERROR(VLOOKUP(T668,Material!$A$2:$B$59, 2, 0),"")</f>
        <v/>
      </c>
      <c r="V668" s="71"/>
      <c r="W668" s="79" t="str">
        <f>IFERROR(VLOOKUP(V668,Material!$A$2:$B$59, 2, 0),"")</f>
        <v/>
      </c>
      <c r="X668" s="71"/>
      <c r="Y668" s="79" t="str">
        <f>IFERROR(VLOOKUP(X668,Material!$A$2:$B$59, 2, 0),"")</f>
        <v/>
      </c>
      <c r="Z668" s="71"/>
      <c r="AA668" s="79" t="str">
        <f>IFERROR(VLOOKUP(Z668,Material!$A$2:$B$59, 2, 0),"")</f>
        <v/>
      </c>
      <c r="AB668" s="74"/>
      <c r="AC668" s="75" t="e">
        <f t="shared" si="124"/>
        <v>#VALUE!</v>
      </c>
      <c r="AD668" s="75" t="e">
        <f t="shared" si="125"/>
        <v>#VALUE!</v>
      </c>
      <c r="AE668" s="75" t="e">
        <f t="shared" si="127"/>
        <v>#VALUE!</v>
      </c>
      <c r="AF668" s="75" t="e">
        <f t="shared" si="126"/>
        <v>#VALUE!</v>
      </c>
      <c r="AG668" s="75" t="e">
        <f t="shared" si="128"/>
        <v>#VALUE!</v>
      </c>
      <c r="AH668" s="75" t="e">
        <f t="shared" si="129"/>
        <v>#VALUE!</v>
      </c>
      <c r="AI668" s="75" t="e">
        <f t="shared" si="130"/>
        <v>#VALUE!</v>
      </c>
      <c r="AJ668" s="80" t="e">
        <f t="shared" si="131"/>
        <v>#VALUE!</v>
      </c>
      <c r="AK668" s="79" t="str">
        <f>(IFERROR(VLOOKUP(AB668,Categories!$A$2:$B$20,2,1),""))</f>
        <v/>
      </c>
      <c r="AL668" s="79" t="str">
        <f ca="1">IFERROR(VLOOKUP((HLOOKUP((VLOOKUP($AB668,Categories!$A$2:$F$20,3,1)), $AB$3:$AJ668, (ROW()-ROW($AB$3)+1), 0)), INDIRECT(VLOOKUP($AB668,Categories!$A$2:$F$20,6,1)),2,0),AK668)</f>
        <v/>
      </c>
      <c r="AM668" s="79" t="str">
        <f ca="1">IFERROR(VLOOKUP((HLOOKUP((VLOOKUP($AB668,Categories!$A$2:$F$20,4,1)),$AB$3:$AJ668,(ROW()-ROW($AB$3)+1),0)),INDIRECT(VLOOKUP($AB668,Categories!$A$2:$H$20,7,1)),2,0),"")</f>
        <v/>
      </c>
      <c r="AN668" s="79" t="str">
        <f ca="1">IFERROR(VLOOKUP((HLOOKUP((VLOOKUP($AB668,Categories!$A$2:$F$20,5,1)), $AB$3:$AJ668, (ROW()-ROW($AB$3)+1), 0)), INDIRECT(VLOOKUP($AB668,Categories!$A$2:$H$20,8,1)),2,0),"")</f>
        <v/>
      </c>
      <c r="AO668" s="79" t="str">
        <f t="shared" ca="1" si="132"/>
        <v/>
      </c>
      <c r="AP668" s="81"/>
      <c r="AQ668" s="70" t="str">
        <f>IFERROR(VLOOKUP(VALUE(MID(AP668,1,1)),AdditionalElements!$A$2:$B$50,2,0),"")</f>
        <v/>
      </c>
      <c r="AR668" s="70" t="str">
        <f>IFERROR(VLOOKUP(VALUE(MID(AP668,2,1)),AdditionalElements!$H$2:$I$50,2,0),"")</f>
        <v/>
      </c>
      <c r="AS668" s="70" t="str">
        <f>IFERROR(VLOOKUP(VALUE(MID(AP668,3,1)),AdditionalElements!$O$2:$P$50,2,0),"")</f>
        <v/>
      </c>
      <c r="AT668" s="70" t="str">
        <f>IFERROR(VLOOKUP(VALUE(MID(AP668,4,1)),AdditionalElements!$V$2:$W$50,2,0),"")</f>
        <v/>
      </c>
      <c r="AU668" s="71"/>
      <c r="AV668" s="79" t="str">
        <f>IFERROR(IF(VALUE(MID(AU668,1,1))=1, VLOOKUP(VALUE(MID(AU668,1,1)), TxtPanelShape!$A$2:$C$50, 3, 0), (IF(VALUE(MID(AU668,1,1))&gt;=7, VLOOKUP(VALUE(MID(AU668,1,1)), TxtPanelShape!$A$2:$C$50, 3, 0),VLOOKUP(VALUE(MID(AU668,1,2)),TxtPanelShape!$A$2:$C$50,3,0)))), "")</f>
        <v/>
      </c>
      <c r="AW668" s="79" t="str">
        <f>IFERROR(IF(VALUE(MID(AU668,1,1))=1, ", "&amp;VLOOKUP(VALUE(MID(AU668,2,1)), TxtPanelShape!$H$2:$I$50, 2, 0), IF(VALUE(MID(AU668,1,1))&gt;=7, ", "&amp;VLOOKUP(VALUE(MID(AU668,2,1)), TxtPanelShape!$H$2:$I$50, 2, 0),"")), "")</f>
        <v/>
      </c>
      <c r="AX668" s="79" t="str">
        <f>IFERROR(IF(VALUE(MID(AU668,1,1))=1, ", "&amp;VLOOKUP(VALUE(MID(AU668,3,1)), TxtPanelShape!$O$2:$P$50, 2, 0), IF(VALUE(MID(AU668,1,1))&gt;=7, ", "&amp;VLOOKUP(VALUE(MID(AU668,3,1)), TxtPanelShape!$O$2:$P$50, 2, 0),"")),"")</f>
        <v/>
      </c>
      <c r="AY668" s="79" t="str">
        <f>IFERROR("; "&amp;VLOOKUP(VALUE(MID(AU668,4,1)), TxtPanelShape!$V$2:$W$50,2,0),"")</f>
        <v/>
      </c>
      <c r="AZ668" s="79" t="str">
        <f t="shared" si="133"/>
        <v/>
      </c>
      <c r="BA668" s="71"/>
      <c r="BB668" s="79" t="str">
        <f>IFERROR(IF(VALUE(MID(BA668,1,1))=1, VLOOKUP(VALUE(MID(BA668,1,1)), TxtPanelShape!$A$2:$C$50, 3, 0), (IF(VALUE(MID(BA668,1,1))&gt;=7, VLOOKUP(VALUE(MID(BA668,1,1)), TxtPanelShape!$A$2:$C$50, 3, 0),VLOOKUP(VALUE(MID(BA668,1,2)),TxtPanelShape!$A$2:$C$50,3,0)))), "")</f>
        <v/>
      </c>
      <c r="BC668" s="79" t="str">
        <f>IFERROR(IF(VALUE(MID(BA668,1,1))=1, ", "&amp;VLOOKUP(VALUE(MID(BA668,2,1)), TxtPanelShape!$H$2:$I$50, 2, 0), IF(VALUE(MID(BA668,1,1))&gt;=7, ", "&amp;VLOOKUP(VALUE(MID(BA668,2,1)), TxtPanelShape!$H$2:$I$50, 2, 0),"")), "")</f>
        <v/>
      </c>
      <c r="BD668" s="79" t="str">
        <f>IFERROR(IF(VALUE(MID(BA668,1,1))=1, ", "&amp;VLOOKUP(VALUE(MID(BA668,3,1)), TxtPanelShape!$O$2:$P$50, 2, 0), IF(VALUE(MID(BA668,1,1))&gt;=7, ", "&amp;VLOOKUP(VALUE(MID(BA668,3,1)), TxtPanelShape!$O$2:$P$50, 2, 0),"")),"")</f>
        <v/>
      </c>
      <c r="BE668" s="79" t="str">
        <f>IFERROR("; "&amp;VLOOKUP(VALUE(MID(BA668,4,1)), TxtPanelShape!$V$2:$W$50,2,0),"")</f>
        <v/>
      </c>
      <c r="BF668" s="79" t="str">
        <f t="shared" si="134"/>
        <v/>
      </c>
      <c r="BG668" s="71"/>
      <c r="BH668" s="79" t="str">
        <f>IFERROR(VLOOKUP(BG668, TxtPanelDefinition!$A$2:$B$50, 2, 0),"")</f>
        <v/>
      </c>
      <c r="BI668" s="71"/>
      <c r="BJ668" s="79" t="str">
        <f>IFERROR(VLOOKUP(BI668, TxtPanelDefinition!$A$2:$B$50, 2, 0),"")</f>
        <v/>
      </c>
      <c r="BK668" s="71"/>
      <c r="BL668" s="79" t="str">
        <f>IFERROR(VLOOKUP(BK668, InscrTechniques!$A$2:$B$50, 2, 0),"")</f>
        <v/>
      </c>
      <c r="BM668" s="71"/>
      <c r="BN668" s="79" t="str">
        <f>IFERROR(VLOOKUP(BM668, InscrTechniques!$A$2:$B$50, 2, 0),"")</f>
        <v/>
      </c>
      <c r="BO668" s="71"/>
      <c r="BP668" s="79" t="str">
        <f>IFERROR(VLOOKUP(BO668, InscrTechniques!$A$2:$B$50, 2, 0),"")</f>
        <v/>
      </c>
      <c r="BQ668" s="71"/>
      <c r="BR668" s="79" t="str">
        <f>IFERROR(VLOOKUP(BQ668, InscrTechniques!$A$2:$B$50, 2, 0),"")</f>
        <v/>
      </c>
      <c r="BS668" s="71"/>
      <c r="BT668" s="79" t="str">
        <f>IFERROR(VLOOKUP(BS668, InscrTechniques!$A$2:$B$50, 2, 0),"")</f>
        <v/>
      </c>
      <c r="BU668" s="71"/>
      <c r="BV668" s="79" t="str">
        <f>IFERROR(VLOOKUP(BU668, InscrTechniques!$A$2:$B$50, 2, 0),"")</f>
        <v/>
      </c>
      <c r="BW668" s="125"/>
      <c r="BX668" s="79" t="str">
        <f>IFERROR(VLOOKUP(BW668, InscrTechniques!$A$2:$B$50, 2, 0),"")</f>
        <v/>
      </c>
      <c r="BY668" s="125"/>
      <c r="BZ668" s="79" t="str">
        <f>IFERROR(VLOOKUP(BY668, InscrTechniques!$A$2:$B$50, 2, 0),"")</f>
        <v/>
      </c>
      <c r="CA668" s="74"/>
      <c r="CB668" s="114" t="str">
        <f>IFERROR(VLOOKUP(CA668, LetterStyle!$A$2:$B$50, 2, 0),"")</f>
        <v/>
      </c>
      <c r="CC668" s="74"/>
      <c r="CD668" s="114" t="str">
        <f>IFERROR(VLOOKUP(CC668, LetterStyle!$A$2:$B$50, 2, 0),"")</f>
        <v/>
      </c>
      <c r="CE668" s="74"/>
      <c r="CF668" s="114" t="str">
        <f>IFERROR(VLOOKUP(CE668, LetterStyle!$A$2:$B$50, 2, 0),"")</f>
        <v/>
      </c>
      <c r="CG668" s="74"/>
      <c r="CH668" s="79" t="str">
        <f>IFERROR(VLOOKUP(CG668, LetterStyle!$A$2:$B$50, 2, 0),"")</f>
        <v/>
      </c>
      <c r="CI668" s="71"/>
      <c r="CJ668" s="79" t="str">
        <f>IFERROR(VLOOKUP(CI668, DecMotifs!$A$1:$B$306, 2, 0),"")</f>
        <v/>
      </c>
      <c r="CK668" s="71"/>
      <c r="CL668" s="79" t="str">
        <f>IFERROR(VLOOKUP(CK668, DecMotifs!$A$1:$B$306, 2, 0),"")</f>
        <v/>
      </c>
      <c r="CM668" s="71"/>
      <c r="CN668" s="79" t="str">
        <f>IFERROR(VLOOKUP(CM668, DecMotifs!$A$1:$B$306, 2, 0),"")</f>
        <v/>
      </c>
      <c r="CO668" s="71"/>
      <c r="CP668" s="79" t="str">
        <f>IFERROR(VLOOKUP(CO668, MarginalDec!$A$2:$B$253, 2, 0),"")</f>
        <v/>
      </c>
      <c r="CQ668" s="71"/>
      <c r="CR668" s="79" t="str">
        <f>IFERROR(VLOOKUP(CQ668, MarginalDec!$A$2:$B$253, 2, 0),"")</f>
        <v/>
      </c>
      <c r="CS668" s="71"/>
      <c r="CT668" s="79" t="str">
        <f>IFERROR(VLOOKUP(CS668, MarginalDec!$A$2:$B$253, 2, 0),"")</f>
        <v/>
      </c>
      <c r="CU668" s="71"/>
      <c r="CV668" s="79" t="str">
        <f>IF(ISBLANK(CU668),"", IFERROR(VLOOKUP(CU668, Tooling!$A$2:$B$252, 2, 0),""))</f>
        <v/>
      </c>
      <c r="CW668" s="71"/>
      <c r="CX668" s="79" t="str">
        <f>IF(ISBLANK(CW668),"", IFERROR(VLOOKUP(CW668, Tooling!$A$2:$B$252, 2, 0),""))</f>
        <v/>
      </c>
      <c r="CY668" s="71"/>
      <c r="CZ668" s="79" t="str">
        <f>IF(ISBLANK(CY668),"", IFERROR(VLOOKUP(CY668, Repairs!$A$2:$B$252, 2, 0),""))</f>
        <v/>
      </c>
      <c r="DA668" s="77"/>
      <c r="DB668" s="71"/>
      <c r="DC668" s="79" t="str">
        <f>IFERROR(VLOOKUP(DB668, DatingReason!$A$2:$B$252, 2, 0),"")</f>
        <v/>
      </c>
      <c r="DD668" s="123" t="str">
        <f t="shared" si="135"/>
        <v/>
      </c>
      <c r="DF668" s="119" t="str">
        <f t="array" ref="DF668">IF(AND($B668&lt;&gt;"", $DE668&lt;&gt;"", $DE668&lt;&gt;"No"),MAX(IF($B668=PEOPLE!$B$4:$B$1000, PEOPLE!$Q$4:$Q$1000,""))+100,"")</f>
        <v/>
      </c>
      <c r="DG668" s="68"/>
      <c r="DH668" s="76">
        <f>COUNTIF(PEOPLE!B:B, MEMORIALS!B668)</f>
        <v>0</v>
      </c>
      <c r="DI668" s="82"/>
      <c r="DJ668" s="82"/>
      <c r="DK668" s="82"/>
      <c r="DL668" s="68"/>
      <c r="DM668" s="68"/>
      <c r="DN668" s="68"/>
      <c r="DO668" s="68"/>
      <c r="DP668" s="68"/>
    </row>
    <row r="669" spans="1:120" ht="15" customHeight="1" x14ac:dyDescent="0.25">
      <c r="A669" s="68"/>
      <c r="B669" s="69"/>
      <c r="C669" s="68"/>
      <c r="D669" s="68"/>
      <c r="E669" s="70" t="str">
        <f>IF(D669="","",VLOOKUP(D669,Denomination!$A$2:$B$50, 2, 0))</f>
        <v/>
      </c>
      <c r="F669" s="68"/>
      <c r="G669" s="71"/>
      <c r="H669" s="70" t="str">
        <f>IF(G669="","",VLOOKUP(G669,MCondition!$A$2:$B$50, 2, 0))</f>
        <v/>
      </c>
      <c r="I669" s="72"/>
      <c r="J669" s="71"/>
      <c r="K669" s="70" t="str">
        <f>IF(J669="","",VLOOKUP(J669,ICondition!$A$2:$B$50, 2, 0))</f>
        <v/>
      </c>
      <c r="L669" s="73"/>
      <c r="M669" s="73"/>
      <c r="N669" s="73"/>
      <c r="O669" s="73"/>
      <c r="P669" s="73"/>
      <c r="Q669" s="73"/>
      <c r="R669" s="78"/>
      <c r="S669" s="79" t="str">
        <f>IFERROR(VLOOKUP(R669,Material!$A$2:$B$59, 2, 0),"")</f>
        <v/>
      </c>
      <c r="T669" s="71"/>
      <c r="U669" s="79" t="str">
        <f>IFERROR(VLOOKUP(T669,Material!$A$2:$B$59, 2, 0),"")</f>
        <v/>
      </c>
      <c r="V669" s="71"/>
      <c r="W669" s="79" t="str">
        <f>IFERROR(VLOOKUP(V669,Material!$A$2:$B$59, 2, 0),"")</f>
        <v/>
      </c>
      <c r="X669" s="71"/>
      <c r="Y669" s="79" t="str">
        <f>IFERROR(VLOOKUP(X669,Material!$A$2:$B$59, 2, 0),"")</f>
        <v/>
      </c>
      <c r="Z669" s="71"/>
      <c r="AA669" s="79" t="str">
        <f>IFERROR(VLOOKUP(Z669,Material!$A$2:$B$59, 2, 0),"")</f>
        <v/>
      </c>
      <c r="AB669" s="74"/>
      <c r="AC669" s="75" t="e">
        <f t="shared" si="124"/>
        <v>#VALUE!</v>
      </c>
      <c r="AD669" s="75" t="e">
        <f t="shared" si="125"/>
        <v>#VALUE!</v>
      </c>
      <c r="AE669" s="75" t="e">
        <f t="shared" si="127"/>
        <v>#VALUE!</v>
      </c>
      <c r="AF669" s="75" t="e">
        <f t="shared" si="126"/>
        <v>#VALUE!</v>
      </c>
      <c r="AG669" s="75" t="e">
        <f t="shared" si="128"/>
        <v>#VALUE!</v>
      </c>
      <c r="AH669" s="75" t="e">
        <f t="shared" si="129"/>
        <v>#VALUE!</v>
      </c>
      <c r="AI669" s="75" t="e">
        <f t="shared" si="130"/>
        <v>#VALUE!</v>
      </c>
      <c r="AJ669" s="80" t="e">
        <f t="shared" si="131"/>
        <v>#VALUE!</v>
      </c>
      <c r="AK669" s="79" t="str">
        <f>(IFERROR(VLOOKUP(AB669,Categories!$A$2:$B$20,2,1),""))</f>
        <v/>
      </c>
      <c r="AL669" s="79" t="str">
        <f ca="1">IFERROR(VLOOKUP((HLOOKUP((VLOOKUP($AB669,Categories!$A$2:$F$20,3,1)), $AB$3:$AJ669, (ROW()-ROW($AB$3)+1), 0)), INDIRECT(VLOOKUP($AB669,Categories!$A$2:$F$20,6,1)),2,0),AK669)</f>
        <v/>
      </c>
      <c r="AM669" s="79" t="str">
        <f ca="1">IFERROR(VLOOKUP((HLOOKUP((VLOOKUP($AB669,Categories!$A$2:$F$20,4,1)),$AB$3:$AJ669,(ROW()-ROW($AB$3)+1),0)),INDIRECT(VLOOKUP($AB669,Categories!$A$2:$H$20,7,1)),2,0),"")</f>
        <v/>
      </c>
      <c r="AN669" s="79" t="str">
        <f ca="1">IFERROR(VLOOKUP((HLOOKUP((VLOOKUP($AB669,Categories!$A$2:$F$20,5,1)), $AB$3:$AJ669, (ROW()-ROW($AB$3)+1), 0)), INDIRECT(VLOOKUP($AB669,Categories!$A$2:$H$20,8,1)),2,0),"")</f>
        <v/>
      </c>
      <c r="AO669" s="79" t="str">
        <f t="shared" ca="1" si="132"/>
        <v/>
      </c>
      <c r="AP669" s="81"/>
      <c r="AQ669" s="70" t="str">
        <f>IFERROR(VLOOKUP(VALUE(MID(AP669,1,1)),AdditionalElements!$A$2:$B$50,2,0),"")</f>
        <v/>
      </c>
      <c r="AR669" s="70" t="str">
        <f>IFERROR(VLOOKUP(VALUE(MID(AP669,2,1)),AdditionalElements!$H$2:$I$50,2,0),"")</f>
        <v/>
      </c>
      <c r="AS669" s="70" t="str">
        <f>IFERROR(VLOOKUP(VALUE(MID(AP669,3,1)),AdditionalElements!$O$2:$P$50,2,0),"")</f>
        <v/>
      </c>
      <c r="AT669" s="70" t="str">
        <f>IFERROR(VLOOKUP(VALUE(MID(AP669,4,1)),AdditionalElements!$V$2:$W$50,2,0),"")</f>
        <v/>
      </c>
      <c r="AU669" s="71"/>
      <c r="AV669" s="79" t="str">
        <f>IFERROR(IF(VALUE(MID(AU669,1,1))=1, VLOOKUP(VALUE(MID(AU669,1,1)), TxtPanelShape!$A$2:$C$50, 3, 0), (IF(VALUE(MID(AU669,1,1))&gt;=7, VLOOKUP(VALUE(MID(AU669,1,1)), TxtPanelShape!$A$2:$C$50, 3, 0),VLOOKUP(VALUE(MID(AU669,1,2)),TxtPanelShape!$A$2:$C$50,3,0)))), "")</f>
        <v/>
      </c>
      <c r="AW669" s="79" t="str">
        <f>IFERROR(IF(VALUE(MID(AU669,1,1))=1, ", "&amp;VLOOKUP(VALUE(MID(AU669,2,1)), TxtPanelShape!$H$2:$I$50, 2, 0), IF(VALUE(MID(AU669,1,1))&gt;=7, ", "&amp;VLOOKUP(VALUE(MID(AU669,2,1)), TxtPanelShape!$H$2:$I$50, 2, 0),"")), "")</f>
        <v/>
      </c>
      <c r="AX669" s="79" t="str">
        <f>IFERROR(IF(VALUE(MID(AU669,1,1))=1, ", "&amp;VLOOKUP(VALUE(MID(AU669,3,1)), TxtPanelShape!$O$2:$P$50, 2, 0), IF(VALUE(MID(AU669,1,1))&gt;=7, ", "&amp;VLOOKUP(VALUE(MID(AU669,3,1)), TxtPanelShape!$O$2:$P$50, 2, 0),"")),"")</f>
        <v/>
      </c>
      <c r="AY669" s="79" t="str">
        <f>IFERROR("; "&amp;VLOOKUP(VALUE(MID(AU669,4,1)), TxtPanelShape!$V$2:$W$50,2,0),"")</f>
        <v/>
      </c>
      <c r="AZ669" s="79" t="str">
        <f t="shared" si="133"/>
        <v/>
      </c>
      <c r="BA669" s="71"/>
      <c r="BB669" s="79" t="str">
        <f>IFERROR(IF(VALUE(MID(BA669,1,1))=1, VLOOKUP(VALUE(MID(BA669,1,1)), TxtPanelShape!$A$2:$C$50, 3, 0), (IF(VALUE(MID(BA669,1,1))&gt;=7, VLOOKUP(VALUE(MID(BA669,1,1)), TxtPanelShape!$A$2:$C$50, 3, 0),VLOOKUP(VALUE(MID(BA669,1,2)),TxtPanelShape!$A$2:$C$50,3,0)))), "")</f>
        <v/>
      </c>
      <c r="BC669" s="79" t="str">
        <f>IFERROR(IF(VALUE(MID(BA669,1,1))=1, ", "&amp;VLOOKUP(VALUE(MID(BA669,2,1)), TxtPanelShape!$H$2:$I$50, 2, 0), IF(VALUE(MID(BA669,1,1))&gt;=7, ", "&amp;VLOOKUP(VALUE(MID(BA669,2,1)), TxtPanelShape!$H$2:$I$50, 2, 0),"")), "")</f>
        <v/>
      </c>
      <c r="BD669" s="79" t="str">
        <f>IFERROR(IF(VALUE(MID(BA669,1,1))=1, ", "&amp;VLOOKUP(VALUE(MID(BA669,3,1)), TxtPanelShape!$O$2:$P$50, 2, 0), IF(VALUE(MID(BA669,1,1))&gt;=7, ", "&amp;VLOOKUP(VALUE(MID(BA669,3,1)), TxtPanelShape!$O$2:$P$50, 2, 0),"")),"")</f>
        <v/>
      </c>
      <c r="BE669" s="79" t="str">
        <f>IFERROR("; "&amp;VLOOKUP(VALUE(MID(BA669,4,1)), TxtPanelShape!$V$2:$W$50,2,0),"")</f>
        <v/>
      </c>
      <c r="BF669" s="79" t="str">
        <f t="shared" si="134"/>
        <v/>
      </c>
      <c r="BG669" s="71"/>
      <c r="BH669" s="79" t="str">
        <f>IFERROR(VLOOKUP(BG669, TxtPanelDefinition!$A$2:$B$50, 2, 0),"")</f>
        <v/>
      </c>
      <c r="BI669" s="71"/>
      <c r="BJ669" s="79" t="str">
        <f>IFERROR(VLOOKUP(BI669, TxtPanelDefinition!$A$2:$B$50, 2, 0),"")</f>
        <v/>
      </c>
      <c r="BK669" s="71"/>
      <c r="BL669" s="79" t="str">
        <f>IFERROR(VLOOKUP(BK669, InscrTechniques!$A$2:$B$50, 2, 0),"")</f>
        <v/>
      </c>
      <c r="BM669" s="71"/>
      <c r="BN669" s="79" t="str">
        <f>IFERROR(VLOOKUP(BM669, InscrTechniques!$A$2:$B$50, 2, 0),"")</f>
        <v/>
      </c>
      <c r="BO669" s="71"/>
      <c r="BP669" s="79" t="str">
        <f>IFERROR(VLOOKUP(BO669, InscrTechniques!$A$2:$B$50, 2, 0),"")</f>
        <v/>
      </c>
      <c r="BQ669" s="71"/>
      <c r="BR669" s="79" t="str">
        <f>IFERROR(VLOOKUP(BQ669, InscrTechniques!$A$2:$B$50, 2, 0),"")</f>
        <v/>
      </c>
      <c r="BS669" s="71"/>
      <c r="BT669" s="79" t="str">
        <f>IFERROR(VLOOKUP(BS669, InscrTechniques!$A$2:$B$50, 2, 0),"")</f>
        <v/>
      </c>
      <c r="BU669" s="71"/>
      <c r="BV669" s="79" t="str">
        <f>IFERROR(VLOOKUP(BU669, InscrTechniques!$A$2:$B$50, 2, 0),"")</f>
        <v/>
      </c>
      <c r="BW669" s="125"/>
      <c r="BX669" s="79" t="str">
        <f>IFERROR(VLOOKUP(BW669, InscrTechniques!$A$2:$B$50, 2, 0),"")</f>
        <v/>
      </c>
      <c r="BY669" s="125"/>
      <c r="BZ669" s="79" t="str">
        <f>IFERROR(VLOOKUP(BY669, InscrTechniques!$A$2:$B$50, 2, 0),"")</f>
        <v/>
      </c>
      <c r="CA669" s="74"/>
      <c r="CB669" s="114" t="str">
        <f>IFERROR(VLOOKUP(CA669, LetterStyle!$A$2:$B$50, 2, 0),"")</f>
        <v/>
      </c>
      <c r="CC669" s="74"/>
      <c r="CD669" s="114" t="str">
        <f>IFERROR(VLOOKUP(CC669, LetterStyle!$A$2:$B$50, 2, 0),"")</f>
        <v/>
      </c>
      <c r="CE669" s="74"/>
      <c r="CF669" s="114" t="str">
        <f>IFERROR(VLOOKUP(CE669, LetterStyle!$A$2:$B$50, 2, 0),"")</f>
        <v/>
      </c>
      <c r="CG669" s="74"/>
      <c r="CH669" s="79" t="str">
        <f>IFERROR(VLOOKUP(CG669, LetterStyle!$A$2:$B$50, 2, 0),"")</f>
        <v/>
      </c>
      <c r="CI669" s="71"/>
      <c r="CJ669" s="79" t="str">
        <f>IFERROR(VLOOKUP(CI669, DecMotifs!$A$1:$B$306, 2, 0),"")</f>
        <v/>
      </c>
      <c r="CK669" s="71"/>
      <c r="CL669" s="79" t="str">
        <f>IFERROR(VLOOKUP(CK669, DecMotifs!$A$1:$B$306, 2, 0),"")</f>
        <v/>
      </c>
      <c r="CM669" s="71"/>
      <c r="CN669" s="79" t="str">
        <f>IFERROR(VLOOKUP(CM669, DecMotifs!$A$1:$B$306, 2, 0),"")</f>
        <v/>
      </c>
      <c r="CO669" s="71"/>
      <c r="CP669" s="79" t="str">
        <f>IFERROR(VLOOKUP(CO669, MarginalDec!$A$2:$B$253, 2, 0),"")</f>
        <v/>
      </c>
      <c r="CQ669" s="71"/>
      <c r="CR669" s="79" t="str">
        <f>IFERROR(VLOOKUP(CQ669, MarginalDec!$A$2:$B$253, 2, 0),"")</f>
        <v/>
      </c>
      <c r="CS669" s="71"/>
      <c r="CT669" s="79" t="str">
        <f>IFERROR(VLOOKUP(CS669, MarginalDec!$A$2:$B$253, 2, 0),"")</f>
        <v/>
      </c>
      <c r="CU669" s="71"/>
      <c r="CV669" s="79" t="str">
        <f>IF(ISBLANK(CU669),"", IFERROR(VLOOKUP(CU669, Tooling!$A$2:$B$252, 2, 0),""))</f>
        <v/>
      </c>
      <c r="CW669" s="71"/>
      <c r="CX669" s="79" t="str">
        <f>IF(ISBLANK(CW669),"", IFERROR(VLOOKUP(CW669, Tooling!$A$2:$B$252, 2, 0),""))</f>
        <v/>
      </c>
      <c r="CY669" s="71"/>
      <c r="CZ669" s="79" t="str">
        <f>IF(ISBLANK(CY669),"", IFERROR(VLOOKUP(CY669, Repairs!$A$2:$B$252, 2, 0),""))</f>
        <v/>
      </c>
      <c r="DA669" s="77"/>
      <c r="DB669" s="71"/>
      <c r="DC669" s="79" t="str">
        <f>IFERROR(VLOOKUP(DB669, DatingReason!$A$2:$B$252, 2, 0),"")</f>
        <v/>
      </c>
      <c r="DD669" s="123" t="str">
        <f t="shared" si="135"/>
        <v/>
      </c>
      <c r="DF669" s="119" t="str">
        <f t="array" ref="DF669">IF(AND($B669&lt;&gt;"", $DE669&lt;&gt;"", $DE669&lt;&gt;"No"),MAX(IF($B669=PEOPLE!$B$4:$B$1000, PEOPLE!$Q$4:$Q$1000,""))+100,"")</f>
        <v/>
      </c>
      <c r="DG669" s="68"/>
      <c r="DH669" s="76">
        <f>COUNTIF(PEOPLE!B:B, MEMORIALS!B669)</f>
        <v>0</v>
      </c>
      <c r="DI669" s="82"/>
      <c r="DJ669" s="82"/>
      <c r="DK669" s="82"/>
      <c r="DL669" s="68"/>
      <c r="DM669" s="68"/>
      <c r="DN669" s="68"/>
      <c r="DO669" s="68"/>
      <c r="DP669" s="68"/>
    </row>
    <row r="670" spans="1:120" ht="15" customHeight="1" x14ac:dyDescent="0.25">
      <c r="A670" s="68"/>
      <c r="B670" s="69"/>
      <c r="C670" s="68"/>
      <c r="D670" s="68"/>
      <c r="E670" s="70" t="str">
        <f>IF(D670="","",VLOOKUP(D670,Denomination!$A$2:$B$50, 2, 0))</f>
        <v/>
      </c>
      <c r="F670" s="68"/>
      <c r="G670" s="71"/>
      <c r="H670" s="70" t="str">
        <f>IF(G670="","",VLOOKUP(G670,MCondition!$A$2:$B$50, 2, 0))</f>
        <v/>
      </c>
      <c r="I670" s="72"/>
      <c r="J670" s="71"/>
      <c r="K670" s="70" t="str">
        <f>IF(J670="","",VLOOKUP(J670,ICondition!$A$2:$B$50, 2, 0))</f>
        <v/>
      </c>
      <c r="L670" s="73"/>
      <c r="M670" s="73"/>
      <c r="N670" s="73"/>
      <c r="O670" s="73"/>
      <c r="P670" s="73"/>
      <c r="Q670" s="73"/>
      <c r="R670" s="78"/>
      <c r="S670" s="79" t="str">
        <f>IFERROR(VLOOKUP(R670,Material!$A$2:$B$59, 2, 0),"")</f>
        <v/>
      </c>
      <c r="T670" s="71"/>
      <c r="U670" s="79" t="str">
        <f>IFERROR(VLOOKUP(T670,Material!$A$2:$B$59, 2, 0),"")</f>
        <v/>
      </c>
      <c r="V670" s="71"/>
      <c r="W670" s="79" t="str">
        <f>IFERROR(VLOOKUP(V670,Material!$A$2:$B$59, 2, 0),"")</f>
        <v/>
      </c>
      <c r="X670" s="71"/>
      <c r="Y670" s="79" t="str">
        <f>IFERROR(VLOOKUP(X670,Material!$A$2:$B$59, 2, 0),"")</f>
        <v/>
      </c>
      <c r="Z670" s="71"/>
      <c r="AA670" s="79" t="str">
        <f>IFERROR(VLOOKUP(Z670,Material!$A$2:$B$59, 2, 0),"")</f>
        <v/>
      </c>
      <c r="AB670" s="74"/>
      <c r="AC670" s="75" t="e">
        <f t="shared" si="124"/>
        <v>#VALUE!</v>
      </c>
      <c r="AD670" s="75" t="e">
        <f t="shared" si="125"/>
        <v>#VALUE!</v>
      </c>
      <c r="AE670" s="75" t="e">
        <f t="shared" si="127"/>
        <v>#VALUE!</v>
      </c>
      <c r="AF670" s="75" t="e">
        <f t="shared" si="126"/>
        <v>#VALUE!</v>
      </c>
      <c r="AG670" s="75" t="e">
        <f t="shared" si="128"/>
        <v>#VALUE!</v>
      </c>
      <c r="AH670" s="75" t="e">
        <f t="shared" si="129"/>
        <v>#VALUE!</v>
      </c>
      <c r="AI670" s="75" t="e">
        <f t="shared" si="130"/>
        <v>#VALUE!</v>
      </c>
      <c r="AJ670" s="80" t="e">
        <f t="shared" si="131"/>
        <v>#VALUE!</v>
      </c>
      <c r="AK670" s="79" t="str">
        <f>(IFERROR(VLOOKUP(AB670,Categories!$A$2:$B$20,2,1),""))</f>
        <v/>
      </c>
      <c r="AL670" s="79" t="str">
        <f ca="1">IFERROR(VLOOKUP((HLOOKUP((VLOOKUP($AB670,Categories!$A$2:$F$20,3,1)), $AB$3:$AJ670, (ROW()-ROW($AB$3)+1), 0)), INDIRECT(VLOOKUP($AB670,Categories!$A$2:$F$20,6,1)),2,0),AK670)</f>
        <v/>
      </c>
      <c r="AM670" s="79" t="str">
        <f ca="1">IFERROR(VLOOKUP((HLOOKUP((VLOOKUP($AB670,Categories!$A$2:$F$20,4,1)),$AB$3:$AJ670,(ROW()-ROW($AB$3)+1),0)),INDIRECT(VLOOKUP($AB670,Categories!$A$2:$H$20,7,1)),2,0),"")</f>
        <v/>
      </c>
      <c r="AN670" s="79" t="str">
        <f ca="1">IFERROR(VLOOKUP((HLOOKUP((VLOOKUP($AB670,Categories!$A$2:$F$20,5,1)), $AB$3:$AJ670, (ROW()-ROW($AB$3)+1), 0)), INDIRECT(VLOOKUP($AB670,Categories!$A$2:$H$20,8,1)),2,0),"")</f>
        <v/>
      </c>
      <c r="AO670" s="79" t="str">
        <f t="shared" ca="1" si="132"/>
        <v/>
      </c>
      <c r="AP670" s="81"/>
      <c r="AQ670" s="70" t="str">
        <f>IFERROR(VLOOKUP(VALUE(MID(AP670,1,1)),AdditionalElements!$A$2:$B$50,2,0),"")</f>
        <v/>
      </c>
      <c r="AR670" s="70" t="str">
        <f>IFERROR(VLOOKUP(VALUE(MID(AP670,2,1)),AdditionalElements!$H$2:$I$50,2,0),"")</f>
        <v/>
      </c>
      <c r="AS670" s="70" t="str">
        <f>IFERROR(VLOOKUP(VALUE(MID(AP670,3,1)),AdditionalElements!$O$2:$P$50,2,0),"")</f>
        <v/>
      </c>
      <c r="AT670" s="70" t="str">
        <f>IFERROR(VLOOKUP(VALUE(MID(AP670,4,1)),AdditionalElements!$V$2:$W$50,2,0),"")</f>
        <v/>
      </c>
      <c r="AU670" s="71"/>
      <c r="AV670" s="79" t="str">
        <f>IFERROR(IF(VALUE(MID(AU670,1,1))=1, VLOOKUP(VALUE(MID(AU670,1,1)), TxtPanelShape!$A$2:$C$50, 3, 0), (IF(VALUE(MID(AU670,1,1))&gt;=7, VLOOKUP(VALUE(MID(AU670,1,1)), TxtPanelShape!$A$2:$C$50, 3, 0),VLOOKUP(VALUE(MID(AU670,1,2)),TxtPanelShape!$A$2:$C$50,3,0)))), "")</f>
        <v/>
      </c>
      <c r="AW670" s="79" t="str">
        <f>IFERROR(IF(VALUE(MID(AU670,1,1))=1, ", "&amp;VLOOKUP(VALUE(MID(AU670,2,1)), TxtPanelShape!$H$2:$I$50, 2, 0), IF(VALUE(MID(AU670,1,1))&gt;=7, ", "&amp;VLOOKUP(VALUE(MID(AU670,2,1)), TxtPanelShape!$H$2:$I$50, 2, 0),"")), "")</f>
        <v/>
      </c>
      <c r="AX670" s="79" t="str">
        <f>IFERROR(IF(VALUE(MID(AU670,1,1))=1, ", "&amp;VLOOKUP(VALUE(MID(AU670,3,1)), TxtPanelShape!$O$2:$P$50, 2, 0), IF(VALUE(MID(AU670,1,1))&gt;=7, ", "&amp;VLOOKUP(VALUE(MID(AU670,3,1)), TxtPanelShape!$O$2:$P$50, 2, 0),"")),"")</f>
        <v/>
      </c>
      <c r="AY670" s="79" t="str">
        <f>IFERROR("; "&amp;VLOOKUP(VALUE(MID(AU670,4,1)), TxtPanelShape!$V$2:$W$50,2,0),"")</f>
        <v/>
      </c>
      <c r="AZ670" s="79" t="str">
        <f t="shared" si="133"/>
        <v/>
      </c>
      <c r="BA670" s="71"/>
      <c r="BB670" s="79" t="str">
        <f>IFERROR(IF(VALUE(MID(BA670,1,1))=1, VLOOKUP(VALUE(MID(BA670,1,1)), TxtPanelShape!$A$2:$C$50, 3, 0), (IF(VALUE(MID(BA670,1,1))&gt;=7, VLOOKUP(VALUE(MID(BA670,1,1)), TxtPanelShape!$A$2:$C$50, 3, 0),VLOOKUP(VALUE(MID(BA670,1,2)),TxtPanelShape!$A$2:$C$50,3,0)))), "")</f>
        <v/>
      </c>
      <c r="BC670" s="79" t="str">
        <f>IFERROR(IF(VALUE(MID(BA670,1,1))=1, ", "&amp;VLOOKUP(VALUE(MID(BA670,2,1)), TxtPanelShape!$H$2:$I$50, 2, 0), IF(VALUE(MID(BA670,1,1))&gt;=7, ", "&amp;VLOOKUP(VALUE(MID(BA670,2,1)), TxtPanelShape!$H$2:$I$50, 2, 0),"")), "")</f>
        <v/>
      </c>
      <c r="BD670" s="79" t="str">
        <f>IFERROR(IF(VALUE(MID(BA670,1,1))=1, ", "&amp;VLOOKUP(VALUE(MID(BA670,3,1)), TxtPanelShape!$O$2:$P$50, 2, 0), IF(VALUE(MID(BA670,1,1))&gt;=7, ", "&amp;VLOOKUP(VALUE(MID(BA670,3,1)), TxtPanelShape!$O$2:$P$50, 2, 0),"")),"")</f>
        <v/>
      </c>
      <c r="BE670" s="79" t="str">
        <f>IFERROR("; "&amp;VLOOKUP(VALUE(MID(BA670,4,1)), TxtPanelShape!$V$2:$W$50,2,0),"")</f>
        <v/>
      </c>
      <c r="BF670" s="79" t="str">
        <f t="shared" si="134"/>
        <v/>
      </c>
      <c r="BG670" s="71"/>
      <c r="BH670" s="79" t="str">
        <f>IFERROR(VLOOKUP(BG670, TxtPanelDefinition!$A$2:$B$50, 2, 0),"")</f>
        <v/>
      </c>
      <c r="BI670" s="71"/>
      <c r="BJ670" s="79" t="str">
        <f>IFERROR(VLOOKUP(BI670, TxtPanelDefinition!$A$2:$B$50, 2, 0),"")</f>
        <v/>
      </c>
      <c r="BK670" s="71"/>
      <c r="BL670" s="79" t="str">
        <f>IFERROR(VLOOKUP(BK670, InscrTechniques!$A$2:$B$50, 2, 0),"")</f>
        <v/>
      </c>
      <c r="BM670" s="71"/>
      <c r="BN670" s="79" t="str">
        <f>IFERROR(VLOOKUP(BM670, InscrTechniques!$A$2:$B$50, 2, 0),"")</f>
        <v/>
      </c>
      <c r="BO670" s="71"/>
      <c r="BP670" s="79" t="str">
        <f>IFERROR(VLOOKUP(BO670, InscrTechniques!$A$2:$B$50, 2, 0),"")</f>
        <v/>
      </c>
      <c r="BQ670" s="71"/>
      <c r="BR670" s="79" t="str">
        <f>IFERROR(VLOOKUP(BQ670, InscrTechniques!$A$2:$B$50, 2, 0),"")</f>
        <v/>
      </c>
      <c r="BS670" s="71"/>
      <c r="BT670" s="79" t="str">
        <f>IFERROR(VLOOKUP(BS670, InscrTechniques!$A$2:$B$50, 2, 0),"")</f>
        <v/>
      </c>
      <c r="BU670" s="71"/>
      <c r="BV670" s="79" t="str">
        <f>IFERROR(VLOOKUP(BU670, InscrTechniques!$A$2:$B$50, 2, 0),"")</f>
        <v/>
      </c>
      <c r="BW670" s="125"/>
      <c r="BX670" s="79" t="str">
        <f>IFERROR(VLOOKUP(BW670, InscrTechniques!$A$2:$B$50, 2, 0),"")</f>
        <v/>
      </c>
      <c r="BY670" s="125"/>
      <c r="BZ670" s="79" t="str">
        <f>IFERROR(VLOOKUP(BY670, InscrTechniques!$A$2:$B$50, 2, 0),"")</f>
        <v/>
      </c>
      <c r="CA670" s="74"/>
      <c r="CB670" s="114" t="str">
        <f>IFERROR(VLOOKUP(CA670, LetterStyle!$A$2:$B$50, 2, 0),"")</f>
        <v/>
      </c>
      <c r="CC670" s="74"/>
      <c r="CD670" s="114" t="str">
        <f>IFERROR(VLOOKUP(CC670, LetterStyle!$A$2:$B$50, 2, 0),"")</f>
        <v/>
      </c>
      <c r="CE670" s="74"/>
      <c r="CF670" s="114" t="str">
        <f>IFERROR(VLOOKUP(CE670, LetterStyle!$A$2:$B$50, 2, 0),"")</f>
        <v/>
      </c>
      <c r="CG670" s="74"/>
      <c r="CH670" s="79" t="str">
        <f>IFERROR(VLOOKUP(CG670, LetterStyle!$A$2:$B$50, 2, 0),"")</f>
        <v/>
      </c>
      <c r="CI670" s="71"/>
      <c r="CJ670" s="79" t="str">
        <f>IFERROR(VLOOKUP(CI670, DecMotifs!$A$1:$B$306, 2, 0),"")</f>
        <v/>
      </c>
      <c r="CK670" s="71"/>
      <c r="CL670" s="79" t="str">
        <f>IFERROR(VLOOKUP(CK670, DecMotifs!$A$1:$B$306, 2, 0),"")</f>
        <v/>
      </c>
      <c r="CM670" s="71"/>
      <c r="CN670" s="79" t="str">
        <f>IFERROR(VLOOKUP(CM670, DecMotifs!$A$1:$B$306, 2, 0),"")</f>
        <v/>
      </c>
      <c r="CO670" s="71"/>
      <c r="CP670" s="79" t="str">
        <f>IFERROR(VLOOKUP(CO670, MarginalDec!$A$2:$B$253, 2, 0),"")</f>
        <v/>
      </c>
      <c r="CQ670" s="71"/>
      <c r="CR670" s="79" t="str">
        <f>IFERROR(VLOOKUP(CQ670, MarginalDec!$A$2:$B$253, 2, 0),"")</f>
        <v/>
      </c>
      <c r="CS670" s="71"/>
      <c r="CT670" s="79" t="str">
        <f>IFERROR(VLOOKUP(CS670, MarginalDec!$A$2:$B$253, 2, 0),"")</f>
        <v/>
      </c>
      <c r="CU670" s="71"/>
      <c r="CV670" s="79" t="str">
        <f>IF(ISBLANK(CU670),"", IFERROR(VLOOKUP(CU670, Tooling!$A$2:$B$252, 2, 0),""))</f>
        <v/>
      </c>
      <c r="CW670" s="71"/>
      <c r="CX670" s="79" t="str">
        <f>IF(ISBLANK(CW670),"", IFERROR(VLOOKUP(CW670, Tooling!$A$2:$B$252, 2, 0),""))</f>
        <v/>
      </c>
      <c r="CY670" s="71"/>
      <c r="CZ670" s="79" t="str">
        <f>IF(ISBLANK(CY670),"", IFERROR(VLOOKUP(CY670, Repairs!$A$2:$B$252, 2, 0),""))</f>
        <v/>
      </c>
      <c r="DA670" s="77"/>
      <c r="DB670" s="71"/>
      <c r="DC670" s="79" t="str">
        <f>IFERROR(VLOOKUP(DB670, DatingReason!$A$2:$B$252, 2, 0),"")</f>
        <v/>
      </c>
      <c r="DD670" s="123" t="str">
        <f t="shared" si="135"/>
        <v/>
      </c>
      <c r="DF670" s="119" t="str">
        <f t="array" ref="DF670">IF(AND($B670&lt;&gt;"", $DE670&lt;&gt;"", $DE670&lt;&gt;"No"),MAX(IF($B670=PEOPLE!$B$4:$B$1000, PEOPLE!$Q$4:$Q$1000,""))+100,"")</f>
        <v/>
      </c>
      <c r="DG670" s="68"/>
      <c r="DH670" s="76">
        <f>COUNTIF(PEOPLE!B:B, MEMORIALS!B670)</f>
        <v>0</v>
      </c>
      <c r="DI670" s="82"/>
      <c r="DJ670" s="82"/>
      <c r="DK670" s="82"/>
      <c r="DL670" s="68"/>
      <c r="DM670" s="68"/>
      <c r="DN670" s="68"/>
      <c r="DO670" s="68"/>
      <c r="DP670" s="68"/>
    </row>
    <row r="671" spans="1:120" ht="15" customHeight="1" x14ac:dyDescent="0.25">
      <c r="A671" s="68"/>
      <c r="B671" s="69"/>
      <c r="C671" s="68"/>
      <c r="D671" s="68"/>
      <c r="E671" s="70" t="str">
        <f>IF(D671="","",VLOOKUP(D671,Denomination!$A$2:$B$50, 2, 0))</f>
        <v/>
      </c>
      <c r="F671" s="68"/>
      <c r="G671" s="71"/>
      <c r="H671" s="70" t="str">
        <f>IF(G671="","",VLOOKUP(G671,MCondition!$A$2:$B$50, 2, 0))</f>
        <v/>
      </c>
      <c r="I671" s="72"/>
      <c r="J671" s="71"/>
      <c r="K671" s="70" t="str">
        <f>IF(J671="","",VLOOKUP(J671,ICondition!$A$2:$B$50, 2, 0))</f>
        <v/>
      </c>
      <c r="L671" s="73"/>
      <c r="M671" s="73"/>
      <c r="N671" s="73"/>
      <c r="O671" s="73"/>
      <c r="P671" s="73"/>
      <c r="Q671" s="73"/>
      <c r="R671" s="78"/>
      <c r="S671" s="79" t="str">
        <f>IFERROR(VLOOKUP(R671,Material!$A$2:$B$59, 2, 0),"")</f>
        <v/>
      </c>
      <c r="T671" s="71"/>
      <c r="U671" s="79" t="str">
        <f>IFERROR(VLOOKUP(T671,Material!$A$2:$B$59, 2, 0),"")</f>
        <v/>
      </c>
      <c r="V671" s="71"/>
      <c r="W671" s="79" t="str">
        <f>IFERROR(VLOOKUP(V671,Material!$A$2:$B$59, 2, 0),"")</f>
        <v/>
      </c>
      <c r="X671" s="71"/>
      <c r="Y671" s="79" t="str">
        <f>IFERROR(VLOOKUP(X671,Material!$A$2:$B$59, 2, 0),"")</f>
        <v/>
      </c>
      <c r="Z671" s="71"/>
      <c r="AA671" s="79" t="str">
        <f>IFERROR(VLOOKUP(Z671,Material!$A$2:$B$59, 2, 0),"")</f>
        <v/>
      </c>
      <c r="AB671" s="74"/>
      <c r="AC671" s="75" t="e">
        <f t="shared" si="124"/>
        <v>#VALUE!</v>
      </c>
      <c r="AD671" s="75" t="e">
        <f t="shared" si="125"/>
        <v>#VALUE!</v>
      </c>
      <c r="AE671" s="75" t="e">
        <f t="shared" si="127"/>
        <v>#VALUE!</v>
      </c>
      <c r="AF671" s="75" t="e">
        <f t="shared" si="126"/>
        <v>#VALUE!</v>
      </c>
      <c r="AG671" s="75" t="e">
        <f t="shared" si="128"/>
        <v>#VALUE!</v>
      </c>
      <c r="AH671" s="75" t="e">
        <f t="shared" si="129"/>
        <v>#VALUE!</v>
      </c>
      <c r="AI671" s="75" t="e">
        <f t="shared" si="130"/>
        <v>#VALUE!</v>
      </c>
      <c r="AJ671" s="80" t="e">
        <f t="shared" si="131"/>
        <v>#VALUE!</v>
      </c>
      <c r="AK671" s="79" t="str">
        <f>(IFERROR(VLOOKUP(AB671,Categories!$A$2:$B$20,2,1),""))</f>
        <v/>
      </c>
      <c r="AL671" s="79" t="str">
        <f ca="1">IFERROR(VLOOKUP((HLOOKUP((VLOOKUP($AB671,Categories!$A$2:$F$20,3,1)), $AB$3:$AJ671, (ROW()-ROW($AB$3)+1), 0)), INDIRECT(VLOOKUP($AB671,Categories!$A$2:$F$20,6,1)),2,0),AK671)</f>
        <v/>
      </c>
      <c r="AM671" s="79" t="str">
        <f ca="1">IFERROR(VLOOKUP((HLOOKUP((VLOOKUP($AB671,Categories!$A$2:$F$20,4,1)),$AB$3:$AJ671,(ROW()-ROW($AB$3)+1),0)),INDIRECT(VLOOKUP($AB671,Categories!$A$2:$H$20,7,1)),2,0),"")</f>
        <v/>
      </c>
      <c r="AN671" s="79" t="str">
        <f ca="1">IFERROR(VLOOKUP((HLOOKUP((VLOOKUP($AB671,Categories!$A$2:$F$20,5,1)), $AB$3:$AJ671, (ROW()-ROW($AB$3)+1), 0)), INDIRECT(VLOOKUP($AB671,Categories!$A$2:$H$20,8,1)),2,0),"")</f>
        <v/>
      </c>
      <c r="AO671" s="79" t="str">
        <f t="shared" ca="1" si="132"/>
        <v/>
      </c>
      <c r="AP671" s="81"/>
      <c r="AQ671" s="70" t="str">
        <f>IFERROR(VLOOKUP(VALUE(MID(AP671,1,1)),AdditionalElements!$A$2:$B$50,2,0),"")</f>
        <v/>
      </c>
      <c r="AR671" s="70" t="str">
        <f>IFERROR(VLOOKUP(VALUE(MID(AP671,2,1)),AdditionalElements!$H$2:$I$50,2,0),"")</f>
        <v/>
      </c>
      <c r="AS671" s="70" t="str">
        <f>IFERROR(VLOOKUP(VALUE(MID(AP671,3,1)),AdditionalElements!$O$2:$P$50,2,0),"")</f>
        <v/>
      </c>
      <c r="AT671" s="70" t="str">
        <f>IFERROR(VLOOKUP(VALUE(MID(AP671,4,1)),AdditionalElements!$V$2:$W$50,2,0),"")</f>
        <v/>
      </c>
      <c r="AU671" s="71"/>
      <c r="AV671" s="79" t="str">
        <f>IFERROR(IF(VALUE(MID(AU671,1,1))=1, VLOOKUP(VALUE(MID(AU671,1,1)), TxtPanelShape!$A$2:$C$50, 3, 0), (IF(VALUE(MID(AU671,1,1))&gt;=7, VLOOKUP(VALUE(MID(AU671,1,1)), TxtPanelShape!$A$2:$C$50, 3, 0),VLOOKUP(VALUE(MID(AU671,1,2)),TxtPanelShape!$A$2:$C$50,3,0)))), "")</f>
        <v/>
      </c>
      <c r="AW671" s="79" t="str">
        <f>IFERROR(IF(VALUE(MID(AU671,1,1))=1, ", "&amp;VLOOKUP(VALUE(MID(AU671,2,1)), TxtPanelShape!$H$2:$I$50, 2, 0), IF(VALUE(MID(AU671,1,1))&gt;=7, ", "&amp;VLOOKUP(VALUE(MID(AU671,2,1)), TxtPanelShape!$H$2:$I$50, 2, 0),"")), "")</f>
        <v/>
      </c>
      <c r="AX671" s="79" t="str">
        <f>IFERROR(IF(VALUE(MID(AU671,1,1))=1, ", "&amp;VLOOKUP(VALUE(MID(AU671,3,1)), TxtPanelShape!$O$2:$P$50, 2, 0), IF(VALUE(MID(AU671,1,1))&gt;=7, ", "&amp;VLOOKUP(VALUE(MID(AU671,3,1)), TxtPanelShape!$O$2:$P$50, 2, 0),"")),"")</f>
        <v/>
      </c>
      <c r="AY671" s="79" t="str">
        <f>IFERROR("; "&amp;VLOOKUP(VALUE(MID(AU671,4,1)), TxtPanelShape!$V$2:$W$50,2,0),"")</f>
        <v/>
      </c>
      <c r="AZ671" s="79" t="str">
        <f t="shared" si="133"/>
        <v/>
      </c>
      <c r="BA671" s="71"/>
      <c r="BB671" s="79" t="str">
        <f>IFERROR(IF(VALUE(MID(BA671,1,1))=1, VLOOKUP(VALUE(MID(BA671,1,1)), TxtPanelShape!$A$2:$C$50, 3, 0), (IF(VALUE(MID(BA671,1,1))&gt;=7, VLOOKUP(VALUE(MID(BA671,1,1)), TxtPanelShape!$A$2:$C$50, 3, 0),VLOOKUP(VALUE(MID(BA671,1,2)),TxtPanelShape!$A$2:$C$50,3,0)))), "")</f>
        <v/>
      </c>
      <c r="BC671" s="79" t="str">
        <f>IFERROR(IF(VALUE(MID(BA671,1,1))=1, ", "&amp;VLOOKUP(VALUE(MID(BA671,2,1)), TxtPanelShape!$H$2:$I$50, 2, 0), IF(VALUE(MID(BA671,1,1))&gt;=7, ", "&amp;VLOOKUP(VALUE(MID(BA671,2,1)), TxtPanelShape!$H$2:$I$50, 2, 0),"")), "")</f>
        <v/>
      </c>
      <c r="BD671" s="79" t="str">
        <f>IFERROR(IF(VALUE(MID(BA671,1,1))=1, ", "&amp;VLOOKUP(VALUE(MID(BA671,3,1)), TxtPanelShape!$O$2:$P$50, 2, 0), IF(VALUE(MID(BA671,1,1))&gt;=7, ", "&amp;VLOOKUP(VALUE(MID(BA671,3,1)), TxtPanelShape!$O$2:$P$50, 2, 0),"")),"")</f>
        <v/>
      </c>
      <c r="BE671" s="79" t="str">
        <f>IFERROR("; "&amp;VLOOKUP(VALUE(MID(BA671,4,1)), TxtPanelShape!$V$2:$W$50,2,0),"")</f>
        <v/>
      </c>
      <c r="BF671" s="79" t="str">
        <f t="shared" si="134"/>
        <v/>
      </c>
      <c r="BG671" s="71"/>
      <c r="BH671" s="79" t="str">
        <f>IFERROR(VLOOKUP(BG671, TxtPanelDefinition!$A$2:$B$50, 2, 0),"")</f>
        <v/>
      </c>
      <c r="BI671" s="71"/>
      <c r="BJ671" s="79" t="str">
        <f>IFERROR(VLOOKUP(BI671, TxtPanelDefinition!$A$2:$B$50, 2, 0),"")</f>
        <v/>
      </c>
      <c r="BK671" s="71"/>
      <c r="BL671" s="79" t="str">
        <f>IFERROR(VLOOKUP(BK671, InscrTechniques!$A$2:$B$50, 2, 0),"")</f>
        <v/>
      </c>
      <c r="BM671" s="71"/>
      <c r="BN671" s="79" t="str">
        <f>IFERROR(VLOOKUP(BM671, InscrTechniques!$A$2:$B$50, 2, 0),"")</f>
        <v/>
      </c>
      <c r="BO671" s="71"/>
      <c r="BP671" s="79" t="str">
        <f>IFERROR(VLOOKUP(BO671, InscrTechniques!$A$2:$B$50, 2, 0),"")</f>
        <v/>
      </c>
      <c r="BQ671" s="71"/>
      <c r="BR671" s="79" t="str">
        <f>IFERROR(VLOOKUP(BQ671, InscrTechniques!$A$2:$B$50, 2, 0),"")</f>
        <v/>
      </c>
      <c r="BS671" s="71"/>
      <c r="BT671" s="79" t="str">
        <f>IFERROR(VLOOKUP(BS671, InscrTechniques!$A$2:$B$50, 2, 0),"")</f>
        <v/>
      </c>
      <c r="BU671" s="71"/>
      <c r="BV671" s="79" t="str">
        <f>IFERROR(VLOOKUP(BU671, InscrTechniques!$A$2:$B$50, 2, 0),"")</f>
        <v/>
      </c>
      <c r="BW671" s="125"/>
      <c r="BX671" s="79" t="str">
        <f>IFERROR(VLOOKUP(BW671, InscrTechniques!$A$2:$B$50, 2, 0),"")</f>
        <v/>
      </c>
      <c r="BY671" s="125"/>
      <c r="BZ671" s="79" t="str">
        <f>IFERROR(VLOOKUP(BY671, InscrTechniques!$A$2:$B$50, 2, 0),"")</f>
        <v/>
      </c>
      <c r="CA671" s="74"/>
      <c r="CB671" s="114" t="str">
        <f>IFERROR(VLOOKUP(CA671, LetterStyle!$A$2:$B$50, 2, 0),"")</f>
        <v/>
      </c>
      <c r="CC671" s="74"/>
      <c r="CD671" s="114" t="str">
        <f>IFERROR(VLOOKUP(CC671, LetterStyle!$A$2:$B$50, 2, 0),"")</f>
        <v/>
      </c>
      <c r="CE671" s="74"/>
      <c r="CF671" s="114" t="str">
        <f>IFERROR(VLOOKUP(CE671, LetterStyle!$A$2:$B$50, 2, 0),"")</f>
        <v/>
      </c>
      <c r="CG671" s="74"/>
      <c r="CH671" s="79" t="str">
        <f>IFERROR(VLOOKUP(CG671, LetterStyle!$A$2:$B$50, 2, 0),"")</f>
        <v/>
      </c>
      <c r="CI671" s="71"/>
      <c r="CJ671" s="79" t="str">
        <f>IFERROR(VLOOKUP(CI671, DecMotifs!$A$1:$B$306, 2, 0),"")</f>
        <v/>
      </c>
      <c r="CK671" s="71"/>
      <c r="CL671" s="79" t="str">
        <f>IFERROR(VLOOKUP(CK671, DecMotifs!$A$1:$B$306, 2, 0),"")</f>
        <v/>
      </c>
      <c r="CM671" s="71"/>
      <c r="CN671" s="79" t="str">
        <f>IFERROR(VLOOKUP(CM671, DecMotifs!$A$1:$B$306, 2, 0),"")</f>
        <v/>
      </c>
      <c r="CO671" s="71"/>
      <c r="CP671" s="79" t="str">
        <f>IFERROR(VLOOKUP(CO671, MarginalDec!$A$2:$B$253, 2, 0),"")</f>
        <v/>
      </c>
      <c r="CQ671" s="71"/>
      <c r="CR671" s="79" t="str">
        <f>IFERROR(VLOOKUP(CQ671, MarginalDec!$A$2:$B$253, 2, 0),"")</f>
        <v/>
      </c>
      <c r="CS671" s="71"/>
      <c r="CT671" s="79" t="str">
        <f>IFERROR(VLOOKUP(CS671, MarginalDec!$A$2:$B$253, 2, 0),"")</f>
        <v/>
      </c>
      <c r="CU671" s="71"/>
      <c r="CV671" s="79" t="str">
        <f>IF(ISBLANK(CU671),"", IFERROR(VLOOKUP(CU671, Tooling!$A$2:$B$252, 2, 0),""))</f>
        <v/>
      </c>
      <c r="CW671" s="71"/>
      <c r="CX671" s="79" t="str">
        <f>IF(ISBLANK(CW671),"", IFERROR(VLOOKUP(CW671, Tooling!$A$2:$B$252, 2, 0),""))</f>
        <v/>
      </c>
      <c r="CY671" s="71"/>
      <c r="CZ671" s="79" t="str">
        <f>IF(ISBLANK(CY671),"", IFERROR(VLOOKUP(CY671, Repairs!$A$2:$B$252, 2, 0),""))</f>
        <v/>
      </c>
      <c r="DA671" s="77"/>
      <c r="DB671" s="71"/>
      <c r="DC671" s="79" t="str">
        <f>IFERROR(VLOOKUP(DB671, DatingReason!$A$2:$B$252, 2, 0),"")</f>
        <v/>
      </c>
      <c r="DD671" s="123" t="str">
        <f t="shared" si="135"/>
        <v/>
      </c>
      <c r="DF671" s="119" t="str">
        <f t="array" ref="DF671">IF(AND($B671&lt;&gt;"", $DE671&lt;&gt;"", $DE671&lt;&gt;"No"),MAX(IF($B671=PEOPLE!$B$4:$B$1000, PEOPLE!$Q$4:$Q$1000,""))+100,"")</f>
        <v/>
      </c>
      <c r="DG671" s="68"/>
      <c r="DH671" s="76">
        <f>COUNTIF(PEOPLE!B:B, MEMORIALS!B671)</f>
        <v>0</v>
      </c>
      <c r="DI671" s="82"/>
      <c r="DJ671" s="82"/>
      <c r="DK671" s="82"/>
      <c r="DL671" s="68"/>
      <c r="DM671" s="68"/>
      <c r="DN671" s="68"/>
      <c r="DO671" s="68"/>
      <c r="DP671" s="68"/>
    </row>
    <row r="672" spans="1:120" ht="15" customHeight="1" x14ac:dyDescent="0.25">
      <c r="A672" s="68"/>
      <c r="B672" s="69"/>
      <c r="C672" s="68"/>
      <c r="D672" s="68"/>
      <c r="E672" s="70" t="str">
        <f>IF(D672="","",VLOOKUP(D672,Denomination!$A$2:$B$50, 2, 0))</f>
        <v/>
      </c>
      <c r="F672" s="68"/>
      <c r="G672" s="71"/>
      <c r="H672" s="70" t="str">
        <f>IF(G672="","",VLOOKUP(G672,MCondition!$A$2:$B$50, 2, 0))</f>
        <v/>
      </c>
      <c r="I672" s="72"/>
      <c r="J672" s="71"/>
      <c r="K672" s="70" t="str">
        <f>IF(J672="","",VLOOKUP(J672,ICondition!$A$2:$B$50, 2, 0))</f>
        <v/>
      </c>
      <c r="L672" s="73"/>
      <c r="M672" s="73"/>
      <c r="N672" s="73"/>
      <c r="O672" s="73"/>
      <c r="P672" s="73"/>
      <c r="Q672" s="73"/>
      <c r="R672" s="78"/>
      <c r="S672" s="79" t="str">
        <f>IFERROR(VLOOKUP(R672,Material!$A$2:$B$59, 2, 0),"")</f>
        <v/>
      </c>
      <c r="T672" s="71"/>
      <c r="U672" s="79" t="str">
        <f>IFERROR(VLOOKUP(T672,Material!$A$2:$B$59, 2, 0),"")</f>
        <v/>
      </c>
      <c r="V672" s="71"/>
      <c r="W672" s="79" t="str">
        <f>IFERROR(VLOOKUP(V672,Material!$A$2:$B$59, 2, 0),"")</f>
        <v/>
      </c>
      <c r="X672" s="71"/>
      <c r="Y672" s="79" t="str">
        <f>IFERROR(VLOOKUP(X672,Material!$A$2:$B$59, 2, 0),"")</f>
        <v/>
      </c>
      <c r="Z672" s="71"/>
      <c r="AA672" s="79" t="str">
        <f>IFERROR(VLOOKUP(Z672,Material!$A$2:$B$59, 2, 0),"")</f>
        <v/>
      </c>
      <c r="AB672" s="74"/>
      <c r="AC672" s="75" t="e">
        <f t="shared" si="124"/>
        <v>#VALUE!</v>
      </c>
      <c r="AD672" s="75" t="e">
        <f t="shared" si="125"/>
        <v>#VALUE!</v>
      </c>
      <c r="AE672" s="75" t="e">
        <f t="shared" si="127"/>
        <v>#VALUE!</v>
      </c>
      <c r="AF672" s="75" t="e">
        <f t="shared" si="126"/>
        <v>#VALUE!</v>
      </c>
      <c r="AG672" s="75" t="e">
        <f t="shared" si="128"/>
        <v>#VALUE!</v>
      </c>
      <c r="AH672" s="75" t="e">
        <f t="shared" si="129"/>
        <v>#VALUE!</v>
      </c>
      <c r="AI672" s="75" t="e">
        <f t="shared" si="130"/>
        <v>#VALUE!</v>
      </c>
      <c r="AJ672" s="80" t="e">
        <f t="shared" si="131"/>
        <v>#VALUE!</v>
      </c>
      <c r="AK672" s="79" t="str">
        <f>(IFERROR(VLOOKUP(AB672,Categories!$A$2:$B$20,2,1),""))</f>
        <v/>
      </c>
      <c r="AL672" s="79" t="str">
        <f ca="1">IFERROR(VLOOKUP((HLOOKUP((VLOOKUP($AB672,Categories!$A$2:$F$20,3,1)), $AB$3:$AJ672, (ROW()-ROW($AB$3)+1), 0)), INDIRECT(VLOOKUP($AB672,Categories!$A$2:$F$20,6,1)),2,0),AK672)</f>
        <v/>
      </c>
      <c r="AM672" s="79" t="str">
        <f ca="1">IFERROR(VLOOKUP((HLOOKUP((VLOOKUP($AB672,Categories!$A$2:$F$20,4,1)),$AB$3:$AJ672,(ROW()-ROW($AB$3)+1),0)),INDIRECT(VLOOKUP($AB672,Categories!$A$2:$H$20,7,1)),2,0),"")</f>
        <v/>
      </c>
      <c r="AN672" s="79" t="str">
        <f ca="1">IFERROR(VLOOKUP((HLOOKUP((VLOOKUP($AB672,Categories!$A$2:$F$20,5,1)), $AB$3:$AJ672, (ROW()-ROW($AB$3)+1), 0)), INDIRECT(VLOOKUP($AB672,Categories!$A$2:$H$20,8,1)),2,0),"")</f>
        <v/>
      </c>
      <c r="AO672" s="79" t="str">
        <f t="shared" ca="1" si="132"/>
        <v/>
      </c>
      <c r="AP672" s="81"/>
      <c r="AQ672" s="70" t="str">
        <f>IFERROR(VLOOKUP(VALUE(MID(AP672,1,1)),AdditionalElements!$A$2:$B$50,2,0),"")</f>
        <v/>
      </c>
      <c r="AR672" s="70" t="str">
        <f>IFERROR(VLOOKUP(VALUE(MID(AP672,2,1)),AdditionalElements!$H$2:$I$50,2,0),"")</f>
        <v/>
      </c>
      <c r="AS672" s="70" t="str">
        <f>IFERROR(VLOOKUP(VALUE(MID(AP672,3,1)),AdditionalElements!$O$2:$P$50,2,0),"")</f>
        <v/>
      </c>
      <c r="AT672" s="70" t="str">
        <f>IFERROR(VLOOKUP(VALUE(MID(AP672,4,1)),AdditionalElements!$V$2:$W$50,2,0),"")</f>
        <v/>
      </c>
      <c r="AU672" s="71"/>
      <c r="AV672" s="79" t="str">
        <f>IFERROR(IF(VALUE(MID(AU672,1,1))=1, VLOOKUP(VALUE(MID(AU672,1,1)), TxtPanelShape!$A$2:$C$50, 3, 0), (IF(VALUE(MID(AU672,1,1))&gt;=7, VLOOKUP(VALUE(MID(AU672,1,1)), TxtPanelShape!$A$2:$C$50, 3, 0),VLOOKUP(VALUE(MID(AU672,1,2)),TxtPanelShape!$A$2:$C$50,3,0)))), "")</f>
        <v/>
      </c>
      <c r="AW672" s="79" t="str">
        <f>IFERROR(IF(VALUE(MID(AU672,1,1))=1, ", "&amp;VLOOKUP(VALUE(MID(AU672,2,1)), TxtPanelShape!$H$2:$I$50, 2, 0), IF(VALUE(MID(AU672,1,1))&gt;=7, ", "&amp;VLOOKUP(VALUE(MID(AU672,2,1)), TxtPanelShape!$H$2:$I$50, 2, 0),"")), "")</f>
        <v/>
      </c>
      <c r="AX672" s="79" t="str">
        <f>IFERROR(IF(VALUE(MID(AU672,1,1))=1, ", "&amp;VLOOKUP(VALUE(MID(AU672,3,1)), TxtPanelShape!$O$2:$P$50, 2, 0), IF(VALUE(MID(AU672,1,1))&gt;=7, ", "&amp;VLOOKUP(VALUE(MID(AU672,3,1)), TxtPanelShape!$O$2:$P$50, 2, 0),"")),"")</f>
        <v/>
      </c>
      <c r="AY672" s="79" t="str">
        <f>IFERROR("; "&amp;VLOOKUP(VALUE(MID(AU672,4,1)), TxtPanelShape!$V$2:$W$50,2,0),"")</f>
        <v/>
      </c>
      <c r="AZ672" s="79" t="str">
        <f t="shared" si="133"/>
        <v/>
      </c>
      <c r="BA672" s="71"/>
      <c r="BB672" s="79" t="str">
        <f>IFERROR(IF(VALUE(MID(BA672,1,1))=1, VLOOKUP(VALUE(MID(BA672,1,1)), TxtPanelShape!$A$2:$C$50, 3, 0), (IF(VALUE(MID(BA672,1,1))&gt;=7, VLOOKUP(VALUE(MID(BA672,1,1)), TxtPanelShape!$A$2:$C$50, 3, 0),VLOOKUP(VALUE(MID(BA672,1,2)),TxtPanelShape!$A$2:$C$50,3,0)))), "")</f>
        <v/>
      </c>
      <c r="BC672" s="79" t="str">
        <f>IFERROR(IF(VALUE(MID(BA672,1,1))=1, ", "&amp;VLOOKUP(VALUE(MID(BA672,2,1)), TxtPanelShape!$H$2:$I$50, 2, 0), IF(VALUE(MID(BA672,1,1))&gt;=7, ", "&amp;VLOOKUP(VALUE(MID(BA672,2,1)), TxtPanelShape!$H$2:$I$50, 2, 0),"")), "")</f>
        <v/>
      </c>
      <c r="BD672" s="79" t="str">
        <f>IFERROR(IF(VALUE(MID(BA672,1,1))=1, ", "&amp;VLOOKUP(VALUE(MID(BA672,3,1)), TxtPanelShape!$O$2:$P$50, 2, 0), IF(VALUE(MID(BA672,1,1))&gt;=7, ", "&amp;VLOOKUP(VALUE(MID(BA672,3,1)), TxtPanelShape!$O$2:$P$50, 2, 0),"")),"")</f>
        <v/>
      </c>
      <c r="BE672" s="79" t="str">
        <f>IFERROR("; "&amp;VLOOKUP(VALUE(MID(BA672,4,1)), TxtPanelShape!$V$2:$W$50,2,0),"")</f>
        <v/>
      </c>
      <c r="BF672" s="79" t="str">
        <f t="shared" si="134"/>
        <v/>
      </c>
      <c r="BG672" s="71"/>
      <c r="BH672" s="79" t="str">
        <f>IFERROR(VLOOKUP(BG672, TxtPanelDefinition!$A$2:$B$50, 2, 0),"")</f>
        <v/>
      </c>
      <c r="BI672" s="71"/>
      <c r="BJ672" s="79" t="str">
        <f>IFERROR(VLOOKUP(BI672, TxtPanelDefinition!$A$2:$B$50, 2, 0),"")</f>
        <v/>
      </c>
      <c r="BK672" s="71"/>
      <c r="BL672" s="79" t="str">
        <f>IFERROR(VLOOKUP(BK672, InscrTechniques!$A$2:$B$50, 2, 0),"")</f>
        <v/>
      </c>
      <c r="BM672" s="71"/>
      <c r="BN672" s="79" t="str">
        <f>IFERROR(VLOOKUP(BM672, InscrTechniques!$A$2:$B$50, 2, 0),"")</f>
        <v/>
      </c>
      <c r="BO672" s="71"/>
      <c r="BP672" s="79" t="str">
        <f>IFERROR(VLOOKUP(BO672, InscrTechniques!$A$2:$B$50, 2, 0),"")</f>
        <v/>
      </c>
      <c r="BQ672" s="71"/>
      <c r="BR672" s="79" t="str">
        <f>IFERROR(VLOOKUP(BQ672, InscrTechniques!$A$2:$B$50, 2, 0),"")</f>
        <v/>
      </c>
      <c r="BS672" s="71"/>
      <c r="BT672" s="79" t="str">
        <f>IFERROR(VLOOKUP(BS672, InscrTechniques!$A$2:$B$50, 2, 0),"")</f>
        <v/>
      </c>
      <c r="BU672" s="71"/>
      <c r="BV672" s="79" t="str">
        <f>IFERROR(VLOOKUP(BU672, InscrTechniques!$A$2:$B$50, 2, 0),"")</f>
        <v/>
      </c>
      <c r="BW672" s="125"/>
      <c r="BX672" s="79" t="str">
        <f>IFERROR(VLOOKUP(BW672, InscrTechniques!$A$2:$B$50, 2, 0),"")</f>
        <v/>
      </c>
      <c r="BY672" s="125"/>
      <c r="BZ672" s="79" t="str">
        <f>IFERROR(VLOOKUP(BY672, InscrTechniques!$A$2:$B$50, 2, 0),"")</f>
        <v/>
      </c>
      <c r="CA672" s="74"/>
      <c r="CB672" s="114" t="str">
        <f>IFERROR(VLOOKUP(CA672, LetterStyle!$A$2:$B$50, 2, 0),"")</f>
        <v/>
      </c>
      <c r="CC672" s="74"/>
      <c r="CD672" s="114" t="str">
        <f>IFERROR(VLOOKUP(CC672, LetterStyle!$A$2:$B$50, 2, 0),"")</f>
        <v/>
      </c>
      <c r="CE672" s="74"/>
      <c r="CF672" s="114" t="str">
        <f>IFERROR(VLOOKUP(CE672, LetterStyle!$A$2:$B$50, 2, 0),"")</f>
        <v/>
      </c>
      <c r="CG672" s="74"/>
      <c r="CH672" s="79" t="str">
        <f>IFERROR(VLOOKUP(CG672, LetterStyle!$A$2:$B$50, 2, 0),"")</f>
        <v/>
      </c>
      <c r="CI672" s="71"/>
      <c r="CJ672" s="79" t="str">
        <f>IFERROR(VLOOKUP(CI672, DecMotifs!$A$1:$B$306, 2, 0),"")</f>
        <v/>
      </c>
      <c r="CK672" s="71"/>
      <c r="CL672" s="79" t="str">
        <f>IFERROR(VLOOKUP(CK672, DecMotifs!$A$1:$B$306, 2, 0),"")</f>
        <v/>
      </c>
      <c r="CM672" s="71"/>
      <c r="CN672" s="79" t="str">
        <f>IFERROR(VLOOKUP(CM672, DecMotifs!$A$1:$B$306, 2, 0),"")</f>
        <v/>
      </c>
      <c r="CO672" s="71"/>
      <c r="CP672" s="79" t="str">
        <f>IFERROR(VLOOKUP(CO672, MarginalDec!$A$2:$B$253, 2, 0),"")</f>
        <v/>
      </c>
      <c r="CQ672" s="71"/>
      <c r="CR672" s="79" t="str">
        <f>IFERROR(VLOOKUP(CQ672, MarginalDec!$A$2:$B$253, 2, 0),"")</f>
        <v/>
      </c>
      <c r="CS672" s="71"/>
      <c r="CT672" s="79" t="str">
        <f>IFERROR(VLOOKUP(CS672, MarginalDec!$A$2:$B$253, 2, 0),"")</f>
        <v/>
      </c>
      <c r="CU672" s="71"/>
      <c r="CV672" s="79" t="str">
        <f>IF(ISBLANK(CU672),"", IFERROR(VLOOKUP(CU672, Tooling!$A$2:$B$252, 2, 0),""))</f>
        <v/>
      </c>
      <c r="CW672" s="71"/>
      <c r="CX672" s="79" t="str">
        <f>IF(ISBLANK(CW672),"", IFERROR(VLOOKUP(CW672, Tooling!$A$2:$B$252, 2, 0),""))</f>
        <v/>
      </c>
      <c r="CY672" s="71"/>
      <c r="CZ672" s="79" t="str">
        <f>IF(ISBLANK(CY672),"", IFERROR(VLOOKUP(CY672, Repairs!$A$2:$B$252, 2, 0),""))</f>
        <v/>
      </c>
      <c r="DA672" s="77"/>
      <c r="DB672" s="71"/>
      <c r="DC672" s="79" t="str">
        <f>IFERROR(VLOOKUP(DB672, DatingReason!$A$2:$B$252, 2, 0),"")</f>
        <v/>
      </c>
      <c r="DD672" s="123" t="str">
        <f t="shared" si="135"/>
        <v/>
      </c>
      <c r="DF672" s="119" t="str">
        <f t="array" ref="DF672">IF(AND($B672&lt;&gt;"", $DE672&lt;&gt;"", $DE672&lt;&gt;"No"),MAX(IF($B672=PEOPLE!$B$4:$B$1000, PEOPLE!$Q$4:$Q$1000,""))+100,"")</f>
        <v/>
      </c>
      <c r="DG672" s="68"/>
      <c r="DH672" s="76">
        <f>COUNTIF(PEOPLE!B:B, MEMORIALS!B672)</f>
        <v>0</v>
      </c>
      <c r="DI672" s="82"/>
      <c r="DJ672" s="82"/>
      <c r="DK672" s="82"/>
      <c r="DL672" s="68"/>
      <c r="DM672" s="68"/>
      <c r="DN672" s="68"/>
      <c r="DO672" s="68"/>
      <c r="DP672" s="68"/>
    </row>
    <row r="673" spans="1:120" ht="15" customHeight="1" x14ac:dyDescent="0.25">
      <c r="A673" s="68"/>
      <c r="B673" s="69"/>
      <c r="C673" s="68"/>
      <c r="D673" s="68"/>
      <c r="E673" s="70" t="str">
        <f>IF(D673="","",VLOOKUP(D673,Denomination!$A$2:$B$50, 2, 0))</f>
        <v/>
      </c>
      <c r="F673" s="68"/>
      <c r="G673" s="71"/>
      <c r="H673" s="70" t="str">
        <f>IF(G673="","",VLOOKUP(G673,MCondition!$A$2:$B$50, 2, 0))</f>
        <v/>
      </c>
      <c r="I673" s="72"/>
      <c r="J673" s="71"/>
      <c r="K673" s="70" t="str">
        <f>IF(J673="","",VLOOKUP(J673,ICondition!$A$2:$B$50, 2, 0))</f>
        <v/>
      </c>
      <c r="L673" s="73"/>
      <c r="M673" s="73"/>
      <c r="N673" s="73"/>
      <c r="O673" s="73"/>
      <c r="P673" s="73"/>
      <c r="Q673" s="73"/>
      <c r="R673" s="78"/>
      <c r="S673" s="79" t="str">
        <f>IFERROR(VLOOKUP(R673,Material!$A$2:$B$59, 2, 0),"")</f>
        <v/>
      </c>
      <c r="T673" s="71"/>
      <c r="U673" s="79" t="str">
        <f>IFERROR(VLOOKUP(T673,Material!$A$2:$B$59, 2, 0),"")</f>
        <v/>
      </c>
      <c r="V673" s="71"/>
      <c r="W673" s="79" t="str">
        <f>IFERROR(VLOOKUP(V673,Material!$A$2:$B$59, 2, 0),"")</f>
        <v/>
      </c>
      <c r="X673" s="71"/>
      <c r="Y673" s="79" t="str">
        <f>IFERROR(VLOOKUP(X673,Material!$A$2:$B$59, 2, 0),"")</f>
        <v/>
      </c>
      <c r="Z673" s="71"/>
      <c r="AA673" s="79" t="str">
        <f>IFERROR(VLOOKUP(Z673,Material!$A$2:$B$59, 2, 0),"")</f>
        <v/>
      </c>
      <c r="AB673" s="74"/>
      <c r="AC673" s="75" t="e">
        <f t="shared" si="124"/>
        <v>#VALUE!</v>
      </c>
      <c r="AD673" s="75" t="e">
        <f t="shared" si="125"/>
        <v>#VALUE!</v>
      </c>
      <c r="AE673" s="75" t="e">
        <f t="shared" si="127"/>
        <v>#VALUE!</v>
      </c>
      <c r="AF673" s="75" t="e">
        <f t="shared" si="126"/>
        <v>#VALUE!</v>
      </c>
      <c r="AG673" s="75" t="e">
        <f t="shared" si="128"/>
        <v>#VALUE!</v>
      </c>
      <c r="AH673" s="75" t="e">
        <f t="shared" si="129"/>
        <v>#VALUE!</v>
      </c>
      <c r="AI673" s="75" t="e">
        <f t="shared" si="130"/>
        <v>#VALUE!</v>
      </c>
      <c r="AJ673" s="80" t="e">
        <f t="shared" si="131"/>
        <v>#VALUE!</v>
      </c>
      <c r="AK673" s="79" t="str">
        <f>(IFERROR(VLOOKUP(AB673,Categories!$A$2:$B$20,2,1),""))</f>
        <v/>
      </c>
      <c r="AL673" s="79" t="str">
        <f ca="1">IFERROR(VLOOKUP((HLOOKUP((VLOOKUP($AB673,Categories!$A$2:$F$20,3,1)), $AB$3:$AJ673, (ROW()-ROW($AB$3)+1), 0)), INDIRECT(VLOOKUP($AB673,Categories!$A$2:$F$20,6,1)),2,0),AK673)</f>
        <v/>
      </c>
      <c r="AM673" s="79" t="str">
        <f ca="1">IFERROR(VLOOKUP((HLOOKUP((VLOOKUP($AB673,Categories!$A$2:$F$20,4,1)),$AB$3:$AJ673,(ROW()-ROW($AB$3)+1),0)),INDIRECT(VLOOKUP($AB673,Categories!$A$2:$H$20,7,1)),2,0),"")</f>
        <v/>
      </c>
      <c r="AN673" s="79" t="str">
        <f ca="1">IFERROR(VLOOKUP((HLOOKUP((VLOOKUP($AB673,Categories!$A$2:$F$20,5,1)), $AB$3:$AJ673, (ROW()-ROW($AB$3)+1), 0)), INDIRECT(VLOOKUP($AB673,Categories!$A$2:$H$20,8,1)),2,0),"")</f>
        <v/>
      </c>
      <c r="AO673" s="79" t="str">
        <f t="shared" ca="1" si="132"/>
        <v/>
      </c>
      <c r="AP673" s="81"/>
      <c r="AQ673" s="70" t="str">
        <f>IFERROR(VLOOKUP(VALUE(MID(AP673,1,1)),AdditionalElements!$A$2:$B$50,2,0),"")</f>
        <v/>
      </c>
      <c r="AR673" s="70" t="str">
        <f>IFERROR(VLOOKUP(VALUE(MID(AP673,2,1)),AdditionalElements!$H$2:$I$50,2,0),"")</f>
        <v/>
      </c>
      <c r="AS673" s="70" t="str">
        <f>IFERROR(VLOOKUP(VALUE(MID(AP673,3,1)),AdditionalElements!$O$2:$P$50,2,0),"")</f>
        <v/>
      </c>
      <c r="AT673" s="70" t="str">
        <f>IFERROR(VLOOKUP(VALUE(MID(AP673,4,1)),AdditionalElements!$V$2:$W$50,2,0),"")</f>
        <v/>
      </c>
      <c r="AU673" s="71"/>
      <c r="AV673" s="79" t="str">
        <f>IFERROR(IF(VALUE(MID(AU673,1,1))=1, VLOOKUP(VALUE(MID(AU673,1,1)), TxtPanelShape!$A$2:$C$50, 3, 0), (IF(VALUE(MID(AU673,1,1))&gt;=7, VLOOKUP(VALUE(MID(AU673,1,1)), TxtPanelShape!$A$2:$C$50, 3, 0),VLOOKUP(VALUE(MID(AU673,1,2)),TxtPanelShape!$A$2:$C$50,3,0)))), "")</f>
        <v/>
      </c>
      <c r="AW673" s="79" t="str">
        <f>IFERROR(IF(VALUE(MID(AU673,1,1))=1, ", "&amp;VLOOKUP(VALUE(MID(AU673,2,1)), TxtPanelShape!$H$2:$I$50, 2, 0), IF(VALUE(MID(AU673,1,1))&gt;=7, ", "&amp;VLOOKUP(VALUE(MID(AU673,2,1)), TxtPanelShape!$H$2:$I$50, 2, 0),"")), "")</f>
        <v/>
      </c>
      <c r="AX673" s="79" t="str">
        <f>IFERROR(IF(VALUE(MID(AU673,1,1))=1, ", "&amp;VLOOKUP(VALUE(MID(AU673,3,1)), TxtPanelShape!$O$2:$P$50, 2, 0), IF(VALUE(MID(AU673,1,1))&gt;=7, ", "&amp;VLOOKUP(VALUE(MID(AU673,3,1)), TxtPanelShape!$O$2:$P$50, 2, 0),"")),"")</f>
        <v/>
      </c>
      <c r="AY673" s="79" t="str">
        <f>IFERROR("; "&amp;VLOOKUP(VALUE(MID(AU673,4,1)), TxtPanelShape!$V$2:$W$50,2,0),"")</f>
        <v/>
      </c>
      <c r="AZ673" s="79" t="str">
        <f t="shared" si="133"/>
        <v/>
      </c>
      <c r="BA673" s="71"/>
      <c r="BB673" s="79" t="str">
        <f>IFERROR(IF(VALUE(MID(BA673,1,1))=1, VLOOKUP(VALUE(MID(BA673,1,1)), TxtPanelShape!$A$2:$C$50, 3, 0), (IF(VALUE(MID(BA673,1,1))&gt;=7, VLOOKUP(VALUE(MID(BA673,1,1)), TxtPanelShape!$A$2:$C$50, 3, 0),VLOOKUP(VALUE(MID(BA673,1,2)),TxtPanelShape!$A$2:$C$50,3,0)))), "")</f>
        <v/>
      </c>
      <c r="BC673" s="79" t="str">
        <f>IFERROR(IF(VALUE(MID(BA673,1,1))=1, ", "&amp;VLOOKUP(VALUE(MID(BA673,2,1)), TxtPanelShape!$H$2:$I$50, 2, 0), IF(VALUE(MID(BA673,1,1))&gt;=7, ", "&amp;VLOOKUP(VALUE(MID(BA673,2,1)), TxtPanelShape!$H$2:$I$50, 2, 0),"")), "")</f>
        <v/>
      </c>
      <c r="BD673" s="79" t="str">
        <f>IFERROR(IF(VALUE(MID(BA673,1,1))=1, ", "&amp;VLOOKUP(VALUE(MID(BA673,3,1)), TxtPanelShape!$O$2:$P$50, 2, 0), IF(VALUE(MID(BA673,1,1))&gt;=7, ", "&amp;VLOOKUP(VALUE(MID(BA673,3,1)), TxtPanelShape!$O$2:$P$50, 2, 0),"")),"")</f>
        <v/>
      </c>
      <c r="BE673" s="79" t="str">
        <f>IFERROR("; "&amp;VLOOKUP(VALUE(MID(BA673,4,1)), TxtPanelShape!$V$2:$W$50,2,0),"")</f>
        <v/>
      </c>
      <c r="BF673" s="79" t="str">
        <f t="shared" si="134"/>
        <v/>
      </c>
      <c r="BG673" s="71"/>
      <c r="BH673" s="79" t="str">
        <f>IFERROR(VLOOKUP(BG673, TxtPanelDefinition!$A$2:$B$50, 2, 0),"")</f>
        <v/>
      </c>
      <c r="BI673" s="71"/>
      <c r="BJ673" s="79" t="str">
        <f>IFERROR(VLOOKUP(BI673, TxtPanelDefinition!$A$2:$B$50, 2, 0),"")</f>
        <v/>
      </c>
      <c r="BK673" s="71"/>
      <c r="BL673" s="79" t="str">
        <f>IFERROR(VLOOKUP(BK673, InscrTechniques!$A$2:$B$50, 2, 0),"")</f>
        <v/>
      </c>
      <c r="BM673" s="71"/>
      <c r="BN673" s="79" t="str">
        <f>IFERROR(VLOOKUP(BM673, InscrTechniques!$A$2:$B$50, 2, 0),"")</f>
        <v/>
      </c>
      <c r="BO673" s="71"/>
      <c r="BP673" s="79" t="str">
        <f>IFERROR(VLOOKUP(BO673, InscrTechniques!$A$2:$B$50, 2, 0),"")</f>
        <v/>
      </c>
      <c r="BQ673" s="71"/>
      <c r="BR673" s="79" t="str">
        <f>IFERROR(VLOOKUP(BQ673, InscrTechniques!$A$2:$B$50, 2, 0),"")</f>
        <v/>
      </c>
      <c r="BS673" s="71"/>
      <c r="BT673" s="79" t="str">
        <f>IFERROR(VLOOKUP(BS673, InscrTechniques!$A$2:$B$50, 2, 0),"")</f>
        <v/>
      </c>
      <c r="BU673" s="71"/>
      <c r="BV673" s="79" t="str">
        <f>IFERROR(VLOOKUP(BU673, InscrTechniques!$A$2:$B$50, 2, 0),"")</f>
        <v/>
      </c>
      <c r="BW673" s="125"/>
      <c r="BX673" s="79" t="str">
        <f>IFERROR(VLOOKUP(BW673, InscrTechniques!$A$2:$B$50, 2, 0),"")</f>
        <v/>
      </c>
      <c r="BY673" s="125"/>
      <c r="BZ673" s="79" t="str">
        <f>IFERROR(VLOOKUP(BY673, InscrTechniques!$A$2:$B$50, 2, 0),"")</f>
        <v/>
      </c>
      <c r="CA673" s="74"/>
      <c r="CB673" s="114" t="str">
        <f>IFERROR(VLOOKUP(CA673, LetterStyle!$A$2:$B$50, 2, 0),"")</f>
        <v/>
      </c>
      <c r="CC673" s="74"/>
      <c r="CD673" s="114" t="str">
        <f>IFERROR(VLOOKUP(CC673, LetterStyle!$A$2:$B$50, 2, 0),"")</f>
        <v/>
      </c>
      <c r="CE673" s="74"/>
      <c r="CF673" s="114" t="str">
        <f>IFERROR(VLOOKUP(CE673, LetterStyle!$A$2:$B$50, 2, 0),"")</f>
        <v/>
      </c>
      <c r="CG673" s="74"/>
      <c r="CH673" s="79" t="str">
        <f>IFERROR(VLOOKUP(CG673, LetterStyle!$A$2:$B$50, 2, 0),"")</f>
        <v/>
      </c>
      <c r="CI673" s="71"/>
      <c r="CJ673" s="79" t="str">
        <f>IFERROR(VLOOKUP(CI673, DecMotifs!$A$1:$B$306, 2, 0),"")</f>
        <v/>
      </c>
      <c r="CK673" s="71"/>
      <c r="CL673" s="79" t="str">
        <f>IFERROR(VLOOKUP(CK673, DecMotifs!$A$1:$B$306, 2, 0),"")</f>
        <v/>
      </c>
      <c r="CM673" s="71"/>
      <c r="CN673" s="79" t="str">
        <f>IFERROR(VLOOKUP(CM673, DecMotifs!$A$1:$B$306, 2, 0),"")</f>
        <v/>
      </c>
      <c r="CO673" s="71"/>
      <c r="CP673" s="79" t="str">
        <f>IFERROR(VLOOKUP(CO673, MarginalDec!$A$2:$B$253, 2, 0),"")</f>
        <v/>
      </c>
      <c r="CQ673" s="71"/>
      <c r="CR673" s="79" t="str">
        <f>IFERROR(VLOOKUP(CQ673, MarginalDec!$A$2:$B$253, 2, 0),"")</f>
        <v/>
      </c>
      <c r="CS673" s="71"/>
      <c r="CT673" s="79" t="str">
        <f>IFERROR(VLOOKUP(CS673, MarginalDec!$A$2:$B$253, 2, 0),"")</f>
        <v/>
      </c>
      <c r="CU673" s="71"/>
      <c r="CV673" s="79" t="str">
        <f>IF(ISBLANK(CU673),"", IFERROR(VLOOKUP(CU673, Tooling!$A$2:$B$252, 2, 0),""))</f>
        <v/>
      </c>
      <c r="CW673" s="71"/>
      <c r="CX673" s="79" t="str">
        <f>IF(ISBLANK(CW673),"", IFERROR(VLOOKUP(CW673, Tooling!$A$2:$B$252, 2, 0),""))</f>
        <v/>
      </c>
      <c r="CY673" s="71"/>
      <c r="CZ673" s="79" t="str">
        <f>IF(ISBLANK(CY673),"", IFERROR(VLOOKUP(CY673, Repairs!$A$2:$B$252, 2, 0),""))</f>
        <v/>
      </c>
      <c r="DA673" s="77"/>
      <c r="DB673" s="71"/>
      <c r="DC673" s="79" t="str">
        <f>IFERROR(VLOOKUP(DB673, DatingReason!$A$2:$B$252, 2, 0),"")</f>
        <v/>
      </c>
      <c r="DD673" s="123" t="str">
        <f t="shared" si="135"/>
        <v/>
      </c>
      <c r="DF673" s="119" t="str">
        <f t="array" ref="DF673">IF(AND($B673&lt;&gt;"", $DE673&lt;&gt;"", $DE673&lt;&gt;"No"),MAX(IF($B673=PEOPLE!$B$4:$B$1000, PEOPLE!$Q$4:$Q$1000,""))+100,"")</f>
        <v/>
      </c>
      <c r="DG673" s="68"/>
      <c r="DH673" s="76">
        <f>COUNTIF(PEOPLE!B:B, MEMORIALS!B673)</f>
        <v>0</v>
      </c>
      <c r="DI673" s="82"/>
      <c r="DJ673" s="82"/>
      <c r="DK673" s="82"/>
      <c r="DL673" s="68"/>
      <c r="DM673" s="68"/>
      <c r="DN673" s="68"/>
      <c r="DO673" s="68"/>
      <c r="DP673" s="68"/>
    </row>
    <row r="674" spans="1:120" ht="15" customHeight="1" x14ac:dyDescent="0.25">
      <c r="A674" s="68"/>
      <c r="B674" s="69"/>
      <c r="C674" s="68"/>
      <c r="D674" s="68"/>
      <c r="E674" s="70" t="str">
        <f>IF(D674="","",VLOOKUP(D674,Denomination!$A$2:$B$50, 2, 0))</f>
        <v/>
      </c>
      <c r="F674" s="68"/>
      <c r="G674" s="71"/>
      <c r="H674" s="70" t="str">
        <f>IF(G674="","",VLOOKUP(G674,MCondition!$A$2:$B$50, 2, 0))</f>
        <v/>
      </c>
      <c r="I674" s="72"/>
      <c r="J674" s="71"/>
      <c r="K674" s="70" t="str">
        <f>IF(J674="","",VLOOKUP(J674,ICondition!$A$2:$B$50, 2, 0))</f>
        <v/>
      </c>
      <c r="L674" s="73"/>
      <c r="M674" s="73"/>
      <c r="N674" s="73"/>
      <c r="O674" s="73"/>
      <c r="P674" s="73"/>
      <c r="Q674" s="73"/>
      <c r="R674" s="78"/>
      <c r="S674" s="79" t="str">
        <f>IFERROR(VLOOKUP(R674,Material!$A$2:$B$59, 2, 0),"")</f>
        <v/>
      </c>
      <c r="T674" s="71"/>
      <c r="U674" s="79" t="str">
        <f>IFERROR(VLOOKUP(T674,Material!$A$2:$B$59, 2, 0),"")</f>
        <v/>
      </c>
      <c r="V674" s="71"/>
      <c r="W674" s="79" t="str">
        <f>IFERROR(VLOOKUP(V674,Material!$A$2:$B$59, 2, 0),"")</f>
        <v/>
      </c>
      <c r="X674" s="71"/>
      <c r="Y674" s="79" t="str">
        <f>IFERROR(VLOOKUP(X674,Material!$A$2:$B$59, 2, 0),"")</f>
        <v/>
      </c>
      <c r="Z674" s="71"/>
      <c r="AA674" s="79" t="str">
        <f>IFERROR(VLOOKUP(Z674,Material!$A$2:$B$59, 2, 0),"")</f>
        <v/>
      </c>
      <c r="AB674" s="74"/>
      <c r="AC674" s="75" t="e">
        <f t="shared" si="124"/>
        <v>#VALUE!</v>
      </c>
      <c r="AD674" s="75" t="e">
        <f t="shared" si="125"/>
        <v>#VALUE!</v>
      </c>
      <c r="AE674" s="75" t="e">
        <f t="shared" si="127"/>
        <v>#VALUE!</v>
      </c>
      <c r="AF674" s="75" t="e">
        <f t="shared" si="126"/>
        <v>#VALUE!</v>
      </c>
      <c r="AG674" s="75" t="e">
        <f t="shared" si="128"/>
        <v>#VALUE!</v>
      </c>
      <c r="AH674" s="75" t="e">
        <f t="shared" si="129"/>
        <v>#VALUE!</v>
      </c>
      <c r="AI674" s="75" t="e">
        <f t="shared" si="130"/>
        <v>#VALUE!</v>
      </c>
      <c r="AJ674" s="80" t="e">
        <f t="shared" si="131"/>
        <v>#VALUE!</v>
      </c>
      <c r="AK674" s="79" t="str">
        <f>(IFERROR(VLOOKUP(AB674,Categories!$A$2:$B$20,2,1),""))</f>
        <v/>
      </c>
      <c r="AL674" s="79" t="str">
        <f ca="1">IFERROR(VLOOKUP((HLOOKUP((VLOOKUP($AB674,Categories!$A$2:$F$20,3,1)), $AB$3:$AJ674, (ROW()-ROW($AB$3)+1), 0)), INDIRECT(VLOOKUP($AB674,Categories!$A$2:$F$20,6,1)),2,0),AK674)</f>
        <v/>
      </c>
      <c r="AM674" s="79" t="str">
        <f ca="1">IFERROR(VLOOKUP((HLOOKUP((VLOOKUP($AB674,Categories!$A$2:$F$20,4,1)),$AB$3:$AJ674,(ROW()-ROW($AB$3)+1),0)),INDIRECT(VLOOKUP($AB674,Categories!$A$2:$H$20,7,1)),2,0),"")</f>
        <v/>
      </c>
      <c r="AN674" s="79" t="str">
        <f ca="1">IFERROR(VLOOKUP((HLOOKUP((VLOOKUP($AB674,Categories!$A$2:$F$20,5,1)), $AB$3:$AJ674, (ROW()-ROW($AB$3)+1), 0)), INDIRECT(VLOOKUP($AB674,Categories!$A$2:$H$20,8,1)),2,0),"")</f>
        <v/>
      </c>
      <c r="AO674" s="79" t="str">
        <f t="shared" ca="1" si="132"/>
        <v/>
      </c>
      <c r="AP674" s="81"/>
      <c r="AQ674" s="70" t="str">
        <f>IFERROR(VLOOKUP(VALUE(MID(AP674,1,1)),AdditionalElements!$A$2:$B$50,2,0),"")</f>
        <v/>
      </c>
      <c r="AR674" s="70" t="str">
        <f>IFERROR(VLOOKUP(VALUE(MID(AP674,2,1)),AdditionalElements!$H$2:$I$50,2,0),"")</f>
        <v/>
      </c>
      <c r="AS674" s="70" t="str">
        <f>IFERROR(VLOOKUP(VALUE(MID(AP674,3,1)),AdditionalElements!$O$2:$P$50,2,0),"")</f>
        <v/>
      </c>
      <c r="AT674" s="70" t="str">
        <f>IFERROR(VLOOKUP(VALUE(MID(AP674,4,1)),AdditionalElements!$V$2:$W$50,2,0),"")</f>
        <v/>
      </c>
      <c r="AU674" s="71"/>
      <c r="AV674" s="79" t="str">
        <f>IFERROR(IF(VALUE(MID(AU674,1,1))=1, VLOOKUP(VALUE(MID(AU674,1,1)), TxtPanelShape!$A$2:$C$50, 3, 0), (IF(VALUE(MID(AU674,1,1))&gt;=7, VLOOKUP(VALUE(MID(AU674,1,1)), TxtPanelShape!$A$2:$C$50, 3, 0),VLOOKUP(VALUE(MID(AU674,1,2)),TxtPanelShape!$A$2:$C$50,3,0)))), "")</f>
        <v/>
      </c>
      <c r="AW674" s="79" t="str">
        <f>IFERROR(IF(VALUE(MID(AU674,1,1))=1, ", "&amp;VLOOKUP(VALUE(MID(AU674,2,1)), TxtPanelShape!$H$2:$I$50, 2, 0), IF(VALUE(MID(AU674,1,1))&gt;=7, ", "&amp;VLOOKUP(VALUE(MID(AU674,2,1)), TxtPanelShape!$H$2:$I$50, 2, 0),"")), "")</f>
        <v/>
      </c>
      <c r="AX674" s="79" t="str">
        <f>IFERROR(IF(VALUE(MID(AU674,1,1))=1, ", "&amp;VLOOKUP(VALUE(MID(AU674,3,1)), TxtPanelShape!$O$2:$P$50, 2, 0), IF(VALUE(MID(AU674,1,1))&gt;=7, ", "&amp;VLOOKUP(VALUE(MID(AU674,3,1)), TxtPanelShape!$O$2:$P$50, 2, 0),"")),"")</f>
        <v/>
      </c>
      <c r="AY674" s="79" t="str">
        <f>IFERROR("; "&amp;VLOOKUP(VALUE(MID(AU674,4,1)), TxtPanelShape!$V$2:$W$50,2,0),"")</f>
        <v/>
      </c>
      <c r="AZ674" s="79" t="str">
        <f t="shared" si="133"/>
        <v/>
      </c>
      <c r="BA674" s="71"/>
      <c r="BB674" s="79" t="str">
        <f>IFERROR(IF(VALUE(MID(BA674,1,1))=1, VLOOKUP(VALUE(MID(BA674,1,1)), TxtPanelShape!$A$2:$C$50, 3, 0), (IF(VALUE(MID(BA674,1,1))&gt;=7, VLOOKUP(VALUE(MID(BA674,1,1)), TxtPanelShape!$A$2:$C$50, 3, 0),VLOOKUP(VALUE(MID(BA674,1,2)),TxtPanelShape!$A$2:$C$50,3,0)))), "")</f>
        <v/>
      </c>
      <c r="BC674" s="79" t="str">
        <f>IFERROR(IF(VALUE(MID(BA674,1,1))=1, ", "&amp;VLOOKUP(VALUE(MID(BA674,2,1)), TxtPanelShape!$H$2:$I$50, 2, 0), IF(VALUE(MID(BA674,1,1))&gt;=7, ", "&amp;VLOOKUP(VALUE(MID(BA674,2,1)), TxtPanelShape!$H$2:$I$50, 2, 0),"")), "")</f>
        <v/>
      </c>
      <c r="BD674" s="79" t="str">
        <f>IFERROR(IF(VALUE(MID(BA674,1,1))=1, ", "&amp;VLOOKUP(VALUE(MID(BA674,3,1)), TxtPanelShape!$O$2:$P$50, 2, 0), IF(VALUE(MID(BA674,1,1))&gt;=7, ", "&amp;VLOOKUP(VALUE(MID(BA674,3,1)), TxtPanelShape!$O$2:$P$50, 2, 0),"")),"")</f>
        <v/>
      </c>
      <c r="BE674" s="79" t="str">
        <f>IFERROR("; "&amp;VLOOKUP(VALUE(MID(BA674,4,1)), TxtPanelShape!$V$2:$W$50,2,0),"")</f>
        <v/>
      </c>
      <c r="BF674" s="79" t="str">
        <f t="shared" si="134"/>
        <v/>
      </c>
      <c r="BG674" s="71"/>
      <c r="BH674" s="79" t="str">
        <f>IFERROR(VLOOKUP(BG674, TxtPanelDefinition!$A$2:$B$50, 2, 0),"")</f>
        <v/>
      </c>
      <c r="BI674" s="71"/>
      <c r="BJ674" s="79" t="str">
        <f>IFERROR(VLOOKUP(BI674, TxtPanelDefinition!$A$2:$B$50, 2, 0),"")</f>
        <v/>
      </c>
      <c r="BK674" s="71"/>
      <c r="BL674" s="79" t="str">
        <f>IFERROR(VLOOKUP(BK674, InscrTechniques!$A$2:$B$50, 2, 0),"")</f>
        <v/>
      </c>
      <c r="BM674" s="71"/>
      <c r="BN674" s="79" t="str">
        <f>IFERROR(VLOOKUP(BM674, InscrTechniques!$A$2:$B$50, 2, 0),"")</f>
        <v/>
      </c>
      <c r="BO674" s="71"/>
      <c r="BP674" s="79" t="str">
        <f>IFERROR(VLOOKUP(BO674, InscrTechniques!$A$2:$B$50, 2, 0),"")</f>
        <v/>
      </c>
      <c r="BQ674" s="71"/>
      <c r="BR674" s="79" t="str">
        <f>IFERROR(VLOOKUP(BQ674, InscrTechniques!$A$2:$B$50, 2, 0),"")</f>
        <v/>
      </c>
      <c r="BS674" s="71"/>
      <c r="BT674" s="79" t="str">
        <f>IFERROR(VLOOKUP(BS674, InscrTechniques!$A$2:$B$50, 2, 0),"")</f>
        <v/>
      </c>
      <c r="BU674" s="71"/>
      <c r="BV674" s="79" t="str">
        <f>IFERROR(VLOOKUP(BU674, InscrTechniques!$A$2:$B$50, 2, 0),"")</f>
        <v/>
      </c>
      <c r="BW674" s="125"/>
      <c r="BX674" s="79" t="str">
        <f>IFERROR(VLOOKUP(BW674, InscrTechniques!$A$2:$B$50, 2, 0),"")</f>
        <v/>
      </c>
      <c r="BY674" s="125"/>
      <c r="BZ674" s="79" t="str">
        <f>IFERROR(VLOOKUP(BY674, InscrTechniques!$A$2:$B$50, 2, 0),"")</f>
        <v/>
      </c>
      <c r="CA674" s="74"/>
      <c r="CB674" s="114" t="str">
        <f>IFERROR(VLOOKUP(CA674, LetterStyle!$A$2:$B$50, 2, 0),"")</f>
        <v/>
      </c>
      <c r="CC674" s="74"/>
      <c r="CD674" s="114" t="str">
        <f>IFERROR(VLOOKUP(CC674, LetterStyle!$A$2:$B$50, 2, 0),"")</f>
        <v/>
      </c>
      <c r="CE674" s="74"/>
      <c r="CF674" s="114" t="str">
        <f>IFERROR(VLOOKUP(CE674, LetterStyle!$A$2:$B$50, 2, 0),"")</f>
        <v/>
      </c>
      <c r="CG674" s="74"/>
      <c r="CH674" s="79" t="str">
        <f>IFERROR(VLOOKUP(CG674, LetterStyle!$A$2:$B$50, 2, 0),"")</f>
        <v/>
      </c>
      <c r="CI674" s="71"/>
      <c r="CJ674" s="79" t="str">
        <f>IFERROR(VLOOKUP(CI674, DecMotifs!$A$1:$B$306, 2, 0),"")</f>
        <v/>
      </c>
      <c r="CK674" s="71"/>
      <c r="CL674" s="79" t="str">
        <f>IFERROR(VLOOKUP(CK674, DecMotifs!$A$1:$B$306, 2, 0),"")</f>
        <v/>
      </c>
      <c r="CM674" s="71"/>
      <c r="CN674" s="79" t="str">
        <f>IFERROR(VLOOKUP(CM674, DecMotifs!$A$1:$B$306, 2, 0),"")</f>
        <v/>
      </c>
      <c r="CO674" s="71"/>
      <c r="CP674" s="79" t="str">
        <f>IFERROR(VLOOKUP(CO674, MarginalDec!$A$2:$B$253, 2, 0),"")</f>
        <v/>
      </c>
      <c r="CQ674" s="71"/>
      <c r="CR674" s="79" t="str">
        <f>IFERROR(VLOOKUP(CQ674, MarginalDec!$A$2:$B$253, 2, 0),"")</f>
        <v/>
      </c>
      <c r="CS674" s="71"/>
      <c r="CT674" s="79" t="str">
        <f>IFERROR(VLOOKUP(CS674, MarginalDec!$A$2:$B$253, 2, 0),"")</f>
        <v/>
      </c>
      <c r="CU674" s="71"/>
      <c r="CV674" s="79" t="str">
        <f>IF(ISBLANK(CU674),"", IFERROR(VLOOKUP(CU674, Tooling!$A$2:$B$252, 2, 0),""))</f>
        <v/>
      </c>
      <c r="CW674" s="71"/>
      <c r="CX674" s="79" t="str">
        <f>IF(ISBLANK(CW674),"", IFERROR(VLOOKUP(CW674, Tooling!$A$2:$B$252, 2, 0),""))</f>
        <v/>
      </c>
      <c r="CY674" s="71"/>
      <c r="CZ674" s="79" t="str">
        <f>IF(ISBLANK(CY674),"", IFERROR(VLOOKUP(CY674, Repairs!$A$2:$B$252, 2, 0),""))</f>
        <v/>
      </c>
      <c r="DA674" s="77"/>
      <c r="DB674" s="71"/>
      <c r="DC674" s="79" t="str">
        <f>IFERROR(VLOOKUP(DB674, DatingReason!$A$2:$B$252, 2, 0),"")</f>
        <v/>
      </c>
      <c r="DD674" s="123" t="str">
        <f t="shared" si="135"/>
        <v/>
      </c>
      <c r="DF674" s="119" t="str">
        <f t="array" ref="DF674">IF(AND($B674&lt;&gt;"", $DE674&lt;&gt;"", $DE674&lt;&gt;"No"),MAX(IF($B674=PEOPLE!$B$4:$B$1000, PEOPLE!$Q$4:$Q$1000,""))+100,"")</f>
        <v/>
      </c>
      <c r="DG674" s="68"/>
      <c r="DH674" s="76">
        <f>COUNTIF(PEOPLE!B:B, MEMORIALS!B674)</f>
        <v>0</v>
      </c>
      <c r="DI674" s="82"/>
      <c r="DJ674" s="82"/>
      <c r="DK674" s="82"/>
      <c r="DL674" s="68"/>
      <c r="DM674" s="68"/>
      <c r="DN674" s="68"/>
      <c r="DO674" s="68"/>
      <c r="DP674" s="68"/>
    </row>
    <row r="675" spans="1:120" ht="15" customHeight="1" x14ac:dyDescent="0.25">
      <c r="A675" s="68"/>
      <c r="B675" s="69"/>
      <c r="C675" s="68"/>
      <c r="D675" s="68"/>
      <c r="E675" s="70" t="str">
        <f>IF(D675="","",VLOOKUP(D675,Denomination!$A$2:$B$50, 2, 0))</f>
        <v/>
      </c>
      <c r="F675" s="68"/>
      <c r="G675" s="71"/>
      <c r="H675" s="70" t="str">
        <f>IF(G675="","",VLOOKUP(G675,MCondition!$A$2:$B$50, 2, 0))</f>
        <v/>
      </c>
      <c r="I675" s="72"/>
      <c r="J675" s="71"/>
      <c r="K675" s="70" t="str">
        <f>IF(J675="","",VLOOKUP(J675,ICondition!$A$2:$B$50, 2, 0))</f>
        <v/>
      </c>
      <c r="L675" s="73"/>
      <c r="M675" s="73"/>
      <c r="N675" s="73"/>
      <c r="O675" s="73"/>
      <c r="P675" s="73"/>
      <c r="Q675" s="73"/>
      <c r="R675" s="78"/>
      <c r="S675" s="79" t="str">
        <f>IFERROR(VLOOKUP(R675,Material!$A$2:$B$59, 2, 0),"")</f>
        <v/>
      </c>
      <c r="T675" s="71"/>
      <c r="U675" s="79" t="str">
        <f>IFERROR(VLOOKUP(T675,Material!$A$2:$B$59, 2, 0),"")</f>
        <v/>
      </c>
      <c r="V675" s="71"/>
      <c r="W675" s="79" t="str">
        <f>IFERROR(VLOOKUP(V675,Material!$A$2:$B$59, 2, 0),"")</f>
        <v/>
      </c>
      <c r="X675" s="71"/>
      <c r="Y675" s="79" t="str">
        <f>IFERROR(VLOOKUP(X675,Material!$A$2:$B$59, 2, 0),"")</f>
        <v/>
      </c>
      <c r="Z675" s="71"/>
      <c r="AA675" s="79" t="str">
        <f>IFERROR(VLOOKUP(Z675,Material!$A$2:$B$59, 2, 0),"")</f>
        <v/>
      </c>
      <c r="AB675" s="74"/>
      <c r="AC675" s="75" t="e">
        <f t="shared" si="124"/>
        <v>#VALUE!</v>
      </c>
      <c r="AD675" s="75" t="e">
        <f t="shared" si="125"/>
        <v>#VALUE!</v>
      </c>
      <c r="AE675" s="75" t="e">
        <f t="shared" si="127"/>
        <v>#VALUE!</v>
      </c>
      <c r="AF675" s="75" t="e">
        <f t="shared" si="126"/>
        <v>#VALUE!</v>
      </c>
      <c r="AG675" s="75" t="e">
        <f t="shared" si="128"/>
        <v>#VALUE!</v>
      </c>
      <c r="AH675" s="75" t="e">
        <f t="shared" si="129"/>
        <v>#VALUE!</v>
      </c>
      <c r="AI675" s="75" t="e">
        <f t="shared" si="130"/>
        <v>#VALUE!</v>
      </c>
      <c r="AJ675" s="80" t="e">
        <f t="shared" si="131"/>
        <v>#VALUE!</v>
      </c>
      <c r="AK675" s="79" t="str">
        <f>(IFERROR(VLOOKUP(AB675,Categories!$A$2:$B$20,2,1),""))</f>
        <v/>
      </c>
      <c r="AL675" s="79" t="str">
        <f ca="1">IFERROR(VLOOKUP((HLOOKUP((VLOOKUP($AB675,Categories!$A$2:$F$20,3,1)), $AB$3:$AJ675, (ROW()-ROW($AB$3)+1), 0)), INDIRECT(VLOOKUP($AB675,Categories!$A$2:$F$20,6,1)),2,0),AK675)</f>
        <v/>
      </c>
      <c r="AM675" s="79" t="str">
        <f ca="1">IFERROR(VLOOKUP((HLOOKUP((VLOOKUP($AB675,Categories!$A$2:$F$20,4,1)),$AB$3:$AJ675,(ROW()-ROW($AB$3)+1),0)),INDIRECT(VLOOKUP($AB675,Categories!$A$2:$H$20,7,1)),2,0),"")</f>
        <v/>
      </c>
      <c r="AN675" s="79" t="str">
        <f ca="1">IFERROR(VLOOKUP((HLOOKUP((VLOOKUP($AB675,Categories!$A$2:$F$20,5,1)), $AB$3:$AJ675, (ROW()-ROW($AB$3)+1), 0)), INDIRECT(VLOOKUP($AB675,Categories!$A$2:$H$20,8,1)),2,0),"")</f>
        <v/>
      </c>
      <c r="AO675" s="79" t="str">
        <f t="shared" ca="1" si="132"/>
        <v/>
      </c>
      <c r="AP675" s="81"/>
      <c r="AQ675" s="70" t="str">
        <f>IFERROR(VLOOKUP(VALUE(MID(AP675,1,1)),AdditionalElements!$A$2:$B$50,2,0),"")</f>
        <v/>
      </c>
      <c r="AR675" s="70" t="str">
        <f>IFERROR(VLOOKUP(VALUE(MID(AP675,2,1)),AdditionalElements!$H$2:$I$50,2,0),"")</f>
        <v/>
      </c>
      <c r="AS675" s="70" t="str">
        <f>IFERROR(VLOOKUP(VALUE(MID(AP675,3,1)),AdditionalElements!$O$2:$P$50,2,0),"")</f>
        <v/>
      </c>
      <c r="AT675" s="70" t="str">
        <f>IFERROR(VLOOKUP(VALUE(MID(AP675,4,1)),AdditionalElements!$V$2:$W$50,2,0),"")</f>
        <v/>
      </c>
      <c r="AU675" s="71"/>
      <c r="AV675" s="79" t="str">
        <f>IFERROR(IF(VALUE(MID(AU675,1,1))=1, VLOOKUP(VALUE(MID(AU675,1,1)), TxtPanelShape!$A$2:$C$50, 3, 0), (IF(VALUE(MID(AU675,1,1))&gt;=7, VLOOKUP(VALUE(MID(AU675,1,1)), TxtPanelShape!$A$2:$C$50, 3, 0),VLOOKUP(VALUE(MID(AU675,1,2)),TxtPanelShape!$A$2:$C$50,3,0)))), "")</f>
        <v/>
      </c>
      <c r="AW675" s="79" t="str">
        <f>IFERROR(IF(VALUE(MID(AU675,1,1))=1, ", "&amp;VLOOKUP(VALUE(MID(AU675,2,1)), TxtPanelShape!$H$2:$I$50, 2, 0), IF(VALUE(MID(AU675,1,1))&gt;=7, ", "&amp;VLOOKUP(VALUE(MID(AU675,2,1)), TxtPanelShape!$H$2:$I$50, 2, 0),"")), "")</f>
        <v/>
      </c>
      <c r="AX675" s="79" t="str">
        <f>IFERROR(IF(VALUE(MID(AU675,1,1))=1, ", "&amp;VLOOKUP(VALUE(MID(AU675,3,1)), TxtPanelShape!$O$2:$P$50, 2, 0), IF(VALUE(MID(AU675,1,1))&gt;=7, ", "&amp;VLOOKUP(VALUE(MID(AU675,3,1)), TxtPanelShape!$O$2:$P$50, 2, 0),"")),"")</f>
        <v/>
      </c>
      <c r="AY675" s="79" t="str">
        <f>IFERROR("; "&amp;VLOOKUP(VALUE(MID(AU675,4,1)), TxtPanelShape!$V$2:$W$50,2,0),"")</f>
        <v/>
      </c>
      <c r="AZ675" s="79" t="str">
        <f t="shared" si="133"/>
        <v/>
      </c>
      <c r="BA675" s="71"/>
      <c r="BB675" s="79" t="str">
        <f>IFERROR(IF(VALUE(MID(BA675,1,1))=1, VLOOKUP(VALUE(MID(BA675,1,1)), TxtPanelShape!$A$2:$C$50, 3, 0), (IF(VALUE(MID(BA675,1,1))&gt;=7, VLOOKUP(VALUE(MID(BA675,1,1)), TxtPanelShape!$A$2:$C$50, 3, 0),VLOOKUP(VALUE(MID(BA675,1,2)),TxtPanelShape!$A$2:$C$50,3,0)))), "")</f>
        <v/>
      </c>
      <c r="BC675" s="79" t="str">
        <f>IFERROR(IF(VALUE(MID(BA675,1,1))=1, ", "&amp;VLOOKUP(VALUE(MID(BA675,2,1)), TxtPanelShape!$H$2:$I$50, 2, 0), IF(VALUE(MID(BA675,1,1))&gt;=7, ", "&amp;VLOOKUP(VALUE(MID(BA675,2,1)), TxtPanelShape!$H$2:$I$50, 2, 0),"")), "")</f>
        <v/>
      </c>
      <c r="BD675" s="79" t="str">
        <f>IFERROR(IF(VALUE(MID(BA675,1,1))=1, ", "&amp;VLOOKUP(VALUE(MID(BA675,3,1)), TxtPanelShape!$O$2:$P$50, 2, 0), IF(VALUE(MID(BA675,1,1))&gt;=7, ", "&amp;VLOOKUP(VALUE(MID(BA675,3,1)), TxtPanelShape!$O$2:$P$50, 2, 0),"")),"")</f>
        <v/>
      </c>
      <c r="BE675" s="79" t="str">
        <f>IFERROR("; "&amp;VLOOKUP(VALUE(MID(BA675,4,1)), TxtPanelShape!$V$2:$W$50,2,0),"")</f>
        <v/>
      </c>
      <c r="BF675" s="79" t="str">
        <f t="shared" si="134"/>
        <v/>
      </c>
      <c r="BG675" s="71"/>
      <c r="BH675" s="79" t="str">
        <f>IFERROR(VLOOKUP(BG675, TxtPanelDefinition!$A$2:$B$50, 2, 0),"")</f>
        <v/>
      </c>
      <c r="BI675" s="71"/>
      <c r="BJ675" s="79" t="str">
        <f>IFERROR(VLOOKUP(BI675, TxtPanelDefinition!$A$2:$B$50, 2, 0),"")</f>
        <v/>
      </c>
      <c r="BK675" s="71"/>
      <c r="BL675" s="79" t="str">
        <f>IFERROR(VLOOKUP(BK675, InscrTechniques!$A$2:$B$50, 2, 0),"")</f>
        <v/>
      </c>
      <c r="BM675" s="71"/>
      <c r="BN675" s="79" t="str">
        <f>IFERROR(VLOOKUP(BM675, InscrTechniques!$A$2:$B$50, 2, 0),"")</f>
        <v/>
      </c>
      <c r="BO675" s="71"/>
      <c r="BP675" s="79" t="str">
        <f>IFERROR(VLOOKUP(BO675, InscrTechniques!$A$2:$B$50, 2, 0),"")</f>
        <v/>
      </c>
      <c r="BQ675" s="71"/>
      <c r="BR675" s="79" t="str">
        <f>IFERROR(VLOOKUP(BQ675, InscrTechniques!$A$2:$B$50, 2, 0),"")</f>
        <v/>
      </c>
      <c r="BS675" s="71"/>
      <c r="BT675" s="79" t="str">
        <f>IFERROR(VLOOKUP(BS675, InscrTechniques!$A$2:$B$50, 2, 0),"")</f>
        <v/>
      </c>
      <c r="BU675" s="71"/>
      <c r="BV675" s="79" t="str">
        <f>IFERROR(VLOOKUP(BU675, InscrTechniques!$A$2:$B$50, 2, 0),"")</f>
        <v/>
      </c>
      <c r="BW675" s="125"/>
      <c r="BX675" s="79" t="str">
        <f>IFERROR(VLOOKUP(BW675, InscrTechniques!$A$2:$B$50, 2, 0),"")</f>
        <v/>
      </c>
      <c r="BY675" s="125"/>
      <c r="BZ675" s="79" t="str">
        <f>IFERROR(VLOOKUP(BY675, InscrTechniques!$A$2:$B$50, 2, 0),"")</f>
        <v/>
      </c>
      <c r="CA675" s="74"/>
      <c r="CB675" s="114" t="str">
        <f>IFERROR(VLOOKUP(CA675, LetterStyle!$A$2:$B$50, 2, 0),"")</f>
        <v/>
      </c>
      <c r="CC675" s="74"/>
      <c r="CD675" s="114" t="str">
        <f>IFERROR(VLOOKUP(CC675, LetterStyle!$A$2:$B$50, 2, 0),"")</f>
        <v/>
      </c>
      <c r="CE675" s="74"/>
      <c r="CF675" s="114" t="str">
        <f>IFERROR(VLOOKUP(CE675, LetterStyle!$A$2:$B$50, 2, 0),"")</f>
        <v/>
      </c>
      <c r="CG675" s="74"/>
      <c r="CH675" s="79" t="str">
        <f>IFERROR(VLOOKUP(CG675, LetterStyle!$A$2:$B$50, 2, 0),"")</f>
        <v/>
      </c>
      <c r="CI675" s="71"/>
      <c r="CJ675" s="79" t="str">
        <f>IFERROR(VLOOKUP(CI675, DecMotifs!$A$1:$B$306, 2, 0),"")</f>
        <v/>
      </c>
      <c r="CK675" s="71"/>
      <c r="CL675" s="79" t="str">
        <f>IFERROR(VLOOKUP(CK675, DecMotifs!$A$1:$B$306, 2, 0),"")</f>
        <v/>
      </c>
      <c r="CM675" s="71"/>
      <c r="CN675" s="79" t="str">
        <f>IFERROR(VLOOKUP(CM675, DecMotifs!$A$1:$B$306, 2, 0),"")</f>
        <v/>
      </c>
      <c r="CO675" s="71"/>
      <c r="CP675" s="79" t="str">
        <f>IFERROR(VLOOKUP(CO675, MarginalDec!$A$2:$B$253, 2, 0),"")</f>
        <v/>
      </c>
      <c r="CQ675" s="71"/>
      <c r="CR675" s="79" t="str">
        <f>IFERROR(VLOOKUP(CQ675, MarginalDec!$A$2:$B$253, 2, 0),"")</f>
        <v/>
      </c>
      <c r="CS675" s="71"/>
      <c r="CT675" s="79" t="str">
        <f>IFERROR(VLOOKUP(CS675, MarginalDec!$A$2:$B$253, 2, 0),"")</f>
        <v/>
      </c>
      <c r="CU675" s="71"/>
      <c r="CV675" s="79" t="str">
        <f>IF(ISBLANK(CU675),"", IFERROR(VLOOKUP(CU675, Tooling!$A$2:$B$252, 2, 0),""))</f>
        <v/>
      </c>
      <c r="CW675" s="71"/>
      <c r="CX675" s="79" t="str">
        <f>IF(ISBLANK(CW675),"", IFERROR(VLOOKUP(CW675, Tooling!$A$2:$B$252, 2, 0),""))</f>
        <v/>
      </c>
      <c r="CY675" s="71"/>
      <c r="CZ675" s="79" t="str">
        <f>IF(ISBLANK(CY675),"", IFERROR(VLOOKUP(CY675, Repairs!$A$2:$B$252, 2, 0),""))</f>
        <v/>
      </c>
      <c r="DA675" s="77"/>
      <c r="DB675" s="71"/>
      <c r="DC675" s="79" t="str">
        <f>IFERROR(VLOOKUP(DB675, DatingReason!$A$2:$B$252, 2, 0),"")</f>
        <v/>
      </c>
      <c r="DD675" s="123" t="str">
        <f t="shared" si="135"/>
        <v/>
      </c>
      <c r="DF675" s="119" t="str">
        <f t="array" ref="DF675">IF(AND($B675&lt;&gt;"", $DE675&lt;&gt;"", $DE675&lt;&gt;"No"),MAX(IF($B675=PEOPLE!$B$4:$B$1000, PEOPLE!$Q$4:$Q$1000,""))+100,"")</f>
        <v/>
      </c>
      <c r="DG675" s="68"/>
      <c r="DH675" s="76">
        <f>COUNTIF(PEOPLE!B:B, MEMORIALS!B675)</f>
        <v>0</v>
      </c>
      <c r="DI675" s="82"/>
      <c r="DJ675" s="82"/>
      <c r="DK675" s="82"/>
      <c r="DL675" s="68"/>
      <c r="DM675" s="68"/>
      <c r="DN675" s="68"/>
      <c r="DO675" s="68"/>
      <c r="DP675" s="68"/>
    </row>
    <row r="676" spans="1:120" ht="15" customHeight="1" x14ac:dyDescent="0.25">
      <c r="A676" s="68"/>
      <c r="B676" s="69"/>
      <c r="C676" s="68"/>
      <c r="D676" s="68"/>
      <c r="E676" s="70" t="str">
        <f>IF(D676="","",VLOOKUP(D676,Denomination!$A$2:$B$50, 2, 0))</f>
        <v/>
      </c>
      <c r="F676" s="68"/>
      <c r="G676" s="71"/>
      <c r="H676" s="70" t="str">
        <f>IF(G676="","",VLOOKUP(G676,MCondition!$A$2:$B$50, 2, 0))</f>
        <v/>
      </c>
      <c r="I676" s="72"/>
      <c r="J676" s="71"/>
      <c r="K676" s="70" t="str">
        <f>IF(J676="","",VLOOKUP(J676,ICondition!$A$2:$B$50, 2, 0))</f>
        <v/>
      </c>
      <c r="L676" s="73"/>
      <c r="M676" s="73"/>
      <c r="N676" s="73"/>
      <c r="O676" s="73"/>
      <c r="P676" s="73"/>
      <c r="Q676" s="73"/>
      <c r="R676" s="78"/>
      <c r="S676" s="79" t="str">
        <f>IFERROR(VLOOKUP(R676,Material!$A$2:$B$59, 2, 0),"")</f>
        <v/>
      </c>
      <c r="T676" s="71"/>
      <c r="U676" s="79" t="str">
        <f>IFERROR(VLOOKUP(T676,Material!$A$2:$B$59, 2, 0),"")</f>
        <v/>
      </c>
      <c r="V676" s="71"/>
      <c r="W676" s="79" t="str">
        <f>IFERROR(VLOOKUP(V676,Material!$A$2:$B$59, 2, 0),"")</f>
        <v/>
      </c>
      <c r="X676" s="71"/>
      <c r="Y676" s="79" t="str">
        <f>IFERROR(VLOOKUP(X676,Material!$A$2:$B$59, 2, 0),"")</f>
        <v/>
      </c>
      <c r="Z676" s="71"/>
      <c r="AA676" s="79" t="str">
        <f>IFERROR(VLOOKUP(Z676,Material!$A$2:$B$59, 2, 0),"")</f>
        <v/>
      </c>
      <c r="AB676" s="74"/>
      <c r="AC676" s="75" t="e">
        <f t="shared" si="124"/>
        <v>#VALUE!</v>
      </c>
      <c r="AD676" s="75" t="e">
        <f t="shared" si="125"/>
        <v>#VALUE!</v>
      </c>
      <c r="AE676" s="75" t="e">
        <f t="shared" si="127"/>
        <v>#VALUE!</v>
      </c>
      <c r="AF676" s="75" t="e">
        <f t="shared" si="126"/>
        <v>#VALUE!</v>
      </c>
      <c r="AG676" s="75" t="e">
        <f t="shared" si="128"/>
        <v>#VALUE!</v>
      </c>
      <c r="AH676" s="75" t="e">
        <f t="shared" si="129"/>
        <v>#VALUE!</v>
      </c>
      <c r="AI676" s="75" t="e">
        <f t="shared" si="130"/>
        <v>#VALUE!</v>
      </c>
      <c r="AJ676" s="80" t="e">
        <f t="shared" si="131"/>
        <v>#VALUE!</v>
      </c>
      <c r="AK676" s="79" t="str">
        <f>(IFERROR(VLOOKUP(AB676,Categories!$A$2:$B$20,2,1),""))</f>
        <v/>
      </c>
      <c r="AL676" s="79" t="str">
        <f ca="1">IFERROR(VLOOKUP((HLOOKUP((VLOOKUP($AB676,Categories!$A$2:$F$20,3,1)), $AB$3:$AJ676, (ROW()-ROW($AB$3)+1), 0)), INDIRECT(VLOOKUP($AB676,Categories!$A$2:$F$20,6,1)),2,0),AK676)</f>
        <v/>
      </c>
      <c r="AM676" s="79" t="str">
        <f ca="1">IFERROR(VLOOKUP((HLOOKUP((VLOOKUP($AB676,Categories!$A$2:$F$20,4,1)),$AB$3:$AJ676,(ROW()-ROW($AB$3)+1),0)),INDIRECT(VLOOKUP($AB676,Categories!$A$2:$H$20,7,1)),2,0),"")</f>
        <v/>
      </c>
      <c r="AN676" s="79" t="str">
        <f ca="1">IFERROR(VLOOKUP((HLOOKUP((VLOOKUP($AB676,Categories!$A$2:$F$20,5,1)), $AB$3:$AJ676, (ROW()-ROW($AB$3)+1), 0)), INDIRECT(VLOOKUP($AB676,Categories!$A$2:$H$20,8,1)),2,0),"")</f>
        <v/>
      </c>
      <c r="AO676" s="79" t="str">
        <f t="shared" ca="1" si="132"/>
        <v/>
      </c>
      <c r="AP676" s="81"/>
      <c r="AQ676" s="70" t="str">
        <f>IFERROR(VLOOKUP(VALUE(MID(AP676,1,1)),AdditionalElements!$A$2:$B$50,2,0),"")</f>
        <v/>
      </c>
      <c r="AR676" s="70" t="str">
        <f>IFERROR(VLOOKUP(VALUE(MID(AP676,2,1)),AdditionalElements!$H$2:$I$50,2,0),"")</f>
        <v/>
      </c>
      <c r="AS676" s="70" t="str">
        <f>IFERROR(VLOOKUP(VALUE(MID(AP676,3,1)),AdditionalElements!$O$2:$P$50,2,0),"")</f>
        <v/>
      </c>
      <c r="AT676" s="70" t="str">
        <f>IFERROR(VLOOKUP(VALUE(MID(AP676,4,1)),AdditionalElements!$V$2:$W$50,2,0),"")</f>
        <v/>
      </c>
      <c r="AU676" s="71"/>
      <c r="AV676" s="79" t="str">
        <f>IFERROR(IF(VALUE(MID(AU676,1,1))=1, VLOOKUP(VALUE(MID(AU676,1,1)), TxtPanelShape!$A$2:$C$50, 3, 0), (IF(VALUE(MID(AU676,1,1))&gt;=7, VLOOKUP(VALUE(MID(AU676,1,1)), TxtPanelShape!$A$2:$C$50, 3, 0),VLOOKUP(VALUE(MID(AU676,1,2)),TxtPanelShape!$A$2:$C$50,3,0)))), "")</f>
        <v/>
      </c>
      <c r="AW676" s="79" t="str">
        <f>IFERROR(IF(VALUE(MID(AU676,1,1))=1, ", "&amp;VLOOKUP(VALUE(MID(AU676,2,1)), TxtPanelShape!$H$2:$I$50, 2, 0), IF(VALUE(MID(AU676,1,1))&gt;=7, ", "&amp;VLOOKUP(VALUE(MID(AU676,2,1)), TxtPanelShape!$H$2:$I$50, 2, 0),"")), "")</f>
        <v/>
      </c>
      <c r="AX676" s="79" t="str">
        <f>IFERROR(IF(VALUE(MID(AU676,1,1))=1, ", "&amp;VLOOKUP(VALUE(MID(AU676,3,1)), TxtPanelShape!$O$2:$P$50, 2, 0), IF(VALUE(MID(AU676,1,1))&gt;=7, ", "&amp;VLOOKUP(VALUE(MID(AU676,3,1)), TxtPanelShape!$O$2:$P$50, 2, 0),"")),"")</f>
        <v/>
      </c>
      <c r="AY676" s="79" t="str">
        <f>IFERROR("; "&amp;VLOOKUP(VALUE(MID(AU676,4,1)), TxtPanelShape!$V$2:$W$50,2,0),"")</f>
        <v/>
      </c>
      <c r="AZ676" s="79" t="str">
        <f t="shared" si="133"/>
        <v/>
      </c>
      <c r="BA676" s="71"/>
      <c r="BB676" s="79" t="str">
        <f>IFERROR(IF(VALUE(MID(BA676,1,1))=1, VLOOKUP(VALUE(MID(BA676,1,1)), TxtPanelShape!$A$2:$C$50, 3, 0), (IF(VALUE(MID(BA676,1,1))&gt;=7, VLOOKUP(VALUE(MID(BA676,1,1)), TxtPanelShape!$A$2:$C$50, 3, 0),VLOOKUP(VALUE(MID(BA676,1,2)),TxtPanelShape!$A$2:$C$50,3,0)))), "")</f>
        <v/>
      </c>
      <c r="BC676" s="79" t="str">
        <f>IFERROR(IF(VALUE(MID(BA676,1,1))=1, ", "&amp;VLOOKUP(VALUE(MID(BA676,2,1)), TxtPanelShape!$H$2:$I$50, 2, 0), IF(VALUE(MID(BA676,1,1))&gt;=7, ", "&amp;VLOOKUP(VALUE(MID(BA676,2,1)), TxtPanelShape!$H$2:$I$50, 2, 0),"")), "")</f>
        <v/>
      </c>
      <c r="BD676" s="79" t="str">
        <f>IFERROR(IF(VALUE(MID(BA676,1,1))=1, ", "&amp;VLOOKUP(VALUE(MID(BA676,3,1)), TxtPanelShape!$O$2:$P$50, 2, 0), IF(VALUE(MID(BA676,1,1))&gt;=7, ", "&amp;VLOOKUP(VALUE(MID(BA676,3,1)), TxtPanelShape!$O$2:$P$50, 2, 0),"")),"")</f>
        <v/>
      </c>
      <c r="BE676" s="79" t="str">
        <f>IFERROR("; "&amp;VLOOKUP(VALUE(MID(BA676,4,1)), TxtPanelShape!$V$2:$W$50,2,0),"")</f>
        <v/>
      </c>
      <c r="BF676" s="79" t="str">
        <f t="shared" si="134"/>
        <v/>
      </c>
      <c r="BG676" s="71"/>
      <c r="BH676" s="79" t="str">
        <f>IFERROR(VLOOKUP(BG676, TxtPanelDefinition!$A$2:$B$50, 2, 0),"")</f>
        <v/>
      </c>
      <c r="BI676" s="71"/>
      <c r="BJ676" s="79" t="str">
        <f>IFERROR(VLOOKUP(BI676, TxtPanelDefinition!$A$2:$B$50, 2, 0),"")</f>
        <v/>
      </c>
      <c r="BK676" s="71"/>
      <c r="BL676" s="79" t="str">
        <f>IFERROR(VLOOKUP(BK676, InscrTechniques!$A$2:$B$50, 2, 0),"")</f>
        <v/>
      </c>
      <c r="BM676" s="71"/>
      <c r="BN676" s="79" t="str">
        <f>IFERROR(VLOOKUP(BM676, InscrTechniques!$A$2:$B$50, 2, 0),"")</f>
        <v/>
      </c>
      <c r="BO676" s="71"/>
      <c r="BP676" s="79" t="str">
        <f>IFERROR(VLOOKUP(BO676, InscrTechniques!$A$2:$B$50, 2, 0),"")</f>
        <v/>
      </c>
      <c r="BQ676" s="71"/>
      <c r="BR676" s="79" t="str">
        <f>IFERROR(VLOOKUP(BQ676, InscrTechniques!$A$2:$B$50, 2, 0),"")</f>
        <v/>
      </c>
      <c r="BS676" s="71"/>
      <c r="BT676" s="79" t="str">
        <f>IFERROR(VLOOKUP(BS676, InscrTechniques!$A$2:$B$50, 2, 0),"")</f>
        <v/>
      </c>
      <c r="BU676" s="71"/>
      <c r="BV676" s="79" t="str">
        <f>IFERROR(VLOOKUP(BU676, InscrTechniques!$A$2:$B$50, 2, 0),"")</f>
        <v/>
      </c>
      <c r="BW676" s="125"/>
      <c r="BX676" s="79" t="str">
        <f>IFERROR(VLOOKUP(BW676, InscrTechniques!$A$2:$B$50, 2, 0),"")</f>
        <v/>
      </c>
      <c r="BY676" s="125"/>
      <c r="BZ676" s="79" t="str">
        <f>IFERROR(VLOOKUP(BY676, InscrTechniques!$A$2:$B$50, 2, 0),"")</f>
        <v/>
      </c>
      <c r="CA676" s="74"/>
      <c r="CB676" s="114" t="str">
        <f>IFERROR(VLOOKUP(CA676, LetterStyle!$A$2:$B$50, 2, 0),"")</f>
        <v/>
      </c>
      <c r="CC676" s="74"/>
      <c r="CD676" s="114" t="str">
        <f>IFERROR(VLOOKUP(CC676, LetterStyle!$A$2:$B$50, 2, 0),"")</f>
        <v/>
      </c>
      <c r="CE676" s="74"/>
      <c r="CF676" s="114" t="str">
        <f>IFERROR(VLOOKUP(CE676, LetterStyle!$A$2:$B$50, 2, 0),"")</f>
        <v/>
      </c>
      <c r="CG676" s="74"/>
      <c r="CH676" s="79" t="str">
        <f>IFERROR(VLOOKUP(CG676, LetterStyle!$A$2:$B$50, 2, 0),"")</f>
        <v/>
      </c>
      <c r="CI676" s="71"/>
      <c r="CJ676" s="79" t="str">
        <f>IFERROR(VLOOKUP(CI676, DecMotifs!$A$1:$B$306, 2, 0),"")</f>
        <v/>
      </c>
      <c r="CK676" s="71"/>
      <c r="CL676" s="79" t="str">
        <f>IFERROR(VLOOKUP(CK676, DecMotifs!$A$1:$B$306, 2, 0),"")</f>
        <v/>
      </c>
      <c r="CM676" s="71"/>
      <c r="CN676" s="79" t="str">
        <f>IFERROR(VLOOKUP(CM676, DecMotifs!$A$1:$B$306, 2, 0),"")</f>
        <v/>
      </c>
      <c r="CO676" s="71"/>
      <c r="CP676" s="79" t="str">
        <f>IFERROR(VLOOKUP(CO676, MarginalDec!$A$2:$B$253, 2, 0),"")</f>
        <v/>
      </c>
      <c r="CQ676" s="71"/>
      <c r="CR676" s="79" t="str">
        <f>IFERROR(VLOOKUP(CQ676, MarginalDec!$A$2:$B$253, 2, 0),"")</f>
        <v/>
      </c>
      <c r="CS676" s="71"/>
      <c r="CT676" s="79" t="str">
        <f>IFERROR(VLOOKUP(CS676, MarginalDec!$A$2:$B$253, 2, 0),"")</f>
        <v/>
      </c>
      <c r="CU676" s="71"/>
      <c r="CV676" s="79" t="str">
        <f>IF(ISBLANK(CU676),"", IFERROR(VLOOKUP(CU676, Tooling!$A$2:$B$252, 2, 0),""))</f>
        <v/>
      </c>
      <c r="CW676" s="71"/>
      <c r="CX676" s="79" t="str">
        <f>IF(ISBLANK(CW676),"", IFERROR(VLOOKUP(CW676, Tooling!$A$2:$B$252, 2, 0),""))</f>
        <v/>
      </c>
      <c r="CY676" s="71"/>
      <c r="CZ676" s="79" t="str">
        <f>IF(ISBLANK(CY676),"", IFERROR(VLOOKUP(CY676, Repairs!$A$2:$B$252, 2, 0),""))</f>
        <v/>
      </c>
      <c r="DA676" s="77"/>
      <c r="DB676" s="71"/>
      <c r="DC676" s="79" t="str">
        <f>IFERROR(VLOOKUP(DB676, DatingReason!$A$2:$B$252, 2, 0),"")</f>
        <v/>
      </c>
      <c r="DD676" s="123" t="str">
        <f t="shared" si="135"/>
        <v/>
      </c>
      <c r="DF676" s="119" t="str">
        <f t="array" ref="DF676">IF(AND($B676&lt;&gt;"", $DE676&lt;&gt;"", $DE676&lt;&gt;"No"),MAX(IF($B676=PEOPLE!$B$4:$B$1000, PEOPLE!$Q$4:$Q$1000,""))+100,"")</f>
        <v/>
      </c>
      <c r="DG676" s="68"/>
      <c r="DH676" s="76">
        <f>COUNTIF(PEOPLE!B:B, MEMORIALS!B676)</f>
        <v>0</v>
      </c>
      <c r="DI676" s="82"/>
      <c r="DJ676" s="82"/>
      <c r="DK676" s="82"/>
      <c r="DL676" s="68"/>
      <c r="DM676" s="68"/>
      <c r="DN676" s="68"/>
      <c r="DO676" s="68"/>
      <c r="DP676" s="68"/>
    </row>
    <row r="677" spans="1:120" ht="15" customHeight="1" x14ac:dyDescent="0.25">
      <c r="A677" s="68"/>
      <c r="B677" s="69"/>
      <c r="C677" s="68"/>
      <c r="D677" s="68"/>
      <c r="E677" s="70" t="str">
        <f>IF(D677="","",VLOOKUP(D677,Denomination!$A$2:$B$50, 2, 0))</f>
        <v/>
      </c>
      <c r="F677" s="68"/>
      <c r="G677" s="71"/>
      <c r="H677" s="70" t="str">
        <f>IF(G677="","",VLOOKUP(G677,MCondition!$A$2:$B$50, 2, 0))</f>
        <v/>
      </c>
      <c r="I677" s="72"/>
      <c r="J677" s="71"/>
      <c r="K677" s="70" t="str">
        <f>IF(J677="","",VLOOKUP(J677,ICondition!$A$2:$B$50, 2, 0))</f>
        <v/>
      </c>
      <c r="L677" s="73"/>
      <c r="M677" s="73"/>
      <c r="N677" s="73"/>
      <c r="O677" s="73"/>
      <c r="P677" s="73"/>
      <c r="Q677" s="73"/>
      <c r="R677" s="78"/>
      <c r="S677" s="79" t="str">
        <f>IFERROR(VLOOKUP(R677,Material!$A$2:$B$59, 2, 0),"")</f>
        <v/>
      </c>
      <c r="T677" s="71"/>
      <c r="U677" s="79" t="str">
        <f>IFERROR(VLOOKUP(T677,Material!$A$2:$B$59, 2, 0),"")</f>
        <v/>
      </c>
      <c r="V677" s="71"/>
      <c r="W677" s="79" t="str">
        <f>IFERROR(VLOOKUP(V677,Material!$A$2:$B$59, 2, 0),"")</f>
        <v/>
      </c>
      <c r="X677" s="71"/>
      <c r="Y677" s="79" t="str">
        <f>IFERROR(VLOOKUP(X677,Material!$A$2:$B$59, 2, 0),"")</f>
        <v/>
      </c>
      <c r="Z677" s="71"/>
      <c r="AA677" s="79" t="str">
        <f>IFERROR(VLOOKUP(Z677,Material!$A$2:$B$59, 2, 0),"")</f>
        <v/>
      </c>
      <c r="AB677" s="74"/>
      <c r="AC677" s="75" t="e">
        <f t="shared" si="124"/>
        <v>#VALUE!</v>
      </c>
      <c r="AD677" s="75" t="e">
        <f t="shared" si="125"/>
        <v>#VALUE!</v>
      </c>
      <c r="AE677" s="75" t="e">
        <f t="shared" si="127"/>
        <v>#VALUE!</v>
      </c>
      <c r="AF677" s="75" t="e">
        <f t="shared" si="126"/>
        <v>#VALUE!</v>
      </c>
      <c r="AG677" s="75" t="e">
        <f t="shared" si="128"/>
        <v>#VALUE!</v>
      </c>
      <c r="AH677" s="75" t="e">
        <f t="shared" si="129"/>
        <v>#VALUE!</v>
      </c>
      <c r="AI677" s="75" t="e">
        <f t="shared" si="130"/>
        <v>#VALUE!</v>
      </c>
      <c r="AJ677" s="80" t="e">
        <f t="shared" si="131"/>
        <v>#VALUE!</v>
      </c>
      <c r="AK677" s="79" t="str">
        <f>(IFERROR(VLOOKUP(AB677,Categories!$A$2:$B$20,2,1),""))</f>
        <v/>
      </c>
      <c r="AL677" s="79" t="str">
        <f ca="1">IFERROR(VLOOKUP((HLOOKUP((VLOOKUP($AB677,Categories!$A$2:$F$20,3,1)), $AB$3:$AJ677, (ROW()-ROW($AB$3)+1), 0)), INDIRECT(VLOOKUP($AB677,Categories!$A$2:$F$20,6,1)),2,0),AK677)</f>
        <v/>
      </c>
      <c r="AM677" s="79" t="str">
        <f ca="1">IFERROR(VLOOKUP((HLOOKUP((VLOOKUP($AB677,Categories!$A$2:$F$20,4,1)),$AB$3:$AJ677,(ROW()-ROW($AB$3)+1),0)),INDIRECT(VLOOKUP($AB677,Categories!$A$2:$H$20,7,1)),2,0),"")</f>
        <v/>
      </c>
      <c r="AN677" s="79" t="str">
        <f ca="1">IFERROR(VLOOKUP((HLOOKUP((VLOOKUP($AB677,Categories!$A$2:$F$20,5,1)), $AB$3:$AJ677, (ROW()-ROW($AB$3)+1), 0)), INDIRECT(VLOOKUP($AB677,Categories!$A$2:$H$20,8,1)),2,0),"")</f>
        <v/>
      </c>
      <c r="AO677" s="79" t="str">
        <f t="shared" ca="1" si="132"/>
        <v/>
      </c>
      <c r="AP677" s="81"/>
      <c r="AQ677" s="70" t="str">
        <f>IFERROR(VLOOKUP(VALUE(MID(AP677,1,1)),AdditionalElements!$A$2:$B$50,2,0),"")</f>
        <v/>
      </c>
      <c r="AR677" s="70" t="str">
        <f>IFERROR(VLOOKUP(VALUE(MID(AP677,2,1)),AdditionalElements!$H$2:$I$50,2,0),"")</f>
        <v/>
      </c>
      <c r="AS677" s="70" t="str">
        <f>IFERROR(VLOOKUP(VALUE(MID(AP677,3,1)),AdditionalElements!$O$2:$P$50,2,0),"")</f>
        <v/>
      </c>
      <c r="AT677" s="70" t="str">
        <f>IFERROR(VLOOKUP(VALUE(MID(AP677,4,1)),AdditionalElements!$V$2:$W$50,2,0),"")</f>
        <v/>
      </c>
      <c r="AU677" s="71"/>
      <c r="AV677" s="79" t="str">
        <f>IFERROR(IF(VALUE(MID(AU677,1,1))=1, VLOOKUP(VALUE(MID(AU677,1,1)), TxtPanelShape!$A$2:$C$50, 3, 0), (IF(VALUE(MID(AU677,1,1))&gt;=7, VLOOKUP(VALUE(MID(AU677,1,1)), TxtPanelShape!$A$2:$C$50, 3, 0),VLOOKUP(VALUE(MID(AU677,1,2)),TxtPanelShape!$A$2:$C$50,3,0)))), "")</f>
        <v/>
      </c>
      <c r="AW677" s="79" t="str">
        <f>IFERROR(IF(VALUE(MID(AU677,1,1))=1, ", "&amp;VLOOKUP(VALUE(MID(AU677,2,1)), TxtPanelShape!$H$2:$I$50, 2, 0), IF(VALUE(MID(AU677,1,1))&gt;=7, ", "&amp;VLOOKUP(VALUE(MID(AU677,2,1)), TxtPanelShape!$H$2:$I$50, 2, 0),"")), "")</f>
        <v/>
      </c>
      <c r="AX677" s="79" t="str">
        <f>IFERROR(IF(VALUE(MID(AU677,1,1))=1, ", "&amp;VLOOKUP(VALUE(MID(AU677,3,1)), TxtPanelShape!$O$2:$P$50, 2, 0), IF(VALUE(MID(AU677,1,1))&gt;=7, ", "&amp;VLOOKUP(VALUE(MID(AU677,3,1)), TxtPanelShape!$O$2:$P$50, 2, 0),"")),"")</f>
        <v/>
      </c>
      <c r="AY677" s="79" t="str">
        <f>IFERROR("; "&amp;VLOOKUP(VALUE(MID(AU677,4,1)), TxtPanelShape!$V$2:$W$50,2,0),"")</f>
        <v/>
      </c>
      <c r="AZ677" s="79" t="str">
        <f t="shared" si="133"/>
        <v/>
      </c>
      <c r="BA677" s="71"/>
      <c r="BB677" s="79" t="str">
        <f>IFERROR(IF(VALUE(MID(BA677,1,1))=1, VLOOKUP(VALUE(MID(BA677,1,1)), TxtPanelShape!$A$2:$C$50, 3, 0), (IF(VALUE(MID(BA677,1,1))&gt;=7, VLOOKUP(VALUE(MID(BA677,1,1)), TxtPanelShape!$A$2:$C$50, 3, 0),VLOOKUP(VALUE(MID(BA677,1,2)),TxtPanelShape!$A$2:$C$50,3,0)))), "")</f>
        <v/>
      </c>
      <c r="BC677" s="79" t="str">
        <f>IFERROR(IF(VALUE(MID(BA677,1,1))=1, ", "&amp;VLOOKUP(VALUE(MID(BA677,2,1)), TxtPanelShape!$H$2:$I$50, 2, 0), IF(VALUE(MID(BA677,1,1))&gt;=7, ", "&amp;VLOOKUP(VALUE(MID(BA677,2,1)), TxtPanelShape!$H$2:$I$50, 2, 0),"")), "")</f>
        <v/>
      </c>
      <c r="BD677" s="79" t="str">
        <f>IFERROR(IF(VALUE(MID(BA677,1,1))=1, ", "&amp;VLOOKUP(VALUE(MID(BA677,3,1)), TxtPanelShape!$O$2:$P$50, 2, 0), IF(VALUE(MID(BA677,1,1))&gt;=7, ", "&amp;VLOOKUP(VALUE(MID(BA677,3,1)), TxtPanelShape!$O$2:$P$50, 2, 0),"")),"")</f>
        <v/>
      </c>
      <c r="BE677" s="79" t="str">
        <f>IFERROR("; "&amp;VLOOKUP(VALUE(MID(BA677,4,1)), TxtPanelShape!$V$2:$W$50,2,0),"")</f>
        <v/>
      </c>
      <c r="BF677" s="79" t="str">
        <f t="shared" si="134"/>
        <v/>
      </c>
      <c r="BG677" s="71"/>
      <c r="BH677" s="79" t="str">
        <f>IFERROR(VLOOKUP(BG677, TxtPanelDefinition!$A$2:$B$50, 2, 0),"")</f>
        <v/>
      </c>
      <c r="BI677" s="71"/>
      <c r="BJ677" s="79" t="str">
        <f>IFERROR(VLOOKUP(BI677, TxtPanelDefinition!$A$2:$B$50, 2, 0),"")</f>
        <v/>
      </c>
      <c r="BK677" s="71"/>
      <c r="BL677" s="79" t="str">
        <f>IFERROR(VLOOKUP(BK677, InscrTechniques!$A$2:$B$50, 2, 0),"")</f>
        <v/>
      </c>
      <c r="BM677" s="71"/>
      <c r="BN677" s="79" t="str">
        <f>IFERROR(VLOOKUP(BM677, InscrTechniques!$A$2:$B$50, 2, 0),"")</f>
        <v/>
      </c>
      <c r="BO677" s="71"/>
      <c r="BP677" s="79" t="str">
        <f>IFERROR(VLOOKUP(BO677, InscrTechniques!$A$2:$B$50, 2, 0),"")</f>
        <v/>
      </c>
      <c r="BQ677" s="71"/>
      <c r="BR677" s="79" t="str">
        <f>IFERROR(VLOOKUP(BQ677, InscrTechniques!$A$2:$B$50, 2, 0),"")</f>
        <v/>
      </c>
      <c r="BS677" s="71"/>
      <c r="BT677" s="79" t="str">
        <f>IFERROR(VLOOKUP(BS677, InscrTechniques!$A$2:$B$50, 2, 0),"")</f>
        <v/>
      </c>
      <c r="BU677" s="71"/>
      <c r="BV677" s="79" t="str">
        <f>IFERROR(VLOOKUP(BU677, InscrTechniques!$A$2:$B$50, 2, 0),"")</f>
        <v/>
      </c>
      <c r="BW677" s="125"/>
      <c r="BX677" s="79" t="str">
        <f>IFERROR(VLOOKUP(BW677, InscrTechniques!$A$2:$B$50, 2, 0),"")</f>
        <v/>
      </c>
      <c r="BY677" s="125"/>
      <c r="BZ677" s="79" t="str">
        <f>IFERROR(VLOOKUP(BY677, InscrTechniques!$A$2:$B$50, 2, 0),"")</f>
        <v/>
      </c>
      <c r="CA677" s="74"/>
      <c r="CB677" s="114" t="str">
        <f>IFERROR(VLOOKUP(CA677, LetterStyle!$A$2:$B$50, 2, 0),"")</f>
        <v/>
      </c>
      <c r="CC677" s="74"/>
      <c r="CD677" s="114" t="str">
        <f>IFERROR(VLOOKUP(CC677, LetterStyle!$A$2:$B$50, 2, 0),"")</f>
        <v/>
      </c>
      <c r="CE677" s="74"/>
      <c r="CF677" s="114" t="str">
        <f>IFERROR(VLOOKUP(CE677, LetterStyle!$A$2:$B$50, 2, 0),"")</f>
        <v/>
      </c>
      <c r="CG677" s="74"/>
      <c r="CH677" s="79" t="str">
        <f>IFERROR(VLOOKUP(CG677, LetterStyle!$A$2:$B$50, 2, 0),"")</f>
        <v/>
      </c>
      <c r="CI677" s="71"/>
      <c r="CJ677" s="79" t="str">
        <f>IFERROR(VLOOKUP(CI677, DecMotifs!$A$1:$B$306, 2, 0),"")</f>
        <v/>
      </c>
      <c r="CK677" s="71"/>
      <c r="CL677" s="79" t="str">
        <f>IFERROR(VLOOKUP(CK677, DecMotifs!$A$1:$B$306, 2, 0),"")</f>
        <v/>
      </c>
      <c r="CM677" s="71"/>
      <c r="CN677" s="79" t="str">
        <f>IFERROR(VLOOKUP(CM677, DecMotifs!$A$1:$B$306, 2, 0),"")</f>
        <v/>
      </c>
      <c r="CO677" s="71"/>
      <c r="CP677" s="79" t="str">
        <f>IFERROR(VLOOKUP(CO677, MarginalDec!$A$2:$B$253, 2, 0),"")</f>
        <v/>
      </c>
      <c r="CQ677" s="71"/>
      <c r="CR677" s="79" t="str">
        <f>IFERROR(VLOOKUP(CQ677, MarginalDec!$A$2:$B$253, 2, 0),"")</f>
        <v/>
      </c>
      <c r="CS677" s="71"/>
      <c r="CT677" s="79" t="str">
        <f>IFERROR(VLOOKUP(CS677, MarginalDec!$A$2:$B$253, 2, 0),"")</f>
        <v/>
      </c>
      <c r="CU677" s="71"/>
      <c r="CV677" s="79" t="str">
        <f>IF(ISBLANK(CU677),"", IFERROR(VLOOKUP(CU677, Tooling!$A$2:$B$252, 2, 0),""))</f>
        <v/>
      </c>
      <c r="CW677" s="71"/>
      <c r="CX677" s="79" t="str">
        <f>IF(ISBLANK(CW677),"", IFERROR(VLOOKUP(CW677, Tooling!$A$2:$B$252, 2, 0),""))</f>
        <v/>
      </c>
      <c r="CY677" s="71"/>
      <c r="CZ677" s="79" t="str">
        <f>IF(ISBLANK(CY677),"", IFERROR(VLOOKUP(CY677, Repairs!$A$2:$B$252, 2, 0),""))</f>
        <v/>
      </c>
      <c r="DA677" s="77"/>
      <c r="DB677" s="71"/>
      <c r="DC677" s="79" t="str">
        <f>IFERROR(VLOOKUP(DB677, DatingReason!$A$2:$B$252, 2, 0),"")</f>
        <v/>
      </c>
      <c r="DD677" s="123" t="str">
        <f t="shared" si="135"/>
        <v/>
      </c>
      <c r="DF677" s="119" t="str">
        <f t="array" ref="DF677">IF(AND($B677&lt;&gt;"", $DE677&lt;&gt;"", $DE677&lt;&gt;"No"),MAX(IF($B677=PEOPLE!$B$4:$B$1000, PEOPLE!$Q$4:$Q$1000,""))+100,"")</f>
        <v/>
      </c>
      <c r="DG677" s="68"/>
      <c r="DH677" s="76">
        <f>COUNTIF(PEOPLE!B:B, MEMORIALS!B677)</f>
        <v>0</v>
      </c>
      <c r="DI677" s="82"/>
      <c r="DJ677" s="82"/>
      <c r="DK677" s="82"/>
      <c r="DL677" s="68"/>
      <c r="DM677" s="68"/>
      <c r="DN677" s="68"/>
      <c r="DO677" s="68"/>
      <c r="DP677" s="68"/>
    </row>
    <row r="678" spans="1:120" ht="15" customHeight="1" x14ac:dyDescent="0.25">
      <c r="A678" s="68"/>
      <c r="B678" s="69"/>
      <c r="C678" s="68"/>
      <c r="D678" s="68"/>
      <c r="E678" s="70" t="str">
        <f>IF(D678="","",VLOOKUP(D678,Denomination!$A$2:$B$50, 2, 0))</f>
        <v/>
      </c>
      <c r="F678" s="68"/>
      <c r="G678" s="71"/>
      <c r="H678" s="70" t="str">
        <f>IF(G678="","",VLOOKUP(G678,MCondition!$A$2:$B$50, 2, 0))</f>
        <v/>
      </c>
      <c r="I678" s="72"/>
      <c r="J678" s="71"/>
      <c r="K678" s="70" t="str">
        <f>IF(J678="","",VLOOKUP(J678,ICondition!$A$2:$B$50, 2, 0))</f>
        <v/>
      </c>
      <c r="L678" s="73"/>
      <c r="M678" s="73"/>
      <c r="N678" s="73"/>
      <c r="O678" s="73"/>
      <c r="P678" s="73"/>
      <c r="Q678" s="73"/>
      <c r="R678" s="78"/>
      <c r="S678" s="79" t="str">
        <f>IFERROR(VLOOKUP(R678,Material!$A$2:$B$59, 2, 0),"")</f>
        <v/>
      </c>
      <c r="T678" s="71"/>
      <c r="U678" s="79" t="str">
        <f>IFERROR(VLOOKUP(T678,Material!$A$2:$B$59, 2, 0),"")</f>
        <v/>
      </c>
      <c r="V678" s="71"/>
      <c r="W678" s="79" t="str">
        <f>IFERROR(VLOOKUP(V678,Material!$A$2:$B$59, 2, 0),"")</f>
        <v/>
      </c>
      <c r="X678" s="71"/>
      <c r="Y678" s="79" t="str">
        <f>IFERROR(VLOOKUP(X678,Material!$A$2:$B$59, 2, 0),"")</f>
        <v/>
      </c>
      <c r="Z678" s="71"/>
      <c r="AA678" s="79" t="str">
        <f>IFERROR(VLOOKUP(Z678,Material!$A$2:$B$59, 2, 0),"")</f>
        <v/>
      </c>
      <c r="AB678" s="74"/>
      <c r="AC678" s="75" t="e">
        <f t="shared" si="124"/>
        <v>#VALUE!</v>
      </c>
      <c r="AD678" s="75" t="e">
        <f t="shared" si="125"/>
        <v>#VALUE!</v>
      </c>
      <c r="AE678" s="75" t="e">
        <f t="shared" si="127"/>
        <v>#VALUE!</v>
      </c>
      <c r="AF678" s="75" t="e">
        <f t="shared" si="126"/>
        <v>#VALUE!</v>
      </c>
      <c r="AG678" s="75" t="e">
        <f t="shared" si="128"/>
        <v>#VALUE!</v>
      </c>
      <c r="AH678" s="75" t="e">
        <f t="shared" si="129"/>
        <v>#VALUE!</v>
      </c>
      <c r="AI678" s="75" t="e">
        <f t="shared" si="130"/>
        <v>#VALUE!</v>
      </c>
      <c r="AJ678" s="80" t="e">
        <f t="shared" si="131"/>
        <v>#VALUE!</v>
      </c>
      <c r="AK678" s="79" t="str">
        <f>(IFERROR(VLOOKUP(AB678,Categories!$A$2:$B$20,2,1),""))</f>
        <v/>
      </c>
      <c r="AL678" s="79" t="str">
        <f ca="1">IFERROR(VLOOKUP((HLOOKUP((VLOOKUP($AB678,Categories!$A$2:$F$20,3,1)), $AB$3:$AJ678, (ROW()-ROW($AB$3)+1), 0)), INDIRECT(VLOOKUP($AB678,Categories!$A$2:$F$20,6,1)),2,0),AK678)</f>
        <v/>
      </c>
      <c r="AM678" s="79" t="str">
        <f ca="1">IFERROR(VLOOKUP((HLOOKUP((VLOOKUP($AB678,Categories!$A$2:$F$20,4,1)),$AB$3:$AJ678,(ROW()-ROW($AB$3)+1),0)),INDIRECT(VLOOKUP($AB678,Categories!$A$2:$H$20,7,1)),2,0),"")</f>
        <v/>
      </c>
      <c r="AN678" s="79" t="str">
        <f ca="1">IFERROR(VLOOKUP((HLOOKUP((VLOOKUP($AB678,Categories!$A$2:$F$20,5,1)), $AB$3:$AJ678, (ROW()-ROW($AB$3)+1), 0)), INDIRECT(VLOOKUP($AB678,Categories!$A$2:$H$20,8,1)),2,0),"")</f>
        <v/>
      </c>
      <c r="AO678" s="79" t="str">
        <f t="shared" ca="1" si="132"/>
        <v/>
      </c>
      <c r="AP678" s="81"/>
      <c r="AQ678" s="70" t="str">
        <f>IFERROR(VLOOKUP(VALUE(MID(AP678,1,1)),AdditionalElements!$A$2:$B$50,2,0),"")</f>
        <v/>
      </c>
      <c r="AR678" s="70" t="str">
        <f>IFERROR(VLOOKUP(VALUE(MID(AP678,2,1)),AdditionalElements!$H$2:$I$50,2,0),"")</f>
        <v/>
      </c>
      <c r="AS678" s="70" t="str">
        <f>IFERROR(VLOOKUP(VALUE(MID(AP678,3,1)),AdditionalElements!$O$2:$P$50,2,0),"")</f>
        <v/>
      </c>
      <c r="AT678" s="70" t="str">
        <f>IFERROR(VLOOKUP(VALUE(MID(AP678,4,1)),AdditionalElements!$V$2:$W$50,2,0),"")</f>
        <v/>
      </c>
      <c r="AU678" s="71"/>
      <c r="AV678" s="79" t="str">
        <f>IFERROR(IF(VALUE(MID(AU678,1,1))=1, VLOOKUP(VALUE(MID(AU678,1,1)), TxtPanelShape!$A$2:$C$50, 3, 0), (IF(VALUE(MID(AU678,1,1))&gt;=7, VLOOKUP(VALUE(MID(AU678,1,1)), TxtPanelShape!$A$2:$C$50, 3, 0),VLOOKUP(VALUE(MID(AU678,1,2)),TxtPanelShape!$A$2:$C$50,3,0)))), "")</f>
        <v/>
      </c>
      <c r="AW678" s="79" t="str">
        <f>IFERROR(IF(VALUE(MID(AU678,1,1))=1, ", "&amp;VLOOKUP(VALUE(MID(AU678,2,1)), TxtPanelShape!$H$2:$I$50, 2, 0), IF(VALUE(MID(AU678,1,1))&gt;=7, ", "&amp;VLOOKUP(VALUE(MID(AU678,2,1)), TxtPanelShape!$H$2:$I$50, 2, 0),"")), "")</f>
        <v/>
      </c>
      <c r="AX678" s="79" t="str">
        <f>IFERROR(IF(VALUE(MID(AU678,1,1))=1, ", "&amp;VLOOKUP(VALUE(MID(AU678,3,1)), TxtPanelShape!$O$2:$P$50, 2, 0), IF(VALUE(MID(AU678,1,1))&gt;=7, ", "&amp;VLOOKUP(VALUE(MID(AU678,3,1)), TxtPanelShape!$O$2:$P$50, 2, 0),"")),"")</f>
        <v/>
      </c>
      <c r="AY678" s="79" t="str">
        <f>IFERROR("; "&amp;VLOOKUP(VALUE(MID(AU678,4,1)), TxtPanelShape!$V$2:$W$50,2,0),"")</f>
        <v/>
      </c>
      <c r="AZ678" s="79" t="str">
        <f t="shared" si="133"/>
        <v/>
      </c>
      <c r="BA678" s="71"/>
      <c r="BB678" s="79" t="str">
        <f>IFERROR(IF(VALUE(MID(BA678,1,1))=1, VLOOKUP(VALUE(MID(BA678,1,1)), TxtPanelShape!$A$2:$C$50, 3, 0), (IF(VALUE(MID(BA678,1,1))&gt;=7, VLOOKUP(VALUE(MID(BA678,1,1)), TxtPanelShape!$A$2:$C$50, 3, 0),VLOOKUP(VALUE(MID(BA678,1,2)),TxtPanelShape!$A$2:$C$50,3,0)))), "")</f>
        <v/>
      </c>
      <c r="BC678" s="79" t="str">
        <f>IFERROR(IF(VALUE(MID(BA678,1,1))=1, ", "&amp;VLOOKUP(VALUE(MID(BA678,2,1)), TxtPanelShape!$H$2:$I$50, 2, 0), IF(VALUE(MID(BA678,1,1))&gt;=7, ", "&amp;VLOOKUP(VALUE(MID(BA678,2,1)), TxtPanelShape!$H$2:$I$50, 2, 0),"")), "")</f>
        <v/>
      </c>
      <c r="BD678" s="79" t="str">
        <f>IFERROR(IF(VALUE(MID(BA678,1,1))=1, ", "&amp;VLOOKUP(VALUE(MID(BA678,3,1)), TxtPanelShape!$O$2:$P$50, 2, 0), IF(VALUE(MID(BA678,1,1))&gt;=7, ", "&amp;VLOOKUP(VALUE(MID(BA678,3,1)), TxtPanelShape!$O$2:$P$50, 2, 0),"")),"")</f>
        <v/>
      </c>
      <c r="BE678" s="79" t="str">
        <f>IFERROR("; "&amp;VLOOKUP(VALUE(MID(BA678,4,1)), TxtPanelShape!$V$2:$W$50,2,0),"")</f>
        <v/>
      </c>
      <c r="BF678" s="79" t="str">
        <f t="shared" si="134"/>
        <v/>
      </c>
      <c r="BG678" s="71"/>
      <c r="BH678" s="79" t="str">
        <f>IFERROR(VLOOKUP(BG678, TxtPanelDefinition!$A$2:$B$50, 2, 0),"")</f>
        <v/>
      </c>
      <c r="BI678" s="71"/>
      <c r="BJ678" s="79" t="str">
        <f>IFERROR(VLOOKUP(BI678, TxtPanelDefinition!$A$2:$B$50, 2, 0),"")</f>
        <v/>
      </c>
      <c r="BK678" s="71"/>
      <c r="BL678" s="79" t="str">
        <f>IFERROR(VLOOKUP(BK678, InscrTechniques!$A$2:$B$50, 2, 0),"")</f>
        <v/>
      </c>
      <c r="BM678" s="71"/>
      <c r="BN678" s="79" t="str">
        <f>IFERROR(VLOOKUP(BM678, InscrTechniques!$A$2:$B$50, 2, 0),"")</f>
        <v/>
      </c>
      <c r="BO678" s="71"/>
      <c r="BP678" s="79" t="str">
        <f>IFERROR(VLOOKUP(BO678, InscrTechniques!$A$2:$B$50, 2, 0),"")</f>
        <v/>
      </c>
      <c r="BQ678" s="71"/>
      <c r="BR678" s="79" t="str">
        <f>IFERROR(VLOOKUP(BQ678, InscrTechniques!$A$2:$B$50, 2, 0),"")</f>
        <v/>
      </c>
      <c r="BS678" s="71"/>
      <c r="BT678" s="79" t="str">
        <f>IFERROR(VLOOKUP(BS678, InscrTechniques!$A$2:$B$50, 2, 0),"")</f>
        <v/>
      </c>
      <c r="BU678" s="71"/>
      <c r="BV678" s="79" t="str">
        <f>IFERROR(VLOOKUP(BU678, InscrTechniques!$A$2:$B$50, 2, 0),"")</f>
        <v/>
      </c>
      <c r="BW678" s="125"/>
      <c r="BX678" s="79" t="str">
        <f>IFERROR(VLOOKUP(BW678, InscrTechniques!$A$2:$B$50, 2, 0),"")</f>
        <v/>
      </c>
      <c r="BY678" s="125"/>
      <c r="BZ678" s="79" t="str">
        <f>IFERROR(VLOOKUP(BY678, InscrTechniques!$A$2:$B$50, 2, 0),"")</f>
        <v/>
      </c>
      <c r="CA678" s="74"/>
      <c r="CB678" s="114" t="str">
        <f>IFERROR(VLOOKUP(CA678, LetterStyle!$A$2:$B$50, 2, 0),"")</f>
        <v/>
      </c>
      <c r="CC678" s="74"/>
      <c r="CD678" s="114" t="str">
        <f>IFERROR(VLOOKUP(CC678, LetterStyle!$A$2:$B$50, 2, 0),"")</f>
        <v/>
      </c>
      <c r="CE678" s="74"/>
      <c r="CF678" s="114" t="str">
        <f>IFERROR(VLOOKUP(CE678, LetterStyle!$A$2:$B$50, 2, 0),"")</f>
        <v/>
      </c>
      <c r="CG678" s="74"/>
      <c r="CH678" s="79" t="str">
        <f>IFERROR(VLOOKUP(CG678, LetterStyle!$A$2:$B$50, 2, 0),"")</f>
        <v/>
      </c>
      <c r="CI678" s="71"/>
      <c r="CJ678" s="79" t="str">
        <f>IFERROR(VLOOKUP(CI678, DecMotifs!$A$1:$B$306, 2, 0),"")</f>
        <v/>
      </c>
      <c r="CK678" s="71"/>
      <c r="CL678" s="79" t="str">
        <f>IFERROR(VLOOKUP(CK678, DecMotifs!$A$1:$B$306, 2, 0),"")</f>
        <v/>
      </c>
      <c r="CM678" s="71"/>
      <c r="CN678" s="79" t="str">
        <f>IFERROR(VLOOKUP(CM678, DecMotifs!$A$1:$B$306, 2, 0),"")</f>
        <v/>
      </c>
      <c r="CO678" s="71"/>
      <c r="CP678" s="79" t="str">
        <f>IFERROR(VLOOKUP(CO678, MarginalDec!$A$2:$B$253, 2, 0),"")</f>
        <v/>
      </c>
      <c r="CQ678" s="71"/>
      <c r="CR678" s="79" t="str">
        <f>IFERROR(VLOOKUP(CQ678, MarginalDec!$A$2:$B$253, 2, 0),"")</f>
        <v/>
      </c>
      <c r="CS678" s="71"/>
      <c r="CT678" s="79" t="str">
        <f>IFERROR(VLOOKUP(CS678, MarginalDec!$A$2:$B$253, 2, 0),"")</f>
        <v/>
      </c>
      <c r="CU678" s="71"/>
      <c r="CV678" s="79" t="str">
        <f>IF(ISBLANK(CU678),"", IFERROR(VLOOKUP(CU678, Tooling!$A$2:$B$252, 2, 0),""))</f>
        <v/>
      </c>
      <c r="CW678" s="71"/>
      <c r="CX678" s="79" t="str">
        <f>IF(ISBLANK(CW678),"", IFERROR(VLOOKUP(CW678, Tooling!$A$2:$B$252, 2, 0),""))</f>
        <v/>
      </c>
      <c r="CY678" s="71"/>
      <c r="CZ678" s="79" t="str">
        <f>IF(ISBLANK(CY678),"", IFERROR(VLOOKUP(CY678, Repairs!$A$2:$B$252, 2, 0),""))</f>
        <v/>
      </c>
      <c r="DA678" s="77"/>
      <c r="DB678" s="71"/>
      <c r="DC678" s="79" t="str">
        <f>IFERROR(VLOOKUP(DB678, DatingReason!$A$2:$B$252, 2, 0),"")</f>
        <v/>
      </c>
      <c r="DD678" s="123" t="str">
        <f t="shared" si="135"/>
        <v/>
      </c>
      <c r="DF678" s="119" t="str">
        <f t="array" ref="DF678">IF(AND($B678&lt;&gt;"", $DE678&lt;&gt;"", $DE678&lt;&gt;"No"),MAX(IF($B678=PEOPLE!$B$4:$B$1000, PEOPLE!$Q$4:$Q$1000,""))+100,"")</f>
        <v/>
      </c>
      <c r="DG678" s="68"/>
      <c r="DH678" s="76">
        <f>COUNTIF(PEOPLE!B:B, MEMORIALS!B678)</f>
        <v>0</v>
      </c>
      <c r="DI678" s="82"/>
      <c r="DJ678" s="82"/>
      <c r="DK678" s="82"/>
      <c r="DL678" s="68"/>
      <c r="DM678" s="68"/>
      <c r="DN678" s="68"/>
      <c r="DO678" s="68"/>
      <c r="DP678" s="68"/>
    </row>
    <row r="679" spans="1:120" ht="15" customHeight="1" x14ac:dyDescent="0.25">
      <c r="A679" s="68"/>
      <c r="B679" s="69"/>
      <c r="C679" s="68"/>
      <c r="D679" s="68"/>
      <c r="E679" s="70" t="str">
        <f>IF(D679="","",VLOOKUP(D679,Denomination!$A$2:$B$50, 2, 0))</f>
        <v/>
      </c>
      <c r="F679" s="68"/>
      <c r="G679" s="71"/>
      <c r="H679" s="70" t="str">
        <f>IF(G679="","",VLOOKUP(G679,MCondition!$A$2:$B$50, 2, 0))</f>
        <v/>
      </c>
      <c r="I679" s="72"/>
      <c r="J679" s="71"/>
      <c r="K679" s="70" t="str">
        <f>IF(J679="","",VLOOKUP(J679,ICondition!$A$2:$B$50, 2, 0))</f>
        <v/>
      </c>
      <c r="L679" s="73"/>
      <c r="M679" s="73"/>
      <c r="N679" s="73"/>
      <c r="O679" s="73"/>
      <c r="P679" s="73"/>
      <c r="Q679" s="73"/>
      <c r="R679" s="78"/>
      <c r="S679" s="79" t="str">
        <f>IFERROR(VLOOKUP(R679,Material!$A$2:$B$59, 2, 0),"")</f>
        <v/>
      </c>
      <c r="T679" s="71"/>
      <c r="U679" s="79" t="str">
        <f>IFERROR(VLOOKUP(T679,Material!$A$2:$B$59, 2, 0),"")</f>
        <v/>
      </c>
      <c r="V679" s="71"/>
      <c r="W679" s="79" t="str">
        <f>IFERROR(VLOOKUP(V679,Material!$A$2:$B$59, 2, 0),"")</f>
        <v/>
      </c>
      <c r="X679" s="71"/>
      <c r="Y679" s="79" t="str">
        <f>IFERROR(VLOOKUP(X679,Material!$A$2:$B$59, 2, 0),"")</f>
        <v/>
      </c>
      <c r="Z679" s="71"/>
      <c r="AA679" s="79" t="str">
        <f>IFERROR(VLOOKUP(Z679,Material!$A$2:$B$59, 2, 0),"")</f>
        <v/>
      </c>
      <c r="AB679" s="74"/>
      <c r="AC679" s="75" t="e">
        <f t="shared" si="124"/>
        <v>#VALUE!</v>
      </c>
      <c r="AD679" s="75" t="e">
        <f t="shared" si="125"/>
        <v>#VALUE!</v>
      </c>
      <c r="AE679" s="75" t="e">
        <f t="shared" si="127"/>
        <v>#VALUE!</v>
      </c>
      <c r="AF679" s="75" t="e">
        <f t="shared" si="126"/>
        <v>#VALUE!</v>
      </c>
      <c r="AG679" s="75" t="e">
        <f t="shared" si="128"/>
        <v>#VALUE!</v>
      </c>
      <c r="AH679" s="75" t="e">
        <f t="shared" si="129"/>
        <v>#VALUE!</v>
      </c>
      <c r="AI679" s="75" t="e">
        <f t="shared" si="130"/>
        <v>#VALUE!</v>
      </c>
      <c r="AJ679" s="80" t="e">
        <f t="shared" si="131"/>
        <v>#VALUE!</v>
      </c>
      <c r="AK679" s="79" t="str">
        <f>(IFERROR(VLOOKUP(AB679,Categories!$A$2:$B$20,2,1),""))</f>
        <v/>
      </c>
      <c r="AL679" s="79" t="str">
        <f ca="1">IFERROR(VLOOKUP((HLOOKUP((VLOOKUP($AB679,Categories!$A$2:$F$20,3,1)), $AB$3:$AJ679, (ROW()-ROW($AB$3)+1), 0)), INDIRECT(VLOOKUP($AB679,Categories!$A$2:$F$20,6,1)),2,0),AK679)</f>
        <v/>
      </c>
      <c r="AM679" s="79" t="str">
        <f ca="1">IFERROR(VLOOKUP((HLOOKUP((VLOOKUP($AB679,Categories!$A$2:$F$20,4,1)),$AB$3:$AJ679,(ROW()-ROW($AB$3)+1),0)),INDIRECT(VLOOKUP($AB679,Categories!$A$2:$H$20,7,1)),2,0),"")</f>
        <v/>
      </c>
      <c r="AN679" s="79" t="str">
        <f ca="1">IFERROR(VLOOKUP((HLOOKUP((VLOOKUP($AB679,Categories!$A$2:$F$20,5,1)), $AB$3:$AJ679, (ROW()-ROW($AB$3)+1), 0)), INDIRECT(VLOOKUP($AB679,Categories!$A$2:$H$20,8,1)),2,0),"")</f>
        <v/>
      </c>
      <c r="AO679" s="79" t="str">
        <f t="shared" ca="1" si="132"/>
        <v/>
      </c>
      <c r="AP679" s="81"/>
      <c r="AQ679" s="70" t="str">
        <f>IFERROR(VLOOKUP(VALUE(MID(AP679,1,1)),AdditionalElements!$A$2:$B$50,2,0),"")</f>
        <v/>
      </c>
      <c r="AR679" s="70" t="str">
        <f>IFERROR(VLOOKUP(VALUE(MID(AP679,2,1)),AdditionalElements!$H$2:$I$50,2,0),"")</f>
        <v/>
      </c>
      <c r="AS679" s="70" t="str">
        <f>IFERROR(VLOOKUP(VALUE(MID(AP679,3,1)),AdditionalElements!$O$2:$P$50,2,0),"")</f>
        <v/>
      </c>
      <c r="AT679" s="70" t="str">
        <f>IFERROR(VLOOKUP(VALUE(MID(AP679,4,1)),AdditionalElements!$V$2:$W$50,2,0),"")</f>
        <v/>
      </c>
      <c r="AU679" s="71"/>
      <c r="AV679" s="79" t="str">
        <f>IFERROR(IF(VALUE(MID(AU679,1,1))=1, VLOOKUP(VALUE(MID(AU679,1,1)), TxtPanelShape!$A$2:$C$50, 3, 0), (IF(VALUE(MID(AU679,1,1))&gt;=7, VLOOKUP(VALUE(MID(AU679,1,1)), TxtPanelShape!$A$2:$C$50, 3, 0),VLOOKUP(VALUE(MID(AU679,1,2)),TxtPanelShape!$A$2:$C$50,3,0)))), "")</f>
        <v/>
      </c>
      <c r="AW679" s="79" t="str">
        <f>IFERROR(IF(VALUE(MID(AU679,1,1))=1, ", "&amp;VLOOKUP(VALUE(MID(AU679,2,1)), TxtPanelShape!$H$2:$I$50, 2, 0), IF(VALUE(MID(AU679,1,1))&gt;=7, ", "&amp;VLOOKUP(VALUE(MID(AU679,2,1)), TxtPanelShape!$H$2:$I$50, 2, 0),"")), "")</f>
        <v/>
      </c>
      <c r="AX679" s="79" t="str">
        <f>IFERROR(IF(VALUE(MID(AU679,1,1))=1, ", "&amp;VLOOKUP(VALUE(MID(AU679,3,1)), TxtPanelShape!$O$2:$P$50, 2, 0), IF(VALUE(MID(AU679,1,1))&gt;=7, ", "&amp;VLOOKUP(VALUE(MID(AU679,3,1)), TxtPanelShape!$O$2:$P$50, 2, 0),"")),"")</f>
        <v/>
      </c>
      <c r="AY679" s="79" t="str">
        <f>IFERROR("; "&amp;VLOOKUP(VALUE(MID(AU679,4,1)), TxtPanelShape!$V$2:$W$50,2,0),"")</f>
        <v/>
      </c>
      <c r="AZ679" s="79" t="str">
        <f t="shared" si="133"/>
        <v/>
      </c>
      <c r="BA679" s="71"/>
      <c r="BB679" s="79" t="str">
        <f>IFERROR(IF(VALUE(MID(BA679,1,1))=1, VLOOKUP(VALUE(MID(BA679,1,1)), TxtPanelShape!$A$2:$C$50, 3, 0), (IF(VALUE(MID(BA679,1,1))&gt;=7, VLOOKUP(VALUE(MID(BA679,1,1)), TxtPanelShape!$A$2:$C$50, 3, 0),VLOOKUP(VALUE(MID(BA679,1,2)),TxtPanelShape!$A$2:$C$50,3,0)))), "")</f>
        <v/>
      </c>
      <c r="BC679" s="79" t="str">
        <f>IFERROR(IF(VALUE(MID(BA679,1,1))=1, ", "&amp;VLOOKUP(VALUE(MID(BA679,2,1)), TxtPanelShape!$H$2:$I$50, 2, 0), IF(VALUE(MID(BA679,1,1))&gt;=7, ", "&amp;VLOOKUP(VALUE(MID(BA679,2,1)), TxtPanelShape!$H$2:$I$50, 2, 0),"")), "")</f>
        <v/>
      </c>
      <c r="BD679" s="79" t="str">
        <f>IFERROR(IF(VALUE(MID(BA679,1,1))=1, ", "&amp;VLOOKUP(VALUE(MID(BA679,3,1)), TxtPanelShape!$O$2:$P$50, 2, 0), IF(VALUE(MID(BA679,1,1))&gt;=7, ", "&amp;VLOOKUP(VALUE(MID(BA679,3,1)), TxtPanelShape!$O$2:$P$50, 2, 0),"")),"")</f>
        <v/>
      </c>
      <c r="BE679" s="79" t="str">
        <f>IFERROR("; "&amp;VLOOKUP(VALUE(MID(BA679,4,1)), TxtPanelShape!$V$2:$W$50,2,0),"")</f>
        <v/>
      </c>
      <c r="BF679" s="79" t="str">
        <f t="shared" si="134"/>
        <v/>
      </c>
      <c r="BG679" s="71"/>
      <c r="BH679" s="79" t="str">
        <f>IFERROR(VLOOKUP(BG679, TxtPanelDefinition!$A$2:$B$50, 2, 0),"")</f>
        <v/>
      </c>
      <c r="BI679" s="71"/>
      <c r="BJ679" s="79" t="str">
        <f>IFERROR(VLOOKUP(BI679, TxtPanelDefinition!$A$2:$B$50, 2, 0),"")</f>
        <v/>
      </c>
      <c r="BK679" s="71"/>
      <c r="BL679" s="79" t="str">
        <f>IFERROR(VLOOKUP(BK679, InscrTechniques!$A$2:$B$50, 2, 0),"")</f>
        <v/>
      </c>
      <c r="BM679" s="71"/>
      <c r="BN679" s="79" t="str">
        <f>IFERROR(VLOOKUP(BM679, InscrTechniques!$A$2:$B$50, 2, 0),"")</f>
        <v/>
      </c>
      <c r="BO679" s="71"/>
      <c r="BP679" s="79" t="str">
        <f>IFERROR(VLOOKUP(BO679, InscrTechniques!$A$2:$B$50, 2, 0),"")</f>
        <v/>
      </c>
      <c r="BQ679" s="71"/>
      <c r="BR679" s="79" t="str">
        <f>IFERROR(VLOOKUP(BQ679, InscrTechniques!$A$2:$B$50, 2, 0),"")</f>
        <v/>
      </c>
      <c r="BS679" s="71"/>
      <c r="BT679" s="79" t="str">
        <f>IFERROR(VLOOKUP(BS679, InscrTechniques!$A$2:$B$50, 2, 0),"")</f>
        <v/>
      </c>
      <c r="BU679" s="71"/>
      <c r="BV679" s="79" t="str">
        <f>IFERROR(VLOOKUP(BU679, InscrTechniques!$A$2:$B$50, 2, 0),"")</f>
        <v/>
      </c>
      <c r="BW679" s="125"/>
      <c r="BX679" s="79" t="str">
        <f>IFERROR(VLOOKUP(BW679, InscrTechniques!$A$2:$B$50, 2, 0),"")</f>
        <v/>
      </c>
      <c r="BY679" s="125"/>
      <c r="BZ679" s="79" t="str">
        <f>IFERROR(VLOOKUP(BY679, InscrTechniques!$A$2:$B$50, 2, 0),"")</f>
        <v/>
      </c>
      <c r="CA679" s="74"/>
      <c r="CB679" s="114" t="str">
        <f>IFERROR(VLOOKUP(CA679, LetterStyle!$A$2:$B$50, 2, 0),"")</f>
        <v/>
      </c>
      <c r="CC679" s="74"/>
      <c r="CD679" s="114" t="str">
        <f>IFERROR(VLOOKUP(CC679, LetterStyle!$A$2:$B$50, 2, 0),"")</f>
        <v/>
      </c>
      <c r="CE679" s="74"/>
      <c r="CF679" s="114" t="str">
        <f>IFERROR(VLOOKUP(CE679, LetterStyle!$A$2:$B$50, 2, 0),"")</f>
        <v/>
      </c>
      <c r="CG679" s="74"/>
      <c r="CH679" s="79" t="str">
        <f>IFERROR(VLOOKUP(CG679, LetterStyle!$A$2:$B$50, 2, 0),"")</f>
        <v/>
      </c>
      <c r="CI679" s="71"/>
      <c r="CJ679" s="79" t="str">
        <f>IFERROR(VLOOKUP(CI679, DecMotifs!$A$1:$B$306, 2, 0),"")</f>
        <v/>
      </c>
      <c r="CK679" s="71"/>
      <c r="CL679" s="79" t="str">
        <f>IFERROR(VLOOKUP(CK679, DecMotifs!$A$1:$B$306, 2, 0),"")</f>
        <v/>
      </c>
      <c r="CM679" s="71"/>
      <c r="CN679" s="79" t="str">
        <f>IFERROR(VLOOKUP(CM679, DecMotifs!$A$1:$B$306, 2, 0),"")</f>
        <v/>
      </c>
      <c r="CO679" s="71"/>
      <c r="CP679" s="79" t="str">
        <f>IFERROR(VLOOKUP(CO679, MarginalDec!$A$2:$B$253, 2, 0),"")</f>
        <v/>
      </c>
      <c r="CQ679" s="71"/>
      <c r="CR679" s="79" t="str">
        <f>IFERROR(VLOOKUP(CQ679, MarginalDec!$A$2:$B$253, 2, 0),"")</f>
        <v/>
      </c>
      <c r="CS679" s="71"/>
      <c r="CT679" s="79" t="str">
        <f>IFERROR(VLOOKUP(CS679, MarginalDec!$A$2:$B$253, 2, 0),"")</f>
        <v/>
      </c>
      <c r="CU679" s="71"/>
      <c r="CV679" s="79" t="str">
        <f>IF(ISBLANK(CU679),"", IFERROR(VLOOKUP(CU679, Tooling!$A$2:$B$252, 2, 0),""))</f>
        <v/>
      </c>
      <c r="CW679" s="71"/>
      <c r="CX679" s="79" t="str">
        <f>IF(ISBLANK(CW679),"", IFERROR(VLOOKUP(CW679, Tooling!$A$2:$B$252, 2, 0),""))</f>
        <v/>
      </c>
      <c r="CY679" s="71"/>
      <c r="CZ679" s="79" t="str">
        <f>IF(ISBLANK(CY679),"", IFERROR(VLOOKUP(CY679, Repairs!$A$2:$B$252, 2, 0),""))</f>
        <v/>
      </c>
      <c r="DA679" s="77"/>
      <c r="DB679" s="71"/>
      <c r="DC679" s="79" t="str">
        <f>IFERROR(VLOOKUP(DB679, DatingReason!$A$2:$B$252, 2, 0),"")</f>
        <v/>
      </c>
      <c r="DD679" s="123" t="str">
        <f t="shared" si="135"/>
        <v/>
      </c>
      <c r="DF679" s="119" t="str">
        <f t="array" ref="DF679">IF(AND($B679&lt;&gt;"", $DE679&lt;&gt;"", $DE679&lt;&gt;"No"),MAX(IF($B679=PEOPLE!$B$4:$B$1000, PEOPLE!$Q$4:$Q$1000,""))+100,"")</f>
        <v/>
      </c>
      <c r="DG679" s="68"/>
      <c r="DH679" s="76">
        <f>COUNTIF(PEOPLE!B:B, MEMORIALS!B679)</f>
        <v>0</v>
      </c>
      <c r="DI679" s="82"/>
      <c r="DJ679" s="82"/>
      <c r="DK679" s="82"/>
      <c r="DL679" s="68"/>
      <c r="DM679" s="68"/>
      <c r="DN679" s="68"/>
      <c r="DO679" s="68"/>
      <c r="DP679" s="68"/>
    </row>
    <row r="680" spans="1:120" ht="15" customHeight="1" x14ac:dyDescent="0.25">
      <c r="A680" s="68"/>
      <c r="B680" s="69"/>
      <c r="C680" s="68"/>
      <c r="D680" s="68"/>
      <c r="E680" s="70" t="str">
        <f>IF(D680="","",VLOOKUP(D680,Denomination!$A$2:$B$50, 2, 0))</f>
        <v/>
      </c>
      <c r="F680" s="68"/>
      <c r="G680" s="71"/>
      <c r="H680" s="70" t="str">
        <f>IF(G680="","",VLOOKUP(G680,MCondition!$A$2:$B$50, 2, 0))</f>
        <v/>
      </c>
      <c r="I680" s="72"/>
      <c r="J680" s="71"/>
      <c r="K680" s="70" t="str">
        <f>IF(J680="","",VLOOKUP(J680,ICondition!$A$2:$B$50, 2, 0))</f>
        <v/>
      </c>
      <c r="L680" s="73"/>
      <c r="M680" s="73"/>
      <c r="N680" s="73"/>
      <c r="O680" s="73"/>
      <c r="P680" s="73"/>
      <c r="Q680" s="73"/>
      <c r="R680" s="78"/>
      <c r="S680" s="79" t="str">
        <f>IFERROR(VLOOKUP(R680,Material!$A$2:$B$59, 2, 0),"")</f>
        <v/>
      </c>
      <c r="T680" s="71"/>
      <c r="U680" s="79" t="str">
        <f>IFERROR(VLOOKUP(T680,Material!$A$2:$B$59, 2, 0),"")</f>
        <v/>
      </c>
      <c r="V680" s="71"/>
      <c r="W680" s="79" t="str">
        <f>IFERROR(VLOOKUP(V680,Material!$A$2:$B$59, 2, 0),"")</f>
        <v/>
      </c>
      <c r="X680" s="71"/>
      <c r="Y680" s="79" t="str">
        <f>IFERROR(VLOOKUP(X680,Material!$A$2:$B$59, 2, 0),"")</f>
        <v/>
      </c>
      <c r="Z680" s="71"/>
      <c r="AA680" s="79" t="str">
        <f>IFERROR(VLOOKUP(Z680,Material!$A$2:$B$59, 2, 0),"")</f>
        <v/>
      </c>
      <c r="AB680" s="74"/>
      <c r="AC680" s="75" t="e">
        <f t="shared" si="124"/>
        <v>#VALUE!</v>
      </c>
      <c r="AD680" s="75" t="e">
        <f t="shared" si="125"/>
        <v>#VALUE!</v>
      </c>
      <c r="AE680" s="75" t="e">
        <f t="shared" si="127"/>
        <v>#VALUE!</v>
      </c>
      <c r="AF680" s="75" t="e">
        <f t="shared" si="126"/>
        <v>#VALUE!</v>
      </c>
      <c r="AG680" s="75" t="e">
        <f t="shared" si="128"/>
        <v>#VALUE!</v>
      </c>
      <c r="AH680" s="75" t="e">
        <f t="shared" si="129"/>
        <v>#VALUE!</v>
      </c>
      <c r="AI680" s="75" t="e">
        <f t="shared" si="130"/>
        <v>#VALUE!</v>
      </c>
      <c r="AJ680" s="80" t="e">
        <f t="shared" si="131"/>
        <v>#VALUE!</v>
      </c>
      <c r="AK680" s="79" t="str">
        <f>(IFERROR(VLOOKUP(AB680,Categories!$A$2:$B$20,2,1),""))</f>
        <v/>
      </c>
      <c r="AL680" s="79" t="str">
        <f ca="1">IFERROR(VLOOKUP((HLOOKUP((VLOOKUP($AB680,Categories!$A$2:$F$20,3,1)), $AB$3:$AJ680, (ROW()-ROW($AB$3)+1), 0)), INDIRECT(VLOOKUP($AB680,Categories!$A$2:$F$20,6,1)),2,0),AK680)</f>
        <v/>
      </c>
      <c r="AM680" s="79" t="str">
        <f ca="1">IFERROR(VLOOKUP((HLOOKUP((VLOOKUP($AB680,Categories!$A$2:$F$20,4,1)),$AB$3:$AJ680,(ROW()-ROW($AB$3)+1),0)),INDIRECT(VLOOKUP($AB680,Categories!$A$2:$H$20,7,1)),2,0),"")</f>
        <v/>
      </c>
      <c r="AN680" s="79" t="str">
        <f ca="1">IFERROR(VLOOKUP((HLOOKUP((VLOOKUP($AB680,Categories!$A$2:$F$20,5,1)), $AB$3:$AJ680, (ROW()-ROW($AB$3)+1), 0)), INDIRECT(VLOOKUP($AB680,Categories!$A$2:$H$20,8,1)),2,0),"")</f>
        <v/>
      </c>
      <c r="AO680" s="79" t="str">
        <f t="shared" ca="1" si="132"/>
        <v/>
      </c>
      <c r="AP680" s="81"/>
      <c r="AQ680" s="70" t="str">
        <f>IFERROR(VLOOKUP(VALUE(MID(AP680,1,1)),AdditionalElements!$A$2:$B$50,2,0),"")</f>
        <v/>
      </c>
      <c r="AR680" s="70" t="str">
        <f>IFERROR(VLOOKUP(VALUE(MID(AP680,2,1)),AdditionalElements!$H$2:$I$50,2,0),"")</f>
        <v/>
      </c>
      <c r="AS680" s="70" t="str">
        <f>IFERROR(VLOOKUP(VALUE(MID(AP680,3,1)),AdditionalElements!$O$2:$P$50,2,0),"")</f>
        <v/>
      </c>
      <c r="AT680" s="70" t="str">
        <f>IFERROR(VLOOKUP(VALUE(MID(AP680,4,1)),AdditionalElements!$V$2:$W$50,2,0),"")</f>
        <v/>
      </c>
      <c r="AU680" s="71"/>
      <c r="AV680" s="79" t="str">
        <f>IFERROR(IF(VALUE(MID(AU680,1,1))=1, VLOOKUP(VALUE(MID(AU680,1,1)), TxtPanelShape!$A$2:$C$50, 3, 0), (IF(VALUE(MID(AU680,1,1))&gt;=7, VLOOKUP(VALUE(MID(AU680,1,1)), TxtPanelShape!$A$2:$C$50, 3, 0),VLOOKUP(VALUE(MID(AU680,1,2)),TxtPanelShape!$A$2:$C$50,3,0)))), "")</f>
        <v/>
      </c>
      <c r="AW680" s="79" t="str">
        <f>IFERROR(IF(VALUE(MID(AU680,1,1))=1, ", "&amp;VLOOKUP(VALUE(MID(AU680,2,1)), TxtPanelShape!$H$2:$I$50, 2, 0), IF(VALUE(MID(AU680,1,1))&gt;=7, ", "&amp;VLOOKUP(VALUE(MID(AU680,2,1)), TxtPanelShape!$H$2:$I$50, 2, 0),"")), "")</f>
        <v/>
      </c>
      <c r="AX680" s="79" t="str">
        <f>IFERROR(IF(VALUE(MID(AU680,1,1))=1, ", "&amp;VLOOKUP(VALUE(MID(AU680,3,1)), TxtPanelShape!$O$2:$P$50, 2, 0), IF(VALUE(MID(AU680,1,1))&gt;=7, ", "&amp;VLOOKUP(VALUE(MID(AU680,3,1)), TxtPanelShape!$O$2:$P$50, 2, 0),"")),"")</f>
        <v/>
      </c>
      <c r="AY680" s="79" t="str">
        <f>IFERROR("; "&amp;VLOOKUP(VALUE(MID(AU680,4,1)), TxtPanelShape!$V$2:$W$50,2,0),"")</f>
        <v/>
      </c>
      <c r="AZ680" s="79" t="str">
        <f t="shared" si="133"/>
        <v/>
      </c>
      <c r="BA680" s="71"/>
      <c r="BB680" s="79" t="str">
        <f>IFERROR(IF(VALUE(MID(BA680,1,1))=1, VLOOKUP(VALUE(MID(BA680,1,1)), TxtPanelShape!$A$2:$C$50, 3, 0), (IF(VALUE(MID(BA680,1,1))&gt;=7, VLOOKUP(VALUE(MID(BA680,1,1)), TxtPanelShape!$A$2:$C$50, 3, 0),VLOOKUP(VALUE(MID(BA680,1,2)),TxtPanelShape!$A$2:$C$50,3,0)))), "")</f>
        <v/>
      </c>
      <c r="BC680" s="79" t="str">
        <f>IFERROR(IF(VALUE(MID(BA680,1,1))=1, ", "&amp;VLOOKUP(VALUE(MID(BA680,2,1)), TxtPanelShape!$H$2:$I$50, 2, 0), IF(VALUE(MID(BA680,1,1))&gt;=7, ", "&amp;VLOOKUP(VALUE(MID(BA680,2,1)), TxtPanelShape!$H$2:$I$50, 2, 0),"")), "")</f>
        <v/>
      </c>
      <c r="BD680" s="79" t="str">
        <f>IFERROR(IF(VALUE(MID(BA680,1,1))=1, ", "&amp;VLOOKUP(VALUE(MID(BA680,3,1)), TxtPanelShape!$O$2:$P$50, 2, 0), IF(VALUE(MID(BA680,1,1))&gt;=7, ", "&amp;VLOOKUP(VALUE(MID(BA680,3,1)), TxtPanelShape!$O$2:$P$50, 2, 0),"")),"")</f>
        <v/>
      </c>
      <c r="BE680" s="79" t="str">
        <f>IFERROR("; "&amp;VLOOKUP(VALUE(MID(BA680,4,1)), TxtPanelShape!$V$2:$W$50,2,0),"")</f>
        <v/>
      </c>
      <c r="BF680" s="79" t="str">
        <f t="shared" si="134"/>
        <v/>
      </c>
      <c r="BG680" s="71"/>
      <c r="BH680" s="79" t="str">
        <f>IFERROR(VLOOKUP(BG680, TxtPanelDefinition!$A$2:$B$50, 2, 0),"")</f>
        <v/>
      </c>
      <c r="BI680" s="71"/>
      <c r="BJ680" s="79" t="str">
        <f>IFERROR(VLOOKUP(BI680, TxtPanelDefinition!$A$2:$B$50, 2, 0),"")</f>
        <v/>
      </c>
      <c r="BK680" s="71"/>
      <c r="BL680" s="79" t="str">
        <f>IFERROR(VLOOKUP(BK680, InscrTechniques!$A$2:$B$50, 2, 0),"")</f>
        <v/>
      </c>
      <c r="BM680" s="71"/>
      <c r="BN680" s="79" t="str">
        <f>IFERROR(VLOOKUP(BM680, InscrTechniques!$A$2:$B$50, 2, 0),"")</f>
        <v/>
      </c>
      <c r="BO680" s="71"/>
      <c r="BP680" s="79" t="str">
        <f>IFERROR(VLOOKUP(BO680, InscrTechniques!$A$2:$B$50, 2, 0),"")</f>
        <v/>
      </c>
      <c r="BQ680" s="71"/>
      <c r="BR680" s="79" t="str">
        <f>IFERROR(VLOOKUP(BQ680, InscrTechniques!$A$2:$B$50, 2, 0),"")</f>
        <v/>
      </c>
      <c r="BS680" s="71"/>
      <c r="BT680" s="79" t="str">
        <f>IFERROR(VLOOKUP(BS680, InscrTechniques!$A$2:$B$50, 2, 0),"")</f>
        <v/>
      </c>
      <c r="BU680" s="71"/>
      <c r="BV680" s="79" t="str">
        <f>IFERROR(VLOOKUP(BU680, InscrTechniques!$A$2:$B$50, 2, 0),"")</f>
        <v/>
      </c>
      <c r="BW680" s="125"/>
      <c r="BX680" s="79" t="str">
        <f>IFERROR(VLOOKUP(BW680, InscrTechniques!$A$2:$B$50, 2, 0),"")</f>
        <v/>
      </c>
      <c r="BY680" s="125"/>
      <c r="BZ680" s="79" t="str">
        <f>IFERROR(VLOOKUP(BY680, InscrTechniques!$A$2:$B$50, 2, 0),"")</f>
        <v/>
      </c>
      <c r="CA680" s="74"/>
      <c r="CB680" s="114" t="str">
        <f>IFERROR(VLOOKUP(CA680, LetterStyle!$A$2:$B$50, 2, 0),"")</f>
        <v/>
      </c>
      <c r="CC680" s="74"/>
      <c r="CD680" s="114" t="str">
        <f>IFERROR(VLOOKUP(CC680, LetterStyle!$A$2:$B$50, 2, 0),"")</f>
        <v/>
      </c>
      <c r="CE680" s="74"/>
      <c r="CF680" s="114" t="str">
        <f>IFERROR(VLOOKUP(CE680, LetterStyle!$A$2:$B$50, 2, 0),"")</f>
        <v/>
      </c>
      <c r="CG680" s="74"/>
      <c r="CH680" s="79" t="str">
        <f>IFERROR(VLOOKUP(CG680, LetterStyle!$A$2:$B$50, 2, 0),"")</f>
        <v/>
      </c>
      <c r="CI680" s="71"/>
      <c r="CJ680" s="79" t="str">
        <f>IFERROR(VLOOKUP(CI680, DecMotifs!$A$1:$B$306, 2, 0),"")</f>
        <v/>
      </c>
      <c r="CK680" s="71"/>
      <c r="CL680" s="79" t="str">
        <f>IFERROR(VLOOKUP(CK680, DecMotifs!$A$1:$B$306, 2, 0),"")</f>
        <v/>
      </c>
      <c r="CM680" s="71"/>
      <c r="CN680" s="79" t="str">
        <f>IFERROR(VLOOKUP(CM680, DecMotifs!$A$1:$B$306, 2, 0),"")</f>
        <v/>
      </c>
      <c r="CO680" s="71"/>
      <c r="CP680" s="79" t="str">
        <f>IFERROR(VLOOKUP(CO680, MarginalDec!$A$2:$B$253, 2, 0),"")</f>
        <v/>
      </c>
      <c r="CQ680" s="71"/>
      <c r="CR680" s="79" t="str">
        <f>IFERROR(VLOOKUP(CQ680, MarginalDec!$A$2:$B$253, 2, 0),"")</f>
        <v/>
      </c>
      <c r="CS680" s="71"/>
      <c r="CT680" s="79" t="str">
        <f>IFERROR(VLOOKUP(CS680, MarginalDec!$A$2:$B$253, 2, 0),"")</f>
        <v/>
      </c>
      <c r="CU680" s="71"/>
      <c r="CV680" s="79" t="str">
        <f>IF(ISBLANK(CU680),"", IFERROR(VLOOKUP(CU680, Tooling!$A$2:$B$252, 2, 0),""))</f>
        <v/>
      </c>
      <c r="CW680" s="71"/>
      <c r="CX680" s="79" t="str">
        <f>IF(ISBLANK(CW680),"", IFERROR(VLOOKUP(CW680, Tooling!$A$2:$B$252, 2, 0),""))</f>
        <v/>
      </c>
      <c r="CY680" s="71"/>
      <c r="CZ680" s="79" t="str">
        <f>IF(ISBLANK(CY680),"", IFERROR(VLOOKUP(CY680, Repairs!$A$2:$B$252, 2, 0),""))</f>
        <v/>
      </c>
      <c r="DA680" s="77"/>
      <c r="DB680" s="71"/>
      <c r="DC680" s="79" t="str">
        <f>IFERROR(VLOOKUP(DB680, DatingReason!$A$2:$B$252, 2, 0),"")</f>
        <v/>
      </c>
      <c r="DD680" s="123" t="str">
        <f t="shared" si="135"/>
        <v/>
      </c>
      <c r="DF680" s="119" t="str">
        <f t="array" ref="DF680">IF(AND($B680&lt;&gt;"", $DE680&lt;&gt;"", $DE680&lt;&gt;"No"),MAX(IF($B680=PEOPLE!$B$4:$B$1000, PEOPLE!$Q$4:$Q$1000,""))+100,"")</f>
        <v/>
      </c>
      <c r="DG680" s="68"/>
      <c r="DH680" s="76">
        <f>COUNTIF(PEOPLE!B:B, MEMORIALS!B680)</f>
        <v>0</v>
      </c>
      <c r="DI680" s="82"/>
      <c r="DJ680" s="82"/>
      <c r="DK680" s="82"/>
      <c r="DL680" s="68"/>
      <c r="DM680" s="68"/>
      <c r="DN680" s="68"/>
      <c r="DO680" s="68"/>
      <c r="DP680" s="68"/>
    </row>
    <row r="681" spans="1:120" ht="15" customHeight="1" x14ac:dyDescent="0.25">
      <c r="A681" s="68"/>
      <c r="B681" s="69"/>
      <c r="C681" s="68"/>
      <c r="D681" s="68"/>
      <c r="E681" s="70" t="str">
        <f>IF(D681="","",VLOOKUP(D681,Denomination!$A$2:$B$50, 2, 0))</f>
        <v/>
      </c>
      <c r="F681" s="68"/>
      <c r="G681" s="71"/>
      <c r="H681" s="70" t="str">
        <f>IF(G681="","",VLOOKUP(G681,MCondition!$A$2:$B$50, 2, 0))</f>
        <v/>
      </c>
      <c r="I681" s="72"/>
      <c r="J681" s="71"/>
      <c r="K681" s="70" t="str">
        <f>IF(J681="","",VLOOKUP(J681,ICondition!$A$2:$B$50, 2, 0))</f>
        <v/>
      </c>
      <c r="L681" s="73"/>
      <c r="M681" s="73"/>
      <c r="N681" s="73"/>
      <c r="O681" s="73"/>
      <c r="P681" s="73"/>
      <c r="Q681" s="73"/>
      <c r="R681" s="78"/>
      <c r="S681" s="79" t="str">
        <f>IFERROR(VLOOKUP(R681,Material!$A$2:$B$59, 2, 0),"")</f>
        <v/>
      </c>
      <c r="T681" s="71"/>
      <c r="U681" s="79" t="str">
        <f>IFERROR(VLOOKUP(T681,Material!$A$2:$B$59, 2, 0),"")</f>
        <v/>
      </c>
      <c r="V681" s="71"/>
      <c r="W681" s="79" t="str">
        <f>IFERROR(VLOOKUP(V681,Material!$A$2:$B$59, 2, 0),"")</f>
        <v/>
      </c>
      <c r="X681" s="71"/>
      <c r="Y681" s="79" t="str">
        <f>IFERROR(VLOOKUP(X681,Material!$A$2:$B$59, 2, 0),"")</f>
        <v/>
      </c>
      <c r="Z681" s="71"/>
      <c r="AA681" s="79" t="str">
        <f>IFERROR(VLOOKUP(Z681,Material!$A$2:$B$59, 2, 0),"")</f>
        <v/>
      </c>
      <c r="AB681" s="74"/>
      <c r="AC681" s="75" t="e">
        <f t="shared" si="124"/>
        <v>#VALUE!</v>
      </c>
      <c r="AD681" s="75" t="e">
        <f t="shared" si="125"/>
        <v>#VALUE!</v>
      </c>
      <c r="AE681" s="75" t="e">
        <f t="shared" si="127"/>
        <v>#VALUE!</v>
      </c>
      <c r="AF681" s="75" t="e">
        <f t="shared" si="126"/>
        <v>#VALUE!</v>
      </c>
      <c r="AG681" s="75" t="e">
        <f t="shared" si="128"/>
        <v>#VALUE!</v>
      </c>
      <c r="AH681" s="75" t="e">
        <f t="shared" si="129"/>
        <v>#VALUE!</v>
      </c>
      <c r="AI681" s="75" t="e">
        <f t="shared" si="130"/>
        <v>#VALUE!</v>
      </c>
      <c r="AJ681" s="80" t="e">
        <f t="shared" si="131"/>
        <v>#VALUE!</v>
      </c>
      <c r="AK681" s="79" t="str">
        <f>(IFERROR(VLOOKUP(AB681,Categories!$A$2:$B$20,2,1),""))</f>
        <v/>
      </c>
      <c r="AL681" s="79" t="str">
        <f ca="1">IFERROR(VLOOKUP((HLOOKUP((VLOOKUP($AB681,Categories!$A$2:$F$20,3,1)), $AB$3:$AJ681, (ROW()-ROW($AB$3)+1), 0)), INDIRECT(VLOOKUP($AB681,Categories!$A$2:$F$20,6,1)),2,0),AK681)</f>
        <v/>
      </c>
      <c r="AM681" s="79" t="str">
        <f ca="1">IFERROR(VLOOKUP((HLOOKUP((VLOOKUP($AB681,Categories!$A$2:$F$20,4,1)),$AB$3:$AJ681,(ROW()-ROW($AB$3)+1),0)),INDIRECT(VLOOKUP($AB681,Categories!$A$2:$H$20,7,1)),2,0),"")</f>
        <v/>
      </c>
      <c r="AN681" s="79" t="str">
        <f ca="1">IFERROR(VLOOKUP((HLOOKUP((VLOOKUP($AB681,Categories!$A$2:$F$20,5,1)), $AB$3:$AJ681, (ROW()-ROW($AB$3)+1), 0)), INDIRECT(VLOOKUP($AB681,Categories!$A$2:$H$20,8,1)),2,0),"")</f>
        <v/>
      </c>
      <c r="AO681" s="79" t="str">
        <f t="shared" ca="1" si="132"/>
        <v/>
      </c>
      <c r="AP681" s="81"/>
      <c r="AQ681" s="70" t="str">
        <f>IFERROR(VLOOKUP(VALUE(MID(AP681,1,1)),AdditionalElements!$A$2:$B$50,2,0),"")</f>
        <v/>
      </c>
      <c r="AR681" s="70" t="str">
        <f>IFERROR(VLOOKUP(VALUE(MID(AP681,2,1)),AdditionalElements!$H$2:$I$50,2,0),"")</f>
        <v/>
      </c>
      <c r="AS681" s="70" t="str">
        <f>IFERROR(VLOOKUP(VALUE(MID(AP681,3,1)),AdditionalElements!$O$2:$P$50,2,0),"")</f>
        <v/>
      </c>
      <c r="AT681" s="70" t="str">
        <f>IFERROR(VLOOKUP(VALUE(MID(AP681,4,1)),AdditionalElements!$V$2:$W$50,2,0),"")</f>
        <v/>
      </c>
      <c r="AU681" s="71"/>
      <c r="AV681" s="79" t="str">
        <f>IFERROR(IF(VALUE(MID(AU681,1,1))=1, VLOOKUP(VALUE(MID(AU681,1,1)), TxtPanelShape!$A$2:$C$50, 3, 0), (IF(VALUE(MID(AU681,1,1))&gt;=7, VLOOKUP(VALUE(MID(AU681,1,1)), TxtPanelShape!$A$2:$C$50, 3, 0),VLOOKUP(VALUE(MID(AU681,1,2)),TxtPanelShape!$A$2:$C$50,3,0)))), "")</f>
        <v/>
      </c>
      <c r="AW681" s="79" t="str">
        <f>IFERROR(IF(VALUE(MID(AU681,1,1))=1, ", "&amp;VLOOKUP(VALUE(MID(AU681,2,1)), TxtPanelShape!$H$2:$I$50, 2, 0), IF(VALUE(MID(AU681,1,1))&gt;=7, ", "&amp;VLOOKUP(VALUE(MID(AU681,2,1)), TxtPanelShape!$H$2:$I$50, 2, 0),"")), "")</f>
        <v/>
      </c>
      <c r="AX681" s="79" t="str">
        <f>IFERROR(IF(VALUE(MID(AU681,1,1))=1, ", "&amp;VLOOKUP(VALUE(MID(AU681,3,1)), TxtPanelShape!$O$2:$P$50, 2, 0), IF(VALUE(MID(AU681,1,1))&gt;=7, ", "&amp;VLOOKUP(VALUE(MID(AU681,3,1)), TxtPanelShape!$O$2:$P$50, 2, 0),"")),"")</f>
        <v/>
      </c>
      <c r="AY681" s="79" t="str">
        <f>IFERROR("; "&amp;VLOOKUP(VALUE(MID(AU681,4,1)), TxtPanelShape!$V$2:$W$50,2,0),"")</f>
        <v/>
      </c>
      <c r="AZ681" s="79" t="str">
        <f t="shared" si="133"/>
        <v/>
      </c>
      <c r="BA681" s="71"/>
      <c r="BB681" s="79" t="str">
        <f>IFERROR(IF(VALUE(MID(BA681,1,1))=1, VLOOKUP(VALUE(MID(BA681,1,1)), TxtPanelShape!$A$2:$C$50, 3, 0), (IF(VALUE(MID(BA681,1,1))&gt;=7, VLOOKUP(VALUE(MID(BA681,1,1)), TxtPanelShape!$A$2:$C$50, 3, 0),VLOOKUP(VALUE(MID(BA681,1,2)),TxtPanelShape!$A$2:$C$50,3,0)))), "")</f>
        <v/>
      </c>
      <c r="BC681" s="79" t="str">
        <f>IFERROR(IF(VALUE(MID(BA681,1,1))=1, ", "&amp;VLOOKUP(VALUE(MID(BA681,2,1)), TxtPanelShape!$H$2:$I$50, 2, 0), IF(VALUE(MID(BA681,1,1))&gt;=7, ", "&amp;VLOOKUP(VALUE(MID(BA681,2,1)), TxtPanelShape!$H$2:$I$50, 2, 0),"")), "")</f>
        <v/>
      </c>
      <c r="BD681" s="79" t="str">
        <f>IFERROR(IF(VALUE(MID(BA681,1,1))=1, ", "&amp;VLOOKUP(VALUE(MID(BA681,3,1)), TxtPanelShape!$O$2:$P$50, 2, 0), IF(VALUE(MID(BA681,1,1))&gt;=7, ", "&amp;VLOOKUP(VALUE(MID(BA681,3,1)), TxtPanelShape!$O$2:$P$50, 2, 0),"")),"")</f>
        <v/>
      </c>
      <c r="BE681" s="79" t="str">
        <f>IFERROR("; "&amp;VLOOKUP(VALUE(MID(BA681,4,1)), TxtPanelShape!$V$2:$W$50,2,0),"")</f>
        <v/>
      </c>
      <c r="BF681" s="79" t="str">
        <f t="shared" si="134"/>
        <v/>
      </c>
      <c r="BG681" s="71"/>
      <c r="BH681" s="79" t="str">
        <f>IFERROR(VLOOKUP(BG681, TxtPanelDefinition!$A$2:$B$50, 2, 0),"")</f>
        <v/>
      </c>
      <c r="BI681" s="71"/>
      <c r="BJ681" s="79" t="str">
        <f>IFERROR(VLOOKUP(BI681, TxtPanelDefinition!$A$2:$B$50, 2, 0),"")</f>
        <v/>
      </c>
      <c r="BK681" s="71"/>
      <c r="BL681" s="79" t="str">
        <f>IFERROR(VLOOKUP(BK681, InscrTechniques!$A$2:$B$50, 2, 0),"")</f>
        <v/>
      </c>
      <c r="BM681" s="71"/>
      <c r="BN681" s="79" t="str">
        <f>IFERROR(VLOOKUP(BM681, InscrTechniques!$A$2:$B$50, 2, 0),"")</f>
        <v/>
      </c>
      <c r="BO681" s="71"/>
      <c r="BP681" s="79" t="str">
        <f>IFERROR(VLOOKUP(BO681, InscrTechniques!$A$2:$B$50, 2, 0),"")</f>
        <v/>
      </c>
      <c r="BQ681" s="71"/>
      <c r="BR681" s="79" t="str">
        <f>IFERROR(VLOOKUP(BQ681, InscrTechniques!$A$2:$B$50, 2, 0),"")</f>
        <v/>
      </c>
      <c r="BS681" s="71"/>
      <c r="BT681" s="79" t="str">
        <f>IFERROR(VLOOKUP(BS681, InscrTechniques!$A$2:$B$50, 2, 0),"")</f>
        <v/>
      </c>
      <c r="BU681" s="71"/>
      <c r="BV681" s="79" t="str">
        <f>IFERROR(VLOOKUP(BU681, InscrTechniques!$A$2:$B$50, 2, 0),"")</f>
        <v/>
      </c>
      <c r="BW681" s="125"/>
      <c r="BX681" s="79" t="str">
        <f>IFERROR(VLOOKUP(BW681, InscrTechniques!$A$2:$B$50, 2, 0),"")</f>
        <v/>
      </c>
      <c r="BY681" s="125"/>
      <c r="BZ681" s="79" t="str">
        <f>IFERROR(VLOOKUP(BY681, InscrTechniques!$A$2:$B$50, 2, 0),"")</f>
        <v/>
      </c>
      <c r="CA681" s="74"/>
      <c r="CB681" s="114" t="str">
        <f>IFERROR(VLOOKUP(CA681, LetterStyle!$A$2:$B$50, 2, 0),"")</f>
        <v/>
      </c>
      <c r="CC681" s="74"/>
      <c r="CD681" s="114" t="str">
        <f>IFERROR(VLOOKUP(CC681, LetterStyle!$A$2:$B$50, 2, 0),"")</f>
        <v/>
      </c>
      <c r="CE681" s="74"/>
      <c r="CF681" s="114" t="str">
        <f>IFERROR(VLOOKUP(CE681, LetterStyle!$A$2:$B$50, 2, 0),"")</f>
        <v/>
      </c>
      <c r="CG681" s="74"/>
      <c r="CH681" s="79" t="str">
        <f>IFERROR(VLOOKUP(CG681, LetterStyle!$A$2:$B$50, 2, 0),"")</f>
        <v/>
      </c>
      <c r="CI681" s="71"/>
      <c r="CJ681" s="79" t="str">
        <f>IFERROR(VLOOKUP(CI681, DecMotifs!$A$1:$B$306, 2, 0),"")</f>
        <v/>
      </c>
      <c r="CK681" s="71"/>
      <c r="CL681" s="79" t="str">
        <f>IFERROR(VLOOKUP(CK681, DecMotifs!$A$1:$B$306, 2, 0),"")</f>
        <v/>
      </c>
      <c r="CM681" s="71"/>
      <c r="CN681" s="79" t="str">
        <f>IFERROR(VLOOKUP(CM681, DecMotifs!$A$1:$B$306, 2, 0),"")</f>
        <v/>
      </c>
      <c r="CO681" s="71"/>
      <c r="CP681" s="79" t="str">
        <f>IFERROR(VLOOKUP(CO681, MarginalDec!$A$2:$B$253, 2, 0),"")</f>
        <v/>
      </c>
      <c r="CQ681" s="71"/>
      <c r="CR681" s="79" t="str">
        <f>IFERROR(VLOOKUP(CQ681, MarginalDec!$A$2:$B$253, 2, 0),"")</f>
        <v/>
      </c>
      <c r="CS681" s="71"/>
      <c r="CT681" s="79" t="str">
        <f>IFERROR(VLOOKUP(CS681, MarginalDec!$A$2:$B$253, 2, 0),"")</f>
        <v/>
      </c>
      <c r="CU681" s="71"/>
      <c r="CV681" s="79" t="str">
        <f>IF(ISBLANK(CU681),"", IFERROR(VLOOKUP(CU681, Tooling!$A$2:$B$252, 2, 0),""))</f>
        <v/>
      </c>
      <c r="CW681" s="71"/>
      <c r="CX681" s="79" t="str">
        <f>IF(ISBLANK(CW681),"", IFERROR(VLOOKUP(CW681, Tooling!$A$2:$B$252, 2, 0),""))</f>
        <v/>
      </c>
      <c r="CY681" s="71"/>
      <c r="CZ681" s="79" t="str">
        <f>IF(ISBLANK(CY681),"", IFERROR(VLOOKUP(CY681, Repairs!$A$2:$B$252, 2, 0),""))</f>
        <v/>
      </c>
      <c r="DA681" s="77"/>
      <c r="DB681" s="71"/>
      <c r="DC681" s="79" t="str">
        <f>IFERROR(VLOOKUP(DB681, DatingReason!$A$2:$B$252, 2, 0),"")</f>
        <v/>
      </c>
      <c r="DD681" s="123" t="str">
        <f t="shared" si="135"/>
        <v/>
      </c>
      <c r="DF681" s="119" t="str">
        <f t="array" ref="DF681">IF(AND($B681&lt;&gt;"", $DE681&lt;&gt;"", $DE681&lt;&gt;"No"),MAX(IF($B681=PEOPLE!$B$4:$B$1000, PEOPLE!$Q$4:$Q$1000,""))+100,"")</f>
        <v/>
      </c>
      <c r="DG681" s="68"/>
      <c r="DH681" s="76">
        <f>COUNTIF(PEOPLE!B:B, MEMORIALS!B681)</f>
        <v>0</v>
      </c>
      <c r="DI681" s="82"/>
      <c r="DJ681" s="82"/>
      <c r="DK681" s="82"/>
      <c r="DL681" s="68"/>
      <c r="DM681" s="68"/>
      <c r="DN681" s="68"/>
      <c r="DO681" s="68"/>
      <c r="DP681" s="68"/>
    </row>
    <row r="682" spans="1:120" ht="15" customHeight="1" x14ac:dyDescent="0.25">
      <c r="A682" s="68"/>
      <c r="B682" s="69"/>
      <c r="C682" s="68"/>
      <c r="D682" s="68"/>
      <c r="E682" s="70" t="str">
        <f>IF(D682="","",VLOOKUP(D682,Denomination!$A$2:$B$50, 2, 0))</f>
        <v/>
      </c>
      <c r="F682" s="68"/>
      <c r="G682" s="71"/>
      <c r="H682" s="70" t="str">
        <f>IF(G682="","",VLOOKUP(G682,MCondition!$A$2:$B$50, 2, 0))</f>
        <v/>
      </c>
      <c r="I682" s="72"/>
      <c r="J682" s="71"/>
      <c r="K682" s="70" t="str">
        <f>IF(J682="","",VLOOKUP(J682,ICondition!$A$2:$B$50, 2, 0))</f>
        <v/>
      </c>
      <c r="L682" s="73"/>
      <c r="M682" s="73"/>
      <c r="N682" s="73"/>
      <c r="O682" s="73"/>
      <c r="P682" s="73"/>
      <c r="Q682" s="73"/>
      <c r="R682" s="78"/>
      <c r="S682" s="79" t="str">
        <f>IFERROR(VLOOKUP(R682,Material!$A$2:$B$59, 2, 0),"")</f>
        <v/>
      </c>
      <c r="T682" s="71"/>
      <c r="U682" s="79" t="str">
        <f>IFERROR(VLOOKUP(T682,Material!$A$2:$B$59, 2, 0),"")</f>
        <v/>
      </c>
      <c r="V682" s="71"/>
      <c r="W682" s="79" t="str">
        <f>IFERROR(VLOOKUP(V682,Material!$A$2:$B$59, 2, 0),"")</f>
        <v/>
      </c>
      <c r="X682" s="71"/>
      <c r="Y682" s="79" t="str">
        <f>IFERROR(VLOOKUP(X682,Material!$A$2:$B$59, 2, 0),"")</f>
        <v/>
      </c>
      <c r="Z682" s="71"/>
      <c r="AA682" s="79" t="str">
        <f>IFERROR(VLOOKUP(Z682,Material!$A$2:$B$59, 2, 0),"")</f>
        <v/>
      </c>
      <c r="AB682" s="74"/>
      <c r="AC682" s="75" t="e">
        <f t="shared" si="124"/>
        <v>#VALUE!</v>
      </c>
      <c r="AD682" s="75" t="e">
        <f t="shared" si="125"/>
        <v>#VALUE!</v>
      </c>
      <c r="AE682" s="75" t="e">
        <f t="shared" si="127"/>
        <v>#VALUE!</v>
      </c>
      <c r="AF682" s="75" t="e">
        <f t="shared" si="126"/>
        <v>#VALUE!</v>
      </c>
      <c r="AG682" s="75" t="e">
        <f t="shared" si="128"/>
        <v>#VALUE!</v>
      </c>
      <c r="AH682" s="75" t="e">
        <f t="shared" si="129"/>
        <v>#VALUE!</v>
      </c>
      <c r="AI682" s="75" t="e">
        <f t="shared" si="130"/>
        <v>#VALUE!</v>
      </c>
      <c r="AJ682" s="80" t="e">
        <f t="shared" si="131"/>
        <v>#VALUE!</v>
      </c>
      <c r="AK682" s="79" t="str">
        <f>(IFERROR(VLOOKUP(AB682,Categories!$A$2:$B$20,2,1),""))</f>
        <v/>
      </c>
      <c r="AL682" s="79" t="str">
        <f ca="1">IFERROR(VLOOKUP((HLOOKUP((VLOOKUP($AB682,Categories!$A$2:$F$20,3,1)), $AB$3:$AJ682, (ROW()-ROW($AB$3)+1), 0)), INDIRECT(VLOOKUP($AB682,Categories!$A$2:$F$20,6,1)),2,0),AK682)</f>
        <v/>
      </c>
      <c r="AM682" s="79" t="str">
        <f ca="1">IFERROR(VLOOKUP((HLOOKUP((VLOOKUP($AB682,Categories!$A$2:$F$20,4,1)),$AB$3:$AJ682,(ROW()-ROW($AB$3)+1),0)),INDIRECT(VLOOKUP($AB682,Categories!$A$2:$H$20,7,1)),2,0),"")</f>
        <v/>
      </c>
      <c r="AN682" s="79" t="str">
        <f ca="1">IFERROR(VLOOKUP((HLOOKUP((VLOOKUP($AB682,Categories!$A$2:$F$20,5,1)), $AB$3:$AJ682, (ROW()-ROW($AB$3)+1), 0)), INDIRECT(VLOOKUP($AB682,Categories!$A$2:$H$20,8,1)),2,0),"")</f>
        <v/>
      </c>
      <c r="AO682" s="79" t="str">
        <f t="shared" ca="1" si="132"/>
        <v/>
      </c>
      <c r="AP682" s="81"/>
      <c r="AQ682" s="70" t="str">
        <f>IFERROR(VLOOKUP(VALUE(MID(AP682,1,1)),AdditionalElements!$A$2:$B$50,2,0),"")</f>
        <v/>
      </c>
      <c r="AR682" s="70" t="str">
        <f>IFERROR(VLOOKUP(VALUE(MID(AP682,2,1)),AdditionalElements!$H$2:$I$50,2,0),"")</f>
        <v/>
      </c>
      <c r="AS682" s="70" t="str">
        <f>IFERROR(VLOOKUP(VALUE(MID(AP682,3,1)),AdditionalElements!$O$2:$P$50,2,0),"")</f>
        <v/>
      </c>
      <c r="AT682" s="70" t="str">
        <f>IFERROR(VLOOKUP(VALUE(MID(AP682,4,1)),AdditionalElements!$V$2:$W$50,2,0),"")</f>
        <v/>
      </c>
      <c r="AU682" s="71"/>
      <c r="AV682" s="79" t="str">
        <f>IFERROR(IF(VALUE(MID(AU682,1,1))=1, VLOOKUP(VALUE(MID(AU682,1,1)), TxtPanelShape!$A$2:$C$50, 3, 0), (IF(VALUE(MID(AU682,1,1))&gt;=7, VLOOKUP(VALUE(MID(AU682,1,1)), TxtPanelShape!$A$2:$C$50, 3, 0),VLOOKUP(VALUE(MID(AU682,1,2)),TxtPanelShape!$A$2:$C$50,3,0)))), "")</f>
        <v/>
      </c>
      <c r="AW682" s="79" t="str">
        <f>IFERROR(IF(VALUE(MID(AU682,1,1))=1, ", "&amp;VLOOKUP(VALUE(MID(AU682,2,1)), TxtPanelShape!$H$2:$I$50, 2, 0), IF(VALUE(MID(AU682,1,1))&gt;=7, ", "&amp;VLOOKUP(VALUE(MID(AU682,2,1)), TxtPanelShape!$H$2:$I$50, 2, 0),"")), "")</f>
        <v/>
      </c>
      <c r="AX682" s="79" t="str">
        <f>IFERROR(IF(VALUE(MID(AU682,1,1))=1, ", "&amp;VLOOKUP(VALUE(MID(AU682,3,1)), TxtPanelShape!$O$2:$P$50, 2, 0), IF(VALUE(MID(AU682,1,1))&gt;=7, ", "&amp;VLOOKUP(VALUE(MID(AU682,3,1)), TxtPanelShape!$O$2:$P$50, 2, 0),"")),"")</f>
        <v/>
      </c>
      <c r="AY682" s="79" t="str">
        <f>IFERROR("; "&amp;VLOOKUP(VALUE(MID(AU682,4,1)), TxtPanelShape!$V$2:$W$50,2,0),"")</f>
        <v/>
      </c>
      <c r="AZ682" s="79" t="str">
        <f t="shared" si="133"/>
        <v/>
      </c>
      <c r="BA682" s="71"/>
      <c r="BB682" s="79" t="str">
        <f>IFERROR(IF(VALUE(MID(BA682,1,1))=1, VLOOKUP(VALUE(MID(BA682,1,1)), TxtPanelShape!$A$2:$C$50, 3, 0), (IF(VALUE(MID(BA682,1,1))&gt;=7, VLOOKUP(VALUE(MID(BA682,1,1)), TxtPanelShape!$A$2:$C$50, 3, 0),VLOOKUP(VALUE(MID(BA682,1,2)),TxtPanelShape!$A$2:$C$50,3,0)))), "")</f>
        <v/>
      </c>
      <c r="BC682" s="79" t="str">
        <f>IFERROR(IF(VALUE(MID(BA682,1,1))=1, ", "&amp;VLOOKUP(VALUE(MID(BA682,2,1)), TxtPanelShape!$H$2:$I$50, 2, 0), IF(VALUE(MID(BA682,1,1))&gt;=7, ", "&amp;VLOOKUP(VALUE(MID(BA682,2,1)), TxtPanelShape!$H$2:$I$50, 2, 0),"")), "")</f>
        <v/>
      </c>
      <c r="BD682" s="79" t="str">
        <f>IFERROR(IF(VALUE(MID(BA682,1,1))=1, ", "&amp;VLOOKUP(VALUE(MID(BA682,3,1)), TxtPanelShape!$O$2:$P$50, 2, 0), IF(VALUE(MID(BA682,1,1))&gt;=7, ", "&amp;VLOOKUP(VALUE(MID(BA682,3,1)), TxtPanelShape!$O$2:$P$50, 2, 0),"")),"")</f>
        <v/>
      </c>
      <c r="BE682" s="79" t="str">
        <f>IFERROR("; "&amp;VLOOKUP(VALUE(MID(BA682,4,1)), TxtPanelShape!$V$2:$W$50,2,0),"")</f>
        <v/>
      </c>
      <c r="BF682" s="79" t="str">
        <f t="shared" si="134"/>
        <v/>
      </c>
      <c r="BG682" s="71"/>
      <c r="BH682" s="79" t="str">
        <f>IFERROR(VLOOKUP(BG682, TxtPanelDefinition!$A$2:$B$50, 2, 0),"")</f>
        <v/>
      </c>
      <c r="BI682" s="71"/>
      <c r="BJ682" s="79" t="str">
        <f>IFERROR(VLOOKUP(BI682, TxtPanelDefinition!$A$2:$B$50, 2, 0),"")</f>
        <v/>
      </c>
      <c r="BK682" s="71"/>
      <c r="BL682" s="79" t="str">
        <f>IFERROR(VLOOKUP(BK682, InscrTechniques!$A$2:$B$50, 2, 0),"")</f>
        <v/>
      </c>
      <c r="BM682" s="71"/>
      <c r="BN682" s="79" t="str">
        <f>IFERROR(VLOOKUP(BM682, InscrTechniques!$A$2:$B$50, 2, 0),"")</f>
        <v/>
      </c>
      <c r="BO682" s="71"/>
      <c r="BP682" s="79" t="str">
        <f>IFERROR(VLOOKUP(BO682, InscrTechniques!$A$2:$B$50, 2, 0),"")</f>
        <v/>
      </c>
      <c r="BQ682" s="71"/>
      <c r="BR682" s="79" t="str">
        <f>IFERROR(VLOOKUP(BQ682, InscrTechniques!$A$2:$B$50, 2, 0),"")</f>
        <v/>
      </c>
      <c r="BS682" s="71"/>
      <c r="BT682" s="79" t="str">
        <f>IFERROR(VLOOKUP(BS682, InscrTechniques!$A$2:$B$50, 2, 0),"")</f>
        <v/>
      </c>
      <c r="BU682" s="71"/>
      <c r="BV682" s="79" t="str">
        <f>IFERROR(VLOOKUP(BU682, InscrTechniques!$A$2:$B$50, 2, 0),"")</f>
        <v/>
      </c>
      <c r="BW682" s="125"/>
      <c r="BX682" s="79" t="str">
        <f>IFERROR(VLOOKUP(BW682, InscrTechniques!$A$2:$B$50, 2, 0),"")</f>
        <v/>
      </c>
      <c r="BY682" s="125"/>
      <c r="BZ682" s="79" t="str">
        <f>IFERROR(VLOOKUP(BY682, InscrTechniques!$A$2:$B$50, 2, 0),"")</f>
        <v/>
      </c>
      <c r="CA682" s="74"/>
      <c r="CB682" s="114" t="str">
        <f>IFERROR(VLOOKUP(CA682, LetterStyle!$A$2:$B$50, 2, 0),"")</f>
        <v/>
      </c>
      <c r="CC682" s="74"/>
      <c r="CD682" s="114" t="str">
        <f>IFERROR(VLOOKUP(CC682, LetterStyle!$A$2:$B$50, 2, 0),"")</f>
        <v/>
      </c>
      <c r="CE682" s="74"/>
      <c r="CF682" s="114" t="str">
        <f>IFERROR(VLOOKUP(CE682, LetterStyle!$A$2:$B$50, 2, 0),"")</f>
        <v/>
      </c>
      <c r="CG682" s="74"/>
      <c r="CH682" s="79" t="str">
        <f>IFERROR(VLOOKUP(CG682, LetterStyle!$A$2:$B$50, 2, 0),"")</f>
        <v/>
      </c>
      <c r="CI682" s="71"/>
      <c r="CJ682" s="79" t="str">
        <f>IFERROR(VLOOKUP(CI682, DecMotifs!$A$1:$B$306, 2, 0),"")</f>
        <v/>
      </c>
      <c r="CK682" s="71"/>
      <c r="CL682" s="79" t="str">
        <f>IFERROR(VLOOKUP(CK682, DecMotifs!$A$1:$B$306, 2, 0),"")</f>
        <v/>
      </c>
      <c r="CM682" s="71"/>
      <c r="CN682" s="79" t="str">
        <f>IFERROR(VLOOKUP(CM682, DecMotifs!$A$1:$B$306, 2, 0),"")</f>
        <v/>
      </c>
      <c r="CO682" s="71"/>
      <c r="CP682" s="79" t="str">
        <f>IFERROR(VLOOKUP(CO682, MarginalDec!$A$2:$B$253, 2, 0),"")</f>
        <v/>
      </c>
      <c r="CQ682" s="71"/>
      <c r="CR682" s="79" t="str">
        <f>IFERROR(VLOOKUP(CQ682, MarginalDec!$A$2:$B$253, 2, 0),"")</f>
        <v/>
      </c>
      <c r="CS682" s="71"/>
      <c r="CT682" s="79" t="str">
        <f>IFERROR(VLOOKUP(CS682, MarginalDec!$A$2:$B$253, 2, 0),"")</f>
        <v/>
      </c>
      <c r="CU682" s="71"/>
      <c r="CV682" s="79" t="str">
        <f>IF(ISBLANK(CU682),"", IFERROR(VLOOKUP(CU682, Tooling!$A$2:$B$252, 2, 0),""))</f>
        <v/>
      </c>
      <c r="CW682" s="71"/>
      <c r="CX682" s="79" t="str">
        <f>IF(ISBLANK(CW682),"", IFERROR(VLOOKUP(CW682, Tooling!$A$2:$B$252, 2, 0),""))</f>
        <v/>
      </c>
      <c r="CY682" s="71"/>
      <c r="CZ682" s="79" t="str">
        <f>IF(ISBLANK(CY682),"", IFERROR(VLOOKUP(CY682, Repairs!$A$2:$B$252, 2, 0),""))</f>
        <v/>
      </c>
      <c r="DA682" s="77"/>
      <c r="DB682" s="71"/>
      <c r="DC682" s="79" t="str">
        <f>IFERROR(VLOOKUP(DB682, DatingReason!$A$2:$B$252, 2, 0),"")</f>
        <v/>
      </c>
      <c r="DD682" s="123" t="str">
        <f t="shared" si="135"/>
        <v/>
      </c>
      <c r="DF682" s="119" t="str">
        <f t="array" ref="DF682">IF(AND($B682&lt;&gt;"", $DE682&lt;&gt;"", $DE682&lt;&gt;"No"),MAX(IF($B682=PEOPLE!$B$4:$B$1000, PEOPLE!$Q$4:$Q$1000,""))+100,"")</f>
        <v/>
      </c>
      <c r="DG682" s="68"/>
      <c r="DH682" s="76">
        <f>COUNTIF(PEOPLE!B:B, MEMORIALS!B682)</f>
        <v>0</v>
      </c>
      <c r="DI682" s="82"/>
      <c r="DJ682" s="82"/>
      <c r="DK682" s="82"/>
      <c r="DL682" s="68"/>
      <c r="DM682" s="68"/>
      <c r="DN682" s="68"/>
      <c r="DO682" s="68"/>
      <c r="DP682" s="68"/>
    </row>
    <row r="683" spans="1:120" ht="15" customHeight="1" x14ac:dyDescent="0.25">
      <c r="A683" s="68"/>
      <c r="B683" s="69"/>
      <c r="C683" s="68"/>
      <c r="D683" s="68"/>
      <c r="E683" s="70" t="str">
        <f>IF(D683="","",VLOOKUP(D683,Denomination!$A$2:$B$50, 2, 0))</f>
        <v/>
      </c>
      <c r="F683" s="68"/>
      <c r="G683" s="71"/>
      <c r="H683" s="70" t="str">
        <f>IF(G683="","",VLOOKUP(G683,MCondition!$A$2:$B$50, 2, 0))</f>
        <v/>
      </c>
      <c r="I683" s="72"/>
      <c r="J683" s="71"/>
      <c r="K683" s="70" t="str">
        <f>IF(J683="","",VLOOKUP(J683,ICondition!$A$2:$B$50, 2, 0))</f>
        <v/>
      </c>
      <c r="L683" s="73"/>
      <c r="M683" s="73"/>
      <c r="N683" s="73"/>
      <c r="O683" s="73"/>
      <c r="P683" s="73"/>
      <c r="Q683" s="73"/>
      <c r="R683" s="78"/>
      <c r="S683" s="79" t="str">
        <f>IFERROR(VLOOKUP(R683,Material!$A$2:$B$59, 2, 0),"")</f>
        <v/>
      </c>
      <c r="T683" s="71"/>
      <c r="U683" s="79" t="str">
        <f>IFERROR(VLOOKUP(T683,Material!$A$2:$B$59, 2, 0),"")</f>
        <v/>
      </c>
      <c r="V683" s="71"/>
      <c r="W683" s="79" t="str">
        <f>IFERROR(VLOOKUP(V683,Material!$A$2:$B$59, 2, 0),"")</f>
        <v/>
      </c>
      <c r="X683" s="71"/>
      <c r="Y683" s="79" t="str">
        <f>IFERROR(VLOOKUP(X683,Material!$A$2:$B$59, 2, 0),"")</f>
        <v/>
      </c>
      <c r="Z683" s="71"/>
      <c r="AA683" s="79" t="str">
        <f>IFERROR(VLOOKUP(Z683,Material!$A$2:$B$59, 2, 0),"")</f>
        <v/>
      </c>
      <c r="AB683" s="74"/>
      <c r="AC683" s="75" t="e">
        <f t="shared" si="124"/>
        <v>#VALUE!</v>
      </c>
      <c r="AD683" s="75" t="e">
        <f t="shared" si="125"/>
        <v>#VALUE!</v>
      </c>
      <c r="AE683" s="75" t="e">
        <f t="shared" si="127"/>
        <v>#VALUE!</v>
      </c>
      <c r="AF683" s="75" t="e">
        <f t="shared" si="126"/>
        <v>#VALUE!</v>
      </c>
      <c r="AG683" s="75" t="e">
        <f t="shared" si="128"/>
        <v>#VALUE!</v>
      </c>
      <c r="AH683" s="75" t="e">
        <f t="shared" si="129"/>
        <v>#VALUE!</v>
      </c>
      <c r="AI683" s="75" t="e">
        <f t="shared" si="130"/>
        <v>#VALUE!</v>
      </c>
      <c r="AJ683" s="80" t="e">
        <f t="shared" si="131"/>
        <v>#VALUE!</v>
      </c>
      <c r="AK683" s="79" t="str">
        <f>(IFERROR(VLOOKUP(AB683,Categories!$A$2:$B$20,2,1),""))</f>
        <v/>
      </c>
      <c r="AL683" s="79" t="str">
        <f ca="1">IFERROR(VLOOKUP((HLOOKUP((VLOOKUP($AB683,Categories!$A$2:$F$20,3,1)), $AB$3:$AJ683, (ROW()-ROW($AB$3)+1), 0)), INDIRECT(VLOOKUP($AB683,Categories!$A$2:$F$20,6,1)),2,0),AK683)</f>
        <v/>
      </c>
      <c r="AM683" s="79" t="str">
        <f ca="1">IFERROR(VLOOKUP((HLOOKUP((VLOOKUP($AB683,Categories!$A$2:$F$20,4,1)),$AB$3:$AJ683,(ROW()-ROW($AB$3)+1),0)),INDIRECT(VLOOKUP($AB683,Categories!$A$2:$H$20,7,1)),2,0),"")</f>
        <v/>
      </c>
      <c r="AN683" s="79" t="str">
        <f ca="1">IFERROR(VLOOKUP((HLOOKUP((VLOOKUP($AB683,Categories!$A$2:$F$20,5,1)), $AB$3:$AJ683, (ROW()-ROW($AB$3)+1), 0)), INDIRECT(VLOOKUP($AB683,Categories!$A$2:$H$20,8,1)),2,0),"")</f>
        <v/>
      </c>
      <c r="AO683" s="79" t="str">
        <f t="shared" ca="1" si="132"/>
        <v/>
      </c>
      <c r="AP683" s="81"/>
      <c r="AQ683" s="70" t="str">
        <f>IFERROR(VLOOKUP(VALUE(MID(AP683,1,1)),AdditionalElements!$A$2:$B$50,2,0),"")</f>
        <v/>
      </c>
      <c r="AR683" s="70" t="str">
        <f>IFERROR(VLOOKUP(VALUE(MID(AP683,2,1)),AdditionalElements!$H$2:$I$50,2,0),"")</f>
        <v/>
      </c>
      <c r="AS683" s="70" t="str">
        <f>IFERROR(VLOOKUP(VALUE(MID(AP683,3,1)),AdditionalElements!$O$2:$P$50,2,0),"")</f>
        <v/>
      </c>
      <c r="AT683" s="70" t="str">
        <f>IFERROR(VLOOKUP(VALUE(MID(AP683,4,1)),AdditionalElements!$V$2:$W$50,2,0),"")</f>
        <v/>
      </c>
      <c r="AU683" s="71"/>
      <c r="AV683" s="79" t="str">
        <f>IFERROR(IF(VALUE(MID(AU683,1,1))=1, VLOOKUP(VALUE(MID(AU683,1,1)), TxtPanelShape!$A$2:$C$50, 3, 0), (IF(VALUE(MID(AU683,1,1))&gt;=7, VLOOKUP(VALUE(MID(AU683,1,1)), TxtPanelShape!$A$2:$C$50, 3, 0),VLOOKUP(VALUE(MID(AU683,1,2)),TxtPanelShape!$A$2:$C$50,3,0)))), "")</f>
        <v/>
      </c>
      <c r="AW683" s="79" t="str">
        <f>IFERROR(IF(VALUE(MID(AU683,1,1))=1, ", "&amp;VLOOKUP(VALUE(MID(AU683,2,1)), TxtPanelShape!$H$2:$I$50, 2, 0), IF(VALUE(MID(AU683,1,1))&gt;=7, ", "&amp;VLOOKUP(VALUE(MID(AU683,2,1)), TxtPanelShape!$H$2:$I$50, 2, 0),"")), "")</f>
        <v/>
      </c>
      <c r="AX683" s="79" t="str">
        <f>IFERROR(IF(VALUE(MID(AU683,1,1))=1, ", "&amp;VLOOKUP(VALUE(MID(AU683,3,1)), TxtPanelShape!$O$2:$P$50, 2, 0), IF(VALUE(MID(AU683,1,1))&gt;=7, ", "&amp;VLOOKUP(VALUE(MID(AU683,3,1)), TxtPanelShape!$O$2:$P$50, 2, 0),"")),"")</f>
        <v/>
      </c>
      <c r="AY683" s="79" t="str">
        <f>IFERROR("; "&amp;VLOOKUP(VALUE(MID(AU683,4,1)), TxtPanelShape!$V$2:$W$50,2,0),"")</f>
        <v/>
      </c>
      <c r="AZ683" s="79" t="str">
        <f t="shared" si="133"/>
        <v/>
      </c>
      <c r="BA683" s="71"/>
      <c r="BB683" s="79" t="str">
        <f>IFERROR(IF(VALUE(MID(BA683,1,1))=1, VLOOKUP(VALUE(MID(BA683,1,1)), TxtPanelShape!$A$2:$C$50, 3, 0), (IF(VALUE(MID(BA683,1,1))&gt;=7, VLOOKUP(VALUE(MID(BA683,1,1)), TxtPanelShape!$A$2:$C$50, 3, 0),VLOOKUP(VALUE(MID(BA683,1,2)),TxtPanelShape!$A$2:$C$50,3,0)))), "")</f>
        <v/>
      </c>
      <c r="BC683" s="79" t="str">
        <f>IFERROR(IF(VALUE(MID(BA683,1,1))=1, ", "&amp;VLOOKUP(VALUE(MID(BA683,2,1)), TxtPanelShape!$H$2:$I$50, 2, 0), IF(VALUE(MID(BA683,1,1))&gt;=7, ", "&amp;VLOOKUP(VALUE(MID(BA683,2,1)), TxtPanelShape!$H$2:$I$50, 2, 0),"")), "")</f>
        <v/>
      </c>
      <c r="BD683" s="79" t="str">
        <f>IFERROR(IF(VALUE(MID(BA683,1,1))=1, ", "&amp;VLOOKUP(VALUE(MID(BA683,3,1)), TxtPanelShape!$O$2:$P$50, 2, 0), IF(VALUE(MID(BA683,1,1))&gt;=7, ", "&amp;VLOOKUP(VALUE(MID(BA683,3,1)), TxtPanelShape!$O$2:$P$50, 2, 0),"")),"")</f>
        <v/>
      </c>
      <c r="BE683" s="79" t="str">
        <f>IFERROR("; "&amp;VLOOKUP(VALUE(MID(BA683,4,1)), TxtPanelShape!$V$2:$W$50,2,0),"")</f>
        <v/>
      </c>
      <c r="BF683" s="79" t="str">
        <f t="shared" si="134"/>
        <v/>
      </c>
      <c r="BG683" s="71"/>
      <c r="BH683" s="79" t="str">
        <f>IFERROR(VLOOKUP(BG683, TxtPanelDefinition!$A$2:$B$50, 2, 0),"")</f>
        <v/>
      </c>
      <c r="BI683" s="71"/>
      <c r="BJ683" s="79" t="str">
        <f>IFERROR(VLOOKUP(BI683, TxtPanelDefinition!$A$2:$B$50, 2, 0),"")</f>
        <v/>
      </c>
      <c r="BK683" s="71"/>
      <c r="BL683" s="79" t="str">
        <f>IFERROR(VLOOKUP(BK683, InscrTechniques!$A$2:$B$50, 2, 0),"")</f>
        <v/>
      </c>
      <c r="BM683" s="71"/>
      <c r="BN683" s="79" t="str">
        <f>IFERROR(VLOOKUP(BM683, InscrTechniques!$A$2:$B$50, 2, 0),"")</f>
        <v/>
      </c>
      <c r="BO683" s="71"/>
      <c r="BP683" s="79" t="str">
        <f>IFERROR(VLOOKUP(BO683, InscrTechniques!$A$2:$B$50, 2, 0),"")</f>
        <v/>
      </c>
      <c r="BQ683" s="71"/>
      <c r="BR683" s="79" t="str">
        <f>IFERROR(VLOOKUP(BQ683, InscrTechniques!$A$2:$B$50, 2, 0),"")</f>
        <v/>
      </c>
      <c r="BS683" s="71"/>
      <c r="BT683" s="79" t="str">
        <f>IFERROR(VLOOKUP(BS683, InscrTechniques!$A$2:$B$50, 2, 0),"")</f>
        <v/>
      </c>
      <c r="BU683" s="71"/>
      <c r="BV683" s="79" t="str">
        <f>IFERROR(VLOOKUP(BU683, InscrTechniques!$A$2:$B$50, 2, 0),"")</f>
        <v/>
      </c>
      <c r="BW683" s="125"/>
      <c r="BX683" s="79" t="str">
        <f>IFERROR(VLOOKUP(BW683, InscrTechniques!$A$2:$B$50, 2, 0),"")</f>
        <v/>
      </c>
      <c r="BY683" s="125"/>
      <c r="BZ683" s="79" t="str">
        <f>IFERROR(VLOOKUP(BY683, InscrTechniques!$A$2:$B$50, 2, 0),"")</f>
        <v/>
      </c>
      <c r="CA683" s="74"/>
      <c r="CB683" s="114" t="str">
        <f>IFERROR(VLOOKUP(CA683, LetterStyle!$A$2:$B$50, 2, 0),"")</f>
        <v/>
      </c>
      <c r="CC683" s="74"/>
      <c r="CD683" s="114" t="str">
        <f>IFERROR(VLOOKUP(CC683, LetterStyle!$A$2:$B$50, 2, 0),"")</f>
        <v/>
      </c>
      <c r="CE683" s="74"/>
      <c r="CF683" s="114" t="str">
        <f>IFERROR(VLOOKUP(CE683, LetterStyle!$A$2:$B$50, 2, 0),"")</f>
        <v/>
      </c>
      <c r="CG683" s="74"/>
      <c r="CH683" s="79" t="str">
        <f>IFERROR(VLOOKUP(CG683, LetterStyle!$A$2:$B$50, 2, 0),"")</f>
        <v/>
      </c>
      <c r="CI683" s="71"/>
      <c r="CJ683" s="79" t="str">
        <f>IFERROR(VLOOKUP(CI683, DecMotifs!$A$1:$B$306, 2, 0),"")</f>
        <v/>
      </c>
      <c r="CK683" s="71"/>
      <c r="CL683" s="79" t="str">
        <f>IFERROR(VLOOKUP(CK683, DecMotifs!$A$1:$B$306, 2, 0),"")</f>
        <v/>
      </c>
      <c r="CM683" s="71"/>
      <c r="CN683" s="79" t="str">
        <f>IFERROR(VLOOKUP(CM683, DecMotifs!$A$1:$B$306, 2, 0),"")</f>
        <v/>
      </c>
      <c r="CO683" s="71"/>
      <c r="CP683" s="79" t="str">
        <f>IFERROR(VLOOKUP(CO683, MarginalDec!$A$2:$B$253, 2, 0),"")</f>
        <v/>
      </c>
      <c r="CQ683" s="71"/>
      <c r="CR683" s="79" t="str">
        <f>IFERROR(VLOOKUP(CQ683, MarginalDec!$A$2:$B$253, 2, 0),"")</f>
        <v/>
      </c>
      <c r="CS683" s="71"/>
      <c r="CT683" s="79" t="str">
        <f>IFERROR(VLOOKUP(CS683, MarginalDec!$A$2:$B$253, 2, 0),"")</f>
        <v/>
      </c>
      <c r="CU683" s="71"/>
      <c r="CV683" s="79" t="str">
        <f>IF(ISBLANK(CU683),"", IFERROR(VLOOKUP(CU683, Tooling!$A$2:$B$252, 2, 0),""))</f>
        <v/>
      </c>
      <c r="CW683" s="71"/>
      <c r="CX683" s="79" t="str">
        <f>IF(ISBLANK(CW683),"", IFERROR(VLOOKUP(CW683, Tooling!$A$2:$B$252, 2, 0),""))</f>
        <v/>
      </c>
      <c r="CY683" s="71"/>
      <c r="CZ683" s="79" t="str">
        <f>IF(ISBLANK(CY683),"", IFERROR(VLOOKUP(CY683, Repairs!$A$2:$B$252, 2, 0),""))</f>
        <v/>
      </c>
      <c r="DA683" s="77"/>
      <c r="DB683" s="71"/>
      <c r="DC683" s="79" t="str">
        <f>IFERROR(VLOOKUP(DB683, DatingReason!$A$2:$B$252, 2, 0),"")</f>
        <v/>
      </c>
      <c r="DD683" s="123" t="str">
        <f t="shared" si="135"/>
        <v/>
      </c>
      <c r="DF683" s="119" t="str">
        <f t="array" ref="DF683">IF(AND($B683&lt;&gt;"", $DE683&lt;&gt;"", $DE683&lt;&gt;"No"),MAX(IF($B683=PEOPLE!$B$4:$B$1000, PEOPLE!$Q$4:$Q$1000,""))+100,"")</f>
        <v/>
      </c>
      <c r="DG683" s="68"/>
      <c r="DH683" s="76">
        <f>COUNTIF(PEOPLE!B:B, MEMORIALS!B683)</f>
        <v>0</v>
      </c>
      <c r="DI683" s="82"/>
      <c r="DJ683" s="82"/>
      <c r="DK683" s="82"/>
      <c r="DL683" s="68"/>
      <c r="DM683" s="68"/>
      <c r="DN683" s="68"/>
      <c r="DO683" s="68"/>
      <c r="DP683" s="68"/>
    </row>
    <row r="684" spans="1:120" ht="15" customHeight="1" x14ac:dyDescent="0.25">
      <c r="A684" s="68"/>
      <c r="B684" s="69"/>
      <c r="C684" s="68"/>
      <c r="D684" s="68"/>
      <c r="E684" s="70" t="str">
        <f>IF(D684="","",VLOOKUP(D684,Denomination!$A$2:$B$50, 2, 0))</f>
        <v/>
      </c>
      <c r="F684" s="68"/>
      <c r="G684" s="71"/>
      <c r="H684" s="70" t="str">
        <f>IF(G684="","",VLOOKUP(G684,MCondition!$A$2:$B$50, 2, 0))</f>
        <v/>
      </c>
      <c r="I684" s="72"/>
      <c r="J684" s="71"/>
      <c r="K684" s="70" t="str">
        <f>IF(J684="","",VLOOKUP(J684,ICondition!$A$2:$B$50, 2, 0))</f>
        <v/>
      </c>
      <c r="L684" s="73"/>
      <c r="M684" s="73"/>
      <c r="N684" s="73"/>
      <c r="O684" s="73"/>
      <c r="P684" s="73"/>
      <c r="Q684" s="73"/>
      <c r="R684" s="78"/>
      <c r="S684" s="79" t="str">
        <f>IFERROR(VLOOKUP(R684,Material!$A$2:$B$59, 2, 0),"")</f>
        <v/>
      </c>
      <c r="T684" s="71"/>
      <c r="U684" s="79" t="str">
        <f>IFERROR(VLOOKUP(T684,Material!$A$2:$B$59, 2, 0),"")</f>
        <v/>
      </c>
      <c r="V684" s="71"/>
      <c r="W684" s="79" t="str">
        <f>IFERROR(VLOOKUP(V684,Material!$A$2:$B$59, 2, 0),"")</f>
        <v/>
      </c>
      <c r="X684" s="71"/>
      <c r="Y684" s="79" t="str">
        <f>IFERROR(VLOOKUP(X684,Material!$A$2:$B$59, 2, 0),"")</f>
        <v/>
      </c>
      <c r="Z684" s="71"/>
      <c r="AA684" s="79" t="str">
        <f>IFERROR(VLOOKUP(Z684,Material!$A$2:$B$59, 2, 0),"")</f>
        <v/>
      </c>
      <c r="AB684" s="74"/>
      <c r="AC684" s="75" t="e">
        <f t="shared" si="124"/>
        <v>#VALUE!</v>
      </c>
      <c r="AD684" s="75" t="e">
        <f t="shared" si="125"/>
        <v>#VALUE!</v>
      </c>
      <c r="AE684" s="75" t="e">
        <f t="shared" si="127"/>
        <v>#VALUE!</v>
      </c>
      <c r="AF684" s="75" t="e">
        <f t="shared" si="126"/>
        <v>#VALUE!</v>
      </c>
      <c r="AG684" s="75" t="e">
        <f t="shared" si="128"/>
        <v>#VALUE!</v>
      </c>
      <c r="AH684" s="75" t="e">
        <f t="shared" si="129"/>
        <v>#VALUE!</v>
      </c>
      <c r="AI684" s="75" t="e">
        <f t="shared" si="130"/>
        <v>#VALUE!</v>
      </c>
      <c r="AJ684" s="80" t="e">
        <f t="shared" si="131"/>
        <v>#VALUE!</v>
      </c>
      <c r="AK684" s="79" t="str">
        <f>(IFERROR(VLOOKUP(AB684,Categories!$A$2:$B$20,2,1),""))</f>
        <v/>
      </c>
      <c r="AL684" s="79" t="str">
        <f ca="1">IFERROR(VLOOKUP((HLOOKUP((VLOOKUP($AB684,Categories!$A$2:$F$20,3,1)), $AB$3:$AJ684, (ROW()-ROW($AB$3)+1), 0)), INDIRECT(VLOOKUP($AB684,Categories!$A$2:$F$20,6,1)),2,0),AK684)</f>
        <v/>
      </c>
      <c r="AM684" s="79" t="str">
        <f ca="1">IFERROR(VLOOKUP((HLOOKUP((VLOOKUP($AB684,Categories!$A$2:$F$20,4,1)),$AB$3:$AJ684,(ROW()-ROW($AB$3)+1),0)),INDIRECT(VLOOKUP($AB684,Categories!$A$2:$H$20,7,1)),2,0),"")</f>
        <v/>
      </c>
      <c r="AN684" s="79" t="str">
        <f ca="1">IFERROR(VLOOKUP((HLOOKUP((VLOOKUP($AB684,Categories!$A$2:$F$20,5,1)), $AB$3:$AJ684, (ROW()-ROW($AB$3)+1), 0)), INDIRECT(VLOOKUP($AB684,Categories!$A$2:$H$20,8,1)),2,0),"")</f>
        <v/>
      </c>
      <c r="AO684" s="79" t="str">
        <f t="shared" ca="1" si="132"/>
        <v/>
      </c>
      <c r="AP684" s="81"/>
      <c r="AQ684" s="70" t="str">
        <f>IFERROR(VLOOKUP(VALUE(MID(AP684,1,1)),AdditionalElements!$A$2:$B$50,2,0),"")</f>
        <v/>
      </c>
      <c r="AR684" s="70" t="str">
        <f>IFERROR(VLOOKUP(VALUE(MID(AP684,2,1)),AdditionalElements!$H$2:$I$50,2,0),"")</f>
        <v/>
      </c>
      <c r="AS684" s="70" t="str">
        <f>IFERROR(VLOOKUP(VALUE(MID(AP684,3,1)),AdditionalElements!$O$2:$P$50,2,0),"")</f>
        <v/>
      </c>
      <c r="AT684" s="70" t="str">
        <f>IFERROR(VLOOKUP(VALUE(MID(AP684,4,1)),AdditionalElements!$V$2:$W$50,2,0),"")</f>
        <v/>
      </c>
      <c r="AU684" s="71"/>
      <c r="AV684" s="79" t="str">
        <f>IFERROR(IF(VALUE(MID(AU684,1,1))=1, VLOOKUP(VALUE(MID(AU684,1,1)), TxtPanelShape!$A$2:$C$50, 3, 0), (IF(VALUE(MID(AU684,1,1))&gt;=7, VLOOKUP(VALUE(MID(AU684,1,1)), TxtPanelShape!$A$2:$C$50, 3, 0),VLOOKUP(VALUE(MID(AU684,1,2)),TxtPanelShape!$A$2:$C$50,3,0)))), "")</f>
        <v/>
      </c>
      <c r="AW684" s="79" t="str">
        <f>IFERROR(IF(VALUE(MID(AU684,1,1))=1, ", "&amp;VLOOKUP(VALUE(MID(AU684,2,1)), TxtPanelShape!$H$2:$I$50, 2, 0), IF(VALUE(MID(AU684,1,1))&gt;=7, ", "&amp;VLOOKUP(VALUE(MID(AU684,2,1)), TxtPanelShape!$H$2:$I$50, 2, 0),"")), "")</f>
        <v/>
      </c>
      <c r="AX684" s="79" t="str">
        <f>IFERROR(IF(VALUE(MID(AU684,1,1))=1, ", "&amp;VLOOKUP(VALUE(MID(AU684,3,1)), TxtPanelShape!$O$2:$P$50, 2, 0), IF(VALUE(MID(AU684,1,1))&gt;=7, ", "&amp;VLOOKUP(VALUE(MID(AU684,3,1)), TxtPanelShape!$O$2:$P$50, 2, 0),"")),"")</f>
        <v/>
      </c>
      <c r="AY684" s="79" t="str">
        <f>IFERROR("; "&amp;VLOOKUP(VALUE(MID(AU684,4,1)), TxtPanelShape!$V$2:$W$50,2,0),"")</f>
        <v/>
      </c>
      <c r="AZ684" s="79" t="str">
        <f t="shared" si="133"/>
        <v/>
      </c>
      <c r="BA684" s="71"/>
      <c r="BB684" s="79" t="str">
        <f>IFERROR(IF(VALUE(MID(BA684,1,1))=1, VLOOKUP(VALUE(MID(BA684,1,1)), TxtPanelShape!$A$2:$C$50, 3, 0), (IF(VALUE(MID(BA684,1,1))&gt;=7, VLOOKUP(VALUE(MID(BA684,1,1)), TxtPanelShape!$A$2:$C$50, 3, 0),VLOOKUP(VALUE(MID(BA684,1,2)),TxtPanelShape!$A$2:$C$50,3,0)))), "")</f>
        <v/>
      </c>
      <c r="BC684" s="79" t="str">
        <f>IFERROR(IF(VALUE(MID(BA684,1,1))=1, ", "&amp;VLOOKUP(VALUE(MID(BA684,2,1)), TxtPanelShape!$H$2:$I$50, 2, 0), IF(VALUE(MID(BA684,1,1))&gt;=7, ", "&amp;VLOOKUP(VALUE(MID(BA684,2,1)), TxtPanelShape!$H$2:$I$50, 2, 0),"")), "")</f>
        <v/>
      </c>
      <c r="BD684" s="79" t="str">
        <f>IFERROR(IF(VALUE(MID(BA684,1,1))=1, ", "&amp;VLOOKUP(VALUE(MID(BA684,3,1)), TxtPanelShape!$O$2:$P$50, 2, 0), IF(VALUE(MID(BA684,1,1))&gt;=7, ", "&amp;VLOOKUP(VALUE(MID(BA684,3,1)), TxtPanelShape!$O$2:$P$50, 2, 0),"")),"")</f>
        <v/>
      </c>
      <c r="BE684" s="79" t="str">
        <f>IFERROR("; "&amp;VLOOKUP(VALUE(MID(BA684,4,1)), TxtPanelShape!$V$2:$W$50,2,0),"")</f>
        <v/>
      </c>
      <c r="BF684" s="79" t="str">
        <f t="shared" si="134"/>
        <v/>
      </c>
      <c r="BG684" s="71"/>
      <c r="BH684" s="79" t="str">
        <f>IFERROR(VLOOKUP(BG684, TxtPanelDefinition!$A$2:$B$50, 2, 0),"")</f>
        <v/>
      </c>
      <c r="BI684" s="71"/>
      <c r="BJ684" s="79" t="str">
        <f>IFERROR(VLOOKUP(BI684, TxtPanelDefinition!$A$2:$B$50, 2, 0),"")</f>
        <v/>
      </c>
      <c r="BK684" s="71"/>
      <c r="BL684" s="79" t="str">
        <f>IFERROR(VLOOKUP(BK684, InscrTechniques!$A$2:$B$50, 2, 0),"")</f>
        <v/>
      </c>
      <c r="BM684" s="71"/>
      <c r="BN684" s="79" t="str">
        <f>IFERROR(VLOOKUP(BM684, InscrTechniques!$A$2:$B$50, 2, 0),"")</f>
        <v/>
      </c>
      <c r="BO684" s="71"/>
      <c r="BP684" s="79" t="str">
        <f>IFERROR(VLOOKUP(BO684, InscrTechniques!$A$2:$B$50, 2, 0),"")</f>
        <v/>
      </c>
      <c r="BQ684" s="71"/>
      <c r="BR684" s="79" t="str">
        <f>IFERROR(VLOOKUP(BQ684, InscrTechniques!$A$2:$B$50, 2, 0),"")</f>
        <v/>
      </c>
      <c r="BS684" s="71"/>
      <c r="BT684" s="79" t="str">
        <f>IFERROR(VLOOKUP(BS684, InscrTechniques!$A$2:$B$50, 2, 0),"")</f>
        <v/>
      </c>
      <c r="BU684" s="71"/>
      <c r="BV684" s="79" t="str">
        <f>IFERROR(VLOOKUP(BU684, InscrTechniques!$A$2:$B$50, 2, 0),"")</f>
        <v/>
      </c>
      <c r="BW684" s="125"/>
      <c r="BX684" s="79" t="str">
        <f>IFERROR(VLOOKUP(BW684, InscrTechniques!$A$2:$B$50, 2, 0),"")</f>
        <v/>
      </c>
      <c r="BY684" s="125"/>
      <c r="BZ684" s="79" t="str">
        <f>IFERROR(VLOOKUP(BY684, InscrTechniques!$A$2:$B$50, 2, 0),"")</f>
        <v/>
      </c>
      <c r="CA684" s="74"/>
      <c r="CB684" s="114" t="str">
        <f>IFERROR(VLOOKUP(CA684, LetterStyle!$A$2:$B$50, 2, 0),"")</f>
        <v/>
      </c>
      <c r="CC684" s="74"/>
      <c r="CD684" s="114" t="str">
        <f>IFERROR(VLOOKUP(CC684, LetterStyle!$A$2:$B$50, 2, 0),"")</f>
        <v/>
      </c>
      <c r="CE684" s="74"/>
      <c r="CF684" s="114" t="str">
        <f>IFERROR(VLOOKUP(CE684, LetterStyle!$A$2:$B$50, 2, 0),"")</f>
        <v/>
      </c>
      <c r="CG684" s="74"/>
      <c r="CH684" s="79" t="str">
        <f>IFERROR(VLOOKUP(CG684, LetterStyle!$A$2:$B$50, 2, 0),"")</f>
        <v/>
      </c>
      <c r="CI684" s="71"/>
      <c r="CJ684" s="79" t="str">
        <f>IFERROR(VLOOKUP(CI684, DecMotifs!$A$1:$B$306, 2, 0),"")</f>
        <v/>
      </c>
      <c r="CK684" s="71"/>
      <c r="CL684" s="79" t="str">
        <f>IFERROR(VLOOKUP(CK684, DecMotifs!$A$1:$B$306, 2, 0),"")</f>
        <v/>
      </c>
      <c r="CM684" s="71"/>
      <c r="CN684" s="79" t="str">
        <f>IFERROR(VLOOKUP(CM684, DecMotifs!$A$1:$B$306, 2, 0),"")</f>
        <v/>
      </c>
      <c r="CO684" s="71"/>
      <c r="CP684" s="79" t="str">
        <f>IFERROR(VLOOKUP(CO684, MarginalDec!$A$2:$B$253, 2, 0),"")</f>
        <v/>
      </c>
      <c r="CQ684" s="71"/>
      <c r="CR684" s="79" t="str">
        <f>IFERROR(VLOOKUP(CQ684, MarginalDec!$A$2:$B$253, 2, 0),"")</f>
        <v/>
      </c>
      <c r="CS684" s="71"/>
      <c r="CT684" s="79" t="str">
        <f>IFERROR(VLOOKUP(CS684, MarginalDec!$A$2:$B$253, 2, 0),"")</f>
        <v/>
      </c>
      <c r="CU684" s="71"/>
      <c r="CV684" s="79" t="str">
        <f>IF(ISBLANK(CU684),"", IFERROR(VLOOKUP(CU684, Tooling!$A$2:$B$252, 2, 0),""))</f>
        <v/>
      </c>
      <c r="CW684" s="71"/>
      <c r="CX684" s="79" t="str">
        <f>IF(ISBLANK(CW684),"", IFERROR(VLOOKUP(CW684, Tooling!$A$2:$B$252, 2, 0),""))</f>
        <v/>
      </c>
      <c r="CY684" s="71"/>
      <c r="CZ684" s="79" t="str">
        <f>IF(ISBLANK(CY684),"", IFERROR(VLOOKUP(CY684, Repairs!$A$2:$B$252, 2, 0),""))</f>
        <v/>
      </c>
      <c r="DA684" s="77"/>
      <c r="DB684" s="71"/>
      <c r="DC684" s="79" t="str">
        <f>IFERROR(VLOOKUP(DB684, DatingReason!$A$2:$B$252, 2, 0),"")</f>
        <v/>
      </c>
      <c r="DD684" s="123" t="str">
        <f t="shared" si="135"/>
        <v/>
      </c>
      <c r="DF684" s="119" t="str">
        <f t="array" ref="DF684">IF(AND($B684&lt;&gt;"", $DE684&lt;&gt;"", $DE684&lt;&gt;"No"),MAX(IF($B684=PEOPLE!$B$4:$B$1000, PEOPLE!$Q$4:$Q$1000,""))+100,"")</f>
        <v/>
      </c>
      <c r="DG684" s="68"/>
      <c r="DH684" s="76">
        <f>COUNTIF(PEOPLE!B:B, MEMORIALS!B684)</f>
        <v>0</v>
      </c>
      <c r="DI684" s="82"/>
      <c r="DJ684" s="82"/>
      <c r="DK684" s="82"/>
      <c r="DL684" s="68"/>
      <c r="DM684" s="68"/>
      <c r="DN684" s="68"/>
      <c r="DO684" s="68"/>
      <c r="DP684" s="68"/>
    </row>
    <row r="685" spans="1:120" ht="15" customHeight="1" x14ac:dyDescent="0.25">
      <c r="A685" s="68"/>
      <c r="B685" s="69"/>
      <c r="C685" s="68"/>
      <c r="D685" s="68"/>
      <c r="E685" s="70" t="str">
        <f>IF(D685="","",VLOOKUP(D685,Denomination!$A$2:$B$50, 2, 0))</f>
        <v/>
      </c>
      <c r="F685" s="68"/>
      <c r="G685" s="71"/>
      <c r="H685" s="70" t="str">
        <f>IF(G685="","",VLOOKUP(G685,MCondition!$A$2:$B$50, 2, 0))</f>
        <v/>
      </c>
      <c r="I685" s="72"/>
      <c r="J685" s="71"/>
      <c r="K685" s="70" t="str">
        <f>IF(J685="","",VLOOKUP(J685,ICondition!$A$2:$B$50, 2, 0))</f>
        <v/>
      </c>
      <c r="L685" s="73"/>
      <c r="M685" s="73"/>
      <c r="N685" s="73"/>
      <c r="O685" s="73"/>
      <c r="P685" s="73"/>
      <c r="Q685" s="73"/>
      <c r="R685" s="78"/>
      <c r="S685" s="79" t="str">
        <f>IFERROR(VLOOKUP(R685,Material!$A$2:$B$59, 2, 0),"")</f>
        <v/>
      </c>
      <c r="T685" s="71"/>
      <c r="U685" s="79" t="str">
        <f>IFERROR(VLOOKUP(T685,Material!$A$2:$B$59, 2, 0),"")</f>
        <v/>
      </c>
      <c r="V685" s="71"/>
      <c r="W685" s="79" t="str">
        <f>IFERROR(VLOOKUP(V685,Material!$A$2:$B$59, 2, 0),"")</f>
        <v/>
      </c>
      <c r="X685" s="71"/>
      <c r="Y685" s="79" t="str">
        <f>IFERROR(VLOOKUP(X685,Material!$A$2:$B$59, 2, 0),"")</f>
        <v/>
      </c>
      <c r="Z685" s="71"/>
      <c r="AA685" s="79" t="str">
        <f>IFERROR(VLOOKUP(Z685,Material!$A$2:$B$59, 2, 0),"")</f>
        <v/>
      </c>
      <c r="AB685" s="74"/>
      <c r="AC685" s="75" t="e">
        <f t="shared" si="124"/>
        <v>#VALUE!</v>
      </c>
      <c r="AD685" s="75" t="e">
        <f t="shared" si="125"/>
        <v>#VALUE!</v>
      </c>
      <c r="AE685" s="75" t="e">
        <f t="shared" si="127"/>
        <v>#VALUE!</v>
      </c>
      <c r="AF685" s="75" t="e">
        <f t="shared" si="126"/>
        <v>#VALUE!</v>
      </c>
      <c r="AG685" s="75" t="e">
        <f t="shared" si="128"/>
        <v>#VALUE!</v>
      </c>
      <c r="AH685" s="75" t="e">
        <f t="shared" si="129"/>
        <v>#VALUE!</v>
      </c>
      <c r="AI685" s="75" t="e">
        <f t="shared" si="130"/>
        <v>#VALUE!</v>
      </c>
      <c r="AJ685" s="80" t="e">
        <f t="shared" si="131"/>
        <v>#VALUE!</v>
      </c>
      <c r="AK685" s="79" t="str">
        <f>(IFERROR(VLOOKUP(AB685,Categories!$A$2:$B$20,2,1),""))</f>
        <v/>
      </c>
      <c r="AL685" s="79" t="str">
        <f ca="1">IFERROR(VLOOKUP((HLOOKUP((VLOOKUP($AB685,Categories!$A$2:$F$20,3,1)), $AB$3:$AJ685, (ROW()-ROW($AB$3)+1), 0)), INDIRECT(VLOOKUP($AB685,Categories!$A$2:$F$20,6,1)),2,0),AK685)</f>
        <v/>
      </c>
      <c r="AM685" s="79" t="str">
        <f ca="1">IFERROR(VLOOKUP((HLOOKUP((VLOOKUP($AB685,Categories!$A$2:$F$20,4,1)),$AB$3:$AJ685,(ROW()-ROW($AB$3)+1),0)),INDIRECT(VLOOKUP($AB685,Categories!$A$2:$H$20,7,1)),2,0),"")</f>
        <v/>
      </c>
      <c r="AN685" s="79" t="str">
        <f ca="1">IFERROR(VLOOKUP((HLOOKUP((VLOOKUP($AB685,Categories!$A$2:$F$20,5,1)), $AB$3:$AJ685, (ROW()-ROW($AB$3)+1), 0)), INDIRECT(VLOOKUP($AB685,Categories!$A$2:$H$20,8,1)),2,0),"")</f>
        <v/>
      </c>
      <c r="AO685" s="79" t="str">
        <f t="shared" ca="1" si="132"/>
        <v/>
      </c>
      <c r="AP685" s="81"/>
      <c r="AQ685" s="70" t="str">
        <f>IFERROR(VLOOKUP(VALUE(MID(AP685,1,1)),AdditionalElements!$A$2:$B$50,2,0),"")</f>
        <v/>
      </c>
      <c r="AR685" s="70" t="str">
        <f>IFERROR(VLOOKUP(VALUE(MID(AP685,2,1)),AdditionalElements!$H$2:$I$50,2,0),"")</f>
        <v/>
      </c>
      <c r="AS685" s="70" t="str">
        <f>IFERROR(VLOOKUP(VALUE(MID(AP685,3,1)),AdditionalElements!$O$2:$P$50,2,0),"")</f>
        <v/>
      </c>
      <c r="AT685" s="70" t="str">
        <f>IFERROR(VLOOKUP(VALUE(MID(AP685,4,1)),AdditionalElements!$V$2:$W$50,2,0),"")</f>
        <v/>
      </c>
      <c r="AU685" s="71"/>
      <c r="AV685" s="79" t="str">
        <f>IFERROR(IF(VALUE(MID(AU685,1,1))=1, VLOOKUP(VALUE(MID(AU685,1,1)), TxtPanelShape!$A$2:$C$50, 3, 0), (IF(VALUE(MID(AU685,1,1))&gt;=7, VLOOKUP(VALUE(MID(AU685,1,1)), TxtPanelShape!$A$2:$C$50, 3, 0),VLOOKUP(VALUE(MID(AU685,1,2)),TxtPanelShape!$A$2:$C$50,3,0)))), "")</f>
        <v/>
      </c>
      <c r="AW685" s="79" t="str">
        <f>IFERROR(IF(VALUE(MID(AU685,1,1))=1, ", "&amp;VLOOKUP(VALUE(MID(AU685,2,1)), TxtPanelShape!$H$2:$I$50, 2, 0), IF(VALUE(MID(AU685,1,1))&gt;=7, ", "&amp;VLOOKUP(VALUE(MID(AU685,2,1)), TxtPanelShape!$H$2:$I$50, 2, 0),"")), "")</f>
        <v/>
      </c>
      <c r="AX685" s="79" t="str">
        <f>IFERROR(IF(VALUE(MID(AU685,1,1))=1, ", "&amp;VLOOKUP(VALUE(MID(AU685,3,1)), TxtPanelShape!$O$2:$P$50, 2, 0), IF(VALUE(MID(AU685,1,1))&gt;=7, ", "&amp;VLOOKUP(VALUE(MID(AU685,3,1)), TxtPanelShape!$O$2:$P$50, 2, 0),"")),"")</f>
        <v/>
      </c>
      <c r="AY685" s="79" t="str">
        <f>IFERROR("; "&amp;VLOOKUP(VALUE(MID(AU685,4,1)), TxtPanelShape!$V$2:$W$50,2,0),"")</f>
        <v/>
      </c>
      <c r="AZ685" s="79" t="str">
        <f t="shared" si="133"/>
        <v/>
      </c>
      <c r="BA685" s="71"/>
      <c r="BB685" s="79" t="str">
        <f>IFERROR(IF(VALUE(MID(BA685,1,1))=1, VLOOKUP(VALUE(MID(BA685,1,1)), TxtPanelShape!$A$2:$C$50, 3, 0), (IF(VALUE(MID(BA685,1,1))&gt;=7, VLOOKUP(VALUE(MID(BA685,1,1)), TxtPanelShape!$A$2:$C$50, 3, 0),VLOOKUP(VALUE(MID(BA685,1,2)),TxtPanelShape!$A$2:$C$50,3,0)))), "")</f>
        <v/>
      </c>
      <c r="BC685" s="79" t="str">
        <f>IFERROR(IF(VALUE(MID(BA685,1,1))=1, ", "&amp;VLOOKUP(VALUE(MID(BA685,2,1)), TxtPanelShape!$H$2:$I$50, 2, 0), IF(VALUE(MID(BA685,1,1))&gt;=7, ", "&amp;VLOOKUP(VALUE(MID(BA685,2,1)), TxtPanelShape!$H$2:$I$50, 2, 0),"")), "")</f>
        <v/>
      </c>
      <c r="BD685" s="79" t="str">
        <f>IFERROR(IF(VALUE(MID(BA685,1,1))=1, ", "&amp;VLOOKUP(VALUE(MID(BA685,3,1)), TxtPanelShape!$O$2:$P$50, 2, 0), IF(VALUE(MID(BA685,1,1))&gt;=7, ", "&amp;VLOOKUP(VALUE(MID(BA685,3,1)), TxtPanelShape!$O$2:$P$50, 2, 0),"")),"")</f>
        <v/>
      </c>
      <c r="BE685" s="79" t="str">
        <f>IFERROR("; "&amp;VLOOKUP(VALUE(MID(BA685,4,1)), TxtPanelShape!$V$2:$W$50,2,0),"")</f>
        <v/>
      </c>
      <c r="BF685" s="79" t="str">
        <f t="shared" si="134"/>
        <v/>
      </c>
      <c r="BG685" s="71"/>
      <c r="BH685" s="79" t="str">
        <f>IFERROR(VLOOKUP(BG685, TxtPanelDefinition!$A$2:$B$50, 2, 0),"")</f>
        <v/>
      </c>
      <c r="BI685" s="71"/>
      <c r="BJ685" s="79" t="str">
        <f>IFERROR(VLOOKUP(BI685, TxtPanelDefinition!$A$2:$B$50, 2, 0),"")</f>
        <v/>
      </c>
      <c r="BK685" s="71"/>
      <c r="BL685" s="79" t="str">
        <f>IFERROR(VLOOKUP(BK685, InscrTechniques!$A$2:$B$50, 2, 0),"")</f>
        <v/>
      </c>
      <c r="BM685" s="71"/>
      <c r="BN685" s="79" t="str">
        <f>IFERROR(VLOOKUP(BM685, InscrTechniques!$A$2:$B$50, 2, 0),"")</f>
        <v/>
      </c>
      <c r="BO685" s="71"/>
      <c r="BP685" s="79" t="str">
        <f>IFERROR(VLOOKUP(BO685, InscrTechniques!$A$2:$B$50, 2, 0),"")</f>
        <v/>
      </c>
      <c r="BQ685" s="71"/>
      <c r="BR685" s="79" t="str">
        <f>IFERROR(VLOOKUP(BQ685, InscrTechniques!$A$2:$B$50, 2, 0),"")</f>
        <v/>
      </c>
      <c r="BS685" s="71"/>
      <c r="BT685" s="79" t="str">
        <f>IFERROR(VLOOKUP(BS685, InscrTechniques!$A$2:$B$50, 2, 0),"")</f>
        <v/>
      </c>
      <c r="BU685" s="71"/>
      <c r="BV685" s="79" t="str">
        <f>IFERROR(VLOOKUP(BU685, InscrTechniques!$A$2:$B$50, 2, 0),"")</f>
        <v/>
      </c>
      <c r="BW685" s="125"/>
      <c r="BX685" s="79" t="str">
        <f>IFERROR(VLOOKUP(BW685, InscrTechniques!$A$2:$B$50, 2, 0),"")</f>
        <v/>
      </c>
      <c r="BY685" s="125"/>
      <c r="BZ685" s="79" t="str">
        <f>IFERROR(VLOOKUP(BY685, InscrTechniques!$A$2:$B$50, 2, 0),"")</f>
        <v/>
      </c>
      <c r="CA685" s="74"/>
      <c r="CB685" s="114" t="str">
        <f>IFERROR(VLOOKUP(CA685, LetterStyle!$A$2:$B$50, 2, 0),"")</f>
        <v/>
      </c>
      <c r="CC685" s="74"/>
      <c r="CD685" s="114" t="str">
        <f>IFERROR(VLOOKUP(CC685, LetterStyle!$A$2:$B$50, 2, 0),"")</f>
        <v/>
      </c>
      <c r="CE685" s="74"/>
      <c r="CF685" s="114" t="str">
        <f>IFERROR(VLOOKUP(CE685, LetterStyle!$A$2:$B$50, 2, 0),"")</f>
        <v/>
      </c>
      <c r="CG685" s="74"/>
      <c r="CH685" s="79" t="str">
        <f>IFERROR(VLOOKUP(CG685, LetterStyle!$A$2:$B$50, 2, 0),"")</f>
        <v/>
      </c>
      <c r="CI685" s="71"/>
      <c r="CJ685" s="79" t="str">
        <f>IFERROR(VLOOKUP(CI685, DecMotifs!$A$1:$B$306, 2, 0),"")</f>
        <v/>
      </c>
      <c r="CK685" s="71"/>
      <c r="CL685" s="79" t="str">
        <f>IFERROR(VLOOKUP(CK685, DecMotifs!$A$1:$B$306, 2, 0),"")</f>
        <v/>
      </c>
      <c r="CM685" s="71"/>
      <c r="CN685" s="79" t="str">
        <f>IFERROR(VLOOKUP(CM685, DecMotifs!$A$1:$B$306, 2, 0),"")</f>
        <v/>
      </c>
      <c r="CO685" s="71"/>
      <c r="CP685" s="79" t="str">
        <f>IFERROR(VLOOKUP(CO685, MarginalDec!$A$2:$B$253, 2, 0),"")</f>
        <v/>
      </c>
      <c r="CQ685" s="71"/>
      <c r="CR685" s="79" t="str">
        <f>IFERROR(VLOOKUP(CQ685, MarginalDec!$A$2:$B$253, 2, 0),"")</f>
        <v/>
      </c>
      <c r="CS685" s="71"/>
      <c r="CT685" s="79" t="str">
        <f>IFERROR(VLOOKUP(CS685, MarginalDec!$A$2:$B$253, 2, 0),"")</f>
        <v/>
      </c>
      <c r="CU685" s="71"/>
      <c r="CV685" s="79" t="str">
        <f>IF(ISBLANK(CU685),"", IFERROR(VLOOKUP(CU685, Tooling!$A$2:$B$252, 2, 0),""))</f>
        <v/>
      </c>
      <c r="CW685" s="71"/>
      <c r="CX685" s="79" t="str">
        <f>IF(ISBLANK(CW685),"", IFERROR(VLOOKUP(CW685, Tooling!$A$2:$B$252, 2, 0),""))</f>
        <v/>
      </c>
      <c r="CY685" s="71"/>
      <c r="CZ685" s="79" t="str">
        <f>IF(ISBLANK(CY685),"", IFERROR(VLOOKUP(CY685, Repairs!$A$2:$B$252, 2, 0),""))</f>
        <v/>
      </c>
      <c r="DA685" s="77"/>
      <c r="DB685" s="71"/>
      <c r="DC685" s="79" t="str">
        <f>IFERROR(VLOOKUP(DB685, DatingReason!$A$2:$B$252, 2, 0),"")</f>
        <v/>
      </c>
      <c r="DD685" s="123" t="str">
        <f t="shared" si="135"/>
        <v/>
      </c>
      <c r="DF685" s="119" t="str">
        <f t="array" ref="DF685">IF(AND($B685&lt;&gt;"", $DE685&lt;&gt;"", $DE685&lt;&gt;"No"),MAX(IF($B685=PEOPLE!$B$4:$B$1000, PEOPLE!$Q$4:$Q$1000,""))+100,"")</f>
        <v/>
      </c>
      <c r="DG685" s="68"/>
      <c r="DH685" s="76">
        <f>COUNTIF(PEOPLE!B:B, MEMORIALS!B685)</f>
        <v>0</v>
      </c>
      <c r="DI685" s="82"/>
      <c r="DJ685" s="82"/>
      <c r="DK685" s="82"/>
      <c r="DL685" s="68"/>
      <c r="DM685" s="68"/>
      <c r="DN685" s="68"/>
      <c r="DO685" s="68"/>
      <c r="DP685" s="68"/>
    </row>
    <row r="686" spans="1:120" ht="15" customHeight="1" x14ac:dyDescent="0.25">
      <c r="A686" s="68"/>
      <c r="B686" s="69"/>
      <c r="C686" s="68"/>
      <c r="D686" s="68"/>
      <c r="E686" s="70" t="str">
        <f>IF(D686="","",VLOOKUP(D686,Denomination!$A$2:$B$50, 2, 0))</f>
        <v/>
      </c>
      <c r="F686" s="68"/>
      <c r="G686" s="71"/>
      <c r="H686" s="70" t="str">
        <f>IF(G686="","",VLOOKUP(G686,MCondition!$A$2:$B$50, 2, 0))</f>
        <v/>
      </c>
      <c r="I686" s="72"/>
      <c r="J686" s="71"/>
      <c r="K686" s="70" t="str">
        <f>IF(J686="","",VLOOKUP(J686,ICondition!$A$2:$B$50, 2, 0))</f>
        <v/>
      </c>
      <c r="L686" s="73"/>
      <c r="M686" s="73"/>
      <c r="N686" s="73"/>
      <c r="O686" s="73"/>
      <c r="P686" s="73"/>
      <c r="Q686" s="73"/>
      <c r="R686" s="78"/>
      <c r="S686" s="79" t="str">
        <f>IFERROR(VLOOKUP(R686,Material!$A$2:$B$59, 2, 0),"")</f>
        <v/>
      </c>
      <c r="T686" s="71"/>
      <c r="U686" s="79" t="str">
        <f>IFERROR(VLOOKUP(T686,Material!$A$2:$B$59, 2, 0),"")</f>
        <v/>
      </c>
      <c r="V686" s="71"/>
      <c r="W686" s="79" t="str">
        <f>IFERROR(VLOOKUP(V686,Material!$A$2:$B$59, 2, 0),"")</f>
        <v/>
      </c>
      <c r="X686" s="71"/>
      <c r="Y686" s="79" t="str">
        <f>IFERROR(VLOOKUP(X686,Material!$A$2:$B$59, 2, 0),"")</f>
        <v/>
      </c>
      <c r="Z686" s="71"/>
      <c r="AA686" s="79" t="str">
        <f>IFERROR(VLOOKUP(Z686,Material!$A$2:$B$59, 2, 0),"")</f>
        <v/>
      </c>
      <c r="AB686" s="74"/>
      <c r="AC686" s="75" t="e">
        <f t="shared" si="124"/>
        <v>#VALUE!</v>
      </c>
      <c r="AD686" s="75" t="e">
        <f t="shared" si="125"/>
        <v>#VALUE!</v>
      </c>
      <c r="AE686" s="75" t="e">
        <f t="shared" si="127"/>
        <v>#VALUE!</v>
      </c>
      <c r="AF686" s="75" t="e">
        <f t="shared" si="126"/>
        <v>#VALUE!</v>
      </c>
      <c r="AG686" s="75" t="e">
        <f t="shared" si="128"/>
        <v>#VALUE!</v>
      </c>
      <c r="AH686" s="75" t="e">
        <f t="shared" si="129"/>
        <v>#VALUE!</v>
      </c>
      <c r="AI686" s="75" t="e">
        <f t="shared" si="130"/>
        <v>#VALUE!</v>
      </c>
      <c r="AJ686" s="80" t="e">
        <f t="shared" si="131"/>
        <v>#VALUE!</v>
      </c>
      <c r="AK686" s="79" t="str">
        <f>(IFERROR(VLOOKUP(AB686,Categories!$A$2:$B$20,2,1),""))</f>
        <v/>
      </c>
      <c r="AL686" s="79" t="str">
        <f ca="1">IFERROR(VLOOKUP((HLOOKUP((VLOOKUP($AB686,Categories!$A$2:$F$20,3,1)), $AB$3:$AJ686, (ROW()-ROW($AB$3)+1), 0)), INDIRECT(VLOOKUP($AB686,Categories!$A$2:$F$20,6,1)),2,0),AK686)</f>
        <v/>
      </c>
      <c r="AM686" s="79" t="str">
        <f ca="1">IFERROR(VLOOKUP((HLOOKUP((VLOOKUP($AB686,Categories!$A$2:$F$20,4,1)),$AB$3:$AJ686,(ROW()-ROW($AB$3)+1),0)),INDIRECT(VLOOKUP($AB686,Categories!$A$2:$H$20,7,1)),2,0),"")</f>
        <v/>
      </c>
      <c r="AN686" s="79" t="str">
        <f ca="1">IFERROR(VLOOKUP((HLOOKUP((VLOOKUP($AB686,Categories!$A$2:$F$20,5,1)), $AB$3:$AJ686, (ROW()-ROW($AB$3)+1), 0)), INDIRECT(VLOOKUP($AB686,Categories!$A$2:$H$20,8,1)),2,0),"")</f>
        <v/>
      </c>
      <c r="AO686" s="79" t="str">
        <f t="shared" ca="1" si="132"/>
        <v/>
      </c>
      <c r="AP686" s="81"/>
      <c r="AQ686" s="70" t="str">
        <f>IFERROR(VLOOKUP(VALUE(MID(AP686,1,1)),AdditionalElements!$A$2:$B$50,2,0),"")</f>
        <v/>
      </c>
      <c r="AR686" s="70" t="str">
        <f>IFERROR(VLOOKUP(VALUE(MID(AP686,2,1)),AdditionalElements!$H$2:$I$50,2,0),"")</f>
        <v/>
      </c>
      <c r="AS686" s="70" t="str">
        <f>IFERROR(VLOOKUP(VALUE(MID(AP686,3,1)),AdditionalElements!$O$2:$P$50,2,0),"")</f>
        <v/>
      </c>
      <c r="AT686" s="70" t="str">
        <f>IFERROR(VLOOKUP(VALUE(MID(AP686,4,1)),AdditionalElements!$V$2:$W$50,2,0),"")</f>
        <v/>
      </c>
      <c r="AU686" s="71"/>
      <c r="AV686" s="79" t="str">
        <f>IFERROR(IF(VALUE(MID(AU686,1,1))=1, VLOOKUP(VALUE(MID(AU686,1,1)), TxtPanelShape!$A$2:$C$50, 3, 0), (IF(VALUE(MID(AU686,1,1))&gt;=7, VLOOKUP(VALUE(MID(AU686,1,1)), TxtPanelShape!$A$2:$C$50, 3, 0),VLOOKUP(VALUE(MID(AU686,1,2)),TxtPanelShape!$A$2:$C$50,3,0)))), "")</f>
        <v/>
      </c>
      <c r="AW686" s="79" t="str">
        <f>IFERROR(IF(VALUE(MID(AU686,1,1))=1, ", "&amp;VLOOKUP(VALUE(MID(AU686,2,1)), TxtPanelShape!$H$2:$I$50, 2, 0), IF(VALUE(MID(AU686,1,1))&gt;=7, ", "&amp;VLOOKUP(VALUE(MID(AU686,2,1)), TxtPanelShape!$H$2:$I$50, 2, 0),"")), "")</f>
        <v/>
      </c>
      <c r="AX686" s="79" t="str">
        <f>IFERROR(IF(VALUE(MID(AU686,1,1))=1, ", "&amp;VLOOKUP(VALUE(MID(AU686,3,1)), TxtPanelShape!$O$2:$P$50, 2, 0), IF(VALUE(MID(AU686,1,1))&gt;=7, ", "&amp;VLOOKUP(VALUE(MID(AU686,3,1)), TxtPanelShape!$O$2:$P$50, 2, 0),"")),"")</f>
        <v/>
      </c>
      <c r="AY686" s="79" t="str">
        <f>IFERROR("; "&amp;VLOOKUP(VALUE(MID(AU686,4,1)), TxtPanelShape!$V$2:$W$50,2,0),"")</f>
        <v/>
      </c>
      <c r="AZ686" s="79" t="str">
        <f t="shared" si="133"/>
        <v/>
      </c>
      <c r="BA686" s="71"/>
      <c r="BB686" s="79" t="str">
        <f>IFERROR(IF(VALUE(MID(BA686,1,1))=1, VLOOKUP(VALUE(MID(BA686,1,1)), TxtPanelShape!$A$2:$C$50, 3, 0), (IF(VALUE(MID(BA686,1,1))&gt;=7, VLOOKUP(VALUE(MID(BA686,1,1)), TxtPanelShape!$A$2:$C$50, 3, 0),VLOOKUP(VALUE(MID(BA686,1,2)),TxtPanelShape!$A$2:$C$50,3,0)))), "")</f>
        <v/>
      </c>
      <c r="BC686" s="79" t="str">
        <f>IFERROR(IF(VALUE(MID(BA686,1,1))=1, ", "&amp;VLOOKUP(VALUE(MID(BA686,2,1)), TxtPanelShape!$H$2:$I$50, 2, 0), IF(VALUE(MID(BA686,1,1))&gt;=7, ", "&amp;VLOOKUP(VALUE(MID(BA686,2,1)), TxtPanelShape!$H$2:$I$50, 2, 0),"")), "")</f>
        <v/>
      </c>
      <c r="BD686" s="79" t="str">
        <f>IFERROR(IF(VALUE(MID(BA686,1,1))=1, ", "&amp;VLOOKUP(VALUE(MID(BA686,3,1)), TxtPanelShape!$O$2:$P$50, 2, 0), IF(VALUE(MID(BA686,1,1))&gt;=7, ", "&amp;VLOOKUP(VALUE(MID(BA686,3,1)), TxtPanelShape!$O$2:$P$50, 2, 0),"")),"")</f>
        <v/>
      </c>
      <c r="BE686" s="79" t="str">
        <f>IFERROR("; "&amp;VLOOKUP(VALUE(MID(BA686,4,1)), TxtPanelShape!$V$2:$W$50,2,0),"")</f>
        <v/>
      </c>
      <c r="BF686" s="79" t="str">
        <f t="shared" si="134"/>
        <v/>
      </c>
      <c r="BG686" s="71"/>
      <c r="BH686" s="79" t="str">
        <f>IFERROR(VLOOKUP(BG686, TxtPanelDefinition!$A$2:$B$50, 2, 0),"")</f>
        <v/>
      </c>
      <c r="BI686" s="71"/>
      <c r="BJ686" s="79" t="str">
        <f>IFERROR(VLOOKUP(BI686, TxtPanelDefinition!$A$2:$B$50, 2, 0),"")</f>
        <v/>
      </c>
      <c r="BK686" s="71"/>
      <c r="BL686" s="79" t="str">
        <f>IFERROR(VLOOKUP(BK686, InscrTechniques!$A$2:$B$50, 2, 0),"")</f>
        <v/>
      </c>
      <c r="BM686" s="71"/>
      <c r="BN686" s="79" t="str">
        <f>IFERROR(VLOOKUP(BM686, InscrTechniques!$A$2:$B$50, 2, 0),"")</f>
        <v/>
      </c>
      <c r="BO686" s="71"/>
      <c r="BP686" s="79" t="str">
        <f>IFERROR(VLOOKUP(BO686, InscrTechniques!$A$2:$B$50, 2, 0),"")</f>
        <v/>
      </c>
      <c r="BQ686" s="71"/>
      <c r="BR686" s="79" t="str">
        <f>IFERROR(VLOOKUP(BQ686, InscrTechniques!$A$2:$B$50, 2, 0),"")</f>
        <v/>
      </c>
      <c r="BS686" s="71"/>
      <c r="BT686" s="79" t="str">
        <f>IFERROR(VLOOKUP(BS686, InscrTechniques!$A$2:$B$50, 2, 0),"")</f>
        <v/>
      </c>
      <c r="BU686" s="71"/>
      <c r="BV686" s="79" t="str">
        <f>IFERROR(VLOOKUP(BU686, InscrTechniques!$A$2:$B$50, 2, 0),"")</f>
        <v/>
      </c>
      <c r="BW686" s="125"/>
      <c r="BX686" s="79" t="str">
        <f>IFERROR(VLOOKUP(BW686, InscrTechniques!$A$2:$B$50, 2, 0),"")</f>
        <v/>
      </c>
      <c r="BY686" s="125"/>
      <c r="BZ686" s="79" t="str">
        <f>IFERROR(VLOOKUP(BY686, InscrTechniques!$A$2:$B$50, 2, 0),"")</f>
        <v/>
      </c>
      <c r="CA686" s="74"/>
      <c r="CB686" s="114" t="str">
        <f>IFERROR(VLOOKUP(CA686, LetterStyle!$A$2:$B$50, 2, 0),"")</f>
        <v/>
      </c>
      <c r="CC686" s="74"/>
      <c r="CD686" s="114" t="str">
        <f>IFERROR(VLOOKUP(CC686, LetterStyle!$A$2:$B$50, 2, 0),"")</f>
        <v/>
      </c>
      <c r="CE686" s="74"/>
      <c r="CF686" s="114" t="str">
        <f>IFERROR(VLOOKUP(CE686, LetterStyle!$A$2:$B$50, 2, 0),"")</f>
        <v/>
      </c>
      <c r="CG686" s="74"/>
      <c r="CH686" s="79" t="str">
        <f>IFERROR(VLOOKUP(CG686, LetterStyle!$A$2:$B$50, 2, 0),"")</f>
        <v/>
      </c>
      <c r="CI686" s="71"/>
      <c r="CJ686" s="79" t="str">
        <f>IFERROR(VLOOKUP(CI686, DecMotifs!$A$1:$B$306, 2, 0),"")</f>
        <v/>
      </c>
      <c r="CK686" s="71"/>
      <c r="CL686" s="79" t="str">
        <f>IFERROR(VLOOKUP(CK686, DecMotifs!$A$1:$B$306, 2, 0),"")</f>
        <v/>
      </c>
      <c r="CM686" s="71"/>
      <c r="CN686" s="79" t="str">
        <f>IFERROR(VLOOKUP(CM686, DecMotifs!$A$1:$B$306, 2, 0),"")</f>
        <v/>
      </c>
      <c r="CO686" s="71"/>
      <c r="CP686" s="79" t="str">
        <f>IFERROR(VLOOKUP(CO686, MarginalDec!$A$2:$B$253, 2, 0),"")</f>
        <v/>
      </c>
      <c r="CQ686" s="71"/>
      <c r="CR686" s="79" t="str">
        <f>IFERROR(VLOOKUP(CQ686, MarginalDec!$A$2:$B$253, 2, 0),"")</f>
        <v/>
      </c>
      <c r="CS686" s="71"/>
      <c r="CT686" s="79" t="str">
        <f>IFERROR(VLOOKUP(CS686, MarginalDec!$A$2:$B$253, 2, 0),"")</f>
        <v/>
      </c>
      <c r="CU686" s="71"/>
      <c r="CV686" s="79" t="str">
        <f>IF(ISBLANK(CU686),"", IFERROR(VLOOKUP(CU686, Tooling!$A$2:$B$252, 2, 0),""))</f>
        <v/>
      </c>
      <c r="CW686" s="71"/>
      <c r="CX686" s="79" t="str">
        <f>IF(ISBLANK(CW686),"", IFERROR(VLOOKUP(CW686, Tooling!$A$2:$B$252, 2, 0),""))</f>
        <v/>
      </c>
      <c r="CY686" s="71"/>
      <c r="CZ686" s="79" t="str">
        <f>IF(ISBLANK(CY686),"", IFERROR(VLOOKUP(CY686, Repairs!$A$2:$B$252, 2, 0),""))</f>
        <v/>
      </c>
      <c r="DA686" s="77"/>
      <c r="DB686" s="71"/>
      <c r="DC686" s="79" t="str">
        <f>IFERROR(VLOOKUP(DB686, DatingReason!$A$2:$B$252, 2, 0),"")</f>
        <v/>
      </c>
      <c r="DD686" s="123" t="str">
        <f t="shared" si="135"/>
        <v/>
      </c>
      <c r="DF686" s="119" t="str">
        <f t="array" ref="DF686">IF(AND($B686&lt;&gt;"", $DE686&lt;&gt;"", $DE686&lt;&gt;"No"),MAX(IF($B686=PEOPLE!$B$4:$B$1000, PEOPLE!$Q$4:$Q$1000,""))+100,"")</f>
        <v/>
      </c>
      <c r="DG686" s="68"/>
      <c r="DH686" s="76">
        <f>COUNTIF(PEOPLE!B:B, MEMORIALS!B686)</f>
        <v>0</v>
      </c>
      <c r="DI686" s="82"/>
      <c r="DJ686" s="82"/>
      <c r="DK686" s="82"/>
      <c r="DL686" s="68"/>
      <c r="DM686" s="68"/>
      <c r="DN686" s="68"/>
      <c r="DO686" s="68"/>
      <c r="DP686" s="68"/>
    </row>
    <row r="687" spans="1:120" ht="15" customHeight="1" x14ac:dyDescent="0.25">
      <c r="A687" s="68"/>
      <c r="B687" s="69"/>
      <c r="C687" s="68"/>
      <c r="D687" s="68"/>
      <c r="E687" s="70" t="str">
        <f>IF(D687="","",VLOOKUP(D687,Denomination!$A$2:$B$50, 2, 0))</f>
        <v/>
      </c>
      <c r="F687" s="68"/>
      <c r="G687" s="71"/>
      <c r="H687" s="70" t="str">
        <f>IF(G687="","",VLOOKUP(G687,MCondition!$A$2:$B$50, 2, 0))</f>
        <v/>
      </c>
      <c r="I687" s="72"/>
      <c r="J687" s="71"/>
      <c r="K687" s="70" t="str">
        <f>IF(J687="","",VLOOKUP(J687,ICondition!$A$2:$B$50, 2, 0))</f>
        <v/>
      </c>
      <c r="L687" s="73"/>
      <c r="M687" s="73"/>
      <c r="N687" s="73"/>
      <c r="O687" s="73"/>
      <c r="P687" s="73"/>
      <c r="Q687" s="73"/>
      <c r="R687" s="78"/>
      <c r="S687" s="79" t="str">
        <f>IFERROR(VLOOKUP(R687,Material!$A$2:$B$59, 2, 0),"")</f>
        <v/>
      </c>
      <c r="T687" s="71"/>
      <c r="U687" s="79" t="str">
        <f>IFERROR(VLOOKUP(T687,Material!$A$2:$B$59, 2, 0),"")</f>
        <v/>
      </c>
      <c r="V687" s="71"/>
      <c r="W687" s="79" t="str">
        <f>IFERROR(VLOOKUP(V687,Material!$A$2:$B$59, 2, 0),"")</f>
        <v/>
      </c>
      <c r="X687" s="71"/>
      <c r="Y687" s="79" t="str">
        <f>IFERROR(VLOOKUP(X687,Material!$A$2:$B$59, 2, 0),"")</f>
        <v/>
      </c>
      <c r="Z687" s="71"/>
      <c r="AA687" s="79" t="str">
        <f>IFERROR(VLOOKUP(Z687,Material!$A$2:$B$59, 2, 0),"")</f>
        <v/>
      </c>
      <c r="AB687" s="74"/>
      <c r="AC687" s="75" t="e">
        <f t="shared" si="124"/>
        <v>#VALUE!</v>
      </c>
      <c r="AD687" s="75" t="e">
        <f t="shared" si="125"/>
        <v>#VALUE!</v>
      </c>
      <c r="AE687" s="75" t="e">
        <f t="shared" si="127"/>
        <v>#VALUE!</v>
      </c>
      <c r="AF687" s="75" t="e">
        <f t="shared" si="126"/>
        <v>#VALUE!</v>
      </c>
      <c r="AG687" s="75" t="e">
        <f t="shared" si="128"/>
        <v>#VALUE!</v>
      </c>
      <c r="AH687" s="75" t="e">
        <f t="shared" si="129"/>
        <v>#VALUE!</v>
      </c>
      <c r="AI687" s="75" t="e">
        <f t="shared" si="130"/>
        <v>#VALUE!</v>
      </c>
      <c r="AJ687" s="80" t="e">
        <f t="shared" si="131"/>
        <v>#VALUE!</v>
      </c>
      <c r="AK687" s="79" t="str">
        <f>(IFERROR(VLOOKUP(AB687,Categories!$A$2:$B$20,2,1),""))</f>
        <v/>
      </c>
      <c r="AL687" s="79" t="str">
        <f ca="1">IFERROR(VLOOKUP((HLOOKUP((VLOOKUP($AB687,Categories!$A$2:$F$20,3,1)), $AB$3:$AJ687, (ROW()-ROW($AB$3)+1), 0)), INDIRECT(VLOOKUP($AB687,Categories!$A$2:$F$20,6,1)),2,0),AK687)</f>
        <v/>
      </c>
      <c r="AM687" s="79" t="str">
        <f ca="1">IFERROR(VLOOKUP((HLOOKUP((VLOOKUP($AB687,Categories!$A$2:$F$20,4,1)),$AB$3:$AJ687,(ROW()-ROW($AB$3)+1),0)),INDIRECT(VLOOKUP($AB687,Categories!$A$2:$H$20,7,1)),2,0),"")</f>
        <v/>
      </c>
      <c r="AN687" s="79" t="str">
        <f ca="1">IFERROR(VLOOKUP((HLOOKUP((VLOOKUP($AB687,Categories!$A$2:$F$20,5,1)), $AB$3:$AJ687, (ROW()-ROW($AB$3)+1), 0)), INDIRECT(VLOOKUP($AB687,Categories!$A$2:$H$20,8,1)),2,0),"")</f>
        <v/>
      </c>
      <c r="AO687" s="79" t="str">
        <f t="shared" ca="1" si="132"/>
        <v/>
      </c>
      <c r="AP687" s="81"/>
      <c r="AQ687" s="70" t="str">
        <f>IFERROR(VLOOKUP(VALUE(MID(AP687,1,1)),AdditionalElements!$A$2:$B$50,2,0),"")</f>
        <v/>
      </c>
      <c r="AR687" s="70" t="str">
        <f>IFERROR(VLOOKUP(VALUE(MID(AP687,2,1)),AdditionalElements!$H$2:$I$50,2,0),"")</f>
        <v/>
      </c>
      <c r="AS687" s="70" t="str">
        <f>IFERROR(VLOOKUP(VALUE(MID(AP687,3,1)),AdditionalElements!$O$2:$P$50,2,0),"")</f>
        <v/>
      </c>
      <c r="AT687" s="70" t="str">
        <f>IFERROR(VLOOKUP(VALUE(MID(AP687,4,1)),AdditionalElements!$V$2:$W$50,2,0),"")</f>
        <v/>
      </c>
      <c r="AU687" s="71"/>
      <c r="AV687" s="79" t="str">
        <f>IFERROR(IF(VALUE(MID(AU687,1,1))=1, VLOOKUP(VALUE(MID(AU687,1,1)), TxtPanelShape!$A$2:$C$50, 3, 0), (IF(VALUE(MID(AU687,1,1))&gt;=7, VLOOKUP(VALUE(MID(AU687,1,1)), TxtPanelShape!$A$2:$C$50, 3, 0),VLOOKUP(VALUE(MID(AU687,1,2)),TxtPanelShape!$A$2:$C$50,3,0)))), "")</f>
        <v/>
      </c>
      <c r="AW687" s="79" t="str">
        <f>IFERROR(IF(VALUE(MID(AU687,1,1))=1, ", "&amp;VLOOKUP(VALUE(MID(AU687,2,1)), TxtPanelShape!$H$2:$I$50, 2, 0), IF(VALUE(MID(AU687,1,1))&gt;=7, ", "&amp;VLOOKUP(VALUE(MID(AU687,2,1)), TxtPanelShape!$H$2:$I$50, 2, 0),"")), "")</f>
        <v/>
      </c>
      <c r="AX687" s="79" t="str">
        <f>IFERROR(IF(VALUE(MID(AU687,1,1))=1, ", "&amp;VLOOKUP(VALUE(MID(AU687,3,1)), TxtPanelShape!$O$2:$P$50, 2, 0), IF(VALUE(MID(AU687,1,1))&gt;=7, ", "&amp;VLOOKUP(VALUE(MID(AU687,3,1)), TxtPanelShape!$O$2:$P$50, 2, 0),"")),"")</f>
        <v/>
      </c>
      <c r="AY687" s="79" t="str">
        <f>IFERROR("; "&amp;VLOOKUP(VALUE(MID(AU687,4,1)), TxtPanelShape!$V$2:$W$50,2,0),"")</f>
        <v/>
      </c>
      <c r="AZ687" s="79" t="str">
        <f t="shared" si="133"/>
        <v/>
      </c>
      <c r="BA687" s="71"/>
      <c r="BB687" s="79" t="str">
        <f>IFERROR(IF(VALUE(MID(BA687,1,1))=1, VLOOKUP(VALUE(MID(BA687,1,1)), TxtPanelShape!$A$2:$C$50, 3, 0), (IF(VALUE(MID(BA687,1,1))&gt;=7, VLOOKUP(VALUE(MID(BA687,1,1)), TxtPanelShape!$A$2:$C$50, 3, 0),VLOOKUP(VALUE(MID(BA687,1,2)),TxtPanelShape!$A$2:$C$50,3,0)))), "")</f>
        <v/>
      </c>
      <c r="BC687" s="79" t="str">
        <f>IFERROR(IF(VALUE(MID(BA687,1,1))=1, ", "&amp;VLOOKUP(VALUE(MID(BA687,2,1)), TxtPanelShape!$H$2:$I$50, 2, 0), IF(VALUE(MID(BA687,1,1))&gt;=7, ", "&amp;VLOOKUP(VALUE(MID(BA687,2,1)), TxtPanelShape!$H$2:$I$50, 2, 0),"")), "")</f>
        <v/>
      </c>
      <c r="BD687" s="79" t="str">
        <f>IFERROR(IF(VALUE(MID(BA687,1,1))=1, ", "&amp;VLOOKUP(VALUE(MID(BA687,3,1)), TxtPanelShape!$O$2:$P$50, 2, 0), IF(VALUE(MID(BA687,1,1))&gt;=7, ", "&amp;VLOOKUP(VALUE(MID(BA687,3,1)), TxtPanelShape!$O$2:$P$50, 2, 0),"")),"")</f>
        <v/>
      </c>
      <c r="BE687" s="79" t="str">
        <f>IFERROR("; "&amp;VLOOKUP(VALUE(MID(BA687,4,1)), TxtPanelShape!$V$2:$W$50,2,0),"")</f>
        <v/>
      </c>
      <c r="BF687" s="79" t="str">
        <f t="shared" si="134"/>
        <v/>
      </c>
      <c r="BG687" s="71"/>
      <c r="BH687" s="79" t="str">
        <f>IFERROR(VLOOKUP(BG687, TxtPanelDefinition!$A$2:$B$50, 2, 0),"")</f>
        <v/>
      </c>
      <c r="BI687" s="71"/>
      <c r="BJ687" s="79" t="str">
        <f>IFERROR(VLOOKUP(BI687, TxtPanelDefinition!$A$2:$B$50, 2, 0),"")</f>
        <v/>
      </c>
      <c r="BK687" s="71"/>
      <c r="BL687" s="79" t="str">
        <f>IFERROR(VLOOKUP(BK687, InscrTechniques!$A$2:$B$50, 2, 0),"")</f>
        <v/>
      </c>
      <c r="BM687" s="71"/>
      <c r="BN687" s="79" t="str">
        <f>IFERROR(VLOOKUP(BM687, InscrTechniques!$A$2:$B$50, 2, 0),"")</f>
        <v/>
      </c>
      <c r="BO687" s="71"/>
      <c r="BP687" s="79" t="str">
        <f>IFERROR(VLOOKUP(BO687, InscrTechniques!$A$2:$B$50, 2, 0),"")</f>
        <v/>
      </c>
      <c r="BQ687" s="71"/>
      <c r="BR687" s="79" t="str">
        <f>IFERROR(VLOOKUP(BQ687, InscrTechniques!$A$2:$B$50, 2, 0),"")</f>
        <v/>
      </c>
      <c r="BS687" s="71"/>
      <c r="BT687" s="79" t="str">
        <f>IFERROR(VLOOKUP(BS687, InscrTechniques!$A$2:$B$50, 2, 0),"")</f>
        <v/>
      </c>
      <c r="BU687" s="71"/>
      <c r="BV687" s="79" t="str">
        <f>IFERROR(VLOOKUP(BU687, InscrTechniques!$A$2:$B$50, 2, 0),"")</f>
        <v/>
      </c>
      <c r="BW687" s="125"/>
      <c r="BX687" s="79" t="str">
        <f>IFERROR(VLOOKUP(BW687, InscrTechniques!$A$2:$B$50, 2, 0),"")</f>
        <v/>
      </c>
      <c r="BY687" s="125"/>
      <c r="BZ687" s="79" t="str">
        <f>IFERROR(VLOOKUP(BY687, InscrTechniques!$A$2:$B$50, 2, 0),"")</f>
        <v/>
      </c>
      <c r="CA687" s="74"/>
      <c r="CB687" s="114" t="str">
        <f>IFERROR(VLOOKUP(CA687, LetterStyle!$A$2:$B$50, 2, 0),"")</f>
        <v/>
      </c>
      <c r="CC687" s="74"/>
      <c r="CD687" s="114" t="str">
        <f>IFERROR(VLOOKUP(CC687, LetterStyle!$A$2:$B$50, 2, 0),"")</f>
        <v/>
      </c>
      <c r="CE687" s="74"/>
      <c r="CF687" s="114" t="str">
        <f>IFERROR(VLOOKUP(CE687, LetterStyle!$A$2:$B$50, 2, 0),"")</f>
        <v/>
      </c>
      <c r="CG687" s="74"/>
      <c r="CH687" s="79" t="str">
        <f>IFERROR(VLOOKUP(CG687, LetterStyle!$A$2:$B$50, 2, 0),"")</f>
        <v/>
      </c>
      <c r="CI687" s="71"/>
      <c r="CJ687" s="79" t="str">
        <f>IFERROR(VLOOKUP(CI687, DecMotifs!$A$1:$B$306, 2, 0),"")</f>
        <v/>
      </c>
      <c r="CK687" s="71"/>
      <c r="CL687" s="79" t="str">
        <f>IFERROR(VLOOKUP(CK687, DecMotifs!$A$1:$B$306, 2, 0),"")</f>
        <v/>
      </c>
      <c r="CM687" s="71"/>
      <c r="CN687" s="79" t="str">
        <f>IFERROR(VLOOKUP(CM687, DecMotifs!$A$1:$B$306, 2, 0),"")</f>
        <v/>
      </c>
      <c r="CO687" s="71"/>
      <c r="CP687" s="79" t="str">
        <f>IFERROR(VLOOKUP(CO687, MarginalDec!$A$2:$B$253, 2, 0),"")</f>
        <v/>
      </c>
      <c r="CQ687" s="71"/>
      <c r="CR687" s="79" t="str">
        <f>IFERROR(VLOOKUP(CQ687, MarginalDec!$A$2:$B$253, 2, 0),"")</f>
        <v/>
      </c>
      <c r="CS687" s="71"/>
      <c r="CT687" s="79" t="str">
        <f>IFERROR(VLOOKUP(CS687, MarginalDec!$A$2:$B$253, 2, 0),"")</f>
        <v/>
      </c>
      <c r="CU687" s="71"/>
      <c r="CV687" s="79" t="str">
        <f>IF(ISBLANK(CU687),"", IFERROR(VLOOKUP(CU687, Tooling!$A$2:$B$252, 2, 0),""))</f>
        <v/>
      </c>
      <c r="CW687" s="71"/>
      <c r="CX687" s="79" t="str">
        <f>IF(ISBLANK(CW687),"", IFERROR(VLOOKUP(CW687, Tooling!$A$2:$B$252, 2, 0),""))</f>
        <v/>
      </c>
      <c r="CY687" s="71"/>
      <c r="CZ687" s="79" t="str">
        <f>IF(ISBLANK(CY687),"", IFERROR(VLOOKUP(CY687, Repairs!$A$2:$B$252, 2, 0),""))</f>
        <v/>
      </c>
      <c r="DA687" s="77"/>
      <c r="DB687" s="71"/>
      <c r="DC687" s="79" t="str">
        <f>IFERROR(VLOOKUP(DB687, DatingReason!$A$2:$B$252, 2, 0),"")</f>
        <v/>
      </c>
      <c r="DD687" s="123" t="str">
        <f t="shared" si="135"/>
        <v/>
      </c>
      <c r="DF687" s="119" t="str">
        <f t="array" ref="DF687">IF(AND($B687&lt;&gt;"", $DE687&lt;&gt;"", $DE687&lt;&gt;"No"),MAX(IF($B687=PEOPLE!$B$4:$B$1000, PEOPLE!$Q$4:$Q$1000,""))+100,"")</f>
        <v/>
      </c>
      <c r="DG687" s="68"/>
      <c r="DH687" s="76">
        <f>COUNTIF(PEOPLE!B:B, MEMORIALS!B687)</f>
        <v>0</v>
      </c>
      <c r="DI687" s="82"/>
      <c r="DJ687" s="82"/>
      <c r="DK687" s="82"/>
      <c r="DL687" s="68"/>
      <c r="DM687" s="68"/>
      <c r="DN687" s="68"/>
      <c r="DO687" s="68"/>
      <c r="DP687" s="68"/>
    </row>
    <row r="688" spans="1:120" ht="15" customHeight="1" x14ac:dyDescent="0.25">
      <c r="A688" s="68"/>
      <c r="B688" s="69"/>
      <c r="C688" s="68"/>
      <c r="D688" s="68"/>
      <c r="E688" s="70" t="str">
        <f>IF(D688="","",VLOOKUP(D688,Denomination!$A$2:$B$50, 2, 0))</f>
        <v/>
      </c>
      <c r="F688" s="68"/>
      <c r="G688" s="71"/>
      <c r="H688" s="70" t="str">
        <f>IF(G688="","",VLOOKUP(G688,MCondition!$A$2:$B$50, 2, 0))</f>
        <v/>
      </c>
      <c r="I688" s="72"/>
      <c r="J688" s="71"/>
      <c r="K688" s="70" t="str">
        <f>IF(J688="","",VLOOKUP(J688,ICondition!$A$2:$B$50, 2, 0))</f>
        <v/>
      </c>
      <c r="L688" s="73"/>
      <c r="M688" s="73"/>
      <c r="N688" s="73"/>
      <c r="O688" s="73"/>
      <c r="P688" s="73"/>
      <c r="Q688" s="73"/>
      <c r="R688" s="78"/>
      <c r="S688" s="79" t="str">
        <f>IFERROR(VLOOKUP(R688,Material!$A$2:$B$59, 2, 0),"")</f>
        <v/>
      </c>
      <c r="T688" s="71"/>
      <c r="U688" s="79" t="str">
        <f>IFERROR(VLOOKUP(T688,Material!$A$2:$B$59, 2, 0),"")</f>
        <v/>
      </c>
      <c r="V688" s="71"/>
      <c r="W688" s="79" t="str">
        <f>IFERROR(VLOOKUP(V688,Material!$A$2:$B$59, 2, 0),"")</f>
        <v/>
      </c>
      <c r="X688" s="71"/>
      <c r="Y688" s="79" t="str">
        <f>IFERROR(VLOOKUP(X688,Material!$A$2:$B$59, 2, 0),"")</f>
        <v/>
      </c>
      <c r="Z688" s="71"/>
      <c r="AA688" s="79" t="str">
        <f>IFERROR(VLOOKUP(Z688,Material!$A$2:$B$59, 2, 0),"")</f>
        <v/>
      </c>
      <c r="AB688" s="74"/>
      <c r="AC688" s="75" t="e">
        <f t="shared" si="124"/>
        <v>#VALUE!</v>
      </c>
      <c r="AD688" s="75" t="e">
        <f t="shared" si="125"/>
        <v>#VALUE!</v>
      </c>
      <c r="AE688" s="75" t="e">
        <f t="shared" si="127"/>
        <v>#VALUE!</v>
      </c>
      <c r="AF688" s="75" t="e">
        <f t="shared" si="126"/>
        <v>#VALUE!</v>
      </c>
      <c r="AG688" s="75" t="e">
        <f t="shared" si="128"/>
        <v>#VALUE!</v>
      </c>
      <c r="AH688" s="75" t="e">
        <f t="shared" si="129"/>
        <v>#VALUE!</v>
      </c>
      <c r="AI688" s="75" t="e">
        <f t="shared" si="130"/>
        <v>#VALUE!</v>
      </c>
      <c r="AJ688" s="80" t="e">
        <f t="shared" si="131"/>
        <v>#VALUE!</v>
      </c>
      <c r="AK688" s="79" t="str">
        <f>(IFERROR(VLOOKUP(AB688,Categories!$A$2:$B$20,2,1),""))</f>
        <v/>
      </c>
      <c r="AL688" s="79" t="str">
        <f ca="1">IFERROR(VLOOKUP((HLOOKUP((VLOOKUP($AB688,Categories!$A$2:$F$20,3,1)), $AB$3:$AJ688, (ROW()-ROW($AB$3)+1), 0)), INDIRECT(VLOOKUP($AB688,Categories!$A$2:$F$20,6,1)),2,0),AK688)</f>
        <v/>
      </c>
      <c r="AM688" s="79" t="str">
        <f ca="1">IFERROR(VLOOKUP((HLOOKUP((VLOOKUP($AB688,Categories!$A$2:$F$20,4,1)),$AB$3:$AJ688,(ROW()-ROW($AB$3)+1),0)),INDIRECT(VLOOKUP($AB688,Categories!$A$2:$H$20,7,1)),2,0),"")</f>
        <v/>
      </c>
      <c r="AN688" s="79" t="str">
        <f ca="1">IFERROR(VLOOKUP((HLOOKUP((VLOOKUP($AB688,Categories!$A$2:$F$20,5,1)), $AB$3:$AJ688, (ROW()-ROW($AB$3)+1), 0)), INDIRECT(VLOOKUP($AB688,Categories!$A$2:$H$20,8,1)),2,0),"")</f>
        <v/>
      </c>
      <c r="AO688" s="79" t="str">
        <f t="shared" ca="1" si="132"/>
        <v/>
      </c>
      <c r="AP688" s="81"/>
      <c r="AQ688" s="70" t="str">
        <f>IFERROR(VLOOKUP(VALUE(MID(AP688,1,1)),AdditionalElements!$A$2:$B$50,2,0),"")</f>
        <v/>
      </c>
      <c r="AR688" s="70" t="str">
        <f>IFERROR(VLOOKUP(VALUE(MID(AP688,2,1)),AdditionalElements!$H$2:$I$50,2,0),"")</f>
        <v/>
      </c>
      <c r="AS688" s="70" t="str">
        <f>IFERROR(VLOOKUP(VALUE(MID(AP688,3,1)),AdditionalElements!$O$2:$P$50,2,0),"")</f>
        <v/>
      </c>
      <c r="AT688" s="70" t="str">
        <f>IFERROR(VLOOKUP(VALUE(MID(AP688,4,1)),AdditionalElements!$V$2:$W$50,2,0),"")</f>
        <v/>
      </c>
      <c r="AU688" s="71"/>
      <c r="AV688" s="79" t="str">
        <f>IFERROR(IF(VALUE(MID(AU688,1,1))=1, VLOOKUP(VALUE(MID(AU688,1,1)), TxtPanelShape!$A$2:$C$50, 3, 0), (IF(VALUE(MID(AU688,1,1))&gt;=7, VLOOKUP(VALUE(MID(AU688,1,1)), TxtPanelShape!$A$2:$C$50, 3, 0),VLOOKUP(VALUE(MID(AU688,1,2)),TxtPanelShape!$A$2:$C$50,3,0)))), "")</f>
        <v/>
      </c>
      <c r="AW688" s="79" t="str">
        <f>IFERROR(IF(VALUE(MID(AU688,1,1))=1, ", "&amp;VLOOKUP(VALUE(MID(AU688,2,1)), TxtPanelShape!$H$2:$I$50, 2, 0), IF(VALUE(MID(AU688,1,1))&gt;=7, ", "&amp;VLOOKUP(VALUE(MID(AU688,2,1)), TxtPanelShape!$H$2:$I$50, 2, 0),"")), "")</f>
        <v/>
      </c>
      <c r="AX688" s="79" t="str">
        <f>IFERROR(IF(VALUE(MID(AU688,1,1))=1, ", "&amp;VLOOKUP(VALUE(MID(AU688,3,1)), TxtPanelShape!$O$2:$P$50, 2, 0), IF(VALUE(MID(AU688,1,1))&gt;=7, ", "&amp;VLOOKUP(VALUE(MID(AU688,3,1)), TxtPanelShape!$O$2:$P$50, 2, 0),"")),"")</f>
        <v/>
      </c>
      <c r="AY688" s="79" t="str">
        <f>IFERROR("; "&amp;VLOOKUP(VALUE(MID(AU688,4,1)), TxtPanelShape!$V$2:$W$50,2,0),"")</f>
        <v/>
      </c>
      <c r="AZ688" s="79" t="str">
        <f t="shared" si="133"/>
        <v/>
      </c>
      <c r="BA688" s="71"/>
      <c r="BB688" s="79" t="str">
        <f>IFERROR(IF(VALUE(MID(BA688,1,1))=1, VLOOKUP(VALUE(MID(BA688,1,1)), TxtPanelShape!$A$2:$C$50, 3, 0), (IF(VALUE(MID(BA688,1,1))&gt;=7, VLOOKUP(VALUE(MID(BA688,1,1)), TxtPanelShape!$A$2:$C$50, 3, 0),VLOOKUP(VALUE(MID(BA688,1,2)),TxtPanelShape!$A$2:$C$50,3,0)))), "")</f>
        <v/>
      </c>
      <c r="BC688" s="79" t="str">
        <f>IFERROR(IF(VALUE(MID(BA688,1,1))=1, ", "&amp;VLOOKUP(VALUE(MID(BA688,2,1)), TxtPanelShape!$H$2:$I$50, 2, 0), IF(VALUE(MID(BA688,1,1))&gt;=7, ", "&amp;VLOOKUP(VALUE(MID(BA688,2,1)), TxtPanelShape!$H$2:$I$50, 2, 0),"")), "")</f>
        <v/>
      </c>
      <c r="BD688" s="79" t="str">
        <f>IFERROR(IF(VALUE(MID(BA688,1,1))=1, ", "&amp;VLOOKUP(VALUE(MID(BA688,3,1)), TxtPanelShape!$O$2:$P$50, 2, 0), IF(VALUE(MID(BA688,1,1))&gt;=7, ", "&amp;VLOOKUP(VALUE(MID(BA688,3,1)), TxtPanelShape!$O$2:$P$50, 2, 0),"")),"")</f>
        <v/>
      </c>
      <c r="BE688" s="79" t="str">
        <f>IFERROR("; "&amp;VLOOKUP(VALUE(MID(BA688,4,1)), TxtPanelShape!$V$2:$W$50,2,0),"")</f>
        <v/>
      </c>
      <c r="BF688" s="79" t="str">
        <f t="shared" si="134"/>
        <v/>
      </c>
      <c r="BG688" s="71"/>
      <c r="BH688" s="79" t="str">
        <f>IFERROR(VLOOKUP(BG688, TxtPanelDefinition!$A$2:$B$50, 2, 0),"")</f>
        <v/>
      </c>
      <c r="BI688" s="71"/>
      <c r="BJ688" s="79" t="str">
        <f>IFERROR(VLOOKUP(BI688, TxtPanelDefinition!$A$2:$B$50, 2, 0),"")</f>
        <v/>
      </c>
      <c r="BK688" s="71"/>
      <c r="BL688" s="79" t="str">
        <f>IFERROR(VLOOKUP(BK688, InscrTechniques!$A$2:$B$50, 2, 0),"")</f>
        <v/>
      </c>
      <c r="BM688" s="71"/>
      <c r="BN688" s="79" t="str">
        <f>IFERROR(VLOOKUP(BM688, InscrTechniques!$A$2:$B$50, 2, 0),"")</f>
        <v/>
      </c>
      <c r="BO688" s="71"/>
      <c r="BP688" s="79" t="str">
        <f>IFERROR(VLOOKUP(BO688, InscrTechniques!$A$2:$B$50, 2, 0),"")</f>
        <v/>
      </c>
      <c r="BQ688" s="71"/>
      <c r="BR688" s="79" t="str">
        <f>IFERROR(VLOOKUP(BQ688, InscrTechniques!$A$2:$B$50, 2, 0),"")</f>
        <v/>
      </c>
      <c r="BS688" s="71"/>
      <c r="BT688" s="79" t="str">
        <f>IFERROR(VLOOKUP(BS688, InscrTechniques!$A$2:$B$50, 2, 0),"")</f>
        <v/>
      </c>
      <c r="BU688" s="71"/>
      <c r="BV688" s="79" t="str">
        <f>IFERROR(VLOOKUP(BU688, InscrTechniques!$A$2:$B$50, 2, 0),"")</f>
        <v/>
      </c>
      <c r="BW688" s="125"/>
      <c r="BX688" s="79" t="str">
        <f>IFERROR(VLOOKUP(BW688, InscrTechniques!$A$2:$B$50, 2, 0),"")</f>
        <v/>
      </c>
      <c r="BY688" s="125"/>
      <c r="BZ688" s="79" t="str">
        <f>IFERROR(VLOOKUP(BY688, InscrTechniques!$A$2:$B$50, 2, 0),"")</f>
        <v/>
      </c>
      <c r="CA688" s="74"/>
      <c r="CB688" s="114" t="str">
        <f>IFERROR(VLOOKUP(CA688, LetterStyle!$A$2:$B$50, 2, 0),"")</f>
        <v/>
      </c>
      <c r="CC688" s="74"/>
      <c r="CD688" s="114" t="str">
        <f>IFERROR(VLOOKUP(CC688, LetterStyle!$A$2:$B$50, 2, 0),"")</f>
        <v/>
      </c>
      <c r="CE688" s="74"/>
      <c r="CF688" s="114" t="str">
        <f>IFERROR(VLOOKUP(CE688, LetterStyle!$A$2:$B$50, 2, 0),"")</f>
        <v/>
      </c>
      <c r="CG688" s="74"/>
      <c r="CH688" s="79" t="str">
        <f>IFERROR(VLOOKUP(CG688, LetterStyle!$A$2:$B$50, 2, 0),"")</f>
        <v/>
      </c>
      <c r="CI688" s="71"/>
      <c r="CJ688" s="79" t="str">
        <f>IFERROR(VLOOKUP(CI688, DecMotifs!$A$1:$B$306, 2, 0),"")</f>
        <v/>
      </c>
      <c r="CK688" s="71"/>
      <c r="CL688" s="79" t="str">
        <f>IFERROR(VLOOKUP(CK688, DecMotifs!$A$1:$B$306, 2, 0),"")</f>
        <v/>
      </c>
      <c r="CM688" s="71"/>
      <c r="CN688" s="79" t="str">
        <f>IFERROR(VLOOKUP(CM688, DecMotifs!$A$1:$B$306, 2, 0),"")</f>
        <v/>
      </c>
      <c r="CO688" s="71"/>
      <c r="CP688" s="79" t="str">
        <f>IFERROR(VLOOKUP(CO688, MarginalDec!$A$2:$B$253, 2, 0),"")</f>
        <v/>
      </c>
      <c r="CQ688" s="71"/>
      <c r="CR688" s="79" t="str">
        <f>IFERROR(VLOOKUP(CQ688, MarginalDec!$A$2:$B$253, 2, 0),"")</f>
        <v/>
      </c>
      <c r="CS688" s="71"/>
      <c r="CT688" s="79" t="str">
        <f>IFERROR(VLOOKUP(CS688, MarginalDec!$A$2:$B$253, 2, 0),"")</f>
        <v/>
      </c>
      <c r="CU688" s="71"/>
      <c r="CV688" s="79" t="str">
        <f>IF(ISBLANK(CU688),"", IFERROR(VLOOKUP(CU688, Tooling!$A$2:$B$252, 2, 0),""))</f>
        <v/>
      </c>
      <c r="CW688" s="71"/>
      <c r="CX688" s="79" t="str">
        <f>IF(ISBLANK(CW688),"", IFERROR(VLOOKUP(CW688, Tooling!$A$2:$B$252, 2, 0),""))</f>
        <v/>
      </c>
      <c r="CY688" s="71"/>
      <c r="CZ688" s="79" t="str">
        <f>IF(ISBLANK(CY688),"", IFERROR(VLOOKUP(CY688, Repairs!$A$2:$B$252, 2, 0),""))</f>
        <v/>
      </c>
      <c r="DA688" s="77"/>
      <c r="DB688" s="71"/>
      <c r="DC688" s="79" t="str">
        <f>IFERROR(VLOOKUP(DB688, DatingReason!$A$2:$B$252, 2, 0),"")</f>
        <v/>
      </c>
      <c r="DD688" s="123" t="str">
        <f t="shared" si="135"/>
        <v/>
      </c>
      <c r="DF688" s="119" t="str">
        <f t="array" ref="DF688">IF(AND($B688&lt;&gt;"", $DE688&lt;&gt;"", $DE688&lt;&gt;"No"),MAX(IF($B688=PEOPLE!$B$4:$B$1000, PEOPLE!$Q$4:$Q$1000,""))+100,"")</f>
        <v/>
      </c>
      <c r="DG688" s="68"/>
      <c r="DH688" s="76">
        <f>COUNTIF(PEOPLE!B:B, MEMORIALS!B688)</f>
        <v>0</v>
      </c>
      <c r="DI688" s="82"/>
      <c r="DJ688" s="82"/>
      <c r="DK688" s="82"/>
      <c r="DL688" s="68"/>
      <c r="DM688" s="68"/>
      <c r="DN688" s="68"/>
      <c r="DO688" s="68"/>
      <c r="DP688" s="68"/>
    </row>
    <row r="689" spans="1:120" ht="15" customHeight="1" x14ac:dyDescent="0.25">
      <c r="A689" s="68"/>
      <c r="B689" s="69"/>
      <c r="C689" s="68"/>
      <c r="D689" s="68"/>
      <c r="E689" s="70" t="str">
        <f>IF(D689="","",VLOOKUP(D689,Denomination!$A$2:$B$50, 2, 0))</f>
        <v/>
      </c>
      <c r="F689" s="68"/>
      <c r="G689" s="71"/>
      <c r="H689" s="70" t="str">
        <f>IF(G689="","",VLOOKUP(G689,MCondition!$A$2:$B$50, 2, 0))</f>
        <v/>
      </c>
      <c r="I689" s="72"/>
      <c r="J689" s="71"/>
      <c r="K689" s="70" t="str">
        <f>IF(J689="","",VLOOKUP(J689,ICondition!$A$2:$B$50, 2, 0))</f>
        <v/>
      </c>
      <c r="L689" s="73"/>
      <c r="M689" s="73"/>
      <c r="N689" s="73"/>
      <c r="O689" s="73"/>
      <c r="P689" s="73"/>
      <c r="Q689" s="73"/>
      <c r="R689" s="78"/>
      <c r="S689" s="79" t="str">
        <f>IFERROR(VLOOKUP(R689,Material!$A$2:$B$59, 2, 0),"")</f>
        <v/>
      </c>
      <c r="T689" s="71"/>
      <c r="U689" s="79" t="str">
        <f>IFERROR(VLOOKUP(T689,Material!$A$2:$B$59, 2, 0),"")</f>
        <v/>
      </c>
      <c r="V689" s="71"/>
      <c r="W689" s="79" t="str">
        <f>IFERROR(VLOOKUP(V689,Material!$A$2:$B$59, 2, 0),"")</f>
        <v/>
      </c>
      <c r="X689" s="71"/>
      <c r="Y689" s="79" t="str">
        <f>IFERROR(VLOOKUP(X689,Material!$A$2:$B$59, 2, 0),"")</f>
        <v/>
      </c>
      <c r="Z689" s="71"/>
      <c r="AA689" s="79" t="str">
        <f>IFERROR(VLOOKUP(Z689,Material!$A$2:$B$59, 2, 0),"")</f>
        <v/>
      </c>
      <c r="AB689" s="74"/>
      <c r="AC689" s="75" t="e">
        <f t="shared" si="124"/>
        <v>#VALUE!</v>
      </c>
      <c r="AD689" s="75" t="e">
        <f t="shared" si="125"/>
        <v>#VALUE!</v>
      </c>
      <c r="AE689" s="75" t="e">
        <f t="shared" si="127"/>
        <v>#VALUE!</v>
      </c>
      <c r="AF689" s="75" t="e">
        <f t="shared" si="126"/>
        <v>#VALUE!</v>
      </c>
      <c r="AG689" s="75" t="e">
        <f t="shared" si="128"/>
        <v>#VALUE!</v>
      </c>
      <c r="AH689" s="75" t="e">
        <f t="shared" si="129"/>
        <v>#VALUE!</v>
      </c>
      <c r="AI689" s="75" t="e">
        <f t="shared" si="130"/>
        <v>#VALUE!</v>
      </c>
      <c r="AJ689" s="80" t="e">
        <f t="shared" si="131"/>
        <v>#VALUE!</v>
      </c>
      <c r="AK689" s="79" t="str">
        <f>(IFERROR(VLOOKUP(AB689,Categories!$A$2:$B$20,2,1),""))</f>
        <v/>
      </c>
      <c r="AL689" s="79" t="str">
        <f ca="1">IFERROR(VLOOKUP((HLOOKUP((VLOOKUP($AB689,Categories!$A$2:$F$20,3,1)), $AB$3:$AJ689, (ROW()-ROW($AB$3)+1), 0)), INDIRECT(VLOOKUP($AB689,Categories!$A$2:$F$20,6,1)),2,0),AK689)</f>
        <v/>
      </c>
      <c r="AM689" s="79" t="str">
        <f ca="1">IFERROR(VLOOKUP((HLOOKUP((VLOOKUP($AB689,Categories!$A$2:$F$20,4,1)),$AB$3:$AJ689,(ROW()-ROW($AB$3)+1),0)),INDIRECT(VLOOKUP($AB689,Categories!$A$2:$H$20,7,1)),2,0),"")</f>
        <v/>
      </c>
      <c r="AN689" s="79" t="str">
        <f ca="1">IFERROR(VLOOKUP((HLOOKUP((VLOOKUP($AB689,Categories!$A$2:$F$20,5,1)), $AB$3:$AJ689, (ROW()-ROW($AB$3)+1), 0)), INDIRECT(VLOOKUP($AB689,Categories!$A$2:$H$20,8,1)),2,0),"")</f>
        <v/>
      </c>
      <c r="AO689" s="79" t="str">
        <f t="shared" ca="1" si="132"/>
        <v/>
      </c>
      <c r="AP689" s="81"/>
      <c r="AQ689" s="70" t="str">
        <f>IFERROR(VLOOKUP(VALUE(MID(AP689,1,1)),AdditionalElements!$A$2:$B$50,2,0),"")</f>
        <v/>
      </c>
      <c r="AR689" s="70" t="str">
        <f>IFERROR(VLOOKUP(VALUE(MID(AP689,2,1)),AdditionalElements!$H$2:$I$50,2,0),"")</f>
        <v/>
      </c>
      <c r="AS689" s="70" t="str">
        <f>IFERROR(VLOOKUP(VALUE(MID(AP689,3,1)),AdditionalElements!$O$2:$P$50,2,0),"")</f>
        <v/>
      </c>
      <c r="AT689" s="70" t="str">
        <f>IFERROR(VLOOKUP(VALUE(MID(AP689,4,1)),AdditionalElements!$V$2:$W$50,2,0),"")</f>
        <v/>
      </c>
      <c r="AU689" s="71"/>
      <c r="AV689" s="79" t="str">
        <f>IFERROR(IF(VALUE(MID(AU689,1,1))=1, VLOOKUP(VALUE(MID(AU689,1,1)), TxtPanelShape!$A$2:$C$50, 3, 0), (IF(VALUE(MID(AU689,1,1))&gt;=7, VLOOKUP(VALUE(MID(AU689,1,1)), TxtPanelShape!$A$2:$C$50, 3, 0),VLOOKUP(VALUE(MID(AU689,1,2)),TxtPanelShape!$A$2:$C$50,3,0)))), "")</f>
        <v/>
      </c>
      <c r="AW689" s="79" t="str">
        <f>IFERROR(IF(VALUE(MID(AU689,1,1))=1, ", "&amp;VLOOKUP(VALUE(MID(AU689,2,1)), TxtPanelShape!$H$2:$I$50, 2, 0), IF(VALUE(MID(AU689,1,1))&gt;=7, ", "&amp;VLOOKUP(VALUE(MID(AU689,2,1)), TxtPanelShape!$H$2:$I$50, 2, 0),"")), "")</f>
        <v/>
      </c>
      <c r="AX689" s="79" t="str">
        <f>IFERROR(IF(VALUE(MID(AU689,1,1))=1, ", "&amp;VLOOKUP(VALUE(MID(AU689,3,1)), TxtPanelShape!$O$2:$P$50, 2, 0), IF(VALUE(MID(AU689,1,1))&gt;=7, ", "&amp;VLOOKUP(VALUE(MID(AU689,3,1)), TxtPanelShape!$O$2:$P$50, 2, 0),"")),"")</f>
        <v/>
      </c>
      <c r="AY689" s="79" t="str">
        <f>IFERROR("; "&amp;VLOOKUP(VALUE(MID(AU689,4,1)), TxtPanelShape!$V$2:$W$50,2,0),"")</f>
        <v/>
      </c>
      <c r="AZ689" s="79" t="str">
        <f t="shared" si="133"/>
        <v/>
      </c>
      <c r="BA689" s="71"/>
      <c r="BB689" s="79" t="str">
        <f>IFERROR(IF(VALUE(MID(BA689,1,1))=1, VLOOKUP(VALUE(MID(BA689,1,1)), TxtPanelShape!$A$2:$C$50, 3, 0), (IF(VALUE(MID(BA689,1,1))&gt;=7, VLOOKUP(VALUE(MID(BA689,1,1)), TxtPanelShape!$A$2:$C$50, 3, 0),VLOOKUP(VALUE(MID(BA689,1,2)),TxtPanelShape!$A$2:$C$50,3,0)))), "")</f>
        <v/>
      </c>
      <c r="BC689" s="79" t="str">
        <f>IFERROR(IF(VALUE(MID(BA689,1,1))=1, ", "&amp;VLOOKUP(VALUE(MID(BA689,2,1)), TxtPanelShape!$H$2:$I$50, 2, 0), IF(VALUE(MID(BA689,1,1))&gt;=7, ", "&amp;VLOOKUP(VALUE(MID(BA689,2,1)), TxtPanelShape!$H$2:$I$50, 2, 0),"")), "")</f>
        <v/>
      </c>
      <c r="BD689" s="79" t="str">
        <f>IFERROR(IF(VALUE(MID(BA689,1,1))=1, ", "&amp;VLOOKUP(VALUE(MID(BA689,3,1)), TxtPanelShape!$O$2:$P$50, 2, 0), IF(VALUE(MID(BA689,1,1))&gt;=7, ", "&amp;VLOOKUP(VALUE(MID(BA689,3,1)), TxtPanelShape!$O$2:$P$50, 2, 0),"")),"")</f>
        <v/>
      </c>
      <c r="BE689" s="79" t="str">
        <f>IFERROR("; "&amp;VLOOKUP(VALUE(MID(BA689,4,1)), TxtPanelShape!$V$2:$W$50,2,0),"")</f>
        <v/>
      </c>
      <c r="BF689" s="79" t="str">
        <f t="shared" si="134"/>
        <v/>
      </c>
      <c r="BG689" s="71"/>
      <c r="BH689" s="79" t="str">
        <f>IFERROR(VLOOKUP(BG689, TxtPanelDefinition!$A$2:$B$50, 2, 0),"")</f>
        <v/>
      </c>
      <c r="BI689" s="71"/>
      <c r="BJ689" s="79" t="str">
        <f>IFERROR(VLOOKUP(BI689, TxtPanelDefinition!$A$2:$B$50, 2, 0),"")</f>
        <v/>
      </c>
      <c r="BK689" s="71"/>
      <c r="BL689" s="79" t="str">
        <f>IFERROR(VLOOKUP(BK689, InscrTechniques!$A$2:$B$50, 2, 0),"")</f>
        <v/>
      </c>
      <c r="BM689" s="71"/>
      <c r="BN689" s="79" t="str">
        <f>IFERROR(VLOOKUP(BM689, InscrTechniques!$A$2:$B$50, 2, 0),"")</f>
        <v/>
      </c>
      <c r="BO689" s="71"/>
      <c r="BP689" s="79" t="str">
        <f>IFERROR(VLOOKUP(BO689, InscrTechniques!$A$2:$B$50, 2, 0),"")</f>
        <v/>
      </c>
      <c r="BQ689" s="71"/>
      <c r="BR689" s="79" t="str">
        <f>IFERROR(VLOOKUP(BQ689, InscrTechniques!$A$2:$B$50, 2, 0),"")</f>
        <v/>
      </c>
      <c r="BS689" s="71"/>
      <c r="BT689" s="79" t="str">
        <f>IFERROR(VLOOKUP(BS689, InscrTechniques!$A$2:$B$50, 2, 0),"")</f>
        <v/>
      </c>
      <c r="BU689" s="71"/>
      <c r="BV689" s="79" t="str">
        <f>IFERROR(VLOOKUP(BU689, InscrTechniques!$A$2:$B$50, 2, 0),"")</f>
        <v/>
      </c>
      <c r="BW689" s="125"/>
      <c r="BX689" s="79" t="str">
        <f>IFERROR(VLOOKUP(BW689, InscrTechniques!$A$2:$B$50, 2, 0),"")</f>
        <v/>
      </c>
      <c r="BY689" s="125"/>
      <c r="BZ689" s="79" t="str">
        <f>IFERROR(VLOOKUP(BY689, InscrTechniques!$A$2:$B$50, 2, 0),"")</f>
        <v/>
      </c>
      <c r="CA689" s="74"/>
      <c r="CB689" s="114" t="str">
        <f>IFERROR(VLOOKUP(CA689, LetterStyle!$A$2:$B$50, 2, 0),"")</f>
        <v/>
      </c>
      <c r="CC689" s="74"/>
      <c r="CD689" s="114" t="str">
        <f>IFERROR(VLOOKUP(CC689, LetterStyle!$A$2:$B$50, 2, 0),"")</f>
        <v/>
      </c>
      <c r="CE689" s="74"/>
      <c r="CF689" s="114" t="str">
        <f>IFERROR(VLOOKUP(CE689, LetterStyle!$A$2:$B$50, 2, 0),"")</f>
        <v/>
      </c>
      <c r="CG689" s="74"/>
      <c r="CH689" s="79" t="str">
        <f>IFERROR(VLOOKUP(CG689, LetterStyle!$A$2:$B$50, 2, 0),"")</f>
        <v/>
      </c>
      <c r="CI689" s="71"/>
      <c r="CJ689" s="79" t="str">
        <f>IFERROR(VLOOKUP(CI689, DecMotifs!$A$1:$B$306, 2, 0),"")</f>
        <v/>
      </c>
      <c r="CK689" s="71"/>
      <c r="CL689" s="79" t="str">
        <f>IFERROR(VLOOKUP(CK689, DecMotifs!$A$1:$B$306, 2, 0),"")</f>
        <v/>
      </c>
      <c r="CM689" s="71"/>
      <c r="CN689" s="79" t="str">
        <f>IFERROR(VLOOKUP(CM689, DecMotifs!$A$1:$B$306, 2, 0),"")</f>
        <v/>
      </c>
      <c r="CO689" s="71"/>
      <c r="CP689" s="79" t="str">
        <f>IFERROR(VLOOKUP(CO689, MarginalDec!$A$2:$B$253, 2, 0),"")</f>
        <v/>
      </c>
      <c r="CQ689" s="71"/>
      <c r="CR689" s="79" t="str">
        <f>IFERROR(VLOOKUP(CQ689, MarginalDec!$A$2:$B$253, 2, 0),"")</f>
        <v/>
      </c>
      <c r="CS689" s="71"/>
      <c r="CT689" s="79" t="str">
        <f>IFERROR(VLOOKUP(CS689, MarginalDec!$A$2:$B$253, 2, 0),"")</f>
        <v/>
      </c>
      <c r="CU689" s="71"/>
      <c r="CV689" s="79" t="str">
        <f>IF(ISBLANK(CU689),"", IFERROR(VLOOKUP(CU689, Tooling!$A$2:$B$252, 2, 0),""))</f>
        <v/>
      </c>
      <c r="CW689" s="71"/>
      <c r="CX689" s="79" t="str">
        <f>IF(ISBLANK(CW689),"", IFERROR(VLOOKUP(CW689, Tooling!$A$2:$B$252, 2, 0),""))</f>
        <v/>
      </c>
      <c r="CY689" s="71"/>
      <c r="CZ689" s="79" t="str">
        <f>IF(ISBLANK(CY689),"", IFERROR(VLOOKUP(CY689, Repairs!$A$2:$B$252, 2, 0),""))</f>
        <v/>
      </c>
      <c r="DA689" s="77"/>
      <c r="DB689" s="71"/>
      <c r="DC689" s="79" t="str">
        <f>IFERROR(VLOOKUP(DB689, DatingReason!$A$2:$B$252, 2, 0),"")</f>
        <v/>
      </c>
      <c r="DD689" s="123" t="str">
        <f t="shared" si="135"/>
        <v/>
      </c>
      <c r="DF689" s="119" t="str">
        <f t="array" ref="DF689">IF(AND($B689&lt;&gt;"", $DE689&lt;&gt;"", $DE689&lt;&gt;"No"),MAX(IF($B689=PEOPLE!$B$4:$B$1000, PEOPLE!$Q$4:$Q$1000,""))+100,"")</f>
        <v/>
      </c>
      <c r="DG689" s="68"/>
      <c r="DH689" s="76">
        <f>COUNTIF(PEOPLE!B:B, MEMORIALS!B689)</f>
        <v>0</v>
      </c>
      <c r="DI689" s="82"/>
      <c r="DJ689" s="82"/>
      <c r="DK689" s="82"/>
      <c r="DL689" s="68"/>
      <c r="DM689" s="68"/>
      <c r="DN689" s="68"/>
      <c r="DO689" s="68"/>
      <c r="DP689" s="68"/>
    </row>
    <row r="690" spans="1:120" ht="15" customHeight="1" x14ac:dyDescent="0.25">
      <c r="A690" s="68"/>
      <c r="B690" s="69"/>
      <c r="C690" s="68"/>
      <c r="D690" s="68"/>
      <c r="E690" s="70" t="str">
        <f>IF(D690="","",VLOOKUP(D690,Denomination!$A$2:$B$50, 2, 0))</f>
        <v/>
      </c>
      <c r="F690" s="68"/>
      <c r="G690" s="71"/>
      <c r="H690" s="70" t="str">
        <f>IF(G690="","",VLOOKUP(G690,MCondition!$A$2:$B$50, 2, 0))</f>
        <v/>
      </c>
      <c r="I690" s="72"/>
      <c r="J690" s="71"/>
      <c r="K690" s="70" t="str">
        <f>IF(J690="","",VLOOKUP(J690,ICondition!$A$2:$B$50, 2, 0))</f>
        <v/>
      </c>
      <c r="L690" s="73"/>
      <c r="M690" s="73"/>
      <c r="N690" s="73"/>
      <c r="O690" s="73"/>
      <c r="P690" s="73"/>
      <c r="Q690" s="73"/>
      <c r="R690" s="78"/>
      <c r="S690" s="79" t="str">
        <f>IFERROR(VLOOKUP(R690,Material!$A$2:$B$59, 2, 0),"")</f>
        <v/>
      </c>
      <c r="T690" s="71"/>
      <c r="U690" s="79" t="str">
        <f>IFERROR(VLOOKUP(T690,Material!$A$2:$B$59, 2, 0),"")</f>
        <v/>
      </c>
      <c r="V690" s="71"/>
      <c r="W690" s="79" t="str">
        <f>IFERROR(VLOOKUP(V690,Material!$A$2:$B$59, 2, 0),"")</f>
        <v/>
      </c>
      <c r="X690" s="71"/>
      <c r="Y690" s="79" t="str">
        <f>IFERROR(VLOOKUP(X690,Material!$A$2:$B$59, 2, 0),"")</f>
        <v/>
      </c>
      <c r="Z690" s="71"/>
      <c r="AA690" s="79" t="str">
        <f>IFERROR(VLOOKUP(Z690,Material!$A$2:$B$59, 2, 0),"")</f>
        <v/>
      </c>
      <c r="AB690" s="74"/>
      <c r="AC690" s="75" t="e">
        <f t="shared" si="124"/>
        <v>#VALUE!</v>
      </c>
      <c r="AD690" s="75" t="e">
        <f t="shared" si="125"/>
        <v>#VALUE!</v>
      </c>
      <c r="AE690" s="75" t="e">
        <f t="shared" si="127"/>
        <v>#VALUE!</v>
      </c>
      <c r="AF690" s="75" t="e">
        <f t="shared" si="126"/>
        <v>#VALUE!</v>
      </c>
      <c r="AG690" s="75" t="e">
        <f t="shared" si="128"/>
        <v>#VALUE!</v>
      </c>
      <c r="AH690" s="75" t="e">
        <f t="shared" si="129"/>
        <v>#VALUE!</v>
      </c>
      <c r="AI690" s="75" t="e">
        <f t="shared" si="130"/>
        <v>#VALUE!</v>
      </c>
      <c r="AJ690" s="80" t="e">
        <f t="shared" si="131"/>
        <v>#VALUE!</v>
      </c>
      <c r="AK690" s="79" t="str">
        <f>(IFERROR(VLOOKUP(AB690,Categories!$A$2:$B$20,2,1),""))</f>
        <v/>
      </c>
      <c r="AL690" s="79" t="str">
        <f ca="1">IFERROR(VLOOKUP((HLOOKUP((VLOOKUP($AB690,Categories!$A$2:$F$20,3,1)), $AB$3:$AJ690, (ROW()-ROW($AB$3)+1), 0)), INDIRECT(VLOOKUP($AB690,Categories!$A$2:$F$20,6,1)),2,0),AK690)</f>
        <v/>
      </c>
      <c r="AM690" s="79" t="str">
        <f ca="1">IFERROR(VLOOKUP((HLOOKUP((VLOOKUP($AB690,Categories!$A$2:$F$20,4,1)),$AB$3:$AJ690,(ROW()-ROW($AB$3)+1),0)),INDIRECT(VLOOKUP($AB690,Categories!$A$2:$H$20,7,1)),2,0),"")</f>
        <v/>
      </c>
      <c r="AN690" s="79" t="str">
        <f ca="1">IFERROR(VLOOKUP((HLOOKUP((VLOOKUP($AB690,Categories!$A$2:$F$20,5,1)), $AB$3:$AJ690, (ROW()-ROW($AB$3)+1), 0)), INDIRECT(VLOOKUP($AB690,Categories!$A$2:$H$20,8,1)),2,0),"")</f>
        <v/>
      </c>
      <c r="AO690" s="79" t="str">
        <f t="shared" ca="1" si="132"/>
        <v/>
      </c>
      <c r="AP690" s="81"/>
      <c r="AQ690" s="70" t="str">
        <f>IFERROR(VLOOKUP(VALUE(MID(AP690,1,1)),AdditionalElements!$A$2:$B$50,2,0),"")</f>
        <v/>
      </c>
      <c r="AR690" s="70" t="str">
        <f>IFERROR(VLOOKUP(VALUE(MID(AP690,2,1)),AdditionalElements!$H$2:$I$50,2,0),"")</f>
        <v/>
      </c>
      <c r="AS690" s="70" t="str">
        <f>IFERROR(VLOOKUP(VALUE(MID(AP690,3,1)),AdditionalElements!$O$2:$P$50,2,0),"")</f>
        <v/>
      </c>
      <c r="AT690" s="70" t="str">
        <f>IFERROR(VLOOKUP(VALUE(MID(AP690,4,1)),AdditionalElements!$V$2:$W$50,2,0),"")</f>
        <v/>
      </c>
      <c r="AU690" s="71"/>
      <c r="AV690" s="79" t="str">
        <f>IFERROR(IF(VALUE(MID(AU690,1,1))=1, VLOOKUP(VALUE(MID(AU690,1,1)), TxtPanelShape!$A$2:$C$50, 3, 0), (IF(VALUE(MID(AU690,1,1))&gt;=7, VLOOKUP(VALUE(MID(AU690,1,1)), TxtPanelShape!$A$2:$C$50, 3, 0),VLOOKUP(VALUE(MID(AU690,1,2)),TxtPanelShape!$A$2:$C$50,3,0)))), "")</f>
        <v/>
      </c>
      <c r="AW690" s="79" t="str">
        <f>IFERROR(IF(VALUE(MID(AU690,1,1))=1, ", "&amp;VLOOKUP(VALUE(MID(AU690,2,1)), TxtPanelShape!$H$2:$I$50, 2, 0), IF(VALUE(MID(AU690,1,1))&gt;=7, ", "&amp;VLOOKUP(VALUE(MID(AU690,2,1)), TxtPanelShape!$H$2:$I$50, 2, 0),"")), "")</f>
        <v/>
      </c>
      <c r="AX690" s="79" t="str">
        <f>IFERROR(IF(VALUE(MID(AU690,1,1))=1, ", "&amp;VLOOKUP(VALUE(MID(AU690,3,1)), TxtPanelShape!$O$2:$P$50, 2, 0), IF(VALUE(MID(AU690,1,1))&gt;=7, ", "&amp;VLOOKUP(VALUE(MID(AU690,3,1)), TxtPanelShape!$O$2:$P$50, 2, 0),"")),"")</f>
        <v/>
      </c>
      <c r="AY690" s="79" t="str">
        <f>IFERROR("; "&amp;VLOOKUP(VALUE(MID(AU690,4,1)), TxtPanelShape!$V$2:$W$50,2,0),"")</f>
        <v/>
      </c>
      <c r="AZ690" s="79" t="str">
        <f t="shared" si="133"/>
        <v/>
      </c>
      <c r="BA690" s="71"/>
      <c r="BB690" s="79" t="str">
        <f>IFERROR(IF(VALUE(MID(BA690,1,1))=1, VLOOKUP(VALUE(MID(BA690,1,1)), TxtPanelShape!$A$2:$C$50, 3, 0), (IF(VALUE(MID(BA690,1,1))&gt;=7, VLOOKUP(VALUE(MID(BA690,1,1)), TxtPanelShape!$A$2:$C$50, 3, 0),VLOOKUP(VALUE(MID(BA690,1,2)),TxtPanelShape!$A$2:$C$50,3,0)))), "")</f>
        <v/>
      </c>
      <c r="BC690" s="79" t="str">
        <f>IFERROR(IF(VALUE(MID(BA690,1,1))=1, ", "&amp;VLOOKUP(VALUE(MID(BA690,2,1)), TxtPanelShape!$H$2:$I$50, 2, 0), IF(VALUE(MID(BA690,1,1))&gt;=7, ", "&amp;VLOOKUP(VALUE(MID(BA690,2,1)), TxtPanelShape!$H$2:$I$50, 2, 0),"")), "")</f>
        <v/>
      </c>
      <c r="BD690" s="79" t="str">
        <f>IFERROR(IF(VALUE(MID(BA690,1,1))=1, ", "&amp;VLOOKUP(VALUE(MID(BA690,3,1)), TxtPanelShape!$O$2:$P$50, 2, 0), IF(VALUE(MID(BA690,1,1))&gt;=7, ", "&amp;VLOOKUP(VALUE(MID(BA690,3,1)), TxtPanelShape!$O$2:$P$50, 2, 0),"")),"")</f>
        <v/>
      </c>
      <c r="BE690" s="79" t="str">
        <f>IFERROR("; "&amp;VLOOKUP(VALUE(MID(BA690,4,1)), TxtPanelShape!$V$2:$W$50,2,0),"")</f>
        <v/>
      </c>
      <c r="BF690" s="79" t="str">
        <f t="shared" si="134"/>
        <v/>
      </c>
      <c r="BG690" s="71"/>
      <c r="BH690" s="79" t="str">
        <f>IFERROR(VLOOKUP(BG690, TxtPanelDefinition!$A$2:$B$50, 2, 0),"")</f>
        <v/>
      </c>
      <c r="BI690" s="71"/>
      <c r="BJ690" s="79" t="str">
        <f>IFERROR(VLOOKUP(BI690, TxtPanelDefinition!$A$2:$B$50, 2, 0),"")</f>
        <v/>
      </c>
      <c r="BK690" s="71"/>
      <c r="BL690" s="79" t="str">
        <f>IFERROR(VLOOKUP(BK690, InscrTechniques!$A$2:$B$50, 2, 0),"")</f>
        <v/>
      </c>
      <c r="BM690" s="71"/>
      <c r="BN690" s="79" t="str">
        <f>IFERROR(VLOOKUP(BM690, InscrTechniques!$A$2:$B$50, 2, 0),"")</f>
        <v/>
      </c>
      <c r="BO690" s="71"/>
      <c r="BP690" s="79" t="str">
        <f>IFERROR(VLOOKUP(BO690, InscrTechniques!$A$2:$B$50, 2, 0),"")</f>
        <v/>
      </c>
      <c r="BQ690" s="71"/>
      <c r="BR690" s="79" t="str">
        <f>IFERROR(VLOOKUP(BQ690, InscrTechniques!$A$2:$B$50, 2, 0),"")</f>
        <v/>
      </c>
      <c r="BS690" s="71"/>
      <c r="BT690" s="79" t="str">
        <f>IFERROR(VLOOKUP(BS690, InscrTechniques!$A$2:$B$50, 2, 0),"")</f>
        <v/>
      </c>
      <c r="BU690" s="71"/>
      <c r="BV690" s="79" t="str">
        <f>IFERROR(VLOOKUP(BU690, InscrTechniques!$A$2:$B$50, 2, 0),"")</f>
        <v/>
      </c>
      <c r="BW690" s="125"/>
      <c r="BX690" s="79" t="str">
        <f>IFERROR(VLOOKUP(BW690, InscrTechniques!$A$2:$B$50, 2, 0),"")</f>
        <v/>
      </c>
      <c r="BY690" s="125"/>
      <c r="BZ690" s="79" t="str">
        <f>IFERROR(VLOOKUP(BY690, InscrTechniques!$A$2:$B$50, 2, 0),"")</f>
        <v/>
      </c>
      <c r="CA690" s="74"/>
      <c r="CB690" s="114" t="str">
        <f>IFERROR(VLOOKUP(CA690, LetterStyle!$A$2:$B$50, 2, 0),"")</f>
        <v/>
      </c>
      <c r="CC690" s="74"/>
      <c r="CD690" s="114" t="str">
        <f>IFERROR(VLOOKUP(CC690, LetterStyle!$A$2:$B$50, 2, 0),"")</f>
        <v/>
      </c>
      <c r="CE690" s="74"/>
      <c r="CF690" s="114" t="str">
        <f>IFERROR(VLOOKUP(CE690, LetterStyle!$A$2:$B$50, 2, 0),"")</f>
        <v/>
      </c>
      <c r="CG690" s="74"/>
      <c r="CH690" s="79" t="str">
        <f>IFERROR(VLOOKUP(CG690, LetterStyle!$A$2:$B$50, 2, 0),"")</f>
        <v/>
      </c>
      <c r="CI690" s="71"/>
      <c r="CJ690" s="79" t="str">
        <f>IFERROR(VLOOKUP(CI690, DecMotifs!$A$1:$B$306, 2, 0),"")</f>
        <v/>
      </c>
      <c r="CK690" s="71"/>
      <c r="CL690" s="79" t="str">
        <f>IFERROR(VLOOKUP(CK690, DecMotifs!$A$1:$B$306, 2, 0),"")</f>
        <v/>
      </c>
      <c r="CM690" s="71"/>
      <c r="CN690" s="79" t="str">
        <f>IFERROR(VLOOKUP(CM690, DecMotifs!$A$1:$B$306, 2, 0),"")</f>
        <v/>
      </c>
      <c r="CO690" s="71"/>
      <c r="CP690" s="79" t="str">
        <f>IFERROR(VLOOKUP(CO690, MarginalDec!$A$2:$B$253, 2, 0),"")</f>
        <v/>
      </c>
      <c r="CQ690" s="71"/>
      <c r="CR690" s="79" t="str">
        <f>IFERROR(VLOOKUP(CQ690, MarginalDec!$A$2:$B$253, 2, 0),"")</f>
        <v/>
      </c>
      <c r="CS690" s="71"/>
      <c r="CT690" s="79" t="str">
        <f>IFERROR(VLOOKUP(CS690, MarginalDec!$A$2:$B$253, 2, 0),"")</f>
        <v/>
      </c>
      <c r="CU690" s="71"/>
      <c r="CV690" s="79" t="str">
        <f>IF(ISBLANK(CU690),"", IFERROR(VLOOKUP(CU690, Tooling!$A$2:$B$252, 2, 0),""))</f>
        <v/>
      </c>
      <c r="CW690" s="71"/>
      <c r="CX690" s="79" t="str">
        <f>IF(ISBLANK(CW690),"", IFERROR(VLOOKUP(CW690, Tooling!$A$2:$B$252, 2, 0),""))</f>
        <v/>
      </c>
      <c r="CY690" s="71"/>
      <c r="CZ690" s="79" t="str">
        <f>IF(ISBLANK(CY690),"", IFERROR(VLOOKUP(CY690, Repairs!$A$2:$B$252, 2, 0),""))</f>
        <v/>
      </c>
      <c r="DA690" s="77"/>
      <c r="DB690" s="71"/>
      <c r="DC690" s="79" t="str">
        <f>IFERROR(VLOOKUP(DB690, DatingReason!$A$2:$B$252, 2, 0),"")</f>
        <v/>
      </c>
      <c r="DD690" s="123" t="str">
        <f t="shared" si="135"/>
        <v/>
      </c>
      <c r="DF690" s="119" t="str">
        <f t="array" ref="DF690">IF(AND($B690&lt;&gt;"", $DE690&lt;&gt;"", $DE690&lt;&gt;"No"),MAX(IF($B690=PEOPLE!$B$4:$B$1000, PEOPLE!$Q$4:$Q$1000,""))+100,"")</f>
        <v/>
      </c>
      <c r="DG690" s="68"/>
      <c r="DH690" s="76">
        <f>COUNTIF(PEOPLE!B:B, MEMORIALS!B690)</f>
        <v>0</v>
      </c>
      <c r="DI690" s="82"/>
      <c r="DJ690" s="82"/>
      <c r="DK690" s="82"/>
      <c r="DL690" s="68"/>
      <c r="DM690" s="68"/>
      <c r="DN690" s="68"/>
      <c r="DO690" s="68"/>
      <c r="DP690" s="68"/>
    </row>
    <row r="691" spans="1:120" ht="15" customHeight="1" x14ac:dyDescent="0.25">
      <c r="A691" s="68"/>
      <c r="B691" s="69"/>
      <c r="C691" s="68"/>
      <c r="D691" s="68"/>
      <c r="E691" s="70" t="str">
        <f>IF(D691="","",VLOOKUP(D691,Denomination!$A$2:$B$50, 2, 0))</f>
        <v/>
      </c>
      <c r="F691" s="68"/>
      <c r="G691" s="71"/>
      <c r="H691" s="70" t="str">
        <f>IF(G691="","",VLOOKUP(G691,MCondition!$A$2:$B$50, 2, 0))</f>
        <v/>
      </c>
      <c r="I691" s="72"/>
      <c r="J691" s="71"/>
      <c r="K691" s="70" t="str">
        <f>IF(J691="","",VLOOKUP(J691,ICondition!$A$2:$B$50, 2, 0))</f>
        <v/>
      </c>
      <c r="L691" s="73"/>
      <c r="M691" s="73"/>
      <c r="N691" s="73"/>
      <c r="O691" s="73"/>
      <c r="P691" s="73"/>
      <c r="Q691" s="73"/>
      <c r="R691" s="78"/>
      <c r="S691" s="79" t="str">
        <f>IFERROR(VLOOKUP(R691,Material!$A$2:$B$59, 2, 0),"")</f>
        <v/>
      </c>
      <c r="T691" s="71"/>
      <c r="U691" s="79" t="str">
        <f>IFERROR(VLOOKUP(T691,Material!$A$2:$B$59, 2, 0),"")</f>
        <v/>
      </c>
      <c r="V691" s="71"/>
      <c r="W691" s="79" t="str">
        <f>IFERROR(VLOOKUP(V691,Material!$A$2:$B$59, 2, 0),"")</f>
        <v/>
      </c>
      <c r="X691" s="71"/>
      <c r="Y691" s="79" t="str">
        <f>IFERROR(VLOOKUP(X691,Material!$A$2:$B$59, 2, 0),"")</f>
        <v/>
      </c>
      <c r="Z691" s="71"/>
      <c r="AA691" s="79" t="str">
        <f>IFERROR(VLOOKUP(Z691,Material!$A$2:$B$59, 2, 0),"")</f>
        <v/>
      </c>
      <c r="AB691" s="74"/>
      <c r="AC691" s="75" t="e">
        <f t="shared" si="124"/>
        <v>#VALUE!</v>
      </c>
      <c r="AD691" s="75" t="e">
        <f t="shared" si="125"/>
        <v>#VALUE!</v>
      </c>
      <c r="AE691" s="75" t="e">
        <f t="shared" si="127"/>
        <v>#VALUE!</v>
      </c>
      <c r="AF691" s="75" t="e">
        <f t="shared" si="126"/>
        <v>#VALUE!</v>
      </c>
      <c r="AG691" s="75" t="e">
        <f t="shared" si="128"/>
        <v>#VALUE!</v>
      </c>
      <c r="AH691" s="75" t="e">
        <f t="shared" si="129"/>
        <v>#VALUE!</v>
      </c>
      <c r="AI691" s="75" t="e">
        <f t="shared" si="130"/>
        <v>#VALUE!</v>
      </c>
      <c r="AJ691" s="80" t="e">
        <f t="shared" si="131"/>
        <v>#VALUE!</v>
      </c>
      <c r="AK691" s="79" t="str">
        <f>(IFERROR(VLOOKUP(AB691,Categories!$A$2:$B$20,2,1),""))</f>
        <v/>
      </c>
      <c r="AL691" s="79" t="str">
        <f ca="1">IFERROR(VLOOKUP((HLOOKUP((VLOOKUP($AB691,Categories!$A$2:$F$20,3,1)), $AB$3:$AJ691, (ROW()-ROW($AB$3)+1), 0)), INDIRECT(VLOOKUP($AB691,Categories!$A$2:$F$20,6,1)),2,0),AK691)</f>
        <v/>
      </c>
      <c r="AM691" s="79" t="str">
        <f ca="1">IFERROR(VLOOKUP((HLOOKUP((VLOOKUP($AB691,Categories!$A$2:$F$20,4,1)),$AB$3:$AJ691,(ROW()-ROW($AB$3)+1),0)),INDIRECT(VLOOKUP($AB691,Categories!$A$2:$H$20,7,1)),2,0),"")</f>
        <v/>
      </c>
      <c r="AN691" s="79" t="str">
        <f ca="1">IFERROR(VLOOKUP((HLOOKUP((VLOOKUP($AB691,Categories!$A$2:$F$20,5,1)), $AB$3:$AJ691, (ROW()-ROW($AB$3)+1), 0)), INDIRECT(VLOOKUP($AB691,Categories!$A$2:$H$20,8,1)),2,0),"")</f>
        <v/>
      </c>
      <c r="AO691" s="79" t="str">
        <f t="shared" ca="1" si="132"/>
        <v/>
      </c>
      <c r="AP691" s="81"/>
      <c r="AQ691" s="70" t="str">
        <f>IFERROR(VLOOKUP(VALUE(MID(AP691,1,1)),AdditionalElements!$A$2:$B$50,2,0),"")</f>
        <v/>
      </c>
      <c r="AR691" s="70" t="str">
        <f>IFERROR(VLOOKUP(VALUE(MID(AP691,2,1)),AdditionalElements!$H$2:$I$50,2,0),"")</f>
        <v/>
      </c>
      <c r="AS691" s="70" t="str">
        <f>IFERROR(VLOOKUP(VALUE(MID(AP691,3,1)),AdditionalElements!$O$2:$P$50,2,0),"")</f>
        <v/>
      </c>
      <c r="AT691" s="70" t="str">
        <f>IFERROR(VLOOKUP(VALUE(MID(AP691,4,1)),AdditionalElements!$V$2:$W$50,2,0),"")</f>
        <v/>
      </c>
      <c r="AU691" s="71"/>
      <c r="AV691" s="79" t="str">
        <f>IFERROR(IF(VALUE(MID(AU691,1,1))=1, VLOOKUP(VALUE(MID(AU691,1,1)), TxtPanelShape!$A$2:$C$50, 3, 0), (IF(VALUE(MID(AU691,1,1))&gt;=7, VLOOKUP(VALUE(MID(AU691,1,1)), TxtPanelShape!$A$2:$C$50, 3, 0),VLOOKUP(VALUE(MID(AU691,1,2)),TxtPanelShape!$A$2:$C$50,3,0)))), "")</f>
        <v/>
      </c>
      <c r="AW691" s="79" t="str">
        <f>IFERROR(IF(VALUE(MID(AU691,1,1))=1, ", "&amp;VLOOKUP(VALUE(MID(AU691,2,1)), TxtPanelShape!$H$2:$I$50, 2, 0), IF(VALUE(MID(AU691,1,1))&gt;=7, ", "&amp;VLOOKUP(VALUE(MID(AU691,2,1)), TxtPanelShape!$H$2:$I$50, 2, 0),"")), "")</f>
        <v/>
      </c>
      <c r="AX691" s="79" t="str">
        <f>IFERROR(IF(VALUE(MID(AU691,1,1))=1, ", "&amp;VLOOKUP(VALUE(MID(AU691,3,1)), TxtPanelShape!$O$2:$P$50, 2, 0), IF(VALUE(MID(AU691,1,1))&gt;=7, ", "&amp;VLOOKUP(VALUE(MID(AU691,3,1)), TxtPanelShape!$O$2:$P$50, 2, 0),"")),"")</f>
        <v/>
      </c>
      <c r="AY691" s="79" t="str">
        <f>IFERROR("; "&amp;VLOOKUP(VALUE(MID(AU691,4,1)), TxtPanelShape!$V$2:$W$50,2,0),"")</f>
        <v/>
      </c>
      <c r="AZ691" s="79" t="str">
        <f t="shared" si="133"/>
        <v/>
      </c>
      <c r="BA691" s="71"/>
      <c r="BB691" s="79" t="str">
        <f>IFERROR(IF(VALUE(MID(BA691,1,1))=1, VLOOKUP(VALUE(MID(BA691,1,1)), TxtPanelShape!$A$2:$C$50, 3, 0), (IF(VALUE(MID(BA691,1,1))&gt;=7, VLOOKUP(VALUE(MID(BA691,1,1)), TxtPanelShape!$A$2:$C$50, 3, 0),VLOOKUP(VALUE(MID(BA691,1,2)),TxtPanelShape!$A$2:$C$50,3,0)))), "")</f>
        <v/>
      </c>
      <c r="BC691" s="79" t="str">
        <f>IFERROR(IF(VALUE(MID(BA691,1,1))=1, ", "&amp;VLOOKUP(VALUE(MID(BA691,2,1)), TxtPanelShape!$H$2:$I$50, 2, 0), IF(VALUE(MID(BA691,1,1))&gt;=7, ", "&amp;VLOOKUP(VALUE(MID(BA691,2,1)), TxtPanelShape!$H$2:$I$50, 2, 0),"")), "")</f>
        <v/>
      </c>
      <c r="BD691" s="79" t="str">
        <f>IFERROR(IF(VALUE(MID(BA691,1,1))=1, ", "&amp;VLOOKUP(VALUE(MID(BA691,3,1)), TxtPanelShape!$O$2:$P$50, 2, 0), IF(VALUE(MID(BA691,1,1))&gt;=7, ", "&amp;VLOOKUP(VALUE(MID(BA691,3,1)), TxtPanelShape!$O$2:$P$50, 2, 0),"")),"")</f>
        <v/>
      </c>
      <c r="BE691" s="79" t="str">
        <f>IFERROR("; "&amp;VLOOKUP(VALUE(MID(BA691,4,1)), TxtPanelShape!$V$2:$W$50,2,0),"")</f>
        <v/>
      </c>
      <c r="BF691" s="79" t="str">
        <f t="shared" si="134"/>
        <v/>
      </c>
      <c r="BG691" s="71"/>
      <c r="BH691" s="79" t="str">
        <f>IFERROR(VLOOKUP(BG691, TxtPanelDefinition!$A$2:$B$50, 2, 0),"")</f>
        <v/>
      </c>
      <c r="BI691" s="71"/>
      <c r="BJ691" s="79" t="str">
        <f>IFERROR(VLOOKUP(BI691, TxtPanelDefinition!$A$2:$B$50, 2, 0),"")</f>
        <v/>
      </c>
      <c r="BK691" s="71"/>
      <c r="BL691" s="79" t="str">
        <f>IFERROR(VLOOKUP(BK691, InscrTechniques!$A$2:$B$50, 2, 0),"")</f>
        <v/>
      </c>
      <c r="BM691" s="71"/>
      <c r="BN691" s="79" t="str">
        <f>IFERROR(VLOOKUP(BM691, InscrTechniques!$A$2:$B$50, 2, 0),"")</f>
        <v/>
      </c>
      <c r="BO691" s="71"/>
      <c r="BP691" s="79" t="str">
        <f>IFERROR(VLOOKUP(BO691, InscrTechniques!$A$2:$B$50, 2, 0),"")</f>
        <v/>
      </c>
      <c r="BQ691" s="71"/>
      <c r="BR691" s="79" t="str">
        <f>IFERROR(VLOOKUP(BQ691, InscrTechniques!$A$2:$B$50, 2, 0),"")</f>
        <v/>
      </c>
      <c r="BS691" s="71"/>
      <c r="BT691" s="79" t="str">
        <f>IFERROR(VLOOKUP(BS691, InscrTechniques!$A$2:$B$50, 2, 0),"")</f>
        <v/>
      </c>
      <c r="BU691" s="71"/>
      <c r="BV691" s="79" t="str">
        <f>IFERROR(VLOOKUP(BU691, InscrTechniques!$A$2:$B$50, 2, 0),"")</f>
        <v/>
      </c>
      <c r="BW691" s="125"/>
      <c r="BX691" s="79" t="str">
        <f>IFERROR(VLOOKUP(BW691, InscrTechniques!$A$2:$B$50, 2, 0),"")</f>
        <v/>
      </c>
      <c r="BY691" s="125"/>
      <c r="BZ691" s="79" t="str">
        <f>IFERROR(VLOOKUP(BY691, InscrTechniques!$A$2:$B$50, 2, 0),"")</f>
        <v/>
      </c>
      <c r="CA691" s="74"/>
      <c r="CB691" s="114" t="str">
        <f>IFERROR(VLOOKUP(CA691, LetterStyle!$A$2:$B$50, 2, 0),"")</f>
        <v/>
      </c>
      <c r="CC691" s="74"/>
      <c r="CD691" s="114" t="str">
        <f>IFERROR(VLOOKUP(CC691, LetterStyle!$A$2:$B$50, 2, 0),"")</f>
        <v/>
      </c>
      <c r="CE691" s="74"/>
      <c r="CF691" s="114" t="str">
        <f>IFERROR(VLOOKUP(CE691, LetterStyle!$A$2:$B$50, 2, 0),"")</f>
        <v/>
      </c>
      <c r="CG691" s="74"/>
      <c r="CH691" s="79" t="str">
        <f>IFERROR(VLOOKUP(CG691, LetterStyle!$A$2:$B$50, 2, 0),"")</f>
        <v/>
      </c>
      <c r="CI691" s="71"/>
      <c r="CJ691" s="79" t="str">
        <f>IFERROR(VLOOKUP(CI691, DecMotifs!$A$1:$B$306, 2, 0),"")</f>
        <v/>
      </c>
      <c r="CK691" s="71"/>
      <c r="CL691" s="79" t="str">
        <f>IFERROR(VLOOKUP(CK691, DecMotifs!$A$1:$B$306, 2, 0),"")</f>
        <v/>
      </c>
      <c r="CM691" s="71"/>
      <c r="CN691" s="79" t="str">
        <f>IFERROR(VLOOKUP(CM691, DecMotifs!$A$1:$B$306, 2, 0),"")</f>
        <v/>
      </c>
      <c r="CO691" s="71"/>
      <c r="CP691" s="79" t="str">
        <f>IFERROR(VLOOKUP(CO691, MarginalDec!$A$2:$B$253, 2, 0),"")</f>
        <v/>
      </c>
      <c r="CQ691" s="71"/>
      <c r="CR691" s="79" t="str">
        <f>IFERROR(VLOOKUP(CQ691, MarginalDec!$A$2:$B$253, 2, 0),"")</f>
        <v/>
      </c>
      <c r="CS691" s="71"/>
      <c r="CT691" s="79" t="str">
        <f>IFERROR(VLOOKUP(CS691, MarginalDec!$A$2:$B$253, 2, 0),"")</f>
        <v/>
      </c>
      <c r="CU691" s="71"/>
      <c r="CV691" s="79" t="str">
        <f>IF(ISBLANK(CU691),"", IFERROR(VLOOKUP(CU691, Tooling!$A$2:$B$252, 2, 0),""))</f>
        <v/>
      </c>
      <c r="CW691" s="71"/>
      <c r="CX691" s="79" t="str">
        <f>IF(ISBLANK(CW691),"", IFERROR(VLOOKUP(CW691, Tooling!$A$2:$B$252, 2, 0),""))</f>
        <v/>
      </c>
      <c r="CY691" s="71"/>
      <c r="CZ691" s="79" t="str">
        <f>IF(ISBLANK(CY691),"", IFERROR(VLOOKUP(CY691, Repairs!$A$2:$B$252, 2, 0),""))</f>
        <v/>
      </c>
      <c r="DA691" s="77"/>
      <c r="DB691" s="71"/>
      <c r="DC691" s="79" t="str">
        <f>IFERROR(VLOOKUP(DB691, DatingReason!$A$2:$B$252, 2, 0),"")</f>
        <v/>
      </c>
      <c r="DD691" s="123" t="str">
        <f t="shared" si="135"/>
        <v/>
      </c>
      <c r="DF691" s="119" t="str">
        <f t="array" ref="DF691">IF(AND($B691&lt;&gt;"", $DE691&lt;&gt;"", $DE691&lt;&gt;"No"),MAX(IF($B691=PEOPLE!$B$4:$B$1000, PEOPLE!$Q$4:$Q$1000,""))+100,"")</f>
        <v/>
      </c>
      <c r="DG691" s="68"/>
      <c r="DH691" s="76">
        <f>COUNTIF(PEOPLE!B:B, MEMORIALS!B691)</f>
        <v>0</v>
      </c>
      <c r="DI691" s="82"/>
      <c r="DJ691" s="82"/>
      <c r="DK691" s="82"/>
      <c r="DL691" s="68"/>
      <c r="DM691" s="68"/>
      <c r="DN691" s="68"/>
      <c r="DO691" s="68"/>
      <c r="DP691" s="68"/>
    </row>
    <row r="692" spans="1:120" ht="15" customHeight="1" x14ac:dyDescent="0.25">
      <c r="A692" s="68"/>
      <c r="B692" s="69"/>
      <c r="C692" s="68"/>
      <c r="D692" s="68"/>
      <c r="E692" s="70" t="str">
        <f>IF(D692="","",VLOOKUP(D692,Denomination!$A$2:$B$50, 2, 0))</f>
        <v/>
      </c>
      <c r="F692" s="68"/>
      <c r="G692" s="71"/>
      <c r="H692" s="70" t="str">
        <f>IF(G692="","",VLOOKUP(G692,MCondition!$A$2:$B$50, 2, 0))</f>
        <v/>
      </c>
      <c r="I692" s="72"/>
      <c r="J692" s="71"/>
      <c r="K692" s="70" t="str">
        <f>IF(J692="","",VLOOKUP(J692,ICondition!$A$2:$B$50, 2, 0))</f>
        <v/>
      </c>
      <c r="L692" s="73"/>
      <c r="M692" s="73"/>
      <c r="N692" s="73"/>
      <c r="O692" s="73"/>
      <c r="P692" s="73"/>
      <c r="Q692" s="73"/>
      <c r="R692" s="78"/>
      <c r="S692" s="79" t="str">
        <f>IFERROR(VLOOKUP(R692,Material!$A$2:$B$59, 2, 0),"")</f>
        <v/>
      </c>
      <c r="T692" s="71"/>
      <c r="U692" s="79" t="str">
        <f>IFERROR(VLOOKUP(T692,Material!$A$2:$B$59, 2, 0),"")</f>
        <v/>
      </c>
      <c r="V692" s="71"/>
      <c r="W692" s="79" t="str">
        <f>IFERROR(VLOOKUP(V692,Material!$A$2:$B$59, 2, 0),"")</f>
        <v/>
      </c>
      <c r="X692" s="71"/>
      <c r="Y692" s="79" t="str">
        <f>IFERROR(VLOOKUP(X692,Material!$A$2:$B$59, 2, 0),"")</f>
        <v/>
      </c>
      <c r="Z692" s="71"/>
      <c r="AA692" s="79" t="str">
        <f>IFERROR(VLOOKUP(Z692,Material!$A$2:$B$59, 2, 0),"")</f>
        <v/>
      </c>
      <c r="AB692" s="74"/>
      <c r="AC692" s="75" t="e">
        <f t="shared" si="124"/>
        <v>#VALUE!</v>
      </c>
      <c r="AD692" s="75" t="e">
        <f t="shared" si="125"/>
        <v>#VALUE!</v>
      </c>
      <c r="AE692" s="75" t="e">
        <f t="shared" si="127"/>
        <v>#VALUE!</v>
      </c>
      <c r="AF692" s="75" t="e">
        <f t="shared" si="126"/>
        <v>#VALUE!</v>
      </c>
      <c r="AG692" s="75" t="e">
        <f t="shared" si="128"/>
        <v>#VALUE!</v>
      </c>
      <c r="AH692" s="75" t="e">
        <f t="shared" si="129"/>
        <v>#VALUE!</v>
      </c>
      <c r="AI692" s="75" t="e">
        <f t="shared" si="130"/>
        <v>#VALUE!</v>
      </c>
      <c r="AJ692" s="80" t="e">
        <f t="shared" si="131"/>
        <v>#VALUE!</v>
      </c>
      <c r="AK692" s="79" t="str">
        <f>(IFERROR(VLOOKUP(AB692,Categories!$A$2:$B$20,2,1),""))</f>
        <v/>
      </c>
      <c r="AL692" s="79" t="str">
        <f ca="1">IFERROR(VLOOKUP((HLOOKUP((VLOOKUP($AB692,Categories!$A$2:$F$20,3,1)), $AB$3:$AJ692, (ROW()-ROW($AB$3)+1), 0)), INDIRECT(VLOOKUP($AB692,Categories!$A$2:$F$20,6,1)),2,0),AK692)</f>
        <v/>
      </c>
      <c r="AM692" s="79" t="str">
        <f ca="1">IFERROR(VLOOKUP((HLOOKUP((VLOOKUP($AB692,Categories!$A$2:$F$20,4,1)),$AB$3:$AJ692,(ROW()-ROW($AB$3)+1),0)),INDIRECT(VLOOKUP($AB692,Categories!$A$2:$H$20,7,1)),2,0),"")</f>
        <v/>
      </c>
      <c r="AN692" s="79" t="str">
        <f ca="1">IFERROR(VLOOKUP((HLOOKUP((VLOOKUP($AB692,Categories!$A$2:$F$20,5,1)), $AB$3:$AJ692, (ROW()-ROW($AB$3)+1), 0)), INDIRECT(VLOOKUP($AB692,Categories!$A$2:$H$20,8,1)),2,0),"")</f>
        <v/>
      </c>
      <c r="AO692" s="79" t="str">
        <f t="shared" ca="1" si="132"/>
        <v/>
      </c>
      <c r="AP692" s="81"/>
      <c r="AQ692" s="70" t="str">
        <f>IFERROR(VLOOKUP(VALUE(MID(AP692,1,1)),AdditionalElements!$A$2:$B$50,2,0),"")</f>
        <v/>
      </c>
      <c r="AR692" s="70" t="str">
        <f>IFERROR(VLOOKUP(VALUE(MID(AP692,2,1)),AdditionalElements!$H$2:$I$50,2,0),"")</f>
        <v/>
      </c>
      <c r="AS692" s="70" t="str">
        <f>IFERROR(VLOOKUP(VALUE(MID(AP692,3,1)),AdditionalElements!$O$2:$P$50,2,0),"")</f>
        <v/>
      </c>
      <c r="AT692" s="70" t="str">
        <f>IFERROR(VLOOKUP(VALUE(MID(AP692,4,1)),AdditionalElements!$V$2:$W$50,2,0),"")</f>
        <v/>
      </c>
      <c r="AU692" s="71"/>
      <c r="AV692" s="79" t="str">
        <f>IFERROR(IF(VALUE(MID(AU692,1,1))=1, VLOOKUP(VALUE(MID(AU692,1,1)), TxtPanelShape!$A$2:$C$50, 3, 0), (IF(VALUE(MID(AU692,1,1))&gt;=7, VLOOKUP(VALUE(MID(AU692,1,1)), TxtPanelShape!$A$2:$C$50, 3, 0),VLOOKUP(VALUE(MID(AU692,1,2)),TxtPanelShape!$A$2:$C$50,3,0)))), "")</f>
        <v/>
      </c>
      <c r="AW692" s="79" t="str">
        <f>IFERROR(IF(VALUE(MID(AU692,1,1))=1, ", "&amp;VLOOKUP(VALUE(MID(AU692,2,1)), TxtPanelShape!$H$2:$I$50, 2, 0), IF(VALUE(MID(AU692,1,1))&gt;=7, ", "&amp;VLOOKUP(VALUE(MID(AU692,2,1)), TxtPanelShape!$H$2:$I$50, 2, 0),"")), "")</f>
        <v/>
      </c>
      <c r="AX692" s="79" t="str">
        <f>IFERROR(IF(VALUE(MID(AU692,1,1))=1, ", "&amp;VLOOKUP(VALUE(MID(AU692,3,1)), TxtPanelShape!$O$2:$P$50, 2, 0), IF(VALUE(MID(AU692,1,1))&gt;=7, ", "&amp;VLOOKUP(VALUE(MID(AU692,3,1)), TxtPanelShape!$O$2:$P$50, 2, 0),"")),"")</f>
        <v/>
      </c>
      <c r="AY692" s="79" t="str">
        <f>IFERROR("; "&amp;VLOOKUP(VALUE(MID(AU692,4,1)), TxtPanelShape!$V$2:$W$50,2,0),"")</f>
        <v/>
      </c>
      <c r="AZ692" s="79" t="str">
        <f t="shared" si="133"/>
        <v/>
      </c>
      <c r="BA692" s="71"/>
      <c r="BB692" s="79" t="str">
        <f>IFERROR(IF(VALUE(MID(BA692,1,1))=1, VLOOKUP(VALUE(MID(BA692,1,1)), TxtPanelShape!$A$2:$C$50, 3, 0), (IF(VALUE(MID(BA692,1,1))&gt;=7, VLOOKUP(VALUE(MID(BA692,1,1)), TxtPanelShape!$A$2:$C$50, 3, 0),VLOOKUP(VALUE(MID(BA692,1,2)),TxtPanelShape!$A$2:$C$50,3,0)))), "")</f>
        <v/>
      </c>
      <c r="BC692" s="79" t="str">
        <f>IFERROR(IF(VALUE(MID(BA692,1,1))=1, ", "&amp;VLOOKUP(VALUE(MID(BA692,2,1)), TxtPanelShape!$H$2:$I$50, 2, 0), IF(VALUE(MID(BA692,1,1))&gt;=7, ", "&amp;VLOOKUP(VALUE(MID(BA692,2,1)), TxtPanelShape!$H$2:$I$50, 2, 0),"")), "")</f>
        <v/>
      </c>
      <c r="BD692" s="79" t="str">
        <f>IFERROR(IF(VALUE(MID(BA692,1,1))=1, ", "&amp;VLOOKUP(VALUE(MID(BA692,3,1)), TxtPanelShape!$O$2:$P$50, 2, 0), IF(VALUE(MID(BA692,1,1))&gt;=7, ", "&amp;VLOOKUP(VALUE(MID(BA692,3,1)), TxtPanelShape!$O$2:$P$50, 2, 0),"")),"")</f>
        <v/>
      </c>
      <c r="BE692" s="79" t="str">
        <f>IFERROR("; "&amp;VLOOKUP(VALUE(MID(BA692,4,1)), TxtPanelShape!$V$2:$W$50,2,0),"")</f>
        <v/>
      </c>
      <c r="BF692" s="79" t="str">
        <f t="shared" si="134"/>
        <v/>
      </c>
      <c r="BG692" s="71"/>
      <c r="BH692" s="79" t="str">
        <f>IFERROR(VLOOKUP(BG692, TxtPanelDefinition!$A$2:$B$50, 2, 0),"")</f>
        <v/>
      </c>
      <c r="BI692" s="71"/>
      <c r="BJ692" s="79" t="str">
        <f>IFERROR(VLOOKUP(BI692, TxtPanelDefinition!$A$2:$B$50, 2, 0),"")</f>
        <v/>
      </c>
      <c r="BK692" s="71"/>
      <c r="BL692" s="79" t="str">
        <f>IFERROR(VLOOKUP(BK692, InscrTechniques!$A$2:$B$50, 2, 0),"")</f>
        <v/>
      </c>
      <c r="BM692" s="71"/>
      <c r="BN692" s="79" t="str">
        <f>IFERROR(VLOOKUP(BM692, InscrTechniques!$A$2:$B$50, 2, 0),"")</f>
        <v/>
      </c>
      <c r="BO692" s="71"/>
      <c r="BP692" s="79" t="str">
        <f>IFERROR(VLOOKUP(BO692, InscrTechniques!$A$2:$B$50, 2, 0),"")</f>
        <v/>
      </c>
      <c r="BQ692" s="71"/>
      <c r="BR692" s="79" t="str">
        <f>IFERROR(VLOOKUP(BQ692, InscrTechniques!$A$2:$B$50, 2, 0),"")</f>
        <v/>
      </c>
      <c r="BS692" s="71"/>
      <c r="BT692" s="79" t="str">
        <f>IFERROR(VLOOKUP(BS692, InscrTechniques!$A$2:$B$50, 2, 0),"")</f>
        <v/>
      </c>
      <c r="BU692" s="71"/>
      <c r="BV692" s="79" t="str">
        <f>IFERROR(VLOOKUP(BU692, InscrTechniques!$A$2:$B$50, 2, 0),"")</f>
        <v/>
      </c>
      <c r="BW692" s="125"/>
      <c r="BX692" s="79" t="str">
        <f>IFERROR(VLOOKUP(BW692, InscrTechniques!$A$2:$B$50, 2, 0),"")</f>
        <v/>
      </c>
      <c r="BY692" s="125"/>
      <c r="BZ692" s="79" t="str">
        <f>IFERROR(VLOOKUP(BY692, InscrTechniques!$A$2:$B$50, 2, 0),"")</f>
        <v/>
      </c>
      <c r="CA692" s="74"/>
      <c r="CB692" s="114" t="str">
        <f>IFERROR(VLOOKUP(CA692, LetterStyle!$A$2:$B$50, 2, 0),"")</f>
        <v/>
      </c>
      <c r="CC692" s="74"/>
      <c r="CD692" s="114" t="str">
        <f>IFERROR(VLOOKUP(CC692, LetterStyle!$A$2:$B$50, 2, 0),"")</f>
        <v/>
      </c>
      <c r="CE692" s="74"/>
      <c r="CF692" s="114" t="str">
        <f>IFERROR(VLOOKUP(CE692, LetterStyle!$A$2:$B$50, 2, 0),"")</f>
        <v/>
      </c>
      <c r="CG692" s="74"/>
      <c r="CH692" s="79" t="str">
        <f>IFERROR(VLOOKUP(CG692, LetterStyle!$A$2:$B$50, 2, 0),"")</f>
        <v/>
      </c>
      <c r="CI692" s="71"/>
      <c r="CJ692" s="79" t="str">
        <f>IFERROR(VLOOKUP(CI692, DecMotifs!$A$1:$B$306, 2, 0),"")</f>
        <v/>
      </c>
      <c r="CK692" s="71"/>
      <c r="CL692" s="79" t="str">
        <f>IFERROR(VLOOKUP(CK692, DecMotifs!$A$1:$B$306, 2, 0),"")</f>
        <v/>
      </c>
      <c r="CM692" s="71"/>
      <c r="CN692" s="79" t="str">
        <f>IFERROR(VLOOKUP(CM692, DecMotifs!$A$1:$B$306, 2, 0),"")</f>
        <v/>
      </c>
      <c r="CO692" s="71"/>
      <c r="CP692" s="79" t="str">
        <f>IFERROR(VLOOKUP(CO692, MarginalDec!$A$2:$B$253, 2, 0),"")</f>
        <v/>
      </c>
      <c r="CQ692" s="71"/>
      <c r="CR692" s="79" t="str">
        <f>IFERROR(VLOOKUP(CQ692, MarginalDec!$A$2:$B$253, 2, 0),"")</f>
        <v/>
      </c>
      <c r="CS692" s="71"/>
      <c r="CT692" s="79" t="str">
        <f>IFERROR(VLOOKUP(CS692, MarginalDec!$A$2:$B$253, 2, 0),"")</f>
        <v/>
      </c>
      <c r="CU692" s="71"/>
      <c r="CV692" s="79" t="str">
        <f>IF(ISBLANK(CU692),"", IFERROR(VLOOKUP(CU692, Tooling!$A$2:$B$252, 2, 0),""))</f>
        <v/>
      </c>
      <c r="CW692" s="71"/>
      <c r="CX692" s="79" t="str">
        <f>IF(ISBLANK(CW692),"", IFERROR(VLOOKUP(CW692, Tooling!$A$2:$B$252, 2, 0),""))</f>
        <v/>
      </c>
      <c r="CY692" s="71"/>
      <c r="CZ692" s="79" t="str">
        <f>IF(ISBLANK(CY692),"", IFERROR(VLOOKUP(CY692, Repairs!$A$2:$B$252, 2, 0),""))</f>
        <v/>
      </c>
      <c r="DA692" s="77"/>
      <c r="DB692" s="71"/>
      <c r="DC692" s="79" t="str">
        <f>IFERROR(VLOOKUP(DB692, DatingReason!$A$2:$B$252, 2, 0),"")</f>
        <v/>
      </c>
      <c r="DD692" s="123" t="str">
        <f t="shared" si="135"/>
        <v/>
      </c>
      <c r="DF692" s="119" t="str">
        <f t="array" ref="DF692">IF(AND($B692&lt;&gt;"", $DE692&lt;&gt;"", $DE692&lt;&gt;"No"),MAX(IF($B692=PEOPLE!$B$4:$B$1000, PEOPLE!$Q$4:$Q$1000,""))+100,"")</f>
        <v/>
      </c>
      <c r="DG692" s="68"/>
      <c r="DH692" s="76">
        <f>COUNTIF(PEOPLE!B:B, MEMORIALS!B692)</f>
        <v>0</v>
      </c>
      <c r="DI692" s="82"/>
      <c r="DJ692" s="82"/>
      <c r="DK692" s="82"/>
      <c r="DL692" s="68"/>
      <c r="DM692" s="68"/>
      <c r="DN692" s="68"/>
      <c r="DO692" s="68"/>
      <c r="DP692" s="68"/>
    </row>
    <row r="693" spans="1:120" ht="15" customHeight="1" x14ac:dyDescent="0.25">
      <c r="A693" s="68"/>
      <c r="B693" s="69"/>
      <c r="C693" s="68"/>
      <c r="D693" s="68"/>
      <c r="E693" s="70" t="str">
        <f>IF(D693="","",VLOOKUP(D693,Denomination!$A$2:$B$50, 2, 0))</f>
        <v/>
      </c>
      <c r="F693" s="68"/>
      <c r="G693" s="71"/>
      <c r="H693" s="70" t="str">
        <f>IF(G693="","",VLOOKUP(G693,MCondition!$A$2:$B$50, 2, 0))</f>
        <v/>
      </c>
      <c r="I693" s="72"/>
      <c r="J693" s="71"/>
      <c r="K693" s="70" t="str">
        <f>IF(J693="","",VLOOKUP(J693,ICondition!$A$2:$B$50, 2, 0))</f>
        <v/>
      </c>
      <c r="L693" s="73"/>
      <c r="M693" s="73"/>
      <c r="N693" s="73"/>
      <c r="O693" s="73"/>
      <c r="P693" s="73"/>
      <c r="Q693" s="73"/>
      <c r="R693" s="78"/>
      <c r="S693" s="79" t="str">
        <f>IFERROR(VLOOKUP(R693,Material!$A$2:$B$59, 2, 0),"")</f>
        <v/>
      </c>
      <c r="T693" s="71"/>
      <c r="U693" s="79" t="str">
        <f>IFERROR(VLOOKUP(T693,Material!$A$2:$B$59, 2, 0),"")</f>
        <v/>
      </c>
      <c r="V693" s="71"/>
      <c r="W693" s="79" t="str">
        <f>IFERROR(VLOOKUP(V693,Material!$A$2:$B$59, 2, 0),"")</f>
        <v/>
      </c>
      <c r="X693" s="71"/>
      <c r="Y693" s="79" t="str">
        <f>IFERROR(VLOOKUP(X693,Material!$A$2:$B$59, 2, 0),"")</f>
        <v/>
      </c>
      <c r="Z693" s="71"/>
      <c r="AA693" s="79" t="str">
        <f>IFERROR(VLOOKUP(Z693,Material!$A$2:$B$59, 2, 0),"")</f>
        <v/>
      </c>
      <c r="AB693" s="74"/>
      <c r="AC693" s="75" t="e">
        <f t="shared" si="124"/>
        <v>#VALUE!</v>
      </c>
      <c r="AD693" s="75" t="e">
        <f t="shared" si="125"/>
        <v>#VALUE!</v>
      </c>
      <c r="AE693" s="75" t="e">
        <f t="shared" si="127"/>
        <v>#VALUE!</v>
      </c>
      <c r="AF693" s="75" t="e">
        <f t="shared" si="126"/>
        <v>#VALUE!</v>
      </c>
      <c r="AG693" s="75" t="e">
        <f t="shared" si="128"/>
        <v>#VALUE!</v>
      </c>
      <c r="AH693" s="75" t="e">
        <f t="shared" si="129"/>
        <v>#VALUE!</v>
      </c>
      <c r="AI693" s="75" t="e">
        <f t="shared" si="130"/>
        <v>#VALUE!</v>
      </c>
      <c r="AJ693" s="80" t="e">
        <f t="shared" si="131"/>
        <v>#VALUE!</v>
      </c>
      <c r="AK693" s="79" t="str">
        <f>(IFERROR(VLOOKUP(AB693,Categories!$A$2:$B$20,2,1),""))</f>
        <v/>
      </c>
      <c r="AL693" s="79" t="str">
        <f ca="1">IFERROR(VLOOKUP((HLOOKUP((VLOOKUP($AB693,Categories!$A$2:$F$20,3,1)), $AB$3:$AJ693, (ROW()-ROW($AB$3)+1), 0)), INDIRECT(VLOOKUP($AB693,Categories!$A$2:$F$20,6,1)),2,0),AK693)</f>
        <v/>
      </c>
      <c r="AM693" s="79" t="str">
        <f ca="1">IFERROR(VLOOKUP((HLOOKUP((VLOOKUP($AB693,Categories!$A$2:$F$20,4,1)),$AB$3:$AJ693,(ROW()-ROW($AB$3)+1),0)),INDIRECT(VLOOKUP($AB693,Categories!$A$2:$H$20,7,1)),2,0),"")</f>
        <v/>
      </c>
      <c r="AN693" s="79" t="str">
        <f ca="1">IFERROR(VLOOKUP((HLOOKUP((VLOOKUP($AB693,Categories!$A$2:$F$20,5,1)), $AB$3:$AJ693, (ROW()-ROW($AB$3)+1), 0)), INDIRECT(VLOOKUP($AB693,Categories!$A$2:$H$20,8,1)),2,0),"")</f>
        <v/>
      </c>
      <c r="AO693" s="79" t="str">
        <f t="shared" ca="1" si="132"/>
        <v/>
      </c>
      <c r="AP693" s="81"/>
      <c r="AQ693" s="70" t="str">
        <f>IFERROR(VLOOKUP(VALUE(MID(AP693,1,1)),AdditionalElements!$A$2:$B$50,2,0),"")</f>
        <v/>
      </c>
      <c r="AR693" s="70" t="str">
        <f>IFERROR(VLOOKUP(VALUE(MID(AP693,2,1)),AdditionalElements!$H$2:$I$50,2,0),"")</f>
        <v/>
      </c>
      <c r="AS693" s="70" t="str">
        <f>IFERROR(VLOOKUP(VALUE(MID(AP693,3,1)),AdditionalElements!$O$2:$P$50,2,0),"")</f>
        <v/>
      </c>
      <c r="AT693" s="70" t="str">
        <f>IFERROR(VLOOKUP(VALUE(MID(AP693,4,1)),AdditionalElements!$V$2:$W$50,2,0),"")</f>
        <v/>
      </c>
      <c r="AU693" s="71"/>
      <c r="AV693" s="79" t="str">
        <f>IFERROR(IF(VALUE(MID(AU693,1,1))=1, VLOOKUP(VALUE(MID(AU693,1,1)), TxtPanelShape!$A$2:$C$50, 3, 0), (IF(VALUE(MID(AU693,1,1))&gt;=7, VLOOKUP(VALUE(MID(AU693,1,1)), TxtPanelShape!$A$2:$C$50, 3, 0),VLOOKUP(VALUE(MID(AU693,1,2)),TxtPanelShape!$A$2:$C$50,3,0)))), "")</f>
        <v/>
      </c>
      <c r="AW693" s="79" t="str">
        <f>IFERROR(IF(VALUE(MID(AU693,1,1))=1, ", "&amp;VLOOKUP(VALUE(MID(AU693,2,1)), TxtPanelShape!$H$2:$I$50, 2, 0), IF(VALUE(MID(AU693,1,1))&gt;=7, ", "&amp;VLOOKUP(VALUE(MID(AU693,2,1)), TxtPanelShape!$H$2:$I$50, 2, 0),"")), "")</f>
        <v/>
      </c>
      <c r="AX693" s="79" t="str">
        <f>IFERROR(IF(VALUE(MID(AU693,1,1))=1, ", "&amp;VLOOKUP(VALUE(MID(AU693,3,1)), TxtPanelShape!$O$2:$P$50, 2, 0), IF(VALUE(MID(AU693,1,1))&gt;=7, ", "&amp;VLOOKUP(VALUE(MID(AU693,3,1)), TxtPanelShape!$O$2:$P$50, 2, 0),"")),"")</f>
        <v/>
      </c>
      <c r="AY693" s="79" t="str">
        <f>IFERROR("; "&amp;VLOOKUP(VALUE(MID(AU693,4,1)), TxtPanelShape!$V$2:$W$50,2,0),"")</f>
        <v/>
      </c>
      <c r="AZ693" s="79" t="str">
        <f t="shared" si="133"/>
        <v/>
      </c>
      <c r="BA693" s="71"/>
      <c r="BB693" s="79" t="str">
        <f>IFERROR(IF(VALUE(MID(BA693,1,1))=1, VLOOKUP(VALUE(MID(BA693,1,1)), TxtPanelShape!$A$2:$C$50, 3, 0), (IF(VALUE(MID(BA693,1,1))&gt;=7, VLOOKUP(VALUE(MID(BA693,1,1)), TxtPanelShape!$A$2:$C$50, 3, 0),VLOOKUP(VALUE(MID(BA693,1,2)),TxtPanelShape!$A$2:$C$50,3,0)))), "")</f>
        <v/>
      </c>
      <c r="BC693" s="79" t="str">
        <f>IFERROR(IF(VALUE(MID(BA693,1,1))=1, ", "&amp;VLOOKUP(VALUE(MID(BA693,2,1)), TxtPanelShape!$H$2:$I$50, 2, 0), IF(VALUE(MID(BA693,1,1))&gt;=7, ", "&amp;VLOOKUP(VALUE(MID(BA693,2,1)), TxtPanelShape!$H$2:$I$50, 2, 0),"")), "")</f>
        <v/>
      </c>
      <c r="BD693" s="79" t="str">
        <f>IFERROR(IF(VALUE(MID(BA693,1,1))=1, ", "&amp;VLOOKUP(VALUE(MID(BA693,3,1)), TxtPanelShape!$O$2:$P$50, 2, 0), IF(VALUE(MID(BA693,1,1))&gt;=7, ", "&amp;VLOOKUP(VALUE(MID(BA693,3,1)), TxtPanelShape!$O$2:$P$50, 2, 0),"")),"")</f>
        <v/>
      </c>
      <c r="BE693" s="79" t="str">
        <f>IFERROR("; "&amp;VLOOKUP(VALUE(MID(BA693,4,1)), TxtPanelShape!$V$2:$W$50,2,0),"")</f>
        <v/>
      </c>
      <c r="BF693" s="79" t="str">
        <f t="shared" si="134"/>
        <v/>
      </c>
      <c r="BG693" s="71"/>
      <c r="BH693" s="79" t="str">
        <f>IFERROR(VLOOKUP(BG693, TxtPanelDefinition!$A$2:$B$50, 2, 0),"")</f>
        <v/>
      </c>
      <c r="BI693" s="71"/>
      <c r="BJ693" s="79" t="str">
        <f>IFERROR(VLOOKUP(BI693, TxtPanelDefinition!$A$2:$B$50, 2, 0),"")</f>
        <v/>
      </c>
      <c r="BK693" s="71"/>
      <c r="BL693" s="79" t="str">
        <f>IFERROR(VLOOKUP(BK693, InscrTechniques!$A$2:$B$50, 2, 0),"")</f>
        <v/>
      </c>
      <c r="BM693" s="71"/>
      <c r="BN693" s="79" t="str">
        <f>IFERROR(VLOOKUP(BM693, InscrTechniques!$A$2:$B$50, 2, 0),"")</f>
        <v/>
      </c>
      <c r="BO693" s="71"/>
      <c r="BP693" s="79" t="str">
        <f>IFERROR(VLOOKUP(BO693, InscrTechniques!$A$2:$B$50, 2, 0),"")</f>
        <v/>
      </c>
      <c r="BQ693" s="71"/>
      <c r="BR693" s="79" t="str">
        <f>IFERROR(VLOOKUP(BQ693, InscrTechniques!$A$2:$B$50, 2, 0),"")</f>
        <v/>
      </c>
      <c r="BS693" s="71"/>
      <c r="BT693" s="79" t="str">
        <f>IFERROR(VLOOKUP(BS693, InscrTechniques!$A$2:$B$50, 2, 0),"")</f>
        <v/>
      </c>
      <c r="BU693" s="71"/>
      <c r="BV693" s="79" t="str">
        <f>IFERROR(VLOOKUP(BU693, InscrTechniques!$A$2:$B$50, 2, 0),"")</f>
        <v/>
      </c>
      <c r="BW693" s="125"/>
      <c r="BX693" s="79" t="str">
        <f>IFERROR(VLOOKUP(BW693, InscrTechniques!$A$2:$B$50, 2, 0),"")</f>
        <v/>
      </c>
      <c r="BY693" s="125"/>
      <c r="BZ693" s="79" t="str">
        <f>IFERROR(VLOOKUP(BY693, InscrTechniques!$A$2:$B$50, 2, 0),"")</f>
        <v/>
      </c>
      <c r="CA693" s="74"/>
      <c r="CB693" s="114" t="str">
        <f>IFERROR(VLOOKUP(CA693, LetterStyle!$A$2:$B$50, 2, 0),"")</f>
        <v/>
      </c>
      <c r="CC693" s="74"/>
      <c r="CD693" s="114" t="str">
        <f>IFERROR(VLOOKUP(CC693, LetterStyle!$A$2:$B$50, 2, 0),"")</f>
        <v/>
      </c>
      <c r="CE693" s="74"/>
      <c r="CF693" s="114" t="str">
        <f>IFERROR(VLOOKUP(CE693, LetterStyle!$A$2:$B$50, 2, 0),"")</f>
        <v/>
      </c>
      <c r="CG693" s="74"/>
      <c r="CH693" s="79" t="str">
        <f>IFERROR(VLOOKUP(CG693, LetterStyle!$A$2:$B$50, 2, 0),"")</f>
        <v/>
      </c>
      <c r="CI693" s="71"/>
      <c r="CJ693" s="79" t="str">
        <f>IFERROR(VLOOKUP(CI693, DecMotifs!$A$1:$B$306, 2, 0),"")</f>
        <v/>
      </c>
      <c r="CK693" s="71"/>
      <c r="CL693" s="79" t="str">
        <f>IFERROR(VLOOKUP(CK693, DecMotifs!$A$1:$B$306, 2, 0),"")</f>
        <v/>
      </c>
      <c r="CM693" s="71"/>
      <c r="CN693" s="79" t="str">
        <f>IFERROR(VLOOKUP(CM693, DecMotifs!$A$1:$B$306, 2, 0),"")</f>
        <v/>
      </c>
      <c r="CO693" s="71"/>
      <c r="CP693" s="79" t="str">
        <f>IFERROR(VLOOKUP(CO693, MarginalDec!$A$2:$B$253, 2, 0),"")</f>
        <v/>
      </c>
      <c r="CQ693" s="71"/>
      <c r="CR693" s="79" t="str">
        <f>IFERROR(VLOOKUP(CQ693, MarginalDec!$A$2:$B$253, 2, 0),"")</f>
        <v/>
      </c>
      <c r="CS693" s="71"/>
      <c r="CT693" s="79" t="str">
        <f>IFERROR(VLOOKUP(CS693, MarginalDec!$A$2:$B$253, 2, 0),"")</f>
        <v/>
      </c>
      <c r="CU693" s="71"/>
      <c r="CV693" s="79" t="str">
        <f>IF(ISBLANK(CU693),"", IFERROR(VLOOKUP(CU693, Tooling!$A$2:$B$252, 2, 0),""))</f>
        <v/>
      </c>
      <c r="CW693" s="71"/>
      <c r="CX693" s="79" t="str">
        <f>IF(ISBLANK(CW693),"", IFERROR(VLOOKUP(CW693, Tooling!$A$2:$B$252, 2, 0),""))</f>
        <v/>
      </c>
      <c r="CY693" s="71"/>
      <c r="CZ693" s="79" t="str">
        <f>IF(ISBLANK(CY693),"", IFERROR(VLOOKUP(CY693, Repairs!$A$2:$B$252, 2, 0),""))</f>
        <v/>
      </c>
      <c r="DA693" s="77"/>
      <c r="DB693" s="71"/>
      <c r="DC693" s="79" t="str">
        <f>IFERROR(VLOOKUP(DB693, DatingReason!$A$2:$B$252, 2, 0),"")</f>
        <v/>
      </c>
      <c r="DD693" s="123" t="str">
        <f t="shared" si="135"/>
        <v/>
      </c>
      <c r="DF693" s="119" t="str">
        <f t="array" ref="DF693">IF(AND($B693&lt;&gt;"", $DE693&lt;&gt;"", $DE693&lt;&gt;"No"),MAX(IF($B693=PEOPLE!$B$4:$B$1000, PEOPLE!$Q$4:$Q$1000,""))+100,"")</f>
        <v/>
      </c>
      <c r="DG693" s="68"/>
      <c r="DH693" s="76">
        <f>COUNTIF(PEOPLE!B:B, MEMORIALS!B693)</f>
        <v>0</v>
      </c>
      <c r="DI693" s="82"/>
      <c r="DJ693" s="82"/>
      <c r="DK693" s="82"/>
      <c r="DL693" s="68"/>
      <c r="DM693" s="68"/>
      <c r="DN693" s="68"/>
      <c r="DO693" s="68"/>
      <c r="DP693" s="68"/>
    </row>
    <row r="694" spans="1:120" ht="15" customHeight="1" x14ac:dyDescent="0.25">
      <c r="A694" s="68"/>
      <c r="B694" s="69"/>
      <c r="C694" s="68"/>
      <c r="D694" s="68"/>
      <c r="E694" s="70" t="str">
        <f>IF(D694="","",VLOOKUP(D694,Denomination!$A$2:$B$50, 2, 0))</f>
        <v/>
      </c>
      <c r="F694" s="68"/>
      <c r="G694" s="71"/>
      <c r="H694" s="70" t="str">
        <f>IF(G694="","",VLOOKUP(G694,MCondition!$A$2:$B$50, 2, 0))</f>
        <v/>
      </c>
      <c r="I694" s="72"/>
      <c r="J694" s="71"/>
      <c r="K694" s="70" t="str">
        <f>IF(J694="","",VLOOKUP(J694,ICondition!$A$2:$B$50, 2, 0))</f>
        <v/>
      </c>
      <c r="L694" s="73"/>
      <c r="M694" s="73"/>
      <c r="N694" s="73"/>
      <c r="O694" s="73"/>
      <c r="P694" s="73"/>
      <c r="Q694" s="73"/>
      <c r="R694" s="78"/>
      <c r="S694" s="79" t="str">
        <f>IFERROR(VLOOKUP(R694,Material!$A$2:$B$59, 2, 0),"")</f>
        <v/>
      </c>
      <c r="T694" s="71"/>
      <c r="U694" s="79" t="str">
        <f>IFERROR(VLOOKUP(T694,Material!$A$2:$B$59, 2, 0),"")</f>
        <v/>
      </c>
      <c r="V694" s="71"/>
      <c r="W694" s="79" t="str">
        <f>IFERROR(VLOOKUP(V694,Material!$A$2:$B$59, 2, 0),"")</f>
        <v/>
      </c>
      <c r="X694" s="71"/>
      <c r="Y694" s="79" t="str">
        <f>IFERROR(VLOOKUP(X694,Material!$A$2:$B$59, 2, 0),"")</f>
        <v/>
      </c>
      <c r="Z694" s="71"/>
      <c r="AA694" s="79" t="str">
        <f>IFERROR(VLOOKUP(Z694,Material!$A$2:$B$59, 2, 0),"")</f>
        <v/>
      </c>
      <c r="AB694" s="74"/>
      <c r="AC694" s="75" t="e">
        <f t="shared" si="124"/>
        <v>#VALUE!</v>
      </c>
      <c r="AD694" s="75" t="e">
        <f t="shared" si="125"/>
        <v>#VALUE!</v>
      </c>
      <c r="AE694" s="75" t="e">
        <f t="shared" si="127"/>
        <v>#VALUE!</v>
      </c>
      <c r="AF694" s="75" t="e">
        <f t="shared" si="126"/>
        <v>#VALUE!</v>
      </c>
      <c r="AG694" s="75" t="e">
        <f t="shared" si="128"/>
        <v>#VALUE!</v>
      </c>
      <c r="AH694" s="75" t="e">
        <f t="shared" si="129"/>
        <v>#VALUE!</v>
      </c>
      <c r="AI694" s="75" t="e">
        <f t="shared" si="130"/>
        <v>#VALUE!</v>
      </c>
      <c r="AJ694" s="80" t="e">
        <f t="shared" si="131"/>
        <v>#VALUE!</v>
      </c>
      <c r="AK694" s="79" t="str">
        <f>(IFERROR(VLOOKUP(AB694,Categories!$A$2:$B$20,2,1),""))</f>
        <v/>
      </c>
      <c r="AL694" s="79" t="str">
        <f ca="1">IFERROR(VLOOKUP((HLOOKUP((VLOOKUP($AB694,Categories!$A$2:$F$20,3,1)), $AB$3:$AJ694, (ROW()-ROW($AB$3)+1), 0)), INDIRECT(VLOOKUP($AB694,Categories!$A$2:$F$20,6,1)),2,0),AK694)</f>
        <v/>
      </c>
      <c r="AM694" s="79" t="str">
        <f ca="1">IFERROR(VLOOKUP((HLOOKUP((VLOOKUP($AB694,Categories!$A$2:$F$20,4,1)),$AB$3:$AJ694,(ROW()-ROW($AB$3)+1),0)),INDIRECT(VLOOKUP($AB694,Categories!$A$2:$H$20,7,1)),2,0),"")</f>
        <v/>
      </c>
      <c r="AN694" s="79" t="str">
        <f ca="1">IFERROR(VLOOKUP((HLOOKUP((VLOOKUP($AB694,Categories!$A$2:$F$20,5,1)), $AB$3:$AJ694, (ROW()-ROW($AB$3)+1), 0)), INDIRECT(VLOOKUP($AB694,Categories!$A$2:$H$20,8,1)),2,0),"")</f>
        <v/>
      </c>
      <c r="AO694" s="79" t="str">
        <f t="shared" ca="1" si="132"/>
        <v/>
      </c>
      <c r="AP694" s="81"/>
      <c r="AQ694" s="70" t="str">
        <f>IFERROR(VLOOKUP(VALUE(MID(AP694,1,1)),AdditionalElements!$A$2:$B$50,2,0),"")</f>
        <v/>
      </c>
      <c r="AR694" s="70" t="str">
        <f>IFERROR(VLOOKUP(VALUE(MID(AP694,2,1)),AdditionalElements!$H$2:$I$50,2,0),"")</f>
        <v/>
      </c>
      <c r="AS694" s="70" t="str">
        <f>IFERROR(VLOOKUP(VALUE(MID(AP694,3,1)),AdditionalElements!$O$2:$P$50,2,0),"")</f>
        <v/>
      </c>
      <c r="AT694" s="70" t="str">
        <f>IFERROR(VLOOKUP(VALUE(MID(AP694,4,1)),AdditionalElements!$V$2:$W$50,2,0),"")</f>
        <v/>
      </c>
      <c r="AU694" s="71"/>
      <c r="AV694" s="79" t="str">
        <f>IFERROR(IF(VALUE(MID(AU694,1,1))=1, VLOOKUP(VALUE(MID(AU694,1,1)), TxtPanelShape!$A$2:$C$50, 3, 0), (IF(VALUE(MID(AU694,1,1))&gt;=7, VLOOKUP(VALUE(MID(AU694,1,1)), TxtPanelShape!$A$2:$C$50, 3, 0),VLOOKUP(VALUE(MID(AU694,1,2)),TxtPanelShape!$A$2:$C$50,3,0)))), "")</f>
        <v/>
      </c>
      <c r="AW694" s="79" t="str">
        <f>IFERROR(IF(VALUE(MID(AU694,1,1))=1, ", "&amp;VLOOKUP(VALUE(MID(AU694,2,1)), TxtPanelShape!$H$2:$I$50, 2, 0), IF(VALUE(MID(AU694,1,1))&gt;=7, ", "&amp;VLOOKUP(VALUE(MID(AU694,2,1)), TxtPanelShape!$H$2:$I$50, 2, 0),"")), "")</f>
        <v/>
      </c>
      <c r="AX694" s="79" t="str">
        <f>IFERROR(IF(VALUE(MID(AU694,1,1))=1, ", "&amp;VLOOKUP(VALUE(MID(AU694,3,1)), TxtPanelShape!$O$2:$P$50, 2, 0), IF(VALUE(MID(AU694,1,1))&gt;=7, ", "&amp;VLOOKUP(VALUE(MID(AU694,3,1)), TxtPanelShape!$O$2:$P$50, 2, 0),"")),"")</f>
        <v/>
      </c>
      <c r="AY694" s="79" t="str">
        <f>IFERROR("; "&amp;VLOOKUP(VALUE(MID(AU694,4,1)), TxtPanelShape!$V$2:$W$50,2,0),"")</f>
        <v/>
      </c>
      <c r="AZ694" s="79" t="str">
        <f t="shared" si="133"/>
        <v/>
      </c>
      <c r="BA694" s="71"/>
      <c r="BB694" s="79" t="str">
        <f>IFERROR(IF(VALUE(MID(BA694,1,1))=1, VLOOKUP(VALUE(MID(BA694,1,1)), TxtPanelShape!$A$2:$C$50, 3, 0), (IF(VALUE(MID(BA694,1,1))&gt;=7, VLOOKUP(VALUE(MID(BA694,1,1)), TxtPanelShape!$A$2:$C$50, 3, 0),VLOOKUP(VALUE(MID(BA694,1,2)),TxtPanelShape!$A$2:$C$50,3,0)))), "")</f>
        <v/>
      </c>
      <c r="BC694" s="79" t="str">
        <f>IFERROR(IF(VALUE(MID(BA694,1,1))=1, ", "&amp;VLOOKUP(VALUE(MID(BA694,2,1)), TxtPanelShape!$H$2:$I$50, 2, 0), IF(VALUE(MID(BA694,1,1))&gt;=7, ", "&amp;VLOOKUP(VALUE(MID(BA694,2,1)), TxtPanelShape!$H$2:$I$50, 2, 0),"")), "")</f>
        <v/>
      </c>
      <c r="BD694" s="79" t="str">
        <f>IFERROR(IF(VALUE(MID(BA694,1,1))=1, ", "&amp;VLOOKUP(VALUE(MID(BA694,3,1)), TxtPanelShape!$O$2:$P$50, 2, 0), IF(VALUE(MID(BA694,1,1))&gt;=7, ", "&amp;VLOOKUP(VALUE(MID(BA694,3,1)), TxtPanelShape!$O$2:$P$50, 2, 0),"")),"")</f>
        <v/>
      </c>
      <c r="BE694" s="79" t="str">
        <f>IFERROR("; "&amp;VLOOKUP(VALUE(MID(BA694,4,1)), TxtPanelShape!$V$2:$W$50,2,0),"")</f>
        <v/>
      </c>
      <c r="BF694" s="79" t="str">
        <f t="shared" si="134"/>
        <v/>
      </c>
      <c r="BG694" s="71"/>
      <c r="BH694" s="79" t="str">
        <f>IFERROR(VLOOKUP(BG694, TxtPanelDefinition!$A$2:$B$50, 2, 0),"")</f>
        <v/>
      </c>
      <c r="BI694" s="71"/>
      <c r="BJ694" s="79" t="str">
        <f>IFERROR(VLOOKUP(BI694, TxtPanelDefinition!$A$2:$B$50, 2, 0),"")</f>
        <v/>
      </c>
      <c r="BK694" s="71"/>
      <c r="BL694" s="79" t="str">
        <f>IFERROR(VLOOKUP(BK694, InscrTechniques!$A$2:$B$50, 2, 0),"")</f>
        <v/>
      </c>
      <c r="BM694" s="71"/>
      <c r="BN694" s="79" t="str">
        <f>IFERROR(VLOOKUP(BM694, InscrTechniques!$A$2:$B$50, 2, 0),"")</f>
        <v/>
      </c>
      <c r="BO694" s="71"/>
      <c r="BP694" s="79" t="str">
        <f>IFERROR(VLOOKUP(BO694, InscrTechniques!$A$2:$B$50, 2, 0),"")</f>
        <v/>
      </c>
      <c r="BQ694" s="71"/>
      <c r="BR694" s="79" t="str">
        <f>IFERROR(VLOOKUP(BQ694, InscrTechniques!$A$2:$B$50, 2, 0),"")</f>
        <v/>
      </c>
      <c r="BS694" s="71"/>
      <c r="BT694" s="79" t="str">
        <f>IFERROR(VLOOKUP(BS694, InscrTechniques!$A$2:$B$50, 2, 0),"")</f>
        <v/>
      </c>
      <c r="BU694" s="71"/>
      <c r="BV694" s="79" t="str">
        <f>IFERROR(VLOOKUP(BU694, InscrTechniques!$A$2:$B$50, 2, 0),"")</f>
        <v/>
      </c>
      <c r="BW694" s="125"/>
      <c r="BX694" s="79" t="str">
        <f>IFERROR(VLOOKUP(BW694, InscrTechniques!$A$2:$B$50, 2, 0),"")</f>
        <v/>
      </c>
      <c r="BY694" s="125"/>
      <c r="BZ694" s="79" t="str">
        <f>IFERROR(VLOOKUP(BY694, InscrTechniques!$A$2:$B$50, 2, 0),"")</f>
        <v/>
      </c>
      <c r="CA694" s="74"/>
      <c r="CB694" s="114" t="str">
        <f>IFERROR(VLOOKUP(CA694, LetterStyle!$A$2:$B$50, 2, 0),"")</f>
        <v/>
      </c>
      <c r="CC694" s="74"/>
      <c r="CD694" s="114" t="str">
        <f>IFERROR(VLOOKUP(CC694, LetterStyle!$A$2:$B$50, 2, 0),"")</f>
        <v/>
      </c>
      <c r="CE694" s="74"/>
      <c r="CF694" s="114" t="str">
        <f>IFERROR(VLOOKUP(CE694, LetterStyle!$A$2:$B$50, 2, 0),"")</f>
        <v/>
      </c>
      <c r="CG694" s="74"/>
      <c r="CH694" s="79" t="str">
        <f>IFERROR(VLOOKUP(CG694, LetterStyle!$A$2:$B$50, 2, 0),"")</f>
        <v/>
      </c>
      <c r="CI694" s="71"/>
      <c r="CJ694" s="79" t="str">
        <f>IFERROR(VLOOKUP(CI694, DecMotifs!$A$1:$B$306, 2, 0),"")</f>
        <v/>
      </c>
      <c r="CK694" s="71"/>
      <c r="CL694" s="79" t="str">
        <f>IFERROR(VLOOKUP(CK694, DecMotifs!$A$1:$B$306, 2, 0),"")</f>
        <v/>
      </c>
      <c r="CM694" s="71"/>
      <c r="CN694" s="79" t="str">
        <f>IFERROR(VLOOKUP(CM694, DecMotifs!$A$1:$B$306, 2, 0),"")</f>
        <v/>
      </c>
      <c r="CO694" s="71"/>
      <c r="CP694" s="79" t="str">
        <f>IFERROR(VLOOKUP(CO694, MarginalDec!$A$2:$B$253, 2, 0),"")</f>
        <v/>
      </c>
      <c r="CQ694" s="71"/>
      <c r="CR694" s="79" t="str">
        <f>IFERROR(VLOOKUP(CQ694, MarginalDec!$A$2:$B$253, 2, 0),"")</f>
        <v/>
      </c>
      <c r="CS694" s="71"/>
      <c r="CT694" s="79" t="str">
        <f>IFERROR(VLOOKUP(CS694, MarginalDec!$A$2:$B$253, 2, 0),"")</f>
        <v/>
      </c>
      <c r="CU694" s="71"/>
      <c r="CV694" s="79" t="str">
        <f>IF(ISBLANK(CU694),"", IFERROR(VLOOKUP(CU694, Tooling!$A$2:$B$252, 2, 0),""))</f>
        <v/>
      </c>
      <c r="CW694" s="71"/>
      <c r="CX694" s="79" t="str">
        <f>IF(ISBLANK(CW694),"", IFERROR(VLOOKUP(CW694, Tooling!$A$2:$B$252, 2, 0),""))</f>
        <v/>
      </c>
      <c r="CY694" s="71"/>
      <c r="CZ694" s="79" t="str">
        <f>IF(ISBLANK(CY694),"", IFERROR(VLOOKUP(CY694, Repairs!$A$2:$B$252, 2, 0),""))</f>
        <v/>
      </c>
      <c r="DA694" s="77"/>
      <c r="DB694" s="71"/>
      <c r="DC694" s="79" t="str">
        <f>IFERROR(VLOOKUP(DB694, DatingReason!$A$2:$B$252, 2, 0),"")</f>
        <v/>
      </c>
      <c r="DD694" s="123" t="str">
        <f t="shared" si="135"/>
        <v/>
      </c>
      <c r="DF694" s="119" t="str">
        <f t="array" ref="DF694">IF(AND($B694&lt;&gt;"", $DE694&lt;&gt;"", $DE694&lt;&gt;"No"),MAX(IF($B694=PEOPLE!$B$4:$B$1000, PEOPLE!$Q$4:$Q$1000,""))+100,"")</f>
        <v/>
      </c>
      <c r="DG694" s="68"/>
      <c r="DH694" s="76">
        <f>COUNTIF(PEOPLE!B:B, MEMORIALS!B694)</f>
        <v>0</v>
      </c>
      <c r="DI694" s="82"/>
      <c r="DJ694" s="82"/>
      <c r="DK694" s="82"/>
      <c r="DL694" s="68"/>
      <c r="DM694" s="68"/>
      <c r="DN694" s="68"/>
      <c r="DO694" s="68"/>
      <c r="DP694" s="68"/>
    </row>
    <row r="695" spans="1:120" ht="15" customHeight="1" x14ac:dyDescent="0.25">
      <c r="A695" s="68"/>
      <c r="B695" s="69"/>
      <c r="C695" s="68"/>
      <c r="D695" s="68"/>
      <c r="E695" s="70" t="str">
        <f>IF(D695="","",VLOOKUP(D695,Denomination!$A$2:$B$50, 2, 0))</f>
        <v/>
      </c>
      <c r="F695" s="68"/>
      <c r="G695" s="71"/>
      <c r="H695" s="70" t="str">
        <f>IF(G695="","",VLOOKUP(G695,MCondition!$A$2:$B$50, 2, 0))</f>
        <v/>
      </c>
      <c r="I695" s="72"/>
      <c r="J695" s="71"/>
      <c r="K695" s="70" t="str">
        <f>IF(J695="","",VLOOKUP(J695,ICondition!$A$2:$B$50, 2, 0))</f>
        <v/>
      </c>
      <c r="L695" s="73"/>
      <c r="M695" s="73"/>
      <c r="N695" s="73"/>
      <c r="O695" s="73"/>
      <c r="P695" s="73"/>
      <c r="Q695" s="73"/>
      <c r="R695" s="78"/>
      <c r="S695" s="79" t="str">
        <f>IFERROR(VLOOKUP(R695,Material!$A$2:$B$59, 2, 0),"")</f>
        <v/>
      </c>
      <c r="T695" s="71"/>
      <c r="U695" s="79" t="str">
        <f>IFERROR(VLOOKUP(T695,Material!$A$2:$B$59, 2, 0),"")</f>
        <v/>
      </c>
      <c r="V695" s="71"/>
      <c r="W695" s="79" t="str">
        <f>IFERROR(VLOOKUP(V695,Material!$A$2:$B$59, 2, 0),"")</f>
        <v/>
      </c>
      <c r="X695" s="71"/>
      <c r="Y695" s="79" t="str">
        <f>IFERROR(VLOOKUP(X695,Material!$A$2:$B$59, 2, 0),"")</f>
        <v/>
      </c>
      <c r="Z695" s="71"/>
      <c r="AA695" s="79" t="str">
        <f>IFERROR(VLOOKUP(Z695,Material!$A$2:$B$59, 2, 0),"")</f>
        <v/>
      </c>
      <c r="AB695" s="74"/>
      <c r="AC695" s="75" t="e">
        <f t="shared" si="124"/>
        <v>#VALUE!</v>
      </c>
      <c r="AD695" s="75" t="e">
        <f t="shared" si="125"/>
        <v>#VALUE!</v>
      </c>
      <c r="AE695" s="75" t="e">
        <f t="shared" si="127"/>
        <v>#VALUE!</v>
      </c>
      <c r="AF695" s="75" t="e">
        <f t="shared" si="126"/>
        <v>#VALUE!</v>
      </c>
      <c r="AG695" s="75" t="e">
        <f t="shared" si="128"/>
        <v>#VALUE!</v>
      </c>
      <c r="AH695" s="75" t="e">
        <f t="shared" si="129"/>
        <v>#VALUE!</v>
      </c>
      <c r="AI695" s="75" t="e">
        <f t="shared" si="130"/>
        <v>#VALUE!</v>
      </c>
      <c r="AJ695" s="80" t="e">
        <f t="shared" si="131"/>
        <v>#VALUE!</v>
      </c>
      <c r="AK695" s="79" t="str">
        <f>(IFERROR(VLOOKUP(AB695,Categories!$A$2:$B$20,2,1),""))</f>
        <v/>
      </c>
      <c r="AL695" s="79" t="str">
        <f ca="1">IFERROR(VLOOKUP((HLOOKUP((VLOOKUP($AB695,Categories!$A$2:$F$20,3,1)), $AB$3:$AJ695, (ROW()-ROW($AB$3)+1), 0)), INDIRECT(VLOOKUP($AB695,Categories!$A$2:$F$20,6,1)),2,0),AK695)</f>
        <v/>
      </c>
      <c r="AM695" s="79" t="str">
        <f ca="1">IFERROR(VLOOKUP((HLOOKUP((VLOOKUP($AB695,Categories!$A$2:$F$20,4,1)),$AB$3:$AJ695,(ROW()-ROW($AB$3)+1),0)),INDIRECT(VLOOKUP($AB695,Categories!$A$2:$H$20,7,1)),2,0),"")</f>
        <v/>
      </c>
      <c r="AN695" s="79" t="str">
        <f ca="1">IFERROR(VLOOKUP((HLOOKUP((VLOOKUP($AB695,Categories!$A$2:$F$20,5,1)), $AB$3:$AJ695, (ROW()-ROW($AB$3)+1), 0)), INDIRECT(VLOOKUP($AB695,Categories!$A$2:$H$20,8,1)),2,0),"")</f>
        <v/>
      </c>
      <c r="AO695" s="79" t="str">
        <f t="shared" ca="1" si="132"/>
        <v/>
      </c>
      <c r="AP695" s="81"/>
      <c r="AQ695" s="70" t="str">
        <f>IFERROR(VLOOKUP(VALUE(MID(AP695,1,1)),AdditionalElements!$A$2:$B$50,2,0),"")</f>
        <v/>
      </c>
      <c r="AR695" s="70" t="str">
        <f>IFERROR(VLOOKUP(VALUE(MID(AP695,2,1)),AdditionalElements!$H$2:$I$50,2,0),"")</f>
        <v/>
      </c>
      <c r="AS695" s="70" t="str">
        <f>IFERROR(VLOOKUP(VALUE(MID(AP695,3,1)),AdditionalElements!$O$2:$P$50,2,0),"")</f>
        <v/>
      </c>
      <c r="AT695" s="70" t="str">
        <f>IFERROR(VLOOKUP(VALUE(MID(AP695,4,1)),AdditionalElements!$V$2:$W$50,2,0),"")</f>
        <v/>
      </c>
      <c r="AU695" s="71"/>
      <c r="AV695" s="79" t="str">
        <f>IFERROR(IF(VALUE(MID(AU695,1,1))=1, VLOOKUP(VALUE(MID(AU695,1,1)), TxtPanelShape!$A$2:$C$50, 3, 0), (IF(VALUE(MID(AU695,1,1))&gt;=7, VLOOKUP(VALUE(MID(AU695,1,1)), TxtPanelShape!$A$2:$C$50, 3, 0),VLOOKUP(VALUE(MID(AU695,1,2)),TxtPanelShape!$A$2:$C$50,3,0)))), "")</f>
        <v/>
      </c>
      <c r="AW695" s="79" t="str">
        <f>IFERROR(IF(VALUE(MID(AU695,1,1))=1, ", "&amp;VLOOKUP(VALUE(MID(AU695,2,1)), TxtPanelShape!$H$2:$I$50, 2, 0), IF(VALUE(MID(AU695,1,1))&gt;=7, ", "&amp;VLOOKUP(VALUE(MID(AU695,2,1)), TxtPanelShape!$H$2:$I$50, 2, 0),"")), "")</f>
        <v/>
      </c>
      <c r="AX695" s="79" t="str">
        <f>IFERROR(IF(VALUE(MID(AU695,1,1))=1, ", "&amp;VLOOKUP(VALUE(MID(AU695,3,1)), TxtPanelShape!$O$2:$P$50, 2, 0), IF(VALUE(MID(AU695,1,1))&gt;=7, ", "&amp;VLOOKUP(VALUE(MID(AU695,3,1)), TxtPanelShape!$O$2:$P$50, 2, 0),"")),"")</f>
        <v/>
      </c>
      <c r="AY695" s="79" t="str">
        <f>IFERROR("; "&amp;VLOOKUP(VALUE(MID(AU695,4,1)), TxtPanelShape!$V$2:$W$50,2,0),"")</f>
        <v/>
      </c>
      <c r="AZ695" s="79" t="str">
        <f t="shared" si="133"/>
        <v/>
      </c>
      <c r="BA695" s="71"/>
      <c r="BB695" s="79" t="str">
        <f>IFERROR(IF(VALUE(MID(BA695,1,1))=1, VLOOKUP(VALUE(MID(BA695,1,1)), TxtPanelShape!$A$2:$C$50, 3, 0), (IF(VALUE(MID(BA695,1,1))&gt;=7, VLOOKUP(VALUE(MID(BA695,1,1)), TxtPanelShape!$A$2:$C$50, 3, 0),VLOOKUP(VALUE(MID(BA695,1,2)),TxtPanelShape!$A$2:$C$50,3,0)))), "")</f>
        <v/>
      </c>
      <c r="BC695" s="79" t="str">
        <f>IFERROR(IF(VALUE(MID(BA695,1,1))=1, ", "&amp;VLOOKUP(VALUE(MID(BA695,2,1)), TxtPanelShape!$H$2:$I$50, 2, 0), IF(VALUE(MID(BA695,1,1))&gt;=7, ", "&amp;VLOOKUP(VALUE(MID(BA695,2,1)), TxtPanelShape!$H$2:$I$50, 2, 0),"")), "")</f>
        <v/>
      </c>
      <c r="BD695" s="79" t="str">
        <f>IFERROR(IF(VALUE(MID(BA695,1,1))=1, ", "&amp;VLOOKUP(VALUE(MID(BA695,3,1)), TxtPanelShape!$O$2:$P$50, 2, 0), IF(VALUE(MID(BA695,1,1))&gt;=7, ", "&amp;VLOOKUP(VALUE(MID(BA695,3,1)), TxtPanelShape!$O$2:$P$50, 2, 0),"")),"")</f>
        <v/>
      </c>
      <c r="BE695" s="79" t="str">
        <f>IFERROR("; "&amp;VLOOKUP(VALUE(MID(BA695,4,1)), TxtPanelShape!$V$2:$W$50,2,0),"")</f>
        <v/>
      </c>
      <c r="BF695" s="79" t="str">
        <f t="shared" si="134"/>
        <v/>
      </c>
      <c r="BG695" s="71"/>
      <c r="BH695" s="79" t="str">
        <f>IFERROR(VLOOKUP(BG695, TxtPanelDefinition!$A$2:$B$50, 2, 0),"")</f>
        <v/>
      </c>
      <c r="BI695" s="71"/>
      <c r="BJ695" s="79" t="str">
        <f>IFERROR(VLOOKUP(BI695, TxtPanelDefinition!$A$2:$B$50, 2, 0),"")</f>
        <v/>
      </c>
      <c r="BK695" s="71"/>
      <c r="BL695" s="79" t="str">
        <f>IFERROR(VLOOKUP(BK695, InscrTechniques!$A$2:$B$50, 2, 0),"")</f>
        <v/>
      </c>
      <c r="BM695" s="71"/>
      <c r="BN695" s="79" t="str">
        <f>IFERROR(VLOOKUP(BM695, InscrTechniques!$A$2:$B$50, 2, 0),"")</f>
        <v/>
      </c>
      <c r="BO695" s="71"/>
      <c r="BP695" s="79" t="str">
        <f>IFERROR(VLOOKUP(BO695, InscrTechniques!$A$2:$B$50, 2, 0),"")</f>
        <v/>
      </c>
      <c r="BQ695" s="71"/>
      <c r="BR695" s="79" t="str">
        <f>IFERROR(VLOOKUP(BQ695, InscrTechniques!$A$2:$B$50, 2, 0),"")</f>
        <v/>
      </c>
      <c r="BS695" s="71"/>
      <c r="BT695" s="79" t="str">
        <f>IFERROR(VLOOKUP(BS695, InscrTechniques!$A$2:$B$50, 2, 0),"")</f>
        <v/>
      </c>
      <c r="BU695" s="71"/>
      <c r="BV695" s="79" t="str">
        <f>IFERROR(VLOOKUP(BU695, InscrTechniques!$A$2:$B$50, 2, 0),"")</f>
        <v/>
      </c>
      <c r="BW695" s="125"/>
      <c r="BX695" s="79" t="str">
        <f>IFERROR(VLOOKUP(BW695, InscrTechniques!$A$2:$B$50, 2, 0),"")</f>
        <v/>
      </c>
      <c r="BY695" s="125"/>
      <c r="BZ695" s="79" t="str">
        <f>IFERROR(VLOOKUP(BY695, InscrTechniques!$A$2:$B$50, 2, 0),"")</f>
        <v/>
      </c>
      <c r="CA695" s="74"/>
      <c r="CB695" s="114" t="str">
        <f>IFERROR(VLOOKUP(CA695, LetterStyle!$A$2:$B$50, 2, 0),"")</f>
        <v/>
      </c>
      <c r="CC695" s="74"/>
      <c r="CD695" s="114" t="str">
        <f>IFERROR(VLOOKUP(CC695, LetterStyle!$A$2:$B$50, 2, 0),"")</f>
        <v/>
      </c>
      <c r="CE695" s="74"/>
      <c r="CF695" s="114" t="str">
        <f>IFERROR(VLOOKUP(CE695, LetterStyle!$A$2:$B$50, 2, 0),"")</f>
        <v/>
      </c>
      <c r="CG695" s="74"/>
      <c r="CH695" s="79" t="str">
        <f>IFERROR(VLOOKUP(CG695, LetterStyle!$A$2:$B$50, 2, 0),"")</f>
        <v/>
      </c>
      <c r="CI695" s="71"/>
      <c r="CJ695" s="79" t="str">
        <f>IFERROR(VLOOKUP(CI695, DecMotifs!$A$1:$B$306, 2, 0),"")</f>
        <v/>
      </c>
      <c r="CK695" s="71"/>
      <c r="CL695" s="79" t="str">
        <f>IFERROR(VLOOKUP(CK695, DecMotifs!$A$1:$B$306, 2, 0),"")</f>
        <v/>
      </c>
      <c r="CM695" s="71"/>
      <c r="CN695" s="79" t="str">
        <f>IFERROR(VLOOKUP(CM695, DecMotifs!$A$1:$B$306, 2, 0),"")</f>
        <v/>
      </c>
      <c r="CO695" s="71"/>
      <c r="CP695" s="79" t="str">
        <f>IFERROR(VLOOKUP(CO695, MarginalDec!$A$2:$B$253, 2, 0),"")</f>
        <v/>
      </c>
      <c r="CQ695" s="71"/>
      <c r="CR695" s="79" t="str">
        <f>IFERROR(VLOOKUP(CQ695, MarginalDec!$A$2:$B$253, 2, 0),"")</f>
        <v/>
      </c>
      <c r="CS695" s="71"/>
      <c r="CT695" s="79" t="str">
        <f>IFERROR(VLOOKUP(CS695, MarginalDec!$A$2:$B$253, 2, 0),"")</f>
        <v/>
      </c>
      <c r="CU695" s="71"/>
      <c r="CV695" s="79" t="str">
        <f>IF(ISBLANK(CU695),"", IFERROR(VLOOKUP(CU695, Tooling!$A$2:$B$252, 2, 0),""))</f>
        <v/>
      </c>
      <c r="CW695" s="71"/>
      <c r="CX695" s="79" t="str">
        <f>IF(ISBLANK(CW695),"", IFERROR(VLOOKUP(CW695, Tooling!$A$2:$B$252, 2, 0),""))</f>
        <v/>
      </c>
      <c r="CY695" s="71"/>
      <c r="CZ695" s="79" t="str">
        <f>IF(ISBLANK(CY695),"", IFERROR(VLOOKUP(CY695, Repairs!$A$2:$B$252, 2, 0),""))</f>
        <v/>
      </c>
      <c r="DA695" s="77"/>
      <c r="DB695" s="71"/>
      <c r="DC695" s="79" t="str">
        <f>IFERROR(VLOOKUP(DB695, DatingReason!$A$2:$B$252, 2, 0),"")</f>
        <v/>
      </c>
      <c r="DD695" s="123" t="str">
        <f t="shared" si="135"/>
        <v/>
      </c>
      <c r="DF695" s="119" t="str">
        <f t="array" ref="DF695">IF(AND($B695&lt;&gt;"", $DE695&lt;&gt;"", $DE695&lt;&gt;"No"),MAX(IF($B695=PEOPLE!$B$4:$B$1000, PEOPLE!$Q$4:$Q$1000,""))+100,"")</f>
        <v/>
      </c>
      <c r="DG695" s="68"/>
      <c r="DH695" s="76">
        <f>COUNTIF(PEOPLE!B:B, MEMORIALS!B695)</f>
        <v>0</v>
      </c>
      <c r="DI695" s="82"/>
      <c r="DJ695" s="82"/>
      <c r="DK695" s="82"/>
      <c r="DL695" s="68"/>
      <c r="DM695" s="68"/>
      <c r="DN695" s="68"/>
      <c r="DO695" s="68"/>
      <c r="DP695" s="68"/>
    </row>
    <row r="696" spans="1:120" ht="15" customHeight="1" x14ac:dyDescent="0.25">
      <c r="A696" s="68"/>
      <c r="B696" s="69"/>
      <c r="C696" s="68"/>
      <c r="D696" s="68"/>
      <c r="E696" s="70" t="str">
        <f>IF(D696="","",VLOOKUP(D696,Denomination!$A$2:$B$50, 2, 0))</f>
        <v/>
      </c>
      <c r="F696" s="68"/>
      <c r="G696" s="71"/>
      <c r="H696" s="70" t="str">
        <f>IF(G696="","",VLOOKUP(G696,MCondition!$A$2:$B$50, 2, 0))</f>
        <v/>
      </c>
      <c r="I696" s="72"/>
      <c r="J696" s="71"/>
      <c r="K696" s="70" t="str">
        <f>IF(J696="","",VLOOKUP(J696,ICondition!$A$2:$B$50, 2, 0))</f>
        <v/>
      </c>
      <c r="L696" s="73"/>
      <c r="M696" s="73"/>
      <c r="N696" s="73"/>
      <c r="O696" s="73"/>
      <c r="P696" s="73"/>
      <c r="Q696" s="73"/>
      <c r="R696" s="78"/>
      <c r="S696" s="79" t="str">
        <f>IFERROR(VLOOKUP(R696,Material!$A$2:$B$59, 2, 0),"")</f>
        <v/>
      </c>
      <c r="T696" s="71"/>
      <c r="U696" s="79" t="str">
        <f>IFERROR(VLOOKUP(T696,Material!$A$2:$B$59, 2, 0),"")</f>
        <v/>
      </c>
      <c r="V696" s="71"/>
      <c r="W696" s="79" t="str">
        <f>IFERROR(VLOOKUP(V696,Material!$A$2:$B$59, 2, 0),"")</f>
        <v/>
      </c>
      <c r="X696" s="71"/>
      <c r="Y696" s="79" t="str">
        <f>IFERROR(VLOOKUP(X696,Material!$A$2:$B$59, 2, 0),"")</f>
        <v/>
      </c>
      <c r="Z696" s="71"/>
      <c r="AA696" s="79" t="str">
        <f>IFERROR(VLOOKUP(Z696,Material!$A$2:$B$59, 2, 0),"")</f>
        <v/>
      </c>
      <c r="AB696" s="74"/>
      <c r="AC696" s="75" t="e">
        <f t="shared" si="124"/>
        <v>#VALUE!</v>
      </c>
      <c r="AD696" s="75" t="e">
        <f t="shared" si="125"/>
        <v>#VALUE!</v>
      </c>
      <c r="AE696" s="75" t="e">
        <f t="shared" si="127"/>
        <v>#VALUE!</v>
      </c>
      <c r="AF696" s="75" t="e">
        <f t="shared" si="126"/>
        <v>#VALUE!</v>
      </c>
      <c r="AG696" s="75" t="e">
        <f t="shared" si="128"/>
        <v>#VALUE!</v>
      </c>
      <c r="AH696" s="75" t="e">
        <f t="shared" si="129"/>
        <v>#VALUE!</v>
      </c>
      <c r="AI696" s="75" t="e">
        <f t="shared" si="130"/>
        <v>#VALUE!</v>
      </c>
      <c r="AJ696" s="80" t="e">
        <f t="shared" si="131"/>
        <v>#VALUE!</v>
      </c>
      <c r="AK696" s="79" t="str">
        <f>(IFERROR(VLOOKUP(AB696,Categories!$A$2:$B$20,2,1),""))</f>
        <v/>
      </c>
      <c r="AL696" s="79" t="str">
        <f ca="1">IFERROR(VLOOKUP((HLOOKUP((VLOOKUP($AB696,Categories!$A$2:$F$20,3,1)), $AB$3:$AJ696, (ROW()-ROW($AB$3)+1), 0)), INDIRECT(VLOOKUP($AB696,Categories!$A$2:$F$20,6,1)),2,0),AK696)</f>
        <v/>
      </c>
      <c r="AM696" s="79" t="str">
        <f ca="1">IFERROR(VLOOKUP((HLOOKUP((VLOOKUP($AB696,Categories!$A$2:$F$20,4,1)),$AB$3:$AJ696,(ROW()-ROW($AB$3)+1),0)),INDIRECT(VLOOKUP($AB696,Categories!$A$2:$H$20,7,1)),2,0),"")</f>
        <v/>
      </c>
      <c r="AN696" s="79" t="str">
        <f ca="1">IFERROR(VLOOKUP((HLOOKUP((VLOOKUP($AB696,Categories!$A$2:$F$20,5,1)), $AB$3:$AJ696, (ROW()-ROW($AB$3)+1), 0)), INDIRECT(VLOOKUP($AB696,Categories!$A$2:$H$20,8,1)),2,0),"")</f>
        <v/>
      </c>
      <c r="AO696" s="79" t="str">
        <f t="shared" ca="1" si="132"/>
        <v/>
      </c>
      <c r="AP696" s="81"/>
      <c r="AQ696" s="70" t="str">
        <f>IFERROR(VLOOKUP(VALUE(MID(AP696,1,1)),AdditionalElements!$A$2:$B$50,2,0),"")</f>
        <v/>
      </c>
      <c r="AR696" s="70" t="str">
        <f>IFERROR(VLOOKUP(VALUE(MID(AP696,2,1)),AdditionalElements!$H$2:$I$50,2,0),"")</f>
        <v/>
      </c>
      <c r="AS696" s="70" t="str">
        <f>IFERROR(VLOOKUP(VALUE(MID(AP696,3,1)),AdditionalElements!$O$2:$P$50,2,0),"")</f>
        <v/>
      </c>
      <c r="AT696" s="70" t="str">
        <f>IFERROR(VLOOKUP(VALUE(MID(AP696,4,1)),AdditionalElements!$V$2:$W$50,2,0),"")</f>
        <v/>
      </c>
      <c r="AU696" s="71"/>
      <c r="AV696" s="79" t="str">
        <f>IFERROR(IF(VALUE(MID(AU696,1,1))=1, VLOOKUP(VALUE(MID(AU696,1,1)), TxtPanelShape!$A$2:$C$50, 3, 0), (IF(VALUE(MID(AU696,1,1))&gt;=7, VLOOKUP(VALUE(MID(AU696,1,1)), TxtPanelShape!$A$2:$C$50, 3, 0),VLOOKUP(VALUE(MID(AU696,1,2)),TxtPanelShape!$A$2:$C$50,3,0)))), "")</f>
        <v/>
      </c>
      <c r="AW696" s="79" t="str">
        <f>IFERROR(IF(VALUE(MID(AU696,1,1))=1, ", "&amp;VLOOKUP(VALUE(MID(AU696,2,1)), TxtPanelShape!$H$2:$I$50, 2, 0), IF(VALUE(MID(AU696,1,1))&gt;=7, ", "&amp;VLOOKUP(VALUE(MID(AU696,2,1)), TxtPanelShape!$H$2:$I$50, 2, 0),"")), "")</f>
        <v/>
      </c>
      <c r="AX696" s="79" t="str">
        <f>IFERROR(IF(VALUE(MID(AU696,1,1))=1, ", "&amp;VLOOKUP(VALUE(MID(AU696,3,1)), TxtPanelShape!$O$2:$P$50, 2, 0), IF(VALUE(MID(AU696,1,1))&gt;=7, ", "&amp;VLOOKUP(VALUE(MID(AU696,3,1)), TxtPanelShape!$O$2:$P$50, 2, 0),"")),"")</f>
        <v/>
      </c>
      <c r="AY696" s="79" t="str">
        <f>IFERROR("; "&amp;VLOOKUP(VALUE(MID(AU696,4,1)), TxtPanelShape!$V$2:$W$50,2,0),"")</f>
        <v/>
      </c>
      <c r="AZ696" s="79" t="str">
        <f t="shared" si="133"/>
        <v/>
      </c>
      <c r="BA696" s="71"/>
      <c r="BB696" s="79" t="str">
        <f>IFERROR(IF(VALUE(MID(BA696,1,1))=1, VLOOKUP(VALUE(MID(BA696,1,1)), TxtPanelShape!$A$2:$C$50, 3, 0), (IF(VALUE(MID(BA696,1,1))&gt;=7, VLOOKUP(VALUE(MID(BA696,1,1)), TxtPanelShape!$A$2:$C$50, 3, 0),VLOOKUP(VALUE(MID(BA696,1,2)),TxtPanelShape!$A$2:$C$50,3,0)))), "")</f>
        <v/>
      </c>
      <c r="BC696" s="79" t="str">
        <f>IFERROR(IF(VALUE(MID(BA696,1,1))=1, ", "&amp;VLOOKUP(VALUE(MID(BA696,2,1)), TxtPanelShape!$H$2:$I$50, 2, 0), IF(VALUE(MID(BA696,1,1))&gt;=7, ", "&amp;VLOOKUP(VALUE(MID(BA696,2,1)), TxtPanelShape!$H$2:$I$50, 2, 0),"")), "")</f>
        <v/>
      </c>
      <c r="BD696" s="79" t="str">
        <f>IFERROR(IF(VALUE(MID(BA696,1,1))=1, ", "&amp;VLOOKUP(VALUE(MID(BA696,3,1)), TxtPanelShape!$O$2:$P$50, 2, 0), IF(VALUE(MID(BA696,1,1))&gt;=7, ", "&amp;VLOOKUP(VALUE(MID(BA696,3,1)), TxtPanelShape!$O$2:$P$50, 2, 0),"")),"")</f>
        <v/>
      </c>
      <c r="BE696" s="79" t="str">
        <f>IFERROR("; "&amp;VLOOKUP(VALUE(MID(BA696,4,1)), TxtPanelShape!$V$2:$W$50,2,0),"")</f>
        <v/>
      </c>
      <c r="BF696" s="79" t="str">
        <f t="shared" si="134"/>
        <v/>
      </c>
      <c r="BG696" s="71"/>
      <c r="BH696" s="79" t="str">
        <f>IFERROR(VLOOKUP(BG696, TxtPanelDefinition!$A$2:$B$50, 2, 0),"")</f>
        <v/>
      </c>
      <c r="BI696" s="71"/>
      <c r="BJ696" s="79" t="str">
        <f>IFERROR(VLOOKUP(BI696, TxtPanelDefinition!$A$2:$B$50, 2, 0),"")</f>
        <v/>
      </c>
      <c r="BK696" s="71"/>
      <c r="BL696" s="79" t="str">
        <f>IFERROR(VLOOKUP(BK696, InscrTechniques!$A$2:$B$50, 2, 0),"")</f>
        <v/>
      </c>
      <c r="BM696" s="71"/>
      <c r="BN696" s="79" t="str">
        <f>IFERROR(VLOOKUP(BM696, InscrTechniques!$A$2:$B$50, 2, 0),"")</f>
        <v/>
      </c>
      <c r="BO696" s="71"/>
      <c r="BP696" s="79" t="str">
        <f>IFERROR(VLOOKUP(BO696, InscrTechniques!$A$2:$B$50, 2, 0),"")</f>
        <v/>
      </c>
      <c r="BQ696" s="71"/>
      <c r="BR696" s="79" t="str">
        <f>IFERROR(VLOOKUP(BQ696, InscrTechniques!$A$2:$B$50, 2, 0),"")</f>
        <v/>
      </c>
      <c r="BS696" s="71"/>
      <c r="BT696" s="79" t="str">
        <f>IFERROR(VLOOKUP(BS696, InscrTechniques!$A$2:$B$50, 2, 0),"")</f>
        <v/>
      </c>
      <c r="BU696" s="71"/>
      <c r="BV696" s="79" t="str">
        <f>IFERROR(VLOOKUP(BU696, InscrTechniques!$A$2:$B$50, 2, 0),"")</f>
        <v/>
      </c>
      <c r="BW696" s="125"/>
      <c r="BX696" s="79" t="str">
        <f>IFERROR(VLOOKUP(BW696, InscrTechniques!$A$2:$B$50, 2, 0),"")</f>
        <v/>
      </c>
      <c r="BY696" s="125"/>
      <c r="BZ696" s="79" t="str">
        <f>IFERROR(VLOOKUP(BY696, InscrTechniques!$A$2:$B$50, 2, 0),"")</f>
        <v/>
      </c>
      <c r="CA696" s="74"/>
      <c r="CB696" s="114" t="str">
        <f>IFERROR(VLOOKUP(CA696, LetterStyle!$A$2:$B$50, 2, 0),"")</f>
        <v/>
      </c>
      <c r="CC696" s="74"/>
      <c r="CD696" s="114" t="str">
        <f>IFERROR(VLOOKUP(CC696, LetterStyle!$A$2:$B$50, 2, 0),"")</f>
        <v/>
      </c>
      <c r="CE696" s="74"/>
      <c r="CF696" s="114" t="str">
        <f>IFERROR(VLOOKUP(CE696, LetterStyle!$A$2:$B$50, 2, 0),"")</f>
        <v/>
      </c>
      <c r="CG696" s="74"/>
      <c r="CH696" s="79" t="str">
        <f>IFERROR(VLOOKUP(CG696, LetterStyle!$A$2:$B$50, 2, 0),"")</f>
        <v/>
      </c>
      <c r="CI696" s="71"/>
      <c r="CJ696" s="79" t="str">
        <f>IFERROR(VLOOKUP(CI696, DecMotifs!$A$1:$B$306, 2, 0),"")</f>
        <v/>
      </c>
      <c r="CK696" s="71"/>
      <c r="CL696" s="79" t="str">
        <f>IFERROR(VLOOKUP(CK696, DecMotifs!$A$1:$B$306, 2, 0),"")</f>
        <v/>
      </c>
      <c r="CM696" s="71"/>
      <c r="CN696" s="79" t="str">
        <f>IFERROR(VLOOKUP(CM696, DecMotifs!$A$1:$B$306, 2, 0),"")</f>
        <v/>
      </c>
      <c r="CO696" s="71"/>
      <c r="CP696" s="79" t="str">
        <f>IFERROR(VLOOKUP(CO696, MarginalDec!$A$2:$B$253, 2, 0),"")</f>
        <v/>
      </c>
      <c r="CQ696" s="71"/>
      <c r="CR696" s="79" t="str">
        <f>IFERROR(VLOOKUP(CQ696, MarginalDec!$A$2:$B$253, 2, 0),"")</f>
        <v/>
      </c>
      <c r="CS696" s="71"/>
      <c r="CT696" s="79" t="str">
        <f>IFERROR(VLOOKUP(CS696, MarginalDec!$A$2:$B$253, 2, 0),"")</f>
        <v/>
      </c>
      <c r="CU696" s="71"/>
      <c r="CV696" s="79" t="str">
        <f>IF(ISBLANK(CU696),"", IFERROR(VLOOKUP(CU696, Tooling!$A$2:$B$252, 2, 0),""))</f>
        <v/>
      </c>
      <c r="CW696" s="71"/>
      <c r="CX696" s="79" t="str">
        <f>IF(ISBLANK(CW696),"", IFERROR(VLOOKUP(CW696, Tooling!$A$2:$B$252, 2, 0),""))</f>
        <v/>
      </c>
      <c r="CY696" s="71"/>
      <c r="CZ696" s="79" t="str">
        <f>IF(ISBLANK(CY696),"", IFERROR(VLOOKUP(CY696, Repairs!$A$2:$B$252, 2, 0),""))</f>
        <v/>
      </c>
      <c r="DA696" s="77"/>
      <c r="DB696" s="71"/>
      <c r="DC696" s="79" t="str">
        <f>IFERROR(VLOOKUP(DB696, DatingReason!$A$2:$B$252, 2, 0),"")</f>
        <v/>
      </c>
      <c r="DD696" s="123" t="str">
        <f t="shared" si="135"/>
        <v/>
      </c>
      <c r="DF696" s="119" t="str">
        <f t="array" ref="DF696">IF(AND($B696&lt;&gt;"", $DE696&lt;&gt;"", $DE696&lt;&gt;"No"),MAX(IF($B696=PEOPLE!$B$4:$B$1000, PEOPLE!$Q$4:$Q$1000,""))+100,"")</f>
        <v/>
      </c>
      <c r="DG696" s="68"/>
      <c r="DH696" s="76">
        <f>COUNTIF(PEOPLE!B:B, MEMORIALS!B696)</f>
        <v>0</v>
      </c>
      <c r="DI696" s="82"/>
      <c r="DJ696" s="82"/>
      <c r="DK696" s="82"/>
      <c r="DL696" s="68"/>
      <c r="DM696" s="68"/>
      <c r="DN696" s="68"/>
      <c r="DO696" s="68"/>
      <c r="DP696" s="68"/>
    </row>
    <row r="697" spans="1:120" ht="15" customHeight="1" x14ac:dyDescent="0.25">
      <c r="A697" s="68"/>
      <c r="B697" s="69"/>
      <c r="C697" s="68"/>
      <c r="D697" s="68"/>
      <c r="E697" s="70" t="str">
        <f>IF(D697="","",VLOOKUP(D697,Denomination!$A$2:$B$50, 2, 0))</f>
        <v/>
      </c>
      <c r="F697" s="68"/>
      <c r="G697" s="71"/>
      <c r="H697" s="70" t="str">
        <f>IF(G697="","",VLOOKUP(G697,MCondition!$A$2:$B$50, 2, 0))</f>
        <v/>
      </c>
      <c r="I697" s="72"/>
      <c r="J697" s="71"/>
      <c r="K697" s="70" t="str">
        <f>IF(J697="","",VLOOKUP(J697,ICondition!$A$2:$B$50, 2, 0))</f>
        <v/>
      </c>
      <c r="L697" s="73"/>
      <c r="M697" s="73"/>
      <c r="N697" s="73"/>
      <c r="O697" s="73"/>
      <c r="P697" s="73"/>
      <c r="Q697" s="73"/>
      <c r="R697" s="78"/>
      <c r="S697" s="79" t="str">
        <f>IFERROR(VLOOKUP(R697,Material!$A$2:$B$59, 2, 0),"")</f>
        <v/>
      </c>
      <c r="T697" s="71"/>
      <c r="U697" s="79" t="str">
        <f>IFERROR(VLOOKUP(T697,Material!$A$2:$B$59, 2, 0),"")</f>
        <v/>
      </c>
      <c r="V697" s="71"/>
      <c r="W697" s="79" t="str">
        <f>IFERROR(VLOOKUP(V697,Material!$A$2:$B$59, 2, 0),"")</f>
        <v/>
      </c>
      <c r="X697" s="71"/>
      <c r="Y697" s="79" t="str">
        <f>IFERROR(VLOOKUP(X697,Material!$A$2:$B$59, 2, 0),"")</f>
        <v/>
      </c>
      <c r="Z697" s="71"/>
      <c r="AA697" s="79" t="str">
        <f>IFERROR(VLOOKUP(Z697,Material!$A$2:$B$59, 2, 0),"")</f>
        <v/>
      </c>
      <c r="AB697" s="74"/>
      <c r="AC697" s="75" t="e">
        <f t="shared" si="124"/>
        <v>#VALUE!</v>
      </c>
      <c r="AD697" s="75" t="e">
        <f t="shared" si="125"/>
        <v>#VALUE!</v>
      </c>
      <c r="AE697" s="75" t="e">
        <f t="shared" si="127"/>
        <v>#VALUE!</v>
      </c>
      <c r="AF697" s="75" t="e">
        <f t="shared" si="126"/>
        <v>#VALUE!</v>
      </c>
      <c r="AG697" s="75" t="e">
        <f t="shared" si="128"/>
        <v>#VALUE!</v>
      </c>
      <c r="AH697" s="75" t="e">
        <f t="shared" si="129"/>
        <v>#VALUE!</v>
      </c>
      <c r="AI697" s="75" t="e">
        <f t="shared" si="130"/>
        <v>#VALUE!</v>
      </c>
      <c r="AJ697" s="80" t="e">
        <f t="shared" si="131"/>
        <v>#VALUE!</v>
      </c>
      <c r="AK697" s="79" t="str">
        <f>(IFERROR(VLOOKUP(AB697,Categories!$A$2:$B$20,2,1),""))</f>
        <v/>
      </c>
      <c r="AL697" s="79" t="str">
        <f ca="1">IFERROR(VLOOKUP((HLOOKUP((VLOOKUP($AB697,Categories!$A$2:$F$20,3,1)), $AB$3:$AJ697, (ROW()-ROW($AB$3)+1), 0)), INDIRECT(VLOOKUP($AB697,Categories!$A$2:$F$20,6,1)),2,0),AK697)</f>
        <v/>
      </c>
      <c r="AM697" s="79" t="str">
        <f ca="1">IFERROR(VLOOKUP((HLOOKUP((VLOOKUP($AB697,Categories!$A$2:$F$20,4,1)),$AB$3:$AJ697,(ROW()-ROW($AB$3)+1),0)),INDIRECT(VLOOKUP($AB697,Categories!$A$2:$H$20,7,1)),2,0),"")</f>
        <v/>
      </c>
      <c r="AN697" s="79" t="str">
        <f ca="1">IFERROR(VLOOKUP((HLOOKUP((VLOOKUP($AB697,Categories!$A$2:$F$20,5,1)), $AB$3:$AJ697, (ROW()-ROW($AB$3)+1), 0)), INDIRECT(VLOOKUP($AB697,Categories!$A$2:$H$20,8,1)),2,0),"")</f>
        <v/>
      </c>
      <c r="AO697" s="79" t="str">
        <f t="shared" ca="1" si="132"/>
        <v/>
      </c>
      <c r="AP697" s="81"/>
      <c r="AQ697" s="70" t="str">
        <f>IFERROR(VLOOKUP(VALUE(MID(AP697,1,1)),AdditionalElements!$A$2:$B$50,2,0),"")</f>
        <v/>
      </c>
      <c r="AR697" s="70" t="str">
        <f>IFERROR(VLOOKUP(VALUE(MID(AP697,2,1)),AdditionalElements!$H$2:$I$50,2,0),"")</f>
        <v/>
      </c>
      <c r="AS697" s="70" t="str">
        <f>IFERROR(VLOOKUP(VALUE(MID(AP697,3,1)),AdditionalElements!$O$2:$P$50,2,0),"")</f>
        <v/>
      </c>
      <c r="AT697" s="70" t="str">
        <f>IFERROR(VLOOKUP(VALUE(MID(AP697,4,1)),AdditionalElements!$V$2:$W$50,2,0),"")</f>
        <v/>
      </c>
      <c r="AU697" s="71"/>
      <c r="AV697" s="79" t="str">
        <f>IFERROR(IF(VALUE(MID(AU697,1,1))=1, VLOOKUP(VALUE(MID(AU697,1,1)), TxtPanelShape!$A$2:$C$50, 3, 0), (IF(VALUE(MID(AU697,1,1))&gt;=7, VLOOKUP(VALUE(MID(AU697,1,1)), TxtPanelShape!$A$2:$C$50, 3, 0),VLOOKUP(VALUE(MID(AU697,1,2)),TxtPanelShape!$A$2:$C$50,3,0)))), "")</f>
        <v/>
      </c>
      <c r="AW697" s="79" t="str">
        <f>IFERROR(IF(VALUE(MID(AU697,1,1))=1, ", "&amp;VLOOKUP(VALUE(MID(AU697,2,1)), TxtPanelShape!$H$2:$I$50, 2, 0), IF(VALUE(MID(AU697,1,1))&gt;=7, ", "&amp;VLOOKUP(VALUE(MID(AU697,2,1)), TxtPanelShape!$H$2:$I$50, 2, 0),"")), "")</f>
        <v/>
      </c>
      <c r="AX697" s="79" t="str">
        <f>IFERROR(IF(VALUE(MID(AU697,1,1))=1, ", "&amp;VLOOKUP(VALUE(MID(AU697,3,1)), TxtPanelShape!$O$2:$P$50, 2, 0), IF(VALUE(MID(AU697,1,1))&gt;=7, ", "&amp;VLOOKUP(VALUE(MID(AU697,3,1)), TxtPanelShape!$O$2:$P$50, 2, 0),"")),"")</f>
        <v/>
      </c>
      <c r="AY697" s="79" t="str">
        <f>IFERROR("; "&amp;VLOOKUP(VALUE(MID(AU697,4,1)), TxtPanelShape!$V$2:$W$50,2,0),"")</f>
        <v/>
      </c>
      <c r="AZ697" s="79" t="str">
        <f t="shared" si="133"/>
        <v/>
      </c>
      <c r="BA697" s="71"/>
      <c r="BB697" s="79" t="str">
        <f>IFERROR(IF(VALUE(MID(BA697,1,1))=1, VLOOKUP(VALUE(MID(BA697,1,1)), TxtPanelShape!$A$2:$C$50, 3, 0), (IF(VALUE(MID(BA697,1,1))&gt;=7, VLOOKUP(VALUE(MID(BA697,1,1)), TxtPanelShape!$A$2:$C$50, 3, 0),VLOOKUP(VALUE(MID(BA697,1,2)),TxtPanelShape!$A$2:$C$50,3,0)))), "")</f>
        <v/>
      </c>
      <c r="BC697" s="79" t="str">
        <f>IFERROR(IF(VALUE(MID(BA697,1,1))=1, ", "&amp;VLOOKUP(VALUE(MID(BA697,2,1)), TxtPanelShape!$H$2:$I$50, 2, 0), IF(VALUE(MID(BA697,1,1))&gt;=7, ", "&amp;VLOOKUP(VALUE(MID(BA697,2,1)), TxtPanelShape!$H$2:$I$50, 2, 0),"")), "")</f>
        <v/>
      </c>
      <c r="BD697" s="79" t="str">
        <f>IFERROR(IF(VALUE(MID(BA697,1,1))=1, ", "&amp;VLOOKUP(VALUE(MID(BA697,3,1)), TxtPanelShape!$O$2:$P$50, 2, 0), IF(VALUE(MID(BA697,1,1))&gt;=7, ", "&amp;VLOOKUP(VALUE(MID(BA697,3,1)), TxtPanelShape!$O$2:$P$50, 2, 0),"")),"")</f>
        <v/>
      </c>
      <c r="BE697" s="79" t="str">
        <f>IFERROR("; "&amp;VLOOKUP(VALUE(MID(BA697,4,1)), TxtPanelShape!$V$2:$W$50,2,0),"")</f>
        <v/>
      </c>
      <c r="BF697" s="79" t="str">
        <f t="shared" si="134"/>
        <v/>
      </c>
      <c r="BG697" s="71"/>
      <c r="BH697" s="79" t="str">
        <f>IFERROR(VLOOKUP(BG697, TxtPanelDefinition!$A$2:$B$50, 2, 0),"")</f>
        <v/>
      </c>
      <c r="BI697" s="71"/>
      <c r="BJ697" s="79" t="str">
        <f>IFERROR(VLOOKUP(BI697, TxtPanelDefinition!$A$2:$B$50, 2, 0),"")</f>
        <v/>
      </c>
      <c r="BK697" s="71"/>
      <c r="BL697" s="79" t="str">
        <f>IFERROR(VLOOKUP(BK697, InscrTechniques!$A$2:$B$50, 2, 0),"")</f>
        <v/>
      </c>
      <c r="BM697" s="71"/>
      <c r="BN697" s="79" t="str">
        <f>IFERROR(VLOOKUP(BM697, InscrTechniques!$A$2:$B$50, 2, 0),"")</f>
        <v/>
      </c>
      <c r="BO697" s="71"/>
      <c r="BP697" s="79" t="str">
        <f>IFERROR(VLOOKUP(BO697, InscrTechniques!$A$2:$B$50, 2, 0),"")</f>
        <v/>
      </c>
      <c r="BQ697" s="71"/>
      <c r="BR697" s="79" t="str">
        <f>IFERROR(VLOOKUP(BQ697, InscrTechniques!$A$2:$B$50, 2, 0),"")</f>
        <v/>
      </c>
      <c r="BS697" s="71"/>
      <c r="BT697" s="79" t="str">
        <f>IFERROR(VLOOKUP(BS697, InscrTechniques!$A$2:$B$50, 2, 0),"")</f>
        <v/>
      </c>
      <c r="BU697" s="71"/>
      <c r="BV697" s="79" t="str">
        <f>IFERROR(VLOOKUP(BU697, InscrTechniques!$A$2:$B$50, 2, 0),"")</f>
        <v/>
      </c>
      <c r="BW697" s="125"/>
      <c r="BX697" s="79" t="str">
        <f>IFERROR(VLOOKUP(BW697, InscrTechniques!$A$2:$B$50, 2, 0),"")</f>
        <v/>
      </c>
      <c r="BY697" s="125"/>
      <c r="BZ697" s="79" t="str">
        <f>IFERROR(VLOOKUP(BY697, InscrTechniques!$A$2:$B$50, 2, 0),"")</f>
        <v/>
      </c>
      <c r="CA697" s="74"/>
      <c r="CB697" s="114" t="str">
        <f>IFERROR(VLOOKUP(CA697, LetterStyle!$A$2:$B$50, 2, 0),"")</f>
        <v/>
      </c>
      <c r="CC697" s="74"/>
      <c r="CD697" s="114" t="str">
        <f>IFERROR(VLOOKUP(CC697, LetterStyle!$A$2:$B$50, 2, 0),"")</f>
        <v/>
      </c>
      <c r="CE697" s="74"/>
      <c r="CF697" s="114" t="str">
        <f>IFERROR(VLOOKUP(CE697, LetterStyle!$A$2:$B$50, 2, 0),"")</f>
        <v/>
      </c>
      <c r="CG697" s="74"/>
      <c r="CH697" s="79" t="str">
        <f>IFERROR(VLOOKUP(CG697, LetterStyle!$A$2:$B$50, 2, 0),"")</f>
        <v/>
      </c>
      <c r="CI697" s="71"/>
      <c r="CJ697" s="79" t="str">
        <f>IFERROR(VLOOKUP(CI697, DecMotifs!$A$1:$B$306, 2, 0),"")</f>
        <v/>
      </c>
      <c r="CK697" s="71"/>
      <c r="CL697" s="79" t="str">
        <f>IFERROR(VLOOKUP(CK697, DecMotifs!$A$1:$B$306, 2, 0),"")</f>
        <v/>
      </c>
      <c r="CM697" s="71"/>
      <c r="CN697" s="79" t="str">
        <f>IFERROR(VLOOKUP(CM697, DecMotifs!$A$1:$B$306, 2, 0),"")</f>
        <v/>
      </c>
      <c r="CO697" s="71"/>
      <c r="CP697" s="79" t="str">
        <f>IFERROR(VLOOKUP(CO697, MarginalDec!$A$2:$B$253, 2, 0),"")</f>
        <v/>
      </c>
      <c r="CQ697" s="71"/>
      <c r="CR697" s="79" t="str">
        <f>IFERROR(VLOOKUP(CQ697, MarginalDec!$A$2:$B$253, 2, 0),"")</f>
        <v/>
      </c>
      <c r="CS697" s="71"/>
      <c r="CT697" s="79" t="str">
        <f>IFERROR(VLOOKUP(CS697, MarginalDec!$A$2:$B$253, 2, 0),"")</f>
        <v/>
      </c>
      <c r="CU697" s="71"/>
      <c r="CV697" s="79" t="str">
        <f>IF(ISBLANK(CU697),"", IFERROR(VLOOKUP(CU697, Tooling!$A$2:$B$252, 2, 0),""))</f>
        <v/>
      </c>
      <c r="CW697" s="71"/>
      <c r="CX697" s="79" t="str">
        <f>IF(ISBLANK(CW697),"", IFERROR(VLOOKUP(CW697, Tooling!$A$2:$B$252, 2, 0),""))</f>
        <v/>
      </c>
      <c r="CY697" s="71"/>
      <c r="CZ697" s="79" t="str">
        <f>IF(ISBLANK(CY697),"", IFERROR(VLOOKUP(CY697, Repairs!$A$2:$B$252, 2, 0),""))</f>
        <v/>
      </c>
      <c r="DA697" s="77"/>
      <c r="DB697" s="71"/>
      <c r="DC697" s="79" t="str">
        <f>IFERROR(VLOOKUP(DB697, DatingReason!$A$2:$B$252, 2, 0),"")</f>
        <v/>
      </c>
      <c r="DD697" s="123" t="str">
        <f t="shared" si="135"/>
        <v/>
      </c>
      <c r="DF697" s="119" t="str">
        <f t="array" ref="DF697">IF(AND($B697&lt;&gt;"", $DE697&lt;&gt;"", $DE697&lt;&gt;"No"),MAX(IF($B697=PEOPLE!$B$4:$B$1000, PEOPLE!$Q$4:$Q$1000,""))+100,"")</f>
        <v/>
      </c>
      <c r="DG697" s="68"/>
      <c r="DH697" s="76">
        <f>COUNTIF(PEOPLE!B:B, MEMORIALS!B697)</f>
        <v>0</v>
      </c>
      <c r="DI697" s="82"/>
      <c r="DJ697" s="82"/>
      <c r="DK697" s="82"/>
      <c r="DL697" s="68"/>
      <c r="DM697" s="68"/>
      <c r="DN697" s="68"/>
      <c r="DO697" s="68"/>
      <c r="DP697" s="68"/>
    </row>
    <row r="698" spans="1:120" ht="15" customHeight="1" x14ac:dyDescent="0.25">
      <c r="A698" s="68"/>
      <c r="B698" s="69"/>
      <c r="C698" s="68"/>
      <c r="D698" s="68"/>
      <c r="E698" s="70" t="str">
        <f>IF(D698="","",VLOOKUP(D698,Denomination!$A$2:$B$50, 2, 0))</f>
        <v/>
      </c>
      <c r="F698" s="68"/>
      <c r="G698" s="71"/>
      <c r="H698" s="70" t="str">
        <f>IF(G698="","",VLOOKUP(G698,MCondition!$A$2:$B$50, 2, 0))</f>
        <v/>
      </c>
      <c r="I698" s="72"/>
      <c r="J698" s="71"/>
      <c r="K698" s="70" t="str">
        <f>IF(J698="","",VLOOKUP(J698,ICondition!$A$2:$B$50, 2, 0))</f>
        <v/>
      </c>
      <c r="L698" s="73"/>
      <c r="M698" s="73"/>
      <c r="N698" s="73"/>
      <c r="O698" s="73"/>
      <c r="P698" s="73"/>
      <c r="Q698" s="73"/>
      <c r="R698" s="78"/>
      <c r="S698" s="79" t="str">
        <f>IFERROR(VLOOKUP(R698,Material!$A$2:$B$59, 2, 0),"")</f>
        <v/>
      </c>
      <c r="T698" s="71"/>
      <c r="U698" s="79" t="str">
        <f>IFERROR(VLOOKUP(T698,Material!$A$2:$B$59, 2, 0),"")</f>
        <v/>
      </c>
      <c r="V698" s="71"/>
      <c r="W698" s="79" t="str">
        <f>IFERROR(VLOOKUP(V698,Material!$A$2:$B$59, 2, 0),"")</f>
        <v/>
      </c>
      <c r="X698" s="71"/>
      <c r="Y698" s="79" t="str">
        <f>IFERROR(VLOOKUP(X698,Material!$A$2:$B$59, 2, 0),"")</f>
        <v/>
      </c>
      <c r="Z698" s="71"/>
      <c r="AA698" s="79" t="str">
        <f>IFERROR(VLOOKUP(Z698,Material!$A$2:$B$59, 2, 0),"")</f>
        <v/>
      </c>
      <c r="AB698" s="74"/>
      <c r="AC698" s="75" t="e">
        <f t="shared" si="124"/>
        <v>#VALUE!</v>
      </c>
      <c r="AD698" s="75" t="e">
        <f t="shared" si="125"/>
        <v>#VALUE!</v>
      </c>
      <c r="AE698" s="75" t="e">
        <f t="shared" si="127"/>
        <v>#VALUE!</v>
      </c>
      <c r="AF698" s="75" t="e">
        <f t="shared" si="126"/>
        <v>#VALUE!</v>
      </c>
      <c r="AG698" s="75" t="e">
        <f t="shared" si="128"/>
        <v>#VALUE!</v>
      </c>
      <c r="AH698" s="75" t="e">
        <f t="shared" si="129"/>
        <v>#VALUE!</v>
      </c>
      <c r="AI698" s="75" t="e">
        <f t="shared" si="130"/>
        <v>#VALUE!</v>
      </c>
      <c r="AJ698" s="80" t="e">
        <f t="shared" si="131"/>
        <v>#VALUE!</v>
      </c>
      <c r="AK698" s="79" t="str">
        <f>(IFERROR(VLOOKUP(AB698,Categories!$A$2:$B$20,2,1),""))</f>
        <v/>
      </c>
      <c r="AL698" s="79" t="str">
        <f ca="1">IFERROR(VLOOKUP((HLOOKUP((VLOOKUP($AB698,Categories!$A$2:$F$20,3,1)), $AB$3:$AJ698, (ROW()-ROW($AB$3)+1), 0)), INDIRECT(VLOOKUP($AB698,Categories!$A$2:$F$20,6,1)),2,0),AK698)</f>
        <v/>
      </c>
      <c r="AM698" s="79" t="str">
        <f ca="1">IFERROR(VLOOKUP((HLOOKUP((VLOOKUP($AB698,Categories!$A$2:$F$20,4,1)),$AB$3:$AJ698,(ROW()-ROW($AB$3)+1),0)),INDIRECT(VLOOKUP($AB698,Categories!$A$2:$H$20,7,1)),2,0),"")</f>
        <v/>
      </c>
      <c r="AN698" s="79" t="str">
        <f ca="1">IFERROR(VLOOKUP((HLOOKUP((VLOOKUP($AB698,Categories!$A$2:$F$20,5,1)), $AB$3:$AJ698, (ROW()-ROW($AB$3)+1), 0)), INDIRECT(VLOOKUP($AB698,Categories!$A$2:$H$20,8,1)),2,0),"")</f>
        <v/>
      </c>
      <c r="AO698" s="79" t="str">
        <f t="shared" ca="1" si="132"/>
        <v/>
      </c>
      <c r="AP698" s="81"/>
      <c r="AQ698" s="70" t="str">
        <f>IFERROR(VLOOKUP(VALUE(MID(AP698,1,1)),AdditionalElements!$A$2:$B$50,2,0),"")</f>
        <v/>
      </c>
      <c r="AR698" s="70" t="str">
        <f>IFERROR(VLOOKUP(VALUE(MID(AP698,2,1)),AdditionalElements!$H$2:$I$50,2,0),"")</f>
        <v/>
      </c>
      <c r="AS698" s="70" t="str">
        <f>IFERROR(VLOOKUP(VALUE(MID(AP698,3,1)),AdditionalElements!$O$2:$P$50,2,0),"")</f>
        <v/>
      </c>
      <c r="AT698" s="70" t="str">
        <f>IFERROR(VLOOKUP(VALUE(MID(AP698,4,1)),AdditionalElements!$V$2:$W$50,2,0),"")</f>
        <v/>
      </c>
      <c r="AU698" s="71"/>
      <c r="AV698" s="79" t="str">
        <f>IFERROR(IF(VALUE(MID(AU698,1,1))=1, VLOOKUP(VALUE(MID(AU698,1,1)), TxtPanelShape!$A$2:$C$50, 3, 0), (IF(VALUE(MID(AU698,1,1))&gt;=7, VLOOKUP(VALUE(MID(AU698,1,1)), TxtPanelShape!$A$2:$C$50, 3, 0),VLOOKUP(VALUE(MID(AU698,1,2)),TxtPanelShape!$A$2:$C$50,3,0)))), "")</f>
        <v/>
      </c>
      <c r="AW698" s="79" t="str">
        <f>IFERROR(IF(VALUE(MID(AU698,1,1))=1, ", "&amp;VLOOKUP(VALUE(MID(AU698,2,1)), TxtPanelShape!$H$2:$I$50, 2, 0), IF(VALUE(MID(AU698,1,1))&gt;=7, ", "&amp;VLOOKUP(VALUE(MID(AU698,2,1)), TxtPanelShape!$H$2:$I$50, 2, 0),"")), "")</f>
        <v/>
      </c>
      <c r="AX698" s="79" t="str">
        <f>IFERROR(IF(VALUE(MID(AU698,1,1))=1, ", "&amp;VLOOKUP(VALUE(MID(AU698,3,1)), TxtPanelShape!$O$2:$P$50, 2, 0), IF(VALUE(MID(AU698,1,1))&gt;=7, ", "&amp;VLOOKUP(VALUE(MID(AU698,3,1)), TxtPanelShape!$O$2:$P$50, 2, 0),"")),"")</f>
        <v/>
      </c>
      <c r="AY698" s="79" t="str">
        <f>IFERROR("; "&amp;VLOOKUP(VALUE(MID(AU698,4,1)), TxtPanelShape!$V$2:$W$50,2,0),"")</f>
        <v/>
      </c>
      <c r="AZ698" s="79" t="str">
        <f t="shared" si="133"/>
        <v/>
      </c>
      <c r="BA698" s="71"/>
      <c r="BB698" s="79" t="str">
        <f>IFERROR(IF(VALUE(MID(BA698,1,1))=1, VLOOKUP(VALUE(MID(BA698,1,1)), TxtPanelShape!$A$2:$C$50, 3, 0), (IF(VALUE(MID(BA698,1,1))&gt;=7, VLOOKUP(VALUE(MID(BA698,1,1)), TxtPanelShape!$A$2:$C$50, 3, 0),VLOOKUP(VALUE(MID(BA698,1,2)),TxtPanelShape!$A$2:$C$50,3,0)))), "")</f>
        <v/>
      </c>
      <c r="BC698" s="79" t="str">
        <f>IFERROR(IF(VALUE(MID(BA698,1,1))=1, ", "&amp;VLOOKUP(VALUE(MID(BA698,2,1)), TxtPanelShape!$H$2:$I$50, 2, 0), IF(VALUE(MID(BA698,1,1))&gt;=7, ", "&amp;VLOOKUP(VALUE(MID(BA698,2,1)), TxtPanelShape!$H$2:$I$50, 2, 0),"")), "")</f>
        <v/>
      </c>
      <c r="BD698" s="79" t="str">
        <f>IFERROR(IF(VALUE(MID(BA698,1,1))=1, ", "&amp;VLOOKUP(VALUE(MID(BA698,3,1)), TxtPanelShape!$O$2:$P$50, 2, 0), IF(VALUE(MID(BA698,1,1))&gt;=7, ", "&amp;VLOOKUP(VALUE(MID(BA698,3,1)), TxtPanelShape!$O$2:$P$50, 2, 0),"")),"")</f>
        <v/>
      </c>
      <c r="BE698" s="79" t="str">
        <f>IFERROR("; "&amp;VLOOKUP(VALUE(MID(BA698,4,1)), TxtPanelShape!$V$2:$W$50,2,0),"")</f>
        <v/>
      </c>
      <c r="BF698" s="79" t="str">
        <f t="shared" si="134"/>
        <v/>
      </c>
      <c r="BG698" s="71"/>
      <c r="BH698" s="79" t="str">
        <f>IFERROR(VLOOKUP(BG698, TxtPanelDefinition!$A$2:$B$50, 2, 0),"")</f>
        <v/>
      </c>
      <c r="BI698" s="71"/>
      <c r="BJ698" s="79" t="str">
        <f>IFERROR(VLOOKUP(BI698, TxtPanelDefinition!$A$2:$B$50, 2, 0),"")</f>
        <v/>
      </c>
      <c r="BK698" s="71"/>
      <c r="BL698" s="79" t="str">
        <f>IFERROR(VLOOKUP(BK698, InscrTechniques!$A$2:$B$50, 2, 0),"")</f>
        <v/>
      </c>
      <c r="BM698" s="71"/>
      <c r="BN698" s="79" t="str">
        <f>IFERROR(VLOOKUP(BM698, InscrTechniques!$A$2:$B$50, 2, 0),"")</f>
        <v/>
      </c>
      <c r="BO698" s="71"/>
      <c r="BP698" s="79" t="str">
        <f>IFERROR(VLOOKUP(BO698, InscrTechniques!$A$2:$B$50, 2, 0),"")</f>
        <v/>
      </c>
      <c r="BQ698" s="71"/>
      <c r="BR698" s="79" t="str">
        <f>IFERROR(VLOOKUP(BQ698, InscrTechniques!$A$2:$B$50, 2, 0),"")</f>
        <v/>
      </c>
      <c r="BS698" s="71"/>
      <c r="BT698" s="79" t="str">
        <f>IFERROR(VLOOKUP(BS698, InscrTechniques!$A$2:$B$50, 2, 0),"")</f>
        <v/>
      </c>
      <c r="BU698" s="71"/>
      <c r="BV698" s="79" t="str">
        <f>IFERROR(VLOOKUP(BU698, InscrTechniques!$A$2:$B$50, 2, 0),"")</f>
        <v/>
      </c>
      <c r="BW698" s="125"/>
      <c r="BX698" s="79" t="str">
        <f>IFERROR(VLOOKUP(BW698, InscrTechniques!$A$2:$B$50, 2, 0),"")</f>
        <v/>
      </c>
      <c r="BY698" s="125"/>
      <c r="BZ698" s="79" t="str">
        <f>IFERROR(VLOOKUP(BY698, InscrTechniques!$A$2:$B$50, 2, 0),"")</f>
        <v/>
      </c>
      <c r="CA698" s="74"/>
      <c r="CB698" s="114" t="str">
        <f>IFERROR(VLOOKUP(CA698, LetterStyle!$A$2:$B$50, 2, 0),"")</f>
        <v/>
      </c>
      <c r="CC698" s="74"/>
      <c r="CD698" s="114" t="str">
        <f>IFERROR(VLOOKUP(CC698, LetterStyle!$A$2:$B$50, 2, 0),"")</f>
        <v/>
      </c>
      <c r="CE698" s="74"/>
      <c r="CF698" s="114" t="str">
        <f>IFERROR(VLOOKUP(CE698, LetterStyle!$A$2:$B$50, 2, 0),"")</f>
        <v/>
      </c>
      <c r="CG698" s="74"/>
      <c r="CH698" s="79" t="str">
        <f>IFERROR(VLOOKUP(CG698, LetterStyle!$A$2:$B$50, 2, 0),"")</f>
        <v/>
      </c>
      <c r="CI698" s="71"/>
      <c r="CJ698" s="79" t="str">
        <f>IFERROR(VLOOKUP(CI698, DecMotifs!$A$1:$B$306, 2, 0),"")</f>
        <v/>
      </c>
      <c r="CK698" s="71"/>
      <c r="CL698" s="79" t="str">
        <f>IFERROR(VLOOKUP(CK698, DecMotifs!$A$1:$B$306, 2, 0),"")</f>
        <v/>
      </c>
      <c r="CM698" s="71"/>
      <c r="CN698" s="79" t="str">
        <f>IFERROR(VLOOKUP(CM698, DecMotifs!$A$1:$B$306, 2, 0),"")</f>
        <v/>
      </c>
      <c r="CO698" s="71"/>
      <c r="CP698" s="79" t="str">
        <f>IFERROR(VLOOKUP(CO698, MarginalDec!$A$2:$B$253, 2, 0),"")</f>
        <v/>
      </c>
      <c r="CQ698" s="71"/>
      <c r="CR698" s="79" t="str">
        <f>IFERROR(VLOOKUP(CQ698, MarginalDec!$A$2:$B$253, 2, 0),"")</f>
        <v/>
      </c>
      <c r="CS698" s="71"/>
      <c r="CT698" s="79" t="str">
        <f>IFERROR(VLOOKUP(CS698, MarginalDec!$A$2:$B$253, 2, 0),"")</f>
        <v/>
      </c>
      <c r="CU698" s="71"/>
      <c r="CV698" s="79" t="str">
        <f>IF(ISBLANK(CU698),"", IFERROR(VLOOKUP(CU698, Tooling!$A$2:$B$252, 2, 0),""))</f>
        <v/>
      </c>
      <c r="CW698" s="71"/>
      <c r="CX698" s="79" t="str">
        <f>IF(ISBLANK(CW698),"", IFERROR(VLOOKUP(CW698, Tooling!$A$2:$B$252, 2, 0),""))</f>
        <v/>
      </c>
      <c r="CY698" s="71"/>
      <c r="CZ698" s="79" t="str">
        <f>IF(ISBLANK(CY698),"", IFERROR(VLOOKUP(CY698, Repairs!$A$2:$B$252, 2, 0),""))</f>
        <v/>
      </c>
      <c r="DA698" s="77"/>
      <c r="DB698" s="71"/>
      <c r="DC698" s="79" t="str">
        <f>IFERROR(VLOOKUP(DB698, DatingReason!$A$2:$B$252, 2, 0),"")</f>
        <v/>
      </c>
      <c r="DD698" s="123" t="str">
        <f t="shared" si="135"/>
        <v/>
      </c>
      <c r="DF698" s="119" t="str">
        <f t="array" ref="DF698">IF(AND($B698&lt;&gt;"", $DE698&lt;&gt;"", $DE698&lt;&gt;"No"),MAX(IF($B698=PEOPLE!$B$4:$B$1000, PEOPLE!$Q$4:$Q$1000,""))+100,"")</f>
        <v/>
      </c>
      <c r="DG698" s="68"/>
      <c r="DH698" s="76">
        <f>COUNTIF(PEOPLE!B:B, MEMORIALS!B698)</f>
        <v>0</v>
      </c>
      <c r="DI698" s="82"/>
      <c r="DJ698" s="82"/>
      <c r="DK698" s="82"/>
      <c r="DL698" s="68"/>
      <c r="DM698" s="68"/>
      <c r="DN698" s="68"/>
      <c r="DO698" s="68"/>
      <c r="DP698" s="68"/>
    </row>
    <row r="699" spans="1:120" ht="15" customHeight="1" x14ac:dyDescent="0.25">
      <c r="A699" s="68"/>
      <c r="B699" s="69"/>
      <c r="C699" s="68"/>
      <c r="D699" s="68"/>
      <c r="E699" s="70" t="str">
        <f>IF(D699="","",VLOOKUP(D699,Denomination!$A$2:$B$50, 2, 0))</f>
        <v/>
      </c>
      <c r="F699" s="68"/>
      <c r="G699" s="71"/>
      <c r="H699" s="70" t="str">
        <f>IF(G699="","",VLOOKUP(G699,MCondition!$A$2:$B$50, 2, 0))</f>
        <v/>
      </c>
      <c r="I699" s="72"/>
      <c r="J699" s="71"/>
      <c r="K699" s="70" t="str">
        <f>IF(J699="","",VLOOKUP(J699,ICondition!$A$2:$B$50, 2, 0))</f>
        <v/>
      </c>
      <c r="L699" s="73"/>
      <c r="M699" s="73"/>
      <c r="N699" s="73"/>
      <c r="O699" s="73"/>
      <c r="P699" s="73"/>
      <c r="Q699" s="73"/>
      <c r="R699" s="78"/>
      <c r="S699" s="79" t="str">
        <f>IFERROR(VLOOKUP(R699,Material!$A$2:$B$59, 2, 0),"")</f>
        <v/>
      </c>
      <c r="T699" s="71"/>
      <c r="U699" s="79" t="str">
        <f>IFERROR(VLOOKUP(T699,Material!$A$2:$B$59, 2, 0),"")</f>
        <v/>
      </c>
      <c r="V699" s="71"/>
      <c r="W699" s="79" t="str">
        <f>IFERROR(VLOOKUP(V699,Material!$A$2:$B$59, 2, 0),"")</f>
        <v/>
      </c>
      <c r="X699" s="71"/>
      <c r="Y699" s="79" t="str">
        <f>IFERROR(VLOOKUP(X699,Material!$A$2:$B$59, 2, 0),"")</f>
        <v/>
      </c>
      <c r="Z699" s="71"/>
      <c r="AA699" s="79" t="str">
        <f>IFERROR(VLOOKUP(Z699,Material!$A$2:$B$59, 2, 0),"")</f>
        <v/>
      </c>
      <c r="AB699" s="74"/>
      <c r="AC699" s="75" t="e">
        <f t="shared" si="124"/>
        <v>#VALUE!</v>
      </c>
      <c r="AD699" s="75" t="e">
        <f t="shared" si="125"/>
        <v>#VALUE!</v>
      </c>
      <c r="AE699" s="75" t="e">
        <f t="shared" si="127"/>
        <v>#VALUE!</v>
      </c>
      <c r="AF699" s="75" t="e">
        <f t="shared" si="126"/>
        <v>#VALUE!</v>
      </c>
      <c r="AG699" s="75" t="e">
        <f t="shared" si="128"/>
        <v>#VALUE!</v>
      </c>
      <c r="AH699" s="75" t="e">
        <f t="shared" si="129"/>
        <v>#VALUE!</v>
      </c>
      <c r="AI699" s="75" t="e">
        <f t="shared" si="130"/>
        <v>#VALUE!</v>
      </c>
      <c r="AJ699" s="80" t="e">
        <f t="shared" si="131"/>
        <v>#VALUE!</v>
      </c>
      <c r="AK699" s="79" t="str">
        <f>(IFERROR(VLOOKUP(AB699,Categories!$A$2:$B$20,2,1),""))</f>
        <v/>
      </c>
      <c r="AL699" s="79" t="str">
        <f ca="1">IFERROR(VLOOKUP((HLOOKUP((VLOOKUP($AB699,Categories!$A$2:$F$20,3,1)), $AB$3:$AJ699, (ROW()-ROW($AB$3)+1), 0)), INDIRECT(VLOOKUP($AB699,Categories!$A$2:$F$20,6,1)),2,0),AK699)</f>
        <v/>
      </c>
      <c r="AM699" s="79" t="str">
        <f ca="1">IFERROR(VLOOKUP((HLOOKUP((VLOOKUP($AB699,Categories!$A$2:$F$20,4,1)),$AB$3:$AJ699,(ROW()-ROW($AB$3)+1),0)),INDIRECT(VLOOKUP($AB699,Categories!$A$2:$H$20,7,1)),2,0),"")</f>
        <v/>
      </c>
      <c r="AN699" s="79" t="str">
        <f ca="1">IFERROR(VLOOKUP((HLOOKUP((VLOOKUP($AB699,Categories!$A$2:$F$20,5,1)), $AB$3:$AJ699, (ROW()-ROW($AB$3)+1), 0)), INDIRECT(VLOOKUP($AB699,Categories!$A$2:$H$20,8,1)),2,0),"")</f>
        <v/>
      </c>
      <c r="AO699" s="79" t="str">
        <f t="shared" ca="1" si="132"/>
        <v/>
      </c>
      <c r="AP699" s="81"/>
      <c r="AQ699" s="70" t="str">
        <f>IFERROR(VLOOKUP(VALUE(MID(AP699,1,1)),AdditionalElements!$A$2:$B$50,2,0),"")</f>
        <v/>
      </c>
      <c r="AR699" s="70" t="str">
        <f>IFERROR(VLOOKUP(VALUE(MID(AP699,2,1)),AdditionalElements!$H$2:$I$50,2,0),"")</f>
        <v/>
      </c>
      <c r="AS699" s="70" t="str">
        <f>IFERROR(VLOOKUP(VALUE(MID(AP699,3,1)),AdditionalElements!$O$2:$P$50,2,0),"")</f>
        <v/>
      </c>
      <c r="AT699" s="70" t="str">
        <f>IFERROR(VLOOKUP(VALUE(MID(AP699,4,1)),AdditionalElements!$V$2:$W$50,2,0),"")</f>
        <v/>
      </c>
      <c r="AU699" s="71"/>
      <c r="AV699" s="79" t="str">
        <f>IFERROR(IF(VALUE(MID(AU699,1,1))=1, VLOOKUP(VALUE(MID(AU699,1,1)), TxtPanelShape!$A$2:$C$50, 3, 0), (IF(VALUE(MID(AU699,1,1))&gt;=7, VLOOKUP(VALUE(MID(AU699,1,1)), TxtPanelShape!$A$2:$C$50, 3, 0),VLOOKUP(VALUE(MID(AU699,1,2)),TxtPanelShape!$A$2:$C$50,3,0)))), "")</f>
        <v/>
      </c>
      <c r="AW699" s="79" t="str">
        <f>IFERROR(IF(VALUE(MID(AU699,1,1))=1, ", "&amp;VLOOKUP(VALUE(MID(AU699,2,1)), TxtPanelShape!$H$2:$I$50, 2, 0), IF(VALUE(MID(AU699,1,1))&gt;=7, ", "&amp;VLOOKUP(VALUE(MID(AU699,2,1)), TxtPanelShape!$H$2:$I$50, 2, 0),"")), "")</f>
        <v/>
      </c>
      <c r="AX699" s="79" t="str">
        <f>IFERROR(IF(VALUE(MID(AU699,1,1))=1, ", "&amp;VLOOKUP(VALUE(MID(AU699,3,1)), TxtPanelShape!$O$2:$P$50, 2, 0), IF(VALUE(MID(AU699,1,1))&gt;=7, ", "&amp;VLOOKUP(VALUE(MID(AU699,3,1)), TxtPanelShape!$O$2:$P$50, 2, 0),"")),"")</f>
        <v/>
      </c>
      <c r="AY699" s="79" t="str">
        <f>IFERROR("; "&amp;VLOOKUP(VALUE(MID(AU699,4,1)), TxtPanelShape!$V$2:$W$50,2,0),"")</f>
        <v/>
      </c>
      <c r="AZ699" s="79" t="str">
        <f t="shared" si="133"/>
        <v/>
      </c>
      <c r="BA699" s="71"/>
      <c r="BB699" s="79" t="str">
        <f>IFERROR(IF(VALUE(MID(BA699,1,1))=1, VLOOKUP(VALUE(MID(BA699,1,1)), TxtPanelShape!$A$2:$C$50, 3, 0), (IF(VALUE(MID(BA699,1,1))&gt;=7, VLOOKUP(VALUE(MID(BA699,1,1)), TxtPanelShape!$A$2:$C$50, 3, 0),VLOOKUP(VALUE(MID(BA699,1,2)),TxtPanelShape!$A$2:$C$50,3,0)))), "")</f>
        <v/>
      </c>
      <c r="BC699" s="79" t="str">
        <f>IFERROR(IF(VALUE(MID(BA699,1,1))=1, ", "&amp;VLOOKUP(VALUE(MID(BA699,2,1)), TxtPanelShape!$H$2:$I$50, 2, 0), IF(VALUE(MID(BA699,1,1))&gt;=7, ", "&amp;VLOOKUP(VALUE(MID(BA699,2,1)), TxtPanelShape!$H$2:$I$50, 2, 0),"")), "")</f>
        <v/>
      </c>
      <c r="BD699" s="79" t="str">
        <f>IFERROR(IF(VALUE(MID(BA699,1,1))=1, ", "&amp;VLOOKUP(VALUE(MID(BA699,3,1)), TxtPanelShape!$O$2:$P$50, 2, 0), IF(VALUE(MID(BA699,1,1))&gt;=7, ", "&amp;VLOOKUP(VALUE(MID(BA699,3,1)), TxtPanelShape!$O$2:$P$50, 2, 0),"")),"")</f>
        <v/>
      </c>
      <c r="BE699" s="79" t="str">
        <f>IFERROR("; "&amp;VLOOKUP(VALUE(MID(BA699,4,1)), TxtPanelShape!$V$2:$W$50,2,0),"")</f>
        <v/>
      </c>
      <c r="BF699" s="79" t="str">
        <f t="shared" si="134"/>
        <v/>
      </c>
      <c r="BG699" s="71"/>
      <c r="BH699" s="79" t="str">
        <f>IFERROR(VLOOKUP(BG699, TxtPanelDefinition!$A$2:$B$50, 2, 0),"")</f>
        <v/>
      </c>
      <c r="BI699" s="71"/>
      <c r="BJ699" s="79" t="str">
        <f>IFERROR(VLOOKUP(BI699, TxtPanelDefinition!$A$2:$B$50, 2, 0),"")</f>
        <v/>
      </c>
      <c r="BK699" s="71"/>
      <c r="BL699" s="79" t="str">
        <f>IFERROR(VLOOKUP(BK699, InscrTechniques!$A$2:$B$50, 2, 0),"")</f>
        <v/>
      </c>
      <c r="BM699" s="71"/>
      <c r="BN699" s="79" t="str">
        <f>IFERROR(VLOOKUP(BM699, InscrTechniques!$A$2:$B$50, 2, 0),"")</f>
        <v/>
      </c>
      <c r="BO699" s="71"/>
      <c r="BP699" s="79" t="str">
        <f>IFERROR(VLOOKUP(BO699, InscrTechniques!$A$2:$B$50, 2, 0),"")</f>
        <v/>
      </c>
      <c r="BQ699" s="71"/>
      <c r="BR699" s="79" t="str">
        <f>IFERROR(VLOOKUP(BQ699, InscrTechniques!$A$2:$B$50, 2, 0),"")</f>
        <v/>
      </c>
      <c r="BS699" s="71"/>
      <c r="BT699" s="79" t="str">
        <f>IFERROR(VLOOKUP(BS699, InscrTechniques!$A$2:$B$50, 2, 0),"")</f>
        <v/>
      </c>
      <c r="BU699" s="71"/>
      <c r="BV699" s="79" t="str">
        <f>IFERROR(VLOOKUP(BU699, InscrTechniques!$A$2:$B$50, 2, 0),"")</f>
        <v/>
      </c>
      <c r="BW699" s="125"/>
      <c r="BX699" s="79" t="str">
        <f>IFERROR(VLOOKUP(BW699, InscrTechniques!$A$2:$B$50, 2, 0),"")</f>
        <v/>
      </c>
      <c r="BY699" s="125"/>
      <c r="BZ699" s="79" t="str">
        <f>IFERROR(VLOOKUP(BY699, InscrTechniques!$A$2:$B$50, 2, 0),"")</f>
        <v/>
      </c>
      <c r="CA699" s="74"/>
      <c r="CB699" s="114" t="str">
        <f>IFERROR(VLOOKUP(CA699, LetterStyle!$A$2:$B$50, 2, 0),"")</f>
        <v/>
      </c>
      <c r="CC699" s="74"/>
      <c r="CD699" s="114" t="str">
        <f>IFERROR(VLOOKUP(CC699, LetterStyle!$A$2:$B$50, 2, 0),"")</f>
        <v/>
      </c>
      <c r="CE699" s="74"/>
      <c r="CF699" s="114" t="str">
        <f>IFERROR(VLOOKUP(CE699, LetterStyle!$A$2:$B$50, 2, 0),"")</f>
        <v/>
      </c>
      <c r="CG699" s="74"/>
      <c r="CH699" s="79" t="str">
        <f>IFERROR(VLOOKUP(CG699, LetterStyle!$A$2:$B$50, 2, 0),"")</f>
        <v/>
      </c>
      <c r="CI699" s="71"/>
      <c r="CJ699" s="79" t="str">
        <f>IFERROR(VLOOKUP(CI699, DecMotifs!$A$1:$B$306, 2, 0),"")</f>
        <v/>
      </c>
      <c r="CK699" s="71"/>
      <c r="CL699" s="79" t="str">
        <f>IFERROR(VLOOKUP(CK699, DecMotifs!$A$1:$B$306, 2, 0),"")</f>
        <v/>
      </c>
      <c r="CM699" s="71"/>
      <c r="CN699" s="79" t="str">
        <f>IFERROR(VLOOKUP(CM699, DecMotifs!$A$1:$B$306, 2, 0),"")</f>
        <v/>
      </c>
      <c r="CO699" s="71"/>
      <c r="CP699" s="79" t="str">
        <f>IFERROR(VLOOKUP(CO699, MarginalDec!$A$2:$B$253, 2, 0),"")</f>
        <v/>
      </c>
      <c r="CQ699" s="71"/>
      <c r="CR699" s="79" t="str">
        <f>IFERROR(VLOOKUP(CQ699, MarginalDec!$A$2:$B$253, 2, 0),"")</f>
        <v/>
      </c>
      <c r="CS699" s="71"/>
      <c r="CT699" s="79" t="str">
        <f>IFERROR(VLOOKUP(CS699, MarginalDec!$A$2:$B$253, 2, 0),"")</f>
        <v/>
      </c>
      <c r="CU699" s="71"/>
      <c r="CV699" s="79" t="str">
        <f>IF(ISBLANK(CU699),"", IFERROR(VLOOKUP(CU699, Tooling!$A$2:$B$252, 2, 0),""))</f>
        <v/>
      </c>
      <c r="CW699" s="71"/>
      <c r="CX699" s="79" t="str">
        <f>IF(ISBLANK(CW699),"", IFERROR(VLOOKUP(CW699, Tooling!$A$2:$B$252, 2, 0),""))</f>
        <v/>
      </c>
      <c r="CY699" s="71"/>
      <c r="CZ699" s="79" t="str">
        <f>IF(ISBLANK(CY699),"", IFERROR(VLOOKUP(CY699, Repairs!$A$2:$B$252, 2, 0),""))</f>
        <v/>
      </c>
      <c r="DA699" s="77"/>
      <c r="DB699" s="71"/>
      <c r="DC699" s="79" t="str">
        <f>IFERROR(VLOOKUP(DB699, DatingReason!$A$2:$B$252, 2, 0),"")</f>
        <v/>
      </c>
      <c r="DD699" s="123" t="str">
        <f t="shared" si="135"/>
        <v/>
      </c>
      <c r="DF699" s="119" t="str">
        <f t="array" ref="DF699">IF(AND($B699&lt;&gt;"", $DE699&lt;&gt;"", $DE699&lt;&gt;"No"),MAX(IF($B699=PEOPLE!$B$4:$B$1000, PEOPLE!$Q$4:$Q$1000,""))+100,"")</f>
        <v/>
      </c>
      <c r="DG699" s="68"/>
      <c r="DH699" s="76">
        <f>COUNTIF(PEOPLE!B:B, MEMORIALS!B699)</f>
        <v>0</v>
      </c>
      <c r="DI699" s="82"/>
      <c r="DJ699" s="82"/>
      <c r="DK699" s="82"/>
      <c r="DL699" s="68"/>
      <c r="DM699" s="68"/>
      <c r="DN699" s="68"/>
      <c r="DO699" s="68"/>
      <c r="DP699" s="68"/>
    </row>
    <row r="700" spans="1:120" ht="15" customHeight="1" x14ac:dyDescent="0.25">
      <c r="A700" s="68"/>
      <c r="B700" s="69"/>
      <c r="C700" s="68"/>
      <c r="D700" s="68"/>
      <c r="E700" s="70" t="str">
        <f>IF(D700="","",VLOOKUP(D700,Denomination!$A$2:$B$50, 2, 0))</f>
        <v/>
      </c>
      <c r="F700" s="68"/>
      <c r="G700" s="71"/>
      <c r="H700" s="70" t="str">
        <f>IF(G700="","",VLOOKUP(G700,MCondition!$A$2:$B$50, 2, 0))</f>
        <v/>
      </c>
      <c r="I700" s="72"/>
      <c r="J700" s="71"/>
      <c r="K700" s="70" t="str">
        <f>IF(J700="","",VLOOKUP(J700,ICondition!$A$2:$B$50, 2, 0))</f>
        <v/>
      </c>
      <c r="L700" s="73"/>
      <c r="M700" s="73"/>
      <c r="N700" s="73"/>
      <c r="O700" s="73"/>
      <c r="P700" s="73"/>
      <c r="Q700" s="73"/>
      <c r="R700" s="78"/>
      <c r="S700" s="79" t="str">
        <f>IFERROR(VLOOKUP(R700,Material!$A$2:$B$59, 2, 0),"")</f>
        <v/>
      </c>
      <c r="T700" s="71"/>
      <c r="U700" s="79" t="str">
        <f>IFERROR(VLOOKUP(T700,Material!$A$2:$B$59, 2, 0),"")</f>
        <v/>
      </c>
      <c r="V700" s="71"/>
      <c r="W700" s="79" t="str">
        <f>IFERROR(VLOOKUP(V700,Material!$A$2:$B$59, 2, 0),"")</f>
        <v/>
      </c>
      <c r="X700" s="71"/>
      <c r="Y700" s="79" t="str">
        <f>IFERROR(VLOOKUP(X700,Material!$A$2:$B$59, 2, 0),"")</f>
        <v/>
      </c>
      <c r="Z700" s="71"/>
      <c r="AA700" s="79" t="str">
        <f>IFERROR(VLOOKUP(Z700,Material!$A$2:$B$59, 2, 0),"")</f>
        <v/>
      </c>
      <c r="AB700" s="74"/>
      <c r="AC700" s="75" t="e">
        <f t="shared" si="124"/>
        <v>#VALUE!</v>
      </c>
      <c r="AD700" s="75" t="e">
        <f t="shared" si="125"/>
        <v>#VALUE!</v>
      </c>
      <c r="AE700" s="75" t="e">
        <f t="shared" si="127"/>
        <v>#VALUE!</v>
      </c>
      <c r="AF700" s="75" t="e">
        <f t="shared" si="126"/>
        <v>#VALUE!</v>
      </c>
      <c r="AG700" s="75" t="e">
        <f t="shared" si="128"/>
        <v>#VALUE!</v>
      </c>
      <c r="AH700" s="75" t="e">
        <f t="shared" si="129"/>
        <v>#VALUE!</v>
      </c>
      <c r="AI700" s="75" t="e">
        <f t="shared" si="130"/>
        <v>#VALUE!</v>
      </c>
      <c r="AJ700" s="80" t="e">
        <f t="shared" si="131"/>
        <v>#VALUE!</v>
      </c>
      <c r="AK700" s="79" t="str">
        <f>(IFERROR(VLOOKUP(AB700,Categories!$A$2:$B$20,2,1),""))</f>
        <v/>
      </c>
      <c r="AL700" s="79" t="str">
        <f ca="1">IFERROR(VLOOKUP((HLOOKUP((VLOOKUP($AB700,Categories!$A$2:$F$20,3,1)), $AB$3:$AJ700, (ROW()-ROW($AB$3)+1), 0)), INDIRECT(VLOOKUP($AB700,Categories!$A$2:$F$20,6,1)),2,0),AK700)</f>
        <v/>
      </c>
      <c r="AM700" s="79" t="str">
        <f ca="1">IFERROR(VLOOKUP((HLOOKUP((VLOOKUP($AB700,Categories!$A$2:$F$20,4,1)),$AB$3:$AJ700,(ROW()-ROW($AB$3)+1),0)),INDIRECT(VLOOKUP($AB700,Categories!$A$2:$H$20,7,1)),2,0),"")</f>
        <v/>
      </c>
      <c r="AN700" s="79" t="str">
        <f ca="1">IFERROR(VLOOKUP((HLOOKUP((VLOOKUP($AB700,Categories!$A$2:$F$20,5,1)), $AB$3:$AJ700, (ROW()-ROW($AB$3)+1), 0)), INDIRECT(VLOOKUP($AB700,Categories!$A$2:$H$20,8,1)),2,0),"")</f>
        <v/>
      </c>
      <c r="AO700" s="79" t="str">
        <f t="shared" ca="1" si="132"/>
        <v/>
      </c>
      <c r="AP700" s="81"/>
      <c r="AQ700" s="70" t="str">
        <f>IFERROR(VLOOKUP(VALUE(MID(AP700,1,1)),AdditionalElements!$A$2:$B$50,2,0),"")</f>
        <v/>
      </c>
      <c r="AR700" s="70" t="str">
        <f>IFERROR(VLOOKUP(VALUE(MID(AP700,2,1)),AdditionalElements!$H$2:$I$50,2,0),"")</f>
        <v/>
      </c>
      <c r="AS700" s="70" t="str">
        <f>IFERROR(VLOOKUP(VALUE(MID(AP700,3,1)),AdditionalElements!$O$2:$P$50,2,0),"")</f>
        <v/>
      </c>
      <c r="AT700" s="70" t="str">
        <f>IFERROR(VLOOKUP(VALUE(MID(AP700,4,1)),AdditionalElements!$V$2:$W$50,2,0),"")</f>
        <v/>
      </c>
      <c r="AU700" s="71"/>
      <c r="AV700" s="79" t="str">
        <f>IFERROR(IF(VALUE(MID(AU700,1,1))=1, VLOOKUP(VALUE(MID(AU700,1,1)), TxtPanelShape!$A$2:$C$50, 3, 0), (IF(VALUE(MID(AU700,1,1))&gt;=7, VLOOKUP(VALUE(MID(AU700,1,1)), TxtPanelShape!$A$2:$C$50, 3, 0),VLOOKUP(VALUE(MID(AU700,1,2)),TxtPanelShape!$A$2:$C$50,3,0)))), "")</f>
        <v/>
      </c>
      <c r="AW700" s="79" t="str">
        <f>IFERROR(IF(VALUE(MID(AU700,1,1))=1, ", "&amp;VLOOKUP(VALUE(MID(AU700,2,1)), TxtPanelShape!$H$2:$I$50, 2, 0), IF(VALUE(MID(AU700,1,1))&gt;=7, ", "&amp;VLOOKUP(VALUE(MID(AU700,2,1)), TxtPanelShape!$H$2:$I$50, 2, 0),"")), "")</f>
        <v/>
      </c>
      <c r="AX700" s="79" t="str">
        <f>IFERROR(IF(VALUE(MID(AU700,1,1))=1, ", "&amp;VLOOKUP(VALUE(MID(AU700,3,1)), TxtPanelShape!$O$2:$P$50, 2, 0), IF(VALUE(MID(AU700,1,1))&gt;=7, ", "&amp;VLOOKUP(VALUE(MID(AU700,3,1)), TxtPanelShape!$O$2:$P$50, 2, 0),"")),"")</f>
        <v/>
      </c>
      <c r="AY700" s="79" t="str">
        <f>IFERROR("; "&amp;VLOOKUP(VALUE(MID(AU700,4,1)), TxtPanelShape!$V$2:$W$50,2,0),"")</f>
        <v/>
      </c>
      <c r="AZ700" s="79" t="str">
        <f t="shared" si="133"/>
        <v/>
      </c>
      <c r="BA700" s="71"/>
      <c r="BB700" s="79" t="str">
        <f>IFERROR(IF(VALUE(MID(BA700,1,1))=1, VLOOKUP(VALUE(MID(BA700,1,1)), TxtPanelShape!$A$2:$C$50, 3, 0), (IF(VALUE(MID(BA700,1,1))&gt;=7, VLOOKUP(VALUE(MID(BA700,1,1)), TxtPanelShape!$A$2:$C$50, 3, 0),VLOOKUP(VALUE(MID(BA700,1,2)),TxtPanelShape!$A$2:$C$50,3,0)))), "")</f>
        <v/>
      </c>
      <c r="BC700" s="79" t="str">
        <f>IFERROR(IF(VALUE(MID(BA700,1,1))=1, ", "&amp;VLOOKUP(VALUE(MID(BA700,2,1)), TxtPanelShape!$H$2:$I$50, 2, 0), IF(VALUE(MID(BA700,1,1))&gt;=7, ", "&amp;VLOOKUP(VALUE(MID(BA700,2,1)), TxtPanelShape!$H$2:$I$50, 2, 0),"")), "")</f>
        <v/>
      </c>
      <c r="BD700" s="79" t="str">
        <f>IFERROR(IF(VALUE(MID(BA700,1,1))=1, ", "&amp;VLOOKUP(VALUE(MID(BA700,3,1)), TxtPanelShape!$O$2:$P$50, 2, 0), IF(VALUE(MID(BA700,1,1))&gt;=7, ", "&amp;VLOOKUP(VALUE(MID(BA700,3,1)), TxtPanelShape!$O$2:$P$50, 2, 0),"")),"")</f>
        <v/>
      </c>
      <c r="BE700" s="79" t="str">
        <f>IFERROR("; "&amp;VLOOKUP(VALUE(MID(BA700,4,1)), TxtPanelShape!$V$2:$W$50,2,0),"")</f>
        <v/>
      </c>
      <c r="BF700" s="79" t="str">
        <f t="shared" si="134"/>
        <v/>
      </c>
      <c r="BG700" s="71"/>
      <c r="BH700" s="79" t="str">
        <f>IFERROR(VLOOKUP(BG700, TxtPanelDefinition!$A$2:$B$50, 2, 0),"")</f>
        <v/>
      </c>
      <c r="BI700" s="71"/>
      <c r="BJ700" s="79" t="str">
        <f>IFERROR(VLOOKUP(BI700, TxtPanelDefinition!$A$2:$B$50, 2, 0),"")</f>
        <v/>
      </c>
      <c r="BK700" s="71"/>
      <c r="BL700" s="79" t="str">
        <f>IFERROR(VLOOKUP(BK700, InscrTechniques!$A$2:$B$50, 2, 0),"")</f>
        <v/>
      </c>
      <c r="BM700" s="71"/>
      <c r="BN700" s="79" t="str">
        <f>IFERROR(VLOOKUP(BM700, InscrTechniques!$A$2:$B$50, 2, 0),"")</f>
        <v/>
      </c>
      <c r="BO700" s="71"/>
      <c r="BP700" s="79" t="str">
        <f>IFERROR(VLOOKUP(BO700, InscrTechniques!$A$2:$B$50, 2, 0),"")</f>
        <v/>
      </c>
      <c r="BQ700" s="71"/>
      <c r="BR700" s="79" t="str">
        <f>IFERROR(VLOOKUP(BQ700, InscrTechniques!$A$2:$B$50, 2, 0),"")</f>
        <v/>
      </c>
      <c r="BS700" s="71"/>
      <c r="BT700" s="79" t="str">
        <f>IFERROR(VLOOKUP(BS700, InscrTechniques!$A$2:$B$50, 2, 0),"")</f>
        <v/>
      </c>
      <c r="BU700" s="71"/>
      <c r="BV700" s="79" t="str">
        <f>IFERROR(VLOOKUP(BU700, InscrTechniques!$A$2:$B$50, 2, 0),"")</f>
        <v/>
      </c>
      <c r="BW700" s="125"/>
      <c r="BX700" s="79" t="str">
        <f>IFERROR(VLOOKUP(BW700, InscrTechniques!$A$2:$B$50, 2, 0),"")</f>
        <v/>
      </c>
      <c r="BY700" s="125"/>
      <c r="BZ700" s="79" t="str">
        <f>IFERROR(VLOOKUP(BY700, InscrTechniques!$A$2:$B$50, 2, 0),"")</f>
        <v/>
      </c>
      <c r="CA700" s="74"/>
      <c r="CB700" s="114" t="str">
        <f>IFERROR(VLOOKUP(CA700, LetterStyle!$A$2:$B$50, 2, 0),"")</f>
        <v/>
      </c>
      <c r="CC700" s="74"/>
      <c r="CD700" s="114" t="str">
        <f>IFERROR(VLOOKUP(CC700, LetterStyle!$A$2:$B$50, 2, 0),"")</f>
        <v/>
      </c>
      <c r="CE700" s="74"/>
      <c r="CF700" s="114" t="str">
        <f>IFERROR(VLOOKUP(CE700, LetterStyle!$A$2:$B$50, 2, 0),"")</f>
        <v/>
      </c>
      <c r="CG700" s="74"/>
      <c r="CH700" s="79" t="str">
        <f>IFERROR(VLOOKUP(CG700, LetterStyle!$A$2:$B$50, 2, 0),"")</f>
        <v/>
      </c>
      <c r="CI700" s="71"/>
      <c r="CJ700" s="79" t="str">
        <f>IFERROR(VLOOKUP(CI700, DecMotifs!$A$1:$B$306, 2, 0),"")</f>
        <v/>
      </c>
      <c r="CK700" s="71"/>
      <c r="CL700" s="79" t="str">
        <f>IFERROR(VLOOKUP(CK700, DecMotifs!$A$1:$B$306, 2, 0),"")</f>
        <v/>
      </c>
      <c r="CM700" s="71"/>
      <c r="CN700" s="79" t="str">
        <f>IFERROR(VLOOKUP(CM700, DecMotifs!$A$1:$B$306, 2, 0),"")</f>
        <v/>
      </c>
      <c r="CO700" s="71"/>
      <c r="CP700" s="79" t="str">
        <f>IFERROR(VLOOKUP(CO700, MarginalDec!$A$2:$B$253, 2, 0),"")</f>
        <v/>
      </c>
      <c r="CQ700" s="71"/>
      <c r="CR700" s="79" t="str">
        <f>IFERROR(VLOOKUP(CQ700, MarginalDec!$A$2:$B$253, 2, 0),"")</f>
        <v/>
      </c>
      <c r="CS700" s="71"/>
      <c r="CT700" s="79" t="str">
        <f>IFERROR(VLOOKUP(CS700, MarginalDec!$A$2:$B$253, 2, 0),"")</f>
        <v/>
      </c>
      <c r="CU700" s="71"/>
      <c r="CV700" s="79" t="str">
        <f>IF(ISBLANK(CU700),"", IFERROR(VLOOKUP(CU700, Tooling!$A$2:$B$252, 2, 0),""))</f>
        <v/>
      </c>
      <c r="CW700" s="71"/>
      <c r="CX700" s="79" t="str">
        <f>IF(ISBLANK(CW700),"", IFERROR(VLOOKUP(CW700, Tooling!$A$2:$B$252, 2, 0),""))</f>
        <v/>
      </c>
      <c r="CY700" s="71"/>
      <c r="CZ700" s="79" t="str">
        <f>IF(ISBLANK(CY700),"", IFERROR(VLOOKUP(CY700, Repairs!$A$2:$B$252, 2, 0),""))</f>
        <v/>
      </c>
      <c r="DA700" s="77"/>
      <c r="DB700" s="71"/>
      <c r="DC700" s="79" t="str">
        <f>IFERROR(VLOOKUP(DB700, DatingReason!$A$2:$B$252, 2, 0),"")</f>
        <v/>
      </c>
      <c r="DD700" s="123" t="str">
        <f t="shared" si="135"/>
        <v/>
      </c>
      <c r="DF700" s="119" t="str">
        <f t="array" ref="DF700">IF(AND($B700&lt;&gt;"", $DE700&lt;&gt;"", $DE700&lt;&gt;"No"),MAX(IF($B700=PEOPLE!$B$4:$B$1000, PEOPLE!$Q$4:$Q$1000,""))+100,"")</f>
        <v/>
      </c>
      <c r="DG700" s="68"/>
      <c r="DH700" s="76">
        <f>COUNTIF(PEOPLE!B:B, MEMORIALS!B700)</f>
        <v>0</v>
      </c>
      <c r="DI700" s="82"/>
      <c r="DJ700" s="82"/>
      <c r="DK700" s="82"/>
      <c r="DL700" s="68"/>
      <c r="DM700" s="68"/>
      <c r="DN700" s="68"/>
      <c r="DO700" s="68"/>
      <c r="DP700" s="68"/>
    </row>
    <row r="701" spans="1:120" ht="15" customHeight="1" x14ac:dyDescent="0.25">
      <c r="A701" s="68"/>
      <c r="B701" s="69"/>
      <c r="C701" s="68"/>
      <c r="D701" s="68"/>
      <c r="E701" s="70" t="str">
        <f>IF(D701="","",VLOOKUP(D701,Denomination!$A$2:$B$50, 2, 0))</f>
        <v/>
      </c>
      <c r="F701" s="68"/>
      <c r="G701" s="71"/>
      <c r="H701" s="70" t="str">
        <f>IF(G701="","",VLOOKUP(G701,MCondition!$A$2:$B$50, 2, 0))</f>
        <v/>
      </c>
      <c r="I701" s="72"/>
      <c r="J701" s="71"/>
      <c r="K701" s="70" t="str">
        <f>IF(J701="","",VLOOKUP(J701,ICondition!$A$2:$B$50, 2, 0))</f>
        <v/>
      </c>
      <c r="L701" s="73"/>
      <c r="M701" s="73"/>
      <c r="N701" s="73"/>
      <c r="O701" s="73"/>
      <c r="P701" s="73"/>
      <c r="Q701" s="73"/>
      <c r="R701" s="78"/>
      <c r="S701" s="79" t="str">
        <f>IFERROR(VLOOKUP(R701,Material!$A$2:$B$59, 2, 0),"")</f>
        <v/>
      </c>
      <c r="T701" s="71"/>
      <c r="U701" s="79" t="str">
        <f>IFERROR(VLOOKUP(T701,Material!$A$2:$B$59, 2, 0),"")</f>
        <v/>
      </c>
      <c r="V701" s="71"/>
      <c r="W701" s="79" t="str">
        <f>IFERROR(VLOOKUP(V701,Material!$A$2:$B$59, 2, 0),"")</f>
        <v/>
      </c>
      <c r="X701" s="71"/>
      <c r="Y701" s="79" t="str">
        <f>IFERROR(VLOOKUP(X701,Material!$A$2:$B$59, 2, 0),"")</f>
        <v/>
      </c>
      <c r="Z701" s="71"/>
      <c r="AA701" s="79" t="str">
        <f>IFERROR(VLOOKUP(Z701,Material!$A$2:$B$59, 2, 0),"")</f>
        <v/>
      </c>
      <c r="AB701" s="74"/>
      <c r="AC701" s="75" t="e">
        <f t="shared" si="124"/>
        <v>#VALUE!</v>
      </c>
      <c r="AD701" s="75" t="e">
        <f t="shared" si="125"/>
        <v>#VALUE!</v>
      </c>
      <c r="AE701" s="75" t="e">
        <f t="shared" si="127"/>
        <v>#VALUE!</v>
      </c>
      <c r="AF701" s="75" t="e">
        <f t="shared" si="126"/>
        <v>#VALUE!</v>
      </c>
      <c r="AG701" s="75" t="e">
        <f t="shared" si="128"/>
        <v>#VALUE!</v>
      </c>
      <c r="AH701" s="75" t="e">
        <f t="shared" si="129"/>
        <v>#VALUE!</v>
      </c>
      <c r="AI701" s="75" t="e">
        <f t="shared" si="130"/>
        <v>#VALUE!</v>
      </c>
      <c r="AJ701" s="80" t="e">
        <f t="shared" si="131"/>
        <v>#VALUE!</v>
      </c>
      <c r="AK701" s="79" t="str">
        <f>(IFERROR(VLOOKUP(AB701,Categories!$A$2:$B$20,2,1),""))</f>
        <v/>
      </c>
      <c r="AL701" s="79" t="str">
        <f ca="1">IFERROR(VLOOKUP((HLOOKUP((VLOOKUP($AB701,Categories!$A$2:$F$20,3,1)), $AB$3:$AJ701, (ROW()-ROW($AB$3)+1), 0)), INDIRECT(VLOOKUP($AB701,Categories!$A$2:$F$20,6,1)),2,0),AK701)</f>
        <v/>
      </c>
      <c r="AM701" s="79" t="str">
        <f ca="1">IFERROR(VLOOKUP((HLOOKUP((VLOOKUP($AB701,Categories!$A$2:$F$20,4,1)),$AB$3:$AJ701,(ROW()-ROW($AB$3)+1),0)),INDIRECT(VLOOKUP($AB701,Categories!$A$2:$H$20,7,1)),2,0),"")</f>
        <v/>
      </c>
      <c r="AN701" s="79" t="str">
        <f ca="1">IFERROR(VLOOKUP((HLOOKUP((VLOOKUP($AB701,Categories!$A$2:$F$20,5,1)), $AB$3:$AJ701, (ROW()-ROW($AB$3)+1), 0)), INDIRECT(VLOOKUP($AB701,Categories!$A$2:$H$20,8,1)),2,0),"")</f>
        <v/>
      </c>
      <c r="AO701" s="79" t="str">
        <f t="shared" ca="1" si="132"/>
        <v/>
      </c>
      <c r="AP701" s="81"/>
      <c r="AQ701" s="70" t="str">
        <f>IFERROR(VLOOKUP(VALUE(MID(AP701,1,1)),AdditionalElements!$A$2:$B$50,2,0),"")</f>
        <v/>
      </c>
      <c r="AR701" s="70" t="str">
        <f>IFERROR(VLOOKUP(VALUE(MID(AP701,2,1)),AdditionalElements!$H$2:$I$50,2,0),"")</f>
        <v/>
      </c>
      <c r="AS701" s="70" t="str">
        <f>IFERROR(VLOOKUP(VALUE(MID(AP701,3,1)),AdditionalElements!$O$2:$P$50,2,0),"")</f>
        <v/>
      </c>
      <c r="AT701" s="70" t="str">
        <f>IFERROR(VLOOKUP(VALUE(MID(AP701,4,1)),AdditionalElements!$V$2:$W$50,2,0),"")</f>
        <v/>
      </c>
      <c r="AU701" s="71"/>
      <c r="AV701" s="79" t="str">
        <f>IFERROR(IF(VALUE(MID(AU701,1,1))=1, VLOOKUP(VALUE(MID(AU701,1,1)), TxtPanelShape!$A$2:$C$50, 3, 0), (IF(VALUE(MID(AU701,1,1))&gt;=7, VLOOKUP(VALUE(MID(AU701,1,1)), TxtPanelShape!$A$2:$C$50, 3, 0),VLOOKUP(VALUE(MID(AU701,1,2)),TxtPanelShape!$A$2:$C$50,3,0)))), "")</f>
        <v/>
      </c>
      <c r="AW701" s="79" t="str">
        <f>IFERROR(IF(VALUE(MID(AU701,1,1))=1, ", "&amp;VLOOKUP(VALUE(MID(AU701,2,1)), TxtPanelShape!$H$2:$I$50, 2, 0), IF(VALUE(MID(AU701,1,1))&gt;=7, ", "&amp;VLOOKUP(VALUE(MID(AU701,2,1)), TxtPanelShape!$H$2:$I$50, 2, 0),"")), "")</f>
        <v/>
      </c>
      <c r="AX701" s="79" t="str">
        <f>IFERROR(IF(VALUE(MID(AU701,1,1))=1, ", "&amp;VLOOKUP(VALUE(MID(AU701,3,1)), TxtPanelShape!$O$2:$P$50, 2, 0), IF(VALUE(MID(AU701,1,1))&gt;=7, ", "&amp;VLOOKUP(VALUE(MID(AU701,3,1)), TxtPanelShape!$O$2:$P$50, 2, 0),"")),"")</f>
        <v/>
      </c>
      <c r="AY701" s="79" t="str">
        <f>IFERROR("; "&amp;VLOOKUP(VALUE(MID(AU701,4,1)), TxtPanelShape!$V$2:$W$50,2,0),"")</f>
        <v/>
      </c>
      <c r="AZ701" s="79" t="str">
        <f t="shared" si="133"/>
        <v/>
      </c>
      <c r="BA701" s="71"/>
      <c r="BB701" s="79" t="str">
        <f>IFERROR(IF(VALUE(MID(BA701,1,1))=1, VLOOKUP(VALUE(MID(BA701,1,1)), TxtPanelShape!$A$2:$C$50, 3, 0), (IF(VALUE(MID(BA701,1,1))&gt;=7, VLOOKUP(VALUE(MID(BA701,1,1)), TxtPanelShape!$A$2:$C$50, 3, 0),VLOOKUP(VALUE(MID(BA701,1,2)),TxtPanelShape!$A$2:$C$50,3,0)))), "")</f>
        <v/>
      </c>
      <c r="BC701" s="79" t="str">
        <f>IFERROR(IF(VALUE(MID(BA701,1,1))=1, ", "&amp;VLOOKUP(VALUE(MID(BA701,2,1)), TxtPanelShape!$H$2:$I$50, 2, 0), IF(VALUE(MID(BA701,1,1))&gt;=7, ", "&amp;VLOOKUP(VALUE(MID(BA701,2,1)), TxtPanelShape!$H$2:$I$50, 2, 0),"")), "")</f>
        <v/>
      </c>
      <c r="BD701" s="79" t="str">
        <f>IFERROR(IF(VALUE(MID(BA701,1,1))=1, ", "&amp;VLOOKUP(VALUE(MID(BA701,3,1)), TxtPanelShape!$O$2:$P$50, 2, 0), IF(VALUE(MID(BA701,1,1))&gt;=7, ", "&amp;VLOOKUP(VALUE(MID(BA701,3,1)), TxtPanelShape!$O$2:$P$50, 2, 0),"")),"")</f>
        <v/>
      </c>
      <c r="BE701" s="79" t="str">
        <f>IFERROR("; "&amp;VLOOKUP(VALUE(MID(BA701,4,1)), TxtPanelShape!$V$2:$W$50,2,0),"")</f>
        <v/>
      </c>
      <c r="BF701" s="79" t="str">
        <f t="shared" si="134"/>
        <v/>
      </c>
      <c r="BG701" s="71"/>
      <c r="BH701" s="79" t="str">
        <f>IFERROR(VLOOKUP(BG701, TxtPanelDefinition!$A$2:$B$50, 2, 0),"")</f>
        <v/>
      </c>
      <c r="BI701" s="71"/>
      <c r="BJ701" s="79" t="str">
        <f>IFERROR(VLOOKUP(BI701, TxtPanelDefinition!$A$2:$B$50, 2, 0),"")</f>
        <v/>
      </c>
      <c r="BK701" s="71"/>
      <c r="BL701" s="79" t="str">
        <f>IFERROR(VLOOKUP(BK701, InscrTechniques!$A$2:$B$50, 2, 0),"")</f>
        <v/>
      </c>
      <c r="BM701" s="71"/>
      <c r="BN701" s="79" t="str">
        <f>IFERROR(VLOOKUP(BM701, InscrTechniques!$A$2:$B$50, 2, 0),"")</f>
        <v/>
      </c>
      <c r="BO701" s="71"/>
      <c r="BP701" s="79" t="str">
        <f>IFERROR(VLOOKUP(BO701, InscrTechniques!$A$2:$B$50, 2, 0),"")</f>
        <v/>
      </c>
      <c r="BQ701" s="71"/>
      <c r="BR701" s="79" t="str">
        <f>IFERROR(VLOOKUP(BQ701, InscrTechniques!$A$2:$B$50, 2, 0),"")</f>
        <v/>
      </c>
      <c r="BS701" s="71"/>
      <c r="BT701" s="79" t="str">
        <f>IFERROR(VLOOKUP(BS701, InscrTechniques!$A$2:$B$50, 2, 0),"")</f>
        <v/>
      </c>
      <c r="BU701" s="71"/>
      <c r="BV701" s="79" t="str">
        <f>IFERROR(VLOOKUP(BU701, InscrTechniques!$A$2:$B$50, 2, 0),"")</f>
        <v/>
      </c>
      <c r="BW701" s="125"/>
      <c r="BX701" s="79" t="str">
        <f>IFERROR(VLOOKUP(BW701, InscrTechniques!$A$2:$B$50, 2, 0),"")</f>
        <v/>
      </c>
      <c r="BY701" s="125"/>
      <c r="BZ701" s="79" t="str">
        <f>IFERROR(VLOOKUP(BY701, InscrTechniques!$A$2:$B$50, 2, 0),"")</f>
        <v/>
      </c>
      <c r="CA701" s="74"/>
      <c r="CB701" s="114" t="str">
        <f>IFERROR(VLOOKUP(CA701, LetterStyle!$A$2:$B$50, 2, 0),"")</f>
        <v/>
      </c>
      <c r="CC701" s="74"/>
      <c r="CD701" s="114" t="str">
        <f>IFERROR(VLOOKUP(CC701, LetterStyle!$A$2:$B$50, 2, 0),"")</f>
        <v/>
      </c>
      <c r="CE701" s="74"/>
      <c r="CF701" s="114" t="str">
        <f>IFERROR(VLOOKUP(CE701, LetterStyle!$A$2:$B$50, 2, 0),"")</f>
        <v/>
      </c>
      <c r="CG701" s="74"/>
      <c r="CH701" s="79" t="str">
        <f>IFERROR(VLOOKUP(CG701, LetterStyle!$A$2:$B$50, 2, 0),"")</f>
        <v/>
      </c>
      <c r="CI701" s="71"/>
      <c r="CJ701" s="79" t="str">
        <f>IFERROR(VLOOKUP(CI701, DecMotifs!$A$1:$B$306, 2, 0),"")</f>
        <v/>
      </c>
      <c r="CK701" s="71"/>
      <c r="CL701" s="79" t="str">
        <f>IFERROR(VLOOKUP(CK701, DecMotifs!$A$1:$B$306, 2, 0),"")</f>
        <v/>
      </c>
      <c r="CM701" s="71"/>
      <c r="CN701" s="79" t="str">
        <f>IFERROR(VLOOKUP(CM701, DecMotifs!$A$1:$B$306, 2, 0),"")</f>
        <v/>
      </c>
      <c r="CO701" s="71"/>
      <c r="CP701" s="79" t="str">
        <f>IFERROR(VLOOKUP(CO701, MarginalDec!$A$2:$B$253, 2, 0),"")</f>
        <v/>
      </c>
      <c r="CQ701" s="71"/>
      <c r="CR701" s="79" t="str">
        <f>IFERROR(VLOOKUP(CQ701, MarginalDec!$A$2:$B$253, 2, 0),"")</f>
        <v/>
      </c>
      <c r="CS701" s="71"/>
      <c r="CT701" s="79" t="str">
        <f>IFERROR(VLOOKUP(CS701, MarginalDec!$A$2:$B$253, 2, 0),"")</f>
        <v/>
      </c>
      <c r="CU701" s="71"/>
      <c r="CV701" s="79" t="str">
        <f>IF(ISBLANK(CU701),"", IFERROR(VLOOKUP(CU701, Tooling!$A$2:$B$252, 2, 0),""))</f>
        <v/>
      </c>
      <c r="CW701" s="71"/>
      <c r="CX701" s="79" t="str">
        <f>IF(ISBLANK(CW701),"", IFERROR(VLOOKUP(CW701, Tooling!$A$2:$B$252, 2, 0),""))</f>
        <v/>
      </c>
      <c r="CY701" s="71"/>
      <c r="CZ701" s="79" t="str">
        <f>IF(ISBLANK(CY701),"", IFERROR(VLOOKUP(CY701, Repairs!$A$2:$B$252, 2, 0),""))</f>
        <v/>
      </c>
      <c r="DA701" s="77"/>
      <c r="DB701" s="71"/>
      <c r="DC701" s="79" t="str">
        <f>IFERROR(VLOOKUP(DB701, DatingReason!$A$2:$B$252, 2, 0),"")</f>
        <v/>
      </c>
      <c r="DD701" s="123" t="str">
        <f t="shared" si="135"/>
        <v/>
      </c>
      <c r="DF701" s="119" t="str">
        <f t="array" ref="DF701">IF(AND($B701&lt;&gt;"", $DE701&lt;&gt;"", $DE701&lt;&gt;"No"),MAX(IF($B701=PEOPLE!$B$4:$B$1000, PEOPLE!$Q$4:$Q$1000,""))+100,"")</f>
        <v/>
      </c>
      <c r="DG701" s="68"/>
      <c r="DH701" s="76">
        <f>COUNTIF(PEOPLE!B:B, MEMORIALS!B701)</f>
        <v>0</v>
      </c>
      <c r="DI701" s="82"/>
      <c r="DJ701" s="82"/>
      <c r="DK701" s="82"/>
      <c r="DL701" s="68"/>
      <c r="DM701" s="68"/>
      <c r="DN701" s="68"/>
      <c r="DO701" s="68"/>
      <c r="DP701" s="68"/>
    </row>
    <row r="702" spans="1:120" ht="15" customHeight="1" x14ac:dyDescent="0.25">
      <c r="A702" s="68"/>
      <c r="B702" s="69"/>
      <c r="C702" s="68"/>
      <c r="D702" s="68"/>
      <c r="E702" s="70" t="str">
        <f>IF(D702="","",VLOOKUP(D702,Denomination!$A$2:$B$50, 2, 0))</f>
        <v/>
      </c>
      <c r="F702" s="68"/>
      <c r="G702" s="71"/>
      <c r="H702" s="70" t="str">
        <f>IF(G702="","",VLOOKUP(G702,MCondition!$A$2:$B$50, 2, 0))</f>
        <v/>
      </c>
      <c r="I702" s="72"/>
      <c r="J702" s="71"/>
      <c r="K702" s="70" t="str">
        <f>IF(J702="","",VLOOKUP(J702,ICondition!$A$2:$B$50, 2, 0))</f>
        <v/>
      </c>
      <c r="L702" s="73"/>
      <c r="M702" s="73"/>
      <c r="N702" s="73"/>
      <c r="O702" s="73"/>
      <c r="P702" s="73"/>
      <c r="Q702" s="73"/>
      <c r="R702" s="78"/>
      <c r="S702" s="79" t="str">
        <f>IFERROR(VLOOKUP(R702,Material!$A$2:$B$59, 2, 0),"")</f>
        <v/>
      </c>
      <c r="T702" s="71"/>
      <c r="U702" s="79" t="str">
        <f>IFERROR(VLOOKUP(T702,Material!$A$2:$B$59, 2, 0),"")</f>
        <v/>
      </c>
      <c r="V702" s="71"/>
      <c r="W702" s="79" t="str">
        <f>IFERROR(VLOOKUP(V702,Material!$A$2:$B$59, 2, 0),"")</f>
        <v/>
      </c>
      <c r="X702" s="71"/>
      <c r="Y702" s="79" t="str">
        <f>IFERROR(VLOOKUP(X702,Material!$A$2:$B$59, 2, 0),"")</f>
        <v/>
      </c>
      <c r="Z702" s="71"/>
      <c r="AA702" s="79" t="str">
        <f>IFERROR(VLOOKUP(Z702,Material!$A$2:$B$59, 2, 0),"")</f>
        <v/>
      </c>
      <c r="AB702" s="74"/>
      <c r="AC702" s="75" t="e">
        <f t="shared" si="124"/>
        <v>#VALUE!</v>
      </c>
      <c r="AD702" s="75" t="e">
        <f t="shared" si="125"/>
        <v>#VALUE!</v>
      </c>
      <c r="AE702" s="75" t="e">
        <f t="shared" si="127"/>
        <v>#VALUE!</v>
      </c>
      <c r="AF702" s="75" t="e">
        <f t="shared" si="126"/>
        <v>#VALUE!</v>
      </c>
      <c r="AG702" s="75" t="e">
        <f t="shared" si="128"/>
        <v>#VALUE!</v>
      </c>
      <c r="AH702" s="75" t="e">
        <f t="shared" si="129"/>
        <v>#VALUE!</v>
      </c>
      <c r="AI702" s="75" t="e">
        <f t="shared" si="130"/>
        <v>#VALUE!</v>
      </c>
      <c r="AJ702" s="80" t="e">
        <f t="shared" si="131"/>
        <v>#VALUE!</v>
      </c>
      <c r="AK702" s="79" t="str">
        <f>(IFERROR(VLOOKUP(AB702,Categories!$A$2:$B$20,2,1),""))</f>
        <v/>
      </c>
      <c r="AL702" s="79" t="str">
        <f ca="1">IFERROR(VLOOKUP((HLOOKUP((VLOOKUP($AB702,Categories!$A$2:$F$20,3,1)), $AB$3:$AJ702, (ROW()-ROW($AB$3)+1), 0)), INDIRECT(VLOOKUP($AB702,Categories!$A$2:$F$20,6,1)),2,0),AK702)</f>
        <v/>
      </c>
      <c r="AM702" s="79" t="str">
        <f ca="1">IFERROR(VLOOKUP((HLOOKUP((VLOOKUP($AB702,Categories!$A$2:$F$20,4,1)),$AB$3:$AJ702,(ROW()-ROW($AB$3)+1),0)),INDIRECT(VLOOKUP($AB702,Categories!$A$2:$H$20,7,1)),2,0),"")</f>
        <v/>
      </c>
      <c r="AN702" s="79" t="str">
        <f ca="1">IFERROR(VLOOKUP((HLOOKUP((VLOOKUP($AB702,Categories!$A$2:$F$20,5,1)), $AB$3:$AJ702, (ROW()-ROW($AB$3)+1), 0)), INDIRECT(VLOOKUP($AB702,Categories!$A$2:$H$20,8,1)),2,0),"")</f>
        <v/>
      </c>
      <c r="AO702" s="79" t="str">
        <f t="shared" ca="1" si="132"/>
        <v/>
      </c>
      <c r="AP702" s="81"/>
      <c r="AQ702" s="70" t="str">
        <f>IFERROR(VLOOKUP(VALUE(MID(AP702,1,1)),AdditionalElements!$A$2:$B$50,2,0),"")</f>
        <v/>
      </c>
      <c r="AR702" s="70" t="str">
        <f>IFERROR(VLOOKUP(VALUE(MID(AP702,2,1)),AdditionalElements!$H$2:$I$50,2,0),"")</f>
        <v/>
      </c>
      <c r="AS702" s="70" t="str">
        <f>IFERROR(VLOOKUP(VALUE(MID(AP702,3,1)),AdditionalElements!$O$2:$P$50,2,0),"")</f>
        <v/>
      </c>
      <c r="AT702" s="70" t="str">
        <f>IFERROR(VLOOKUP(VALUE(MID(AP702,4,1)),AdditionalElements!$V$2:$W$50,2,0),"")</f>
        <v/>
      </c>
      <c r="AU702" s="71"/>
      <c r="AV702" s="79" t="str">
        <f>IFERROR(IF(VALUE(MID(AU702,1,1))=1, VLOOKUP(VALUE(MID(AU702,1,1)), TxtPanelShape!$A$2:$C$50, 3, 0), (IF(VALUE(MID(AU702,1,1))&gt;=7, VLOOKUP(VALUE(MID(AU702,1,1)), TxtPanelShape!$A$2:$C$50, 3, 0),VLOOKUP(VALUE(MID(AU702,1,2)),TxtPanelShape!$A$2:$C$50,3,0)))), "")</f>
        <v/>
      </c>
      <c r="AW702" s="79" t="str">
        <f>IFERROR(IF(VALUE(MID(AU702,1,1))=1, ", "&amp;VLOOKUP(VALUE(MID(AU702,2,1)), TxtPanelShape!$H$2:$I$50, 2, 0), IF(VALUE(MID(AU702,1,1))&gt;=7, ", "&amp;VLOOKUP(VALUE(MID(AU702,2,1)), TxtPanelShape!$H$2:$I$50, 2, 0),"")), "")</f>
        <v/>
      </c>
      <c r="AX702" s="79" t="str">
        <f>IFERROR(IF(VALUE(MID(AU702,1,1))=1, ", "&amp;VLOOKUP(VALUE(MID(AU702,3,1)), TxtPanelShape!$O$2:$P$50, 2, 0), IF(VALUE(MID(AU702,1,1))&gt;=7, ", "&amp;VLOOKUP(VALUE(MID(AU702,3,1)), TxtPanelShape!$O$2:$P$50, 2, 0),"")),"")</f>
        <v/>
      </c>
      <c r="AY702" s="79" t="str">
        <f>IFERROR("; "&amp;VLOOKUP(VALUE(MID(AU702,4,1)), TxtPanelShape!$V$2:$W$50,2,0),"")</f>
        <v/>
      </c>
      <c r="AZ702" s="79" t="str">
        <f t="shared" si="133"/>
        <v/>
      </c>
      <c r="BA702" s="71"/>
      <c r="BB702" s="79" t="str">
        <f>IFERROR(IF(VALUE(MID(BA702,1,1))=1, VLOOKUP(VALUE(MID(BA702,1,1)), TxtPanelShape!$A$2:$C$50, 3, 0), (IF(VALUE(MID(BA702,1,1))&gt;=7, VLOOKUP(VALUE(MID(BA702,1,1)), TxtPanelShape!$A$2:$C$50, 3, 0),VLOOKUP(VALUE(MID(BA702,1,2)),TxtPanelShape!$A$2:$C$50,3,0)))), "")</f>
        <v/>
      </c>
      <c r="BC702" s="79" t="str">
        <f>IFERROR(IF(VALUE(MID(BA702,1,1))=1, ", "&amp;VLOOKUP(VALUE(MID(BA702,2,1)), TxtPanelShape!$H$2:$I$50, 2, 0), IF(VALUE(MID(BA702,1,1))&gt;=7, ", "&amp;VLOOKUP(VALUE(MID(BA702,2,1)), TxtPanelShape!$H$2:$I$50, 2, 0),"")), "")</f>
        <v/>
      </c>
      <c r="BD702" s="79" t="str">
        <f>IFERROR(IF(VALUE(MID(BA702,1,1))=1, ", "&amp;VLOOKUP(VALUE(MID(BA702,3,1)), TxtPanelShape!$O$2:$P$50, 2, 0), IF(VALUE(MID(BA702,1,1))&gt;=7, ", "&amp;VLOOKUP(VALUE(MID(BA702,3,1)), TxtPanelShape!$O$2:$P$50, 2, 0),"")),"")</f>
        <v/>
      </c>
      <c r="BE702" s="79" t="str">
        <f>IFERROR("; "&amp;VLOOKUP(VALUE(MID(BA702,4,1)), TxtPanelShape!$V$2:$W$50,2,0),"")</f>
        <v/>
      </c>
      <c r="BF702" s="79" t="str">
        <f t="shared" si="134"/>
        <v/>
      </c>
      <c r="BG702" s="71"/>
      <c r="BH702" s="79" t="str">
        <f>IFERROR(VLOOKUP(BG702, TxtPanelDefinition!$A$2:$B$50, 2, 0),"")</f>
        <v/>
      </c>
      <c r="BI702" s="71"/>
      <c r="BJ702" s="79" t="str">
        <f>IFERROR(VLOOKUP(BI702, TxtPanelDefinition!$A$2:$B$50, 2, 0),"")</f>
        <v/>
      </c>
      <c r="BK702" s="71"/>
      <c r="BL702" s="79" t="str">
        <f>IFERROR(VLOOKUP(BK702, InscrTechniques!$A$2:$B$50, 2, 0),"")</f>
        <v/>
      </c>
      <c r="BM702" s="71"/>
      <c r="BN702" s="79" t="str">
        <f>IFERROR(VLOOKUP(BM702, InscrTechniques!$A$2:$B$50, 2, 0),"")</f>
        <v/>
      </c>
      <c r="BO702" s="71"/>
      <c r="BP702" s="79" t="str">
        <f>IFERROR(VLOOKUP(BO702, InscrTechniques!$A$2:$B$50, 2, 0),"")</f>
        <v/>
      </c>
      <c r="BQ702" s="71"/>
      <c r="BR702" s="79" t="str">
        <f>IFERROR(VLOOKUP(BQ702, InscrTechniques!$A$2:$B$50, 2, 0),"")</f>
        <v/>
      </c>
      <c r="BS702" s="71"/>
      <c r="BT702" s="79" t="str">
        <f>IFERROR(VLOOKUP(BS702, InscrTechniques!$A$2:$B$50, 2, 0),"")</f>
        <v/>
      </c>
      <c r="BU702" s="71"/>
      <c r="BV702" s="79" t="str">
        <f>IFERROR(VLOOKUP(BU702, InscrTechniques!$A$2:$B$50, 2, 0),"")</f>
        <v/>
      </c>
      <c r="BW702" s="125"/>
      <c r="BX702" s="79" t="str">
        <f>IFERROR(VLOOKUP(BW702, InscrTechniques!$A$2:$B$50, 2, 0),"")</f>
        <v/>
      </c>
      <c r="BY702" s="125"/>
      <c r="BZ702" s="79" t="str">
        <f>IFERROR(VLOOKUP(BY702, InscrTechniques!$A$2:$B$50, 2, 0),"")</f>
        <v/>
      </c>
      <c r="CA702" s="74"/>
      <c r="CB702" s="114" t="str">
        <f>IFERROR(VLOOKUP(CA702, LetterStyle!$A$2:$B$50, 2, 0),"")</f>
        <v/>
      </c>
      <c r="CC702" s="74"/>
      <c r="CD702" s="114" t="str">
        <f>IFERROR(VLOOKUP(CC702, LetterStyle!$A$2:$B$50, 2, 0),"")</f>
        <v/>
      </c>
      <c r="CE702" s="74"/>
      <c r="CF702" s="114" t="str">
        <f>IFERROR(VLOOKUP(CE702, LetterStyle!$A$2:$B$50, 2, 0),"")</f>
        <v/>
      </c>
      <c r="CG702" s="74"/>
      <c r="CH702" s="79" t="str">
        <f>IFERROR(VLOOKUP(CG702, LetterStyle!$A$2:$B$50, 2, 0),"")</f>
        <v/>
      </c>
      <c r="CI702" s="71"/>
      <c r="CJ702" s="79" t="str">
        <f>IFERROR(VLOOKUP(CI702, DecMotifs!$A$1:$B$306, 2, 0),"")</f>
        <v/>
      </c>
      <c r="CK702" s="71"/>
      <c r="CL702" s="79" t="str">
        <f>IFERROR(VLOOKUP(CK702, DecMotifs!$A$1:$B$306, 2, 0),"")</f>
        <v/>
      </c>
      <c r="CM702" s="71"/>
      <c r="CN702" s="79" t="str">
        <f>IFERROR(VLOOKUP(CM702, DecMotifs!$A$1:$B$306, 2, 0),"")</f>
        <v/>
      </c>
      <c r="CO702" s="71"/>
      <c r="CP702" s="79" t="str">
        <f>IFERROR(VLOOKUP(CO702, MarginalDec!$A$2:$B$253, 2, 0),"")</f>
        <v/>
      </c>
      <c r="CQ702" s="71"/>
      <c r="CR702" s="79" t="str">
        <f>IFERROR(VLOOKUP(CQ702, MarginalDec!$A$2:$B$253, 2, 0),"")</f>
        <v/>
      </c>
      <c r="CS702" s="71"/>
      <c r="CT702" s="79" t="str">
        <f>IFERROR(VLOOKUP(CS702, MarginalDec!$A$2:$B$253, 2, 0),"")</f>
        <v/>
      </c>
      <c r="CU702" s="71"/>
      <c r="CV702" s="79" t="str">
        <f>IF(ISBLANK(CU702),"", IFERROR(VLOOKUP(CU702, Tooling!$A$2:$B$252, 2, 0),""))</f>
        <v/>
      </c>
      <c r="CW702" s="71"/>
      <c r="CX702" s="79" t="str">
        <f>IF(ISBLANK(CW702),"", IFERROR(VLOOKUP(CW702, Tooling!$A$2:$B$252, 2, 0),""))</f>
        <v/>
      </c>
      <c r="CY702" s="71"/>
      <c r="CZ702" s="79" t="str">
        <f>IF(ISBLANK(CY702),"", IFERROR(VLOOKUP(CY702, Repairs!$A$2:$B$252, 2, 0),""))</f>
        <v/>
      </c>
      <c r="DA702" s="77"/>
      <c r="DB702" s="71"/>
      <c r="DC702" s="79" t="str">
        <f>IFERROR(VLOOKUP(DB702, DatingReason!$A$2:$B$252, 2, 0),"")</f>
        <v/>
      </c>
      <c r="DD702" s="123" t="str">
        <f t="shared" si="135"/>
        <v/>
      </c>
      <c r="DF702" s="119" t="str">
        <f t="array" ref="DF702">IF(AND($B702&lt;&gt;"", $DE702&lt;&gt;"", $DE702&lt;&gt;"No"),MAX(IF($B702=PEOPLE!$B$4:$B$1000, PEOPLE!$Q$4:$Q$1000,""))+100,"")</f>
        <v/>
      </c>
      <c r="DG702" s="68"/>
      <c r="DH702" s="76">
        <f>COUNTIF(PEOPLE!B:B, MEMORIALS!B702)</f>
        <v>0</v>
      </c>
      <c r="DI702" s="82"/>
      <c r="DJ702" s="82"/>
      <c r="DK702" s="82"/>
      <c r="DL702" s="68"/>
      <c r="DM702" s="68"/>
      <c r="DN702" s="68"/>
      <c r="DO702" s="68"/>
      <c r="DP702" s="68"/>
    </row>
    <row r="703" spans="1:120" ht="15" customHeight="1" x14ac:dyDescent="0.25">
      <c r="A703" s="68"/>
      <c r="B703" s="69"/>
      <c r="C703" s="68"/>
      <c r="D703" s="68"/>
      <c r="E703" s="70" t="str">
        <f>IF(D703="","",VLOOKUP(D703,Denomination!$A$2:$B$50, 2, 0))</f>
        <v/>
      </c>
      <c r="F703" s="68"/>
      <c r="G703" s="71"/>
      <c r="H703" s="70" t="str">
        <f>IF(G703="","",VLOOKUP(G703,MCondition!$A$2:$B$50, 2, 0))</f>
        <v/>
      </c>
      <c r="I703" s="72"/>
      <c r="J703" s="71"/>
      <c r="K703" s="70" t="str">
        <f>IF(J703="","",VLOOKUP(J703,ICondition!$A$2:$B$50, 2, 0))</f>
        <v/>
      </c>
      <c r="L703" s="73"/>
      <c r="M703" s="73"/>
      <c r="N703" s="73"/>
      <c r="O703" s="73"/>
      <c r="P703" s="73"/>
      <c r="Q703" s="73"/>
      <c r="R703" s="78"/>
      <c r="S703" s="79" t="str">
        <f>IFERROR(VLOOKUP(R703,Material!$A$2:$B$59, 2, 0),"")</f>
        <v/>
      </c>
      <c r="T703" s="71"/>
      <c r="U703" s="79" t="str">
        <f>IFERROR(VLOOKUP(T703,Material!$A$2:$B$59, 2, 0),"")</f>
        <v/>
      </c>
      <c r="V703" s="71"/>
      <c r="W703" s="79" t="str">
        <f>IFERROR(VLOOKUP(V703,Material!$A$2:$B$59, 2, 0),"")</f>
        <v/>
      </c>
      <c r="X703" s="71"/>
      <c r="Y703" s="79" t="str">
        <f>IFERROR(VLOOKUP(X703,Material!$A$2:$B$59, 2, 0),"")</f>
        <v/>
      </c>
      <c r="Z703" s="71"/>
      <c r="AA703" s="79" t="str">
        <f>IFERROR(VLOOKUP(Z703,Material!$A$2:$B$59, 2, 0),"")</f>
        <v/>
      </c>
      <c r="AB703" s="74"/>
      <c r="AC703" s="75" t="e">
        <f t="shared" si="124"/>
        <v>#VALUE!</v>
      </c>
      <c r="AD703" s="75" t="e">
        <f t="shared" si="125"/>
        <v>#VALUE!</v>
      </c>
      <c r="AE703" s="75" t="e">
        <f t="shared" si="127"/>
        <v>#VALUE!</v>
      </c>
      <c r="AF703" s="75" t="e">
        <f t="shared" si="126"/>
        <v>#VALUE!</v>
      </c>
      <c r="AG703" s="75" t="e">
        <f t="shared" si="128"/>
        <v>#VALUE!</v>
      </c>
      <c r="AH703" s="75" t="e">
        <f t="shared" si="129"/>
        <v>#VALUE!</v>
      </c>
      <c r="AI703" s="75" t="e">
        <f t="shared" si="130"/>
        <v>#VALUE!</v>
      </c>
      <c r="AJ703" s="80" t="e">
        <f t="shared" si="131"/>
        <v>#VALUE!</v>
      </c>
      <c r="AK703" s="79" t="str">
        <f>(IFERROR(VLOOKUP(AB703,Categories!$A$2:$B$20,2,1),""))</f>
        <v/>
      </c>
      <c r="AL703" s="79" t="str">
        <f ca="1">IFERROR(VLOOKUP((HLOOKUP((VLOOKUP($AB703,Categories!$A$2:$F$20,3,1)), $AB$3:$AJ703, (ROW()-ROW($AB$3)+1), 0)), INDIRECT(VLOOKUP($AB703,Categories!$A$2:$F$20,6,1)),2,0),AK703)</f>
        <v/>
      </c>
      <c r="AM703" s="79" t="str">
        <f ca="1">IFERROR(VLOOKUP((HLOOKUP((VLOOKUP($AB703,Categories!$A$2:$F$20,4,1)),$AB$3:$AJ703,(ROW()-ROW($AB$3)+1),0)),INDIRECT(VLOOKUP($AB703,Categories!$A$2:$H$20,7,1)),2,0),"")</f>
        <v/>
      </c>
      <c r="AN703" s="79" t="str">
        <f ca="1">IFERROR(VLOOKUP((HLOOKUP((VLOOKUP($AB703,Categories!$A$2:$F$20,5,1)), $AB$3:$AJ703, (ROW()-ROW($AB$3)+1), 0)), INDIRECT(VLOOKUP($AB703,Categories!$A$2:$H$20,8,1)),2,0),"")</f>
        <v/>
      </c>
      <c r="AO703" s="79" t="str">
        <f t="shared" ca="1" si="132"/>
        <v/>
      </c>
      <c r="AP703" s="81"/>
      <c r="AQ703" s="70" t="str">
        <f>IFERROR(VLOOKUP(VALUE(MID(AP703,1,1)),AdditionalElements!$A$2:$B$50,2,0),"")</f>
        <v/>
      </c>
      <c r="AR703" s="70" t="str">
        <f>IFERROR(VLOOKUP(VALUE(MID(AP703,2,1)),AdditionalElements!$H$2:$I$50,2,0),"")</f>
        <v/>
      </c>
      <c r="AS703" s="70" t="str">
        <f>IFERROR(VLOOKUP(VALUE(MID(AP703,3,1)),AdditionalElements!$O$2:$P$50,2,0),"")</f>
        <v/>
      </c>
      <c r="AT703" s="70" t="str">
        <f>IFERROR(VLOOKUP(VALUE(MID(AP703,4,1)),AdditionalElements!$V$2:$W$50,2,0),"")</f>
        <v/>
      </c>
      <c r="AU703" s="71"/>
      <c r="AV703" s="79" t="str">
        <f>IFERROR(IF(VALUE(MID(AU703,1,1))=1, VLOOKUP(VALUE(MID(AU703,1,1)), TxtPanelShape!$A$2:$C$50, 3, 0), (IF(VALUE(MID(AU703,1,1))&gt;=7, VLOOKUP(VALUE(MID(AU703,1,1)), TxtPanelShape!$A$2:$C$50, 3, 0),VLOOKUP(VALUE(MID(AU703,1,2)),TxtPanelShape!$A$2:$C$50,3,0)))), "")</f>
        <v/>
      </c>
      <c r="AW703" s="79" t="str">
        <f>IFERROR(IF(VALUE(MID(AU703,1,1))=1, ", "&amp;VLOOKUP(VALUE(MID(AU703,2,1)), TxtPanelShape!$H$2:$I$50, 2, 0), IF(VALUE(MID(AU703,1,1))&gt;=7, ", "&amp;VLOOKUP(VALUE(MID(AU703,2,1)), TxtPanelShape!$H$2:$I$50, 2, 0),"")), "")</f>
        <v/>
      </c>
      <c r="AX703" s="79" t="str">
        <f>IFERROR(IF(VALUE(MID(AU703,1,1))=1, ", "&amp;VLOOKUP(VALUE(MID(AU703,3,1)), TxtPanelShape!$O$2:$P$50, 2, 0), IF(VALUE(MID(AU703,1,1))&gt;=7, ", "&amp;VLOOKUP(VALUE(MID(AU703,3,1)), TxtPanelShape!$O$2:$P$50, 2, 0),"")),"")</f>
        <v/>
      </c>
      <c r="AY703" s="79" t="str">
        <f>IFERROR("; "&amp;VLOOKUP(VALUE(MID(AU703,4,1)), TxtPanelShape!$V$2:$W$50,2,0),"")</f>
        <v/>
      </c>
      <c r="AZ703" s="79" t="str">
        <f t="shared" si="133"/>
        <v/>
      </c>
      <c r="BA703" s="71"/>
      <c r="BB703" s="79" t="str">
        <f>IFERROR(IF(VALUE(MID(BA703,1,1))=1, VLOOKUP(VALUE(MID(BA703,1,1)), TxtPanelShape!$A$2:$C$50, 3, 0), (IF(VALUE(MID(BA703,1,1))&gt;=7, VLOOKUP(VALUE(MID(BA703,1,1)), TxtPanelShape!$A$2:$C$50, 3, 0),VLOOKUP(VALUE(MID(BA703,1,2)),TxtPanelShape!$A$2:$C$50,3,0)))), "")</f>
        <v/>
      </c>
      <c r="BC703" s="79" t="str">
        <f>IFERROR(IF(VALUE(MID(BA703,1,1))=1, ", "&amp;VLOOKUP(VALUE(MID(BA703,2,1)), TxtPanelShape!$H$2:$I$50, 2, 0), IF(VALUE(MID(BA703,1,1))&gt;=7, ", "&amp;VLOOKUP(VALUE(MID(BA703,2,1)), TxtPanelShape!$H$2:$I$50, 2, 0),"")), "")</f>
        <v/>
      </c>
      <c r="BD703" s="79" t="str">
        <f>IFERROR(IF(VALUE(MID(BA703,1,1))=1, ", "&amp;VLOOKUP(VALUE(MID(BA703,3,1)), TxtPanelShape!$O$2:$P$50, 2, 0), IF(VALUE(MID(BA703,1,1))&gt;=7, ", "&amp;VLOOKUP(VALUE(MID(BA703,3,1)), TxtPanelShape!$O$2:$P$50, 2, 0),"")),"")</f>
        <v/>
      </c>
      <c r="BE703" s="79" t="str">
        <f>IFERROR("; "&amp;VLOOKUP(VALUE(MID(BA703,4,1)), TxtPanelShape!$V$2:$W$50,2,0),"")</f>
        <v/>
      </c>
      <c r="BF703" s="79" t="str">
        <f t="shared" si="134"/>
        <v/>
      </c>
      <c r="BG703" s="71"/>
      <c r="BH703" s="79" t="str">
        <f>IFERROR(VLOOKUP(BG703, TxtPanelDefinition!$A$2:$B$50, 2, 0),"")</f>
        <v/>
      </c>
      <c r="BI703" s="71"/>
      <c r="BJ703" s="79" t="str">
        <f>IFERROR(VLOOKUP(BI703, TxtPanelDefinition!$A$2:$B$50, 2, 0),"")</f>
        <v/>
      </c>
      <c r="BK703" s="71"/>
      <c r="BL703" s="79" t="str">
        <f>IFERROR(VLOOKUP(BK703, InscrTechniques!$A$2:$B$50, 2, 0),"")</f>
        <v/>
      </c>
      <c r="BM703" s="71"/>
      <c r="BN703" s="79" t="str">
        <f>IFERROR(VLOOKUP(BM703, InscrTechniques!$A$2:$B$50, 2, 0),"")</f>
        <v/>
      </c>
      <c r="BO703" s="71"/>
      <c r="BP703" s="79" t="str">
        <f>IFERROR(VLOOKUP(BO703, InscrTechniques!$A$2:$B$50, 2, 0),"")</f>
        <v/>
      </c>
      <c r="BQ703" s="71"/>
      <c r="BR703" s="79" t="str">
        <f>IFERROR(VLOOKUP(BQ703, InscrTechniques!$A$2:$B$50, 2, 0),"")</f>
        <v/>
      </c>
      <c r="BS703" s="71"/>
      <c r="BT703" s="79" t="str">
        <f>IFERROR(VLOOKUP(BS703, InscrTechniques!$A$2:$B$50, 2, 0),"")</f>
        <v/>
      </c>
      <c r="BU703" s="71"/>
      <c r="BV703" s="79" t="str">
        <f>IFERROR(VLOOKUP(BU703, InscrTechniques!$A$2:$B$50, 2, 0),"")</f>
        <v/>
      </c>
      <c r="BW703" s="125"/>
      <c r="BX703" s="79" t="str">
        <f>IFERROR(VLOOKUP(BW703, InscrTechniques!$A$2:$B$50, 2, 0),"")</f>
        <v/>
      </c>
      <c r="BY703" s="125"/>
      <c r="BZ703" s="79" t="str">
        <f>IFERROR(VLOOKUP(BY703, InscrTechniques!$A$2:$B$50, 2, 0),"")</f>
        <v/>
      </c>
      <c r="CA703" s="74"/>
      <c r="CB703" s="114" t="str">
        <f>IFERROR(VLOOKUP(CA703, LetterStyle!$A$2:$B$50, 2, 0),"")</f>
        <v/>
      </c>
      <c r="CC703" s="74"/>
      <c r="CD703" s="114" t="str">
        <f>IFERROR(VLOOKUP(CC703, LetterStyle!$A$2:$B$50, 2, 0),"")</f>
        <v/>
      </c>
      <c r="CE703" s="74"/>
      <c r="CF703" s="114" t="str">
        <f>IFERROR(VLOOKUP(CE703, LetterStyle!$A$2:$B$50, 2, 0),"")</f>
        <v/>
      </c>
      <c r="CG703" s="74"/>
      <c r="CH703" s="79" t="str">
        <f>IFERROR(VLOOKUP(CG703, LetterStyle!$A$2:$B$50, 2, 0),"")</f>
        <v/>
      </c>
      <c r="CI703" s="71"/>
      <c r="CJ703" s="79" t="str">
        <f>IFERROR(VLOOKUP(CI703, DecMotifs!$A$1:$B$306, 2, 0),"")</f>
        <v/>
      </c>
      <c r="CK703" s="71"/>
      <c r="CL703" s="79" t="str">
        <f>IFERROR(VLOOKUP(CK703, DecMotifs!$A$1:$B$306, 2, 0),"")</f>
        <v/>
      </c>
      <c r="CM703" s="71"/>
      <c r="CN703" s="79" t="str">
        <f>IFERROR(VLOOKUP(CM703, DecMotifs!$A$1:$B$306, 2, 0),"")</f>
        <v/>
      </c>
      <c r="CO703" s="71"/>
      <c r="CP703" s="79" t="str">
        <f>IFERROR(VLOOKUP(CO703, MarginalDec!$A$2:$B$253, 2, 0),"")</f>
        <v/>
      </c>
      <c r="CQ703" s="71"/>
      <c r="CR703" s="79" t="str">
        <f>IFERROR(VLOOKUP(CQ703, MarginalDec!$A$2:$B$253, 2, 0),"")</f>
        <v/>
      </c>
      <c r="CS703" s="71"/>
      <c r="CT703" s="79" t="str">
        <f>IFERROR(VLOOKUP(CS703, MarginalDec!$A$2:$B$253, 2, 0),"")</f>
        <v/>
      </c>
      <c r="CU703" s="71"/>
      <c r="CV703" s="79" t="str">
        <f>IF(ISBLANK(CU703),"", IFERROR(VLOOKUP(CU703, Tooling!$A$2:$B$252, 2, 0),""))</f>
        <v/>
      </c>
      <c r="CW703" s="71"/>
      <c r="CX703" s="79" t="str">
        <f>IF(ISBLANK(CW703),"", IFERROR(VLOOKUP(CW703, Tooling!$A$2:$B$252, 2, 0),""))</f>
        <v/>
      </c>
      <c r="CY703" s="71"/>
      <c r="CZ703" s="79" t="str">
        <f>IF(ISBLANK(CY703),"", IFERROR(VLOOKUP(CY703, Repairs!$A$2:$B$252, 2, 0),""))</f>
        <v/>
      </c>
      <c r="DA703" s="77"/>
      <c r="DB703" s="71"/>
      <c r="DC703" s="79" t="str">
        <f>IFERROR(VLOOKUP(DB703, DatingReason!$A$2:$B$252, 2, 0),"")</f>
        <v/>
      </c>
      <c r="DD703" s="123" t="str">
        <f t="shared" si="135"/>
        <v/>
      </c>
      <c r="DF703" s="119" t="str">
        <f t="array" ref="DF703">IF(AND($B703&lt;&gt;"", $DE703&lt;&gt;"", $DE703&lt;&gt;"No"),MAX(IF($B703=PEOPLE!$B$4:$B$1000, PEOPLE!$Q$4:$Q$1000,""))+100,"")</f>
        <v/>
      </c>
      <c r="DG703" s="68"/>
      <c r="DH703" s="76">
        <f>COUNTIF(PEOPLE!B:B, MEMORIALS!B703)</f>
        <v>0</v>
      </c>
      <c r="DI703" s="82"/>
      <c r="DJ703" s="82"/>
      <c r="DK703" s="82"/>
      <c r="DL703" s="68"/>
      <c r="DM703" s="68"/>
      <c r="DN703" s="68"/>
      <c r="DO703" s="68"/>
      <c r="DP703" s="68"/>
    </row>
    <row r="704" spans="1:120" ht="15" customHeight="1" x14ac:dyDescent="0.25">
      <c r="A704" s="68"/>
      <c r="B704" s="69"/>
      <c r="C704" s="68"/>
      <c r="D704" s="68"/>
      <c r="E704" s="70" t="str">
        <f>IF(D704="","",VLOOKUP(D704,Denomination!$A$2:$B$50, 2, 0))</f>
        <v/>
      </c>
      <c r="F704" s="68"/>
      <c r="G704" s="71"/>
      <c r="H704" s="70" t="str">
        <f>IF(G704="","",VLOOKUP(G704,MCondition!$A$2:$B$50, 2, 0))</f>
        <v/>
      </c>
      <c r="I704" s="72"/>
      <c r="J704" s="71"/>
      <c r="K704" s="70" t="str">
        <f>IF(J704="","",VLOOKUP(J704,ICondition!$A$2:$B$50, 2, 0))</f>
        <v/>
      </c>
      <c r="L704" s="73"/>
      <c r="M704" s="73"/>
      <c r="N704" s="73"/>
      <c r="O704" s="73"/>
      <c r="P704" s="73"/>
      <c r="Q704" s="73"/>
      <c r="R704" s="78"/>
      <c r="S704" s="79" t="str">
        <f>IFERROR(VLOOKUP(R704,Material!$A$2:$B$59, 2, 0),"")</f>
        <v/>
      </c>
      <c r="T704" s="71"/>
      <c r="U704" s="79" t="str">
        <f>IFERROR(VLOOKUP(T704,Material!$A$2:$B$59, 2, 0),"")</f>
        <v/>
      </c>
      <c r="V704" s="71"/>
      <c r="W704" s="79" t="str">
        <f>IFERROR(VLOOKUP(V704,Material!$A$2:$B$59, 2, 0),"")</f>
        <v/>
      </c>
      <c r="X704" s="71"/>
      <c r="Y704" s="79" t="str">
        <f>IFERROR(VLOOKUP(X704,Material!$A$2:$B$59, 2, 0),"")</f>
        <v/>
      </c>
      <c r="Z704" s="71"/>
      <c r="AA704" s="79" t="str">
        <f>IFERROR(VLOOKUP(Z704,Material!$A$2:$B$59, 2, 0),"")</f>
        <v/>
      </c>
      <c r="AB704" s="74"/>
      <c r="AC704" s="75" t="e">
        <f t="shared" si="124"/>
        <v>#VALUE!</v>
      </c>
      <c r="AD704" s="75" t="e">
        <f t="shared" si="125"/>
        <v>#VALUE!</v>
      </c>
      <c r="AE704" s="75" t="e">
        <f t="shared" si="127"/>
        <v>#VALUE!</v>
      </c>
      <c r="AF704" s="75" t="e">
        <f t="shared" si="126"/>
        <v>#VALUE!</v>
      </c>
      <c r="AG704" s="75" t="e">
        <f t="shared" si="128"/>
        <v>#VALUE!</v>
      </c>
      <c r="AH704" s="75" t="e">
        <f t="shared" si="129"/>
        <v>#VALUE!</v>
      </c>
      <c r="AI704" s="75" t="e">
        <f t="shared" si="130"/>
        <v>#VALUE!</v>
      </c>
      <c r="AJ704" s="80" t="e">
        <f t="shared" si="131"/>
        <v>#VALUE!</v>
      </c>
      <c r="AK704" s="79" t="str">
        <f>(IFERROR(VLOOKUP(AB704,Categories!$A$2:$B$20,2,1),""))</f>
        <v/>
      </c>
      <c r="AL704" s="79" t="str">
        <f ca="1">IFERROR(VLOOKUP((HLOOKUP((VLOOKUP($AB704,Categories!$A$2:$F$20,3,1)), $AB$3:$AJ704, (ROW()-ROW($AB$3)+1), 0)), INDIRECT(VLOOKUP($AB704,Categories!$A$2:$F$20,6,1)),2,0),AK704)</f>
        <v/>
      </c>
      <c r="AM704" s="79" t="str">
        <f ca="1">IFERROR(VLOOKUP((HLOOKUP((VLOOKUP($AB704,Categories!$A$2:$F$20,4,1)),$AB$3:$AJ704,(ROW()-ROW($AB$3)+1),0)),INDIRECT(VLOOKUP($AB704,Categories!$A$2:$H$20,7,1)),2,0),"")</f>
        <v/>
      </c>
      <c r="AN704" s="79" t="str">
        <f ca="1">IFERROR(VLOOKUP((HLOOKUP((VLOOKUP($AB704,Categories!$A$2:$F$20,5,1)), $AB$3:$AJ704, (ROW()-ROW($AB$3)+1), 0)), INDIRECT(VLOOKUP($AB704,Categories!$A$2:$H$20,8,1)),2,0),"")</f>
        <v/>
      </c>
      <c r="AO704" s="79" t="str">
        <f t="shared" ca="1" si="132"/>
        <v/>
      </c>
      <c r="AP704" s="81"/>
      <c r="AQ704" s="70" t="str">
        <f>IFERROR(VLOOKUP(VALUE(MID(AP704,1,1)),AdditionalElements!$A$2:$B$50,2,0),"")</f>
        <v/>
      </c>
      <c r="AR704" s="70" t="str">
        <f>IFERROR(VLOOKUP(VALUE(MID(AP704,2,1)),AdditionalElements!$H$2:$I$50,2,0),"")</f>
        <v/>
      </c>
      <c r="AS704" s="70" t="str">
        <f>IFERROR(VLOOKUP(VALUE(MID(AP704,3,1)),AdditionalElements!$O$2:$P$50,2,0),"")</f>
        <v/>
      </c>
      <c r="AT704" s="70" t="str">
        <f>IFERROR(VLOOKUP(VALUE(MID(AP704,4,1)),AdditionalElements!$V$2:$W$50,2,0),"")</f>
        <v/>
      </c>
      <c r="AU704" s="71"/>
      <c r="AV704" s="79" t="str">
        <f>IFERROR(IF(VALUE(MID(AU704,1,1))=1, VLOOKUP(VALUE(MID(AU704,1,1)), TxtPanelShape!$A$2:$C$50, 3, 0), (IF(VALUE(MID(AU704,1,1))&gt;=7, VLOOKUP(VALUE(MID(AU704,1,1)), TxtPanelShape!$A$2:$C$50, 3, 0),VLOOKUP(VALUE(MID(AU704,1,2)),TxtPanelShape!$A$2:$C$50,3,0)))), "")</f>
        <v/>
      </c>
      <c r="AW704" s="79" t="str">
        <f>IFERROR(IF(VALUE(MID(AU704,1,1))=1, ", "&amp;VLOOKUP(VALUE(MID(AU704,2,1)), TxtPanelShape!$H$2:$I$50, 2, 0), IF(VALUE(MID(AU704,1,1))&gt;=7, ", "&amp;VLOOKUP(VALUE(MID(AU704,2,1)), TxtPanelShape!$H$2:$I$50, 2, 0),"")), "")</f>
        <v/>
      </c>
      <c r="AX704" s="79" t="str">
        <f>IFERROR(IF(VALUE(MID(AU704,1,1))=1, ", "&amp;VLOOKUP(VALUE(MID(AU704,3,1)), TxtPanelShape!$O$2:$P$50, 2, 0), IF(VALUE(MID(AU704,1,1))&gt;=7, ", "&amp;VLOOKUP(VALUE(MID(AU704,3,1)), TxtPanelShape!$O$2:$P$50, 2, 0),"")),"")</f>
        <v/>
      </c>
      <c r="AY704" s="79" t="str">
        <f>IFERROR("; "&amp;VLOOKUP(VALUE(MID(AU704,4,1)), TxtPanelShape!$V$2:$W$50,2,0),"")</f>
        <v/>
      </c>
      <c r="AZ704" s="79" t="str">
        <f t="shared" si="133"/>
        <v/>
      </c>
      <c r="BA704" s="71"/>
      <c r="BB704" s="79" t="str">
        <f>IFERROR(IF(VALUE(MID(BA704,1,1))=1, VLOOKUP(VALUE(MID(BA704,1,1)), TxtPanelShape!$A$2:$C$50, 3, 0), (IF(VALUE(MID(BA704,1,1))&gt;=7, VLOOKUP(VALUE(MID(BA704,1,1)), TxtPanelShape!$A$2:$C$50, 3, 0),VLOOKUP(VALUE(MID(BA704,1,2)),TxtPanelShape!$A$2:$C$50,3,0)))), "")</f>
        <v/>
      </c>
      <c r="BC704" s="79" t="str">
        <f>IFERROR(IF(VALUE(MID(BA704,1,1))=1, ", "&amp;VLOOKUP(VALUE(MID(BA704,2,1)), TxtPanelShape!$H$2:$I$50, 2, 0), IF(VALUE(MID(BA704,1,1))&gt;=7, ", "&amp;VLOOKUP(VALUE(MID(BA704,2,1)), TxtPanelShape!$H$2:$I$50, 2, 0),"")), "")</f>
        <v/>
      </c>
      <c r="BD704" s="79" t="str">
        <f>IFERROR(IF(VALUE(MID(BA704,1,1))=1, ", "&amp;VLOOKUP(VALUE(MID(BA704,3,1)), TxtPanelShape!$O$2:$P$50, 2, 0), IF(VALUE(MID(BA704,1,1))&gt;=7, ", "&amp;VLOOKUP(VALUE(MID(BA704,3,1)), TxtPanelShape!$O$2:$P$50, 2, 0),"")),"")</f>
        <v/>
      </c>
      <c r="BE704" s="79" t="str">
        <f>IFERROR("; "&amp;VLOOKUP(VALUE(MID(BA704,4,1)), TxtPanelShape!$V$2:$W$50,2,0),"")</f>
        <v/>
      </c>
      <c r="BF704" s="79" t="str">
        <f t="shared" si="134"/>
        <v/>
      </c>
      <c r="BG704" s="71"/>
      <c r="BH704" s="79" t="str">
        <f>IFERROR(VLOOKUP(BG704, TxtPanelDefinition!$A$2:$B$50, 2, 0),"")</f>
        <v/>
      </c>
      <c r="BI704" s="71"/>
      <c r="BJ704" s="79" t="str">
        <f>IFERROR(VLOOKUP(BI704, TxtPanelDefinition!$A$2:$B$50, 2, 0),"")</f>
        <v/>
      </c>
      <c r="BK704" s="71"/>
      <c r="BL704" s="79" t="str">
        <f>IFERROR(VLOOKUP(BK704, InscrTechniques!$A$2:$B$50, 2, 0),"")</f>
        <v/>
      </c>
      <c r="BM704" s="71"/>
      <c r="BN704" s="79" t="str">
        <f>IFERROR(VLOOKUP(BM704, InscrTechniques!$A$2:$B$50, 2, 0),"")</f>
        <v/>
      </c>
      <c r="BO704" s="71"/>
      <c r="BP704" s="79" t="str">
        <f>IFERROR(VLOOKUP(BO704, InscrTechniques!$A$2:$B$50, 2, 0),"")</f>
        <v/>
      </c>
      <c r="BQ704" s="71"/>
      <c r="BR704" s="79" t="str">
        <f>IFERROR(VLOOKUP(BQ704, InscrTechniques!$A$2:$B$50, 2, 0),"")</f>
        <v/>
      </c>
      <c r="BS704" s="71"/>
      <c r="BT704" s="79" t="str">
        <f>IFERROR(VLOOKUP(BS704, InscrTechniques!$A$2:$B$50, 2, 0),"")</f>
        <v/>
      </c>
      <c r="BU704" s="71"/>
      <c r="BV704" s="79" t="str">
        <f>IFERROR(VLOOKUP(BU704, InscrTechniques!$A$2:$B$50, 2, 0),"")</f>
        <v/>
      </c>
      <c r="BW704" s="125"/>
      <c r="BX704" s="79" t="str">
        <f>IFERROR(VLOOKUP(BW704, InscrTechniques!$A$2:$B$50, 2, 0),"")</f>
        <v/>
      </c>
      <c r="BY704" s="125"/>
      <c r="BZ704" s="79" t="str">
        <f>IFERROR(VLOOKUP(BY704, InscrTechniques!$A$2:$B$50, 2, 0),"")</f>
        <v/>
      </c>
      <c r="CA704" s="74"/>
      <c r="CB704" s="114" t="str">
        <f>IFERROR(VLOOKUP(CA704, LetterStyle!$A$2:$B$50, 2, 0),"")</f>
        <v/>
      </c>
      <c r="CC704" s="74"/>
      <c r="CD704" s="114" t="str">
        <f>IFERROR(VLOOKUP(CC704, LetterStyle!$A$2:$B$50, 2, 0),"")</f>
        <v/>
      </c>
      <c r="CE704" s="74"/>
      <c r="CF704" s="114" t="str">
        <f>IFERROR(VLOOKUP(CE704, LetterStyle!$A$2:$B$50, 2, 0),"")</f>
        <v/>
      </c>
      <c r="CG704" s="74"/>
      <c r="CH704" s="79" t="str">
        <f>IFERROR(VLOOKUP(CG704, LetterStyle!$A$2:$B$50, 2, 0),"")</f>
        <v/>
      </c>
      <c r="CI704" s="71"/>
      <c r="CJ704" s="79" t="str">
        <f>IFERROR(VLOOKUP(CI704, DecMotifs!$A$1:$B$306, 2, 0),"")</f>
        <v/>
      </c>
      <c r="CK704" s="71"/>
      <c r="CL704" s="79" t="str">
        <f>IFERROR(VLOOKUP(CK704, DecMotifs!$A$1:$B$306, 2, 0),"")</f>
        <v/>
      </c>
      <c r="CM704" s="71"/>
      <c r="CN704" s="79" t="str">
        <f>IFERROR(VLOOKUP(CM704, DecMotifs!$A$1:$B$306, 2, 0),"")</f>
        <v/>
      </c>
      <c r="CO704" s="71"/>
      <c r="CP704" s="79" t="str">
        <f>IFERROR(VLOOKUP(CO704, MarginalDec!$A$2:$B$253, 2, 0),"")</f>
        <v/>
      </c>
      <c r="CQ704" s="71"/>
      <c r="CR704" s="79" t="str">
        <f>IFERROR(VLOOKUP(CQ704, MarginalDec!$A$2:$B$253, 2, 0),"")</f>
        <v/>
      </c>
      <c r="CS704" s="71"/>
      <c r="CT704" s="79" t="str">
        <f>IFERROR(VLOOKUP(CS704, MarginalDec!$A$2:$B$253, 2, 0),"")</f>
        <v/>
      </c>
      <c r="CU704" s="71"/>
      <c r="CV704" s="79" t="str">
        <f>IF(ISBLANK(CU704),"", IFERROR(VLOOKUP(CU704, Tooling!$A$2:$B$252, 2, 0),""))</f>
        <v/>
      </c>
      <c r="CW704" s="71"/>
      <c r="CX704" s="79" t="str">
        <f>IF(ISBLANK(CW704),"", IFERROR(VLOOKUP(CW704, Tooling!$A$2:$B$252, 2, 0),""))</f>
        <v/>
      </c>
      <c r="CY704" s="71"/>
      <c r="CZ704" s="79" t="str">
        <f>IF(ISBLANK(CY704),"", IFERROR(VLOOKUP(CY704, Repairs!$A$2:$B$252, 2, 0),""))</f>
        <v/>
      </c>
      <c r="DA704" s="77"/>
      <c r="DB704" s="71"/>
      <c r="DC704" s="79" t="str">
        <f>IFERROR(VLOOKUP(DB704, DatingReason!$A$2:$B$252, 2, 0),"")</f>
        <v/>
      </c>
      <c r="DD704" s="123" t="str">
        <f t="shared" si="135"/>
        <v/>
      </c>
      <c r="DF704" s="119" t="str">
        <f t="array" ref="DF704">IF(AND($B704&lt;&gt;"", $DE704&lt;&gt;"", $DE704&lt;&gt;"No"),MAX(IF($B704=PEOPLE!$B$4:$B$1000, PEOPLE!$Q$4:$Q$1000,""))+100,"")</f>
        <v/>
      </c>
      <c r="DG704" s="68"/>
      <c r="DH704" s="76">
        <f>COUNTIF(PEOPLE!B:B, MEMORIALS!B704)</f>
        <v>0</v>
      </c>
      <c r="DI704" s="82"/>
      <c r="DJ704" s="82"/>
      <c r="DK704" s="82"/>
      <c r="DL704" s="68"/>
      <c r="DM704" s="68"/>
      <c r="DN704" s="68"/>
      <c r="DO704" s="68"/>
      <c r="DP704" s="68"/>
    </row>
    <row r="705" spans="1:120" ht="15" customHeight="1" x14ac:dyDescent="0.25">
      <c r="A705" s="68"/>
      <c r="B705" s="69"/>
      <c r="C705" s="68"/>
      <c r="D705" s="68"/>
      <c r="E705" s="70" t="str">
        <f>IF(D705="","",VLOOKUP(D705,Denomination!$A$2:$B$50, 2, 0))</f>
        <v/>
      </c>
      <c r="F705" s="68"/>
      <c r="G705" s="71"/>
      <c r="H705" s="70" t="str">
        <f>IF(G705="","",VLOOKUP(G705,MCondition!$A$2:$B$50, 2, 0))</f>
        <v/>
      </c>
      <c r="I705" s="72"/>
      <c r="J705" s="71"/>
      <c r="K705" s="70" t="str">
        <f>IF(J705="","",VLOOKUP(J705,ICondition!$A$2:$B$50, 2, 0))</f>
        <v/>
      </c>
      <c r="L705" s="73"/>
      <c r="M705" s="73"/>
      <c r="N705" s="73"/>
      <c r="O705" s="73"/>
      <c r="P705" s="73"/>
      <c r="Q705" s="73"/>
      <c r="R705" s="78"/>
      <c r="S705" s="79" t="str">
        <f>IFERROR(VLOOKUP(R705,Material!$A$2:$B$59, 2, 0),"")</f>
        <v/>
      </c>
      <c r="T705" s="71"/>
      <c r="U705" s="79" t="str">
        <f>IFERROR(VLOOKUP(T705,Material!$A$2:$B$59, 2, 0),"")</f>
        <v/>
      </c>
      <c r="V705" s="71"/>
      <c r="W705" s="79" t="str">
        <f>IFERROR(VLOOKUP(V705,Material!$A$2:$B$59, 2, 0),"")</f>
        <v/>
      </c>
      <c r="X705" s="71"/>
      <c r="Y705" s="79" t="str">
        <f>IFERROR(VLOOKUP(X705,Material!$A$2:$B$59, 2, 0),"")</f>
        <v/>
      </c>
      <c r="Z705" s="71"/>
      <c r="AA705" s="79" t="str">
        <f>IFERROR(VLOOKUP(Z705,Material!$A$2:$B$59, 2, 0),"")</f>
        <v/>
      </c>
      <c r="AB705" s="74"/>
      <c r="AC705" s="75" t="e">
        <f t="shared" si="124"/>
        <v>#VALUE!</v>
      </c>
      <c r="AD705" s="75" t="e">
        <f t="shared" si="125"/>
        <v>#VALUE!</v>
      </c>
      <c r="AE705" s="75" t="e">
        <f t="shared" si="127"/>
        <v>#VALUE!</v>
      </c>
      <c r="AF705" s="75" t="e">
        <f t="shared" si="126"/>
        <v>#VALUE!</v>
      </c>
      <c r="AG705" s="75" t="e">
        <f t="shared" si="128"/>
        <v>#VALUE!</v>
      </c>
      <c r="AH705" s="75" t="e">
        <f t="shared" si="129"/>
        <v>#VALUE!</v>
      </c>
      <c r="AI705" s="75" t="e">
        <f t="shared" si="130"/>
        <v>#VALUE!</v>
      </c>
      <c r="AJ705" s="80" t="e">
        <f t="shared" si="131"/>
        <v>#VALUE!</v>
      </c>
      <c r="AK705" s="79" t="str">
        <f>(IFERROR(VLOOKUP(AB705,Categories!$A$2:$B$20,2,1),""))</f>
        <v/>
      </c>
      <c r="AL705" s="79" t="str">
        <f ca="1">IFERROR(VLOOKUP((HLOOKUP((VLOOKUP($AB705,Categories!$A$2:$F$20,3,1)), $AB$3:$AJ705, (ROW()-ROW($AB$3)+1), 0)), INDIRECT(VLOOKUP($AB705,Categories!$A$2:$F$20,6,1)),2,0),AK705)</f>
        <v/>
      </c>
      <c r="AM705" s="79" t="str">
        <f ca="1">IFERROR(VLOOKUP((HLOOKUP((VLOOKUP($AB705,Categories!$A$2:$F$20,4,1)),$AB$3:$AJ705,(ROW()-ROW($AB$3)+1),0)),INDIRECT(VLOOKUP($AB705,Categories!$A$2:$H$20,7,1)),2,0),"")</f>
        <v/>
      </c>
      <c r="AN705" s="79" t="str">
        <f ca="1">IFERROR(VLOOKUP((HLOOKUP((VLOOKUP($AB705,Categories!$A$2:$F$20,5,1)), $AB$3:$AJ705, (ROW()-ROW($AB$3)+1), 0)), INDIRECT(VLOOKUP($AB705,Categories!$A$2:$H$20,8,1)),2,0),"")</f>
        <v/>
      </c>
      <c r="AO705" s="79" t="str">
        <f t="shared" ca="1" si="132"/>
        <v/>
      </c>
      <c r="AP705" s="81"/>
      <c r="AQ705" s="70" t="str">
        <f>IFERROR(VLOOKUP(VALUE(MID(AP705,1,1)),AdditionalElements!$A$2:$B$50,2,0),"")</f>
        <v/>
      </c>
      <c r="AR705" s="70" t="str">
        <f>IFERROR(VLOOKUP(VALUE(MID(AP705,2,1)),AdditionalElements!$H$2:$I$50,2,0),"")</f>
        <v/>
      </c>
      <c r="AS705" s="70" t="str">
        <f>IFERROR(VLOOKUP(VALUE(MID(AP705,3,1)),AdditionalElements!$O$2:$P$50,2,0),"")</f>
        <v/>
      </c>
      <c r="AT705" s="70" t="str">
        <f>IFERROR(VLOOKUP(VALUE(MID(AP705,4,1)),AdditionalElements!$V$2:$W$50,2,0),"")</f>
        <v/>
      </c>
      <c r="AU705" s="71"/>
      <c r="AV705" s="79" t="str">
        <f>IFERROR(IF(VALUE(MID(AU705,1,1))=1, VLOOKUP(VALUE(MID(AU705,1,1)), TxtPanelShape!$A$2:$C$50, 3, 0), (IF(VALUE(MID(AU705,1,1))&gt;=7, VLOOKUP(VALUE(MID(AU705,1,1)), TxtPanelShape!$A$2:$C$50, 3, 0),VLOOKUP(VALUE(MID(AU705,1,2)),TxtPanelShape!$A$2:$C$50,3,0)))), "")</f>
        <v/>
      </c>
      <c r="AW705" s="79" t="str">
        <f>IFERROR(IF(VALUE(MID(AU705,1,1))=1, ", "&amp;VLOOKUP(VALUE(MID(AU705,2,1)), TxtPanelShape!$H$2:$I$50, 2, 0), IF(VALUE(MID(AU705,1,1))&gt;=7, ", "&amp;VLOOKUP(VALUE(MID(AU705,2,1)), TxtPanelShape!$H$2:$I$50, 2, 0),"")), "")</f>
        <v/>
      </c>
      <c r="AX705" s="79" t="str">
        <f>IFERROR(IF(VALUE(MID(AU705,1,1))=1, ", "&amp;VLOOKUP(VALUE(MID(AU705,3,1)), TxtPanelShape!$O$2:$P$50, 2, 0), IF(VALUE(MID(AU705,1,1))&gt;=7, ", "&amp;VLOOKUP(VALUE(MID(AU705,3,1)), TxtPanelShape!$O$2:$P$50, 2, 0),"")),"")</f>
        <v/>
      </c>
      <c r="AY705" s="79" t="str">
        <f>IFERROR("; "&amp;VLOOKUP(VALUE(MID(AU705,4,1)), TxtPanelShape!$V$2:$W$50,2,0),"")</f>
        <v/>
      </c>
      <c r="AZ705" s="79" t="str">
        <f t="shared" si="133"/>
        <v/>
      </c>
      <c r="BA705" s="71"/>
      <c r="BB705" s="79" t="str">
        <f>IFERROR(IF(VALUE(MID(BA705,1,1))=1, VLOOKUP(VALUE(MID(BA705,1,1)), TxtPanelShape!$A$2:$C$50, 3, 0), (IF(VALUE(MID(BA705,1,1))&gt;=7, VLOOKUP(VALUE(MID(BA705,1,1)), TxtPanelShape!$A$2:$C$50, 3, 0),VLOOKUP(VALUE(MID(BA705,1,2)),TxtPanelShape!$A$2:$C$50,3,0)))), "")</f>
        <v/>
      </c>
      <c r="BC705" s="79" t="str">
        <f>IFERROR(IF(VALUE(MID(BA705,1,1))=1, ", "&amp;VLOOKUP(VALUE(MID(BA705,2,1)), TxtPanelShape!$H$2:$I$50, 2, 0), IF(VALUE(MID(BA705,1,1))&gt;=7, ", "&amp;VLOOKUP(VALUE(MID(BA705,2,1)), TxtPanelShape!$H$2:$I$50, 2, 0),"")), "")</f>
        <v/>
      </c>
      <c r="BD705" s="79" t="str">
        <f>IFERROR(IF(VALUE(MID(BA705,1,1))=1, ", "&amp;VLOOKUP(VALUE(MID(BA705,3,1)), TxtPanelShape!$O$2:$P$50, 2, 0), IF(VALUE(MID(BA705,1,1))&gt;=7, ", "&amp;VLOOKUP(VALUE(MID(BA705,3,1)), TxtPanelShape!$O$2:$P$50, 2, 0),"")),"")</f>
        <v/>
      </c>
      <c r="BE705" s="79" t="str">
        <f>IFERROR("; "&amp;VLOOKUP(VALUE(MID(BA705,4,1)), TxtPanelShape!$V$2:$W$50,2,0),"")</f>
        <v/>
      </c>
      <c r="BF705" s="79" t="str">
        <f t="shared" si="134"/>
        <v/>
      </c>
      <c r="BG705" s="71"/>
      <c r="BH705" s="79" t="str">
        <f>IFERROR(VLOOKUP(BG705, TxtPanelDefinition!$A$2:$B$50, 2, 0),"")</f>
        <v/>
      </c>
      <c r="BI705" s="71"/>
      <c r="BJ705" s="79" t="str">
        <f>IFERROR(VLOOKUP(BI705, TxtPanelDefinition!$A$2:$B$50, 2, 0),"")</f>
        <v/>
      </c>
      <c r="BK705" s="71"/>
      <c r="BL705" s="79" t="str">
        <f>IFERROR(VLOOKUP(BK705, InscrTechniques!$A$2:$B$50, 2, 0),"")</f>
        <v/>
      </c>
      <c r="BM705" s="71"/>
      <c r="BN705" s="79" t="str">
        <f>IFERROR(VLOOKUP(BM705, InscrTechniques!$A$2:$B$50, 2, 0),"")</f>
        <v/>
      </c>
      <c r="BO705" s="71"/>
      <c r="BP705" s="79" t="str">
        <f>IFERROR(VLOOKUP(BO705, InscrTechniques!$A$2:$B$50, 2, 0),"")</f>
        <v/>
      </c>
      <c r="BQ705" s="71"/>
      <c r="BR705" s="79" t="str">
        <f>IFERROR(VLOOKUP(BQ705, InscrTechniques!$A$2:$B$50, 2, 0),"")</f>
        <v/>
      </c>
      <c r="BS705" s="71"/>
      <c r="BT705" s="79" t="str">
        <f>IFERROR(VLOOKUP(BS705, InscrTechniques!$A$2:$B$50, 2, 0),"")</f>
        <v/>
      </c>
      <c r="BU705" s="71"/>
      <c r="BV705" s="79" t="str">
        <f>IFERROR(VLOOKUP(BU705, InscrTechniques!$A$2:$B$50, 2, 0),"")</f>
        <v/>
      </c>
      <c r="BW705" s="125"/>
      <c r="BX705" s="79" t="str">
        <f>IFERROR(VLOOKUP(BW705, InscrTechniques!$A$2:$B$50, 2, 0),"")</f>
        <v/>
      </c>
      <c r="BY705" s="125"/>
      <c r="BZ705" s="79" t="str">
        <f>IFERROR(VLOOKUP(BY705, InscrTechniques!$A$2:$B$50, 2, 0),"")</f>
        <v/>
      </c>
      <c r="CA705" s="74"/>
      <c r="CB705" s="114" t="str">
        <f>IFERROR(VLOOKUP(CA705, LetterStyle!$A$2:$B$50, 2, 0),"")</f>
        <v/>
      </c>
      <c r="CC705" s="74"/>
      <c r="CD705" s="114" t="str">
        <f>IFERROR(VLOOKUP(CC705, LetterStyle!$A$2:$B$50, 2, 0),"")</f>
        <v/>
      </c>
      <c r="CE705" s="74"/>
      <c r="CF705" s="114" t="str">
        <f>IFERROR(VLOOKUP(CE705, LetterStyle!$A$2:$B$50, 2, 0),"")</f>
        <v/>
      </c>
      <c r="CG705" s="74"/>
      <c r="CH705" s="79" t="str">
        <f>IFERROR(VLOOKUP(CG705, LetterStyle!$A$2:$B$50, 2, 0),"")</f>
        <v/>
      </c>
      <c r="CI705" s="71"/>
      <c r="CJ705" s="79" t="str">
        <f>IFERROR(VLOOKUP(CI705, DecMotifs!$A$1:$B$306, 2, 0),"")</f>
        <v/>
      </c>
      <c r="CK705" s="71"/>
      <c r="CL705" s="79" t="str">
        <f>IFERROR(VLOOKUP(CK705, DecMotifs!$A$1:$B$306, 2, 0),"")</f>
        <v/>
      </c>
      <c r="CM705" s="71"/>
      <c r="CN705" s="79" t="str">
        <f>IFERROR(VLOOKUP(CM705, DecMotifs!$A$1:$B$306, 2, 0),"")</f>
        <v/>
      </c>
      <c r="CO705" s="71"/>
      <c r="CP705" s="79" t="str">
        <f>IFERROR(VLOOKUP(CO705, MarginalDec!$A$2:$B$253, 2, 0),"")</f>
        <v/>
      </c>
      <c r="CQ705" s="71"/>
      <c r="CR705" s="79" t="str">
        <f>IFERROR(VLOOKUP(CQ705, MarginalDec!$A$2:$B$253, 2, 0),"")</f>
        <v/>
      </c>
      <c r="CS705" s="71"/>
      <c r="CT705" s="79" t="str">
        <f>IFERROR(VLOOKUP(CS705, MarginalDec!$A$2:$B$253, 2, 0),"")</f>
        <v/>
      </c>
      <c r="CU705" s="71"/>
      <c r="CV705" s="79" t="str">
        <f>IF(ISBLANK(CU705),"", IFERROR(VLOOKUP(CU705, Tooling!$A$2:$B$252, 2, 0),""))</f>
        <v/>
      </c>
      <c r="CW705" s="71"/>
      <c r="CX705" s="79" t="str">
        <f>IF(ISBLANK(CW705),"", IFERROR(VLOOKUP(CW705, Tooling!$A$2:$B$252, 2, 0),""))</f>
        <v/>
      </c>
      <c r="CY705" s="71"/>
      <c r="CZ705" s="79" t="str">
        <f>IF(ISBLANK(CY705),"", IFERROR(VLOOKUP(CY705, Repairs!$A$2:$B$252, 2, 0),""))</f>
        <v/>
      </c>
      <c r="DA705" s="77"/>
      <c r="DB705" s="71"/>
      <c r="DC705" s="79" t="str">
        <f>IFERROR(VLOOKUP(DB705, DatingReason!$A$2:$B$252, 2, 0),"")</f>
        <v/>
      </c>
      <c r="DD705" s="123" t="str">
        <f t="shared" si="135"/>
        <v/>
      </c>
      <c r="DF705" s="119" t="str">
        <f t="array" ref="DF705">IF(AND($B705&lt;&gt;"", $DE705&lt;&gt;"", $DE705&lt;&gt;"No"),MAX(IF($B705=PEOPLE!$B$4:$B$1000, PEOPLE!$Q$4:$Q$1000,""))+100,"")</f>
        <v/>
      </c>
      <c r="DG705" s="68"/>
      <c r="DH705" s="76">
        <f>COUNTIF(PEOPLE!B:B, MEMORIALS!B705)</f>
        <v>0</v>
      </c>
      <c r="DI705" s="82"/>
      <c r="DJ705" s="82"/>
      <c r="DK705" s="82"/>
      <c r="DL705" s="68"/>
      <c r="DM705" s="68"/>
      <c r="DN705" s="68"/>
      <c r="DO705" s="68"/>
      <c r="DP705" s="68"/>
    </row>
    <row r="706" spans="1:120" ht="15" customHeight="1" x14ac:dyDescent="0.25">
      <c r="A706" s="68"/>
      <c r="B706" s="69"/>
      <c r="C706" s="68"/>
      <c r="D706" s="68"/>
      <c r="E706" s="70" t="str">
        <f>IF(D706="","",VLOOKUP(D706,Denomination!$A$2:$B$50, 2, 0))</f>
        <v/>
      </c>
      <c r="F706" s="68"/>
      <c r="G706" s="71"/>
      <c r="H706" s="70" t="str">
        <f>IF(G706="","",VLOOKUP(G706,MCondition!$A$2:$B$50, 2, 0))</f>
        <v/>
      </c>
      <c r="I706" s="72"/>
      <c r="J706" s="71"/>
      <c r="K706" s="70" t="str">
        <f>IF(J706="","",VLOOKUP(J706,ICondition!$A$2:$B$50, 2, 0))</f>
        <v/>
      </c>
      <c r="L706" s="73"/>
      <c r="M706" s="73"/>
      <c r="N706" s="73"/>
      <c r="O706" s="73"/>
      <c r="P706" s="73"/>
      <c r="Q706" s="73"/>
      <c r="R706" s="78"/>
      <c r="S706" s="79" t="str">
        <f>IFERROR(VLOOKUP(R706,Material!$A$2:$B$59, 2, 0),"")</f>
        <v/>
      </c>
      <c r="T706" s="71"/>
      <c r="U706" s="79" t="str">
        <f>IFERROR(VLOOKUP(T706,Material!$A$2:$B$59, 2, 0),"")</f>
        <v/>
      </c>
      <c r="V706" s="71"/>
      <c r="W706" s="79" t="str">
        <f>IFERROR(VLOOKUP(V706,Material!$A$2:$B$59, 2, 0),"")</f>
        <v/>
      </c>
      <c r="X706" s="71"/>
      <c r="Y706" s="79" t="str">
        <f>IFERROR(VLOOKUP(X706,Material!$A$2:$B$59, 2, 0),"")</f>
        <v/>
      </c>
      <c r="Z706" s="71"/>
      <c r="AA706" s="79" t="str">
        <f>IFERROR(VLOOKUP(Z706,Material!$A$2:$B$59, 2, 0),"")</f>
        <v/>
      </c>
      <c r="AB706" s="74"/>
      <c r="AC706" s="75" t="e">
        <f t="shared" si="124"/>
        <v>#VALUE!</v>
      </c>
      <c r="AD706" s="75" t="e">
        <f t="shared" si="125"/>
        <v>#VALUE!</v>
      </c>
      <c r="AE706" s="75" t="e">
        <f t="shared" si="127"/>
        <v>#VALUE!</v>
      </c>
      <c r="AF706" s="75" t="e">
        <f t="shared" si="126"/>
        <v>#VALUE!</v>
      </c>
      <c r="AG706" s="75" t="e">
        <f t="shared" si="128"/>
        <v>#VALUE!</v>
      </c>
      <c r="AH706" s="75" t="e">
        <f t="shared" si="129"/>
        <v>#VALUE!</v>
      </c>
      <c r="AI706" s="75" t="e">
        <f t="shared" si="130"/>
        <v>#VALUE!</v>
      </c>
      <c r="AJ706" s="80" t="e">
        <f t="shared" si="131"/>
        <v>#VALUE!</v>
      </c>
      <c r="AK706" s="79" t="str">
        <f>(IFERROR(VLOOKUP(AB706,Categories!$A$2:$B$20,2,1),""))</f>
        <v/>
      </c>
      <c r="AL706" s="79" t="str">
        <f ca="1">IFERROR(VLOOKUP((HLOOKUP((VLOOKUP($AB706,Categories!$A$2:$F$20,3,1)), $AB$3:$AJ706, (ROW()-ROW($AB$3)+1), 0)), INDIRECT(VLOOKUP($AB706,Categories!$A$2:$F$20,6,1)),2,0),AK706)</f>
        <v/>
      </c>
      <c r="AM706" s="79" t="str">
        <f ca="1">IFERROR(VLOOKUP((HLOOKUP((VLOOKUP($AB706,Categories!$A$2:$F$20,4,1)),$AB$3:$AJ706,(ROW()-ROW($AB$3)+1),0)),INDIRECT(VLOOKUP($AB706,Categories!$A$2:$H$20,7,1)),2,0),"")</f>
        <v/>
      </c>
      <c r="AN706" s="79" t="str">
        <f ca="1">IFERROR(VLOOKUP((HLOOKUP((VLOOKUP($AB706,Categories!$A$2:$F$20,5,1)), $AB$3:$AJ706, (ROW()-ROW($AB$3)+1), 0)), INDIRECT(VLOOKUP($AB706,Categories!$A$2:$H$20,8,1)),2,0),"")</f>
        <v/>
      </c>
      <c r="AO706" s="79" t="str">
        <f t="shared" ca="1" si="132"/>
        <v/>
      </c>
      <c r="AP706" s="81"/>
      <c r="AQ706" s="70" t="str">
        <f>IFERROR(VLOOKUP(VALUE(MID(AP706,1,1)),AdditionalElements!$A$2:$B$50,2,0),"")</f>
        <v/>
      </c>
      <c r="AR706" s="70" t="str">
        <f>IFERROR(VLOOKUP(VALUE(MID(AP706,2,1)),AdditionalElements!$H$2:$I$50,2,0),"")</f>
        <v/>
      </c>
      <c r="AS706" s="70" t="str">
        <f>IFERROR(VLOOKUP(VALUE(MID(AP706,3,1)),AdditionalElements!$O$2:$P$50,2,0),"")</f>
        <v/>
      </c>
      <c r="AT706" s="70" t="str">
        <f>IFERROR(VLOOKUP(VALUE(MID(AP706,4,1)),AdditionalElements!$V$2:$W$50,2,0),"")</f>
        <v/>
      </c>
      <c r="AU706" s="71"/>
      <c r="AV706" s="79" t="str">
        <f>IFERROR(IF(VALUE(MID(AU706,1,1))=1, VLOOKUP(VALUE(MID(AU706,1,1)), TxtPanelShape!$A$2:$C$50, 3, 0), (IF(VALUE(MID(AU706,1,1))&gt;=7, VLOOKUP(VALUE(MID(AU706,1,1)), TxtPanelShape!$A$2:$C$50, 3, 0),VLOOKUP(VALUE(MID(AU706,1,2)),TxtPanelShape!$A$2:$C$50,3,0)))), "")</f>
        <v/>
      </c>
      <c r="AW706" s="79" t="str">
        <f>IFERROR(IF(VALUE(MID(AU706,1,1))=1, ", "&amp;VLOOKUP(VALUE(MID(AU706,2,1)), TxtPanelShape!$H$2:$I$50, 2, 0), IF(VALUE(MID(AU706,1,1))&gt;=7, ", "&amp;VLOOKUP(VALUE(MID(AU706,2,1)), TxtPanelShape!$H$2:$I$50, 2, 0),"")), "")</f>
        <v/>
      </c>
      <c r="AX706" s="79" t="str">
        <f>IFERROR(IF(VALUE(MID(AU706,1,1))=1, ", "&amp;VLOOKUP(VALUE(MID(AU706,3,1)), TxtPanelShape!$O$2:$P$50, 2, 0), IF(VALUE(MID(AU706,1,1))&gt;=7, ", "&amp;VLOOKUP(VALUE(MID(AU706,3,1)), TxtPanelShape!$O$2:$P$50, 2, 0),"")),"")</f>
        <v/>
      </c>
      <c r="AY706" s="79" t="str">
        <f>IFERROR("; "&amp;VLOOKUP(VALUE(MID(AU706,4,1)), TxtPanelShape!$V$2:$W$50,2,0),"")</f>
        <v/>
      </c>
      <c r="AZ706" s="79" t="str">
        <f t="shared" si="133"/>
        <v/>
      </c>
      <c r="BA706" s="71"/>
      <c r="BB706" s="79" t="str">
        <f>IFERROR(IF(VALUE(MID(BA706,1,1))=1, VLOOKUP(VALUE(MID(BA706,1,1)), TxtPanelShape!$A$2:$C$50, 3, 0), (IF(VALUE(MID(BA706,1,1))&gt;=7, VLOOKUP(VALUE(MID(BA706,1,1)), TxtPanelShape!$A$2:$C$50, 3, 0),VLOOKUP(VALUE(MID(BA706,1,2)),TxtPanelShape!$A$2:$C$50,3,0)))), "")</f>
        <v/>
      </c>
      <c r="BC706" s="79" t="str">
        <f>IFERROR(IF(VALUE(MID(BA706,1,1))=1, ", "&amp;VLOOKUP(VALUE(MID(BA706,2,1)), TxtPanelShape!$H$2:$I$50, 2, 0), IF(VALUE(MID(BA706,1,1))&gt;=7, ", "&amp;VLOOKUP(VALUE(MID(BA706,2,1)), TxtPanelShape!$H$2:$I$50, 2, 0),"")), "")</f>
        <v/>
      </c>
      <c r="BD706" s="79" t="str">
        <f>IFERROR(IF(VALUE(MID(BA706,1,1))=1, ", "&amp;VLOOKUP(VALUE(MID(BA706,3,1)), TxtPanelShape!$O$2:$P$50, 2, 0), IF(VALUE(MID(BA706,1,1))&gt;=7, ", "&amp;VLOOKUP(VALUE(MID(BA706,3,1)), TxtPanelShape!$O$2:$P$50, 2, 0),"")),"")</f>
        <v/>
      </c>
      <c r="BE706" s="79" t="str">
        <f>IFERROR("; "&amp;VLOOKUP(VALUE(MID(BA706,4,1)), TxtPanelShape!$V$2:$W$50,2,0),"")</f>
        <v/>
      </c>
      <c r="BF706" s="79" t="str">
        <f t="shared" si="134"/>
        <v/>
      </c>
      <c r="BG706" s="71"/>
      <c r="BH706" s="79" t="str">
        <f>IFERROR(VLOOKUP(BG706, TxtPanelDefinition!$A$2:$B$50, 2, 0),"")</f>
        <v/>
      </c>
      <c r="BI706" s="71"/>
      <c r="BJ706" s="79" t="str">
        <f>IFERROR(VLOOKUP(BI706, TxtPanelDefinition!$A$2:$B$50, 2, 0),"")</f>
        <v/>
      </c>
      <c r="BK706" s="71"/>
      <c r="BL706" s="79" t="str">
        <f>IFERROR(VLOOKUP(BK706, InscrTechniques!$A$2:$B$50, 2, 0),"")</f>
        <v/>
      </c>
      <c r="BM706" s="71"/>
      <c r="BN706" s="79" t="str">
        <f>IFERROR(VLOOKUP(BM706, InscrTechniques!$A$2:$B$50, 2, 0),"")</f>
        <v/>
      </c>
      <c r="BO706" s="71"/>
      <c r="BP706" s="79" t="str">
        <f>IFERROR(VLOOKUP(BO706, InscrTechniques!$A$2:$B$50, 2, 0),"")</f>
        <v/>
      </c>
      <c r="BQ706" s="71"/>
      <c r="BR706" s="79" t="str">
        <f>IFERROR(VLOOKUP(BQ706, InscrTechniques!$A$2:$B$50, 2, 0),"")</f>
        <v/>
      </c>
      <c r="BS706" s="71"/>
      <c r="BT706" s="79" t="str">
        <f>IFERROR(VLOOKUP(BS706, InscrTechniques!$A$2:$B$50, 2, 0),"")</f>
        <v/>
      </c>
      <c r="BU706" s="71"/>
      <c r="BV706" s="79" t="str">
        <f>IFERROR(VLOOKUP(BU706, InscrTechniques!$A$2:$B$50, 2, 0),"")</f>
        <v/>
      </c>
      <c r="BW706" s="125"/>
      <c r="BX706" s="79" t="str">
        <f>IFERROR(VLOOKUP(BW706, InscrTechniques!$A$2:$B$50, 2, 0),"")</f>
        <v/>
      </c>
      <c r="BY706" s="125"/>
      <c r="BZ706" s="79" t="str">
        <f>IFERROR(VLOOKUP(BY706, InscrTechniques!$A$2:$B$50, 2, 0),"")</f>
        <v/>
      </c>
      <c r="CA706" s="74"/>
      <c r="CB706" s="114" t="str">
        <f>IFERROR(VLOOKUP(CA706, LetterStyle!$A$2:$B$50, 2, 0),"")</f>
        <v/>
      </c>
      <c r="CC706" s="74"/>
      <c r="CD706" s="114" t="str">
        <f>IFERROR(VLOOKUP(CC706, LetterStyle!$A$2:$B$50, 2, 0),"")</f>
        <v/>
      </c>
      <c r="CE706" s="74"/>
      <c r="CF706" s="114" t="str">
        <f>IFERROR(VLOOKUP(CE706, LetterStyle!$A$2:$B$50, 2, 0),"")</f>
        <v/>
      </c>
      <c r="CG706" s="74"/>
      <c r="CH706" s="79" t="str">
        <f>IFERROR(VLOOKUP(CG706, LetterStyle!$A$2:$B$50, 2, 0),"")</f>
        <v/>
      </c>
      <c r="CI706" s="71"/>
      <c r="CJ706" s="79" t="str">
        <f>IFERROR(VLOOKUP(CI706, DecMotifs!$A$1:$B$306, 2, 0),"")</f>
        <v/>
      </c>
      <c r="CK706" s="71"/>
      <c r="CL706" s="79" t="str">
        <f>IFERROR(VLOOKUP(CK706, DecMotifs!$A$1:$B$306, 2, 0),"")</f>
        <v/>
      </c>
      <c r="CM706" s="71"/>
      <c r="CN706" s="79" t="str">
        <f>IFERROR(VLOOKUP(CM706, DecMotifs!$A$1:$B$306, 2, 0),"")</f>
        <v/>
      </c>
      <c r="CO706" s="71"/>
      <c r="CP706" s="79" t="str">
        <f>IFERROR(VLOOKUP(CO706, MarginalDec!$A$2:$B$253, 2, 0),"")</f>
        <v/>
      </c>
      <c r="CQ706" s="71"/>
      <c r="CR706" s="79" t="str">
        <f>IFERROR(VLOOKUP(CQ706, MarginalDec!$A$2:$B$253, 2, 0),"")</f>
        <v/>
      </c>
      <c r="CS706" s="71"/>
      <c r="CT706" s="79" t="str">
        <f>IFERROR(VLOOKUP(CS706, MarginalDec!$A$2:$B$253, 2, 0),"")</f>
        <v/>
      </c>
      <c r="CU706" s="71"/>
      <c r="CV706" s="79" t="str">
        <f>IF(ISBLANK(CU706),"", IFERROR(VLOOKUP(CU706, Tooling!$A$2:$B$252, 2, 0),""))</f>
        <v/>
      </c>
      <c r="CW706" s="71"/>
      <c r="CX706" s="79" t="str">
        <f>IF(ISBLANK(CW706),"", IFERROR(VLOOKUP(CW706, Tooling!$A$2:$B$252, 2, 0),""))</f>
        <v/>
      </c>
      <c r="CY706" s="71"/>
      <c r="CZ706" s="79" t="str">
        <f>IF(ISBLANK(CY706),"", IFERROR(VLOOKUP(CY706, Repairs!$A$2:$B$252, 2, 0),""))</f>
        <v/>
      </c>
      <c r="DA706" s="77"/>
      <c r="DB706" s="71"/>
      <c r="DC706" s="79" t="str">
        <f>IFERROR(VLOOKUP(DB706, DatingReason!$A$2:$B$252, 2, 0),"")</f>
        <v/>
      </c>
      <c r="DD706" s="123" t="str">
        <f t="shared" si="135"/>
        <v/>
      </c>
      <c r="DF706" s="119" t="str">
        <f t="array" ref="DF706">IF(AND($B706&lt;&gt;"", $DE706&lt;&gt;"", $DE706&lt;&gt;"No"),MAX(IF($B706=PEOPLE!$B$4:$B$1000, PEOPLE!$Q$4:$Q$1000,""))+100,"")</f>
        <v/>
      </c>
      <c r="DG706" s="68"/>
      <c r="DH706" s="76">
        <f>COUNTIF(PEOPLE!B:B, MEMORIALS!B706)</f>
        <v>0</v>
      </c>
      <c r="DI706" s="82"/>
      <c r="DJ706" s="82"/>
      <c r="DK706" s="82"/>
      <c r="DL706" s="68"/>
      <c r="DM706" s="68"/>
      <c r="DN706" s="68"/>
      <c r="DO706" s="68"/>
      <c r="DP706" s="68"/>
    </row>
    <row r="707" spans="1:120" ht="15" customHeight="1" x14ac:dyDescent="0.25">
      <c r="A707" s="68"/>
      <c r="B707" s="69"/>
      <c r="C707" s="68"/>
      <c r="D707" s="68"/>
      <c r="E707" s="70" t="str">
        <f>IF(D707="","",VLOOKUP(D707,Denomination!$A$2:$B$50, 2, 0))</f>
        <v/>
      </c>
      <c r="F707" s="68"/>
      <c r="G707" s="71"/>
      <c r="H707" s="70" t="str">
        <f>IF(G707="","",VLOOKUP(G707,MCondition!$A$2:$B$50, 2, 0))</f>
        <v/>
      </c>
      <c r="I707" s="72"/>
      <c r="J707" s="71"/>
      <c r="K707" s="70" t="str">
        <f>IF(J707="","",VLOOKUP(J707,ICondition!$A$2:$B$50, 2, 0))</f>
        <v/>
      </c>
      <c r="L707" s="73"/>
      <c r="M707" s="73"/>
      <c r="N707" s="73"/>
      <c r="O707" s="73"/>
      <c r="P707" s="73"/>
      <c r="Q707" s="73"/>
      <c r="R707" s="78"/>
      <c r="S707" s="79" t="str">
        <f>IFERROR(VLOOKUP(R707,Material!$A$2:$B$59, 2, 0),"")</f>
        <v/>
      </c>
      <c r="T707" s="71"/>
      <c r="U707" s="79" t="str">
        <f>IFERROR(VLOOKUP(T707,Material!$A$2:$B$59, 2, 0),"")</f>
        <v/>
      </c>
      <c r="V707" s="71"/>
      <c r="W707" s="79" t="str">
        <f>IFERROR(VLOOKUP(V707,Material!$A$2:$B$59, 2, 0),"")</f>
        <v/>
      </c>
      <c r="X707" s="71"/>
      <c r="Y707" s="79" t="str">
        <f>IFERROR(VLOOKUP(X707,Material!$A$2:$B$59, 2, 0),"")</f>
        <v/>
      </c>
      <c r="Z707" s="71"/>
      <c r="AA707" s="79" t="str">
        <f>IFERROR(VLOOKUP(Z707,Material!$A$2:$B$59, 2, 0),"")</f>
        <v/>
      </c>
      <c r="AB707" s="74"/>
      <c r="AC707" s="75" t="e">
        <f t="shared" si="124"/>
        <v>#VALUE!</v>
      </c>
      <c r="AD707" s="75" t="e">
        <f t="shared" si="125"/>
        <v>#VALUE!</v>
      </c>
      <c r="AE707" s="75" t="e">
        <f t="shared" si="127"/>
        <v>#VALUE!</v>
      </c>
      <c r="AF707" s="75" t="e">
        <f t="shared" si="126"/>
        <v>#VALUE!</v>
      </c>
      <c r="AG707" s="75" t="e">
        <f t="shared" si="128"/>
        <v>#VALUE!</v>
      </c>
      <c r="AH707" s="75" t="e">
        <f t="shared" si="129"/>
        <v>#VALUE!</v>
      </c>
      <c r="AI707" s="75" t="e">
        <f t="shared" si="130"/>
        <v>#VALUE!</v>
      </c>
      <c r="AJ707" s="80" t="e">
        <f t="shared" si="131"/>
        <v>#VALUE!</v>
      </c>
      <c r="AK707" s="79" t="str">
        <f>(IFERROR(VLOOKUP(AB707,Categories!$A$2:$B$20,2,1),""))</f>
        <v/>
      </c>
      <c r="AL707" s="79" t="str">
        <f ca="1">IFERROR(VLOOKUP((HLOOKUP((VLOOKUP($AB707,Categories!$A$2:$F$20,3,1)), $AB$3:$AJ707, (ROW()-ROW($AB$3)+1), 0)), INDIRECT(VLOOKUP($AB707,Categories!$A$2:$F$20,6,1)),2,0),AK707)</f>
        <v/>
      </c>
      <c r="AM707" s="79" t="str">
        <f ca="1">IFERROR(VLOOKUP((HLOOKUP((VLOOKUP($AB707,Categories!$A$2:$F$20,4,1)),$AB$3:$AJ707,(ROW()-ROW($AB$3)+1),0)),INDIRECT(VLOOKUP($AB707,Categories!$A$2:$H$20,7,1)),2,0),"")</f>
        <v/>
      </c>
      <c r="AN707" s="79" t="str">
        <f ca="1">IFERROR(VLOOKUP((HLOOKUP((VLOOKUP($AB707,Categories!$A$2:$F$20,5,1)), $AB$3:$AJ707, (ROW()-ROW($AB$3)+1), 0)), INDIRECT(VLOOKUP($AB707,Categories!$A$2:$H$20,8,1)),2,0),"")</f>
        <v/>
      </c>
      <c r="AO707" s="79" t="str">
        <f t="shared" ca="1" si="132"/>
        <v/>
      </c>
      <c r="AP707" s="81"/>
      <c r="AQ707" s="70" t="str">
        <f>IFERROR(VLOOKUP(VALUE(MID(AP707,1,1)),AdditionalElements!$A$2:$B$50,2,0),"")</f>
        <v/>
      </c>
      <c r="AR707" s="70" t="str">
        <f>IFERROR(VLOOKUP(VALUE(MID(AP707,2,1)),AdditionalElements!$H$2:$I$50,2,0),"")</f>
        <v/>
      </c>
      <c r="AS707" s="70" t="str">
        <f>IFERROR(VLOOKUP(VALUE(MID(AP707,3,1)),AdditionalElements!$O$2:$P$50,2,0),"")</f>
        <v/>
      </c>
      <c r="AT707" s="70" t="str">
        <f>IFERROR(VLOOKUP(VALUE(MID(AP707,4,1)),AdditionalElements!$V$2:$W$50,2,0),"")</f>
        <v/>
      </c>
      <c r="AU707" s="71"/>
      <c r="AV707" s="79" t="str">
        <f>IFERROR(IF(VALUE(MID(AU707,1,1))=1, VLOOKUP(VALUE(MID(AU707,1,1)), TxtPanelShape!$A$2:$C$50, 3, 0), (IF(VALUE(MID(AU707,1,1))&gt;=7, VLOOKUP(VALUE(MID(AU707,1,1)), TxtPanelShape!$A$2:$C$50, 3, 0),VLOOKUP(VALUE(MID(AU707,1,2)),TxtPanelShape!$A$2:$C$50,3,0)))), "")</f>
        <v/>
      </c>
      <c r="AW707" s="79" t="str">
        <f>IFERROR(IF(VALUE(MID(AU707,1,1))=1, ", "&amp;VLOOKUP(VALUE(MID(AU707,2,1)), TxtPanelShape!$H$2:$I$50, 2, 0), IF(VALUE(MID(AU707,1,1))&gt;=7, ", "&amp;VLOOKUP(VALUE(MID(AU707,2,1)), TxtPanelShape!$H$2:$I$50, 2, 0),"")), "")</f>
        <v/>
      </c>
      <c r="AX707" s="79" t="str">
        <f>IFERROR(IF(VALUE(MID(AU707,1,1))=1, ", "&amp;VLOOKUP(VALUE(MID(AU707,3,1)), TxtPanelShape!$O$2:$P$50, 2, 0), IF(VALUE(MID(AU707,1,1))&gt;=7, ", "&amp;VLOOKUP(VALUE(MID(AU707,3,1)), TxtPanelShape!$O$2:$P$50, 2, 0),"")),"")</f>
        <v/>
      </c>
      <c r="AY707" s="79" t="str">
        <f>IFERROR("; "&amp;VLOOKUP(VALUE(MID(AU707,4,1)), TxtPanelShape!$V$2:$W$50,2,0),"")</f>
        <v/>
      </c>
      <c r="AZ707" s="79" t="str">
        <f t="shared" si="133"/>
        <v/>
      </c>
      <c r="BA707" s="71"/>
      <c r="BB707" s="79" t="str">
        <f>IFERROR(IF(VALUE(MID(BA707,1,1))=1, VLOOKUP(VALUE(MID(BA707,1,1)), TxtPanelShape!$A$2:$C$50, 3, 0), (IF(VALUE(MID(BA707,1,1))&gt;=7, VLOOKUP(VALUE(MID(BA707,1,1)), TxtPanelShape!$A$2:$C$50, 3, 0),VLOOKUP(VALUE(MID(BA707,1,2)),TxtPanelShape!$A$2:$C$50,3,0)))), "")</f>
        <v/>
      </c>
      <c r="BC707" s="79" t="str">
        <f>IFERROR(IF(VALUE(MID(BA707,1,1))=1, ", "&amp;VLOOKUP(VALUE(MID(BA707,2,1)), TxtPanelShape!$H$2:$I$50, 2, 0), IF(VALUE(MID(BA707,1,1))&gt;=7, ", "&amp;VLOOKUP(VALUE(MID(BA707,2,1)), TxtPanelShape!$H$2:$I$50, 2, 0),"")), "")</f>
        <v/>
      </c>
      <c r="BD707" s="79" t="str">
        <f>IFERROR(IF(VALUE(MID(BA707,1,1))=1, ", "&amp;VLOOKUP(VALUE(MID(BA707,3,1)), TxtPanelShape!$O$2:$P$50, 2, 0), IF(VALUE(MID(BA707,1,1))&gt;=7, ", "&amp;VLOOKUP(VALUE(MID(BA707,3,1)), TxtPanelShape!$O$2:$P$50, 2, 0),"")),"")</f>
        <v/>
      </c>
      <c r="BE707" s="79" t="str">
        <f>IFERROR("; "&amp;VLOOKUP(VALUE(MID(BA707,4,1)), TxtPanelShape!$V$2:$W$50,2,0),"")</f>
        <v/>
      </c>
      <c r="BF707" s="79" t="str">
        <f t="shared" si="134"/>
        <v/>
      </c>
      <c r="BG707" s="71"/>
      <c r="BH707" s="79" t="str">
        <f>IFERROR(VLOOKUP(BG707, TxtPanelDefinition!$A$2:$B$50, 2, 0),"")</f>
        <v/>
      </c>
      <c r="BI707" s="71"/>
      <c r="BJ707" s="79" t="str">
        <f>IFERROR(VLOOKUP(BI707, TxtPanelDefinition!$A$2:$B$50, 2, 0),"")</f>
        <v/>
      </c>
      <c r="BK707" s="71"/>
      <c r="BL707" s="79" t="str">
        <f>IFERROR(VLOOKUP(BK707, InscrTechniques!$A$2:$B$50, 2, 0),"")</f>
        <v/>
      </c>
      <c r="BM707" s="71"/>
      <c r="BN707" s="79" t="str">
        <f>IFERROR(VLOOKUP(BM707, InscrTechniques!$A$2:$B$50, 2, 0),"")</f>
        <v/>
      </c>
      <c r="BO707" s="71"/>
      <c r="BP707" s="79" t="str">
        <f>IFERROR(VLOOKUP(BO707, InscrTechniques!$A$2:$B$50, 2, 0),"")</f>
        <v/>
      </c>
      <c r="BQ707" s="71"/>
      <c r="BR707" s="79" t="str">
        <f>IFERROR(VLOOKUP(BQ707, InscrTechniques!$A$2:$B$50, 2, 0),"")</f>
        <v/>
      </c>
      <c r="BS707" s="71"/>
      <c r="BT707" s="79" t="str">
        <f>IFERROR(VLOOKUP(BS707, InscrTechniques!$A$2:$B$50, 2, 0),"")</f>
        <v/>
      </c>
      <c r="BU707" s="71"/>
      <c r="BV707" s="79" t="str">
        <f>IFERROR(VLOOKUP(BU707, InscrTechniques!$A$2:$B$50, 2, 0),"")</f>
        <v/>
      </c>
      <c r="BW707" s="125"/>
      <c r="BX707" s="79" t="str">
        <f>IFERROR(VLOOKUP(BW707, InscrTechniques!$A$2:$B$50, 2, 0),"")</f>
        <v/>
      </c>
      <c r="BY707" s="125"/>
      <c r="BZ707" s="79" t="str">
        <f>IFERROR(VLOOKUP(BY707, InscrTechniques!$A$2:$B$50, 2, 0),"")</f>
        <v/>
      </c>
      <c r="CA707" s="74"/>
      <c r="CB707" s="114" t="str">
        <f>IFERROR(VLOOKUP(CA707, LetterStyle!$A$2:$B$50, 2, 0),"")</f>
        <v/>
      </c>
      <c r="CC707" s="74"/>
      <c r="CD707" s="114" t="str">
        <f>IFERROR(VLOOKUP(CC707, LetterStyle!$A$2:$B$50, 2, 0),"")</f>
        <v/>
      </c>
      <c r="CE707" s="74"/>
      <c r="CF707" s="114" t="str">
        <f>IFERROR(VLOOKUP(CE707, LetterStyle!$A$2:$B$50, 2, 0),"")</f>
        <v/>
      </c>
      <c r="CG707" s="74"/>
      <c r="CH707" s="79" t="str">
        <f>IFERROR(VLOOKUP(CG707, LetterStyle!$A$2:$B$50, 2, 0),"")</f>
        <v/>
      </c>
      <c r="CI707" s="71"/>
      <c r="CJ707" s="79" t="str">
        <f>IFERROR(VLOOKUP(CI707, DecMotifs!$A$1:$B$306, 2, 0),"")</f>
        <v/>
      </c>
      <c r="CK707" s="71"/>
      <c r="CL707" s="79" t="str">
        <f>IFERROR(VLOOKUP(CK707, DecMotifs!$A$1:$B$306, 2, 0),"")</f>
        <v/>
      </c>
      <c r="CM707" s="71"/>
      <c r="CN707" s="79" t="str">
        <f>IFERROR(VLOOKUP(CM707, DecMotifs!$A$1:$B$306, 2, 0),"")</f>
        <v/>
      </c>
      <c r="CO707" s="71"/>
      <c r="CP707" s="79" t="str">
        <f>IFERROR(VLOOKUP(CO707, MarginalDec!$A$2:$B$253, 2, 0),"")</f>
        <v/>
      </c>
      <c r="CQ707" s="71"/>
      <c r="CR707" s="79" t="str">
        <f>IFERROR(VLOOKUP(CQ707, MarginalDec!$A$2:$B$253, 2, 0),"")</f>
        <v/>
      </c>
      <c r="CS707" s="71"/>
      <c r="CT707" s="79" t="str">
        <f>IFERROR(VLOOKUP(CS707, MarginalDec!$A$2:$B$253, 2, 0),"")</f>
        <v/>
      </c>
      <c r="CU707" s="71"/>
      <c r="CV707" s="79" t="str">
        <f>IF(ISBLANK(CU707),"", IFERROR(VLOOKUP(CU707, Tooling!$A$2:$B$252, 2, 0),""))</f>
        <v/>
      </c>
      <c r="CW707" s="71"/>
      <c r="CX707" s="79" t="str">
        <f>IF(ISBLANK(CW707),"", IFERROR(VLOOKUP(CW707, Tooling!$A$2:$B$252, 2, 0),""))</f>
        <v/>
      </c>
      <c r="CY707" s="71"/>
      <c r="CZ707" s="79" t="str">
        <f>IF(ISBLANK(CY707),"", IFERROR(VLOOKUP(CY707, Repairs!$A$2:$B$252, 2, 0),""))</f>
        <v/>
      </c>
      <c r="DA707" s="77"/>
      <c r="DB707" s="71"/>
      <c r="DC707" s="79" t="str">
        <f>IFERROR(VLOOKUP(DB707, DatingReason!$A$2:$B$252, 2, 0),"")</f>
        <v/>
      </c>
      <c r="DD707" s="123" t="str">
        <f t="shared" si="135"/>
        <v/>
      </c>
      <c r="DF707" s="119" t="str">
        <f t="array" ref="DF707">IF(AND($B707&lt;&gt;"", $DE707&lt;&gt;"", $DE707&lt;&gt;"No"),MAX(IF($B707=PEOPLE!$B$4:$B$1000, PEOPLE!$Q$4:$Q$1000,""))+100,"")</f>
        <v/>
      </c>
      <c r="DG707" s="68"/>
      <c r="DH707" s="76">
        <f>COUNTIF(PEOPLE!B:B, MEMORIALS!B707)</f>
        <v>0</v>
      </c>
      <c r="DI707" s="82"/>
      <c r="DJ707" s="82"/>
      <c r="DK707" s="82"/>
      <c r="DL707" s="68"/>
      <c r="DM707" s="68"/>
      <c r="DN707" s="68"/>
      <c r="DO707" s="68"/>
      <c r="DP707" s="68"/>
    </row>
    <row r="708" spans="1:120" ht="15" customHeight="1" x14ac:dyDescent="0.25">
      <c r="A708" s="68"/>
      <c r="B708" s="69"/>
      <c r="C708" s="68"/>
      <c r="D708" s="68"/>
      <c r="E708" s="70" t="str">
        <f>IF(D708="","",VLOOKUP(D708,Denomination!$A$2:$B$50, 2, 0))</f>
        <v/>
      </c>
      <c r="F708" s="68"/>
      <c r="G708" s="71"/>
      <c r="H708" s="70" t="str">
        <f>IF(G708="","",VLOOKUP(G708,MCondition!$A$2:$B$50, 2, 0))</f>
        <v/>
      </c>
      <c r="I708" s="72"/>
      <c r="J708" s="71"/>
      <c r="K708" s="70" t="str">
        <f>IF(J708="","",VLOOKUP(J708,ICondition!$A$2:$B$50, 2, 0))</f>
        <v/>
      </c>
      <c r="L708" s="73"/>
      <c r="M708" s="73"/>
      <c r="N708" s="73"/>
      <c r="O708" s="73"/>
      <c r="P708" s="73"/>
      <c r="Q708" s="73"/>
      <c r="R708" s="78"/>
      <c r="S708" s="79" t="str">
        <f>IFERROR(VLOOKUP(R708,Material!$A$2:$B$59, 2, 0),"")</f>
        <v/>
      </c>
      <c r="T708" s="71"/>
      <c r="U708" s="79" t="str">
        <f>IFERROR(VLOOKUP(T708,Material!$A$2:$B$59, 2, 0),"")</f>
        <v/>
      </c>
      <c r="V708" s="71"/>
      <c r="W708" s="79" t="str">
        <f>IFERROR(VLOOKUP(V708,Material!$A$2:$B$59, 2, 0),"")</f>
        <v/>
      </c>
      <c r="X708" s="71"/>
      <c r="Y708" s="79" t="str">
        <f>IFERROR(VLOOKUP(X708,Material!$A$2:$B$59, 2, 0),"")</f>
        <v/>
      </c>
      <c r="Z708" s="71"/>
      <c r="AA708" s="79" t="str">
        <f>IFERROR(VLOOKUP(Z708,Material!$A$2:$B$59, 2, 0),"")</f>
        <v/>
      </c>
      <c r="AB708" s="74"/>
      <c r="AC708" s="75" t="e">
        <f t="shared" ref="AC708:AC771" si="136">VALUE(MID($AB708,COLUMN()-(COLUMN(AC708)- 1),1))</f>
        <v>#VALUE!</v>
      </c>
      <c r="AD708" s="75" t="e">
        <f t="shared" ref="AD708:AD771" si="137">VALUE(MID($AB708,COLUMN()-(COLUMN(AD708)- 2),1))</f>
        <v>#VALUE!</v>
      </c>
      <c r="AE708" s="75" t="e">
        <f t="shared" si="127"/>
        <v>#VALUE!</v>
      </c>
      <c r="AF708" s="75" t="e">
        <f t="shared" ref="AF708:AF771" si="138">VALUE(MID($AB708,COLUMN()-(COLUMN(AF708)- 4),1))</f>
        <v>#VALUE!</v>
      </c>
      <c r="AG708" s="75" t="e">
        <f t="shared" si="128"/>
        <v>#VALUE!</v>
      </c>
      <c r="AH708" s="75" t="e">
        <f t="shared" si="129"/>
        <v>#VALUE!</v>
      </c>
      <c r="AI708" s="75" t="e">
        <f t="shared" si="130"/>
        <v>#VALUE!</v>
      </c>
      <c r="AJ708" s="80" t="e">
        <f t="shared" si="131"/>
        <v>#VALUE!</v>
      </c>
      <c r="AK708" s="79" t="str">
        <f>(IFERROR(VLOOKUP(AB708,Categories!$A$2:$B$20,2,1),""))</f>
        <v/>
      </c>
      <c r="AL708" s="79" t="str">
        <f ca="1">IFERROR(VLOOKUP((HLOOKUP((VLOOKUP($AB708,Categories!$A$2:$F$20,3,1)), $AB$3:$AJ708, (ROW()-ROW($AB$3)+1), 0)), INDIRECT(VLOOKUP($AB708,Categories!$A$2:$F$20,6,1)),2,0),AK708)</f>
        <v/>
      </c>
      <c r="AM708" s="79" t="str">
        <f ca="1">IFERROR(VLOOKUP((HLOOKUP((VLOOKUP($AB708,Categories!$A$2:$F$20,4,1)),$AB$3:$AJ708,(ROW()-ROW($AB$3)+1),0)),INDIRECT(VLOOKUP($AB708,Categories!$A$2:$H$20,7,1)),2,0),"")</f>
        <v/>
      </c>
      <c r="AN708" s="79" t="str">
        <f ca="1">IFERROR(VLOOKUP((HLOOKUP((VLOOKUP($AB708,Categories!$A$2:$F$20,5,1)), $AB$3:$AJ708, (ROW()-ROW($AB$3)+1), 0)), INDIRECT(VLOOKUP($AB708,Categories!$A$2:$H$20,8,1)),2,0),"")</f>
        <v/>
      </c>
      <c r="AO708" s="79" t="str">
        <f t="shared" ca="1" si="132"/>
        <v/>
      </c>
      <c r="AP708" s="81"/>
      <c r="AQ708" s="70" t="str">
        <f>IFERROR(VLOOKUP(VALUE(MID(AP708,1,1)),AdditionalElements!$A$2:$B$50,2,0),"")</f>
        <v/>
      </c>
      <c r="AR708" s="70" t="str">
        <f>IFERROR(VLOOKUP(VALUE(MID(AP708,2,1)),AdditionalElements!$H$2:$I$50,2,0),"")</f>
        <v/>
      </c>
      <c r="AS708" s="70" t="str">
        <f>IFERROR(VLOOKUP(VALUE(MID(AP708,3,1)),AdditionalElements!$O$2:$P$50,2,0),"")</f>
        <v/>
      </c>
      <c r="AT708" s="70" t="str">
        <f>IFERROR(VLOOKUP(VALUE(MID(AP708,4,1)),AdditionalElements!$V$2:$W$50,2,0),"")</f>
        <v/>
      </c>
      <c r="AU708" s="71"/>
      <c r="AV708" s="79" t="str">
        <f>IFERROR(IF(VALUE(MID(AU708,1,1))=1, VLOOKUP(VALUE(MID(AU708,1,1)), TxtPanelShape!$A$2:$C$50, 3, 0), (IF(VALUE(MID(AU708,1,1))&gt;=7, VLOOKUP(VALUE(MID(AU708,1,1)), TxtPanelShape!$A$2:$C$50, 3, 0),VLOOKUP(VALUE(MID(AU708,1,2)),TxtPanelShape!$A$2:$C$50,3,0)))), "")</f>
        <v/>
      </c>
      <c r="AW708" s="79" t="str">
        <f>IFERROR(IF(VALUE(MID(AU708,1,1))=1, ", "&amp;VLOOKUP(VALUE(MID(AU708,2,1)), TxtPanelShape!$H$2:$I$50, 2, 0), IF(VALUE(MID(AU708,1,1))&gt;=7, ", "&amp;VLOOKUP(VALUE(MID(AU708,2,1)), TxtPanelShape!$H$2:$I$50, 2, 0),"")), "")</f>
        <v/>
      </c>
      <c r="AX708" s="79" t="str">
        <f>IFERROR(IF(VALUE(MID(AU708,1,1))=1, ", "&amp;VLOOKUP(VALUE(MID(AU708,3,1)), TxtPanelShape!$O$2:$P$50, 2, 0), IF(VALUE(MID(AU708,1,1))&gt;=7, ", "&amp;VLOOKUP(VALUE(MID(AU708,3,1)), TxtPanelShape!$O$2:$P$50, 2, 0),"")),"")</f>
        <v/>
      </c>
      <c r="AY708" s="79" t="str">
        <f>IFERROR("; "&amp;VLOOKUP(VALUE(MID(AU708,4,1)), TxtPanelShape!$V$2:$W$50,2,0),"")</f>
        <v/>
      </c>
      <c r="AZ708" s="79" t="str">
        <f t="shared" si="133"/>
        <v/>
      </c>
      <c r="BA708" s="71"/>
      <c r="BB708" s="79" t="str">
        <f>IFERROR(IF(VALUE(MID(BA708,1,1))=1, VLOOKUP(VALUE(MID(BA708,1,1)), TxtPanelShape!$A$2:$C$50, 3, 0), (IF(VALUE(MID(BA708,1,1))&gt;=7, VLOOKUP(VALUE(MID(BA708,1,1)), TxtPanelShape!$A$2:$C$50, 3, 0),VLOOKUP(VALUE(MID(BA708,1,2)),TxtPanelShape!$A$2:$C$50,3,0)))), "")</f>
        <v/>
      </c>
      <c r="BC708" s="79" t="str">
        <f>IFERROR(IF(VALUE(MID(BA708,1,1))=1, ", "&amp;VLOOKUP(VALUE(MID(BA708,2,1)), TxtPanelShape!$H$2:$I$50, 2, 0), IF(VALUE(MID(BA708,1,1))&gt;=7, ", "&amp;VLOOKUP(VALUE(MID(BA708,2,1)), TxtPanelShape!$H$2:$I$50, 2, 0),"")), "")</f>
        <v/>
      </c>
      <c r="BD708" s="79" t="str">
        <f>IFERROR(IF(VALUE(MID(BA708,1,1))=1, ", "&amp;VLOOKUP(VALUE(MID(BA708,3,1)), TxtPanelShape!$O$2:$P$50, 2, 0), IF(VALUE(MID(BA708,1,1))&gt;=7, ", "&amp;VLOOKUP(VALUE(MID(BA708,3,1)), TxtPanelShape!$O$2:$P$50, 2, 0),"")),"")</f>
        <v/>
      </c>
      <c r="BE708" s="79" t="str">
        <f>IFERROR("; "&amp;VLOOKUP(VALUE(MID(BA708,4,1)), TxtPanelShape!$V$2:$W$50,2,0),"")</f>
        <v/>
      </c>
      <c r="BF708" s="79" t="str">
        <f t="shared" si="134"/>
        <v/>
      </c>
      <c r="BG708" s="71"/>
      <c r="BH708" s="79" t="str">
        <f>IFERROR(VLOOKUP(BG708, TxtPanelDefinition!$A$2:$B$50, 2, 0),"")</f>
        <v/>
      </c>
      <c r="BI708" s="71"/>
      <c r="BJ708" s="79" t="str">
        <f>IFERROR(VLOOKUP(BI708, TxtPanelDefinition!$A$2:$B$50, 2, 0),"")</f>
        <v/>
      </c>
      <c r="BK708" s="71"/>
      <c r="BL708" s="79" t="str">
        <f>IFERROR(VLOOKUP(BK708, InscrTechniques!$A$2:$B$50, 2, 0),"")</f>
        <v/>
      </c>
      <c r="BM708" s="71"/>
      <c r="BN708" s="79" t="str">
        <f>IFERROR(VLOOKUP(BM708, InscrTechniques!$A$2:$B$50, 2, 0),"")</f>
        <v/>
      </c>
      <c r="BO708" s="71"/>
      <c r="BP708" s="79" t="str">
        <f>IFERROR(VLOOKUP(BO708, InscrTechniques!$A$2:$B$50, 2, 0),"")</f>
        <v/>
      </c>
      <c r="BQ708" s="71"/>
      <c r="BR708" s="79" t="str">
        <f>IFERROR(VLOOKUP(BQ708, InscrTechniques!$A$2:$B$50, 2, 0),"")</f>
        <v/>
      </c>
      <c r="BS708" s="71"/>
      <c r="BT708" s="79" t="str">
        <f>IFERROR(VLOOKUP(BS708, InscrTechniques!$A$2:$B$50, 2, 0),"")</f>
        <v/>
      </c>
      <c r="BU708" s="71"/>
      <c r="BV708" s="79" t="str">
        <f>IFERROR(VLOOKUP(BU708, InscrTechniques!$A$2:$B$50, 2, 0),"")</f>
        <v/>
      </c>
      <c r="BW708" s="125"/>
      <c r="BX708" s="79" t="str">
        <f>IFERROR(VLOOKUP(BW708, InscrTechniques!$A$2:$B$50, 2, 0),"")</f>
        <v/>
      </c>
      <c r="BY708" s="125"/>
      <c r="BZ708" s="79" t="str">
        <f>IFERROR(VLOOKUP(BY708, InscrTechniques!$A$2:$B$50, 2, 0),"")</f>
        <v/>
      </c>
      <c r="CA708" s="74"/>
      <c r="CB708" s="114" t="str">
        <f>IFERROR(VLOOKUP(CA708, LetterStyle!$A$2:$B$50, 2, 0),"")</f>
        <v/>
      </c>
      <c r="CC708" s="74"/>
      <c r="CD708" s="114" t="str">
        <f>IFERROR(VLOOKUP(CC708, LetterStyle!$A$2:$B$50, 2, 0),"")</f>
        <v/>
      </c>
      <c r="CE708" s="74"/>
      <c r="CF708" s="114" t="str">
        <f>IFERROR(VLOOKUP(CE708, LetterStyle!$A$2:$B$50, 2, 0),"")</f>
        <v/>
      </c>
      <c r="CG708" s="74"/>
      <c r="CH708" s="79" t="str">
        <f>IFERROR(VLOOKUP(CG708, LetterStyle!$A$2:$B$50, 2, 0),"")</f>
        <v/>
      </c>
      <c r="CI708" s="71"/>
      <c r="CJ708" s="79" t="str">
        <f>IFERROR(VLOOKUP(CI708, DecMotifs!$A$1:$B$306, 2, 0),"")</f>
        <v/>
      </c>
      <c r="CK708" s="71"/>
      <c r="CL708" s="79" t="str">
        <f>IFERROR(VLOOKUP(CK708, DecMotifs!$A$1:$B$306, 2, 0),"")</f>
        <v/>
      </c>
      <c r="CM708" s="71"/>
      <c r="CN708" s="79" t="str">
        <f>IFERROR(VLOOKUP(CM708, DecMotifs!$A$1:$B$306, 2, 0),"")</f>
        <v/>
      </c>
      <c r="CO708" s="71"/>
      <c r="CP708" s="79" t="str">
        <f>IFERROR(VLOOKUP(CO708, MarginalDec!$A$2:$B$253, 2, 0),"")</f>
        <v/>
      </c>
      <c r="CQ708" s="71"/>
      <c r="CR708" s="79" t="str">
        <f>IFERROR(VLOOKUP(CQ708, MarginalDec!$A$2:$B$253, 2, 0),"")</f>
        <v/>
      </c>
      <c r="CS708" s="71"/>
      <c r="CT708" s="79" t="str">
        <f>IFERROR(VLOOKUP(CS708, MarginalDec!$A$2:$B$253, 2, 0),"")</f>
        <v/>
      </c>
      <c r="CU708" s="71"/>
      <c r="CV708" s="79" t="str">
        <f>IF(ISBLANK(CU708),"", IFERROR(VLOOKUP(CU708, Tooling!$A$2:$B$252, 2, 0),""))</f>
        <v/>
      </c>
      <c r="CW708" s="71"/>
      <c r="CX708" s="79" t="str">
        <f>IF(ISBLANK(CW708),"", IFERROR(VLOOKUP(CW708, Tooling!$A$2:$B$252, 2, 0),""))</f>
        <v/>
      </c>
      <c r="CY708" s="71"/>
      <c r="CZ708" s="79" t="str">
        <f>IF(ISBLANK(CY708),"", IFERROR(VLOOKUP(CY708, Repairs!$A$2:$B$252, 2, 0),""))</f>
        <v/>
      </c>
      <c r="DA708" s="77"/>
      <c r="DB708" s="71"/>
      <c r="DC708" s="79" t="str">
        <f>IFERROR(VLOOKUP(DB708, DatingReason!$A$2:$B$252, 2, 0),"")</f>
        <v/>
      </c>
      <c r="DD708" s="123" t="str">
        <f t="shared" si="135"/>
        <v/>
      </c>
      <c r="DF708" s="119" t="str">
        <f t="array" ref="DF708">IF(AND($B708&lt;&gt;"", $DE708&lt;&gt;"", $DE708&lt;&gt;"No"),MAX(IF($B708=PEOPLE!$B$4:$B$1000, PEOPLE!$Q$4:$Q$1000,""))+100,"")</f>
        <v/>
      </c>
      <c r="DG708" s="68"/>
      <c r="DH708" s="76">
        <f>COUNTIF(PEOPLE!B:B, MEMORIALS!B708)</f>
        <v>0</v>
      </c>
      <c r="DI708" s="82"/>
      <c r="DJ708" s="82"/>
      <c r="DK708" s="82"/>
      <c r="DL708" s="68"/>
      <c r="DM708" s="68"/>
      <c r="DN708" s="68"/>
      <c r="DO708" s="68"/>
      <c r="DP708" s="68"/>
    </row>
    <row r="709" spans="1:120" ht="15" customHeight="1" x14ac:dyDescent="0.25">
      <c r="A709" s="68"/>
      <c r="B709" s="69"/>
      <c r="C709" s="68"/>
      <c r="D709" s="68"/>
      <c r="E709" s="70" t="str">
        <f>IF(D709="","",VLOOKUP(D709,Denomination!$A$2:$B$50, 2, 0))</f>
        <v/>
      </c>
      <c r="F709" s="68"/>
      <c r="G709" s="71"/>
      <c r="H709" s="70" t="str">
        <f>IF(G709="","",VLOOKUP(G709,MCondition!$A$2:$B$50, 2, 0))</f>
        <v/>
      </c>
      <c r="I709" s="72"/>
      <c r="J709" s="71"/>
      <c r="K709" s="70" t="str">
        <f>IF(J709="","",VLOOKUP(J709,ICondition!$A$2:$B$50, 2, 0))</f>
        <v/>
      </c>
      <c r="L709" s="73"/>
      <c r="M709" s="73"/>
      <c r="N709" s="73"/>
      <c r="O709" s="73"/>
      <c r="P709" s="73"/>
      <c r="Q709" s="73"/>
      <c r="R709" s="78"/>
      <c r="S709" s="79" t="str">
        <f>IFERROR(VLOOKUP(R709,Material!$A$2:$B$59, 2, 0),"")</f>
        <v/>
      </c>
      <c r="T709" s="71"/>
      <c r="U709" s="79" t="str">
        <f>IFERROR(VLOOKUP(T709,Material!$A$2:$B$59, 2, 0),"")</f>
        <v/>
      </c>
      <c r="V709" s="71"/>
      <c r="W709" s="79" t="str">
        <f>IFERROR(VLOOKUP(V709,Material!$A$2:$B$59, 2, 0),"")</f>
        <v/>
      </c>
      <c r="X709" s="71"/>
      <c r="Y709" s="79" t="str">
        <f>IFERROR(VLOOKUP(X709,Material!$A$2:$B$59, 2, 0),"")</f>
        <v/>
      </c>
      <c r="Z709" s="71"/>
      <c r="AA709" s="79" t="str">
        <f>IFERROR(VLOOKUP(Z709,Material!$A$2:$B$59, 2, 0),"")</f>
        <v/>
      </c>
      <c r="AB709" s="74"/>
      <c r="AC709" s="75" t="e">
        <f t="shared" si="136"/>
        <v>#VALUE!</v>
      </c>
      <c r="AD709" s="75" t="e">
        <f t="shared" si="137"/>
        <v>#VALUE!</v>
      </c>
      <c r="AE709" s="75" t="e">
        <f t="shared" si="127"/>
        <v>#VALUE!</v>
      </c>
      <c r="AF709" s="75" t="e">
        <f t="shared" si="138"/>
        <v>#VALUE!</v>
      </c>
      <c r="AG709" s="75" t="e">
        <f t="shared" si="128"/>
        <v>#VALUE!</v>
      </c>
      <c r="AH709" s="75" t="e">
        <f t="shared" si="129"/>
        <v>#VALUE!</v>
      </c>
      <c r="AI709" s="75" t="e">
        <f t="shared" si="130"/>
        <v>#VALUE!</v>
      </c>
      <c r="AJ709" s="80" t="e">
        <f t="shared" si="131"/>
        <v>#VALUE!</v>
      </c>
      <c r="AK709" s="79" t="str">
        <f>(IFERROR(VLOOKUP(AB709,Categories!$A$2:$B$20,2,1),""))</f>
        <v/>
      </c>
      <c r="AL709" s="79" t="str">
        <f ca="1">IFERROR(VLOOKUP((HLOOKUP((VLOOKUP($AB709,Categories!$A$2:$F$20,3,1)), $AB$3:$AJ709, (ROW()-ROW($AB$3)+1), 0)), INDIRECT(VLOOKUP($AB709,Categories!$A$2:$F$20,6,1)),2,0),AK709)</f>
        <v/>
      </c>
      <c r="AM709" s="79" t="str">
        <f ca="1">IFERROR(VLOOKUP((HLOOKUP((VLOOKUP($AB709,Categories!$A$2:$F$20,4,1)),$AB$3:$AJ709,(ROW()-ROW($AB$3)+1),0)),INDIRECT(VLOOKUP($AB709,Categories!$A$2:$H$20,7,1)),2,0),"")</f>
        <v/>
      </c>
      <c r="AN709" s="79" t="str">
        <f ca="1">IFERROR(VLOOKUP((HLOOKUP((VLOOKUP($AB709,Categories!$A$2:$F$20,5,1)), $AB$3:$AJ709, (ROW()-ROW($AB$3)+1), 0)), INDIRECT(VLOOKUP($AB709,Categories!$A$2:$H$20,8,1)),2,0),"")</f>
        <v/>
      </c>
      <c r="AO709" s="79" t="str">
        <f t="shared" ca="1" si="132"/>
        <v/>
      </c>
      <c r="AP709" s="81"/>
      <c r="AQ709" s="70" t="str">
        <f>IFERROR(VLOOKUP(VALUE(MID(AP709,1,1)),AdditionalElements!$A$2:$B$50,2,0),"")</f>
        <v/>
      </c>
      <c r="AR709" s="70" t="str">
        <f>IFERROR(VLOOKUP(VALUE(MID(AP709,2,1)),AdditionalElements!$H$2:$I$50,2,0),"")</f>
        <v/>
      </c>
      <c r="AS709" s="70" t="str">
        <f>IFERROR(VLOOKUP(VALUE(MID(AP709,3,1)),AdditionalElements!$O$2:$P$50,2,0),"")</f>
        <v/>
      </c>
      <c r="AT709" s="70" t="str">
        <f>IFERROR(VLOOKUP(VALUE(MID(AP709,4,1)),AdditionalElements!$V$2:$W$50,2,0),"")</f>
        <v/>
      </c>
      <c r="AU709" s="71"/>
      <c r="AV709" s="79" t="str">
        <f>IFERROR(IF(VALUE(MID(AU709,1,1))=1, VLOOKUP(VALUE(MID(AU709,1,1)), TxtPanelShape!$A$2:$C$50, 3, 0), (IF(VALUE(MID(AU709,1,1))&gt;=7, VLOOKUP(VALUE(MID(AU709,1,1)), TxtPanelShape!$A$2:$C$50, 3, 0),VLOOKUP(VALUE(MID(AU709,1,2)),TxtPanelShape!$A$2:$C$50,3,0)))), "")</f>
        <v/>
      </c>
      <c r="AW709" s="79" t="str">
        <f>IFERROR(IF(VALUE(MID(AU709,1,1))=1, ", "&amp;VLOOKUP(VALUE(MID(AU709,2,1)), TxtPanelShape!$H$2:$I$50, 2, 0), IF(VALUE(MID(AU709,1,1))&gt;=7, ", "&amp;VLOOKUP(VALUE(MID(AU709,2,1)), TxtPanelShape!$H$2:$I$50, 2, 0),"")), "")</f>
        <v/>
      </c>
      <c r="AX709" s="79" t="str">
        <f>IFERROR(IF(VALUE(MID(AU709,1,1))=1, ", "&amp;VLOOKUP(VALUE(MID(AU709,3,1)), TxtPanelShape!$O$2:$P$50, 2, 0), IF(VALUE(MID(AU709,1,1))&gt;=7, ", "&amp;VLOOKUP(VALUE(MID(AU709,3,1)), TxtPanelShape!$O$2:$P$50, 2, 0),"")),"")</f>
        <v/>
      </c>
      <c r="AY709" s="79" t="str">
        <f>IFERROR("; "&amp;VLOOKUP(VALUE(MID(AU709,4,1)), TxtPanelShape!$V$2:$W$50,2,0),"")</f>
        <v/>
      </c>
      <c r="AZ709" s="79" t="str">
        <f t="shared" si="133"/>
        <v/>
      </c>
      <c r="BA709" s="71"/>
      <c r="BB709" s="79" t="str">
        <f>IFERROR(IF(VALUE(MID(BA709,1,1))=1, VLOOKUP(VALUE(MID(BA709,1,1)), TxtPanelShape!$A$2:$C$50, 3, 0), (IF(VALUE(MID(BA709,1,1))&gt;=7, VLOOKUP(VALUE(MID(BA709,1,1)), TxtPanelShape!$A$2:$C$50, 3, 0),VLOOKUP(VALUE(MID(BA709,1,2)),TxtPanelShape!$A$2:$C$50,3,0)))), "")</f>
        <v/>
      </c>
      <c r="BC709" s="79" t="str">
        <f>IFERROR(IF(VALUE(MID(BA709,1,1))=1, ", "&amp;VLOOKUP(VALUE(MID(BA709,2,1)), TxtPanelShape!$H$2:$I$50, 2, 0), IF(VALUE(MID(BA709,1,1))&gt;=7, ", "&amp;VLOOKUP(VALUE(MID(BA709,2,1)), TxtPanelShape!$H$2:$I$50, 2, 0),"")), "")</f>
        <v/>
      </c>
      <c r="BD709" s="79" t="str">
        <f>IFERROR(IF(VALUE(MID(BA709,1,1))=1, ", "&amp;VLOOKUP(VALUE(MID(BA709,3,1)), TxtPanelShape!$O$2:$P$50, 2, 0), IF(VALUE(MID(BA709,1,1))&gt;=7, ", "&amp;VLOOKUP(VALUE(MID(BA709,3,1)), TxtPanelShape!$O$2:$P$50, 2, 0),"")),"")</f>
        <v/>
      </c>
      <c r="BE709" s="79" t="str">
        <f>IFERROR("; "&amp;VLOOKUP(VALUE(MID(BA709,4,1)), TxtPanelShape!$V$2:$W$50,2,0),"")</f>
        <v/>
      </c>
      <c r="BF709" s="79" t="str">
        <f t="shared" si="134"/>
        <v/>
      </c>
      <c r="BG709" s="71"/>
      <c r="BH709" s="79" t="str">
        <f>IFERROR(VLOOKUP(BG709, TxtPanelDefinition!$A$2:$B$50, 2, 0),"")</f>
        <v/>
      </c>
      <c r="BI709" s="71"/>
      <c r="BJ709" s="79" t="str">
        <f>IFERROR(VLOOKUP(BI709, TxtPanelDefinition!$A$2:$B$50, 2, 0),"")</f>
        <v/>
      </c>
      <c r="BK709" s="71"/>
      <c r="BL709" s="79" t="str">
        <f>IFERROR(VLOOKUP(BK709, InscrTechniques!$A$2:$B$50, 2, 0),"")</f>
        <v/>
      </c>
      <c r="BM709" s="71"/>
      <c r="BN709" s="79" t="str">
        <f>IFERROR(VLOOKUP(BM709, InscrTechniques!$A$2:$B$50, 2, 0),"")</f>
        <v/>
      </c>
      <c r="BO709" s="71"/>
      <c r="BP709" s="79" t="str">
        <f>IFERROR(VLOOKUP(BO709, InscrTechniques!$A$2:$B$50, 2, 0),"")</f>
        <v/>
      </c>
      <c r="BQ709" s="71"/>
      <c r="BR709" s="79" t="str">
        <f>IFERROR(VLOOKUP(BQ709, InscrTechniques!$A$2:$B$50, 2, 0),"")</f>
        <v/>
      </c>
      <c r="BS709" s="71"/>
      <c r="BT709" s="79" t="str">
        <f>IFERROR(VLOOKUP(BS709, InscrTechniques!$A$2:$B$50, 2, 0),"")</f>
        <v/>
      </c>
      <c r="BU709" s="71"/>
      <c r="BV709" s="79" t="str">
        <f>IFERROR(VLOOKUP(BU709, InscrTechniques!$A$2:$B$50, 2, 0),"")</f>
        <v/>
      </c>
      <c r="BW709" s="125"/>
      <c r="BX709" s="79" t="str">
        <f>IFERROR(VLOOKUP(BW709, InscrTechniques!$A$2:$B$50, 2, 0),"")</f>
        <v/>
      </c>
      <c r="BY709" s="125"/>
      <c r="BZ709" s="79" t="str">
        <f>IFERROR(VLOOKUP(BY709, InscrTechniques!$A$2:$B$50, 2, 0),"")</f>
        <v/>
      </c>
      <c r="CA709" s="74"/>
      <c r="CB709" s="114" t="str">
        <f>IFERROR(VLOOKUP(CA709, LetterStyle!$A$2:$B$50, 2, 0),"")</f>
        <v/>
      </c>
      <c r="CC709" s="74"/>
      <c r="CD709" s="114" t="str">
        <f>IFERROR(VLOOKUP(CC709, LetterStyle!$A$2:$B$50, 2, 0),"")</f>
        <v/>
      </c>
      <c r="CE709" s="74"/>
      <c r="CF709" s="114" t="str">
        <f>IFERROR(VLOOKUP(CE709, LetterStyle!$A$2:$B$50, 2, 0),"")</f>
        <v/>
      </c>
      <c r="CG709" s="74"/>
      <c r="CH709" s="79" t="str">
        <f>IFERROR(VLOOKUP(CG709, LetterStyle!$A$2:$B$50, 2, 0),"")</f>
        <v/>
      </c>
      <c r="CI709" s="71"/>
      <c r="CJ709" s="79" t="str">
        <f>IFERROR(VLOOKUP(CI709, DecMotifs!$A$1:$B$306, 2, 0),"")</f>
        <v/>
      </c>
      <c r="CK709" s="71"/>
      <c r="CL709" s="79" t="str">
        <f>IFERROR(VLOOKUP(CK709, DecMotifs!$A$1:$B$306, 2, 0),"")</f>
        <v/>
      </c>
      <c r="CM709" s="71"/>
      <c r="CN709" s="79" t="str">
        <f>IFERROR(VLOOKUP(CM709, DecMotifs!$A$1:$B$306, 2, 0),"")</f>
        <v/>
      </c>
      <c r="CO709" s="71"/>
      <c r="CP709" s="79" t="str">
        <f>IFERROR(VLOOKUP(CO709, MarginalDec!$A$2:$B$253, 2, 0),"")</f>
        <v/>
      </c>
      <c r="CQ709" s="71"/>
      <c r="CR709" s="79" t="str">
        <f>IFERROR(VLOOKUP(CQ709, MarginalDec!$A$2:$B$253, 2, 0),"")</f>
        <v/>
      </c>
      <c r="CS709" s="71"/>
      <c r="CT709" s="79" t="str">
        <f>IFERROR(VLOOKUP(CS709, MarginalDec!$A$2:$B$253, 2, 0),"")</f>
        <v/>
      </c>
      <c r="CU709" s="71"/>
      <c r="CV709" s="79" t="str">
        <f>IF(ISBLANK(CU709),"", IFERROR(VLOOKUP(CU709, Tooling!$A$2:$B$252, 2, 0),""))</f>
        <v/>
      </c>
      <c r="CW709" s="71"/>
      <c r="CX709" s="79" t="str">
        <f>IF(ISBLANK(CW709),"", IFERROR(VLOOKUP(CW709, Tooling!$A$2:$B$252, 2, 0),""))</f>
        <v/>
      </c>
      <c r="CY709" s="71"/>
      <c r="CZ709" s="79" t="str">
        <f>IF(ISBLANK(CY709),"", IFERROR(VLOOKUP(CY709, Repairs!$A$2:$B$252, 2, 0),""))</f>
        <v/>
      </c>
      <c r="DA709" s="77"/>
      <c r="DB709" s="71"/>
      <c r="DC709" s="79" t="str">
        <f>IFERROR(VLOOKUP(DB709, DatingReason!$A$2:$B$252, 2, 0),"")</f>
        <v/>
      </c>
      <c r="DD709" s="123" t="str">
        <f t="shared" si="135"/>
        <v/>
      </c>
      <c r="DF709" s="119" t="str">
        <f t="array" ref="DF709">IF(AND($B709&lt;&gt;"", $DE709&lt;&gt;"", $DE709&lt;&gt;"No"),MAX(IF($B709=PEOPLE!$B$4:$B$1000, PEOPLE!$Q$4:$Q$1000,""))+100,"")</f>
        <v/>
      </c>
      <c r="DG709" s="68"/>
      <c r="DH709" s="76">
        <f>COUNTIF(PEOPLE!B:B, MEMORIALS!B709)</f>
        <v>0</v>
      </c>
      <c r="DI709" s="82"/>
      <c r="DJ709" s="82"/>
      <c r="DK709" s="82"/>
      <c r="DL709" s="68"/>
      <c r="DM709" s="68"/>
      <c r="DN709" s="68"/>
      <c r="DO709" s="68"/>
      <c r="DP709" s="68"/>
    </row>
    <row r="710" spans="1:120" ht="15" customHeight="1" x14ac:dyDescent="0.25">
      <c r="A710" s="68"/>
      <c r="B710" s="69"/>
      <c r="C710" s="68"/>
      <c r="D710" s="68"/>
      <c r="E710" s="70" t="str">
        <f>IF(D710="","",VLOOKUP(D710,Denomination!$A$2:$B$50, 2, 0))</f>
        <v/>
      </c>
      <c r="F710" s="68"/>
      <c r="G710" s="71"/>
      <c r="H710" s="70" t="str">
        <f>IF(G710="","",VLOOKUP(G710,MCondition!$A$2:$B$50, 2, 0))</f>
        <v/>
      </c>
      <c r="I710" s="72"/>
      <c r="J710" s="71"/>
      <c r="K710" s="70" t="str">
        <f>IF(J710="","",VLOOKUP(J710,ICondition!$A$2:$B$50, 2, 0))</f>
        <v/>
      </c>
      <c r="L710" s="73"/>
      <c r="M710" s="73"/>
      <c r="N710" s="73"/>
      <c r="O710" s="73"/>
      <c r="P710" s="73"/>
      <c r="Q710" s="73"/>
      <c r="R710" s="78"/>
      <c r="S710" s="79" t="str">
        <f>IFERROR(VLOOKUP(R710,Material!$A$2:$B$59, 2, 0),"")</f>
        <v/>
      </c>
      <c r="T710" s="71"/>
      <c r="U710" s="79" t="str">
        <f>IFERROR(VLOOKUP(T710,Material!$A$2:$B$59, 2, 0),"")</f>
        <v/>
      </c>
      <c r="V710" s="71"/>
      <c r="W710" s="79" t="str">
        <f>IFERROR(VLOOKUP(V710,Material!$A$2:$B$59, 2, 0),"")</f>
        <v/>
      </c>
      <c r="X710" s="71"/>
      <c r="Y710" s="79" t="str">
        <f>IFERROR(VLOOKUP(X710,Material!$A$2:$B$59, 2, 0),"")</f>
        <v/>
      </c>
      <c r="Z710" s="71"/>
      <c r="AA710" s="79" t="str">
        <f>IFERROR(VLOOKUP(Z710,Material!$A$2:$B$59, 2, 0),"")</f>
        <v/>
      </c>
      <c r="AB710" s="74"/>
      <c r="AC710" s="75" t="e">
        <f t="shared" si="136"/>
        <v>#VALUE!</v>
      </c>
      <c r="AD710" s="75" t="e">
        <f t="shared" si="137"/>
        <v>#VALUE!</v>
      </c>
      <c r="AE710" s="75" t="e">
        <f t="shared" ref="AE710:AE773" si="139">VALUE(MID($AB710,COLUMN()-(COLUMN(AE710)- 3),1))</f>
        <v>#VALUE!</v>
      </c>
      <c r="AF710" s="75" t="e">
        <f t="shared" si="138"/>
        <v>#VALUE!</v>
      </c>
      <c r="AG710" s="75" t="e">
        <f t="shared" ref="AG710:AG773" si="140">VALUE(AC710&amp;AD710)</f>
        <v>#VALUE!</v>
      </c>
      <c r="AH710" s="75" t="e">
        <f t="shared" ref="AH710:AH773" si="141">VALUE(AD710&amp;AE710)</f>
        <v>#VALUE!</v>
      </c>
      <c r="AI710" s="75" t="e">
        <f t="shared" ref="AI710:AI773" si="142">VALUE(AC710&amp;AD710&amp;AE710)</f>
        <v>#VALUE!</v>
      </c>
      <c r="AJ710" s="80" t="e">
        <f t="shared" ref="AJ710:AJ773" si="143">VALUE(AD710&amp;AE710&amp;AF710)</f>
        <v>#VALUE!</v>
      </c>
      <c r="AK710" s="79" t="str">
        <f>(IFERROR(VLOOKUP(AB710,Categories!$A$2:$B$20,2,1),""))</f>
        <v/>
      </c>
      <c r="AL710" s="79" t="str">
        <f ca="1">IFERROR(VLOOKUP((HLOOKUP((VLOOKUP($AB710,Categories!$A$2:$F$20,3,1)), $AB$3:$AJ710, (ROW()-ROW($AB$3)+1), 0)), INDIRECT(VLOOKUP($AB710,Categories!$A$2:$F$20,6,1)),2,0),AK710)</f>
        <v/>
      </c>
      <c r="AM710" s="79" t="str">
        <f ca="1">IFERROR(VLOOKUP((HLOOKUP((VLOOKUP($AB710,Categories!$A$2:$F$20,4,1)),$AB$3:$AJ710,(ROW()-ROW($AB$3)+1),0)),INDIRECT(VLOOKUP($AB710,Categories!$A$2:$H$20,7,1)),2,0),"")</f>
        <v/>
      </c>
      <c r="AN710" s="79" t="str">
        <f ca="1">IFERROR(VLOOKUP((HLOOKUP((VLOOKUP($AB710,Categories!$A$2:$F$20,5,1)), $AB$3:$AJ710, (ROW()-ROW($AB$3)+1), 0)), INDIRECT(VLOOKUP($AB710,Categories!$A$2:$H$20,8,1)),2,0),"")</f>
        <v/>
      </c>
      <c r="AO710" s="79" t="str">
        <f t="shared" ref="AO710:AO773" ca="1" si="144">IFERROR(IF(AM710="",IF(AN710="", AL710, AL710&amp;AN710),IF(AN710="",AL710&amp;AM710,AL710&amp;AM710&amp;AN710)),"")</f>
        <v/>
      </c>
      <c r="AP710" s="81"/>
      <c r="AQ710" s="70" t="str">
        <f>IFERROR(VLOOKUP(VALUE(MID(AP710,1,1)),AdditionalElements!$A$2:$B$50,2,0),"")</f>
        <v/>
      </c>
      <c r="AR710" s="70" t="str">
        <f>IFERROR(VLOOKUP(VALUE(MID(AP710,2,1)),AdditionalElements!$H$2:$I$50,2,0),"")</f>
        <v/>
      </c>
      <c r="AS710" s="70" t="str">
        <f>IFERROR(VLOOKUP(VALUE(MID(AP710,3,1)),AdditionalElements!$O$2:$P$50,2,0),"")</f>
        <v/>
      </c>
      <c r="AT710" s="70" t="str">
        <f>IFERROR(VLOOKUP(VALUE(MID(AP710,4,1)),AdditionalElements!$V$2:$W$50,2,0),"")</f>
        <v/>
      </c>
      <c r="AU710" s="71"/>
      <c r="AV710" s="79" t="str">
        <f>IFERROR(IF(VALUE(MID(AU710,1,1))=1, VLOOKUP(VALUE(MID(AU710,1,1)), TxtPanelShape!$A$2:$C$50, 3, 0), (IF(VALUE(MID(AU710,1,1))&gt;=7, VLOOKUP(VALUE(MID(AU710,1,1)), TxtPanelShape!$A$2:$C$50, 3, 0),VLOOKUP(VALUE(MID(AU710,1,2)),TxtPanelShape!$A$2:$C$50,3,0)))), "")</f>
        <v/>
      </c>
      <c r="AW710" s="79" t="str">
        <f>IFERROR(IF(VALUE(MID(AU710,1,1))=1, ", "&amp;VLOOKUP(VALUE(MID(AU710,2,1)), TxtPanelShape!$H$2:$I$50, 2, 0), IF(VALUE(MID(AU710,1,1))&gt;=7, ", "&amp;VLOOKUP(VALUE(MID(AU710,2,1)), TxtPanelShape!$H$2:$I$50, 2, 0),"")), "")</f>
        <v/>
      </c>
      <c r="AX710" s="79" t="str">
        <f>IFERROR(IF(VALUE(MID(AU710,1,1))=1, ", "&amp;VLOOKUP(VALUE(MID(AU710,3,1)), TxtPanelShape!$O$2:$P$50, 2, 0), IF(VALUE(MID(AU710,1,1))&gt;=7, ", "&amp;VLOOKUP(VALUE(MID(AU710,3,1)), TxtPanelShape!$O$2:$P$50, 2, 0),"")),"")</f>
        <v/>
      </c>
      <c r="AY710" s="79" t="str">
        <f>IFERROR("; "&amp;VLOOKUP(VALUE(MID(AU710,4,1)), TxtPanelShape!$V$2:$W$50,2,0),"")</f>
        <v/>
      </c>
      <c r="AZ710" s="79" t="str">
        <f t="shared" ref="AZ710:AZ773" si="145">AV710&amp;AW710&amp;AX710&amp;AY710</f>
        <v/>
      </c>
      <c r="BA710" s="71"/>
      <c r="BB710" s="79" t="str">
        <f>IFERROR(IF(VALUE(MID(BA710,1,1))=1, VLOOKUP(VALUE(MID(BA710,1,1)), TxtPanelShape!$A$2:$C$50, 3, 0), (IF(VALUE(MID(BA710,1,1))&gt;=7, VLOOKUP(VALUE(MID(BA710,1,1)), TxtPanelShape!$A$2:$C$50, 3, 0),VLOOKUP(VALUE(MID(BA710,1,2)),TxtPanelShape!$A$2:$C$50,3,0)))), "")</f>
        <v/>
      </c>
      <c r="BC710" s="79" t="str">
        <f>IFERROR(IF(VALUE(MID(BA710,1,1))=1, ", "&amp;VLOOKUP(VALUE(MID(BA710,2,1)), TxtPanelShape!$H$2:$I$50, 2, 0), IF(VALUE(MID(BA710,1,1))&gt;=7, ", "&amp;VLOOKUP(VALUE(MID(BA710,2,1)), TxtPanelShape!$H$2:$I$50, 2, 0),"")), "")</f>
        <v/>
      </c>
      <c r="BD710" s="79" t="str">
        <f>IFERROR(IF(VALUE(MID(BA710,1,1))=1, ", "&amp;VLOOKUP(VALUE(MID(BA710,3,1)), TxtPanelShape!$O$2:$P$50, 2, 0), IF(VALUE(MID(BA710,1,1))&gt;=7, ", "&amp;VLOOKUP(VALUE(MID(BA710,3,1)), TxtPanelShape!$O$2:$P$50, 2, 0),"")),"")</f>
        <v/>
      </c>
      <c r="BE710" s="79" t="str">
        <f>IFERROR("; "&amp;VLOOKUP(VALUE(MID(BA710,4,1)), TxtPanelShape!$V$2:$W$50,2,0),"")</f>
        <v/>
      </c>
      <c r="BF710" s="79" t="str">
        <f t="shared" ref="BF710:BF773" si="146">BB710&amp;BC710&amp;BD710&amp;BE710</f>
        <v/>
      </c>
      <c r="BG710" s="71"/>
      <c r="BH710" s="79" t="str">
        <f>IFERROR(VLOOKUP(BG710, TxtPanelDefinition!$A$2:$B$50, 2, 0),"")</f>
        <v/>
      </c>
      <c r="BI710" s="71"/>
      <c r="BJ710" s="79" t="str">
        <f>IFERROR(VLOOKUP(BI710, TxtPanelDefinition!$A$2:$B$50, 2, 0),"")</f>
        <v/>
      </c>
      <c r="BK710" s="71"/>
      <c r="BL710" s="79" t="str">
        <f>IFERROR(VLOOKUP(BK710, InscrTechniques!$A$2:$B$50, 2, 0),"")</f>
        <v/>
      </c>
      <c r="BM710" s="71"/>
      <c r="BN710" s="79" t="str">
        <f>IFERROR(VLOOKUP(BM710, InscrTechniques!$A$2:$B$50, 2, 0),"")</f>
        <v/>
      </c>
      <c r="BO710" s="71"/>
      <c r="BP710" s="79" t="str">
        <f>IFERROR(VLOOKUP(BO710, InscrTechniques!$A$2:$B$50, 2, 0),"")</f>
        <v/>
      </c>
      <c r="BQ710" s="71"/>
      <c r="BR710" s="79" t="str">
        <f>IFERROR(VLOOKUP(BQ710, InscrTechniques!$A$2:$B$50, 2, 0),"")</f>
        <v/>
      </c>
      <c r="BS710" s="71"/>
      <c r="BT710" s="79" t="str">
        <f>IFERROR(VLOOKUP(BS710, InscrTechniques!$A$2:$B$50, 2, 0),"")</f>
        <v/>
      </c>
      <c r="BU710" s="71"/>
      <c r="BV710" s="79" t="str">
        <f>IFERROR(VLOOKUP(BU710, InscrTechniques!$A$2:$B$50, 2, 0),"")</f>
        <v/>
      </c>
      <c r="BW710" s="125"/>
      <c r="BX710" s="79" t="str">
        <f>IFERROR(VLOOKUP(BW710, InscrTechniques!$A$2:$B$50, 2, 0),"")</f>
        <v/>
      </c>
      <c r="BY710" s="125"/>
      <c r="BZ710" s="79" t="str">
        <f>IFERROR(VLOOKUP(BY710, InscrTechniques!$A$2:$B$50, 2, 0),"")</f>
        <v/>
      </c>
      <c r="CA710" s="74"/>
      <c r="CB710" s="114" t="str">
        <f>IFERROR(VLOOKUP(CA710, LetterStyle!$A$2:$B$50, 2, 0),"")</f>
        <v/>
      </c>
      <c r="CC710" s="74"/>
      <c r="CD710" s="114" t="str">
        <f>IFERROR(VLOOKUP(CC710, LetterStyle!$A$2:$B$50, 2, 0),"")</f>
        <v/>
      </c>
      <c r="CE710" s="74"/>
      <c r="CF710" s="114" t="str">
        <f>IFERROR(VLOOKUP(CE710, LetterStyle!$A$2:$B$50, 2, 0),"")</f>
        <v/>
      </c>
      <c r="CG710" s="74"/>
      <c r="CH710" s="79" t="str">
        <f>IFERROR(VLOOKUP(CG710, LetterStyle!$A$2:$B$50, 2, 0),"")</f>
        <v/>
      </c>
      <c r="CI710" s="71"/>
      <c r="CJ710" s="79" t="str">
        <f>IFERROR(VLOOKUP(CI710, DecMotifs!$A$1:$B$306, 2, 0),"")</f>
        <v/>
      </c>
      <c r="CK710" s="71"/>
      <c r="CL710" s="79" t="str">
        <f>IFERROR(VLOOKUP(CK710, DecMotifs!$A$1:$B$306, 2, 0),"")</f>
        <v/>
      </c>
      <c r="CM710" s="71"/>
      <c r="CN710" s="79" t="str">
        <f>IFERROR(VLOOKUP(CM710, DecMotifs!$A$1:$B$306, 2, 0),"")</f>
        <v/>
      </c>
      <c r="CO710" s="71"/>
      <c r="CP710" s="79" t="str">
        <f>IFERROR(VLOOKUP(CO710, MarginalDec!$A$2:$B$253, 2, 0),"")</f>
        <v/>
      </c>
      <c r="CQ710" s="71"/>
      <c r="CR710" s="79" t="str">
        <f>IFERROR(VLOOKUP(CQ710, MarginalDec!$A$2:$B$253, 2, 0),"")</f>
        <v/>
      </c>
      <c r="CS710" s="71"/>
      <c r="CT710" s="79" t="str">
        <f>IFERROR(VLOOKUP(CS710, MarginalDec!$A$2:$B$253, 2, 0),"")</f>
        <v/>
      </c>
      <c r="CU710" s="71"/>
      <c r="CV710" s="79" t="str">
        <f>IF(ISBLANK(CU710),"", IFERROR(VLOOKUP(CU710, Tooling!$A$2:$B$252, 2, 0),""))</f>
        <v/>
      </c>
      <c r="CW710" s="71"/>
      <c r="CX710" s="79" t="str">
        <f>IF(ISBLANK(CW710),"", IFERROR(VLOOKUP(CW710, Tooling!$A$2:$B$252, 2, 0),""))</f>
        <v/>
      </c>
      <c r="CY710" s="71"/>
      <c r="CZ710" s="79" t="str">
        <f>IF(ISBLANK(CY710),"", IFERROR(VLOOKUP(CY710, Repairs!$A$2:$B$252, 2, 0),""))</f>
        <v/>
      </c>
      <c r="DA710" s="77"/>
      <c r="DB710" s="71"/>
      <c r="DC710" s="79" t="str">
        <f>IFERROR(VLOOKUP(DB710, DatingReason!$A$2:$B$252, 2, 0),"")</f>
        <v/>
      </c>
      <c r="DD710" s="123" t="str">
        <f t="shared" ref="DD710:DD773" si="147">IF(DA710&lt;&gt;"",LEFT(DA710,3)&amp;"0","")</f>
        <v/>
      </c>
      <c r="DF710" s="119" t="str">
        <f t="array" ref="DF710">IF(AND($B710&lt;&gt;"", $DE710&lt;&gt;"", $DE710&lt;&gt;"No"),MAX(IF($B710=PEOPLE!$B$4:$B$1000, PEOPLE!$Q$4:$Q$1000,""))+100,"")</f>
        <v/>
      </c>
      <c r="DG710" s="68"/>
      <c r="DH710" s="76">
        <f>COUNTIF(PEOPLE!B:B, MEMORIALS!B710)</f>
        <v>0</v>
      </c>
      <c r="DI710" s="82"/>
      <c r="DJ710" s="82"/>
      <c r="DK710" s="82"/>
      <c r="DL710" s="68"/>
      <c r="DM710" s="68"/>
      <c r="DN710" s="68"/>
      <c r="DO710" s="68"/>
      <c r="DP710" s="68"/>
    </row>
    <row r="711" spans="1:120" ht="15" customHeight="1" x14ac:dyDescent="0.25">
      <c r="A711" s="68"/>
      <c r="B711" s="69"/>
      <c r="C711" s="68"/>
      <c r="D711" s="68"/>
      <c r="E711" s="70" t="str">
        <f>IF(D711="","",VLOOKUP(D711,Denomination!$A$2:$B$50, 2, 0))</f>
        <v/>
      </c>
      <c r="F711" s="68"/>
      <c r="G711" s="71"/>
      <c r="H711" s="70" t="str">
        <f>IF(G711="","",VLOOKUP(G711,MCondition!$A$2:$B$50, 2, 0))</f>
        <v/>
      </c>
      <c r="I711" s="72"/>
      <c r="J711" s="71"/>
      <c r="K711" s="70" t="str">
        <f>IF(J711="","",VLOOKUP(J711,ICondition!$A$2:$B$50, 2, 0))</f>
        <v/>
      </c>
      <c r="L711" s="73"/>
      <c r="M711" s="73"/>
      <c r="N711" s="73"/>
      <c r="O711" s="73"/>
      <c r="P711" s="73"/>
      <c r="Q711" s="73"/>
      <c r="R711" s="78"/>
      <c r="S711" s="79" t="str">
        <f>IFERROR(VLOOKUP(R711,Material!$A$2:$B$59, 2, 0),"")</f>
        <v/>
      </c>
      <c r="T711" s="71"/>
      <c r="U711" s="79" t="str">
        <f>IFERROR(VLOOKUP(T711,Material!$A$2:$B$59, 2, 0),"")</f>
        <v/>
      </c>
      <c r="V711" s="71"/>
      <c r="W711" s="79" t="str">
        <f>IFERROR(VLOOKUP(V711,Material!$A$2:$B$59, 2, 0),"")</f>
        <v/>
      </c>
      <c r="X711" s="71"/>
      <c r="Y711" s="79" t="str">
        <f>IFERROR(VLOOKUP(X711,Material!$A$2:$B$59, 2, 0),"")</f>
        <v/>
      </c>
      <c r="Z711" s="71"/>
      <c r="AA711" s="79" t="str">
        <f>IFERROR(VLOOKUP(Z711,Material!$A$2:$B$59, 2, 0),"")</f>
        <v/>
      </c>
      <c r="AB711" s="74"/>
      <c r="AC711" s="75" t="e">
        <f t="shared" si="136"/>
        <v>#VALUE!</v>
      </c>
      <c r="AD711" s="75" t="e">
        <f t="shared" si="137"/>
        <v>#VALUE!</v>
      </c>
      <c r="AE711" s="75" t="e">
        <f t="shared" si="139"/>
        <v>#VALUE!</v>
      </c>
      <c r="AF711" s="75" t="e">
        <f t="shared" si="138"/>
        <v>#VALUE!</v>
      </c>
      <c r="AG711" s="75" t="e">
        <f t="shared" si="140"/>
        <v>#VALUE!</v>
      </c>
      <c r="AH711" s="75" t="e">
        <f t="shared" si="141"/>
        <v>#VALUE!</v>
      </c>
      <c r="AI711" s="75" t="e">
        <f t="shared" si="142"/>
        <v>#VALUE!</v>
      </c>
      <c r="AJ711" s="80" t="e">
        <f t="shared" si="143"/>
        <v>#VALUE!</v>
      </c>
      <c r="AK711" s="79" t="str">
        <f>(IFERROR(VLOOKUP(AB711,Categories!$A$2:$B$20,2,1),""))</f>
        <v/>
      </c>
      <c r="AL711" s="79" t="str">
        <f ca="1">IFERROR(VLOOKUP((HLOOKUP((VLOOKUP($AB711,Categories!$A$2:$F$20,3,1)), $AB$3:$AJ711, (ROW()-ROW($AB$3)+1), 0)), INDIRECT(VLOOKUP($AB711,Categories!$A$2:$F$20,6,1)),2,0),AK711)</f>
        <v/>
      </c>
      <c r="AM711" s="79" t="str">
        <f ca="1">IFERROR(VLOOKUP((HLOOKUP((VLOOKUP($AB711,Categories!$A$2:$F$20,4,1)),$AB$3:$AJ711,(ROW()-ROW($AB$3)+1),0)),INDIRECT(VLOOKUP($AB711,Categories!$A$2:$H$20,7,1)),2,0),"")</f>
        <v/>
      </c>
      <c r="AN711" s="79" t="str">
        <f ca="1">IFERROR(VLOOKUP((HLOOKUP((VLOOKUP($AB711,Categories!$A$2:$F$20,5,1)), $AB$3:$AJ711, (ROW()-ROW($AB$3)+1), 0)), INDIRECT(VLOOKUP($AB711,Categories!$A$2:$H$20,8,1)),2,0),"")</f>
        <v/>
      </c>
      <c r="AO711" s="79" t="str">
        <f t="shared" ca="1" si="144"/>
        <v/>
      </c>
      <c r="AP711" s="81"/>
      <c r="AQ711" s="70" t="str">
        <f>IFERROR(VLOOKUP(VALUE(MID(AP711,1,1)),AdditionalElements!$A$2:$B$50,2,0),"")</f>
        <v/>
      </c>
      <c r="AR711" s="70" t="str">
        <f>IFERROR(VLOOKUP(VALUE(MID(AP711,2,1)),AdditionalElements!$H$2:$I$50,2,0),"")</f>
        <v/>
      </c>
      <c r="AS711" s="70" t="str">
        <f>IFERROR(VLOOKUP(VALUE(MID(AP711,3,1)),AdditionalElements!$O$2:$P$50,2,0),"")</f>
        <v/>
      </c>
      <c r="AT711" s="70" t="str">
        <f>IFERROR(VLOOKUP(VALUE(MID(AP711,4,1)),AdditionalElements!$V$2:$W$50,2,0),"")</f>
        <v/>
      </c>
      <c r="AU711" s="71"/>
      <c r="AV711" s="79" t="str">
        <f>IFERROR(IF(VALUE(MID(AU711,1,1))=1, VLOOKUP(VALUE(MID(AU711,1,1)), TxtPanelShape!$A$2:$C$50, 3, 0), (IF(VALUE(MID(AU711,1,1))&gt;=7, VLOOKUP(VALUE(MID(AU711,1,1)), TxtPanelShape!$A$2:$C$50, 3, 0),VLOOKUP(VALUE(MID(AU711,1,2)),TxtPanelShape!$A$2:$C$50,3,0)))), "")</f>
        <v/>
      </c>
      <c r="AW711" s="79" t="str">
        <f>IFERROR(IF(VALUE(MID(AU711,1,1))=1, ", "&amp;VLOOKUP(VALUE(MID(AU711,2,1)), TxtPanelShape!$H$2:$I$50, 2, 0), IF(VALUE(MID(AU711,1,1))&gt;=7, ", "&amp;VLOOKUP(VALUE(MID(AU711,2,1)), TxtPanelShape!$H$2:$I$50, 2, 0),"")), "")</f>
        <v/>
      </c>
      <c r="AX711" s="79" t="str">
        <f>IFERROR(IF(VALUE(MID(AU711,1,1))=1, ", "&amp;VLOOKUP(VALUE(MID(AU711,3,1)), TxtPanelShape!$O$2:$P$50, 2, 0), IF(VALUE(MID(AU711,1,1))&gt;=7, ", "&amp;VLOOKUP(VALUE(MID(AU711,3,1)), TxtPanelShape!$O$2:$P$50, 2, 0),"")),"")</f>
        <v/>
      </c>
      <c r="AY711" s="79" t="str">
        <f>IFERROR("; "&amp;VLOOKUP(VALUE(MID(AU711,4,1)), TxtPanelShape!$V$2:$W$50,2,0),"")</f>
        <v/>
      </c>
      <c r="AZ711" s="79" t="str">
        <f t="shared" si="145"/>
        <v/>
      </c>
      <c r="BA711" s="71"/>
      <c r="BB711" s="79" t="str">
        <f>IFERROR(IF(VALUE(MID(BA711,1,1))=1, VLOOKUP(VALUE(MID(BA711,1,1)), TxtPanelShape!$A$2:$C$50, 3, 0), (IF(VALUE(MID(BA711,1,1))&gt;=7, VLOOKUP(VALUE(MID(BA711,1,1)), TxtPanelShape!$A$2:$C$50, 3, 0),VLOOKUP(VALUE(MID(BA711,1,2)),TxtPanelShape!$A$2:$C$50,3,0)))), "")</f>
        <v/>
      </c>
      <c r="BC711" s="79" t="str">
        <f>IFERROR(IF(VALUE(MID(BA711,1,1))=1, ", "&amp;VLOOKUP(VALUE(MID(BA711,2,1)), TxtPanelShape!$H$2:$I$50, 2, 0), IF(VALUE(MID(BA711,1,1))&gt;=7, ", "&amp;VLOOKUP(VALUE(MID(BA711,2,1)), TxtPanelShape!$H$2:$I$50, 2, 0),"")), "")</f>
        <v/>
      </c>
      <c r="BD711" s="79" t="str">
        <f>IFERROR(IF(VALUE(MID(BA711,1,1))=1, ", "&amp;VLOOKUP(VALUE(MID(BA711,3,1)), TxtPanelShape!$O$2:$P$50, 2, 0), IF(VALUE(MID(BA711,1,1))&gt;=7, ", "&amp;VLOOKUP(VALUE(MID(BA711,3,1)), TxtPanelShape!$O$2:$P$50, 2, 0),"")),"")</f>
        <v/>
      </c>
      <c r="BE711" s="79" t="str">
        <f>IFERROR("; "&amp;VLOOKUP(VALUE(MID(BA711,4,1)), TxtPanelShape!$V$2:$W$50,2,0),"")</f>
        <v/>
      </c>
      <c r="BF711" s="79" t="str">
        <f t="shared" si="146"/>
        <v/>
      </c>
      <c r="BG711" s="71"/>
      <c r="BH711" s="79" t="str">
        <f>IFERROR(VLOOKUP(BG711, TxtPanelDefinition!$A$2:$B$50, 2, 0),"")</f>
        <v/>
      </c>
      <c r="BI711" s="71"/>
      <c r="BJ711" s="79" t="str">
        <f>IFERROR(VLOOKUP(BI711, TxtPanelDefinition!$A$2:$B$50, 2, 0),"")</f>
        <v/>
      </c>
      <c r="BK711" s="71"/>
      <c r="BL711" s="79" t="str">
        <f>IFERROR(VLOOKUP(BK711, InscrTechniques!$A$2:$B$50, 2, 0),"")</f>
        <v/>
      </c>
      <c r="BM711" s="71"/>
      <c r="BN711" s="79" t="str">
        <f>IFERROR(VLOOKUP(BM711, InscrTechniques!$A$2:$B$50, 2, 0),"")</f>
        <v/>
      </c>
      <c r="BO711" s="71"/>
      <c r="BP711" s="79" t="str">
        <f>IFERROR(VLOOKUP(BO711, InscrTechniques!$A$2:$B$50, 2, 0),"")</f>
        <v/>
      </c>
      <c r="BQ711" s="71"/>
      <c r="BR711" s="79" t="str">
        <f>IFERROR(VLOOKUP(BQ711, InscrTechniques!$A$2:$B$50, 2, 0),"")</f>
        <v/>
      </c>
      <c r="BS711" s="71"/>
      <c r="BT711" s="79" t="str">
        <f>IFERROR(VLOOKUP(BS711, InscrTechniques!$A$2:$B$50, 2, 0),"")</f>
        <v/>
      </c>
      <c r="BU711" s="71"/>
      <c r="BV711" s="79" t="str">
        <f>IFERROR(VLOOKUP(BU711, InscrTechniques!$A$2:$B$50, 2, 0),"")</f>
        <v/>
      </c>
      <c r="BW711" s="125"/>
      <c r="BX711" s="79" t="str">
        <f>IFERROR(VLOOKUP(BW711, InscrTechniques!$A$2:$B$50, 2, 0),"")</f>
        <v/>
      </c>
      <c r="BY711" s="125"/>
      <c r="BZ711" s="79" t="str">
        <f>IFERROR(VLOOKUP(BY711, InscrTechniques!$A$2:$B$50, 2, 0),"")</f>
        <v/>
      </c>
      <c r="CA711" s="74"/>
      <c r="CB711" s="114" t="str">
        <f>IFERROR(VLOOKUP(CA711, LetterStyle!$A$2:$B$50, 2, 0),"")</f>
        <v/>
      </c>
      <c r="CC711" s="74"/>
      <c r="CD711" s="114" t="str">
        <f>IFERROR(VLOOKUP(CC711, LetterStyle!$A$2:$B$50, 2, 0),"")</f>
        <v/>
      </c>
      <c r="CE711" s="74"/>
      <c r="CF711" s="114" t="str">
        <f>IFERROR(VLOOKUP(CE711, LetterStyle!$A$2:$B$50, 2, 0),"")</f>
        <v/>
      </c>
      <c r="CG711" s="74"/>
      <c r="CH711" s="79" t="str">
        <f>IFERROR(VLOOKUP(CG711, LetterStyle!$A$2:$B$50, 2, 0),"")</f>
        <v/>
      </c>
      <c r="CI711" s="71"/>
      <c r="CJ711" s="79" t="str">
        <f>IFERROR(VLOOKUP(CI711, DecMotifs!$A$1:$B$306, 2, 0),"")</f>
        <v/>
      </c>
      <c r="CK711" s="71"/>
      <c r="CL711" s="79" t="str">
        <f>IFERROR(VLOOKUP(CK711, DecMotifs!$A$1:$B$306, 2, 0),"")</f>
        <v/>
      </c>
      <c r="CM711" s="71"/>
      <c r="CN711" s="79" t="str">
        <f>IFERROR(VLOOKUP(CM711, DecMotifs!$A$1:$B$306, 2, 0),"")</f>
        <v/>
      </c>
      <c r="CO711" s="71"/>
      <c r="CP711" s="79" t="str">
        <f>IFERROR(VLOOKUP(CO711, MarginalDec!$A$2:$B$253, 2, 0),"")</f>
        <v/>
      </c>
      <c r="CQ711" s="71"/>
      <c r="CR711" s="79" t="str">
        <f>IFERROR(VLOOKUP(CQ711, MarginalDec!$A$2:$B$253, 2, 0),"")</f>
        <v/>
      </c>
      <c r="CS711" s="71"/>
      <c r="CT711" s="79" t="str">
        <f>IFERROR(VLOOKUP(CS711, MarginalDec!$A$2:$B$253, 2, 0),"")</f>
        <v/>
      </c>
      <c r="CU711" s="71"/>
      <c r="CV711" s="79" t="str">
        <f>IF(ISBLANK(CU711),"", IFERROR(VLOOKUP(CU711, Tooling!$A$2:$B$252, 2, 0),""))</f>
        <v/>
      </c>
      <c r="CW711" s="71"/>
      <c r="CX711" s="79" t="str">
        <f>IF(ISBLANK(CW711),"", IFERROR(VLOOKUP(CW711, Tooling!$A$2:$B$252, 2, 0),""))</f>
        <v/>
      </c>
      <c r="CY711" s="71"/>
      <c r="CZ711" s="79" t="str">
        <f>IF(ISBLANK(CY711),"", IFERROR(VLOOKUP(CY711, Repairs!$A$2:$B$252, 2, 0),""))</f>
        <v/>
      </c>
      <c r="DA711" s="77"/>
      <c r="DB711" s="71"/>
      <c r="DC711" s="79" t="str">
        <f>IFERROR(VLOOKUP(DB711, DatingReason!$A$2:$B$252, 2, 0),"")</f>
        <v/>
      </c>
      <c r="DD711" s="123" t="str">
        <f t="shared" si="147"/>
        <v/>
      </c>
      <c r="DF711" s="119" t="str">
        <f t="array" ref="DF711">IF(AND($B711&lt;&gt;"", $DE711&lt;&gt;"", $DE711&lt;&gt;"No"),MAX(IF($B711=PEOPLE!$B$4:$B$1000, PEOPLE!$Q$4:$Q$1000,""))+100,"")</f>
        <v/>
      </c>
      <c r="DG711" s="68"/>
      <c r="DH711" s="76">
        <f>COUNTIF(PEOPLE!B:B, MEMORIALS!B711)</f>
        <v>0</v>
      </c>
      <c r="DI711" s="82"/>
      <c r="DJ711" s="82"/>
      <c r="DK711" s="82"/>
      <c r="DL711" s="68"/>
      <c r="DM711" s="68"/>
      <c r="DN711" s="68"/>
      <c r="DO711" s="68"/>
      <c r="DP711" s="68"/>
    </row>
    <row r="712" spans="1:120" ht="15" customHeight="1" x14ac:dyDescent="0.25">
      <c r="A712" s="68"/>
      <c r="B712" s="69"/>
      <c r="C712" s="68"/>
      <c r="D712" s="68"/>
      <c r="E712" s="70" t="str">
        <f>IF(D712="","",VLOOKUP(D712,Denomination!$A$2:$B$50, 2, 0))</f>
        <v/>
      </c>
      <c r="F712" s="68"/>
      <c r="G712" s="71"/>
      <c r="H712" s="70" t="str">
        <f>IF(G712="","",VLOOKUP(G712,MCondition!$A$2:$B$50, 2, 0))</f>
        <v/>
      </c>
      <c r="I712" s="72"/>
      <c r="J712" s="71"/>
      <c r="K712" s="70" t="str">
        <f>IF(J712="","",VLOOKUP(J712,ICondition!$A$2:$B$50, 2, 0))</f>
        <v/>
      </c>
      <c r="L712" s="73"/>
      <c r="M712" s="73"/>
      <c r="N712" s="73"/>
      <c r="O712" s="73"/>
      <c r="P712" s="73"/>
      <c r="Q712" s="73"/>
      <c r="R712" s="78"/>
      <c r="S712" s="79" t="str">
        <f>IFERROR(VLOOKUP(R712,Material!$A$2:$B$59, 2, 0),"")</f>
        <v/>
      </c>
      <c r="T712" s="71"/>
      <c r="U712" s="79" t="str">
        <f>IFERROR(VLOOKUP(T712,Material!$A$2:$B$59, 2, 0),"")</f>
        <v/>
      </c>
      <c r="V712" s="71"/>
      <c r="W712" s="79" t="str">
        <f>IFERROR(VLOOKUP(V712,Material!$A$2:$B$59, 2, 0),"")</f>
        <v/>
      </c>
      <c r="X712" s="71"/>
      <c r="Y712" s="79" t="str">
        <f>IFERROR(VLOOKUP(X712,Material!$A$2:$B$59, 2, 0),"")</f>
        <v/>
      </c>
      <c r="Z712" s="71"/>
      <c r="AA712" s="79" t="str">
        <f>IFERROR(VLOOKUP(Z712,Material!$A$2:$B$59, 2, 0),"")</f>
        <v/>
      </c>
      <c r="AB712" s="74"/>
      <c r="AC712" s="75" t="e">
        <f t="shared" si="136"/>
        <v>#VALUE!</v>
      </c>
      <c r="AD712" s="75" t="e">
        <f t="shared" si="137"/>
        <v>#VALUE!</v>
      </c>
      <c r="AE712" s="75" t="e">
        <f t="shared" si="139"/>
        <v>#VALUE!</v>
      </c>
      <c r="AF712" s="75" t="e">
        <f t="shared" si="138"/>
        <v>#VALUE!</v>
      </c>
      <c r="AG712" s="75" t="e">
        <f t="shared" si="140"/>
        <v>#VALUE!</v>
      </c>
      <c r="AH712" s="75" t="e">
        <f t="shared" si="141"/>
        <v>#VALUE!</v>
      </c>
      <c r="AI712" s="75" t="e">
        <f t="shared" si="142"/>
        <v>#VALUE!</v>
      </c>
      <c r="AJ712" s="80" t="e">
        <f t="shared" si="143"/>
        <v>#VALUE!</v>
      </c>
      <c r="AK712" s="79" t="str">
        <f>(IFERROR(VLOOKUP(AB712,Categories!$A$2:$B$20,2,1),""))</f>
        <v/>
      </c>
      <c r="AL712" s="79" t="str">
        <f ca="1">IFERROR(VLOOKUP((HLOOKUP((VLOOKUP($AB712,Categories!$A$2:$F$20,3,1)), $AB$3:$AJ712, (ROW()-ROW($AB$3)+1), 0)), INDIRECT(VLOOKUP($AB712,Categories!$A$2:$F$20,6,1)),2,0),AK712)</f>
        <v/>
      </c>
      <c r="AM712" s="79" t="str">
        <f ca="1">IFERROR(VLOOKUP((HLOOKUP((VLOOKUP($AB712,Categories!$A$2:$F$20,4,1)),$AB$3:$AJ712,(ROW()-ROW($AB$3)+1),0)),INDIRECT(VLOOKUP($AB712,Categories!$A$2:$H$20,7,1)),2,0),"")</f>
        <v/>
      </c>
      <c r="AN712" s="79" t="str">
        <f ca="1">IFERROR(VLOOKUP((HLOOKUP((VLOOKUP($AB712,Categories!$A$2:$F$20,5,1)), $AB$3:$AJ712, (ROW()-ROW($AB$3)+1), 0)), INDIRECT(VLOOKUP($AB712,Categories!$A$2:$H$20,8,1)),2,0),"")</f>
        <v/>
      </c>
      <c r="AO712" s="79" t="str">
        <f t="shared" ca="1" si="144"/>
        <v/>
      </c>
      <c r="AP712" s="81"/>
      <c r="AQ712" s="70" t="str">
        <f>IFERROR(VLOOKUP(VALUE(MID(AP712,1,1)),AdditionalElements!$A$2:$B$50,2,0),"")</f>
        <v/>
      </c>
      <c r="AR712" s="70" t="str">
        <f>IFERROR(VLOOKUP(VALUE(MID(AP712,2,1)),AdditionalElements!$H$2:$I$50,2,0),"")</f>
        <v/>
      </c>
      <c r="AS712" s="70" t="str">
        <f>IFERROR(VLOOKUP(VALUE(MID(AP712,3,1)),AdditionalElements!$O$2:$P$50,2,0),"")</f>
        <v/>
      </c>
      <c r="AT712" s="70" t="str">
        <f>IFERROR(VLOOKUP(VALUE(MID(AP712,4,1)),AdditionalElements!$V$2:$W$50,2,0),"")</f>
        <v/>
      </c>
      <c r="AU712" s="71"/>
      <c r="AV712" s="79" t="str">
        <f>IFERROR(IF(VALUE(MID(AU712,1,1))=1, VLOOKUP(VALUE(MID(AU712,1,1)), TxtPanelShape!$A$2:$C$50, 3, 0), (IF(VALUE(MID(AU712,1,1))&gt;=7, VLOOKUP(VALUE(MID(AU712,1,1)), TxtPanelShape!$A$2:$C$50, 3, 0),VLOOKUP(VALUE(MID(AU712,1,2)),TxtPanelShape!$A$2:$C$50,3,0)))), "")</f>
        <v/>
      </c>
      <c r="AW712" s="79" t="str">
        <f>IFERROR(IF(VALUE(MID(AU712,1,1))=1, ", "&amp;VLOOKUP(VALUE(MID(AU712,2,1)), TxtPanelShape!$H$2:$I$50, 2, 0), IF(VALUE(MID(AU712,1,1))&gt;=7, ", "&amp;VLOOKUP(VALUE(MID(AU712,2,1)), TxtPanelShape!$H$2:$I$50, 2, 0),"")), "")</f>
        <v/>
      </c>
      <c r="AX712" s="79" t="str">
        <f>IFERROR(IF(VALUE(MID(AU712,1,1))=1, ", "&amp;VLOOKUP(VALUE(MID(AU712,3,1)), TxtPanelShape!$O$2:$P$50, 2, 0), IF(VALUE(MID(AU712,1,1))&gt;=7, ", "&amp;VLOOKUP(VALUE(MID(AU712,3,1)), TxtPanelShape!$O$2:$P$50, 2, 0),"")),"")</f>
        <v/>
      </c>
      <c r="AY712" s="79" t="str">
        <f>IFERROR("; "&amp;VLOOKUP(VALUE(MID(AU712,4,1)), TxtPanelShape!$V$2:$W$50,2,0),"")</f>
        <v/>
      </c>
      <c r="AZ712" s="79" t="str">
        <f t="shared" si="145"/>
        <v/>
      </c>
      <c r="BA712" s="71"/>
      <c r="BB712" s="79" t="str">
        <f>IFERROR(IF(VALUE(MID(BA712,1,1))=1, VLOOKUP(VALUE(MID(BA712,1,1)), TxtPanelShape!$A$2:$C$50, 3, 0), (IF(VALUE(MID(BA712,1,1))&gt;=7, VLOOKUP(VALUE(MID(BA712,1,1)), TxtPanelShape!$A$2:$C$50, 3, 0),VLOOKUP(VALUE(MID(BA712,1,2)),TxtPanelShape!$A$2:$C$50,3,0)))), "")</f>
        <v/>
      </c>
      <c r="BC712" s="79" t="str">
        <f>IFERROR(IF(VALUE(MID(BA712,1,1))=1, ", "&amp;VLOOKUP(VALUE(MID(BA712,2,1)), TxtPanelShape!$H$2:$I$50, 2, 0), IF(VALUE(MID(BA712,1,1))&gt;=7, ", "&amp;VLOOKUP(VALUE(MID(BA712,2,1)), TxtPanelShape!$H$2:$I$50, 2, 0),"")), "")</f>
        <v/>
      </c>
      <c r="BD712" s="79" t="str">
        <f>IFERROR(IF(VALUE(MID(BA712,1,1))=1, ", "&amp;VLOOKUP(VALUE(MID(BA712,3,1)), TxtPanelShape!$O$2:$P$50, 2, 0), IF(VALUE(MID(BA712,1,1))&gt;=7, ", "&amp;VLOOKUP(VALUE(MID(BA712,3,1)), TxtPanelShape!$O$2:$P$50, 2, 0),"")),"")</f>
        <v/>
      </c>
      <c r="BE712" s="79" t="str">
        <f>IFERROR("; "&amp;VLOOKUP(VALUE(MID(BA712,4,1)), TxtPanelShape!$V$2:$W$50,2,0),"")</f>
        <v/>
      </c>
      <c r="BF712" s="79" t="str">
        <f t="shared" si="146"/>
        <v/>
      </c>
      <c r="BG712" s="71"/>
      <c r="BH712" s="79" t="str">
        <f>IFERROR(VLOOKUP(BG712, TxtPanelDefinition!$A$2:$B$50, 2, 0),"")</f>
        <v/>
      </c>
      <c r="BI712" s="71"/>
      <c r="BJ712" s="79" t="str">
        <f>IFERROR(VLOOKUP(BI712, TxtPanelDefinition!$A$2:$B$50, 2, 0),"")</f>
        <v/>
      </c>
      <c r="BK712" s="71"/>
      <c r="BL712" s="79" t="str">
        <f>IFERROR(VLOOKUP(BK712, InscrTechniques!$A$2:$B$50, 2, 0),"")</f>
        <v/>
      </c>
      <c r="BM712" s="71"/>
      <c r="BN712" s="79" t="str">
        <f>IFERROR(VLOOKUP(BM712, InscrTechniques!$A$2:$B$50, 2, 0),"")</f>
        <v/>
      </c>
      <c r="BO712" s="71"/>
      <c r="BP712" s="79" t="str">
        <f>IFERROR(VLOOKUP(BO712, InscrTechniques!$A$2:$B$50, 2, 0),"")</f>
        <v/>
      </c>
      <c r="BQ712" s="71"/>
      <c r="BR712" s="79" t="str">
        <f>IFERROR(VLOOKUP(BQ712, InscrTechniques!$A$2:$B$50, 2, 0),"")</f>
        <v/>
      </c>
      <c r="BS712" s="71"/>
      <c r="BT712" s="79" t="str">
        <f>IFERROR(VLOOKUP(BS712, InscrTechniques!$A$2:$B$50, 2, 0),"")</f>
        <v/>
      </c>
      <c r="BU712" s="71"/>
      <c r="BV712" s="79" t="str">
        <f>IFERROR(VLOOKUP(BU712, InscrTechniques!$A$2:$B$50, 2, 0),"")</f>
        <v/>
      </c>
      <c r="BW712" s="125"/>
      <c r="BX712" s="79" t="str">
        <f>IFERROR(VLOOKUP(BW712, InscrTechniques!$A$2:$B$50, 2, 0),"")</f>
        <v/>
      </c>
      <c r="BY712" s="125"/>
      <c r="BZ712" s="79" t="str">
        <f>IFERROR(VLOOKUP(BY712, InscrTechniques!$A$2:$B$50, 2, 0),"")</f>
        <v/>
      </c>
      <c r="CA712" s="74"/>
      <c r="CB712" s="114" t="str">
        <f>IFERROR(VLOOKUP(CA712, LetterStyle!$A$2:$B$50, 2, 0),"")</f>
        <v/>
      </c>
      <c r="CC712" s="74"/>
      <c r="CD712" s="114" t="str">
        <f>IFERROR(VLOOKUP(CC712, LetterStyle!$A$2:$B$50, 2, 0),"")</f>
        <v/>
      </c>
      <c r="CE712" s="74"/>
      <c r="CF712" s="114" t="str">
        <f>IFERROR(VLOOKUP(CE712, LetterStyle!$A$2:$B$50, 2, 0),"")</f>
        <v/>
      </c>
      <c r="CG712" s="74"/>
      <c r="CH712" s="79" t="str">
        <f>IFERROR(VLOOKUP(CG712, LetterStyle!$A$2:$B$50, 2, 0),"")</f>
        <v/>
      </c>
      <c r="CI712" s="71"/>
      <c r="CJ712" s="79" t="str">
        <f>IFERROR(VLOOKUP(CI712, DecMotifs!$A$1:$B$306, 2, 0),"")</f>
        <v/>
      </c>
      <c r="CK712" s="71"/>
      <c r="CL712" s="79" t="str">
        <f>IFERROR(VLOOKUP(CK712, DecMotifs!$A$1:$B$306, 2, 0),"")</f>
        <v/>
      </c>
      <c r="CM712" s="71"/>
      <c r="CN712" s="79" t="str">
        <f>IFERROR(VLOOKUP(CM712, DecMotifs!$A$1:$B$306, 2, 0),"")</f>
        <v/>
      </c>
      <c r="CO712" s="71"/>
      <c r="CP712" s="79" t="str">
        <f>IFERROR(VLOOKUP(CO712, MarginalDec!$A$2:$B$253, 2, 0),"")</f>
        <v/>
      </c>
      <c r="CQ712" s="71"/>
      <c r="CR712" s="79" t="str">
        <f>IFERROR(VLOOKUP(CQ712, MarginalDec!$A$2:$B$253, 2, 0),"")</f>
        <v/>
      </c>
      <c r="CS712" s="71"/>
      <c r="CT712" s="79" t="str">
        <f>IFERROR(VLOOKUP(CS712, MarginalDec!$A$2:$B$253, 2, 0),"")</f>
        <v/>
      </c>
      <c r="CU712" s="71"/>
      <c r="CV712" s="79" t="str">
        <f>IF(ISBLANK(CU712),"", IFERROR(VLOOKUP(CU712, Tooling!$A$2:$B$252, 2, 0),""))</f>
        <v/>
      </c>
      <c r="CW712" s="71"/>
      <c r="CX712" s="79" t="str">
        <f>IF(ISBLANK(CW712),"", IFERROR(VLOOKUP(CW712, Tooling!$A$2:$B$252, 2, 0),""))</f>
        <v/>
      </c>
      <c r="CY712" s="71"/>
      <c r="CZ712" s="79" t="str">
        <f>IF(ISBLANK(CY712),"", IFERROR(VLOOKUP(CY712, Repairs!$A$2:$B$252, 2, 0),""))</f>
        <v/>
      </c>
      <c r="DA712" s="77"/>
      <c r="DB712" s="71"/>
      <c r="DC712" s="79" t="str">
        <f>IFERROR(VLOOKUP(DB712, DatingReason!$A$2:$B$252, 2, 0),"")</f>
        <v/>
      </c>
      <c r="DD712" s="123" t="str">
        <f t="shared" si="147"/>
        <v/>
      </c>
      <c r="DF712" s="119" t="str">
        <f t="array" ref="DF712">IF(AND($B712&lt;&gt;"", $DE712&lt;&gt;"", $DE712&lt;&gt;"No"),MAX(IF($B712=PEOPLE!$B$4:$B$1000, PEOPLE!$Q$4:$Q$1000,""))+100,"")</f>
        <v/>
      </c>
      <c r="DG712" s="68"/>
      <c r="DH712" s="76">
        <f>COUNTIF(PEOPLE!B:B, MEMORIALS!B712)</f>
        <v>0</v>
      </c>
      <c r="DI712" s="82"/>
      <c r="DJ712" s="82"/>
      <c r="DK712" s="82"/>
      <c r="DL712" s="68"/>
      <c r="DM712" s="68"/>
      <c r="DN712" s="68"/>
      <c r="DO712" s="68"/>
      <c r="DP712" s="68"/>
    </row>
    <row r="713" spans="1:120" ht="15" customHeight="1" x14ac:dyDescent="0.25">
      <c r="A713" s="68"/>
      <c r="B713" s="69"/>
      <c r="C713" s="68"/>
      <c r="D713" s="68"/>
      <c r="E713" s="70" t="str">
        <f>IF(D713="","",VLOOKUP(D713,Denomination!$A$2:$B$50, 2, 0))</f>
        <v/>
      </c>
      <c r="F713" s="68"/>
      <c r="G713" s="71"/>
      <c r="H713" s="70" t="str">
        <f>IF(G713="","",VLOOKUP(G713,MCondition!$A$2:$B$50, 2, 0))</f>
        <v/>
      </c>
      <c r="I713" s="72"/>
      <c r="J713" s="71"/>
      <c r="K713" s="70" t="str">
        <f>IF(J713="","",VLOOKUP(J713,ICondition!$A$2:$B$50, 2, 0))</f>
        <v/>
      </c>
      <c r="L713" s="73"/>
      <c r="M713" s="73"/>
      <c r="N713" s="73"/>
      <c r="O713" s="73"/>
      <c r="P713" s="73"/>
      <c r="Q713" s="73"/>
      <c r="R713" s="78"/>
      <c r="S713" s="79" t="str">
        <f>IFERROR(VLOOKUP(R713,Material!$A$2:$B$59, 2, 0),"")</f>
        <v/>
      </c>
      <c r="T713" s="71"/>
      <c r="U713" s="79" t="str">
        <f>IFERROR(VLOOKUP(T713,Material!$A$2:$B$59, 2, 0),"")</f>
        <v/>
      </c>
      <c r="V713" s="71"/>
      <c r="W713" s="79" t="str">
        <f>IFERROR(VLOOKUP(V713,Material!$A$2:$B$59, 2, 0),"")</f>
        <v/>
      </c>
      <c r="X713" s="71"/>
      <c r="Y713" s="79" t="str">
        <f>IFERROR(VLOOKUP(X713,Material!$A$2:$B$59, 2, 0),"")</f>
        <v/>
      </c>
      <c r="Z713" s="71"/>
      <c r="AA713" s="79" t="str">
        <f>IFERROR(VLOOKUP(Z713,Material!$A$2:$B$59, 2, 0),"")</f>
        <v/>
      </c>
      <c r="AB713" s="74"/>
      <c r="AC713" s="75" t="e">
        <f t="shared" si="136"/>
        <v>#VALUE!</v>
      </c>
      <c r="AD713" s="75" t="e">
        <f t="shared" si="137"/>
        <v>#VALUE!</v>
      </c>
      <c r="AE713" s="75" t="e">
        <f t="shared" si="139"/>
        <v>#VALUE!</v>
      </c>
      <c r="AF713" s="75" t="e">
        <f t="shared" si="138"/>
        <v>#VALUE!</v>
      </c>
      <c r="AG713" s="75" t="e">
        <f t="shared" si="140"/>
        <v>#VALUE!</v>
      </c>
      <c r="AH713" s="75" t="e">
        <f t="shared" si="141"/>
        <v>#VALUE!</v>
      </c>
      <c r="AI713" s="75" t="e">
        <f t="shared" si="142"/>
        <v>#VALUE!</v>
      </c>
      <c r="AJ713" s="80" t="e">
        <f t="shared" si="143"/>
        <v>#VALUE!</v>
      </c>
      <c r="AK713" s="79" t="str">
        <f>(IFERROR(VLOOKUP(AB713,Categories!$A$2:$B$20,2,1),""))</f>
        <v/>
      </c>
      <c r="AL713" s="79" t="str">
        <f ca="1">IFERROR(VLOOKUP((HLOOKUP((VLOOKUP($AB713,Categories!$A$2:$F$20,3,1)), $AB$3:$AJ713, (ROW()-ROW($AB$3)+1), 0)), INDIRECT(VLOOKUP($AB713,Categories!$A$2:$F$20,6,1)),2,0),AK713)</f>
        <v/>
      </c>
      <c r="AM713" s="79" t="str">
        <f ca="1">IFERROR(VLOOKUP((HLOOKUP((VLOOKUP($AB713,Categories!$A$2:$F$20,4,1)),$AB$3:$AJ713,(ROW()-ROW($AB$3)+1),0)),INDIRECT(VLOOKUP($AB713,Categories!$A$2:$H$20,7,1)),2,0),"")</f>
        <v/>
      </c>
      <c r="AN713" s="79" t="str">
        <f ca="1">IFERROR(VLOOKUP((HLOOKUP((VLOOKUP($AB713,Categories!$A$2:$F$20,5,1)), $AB$3:$AJ713, (ROW()-ROW($AB$3)+1), 0)), INDIRECT(VLOOKUP($AB713,Categories!$A$2:$H$20,8,1)),2,0),"")</f>
        <v/>
      </c>
      <c r="AO713" s="79" t="str">
        <f t="shared" ca="1" si="144"/>
        <v/>
      </c>
      <c r="AP713" s="81"/>
      <c r="AQ713" s="70" t="str">
        <f>IFERROR(VLOOKUP(VALUE(MID(AP713,1,1)),AdditionalElements!$A$2:$B$50,2,0),"")</f>
        <v/>
      </c>
      <c r="AR713" s="70" t="str">
        <f>IFERROR(VLOOKUP(VALUE(MID(AP713,2,1)),AdditionalElements!$H$2:$I$50,2,0),"")</f>
        <v/>
      </c>
      <c r="AS713" s="70" t="str">
        <f>IFERROR(VLOOKUP(VALUE(MID(AP713,3,1)),AdditionalElements!$O$2:$P$50,2,0),"")</f>
        <v/>
      </c>
      <c r="AT713" s="70" t="str">
        <f>IFERROR(VLOOKUP(VALUE(MID(AP713,4,1)),AdditionalElements!$V$2:$W$50,2,0),"")</f>
        <v/>
      </c>
      <c r="AU713" s="71"/>
      <c r="AV713" s="79" t="str">
        <f>IFERROR(IF(VALUE(MID(AU713,1,1))=1, VLOOKUP(VALUE(MID(AU713,1,1)), TxtPanelShape!$A$2:$C$50, 3, 0), (IF(VALUE(MID(AU713,1,1))&gt;=7, VLOOKUP(VALUE(MID(AU713,1,1)), TxtPanelShape!$A$2:$C$50, 3, 0),VLOOKUP(VALUE(MID(AU713,1,2)),TxtPanelShape!$A$2:$C$50,3,0)))), "")</f>
        <v/>
      </c>
      <c r="AW713" s="79" t="str">
        <f>IFERROR(IF(VALUE(MID(AU713,1,1))=1, ", "&amp;VLOOKUP(VALUE(MID(AU713,2,1)), TxtPanelShape!$H$2:$I$50, 2, 0), IF(VALUE(MID(AU713,1,1))&gt;=7, ", "&amp;VLOOKUP(VALUE(MID(AU713,2,1)), TxtPanelShape!$H$2:$I$50, 2, 0),"")), "")</f>
        <v/>
      </c>
      <c r="AX713" s="79" t="str">
        <f>IFERROR(IF(VALUE(MID(AU713,1,1))=1, ", "&amp;VLOOKUP(VALUE(MID(AU713,3,1)), TxtPanelShape!$O$2:$P$50, 2, 0), IF(VALUE(MID(AU713,1,1))&gt;=7, ", "&amp;VLOOKUP(VALUE(MID(AU713,3,1)), TxtPanelShape!$O$2:$P$50, 2, 0),"")),"")</f>
        <v/>
      </c>
      <c r="AY713" s="79" t="str">
        <f>IFERROR("; "&amp;VLOOKUP(VALUE(MID(AU713,4,1)), TxtPanelShape!$V$2:$W$50,2,0),"")</f>
        <v/>
      </c>
      <c r="AZ713" s="79" t="str">
        <f t="shared" si="145"/>
        <v/>
      </c>
      <c r="BA713" s="71"/>
      <c r="BB713" s="79" t="str">
        <f>IFERROR(IF(VALUE(MID(BA713,1,1))=1, VLOOKUP(VALUE(MID(BA713,1,1)), TxtPanelShape!$A$2:$C$50, 3, 0), (IF(VALUE(MID(BA713,1,1))&gt;=7, VLOOKUP(VALUE(MID(BA713,1,1)), TxtPanelShape!$A$2:$C$50, 3, 0),VLOOKUP(VALUE(MID(BA713,1,2)),TxtPanelShape!$A$2:$C$50,3,0)))), "")</f>
        <v/>
      </c>
      <c r="BC713" s="79" t="str">
        <f>IFERROR(IF(VALUE(MID(BA713,1,1))=1, ", "&amp;VLOOKUP(VALUE(MID(BA713,2,1)), TxtPanelShape!$H$2:$I$50, 2, 0), IF(VALUE(MID(BA713,1,1))&gt;=7, ", "&amp;VLOOKUP(VALUE(MID(BA713,2,1)), TxtPanelShape!$H$2:$I$50, 2, 0),"")), "")</f>
        <v/>
      </c>
      <c r="BD713" s="79" t="str">
        <f>IFERROR(IF(VALUE(MID(BA713,1,1))=1, ", "&amp;VLOOKUP(VALUE(MID(BA713,3,1)), TxtPanelShape!$O$2:$P$50, 2, 0), IF(VALUE(MID(BA713,1,1))&gt;=7, ", "&amp;VLOOKUP(VALUE(MID(BA713,3,1)), TxtPanelShape!$O$2:$P$50, 2, 0),"")),"")</f>
        <v/>
      </c>
      <c r="BE713" s="79" t="str">
        <f>IFERROR("; "&amp;VLOOKUP(VALUE(MID(BA713,4,1)), TxtPanelShape!$V$2:$W$50,2,0),"")</f>
        <v/>
      </c>
      <c r="BF713" s="79" t="str">
        <f t="shared" si="146"/>
        <v/>
      </c>
      <c r="BG713" s="71"/>
      <c r="BH713" s="79" t="str">
        <f>IFERROR(VLOOKUP(BG713, TxtPanelDefinition!$A$2:$B$50, 2, 0),"")</f>
        <v/>
      </c>
      <c r="BI713" s="71"/>
      <c r="BJ713" s="79" t="str">
        <f>IFERROR(VLOOKUP(BI713, TxtPanelDefinition!$A$2:$B$50, 2, 0),"")</f>
        <v/>
      </c>
      <c r="BK713" s="71"/>
      <c r="BL713" s="79" t="str">
        <f>IFERROR(VLOOKUP(BK713, InscrTechniques!$A$2:$B$50, 2, 0),"")</f>
        <v/>
      </c>
      <c r="BM713" s="71"/>
      <c r="BN713" s="79" t="str">
        <f>IFERROR(VLOOKUP(BM713, InscrTechniques!$A$2:$B$50, 2, 0),"")</f>
        <v/>
      </c>
      <c r="BO713" s="71"/>
      <c r="BP713" s="79" t="str">
        <f>IFERROR(VLOOKUP(BO713, InscrTechniques!$A$2:$B$50, 2, 0),"")</f>
        <v/>
      </c>
      <c r="BQ713" s="71"/>
      <c r="BR713" s="79" t="str">
        <f>IFERROR(VLOOKUP(BQ713, InscrTechniques!$A$2:$B$50, 2, 0),"")</f>
        <v/>
      </c>
      <c r="BS713" s="71"/>
      <c r="BT713" s="79" t="str">
        <f>IFERROR(VLOOKUP(BS713, InscrTechniques!$A$2:$B$50, 2, 0),"")</f>
        <v/>
      </c>
      <c r="BU713" s="71"/>
      <c r="BV713" s="79" t="str">
        <f>IFERROR(VLOOKUP(BU713, InscrTechniques!$A$2:$B$50, 2, 0),"")</f>
        <v/>
      </c>
      <c r="BW713" s="125"/>
      <c r="BX713" s="79" t="str">
        <f>IFERROR(VLOOKUP(BW713, InscrTechniques!$A$2:$B$50, 2, 0),"")</f>
        <v/>
      </c>
      <c r="BY713" s="125"/>
      <c r="BZ713" s="79" t="str">
        <f>IFERROR(VLOOKUP(BY713, InscrTechniques!$A$2:$B$50, 2, 0),"")</f>
        <v/>
      </c>
      <c r="CA713" s="74"/>
      <c r="CB713" s="114" t="str">
        <f>IFERROR(VLOOKUP(CA713, LetterStyle!$A$2:$B$50, 2, 0),"")</f>
        <v/>
      </c>
      <c r="CC713" s="74"/>
      <c r="CD713" s="114" t="str">
        <f>IFERROR(VLOOKUP(CC713, LetterStyle!$A$2:$B$50, 2, 0),"")</f>
        <v/>
      </c>
      <c r="CE713" s="74"/>
      <c r="CF713" s="114" t="str">
        <f>IFERROR(VLOOKUP(CE713, LetterStyle!$A$2:$B$50, 2, 0),"")</f>
        <v/>
      </c>
      <c r="CG713" s="74"/>
      <c r="CH713" s="79" t="str">
        <f>IFERROR(VLOOKUP(CG713, LetterStyle!$A$2:$B$50, 2, 0),"")</f>
        <v/>
      </c>
      <c r="CI713" s="71"/>
      <c r="CJ713" s="79" t="str">
        <f>IFERROR(VLOOKUP(CI713, DecMotifs!$A$1:$B$306, 2, 0),"")</f>
        <v/>
      </c>
      <c r="CK713" s="71"/>
      <c r="CL713" s="79" t="str">
        <f>IFERROR(VLOOKUP(CK713, DecMotifs!$A$1:$B$306, 2, 0),"")</f>
        <v/>
      </c>
      <c r="CM713" s="71"/>
      <c r="CN713" s="79" t="str">
        <f>IFERROR(VLOOKUP(CM713, DecMotifs!$A$1:$B$306, 2, 0),"")</f>
        <v/>
      </c>
      <c r="CO713" s="71"/>
      <c r="CP713" s="79" t="str">
        <f>IFERROR(VLOOKUP(CO713, MarginalDec!$A$2:$B$253, 2, 0),"")</f>
        <v/>
      </c>
      <c r="CQ713" s="71"/>
      <c r="CR713" s="79" t="str">
        <f>IFERROR(VLOOKUP(CQ713, MarginalDec!$A$2:$B$253, 2, 0),"")</f>
        <v/>
      </c>
      <c r="CS713" s="71"/>
      <c r="CT713" s="79" t="str">
        <f>IFERROR(VLOOKUP(CS713, MarginalDec!$A$2:$B$253, 2, 0),"")</f>
        <v/>
      </c>
      <c r="CU713" s="71"/>
      <c r="CV713" s="79" t="str">
        <f>IF(ISBLANK(CU713),"", IFERROR(VLOOKUP(CU713, Tooling!$A$2:$B$252, 2, 0),""))</f>
        <v/>
      </c>
      <c r="CW713" s="71"/>
      <c r="CX713" s="79" t="str">
        <f>IF(ISBLANK(CW713),"", IFERROR(VLOOKUP(CW713, Tooling!$A$2:$B$252, 2, 0),""))</f>
        <v/>
      </c>
      <c r="CY713" s="71"/>
      <c r="CZ713" s="79" t="str">
        <f>IF(ISBLANK(CY713),"", IFERROR(VLOOKUP(CY713, Repairs!$A$2:$B$252, 2, 0),""))</f>
        <v/>
      </c>
      <c r="DA713" s="77"/>
      <c r="DB713" s="71"/>
      <c r="DC713" s="79" t="str">
        <f>IFERROR(VLOOKUP(DB713, DatingReason!$A$2:$B$252, 2, 0),"")</f>
        <v/>
      </c>
      <c r="DD713" s="123" t="str">
        <f t="shared" si="147"/>
        <v/>
      </c>
      <c r="DF713" s="119" t="str">
        <f t="array" ref="DF713">IF(AND($B713&lt;&gt;"", $DE713&lt;&gt;"", $DE713&lt;&gt;"No"),MAX(IF($B713=PEOPLE!$B$4:$B$1000, PEOPLE!$Q$4:$Q$1000,""))+100,"")</f>
        <v/>
      </c>
      <c r="DG713" s="68"/>
      <c r="DH713" s="76">
        <f>COUNTIF(PEOPLE!B:B, MEMORIALS!B713)</f>
        <v>0</v>
      </c>
      <c r="DI713" s="82"/>
      <c r="DJ713" s="82"/>
      <c r="DK713" s="82"/>
      <c r="DL713" s="68"/>
      <c r="DM713" s="68"/>
      <c r="DN713" s="68"/>
      <c r="DO713" s="68"/>
      <c r="DP713" s="68"/>
    </row>
    <row r="714" spans="1:120" ht="15" customHeight="1" x14ac:dyDescent="0.25">
      <c r="A714" s="68"/>
      <c r="B714" s="69"/>
      <c r="C714" s="68"/>
      <c r="D714" s="68"/>
      <c r="E714" s="70" t="str">
        <f>IF(D714="","",VLOOKUP(D714,Denomination!$A$2:$B$50, 2, 0))</f>
        <v/>
      </c>
      <c r="F714" s="68"/>
      <c r="G714" s="71"/>
      <c r="H714" s="70" t="str">
        <f>IF(G714="","",VLOOKUP(G714,MCondition!$A$2:$B$50, 2, 0))</f>
        <v/>
      </c>
      <c r="I714" s="72"/>
      <c r="J714" s="71"/>
      <c r="K714" s="70" t="str">
        <f>IF(J714="","",VLOOKUP(J714,ICondition!$A$2:$B$50, 2, 0))</f>
        <v/>
      </c>
      <c r="L714" s="73"/>
      <c r="M714" s="73"/>
      <c r="N714" s="73"/>
      <c r="O714" s="73"/>
      <c r="P714" s="73"/>
      <c r="Q714" s="73"/>
      <c r="R714" s="78"/>
      <c r="S714" s="79" t="str">
        <f>IFERROR(VLOOKUP(R714,Material!$A$2:$B$59, 2, 0),"")</f>
        <v/>
      </c>
      <c r="T714" s="71"/>
      <c r="U714" s="79" t="str">
        <f>IFERROR(VLOOKUP(T714,Material!$A$2:$B$59, 2, 0),"")</f>
        <v/>
      </c>
      <c r="V714" s="71"/>
      <c r="W714" s="79" t="str">
        <f>IFERROR(VLOOKUP(V714,Material!$A$2:$B$59, 2, 0),"")</f>
        <v/>
      </c>
      <c r="X714" s="71"/>
      <c r="Y714" s="79" t="str">
        <f>IFERROR(VLOOKUP(X714,Material!$A$2:$B$59, 2, 0),"")</f>
        <v/>
      </c>
      <c r="Z714" s="71"/>
      <c r="AA714" s="79" t="str">
        <f>IFERROR(VLOOKUP(Z714,Material!$A$2:$B$59, 2, 0),"")</f>
        <v/>
      </c>
      <c r="AB714" s="74"/>
      <c r="AC714" s="75" t="e">
        <f t="shared" si="136"/>
        <v>#VALUE!</v>
      </c>
      <c r="AD714" s="75" t="e">
        <f t="shared" si="137"/>
        <v>#VALUE!</v>
      </c>
      <c r="AE714" s="75" t="e">
        <f t="shared" si="139"/>
        <v>#VALUE!</v>
      </c>
      <c r="AF714" s="75" t="e">
        <f t="shared" si="138"/>
        <v>#VALUE!</v>
      </c>
      <c r="AG714" s="75" t="e">
        <f t="shared" si="140"/>
        <v>#VALUE!</v>
      </c>
      <c r="AH714" s="75" t="e">
        <f t="shared" si="141"/>
        <v>#VALUE!</v>
      </c>
      <c r="AI714" s="75" t="e">
        <f t="shared" si="142"/>
        <v>#VALUE!</v>
      </c>
      <c r="AJ714" s="80" t="e">
        <f t="shared" si="143"/>
        <v>#VALUE!</v>
      </c>
      <c r="AK714" s="79" t="str">
        <f>(IFERROR(VLOOKUP(AB714,Categories!$A$2:$B$20,2,1),""))</f>
        <v/>
      </c>
      <c r="AL714" s="79" t="str">
        <f ca="1">IFERROR(VLOOKUP((HLOOKUP((VLOOKUP($AB714,Categories!$A$2:$F$20,3,1)), $AB$3:$AJ714, (ROW()-ROW($AB$3)+1), 0)), INDIRECT(VLOOKUP($AB714,Categories!$A$2:$F$20,6,1)),2,0),AK714)</f>
        <v/>
      </c>
      <c r="AM714" s="79" t="str">
        <f ca="1">IFERROR(VLOOKUP((HLOOKUP((VLOOKUP($AB714,Categories!$A$2:$F$20,4,1)),$AB$3:$AJ714,(ROW()-ROW($AB$3)+1),0)),INDIRECT(VLOOKUP($AB714,Categories!$A$2:$H$20,7,1)),2,0),"")</f>
        <v/>
      </c>
      <c r="AN714" s="79" t="str">
        <f ca="1">IFERROR(VLOOKUP((HLOOKUP((VLOOKUP($AB714,Categories!$A$2:$F$20,5,1)), $AB$3:$AJ714, (ROW()-ROW($AB$3)+1), 0)), INDIRECT(VLOOKUP($AB714,Categories!$A$2:$H$20,8,1)),2,0),"")</f>
        <v/>
      </c>
      <c r="AO714" s="79" t="str">
        <f t="shared" ca="1" si="144"/>
        <v/>
      </c>
      <c r="AP714" s="81"/>
      <c r="AQ714" s="70" t="str">
        <f>IFERROR(VLOOKUP(VALUE(MID(AP714,1,1)),AdditionalElements!$A$2:$B$50,2,0),"")</f>
        <v/>
      </c>
      <c r="AR714" s="70" t="str">
        <f>IFERROR(VLOOKUP(VALUE(MID(AP714,2,1)),AdditionalElements!$H$2:$I$50,2,0),"")</f>
        <v/>
      </c>
      <c r="AS714" s="70" t="str">
        <f>IFERROR(VLOOKUP(VALUE(MID(AP714,3,1)),AdditionalElements!$O$2:$P$50,2,0),"")</f>
        <v/>
      </c>
      <c r="AT714" s="70" t="str">
        <f>IFERROR(VLOOKUP(VALUE(MID(AP714,4,1)),AdditionalElements!$V$2:$W$50,2,0),"")</f>
        <v/>
      </c>
      <c r="AU714" s="71"/>
      <c r="AV714" s="79" t="str">
        <f>IFERROR(IF(VALUE(MID(AU714,1,1))=1, VLOOKUP(VALUE(MID(AU714,1,1)), TxtPanelShape!$A$2:$C$50, 3, 0), (IF(VALUE(MID(AU714,1,1))&gt;=7, VLOOKUP(VALUE(MID(AU714,1,1)), TxtPanelShape!$A$2:$C$50, 3, 0),VLOOKUP(VALUE(MID(AU714,1,2)),TxtPanelShape!$A$2:$C$50,3,0)))), "")</f>
        <v/>
      </c>
      <c r="AW714" s="79" t="str">
        <f>IFERROR(IF(VALUE(MID(AU714,1,1))=1, ", "&amp;VLOOKUP(VALUE(MID(AU714,2,1)), TxtPanelShape!$H$2:$I$50, 2, 0), IF(VALUE(MID(AU714,1,1))&gt;=7, ", "&amp;VLOOKUP(VALUE(MID(AU714,2,1)), TxtPanelShape!$H$2:$I$50, 2, 0),"")), "")</f>
        <v/>
      </c>
      <c r="AX714" s="79" t="str">
        <f>IFERROR(IF(VALUE(MID(AU714,1,1))=1, ", "&amp;VLOOKUP(VALUE(MID(AU714,3,1)), TxtPanelShape!$O$2:$P$50, 2, 0), IF(VALUE(MID(AU714,1,1))&gt;=7, ", "&amp;VLOOKUP(VALUE(MID(AU714,3,1)), TxtPanelShape!$O$2:$P$50, 2, 0),"")),"")</f>
        <v/>
      </c>
      <c r="AY714" s="79" t="str">
        <f>IFERROR("; "&amp;VLOOKUP(VALUE(MID(AU714,4,1)), TxtPanelShape!$V$2:$W$50,2,0),"")</f>
        <v/>
      </c>
      <c r="AZ714" s="79" t="str">
        <f t="shared" si="145"/>
        <v/>
      </c>
      <c r="BA714" s="71"/>
      <c r="BB714" s="79" t="str">
        <f>IFERROR(IF(VALUE(MID(BA714,1,1))=1, VLOOKUP(VALUE(MID(BA714,1,1)), TxtPanelShape!$A$2:$C$50, 3, 0), (IF(VALUE(MID(BA714,1,1))&gt;=7, VLOOKUP(VALUE(MID(BA714,1,1)), TxtPanelShape!$A$2:$C$50, 3, 0),VLOOKUP(VALUE(MID(BA714,1,2)),TxtPanelShape!$A$2:$C$50,3,0)))), "")</f>
        <v/>
      </c>
      <c r="BC714" s="79" t="str">
        <f>IFERROR(IF(VALUE(MID(BA714,1,1))=1, ", "&amp;VLOOKUP(VALUE(MID(BA714,2,1)), TxtPanelShape!$H$2:$I$50, 2, 0), IF(VALUE(MID(BA714,1,1))&gt;=7, ", "&amp;VLOOKUP(VALUE(MID(BA714,2,1)), TxtPanelShape!$H$2:$I$50, 2, 0),"")), "")</f>
        <v/>
      </c>
      <c r="BD714" s="79" t="str">
        <f>IFERROR(IF(VALUE(MID(BA714,1,1))=1, ", "&amp;VLOOKUP(VALUE(MID(BA714,3,1)), TxtPanelShape!$O$2:$P$50, 2, 0), IF(VALUE(MID(BA714,1,1))&gt;=7, ", "&amp;VLOOKUP(VALUE(MID(BA714,3,1)), TxtPanelShape!$O$2:$P$50, 2, 0),"")),"")</f>
        <v/>
      </c>
      <c r="BE714" s="79" t="str">
        <f>IFERROR("; "&amp;VLOOKUP(VALUE(MID(BA714,4,1)), TxtPanelShape!$V$2:$W$50,2,0),"")</f>
        <v/>
      </c>
      <c r="BF714" s="79" t="str">
        <f t="shared" si="146"/>
        <v/>
      </c>
      <c r="BG714" s="71"/>
      <c r="BH714" s="79" t="str">
        <f>IFERROR(VLOOKUP(BG714, TxtPanelDefinition!$A$2:$B$50, 2, 0),"")</f>
        <v/>
      </c>
      <c r="BI714" s="71"/>
      <c r="BJ714" s="79" t="str">
        <f>IFERROR(VLOOKUP(BI714, TxtPanelDefinition!$A$2:$B$50, 2, 0),"")</f>
        <v/>
      </c>
      <c r="BK714" s="71"/>
      <c r="BL714" s="79" t="str">
        <f>IFERROR(VLOOKUP(BK714, InscrTechniques!$A$2:$B$50, 2, 0),"")</f>
        <v/>
      </c>
      <c r="BM714" s="71"/>
      <c r="BN714" s="79" t="str">
        <f>IFERROR(VLOOKUP(BM714, InscrTechniques!$A$2:$B$50, 2, 0),"")</f>
        <v/>
      </c>
      <c r="BO714" s="71"/>
      <c r="BP714" s="79" t="str">
        <f>IFERROR(VLOOKUP(BO714, InscrTechniques!$A$2:$B$50, 2, 0),"")</f>
        <v/>
      </c>
      <c r="BQ714" s="71"/>
      <c r="BR714" s="79" t="str">
        <f>IFERROR(VLOOKUP(BQ714, InscrTechniques!$A$2:$B$50, 2, 0),"")</f>
        <v/>
      </c>
      <c r="BS714" s="71"/>
      <c r="BT714" s="79" t="str">
        <f>IFERROR(VLOOKUP(BS714, InscrTechniques!$A$2:$B$50, 2, 0),"")</f>
        <v/>
      </c>
      <c r="BU714" s="71"/>
      <c r="BV714" s="79" t="str">
        <f>IFERROR(VLOOKUP(BU714, InscrTechniques!$A$2:$B$50, 2, 0),"")</f>
        <v/>
      </c>
      <c r="BW714" s="125"/>
      <c r="BX714" s="79" t="str">
        <f>IFERROR(VLOOKUP(BW714, InscrTechniques!$A$2:$B$50, 2, 0),"")</f>
        <v/>
      </c>
      <c r="BY714" s="125"/>
      <c r="BZ714" s="79" t="str">
        <f>IFERROR(VLOOKUP(BY714, InscrTechniques!$A$2:$B$50, 2, 0),"")</f>
        <v/>
      </c>
      <c r="CA714" s="74"/>
      <c r="CB714" s="114" t="str">
        <f>IFERROR(VLOOKUP(CA714, LetterStyle!$A$2:$B$50, 2, 0),"")</f>
        <v/>
      </c>
      <c r="CC714" s="74"/>
      <c r="CD714" s="114" t="str">
        <f>IFERROR(VLOOKUP(CC714, LetterStyle!$A$2:$B$50, 2, 0),"")</f>
        <v/>
      </c>
      <c r="CE714" s="74"/>
      <c r="CF714" s="114" t="str">
        <f>IFERROR(VLOOKUP(CE714, LetterStyle!$A$2:$B$50, 2, 0),"")</f>
        <v/>
      </c>
      <c r="CG714" s="74"/>
      <c r="CH714" s="79" t="str">
        <f>IFERROR(VLOOKUP(CG714, LetterStyle!$A$2:$B$50, 2, 0),"")</f>
        <v/>
      </c>
      <c r="CI714" s="71"/>
      <c r="CJ714" s="79" t="str">
        <f>IFERROR(VLOOKUP(CI714, DecMotifs!$A$1:$B$306, 2, 0),"")</f>
        <v/>
      </c>
      <c r="CK714" s="71"/>
      <c r="CL714" s="79" t="str">
        <f>IFERROR(VLOOKUP(CK714, DecMotifs!$A$1:$B$306, 2, 0),"")</f>
        <v/>
      </c>
      <c r="CM714" s="71"/>
      <c r="CN714" s="79" t="str">
        <f>IFERROR(VLOOKUP(CM714, DecMotifs!$A$1:$B$306, 2, 0),"")</f>
        <v/>
      </c>
      <c r="CO714" s="71"/>
      <c r="CP714" s="79" t="str">
        <f>IFERROR(VLOOKUP(CO714, MarginalDec!$A$2:$B$253, 2, 0),"")</f>
        <v/>
      </c>
      <c r="CQ714" s="71"/>
      <c r="CR714" s="79" t="str">
        <f>IFERROR(VLOOKUP(CQ714, MarginalDec!$A$2:$B$253, 2, 0),"")</f>
        <v/>
      </c>
      <c r="CS714" s="71"/>
      <c r="CT714" s="79" t="str">
        <f>IFERROR(VLOOKUP(CS714, MarginalDec!$A$2:$B$253, 2, 0),"")</f>
        <v/>
      </c>
      <c r="CU714" s="71"/>
      <c r="CV714" s="79" t="str">
        <f>IF(ISBLANK(CU714),"", IFERROR(VLOOKUP(CU714, Tooling!$A$2:$B$252, 2, 0),""))</f>
        <v/>
      </c>
      <c r="CW714" s="71"/>
      <c r="CX714" s="79" t="str">
        <f>IF(ISBLANK(CW714),"", IFERROR(VLOOKUP(CW714, Tooling!$A$2:$B$252, 2, 0),""))</f>
        <v/>
      </c>
      <c r="CY714" s="71"/>
      <c r="CZ714" s="79" t="str">
        <f>IF(ISBLANK(CY714),"", IFERROR(VLOOKUP(CY714, Repairs!$A$2:$B$252, 2, 0),""))</f>
        <v/>
      </c>
      <c r="DA714" s="77"/>
      <c r="DB714" s="71"/>
      <c r="DC714" s="79" t="str">
        <f>IFERROR(VLOOKUP(DB714, DatingReason!$A$2:$B$252, 2, 0),"")</f>
        <v/>
      </c>
      <c r="DD714" s="123" t="str">
        <f t="shared" si="147"/>
        <v/>
      </c>
      <c r="DF714" s="119" t="str">
        <f t="array" ref="DF714">IF(AND($B714&lt;&gt;"", $DE714&lt;&gt;"", $DE714&lt;&gt;"No"),MAX(IF($B714=PEOPLE!$B$4:$B$1000, PEOPLE!$Q$4:$Q$1000,""))+100,"")</f>
        <v/>
      </c>
      <c r="DG714" s="68"/>
      <c r="DH714" s="76">
        <f>COUNTIF(PEOPLE!B:B, MEMORIALS!B714)</f>
        <v>0</v>
      </c>
      <c r="DI714" s="82"/>
      <c r="DJ714" s="82"/>
      <c r="DK714" s="82"/>
      <c r="DL714" s="68"/>
      <c r="DM714" s="68"/>
      <c r="DN714" s="68"/>
      <c r="DO714" s="68"/>
      <c r="DP714" s="68"/>
    </row>
    <row r="715" spans="1:120" ht="15" customHeight="1" x14ac:dyDescent="0.25">
      <c r="A715" s="68"/>
      <c r="B715" s="69"/>
      <c r="C715" s="68"/>
      <c r="D715" s="68"/>
      <c r="E715" s="70" t="str">
        <f>IF(D715="","",VLOOKUP(D715,Denomination!$A$2:$B$50, 2, 0))</f>
        <v/>
      </c>
      <c r="F715" s="68"/>
      <c r="G715" s="71"/>
      <c r="H715" s="70" t="str">
        <f>IF(G715="","",VLOOKUP(G715,MCondition!$A$2:$B$50, 2, 0))</f>
        <v/>
      </c>
      <c r="I715" s="72"/>
      <c r="J715" s="71"/>
      <c r="K715" s="70" t="str">
        <f>IF(J715="","",VLOOKUP(J715,ICondition!$A$2:$B$50, 2, 0))</f>
        <v/>
      </c>
      <c r="L715" s="73"/>
      <c r="M715" s="73"/>
      <c r="N715" s="73"/>
      <c r="O715" s="73"/>
      <c r="P715" s="73"/>
      <c r="Q715" s="73"/>
      <c r="R715" s="78"/>
      <c r="S715" s="79" t="str">
        <f>IFERROR(VLOOKUP(R715,Material!$A$2:$B$59, 2, 0),"")</f>
        <v/>
      </c>
      <c r="T715" s="71"/>
      <c r="U715" s="79" t="str">
        <f>IFERROR(VLOOKUP(T715,Material!$A$2:$B$59, 2, 0),"")</f>
        <v/>
      </c>
      <c r="V715" s="71"/>
      <c r="W715" s="79" t="str">
        <f>IFERROR(VLOOKUP(V715,Material!$A$2:$B$59, 2, 0),"")</f>
        <v/>
      </c>
      <c r="X715" s="71"/>
      <c r="Y715" s="79" t="str">
        <f>IFERROR(VLOOKUP(X715,Material!$A$2:$B$59, 2, 0),"")</f>
        <v/>
      </c>
      <c r="Z715" s="71"/>
      <c r="AA715" s="79" t="str">
        <f>IFERROR(VLOOKUP(Z715,Material!$A$2:$B$59, 2, 0),"")</f>
        <v/>
      </c>
      <c r="AB715" s="74"/>
      <c r="AC715" s="75" t="e">
        <f t="shared" si="136"/>
        <v>#VALUE!</v>
      </c>
      <c r="AD715" s="75" t="e">
        <f t="shared" si="137"/>
        <v>#VALUE!</v>
      </c>
      <c r="AE715" s="75" t="e">
        <f t="shared" si="139"/>
        <v>#VALUE!</v>
      </c>
      <c r="AF715" s="75" t="e">
        <f t="shared" si="138"/>
        <v>#VALUE!</v>
      </c>
      <c r="AG715" s="75" t="e">
        <f t="shared" si="140"/>
        <v>#VALUE!</v>
      </c>
      <c r="AH715" s="75" t="e">
        <f t="shared" si="141"/>
        <v>#VALUE!</v>
      </c>
      <c r="AI715" s="75" t="e">
        <f t="shared" si="142"/>
        <v>#VALUE!</v>
      </c>
      <c r="AJ715" s="80" t="e">
        <f t="shared" si="143"/>
        <v>#VALUE!</v>
      </c>
      <c r="AK715" s="79" t="str">
        <f>(IFERROR(VLOOKUP(AB715,Categories!$A$2:$B$20,2,1),""))</f>
        <v/>
      </c>
      <c r="AL715" s="79" t="str">
        <f ca="1">IFERROR(VLOOKUP((HLOOKUP((VLOOKUP($AB715,Categories!$A$2:$F$20,3,1)), $AB$3:$AJ715, (ROW()-ROW($AB$3)+1), 0)), INDIRECT(VLOOKUP($AB715,Categories!$A$2:$F$20,6,1)),2,0),AK715)</f>
        <v/>
      </c>
      <c r="AM715" s="79" t="str">
        <f ca="1">IFERROR(VLOOKUP((HLOOKUP((VLOOKUP($AB715,Categories!$A$2:$F$20,4,1)),$AB$3:$AJ715,(ROW()-ROW($AB$3)+1),0)),INDIRECT(VLOOKUP($AB715,Categories!$A$2:$H$20,7,1)),2,0),"")</f>
        <v/>
      </c>
      <c r="AN715" s="79" t="str">
        <f ca="1">IFERROR(VLOOKUP((HLOOKUP((VLOOKUP($AB715,Categories!$A$2:$F$20,5,1)), $AB$3:$AJ715, (ROW()-ROW($AB$3)+1), 0)), INDIRECT(VLOOKUP($AB715,Categories!$A$2:$H$20,8,1)),2,0),"")</f>
        <v/>
      </c>
      <c r="AO715" s="79" t="str">
        <f t="shared" ca="1" si="144"/>
        <v/>
      </c>
      <c r="AP715" s="81"/>
      <c r="AQ715" s="70" t="str">
        <f>IFERROR(VLOOKUP(VALUE(MID(AP715,1,1)),AdditionalElements!$A$2:$B$50,2,0),"")</f>
        <v/>
      </c>
      <c r="AR715" s="70" t="str">
        <f>IFERROR(VLOOKUP(VALUE(MID(AP715,2,1)),AdditionalElements!$H$2:$I$50,2,0),"")</f>
        <v/>
      </c>
      <c r="AS715" s="70" t="str">
        <f>IFERROR(VLOOKUP(VALUE(MID(AP715,3,1)),AdditionalElements!$O$2:$P$50,2,0),"")</f>
        <v/>
      </c>
      <c r="AT715" s="70" t="str">
        <f>IFERROR(VLOOKUP(VALUE(MID(AP715,4,1)),AdditionalElements!$V$2:$W$50,2,0),"")</f>
        <v/>
      </c>
      <c r="AU715" s="71"/>
      <c r="AV715" s="79" t="str">
        <f>IFERROR(IF(VALUE(MID(AU715,1,1))=1, VLOOKUP(VALUE(MID(AU715,1,1)), TxtPanelShape!$A$2:$C$50, 3, 0), (IF(VALUE(MID(AU715,1,1))&gt;=7, VLOOKUP(VALUE(MID(AU715,1,1)), TxtPanelShape!$A$2:$C$50, 3, 0),VLOOKUP(VALUE(MID(AU715,1,2)),TxtPanelShape!$A$2:$C$50,3,0)))), "")</f>
        <v/>
      </c>
      <c r="AW715" s="79" t="str">
        <f>IFERROR(IF(VALUE(MID(AU715,1,1))=1, ", "&amp;VLOOKUP(VALUE(MID(AU715,2,1)), TxtPanelShape!$H$2:$I$50, 2, 0), IF(VALUE(MID(AU715,1,1))&gt;=7, ", "&amp;VLOOKUP(VALUE(MID(AU715,2,1)), TxtPanelShape!$H$2:$I$50, 2, 0),"")), "")</f>
        <v/>
      </c>
      <c r="AX715" s="79" t="str">
        <f>IFERROR(IF(VALUE(MID(AU715,1,1))=1, ", "&amp;VLOOKUP(VALUE(MID(AU715,3,1)), TxtPanelShape!$O$2:$P$50, 2, 0), IF(VALUE(MID(AU715,1,1))&gt;=7, ", "&amp;VLOOKUP(VALUE(MID(AU715,3,1)), TxtPanelShape!$O$2:$P$50, 2, 0),"")),"")</f>
        <v/>
      </c>
      <c r="AY715" s="79" t="str">
        <f>IFERROR("; "&amp;VLOOKUP(VALUE(MID(AU715,4,1)), TxtPanelShape!$V$2:$W$50,2,0),"")</f>
        <v/>
      </c>
      <c r="AZ715" s="79" t="str">
        <f t="shared" si="145"/>
        <v/>
      </c>
      <c r="BA715" s="71"/>
      <c r="BB715" s="79" t="str">
        <f>IFERROR(IF(VALUE(MID(BA715,1,1))=1, VLOOKUP(VALUE(MID(BA715,1,1)), TxtPanelShape!$A$2:$C$50, 3, 0), (IF(VALUE(MID(BA715,1,1))&gt;=7, VLOOKUP(VALUE(MID(BA715,1,1)), TxtPanelShape!$A$2:$C$50, 3, 0),VLOOKUP(VALUE(MID(BA715,1,2)),TxtPanelShape!$A$2:$C$50,3,0)))), "")</f>
        <v/>
      </c>
      <c r="BC715" s="79" t="str">
        <f>IFERROR(IF(VALUE(MID(BA715,1,1))=1, ", "&amp;VLOOKUP(VALUE(MID(BA715,2,1)), TxtPanelShape!$H$2:$I$50, 2, 0), IF(VALUE(MID(BA715,1,1))&gt;=7, ", "&amp;VLOOKUP(VALUE(MID(BA715,2,1)), TxtPanelShape!$H$2:$I$50, 2, 0),"")), "")</f>
        <v/>
      </c>
      <c r="BD715" s="79" t="str">
        <f>IFERROR(IF(VALUE(MID(BA715,1,1))=1, ", "&amp;VLOOKUP(VALUE(MID(BA715,3,1)), TxtPanelShape!$O$2:$P$50, 2, 0), IF(VALUE(MID(BA715,1,1))&gt;=7, ", "&amp;VLOOKUP(VALUE(MID(BA715,3,1)), TxtPanelShape!$O$2:$P$50, 2, 0),"")),"")</f>
        <v/>
      </c>
      <c r="BE715" s="79" t="str">
        <f>IFERROR("; "&amp;VLOOKUP(VALUE(MID(BA715,4,1)), TxtPanelShape!$V$2:$W$50,2,0),"")</f>
        <v/>
      </c>
      <c r="BF715" s="79" t="str">
        <f t="shared" si="146"/>
        <v/>
      </c>
      <c r="BG715" s="71"/>
      <c r="BH715" s="79" t="str">
        <f>IFERROR(VLOOKUP(BG715, TxtPanelDefinition!$A$2:$B$50, 2, 0),"")</f>
        <v/>
      </c>
      <c r="BI715" s="71"/>
      <c r="BJ715" s="79" t="str">
        <f>IFERROR(VLOOKUP(BI715, TxtPanelDefinition!$A$2:$B$50, 2, 0),"")</f>
        <v/>
      </c>
      <c r="BK715" s="71"/>
      <c r="BL715" s="79" t="str">
        <f>IFERROR(VLOOKUP(BK715, InscrTechniques!$A$2:$B$50, 2, 0),"")</f>
        <v/>
      </c>
      <c r="BM715" s="71"/>
      <c r="BN715" s="79" t="str">
        <f>IFERROR(VLOOKUP(BM715, InscrTechniques!$A$2:$B$50, 2, 0),"")</f>
        <v/>
      </c>
      <c r="BO715" s="71"/>
      <c r="BP715" s="79" t="str">
        <f>IFERROR(VLOOKUP(BO715, InscrTechniques!$A$2:$B$50, 2, 0),"")</f>
        <v/>
      </c>
      <c r="BQ715" s="71"/>
      <c r="BR715" s="79" t="str">
        <f>IFERROR(VLOOKUP(BQ715, InscrTechniques!$A$2:$B$50, 2, 0),"")</f>
        <v/>
      </c>
      <c r="BS715" s="71"/>
      <c r="BT715" s="79" t="str">
        <f>IFERROR(VLOOKUP(BS715, InscrTechniques!$A$2:$B$50, 2, 0),"")</f>
        <v/>
      </c>
      <c r="BU715" s="71"/>
      <c r="BV715" s="79" t="str">
        <f>IFERROR(VLOOKUP(BU715, InscrTechniques!$A$2:$B$50, 2, 0),"")</f>
        <v/>
      </c>
      <c r="BW715" s="125"/>
      <c r="BX715" s="79" t="str">
        <f>IFERROR(VLOOKUP(BW715, InscrTechniques!$A$2:$B$50, 2, 0),"")</f>
        <v/>
      </c>
      <c r="BY715" s="125"/>
      <c r="BZ715" s="79" t="str">
        <f>IFERROR(VLOOKUP(BY715, InscrTechniques!$A$2:$B$50, 2, 0),"")</f>
        <v/>
      </c>
      <c r="CA715" s="74"/>
      <c r="CB715" s="114" t="str">
        <f>IFERROR(VLOOKUP(CA715, LetterStyle!$A$2:$B$50, 2, 0),"")</f>
        <v/>
      </c>
      <c r="CC715" s="74"/>
      <c r="CD715" s="114" t="str">
        <f>IFERROR(VLOOKUP(CC715, LetterStyle!$A$2:$B$50, 2, 0),"")</f>
        <v/>
      </c>
      <c r="CE715" s="74"/>
      <c r="CF715" s="114" t="str">
        <f>IFERROR(VLOOKUP(CE715, LetterStyle!$A$2:$B$50, 2, 0),"")</f>
        <v/>
      </c>
      <c r="CG715" s="74"/>
      <c r="CH715" s="79" t="str">
        <f>IFERROR(VLOOKUP(CG715, LetterStyle!$A$2:$B$50, 2, 0),"")</f>
        <v/>
      </c>
      <c r="CI715" s="71"/>
      <c r="CJ715" s="79" t="str">
        <f>IFERROR(VLOOKUP(CI715, DecMotifs!$A$1:$B$306, 2, 0),"")</f>
        <v/>
      </c>
      <c r="CK715" s="71"/>
      <c r="CL715" s="79" t="str">
        <f>IFERROR(VLOOKUP(CK715, DecMotifs!$A$1:$B$306, 2, 0),"")</f>
        <v/>
      </c>
      <c r="CM715" s="71"/>
      <c r="CN715" s="79" t="str">
        <f>IFERROR(VLOOKUP(CM715, DecMotifs!$A$1:$B$306, 2, 0),"")</f>
        <v/>
      </c>
      <c r="CO715" s="71"/>
      <c r="CP715" s="79" t="str">
        <f>IFERROR(VLOOKUP(CO715, MarginalDec!$A$2:$B$253, 2, 0),"")</f>
        <v/>
      </c>
      <c r="CQ715" s="71"/>
      <c r="CR715" s="79" t="str">
        <f>IFERROR(VLOOKUP(CQ715, MarginalDec!$A$2:$B$253, 2, 0),"")</f>
        <v/>
      </c>
      <c r="CS715" s="71"/>
      <c r="CT715" s="79" t="str">
        <f>IFERROR(VLOOKUP(CS715, MarginalDec!$A$2:$B$253, 2, 0),"")</f>
        <v/>
      </c>
      <c r="CU715" s="71"/>
      <c r="CV715" s="79" t="str">
        <f>IF(ISBLANK(CU715),"", IFERROR(VLOOKUP(CU715, Tooling!$A$2:$B$252, 2, 0),""))</f>
        <v/>
      </c>
      <c r="CW715" s="71"/>
      <c r="CX715" s="79" t="str">
        <f>IF(ISBLANK(CW715),"", IFERROR(VLOOKUP(CW715, Tooling!$A$2:$B$252, 2, 0),""))</f>
        <v/>
      </c>
      <c r="CY715" s="71"/>
      <c r="CZ715" s="79" t="str">
        <f>IF(ISBLANK(CY715),"", IFERROR(VLOOKUP(CY715, Repairs!$A$2:$B$252, 2, 0),""))</f>
        <v/>
      </c>
      <c r="DA715" s="77"/>
      <c r="DB715" s="71"/>
      <c r="DC715" s="79" t="str">
        <f>IFERROR(VLOOKUP(DB715, DatingReason!$A$2:$B$252, 2, 0),"")</f>
        <v/>
      </c>
      <c r="DD715" s="123" t="str">
        <f t="shared" si="147"/>
        <v/>
      </c>
      <c r="DF715" s="119" t="str">
        <f t="array" ref="DF715">IF(AND($B715&lt;&gt;"", $DE715&lt;&gt;"", $DE715&lt;&gt;"No"),MAX(IF($B715=PEOPLE!$B$4:$B$1000, PEOPLE!$Q$4:$Q$1000,""))+100,"")</f>
        <v/>
      </c>
      <c r="DG715" s="68"/>
      <c r="DH715" s="76">
        <f>COUNTIF(PEOPLE!B:B, MEMORIALS!B715)</f>
        <v>0</v>
      </c>
      <c r="DI715" s="82"/>
      <c r="DJ715" s="82"/>
      <c r="DK715" s="82"/>
      <c r="DL715" s="68"/>
      <c r="DM715" s="68"/>
      <c r="DN715" s="68"/>
      <c r="DO715" s="68"/>
      <c r="DP715" s="68"/>
    </row>
    <row r="716" spans="1:120" ht="15" customHeight="1" x14ac:dyDescent="0.25">
      <c r="A716" s="68"/>
      <c r="B716" s="69"/>
      <c r="C716" s="68"/>
      <c r="D716" s="68"/>
      <c r="E716" s="70" t="str">
        <f>IF(D716="","",VLOOKUP(D716,Denomination!$A$2:$B$50, 2, 0))</f>
        <v/>
      </c>
      <c r="F716" s="68"/>
      <c r="G716" s="71"/>
      <c r="H716" s="70" t="str">
        <f>IF(G716="","",VLOOKUP(G716,MCondition!$A$2:$B$50, 2, 0))</f>
        <v/>
      </c>
      <c r="I716" s="72"/>
      <c r="J716" s="71"/>
      <c r="K716" s="70" t="str">
        <f>IF(J716="","",VLOOKUP(J716,ICondition!$A$2:$B$50, 2, 0))</f>
        <v/>
      </c>
      <c r="L716" s="73"/>
      <c r="M716" s="73"/>
      <c r="N716" s="73"/>
      <c r="O716" s="73"/>
      <c r="P716" s="73"/>
      <c r="Q716" s="73"/>
      <c r="R716" s="78"/>
      <c r="S716" s="79" t="str">
        <f>IFERROR(VLOOKUP(R716,Material!$A$2:$B$59, 2, 0),"")</f>
        <v/>
      </c>
      <c r="T716" s="71"/>
      <c r="U716" s="79" t="str">
        <f>IFERROR(VLOOKUP(T716,Material!$A$2:$B$59, 2, 0),"")</f>
        <v/>
      </c>
      <c r="V716" s="71"/>
      <c r="W716" s="79" t="str">
        <f>IFERROR(VLOOKUP(V716,Material!$A$2:$B$59, 2, 0),"")</f>
        <v/>
      </c>
      <c r="X716" s="71"/>
      <c r="Y716" s="79" t="str">
        <f>IFERROR(VLOOKUP(X716,Material!$A$2:$B$59, 2, 0),"")</f>
        <v/>
      </c>
      <c r="Z716" s="71"/>
      <c r="AA716" s="79" t="str">
        <f>IFERROR(VLOOKUP(Z716,Material!$A$2:$B$59, 2, 0),"")</f>
        <v/>
      </c>
      <c r="AB716" s="74"/>
      <c r="AC716" s="75" t="e">
        <f t="shared" si="136"/>
        <v>#VALUE!</v>
      </c>
      <c r="AD716" s="75" t="e">
        <f t="shared" si="137"/>
        <v>#VALUE!</v>
      </c>
      <c r="AE716" s="75" t="e">
        <f t="shared" si="139"/>
        <v>#VALUE!</v>
      </c>
      <c r="AF716" s="75" t="e">
        <f t="shared" si="138"/>
        <v>#VALUE!</v>
      </c>
      <c r="AG716" s="75" t="e">
        <f t="shared" si="140"/>
        <v>#VALUE!</v>
      </c>
      <c r="AH716" s="75" t="e">
        <f t="shared" si="141"/>
        <v>#VALUE!</v>
      </c>
      <c r="AI716" s="75" t="e">
        <f t="shared" si="142"/>
        <v>#VALUE!</v>
      </c>
      <c r="AJ716" s="80" t="e">
        <f t="shared" si="143"/>
        <v>#VALUE!</v>
      </c>
      <c r="AK716" s="79" t="str">
        <f>(IFERROR(VLOOKUP(AB716,Categories!$A$2:$B$20,2,1),""))</f>
        <v/>
      </c>
      <c r="AL716" s="79" t="str">
        <f ca="1">IFERROR(VLOOKUP((HLOOKUP((VLOOKUP($AB716,Categories!$A$2:$F$20,3,1)), $AB$3:$AJ716, (ROW()-ROW($AB$3)+1), 0)), INDIRECT(VLOOKUP($AB716,Categories!$A$2:$F$20,6,1)),2,0),AK716)</f>
        <v/>
      </c>
      <c r="AM716" s="79" t="str">
        <f ca="1">IFERROR(VLOOKUP((HLOOKUP((VLOOKUP($AB716,Categories!$A$2:$F$20,4,1)),$AB$3:$AJ716,(ROW()-ROW($AB$3)+1),0)),INDIRECT(VLOOKUP($AB716,Categories!$A$2:$H$20,7,1)),2,0),"")</f>
        <v/>
      </c>
      <c r="AN716" s="79" t="str">
        <f ca="1">IFERROR(VLOOKUP((HLOOKUP((VLOOKUP($AB716,Categories!$A$2:$F$20,5,1)), $AB$3:$AJ716, (ROW()-ROW($AB$3)+1), 0)), INDIRECT(VLOOKUP($AB716,Categories!$A$2:$H$20,8,1)),2,0),"")</f>
        <v/>
      </c>
      <c r="AO716" s="79" t="str">
        <f t="shared" ca="1" si="144"/>
        <v/>
      </c>
      <c r="AP716" s="81"/>
      <c r="AQ716" s="70" t="str">
        <f>IFERROR(VLOOKUP(VALUE(MID(AP716,1,1)),AdditionalElements!$A$2:$B$50,2,0),"")</f>
        <v/>
      </c>
      <c r="AR716" s="70" t="str">
        <f>IFERROR(VLOOKUP(VALUE(MID(AP716,2,1)),AdditionalElements!$H$2:$I$50,2,0),"")</f>
        <v/>
      </c>
      <c r="AS716" s="70" t="str">
        <f>IFERROR(VLOOKUP(VALUE(MID(AP716,3,1)),AdditionalElements!$O$2:$P$50,2,0),"")</f>
        <v/>
      </c>
      <c r="AT716" s="70" t="str">
        <f>IFERROR(VLOOKUP(VALUE(MID(AP716,4,1)),AdditionalElements!$V$2:$W$50,2,0),"")</f>
        <v/>
      </c>
      <c r="AU716" s="71"/>
      <c r="AV716" s="79" t="str">
        <f>IFERROR(IF(VALUE(MID(AU716,1,1))=1, VLOOKUP(VALUE(MID(AU716,1,1)), TxtPanelShape!$A$2:$C$50, 3, 0), (IF(VALUE(MID(AU716,1,1))&gt;=7, VLOOKUP(VALUE(MID(AU716,1,1)), TxtPanelShape!$A$2:$C$50, 3, 0),VLOOKUP(VALUE(MID(AU716,1,2)),TxtPanelShape!$A$2:$C$50,3,0)))), "")</f>
        <v/>
      </c>
      <c r="AW716" s="79" t="str">
        <f>IFERROR(IF(VALUE(MID(AU716,1,1))=1, ", "&amp;VLOOKUP(VALUE(MID(AU716,2,1)), TxtPanelShape!$H$2:$I$50, 2, 0), IF(VALUE(MID(AU716,1,1))&gt;=7, ", "&amp;VLOOKUP(VALUE(MID(AU716,2,1)), TxtPanelShape!$H$2:$I$50, 2, 0),"")), "")</f>
        <v/>
      </c>
      <c r="AX716" s="79" t="str">
        <f>IFERROR(IF(VALUE(MID(AU716,1,1))=1, ", "&amp;VLOOKUP(VALUE(MID(AU716,3,1)), TxtPanelShape!$O$2:$P$50, 2, 0), IF(VALUE(MID(AU716,1,1))&gt;=7, ", "&amp;VLOOKUP(VALUE(MID(AU716,3,1)), TxtPanelShape!$O$2:$P$50, 2, 0),"")),"")</f>
        <v/>
      </c>
      <c r="AY716" s="79" t="str">
        <f>IFERROR("; "&amp;VLOOKUP(VALUE(MID(AU716,4,1)), TxtPanelShape!$V$2:$W$50,2,0),"")</f>
        <v/>
      </c>
      <c r="AZ716" s="79" t="str">
        <f t="shared" si="145"/>
        <v/>
      </c>
      <c r="BA716" s="71"/>
      <c r="BB716" s="79" t="str">
        <f>IFERROR(IF(VALUE(MID(BA716,1,1))=1, VLOOKUP(VALUE(MID(BA716,1,1)), TxtPanelShape!$A$2:$C$50, 3, 0), (IF(VALUE(MID(BA716,1,1))&gt;=7, VLOOKUP(VALUE(MID(BA716,1,1)), TxtPanelShape!$A$2:$C$50, 3, 0),VLOOKUP(VALUE(MID(BA716,1,2)),TxtPanelShape!$A$2:$C$50,3,0)))), "")</f>
        <v/>
      </c>
      <c r="BC716" s="79" t="str">
        <f>IFERROR(IF(VALUE(MID(BA716,1,1))=1, ", "&amp;VLOOKUP(VALUE(MID(BA716,2,1)), TxtPanelShape!$H$2:$I$50, 2, 0), IF(VALUE(MID(BA716,1,1))&gt;=7, ", "&amp;VLOOKUP(VALUE(MID(BA716,2,1)), TxtPanelShape!$H$2:$I$50, 2, 0),"")), "")</f>
        <v/>
      </c>
      <c r="BD716" s="79" t="str">
        <f>IFERROR(IF(VALUE(MID(BA716,1,1))=1, ", "&amp;VLOOKUP(VALUE(MID(BA716,3,1)), TxtPanelShape!$O$2:$P$50, 2, 0), IF(VALUE(MID(BA716,1,1))&gt;=7, ", "&amp;VLOOKUP(VALUE(MID(BA716,3,1)), TxtPanelShape!$O$2:$P$50, 2, 0),"")),"")</f>
        <v/>
      </c>
      <c r="BE716" s="79" t="str">
        <f>IFERROR("; "&amp;VLOOKUP(VALUE(MID(BA716,4,1)), TxtPanelShape!$V$2:$W$50,2,0),"")</f>
        <v/>
      </c>
      <c r="BF716" s="79" t="str">
        <f t="shared" si="146"/>
        <v/>
      </c>
      <c r="BG716" s="71"/>
      <c r="BH716" s="79" t="str">
        <f>IFERROR(VLOOKUP(BG716, TxtPanelDefinition!$A$2:$B$50, 2, 0),"")</f>
        <v/>
      </c>
      <c r="BI716" s="71"/>
      <c r="BJ716" s="79" t="str">
        <f>IFERROR(VLOOKUP(BI716, TxtPanelDefinition!$A$2:$B$50, 2, 0),"")</f>
        <v/>
      </c>
      <c r="BK716" s="71"/>
      <c r="BL716" s="79" t="str">
        <f>IFERROR(VLOOKUP(BK716, InscrTechniques!$A$2:$B$50, 2, 0),"")</f>
        <v/>
      </c>
      <c r="BM716" s="71"/>
      <c r="BN716" s="79" t="str">
        <f>IFERROR(VLOOKUP(BM716, InscrTechniques!$A$2:$B$50, 2, 0),"")</f>
        <v/>
      </c>
      <c r="BO716" s="71"/>
      <c r="BP716" s="79" t="str">
        <f>IFERROR(VLOOKUP(BO716, InscrTechniques!$A$2:$B$50, 2, 0),"")</f>
        <v/>
      </c>
      <c r="BQ716" s="71"/>
      <c r="BR716" s="79" t="str">
        <f>IFERROR(VLOOKUP(BQ716, InscrTechniques!$A$2:$B$50, 2, 0),"")</f>
        <v/>
      </c>
      <c r="BS716" s="71"/>
      <c r="BT716" s="79" t="str">
        <f>IFERROR(VLOOKUP(BS716, InscrTechniques!$A$2:$B$50, 2, 0),"")</f>
        <v/>
      </c>
      <c r="BU716" s="71"/>
      <c r="BV716" s="79" t="str">
        <f>IFERROR(VLOOKUP(BU716, InscrTechniques!$A$2:$B$50, 2, 0),"")</f>
        <v/>
      </c>
      <c r="BW716" s="125"/>
      <c r="BX716" s="79" t="str">
        <f>IFERROR(VLOOKUP(BW716, InscrTechniques!$A$2:$B$50, 2, 0),"")</f>
        <v/>
      </c>
      <c r="BY716" s="125"/>
      <c r="BZ716" s="79" t="str">
        <f>IFERROR(VLOOKUP(BY716, InscrTechniques!$A$2:$B$50, 2, 0),"")</f>
        <v/>
      </c>
      <c r="CA716" s="74"/>
      <c r="CB716" s="114" t="str">
        <f>IFERROR(VLOOKUP(CA716, LetterStyle!$A$2:$B$50, 2, 0),"")</f>
        <v/>
      </c>
      <c r="CC716" s="74"/>
      <c r="CD716" s="114" t="str">
        <f>IFERROR(VLOOKUP(CC716, LetterStyle!$A$2:$B$50, 2, 0),"")</f>
        <v/>
      </c>
      <c r="CE716" s="74"/>
      <c r="CF716" s="114" t="str">
        <f>IFERROR(VLOOKUP(CE716, LetterStyle!$A$2:$B$50, 2, 0),"")</f>
        <v/>
      </c>
      <c r="CG716" s="74"/>
      <c r="CH716" s="79" t="str">
        <f>IFERROR(VLOOKUP(CG716, LetterStyle!$A$2:$B$50, 2, 0),"")</f>
        <v/>
      </c>
      <c r="CI716" s="71"/>
      <c r="CJ716" s="79" t="str">
        <f>IFERROR(VLOOKUP(CI716, DecMotifs!$A$1:$B$306, 2, 0),"")</f>
        <v/>
      </c>
      <c r="CK716" s="71"/>
      <c r="CL716" s="79" t="str">
        <f>IFERROR(VLOOKUP(CK716, DecMotifs!$A$1:$B$306, 2, 0),"")</f>
        <v/>
      </c>
      <c r="CM716" s="71"/>
      <c r="CN716" s="79" t="str">
        <f>IFERROR(VLOOKUP(CM716, DecMotifs!$A$1:$B$306, 2, 0),"")</f>
        <v/>
      </c>
      <c r="CO716" s="71"/>
      <c r="CP716" s="79" t="str">
        <f>IFERROR(VLOOKUP(CO716, MarginalDec!$A$2:$B$253, 2, 0),"")</f>
        <v/>
      </c>
      <c r="CQ716" s="71"/>
      <c r="CR716" s="79" t="str">
        <f>IFERROR(VLOOKUP(CQ716, MarginalDec!$A$2:$B$253, 2, 0),"")</f>
        <v/>
      </c>
      <c r="CS716" s="71"/>
      <c r="CT716" s="79" t="str">
        <f>IFERROR(VLOOKUP(CS716, MarginalDec!$A$2:$B$253, 2, 0),"")</f>
        <v/>
      </c>
      <c r="CU716" s="71"/>
      <c r="CV716" s="79" t="str">
        <f>IF(ISBLANK(CU716),"", IFERROR(VLOOKUP(CU716, Tooling!$A$2:$B$252, 2, 0),""))</f>
        <v/>
      </c>
      <c r="CW716" s="71"/>
      <c r="CX716" s="79" t="str">
        <f>IF(ISBLANK(CW716),"", IFERROR(VLOOKUP(CW716, Tooling!$A$2:$B$252, 2, 0),""))</f>
        <v/>
      </c>
      <c r="CY716" s="71"/>
      <c r="CZ716" s="79" t="str">
        <f>IF(ISBLANK(CY716),"", IFERROR(VLOOKUP(CY716, Repairs!$A$2:$B$252, 2, 0),""))</f>
        <v/>
      </c>
      <c r="DA716" s="77"/>
      <c r="DB716" s="71"/>
      <c r="DC716" s="79" t="str">
        <f>IFERROR(VLOOKUP(DB716, DatingReason!$A$2:$B$252, 2, 0),"")</f>
        <v/>
      </c>
      <c r="DD716" s="123" t="str">
        <f t="shared" si="147"/>
        <v/>
      </c>
      <c r="DF716" s="119" t="str">
        <f t="array" ref="DF716">IF(AND($B716&lt;&gt;"", $DE716&lt;&gt;"", $DE716&lt;&gt;"No"),MAX(IF($B716=PEOPLE!$B$4:$B$1000, PEOPLE!$Q$4:$Q$1000,""))+100,"")</f>
        <v/>
      </c>
      <c r="DG716" s="68"/>
      <c r="DH716" s="76">
        <f>COUNTIF(PEOPLE!B:B, MEMORIALS!B716)</f>
        <v>0</v>
      </c>
      <c r="DI716" s="82"/>
      <c r="DJ716" s="82"/>
      <c r="DK716" s="82"/>
      <c r="DL716" s="68"/>
      <c r="DM716" s="68"/>
      <c r="DN716" s="68"/>
      <c r="DO716" s="68"/>
      <c r="DP716" s="68"/>
    </row>
    <row r="717" spans="1:120" ht="15" customHeight="1" x14ac:dyDescent="0.25">
      <c r="A717" s="68"/>
      <c r="B717" s="69"/>
      <c r="C717" s="68"/>
      <c r="D717" s="68"/>
      <c r="E717" s="70" t="str">
        <f>IF(D717="","",VLOOKUP(D717,Denomination!$A$2:$B$50, 2, 0))</f>
        <v/>
      </c>
      <c r="F717" s="68"/>
      <c r="G717" s="71"/>
      <c r="H717" s="70" t="str">
        <f>IF(G717="","",VLOOKUP(G717,MCondition!$A$2:$B$50, 2, 0))</f>
        <v/>
      </c>
      <c r="I717" s="72"/>
      <c r="J717" s="71"/>
      <c r="K717" s="70" t="str">
        <f>IF(J717="","",VLOOKUP(J717,ICondition!$A$2:$B$50, 2, 0))</f>
        <v/>
      </c>
      <c r="L717" s="73"/>
      <c r="M717" s="73"/>
      <c r="N717" s="73"/>
      <c r="O717" s="73"/>
      <c r="P717" s="73"/>
      <c r="Q717" s="73"/>
      <c r="R717" s="78"/>
      <c r="S717" s="79" t="str">
        <f>IFERROR(VLOOKUP(R717,Material!$A$2:$B$59, 2, 0),"")</f>
        <v/>
      </c>
      <c r="T717" s="71"/>
      <c r="U717" s="79" t="str">
        <f>IFERROR(VLOOKUP(T717,Material!$A$2:$B$59, 2, 0),"")</f>
        <v/>
      </c>
      <c r="V717" s="71"/>
      <c r="W717" s="79" t="str">
        <f>IFERROR(VLOOKUP(V717,Material!$A$2:$B$59, 2, 0),"")</f>
        <v/>
      </c>
      <c r="X717" s="71"/>
      <c r="Y717" s="79" t="str">
        <f>IFERROR(VLOOKUP(X717,Material!$A$2:$B$59, 2, 0),"")</f>
        <v/>
      </c>
      <c r="Z717" s="71"/>
      <c r="AA717" s="79" t="str">
        <f>IFERROR(VLOOKUP(Z717,Material!$A$2:$B$59, 2, 0),"")</f>
        <v/>
      </c>
      <c r="AB717" s="74"/>
      <c r="AC717" s="75" t="e">
        <f t="shared" si="136"/>
        <v>#VALUE!</v>
      </c>
      <c r="AD717" s="75" t="e">
        <f t="shared" si="137"/>
        <v>#VALUE!</v>
      </c>
      <c r="AE717" s="75" t="e">
        <f t="shared" si="139"/>
        <v>#VALUE!</v>
      </c>
      <c r="AF717" s="75" t="e">
        <f t="shared" si="138"/>
        <v>#VALUE!</v>
      </c>
      <c r="AG717" s="75" t="e">
        <f t="shared" si="140"/>
        <v>#VALUE!</v>
      </c>
      <c r="AH717" s="75" t="e">
        <f t="shared" si="141"/>
        <v>#VALUE!</v>
      </c>
      <c r="AI717" s="75" t="e">
        <f t="shared" si="142"/>
        <v>#VALUE!</v>
      </c>
      <c r="AJ717" s="80" t="e">
        <f t="shared" si="143"/>
        <v>#VALUE!</v>
      </c>
      <c r="AK717" s="79" t="str">
        <f>(IFERROR(VLOOKUP(AB717,Categories!$A$2:$B$20,2,1),""))</f>
        <v/>
      </c>
      <c r="AL717" s="79" t="str">
        <f ca="1">IFERROR(VLOOKUP((HLOOKUP((VLOOKUP($AB717,Categories!$A$2:$F$20,3,1)), $AB$3:$AJ717, (ROW()-ROW($AB$3)+1), 0)), INDIRECT(VLOOKUP($AB717,Categories!$A$2:$F$20,6,1)),2,0),AK717)</f>
        <v/>
      </c>
      <c r="AM717" s="79" t="str">
        <f ca="1">IFERROR(VLOOKUP((HLOOKUP((VLOOKUP($AB717,Categories!$A$2:$F$20,4,1)),$AB$3:$AJ717,(ROW()-ROW($AB$3)+1),0)),INDIRECT(VLOOKUP($AB717,Categories!$A$2:$H$20,7,1)),2,0),"")</f>
        <v/>
      </c>
      <c r="AN717" s="79" t="str">
        <f ca="1">IFERROR(VLOOKUP((HLOOKUP((VLOOKUP($AB717,Categories!$A$2:$F$20,5,1)), $AB$3:$AJ717, (ROW()-ROW($AB$3)+1), 0)), INDIRECT(VLOOKUP($AB717,Categories!$A$2:$H$20,8,1)),2,0),"")</f>
        <v/>
      </c>
      <c r="AO717" s="79" t="str">
        <f t="shared" ca="1" si="144"/>
        <v/>
      </c>
      <c r="AP717" s="81"/>
      <c r="AQ717" s="70" t="str">
        <f>IFERROR(VLOOKUP(VALUE(MID(AP717,1,1)),AdditionalElements!$A$2:$B$50,2,0),"")</f>
        <v/>
      </c>
      <c r="AR717" s="70" t="str">
        <f>IFERROR(VLOOKUP(VALUE(MID(AP717,2,1)),AdditionalElements!$H$2:$I$50,2,0),"")</f>
        <v/>
      </c>
      <c r="AS717" s="70" t="str">
        <f>IFERROR(VLOOKUP(VALUE(MID(AP717,3,1)),AdditionalElements!$O$2:$P$50,2,0),"")</f>
        <v/>
      </c>
      <c r="AT717" s="70" t="str">
        <f>IFERROR(VLOOKUP(VALUE(MID(AP717,4,1)),AdditionalElements!$V$2:$W$50,2,0),"")</f>
        <v/>
      </c>
      <c r="AU717" s="71"/>
      <c r="AV717" s="79" t="str">
        <f>IFERROR(IF(VALUE(MID(AU717,1,1))=1, VLOOKUP(VALUE(MID(AU717,1,1)), TxtPanelShape!$A$2:$C$50, 3, 0), (IF(VALUE(MID(AU717,1,1))&gt;=7, VLOOKUP(VALUE(MID(AU717,1,1)), TxtPanelShape!$A$2:$C$50, 3, 0),VLOOKUP(VALUE(MID(AU717,1,2)),TxtPanelShape!$A$2:$C$50,3,0)))), "")</f>
        <v/>
      </c>
      <c r="AW717" s="79" t="str">
        <f>IFERROR(IF(VALUE(MID(AU717,1,1))=1, ", "&amp;VLOOKUP(VALUE(MID(AU717,2,1)), TxtPanelShape!$H$2:$I$50, 2, 0), IF(VALUE(MID(AU717,1,1))&gt;=7, ", "&amp;VLOOKUP(VALUE(MID(AU717,2,1)), TxtPanelShape!$H$2:$I$50, 2, 0),"")), "")</f>
        <v/>
      </c>
      <c r="AX717" s="79" t="str">
        <f>IFERROR(IF(VALUE(MID(AU717,1,1))=1, ", "&amp;VLOOKUP(VALUE(MID(AU717,3,1)), TxtPanelShape!$O$2:$P$50, 2, 0), IF(VALUE(MID(AU717,1,1))&gt;=7, ", "&amp;VLOOKUP(VALUE(MID(AU717,3,1)), TxtPanelShape!$O$2:$P$50, 2, 0),"")),"")</f>
        <v/>
      </c>
      <c r="AY717" s="79" t="str">
        <f>IFERROR("; "&amp;VLOOKUP(VALUE(MID(AU717,4,1)), TxtPanelShape!$V$2:$W$50,2,0),"")</f>
        <v/>
      </c>
      <c r="AZ717" s="79" t="str">
        <f t="shared" si="145"/>
        <v/>
      </c>
      <c r="BA717" s="71"/>
      <c r="BB717" s="79" t="str">
        <f>IFERROR(IF(VALUE(MID(BA717,1,1))=1, VLOOKUP(VALUE(MID(BA717,1,1)), TxtPanelShape!$A$2:$C$50, 3, 0), (IF(VALUE(MID(BA717,1,1))&gt;=7, VLOOKUP(VALUE(MID(BA717,1,1)), TxtPanelShape!$A$2:$C$50, 3, 0),VLOOKUP(VALUE(MID(BA717,1,2)),TxtPanelShape!$A$2:$C$50,3,0)))), "")</f>
        <v/>
      </c>
      <c r="BC717" s="79" t="str">
        <f>IFERROR(IF(VALUE(MID(BA717,1,1))=1, ", "&amp;VLOOKUP(VALUE(MID(BA717,2,1)), TxtPanelShape!$H$2:$I$50, 2, 0), IF(VALUE(MID(BA717,1,1))&gt;=7, ", "&amp;VLOOKUP(VALUE(MID(BA717,2,1)), TxtPanelShape!$H$2:$I$50, 2, 0),"")), "")</f>
        <v/>
      </c>
      <c r="BD717" s="79" t="str">
        <f>IFERROR(IF(VALUE(MID(BA717,1,1))=1, ", "&amp;VLOOKUP(VALUE(MID(BA717,3,1)), TxtPanelShape!$O$2:$P$50, 2, 0), IF(VALUE(MID(BA717,1,1))&gt;=7, ", "&amp;VLOOKUP(VALUE(MID(BA717,3,1)), TxtPanelShape!$O$2:$P$50, 2, 0),"")),"")</f>
        <v/>
      </c>
      <c r="BE717" s="79" t="str">
        <f>IFERROR("; "&amp;VLOOKUP(VALUE(MID(BA717,4,1)), TxtPanelShape!$V$2:$W$50,2,0),"")</f>
        <v/>
      </c>
      <c r="BF717" s="79" t="str">
        <f t="shared" si="146"/>
        <v/>
      </c>
      <c r="BG717" s="71"/>
      <c r="BH717" s="79" t="str">
        <f>IFERROR(VLOOKUP(BG717, TxtPanelDefinition!$A$2:$B$50, 2, 0),"")</f>
        <v/>
      </c>
      <c r="BI717" s="71"/>
      <c r="BJ717" s="79" t="str">
        <f>IFERROR(VLOOKUP(BI717, TxtPanelDefinition!$A$2:$B$50, 2, 0),"")</f>
        <v/>
      </c>
      <c r="BK717" s="71"/>
      <c r="BL717" s="79" t="str">
        <f>IFERROR(VLOOKUP(BK717, InscrTechniques!$A$2:$B$50, 2, 0),"")</f>
        <v/>
      </c>
      <c r="BM717" s="71"/>
      <c r="BN717" s="79" t="str">
        <f>IFERROR(VLOOKUP(BM717, InscrTechniques!$A$2:$B$50, 2, 0),"")</f>
        <v/>
      </c>
      <c r="BO717" s="71"/>
      <c r="BP717" s="79" t="str">
        <f>IFERROR(VLOOKUP(BO717, InscrTechniques!$A$2:$B$50, 2, 0),"")</f>
        <v/>
      </c>
      <c r="BQ717" s="71"/>
      <c r="BR717" s="79" t="str">
        <f>IFERROR(VLOOKUP(BQ717, InscrTechniques!$A$2:$B$50, 2, 0),"")</f>
        <v/>
      </c>
      <c r="BS717" s="71"/>
      <c r="BT717" s="79" t="str">
        <f>IFERROR(VLOOKUP(BS717, InscrTechniques!$A$2:$B$50, 2, 0),"")</f>
        <v/>
      </c>
      <c r="BU717" s="71"/>
      <c r="BV717" s="79" t="str">
        <f>IFERROR(VLOOKUP(BU717, InscrTechniques!$A$2:$B$50, 2, 0),"")</f>
        <v/>
      </c>
      <c r="BW717" s="125"/>
      <c r="BX717" s="79" t="str">
        <f>IFERROR(VLOOKUP(BW717, InscrTechniques!$A$2:$B$50, 2, 0),"")</f>
        <v/>
      </c>
      <c r="BY717" s="125"/>
      <c r="BZ717" s="79" t="str">
        <f>IFERROR(VLOOKUP(BY717, InscrTechniques!$A$2:$B$50, 2, 0),"")</f>
        <v/>
      </c>
      <c r="CA717" s="74"/>
      <c r="CB717" s="114" t="str">
        <f>IFERROR(VLOOKUP(CA717, LetterStyle!$A$2:$B$50, 2, 0),"")</f>
        <v/>
      </c>
      <c r="CC717" s="74"/>
      <c r="CD717" s="114" t="str">
        <f>IFERROR(VLOOKUP(CC717, LetterStyle!$A$2:$B$50, 2, 0),"")</f>
        <v/>
      </c>
      <c r="CE717" s="74"/>
      <c r="CF717" s="114" t="str">
        <f>IFERROR(VLOOKUP(CE717, LetterStyle!$A$2:$B$50, 2, 0),"")</f>
        <v/>
      </c>
      <c r="CG717" s="74"/>
      <c r="CH717" s="79" t="str">
        <f>IFERROR(VLOOKUP(CG717, LetterStyle!$A$2:$B$50, 2, 0),"")</f>
        <v/>
      </c>
      <c r="CI717" s="71"/>
      <c r="CJ717" s="79" t="str">
        <f>IFERROR(VLOOKUP(CI717, DecMotifs!$A$1:$B$306, 2, 0),"")</f>
        <v/>
      </c>
      <c r="CK717" s="71"/>
      <c r="CL717" s="79" t="str">
        <f>IFERROR(VLOOKUP(CK717, DecMotifs!$A$1:$B$306, 2, 0),"")</f>
        <v/>
      </c>
      <c r="CM717" s="71"/>
      <c r="CN717" s="79" t="str">
        <f>IFERROR(VLOOKUP(CM717, DecMotifs!$A$1:$B$306, 2, 0),"")</f>
        <v/>
      </c>
      <c r="CO717" s="71"/>
      <c r="CP717" s="79" t="str">
        <f>IFERROR(VLOOKUP(CO717, MarginalDec!$A$2:$B$253, 2, 0),"")</f>
        <v/>
      </c>
      <c r="CQ717" s="71"/>
      <c r="CR717" s="79" t="str">
        <f>IFERROR(VLOOKUP(CQ717, MarginalDec!$A$2:$B$253, 2, 0),"")</f>
        <v/>
      </c>
      <c r="CS717" s="71"/>
      <c r="CT717" s="79" t="str">
        <f>IFERROR(VLOOKUP(CS717, MarginalDec!$A$2:$B$253, 2, 0),"")</f>
        <v/>
      </c>
      <c r="CU717" s="71"/>
      <c r="CV717" s="79" t="str">
        <f>IF(ISBLANK(CU717),"", IFERROR(VLOOKUP(CU717, Tooling!$A$2:$B$252, 2, 0),""))</f>
        <v/>
      </c>
      <c r="CW717" s="71"/>
      <c r="CX717" s="79" t="str">
        <f>IF(ISBLANK(CW717),"", IFERROR(VLOOKUP(CW717, Tooling!$A$2:$B$252, 2, 0),""))</f>
        <v/>
      </c>
      <c r="CY717" s="71"/>
      <c r="CZ717" s="79" t="str">
        <f>IF(ISBLANK(CY717),"", IFERROR(VLOOKUP(CY717, Repairs!$A$2:$B$252, 2, 0),""))</f>
        <v/>
      </c>
      <c r="DA717" s="77"/>
      <c r="DB717" s="71"/>
      <c r="DC717" s="79" t="str">
        <f>IFERROR(VLOOKUP(DB717, DatingReason!$A$2:$B$252, 2, 0),"")</f>
        <v/>
      </c>
      <c r="DD717" s="123" t="str">
        <f t="shared" si="147"/>
        <v/>
      </c>
      <c r="DF717" s="119" t="str">
        <f t="array" ref="DF717">IF(AND($B717&lt;&gt;"", $DE717&lt;&gt;"", $DE717&lt;&gt;"No"),MAX(IF($B717=PEOPLE!$B$4:$B$1000, PEOPLE!$Q$4:$Q$1000,""))+100,"")</f>
        <v/>
      </c>
      <c r="DG717" s="68"/>
      <c r="DH717" s="76">
        <f>COUNTIF(PEOPLE!B:B, MEMORIALS!B717)</f>
        <v>0</v>
      </c>
      <c r="DI717" s="82"/>
      <c r="DJ717" s="82"/>
      <c r="DK717" s="82"/>
      <c r="DL717" s="68"/>
      <c r="DM717" s="68"/>
      <c r="DN717" s="68"/>
      <c r="DO717" s="68"/>
      <c r="DP717" s="68"/>
    </row>
    <row r="718" spans="1:120" ht="15" customHeight="1" x14ac:dyDescent="0.25">
      <c r="A718" s="68"/>
      <c r="B718" s="69"/>
      <c r="C718" s="68"/>
      <c r="D718" s="68"/>
      <c r="E718" s="70" t="str">
        <f>IF(D718="","",VLOOKUP(D718,Denomination!$A$2:$B$50, 2, 0))</f>
        <v/>
      </c>
      <c r="F718" s="68"/>
      <c r="G718" s="71"/>
      <c r="H718" s="70" t="str">
        <f>IF(G718="","",VLOOKUP(G718,MCondition!$A$2:$B$50, 2, 0))</f>
        <v/>
      </c>
      <c r="I718" s="72"/>
      <c r="J718" s="71"/>
      <c r="K718" s="70" t="str">
        <f>IF(J718="","",VLOOKUP(J718,ICondition!$A$2:$B$50, 2, 0))</f>
        <v/>
      </c>
      <c r="L718" s="73"/>
      <c r="M718" s="73"/>
      <c r="N718" s="73"/>
      <c r="O718" s="73"/>
      <c r="P718" s="73"/>
      <c r="Q718" s="73"/>
      <c r="R718" s="78"/>
      <c r="S718" s="79" t="str">
        <f>IFERROR(VLOOKUP(R718,Material!$A$2:$B$59, 2, 0),"")</f>
        <v/>
      </c>
      <c r="T718" s="71"/>
      <c r="U718" s="79" t="str">
        <f>IFERROR(VLOOKUP(T718,Material!$A$2:$B$59, 2, 0),"")</f>
        <v/>
      </c>
      <c r="V718" s="71"/>
      <c r="W718" s="79" t="str">
        <f>IFERROR(VLOOKUP(V718,Material!$A$2:$B$59, 2, 0),"")</f>
        <v/>
      </c>
      <c r="X718" s="71"/>
      <c r="Y718" s="79" t="str">
        <f>IFERROR(VLOOKUP(X718,Material!$A$2:$B$59, 2, 0),"")</f>
        <v/>
      </c>
      <c r="Z718" s="71"/>
      <c r="AA718" s="79" t="str">
        <f>IFERROR(VLOOKUP(Z718,Material!$A$2:$B$59, 2, 0),"")</f>
        <v/>
      </c>
      <c r="AB718" s="74"/>
      <c r="AC718" s="75" t="e">
        <f t="shared" si="136"/>
        <v>#VALUE!</v>
      </c>
      <c r="AD718" s="75" t="e">
        <f t="shared" si="137"/>
        <v>#VALUE!</v>
      </c>
      <c r="AE718" s="75" t="e">
        <f t="shared" si="139"/>
        <v>#VALUE!</v>
      </c>
      <c r="AF718" s="75" t="e">
        <f t="shared" si="138"/>
        <v>#VALUE!</v>
      </c>
      <c r="AG718" s="75" t="e">
        <f t="shared" si="140"/>
        <v>#VALUE!</v>
      </c>
      <c r="AH718" s="75" t="e">
        <f t="shared" si="141"/>
        <v>#VALUE!</v>
      </c>
      <c r="AI718" s="75" t="e">
        <f t="shared" si="142"/>
        <v>#VALUE!</v>
      </c>
      <c r="AJ718" s="80" t="e">
        <f t="shared" si="143"/>
        <v>#VALUE!</v>
      </c>
      <c r="AK718" s="79" t="str">
        <f>(IFERROR(VLOOKUP(AB718,Categories!$A$2:$B$20,2,1),""))</f>
        <v/>
      </c>
      <c r="AL718" s="79" t="str">
        <f ca="1">IFERROR(VLOOKUP((HLOOKUP((VLOOKUP($AB718,Categories!$A$2:$F$20,3,1)), $AB$3:$AJ718, (ROW()-ROW($AB$3)+1), 0)), INDIRECT(VLOOKUP($AB718,Categories!$A$2:$F$20,6,1)),2,0),AK718)</f>
        <v/>
      </c>
      <c r="AM718" s="79" t="str">
        <f ca="1">IFERROR(VLOOKUP((HLOOKUP((VLOOKUP($AB718,Categories!$A$2:$F$20,4,1)),$AB$3:$AJ718,(ROW()-ROW($AB$3)+1),0)),INDIRECT(VLOOKUP($AB718,Categories!$A$2:$H$20,7,1)),2,0),"")</f>
        <v/>
      </c>
      <c r="AN718" s="79" t="str">
        <f ca="1">IFERROR(VLOOKUP((HLOOKUP((VLOOKUP($AB718,Categories!$A$2:$F$20,5,1)), $AB$3:$AJ718, (ROW()-ROW($AB$3)+1), 0)), INDIRECT(VLOOKUP($AB718,Categories!$A$2:$H$20,8,1)),2,0),"")</f>
        <v/>
      </c>
      <c r="AO718" s="79" t="str">
        <f t="shared" ca="1" si="144"/>
        <v/>
      </c>
      <c r="AP718" s="81"/>
      <c r="AQ718" s="70" t="str">
        <f>IFERROR(VLOOKUP(VALUE(MID(AP718,1,1)),AdditionalElements!$A$2:$B$50,2,0),"")</f>
        <v/>
      </c>
      <c r="AR718" s="70" t="str">
        <f>IFERROR(VLOOKUP(VALUE(MID(AP718,2,1)),AdditionalElements!$H$2:$I$50,2,0),"")</f>
        <v/>
      </c>
      <c r="AS718" s="70" t="str">
        <f>IFERROR(VLOOKUP(VALUE(MID(AP718,3,1)),AdditionalElements!$O$2:$P$50,2,0),"")</f>
        <v/>
      </c>
      <c r="AT718" s="70" t="str">
        <f>IFERROR(VLOOKUP(VALUE(MID(AP718,4,1)),AdditionalElements!$V$2:$W$50,2,0),"")</f>
        <v/>
      </c>
      <c r="AU718" s="71"/>
      <c r="AV718" s="79" t="str">
        <f>IFERROR(IF(VALUE(MID(AU718,1,1))=1, VLOOKUP(VALUE(MID(AU718,1,1)), TxtPanelShape!$A$2:$C$50, 3, 0), (IF(VALUE(MID(AU718,1,1))&gt;=7, VLOOKUP(VALUE(MID(AU718,1,1)), TxtPanelShape!$A$2:$C$50, 3, 0),VLOOKUP(VALUE(MID(AU718,1,2)),TxtPanelShape!$A$2:$C$50,3,0)))), "")</f>
        <v/>
      </c>
      <c r="AW718" s="79" t="str">
        <f>IFERROR(IF(VALUE(MID(AU718,1,1))=1, ", "&amp;VLOOKUP(VALUE(MID(AU718,2,1)), TxtPanelShape!$H$2:$I$50, 2, 0), IF(VALUE(MID(AU718,1,1))&gt;=7, ", "&amp;VLOOKUP(VALUE(MID(AU718,2,1)), TxtPanelShape!$H$2:$I$50, 2, 0),"")), "")</f>
        <v/>
      </c>
      <c r="AX718" s="79" t="str">
        <f>IFERROR(IF(VALUE(MID(AU718,1,1))=1, ", "&amp;VLOOKUP(VALUE(MID(AU718,3,1)), TxtPanelShape!$O$2:$P$50, 2, 0), IF(VALUE(MID(AU718,1,1))&gt;=7, ", "&amp;VLOOKUP(VALUE(MID(AU718,3,1)), TxtPanelShape!$O$2:$P$50, 2, 0),"")),"")</f>
        <v/>
      </c>
      <c r="AY718" s="79" t="str">
        <f>IFERROR("; "&amp;VLOOKUP(VALUE(MID(AU718,4,1)), TxtPanelShape!$V$2:$W$50,2,0),"")</f>
        <v/>
      </c>
      <c r="AZ718" s="79" t="str">
        <f t="shared" si="145"/>
        <v/>
      </c>
      <c r="BA718" s="71"/>
      <c r="BB718" s="79" t="str">
        <f>IFERROR(IF(VALUE(MID(BA718,1,1))=1, VLOOKUP(VALUE(MID(BA718,1,1)), TxtPanelShape!$A$2:$C$50, 3, 0), (IF(VALUE(MID(BA718,1,1))&gt;=7, VLOOKUP(VALUE(MID(BA718,1,1)), TxtPanelShape!$A$2:$C$50, 3, 0),VLOOKUP(VALUE(MID(BA718,1,2)),TxtPanelShape!$A$2:$C$50,3,0)))), "")</f>
        <v/>
      </c>
      <c r="BC718" s="79" t="str">
        <f>IFERROR(IF(VALUE(MID(BA718,1,1))=1, ", "&amp;VLOOKUP(VALUE(MID(BA718,2,1)), TxtPanelShape!$H$2:$I$50, 2, 0), IF(VALUE(MID(BA718,1,1))&gt;=7, ", "&amp;VLOOKUP(VALUE(MID(BA718,2,1)), TxtPanelShape!$H$2:$I$50, 2, 0),"")), "")</f>
        <v/>
      </c>
      <c r="BD718" s="79" t="str">
        <f>IFERROR(IF(VALUE(MID(BA718,1,1))=1, ", "&amp;VLOOKUP(VALUE(MID(BA718,3,1)), TxtPanelShape!$O$2:$P$50, 2, 0), IF(VALUE(MID(BA718,1,1))&gt;=7, ", "&amp;VLOOKUP(VALUE(MID(BA718,3,1)), TxtPanelShape!$O$2:$P$50, 2, 0),"")),"")</f>
        <v/>
      </c>
      <c r="BE718" s="79" t="str">
        <f>IFERROR("; "&amp;VLOOKUP(VALUE(MID(BA718,4,1)), TxtPanelShape!$V$2:$W$50,2,0),"")</f>
        <v/>
      </c>
      <c r="BF718" s="79" t="str">
        <f t="shared" si="146"/>
        <v/>
      </c>
      <c r="BG718" s="71"/>
      <c r="BH718" s="79" t="str">
        <f>IFERROR(VLOOKUP(BG718, TxtPanelDefinition!$A$2:$B$50, 2, 0),"")</f>
        <v/>
      </c>
      <c r="BI718" s="71"/>
      <c r="BJ718" s="79" t="str">
        <f>IFERROR(VLOOKUP(BI718, TxtPanelDefinition!$A$2:$B$50, 2, 0),"")</f>
        <v/>
      </c>
      <c r="BK718" s="71"/>
      <c r="BL718" s="79" t="str">
        <f>IFERROR(VLOOKUP(BK718, InscrTechniques!$A$2:$B$50, 2, 0),"")</f>
        <v/>
      </c>
      <c r="BM718" s="71"/>
      <c r="BN718" s="79" t="str">
        <f>IFERROR(VLOOKUP(BM718, InscrTechniques!$A$2:$B$50, 2, 0),"")</f>
        <v/>
      </c>
      <c r="BO718" s="71"/>
      <c r="BP718" s="79" t="str">
        <f>IFERROR(VLOOKUP(BO718, InscrTechniques!$A$2:$B$50, 2, 0),"")</f>
        <v/>
      </c>
      <c r="BQ718" s="71"/>
      <c r="BR718" s="79" t="str">
        <f>IFERROR(VLOOKUP(BQ718, InscrTechniques!$A$2:$B$50, 2, 0),"")</f>
        <v/>
      </c>
      <c r="BS718" s="71"/>
      <c r="BT718" s="79" t="str">
        <f>IFERROR(VLOOKUP(BS718, InscrTechniques!$A$2:$B$50, 2, 0),"")</f>
        <v/>
      </c>
      <c r="BU718" s="71"/>
      <c r="BV718" s="79" t="str">
        <f>IFERROR(VLOOKUP(BU718, InscrTechniques!$A$2:$B$50, 2, 0),"")</f>
        <v/>
      </c>
      <c r="BW718" s="125"/>
      <c r="BX718" s="79" t="str">
        <f>IFERROR(VLOOKUP(BW718, InscrTechniques!$A$2:$B$50, 2, 0),"")</f>
        <v/>
      </c>
      <c r="BY718" s="125"/>
      <c r="BZ718" s="79" t="str">
        <f>IFERROR(VLOOKUP(BY718, InscrTechniques!$A$2:$B$50, 2, 0),"")</f>
        <v/>
      </c>
      <c r="CA718" s="74"/>
      <c r="CB718" s="114" t="str">
        <f>IFERROR(VLOOKUP(CA718, LetterStyle!$A$2:$B$50, 2, 0),"")</f>
        <v/>
      </c>
      <c r="CC718" s="74"/>
      <c r="CD718" s="114" t="str">
        <f>IFERROR(VLOOKUP(CC718, LetterStyle!$A$2:$B$50, 2, 0),"")</f>
        <v/>
      </c>
      <c r="CE718" s="74"/>
      <c r="CF718" s="114" t="str">
        <f>IFERROR(VLOOKUP(CE718, LetterStyle!$A$2:$B$50, 2, 0),"")</f>
        <v/>
      </c>
      <c r="CG718" s="74"/>
      <c r="CH718" s="79" t="str">
        <f>IFERROR(VLOOKUP(CG718, LetterStyle!$A$2:$B$50, 2, 0),"")</f>
        <v/>
      </c>
      <c r="CI718" s="71"/>
      <c r="CJ718" s="79" t="str">
        <f>IFERROR(VLOOKUP(CI718, DecMotifs!$A$1:$B$306, 2, 0),"")</f>
        <v/>
      </c>
      <c r="CK718" s="71"/>
      <c r="CL718" s="79" t="str">
        <f>IFERROR(VLOOKUP(CK718, DecMotifs!$A$1:$B$306, 2, 0),"")</f>
        <v/>
      </c>
      <c r="CM718" s="71"/>
      <c r="CN718" s="79" t="str">
        <f>IFERROR(VLOOKUP(CM718, DecMotifs!$A$1:$B$306, 2, 0),"")</f>
        <v/>
      </c>
      <c r="CO718" s="71"/>
      <c r="CP718" s="79" t="str">
        <f>IFERROR(VLOOKUP(CO718, MarginalDec!$A$2:$B$253, 2, 0),"")</f>
        <v/>
      </c>
      <c r="CQ718" s="71"/>
      <c r="CR718" s="79" t="str">
        <f>IFERROR(VLOOKUP(CQ718, MarginalDec!$A$2:$B$253, 2, 0),"")</f>
        <v/>
      </c>
      <c r="CS718" s="71"/>
      <c r="CT718" s="79" t="str">
        <f>IFERROR(VLOOKUP(CS718, MarginalDec!$A$2:$B$253, 2, 0),"")</f>
        <v/>
      </c>
      <c r="CU718" s="71"/>
      <c r="CV718" s="79" t="str">
        <f>IF(ISBLANK(CU718),"", IFERROR(VLOOKUP(CU718, Tooling!$A$2:$B$252, 2, 0),""))</f>
        <v/>
      </c>
      <c r="CW718" s="71"/>
      <c r="CX718" s="79" t="str">
        <f>IF(ISBLANK(CW718),"", IFERROR(VLOOKUP(CW718, Tooling!$A$2:$B$252, 2, 0),""))</f>
        <v/>
      </c>
      <c r="CY718" s="71"/>
      <c r="CZ718" s="79" t="str">
        <f>IF(ISBLANK(CY718),"", IFERROR(VLOOKUP(CY718, Repairs!$A$2:$B$252, 2, 0),""))</f>
        <v/>
      </c>
      <c r="DA718" s="77"/>
      <c r="DB718" s="71"/>
      <c r="DC718" s="79" t="str">
        <f>IFERROR(VLOOKUP(DB718, DatingReason!$A$2:$B$252, 2, 0),"")</f>
        <v/>
      </c>
      <c r="DD718" s="123" t="str">
        <f t="shared" si="147"/>
        <v/>
      </c>
      <c r="DF718" s="119" t="str">
        <f t="array" ref="DF718">IF(AND($B718&lt;&gt;"", $DE718&lt;&gt;"", $DE718&lt;&gt;"No"),MAX(IF($B718=PEOPLE!$B$4:$B$1000, PEOPLE!$Q$4:$Q$1000,""))+100,"")</f>
        <v/>
      </c>
      <c r="DG718" s="68"/>
      <c r="DH718" s="76">
        <f>COUNTIF(PEOPLE!B:B, MEMORIALS!B718)</f>
        <v>0</v>
      </c>
      <c r="DI718" s="82"/>
      <c r="DJ718" s="82"/>
      <c r="DK718" s="82"/>
      <c r="DL718" s="68"/>
      <c r="DM718" s="68"/>
      <c r="DN718" s="68"/>
      <c r="DO718" s="68"/>
      <c r="DP718" s="68"/>
    </row>
    <row r="719" spans="1:120" ht="15" customHeight="1" x14ac:dyDescent="0.25">
      <c r="A719" s="68"/>
      <c r="B719" s="69"/>
      <c r="C719" s="68"/>
      <c r="D719" s="68"/>
      <c r="E719" s="70" t="str">
        <f>IF(D719="","",VLOOKUP(D719,Denomination!$A$2:$B$50, 2, 0))</f>
        <v/>
      </c>
      <c r="F719" s="68"/>
      <c r="G719" s="71"/>
      <c r="H719" s="70" t="str">
        <f>IF(G719="","",VLOOKUP(G719,MCondition!$A$2:$B$50, 2, 0))</f>
        <v/>
      </c>
      <c r="I719" s="72"/>
      <c r="J719" s="71"/>
      <c r="K719" s="70" t="str">
        <f>IF(J719="","",VLOOKUP(J719,ICondition!$A$2:$B$50, 2, 0))</f>
        <v/>
      </c>
      <c r="L719" s="73"/>
      <c r="M719" s="73"/>
      <c r="N719" s="73"/>
      <c r="O719" s="73"/>
      <c r="P719" s="73"/>
      <c r="Q719" s="73"/>
      <c r="R719" s="78"/>
      <c r="S719" s="79" t="str">
        <f>IFERROR(VLOOKUP(R719,Material!$A$2:$B$59, 2, 0),"")</f>
        <v/>
      </c>
      <c r="T719" s="71"/>
      <c r="U719" s="79" t="str">
        <f>IFERROR(VLOOKUP(T719,Material!$A$2:$B$59, 2, 0),"")</f>
        <v/>
      </c>
      <c r="V719" s="71"/>
      <c r="W719" s="79" t="str">
        <f>IFERROR(VLOOKUP(V719,Material!$A$2:$B$59, 2, 0),"")</f>
        <v/>
      </c>
      <c r="X719" s="71"/>
      <c r="Y719" s="79" t="str">
        <f>IFERROR(VLOOKUP(X719,Material!$A$2:$B$59, 2, 0),"")</f>
        <v/>
      </c>
      <c r="Z719" s="71"/>
      <c r="AA719" s="79" t="str">
        <f>IFERROR(VLOOKUP(Z719,Material!$A$2:$B$59, 2, 0),"")</f>
        <v/>
      </c>
      <c r="AB719" s="74"/>
      <c r="AC719" s="75" t="e">
        <f t="shared" si="136"/>
        <v>#VALUE!</v>
      </c>
      <c r="AD719" s="75" t="e">
        <f t="shared" si="137"/>
        <v>#VALUE!</v>
      </c>
      <c r="AE719" s="75" t="e">
        <f t="shared" si="139"/>
        <v>#VALUE!</v>
      </c>
      <c r="AF719" s="75" t="e">
        <f t="shared" si="138"/>
        <v>#VALUE!</v>
      </c>
      <c r="AG719" s="75" t="e">
        <f t="shared" si="140"/>
        <v>#VALUE!</v>
      </c>
      <c r="AH719" s="75" t="e">
        <f t="shared" si="141"/>
        <v>#VALUE!</v>
      </c>
      <c r="AI719" s="75" t="e">
        <f t="shared" si="142"/>
        <v>#VALUE!</v>
      </c>
      <c r="AJ719" s="80" t="e">
        <f t="shared" si="143"/>
        <v>#VALUE!</v>
      </c>
      <c r="AK719" s="79" t="str">
        <f>(IFERROR(VLOOKUP(AB719,Categories!$A$2:$B$20,2,1),""))</f>
        <v/>
      </c>
      <c r="AL719" s="79" t="str">
        <f ca="1">IFERROR(VLOOKUP((HLOOKUP((VLOOKUP($AB719,Categories!$A$2:$F$20,3,1)), $AB$3:$AJ719, (ROW()-ROW($AB$3)+1), 0)), INDIRECT(VLOOKUP($AB719,Categories!$A$2:$F$20,6,1)),2,0),AK719)</f>
        <v/>
      </c>
      <c r="AM719" s="79" t="str">
        <f ca="1">IFERROR(VLOOKUP((HLOOKUP((VLOOKUP($AB719,Categories!$A$2:$F$20,4,1)),$AB$3:$AJ719,(ROW()-ROW($AB$3)+1),0)),INDIRECT(VLOOKUP($AB719,Categories!$A$2:$H$20,7,1)),2,0),"")</f>
        <v/>
      </c>
      <c r="AN719" s="79" t="str">
        <f ca="1">IFERROR(VLOOKUP((HLOOKUP((VLOOKUP($AB719,Categories!$A$2:$F$20,5,1)), $AB$3:$AJ719, (ROW()-ROW($AB$3)+1), 0)), INDIRECT(VLOOKUP($AB719,Categories!$A$2:$H$20,8,1)),2,0),"")</f>
        <v/>
      </c>
      <c r="AO719" s="79" t="str">
        <f t="shared" ca="1" si="144"/>
        <v/>
      </c>
      <c r="AP719" s="81"/>
      <c r="AQ719" s="70" t="str">
        <f>IFERROR(VLOOKUP(VALUE(MID(AP719,1,1)),AdditionalElements!$A$2:$B$50,2,0),"")</f>
        <v/>
      </c>
      <c r="AR719" s="70" t="str">
        <f>IFERROR(VLOOKUP(VALUE(MID(AP719,2,1)),AdditionalElements!$H$2:$I$50,2,0),"")</f>
        <v/>
      </c>
      <c r="AS719" s="70" t="str">
        <f>IFERROR(VLOOKUP(VALUE(MID(AP719,3,1)),AdditionalElements!$O$2:$P$50,2,0),"")</f>
        <v/>
      </c>
      <c r="AT719" s="70" t="str">
        <f>IFERROR(VLOOKUP(VALUE(MID(AP719,4,1)),AdditionalElements!$V$2:$W$50,2,0),"")</f>
        <v/>
      </c>
      <c r="AU719" s="71"/>
      <c r="AV719" s="79" t="str">
        <f>IFERROR(IF(VALUE(MID(AU719,1,1))=1, VLOOKUP(VALUE(MID(AU719,1,1)), TxtPanelShape!$A$2:$C$50, 3, 0), (IF(VALUE(MID(AU719,1,1))&gt;=7, VLOOKUP(VALUE(MID(AU719,1,1)), TxtPanelShape!$A$2:$C$50, 3, 0),VLOOKUP(VALUE(MID(AU719,1,2)),TxtPanelShape!$A$2:$C$50,3,0)))), "")</f>
        <v/>
      </c>
      <c r="AW719" s="79" t="str">
        <f>IFERROR(IF(VALUE(MID(AU719,1,1))=1, ", "&amp;VLOOKUP(VALUE(MID(AU719,2,1)), TxtPanelShape!$H$2:$I$50, 2, 0), IF(VALUE(MID(AU719,1,1))&gt;=7, ", "&amp;VLOOKUP(VALUE(MID(AU719,2,1)), TxtPanelShape!$H$2:$I$50, 2, 0),"")), "")</f>
        <v/>
      </c>
      <c r="AX719" s="79" t="str">
        <f>IFERROR(IF(VALUE(MID(AU719,1,1))=1, ", "&amp;VLOOKUP(VALUE(MID(AU719,3,1)), TxtPanelShape!$O$2:$P$50, 2, 0), IF(VALUE(MID(AU719,1,1))&gt;=7, ", "&amp;VLOOKUP(VALUE(MID(AU719,3,1)), TxtPanelShape!$O$2:$P$50, 2, 0),"")),"")</f>
        <v/>
      </c>
      <c r="AY719" s="79" t="str">
        <f>IFERROR("; "&amp;VLOOKUP(VALUE(MID(AU719,4,1)), TxtPanelShape!$V$2:$W$50,2,0),"")</f>
        <v/>
      </c>
      <c r="AZ719" s="79" t="str">
        <f t="shared" si="145"/>
        <v/>
      </c>
      <c r="BA719" s="71"/>
      <c r="BB719" s="79" t="str">
        <f>IFERROR(IF(VALUE(MID(BA719,1,1))=1, VLOOKUP(VALUE(MID(BA719,1,1)), TxtPanelShape!$A$2:$C$50, 3, 0), (IF(VALUE(MID(BA719,1,1))&gt;=7, VLOOKUP(VALUE(MID(BA719,1,1)), TxtPanelShape!$A$2:$C$50, 3, 0),VLOOKUP(VALUE(MID(BA719,1,2)),TxtPanelShape!$A$2:$C$50,3,0)))), "")</f>
        <v/>
      </c>
      <c r="BC719" s="79" t="str">
        <f>IFERROR(IF(VALUE(MID(BA719,1,1))=1, ", "&amp;VLOOKUP(VALUE(MID(BA719,2,1)), TxtPanelShape!$H$2:$I$50, 2, 0), IF(VALUE(MID(BA719,1,1))&gt;=7, ", "&amp;VLOOKUP(VALUE(MID(BA719,2,1)), TxtPanelShape!$H$2:$I$50, 2, 0),"")), "")</f>
        <v/>
      </c>
      <c r="BD719" s="79" t="str">
        <f>IFERROR(IF(VALUE(MID(BA719,1,1))=1, ", "&amp;VLOOKUP(VALUE(MID(BA719,3,1)), TxtPanelShape!$O$2:$P$50, 2, 0), IF(VALUE(MID(BA719,1,1))&gt;=7, ", "&amp;VLOOKUP(VALUE(MID(BA719,3,1)), TxtPanelShape!$O$2:$P$50, 2, 0),"")),"")</f>
        <v/>
      </c>
      <c r="BE719" s="79" t="str">
        <f>IFERROR("; "&amp;VLOOKUP(VALUE(MID(BA719,4,1)), TxtPanelShape!$V$2:$W$50,2,0),"")</f>
        <v/>
      </c>
      <c r="BF719" s="79" t="str">
        <f t="shared" si="146"/>
        <v/>
      </c>
      <c r="BG719" s="71"/>
      <c r="BH719" s="79" t="str">
        <f>IFERROR(VLOOKUP(BG719, TxtPanelDefinition!$A$2:$B$50, 2, 0),"")</f>
        <v/>
      </c>
      <c r="BI719" s="71"/>
      <c r="BJ719" s="79" t="str">
        <f>IFERROR(VLOOKUP(BI719, TxtPanelDefinition!$A$2:$B$50, 2, 0),"")</f>
        <v/>
      </c>
      <c r="BK719" s="71"/>
      <c r="BL719" s="79" t="str">
        <f>IFERROR(VLOOKUP(BK719, InscrTechniques!$A$2:$B$50, 2, 0),"")</f>
        <v/>
      </c>
      <c r="BM719" s="71"/>
      <c r="BN719" s="79" t="str">
        <f>IFERROR(VLOOKUP(BM719, InscrTechniques!$A$2:$B$50, 2, 0),"")</f>
        <v/>
      </c>
      <c r="BO719" s="71"/>
      <c r="BP719" s="79" t="str">
        <f>IFERROR(VLOOKUP(BO719, InscrTechniques!$A$2:$B$50, 2, 0),"")</f>
        <v/>
      </c>
      <c r="BQ719" s="71"/>
      <c r="BR719" s="79" t="str">
        <f>IFERROR(VLOOKUP(BQ719, InscrTechniques!$A$2:$B$50, 2, 0),"")</f>
        <v/>
      </c>
      <c r="BS719" s="71"/>
      <c r="BT719" s="79" t="str">
        <f>IFERROR(VLOOKUP(BS719, InscrTechniques!$A$2:$B$50, 2, 0),"")</f>
        <v/>
      </c>
      <c r="BU719" s="71"/>
      <c r="BV719" s="79" t="str">
        <f>IFERROR(VLOOKUP(BU719, InscrTechniques!$A$2:$B$50, 2, 0),"")</f>
        <v/>
      </c>
      <c r="BW719" s="125"/>
      <c r="BX719" s="79" t="str">
        <f>IFERROR(VLOOKUP(BW719, InscrTechniques!$A$2:$B$50, 2, 0),"")</f>
        <v/>
      </c>
      <c r="BY719" s="125"/>
      <c r="BZ719" s="79" t="str">
        <f>IFERROR(VLOOKUP(BY719, InscrTechniques!$A$2:$B$50, 2, 0),"")</f>
        <v/>
      </c>
      <c r="CA719" s="74"/>
      <c r="CB719" s="114" t="str">
        <f>IFERROR(VLOOKUP(CA719, LetterStyle!$A$2:$B$50, 2, 0),"")</f>
        <v/>
      </c>
      <c r="CC719" s="74"/>
      <c r="CD719" s="114" t="str">
        <f>IFERROR(VLOOKUP(CC719, LetterStyle!$A$2:$B$50, 2, 0),"")</f>
        <v/>
      </c>
      <c r="CE719" s="74"/>
      <c r="CF719" s="114" t="str">
        <f>IFERROR(VLOOKUP(CE719, LetterStyle!$A$2:$B$50, 2, 0),"")</f>
        <v/>
      </c>
      <c r="CG719" s="74"/>
      <c r="CH719" s="79" t="str">
        <f>IFERROR(VLOOKUP(CG719, LetterStyle!$A$2:$B$50, 2, 0),"")</f>
        <v/>
      </c>
      <c r="CI719" s="71"/>
      <c r="CJ719" s="79" t="str">
        <f>IFERROR(VLOOKUP(CI719, DecMotifs!$A$1:$B$306, 2, 0),"")</f>
        <v/>
      </c>
      <c r="CK719" s="71"/>
      <c r="CL719" s="79" t="str">
        <f>IFERROR(VLOOKUP(CK719, DecMotifs!$A$1:$B$306, 2, 0),"")</f>
        <v/>
      </c>
      <c r="CM719" s="71"/>
      <c r="CN719" s="79" t="str">
        <f>IFERROR(VLOOKUP(CM719, DecMotifs!$A$1:$B$306, 2, 0),"")</f>
        <v/>
      </c>
      <c r="CO719" s="71"/>
      <c r="CP719" s="79" t="str">
        <f>IFERROR(VLOOKUP(CO719, MarginalDec!$A$2:$B$253, 2, 0),"")</f>
        <v/>
      </c>
      <c r="CQ719" s="71"/>
      <c r="CR719" s="79" t="str">
        <f>IFERROR(VLOOKUP(CQ719, MarginalDec!$A$2:$B$253, 2, 0),"")</f>
        <v/>
      </c>
      <c r="CS719" s="71"/>
      <c r="CT719" s="79" t="str">
        <f>IFERROR(VLOOKUP(CS719, MarginalDec!$A$2:$B$253, 2, 0),"")</f>
        <v/>
      </c>
      <c r="CU719" s="71"/>
      <c r="CV719" s="79" t="str">
        <f>IF(ISBLANK(CU719),"", IFERROR(VLOOKUP(CU719, Tooling!$A$2:$B$252, 2, 0),""))</f>
        <v/>
      </c>
      <c r="CW719" s="71"/>
      <c r="CX719" s="79" t="str">
        <f>IF(ISBLANK(CW719),"", IFERROR(VLOOKUP(CW719, Tooling!$A$2:$B$252, 2, 0),""))</f>
        <v/>
      </c>
      <c r="CY719" s="71"/>
      <c r="CZ719" s="79" t="str">
        <f>IF(ISBLANK(CY719),"", IFERROR(VLOOKUP(CY719, Repairs!$A$2:$B$252, 2, 0),""))</f>
        <v/>
      </c>
      <c r="DA719" s="77"/>
      <c r="DB719" s="71"/>
      <c r="DC719" s="79" t="str">
        <f>IFERROR(VLOOKUP(DB719, DatingReason!$A$2:$B$252, 2, 0),"")</f>
        <v/>
      </c>
      <c r="DD719" s="123" t="str">
        <f t="shared" si="147"/>
        <v/>
      </c>
      <c r="DF719" s="119" t="str">
        <f t="array" ref="DF719">IF(AND($B719&lt;&gt;"", $DE719&lt;&gt;"", $DE719&lt;&gt;"No"),MAX(IF($B719=PEOPLE!$B$4:$B$1000, PEOPLE!$Q$4:$Q$1000,""))+100,"")</f>
        <v/>
      </c>
      <c r="DG719" s="68"/>
      <c r="DH719" s="76">
        <f>COUNTIF(PEOPLE!B:B, MEMORIALS!B719)</f>
        <v>0</v>
      </c>
      <c r="DI719" s="82"/>
      <c r="DJ719" s="82"/>
      <c r="DK719" s="82"/>
      <c r="DL719" s="68"/>
      <c r="DM719" s="68"/>
      <c r="DN719" s="68"/>
      <c r="DO719" s="68"/>
      <c r="DP719" s="68"/>
    </row>
    <row r="720" spans="1:120" ht="15" customHeight="1" x14ac:dyDescent="0.25">
      <c r="A720" s="68"/>
      <c r="B720" s="69"/>
      <c r="C720" s="68"/>
      <c r="D720" s="68"/>
      <c r="E720" s="70" t="str">
        <f>IF(D720="","",VLOOKUP(D720,Denomination!$A$2:$B$50, 2, 0))</f>
        <v/>
      </c>
      <c r="F720" s="68"/>
      <c r="G720" s="71"/>
      <c r="H720" s="70" t="str">
        <f>IF(G720="","",VLOOKUP(G720,MCondition!$A$2:$B$50, 2, 0))</f>
        <v/>
      </c>
      <c r="I720" s="72"/>
      <c r="J720" s="71"/>
      <c r="K720" s="70" t="str">
        <f>IF(J720="","",VLOOKUP(J720,ICondition!$A$2:$B$50, 2, 0))</f>
        <v/>
      </c>
      <c r="L720" s="73"/>
      <c r="M720" s="73"/>
      <c r="N720" s="73"/>
      <c r="O720" s="73"/>
      <c r="P720" s="73"/>
      <c r="Q720" s="73"/>
      <c r="R720" s="78"/>
      <c r="S720" s="79" t="str">
        <f>IFERROR(VLOOKUP(R720,Material!$A$2:$B$59, 2, 0),"")</f>
        <v/>
      </c>
      <c r="T720" s="71"/>
      <c r="U720" s="79" t="str">
        <f>IFERROR(VLOOKUP(T720,Material!$A$2:$B$59, 2, 0),"")</f>
        <v/>
      </c>
      <c r="V720" s="71"/>
      <c r="W720" s="79" t="str">
        <f>IFERROR(VLOOKUP(V720,Material!$A$2:$B$59, 2, 0),"")</f>
        <v/>
      </c>
      <c r="X720" s="71"/>
      <c r="Y720" s="79" t="str">
        <f>IFERROR(VLOOKUP(X720,Material!$A$2:$B$59, 2, 0),"")</f>
        <v/>
      </c>
      <c r="Z720" s="71"/>
      <c r="AA720" s="79" t="str">
        <f>IFERROR(VLOOKUP(Z720,Material!$A$2:$B$59, 2, 0),"")</f>
        <v/>
      </c>
      <c r="AB720" s="74"/>
      <c r="AC720" s="75" t="e">
        <f t="shared" si="136"/>
        <v>#VALUE!</v>
      </c>
      <c r="AD720" s="75" t="e">
        <f t="shared" si="137"/>
        <v>#VALUE!</v>
      </c>
      <c r="AE720" s="75" t="e">
        <f t="shared" si="139"/>
        <v>#VALUE!</v>
      </c>
      <c r="AF720" s="75" t="e">
        <f t="shared" si="138"/>
        <v>#VALUE!</v>
      </c>
      <c r="AG720" s="75" t="e">
        <f t="shared" si="140"/>
        <v>#VALUE!</v>
      </c>
      <c r="AH720" s="75" t="e">
        <f t="shared" si="141"/>
        <v>#VALUE!</v>
      </c>
      <c r="AI720" s="75" t="e">
        <f t="shared" si="142"/>
        <v>#VALUE!</v>
      </c>
      <c r="AJ720" s="80" t="e">
        <f t="shared" si="143"/>
        <v>#VALUE!</v>
      </c>
      <c r="AK720" s="79" t="str">
        <f>(IFERROR(VLOOKUP(AB720,Categories!$A$2:$B$20,2,1),""))</f>
        <v/>
      </c>
      <c r="AL720" s="79" t="str">
        <f ca="1">IFERROR(VLOOKUP((HLOOKUP((VLOOKUP($AB720,Categories!$A$2:$F$20,3,1)), $AB$3:$AJ720, (ROW()-ROW($AB$3)+1), 0)), INDIRECT(VLOOKUP($AB720,Categories!$A$2:$F$20,6,1)),2,0),AK720)</f>
        <v/>
      </c>
      <c r="AM720" s="79" t="str">
        <f ca="1">IFERROR(VLOOKUP((HLOOKUP((VLOOKUP($AB720,Categories!$A$2:$F$20,4,1)),$AB$3:$AJ720,(ROW()-ROW($AB$3)+1),0)),INDIRECT(VLOOKUP($AB720,Categories!$A$2:$H$20,7,1)),2,0),"")</f>
        <v/>
      </c>
      <c r="AN720" s="79" t="str">
        <f ca="1">IFERROR(VLOOKUP((HLOOKUP((VLOOKUP($AB720,Categories!$A$2:$F$20,5,1)), $AB$3:$AJ720, (ROW()-ROW($AB$3)+1), 0)), INDIRECT(VLOOKUP($AB720,Categories!$A$2:$H$20,8,1)),2,0),"")</f>
        <v/>
      </c>
      <c r="AO720" s="79" t="str">
        <f t="shared" ca="1" si="144"/>
        <v/>
      </c>
      <c r="AP720" s="81"/>
      <c r="AQ720" s="70" t="str">
        <f>IFERROR(VLOOKUP(VALUE(MID(AP720,1,1)),AdditionalElements!$A$2:$B$50,2,0),"")</f>
        <v/>
      </c>
      <c r="AR720" s="70" t="str">
        <f>IFERROR(VLOOKUP(VALUE(MID(AP720,2,1)),AdditionalElements!$H$2:$I$50,2,0),"")</f>
        <v/>
      </c>
      <c r="AS720" s="70" t="str">
        <f>IFERROR(VLOOKUP(VALUE(MID(AP720,3,1)),AdditionalElements!$O$2:$P$50,2,0),"")</f>
        <v/>
      </c>
      <c r="AT720" s="70" t="str">
        <f>IFERROR(VLOOKUP(VALUE(MID(AP720,4,1)),AdditionalElements!$V$2:$W$50,2,0),"")</f>
        <v/>
      </c>
      <c r="AU720" s="71"/>
      <c r="AV720" s="79" t="str">
        <f>IFERROR(IF(VALUE(MID(AU720,1,1))=1, VLOOKUP(VALUE(MID(AU720,1,1)), TxtPanelShape!$A$2:$C$50, 3, 0), (IF(VALUE(MID(AU720,1,1))&gt;=7, VLOOKUP(VALUE(MID(AU720,1,1)), TxtPanelShape!$A$2:$C$50, 3, 0),VLOOKUP(VALUE(MID(AU720,1,2)),TxtPanelShape!$A$2:$C$50,3,0)))), "")</f>
        <v/>
      </c>
      <c r="AW720" s="79" t="str">
        <f>IFERROR(IF(VALUE(MID(AU720,1,1))=1, ", "&amp;VLOOKUP(VALUE(MID(AU720,2,1)), TxtPanelShape!$H$2:$I$50, 2, 0), IF(VALUE(MID(AU720,1,1))&gt;=7, ", "&amp;VLOOKUP(VALUE(MID(AU720,2,1)), TxtPanelShape!$H$2:$I$50, 2, 0),"")), "")</f>
        <v/>
      </c>
      <c r="AX720" s="79" t="str">
        <f>IFERROR(IF(VALUE(MID(AU720,1,1))=1, ", "&amp;VLOOKUP(VALUE(MID(AU720,3,1)), TxtPanelShape!$O$2:$P$50, 2, 0), IF(VALUE(MID(AU720,1,1))&gt;=7, ", "&amp;VLOOKUP(VALUE(MID(AU720,3,1)), TxtPanelShape!$O$2:$P$50, 2, 0),"")),"")</f>
        <v/>
      </c>
      <c r="AY720" s="79" t="str">
        <f>IFERROR("; "&amp;VLOOKUP(VALUE(MID(AU720,4,1)), TxtPanelShape!$V$2:$W$50,2,0),"")</f>
        <v/>
      </c>
      <c r="AZ720" s="79" t="str">
        <f t="shared" si="145"/>
        <v/>
      </c>
      <c r="BA720" s="71"/>
      <c r="BB720" s="79" t="str">
        <f>IFERROR(IF(VALUE(MID(BA720,1,1))=1, VLOOKUP(VALUE(MID(BA720,1,1)), TxtPanelShape!$A$2:$C$50, 3, 0), (IF(VALUE(MID(BA720,1,1))&gt;=7, VLOOKUP(VALUE(MID(BA720,1,1)), TxtPanelShape!$A$2:$C$50, 3, 0),VLOOKUP(VALUE(MID(BA720,1,2)),TxtPanelShape!$A$2:$C$50,3,0)))), "")</f>
        <v/>
      </c>
      <c r="BC720" s="79" t="str">
        <f>IFERROR(IF(VALUE(MID(BA720,1,1))=1, ", "&amp;VLOOKUP(VALUE(MID(BA720,2,1)), TxtPanelShape!$H$2:$I$50, 2, 0), IF(VALUE(MID(BA720,1,1))&gt;=7, ", "&amp;VLOOKUP(VALUE(MID(BA720,2,1)), TxtPanelShape!$H$2:$I$50, 2, 0),"")), "")</f>
        <v/>
      </c>
      <c r="BD720" s="79" t="str">
        <f>IFERROR(IF(VALUE(MID(BA720,1,1))=1, ", "&amp;VLOOKUP(VALUE(MID(BA720,3,1)), TxtPanelShape!$O$2:$P$50, 2, 0), IF(VALUE(MID(BA720,1,1))&gt;=7, ", "&amp;VLOOKUP(VALUE(MID(BA720,3,1)), TxtPanelShape!$O$2:$P$50, 2, 0),"")),"")</f>
        <v/>
      </c>
      <c r="BE720" s="79" t="str">
        <f>IFERROR("; "&amp;VLOOKUP(VALUE(MID(BA720,4,1)), TxtPanelShape!$V$2:$W$50,2,0),"")</f>
        <v/>
      </c>
      <c r="BF720" s="79" t="str">
        <f t="shared" si="146"/>
        <v/>
      </c>
      <c r="BG720" s="71"/>
      <c r="BH720" s="79" t="str">
        <f>IFERROR(VLOOKUP(BG720, TxtPanelDefinition!$A$2:$B$50, 2, 0),"")</f>
        <v/>
      </c>
      <c r="BI720" s="71"/>
      <c r="BJ720" s="79" t="str">
        <f>IFERROR(VLOOKUP(BI720, TxtPanelDefinition!$A$2:$B$50, 2, 0),"")</f>
        <v/>
      </c>
      <c r="BK720" s="71"/>
      <c r="BL720" s="79" t="str">
        <f>IFERROR(VLOOKUP(BK720, InscrTechniques!$A$2:$B$50, 2, 0),"")</f>
        <v/>
      </c>
      <c r="BM720" s="71"/>
      <c r="BN720" s="79" t="str">
        <f>IFERROR(VLOOKUP(BM720, InscrTechniques!$A$2:$B$50, 2, 0),"")</f>
        <v/>
      </c>
      <c r="BO720" s="71"/>
      <c r="BP720" s="79" t="str">
        <f>IFERROR(VLOOKUP(BO720, InscrTechniques!$A$2:$B$50, 2, 0),"")</f>
        <v/>
      </c>
      <c r="BQ720" s="71"/>
      <c r="BR720" s="79" t="str">
        <f>IFERROR(VLOOKUP(BQ720, InscrTechniques!$A$2:$B$50, 2, 0),"")</f>
        <v/>
      </c>
      <c r="BS720" s="71"/>
      <c r="BT720" s="79" t="str">
        <f>IFERROR(VLOOKUP(BS720, InscrTechniques!$A$2:$B$50, 2, 0),"")</f>
        <v/>
      </c>
      <c r="BU720" s="71"/>
      <c r="BV720" s="79" t="str">
        <f>IFERROR(VLOOKUP(BU720, InscrTechniques!$A$2:$B$50, 2, 0),"")</f>
        <v/>
      </c>
      <c r="BW720" s="125"/>
      <c r="BX720" s="79" t="str">
        <f>IFERROR(VLOOKUP(BW720, InscrTechniques!$A$2:$B$50, 2, 0),"")</f>
        <v/>
      </c>
      <c r="BY720" s="125"/>
      <c r="BZ720" s="79" t="str">
        <f>IFERROR(VLOOKUP(BY720, InscrTechniques!$A$2:$B$50, 2, 0),"")</f>
        <v/>
      </c>
      <c r="CA720" s="74"/>
      <c r="CB720" s="114" t="str">
        <f>IFERROR(VLOOKUP(CA720, LetterStyle!$A$2:$B$50, 2, 0),"")</f>
        <v/>
      </c>
      <c r="CC720" s="74"/>
      <c r="CD720" s="114" t="str">
        <f>IFERROR(VLOOKUP(CC720, LetterStyle!$A$2:$B$50, 2, 0),"")</f>
        <v/>
      </c>
      <c r="CE720" s="74"/>
      <c r="CF720" s="114" t="str">
        <f>IFERROR(VLOOKUP(CE720, LetterStyle!$A$2:$B$50, 2, 0),"")</f>
        <v/>
      </c>
      <c r="CG720" s="74"/>
      <c r="CH720" s="79" t="str">
        <f>IFERROR(VLOOKUP(CG720, LetterStyle!$A$2:$B$50, 2, 0),"")</f>
        <v/>
      </c>
      <c r="CI720" s="71"/>
      <c r="CJ720" s="79" t="str">
        <f>IFERROR(VLOOKUP(CI720, DecMotifs!$A$1:$B$306, 2, 0),"")</f>
        <v/>
      </c>
      <c r="CK720" s="71"/>
      <c r="CL720" s="79" t="str">
        <f>IFERROR(VLOOKUP(CK720, DecMotifs!$A$1:$B$306, 2, 0),"")</f>
        <v/>
      </c>
      <c r="CM720" s="71"/>
      <c r="CN720" s="79" t="str">
        <f>IFERROR(VLOOKUP(CM720, DecMotifs!$A$1:$B$306, 2, 0),"")</f>
        <v/>
      </c>
      <c r="CO720" s="71"/>
      <c r="CP720" s="79" t="str">
        <f>IFERROR(VLOOKUP(CO720, MarginalDec!$A$2:$B$253, 2, 0),"")</f>
        <v/>
      </c>
      <c r="CQ720" s="71"/>
      <c r="CR720" s="79" t="str">
        <f>IFERROR(VLOOKUP(CQ720, MarginalDec!$A$2:$B$253, 2, 0),"")</f>
        <v/>
      </c>
      <c r="CS720" s="71"/>
      <c r="CT720" s="79" t="str">
        <f>IFERROR(VLOOKUP(CS720, MarginalDec!$A$2:$B$253, 2, 0),"")</f>
        <v/>
      </c>
      <c r="CU720" s="71"/>
      <c r="CV720" s="79" t="str">
        <f>IF(ISBLANK(CU720),"", IFERROR(VLOOKUP(CU720, Tooling!$A$2:$B$252, 2, 0),""))</f>
        <v/>
      </c>
      <c r="CW720" s="71"/>
      <c r="CX720" s="79" t="str">
        <f>IF(ISBLANK(CW720),"", IFERROR(VLOOKUP(CW720, Tooling!$A$2:$B$252, 2, 0),""))</f>
        <v/>
      </c>
      <c r="CY720" s="71"/>
      <c r="CZ720" s="79" t="str">
        <f>IF(ISBLANK(CY720),"", IFERROR(VLOOKUP(CY720, Repairs!$A$2:$B$252, 2, 0),""))</f>
        <v/>
      </c>
      <c r="DA720" s="77"/>
      <c r="DB720" s="71"/>
      <c r="DC720" s="79" t="str">
        <f>IFERROR(VLOOKUP(DB720, DatingReason!$A$2:$B$252, 2, 0),"")</f>
        <v/>
      </c>
      <c r="DD720" s="123" t="str">
        <f t="shared" si="147"/>
        <v/>
      </c>
      <c r="DF720" s="119" t="str">
        <f t="array" ref="DF720">IF(AND($B720&lt;&gt;"", $DE720&lt;&gt;"", $DE720&lt;&gt;"No"),MAX(IF($B720=PEOPLE!$B$4:$B$1000, PEOPLE!$Q$4:$Q$1000,""))+100,"")</f>
        <v/>
      </c>
      <c r="DG720" s="68"/>
      <c r="DH720" s="76">
        <f>COUNTIF(PEOPLE!B:B, MEMORIALS!B720)</f>
        <v>0</v>
      </c>
      <c r="DI720" s="82"/>
      <c r="DJ720" s="82"/>
      <c r="DK720" s="82"/>
      <c r="DL720" s="68"/>
      <c r="DM720" s="68"/>
      <c r="DN720" s="68"/>
      <c r="DO720" s="68"/>
      <c r="DP720" s="68"/>
    </row>
    <row r="721" spans="1:120" ht="15" customHeight="1" x14ac:dyDescent="0.25">
      <c r="A721" s="68"/>
      <c r="B721" s="69"/>
      <c r="C721" s="68"/>
      <c r="D721" s="68"/>
      <c r="E721" s="70" t="str">
        <f>IF(D721="","",VLOOKUP(D721,Denomination!$A$2:$B$50, 2, 0))</f>
        <v/>
      </c>
      <c r="F721" s="68"/>
      <c r="G721" s="71"/>
      <c r="H721" s="70" t="str">
        <f>IF(G721="","",VLOOKUP(G721,MCondition!$A$2:$B$50, 2, 0))</f>
        <v/>
      </c>
      <c r="I721" s="72"/>
      <c r="J721" s="71"/>
      <c r="K721" s="70" t="str">
        <f>IF(J721="","",VLOOKUP(J721,ICondition!$A$2:$B$50, 2, 0))</f>
        <v/>
      </c>
      <c r="L721" s="73"/>
      <c r="M721" s="73"/>
      <c r="N721" s="73"/>
      <c r="O721" s="73"/>
      <c r="P721" s="73"/>
      <c r="Q721" s="73"/>
      <c r="R721" s="78"/>
      <c r="S721" s="79" t="str">
        <f>IFERROR(VLOOKUP(R721,Material!$A$2:$B$59, 2, 0),"")</f>
        <v/>
      </c>
      <c r="T721" s="71"/>
      <c r="U721" s="79" t="str">
        <f>IFERROR(VLOOKUP(T721,Material!$A$2:$B$59, 2, 0),"")</f>
        <v/>
      </c>
      <c r="V721" s="71"/>
      <c r="W721" s="79" t="str">
        <f>IFERROR(VLOOKUP(V721,Material!$A$2:$B$59, 2, 0),"")</f>
        <v/>
      </c>
      <c r="X721" s="71"/>
      <c r="Y721" s="79" t="str">
        <f>IFERROR(VLOOKUP(X721,Material!$A$2:$B$59, 2, 0),"")</f>
        <v/>
      </c>
      <c r="Z721" s="71"/>
      <c r="AA721" s="79" t="str">
        <f>IFERROR(VLOOKUP(Z721,Material!$A$2:$B$59, 2, 0),"")</f>
        <v/>
      </c>
      <c r="AB721" s="74"/>
      <c r="AC721" s="75" t="e">
        <f t="shared" si="136"/>
        <v>#VALUE!</v>
      </c>
      <c r="AD721" s="75" t="e">
        <f t="shared" si="137"/>
        <v>#VALUE!</v>
      </c>
      <c r="AE721" s="75" t="e">
        <f t="shared" si="139"/>
        <v>#VALUE!</v>
      </c>
      <c r="AF721" s="75" t="e">
        <f t="shared" si="138"/>
        <v>#VALUE!</v>
      </c>
      <c r="AG721" s="75" t="e">
        <f t="shared" si="140"/>
        <v>#VALUE!</v>
      </c>
      <c r="AH721" s="75" t="e">
        <f t="shared" si="141"/>
        <v>#VALUE!</v>
      </c>
      <c r="AI721" s="75" t="e">
        <f t="shared" si="142"/>
        <v>#VALUE!</v>
      </c>
      <c r="AJ721" s="80" t="e">
        <f t="shared" si="143"/>
        <v>#VALUE!</v>
      </c>
      <c r="AK721" s="79" t="str">
        <f>(IFERROR(VLOOKUP(AB721,Categories!$A$2:$B$20,2,1),""))</f>
        <v/>
      </c>
      <c r="AL721" s="79" t="str">
        <f ca="1">IFERROR(VLOOKUP((HLOOKUP((VLOOKUP($AB721,Categories!$A$2:$F$20,3,1)), $AB$3:$AJ721, (ROW()-ROW($AB$3)+1), 0)), INDIRECT(VLOOKUP($AB721,Categories!$A$2:$F$20,6,1)),2,0),AK721)</f>
        <v/>
      </c>
      <c r="AM721" s="79" t="str">
        <f ca="1">IFERROR(VLOOKUP((HLOOKUP((VLOOKUP($AB721,Categories!$A$2:$F$20,4,1)),$AB$3:$AJ721,(ROW()-ROW($AB$3)+1),0)),INDIRECT(VLOOKUP($AB721,Categories!$A$2:$H$20,7,1)),2,0),"")</f>
        <v/>
      </c>
      <c r="AN721" s="79" t="str">
        <f ca="1">IFERROR(VLOOKUP((HLOOKUP((VLOOKUP($AB721,Categories!$A$2:$F$20,5,1)), $AB$3:$AJ721, (ROW()-ROW($AB$3)+1), 0)), INDIRECT(VLOOKUP($AB721,Categories!$A$2:$H$20,8,1)),2,0),"")</f>
        <v/>
      </c>
      <c r="AO721" s="79" t="str">
        <f t="shared" ca="1" si="144"/>
        <v/>
      </c>
      <c r="AP721" s="81"/>
      <c r="AQ721" s="70" t="str">
        <f>IFERROR(VLOOKUP(VALUE(MID(AP721,1,1)),AdditionalElements!$A$2:$B$50,2,0),"")</f>
        <v/>
      </c>
      <c r="AR721" s="70" t="str">
        <f>IFERROR(VLOOKUP(VALUE(MID(AP721,2,1)),AdditionalElements!$H$2:$I$50,2,0),"")</f>
        <v/>
      </c>
      <c r="AS721" s="70" t="str">
        <f>IFERROR(VLOOKUP(VALUE(MID(AP721,3,1)),AdditionalElements!$O$2:$P$50,2,0),"")</f>
        <v/>
      </c>
      <c r="AT721" s="70" t="str">
        <f>IFERROR(VLOOKUP(VALUE(MID(AP721,4,1)),AdditionalElements!$V$2:$W$50,2,0),"")</f>
        <v/>
      </c>
      <c r="AU721" s="71"/>
      <c r="AV721" s="79" t="str">
        <f>IFERROR(IF(VALUE(MID(AU721,1,1))=1, VLOOKUP(VALUE(MID(AU721,1,1)), TxtPanelShape!$A$2:$C$50, 3, 0), (IF(VALUE(MID(AU721,1,1))&gt;=7, VLOOKUP(VALUE(MID(AU721,1,1)), TxtPanelShape!$A$2:$C$50, 3, 0),VLOOKUP(VALUE(MID(AU721,1,2)),TxtPanelShape!$A$2:$C$50,3,0)))), "")</f>
        <v/>
      </c>
      <c r="AW721" s="79" t="str">
        <f>IFERROR(IF(VALUE(MID(AU721,1,1))=1, ", "&amp;VLOOKUP(VALUE(MID(AU721,2,1)), TxtPanelShape!$H$2:$I$50, 2, 0), IF(VALUE(MID(AU721,1,1))&gt;=7, ", "&amp;VLOOKUP(VALUE(MID(AU721,2,1)), TxtPanelShape!$H$2:$I$50, 2, 0),"")), "")</f>
        <v/>
      </c>
      <c r="AX721" s="79" t="str">
        <f>IFERROR(IF(VALUE(MID(AU721,1,1))=1, ", "&amp;VLOOKUP(VALUE(MID(AU721,3,1)), TxtPanelShape!$O$2:$P$50, 2, 0), IF(VALUE(MID(AU721,1,1))&gt;=7, ", "&amp;VLOOKUP(VALUE(MID(AU721,3,1)), TxtPanelShape!$O$2:$P$50, 2, 0),"")),"")</f>
        <v/>
      </c>
      <c r="AY721" s="79" t="str">
        <f>IFERROR("; "&amp;VLOOKUP(VALUE(MID(AU721,4,1)), TxtPanelShape!$V$2:$W$50,2,0),"")</f>
        <v/>
      </c>
      <c r="AZ721" s="79" t="str">
        <f t="shared" si="145"/>
        <v/>
      </c>
      <c r="BA721" s="71"/>
      <c r="BB721" s="79" t="str">
        <f>IFERROR(IF(VALUE(MID(BA721,1,1))=1, VLOOKUP(VALUE(MID(BA721,1,1)), TxtPanelShape!$A$2:$C$50, 3, 0), (IF(VALUE(MID(BA721,1,1))&gt;=7, VLOOKUP(VALUE(MID(BA721,1,1)), TxtPanelShape!$A$2:$C$50, 3, 0),VLOOKUP(VALUE(MID(BA721,1,2)),TxtPanelShape!$A$2:$C$50,3,0)))), "")</f>
        <v/>
      </c>
      <c r="BC721" s="79" t="str">
        <f>IFERROR(IF(VALUE(MID(BA721,1,1))=1, ", "&amp;VLOOKUP(VALUE(MID(BA721,2,1)), TxtPanelShape!$H$2:$I$50, 2, 0), IF(VALUE(MID(BA721,1,1))&gt;=7, ", "&amp;VLOOKUP(VALUE(MID(BA721,2,1)), TxtPanelShape!$H$2:$I$50, 2, 0),"")), "")</f>
        <v/>
      </c>
      <c r="BD721" s="79" t="str">
        <f>IFERROR(IF(VALUE(MID(BA721,1,1))=1, ", "&amp;VLOOKUP(VALUE(MID(BA721,3,1)), TxtPanelShape!$O$2:$P$50, 2, 0), IF(VALUE(MID(BA721,1,1))&gt;=7, ", "&amp;VLOOKUP(VALUE(MID(BA721,3,1)), TxtPanelShape!$O$2:$P$50, 2, 0),"")),"")</f>
        <v/>
      </c>
      <c r="BE721" s="79" t="str">
        <f>IFERROR("; "&amp;VLOOKUP(VALUE(MID(BA721,4,1)), TxtPanelShape!$V$2:$W$50,2,0),"")</f>
        <v/>
      </c>
      <c r="BF721" s="79" t="str">
        <f t="shared" si="146"/>
        <v/>
      </c>
      <c r="BG721" s="71"/>
      <c r="BH721" s="79" t="str">
        <f>IFERROR(VLOOKUP(BG721, TxtPanelDefinition!$A$2:$B$50, 2, 0),"")</f>
        <v/>
      </c>
      <c r="BI721" s="71"/>
      <c r="BJ721" s="79" t="str">
        <f>IFERROR(VLOOKUP(BI721, TxtPanelDefinition!$A$2:$B$50, 2, 0),"")</f>
        <v/>
      </c>
      <c r="BK721" s="71"/>
      <c r="BL721" s="79" t="str">
        <f>IFERROR(VLOOKUP(BK721, InscrTechniques!$A$2:$B$50, 2, 0),"")</f>
        <v/>
      </c>
      <c r="BM721" s="71"/>
      <c r="BN721" s="79" t="str">
        <f>IFERROR(VLOOKUP(BM721, InscrTechniques!$A$2:$B$50, 2, 0),"")</f>
        <v/>
      </c>
      <c r="BO721" s="71"/>
      <c r="BP721" s="79" t="str">
        <f>IFERROR(VLOOKUP(BO721, InscrTechniques!$A$2:$B$50, 2, 0),"")</f>
        <v/>
      </c>
      <c r="BQ721" s="71"/>
      <c r="BR721" s="79" t="str">
        <f>IFERROR(VLOOKUP(BQ721, InscrTechniques!$A$2:$B$50, 2, 0),"")</f>
        <v/>
      </c>
      <c r="BS721" s="71"/>
      <c r="BT721" s="79" t="str">
        <f>IFERROR(VLOOKUP(BS721, InscrTechniques!$A$2:$B$50, 2, 0),"")</f>
        <v/>
      </c>
      <c r="BU721" s="71"/>
      <c r="BV721" s="79" t="str">
        <f>IFERROR(VLOOKUP(BU721, InscrTechniques!$A$2:$B$50, 2, 0),"")</f>
        <v/>
      </c>
      <c r="BW721" s="125"/>
      <c r="BX721" s="79" t="str">
        <f>IFERROR(VLOOKUP(BW721, InscrTechniques!$A$2:$B$50, 2, 0),"")</f>
        <v/>
      </c>
      <c r="BY721" s="125"/>
      <c r="BZ721" s="79" t="str">
        <f>IFERROR(VLOOKUP(BY721, InscrTechniques!$A$2:$B$50, 2, 0),"")</f>
        <v/>
      </c>
      <c r="CA721" s="74"/>
      <c r="CB721" s="114" t="str">
        <f>IFERROR(VLOOKUP(CA721, LetterStyle!$A$2:$B$50, 2, 0),"")</f>
        <v/>
      </c>
      <c r="CC721" s="74"/>
      <c r="CD721" s="114" t="str">
        <f>IFERROR(VLOOKUP(CC721, LetterStyle!$A$2:$B$50, 2, 0),"")</f>
        <v/>
      </c>
      <c r="CE721" s="74"/>
      <c r="CF721" s="114" t="str">
        <f>IFERROR(VLOOKUP(CE721, LetterStyle!$A$2:$B$50, 2, 0),"")</f>
        <v/>
      </c>
      <c r="CG721" s="74"/>
      <c r="CH721" s="79" t="str">
        <f>IFERROR(VLOOKUP(CG721, LetterStyle!$A$2:$B$50, 2, 0),"")</f>
        <v/>
      </c>
      <c r="CI721" s="71"/>
      <c r="CJ721" s="79" t="str">
        <f>IFERROR(VLOOKUP(CI721, DecMotifs!$A$1:$B$306, 2, 0),"")</f>
        <v/>
      </c>
      <c r="CK721" s="71"/>
      <c r="CL721" s="79" t="str">
        <f>IFERROR(VLOOKUP(CK721, DecMotifs!$A$1:$B$306, 2, 0),"")</f>
        <v/>
      </c>
      <c r="CM721" s="71"/>
      <c r="CN721" s="79" t="str">
        <f>IFERROR(VLOOKUP(CM721, DecMotifs!$A$1:$B$306, 2, 0),"")</f>
        <v/>
      </c>
      <c r="CO721" s="71"/>
      <c r="CP721" s="79" t="str">
        <f>IFERROR(VLOOKUP(CO721, MarginalDec!$A$2:$B$253, 2, 0),"")</f>
        <v/>
      </c>
      <c r="CQ721" s="71"/>
      <c r="CR721" s="79" t="str">
        <f>IFERROR(VLOOKUP(CQ721, MarginalDec!$A$2:$B$253, 2, 0),"")</f>
        <v/>
      </c>
      <c r="CS721" s="71"/>
      <c r="CT721" s="79" t="str">
        <f>IFERROR(VLOOKUP(CS721, MarginalDec!$A$2:$B$253, 2, 0),"")</f>
        <v/>
      </c>
      <c r="CU721" s="71"/>
      <c r="CV721" s="79" t="str">
        <f>IF(ISBLANK(CU721),"", IFERROR(VLOOKUP(CU721, Tooling!$A$2:$B$252, 2, 0),""))</f>
        <v/>
      </c>
      <c r="CW721" s="71"/>
      <c r="CX721" s="79" t="str">
        <f>IF(ISBLANK(CW721),"", IFERROR(VLOOKUP(CW721, Tooling!$A$2:$B$252, 2, 0),""))</f>
        <v/>
      </c>
      <c r="CY721" s="71"/>
      <c r="CZ721" s="79" t="str">
        <f>IF(ISBLANK(CY721),"", IFERROR(VLOOKUP(CY721, Repairs!$A$2:$B$252, 2, 0),""))</f>
        <v/>
      </c>
      <c r="DA721" s="77"/>
      <c r="DB721" s="71"/>
      <c r="DC721" s="79" t="str">
        <f>IFERROR(VLOOKUP(DB721, DatingReason!$A$2:$B$252, 2, 0),"")</f>
        <v/>
      </c>
      <c r="DD721" s="123" t="str">
        <f t="shared" si="147"/>
        <v/>
      </c>
      <c r="DF721" s="119" t="str">
        <f t="array" ref="DF721">IF(AND($B721&lt;&gt;"", $DE721&lt;&gt;"", $DE721&lt;&gt;"No"),MAX(IF($B721=PEOPLE!$B$4:$B$1000, PEOPLE!$Q$4:$Q$1000,""))+100,"")</f>
        <v/>
      </c>
      <c r="DG721" s="68"/>
      <c r="DH721" s="76">
        <f>COUNTIF(PEOPLE!B:B, MEMORIALS!B721)</f>
        <v>0</v>
      </c>
      <c r="DI721" s="82"/>
      <c r="DJ721" s="82"/>
      <c r="DK721" s="82"/>
      <c r="DL721" s="68"/>
      <c r="DM721" s="68"/>
      <c r="DN721" s="68"/>
      <c r="DO721" s="68"/>
      <c r="DP721" s="68"/>
    </row>
    <row r="722" spans="1:120" ht="15" customHeight="1" x14ac:dyDescent="0.25">
      <c r="A722" s="68"/>
      <c r="B722" s="69"/>
      <c r="C722" s="68"/>
      <c r="D722" s="68"/>
      <c r="E722" s="70" t="str">
        <f>IF(D722="","",VLOOKUP(D722,Denomination!$A$2:$B$50, 2, 0))</f>
        <v/>
      </c>
      <c r="F722" s="68"/>
      <c r="G722" s="71"/>
      <c r="H722" s="70" t="str">
        <f>IF(G722="","",VLOOKUP(G722,MCondition!$A$2:$B$50, 2, 0))</f>
        <v/>
      </c>
      <c r="I722" s="72"/>
      <c r="J722" s="71"/>
      <c r="K722" s="70" t="str">
        <f>IF(J722="","",VLOOKUP(J722,ICondition!$A$2:$B$50, 2, 0))</f>
        <v/>
      </c>
      <c r="L722" s="73"/>
      <c r="M722" s="73"/>
      <c r="N722" s="73"/>
      <c r="O722" s="73"/>
      <c r="P722" s="73"/>
      <c r="Q722" s="73"/>
      <c r="R722" s="78"/>
      <c r="S722" s="79" t="str">
        <f>IFERROR(VLOOKUP(R722,Material!$A$2:$B$59, 2, 0),"")</f>
        <v/>
      </c>
      <c r="T722" s="71"/>
      <c r="U722" s="79" t="str">
        <f>IFERROR(VLOOKUP(T722,Material!$A$2:$B$59, 2, 0),"")</f>
        <v/>
      </c>
      <c r="V722" s="71"/>
      <c r="W722" s="79" t="str">
        <f>IFERROR(VLOOKUP(V722,Material!$A$2:$B$59, 2, 0),"")</f>
        <v/>
      </c>
      <c r="X722" s="71"/>
      <c r="Y722" s="79" t="str">
        <f>IFERROR(VLOOKUP(X722,Material!$A$2:$B$59, 2, 0),"")</f>
        <v/>
      </c>
      <c r="Z722" s="71"/>
      <c r="AA722" s="79" t="str">
        <f>IFERROR(VLOOKUP(Z722,Material!$A$2:$B$59, 2, 0),"")</f>
        <v/>
      </c>
      <c r="AB722" s="74"/>
      <c r="AC722" s="75" t="e">
        <f t="shared" si="136"/>
        <v>#VALUE!</v>
      </c>
      <c r="AD722" s="75" t="e">
        <f t="shared" si="137"/>
        <v>#VALUE!</v>
      </c>
      <c r="AE722" s="75" t="e">
        <f t="shared" si="139"/>
        <v>#VALUE!</v>
      </c>
      <c r="AF722" s="75" t="e">
        <f t="shared" si="138"/>
        <v>#VALUE!</v>
      </c>
      <c r="AG722" s="75" t="e">
        <f t="shared" si="140"/>
        <v>#VALUE!</v>
      </c>
      <c r="AH722" s="75" t="e">
        <f t="shared" si="141"/>
        <v>#VALUE!</v>
      </c>
      <c r="AI722" s="75" t="e">
        <f t="shared" si="142"/>
        <v>#VALUE!</v>
      </c>
      <c r="AJ722" s="80" t="e">
        <f t="shared" si="143"/>
        <v>#VALUE!</v>
      </c>
      <c r="AK722" s="79" t="str">
        <f>(IFERROR(VLOOKUP(AB722,Categories!$A$2:$B$20,2,1),""))</f>
        <v/>
      </c>
      <c r="AL722" s="79" t="str">
        <f ca="1">IFERROR(VLOOKUP((HLOOKUP((VLOOKUP($AB722,Categories!$A$2:$F$20,3,1)), $AB$3:$AJ722, (ROW()-ROW($AB$3)+1), 0)), INDIRECT(VLOOKUP($AB722,Categories!$A$2:$F$20,6,1)),2,0),AK722)</f>
        <v/>
      </c>
      <c r="AM722" s="79" t="str">
        <f ca="1">IFERROR(VLOOKUP((HLOOKUP((VLOOKUP($AB722,Categories!$A$2:$F$20,4,1)),$AB$3:$AJ722,(ROW()-ROW($AB$3)+1),0)),INDIRECT(VLOOKUP($AB722,Categories!$A$2:$H$20,7,1)),2,0),"")</f>
        <v/>
      </c>
      <c r="AN722" s="79" t="str">
        <f ca="1">IFERROR(VLOOKUP((HLOOKUP((VLOOKUP($AB722,Categories!$A$2:$F$20,5,1)), $AB$3:$AJ722, (ROW()-ROW($AB$3)+1), 0)), INDIRECT(VLOOKUP($AB722,Categories!$A$2:$H$20,8,1)),2,0),"")</f>
        <v/>
      </c>
      <c r="AO722" s="79" t="str">
        <f t="shared" ca="1" si="144"/>
        <v/>
      </c>
      <c r="AP722" s="81"/>
      <c r="AQ722" s="70" t="str">
        <f>IFERROR(VLOOKUP(VALUE(MID(AP722,1,1)),AdditionalElements!$A$2:$B$50,2,0),"")</f>
        <v/>
      </c>
      <c r="AR722" s="70" t="str">
        <f>IFERROR(VLOOKUP(VALUE(MID(AP722,2,1)),AdditionalElements!$H$2:$I$50,2,0),"")</f>
        <v/>
      </c>
      <c r="AS722" s="70" t="str">
        <f>IFERROR(VLOOKUP(VALUE(MID(AP722,3,1)),AdditionalElements!$O$2:$P$50,2,0),"")</f>
        <v/>
      </c>
      <c r="AT722" s="70" t="str">
        <f>IFERROR(VLOOKUP(VALUE(MID(AP722,4,1)),AdditionalElements!$V$2:$W$50,2,0),"")</f>
        <v/>
      </c>
      <c r="AU722" s="71"/>
      <c r="AV722" s="79" t="str">
        <f>IFERROR(IF(VALUE(MID(AU722,1,1))=1, VLOOKUP(VALUE(MID(AU722,1,1)), TxtPanelShape!$A$2:$C$50, 3, 0), (IF(VALUE(MID(AU722,1,1))&gt;=7, VLOOKUP(VALUE(MID(AU722,1,1)), TxtPanelShape!$A$2:$C$50, 3, 0),VLOOKUP(VALUE(MID(AU722,1,2)),TxtPanelShape!$A$2:$C$50,3,0)))), "")</f>
        <v/>
      </c>
      <c r="AW722" s="79" t="str">
        <f>IFERROR(IF(VALUE(MID(AU722,1,1))=1, ", "&amp;VLOOKUP(VALUE(MID(AU722,2,1)), TxtPanelShape!$H$2:$I$50, 2, 0), IF(VALUE(MID(AU722,1,1))&gt;=7, ", "&amp;VLOOKUP(VALUE(MID(AU722,2,1)), TxtPanelShape!$H$2:$I$50, 2, 0),"")), "")</f>
        <v/>
      </c>
      <c r="AX722" s="79" t="str">
        <f>IFERROR(IF(VALUE(MID(AU722,1,1))=1, ", "&amp;VLOOKUP(VALUE(MID(AU722,3,1)), TxtPanelShape!$O$2:$P$50, 2, 0), IF(VALUE(MID(AU722,1,1))&gt;=7, ", "&amp;VLOOKUP(VALUE(MID(AU722,3,1)), TxtPanelShape!$O$2:$P$50, 2, 0),"")),"")</f>
        <v/>
      </c>
      <c r="AY722" s="79" t="str">
        <f>IFERROR("; "&amp;VLOOKUP(VALUE(MID(AU722,4,1)), TxtPanelShape!$V$2:$W$50,2,0),"")</f>
        <v/>
      </c>
      <c r="AZ722" s="79" t="str">
        <f t="shared" si="145"/>
        <v/>
      </c>
      <c r="BA722" s="71"/>
      <c r="BB722" s="79" t="str">
        <f>IFERROR(IF(VALUE(MID(BA722,1,1))=1, VLOOKUP(VALUE(MID(BA722,1,1)), TxtPanelShape!$A$2:$C$50, 3, 0), (IF(VALUE(MID(BA722,1,1))&gt;=7, VLOOKUP(VALUE(MID(BA722,1,1)), TxtPanelShape!$A$2:$C$50, 3, 0),VLOOKUP(VALUE(MID(BA722,1,2)),TxtPanelShape!$A$2:$C$50,3,0)))), "")</f>
        <v/>
      </c>
      <c r="BC722" s="79" t="str">
        <f>IFERROR(IF(VALUE(MID(BA722,1,1))=1, ", "&amp;VLOOKUP(VALUE(MID(BA722,2,1)), TxtPanelShape!$H$2:$I$50, 2, 0), IF(VALUE(MID(BA722,1,1))&gt;=7, ", "&amp;VLOOKUP(VALUE(MID(BA722,2,1)), TxtPanelShape!$H$2:$I$50, 2, 0),"")), "")</f>
        <v/>
      </c>
      <c r="BD722" s="79" t="str">
        <f>IFERROR(IF(VALUE(MID(BA722,1,1))=1, ", "&amp;VLOOKUP(VALUE(MID(BA722,3,1)), TxtPanelShape!$O$2:$P$50, 2, 0), IF(VALUE(MID(BA722,1,1))&gt;=7, ", "&amp;VLOOKUP(VALUE(MID(BA722,3,1)), TxtPanelShape!$O$2:$P$50, 2, 0),"")),"")</f>
        <v/>
      </c>
      <c r="BE722" s="79" t="str">
        <f>IFERROR("; "&amp;VLOOKUP(VALUE(MID(BA722,4,1)), TxtPanelShape!$V$2:$W$50,2,0),"")</f>
        <v/>
      </c>
      <c r="BF722" s="79" t="str">
        <f t="shared" si="146"/>
        <v/>
      </c>
      <c r="BG722" s="71"/>
      <c r="BH722" s="79" t="str">
        <f>IFERROR(VLOOKUP(BG722, TxtPanelDefinition!$A$2:$B$50, 2, 0),"")</f>
        <v/>
      </c>
      <c r="BI722" s="71"/>
      <c r="BJ722" s="79" t="str">
        <f>IFERROR(VLOOKUP(BI722, TxtPanelDefinition!$A$2:$B$50, 2, 0),"")</f>
        <v/>
      </c>
      <c r="BK722" s="71"/>
      <c r="BL722" s="79" t="str">
        <f>IFERROR(VLOOKUP(BK722, InscrTechniques!$A$2:$B$50, 2, 0),"")</f>
        <v/>
      </c>
      <c r="BM722" s="71"/>
      <c r="BN722" s="79" t="str">
        <f>IFERROR(VLOOKUP(BM722, InscrTechniques!$A$2:$B$50, 2, 0),"")</f>
        <v/>
      </c>
      <c r="BO722" s="71"/>
      <c r="BP722" s="79" t="str">
        <f>IFERROR(VLOOKUP(BO722, InscrTechniques!$A$2:$B$50, 2, 0),"")</f>
        <v/>
      </c>
      <c r="BQ722" s="71"/>
      <c r="BR722" s="79" t="str">
        <f>IFERROR(VLOOKUP(BQ722, InscrTechniques!$A$2:$B$50, 2, 0),"")</f>
        <v/>
      </c>
      <c r="BS722" s="71"/>
      <c r="BT722" s="79" t="str">
        <f>IFERROR(VLOOKUP(BS722, InscrTechniques!$A$2:$B$50, 2, 0),"")</f>
        <v/>
      </c>
      <c r="BU722" s="71"/>
      <c r="BV722" s="79" t="str">
        <f>IFERROR(VLOOKUP(BU722, InscrTechniques!$A$2:$B$50, 2, 0),"")</f>
        <v/>
      </c>
      <c r="BW722" s="125"/>
      <c r="BX722" s="79" t="str">
        <f>IFERROR(VLOOKUP(BW722, InscrTechniques!$A$2:$B$50, 2, 0),"")</f>
        <v/>
      </c>
      <c r="BY722" s="125"/>
      <c r="BZ722" s="79" t="str">
        <f>IFERROR(VLOOKUP(BY722, InscrTechniques!$A$2:$B$50, 2, 0),"")</f>
        <v/>
      </c>
      <c r="CA722" s="74"/>
      <c r="CB722" s="114" t="str">
        <f>IFERROR(VLOOKUP(CA722, LetterStyle!$A$2:$B$50, 2, 0),"")</f>
        <v/>
      </c>
      <c r="CC722" s="74"/>
      <c r="CD722" s="114" t="str">
        <f>IFERROR(VLOOKUP(CC722, LetterStyle!$A$2:$B$50, 2, 0),"")</f>
        <v/>
      </c>
      <c r="CE722" s="74"/>
      <c r="CF722" s="114" t="str">
        <f>IFERROR(VLOOKUP(CE722, LetterStyle!$A$2:$B$50, 2, 0),"")</f>
        <v/>
      </c>
      <c r="CG722" s="74"/>
      <c r="CH722" s="79" t="str">
        <f>IFERROR(VLOOKUP(CG722, LetterStyle!$A$2:$B$50, 2, 0),"")</f>
        <v/>
      </c>
      <c r="CI722" s="71"/>
      <c r="CJ722" s="79" t="str">
        <f>IFERROR(VLOOKUP(CI722, DecMotifs!$A$1:$B$306, 2, 0),"")</f>
        <v/>
      </c>
      <c r="CK722" s="71"/>
      <c r="CL722" s="79" t="str">
        <f>IFERROR(VLOOKUP(CK722, DecMotifs!$A$1:$B$306, 2, 0),"")</f>
        <v/>
      </c>
      <c r="CM722" s="71"/>
      <c r="CN722" s="79" t="str">
        <f>IFERROR(VLOOKUP(CM722, DecMotifs!$A$1:$B$306, 2, 0),"")</f>
        <v/>
      </c>
      <c r="CO722" s="71"/>
      <c r="CP722" s="79" t="str">
        <f>IFERROR(VLOOKUP(CO722, MarginalDec!$A$2:$B$253, 2, 0),"")</f>
        <v/>
      </c>
      <c r="CQ722" s="71"/>
      <c r="CR722" s="79" t="str">
        <f>IFERROR(VLOOKUP(CQ722, MarginalDec!$A$2:$B$253, 2, 0),"")</f>
        <v/>
      </c>
      <c r="CS722" s="71"/>
      <c r="CT722" s="79" t="str">
        <f>IFERROR(VLOOKUP(CS722, MarginalDec!$A$2:$B$253, 2, 0),"")</f>
        <v/>
      </c>
      <c r="CU722" s="71"/>
      <c r="CV722" s="79" t="str">
        <f>IF(ISBLANK(CU722),"", IFERROR(VLOOKUP(CU722, Tooling!$A$2:$B$252, 2, 0),""))</f>
        <v/>
      </c>
      <c r="CW722" s="71"/>
      <c r="CX722" s="79" t="str">
        <f>IF(ISBLANK(CW722),"", IFERROR(VLOOKUP(CW722, Tooling!$A$2:$B$252, 2, 0),""))</f>
        <v/>
      </c>
      <c r="CY722" s="71"/>
      <c r="CZ722" s="79" t="str">
        <f>IF(ISBLANK(CY722),"", IFERROR(VLOOKUP(CY722, Repairs!$A$2:$B$252, 2, 0),""))</f>
        <v/>
      </c>
      <c r="DA722" s="77"/>
      <c r="DB722" s="71"/>
      <c r="DC722" s="79" t="str">
        <f>IFERROR(VLOOKUP(DB722, DatingReason!$A$2:$B$252, 2, 0),"")</f>
        <v/>
      </c>
      <c r="DD722" s="123" t="str">
        <f t="shared" si="147"/>
        <v/>
      </c>
      <c r="DF722" s="119" t="str">
        <f t="array" ref="DF722">IF(AND($B722&lt;&gt;"", $DE722&lt;&gt;"", $DE722&lt;&gt;"No"),MAX(IF($B722=PEOPLE!$B$4:$B$1000, PEOPLE!$Q$4:$Q$1000,""))+100,"")</f>
        <v/>
      </c>
      <c r="DG722" s="68"/>
      <c r="DH722" s="76">
        <f>COUNTIF(PEOPLE!B:B, MEMORIALS!B722)</f>
        <v>0</v>
      </c>
      <c r="DI722" s="82"/>
      <c r="DJ722" s="82"/>
      <c r="DK722" s="82"/>
      <c r="DL722" s="68"/>
      <c r="DM722" s="68"/>
      <c r="DN722" s="68"/>
      <c r="DO722" s="68"/>
      <c r="DP722" s="68"/>
    </row>
    <row r="723" spans="1:120" ht="15" customHeight="1" x14ac:dyDescent="0.25">
      <c r="A723" s="68"/>
      <c r="B723" s="69"/>
      <c r="C723" s="68"/>
      <c r="D723" s="68"/>
      <c r="E723" s="70" t="str">
        <f>IF(D723="","",VLOOKUP(D723,Denomination!$A$2:$B$50, 2, 0))</f>
        <v/>
      </c>
      <c r="F723" s="68"/>
      <c r="G723" s="71"/>
      <c r="H723" s="70" t="str">
        <f>IF(G723="","",VLOOKUP(G723,MCondition!$A$2:$B$50, 2, 0))</f>
        <v/>
      </c>
      <c r="I723" s="72"/>
      <c r="J723" s="71"/>
      <c r="K723" s="70" t="str">
        <f>IF(J723="","",VLOOKUP(J723,ICondition!$A$2:$B$50, 2, 0))</f>
        <v/>
      </c>
      <c r="L723" s="73"/>
      <c r="M723" s="73"/>
      <c r="N723" s="73"/>
      <c r="O723" s="73"/>
      <c r="P723" s="73"/>
      <c r="Q723" s="73"/>
      <c r="R723" s="78"/>
      <c r="S723" s="79" t="str">
        <f>IFERROR(VLOOKUP(R723,Material!$A$2:$B$59, 2, 0),"")</f>
        <v/>
      </c>
      <c r="T723" s="71"/>
      <c r="U723" s="79" t="str">
        <f>IFERROR(VLOOKUP(T723,Material!$A$2:$B$59, 2, 0),"")</f>
        <v/>
      </c>
      <c r="V723" s="71"/>
      <c r="W723" s="79" t="str">
        <f>IFERROR(VLOOKUP(V723,Material!$A$2:$B$59, 2, 0),"")</f>
        <v/>
      </c>
      <c r="X723" s="71"/>
      <c r="Y723" s="79" t="str">
        <f>IFERROR(VLOOKUP(X723,Material!$A$2:$B$59, 2, 0),"")</f>
        <v/>
      </c>
      <c r="Z723" s="71"/>
      <c r="AA723" s="79" t="str">
        <f>IFERROR(VLOOKUP(Z723,Material!$A$2:$B$59, 2, 0),"")</f>
        <v/>
      </c>
      <c r="AB723" s="74"/>
      <c r="AC723" s="75" t="e">
        <f t="shared" si="136"/>
        <v>#VALUE!</v>
      </c>
      <c r="AD723" s="75" t="e">
        <f t="shared" si="137"/>
        <v>#VALUE!</v>
      </c>
      <c r="AE723" s="75" t="e">
        <f t="shared" si="139"/>
        <v>#VALUE!</v>
      </c>
      <c r="AF723" s="75" t="e">
        <f t="shared" si="138"/>
        <v>#VALUE!</v>
      </c>
      <c r="AG723" s="75" t="e">
        <f t="shared" si="140"/>
        <v>#VALUE!</v>
      </c>
      <c r="AH723" s="75" t="e">
        <f t="shared" si="141"/>
        <v>#VALUE!</v>
      </c>
      <c r="AI723" s="75" t="e">
        <f t="shared" si="142"/>
        <v>#VALUE!</v>
      </c>
      <c r="AJ723" s="80" t="e">
        <f t="shared" si="143"/>
        <v>#VALUE!</v>
      </c>
      <c r="AK723" s="79" t="str">
        <f>(IFERROR(VLOOKUP(AB723,Categories!$A$2:$B$20,2,1),""))</f>
        <v/>
      </c>
      <c r="AL723" s="79" t="str">
        <f ca="1">IFERROR(VLOOKUP((HLOOKUP((VLOOKUP($AB723,Categories!$A$2:$F$20,3,1)), $AB$3:$AJ723, (ROW()-ROW($AB$3)+1), 0)), INDIRECT(VLOOKUP($AB723,Categories!$A$2:$F$20,6,1)),2,0),AK723)</f>
        <v/>
      </c>
      <c r="AM723" s="79" t="str">
        <f ca="1">IFERROR(VLOOKUP((HLOOKUP((VLOOKUP($AB723,Categories!$A$2:$F$20,4,1)),$AB$3:$AJ723,(ROW()-ROW($AB$3)+1),0)),INDIRECT(VLOOKUP($AB723,Categories!$A$2:$H$20,7,1)),2,0),"")</f>
        <v/>
      </c>
      <c r="AN723" s="79" t="str">
        <f ca="1">IFERROR(VLOOKUP((HLOOKUP((VLOOKUP($AB723,Categories!$A$2:$F$20,5,1)), $AB$3:$AJ723, (ROW()-ROW($AB$3)+1), 0)), INDIRECT(VLOOKUP($AB723,Categories!$A$2:$H$20,8,1)),2,0),"")</f>
        <v/>
      </c>
      <c r="AO723" s="79" t="str">
        <f t="shared" ca="1" si="144"/>
        <v/>
      </c>
      <c r="AP723" s="81"/>
      <c r="AQ723" s="70" t="str">
        <f>IFERROR(VLOOKUP(VALUE(MID(AP723,1,1)),AdditionalElements!$A$2:$B$50,2,0),"")</f>
        <v/>
      </c>
      <c r="AR723" s="70" t="str">
        <f>IFERROR(VLOOKUP(VALUE(MID(AP723,2,1)),AdditionalElements!$H$2:$I$50,2,0),"")</f>
        <v/>
      </c>
      <c r="AS723" s="70" t="str">
        <f>IFERROR(VLOOKUP(VALUE(MID(AP723,3,1)),AdditionalElements!$O$2:$P$50,2,0),"")</f>
        <v/>
      </c>
      <c r="AT723" s="70" t="str">
        <f>IFERROR(VLOOKUP(VALUE(MID(AP723,4,1)),AdditionalElements!$V$2:$W$50,2,0),"")</f>
        <v/>
      </c>
      <c r="AU723" s="71"/>
      <c r="AV723" s="79" t="str">
        <f>IFERROR(IF(VALUE(MID(AU723,1,1))=1, VLOOKUP(VALUE(MID(AU723,1,1)), TxtPanelShape!$A$2:$C$50, 3, 0), (IF(VALUE(MID(AU723,1,1))&gt;=7, VLOOKUP(VALUE(MID(AU723,1,1)), TxtPanelShape!$A$2:$C$50, 3, 0),VLOOKUP(VALUE(MID(AU723,1,2)),TxtPanelShape!$A$2:$C$50,3,0)))), "")</f>
        <v/>
      </c>
      <c r="AW723" s="79" t="str">
        <f>IFERROR(IF(VALUE(MID(AU723,1,1))=1, ", "&amp;VLOOKUP(VALUE(MID(AU723,2,1)), TxtPanelShape!$H$2:$I$50, 2, 0), IF(VALUE(MID(AU723,1,1))&gt;=7, ", "&amp;VLOOKUP(VALUE(MID(AU723,2,1)), TxtPanelShape!$H$2:$I$50, 2, 0),"")), "")</f>
        <v/>
      </c>
      <c r="AX723" s="79" t="str">
        <f>IFERROR(IF(VALUE(MID(AU723,1,1))=1, ", "&amp;VLOOKUP(VALUE(MID(AU723,3,1)), TxtPanelShape!$O$2:$P$50, 2, 0), IF(VALUE(MID(AU723,1,1))&gt;=7, ", "&amp;VLOOKUP(VALUE(MID(AU723,3,1)), TxtPanelShape!$O$2:$P$50, 2, 0),"")),"")</f>
        <v/>
      </c>
      <c r="AY723" s="79" t="str">
        <f>IFERROR("; "&amp;VLOOKUP(VALUE(MID(AU723,4,1)), TxtPanelShape!$V$2:$W$50,2,0),"")</f>
        <v/>
      </c>
      <c r="AZ723" s="79" t="str">
        <f t="shared" si="145"/>
        <v/>
      </c>
      <c r="BA723" s="71"/>
      <c r="BB723" s="79" t="str">
        <f>IFERROR(IF(VALUE(MID(BA723,1,1))=1, VLOOKUP(VALUE(MID(BA723,1,1)), TxtPanelShape!$A$2:$C$50, 3, 0), (IF(VALUE(MID(BA723,1,1))&gt;=7, VLOOKUP(VALUE(MID(BA723,1,1)), TxtPanelShape!$A$2:$C$50, 3, 0),VLOOKUP(VALUE(MID(BA723,1,2)),TxtPanelShape!$A$2:$C$50,3,0)))), "")</f>
        <v/>
      </c>
      <c r="BC723" s="79" t="str">
        <f>IFERROR(IF(VALUE(MID(BA723,1,1))=1, ", "&amp;VLOOKUP(VALUE(MID(BA723,2,1)), TxtPanelShape!$H$2:$I$50, 2, 0), IF(VALUE(MID(BA723,1,1))&gt;=7, ", "&amp;VLOOKUP(VALUE(MID(BA723,2,1)), TxtPanelShape!$H$2:$I$50, 2, 0),"")), "")</f>
        <v/>
      </c>
      <c r="BD723" s="79" t="str">
        <f>IFERROR(IF(VALUE(MID(BA723,1,1))=1, ", "&amp;VLOOKUP(VALUE(MID(BA723,3,1)), TxtPanelShape!$O$2:$P$50, 2, 0), IF(VALUE(MID(BA723,1,1))&gt;=7, ", "&amp;VLOOKUP(VALUE(MID(BA723,3,1)), TxtPanelShape!$O$2:$P$50, 2, 0),"")),"")</f>
        <v/>
      </c>
      <c r="BE723" s="79" t="str">
        <f>IFERROR("; "&amp;VLOOKUP(VALUE(MID(BA723,4,1)), TxtPanelShape!$V$2:$W$50,2,0),"")</f>
        <v/>
      </c>
      <c r="BF723" s="79" t="str">
        <f t="shared" si="146"/>
        <v/>
      </c>
      <c r="BG723" s="71"/>
      <c r="BH723" s="79" t="str">
        <f>IFERROR(VLOOKUP(BG723, TxtPanelDefinition!$A$2:$B$50, 2, 0),"")</f>
        <v/>
      </c>
      <c r="BI723" s="71"/>
      <c r="BJ723" s="79" t="str">
        <f>IFERROR(VLOOKUP(BI723, TxtPanelDefinition!$A$2:$B$50, 2, 0),"")</f>
        <v/>
      </c>
      <c r="BK723" s="71"/>
      <c r="BL723" s="79" t="str">
        <f>IFERROR(VLOOKUP(BK723, InscrTechniques!$A$2:$B$50, 2, 0),"")</f>
        <v/>
      </c>
      <c r="BM723" s="71"/>
      <c r="BN723" s="79" t="str">
        <f>IFERROR(VLOOKUP(BM723, InscrTechniques!$A$2:$B$50, 2, 0),"")</f>
        <v/>
      </c>
      <c r="BO723" s="71"/>
      <c r="BP723" s="79" t="str">
        <f>IFERROR(VLOOKUP(BO723, InscrTechniques!$A$2:$B$50, 2, 0),"")</f>
        <v/>
      </c>
      <c r="BQ723" s="71"/>
      <c r="BR723" s="79" t="str">
        <f>IFERROR(VLOOKUP(BQ723, InscrTechniques!$A$2:$B$50, 2, 0),"")</f>
        <v/>
      </c>
      <c r="BS723" s="71"/>
      <c r="BT723" s="79" t="str">
        <f>IFERROR(VLOOKUP(BS723, InscrTechniques!$A$2:$B$50, 2, 0),"")</f>
        <v/>
      </c>
      <c r="BU723" s="71"/>
      <c r="BV723" s="79" t="str">
        <f>IFERROR(VLOOKUP(BU723, InscrTechniques!$A$2:$B$50, 2, 0),"")</f>
        <v/>
      </c>
      <c r="BW723" s="125"/>
      <c r="BX723" s="79" t="str">
        <f>IFERROR(VLOOKUP(BW723, InscrTechniques!$A$2:$B$50, 2, 0),"")</f>
        <v/>
      </c>
      <c r="BY723" s="125"/>
      <c r="BZ723" s="79" t="str">
        <f>IFERROR(VLOOKUP(BY723, InscrTechniques!$A$2:$B$50, 2, 0),"")</f>
        <v/>
      </c>
      <c r="CA723" s="74"/>
      <c r="CB723" s="114" t="str">
        <f>IFERROR(VLOOKUP(CA723, LetterStyle!$A$2:$B$50, 2, 0),"")</f>
        <v/>
      </c>
      <c r="CC723" s="74"/>
      <c r="CD723" s="114" t="str">
        <f>IFERROR(VLOOKUP(CC723, LetterStyle!$A$2:$B$50, 2, 0),"")</f>
        <v/>
      </c>
      <c r="CE723" s="74"/>
      <c r="CF723" s="114" t="str">
        <f>IFERROR(VLOOKUP(CE723, LetterStyle!$A$2:$B$50, 2, 0),"")</f>
        <v/>
      </c>
      <c r="CG723" s="74"/>
      <c r="CH723" s="79" t="str">
        <f>IFERROR(VLOOKUP(CG723, LetterStyle!$A$2:$B$50, 2, 0),"")</f>
        <v/>
      </c>
      <c r="CI723" s="71"/>
      <c r="CJ723" s="79" t="str">
        <f>IFERROR(VLOOKUP(CI723, DecMotifs!$A$1:$B$306, 2, 0),"")</f>
        <v/>
      </c>
      <c r="CK723" s="71"/>
      <c r="CL723" s="79" t="str">
        <f>IFERROR(VLOOKUP(CK723, DecMotifs!$A$1:$B$306, 2, 0),"")</f>
        <v/>
      </c>
      <c r="CM723" s="71"/>
      <c r="CN723" s="79" t="str">
        <f>IFERROR(VLOOKUP(CM723, DecMotifs!$A$1:$B$306, 2, 0),"")</f>
        <v/>
      </c>
      <c r="CO723" s="71"/>
      <c r="CP723" s="79" t="str">
        <f>IFERROR(VLOOKUP(CO723, MarginalDec!$A$2:$B$253, 2, 0),"")</f>
        <v/>
      </c>
      <c r="CQ723" s="71"/>
      <c r="CR723" s="79" t="str">
        <f>IFERROR(VLOOKUP(CQ723, MarginalDec!$A$2:$B$253, 2, 0),"")</f>
        <v/>
      </c>
      <c r="CS723" s="71"/>
      <c r="CT723" s="79" t="str">
        <f>IFERROR(VLOOKUP(CS723, MarginalDec!$A$2:$B$253, 2, 0),"")</f>
        <v/>
      </c>
      <c r="CU723" s="71"/>
      <c r="CV723" s="79" t="str">
        <f>IF(ISBLANK(CU723),"", IFERROR(VLOOKUP(CU723, Tooling!$A$2:$B$252, 2, 0),""))</f>
        <v/>
      </c>
      <c r="CW723" s="71"/>
      <c r="CX723" s="79" t="str">
        <f>IF(ISBLANK(CW723),"", IFERROR(VLOOKUP(CW723, Tooling!$A$2:$B$252, 2, 0),""))</f>
        <v/>
      </c>
      <c r="CY723" s="71"/>
      <c r="CZ723" s="79" t="str">
        <f>IF(ISBLANK(CY723),"", IFERROR(VLOOKUP(CY723, Repairs!$A$2:$B$252, 2, 0),""))</f>
        <v/>
      </c>
      <c r="DA723" s="77"/>
      <c r="DB723" s="71"/>
      <c r="DC723" s="79" t="str">
        <f>IFERROR(VLOOKUP(DB723, DatingReason!$A$2:$B$252, 2, 0),"")</f>
        <v/>
      </c>
      <c r="DD723" s="123" t="str">
        <f t="shared" si="147"/>
        <v/>
      </c>
      <c r="DF723" s="119" t="str">
        <f t="array" ref="DF723">IF(AND($B723&lt;&gt;"", $DE723&lt;&gt;"", $DE723&lt;&gt;"No"),MAX(IF($B723=PEOPLE!$B$4:$B$1000, PEOPLE!$Q$4:$Q$1000,""))+100,"")</f>
        <v/>
      </c>
      <c r="DG723" s="68"/>
      <c r="DH723" s="76">
        <f>COUNTIF(PEOPLE!B:B, MEMORIALS!B723)</f>
        <v>0</v>
      </c>
      <c r="DI723" s="82"/>
      <c r="DJ723" s="82"/>
      <c r="DK723" s="82"/>
      <c r="DL723" s="68"/>
      <c r="DM723" s="68"/>
      <c r="DN723" s="68"/>
      <c r="DO723" s="68"/>
      <c r="DP723" s="68"/>
    </row>
    <row r="724" spans="1:120" ht="15" customHeight="1" x14ac:dyDescent="0.25">
      <c r="A724" s="68"/>
      <c r="B724" s="69"/>
      <c r="C724" s="68"/>
      <c r="D724" s="68"/>
      <c r="E724" s="70" t="str">
        <f>IF(D724="","",VLOOKUP(D724,Denomination!$A$2:$B$50, 2, 0))</f>
        <v/>
      </c>
      <c r="F724" s="68"/>
      <c r="G724" s="71"/>
      <c r="H724" s="70" t="str">
        <f>IF(G724="","",VLOOKUP(G724,MCondition!$A$2:$B$50, 2, 0))</f>
        <v/>
      </c>
      <c r="I724" s="72"/>
      <c r="J724" s="71"/>
      <c r="K724" s="70" t="str">
        <f>IF(J724="","",VLOOKUP(J724,ICondition!$A$2:$B$50, 2, 0))</f>
        <v/>
      </c>
      <c r="L724" s="73"/>
      <c r="M724" s="73"/>
      <c r="N724" s="73"/>
      <c r="O724" s="73"/>
      <c r="P724" s="73"/>
      <c r="Q724" s="73"/>
      <c r="R724" s="78"/>
      <c r="S724" s="79" t="str">
        <f>IFERROR(VLOOKUP(R724,Material!$A$2:$B$59, 2, 0),"")</f>
        <v/>
      </c>
      <c r="T724" s="71"/>
      <c r="U724" s="79" t="str">
        <f>IFERROR(VLOOKUP(T724,Material!$A$2:$B$59, 2, 0),"")</f>
        <v/>
      </c>
      <c r="V724" s="71"/>
      <c r="W724" s="79" t="str">
        <f>IFERROR(VLOOKUP(V724,Material!$A$2:$B$59, 2, 0),"")</f>
        <v/>
      </c>
      <c r="X724" s="71"/>
      <c r="Y724" s="79" t="str">
        <f>IFERROR(VLOOKUP(X724,Material!$A$2:$B$59, 2, 0),"")</f>
        <v/>
      </c>
      <c r="Z724" s="71"/>
      <c r="AA724" s="79" t="str">
        <f>IFERROR(VLOOKUP(Z724,Material!$A$2:$B$59, 2, 0),"")</f>
        <v/>
      </c>
      <c r="AB724" s="74"/>
      <c r="AC724" s="75" t="e">
        <f t="shared" si="136"/>
        <v>#VALUE!</v>
      </c>
      <c r="AD724" s="75" t="e">
        <f t="shared" si="137"/>
        <v>#VALUE!</v>
      </c>
      <c r="AE724" s="75" t="e">
        <f t="shared" si="139"/>
        <v>#VALUE!</v>
      </c>
      <c r="AF724" s="75" t="e">
        <f t="shared" si="138"/>
        <v>#VALUE!</v>
      </c>
      <c r="AG724" s="75" t="e">
        <f t="shared" si="140"/>
        <v>#VALUE!</v>
      </c>
      <c r="AH724" s="75" t="e">
        <f t="shared" si="141"/>
        <v>#VALUE!</v>
      </c>
      <c r="AI724" s="75" t="e">
        <f t="shared" si="142"/>
        <v>#VALUE!</v>
      </c>
      <c r="AJ724" s="80" t="e">
        <f t="shared" si="143"/>
        <v>#VALUE!</v>
      </c>
      <c r="AK724" s="79" t="str">
        <f>(IFERROR(VLOOKUP(AB724,Categories!$A$2:$B$20,2,1),""))</f>
        <v/>
      </c>
      <c r="AL724" s="79" t="str">
        <f ca="1">IFERROR(VLOOKUP((HLOOKUP((VLOOKUP($AB724,Categories!$A$2:$F$20,3,1)), $AB$3:$AJ724, (ROW()-ROW($AB$3)+1), 0)), INDIRECT(VLOOKUP($AB724,Categories!$A$2:$F$20,6,1)),2,0),AK724)</f>
        <v/>
      </c>
      <c r="AM724" s="79" t="str">
        <f ca="1">IFERROR(VLOOKUP((HLOOKUP((VLOOKUP($AB724,Categories!$A$2:$F$20,4,1)),$AB$3:$AJ724,(ROW()-ROW($AB$3)+1),0)),INDIRECT(VLOOKUP($AB724,Categories!$A$2:$H$20,7,1)),2,0),"")</f>
        <v/>
      </c>
      <c r="AN724" s="79" t="str">
        <f ca="1">IFERROR(VLOOKUP((HLOOKUP((VLOOKUP($AB724,Categories!$A$2:$F$20,5,1)), $AB$3:$AJ724, (ROW()-ROW($AB$3)+1), 0)), INDIRECT(VLOOKUP($AB724,Categories!$A$2:$H$20,8,1)),2,0),"")</f>
        <v/>
      </c>
      <c r="AO724" s="79" t="str">
        <f t="shared" ca="1" si="144"/>
        <v/>
      </c>
      <c r="AP724" s="81"/>
      <c r="AQ724" s="70" t="str">
        <f>IFERROR(VLOOKUP(VALUE(MID(AP724,1,1)),AdditionalElements!$A$2:$B$50,2,0),"")</f>
        <v/>
      </c>
      <c r="AR724" s="70" t="str">
        <f>IFERROR(VLOOKUP(VALUE(MID(AP724,2,1)),AdditionalElements!$H$2:$I$50,2,0),"")</f>
        <v/>
      </c>
      <c r="AS724" s="70" t="str">
        <f>IFERROR(VLOOKUP(VALUE(MID(AP724,3,1)),AdditionalElements!$O$2:$P$50,2,0),"")</f>
        <v/>
      </c>
      <c r="AT724" s="70" t="str">
        <f>IFERROR(VLOOKUP(VALUE(MID(AP724,4,1)),AdditionalElements!$V$2:$W$50,2,0),"")</f>
        <v/>
      </c>
      <c r="AU724" s="71"/>
      <c r="AV724" s="79" t="str">
        <f>IFERROR(IF(VALUE(MID(AU724,1,1))=1, VLOOKUP(VALUE(MID(AU724,1,1)), TxtPanelShape!$A$2:$C$50, 3, 0), (IF(VALUE(MID(AU724,1,1))&gt;=7, VLOOKUP(VALUE(MID(AU724,1,1)), TxtPanelShape!$A$2:$C$50, 3, 0),VLOOKUP(VALUE(MID(AU724,1,2)),TxtPanelShape!$A$2:$C$50,3,0)))), "")</f>
        <v/>
      </c>
      <c r="AW724" s="79" t="str">
        <f>IFERROR(IF(VALUE(MID(AU724,1,1))=1, ", "&amp;VLOOKUP(VALUE(MID(AU724,2,1)), TxtPanelShape!$H$2:$I$50, 2, 0), IF(VALUE(MID(AU724,1,1))&gt;=7, ", "&amp;VLOOKUP(VALUE(MID(AU724,2,1)), TxtPanelShape!$H$2:$I$50, 2, 0),"")), "")</f>
        <v/>
      </c>
      <c r="AX724" s="79" t="str">
        <f>IFERROR(IF(VALUE(MID(AU724,1,1))=1, ", "&amp;VLOOKUP(VALUE(MID(AU724,3,1)), TxtPanelShape!$O$2:$P$50, 2, 0), IF(VALUE(MID(AU724,1,1))&gt;=7, ", "&amp;VLOOKUP(VALUE(MID(AU724,3,1)), TxtPanelShape!$O$2:$P$50, 2, 0),"")),"")</f>
        <v/>
      </c>
      <c r="AY724" s="79" t="str">
        <f>IFERROR("; "&amp;VLOOKUP(VALUE(MID(AU724,4,1)), TxtPanelShape!$V$2:$W$50,2,0),"")</f>
        <v/>
      </c>
      <c r="AZ724" s="79" t="str">
        <f t="shared" si="145"/>
        <v/>
      </c>
      <c r="BA724" s="71"/>
      <c r="BB724" s="79" t="str">
        <f>IFERROR(IF(VALUE(MID(BA724,1,1))=1, VLOOKUP(VALUE(MID(BA724,1,1)), TxtPanelShape!$A$2:$C$50, 3, 0), (IF(VALUE(MID(BA724,1,1))&gt;=7, VLOOKUP(VALUE(MID(BA724,1,1)), TxtPanelShape!$A$2:$C$50, 3, 0),VLOOKUP(VALUE(MID(BA724,1,2)),TxtPanelShape!$A$2:$C$50,3,0)))), "")</f>
        <v/>
      </c>
      <c r="BC724" s="79" t="str">
        <f>IFERROR(IF(VALUE(MID(BA724,1,1))=1, ", "&amp;VLOOKUP(VALUE(MID(BA724,2,1)), TxtPanelShape!$H$2:$I$50, 2, 0), IF(VALUE(MID(BA724,1,1))&gt;=7, ", "&amp;VLOOKUP(VALUE(MID(BA724,2,1)), TxtPanelShape!$H$2:$I$50, 2, 0),"")), "")</f>
        <v/>
      </c>
      <c r="BD724" s="79" t="str">
        <f>IFERROR(IF(VALUE(MID(BA724,1,1))=1, ", "&amp;VLOOKUP(VALUE(MID(BA724,3,1)), TxtPanelShape!$O$2:$P$50, 2, 0), IF(VALUE(MID(BA724,1,1))&gt;=7, ", "&amp;VLOOKUP(VALUE(MID(BA724,3,1)), TxtPanelShape!$O$2:$P$50, 2, 0),"")),"")</f>
        <v/>
      </c>
      <c r="BE724" s="79" t="str">
        <f>IFERROR("; "&amp;VLOOKUP(VALUE(MID(BA724,4,1)), TxtPanelShape!$V$2:$W$50,2,0),"")</f>
        <v/>
      </c>
      <c r="BF724" s="79" t="str">
        <f t="shared" si="146"/>
        <v/>
      </c>
      <c r="BG724" s="71"/>
      <c r="BH724" s="79" t="str">
        <f>IFERROR(VLOOKUP(BG724, TxtPanelDefinition!$A$2:$B$50, 2, 0),"")</f>
        <v/>
      </c>
      <c r="BI724" s="71"/>
      <c r="BJ724" s="79" t="str">
        <f>IFERROR(VLOOKUP(BI724, TxtPanelDefinition!$A$2:$B$50, 2, 0),"")</f>
        <v/>
      </c>
      <c r="BK724" s="71"/>
      <c r="BL724" s="79" t="str">
        <f>IFERROR(VLOOKUP(BK724, InscrTechniques!$A$2:$B$50, 2, 0),"")</f>
        <v/>
      </c>
      <c r="BM724" s="71"/>
      <c r="BN724" s="79" t="str">
        <f>IFERROR(VLOOKUP(BM724, InscrTechniques!$A$2:$B$50, 2, 0),"")</f>
        <v/>
      </c>
      <c r="BO724" s="71"/>
      <c r="BP724" s="79" t="str">
        <f>IFERROR(VLOOKUP(BO724, InscrTechniques!$A$2:$B$50, 2, 0),"")</f>
        <v/>
      </c>
      <c r="BQ724" s="71"/>
      <c r="BR724" s="79" t="str">
        <f>IFERROR(VLOOKUP(BQ724, InscrTechniques!$A$2:$B$50, 2, 0),"")</f>
        <v/>
      </c>
      <c r="BS724" s="71"/>
      <c r="BT724" s="79" t="str">
        <f>IFERROR(VLOOKUP(BS724, InscrTechniques!$A$2:$B$50, 2, 0),"")</f>
        <v/>
      </c>
      <c r="BU724" s="71"/>
      <c r="BV724" s="79" t="str">
        <f>IFERROR(VLOOKUP(BU724, InscrTechniques!$A$2:$B$50, 2, 0),"")</f>
        <v/>
      </c>
      <c r="BW724" s="125"/>
      <c r="BX724" s="79" t="str">
        <f>IFERROR(VLOOKUP(BW724, InscrTechniques!$A$2:$B$50, 2, 0),"")</f>
        <v/>
      </c>
      <c r="BY724" s="125"/>
      <c r="BZ724" s="79" t="str">
        <f>IFERROR(VLOOKUP(BY724, InscrTechniques!$A$2:$B$50, 2, 0),"")</f>
        <v/>
      </c>
      <c r="CA724" s="74"/>
      <c r="CB724" s="114" t="str">
        <f>IFERROR(VLOOKUP(CA724, LetterStyle!$A$2:$B$50, 2, 0),"")</f>
        <v/>
      </c>
      <c r="CC724" s="74"/>
      <c r="CD724" s="114" t="str">
        <f>IFERROR(VLOOKUP(CC724, LetterStyle!$A$2:$B$50, 2, 0),"")</f>
        <v/>
      </c>
      <c r="CE724" s="74"/>
      <c r="CF724" s="114" t="str">
        <f>IFERROR(VLOOKUP(CE724, LetterStyle!$A$2:$B$50, 2, 0),"")</f>
        <v/>
      </c>
      <c r="CG724" s="74"/>
      <c r="CH724" s="79" t="str">
        <f>IFERROR(VLOOKUP(CG724, LetterStyle!$A$2:$B$50, 2, 0),"")</f>
        <v/>
      </c>
      <c r="CI724" s="71"/>
      <c r="CJ724" s="79" t="str">
        <f>IFERROR(VLOOKUP(CI724, DecMotifs!$A$1:$B$306, 2, 0),"")</f>
        <v/>
      </c>
      <c r="CK724" s="71"/>
      <c r="CL724" s="79" t="str">
        <f>IFERROR(VLOOKUP(CK724, DecMotifs!$A$1:$B$306, 2, 0),"")</f>
        <v/>
      </c>
      <c r="CM724" s="71"/>
      <c r="CN724" s="79" t="str">
        <f>IFERROR(VLOOKUP(CM724, DecMotifs!$A$1:$B$306, 2, 0),"")</f>
        <v/>
      </c>
      <c r="CO724" s="71"/>
      <c r="CP724" s="79" t="str">
        <f>IFERROR(VLOOKUP(CO724, MarginalDec!$A$2:$B$253, 2, 0),"")</f>
        <v/>
      </c>
      <c r="CQ724" s="71"/>
      <c r="CR724" s="79" t="str">
        <f>IFERROR(VLOOKUP(CQ724, MarginalDec!$A$2:$B$253, 2, 0),"")</f>
        <v/>
      </c>
      <c r="CS724" s="71"/>
      <c r="CT724" s="79" t="str">
        <f>IFERROR(VLOOKUP(CS724, MarginalDec!$A$2:$B$253, 2, 0),"")</f>
        <v/>
      </c>
      <c r="CU724" s="71"/>
      <c r="CV724" s="79" t="str">
        <f>IF(ISBLANK(CU724),"", IFERROR(VLOOKUP(CU724, Tooling!$A$2:$B$252, 2, 0),""))</f>
        <v/>
      </c>
      <c r="CW724" s="71"/>
      <c r="CX724" s="79" t="str">
        <f>IF(ISBLANK(CW724),"", IFERROR(VLOOKUP(CW724, Tooling!$A$2:$B$252, 2, 0),""))</f>
        <v/>
      </c>
      <c r="CY724" s="71"/>
      <c r="CZ724" s="79" t="str">
        <f>IF(ISBLANK(CY724),"", IFERROR(VLOOKUP(CY724, Repairs!$A$2:$B$252, 2, 0),""))</f>
        <v/>
      </c>
      <c r="DA724" s="77"/>
      <c r="DB724" s="71"/>
      <c r="DC724" s="79" t="str">
        <f>IFERROR(VLOOKUP(DB724, DatingReason!$A$2:$B$252, 2, 0),"")</f>
        <v/>
      </c>
      <c r="DD724" s="123" t="str">
        <f t="shared" si="147"/>
        <v/>
      </c>
      <c r="DF724" s="119" t="str">
        <f t="array" ref="DF724">IF(AND($B724&lt;&gt;"", $DE724&lt;&gt;"", $DE724&lt;&gt;"No"),MAX(IF($B724=PEOPLE!$B$4:$B$1000, PEOPLE!$Q$4:$Q$1000,""))+100,"")</f>
        <v/>
      </c>
      <c r="DG724" s="68"/>
      <c r="DH724" s="76">
        <f>COUNTIF(PEOPLE!B:B, MEMORIALS!B724)</f>
        <v>0</v>
      </c>
      <c r="DI724" s="82"/>
      <c r="DJ724" s="82"/>
      <c r="DK724" s="82"/>
      <c r="DL724" s="68"/>
      <c r="DM724" s="68"/>
      <c r="DN724" s="68"/>
      <c r="DO724" s="68"/>
      <c r="DP724" s="68"/>
    </row>
    <row r="725" spans="1:120" ht="15" customHeight="1" x14ac:dyDescent="0.25">
      <c r="A725" s="68"/>
      <c r="B725" s="69"/>
      <c r="C725" s="68"/>
      <c r="D725" s="68"/>
      <c r="E725" s="70" t="str">
        <f>IF(D725="","",VLOOKUP(D725,Denomination!$A$2:$B$50, 2, 0))</f>
        <v/>
      </c>
      <c r="F725" s="68"/>
      <c r="G725" s="71"/>
      <c r="H725" s="70" t="str">
        <f>IF(G725="","",VLOOKUP(G725,MCondition!$A$2:$B$50, 2, 0))</f>
        <v/>
      </c>
      <c r="I725" s="72"/>
      <c r="J725" s="71"/>
      <c r="K725" s="70" t="str">
        <f>IF(J725="","",VLOOKUP(J725,ICondition!$A$2:$B$50, 2, 0))</f>
        <v/>
      </c>
      <c r="L725" s="73"/>
      <c r="M725" s="73"/>
      <c r="N725" s="73"/>
      <c r="O725" s="73"/>
      <c r="P725" s="73"/>
      <c r="Q725" s="73"/>
      <c r="R725" s="78"/>
      <c r="S725" s="79" t="str">
        <f>IFERROR(VLOOKUP(R725,Material!$A$2:$B$59, 2, 0),"")</f>
        <v/>
      </c>
      <c r="T725" s="71"/>
      <c r="U725" s="79" t="str">
        <f>IFERROR(VLOOKUP(T725,Material!$A$2:$B$59, 2, 0),"")</f>
        <v/>
      </c>
      <c r="V725" s="71"/>
      <c r="W725" s="79" t="str">
        <f>IFERROR(VLOOKUP(V725,Material!$A$2:$B$59, 2, 0),"")</f>
        <v/>
      </c>
      <c r="X725" s="71"/>
      <c r="Y725" s="79" t="str">
        <f>IFERROR(VLOOKUP(X725,Material!$A$2:$B$59, 2, 0),"")</f>
        <v/>
      </c>
      <c r="Z725" s="71"/>
      <c r="AA725" s="79" t="str">
        <f>IFERROR(VLOOKUP(Z725,Material!$A$2:$B$59, 2, 0),"")</f>
        <v/>
      </c>
      <c r="AB725" s="74"/>
      <c r="AC725" s="75" t="e">
        <f t="shared" si="136"/>
        <v>#VALUE!</v>
      </c>
      <c r="AD725" s="75" t="e">
        <f t="shared" si="137"/>
        <v>#VALUE!</v>
      </c>
      <c r="AE725" s="75" t="e">
        <f t="shared" si="139"/>
        <v>#VALUE!</v>
      </c>
      <c r="AF725" s="75" t="e">
        <f t="shared" si="138"/>
        <v>#VALUE!</v>
      </c>
      <c r="AG725" s="75" t="e">
        <f t="shared" si="140"/>
        <v>#VALUE!</v>
      </c>
      <c r="AH725" s="75" t="e">
        <f t="shared" si="141"/>
        <v>#VALUE!</v>
      </c>
      <c r="AI725" s="75" t="e">
        <f t="shared" si="142"/>
        <v>#VALUE!</v>
      </c>
      <c r="AJ725" s="80" t="e">
        <f t="shared" si="143"/>
        <v>#VALUE!</v>
      </c>
      <c r="AK725" s="79" t="str">
        <f>(IFERROR(VLOOKUP(AB725,Categories!$A$2:$B$20,2,1),""))</f>
        <v/>
      </c>
      <c r="AL725" s="79" t="str">
        <f ca="1">IFERROR(VLOOKUP((HLOOKUP((VLOOKUP($AB725,Categories!$A$2:$F$20,3,1)), $AB$3:$AJ725, (ROW()-ROW($AB$3)+1), 0)), INDIRECT(VLOOKUP($AB725,Categories!$A$2:$F$20,6,1)),2,0),AK725)</f>
        <v/>
      </c>
      <c r="AM725" s="79" t="str">
        <f ca="1">IFERROR(VLOOKUP((HLOOKUP((VLOOKUP($AB725,Categories!$A$2:$F$20,4,1)),$AB$3:$AJ725,(ROW()-ROW($AB$3)+1),0)),INDIRECT(VLOOKUP($AB725,Categories!$A$2:$H$20,7,1)),2,0),"")</f>
        <v/>
      </c>
      <c r="AN725" s="79" t="str">
        <f ca="1">IFERROR(VLOOKUP((HLOOKUP((VLOOKUP($AB725,Categories!$A$2:$F$20,5,1)), $AB$3:$AJ725, (ROW()-ROW($AB$3)+1), 0)), INDIRECT(VLOOKUP($AB725,Categories!$A$2:$H$20,8,1)),2,0),"")</f>
        <v/>
      </c>
      <c r="AO725" s="79" t="str">
        <f t="shared" ca="1" si="144"/>
        <v/>
      </c>
      <c r="AP725" s="81"/>
      <c r="AQ725" s="70" t="str">
        <f>IFERROR(VLOOKUP(VALUE(MID(AP725,1,1)),AdditionalElements!$A$2:$B$50,2,0),"")</f>
        <v/>
      </c>
      <c r="AR725" s="70" t="str">
        <f>IFERROR(VLOOKUP(VALUE(MID(AP725,2,1)),AdditionalElements!$H$2:$I$50,2,0),"")</f>
        <v/>
      </c>
      <c r="AS725" s="70" t="str">
        <f>IFERROR(VLOOKUP(VALUE(MID(AP725,3,1)),AdditionalElements!$O$2:$P$50,2,0),"")</f>
        <v/>
      </c>
      <c r="AT725" s="70" t="str">
        <f>IFERROR(VLOOKUP(VALUE(MID(AP725,4,1)),AdditionalElements!$V$2:$W$50,2,0),"")</f>
        <v/>
      </c>
      <c r="AU725" s="71"/>
      <c r="AV725" s="79" t="str">
        <f>IFERROR(IF(VALUE(MID(AU725,1,1))=1, VLOOKUP(VALUE(MID(AU725,1,1)), TxtPanelShape!$A$2:$C$50, 3, 0), (IF(VALUE(MID(AU725,1,1))&gt;=7, VLOOKUP(VALUE(MID(AU725,1,1)), TxtPanelShape!$A$2:$C$50, 3, 0),VLOOKUP(VALUE(MID(AU725,1,2)),TxtPanelShape!$A$2:$C$50,3,0)))), "")</f>
        <v/>
      </c>
      <c r="AW725" s="79" t="str">
        <f>IFERROR(IF(VALUE(MID(AU725,1,1))=1, ", "&amp;VLOOKUP(VALUE(MID(AU725,2,1)), TxtPanelShape!$H$2:$I$50, 2, 0), IF(VALUE(MID(AU725,1,1))&gt;=7, ", "&amp;VLOOKUP(VALUE(MID(AU725,2,1)), TxtPanelShape!$H$2:$I$50, 2, 0),"")), "")</f>
        <v/>
      </c>
      <c r="AX725" s="79" t="str">
        <f>IFERROR(IF(VALUE(MID(AU725,1,1))=1, ", "&amp;VLOOKUP(VALUE(MID(AU725,3,1)), TxtPanelShape!$O$2:$P$50, 2, 0), IF(VALUE(MID(AU725,1,1))&gt;=7, ", "&amp;VLOOKUP(VALUE(MID(AU725,3,1)), TxtPanelShape!$O$2:$P$50, 2, 0),"")),"")</f>
        <v/>
      </c>
      <c r="AY725" s="79" t="str">
        <f>IFERROR("; "&amp;VLOOKUP(VALUE(MID(AU725,4,1)), TxtPanelShape!$V$2:$W$50,2,0),"")</f>
        <v/>
      </c>
      <c r="AZ725" s="79" t="str">
        <f t="shared" si="145"/>
        <v/>
      </c>
      <c r="BA725" s="71"/>
      <c r="BB725" s="79" t="str">
        <f>IFERROR(IF(VALUE(MID(BA725,1,1))=1, VLOOKUP(VALUE(MID(BA725,1,1)), TxtPanelShape!$A$2:$C$50, 3, 0), (IF(VALUE(MID(BA725,1,1))&gt;=7, VLOOKUP(VALUE(MID(BA725,1,1)), TxtPanelShape!$A$2:$C$50, 3, 0),VLOOKUP(VALUE(MID(BA725,1,2)),TxtPanelShape!$A$2:$C$50,3,0)))), "")</f>
        <v/>
      </c>
      <c r="BC725" s="79" t="str">
        <f>IFERROR(IF(VALUE(MID(BA725,1,1))=1, ", "&amp;VLOOKUP(VALUE(MID(BA725,2,1)), TxtPanelShape!$H$2:$I$50, 2, 0), IF(VALUE(MID(BA725,1,1))&gt;=7, ", "&amp;VLOOKUP(VALUE(MID(BA725,2,1)), TxtPanelShape!$H$2:$I$50, 2, 0),"")), "")</f>
        <v/>
      </c>
      <c r="BD725" s="79" t="str">
        <f>IFERROR(IF(VALUE(MID(BA725,1,1))=1, ", "&amp;VLOOKUP(VALUE(MID(BA725,3,1)), TxtPanelShape!$O$2:$P$50, 2, 0), IF(VALUE(MID(BA725,1,1))&gt;=7, ", "&amp;VLOOKUP(VALUE(MID(BA725,3,1)), TxtPanelShape!$O$2:$P$50, 2, 0),"")),"")</f>
        <v/>
      </c>
      <c r="BE725" s="79" t="str">
        <f>IFERROR("; "&amp;VLOOKUP(VALUE(MID(BA725,4,1)), TxtPanelShape!$V$2:$W$50,2,0),"")</f>
        <v/>
      </c>
      <c r="BF725" s="79" t="str">
        <f t="shared" si="146"/>
        <v/>
      </c>
      <c r="BG725" s="71"/>
      <c r="BH725" s="79" t="str">
        <f>IFERROR(VLOOKUP(BG725, TxtPanelDefinition!$A$2:$B$50, 2, 0),"")</f>
        <v/>
      </c>
      <c r="BI725" s="71"/>
      <c r="BJ725" s="79" t="str">
        <f>IFERROR(VLOOKUP(BI725, TxtPanelDefinition!$A$2:$B$50, 2, 0),"")</f>
        <v/>
      </c>
      <c r="BK725" s="71"/>
      <c r="BL725" s="79" t="str">
        <f>IFERROR(VLOOKUP(BK725, InscrTechniques!$A$2:$B$50, 2, 0),"")</f>
        <v/>
      </c>
      <c r="BM725" s="71"/>
      <c r="BN725" s="79" t="str">
        <f>IFERROR(VLOOKUP(BM725, InscrTechniques!$A$2:$B$50, 2, 0),"")</f>
        <v/>
      </c>
      <c r="BO725" s="71"/>
      <c r="BP725" s="79" t="str">
        <f>IFERROR(VLOOKUP(BO725, InscrTechniques!$A$2:$B$50, 2, 0),"")</f>
        <v/>
      </c>
      <c r="BQ725" s="71"/>
      <c r="BR725" s="79" t="str">
        <f>IFERROR(VLOOKUP(BQ725, InscrTechniques!$A$2:$B$50, 2, 0),"")</f>
        <v/>
      </c>
      <c r="BS725" s="71"/>
      <c r="BT725" s="79" t="str">
        <f>IFERROR(VLOOKUP(BS725, InscrTechniques!$A$2:$B$50, 2, 0),"")</f>
        <v/>
      </c>
      <c r="BU725" s="71"/>
      <c r="BV725" s="79" t="str">
        <f>IFERROR(VLOOKUP(BU725, InscrTechniques!$A$2:$B$50, 2, 0),"")</f>
        <v/>
      </c>
      <c r="BW725" s="125"/>
      <c r="BX725" s="79" t="str">
        <f>IFERROR(VLOOKUP(BW725, InscrTechniques!$A$2:$B$50, 2, 0),"")</f>
        <v/>
      </c>
      <c r="BY725" s="125"/>
      <c r="BZ725" s="79" t="str">
        <f>IFERROR(VLOOKUP(BY725, InscrTechniques!$A$2:$B$50, 2, 0),"")</f>
        <v/>
      </c>
      <c r="CA725" s="74"/>
      <c r="CB725" s="114" t="str">
        <f>IFERROR(VLOOKUP(CA725, LetterStyle!$A$2:$B$50, 2, 0),"")</f>
        <v/>
      </c>
      <c r="CC725" s="74"/>
      <c r="CD725" s="114" t="str">
        <f>IFERROR(VLOOKUP(CC725, LetterStyle!$A$2:$B$50, 2, 0),"")</f>
        <v/>
      </c>
      <c r="CE725" s="74"/>
      <c r="CF725" s="114" t="str">
        <f>IFERROR(VLOOKUP(CE725, LetterStyle!$A$2:$B$50, 2, 0),"")</f>
        <v/>
      </c>
      <c r="CG725" s="74"/>
      <c r="CH725" s="79" t="str">
        <f>IFERROR(VLOOKUP(CG725, LetterStyle!$A$2:$B$50, 2, 0),"")</f>
        <v/>
      </c>
      <c r="CI725" s="71"/>
      <c r="CJ725" s="79" t="str">
        <f>IFERROR(VLOOKUP(CI725, DecMotifs!$A$1:$B$306, 2, 0),"")</f>
        <v/>
      </c>
      <c r="CK725" s="71"/>
      <c r="CL725" s="79" t="str">
        <f>IFERROR(VLOOKUP(CK725, DecMotifs!$A$1:$B$306, 2, 0),"")</f>
        <v/>
      </c>
      <c r="CM725" s="71"/>
      <c r="CN725" s="79" t="str">
        <f>IFERROR(VLOOKUP(CM725, DecMotifs!$A$1:$B$306, 2, 0),"")</f>
        <v/>
      </c>
      <c r="CO725" s="71"/>
      <c r="CP725" s="79" t="str">
        <f>IFERROR(VLOOKUP(CO725, MarginalDec!$A$2:$B$253, 2, 0),"")</f>
        <v/>
      </c>
      <c r="CQ725" s="71"/>
      <c r="CR725" s="79" t="str">
        <f>IFERROR(VLOOKUP(CQ725, MarginalDec!$A$2:$B$253, 2, 0),"")</f>
        <v/>
      </c>
      <c r="CS725" s="71"/>
      <c r="CT725" s="79" t="str">
        <f>IFERROR(VLOOKUP(CS725, MarginalDec!$A$2:$B$253, 2, 0),"")</f>
        <v/>
      </c>
      <c r="CU725" s="71"/>
      <c r="CV725" s="79" t="str">
        <f>IF(ISBLANK(CU725),"", IFERROR(VLOOKUP(CU725, Tooling!$A$2:$B$252, 2, 0),""))</f>
        <v/>
      </c>
      <c r="CW725" s="71"/>
      <c r="CX725" s="79" t="str">
        <f>IF(ISBLANK(CW725),"", IFERROR(VLOOKUP(CW725, Tooling!$A$2:$B$252, 2, 0),""))</f>
        <v/>
      </c>
      <c r="CY725" s="71"/>
      <c r="CZ725" s="79" t="str">
        <f>IF(ISBLANK(CY725),"", IFERROR(VLOOKUP(CY725, Repairs!$A$2:$B$252, 2, 0),""))</f>
        <v/>
      </c>
      <c r="DA725" s="77"/>
      <c r="DB725" s="71"/>
      <c r="DC725" s="79" t="str">
        <f>IFERROR(VLOOKUP(DB725, DatingReason!$A$2:$B$252, 2, 0),"")</f>
        <v/>
      </c>
      <c r="DD725" s="123" t="str">
        <f t="shared" si="147"/>
        <v/>
      </c>
      <c r="DF725" s="119" t="str">
        <f t="array" ref="DF725">IF(AND($B725&lt;&gt;"", $DE725&lt;&gt;"", $DE725&lt;&gt;"No"),MAX(IF($B725=PEOPLE!$B$4:$B$1000, PEOPLE!$Q$4:$Q$1000,""))+100,"")</f>
        <v/>
      </c>
      <c r="DG725" s="68"/>
      <c r="DH725" s="76">
        <f>COUNTIF(PEOPLE!B:B, MEMORIALS!B725)</f>
        <v>0</v>
      </c>
      <c r="DI725" s="82"/>
      <c r="DJ725" s="82"/>
      <c r="DK725" s="82"/>
      <c r="DL725" s="68"/>
      <c r="DM725" s="68"/>
      <c r="DN725" s="68"/>
      <c r="DO725" s="68"/>
      <c r="DP725" s="68"/>
    </row>
    <row r="726" spans="1:120" ht="15" customHeight="1" x14ac:dyDescent="0.25">
      <c r="A726" s="68"/>
      <c r="B726" s="69"/>
      <c r="C726" s="68"/>
      <c r="D726" s="68"/>
      <c r="E726" s="70" t="str">
        <f>IF(D726="","",VLOOKUP(D726,Denomination!$A$2:$B$50, 2, 0))</f>
        <v/>
      </c>
      <c r="F726" s="68"/>
      <c r="G726" s="71"/>
      <c r="H726" s="70" t="str">
        <f>IF(G726="","",VLOOKUP(G726,MCondition!$A$2:$B$50, 2, 0))</f>
        <v/>
      </c>
      <c r="I726" s="72"/>
      <c r="J726" s="71"/>
      <c r="K726" s="70" t="str">
        <f>IF(J726="","",VLOOKUP(J726,ICondition!$A$2:$B$50, 2, 0))</f>
        <v/>
      </c>
      <c r="L726" s="73"/>
      <c r="M726" s="73"/>
      <c r="N726" s="73"/>
      <c r="O726" s="73"/>
      <c r="P726" s="73"/>
      <c r="Q726" s="73"/>
      <c r="R726" s="78"/>
      <c r="S726" s="79" t="str">
        <f>IFERROR(VLOOKUP(R726,Material!$A$2:$B$59, 2, 0),"")</f>
        <v/>
      </c>
      <c r="T726" s="71"/>
      <c r="U726" s="79" t="str">
        <f>IFERROR(VLOOKUP(T726,Material!$A$2:$B$59, 2, 0),"")</f>
        <v/>
      </c>
      <c r="V726" s="71"/>
      <c r="W726" s="79" t="str">
        <f>IFERROR(VLOOKUP(V726,Material!$A$2:$B$59, 2, 0),"")</f>
        <v/>
      </c>
      <c r="X726" s="71"/>
      <c r="Y726" s="79" t="str">
        <f>IFERROR(VLOOKUP(X726,Material!$A$2:$B$59, 2, 0),"")</f>
        <v/>
      </c>
      <c r="Z726" s="71"/>
      <c r="AA726" s="79" t="str">
        <f>IFERROR(VLOOKUP(Z726,Material!$A$2:$B$59, 2, 0),"")</f>
        <v/>
      </c>
      <c r="AB726" s="74"/>
      <c r="AC726" s="75" t="e">
        <f t="shared" si="136"/>
        <v>#VALUE!</v>
      </c>
      <c r="AD726" s="75" t="e">
        <f t="shared" si="137"/>
        <v>#VALUE!</v>
      </c>
      <c r="AE726" s="75" t="e">
        <f t="shared" si="139"/>
        <v>#VALUE!</v>
      </c>
      <c r="AF726" s="75" t="e">
        <f t="shared" si="138"/>
        <v>#VALUE!</v>
      </c>
      <c r="AG726" s="75" t="e">
        <f t="shared" si="140"/>
        <v>#VALUE!</v>
      </c>
      <c r="AH726" s="75" t="e">
        <f t="shared" si="141"/>
        <v>#VALUE!</v>
      </c>
      <c r="AI726" s="75" t="e">
        <f t="shared" si="142"/>
        <v>#VALUE!</v>
      </c>
      <c r="AJ726" s="80" t="e">
        <f t="shared" si="143"/>
        <v>#VALUE!</v>
      </c>
      <c r="AK726" s="79" t="str">
        <f>(IFERROR(VLOOKUP(AB726,Categories!$A$2:$B$20,2,1),""))</f>
        <v/>
      </c>
      <c r="AL726" s="79" t="str">
        <f ca="1">IFERROR(VLOOKUP((HLOOKUP((VLOOKUP($AB726,Categories!$A$2:$F$20,3,1)), $AB$3:$AJ726, (ROW()-ROW($AB$3)+1), 0)), INDIRECT(VLOOKUP($AB726,Categories!$A$2:$F$20,6,1)),2,0),AK726)</f>
        <v/>
      </c>
      <c r="AM726" s="79" t="str">
        <f ca="1">IFERROR(VLOOKUP((HLOOKUP((VLOOKUP($AB726,Categories!$A$2:$F$20,4,1)),$AB$3:$AJ726,(ROW()-ROW($AB$3)+1),0)),INDIRECT(VLOOKUP($AB726,Categories!$A$2:$H$20,7,1)),2,0),"")</f>
        <v/>
      </c>
      <c r="AN726" s="79" t="str">
        <f ca="1">IFERROR(VLOOKUP((HLOOKUP((VLOOKUP($AB726,Categories!$A$2:$F$20,5,1)), $AB$3:$AJ726, (ROW()-ROW($AB$3)+1), 0)), INDIRECT(VLOOKUP($AB726,Categories!$A$2:$H$20,8,1)),2,0),"")</f>
        <v/>
      </c>
      <c r="AO726" s="79" t="str">
        <f t="shared" ca="1" si="144"/>
        <v/>
      </c>
      <c r="AP726" s="81"/>
      <c r="AQ726" s="70" t="str">
        <f>IFERROR(VLOOKUP(VALUE(MID(AP726,1,1)),AdditionalElements!$A$2:$B$50,2,0),"")</f>
        <v/>
      </c>
      <c r="AR726" s="70" t="str">
        <f>IFERROR(VLOOKUP(VALUE(MID(AP726,2,1)),AdditionalElements!$H$2:$I$50,2,0),"")</f>
        <v/>
      </c>
      <c r="AS726" s="70" t="str">
        <f>IFERROR(VLOOKUP(VALUE(MID(AP726,3,1)),AdditionalElements!$O$2:$P$50,2,0),"")</f>
        <v/>
      </c>
      <c r="AT726" s="70" t="str">
        <f>IFERROR(VLOOKUP(VALUE(MID(AP726,4,1)),AdditionalElements!$V$2:$W$50,2,0),"")</f>
        <v/>
      </c>
      <c r="AU726" s="71"/>
      <c r="AV726" s="79" t="str">
        <f>IFERROR(IF(VALUE(MID(AU726,1,1))=1, VLOOKUP(VALUE(MID(AU726,1,1)), TxtPanelShape!$A$2:$C$50, 3, 0), (IF(VALUE(MID(AU726,1,1))&gt;=7, VLOOKUP(VALUE(MID(AU726,1,1)), TxtPanelShape!$A$2:$C$50, 3, 0),VLOOKUP(VALUE(MID(AU726,1,2)),TxtPanelShape!$A$2:$C$50,3,0)))), "")</f>
        <v/>
      </c>
      <c r="AW726" s="79" t="str">
        <f>IFERROR(IF(VALUE(MID(AU726,1,1))=1, ", "&amp;VLOOKUP(VALUE(MID(AU726,2,1)), TxtPanelShape!$H$2:$I$50, 2, 0), IF(VALUE(MID(AU726,1,1))&gt;=7, ", "&amp;VLOOKUP(VALUE(MID(AU726,2,1)), TxtPanelShape!$H$2:$I$50, 2, 0),"")), "")</f>
        <v/>
      </c>
      <c r="AX726" s="79" t="str">
        <f>IFERROR(IF(VALUE(MID(AU726,1,1))=1, ", "&amp;VLOOKUP(VALUE(MID(AU726,3,1)), TxtPanelShape!$O$2:$P$50, 2, 0), IF(VALUE(MID(AU726,1,1))&gt;=7, ", "&amp;VLOOKUP(VALUE(MID(AU726,3,1)), TxtPanelShape!$O$2:$P$50, 2, 0),"")),"")</f>
        <v/>
      </c>
      <c r="AY726" s="79" t="str">
        <f>IFERROR("; "&amp;VLOOKUP(VALUE(MID(AU726,4,1)), TxtPanelShape!$V$2:$W$50,2,0),"")</f>
        <v/>
      </c>
      <c r="AZ726" s="79" t="str">
        <f t="shared" si="145"/>
        <v/>
      </c>
      <c r="BA726" s="71"/>
      <c r="BB726" s="79" t="str">
        <f>IFERROR(IF(VALUE(MID(BA726,1,1))=1, VLOOKUP(VALUE(MID(BA726,1,1)), TxtPanelShape!$A$2:$C$50, 3, 0), (IF(VALUE(MID(BA726,1,1))&gt;=7, VLOOKUP(VALUE(MID(BA726,1,1)), TxtPanelShape!$A$2:$C$50, 3, 0),VLOOKUP(VALUE(MID(BA726,1,2)),TxtPanelShape!$A$2:$C$50,3,0)))), "")</f>
        <v/>
      </c>
      <c r="BC726" s="79" t="str">
        <f>IFERROR(IF(VALUE(MID(BA726,1,1))=1, ", "&amp;VLOOKUP(VALUE(MID(BA726,2,1)), TxtPanelShape!$H$2:$I$50, 2, 0), IF(VALUE(MID(BA726,1,1))&gt;=7, ", "&amp;VLOOKUP(VALUE(MID(BA726,2,1)), TxtPanelShape!$H$2:$I$50, 2, 0),"")), "")</f>
        <v/>
      </c>
      <c r="BD726" s="79" t="str">
        <f>IFERROR(IF(VALUE(MID(BA726,1,1))=1, ", "&amp;VLOOKUP(VALUE(MID(BA726,3,1)), TxtPanelShape!$O$2:$P$50, 2, 0), IF(VALUE(MID(BA726,1,1))&gt;=7, ", "&amp;VLOOKUP(VALUE(MID(BA726,3,1)), TxtPanelShape!$O$2:$P$50, 2, 0),"")),"")</f>
        <v/>
      </c>
      <c r="BE726" s="79" t="str">
        <f>IFERROR("; "&amp;VLOOKUP(VALUE(MID(BA726,4,1)), TxtPanelShape!$V$2:$W$50,2,0),"")</f>
        <v/>
      </c>
      <c r="BF726" s="79" t="str">
        <f t="shared" si="146"/>
        <v/>
      </c>
      <c r="BG726" s="71"/>
      <c r="BH726" s="79" t="str">
        <f>IFERROR(VLOOKUP(BG726, TxtPanelDefinition!$A$2:$B$50, 2, 0),"")</f>
        <v/>
      </c>
      <c r="BI726" s="71"/>
      <c r="BJ726" s="79" t="str">
        <f>IFERROR(VLOOKUP(BI726, TxtPanelDefinition!$A$2:$B$50, 2, 0),"")</f>
        <v/>
      </c>
      <c r="BK726" s="71"/>
      <c r="BL726" s="79" t="str">
        <f>IFERROR(VLOOKUP(BK726, InscrTechniques!$A$2:$B$50, 2, 0),"")</f>
        <v/>
      </c>
      <c r="BM726" s="71"/>
      <c r="BN726" s="79" t="str">
        <f>IFERROR(VLOOKUP(BM726, InscrTechniques!$A$2:$B$50, 2, 0),"")</f>
        <v/>
      </c>
      <c r="BO726" s="71"/>
      <c r="BP726" s="79" t="str">
        <f>IFERROR(VLOOKUP(BO726, InscrTechniques!$A$2:$B$50, 2, 0),"")</f>
        <v/>
      </c>
      <c r="BQ726" s="71"/>
      <c r="BR726" s="79" t="str">
        <f>IFERROR(VLOOKUP(BQ726, InscrTechniques!$A$2:$B$50, 2, 0),"")</f>
        <v/>
      </c>
      <c r="BS726" s="71"/>
      <c r="BT726" s="79" t="str">
        <f>IFERROR(VLOOKUP(BS726, InscrTechniques!$A$2:$B$50, 2, 0),"")</f>
        <v/>
      </c>
      <c r="BU726" s="71"/>
      <c r="BV726" s="79" t="str">
        <f>IFERROR(VLOOKUP(BU726, InscrTechniques!$A$2:$B$50, 2, 0),"")</f>
        <v/>
      </c>
      <c r="BW726" s="125"/>
      <c r="BX726" s="79" t="str">
        <f>IFERROR(VLOOKUP(BW726, InscrTechniques!$A$2:$B$50, 2, 0),"")</f>
        <v/>
      </c>
      <c r="BY726" s="125"/>
      <c r="BZ726" s="79" t="str">
        <f>IFERROR(VLOOKUP(BY726, InscrTechniques!$A$2:$B$50, 2, 0),"")</f>
        <v/>
      </c>
      <c r="CA726" s="74"/>
      <c r="CB726" s="114" t="str">
        <f>IFERROR(VLOOKUP(CA726, LetterStyle!$A$2:$B$50, 2, 0),"")</f>
        <v/>
      </c>
      <c r="CC726" s="74"/>
      <c r="CD726" s="114" t="str">
        <f>IFERROR(VLOOKUP(CC726, LetterStyle!$A$2:$B$50, 2, 0),"")</f>
        <v/>
      </c>
      <c r="CE726" s="74"/>
      <c r="CF726" s="114" t="str">
        <f>IFERROR(VLOOKUP(CE726, LetterStyle!$A$2:$B$50, 2, 0),"")</f>
        <v/>
      </c>
      <c r="CG726" s="74"/>
      <c r="CH726" s="79" t="str">
        <f>IFERROR(VLOOKUP(CG726, LetterStyle!$A$2:$B$50, 2, 0),"")</f>
        <v/>
      </c>
      <c r="CI726" s="71"/>
      <c r="CJ726" s="79" t="str">
        <f>IFERROR(VLOOKUP(CI726, DecMotifs!$A$1:$B$306, 2, 0),"")</f>
        <v/>
      </c>
      <c r="CK726" s="71"/>
      <c r="CL726" s="79" t="str">
        <f>IFERROR(VLOOKUP(CK726, DecMotifs!$A$1:$B$306, 2, 0),"")</f>
        <v/>
      </c>
      <c r="CM726" s="71"/>
      <c r="CN726" s="79" t="str">
        <f>IFERROR(VLOOKUP(CM726, DecMotifs!$A$1:$B$306, 2, 0),"")</f>
        <v/>
      </c>
      <c r="CO726" s="71"/>
      <c r="CP726" s="79" t="str">
        <f>IFERROR(VLOOKUP(CO726, MarginalDec!$A$2:$B$253, 2, 0),"")</f>
        <v/>
      </c>
      <c r="CQ726" s="71"/>
      <c r="CR726" s="79" t="str">
        <f>IFERROR(VLOOKUP(CQ726, MarginalDec!$A$2:$B$253, 2, 0),"")</f>
        <v/>
      </c>
      <c r="CS726" s="71"/>
      <c r="CT726" s="79" t="str">
        <f>IFERROR(VLOOKUP(CS726, MarginalDec!$A$2:$B$253, 2, 0),"")</f>
        <v/>
      </c>
      <c r="CU726" s="71"/>
      <c r="CV726" s="79" t="str">
        <f>IF(ISBLANK(CU726),"", IFERROR(VLOOKUP(CU726, Tooling!$A$2:$B$252, 2, 0),""))</f>
        <v/>
      </c>
      <c r="CW726" s="71"/>
      <c r="CX726" s="79" t="str">
        <f>IF(ISBLANK(CW726),"", IFERROR(VLOOKUP(CW726, Tooling!$A$2:$B$252, 2, 0),""))</f>
        <v/>
      </c>
      <c r="CY726" s="71"/>
      <c r="CZ726" s="79" t="str">
        <f>IF(ISBLANK(CY726),"", IFERROR(VLOOKUP(CY726, Repairs!$A$2:$B$252, 2, 0),""))</f>
        <v/>
      </c>
      <c r="DA726" s="77"/>
      <c r="DB726" s="71"/>
      <c r="DC726" s="79" t="str">
        <f>IFERROR(VLOOKUP(DB726, DatingReason!$A$2:$B$252, 2, 0),"")</f>
        <v/>
      </c>
      <c r="DD726" s="123" t="str">
        <f t="shared" si="147"/>
        <v/>
      </c>
      <c r="DF726" s="119" t="str">
        <f t="array" ref="DF726">IF(AND($B726&lt;&gt;"", $DE726&lt;&gt;"", $DE726&lt;&gt;"No"),MAX(IF($B726=PEOPLE!$B$4:$B$1000, PEOPLE!$Q$4:$Q$1000,""))+100,"")</f>
        <v/>
      </c>
      <c r="DG726" s="68"/>
      <c r="DH726" s="76">
        <f>COUNTIF(PEOPLE!B:B, MEMORIALS!B726)</f>
        <v>0</v>
      </c>
      <c r="DI726" s="82"/>
      <c r="DJ726" s="82"/>
      <c r="DK726" s="82"/>
      <c r="DL726" s="68"/>
      <c r="DM726" s="68"/>
      <c r="DN726" s="68"/>
      <c r="DO726" s="68"/>
      <c r="DP726" s="68"/>
    </row>
    <row r="727" spans="1:120" ht="15" customHeight="1" x14ac:dyDescent="0.25">
      <c r="A727" s="68"/>
      <c r="B727" s="69"/>
      <c r="C727" s="68"/>
      <c r="D727" s="68"/>
      <c r="E727" s="70" t="str">
        <f>IF(D727="","",VLOOKUP(D727,Denomination!$A$2:$B$50, 2, 0))</f>
        <v/>
      </c>
      <c r="F727" s="68"/>
      <c r="G727" s="71"/>
      <c r="H727" s="70" t="str">
        <f>IF(G727="","",VLOOKUP(G727,MCondition!$A$2:$B$50, 2, 0))</f>
        <v/>
      </c>
      <c r="I727" s="72"/>
      <c r="J727" s="71"/>
      <c r="K727" s="70" t="str">
        <f>IF(J727="","",VLOOKUP(J727,ICondition!$A$2:$B$50, 2, 0))</f>
        <v/>
      </c>
      <c r="L727" s="73"/>
      <c r="M727" s="73"/>
      <c r="N727" s="73"/>
      <c r="O727" s="73"/>
      <c r="P727" s="73"/>
      <c r="Q727" s="73"/>
      <c r="R727" s="78"/>
      <c r="S727" s="79" t="str">
        <f>IFERROR(VLOOKUP(R727,Material!$A$2:$B$59, 2, 0),"")</f>
        <v/>
      </c>
      <c r="T727" s="71"/>
      <c r="U727" s="79" t="str">
        <f>IFERROR(VLOOKUP(T727,Material!$A$2:$B$59, 2, 0),"")</f>
        <v/>
      </c>
      <c r="V727" s="71"/>
      <c r="W727" s="79" t="str">
        <f>IFERROR(VLOOKUP(V727,Material!$A$2:$B$59, 2, 0),"")</f>
        <v/>
      </c>
      <c r="X727" s="71"/>
      <c r="Y727" s="79" t="str">
        <f>IFERROR(VLOOKUP(X727,Material!$A$2:$B$59, 2, 0),"")</f>
        <v/>
      </c>
      <c r="Z727" s="71"/>
      <c r="AA727" s="79" t="str">
        <f>IFERROR(VLOOKUP(Z727,Material!$A$2:$B$59, 2, 0),"")</f>
        <v/>
      </c>
      <c r="AB727" s="74"/>
      <c r="AC727" s="75" t="e">
        <f t="shared" si="136"/>
        <v>#VALUE!</v>
      </c>
      <c r="AD727" s="75" t="e">
        <f t="shared" si="137"/>
        <v>#VALUE!</v>
      </c>
      <c r="AE727" s="75" t="e">
        <f t="shared" si="139"/>
        <v>#VALUE!</v>
      </c>
      <c r="AF727" s="75" t="e">
        <f t="shared" si="138"/>
        <v>#VALUE!</v>
      </c>
      <c r="AG727" s="75" t="e">
        <f t="shared" si="140"/>
        <v>#VALUE!</v>
      </c>
      <c r="AH727" s="75" t="e">
        <f t="shared" si="141"/>
        <v>#VALUE!</v>
      </c>
      <c r="AI727" s="75" t="e">
        <f t="shared" si="142"/>
        <v>#VALUE!</v>
      </c>
      <c r="AJ727" s="80" t="e">
        <f t="shared" si="143"/>
        <v>#VALUE!</v>
      </c>
      <c r="AK727" s="79" t="str">
        <f>(IFERROR(VLOOKUP(AB727,Categories!$A$2:$B$20,2,1),""))</f>
        <v/>
      </c>
      <c r="AL727" s="79" t="str">
        <f ca="1">IFERROR(VLOOKUP((HLOOKUP((VLOOKUP($AB727,Categories!$A$2:$F$20,3,1)), $AB$3:$AJ727, (ROW()-ROW($AB$3)+1), 0)), INDIRECT(VLOOKUP($AB727,Categories!$A$2:$F$20,6,1)),2,0),AK727)</f>
        <v/>
      </c>
      <c r="AM727" s="79" t="str">
        <f ca="1">IFERROR(VLOOKUP((HLOOKUP((VLOOKUP($AB727,Categories!$A$2:$F$20,4,1)),$AB$3:$AJ727,(ROW()-ROW($AB$3)+1),0)),INDIRECT(VLOOKUP($AB727,Categories!$A$2:$H$20,7,1)),2,0),"")</f>
        <v/>
      </c>
      <c r="AN727" s="79" t="str">
        <f ca="1">IFERROR(VLOOKUP((HLOOKUP((VLOOKUP($AB727,Categories!$A$2:$F$20,5,1)), $AB$3:$AJ727, (ROW()-ROW($AB$3)+1), 0)), INDIRECT(VLOOKUP($AB727,Categories!$A$2:$H$20,8,1)),2,0),"")</f>
        <v/>
      </c>
      <c r="AO727" s="79" t="str">
        <f t="shared" ca="1" si="144"/>
        <v/>
      </c>
      <c r="AP727" s="81"/>
      <c r="AQ727" s="70" t="str">
        <f>IFERROR(VLOOKUP(VALUE(MID(AP727,1,1)),AdditionalElements!$A$2:$B$50,2,0),"")</f>
        <v/>
      </c>
      <c r="AR727" s="70" t="str">
        <f>IFERROR(VLOOKUP(VALUE(MID(AP727,2,1)),AdditionalElements!$H$2:$I$50,2,0),"")</f>
        <v/>
      </c>
      <c r="AS727" s="70" t="str">
        <f>IFERROR(VLOOKUP(VALUE(MID(AP727,3,1)),AdditionalElements!$O$2:$P$50,2,0),"")</f>
        <v/>
      </c>
      <c r="AT727" s="70" t="str">
        <f>IFERROR(VLOOKUP(VALUE(MID(AP727,4,1)),AdditionalElements!$V$2:$W$50,2,0),"")</f>
        <v/>
      </c>
      <c r="AU727" s="71"/>
      <c r="AV727" s="79" t="str">
        <f>IFERROR(IF(VALUE(MID(AU727,1,1))=1, VLOOKUP(VALUE(MID(AU727,1,1)), TxtPanelShape!$A$2:$C$50, 3, 0), (IF(VALUE(MID(AU727,1,1))&gt;=7, VLOOKUP(VALUE(MID(AU727,1,1)), TxtPanelShape!$A$2:$C$50, 3, 0),VLOOKUP(VALUE(MID(AU727,1,2)),TxtPanelShape!$A$2:$C$50,3,0)))), "")</f>
        <v/>
      </c>
      <c r="AW727" s="79" t="str">
        <f>IFERROR(IF(VALUE(MID(AU727,1,1))=1, ", "&amp;VLOOKUP(VALUE(MID(AU727,2,1)), TxtPanelShape!$H$2:$I$50, 2, 0), IF(VALUE(MID(AU727,1,1))&gt;=7, ", "&amp;VLOOKUP(VALUE(MID(AU727,2,1)), TxtPanelShape!$H$2:$I$50, 2, 0),"")), "")</f>
        <v/>
      </c>
      <c r="AX727" s="79" t="str">
        <f>IFERROR(IF(VALUE(MID(AU727,1,1))=1, ", "&amp;VLOOKUP(VALUE(MID(AU727,3,1)), TxtPanelShape!$O$2:$P$50, 2, 0), IF(VALUE(MID(AU727,1,1))&gt;=7, ", "&amp;VLOOKUP(VALUE(MID(AU727,3,1)), TxtPanelShape!$O$2:$P$50, 2, 0),"")),"")</f>
        <v/>
      </c>
      <c r="AY727" s="79" t="str">
        <f>IFERROR("; "&amp;VLOOKUP(VALUE(MID(AU727,4,1)), TxtPanelShape!$V$2:$W$50,2,0),"")</f>
        <v/>
      </c>
      <c r="AZ727" s="79" t="str">
        <f t="shared" si="145"/>
        <v/>
      </c>
      <c r="BA727" s="71"/>
      <c r="BB727" s="79" t="str">
        <f>IFERROR(IF(VALUE(MID(BA727,1,1))=1, VLOOKUP(VALUE(MID(BA727,1,1)), TxtPanelShape!$A$2:$C$50, 3, 0), (IF(VALUE(MID(BA727,1,1))&gt;=7, VLOOKUP(VALUE(MID(BA727,1,1)), TxtPanelShape!$A$2:$C$50, 3, 0),VLOOKUP(VALUE(MID(BA727,1,2)),TxtPanelShape!$A$2:$C$50,3,0)))), "")</f>
        <v/>
      </c>
      <c r="BC727" s="79" t="str">
        <f>IFERROR(IF(VALUE(MID(BA727,1,1))=1, ", "&amp;VLOOKUP(VALUE(MID(BA727,2,1)), TxtPanelShape!$H$2:$I$50, 2, 0), IF(VALUE(MID(BA727,1,1))&gt;=7, ", "&amp;VLOOKUP(VALUE(MID(BA727,2,1)), TxtPanelShape!$H$2:$I$50, 2, 0),"")), "")</f>
        <v/>
      </c>
      <c r="BD727" s="79" t="str">
        <f>IFERROR(IF(VALUE(MID(BA727,1,1))=1, ", "&amp;VLOOKUP(VALUE(MID(BA727,3,1)), TxtPanelShape!$O$2:$P$50, 2, 0), IF(VALUE(MID(BA727,1,1))&gt;=7, ", "&amp;VLOOKUP(VALUE(MID(BA727,3,1)), TxtPanelShape!$O$2:$P$50, 2, 0),"")),"")</f>
        <v/>
      </c>
      <c r="BE727" s="79" t="str">
        <f>IFERROR("; "&amp;VLOOKUP(VALUE(MID(BA727,4,1)), TxtPanelShape!$V$2:$W$50,2,0),"")</f>
        <v/>
      </c>
      <c r="BF727" s="79" t="str">
        <f t="shared" si="146"/>
        <v/>
      </c>
      <c r="BG727" s="71"/>
      <c r="BH727" s="79" t="str">
        <f>IFERROR(VLOOKUP(BG727, TxtPanelDefinition!$A$2:$B$50, 2, 0),"")</f>
        <v/>
      </c>
      <c r="BI727" s="71"/>
      <c r="BJ727" s="79" t="str">
        <f>IFERROR(VLOOKUP(BI727, TxtPanelDefinition!$A$2:$B$50, 2, 0),"")</f>
        <v/>
      </c>
      <c r="BK727" s="71"/>
      <c r="BL727" s="79" t="str">
        <f>IFERROR(VLOOKUP(BK727, InscrTechniques!$A$2:$B$50, 2, 0),"")</f>
        <v/>
      </c>
      <c r="BM727" s="71"/>
      <c r="BN727" s="79" t="str">
        <f>IFERROR(VLOOKUP(BM727, InscrTechniques!$A$2:$B$50, 2, 0),"")</f>
        <v/>
      </c>
      <c r="BO727" s="71"/>
      <c r="BP727" s="79" t="str">
        <f>IFERROR(VLOOKUP(BO727, InscrTechniques!$A$2:$B$50, 2, 0),"")</f>
        <v/>
      </c>
      <c r="BQ727" s="71"/>
      <c r="BR727" s="79" t="str">
        <f>IFERROR(VLOOKUP(BQ727, InscrTechniques!$A$2:$B$50, 2, 0),"")</f>
        <v/>
      </c>
      <c r="BS727" s="71"/>
      <c r="BT727" s="79" t="str">
        <f>IFERROR(VLOOKUP(BS727, InscrTechniques!$A$2:$B$50, 2, 0),"")</f>
        <v/>
      </c>
      <c r="BU727" s="71"/>
      <c r="BV727" s="79" t="str">
        <f>IFERROR(VLOOKUP(BU727, InscrTechniques!$A$2:$B$50, 2, 0),"")</f>
        <v/>
      </c>
      <c r="BW727" s="125"/>
      <c r="BX727" s="79" t="str">
        <f>IFERROR(VLOOKUP(BW727, InscrTechniques!$A$2:$B$50, 2, 0),"")</f>
        <v/>
      </c>
      <c r="BY727" s="125"/>
      <c r="BZ727" s="79" t="str">
        <f>IFERROR(VLOOKUP(BY727, InscrTechniques!$A$2:$B$50, 2, 0),"")</f>
        <v/>
      </c>
      <c r="CA727" s="74"/>
      <c r="CB727" s="114" t="str">
        <f>IFERROR(VLOOKUP(CA727, LetterStyle!$A$2:$B$50, 2, 0),"")</f>
        <v/>
      </c>
      <c r="CC727" s="74"/>
      <c r="CD727" s="114" t="str">
        <f>IFERROR(VLOOKUP(CC727, LetterStyle!$A$2:$B$50, 2, 0),"")</f>
        <v/>
      </c>
      <c r="CE727" s="74"/>
      <c r="CF727" s="114" t="str">
        <f>IFERROR(VLOOKUP(CE727, LetterStyle!$A$2:$B$50, 2, 0),"")</f>
        <v/>
      </c>
      <c r="CG727" s="74"/>
      <c r="CH727" s="79" t="str">
        <f>IFERROR(VLOOKUP(CG727, LetterStyle!$A$2:$B$50, 2, 0),"")</f>
        <v/>
      </c>
      <c r="CI727" s="71"/>
      <c r="CJ727" s="79" t="str">
        <f>IFERROR(VLOOKUP(CI727, DecMotifs!$A$1:$B$306, 2, 0),"")</f>
        <v/>
      </c>
      <c r="CK727" s="71"/>
      <c r="CL727" s="79" t="str">
        <f>IFERROR(VLOOKUP(CK727, DecMotifs!$A$1:$B$306, 2, 0),"")</f>
        <v/>
      </c>
      <c r="CM727" s="71"/>
      <c r="CN727" s="79" t="str">
        <f>IFERROR(VLOOKUP(CM727, DecMotifs!$A$1:$B$306, 2, 0),"")</f>
        <v/>
      </c>
      <c r="CO727" s="71"/>
      <c r="CP727" s="79" t="str">
        <f>IFERROR(VLOOKUP(CO727, MarginalDec!$A$2:$B$253, 2, 0),"")</f>
        <v/>
      </c>
      <c r="CQ727" s="71"/>
      <c r="CR727" s="79" t="str">
        <f>IFERROR(VLOOKUP(CQ727, MarginalDec!$A$2:$B$253, 2, 0),"")</f>
        <v/>
      </c>
      <c r="CS727" s="71"/>
      <c r="CT727" s="79" t="str">
        <f>IFERROR(VLOOKUP(CS727, MarginalDec!$A$2:$B$253, 2, 0),"")</f>
        <v/>
      </c>
      <c r="CU727" s="71"/>
      <c r="CV727" s="79" t="str">
        <f>IF(ISBLANK(CU727),"", IFERROR(VLOOKUP(CU727, Tooling!$A$2:$B$252, 2, 0),""))</f>
        <v/>
      </c>
      <c r="CW727" s="71"/>
      <c r="CX727" s="79" t="str">
        <f>IF(ISBLANK(CW727),"", IFERROR(VLOOKUP(CW727, Tooling!$A$2:$B$252, 2, 0),""))</f>
        <v/>
      </c>
      <c r="CY727" s="71"/>
      <c r="CZ727" s="79" t="str">
        <f>IF(ISBLANK(CY727),"", IFERROR(VLOOKUP(CY727, Repairs!$A$2:$B$252, 2, 0),""))</f>
        <v/>
      </c>
      <c r="DA727" s="77"/>
      <c r="DB727" s="71"/>
      <c r="DC727" s="79" t="str">
        <f>IFERROR(VLOOKUP(DB727, DatingReason!$A$2:$B$252, 2, 0),"")</f>
        <v/>
      </c>
      <c r="DD727" s="123" t="str">
        <f t="shared" si="147"/>
        <v/>
      </c>
      <c r="DF727" s="119" t="str">
        <f t="array" ref="DF727">IF(AND($B727&lt;&gt;"", $DE727&lt;&gt;"", $DE727&lt;&gt;"No"),MAX(IF($B727=PEOPLE!$B$4:$B$1000, PEOPLE!$Q$4:$Q$1000,""))+100,"")</f>
        <v/>
      </c>
      <c r="DG727" s="68"/>
      <c r="DH727" s="76">
        <f>COUNTIF(PEOPLE!B:B, MEMORIALS!B727)</f>
        <v>0</v>
      </c>
      <c r="DI727" s="82"/>
      <c r="DJ727" s="82"/>
      <c r="DK727" s="82"/>
      <c r="DL727" s="68"/>
      <c r="DM727" s="68"/>
      <c r="DN727" s="68"/>
      <c r="DO727" s="68"/>
      <c r="DP727" s="68"/>
    </row>
    <row r="728" spans="1:120" ht="15" customHeight="1" x14ac:dyDescent="0.25">
      <c r="A728" s="68"/>
      <c r="B728" s="69"/>
      <c r="C728" s="68"/>
      <c r="D728" s="68"/>
      <c r="E728" s="70" t="str">
        <f>IF(D728="","",VLOOKUP(D728,Denomination!$A$2:$B$50, 2, 0))</f>
        <v/>
      </c>
      <c r="F728" s="68"/>
      <c r="G728" s="71"/>
      <c r="H728" s="70" t="str">
        <f>IF(G728="","",VLOOKUP(G728,MCondition!$A$2:$B$50, 2, 0))</f>
        <v/>
      </c>
      <c r="I728" s="72"/>
      <c r="J728" s="71"/>
      <c r="K728" s="70" t="str">
        <f>IF(J728="","",VLOOKUP(J728,ICondition!$A$2:$B$50, 2, 0))</f>
        <v/>
      </c>
      <c r="L728" s="73"/>
      <c r="M728" s="73"/>
      <c r="N728" s="73"/>
      <c r="O728" s="73"/>
      <c r="P728" s="73"/>
      <c r="Q728" s="73"/>
      <c r="R728" s="78"/>
      <c r="S728" s="79" t="str">
        <f>IFERROR(VLOOKUP(R728,Material!$A$2:$B$59, 2, 0),"")</f>
        <v/>
      </c>
      <c r="T728" s="71"/>
      <c r="U728" s="79" t="str">
        <f>IFERROR(VLOOKUP(T728,Material!$A$2:$B$59, 2, 0),"")</f>
        <v/>
      </c>
      <c r="V728" s="71"/>
      <c r="W728" s="79" t="str">
        <f>IFERROR(VLOOKUP(V728,Material!$A$2:$B$59, 2, 0),"")</f>
        <v/>
      </c>
      <c r="X728" s="71"/>
      <c r="Y728" s="79" t="str">
        <f>IFERROR(VLOOKUP(X728,Material!$A$2:$B$59, 2, 0),"")</f>
        <v/>
      </c>
      <c r="Z728" s="71"/>
      <c r="AA728" s="79" t="str">
        <f>IFERROR(VLOOKUP(Z728,Material!$A$2:$B$59, 2, 0),"")</f>
        <v/>
      </c>
      <c r="AB728" s="74"/>
      <c r="AC728" s="75" t="e">
        <f t="shared" si="136"/>
        <v>#VALUE!</v>
      </c>
      <c r="AD728" s="75" t="e">
        <f t="shared" si="137"/>
        <v>#VALUE!</v>
      </c>
      <c r="AE728" s="75" t="e">
        <f t="shared" si="139"/>
        <v>#VALUE!</v>
      </c>
      <c r="AF728" s="75" t="e">
        <f t="shared" si="138"/>
        <v>#VALUE!</v>
      </c>
      <c r="AG728" s="75" t="e">
        <f t="shared" si="140"/>
        <v>#VALUE!</v>
      </c>
      <c r="AH728" s="75" t="e">
        <f t="shared" si="141"/>
        <v>#VALUE!</v>
      </c>
      <c r="AI728" s="75" t="e">
        <f t="shared" si="142"/>
        <v>#VALUE!</v>
      </c>
      <c r="AJ728" s="80" t="e">
        <f t="shared" si="143"/>
        <v>#VALUE!</v>
      </c>
      <c r="AK728" s="79" t="str">
        <f>(IFERROR(VLOOKUP(AB728,Categories!$A$2:$B$20,2,1),""))</f>
        <v/>
      </c>
      <c r="AL728" s="79" t="str">
        <f ca="1">IFERROR(VLOOKUP((HLOOKUP((VLOOKUP($AB728,Categories!$A$2:$F$20,3,1)), $AB$3:$AJ728, (ROW()-ROW($AB$3)+1), 0)), INDIRECT(VLOOKUP($AB728,Categories!$A$2:$F$20,6,1)),2,0),AK728)</f>
        <v/>
      </c>
      <c r="AM728" s="79" t="str">
        <f ca="1">IFERROR(VLOOKUP((HLOOKUP((VLOOKUP($AB728,Categories!$A$2:$F$20,4,1)),$AB$3:$AJ728,(ROW()-ROW($AB$3)+1),0)),INDIRECT(VLOOKUP($AB728,Categories!$A$2:$H$20,7,1)),2,0),"")</f>
        <v/>
      </c>
      <c r="AN728" s="79" t="str">
        <f ca="1">IFERROR(VLOOKUP((HLOOKUP((VLOOKUP($AB728,Categories!$A$2:$F$20,5,1)), $AB$3:$AJ728, (ROW()-ROW($AB$3)+1), 0)), INDIRECT(VLOOKUP($AB728,Categories!$A$2:$H$20,8,1)),2,0),"")</f>
        <v/>
      </c>
      <c r="AO728" s="79" t="str">
        <f t="shared" ca="1" si="144"/>
        <v/>
      </c>
      <c r="AP728" s="81"/>
      <c r="AQ728" s="70" t="str">
        <f>IFERROR(VLOOKUP(VALUE(MID(AP728,1,1)),AdditionalElements!$A$2:$B$50,2,0),"")</f>
        <v/>
      </c>
      <c r="AR728" s="70" t="str">
        <f>IFERROR(VLOOKUP(VALUE(MID(AP728,2,1)),AdditionalElements!$H$2:$I$50,2,0),"")</f>
        <v/>
      </c>
      <c r="AS728" s="70" t="str">
        <f>IFERROR(VLOOKUP(VALUE(MID(AP728,3,1)),AdditionalElements!$O$2:$P$50,2,0),"")</f>
        <v/>
      </c>
      <c r="AT728" s="70" t="str">
        <f>IFERROR(VLOOKUP(VALUE(MID(AP728,4,1)),AdditionalElements!$V$2:$W$50,2,0),"")</f>
        <v/>
      </c>
      <c r="AU728" s="71"/>
      <c r="AV728" s="79" t="str">
        <f>IFERROR(IF(VALUE(MID(AU728,1,1))=1, VLOOKUP(VALUE(MID(AU728,1,1)), TxtPanelShape!$A$2:$C$50, 3, 0), (IF(VALUE(MID(AU728,1,1))&gt;=7, VLOOKUP(VALUE(MID(AU728,1,1)), TxtPanelShape!$A$2:$C$50, 3, 0),VLOOKUP(VALUE(MID(AU728,1,2)),TxtPanelShape!$A$2:$C$50,3,0)))), "")</f>
        <v/>
      </c>
      <c r="AW728" s="79" t="str">
        <f>IFERROR(IF(VALUE(MID(AU728,1,1))=1, ", "&amp;VLOOKUP(VALUE(MID(AU728,2,1)), TxtPanelShape!$H$2:$I$50, 2, 0), IF(VALUE(MID(AU728,1,1))&gt;=7, ", "&amp;VLOOKUP(VALUE(MID(AU728,2,1)), TxtPanelShape!$H$2:$I$50, 2, 0),"")), "")</f>
        <v/>
      </c>
      <c r="AX728" s="79" t="str">
        <f>IFERROR(IF(VALUE(MID(AU728,1,1))=1, ", "&amp;VLOOKUP(VALUE(MID(AU728,3,1)), TxtPanelShape!$O$2:$P$50, 2, 0), IF(VALUE(MID(AU728,1,1))&gt;=7, ", "&amp;VLOOKUP(VALUE(MID(AU728,3,1)), TxtPanelShape!$O$2:$P$50, 2, 0),"")),"")</f>
        <v/>
      </c>
      <c r="AY728" s="79" t="str">
        <f>IFERROR("; "&amp;VLOOKUP(VALUE(MID(AU728,4,1)), TxtPanelShape!$V$2:$W$50,2,0),"")</f>
        <v/>
      </c>
      <c r="AZ728" s="79" t="str">
        <f t="shared" si="145"/>
        <v/>
      </c>
      <c r="BA728" s="71"/>
      <c r="BB728" s="79" t="str">
        <f>IFERROR(IF(VALUE(MID(BA728,1,1))=1, VLOOKUP(VALUE(MID(BA728,1,1)), TxtPanelShape!$A$2:$C$50, 3, 0), (IF(VALUE(MID(BA728,1,1))&gt;=7, VLOOKUP(VALUE(MID(BA728,1,1)), TxtPanelShape!$A$2:$C$50, 3, 0),VLOOKUP(VALUE(MID(BA728,1,2)),TxtPanelShape!$A$2:$C$50,3,0)))), "")</f>
        <v/>
      </c>
      <c r="BC728" s="79" t="str">
        <f>IFERROR(IF(VALUE(MID(BA728,1,1))=1, ", "&amp;VLOOKUP(VALUE(MID(BA728,2,1)), TxtPanelShape!$H$2:$I$50, 2, 0), IF(VALUE(MID(BA728,1,1))&gt;=7, ", "&amp;VLOOKUP(VALUE(MID(BA728,2,1)), TxtPanelShape!$H$2:$I$50, 2, 0),"")), "")</f>
        <v/>
      </c>
      <c r="BD728" s="79" t="str">
        <f>IFERROR(IF(VALUE(MID(BA728,1,1))=1, ", "&amp;VLOOKUP(VALUE(MID(BA728,3,1)), TxtPanelShape!$O$2:$P$50, 2, 0), IF(VALUE(MID(BA728,1,1))&gt;=7, ", "&amp;VLOOKUP(VALUE(MID(BA728,3,1)), TxtPanelShape!$O$2:$P$50, 2, 0),"")),"")</f>
        <v/>
      </c>
      <c r="BE728" s="79" t="str">
        <f>IFERROR("; "&amp;VLOOKUP(VALUE(MID(BA728,4,1)), TxtPanelShape!$V$2:$W$50,2,0),"")</f>
        <v/>
      </c>
      <c r="BF728" s="79" t="str">
        <f t="shared" si="146"/>
        <v/>
      </c>
      <c r="BG728" s="71"/>
      <c r="BH728" s="79" t="str">
        <f>IFERROR(VLOOKUP(BG728, TxtPanelDefinition!$A$2:$B$50, 2, 0),"")</f>
        <v/>
      </c>
      <c r="BI728" s="71"/>
      <c r="BJ728" s="79" t="str">
        <f>IFERROR(VLOOKUP(BI728, TxtPanelDefinition!$A$2:$B$50, 2, 0),"")</f>
        <v/>
      </c>
      <c r="BK728" s="71"/>
      <c r="BL728" s="79" t="str">
        <f>IFERROR(VLOOKUP(BK728, InscrTechniques!$A$2:$B$50, 2, 0),"")</f>
        <v/>
      </c>
      <c r="BM728" s="71"/>
      <c r="BN728" s="79" t="str">
        <f>IFERROR(VLOOKUP(BM728, InscrTechniques!$A$2:$B$50, 2, 0),"")</f>
        <v/>
      </c>
      <c r="BO728" s="71"/>
      <c r="BP728" s="79" t="str">
        <f>IFERROR(VLOOKUP(BO728, InscrTechniques!$A$2:$B$50, 2, 0),"")</f>
        <v/>
      </c>
      <c r="BQ728" s="71"/>
      <c r="BR728" s="79" t="str">
        <f>IFERROR(VLOOKUP(BQ728, InscrTechniques!$A$2:$B$50, 2, 0),"")</f>
        <v/>
      </c>
      <c r="BS728" s="71"/>
      <c r="BT728" s="79" t="str">
        <f>IFERROR(VLOOKUP(BS728, InscrTechniques!$A$2:$B$50, 2, 0),"")</f>
        <v/>
      </c>
      <c r="BU728" s="71"/>
      <c r="BV728" s="79" t="str">
        <f>IFERROR(VLOOKUP(BU728, InscrTechniques!$A$2:$B$50, 2, 0),"")</f>
        <v/>
      </c>
      <c r="BW728" s="125"/>
      <c r="BX728" s="79" t="str">
        <f>IFERROR(VLOOKUP(BW728, InscrTechniques!$A$2:$B$50, 2, 0),"")</f>
        <v/>
      </c>
      <c r="BY728" s="125"/>
      <c r="BZ728" s="79" t="str">
        <f>IFERROR(VLOOKUP(BY728, InscrTechniques!$A$2:$B$50, 2, 0),"")</f>
        <v/>
      </c>
      <c r="CA728" s="74"/>
      <c r="CB728" s="114" t="str">
        <f>IFERROR(VLOOKUP(CA728, LetterStyle!$A$2:$B$50, 2, 0),"")</f>
        <v/>
      </c>
      <c r="CC728" s="74"/>
      <c r="CD728" s="114" t="str">
        <f>IFERROR(VLOOKUP(CC728, LetterStyle!$A$2:$B$50, 2, 0),"")</f>
        <v/>
      </c>
      <c r="CE728" s="74"/>
      <c r="CF728" s="114" t="str">
        <f>IFERROR(VLOOKUP(CE728, LetterStyle!$A$2:$B$50, 2, 0),"")</f>
        <v/>
      </c>
      <c r="CG728" s="74"/>
      <c r="CH728" s="79" t="str">
        <f>IFERROR(VLOOKUP(CG728, LetterStyle!$A$2:$B$50, 2, 0),"")</f>
        <v/>
      </c>
      <c r="CI728" s="71"/>
      <c r="CJ728" s="79" t="str">
        <f>IFERROR(VLOOKUP(CI728, DecMotifs!$A$1:$B$306, 2, 0),"")</f>
        <v/>
      </c>
      <c r="CK728" s="71"/>
      <c r="CL728" s="79" t="str">
        <f>IFERROR(VLOOKUP(CK728, DecMotifs!$A$1:$B$306, 2, 0),"")</f>
        <v/>
      </c>
      <c r="CM728" s="71"/>
      <c r="CN728" s="79" t="str">
        <f>IFERROR(VLOOKUP(CM728, DecMotifs!$A$1:$B$306, 2, 0),"")</f>
        <v/>
      </c>
      <c r="CO728" s="71"/>
      <c r="CP728" s="79" t="str">
        <f>IFERROR(VLOOKUP(CO728, MarginalDec!$A$2:$B$253, 2, 0),"")</f>
        <v/>
      </c>
      <c r="CQ728" s="71"/>
      <c r="CR728" s="79" t="str">
        <f>IFERROR(VLOOKUP(CQ728, MarginalDec!$A$2:$B$253, 2, 0),"")</f>
        <v/>
      </c>
      <c r="CS728" s="71"/>
      <c r="CT728" s="79" t="str">
        <f>IFERROR(VLOOKUP(CS728, MarginalDec!$A$2:$B$253, 2, 0),"")</f>
        <v/>
      </c>
      <c r="CU728" s="71"/>
      <c r="CV728" s="79" t="str">
        <f>IF(ISBLANK(CU728),"", IFERROR(VLOOKUP(CU728, Tooling!$A$2:$B$252, 2, 0),""))</f>
        <v/>
      </c>
      <c r="CW728" s="71"/>
      <c r="CX728" s="79" t="str">
        <f>IF(ISBLANK(CW728),"", IFERROR(VLOOKUP(CW728, Tooling!$A$2:$B$252, 2, 0),""))</f>
        <v/>
      </c>
      <c r="CY728" s="71"/>
      <c r="CZ728" s="79" t="str">
        <f>IF(ISBLANK(CY728),"", IFERROR(VLOOKUP(CY728, Repairs!$A$2:$B$252, 2, 0),""))</f>
        <v/>
      </c>
      <c r="DA728" s="77"/>
      <c r="DB728" s="71"/>
      <c r="DC728" s="79" t="str">
        <f>IFERROR(VLOOKUP(DB728, DatingReason!$A$2:$B$252, 2, 0),"")</f>
        <v/>
      </c>
      <c r="DD728" s="123" t="str">
        <f t="shared" si="147"/>
        <v/>
      </c>
      <c r="DF728" s="119" t="str">
        <f t="array" ref="DF728">IF(AND($B728&lt;&gt;"", $DE728&lt;&gt;"", $DE728&lt;&gt;"No"),MAX(IF($B728=PEOPLE!$B$4:$B$1000, PEOPLE!$Q$4:$Q$1000,""))+100,"")</f>
        <v/>
      </c>
      <c r="DG728" s="68"/>
      <c r="DH728" s="76">
        <f>COUNTIF(PEOPLE!B:B, MEMORIALS!B728)</f>
        <v>0</v>
      </c>
      <c r="DI728" s="82"/>
      <c r="DJ728" s="82"/>
      <c r="DK728" s="82"/>
      <c r="DL728" s="68"/>
      <c r="DM728" s="68"/>
      <c r="DN728" s="68"/>
      <c r="DO728" s="68"/>
      <c r="DP728" s="68"/>
    </row>
    <row r="729" spans="1:120" ht="15" customHeight="1" x14ac:dyDescent="0.25">
      <c r="A729" s="68"/>
      <c r="B729" s="69"/>
      <c r="C729" s="68"/>
      <c r="D729" s="68"/>
      <c r="E729" s="70" t="str">
        <f>IF(D729="","",VLOOKUP(D729,Denomination!$A$2:$B$50, 2, 0))</f>
        <v/>
      </c>
      <c r="F729" s="68"/>
      <c r="G729" s="71"/>
      <c r="H729" s="70" t="str">
        <f>IF(G729="","",VLOOKUP(G729,MCondition!$A$2:$B$50, 2, 0))</f>
        <v/>
      </c>
      <c r="I729" s="72"/>
      <c r="J729" s="71"/>
      <c r="K729" s="70" t="str">
        <f>IF(J729="","",VLOOKUP(J729,ICondition!$A$2:$B$50, 2, 0))</f>
        <v/>
      </c>
      <c r="L729" s="73"/>
      <c r="M729" s="73"/>
      <c r="N729" s="73"/>
      <c r="O729" s="73"/>
      <c r="P729" s="73"/>
      <c r="Q729" s="73"/>
      <c r="R729" s="78"/>
      <c r="S729" s="79" t="str">
        <f>IFERROR(VLOOKUP(R729,Material!$A$2:$B$59, 2, 0),"")</f>
        <v/>
      </c>
      <c r="T729" s="71"/>
      <c r="U729" s="79" t="str">
        <f>IFERROR(VLOOKUP(T729,Material!$A$2:$B$59, 2, 0),"")</f>
        <v/>
      </c>
      <c r="V729" s="71"/>
      <c r="W729" s="79" t="str">
        <f>IFERROR(VLOOKUP(V729,Material!$A$2:$B$59, 2, 0),"")</f>
        <v/>
      </c>
      <c r="X729" s="71"/>
      <c r="Y729" s="79" t="str">
        <f>IFERROR(VLOOKUP(X729,Material!$A$2:$B$59, 2, 0),"")</f>
        <v/>
      </c>
      <c r="Z729" s="71"/>
      <c r="AA729" s="79" t="str">
        <f>IFERROR(VLOOKUP(Z729,Material!$A$2:$B$59, 2, 0),"")</f>
        <v/>
      </c>
      <c r="AB729" s="74"/>
      <c r="AC729" s="75" t="e">
        <f t="shared" si="136"/>
        <v>#VALUE!</v>
      </c>
      <c r="AD729" s="75" t="e">
        <f t="shared" si="137"/>
        <v>#VALUE!</v>
      </c>
      <c r="AE729" s="75" t="e">
        <f t="shared" si="139"/>
        <v>#VALUE!</v>
      </c>
      <c r="AF729" s="75" t="e">
        <f t="shared" si="138"/>
        <v>#VALUE!</v>
      </c>
      <c r="AG729" s="75" t="e">
        <f t="shared" si="140"/>
        <v>#VALUE!</v>
      </c>
      <c r="AH729" s="75" t="e">
        <f t="shared" si="141"/>
        <v>#VALUE!</v>
      </c>
      <c r="AI729" s="75" t="e">
        <f t="shared" si="142"/>
        <v>#VALUE!</v>
      </c>
      <c r="AJ729" s="80" t="e">
        <f t="shared" si="143"/>
        <v>#VALUE!</v>
      </c>
      <c r="AK729" s="79" t="str">
        <f>(IFERROR(VLOOKUP(AB729,Categories!$A$2:$B$20,2,1),""))</f>
        <v/>
      </c>
      <c r="AL729" s="79" t="str">
        <f ca="1">IFERROR(VLOOKUP((HLOOKUP((VLOOKUP($AB729,Categories!$A$2:$F$20,3,1)), $AB$3:$AJ729, (ROW()-ROW($AB$3)+1), 0)), INDIRECT(VLOOKUP($AB729,Categories!$A$2:$F$20,6,1)),2,0),AK729)</f>
        <v/>
      </c>
      <c r="AM729" s="79" t="str">
        <f ca="1">IFERROR(VLOOKUP((HLOOKUP((VLOOKUP($AB729,Categories!$A$2:$F$20,4,1)),$AB$3:$AJ729,(ROW()-ROW($AB$3)+1),0)),INDIRECT(VLOOKUP($AB729,Categories!$A$2:$H$20,7,1)),2,0),"")</f>
        <v/>
      </c>
      <c r="AN729" s="79" t="str">
        <f ca="1">IFERROR(VLOOKUP((HLOOKUP((VLOOKUP($AB729,Categories!$A$2:$F$20,5,1)), $AB$3:$AJ729, (ROW()-ROW($AB$3)+1), 0)), INDIRECT(VLOOKUP($AB729,Categories!$A$2:$H$20,8,1)),2,0),"")</f>
        <v/>
      </c>
      <c r="AO729" s="79" t="str">
        <f t="shared" ca="1" si="144"/>
        <v/>
      </c>
      <c r="AP729" s="81"/>
      <c r="AQ729" s="70" t="str">
        <f>IFERROR(VLOOKUP(VALUE(MID(AP729,1,1)),AdditionalElements!$A$2:$B$50,2,0),"")</f>
        <v/>
      </c>
      <c r="AR729" s="70" t="str">
        <f>IFERROR(VLOOKUP(VALUE(MID(AP729,2,1)),AdditionalElements!$H$2:$I$50,2,0),"")</f>
        <v/>
      </c>
      <c r="AS729" s="70" t="str">
        <f>IFERROR(VLOOKUP(VALUE(MID(AP729,3,1)),AdditionalElements!$O$2:$P$50,2,0),"")</f>
        <v/>
      </c>
      <c r="AT729" s="70" t="str">
        <f>IFERROR(VLOOKUP(VALUE(MID(AP729,4,1)),AdditionalElements!$V$2:$W$50,2,0),"")</f>
        <v/>
      </c>
      <c r="AU729" s="71"/>
      <c r="AV729" s="79" t="str">
        <f>IFERROR(IF(VALUE(MID(AU729,1,1))=1, VLOOKUP(VALUE(MID(AU729,1,1)), TxtPanelShape!$A$2:$C$50, 3, 0), (IF(VALUE(MID(AU729,1,1))&gt;=7, VLOOKUP(VALUE(MID(AU729,1,1)), TxtPanelShape!$A$2:$C$50, 3, 0),VLOOKUP(VALUE(MID(AU729,1,2)),TxtPanelShape!$A$2:$C$50,3,0)))), "")</f>
        <v/>
      </c>
      <c r="AW729" s="79" t="str">
        <f>IFERROR(IF(VALUE(MID(AU729,1,1))=1, ", "&amp;VLOOKUP(VALUE(MID(AU729,2,1)), TxtPanelShape!$H$2:$I$50, 2, 0), IF(VALUE(MID(AU729,1,1))&gt;=7, ", "&amp;VLOOKUP(VALUE(MID(AU729,2,1)), TxtPanelShape!$H$2:$I$50, 2, 0),"")), "")</f>
        <v/>
      </c>
      <c r="AX729" s="79" t="str">
        <f>IFERROR(IF(VALUE(MID(AU729,1,1))=1, ", "&amp;VLOOKUP(VALUE(MID(AU729,3,1)), TxtPanelShape!$O$2:$P$50, 2, 0), IF(VALUE(MID(AU729,1,1))&gt;=7, ", "&amp;VLOOKUP(VALUE(MID(AU729,3,1)), TxtPanelShape!$O$2:$P$50, 2, 0),"")),"")</f>
        <v/>
      </c>
      <c r="AY729" s="79" t="str">
        <f>IFERROR("; "&amp;VLOOKUP(VALUE(MID(AU729,4,1)), TxtPanelShape!$V$2:$W$50,2,0),"")</f>
        <v/>
      </c>
      <c r="AZ729" s="79" t="str">
        <f t="shared" si="145"/>
        <v/>
      </c>
      <c r="BA729" s="71"/>
      <c r="BB729" s="79" t="str">
        <f>IFERROR(IF(VALUE(MID(BA729,1,1))=1, VLOOKUP(VALUE(MID(BA729,1,1)), TxtPanelShape!$A$2:$C$50, 3, 0), (IF(VALUE(MID(BA729,1,1))&gt;=7, VLOOKUP(VALUE(MID(BA729,1,1)), TxtPanelShape!$A$2:$C$50, 3, 0),VLOOKUP(VALUE(MID(BA729,1,2)),TxtPanelShape!$A$2:$C$50,3,0)))), "")</f>
        <v/>
      </c>
      <c r="BC729" s="79" t="str">
        <f>IFERROR(IF(VALUE(MID(BA729,1,1))=1, ", "&amp;VLOOKUP(VALUE(MID(BA729,2,1)), TxtPanelShape!$H$2:$I$50, 2, 0), IF(VALUE(MID(BA729,1,1))&gt;=7, ", "&amp;VLOOKUP(VALUE(MID(BA729,2,1)), TxtPanelShape!$H$2:$I$50, 2, 0),"")), "")</f>
        <v/>
      </c>
      <c r="BD729" s="79" t="str">
        <f>IFERROR(IF(VALUE(MID(BA729,1,1))=1, ", "&amp;VLOOKUP(VALUE(MID(BA729,3,1)), TxtPanelShape!$O$2:$P$50, 2, 0), IF(VALUE(MID(BA729,1,1))&gt;=7, ", "&amp;VLOOKUP(VALUE(MID(BA729,3,1)), TxtPanelShape!$O$2:$P$50, 2, 0),"")),"")</f>
        <v/>
      </c>
      <c r="BE729" s="79" t="str">
        <f>IFERROR("; "&amp;VLOOKUP(VALUE(MID(BA729,4,1)), TxtPanelShape!$V$2:$W$50,2,0),"")</f>
        <v/>
      </c>
      <c r="BF729" s="79" t="str">
        <f t="shared" si="146"/>
        <v/>
      </c>
      <c r="BG729" s="71"/>
      <c r="BH729" s="79" t="str">
        <f>IFERROR(VLOOKUP(BG729, TxtPanelDefinition!$A$2:$B$50, 2, 0),"")</f>
        <v/>
      </c>
      <c r="BI729" s="71"/>
      <c r="BJ729" s="79" t="str">
        <f>IFERROR(VLOOKUP(BI729, TxtPanelDefinition!$A$2:$B$50, 2, 0),"")</f>
        <v/>
      </c>
      <c r="BK729" s="71"/>
      <c r="BL729" s="79" t="str">
        <f>IFERROR(VLOOKUP(BK729, InscrTechniques!$A$2:$B$50, 2, 0),"")</f>
        <v/>
      </c>
      <c r="BM729" s="71"/>
      <c r="BN729" s="79" t="str">
        <f>IFERROR(VLOOKUP(BM729, InscrTechniques!$A$2:$B$50, 2, 0),"")</f>
        <v/>
      </c>
      <c r="BO729" s="71"/>
      <c r="BP729" s="79" t="str">
        <f>IFERROR(VLOOKUP(BO729, InscrTechniques!$A$2:$B$50, 2, 0),"")</f>
        <v/>
      </c>
      <c r="BQ729" s="71"/>
      <c r="BR729" s="79" t="str">
        <f>IFERROR(VLOOKUP(BQ729, InscrTechniques!$A$2:$B$50, 2, 0),"")</f>
        <v/>
      </c>
      <c r="BS729" s="71"/>
      <c r="BT729" s="79" t="str">
        <f>IFERROR(VLOOKUP(BS729, InscrTechniques!$A$2:$B$50, 2, 0),"")</f>
        <v/>
      </c>
      <c r="BU729" s="71"/>
      <c r="BV729" s="79" t="str">
        <f>IFERROR(VLOOKUP(BU729, InscrTechniques!$A$2:$B$50, 2, 0),"")</f>
        <v/>
      </c>
      <c r="BW729" s="125"/>
      <c r="BX729" s="79" t="str">
        <f>IFERROR(VLOOKUP(BW729, InscrTechniques!$A$2:$B$50, 2, 0),"")</f>
        <v/>
      </c>
      <c r="BY729" s="125"/>
      <c r="BZ729" s="79" t="str">
        <f>IFERROR(VLOOKUP(BY729, InscrTechniques!$A$2:$B$50, 2, 0),"")</f>
        <v/>
      </c>
      <c r="CA729" s="74"/>
      <c r="CB729" s="114" t="str">
        <f>IFERROR(VLOOKUP(CA729, LetterStyle!$A$2:$B$50, 2, 0),"")</f>
        <v/>
      </c>
      <c r="CC729" s="74"/>
      <c r="CD729" s="114" t="str">
        <f>IFERROR(VLOOKUP(CC729, LetterStyle!$A$2:$B$50, 2, 0),"")</f>
        <v/>
      </c>
      <c r="CE729" s="74"/>
      <c r="CF729" s="114" t="str">
        <f>IFERROR(VLOOKUP(CE729, LetterStyle!$A$2:$B$50, 2, 0),"")</f>
        <v/>
      </c>
      <c r="CG729" s="74"/>
      <c r="CH729" s="79" t="str">
        <f>IFERROR(VLOOKUP(CG729, LetterStyle!$A$2:$B$50, 2, 0),"")</f>
        <v/>
      </c>
      <c r="CI729" s="71"/>
      <c r="CJ729" s="79" t="str">
        <f>IFERROR(VLOOKUP(CI729, DecMotifs!$A$1:$B$306, 2, 0),"")</f>
        <v/>
      </c>
      <c r="CK729" s="71"/>
      <c r="CL729" s="79" t="str">
        <f>IFERROR(VLOOKUP(CK729, DecMotifs!$A$1:$B$306, 2, 0),"")</f>
        <v/>
      </c>
      <c r="CM729" s="71"/>
      <c r="CN729" s="79" t="str">
        <f>IFERROR(VLOOKUP(CM729, DecMotifs!$A$1:$B$306, 2, 0),"")</f>
        <v/>
      </c>
      <c r="CO729" s="71"/>
      <c r="CP729" s="79" t="str">
        <f>IFERROR(VLOOKUP(CO729, MarginalDec!$A$2:$B$253, 2, 0),"")</f>
        <v/>
      </c>
      <c r="CQ729" s="71"/>
      <c r="CR729" s="79" t="str">
        <f>IFERROR(VLOOKUP(CQ729, MarginalDec!$A$2:$B$253, 2, 0),"")</f>
        <v/>
      </c>
      <c r="CS729" s="71"/>
      <c r="CT729" s="79" t="str">
        <f>IFERROR(VLOOKUP(CS729, MarginalDec!$A$2:$B$253, 2, 0),"")</f>
        <v/>
      </c>
      <c r="CU729" s="71"/>
      <c r="CV729" s="79" t="str">
        <f>IF(ISBLANK(CU729),"", IFERROR(VLOOKUP(CU729, Tooling!$A$2:$B$252, 2, 0),""))</f>
        <v/>
      </c>
      <c r="CW729" s="71"/>
      <c r="CX729" s="79" t="str">
        <f>IF(ISBLANK(CW729),"", IFERROR(VLOOKUP(CW729, Tooling!$A$2:$B$252, 2, 0),""))</f>
        <v/>
      </c>
      <c r="CY729" s="71"/>
      <c r="CZ729" s="79" t="str">
        <f>IF(ISBLANK(CY729),"", IFERROR(VLOOKUP(CY729, Repairs!$A$2:$B$252, 2, 0),""))</f>
        <v/>
      </c>
      <c r="DA729" s="77"/>
      <c r="DB729" s="71"/>
      <c r="DC729" s="79" t="str">
        <f>IFERROR(VLOOKUP(DB729, DatingReason!$A$2:$B$252, 2, 0),"")</f>
        <v/>
      </c>
      <c r="DD729" s="123" t="str">
        <f t="shared" si="147"/>
        <v/>
      </c>
      <c r="DF729" s="119" t="str">
        <f t="array" ref="DF729">IF(AND($B729&lt;&gt;"", $DE729&lt;&gt;"", $DE729&lt;&gt;"No"),MAX(IF($B729=PEOPLE!$B$4:$B$1000, PEOPLE!$Q$4:$Q$1000,""))+100,"")</f>
        <v/>
      </c>
      <c r="DG729" s="68"/>
      <c r="DH729" s="76">
        <f>COUNTIF(PEOPLE!B:B, MEMORIALS!B729)</f>
        <v>0</v>
      </c>
      <c r="DI729" s="82"/>
      <c r="DJ729" s="82"/>
      <c r="DK729" s="82"/>
      <c r="DL729" s="68"/>
      <c r="DM729" s="68"/>
      <c r="DN729" s="68"/>
      <c r="DO729" s="68"/>
      <c r="DP729" s="68"/>
    </row>
    <row r="730" spans="1:120" ht="15" customHeight="1" x14ac:dyDescent="0.25">
      <c r="A730" s="68"/>
      <c r="B730" s="69"/>
      <c r="C730" s="68"/>
      <c r="D730" s="68"/>
      <c r="E730" s="70" t="str">
        <f>IF(D730="","",VLOOKUP(D730,Denomination!$A$2:$B$50, 2, 0))</f>
        <v/>
      </c>
      <c r="F730" s="68"/>
      <c r="G730" s="71"/>
      <c r="H730" s="70" t="str">
        <f>IF(G730="","",VLOOKUP(G730,MCondition!$A$2:$B$50, 2, 0))</f>
        <v/>
      </c>
      <c r="I730" s="72"/>
      <c r="J730" s="71"/>
      <c r="K730" s="70" t="str">
        <f>IF(J730="","",VLOOKUP(J730,ICondition!$A$2:$B$50, 2, 0))</f>
        <v/>
      </c>
      <c r="L730" s="73"/>
      <c r="M730" s="73"/>
      <c r="N730" s="73"/>
      <c r="O730" s="73"/>
      <c r="P730" s="73"/>
      <c r="Q730" s="73"/>
      <c r="R730" s="78"/>
      <c r="S730" s="79" t="str">
        <f>IFERROR(VLOOKUP(R730,Material!$A$2:$B$59, 2, 0),"")</f>
        <v/>
      </c>
      <c r="T730" s="71"/>
      <c r="U730" s="79" t="str">
        <f>IFERROR(VLOOKUP(T730,Material!$A$2:$B$59, 2, 0),"")</f>
        <v/>
      </c>
      <c r="V730" s="71"/>
      <c r="W730" s="79" t="str">
        <f>IFERROR(VLOOKUP(V730,Material!$A$2:$B$59, 2, 0),"")</f>
        <v/>
      </c>
      <c r="X730" s="71"/>
      <c r="Y730" s="79" t="str">
        <f>IFERROR(VLOOKUP(X730,Material!$A$2:$B$59, 2, 0),"")</f>
        <v/>
      </c>
      <c r="Z730" s="71"/>
      <c r="AA730" s="79" t="str">
        <f>IFERROR(VLOOKUP(Z730,Material!$A$2:$B$59, 2, 0),"")</f>
        <v/>
      </c>
      <c r="AB730" s="74"/>
      <c r="AC730" s="75" t="e">
        <f t="shared" si="136"/>
        <v>#VALUE!</v>
      </c>
      <c r="AD730" s="75" t="e">
        <f t="shared" si="137"/>
        <v>#VALUE!</v>
      </c>
      <c r="AE730" s="75" t="e">
        <f t="shared" si="139"/>
        <v>#VALUE!</v>
      </c>
      <c r="AF730" s="75" t="e">
        <f t="shared" si="138"/>
        <v>#VALUE!</v>
      </c>
      <c r="AG730" s="75" t="e">
        <f t="shared" si="140"/>
        <v>#VALUE!</v>
      </c>
      <c r="AH730" s="75" t="e">
        <f t="shared" si="141"/>
        <v>#VALUE!</v>
      </c>
      <c r="AI730" s="75" t="e">
        <f t="shared" si="142"/>
        <v>#VALUE!</v>
      </c>
      <c r="AJ730" s="80" t="e">
        <f t="shared" si="143"/>
        <v>#VALUE!</v>
      </c>
      <c r="AK730" s="79" t="str">
        <f>(IFERROR(VLOOKUP(AB730,Categories!$A$2:$B$20,2,1),""))</f>
        <v/>
      </c>
      <c r="AL730" s="79" t="str">
        <f ca="1">IFERROR(VLOOKUP((HLOOKUP((VLOOKUP($AB730,Categories!$A$2:$F$20,3,1)), $AB$3:$AJ730, (ROW()-ROW($AB$3)+1), 0)), INDIRECT(VLOOKUP($AB730,Categories!$A$2:$F$20,6,1)),2,0),AK730)</f>
        <v/>
      </c>
      <c r="AM730" s="79" t="str">
        <f ca="1">IFERROR(VLOOKUP((HLOOKUP((VLOOKUP($AB730,Categories!$A$2:$F$20,4,1)),$AB$3:$AJ730,(ROW()-ROW($AB$3)+1),0)),INDIRECT(VLOOKUP($AB730,Categories!$A$2:$H$20,7,1)),2,0),"")</f>
        <v/>
      </c>
      <c r="AN730" s="79" t="str">
        <f ca="1">IFERROR(VLOOKUP((HLOOKUP((VLOOKUP($AB730,Categories!$A$2:$F$20,5,1)), $AB$3:$AJ730, (ROW()-ROW($AB$3)+1), 0)), INDIRECT(VLOOKUP($AB730,Categories!$A$2:$H$20,8,1)),2,0),"")</f>
        <v/>
      </c>
      <c r="AO730" s="79" t="str">
        <f t="shared" ca="1" si="144"/>
        <v/>
      </c>
      <c r="AP730" s="81"/>
      <c r="AQ730" s="70" t="str">
        <f>IFERROR(VLOOKUP(VALUE(MID(AP730,1,1)),AdditionalElements!$A$2:$B$50,2,0),"")</f>
        <v/>
      </c>
      <c r="AR730" s="70" t="str">
        <f>IFERROR(VLOOKUP(VALUE(MID(AP730,2,1)),AdditionalElements!$H$2:$I$50,2,0),"")</f>
        <v/>
      </c>
      <c r="AS730" s="70" t="str">
        <f>IFERROR(VLOOKUP(VALUE(MID(AP730,3,1)),AdditionalElements!$O$2:$P$50,2,0),"")</f>
        <v/>
      </c>
      <c r="AT730" s="70" t="str">
        <f>IFERROR(VLOOKUP(VALUE(MID(AP730,4,1)),AdditionalElements!$V$2:$W$50,2,0),"")</f>
        <v/>
      </c>
      <c r="AU730" s="71"/>
      <c r="AV730" s="79" t="str">
        <f>IFERROR(IF(VALUE(MID(AU730,1,1))=1, VLOOKUP(VALUE(MID(AU730,1,1)), TxtPanelShape!$A$2:$C$50, 3, 0), (IF(VALUE(MID(AU730,1,1))&gt;=7, VLOOKUP(VALUE(MID(AU730,1,1)), TxtPanelShape!$A$2:$C$50, 3, 0),VLOOKUP(VALUE(MID(AU730,1,2)),TxtPanelShape!$A$2:$C$50,3,0)))), "")</f>
        <v/>
      </c>
      <c r="AW730" s="79" t="str">
        <f>IFERROR(IF(VALUE(MID(AU730,1,1))=1, ", "&amp;VLOOKUP(VALUE(MID(AU730,2,1)), TxtPanelShape!$H$2:$I$50, 2, 0), IF(VALUE(MID(AU730,1,1))&gt;=7, ", "&amp;VLOOKUP(VALUE(MID(AU730,2,1)), TxtPanelShape!$H$2:$I$50, 2, 0),"")), "")</f>
        <v/>
      </c>
      <c r="AX730" s="79" t="str">
        <f>IFERROR(IF(VALUE(MID(AU730,1,1))=1, ", "&amp;VLOOKUP(VALUE(MID(AU730,3,1)), TxtPanelShape!$O$2:$P$50, 2, 0), IF(VALUE(MID(AU730,1,1))&gt;=7, ", "&amp;VLOOKUP(VALUE(MID(AU730,3,1)), TxtPanelShape!$O$2:$P$50, 2, 0),"")),"")</f>
        <v/>
      </c>
      <c r="AY730" s="79" t="str">
        <f>IFERROR("; "&amp;VLOOKUP(VALUE(MID(AU730,4,1)), TxtPanelShape!$V$2:$W$50,2,0),"")</f>
        <v/>
      </c>
      <c r="AZ730" s="79" t="str">
        <f t="shared" si="145"/>
        <v/>
      </c>
      <c r="BA730" s="71"/>
      <c r="BB730" s="79" t="str">
        <f>IFERROR(IF(VALUE(MID(BA730,1,1))=1, VLOOKUP(VALUE(MID(BA730,1,1)), TxtPanelShape!$A$2:$C$50, 3, 0), (IF(VALUE(MID(BA730,1,1))&gt;=7, VLOOKUP(VALUE(MID(BA730,1,1)), TxtPanelShape!$A$2:$C$50, 3, 0),VLOOKUP(VALUE(MID(BA730,1,2)),TxtPanelShape!$A$2:$C$50,3,0)))), "")</f>
        <v/>
      </c>
      <c r="BC730" s="79" t="str">
        <f>IFERROR(IF(VALUE(MID(BA730,1,1))=1, ", "&amp;VLOOKUP(VALUE(MID(BA730,2,1)), TxtPanelShape!$H$2:$I$50, 2, 0), IF(VALUE(MID(BA730,1,1))&gt;=7, ", "&amp;VLOOKUP(VALUE(MID(BA730,2,1)), TxtPanelShape!$H$2:$I$50, 2, 0),"")), "")</f>
        <v/>
      </c>
      <c r="BD730" s="79" t="str">
        <f>IFERROR(IF(VALUE(MID(BA730,1,1))=1, ", "&amp;VLOOKUP(VALUE(MID(BA730,3,1)), TxtPanelShape!$O$2:$P$50, 2, 0), IF(VALUE(MID(BA730,1,1))&gt;=7, ", "&amp;VLOOKUP(VALUE(MID(BA730,3,1)), TxtPanelShape!$O$2:$P$50, 2, 0),"")),"")</f>
        <v/>
      </c>
      <c r="BE730" s="79" t="str">
        <f>IFERROR("; "&amp;VLOOKUP(VALUE(MID(BA730,4,1)), TxtPanelShape!$V$2:$W$50,2,0),"")</f>
        <v/>
      </c>
      <c r="BF730" s="79" t="str">
        <f t="shared" si="146"/>
        <v/>
      </c>
      <c r="BG730" s="71"/>
      <c r="BH730" s="79" t="str">
        <f>IFERROR(VLOOKUP(BG730, TxtPanelDefinition!$A$2:$B$50, 2, 0),"")</f>
        <v/>
      </c>
      <c r="BI730" s="71"/>
      <c r="BJ730" s="79" t="str">
        <f>IFERROR(VLOOKUP(BI730, TxtPanelDefinition!$A$2:$B$50, 2, 0),"")</f>
        <v/>
      </c>
      <c r="BK730" s="71"/>
      <c r="BL730" s="79" t="str">
        <f>IFERROR(VLOOKUP(BK730, InscrTechniques!$A$2:$B$50, 2, 0),"")</f>
        <v/>
      </c>
      <c r="BM730" s="71"/>
      <c r="BN730" s="79" t="str">
        <f>IFERROR(VLOOKUP(BM730, InscrTechniques!$A$2:$B$50, 2, 0),"")</f>
        <v/>
      </c>
      <c r="BO730" s="71"/>
      <c r="BP730" s="79" t="str">
        <f>IFERROR(VLOOKUP(BO730, InscrTechniques!$A$2:$B$50, 2, 0),"")</f>
        <v/>
      </c>
      <c r="BQ730" s="71"/>
      <c r="BR730" s="79" t="str">
        <f>IFERROR(VLOOKUP(BQ730, InscrTechniques!$A$2:$B$50, 2, 0),"")</f>
        <v/>
      </c>
      <c r="BS730" s="71"/>
      <c r="BT730" s="79" t="str">
        <f>IFERROR(VLOOKUP(BS730, InscrTechniques!$A$2:$B$50, 2, 0),"")</f>
        <v/>
      </c>
      <c r="BU730" s="71"/>
      <c r="BV730" s="79" t="str">
        <f>IFERROR(VLOOKUP(BU730, InscrTechniques!$A$2:$B$50, 2, 0),"")</f>
        <v/>
      </c>
      <c r="BW730" s="125"/>
      <c r="BX730" s="79" t="str">
        <f>IFERROR(VLOOKUP(BW730, InscrTechniques!$A$2:$B$50, 2, 0),"")</f>
        <v/>
      </c>
      <c r="BY730" s="125"/>
      <c r="BZ730" s="79" t="str">
        <f>IFERROR(VLOOKUP(BY730, InscrTechniques!$A$2:$B$50, 2, 0),"")</f>
        <v/>
      </c>
      <c r="CA730" s="74"/>
      <c r="CB730" s="114" t="str">
        <f>IFERROR(VLOOKUP(CA730, LetterStyle!$A$2:$B$50, 2, 0),"")</f>
        <v/>
      </c>
      <c r="CC730" s="74"/>
      <c r="CD730" s="114" t="str">
        <f>IFERROR(VLOOKUP(CC730, LetterStyle!$A$2:$B$50, 2, 0),"")</f>
        <v/>
      </c>
      <c r="CE730" s="74"/>
      <c r="CF730" s="114" t="str">
        <f>IFERROR(VLOOKUP(CE730, LetterStyle!$A$2:$B$50, 2, 0),"")</f>
        <v/>
      </c>
      <c r="CG730" s="74"/>
      <c r="CH730" s="79" t="str">
        <f>IFERROR(VLOOKUP(CG730, LetterStyle!$A$2:$B$50, 2, 0),"")</f>
        <v/>
      </c>
      <c r="CI730" s="71"/>
      <c r="CJ730" s="79" t="str">
        <f>IFERROR(VLOOKUP(CI730, DecMotifs!$A$1:$B$306, 2, 0),"")</f>
        <v/>
      </c>
      <c r="CK730" s="71"/>
      <c r="CL730" s="79" t="str">
        <f>IFERROR(VLOOKUP(CK730, DecMotifs!$A$1:$B$306, 2, 0),"")</f>
        <v/>
      </c>
      <c r="CM730" s="71"/>
      <c r="CN730" s="79" t="str">
        <f>IFERROR(VLOOKUP(CM730, DecMotifs!$A$1:$B$306, 2, 0),"")</f>
        <v/>
      </c>
      <c r="CO730" s="71"/>
      <c r="CP730" s="79" t="str">
        <f>IFERROR(VLOOKUP(CO730, MarginalDec!$A$2:$B$253, 2, 0),"")</f>
        <v/>
      </c>
      <c r="CQ730" s="71"/>
      <c r="CR730" s="79" t="str">
        <f>IFERROR(VLOOKUP(CQ730, MarginalDec!$A$2:$B$253, 2, 0),"")</f>
        <v/>
      </c>
      <c r="CS730" s="71"/>
      <c r="CT730" s="79" t="str">
        <f>IFERROR(VLOOKUP(CS730, MarginalDec!$A$2:$B$253, 2, 0),"")</f>
        <v/>
      </c>
      <c r="CU730" s="71"/>
      <c r="CV730" s="79" t="str">
        <f>IF(ISBLANK(CU730),"", IFERROR(VLOOKUP(CU730, Tooling!$A$2:$B$252, 2, 0),""))</f>
        <v/>
      </c>
      <c r="CW730" s="71"/>
      <c r="CX730" s="79" t="str">
        <f>IF(ISBLANK(CW730),"", IFERROR(VLOOKUP(CW730, Tooling!$A$2:$B$252, 2, 0),""))</f>
        <v/>
      </c>
      <c r="CY730" s="71"/>
      <c r="CZ730" s="79" t="str">
        <f>IF(ISBLANK(CY730),"", IFERROR(VLOOKUP(CY730, Repairs!$A$2:$B$252, 2, 0),""))</f>
        <v/>
      </c>
      <c r="DA730" s="77"/>
      <c r="DB730" s="71"/>
      <c r="DC730" s="79" t="str">
        <f>IFERROR(VLOOKUP(DB730, DatingReason!$A$2:$B$252, 2, 0),"")</f>
        <v/>
      </c>
      <c r="DD730" s="123" t="str">
        <f t="shared" si="147"/>
        <v/>
      </c>
      <c r="DF730" s="119" t="str">
        <f t="array" ref="DF730">IF(AND($B730&lt;&gt;"", $DE730&lt;&gt;"", $DE730&lt;&gt;"No"),MAX(IF($B730=PEOPLE!$B$4:$B$1000, PEOPLE!$Q$4:$Q$1000,""))+100,"")</f>
        <v/>
      </c>
      <c r="DG730" s="68"/>
      <c r="DH730" s="76">
        <f>COUNTIF(PEOPLE!B:B, MEMORIALS!B730)</f>
        <v>0</v>
      </c>
      <c r="DI730" s="82"/>
      <c r="DJ730" s="82"/>
      <c r="DK730" s="82"/>
      <c r="DL730" s="68"/>
      <c r="DM730" s="68"/>
      <c r="DN730" s="68"/>
      <c r="DO730" s="68"/>
      <c r="DP730" s="68"/>
    </row>
    <row r="731" spans="1:120" ht="15" customHeight="1" x14ac:dyDescent="0.25">
      <c r="A731" s="68"/>
      <c r="B731" s="69"/>
      <c r="C731" s="68"/>
      <c r="D731" s="68"/>
      <c r="E731" s="70" t="str">
        <f>IF(D731="","",VLOOKUP(D731,Denomination!$A$2:$B$50, 2, 0))</f>
        <v/>
      </c>
      <c r="F731" s="68"/>
      <c r="G731" s="71"/>
      <c r="H731" s="70" t="str">
        <f>IF(G731="","",VLOOKUP(G731,MCondition!$A$2:$B$50, 2, 0))</f>
        <v/>
      </c>
      <c r="I731" s="72"/>
      <c r="J731" s="71"/>
      <c r="K731" s="70" t="str">
        <f>IF(J731="","",VLOOKUP(J731,ICondition!$A$2:$B$50, 2, 0))</f>
        <v/>
      </c>
      <c r="L731" s="73"/>
      <c r="M731" s="73"/>
      <c r="N731" s="73"/>
      <c r="O731" s="73"/>
      <c r="P731" s="73"/>
      <c r="Q731" s="73"/>
      <c r="R731" s="78"/>
      <c r="S731" s="79" t="str">
        <f>IFERROR(VLOOKUP(R731,Material!$A$2:$B$59, 2, 0),"")</f>
        <v/>
      </c>
      <c r="T731" s="71"/>
      <c r="U731" s="79" t="str">
        <f>IFERROR(VLOOKUP(T731,Material!$A$2:$B$59, 2, 0),"")</f>
        <v/>
      </c>
      <c r="V731" s="71"/>
      <c r="W731" s="79" t="str">
        <f>IFERROR(VLOOKUP(V731,Material!$A$2:$B$59, 2, 0),"")</f>
        <v/>
      </c>
      <c r="X731" s="71"/>
      <c r="Y731" s="79" t="str">
        <f>IFERROR(VLOOKUP(X731,Material!$A$2:$B$59, 2, 0),"")</f>
        <v/>
      </c>
      <c r="Z731" s="71"/>
      <c r="AA731" s="79" t="str">
        <f>IFERROR(VLOOKUP(Z731,Material!$A$2:$B$59, 2, 0),"")</f>
        <v/>
      </c>
      <c r="AB731" s="74"/>
      <c r="AC731" s="75" t="e">
        <f t="shared" si="136"/>
        <v>#VALUE!</v>
      </c>
      <c r="AD731" s="75" t="e">
        <f t="shared" si="137"/>
        <v>#VALUE!</v>
      </c>
      <c r="AE731" s="75" t="e">
        <f t="shared" si="139"/>
        <v>#VALUE!</v>
      </c>
      <c r="AF731" s="75" t="e">
        <f t="shared" si="138"/>
        <v>#VALUE!</v>
      </c>
      <c r="AG731" s="75" t="e">
        <f t="shared" si="140"/>
        <v>#VALUE!</v>
      </c>
      <c r="AH731" s="75" t="e">
        <f t="shared" si="141"/>
        <v>#VALUE!</v>
      </c>
      <c r="AI731" s="75" t="e">
        <f t="shared" si="142"/>
        <v>#VALUE!</v>
      </c>
      <c r="AJ731" s="80" t="e">
        <f t="shared" si="143"/>
        <v>#VALUE!</v>
      </c>
      <c r="AK731" s="79" t="str">
        <f>(IFERROR(VLOOKUP(AB731,Categories!$A$2:$B$20,2,1),""))</f>
        <v/>
      </c>
      <c r="AL731" s="79" t="str">
        <f ca="1">IFERROR(VLOOKUP((HLOOKUP((VLOOKUP($AB731,Categories!$A$2:$F$20,3,1)), $AB$3:$AJ731, (ROW()-ROW($AB$3)+1), 0)), INDIRECT(VLOOKUP($AB731,Categories!$A$2:$F$20,6,1)),2,0),AK731)</f>
        <v/>
      </c>
      <c r="AM731" s="79" t="str">
        <f ca="1">IFERROR(VLOOKUP((HLOOKUP((VLOOKUP($AB731,Categories!$A$2:$F$20,4,1)),$AB$3:$AJ731,(ROW()-ROW($AB$3)+1),0)),INDIRECT(VLOOKUP($AB731,Categories!$A$2:$H$20,7,1)),2,0),"")</f>
        <v/>
      </c>
      <c r="AN731" s="79" t="str">
        <f ca="1">IFERROR(VLOOKUP((HLOOKUP((VLOOKUP($AB731,Categories!$A$2:$F$20,5,1)), $AB$3:$AJ731, (ROW()-ROW($AB$3)+1), 0)), INDIRECT(VLOOKUP($AB731,Categories!$A$2:$H$20,8,1)),2,0),"")</f>
        <v/>
      </c>
      <c r="AO731" s="79" t="str">
        <f t="shared" ca="1" si="144"/>
        <v/>
      </c>
      <c r="AP731" s="81"/>
      <c r="AQ731" s="70" t="str">
        <f>IFERROR(VLOOKUP(VALUE(MID(AP731,1,1)),AdditionalElements!$A$2:$B$50,2,0),"")</f>
        <v/>
      </c>
      <c r="AR731" s="70" t="str">
        <f>IFERROR(VLOOKUP(VALUE(MID(AP731,2,1)),AdditionalElements!$H$2:$I$50,2,0),"")</f>
        <v/>
      </c>
      <c r="AS731" s="70" t="str">
        <f>IFERROR(VLOOKUP(VALUE(MID(AP731,3,1)),AdditionalElements!$O$2:$P$50,2,0),"")</f>
        <v/>
      </c>
      <c r="AT731" s="70" t="str">
        <f>IFERROR(VLOOKUP(VALUE(MID(AP731,4,1)),AdditionalElements!$V$2:$W$50,2,0),"")</f>
        <v/>
      </c>
      <c r="AU731" s="71"/>
      <c r="AV731" s="79" t="str">
        <f>IFERROR(IF(VALUE(MID(AU731,1,1))=1, VLOOKUP(VALUE(MID(AU731,1,1)), TxtPanelShape!$A$2:$C$50, 3, 0), (IF(VALUE(MID(AU731,1,1))&gt;=7, VLOOKUP(VALUE(MID(AU731,1,1)), TxtPanelShape!$A$2:$C$50, 3, 0),VLOOKUP(VALUE(MID(AU731,1,2)),TxtPanelShape!$A$2:$C$50,3,0)))), "")</f>
        <v/>
      </c>
      <c r="AW731" s="79" t="str">
        <f>IFERROR(IF(VALUE(MID(AU731,1,1))=1, ", "&amp;VLOOKUP(VALUE(MID(AU731,2,1)), TxtPanelShape!$H$2:$I$50, 2, 0), IF(VALUE(MID(AU731,1,1))&gt;=7, ", "&amp;VLOOKUP(VALUE(MID(AU731,2,1)), TxtPanelShape!$H$2:$I$50, 2, 0),"")), "")</f>
        <v/>
      </c>
      <c r="AX731" s="79" t="str">
        <f>IFERROR(IF(VALUE(MID(AU731,1,1))=1, ", "&amp;VLOOKUP(VALUE(MID(AU731,3,1)), TxtPanelShape!$O$2:$P$50, 2, 0), IF(VALUE(MID(AU731,1,1))&gt;=7, ", "&amp;VLOOKUP(VALUE(MID(AU731,3,1)), TxtPanelShape!$O$2:$P$50, 2, 0),"")),"")</f>
        <v/>
      </c>
      <c r="AY731" s="79" t="str">
        <f>IFERROR("; "&amp;VLOOKUP(VALUE(MID(AU731,4,1)), TxtPanelShape!$V$2:$W$50,2,0),"")</f>
        <v/>
      </c>
      <c r="AZ731" s="79" t="str">
        <f t="shared" si="145"/>
        <v/>
      </c>
      <c r="BA731" s="71"/>
      <c r="BB731" s="79" t="str">
        <f>IFERROR(IF(VALUE(MID(BA731,1,1))=1, VLOOKUP(VALUE(MID(BA731,1,1)), TxtPanelShape!$A$2:$C$50, 3, 0), (IF(VALUE(MID(BA731,1,1))&gt;=7, VLOOKUP(VALUE(MID(BA731,1,1)), TxtPanelShape!$A$2:$C$50, 3, 0),VLOOKUP(VALUE(MID(BA731,1,2)),TxtPanelShape!$A$2:$C$50,3,0)))), "")</f>
        <v/>
      </c>
      <c r="BC731" s="79" t="str">
        <f>IFERROR(IF(VALUE(MID(BA731,1,1))=1, ", "&amp;VLOOKUP(VALUE(MID(BA731,2,1)), TxtPanelShape!$H$2:$I$50, 2, 0), IF(VALUE(MID(BA731,1,1))&gt;=7, ", "&amp;VLOOKUP(VALUE(MID(BA731,2,1)), TxtPanelShape!$H$2:$I$50, 2, 0),"")), "")</f>
        <v/>
      </c>
      <c r="BD731" s="79" t="str">
        <f>IFERROR(IF(VALUE(MID(BA731,1,1))=1, ", "&amp;VLOOKUP(VALUE(MID(BA731,3,1)), TxtPanelShape!$O$2:$P$50, 2, 0), IF(VALUE(MID(BA731,1,1))&gt;=7, ", "&amp;VLOOKUP(VALUE(MID(BA731,3,1)), TxtPanelShape!$O$2:$P$50, 2, 0),"")),"")</f>
        <v/>
      </c>
      <c r="BE731" s="79" t="str">
        <f>IFERROR("; "&amp;VLOOKUP(VALUE(MID(BA731,4,1)), TxtPanelShape!$V$2:$W$50,2,0),"")</f>
        <v/>
      </c>
      <c r="BF731" s="79" t="str">
        <f t="shared" si="146"/>
        <v/>
      </c>
      <c r="BG731" s="71"/>
      <c r="BH731" s="79" t="str">
        <f>IFERROR(VLOOKUP(BG731, TxtPanelDefinition!$A$2:$B$50, 2, 0),"")</f>
        <v/>
      </c>
      <c r="BI731" s="71"/>
      <c r="BJ731" s="79" t="str">
        <f>IFERROR(VLOOKUP(BI731, TxtPanelDefinition!$A$2:$B$50, 2, 0),"")</f>
        <v/>
      </c>
      <c r="BK731" s="71"/>
      <c r="BL731" s="79" t="str">
        <f>IFERROR(VLOOKUP(BK731, InscrTechniques!$A$2:$B$50, 2, 0),"")</f>
        <v/>
      </c>
      <c r="BM731" s="71"/>
      <c r="BN731" s="79" t="str">
        <f>IFERROR(VLOOKUP(BM731, InscrTechniques!$A$2:$B$50, 2, 0),"")</f>
        <v/>
      </c>
      <c r="BO731" s="71"/>
      <c r="BP731" s="79" t="str">
        <f>IFERROR(VLOOKUP(BO731, InscrTechniques!$A$2:$B$50, 2, 0),"")</f>
        <v/>
      </c>
      <c r="BQ731" s="71"/>
      <c r="BR731" s="79" t="str">
        <f>IFERROR(VLOOKUP(BQ731, InscrTechniques!$A$2:$B$50, 2, 0),"")</f>
        <v/>
      </c>
      <c r="BS731" s="71"/>
      <c r="BT731" s="79" t="str">
        <f>IFERROR(VLOOKUP(BS731, InscrTechniques!$A$2:$B$50, 2, 0),"")</f>
        <v/>
      </c>
      <c r="BU731" s="71"/>
      <c r="BV731" s="79" t="str">
        <f>IFERROR(VLOOKUP(BU731, InscrTechniques!$A$2:$B$50, 2, 0),"")</f>
        <v/>
      </c>
      <c r="BW731" s="125"/>
      <c r="BX731" s="79" t="str">
        <f>IFERROR(VLOOKUP(BW731, InscrTechniques!$A$2:$B$50, 2, 0),"")</f>
        <v/>
      </c>
      <c r="BY731" s="125"/>
      <c r="BZ731" s="79" t="str">
        <f>IFERROR(VLOOKUP(BY731, InscrTechniques!$A$2:$B$50, 2, 0),"")</f>
        <v/>
      </c>
      <c r="CA731" s="74"/>
      <c r="CB731" s="114" t="str">
        <f>IFERROR(VLOOKUP(CA731, LetterStyle!$A$2:$B$50, 2, 0),"")</f>
        <v/>
      </c>
      <c r="CC731" s="74"/>
      <c r="CD731" s="114" t="str">
        <f>IFERROR(VLOOKUP(CC731, LetterStyle!$A$2:$B$50, 2, 0),"")</f>
        <v/>
      </c>
      <c r="CE731" s="74"/>
      <c r="CF731" s="114" t="str">
        <f>IFERROR(VLOOKUP(CE731, LetterStyle!$A$2:$B$50, 2, 0),"")</f>
        <v/>
      </c>
      <c r="CG731" s="74"/>
      <c r="CH731" s="79" t="str">
        <f>IFERROR(VLOOKUP(CG731, LetterStyle!$A$2:$B$50, 2, 0),"")</f>
        <v/>
      </c>
      <c r="CI731" s="71"/>
      <c r="CJ731" s="79" t="str">
        <f>IFERROR(VLOOKUP(CI731, DecMotifs!$A$1:$B$306, 2, 0),"")</f>
        <v/>
      </c>
      <c r="CK731" s="71"/>
      <c r="CL731" s="79" t="str">
        <f>IFERROR(VLOOKUP(CK731, DecMotifs!$A$1:$B$306, 2, 0),"")</f>
        <v/>
      </c>
      <c r="CM731" s="71"/>
      <c r="CN731" s="79" t="str">
        <f>IFERROR(VLOOKUP(CM731, DecMotifs!$A$1:$B$306, 2, 0),"")</f>
        <v/>
      </c>
      <c r="CO731" s="71"/>
      <c r="CP731" s="79" t="str">
        <f>IFERROR(VLOOKUP(CO731, MarginalDec!$A$2:$B$253, 2, 0),"")</f>
        <v/>
      </c>
      <c r="CQ731" s="71"/>
      <c r="CR731" s="79" t="str">
        <f>IFERROR(VLOOKUP(CQ731, MarginalDec!$A$2:$B$253, 2, 0),"")</f>
        <v/>
      </c>
      <c r="CS731" s="71"/>
      <c r="CT731" s="79" t="str">
        <f>IFERROR(VLOOKUP(CS731, MarginalDec!$A$2:$B$253, 2, 0),"")</f>
        <v/>
      </c>
      <c r="CU731" s="71"/>
      <c r="CV731" s="79" t="str">
        <f>IF(ISBLANK(CU731),"", IFERROR(VLOOKUP(CU731, Tooling!$A$2:$B$252, 2, 0),""))</f>
        <v/>
      </c>
      <c r="CW731" s="71"/>
      <c r="CX731" s="79" t="str">
        <f>IF(ISBLANK(CW731),"", IFERROR(VLOOKUP(CW731, Tooling!$A$2:$B$252, 2, 0),""))</f>
        <v/>
      </c>
      <c r="CY731" s="71"/>
      <c r="CZ731" s="79" t="str">
        <f>IF(ISBLANK(CY731),"", IFERROR(VLOOKUP(CY731, Repairs!$A$2:$B$252, 2, 0),""))</f>
        <v/>
      </c>
      <c r="DA731" s="77"/>
      <c r="DB731" s="71"/>
      <c r="DC731" s="79" t="str">
        <f>IFERROR(VLOOKUP(DB731, DatingReason!$A$2:$B$252, 2, 0),"")</f>
        <v/>
      </c>
      <c r="DD731" s="123" t="str">
        <f t="shared" si="147"/>
        <v/>
      </c>
      <c r="DF731" s="119" t="str">
        <f t="array" ref="DF731">IF(AND($B731&lt;&gt;"", $DE731&lt;&gt;"", $DE731&lt;&gt;"No"),MAX(IF($B731=PEOPLE!$B$4:$B$1000, PEOPLE!$Q$4:$Q$1000,""))+100,"")</f>
        <v/>
      </c>
      <c r="DG731" s="68"/>
      <c r="DH731" s="76">
        <f>COUNTIF(PEOPLE!B:B, MEMORIALS!B731)</f>
        <v>0</v>
      </c>
      <c r="DI731" s="82"/>
      <c r="DJ731" s="82"/>
      <c r="DK731" s="82"/>
      <c r="DL731" s="68"/>
      <c r="DM731" s="68"/>
      <c r="DN731" s="68"/>
      <c r="DO731" s="68"/>
      <c r="DP731" s="68"/>
    </row>
    <row r="732" spans="1:120" ht="15" customHeight="1" x14ac:dyDescent="0.25">
      <c r="A732" s="68"/>
      <c r="B732" s="69"/>
      <c r="C732" s="68"/>
      <c r="D732" s="68"/>
      <c r="E732" s="70" t="str">
        <f>IF(D732="","",VLOOKUP(D732,Denomination!$A$2:$B$50, 2, 0))</f>
        <v/>
      </c>
      <c r="F732" s="68"/>
      <c r="G732" s="71"/>
      <c r="H732" s="70" t="str">
        <f>IF(G732="","",VLOOKUP(G732,MCondition!$A$2:$B$50, 2, 0))</f>
        <v/>
      </c>
      <c r="I732" s="72"/>
      <c r="J732" s="71"/>
      <c r="K732" s="70" t="str">
        <f>IF(J732="","",VLOOKUP(J732,ICondition!$A$2:$B$50, 2, 0))</f>
        <v/>
      </c>
      <c r="L732" s="73"/>
      <c r="M732" s="73"/>
      <c r="N732" s="73"/>
      <c r="O732" s="73"/>
      <c r="P732" s="73"/>
      <c r="Q732" s="73"/>
      <c r="R732" s="78"/>
      <c r="S732" s="79" t="str">
        <f>IFERROR(VLOOKUP(R732,Material!$A$2:$B$59, 2, 0),"")</f>
        <v/>
      </c>
      <c r="T732" s="71"/>
      <c r="U732" s="79" t="str">
        <f>IFERROR(VLOOKUP(T732,Material!$A$2:$B$59, 2, 0),"")</f>
        <v/>
      </c>
      <c r="V732" s="71"/>
      <c r="W732" s="79" t="str">
        <f>IFERROR(VLOOKUP(V732,Material!$A$2:$B$59, 2, 0),"")</f>
        <v/>
      </c>
      <c r="X732" s="71"/>
      <c r="Y732" s="79" t="str">
        <f>IFERROR(VLOOKUP(X732,Material!$A$2:$B$59, 2, 0),"")</f>
        <v/>
      </c>
      <c r="Z732" s="71"/>
      <c r="AA732" s="79" t="str">
        <f>IFERROR(VLOOKUP(Z732,Material!$A$2:$B$59, 2, 0),"")</f>
        <v/>
      </c>
      <c r="AB732" s="74"/>
      <c r="AC732" s="75" t="e">
        <f t="shared" si="136"/>
        <v>#VALUE!</v>
      </c>
      <c r="AD732" s="75" t="e">
        <f t="shared" si="137"/>
        <v>#VALUE!</v>
      </c>
      <c r="AE732" s="75" t="e">
        <f t="shared" si="139"/>
        <v>#VALUE!</v>
      </c>
      <c r="AF732" s="75" t="e">
        <f t="shared" si="138"/>
        <v>#VALUE!</v>
      </c>
      <c r="AG732" s="75" t="e">
        <f t="shared" si="140"/>
        <v>#VALUE!</v>
      </c>
      <c r="AH732" s="75" t="e">
        <f t="shared" si="141"/>
        <v>#VALUE!</v>
      </c>
      <c r="AI732" s="75" t="e">
        <f t="shared" si="142"/>
        <v>#VALUE!</v>
      </c>
      <c r="AJ732" s="80" t="e">
        <f t="shared" si="143"/>
        <v>#VALUE!</v>
      </c>
      <c r="AK732" s="79" t="str">
        <f>(IFERROR(VLOOKUP(AB732,Categories!$A$2:$B$20,2,1),""))</f>
        <v/>
      </c>
      <c r="AL732" s="79" t="str">
        <f ca="1">IFERROR(VLOOKUP((HLOOKUP((VLOOKUP($AB732,Categories!$A$2:$F$20,3,1)), $AB$3:$AJ732, (ROW()-ROW($AB$3)+1), 0)), INDIRECT(VLOOKUP($AB732,Categories!$A$2:$F$20,6,1)),2,0),AK732)</f>
        <v/>
      </c>
      <c r="AM732" s="79" t="str">
        <f ca="1">IFERROR(VLOOKUP((HLOOKUP((VLOOKUP($AB732,Categories!$A$2:$F$20,4,1)),$AB$3:$AJ732,(ROW()-ROW($AB$3)+1),0)),INDIRECT(VLOOKUP($AB732,Categories!$A$2:$H$20,7,1)),2,0),"")</f>
        <v/>
      </c>
      <c r="AN732" s="79" t="str">
        <f ca="1">IFERROR(VLOOKUP((HLOOKUP((VLOOKUP($AB732,Categories!$A$2:$F$20,5,1)), $AB$3:$AJ732, (ROW()-ROW($AB$3)+1), 0)), INDIRECT(VLOOKUP($AB732,Categories!$A$2:$H$20,8,1)),2,0),"")</f>
        <v/>
      </c>
      <c r="AO732" s="79" t="str">
        <f t="shared" ca="1" si="144"/>
        <v/>
      </c>
      <c r="AP732" s="81"/>
      <c r="AQ732" s="70" t="str">
        <f>IFERROR(VLOOKUP(VALUE(MID(AP732,1,1)),AdditionalElements!$A$2:$B$50,2,0),"")</f>
        <v/>
      </c>
      <c r="AR732" s="70" t="str">
        <f>IFERROR(VLOOKUP(VALUE(MID(AP732,2,1)),AdditionalElements!$H$2:$I$50,2,0),"")</f>
        <v/>
      </c>
      <c r="AS732" s="70" t="str">
        <f>IFERROR(VLOOKUP(VALUE(MID(AP732,3,1)),AdditionalElements!$O$2:$P$50,2,0),"")</f>
        <v/>
      </c>
      <c r="AT732" s="70" t="str">
        <f>IFERROR(VLOOKUP(VALUE(MID(AP732,4,1)),AdditionalElements!$V$2:$W$50,2,0),"")</f>
        <v/>
      </c>
      <c r="AU732" s="71"/>
      <c r="AV732" s="79" t="str">
        <f>IFERROR(IF(VALUE(MID(AU732,1,1))=1, VLOOKUP(VALUE(MID(AU732,1,1)), TxtPanelShape!$A$2:$C$50, 3, 0), (IF(VALUE(MID(AU732,1,1))&gt;=7, VLOOKUP(VALUE(MID(AU732,1,1)), TxtPanelShape!$A$2:$C$50, 3, 0),VLOOKUP(VALUE(MID(AU732,1,2)),TxtPanelShape!$A$2:$C$50,3,0)))), "")</f>
        <v/>
      </c>
      <c r="AW732" s="79" t="str">
        <f>IFERROR(IF(VALUE(MID(AU732,1,1))=1, ", "&amp;VLOOKUP(VALUE(MID(AU732,2,1)), TxtPanelShape!$H$2:$I$50, 2, 0), IF(VALUE(MID(AU732,1,1))&gt;=7, ", "&amp;VLOOKUP(VALUE(MID(AU732,2,1)), TxtPanelShape!$H$2:$I$50, 2, 0),"")), "")</f>
        <v/>
      </c>
      <c r="AX732" s="79" t="str">
        <f>IFERROR(IF(VALUE(MID(AU732,1,1))=1, ", "&amp;VLOOKUP(VALUE(MID(AU732,3,1)), TxtPanelShape!$O$2:$P$50, 2, 0), IF(VALUE(MID(AU732,1,1))&gt;=7, ", "&amp;VLOOKUP(VALUE(MID(AU732,3,1)), TxtPanelShape!$O$2:$P$50, 2, 0),"")),"")</f>
        <v/>
      </c>
      <c r="AY732" s="79" t="str">
        <f>IFERROR("; "&amp;VLOOKUP(VALUE(MID(AU732,4,1)), TxtPanelShape!$V$2:$W$50,2,0),"")</f>
        <v/>
      </c>
      <c r="AZ732" s="79" t="str">
        <f t="shared" si="145"/>
        <v/>
      </c>
      <c r="BA732" s="71"/>
      <c r="BB732" s="79" t="str">
        <f>IFERROR(IF(VALUE(MID(BA732,1,1))=1, VLOOKUP(VALUE(MID(BA732,1,1)), TxtPanelShape!$A$2:$C$50, 3, 0), (IF(VALUE(MID(BA732,1,1))&gt;=7, VLOOKUP(VALUE(MID(BA732,1,1)), TxtPanelShape!$A$2:$C$50, 3, 0),VLOOKUP(VALUE(MID(BA732,1,2)),TxtPanelShape!$A$2:$C$50,3,0)))), "")</f>
        <v/>
      </c>
      <c r="BC732" s="79" t="str">
        <f>IFERROR(IF(VALUE(MID(BA732,1,1))=1, ", "&amp;VLOOKUP(VALUE(MID(BA732,2,1)), TxtPanelShape!$H$2:$I$50, 2, 0), IF(VALUE(MID(BA732,1,1))&gt;=7, ", "&amp;VLOOKUP(VALUE(MID(BA732,2,1)), TxtPanelShape!$H$2:$I$50, 2, 0),"")), "")</f>
        <v/>
      </c>
      <c r="BD732" s="79" t="str">
        <f>IFERROR(IF(VALUE(MID(BA732,1,1))=1, ", "&amp;VLOOKUP(VALUE(MID(BA732,3,1)), TxtPanelShape!$O$2:$P$50, 2, 0), IF(VALUE(MID(BA732,1,1))&gt;=7, ", "&amp;VLOOKUP(VALUE(MID(BA732,3,1)), TxtPanelShape!$O$2:$P$50, 2, 0),"")),"")</f>
        <v/>
      </c>
      <c r="BE732" s="79" t="str">
        <f>IFERROR("; "&amp;VLOOKUP(VALUE(MID(BA732,4,1)), TxtPanelShape!$V$2:$W$50,2,0),"")</f>
        <v/>
      </c>
      <c r="BF732" s="79" t="str">
        <f t="shared" si="146"/>
        <v/>
      </c>
      <c r="BG732" s="71"/>
      <c r="BH732" s="79" t="str">
        <f>IFERROR(VLOOKUP(BG732, TxtPanelDefinition!$A$2:$B$50, 2, 0),"")</f>
        <v/>
      </c>
      <c r="BI732" s="71"/>
      <c r="BJ732" s="79" t="str">
        <f>IFERROR(VLOOKUP(BI732, TxtPanelDefinition!$A$2:$B$50, 2, 0),"")</f>
        <v/>
      </c>
      <c r="BK732" s="71"/>
      <c r="BL732" s="79" t="str">
        <f>IFERROR(VLOOKUP(BK732, InscrTechniques!$A$2:$B$50, 2, 0),"")</f>
        <v/>
      </c>
      <c r="BM732" s="71"/>
      <c r="BN732" s="79" t="str">
        <f>IFERROR(VLOOKUP(BM732, InscrTechniques!$A$2:$B$50, 2, 0),"")</f>
        <v/>
      </c>
      <c r="BO732" s="71"/>
      <c r="BP732" s="79" t="str">
        <f>IFERROR(VLOOKUP(BO732, InscrTechniques!$A$2:$B$50, 2, 0),"")</f>
        <v/>
      </c>
      <c r="BQ732" s="71"/>
      <c r="BR732" s="79" t="str">
        <f>IFERROR(VLOOKUP(BQ732, InscrTechniques!$A$2:$B$50, 2, 0),"")</f>
        <v/>
      </c>
      <c r="BS732" s="71"/>
      <c r="BT732" s="79" t="str">
        <f>IFERROR(VLOOKUP(BS732, InscrTechniques!$A$2:$B$50, 2, 0),"")</f>
        <v/>
      </c>
      <c r="BU732" s="71"/>
      <c r="BV732" s="79" t="str">
        <f>IFERROR(VLOOKUP(BU732, InscrTechniques!$A$2:$B$50, 2, 0),"")</f>
        <v/>
      </c>
      <c r="BW732" s="125"/>
      <c r="BX732" s="79" t="str">
        <f>IFERROR(VLOOKUP(BW732, InscrTechniques!$A$2:$B$50, 2, 0),"")</f>
        <v/>
      </c>
      <c r="BY732" s="125"/>
      <c r="BZ732" s="79" t="str">
        <f>IFERROR(VLOOKUP(BY732, InscrTechniques!$A$2:$B$50, 2, 0),"")</f>
        <v/>
      </c>
      <c r="CA732" s="74"/>
      <c r="CB732" s="114" t="str">
        <f>IFERROR(VLOOKUP(CA732, LetterStyle!$A$2:$B$50, 2, 0),"")</f>
        <v/>
      </c>
      <c r="CC732" s="74"/>
      <c r="CD732" s="114" t="str">
        <f>IFERROR(VLOOKUP(CC732, LetterStyle!$A$2:$B$50, 2, 0),"")</f>
        <v/>
      </c>
      <c r="CE732" s="74"/>
      <c r="CF732" s="114" t="str">
        <f>IFERROR(VLOOKUP(CE732, LetterStyle!$A$2:$B$50, 2, 0),"")</f>
        <v/>
      </c>
      <c r="CG732" s="74"/>
      <c r="CH732" s="79" t="str">
        <f>IFERROR(VLOOKUP(CG732, LetterStyle!$A$2:$B$50, 2, 0),"")</f>
        <v/>
      </c>
      <c r="CI732" s="71"/>
      <c r="CJ732" s="79" t="str">
        <f>IFERROR(VLOOKUP(CI732, DecMotifs!$A$1:$B$306, 2, 0),"")</f>
        <v/>
      </c>
      <c r="CK732" s="71"/>
      <c r="CL732" s="79" t="str">
        <f>IFERROR(VLOOKUP(CK732, DecMotifs!$A$1:$B$306, 2, 0),"")</f>
        <v/>
      </c>
      <c r="CM732" s="71"/>
      <c r="CN732" s="79" t="str">
        <f>IFERROR(VLOOKUP(CM732, DecMotifs!$A$1:$B$306, 2, 0),"")</f>
        <v/>
      </c>
      <c r="CO732" s="71"/>
      <c r="CP732" s="79" t="str">
        <f>IFERROR(VLOOKUP(CO732, MarginalDec!$A$2:$B$253, 2, 0),"")</f>
        <v/>
      </c>
      <c r="CQ732" s="71"/>
      <c r="CR732" s="79" t="str">
        <f>IFERROR(VLOOKUP(CQ732, MarginalDec!$A$2:$B$253, 2, 0),"")</f>
        <v/>
      </c>
      <c r="CS732" s="71"/>
      <c r="CT732" s="79" t="str">
        <f>IFERROR(VLOOKUP(CS732, MarginalDec!$A$2:$B$253, 2, 0),"")</f>
        <v/>
      </c>
      <c r="CU732" s="71"/>
      <c r="CV732" s="79" t="str">
        <f>IF(ISBLANK(CU732),"", IFERROR(VLOOKUP(CU732, Tooling!$A$2:$B$252, 2, 0),""))</f>
        <v/>
      </c>
      <c r="CW732" s="71"/>
      <c r="CX732" s="79" t="str">
        <f>IF(ISBLANK(CW732),"", IFERROR(VLOOKUP(CW732, Tooling!$A$2:$B$252, 2, 0),""))</f>
        <v/>
      </c>
      <c r="CY732" s="71"/>
      <c r="CZ732" s="79" t="str">
        <f>IF(ISBLANK(CY732),"", IFERROR(VLOOKUP(CY732, Repairs!$A$2:$B$252, 2, 0),""))</f>
        <v/>
      </c>
      <c r="DA732" s="77"/>
      <c r="DB732" s="71"/>
      <c r="DC732" s="79" t="str">
        <f>IFERROR(VLOOKUP(DB732, DatingReason!$A$2:$B$252, 2, 0),"")</f>
        <v/>
      </c>
      <c r="DD732" s="123" t="str">
        <f t="shared" si="147"/>
        <v/>
      </c>
      <c r="DF732" s="119" t="str">
        <f t="array" ref="DF732">IF(AND($B732&lt;&gt;"", $DE732&lt;&gt;"", $DE732&lt;&gt;"No"),MAX(IF($B732=PEOPLE!$B$4:$B$1000, PEOPLE!$Q$4:$Q$1000,""))+100,"")</f>
        <v/>
      </c>
      <c r="DG732" s="68"/>
      <c r="DH732" s="76">
        <f>COUNTIF(PEOPLE!B:B, MEMORIALS!B732)</f>
        <v>0</v>
      </c>
      <c r="DI732" s="82"/>
      <c r="DJ732" s="82"/>
      <c r="DK732" s="82"/>
      <c r="DL732" s="68"/>
      <c r="DM732" s="68"/>
      <c r="DN732" s="68"/>
      <c r="DO732" s="68"/>
      <c r="DP732" s="68"/>
    </row>
    <row r="733" spans="1:120" ht="15" customHeight="1" x14ac:dyDescent="0.25">
      <c r="A733" s="68"/>
      <c r="B733" s="69"/>
      <c r="C733" s="68"/>
      <c r="D733" s="68"/>
      <c r="E733" s="70" t="str">
        <f>IF(D733="","",VLOOKUP(D733,Denomination!$A$2:$B$50, 2, 0))</f>
        <v/>
      </c>
      <c r="F733" s="68"/>
      <c r="G733" s="71"/>
      <c r="H733" s="70" t="str">
        <f>IF(G733="","",VLOOKUP(G733,MCondition!$A$2:$B$50, 2, 0))</f>
        <v/>
      </c>
      <c r="I733" s="72"/>
      <c r="J733" s="71"/>
      <c r="K733" s="70" t="str">
        <f>IF(J733="","",VLOOKUP(J733,ICondition!$A$2:$B$50, 2, 0))</f>
        <v/>
      </c>
      <c r="L733" s="73"/>
      <c r="M733" s="73"/>
      <c r="N733" s="73"/>
      <c r="O733" s="73"/>
      <c r="P733" s="73"/>
      <c r="Q733" s="73"/>
      <c r="R733" s="78"/>
      <c r="S733" s="79" t="str">
        <f>IFERROR(VLOOKUP(R733,Material!$A$2:$B$59, 2, 0),"")</f>
        <v/>
      </c>
      <c r="T733" s="71"/>
      <c r="U733" s="79" t="str">
        <f>IFERROR(VLOOKUP(T733,Material!$A$2:$B$59, 2, 0),"")</f>
        <v/>
      </c>
      <c r="V733" s="71"/>
      <c r="W733" s="79" t="str">
        <f>IFERROR(VLOOKUP(V733,Material!$A$2:$B$59, 2, 0),"")</f>
        <v/>
      </c>
      <c r="X733" s="71"/>
      <c r="Y733" s="79" t="str">
        <f>IFERROR(VLOOKUP(X733,Material!$A$2:$B$59, 2, 0),"")</f>
        <v/>
      </c>
      <c r="Z733" s="71"/>
      <c r="AA733" s="79" t="str">
        <f>IFERROR(VLOOKUP(Z733,Material!$A$2:$B$59, 2, 0),"")</f>
        <v/>
      </c>
      <c r="AB733" s="74"/>
      <c r="AC733" s="75" t="e">
        <f t="shared" si="136"/>
        <v>#VALUE!</v>
      </c>
      <c r="AD733" s="75" t="e">
        <f t="shared" si="137"/>
        <v>#VALUE!</v>
      </c>
      <c r="AE733" s="75" t="e">
        <f t="shared" si="139"/>
        <v>#VALUE!</v>
      </c>
      <c r="AF733" s="75" t="e">
        <f t="shared" si="138"/>
        <v>#VALUE!</v>
      </c>
      <c r="AG733" s="75" t="e">
        <f t="shared" si="140"/>
        <v>#VALUE!</v>
      </c>
      <c r="AH733" s="75" t="e">
        <f t="shared" si="141"/>
        <v>#VALUE!</v>
      </c>
      <c r="AI733" s="75" t="e">
        <f t="shared" si="142"/>
        <v>#VALUE!</v>
      </c>
      <c r="AJ733" s="80" t="e">
        <f t="shared" si="143"/>
        <v>#VALUE!</v>
      </c>
      <c r="AK733" s="79" t="str">
        <f>(IFERROR(VLOOKUP(AB733,Categories!$A$2:$B$20,2,1),""))</f>
        <v/>
      </c>
      <c r="AL733" s="79" t="str">
        <f ca="1">IFERROR(VLOOKUP((HLOOKUP((VLOOKUP($AB733,Categories!$A$2:$F$20,3,1)), $AB$3:$AJ733, (ROW()-ROW($AB$3)+1), 0)), INDIRECT(VLOOKUP($AB733,Categories!$A$2:$F$20,6,1)),2,0),AK733)</f>
        <v/>
      </c>
      <c r="AM733" s="79" t="str">
        <f ca="1">IFERROR(VLOOKUP((HLOOKUP((VLOOKUP($AB733,Categories!$A$2:$F$20,4,1)),$AB$3:$AJ733,(ROW()-ROW($AB$3)+1),0)),INDIRECT(VLOOKUP($AB733,Categories!$A$2:$H$20,7,1)),2,0),"")</f>
        <v/>
      </c>
      <c r="AN733" s="79" t="str">
        <f ca="1">IFERROR(VLOOKUP((HLOOKUP((VLOOKUP($AB733,Categories!$A$2:$F$20,5,1)), $AB$3:$AJ733, (ROW()-ROW($AB$3)+1), 0)), INDIRECT(VLOOKUP($AB733,Categories!$A$2:$H$20,8,1)),2,0),"")</f>
        <v/>
      </c>
      <c r="AO733" s="79" t="str">
        <f t="shared" ca="1" si="144"/>
        <v/>
      </c>
      <c r="AP733" s="81"/>
      <c r="AQ733" s="70" t="str">
        <f>IFERROR(VLOOKUP(VALUE(MID(AP733,1,1)),AdditionalElements!$A$2:$B$50,2,0),"")</f>
        <v/>
      </c>
      <c r="AR733" s="70" t="str">
        <f>IFERROR(VLOOKUP(VALUE(MID(AP733,2,1)),AdditionalElements!$H$2:$I$50,2,0),"")</f>
        <v/>
      </c>
      <c r="AS733" s="70" t="str">
        <f>IFERROR(VLOOKUP(VALUE(MID(AP733,3,1)),AdditionalElements!$O$2:$P$50,2,0),"")</f>
        <v/>
      </c>
      <c r="AT733" s="70" t="str">
        <f>IFERROR(VLOOKUP(VALUE(MID(AP733,4,1)),AdditionalElements!$V$2:$W$50,2,0),"")</f>
        <v/>
      </c>
      <c r="AU733" s="71"/>
      <c r="AV733" s="79" t="str">
        <f>IFERROR(IF(VALUE(MID(AU733,1,1))=1, VLOOKUP(VALUE(MID(AU733,1,1)), TxtPanelShape!$A$2:$C$50, 3, 0), (IF(VALUE(MID(AU733,1,1))&gt;=7, VLOOKUP(VALUE(MID(AU733,1,1)), TxtPanelShape!$A$2:$C$50, 3, 0),VLOOKUP(VALUE(MID(AU733,1,2)),TxtPanelShape!$A$2:$C$50,3,0)))), "")</f>
        <v/>
      </c>
      <c r="AW733" s="79" t="str">
        <f>IFERROR(IF(VALUE(MID(AU733,1,1))=1, ", "&amp;VLOOKUP(VALUE(MID(AU733,2,1)), TxtPanelShape!$H$2:$I$50, 2, 0), IF(VALUE(MID(AU733,1,1))&gt;=7, ", "&amp;VLOOKUP(VALUE(MID(AU733,2,1)), TxtPanelShape!$H$2:$I$50, 2, 0),"")), "")</f>
        <v/>
      </c>
      <c r="AX733" s="79" t="str">
        <f>IFERROR(IF(VALUE(MID(AU733,1,1))=1, ", "&amp;VLOOKUP(VALUE(MID(AU733,3,1)), TxtPanelShape!$O$2:$P$50, 2, 0), IF(VALUE(MID(AU733,1,1))&gt;=7, ", "&amp;VLOOKUP(VALUE(MID(AU733,3,1)), TxtPanelShape!$O$2:$P$50, 2, 0),"")),"")</f>
        <v/>
      </c>
      <c r="AY733" s="79" t="str">
        <f>IFERROR("; "&amp;VLOOKUP(VALUE(MID(AU733,4,1)), TxtPanelShape!$V$2:$W$50,2,0),"")</f>
        <v/>
      </c>
      <c r="AZ733" s="79" t="str">
        <f t="shared" si="145"/>
        <v/>
      </c>
      <c r="BA733" s="71"/>
      <c r="BB733" s="79" t="str">
        <f>IFERROR(IF(VALUE(MID(BA733,1,1))=1, VLOOKUP(VALUE(MID(BA733,1,1)), TxtPanelShape!$A$2:$C$50, 3, 0), (IF(VALUE(MID(BA733,1,1))&gt;=7, VLOOKUP(VALUE(MID(BA733,1,1)), TxtPanelShape!$A$2:$C$50, 3, 0),VLOOKUP(VALUE(MID(BA733,1,2)),TxtPanelShape!$A$2:$C$50,3,0)))), "")</f>
        <v/>
      </c>
      <c r="BC733" s="79" t="str">
        <f>IFERROR(IF(VALUE(MID(BA733,1,1))=1, ", "&amp;VLOOKUP(VALUE(MID(BA733,2,1)), TxtPanelShape!$H$2:$I$50, 2, 0), IF(VALUE(MID(BA733,1,1))&gt;=7, ", "&amp;VLOOKUP(VALUE(MID(BA733,2,1)), TxtPanelShape!$H$2:$I$50, 2, 0),"")), "")</f>
        <v/>
      </c>
      <c r="BD733" s="79" t="str">
        <f>IFERROR(IF(VALUE(MID(BA733,1,1))=1, ", "&amp;VLOOKUP(VALUE(MID(BA733,3,1)), TxtPanelShape!$O$2:$P$50, 2, 0), IF(VALUE(MID(BA733,1,1))&gt;=7, ", "&amp;VLOOKUP(VALUE(MID(BA733,3,1)), TxtPanelShape!$O$2:$P$50, 2, 0),"")),"")</f>
        <v/>
      </c>
      <c r="BE733" s="79" t="str">
        <f>IFERROR("; "&amp;VLOOKUP(VALUE(MID(BA733,4,1)), TxtPanelShape!$V$2:$W$50,2,0),"")</f>
        <v/>
      </c>
      <c r="BF733" s="79" t="str">
        <f t="shared" si="146"/>
        <v/>
      </c>
      <c r="BG733" s="71"/>
      <c r="BH733" s="79" t="str">
        <f>IFERROR(VLOOKUP(BG733, TxtPanelDefinition!$A$2:$B$50, 2, 0),"")</f>
        <v/>
      </c>
      <c r="BI733" s="71"/>
      <c r="BJ733" s="79" t="str">
        <f>IFERROR(VLOOKUP(BI733, TxtPanelDefinition!$A$2:$B$50, 2, 0),"")</f>
        <v/>
      </c>
      <c r="BK733" s="71"/>
      <c r="BL733" s="79" t="str">
        <f>IFERROR(VLOOKUP(BK733, InscrTechniques!$A$2:$B$50, 2, 0),"")</f>
        <v/>
      </c>
      <c r="BM733" s="71"/>
      <c r="BN733" s="79" t="str">
        <f>IFERROR(VLOOKUP(BM733, InscrTechniques!$A$2:$B$50, 2, 0),"")</f>
        <v/>
      </c>
      <c r="BO733" s="71"/>
      <c r="BP733" s="79" t="str">
        <f>IFERROR(VLOOKUP(BO733, InscrTechniques!$A$2:$B$50, 2, 0),"")</f>
        <v/>
      </c>
      <c r="BQ733" s="71"/>
      <c r="BR733" s="79" t="str">
        <f>IFERROR(VLOOKUP(BQ733, InscrTechniques!$A$2:$B$50, 2, 0),"")</f>
        <v/>
      </c>
      <c r="BS733" s="71"/>
      <c r="BT733" s="79" t="str">
        <f>IFERROR(VLOOKUP(BS733, InscrTechniques!$A$2:$B$50, 2, 0),"")</f>
        <v/>
      </c>
      <c r="BU733" s="71"/>
      <c r="BV733" s="79" t="str">
        <f>IFERROR(VLOOKUP(BU733, InscrTechniques!$A$2:$B$50, 2, 0),"")</f>
        <v/>
      </c>
      <c r="BW733" s="125"/>
      <c r="BX733" s="79" t="str">
        <f>IFERROR(VLOOKUP(BW733, InscrTechniques!$A$2:$B$50, 2, 0),"")</f>
        <v/>
      </c>
      <c r="BY733" s="125"/>
      <c r="BZ733" s="79" t="str">
        <f>IFERROR(VLOOKUP(BY733, InscrTechniques!$A$2:$B$50, 2, 0),"")</f>
        <v/>
      </c>
      <c r="CA733" s="74"/>
      <c r="CB733" s="114" t="str">
        <f>IFERROR(VLOOKUP(CA733, LetterStyle!$A$2:$B$50, 2, 0),"")</f>
        <v/>
      </c>
      <c r="CC733" s="74"/>
      <c r="CD733" s="114" t="str">
        <f>IFERROR(VLOOKUP(CC733, LetterStyle!$A$2:$B$50, 2, 0),"")</f>
        <v/>
      </c>
      <c r="CE733" s="74"/>
      <c r="CF733" s="114" t="str">
        <f>IFERROR(VLOOKUP(CE733, LetterStyle!$A$2:$B$50, 2, 0),"")</f>
        <v/>
      </c>
      <c r="CG733" s="74"/>
      <c r="CH733" s="79" t="str">
        <f>IFERROR(VLOOKUP(CG733, LetterStyle!$A$2:$B$50, 2, 0),"")</f>
        <v/>
      </c>
      <c r="CI733" s="71"/>
      <c r="CJ733" s="79" t="str">
        <f>IFERROR(VLOOKUP(CI733, DecMotifs!$A$1:$B$306, 2, 0),"")</f>
        <v/>
      </c>
      <c r="CK733" s="71"/>
      <c r="CL733" s="79" t="str">
        <f>IFERROR(VLOOKUP(CK733, DecMotifs!$A$1:$B$306, 2, 0),"")</f>
        <v/>
      </c>
      <c r="CM733" s="71"/>
      <c r="CN733" s="79" t="str">
        <f>IFERROR(VLOOKUP(CM733, DecMotifs!$A$1:$B$306, 2, 0),"")</f>
        <v/>
      </c>
      <c r="CO733" s="71"/>
      <c r="CP733" s="79" t="str">
        <f>IFERROR(VLOOKUP(CO733, MarginalDec!$A$2:$B$253, 2, 0),"")</f>
        <v/>
      </c>
      <c r="CQ733" s="71"/>
      <c r="CR733" s="79" t="str">
        <f>IFERROR(VLOOKUP(CQ733, MarginalDec!$A$2:$B$253, 2, 0),"")</f>
        <v/>
      </c>
      <c r="CS733" s="71"/>
      <c r="CT733" s="79" t="str">
        <f>IFERROR(VLOOKUP(CS733, MarginalDec!$A$2:$B$253, 2, 0),"")</f>
        <v/>
      </c>
      <c r="CU733" s="71"/>
      <c r="CV733" s="79" t="str">
        <f>IF(ISBLANK(CU733),"", IFERROR(VLOOKUP(CU733, Tooling!$A$2:$B$252, 2, 0),""))</f>
        <v/>
      </c>
      <c r="CW733" s="71"/>
      <c r="CX733" s="79" t="str">
        <f>IF(ISBLANK(CW733),"", IFERROR(VLOOKUP(CW733, Tooling!$A$2:$B$252, 2, 0),""))</f>
        <v/>
      </c>
      <c r="CY733" s="71"/>
      <c r="CZ733" s="79" t="str">
        <f>IF(ISBLANK(CY733),"", IFERROR(VLOOKUP(CY733, Repairs!$A$2:$B$252, 2, 0),""))</f>
        <v/>
      </c>
      <c r="DA733" s="77"/>
      <c r="DB733" s="71"/>
      <c r="DC733" s="79" t="str">
        <f>IFERROR(VLOOKUP(DB733, DatingReason!$A$2:$B$252, 2, 0),"")</f>
        <v/>
      </c>
      <c r="DD733" s="123" t="str">
        <f t="shared" si="147"/>
        <v/>
      </c>
      <c r="DF733" s="119" t="str">
        <f t="array" ref="DF733">IF(AND($B733&lt;&gt;"", $DE733&lt;&gt;"", $DE733&lt;&gt;"No"),MAX(IF($B733=PEOPLE!$B$4:$B$1000, PEOPLE!$Q$4:$Q$1000,""))+100,"")</f>
        <v/>
      </c>
      <c r="DG733" s="68"/>
      <c r="DH733" s="76">
        <f>COUNTIF(PEOPLE!B:B, MEMORIALS!B733)</f>
        <v>0</v>
      </c>
      <c r="DI733" s="82"/>
      <c r="DJ733" s="82"/>
      <c r="DK733" s="82"/>
      <c r="DL733" s="68"/>
      <c r="DM733" s="68"/>
      <c r="DN733" s="68"/>
      <c r="DO733" s="68"/>
      <c r="DP733" s="68"/>
    </row>
    <row r="734" spans="1:120" ht="15" customHeight="1" x14ac:dyDescent="0.25">
      <c r="A734" s="68"/>
      <c r="B734" s="69"/>
      <c r="C734" s="68"/>
      <c r="D734" s="68"/>
      <c r="E734" s="70" t="str">
        <f>IF(D734="","",VLOOKUP(D734,Denomination!$A$2:$B$50, 2, 0))</f>
        <v/>
      </c>
      <c r="F734" s="68"/>
      <c r="G734" s="71"/>
      <c r="H734" s="70" t="str">
        <f>IF(G734="","",VLOOKUP(G734,MCondition!$A$2:$B$50, 2, 0))</f>
        <v/>
      </c>
      <c r="I734" s="72"/>
      <c r="J734" s="71"/>
      <c r="K734" s="70" t="str">
        <f>IF(J734="","",VLOOKUP(J734,ICondition!$A$2:$B$50, 2, 0))</f>
        <v/>
      </c>
      <c r="L734" s="73"/>
      <c r="M734" s="73"/>
      <c r="N734" s="73"/>
      <c r="O734" s="73"/>
      <c r="P734" s="73"/>
      <c r="Q734" s="73"/>
      <c r="R734" s="78"/>
      <c r="S734" s="79" t="str">
        <f>IFERROR(VLOOKUP(R734,Material!$A$2:$B$59, 2, 0),"")</f>
        <v/>
      </c>
      <c r="T734" s="71"/>
      <c r="U734" s="79" t="str">
        <f>IFERROR(VLOOKUP(T734,Material!$A$2:$B$59, 2, 0),"")</f>
        <v/>
      </c>
      <c r="V734" s="71"/>
      <c r="W734" s="79" t="str">
        <f>IFERROR(VLOOKUP(V734,Material!$A$2:$B$59, 2, 0),"")</f>
        <v/>
      </c>
      <c r="X734" s="71"/>
      <c r="Y734" s="79" t="str">
        <f>IFERROR(VLOOKUP(X734,Material!$A$2:$B$59, 2, 0),"")</f>
        <v/>
      </c>
      <c r="Z734" s="71"/>
      <c r="AA734" s="79" t="str">
        <f>IFERROR(VLOOKUP(Z734,Material!$A$2:$B$59, 2, 0),"")</f>
        <v/>
      </c>
      <c r="AB734" s="74"/>
      <c r="AC734" s="75" t="e">
        <f t="shared" si="136"/>
        <v>#VALUE!</v>
      </c>
      <c r="AD734" s="75" t="e">
        <f t="shared" si="137"/>
        <v>#VALUE!</v>
      </c>
      <c r="AE734" s="75" t="e">
        <f t="shared" si="139"/>
        <v>#VALUE!</v>
      </c>
      <c r="AF734" s="75" t="e">
        <f t="shared" si="138"/>
        <v>#VALUE!</v>
      </c>
      <c r="AG734" s="75" t="e">
        <f t="shared" si="140"/>
        <v>#VALUE!</v>
      </c>
      <c r="AH734" s="75" t="e">
        <f t="shared" si="141"/>
        <v>#VALUE!</v>
      </c>
      <c r="AI734" s="75" t="e">
        <f t="shared" si="142"/>
        <v>#VALUE!</v>
      </c>
      <c r="AJ734" s="80" t="e">
        <f t="shared" si="143"/>
        <v>#VALUE!</v>
      </c>
      <c r="AK734" s="79" t="str">
        <f>(IFERROR(VLOOKUP(AB734,Categories!$A$2:$B$20,2,1),""))</f>
        <v/>
      </c>
      <c r="AL734" s="79" t="str">
        <f ca="1">IFERROR(VLOOKUP((HLOOKUP((VLOOKUP($AB734,Categories!$A$2:$F$20,3,1)), $AB$3:$AJ734, (ROW()-ROW($AB$3)+1), 0)), INDIRECT(VLOOKUP($AB734,Categories!$A$2:$F$20,6,1)),2,0),AK734)</f>
        <v/>
      </c>
      <c r="AM734" s="79" t="str">
        <f ca="1">IFERROR(VLOOKUP((HLOOKUP((VLOOKUP($AB734,Categories!$A$2:$F$20,4,1)),$AB$3:$AJ734,(ROW()-ROW($AB$3)+1),0)),INDIRECT(VLOOKUP($AB734,Categories!$A$2:$H$20,7,1)),2,0),"")</f>
        <v/>
      </c>
      <c r="AN734" s="79" t="str">
        <f ca="1">IFERROR(VLOOKUP((HLOOKUP((VLOOKUP($AB734,Categories!$A$2:$F$20,5,1)), $AB$3:$AJ734, (ROW()-ROW($AB$3)+1), 0)), INDIRECT(VLOOKUP($AB734,Categories!$A$2:$H$20,8,1)),2,0),"")</f>
        <v/>
      </c>
      <c r="AO734" s="79" t="str">
        <f t="shared" ca="1" si="144"/>
        <v/>
      </c>
      <c r="AP734" s="81"/>
      <c r="AQ734" s="70" t="str">
        <f>IFERROR(VLOOKUP(VALUE(MID(AP734,1,1)),AdditionalElements!$A$2:$B$50,2,0),"")</f>
        <v/>
      </c>
      <c r="AR734" s="70" t="str">
        <f>IFERROR(VLOOKUP(VALUE(MID(AP734,2,1)),AdditionalElements!$H$2:$I$50,2,0),"")</f>
        <v/>
      </c>
      <c r="AS734" s="70" t="str">
        <f>IFERROR(VLOOKUP(VALUE(MID(AP734,3,1)),AdditionalElements!$O$2:$P$50,2,0),"")</f>
        <v/>
      </c>
      <c r="AT734" s="70" t="str">
        <f>IFERROR(VLOOKUP(VALUE(MID(AP734,4,1)),AdditionalElements!$V$2:$W$50,2,0),"")</f>
        <v/>
      </c>
      <c r="AU734" s="71"/>
      <c r="AV734" s="79" t="str">
        <f>IFERROR(IF(VALUE(MID(AU734,1,1))=1, VLOOKUP(VALUE(MID(AU734,1,1)), TxtPanelShape!$A$2:$C$50, 3, 0), (IF(VALUE(MID(AU734,1,1))&gt;=7, VLOOKUP(VALUE(MID(AU734,1,1)), TxtPanelShape!$A$2:$C$50, 3, 0),VLOOKUP(VALUE(MID(AU734,1,2)),TxtPanelShape!$A$2:$C$50,3,0)))), "")</f>
        <v/>
      </c>
      <c r="AW734" s="79" t="str">
        <f>IFERROR(IF(VALUE(MID(AU734,1,1))=1, ", "&amp;VLOOKUP(VALUE(MID(AU734,2,1)), TxtPanelShape!$H$2:$I$50, 2, 0), IF(VALUE(MID(AU734,1,1))&gt;=7, ", "&amp;VLOOKUP(VALUE(MID(AU734,2,1)), TxtPanelShape!$H$2:$I$50, 2, 0),"")), "")</f>
        <v/>
      </c>
      <c r="AX734" s="79" t="str">
        <f>IFERROR(IF(VALUE(MID(AU734,1,1))=1, ", "&amp;VLOOKUP(VALUE(MID(AU734,3,1)), TxtPanelShape!$O$2:$P$50, 2, 0), IF(VALUE(MID(AU734,1,1))&gt;=7, ", "&amp;VLOOKUP(VALUE(MID(AU734,3,1)), TxtPanelShape!$O$2:$P$50, 2, 0),"")),"")</f>
        <v/>
      </c>
      <c r="AY734" s="79" t="str">
        <f>IFERROR("; "&amp;VLOOKUP(VALUE(MID(AU734,4,1)), TxtPanelShape!$V$2:$W$50,2,0),"")</f>
        <v/>
      </c>
      <c r="AZ734" s="79" t="str">
        <f t="shared" si="145"/>
        <v/>
      </c>
      <c r="BA734" s="71"/>
      <c r="BB734" s="79" t="str">
        <f>IFERROR(IF(VALUE(MID(BA734,1,1))=1, VLOOKUP(VALUE(MID(BA734,1,1)), TxtPanelShape!$A$2:$C$50, 3, 0), (IF(VALUE(MID(BA734,1,1))&gt;=7, VLOOKUP(VALUE(MID(BA734,1,1)), TxtPanelShape!$A$2:$C$50, 3, 0),VLOOKUP(VALUE(MID(BA734,1,2)),TxtPanelShape!$A$2:$C$50,3,0)))), "")</f>
        <v/>
      </c>
      <c r="BC734" s="79" t="str">
        <f>IFERROR(IF(VALUE(MID(BA734,1,1))=1, ", "&amp;VLOOKUP(VALUE(MID(BA734,2,1)), TxtPanelShape!$H$2:$I$50, 2, 0), IF(VALUE(MID(BA734,1,1))&gt;=7, ", "&amp;VLOOKUP(VALUE(MID(BA734,2,1)), TxtPanelShape!$H$2:$I$50, 2, 0),"")), "")</f>
        <v/>
      </c>
      <c r="BD734" s="79" t="str">
        <f>IFERROR(IF(VALUE(MID(BA734,1,1))=1, ", "&amp;VLOOKUP(VALUE(MID(BA734,3,1)), TxtPanelShape!$O$2:$P$50, 2, 0), IF(VALUE(MID(BA734,1,1))&gt;=7, ", "&amp;VLOOKUP(VALUE(MID(BA734,3,1)), TxtPanelShape!$O$2:$P$50, 2, 0),"")),"")</f>
        <v/>
      </c>
      <c r="BE734" s="79" t="str">
        <f>IFERROR("; "&amp;VLOOKUP(VALUE(MID(BA734,4,1)), TxtPanelShape!$V$2:$W$50,2,0),"")</f>
        <v/>
      </c>
      <c r="BF734" s="79" t="str">
        <f t="shared" si="146"/>
        <v/>
      </c>
      <c r="BG734" s="71"/>
      <c r="BH734" s="79" t="str">
        <f>IFERROR(VLOOKUP(BG734, TxtPanelDefinition!$A$2:$B$50, 2, 0),"")</f>
        <v/>
      </c>
      <c r="BI734" s="71"/>
      <c r="BJ734" s="79" t="str">
        <f>IFERROR(VLOOKUP(BI734, TxtPanelDefinition!$A$2:$B$50, 2, 0),"")</f>
        <v/>
      </c>
      <c r="BK734" s="71"/>
      <c r="BL734" s="79" t="str">
        <f>IFERROR(VLOOKUP(BK734, InscrTechniques!$A$2:$B$50, 2, 0),"")</f>
        <v/>
      </c>
      <c r="BM734" s="71"/>
      <c r="BN734" s="79" t="str">
        <f>IFERROR(VLOOKUP(BM734, InscrTechniques!$A$2:$B$50, 2, 0),"")</f>
        <v/>
      </c>
      <c r="BO734" s="71"/>
      <c r="BP734" s="79" t="str">
        <f>IFERROR(VLOOKUP(BO734, InscrTechniques!$A$2:$B$50, 2, 0),"")</f>
        <v/>
      </c>
      <c r="BQ734" s="71"/>
      <c r="BR734" s="79" t="str">
        <f>IFERROR(VLOOKUP(BQ734, InscrTechniques!$A$2:$B$50, 2, 0),"")</f>
        <v/>
      </c>
      <c r="BS734" s="71"/>
      <c r="BT734" s="79" t="str">
        <f>IFERROR(VLOOKUP(BS734, InscrTechniques!$A$2:$B$50, 2, 0),"")</f>
        <v/>
      </c>
      <c r="BU734" s="71"/>
      <c r="BV734" s="79" t="str">
        <f>IFERROR(VLOOKUP(BU734, InscrTechniques!$A$2:$B$50, 2, 0),"")</f>
        <v/>
      </c>
      <c r="BW734" s="125"/>
      <c r="BX734" s="79" t="str">
        <f>IFERROR(VLOOKUP(BW734, InscrTechniques!$A$2:$B$50, 2, 0),"")</f>
        <v/>
      </c>
      <c r="BY734" s="125"/>
      <c r="BZ734" s="79" t="str">
        <f>IFERROR(VLOOKUP(BY734, InscrTechniques!$A$2:$B$50, 2, 0),"")</f>
        <v/>
      </c>
      <c r="CA734" s="74"/>
      <c r="CB734" s="114" t="str">
        <f>IFERROR(VLOOKUP(CA734, LetterStyle!$A$2:$B$50, 2, 0),"")</f>
        <v/>
      </c>
      <c r="CC734" s="74"/>
      <c r="CD734" s="114" t="str">
        <f>IFERROR(VLOOKUP(CC734, LetterStyle!$A$2:$B$50, 2, 0),"")</f>
        <v/>
      </c>
      <c r="CE734" s="74"/>
      <c r="CF734" s="114" t="str">
        <f>IFERROR(VLOOKUP(CE734, LetterStyle!$A$2:$B$50, 2, 0),"")</f>
        <v/>
      </c>
      <c r="CG734" s="74"/>
      <c r="CH734" s="79" t="str">
        <f>IFERROR(VLOOKUP(CG734, LetterStyle!$A$2:$B$50, 2, 0),"")</f>
        <v/>
      </c>
      <c r="CI734" s="71"/>
      <c r="CJ734" s="79" t="str">
        <f>IFERROR(VLOOKUP(CI734, DecMotifs!$A$1:$B$306, 2, 0),"")</f>
        <v/>
      </c>
      <c r="CK734" s="71"/>
      <c r="CL734" s="79" t="str">
        <f>IFERROR(VLOOKUP(CK734, DecMotifs!$A$1:$B$306, 2, 0),"")</f>
        <v/>
      </c>
      <c r="CM734" s="71"/>
      <c r="CN734" s="79" t="str">
        <f>IFERROR(VLOOKUP(CM734, DecMotifs!$A$1:$B$306, 2, 0),"")</f>
        <v/>
      </c>
      <c r="CO734" s="71"/>
      <c r="CP734" s="79" t="str">
        <f>IFERROR(VLOOKUP(CO734, MarginalDec!$A$2:$B$253, 2, 0),"")</f>
        <v/>
      </c>
      <c r="CQ734" s="71"/>
      <c r="CR734" s="79" t="str">
        <f>IFERROR(VLOOKUP(CQ734, MarginalDec!$A$2:$B$253, 2, 0),"")</f>
        <v/>
      </c>
      <c r="CS734" s="71"/>
      <c r="CT734" s="79" t="str">
        <f>IFERROR(VLOOKUP(CS734, MarginalDec!$A$2:$B$253, 2, 0),"")</f>
        <v/>
      </c>
      <c r="CU734" s="71"/>
      <c r="CV734" s="79" t="str">
        <f>IF(ISBLANK(CU734),"", IFERROR(VLOOKUP(CU734, Tooling!$A$2:$B$252, 2, 0),""))</f>
        <v/>
      </c>
      <c r="CW734" s="71"/>
      <c r="CX734" s="79" t="str">
        <f>IF(ISBLANK(CW734),"", IFERROR(VLOOKUP(CW734, Tooling!$A$2:$B$252, 2, 0),""))</f>
        <v/>
      </c>
      <c r="CY734" s="71"/>
      <c r="CZ734" s="79" t="str">
        <f>IF(ISBLANK(CY734),"", IFERROR(VLOOKUP(CY734, Repairs!$A$2:$B$252, 2, 0),""))</f>
        <v/>
      </c>
      <c r="DA734" s="77"/>
      <c r="DB734" s="71"/>
      <c r="DC734" s="79" t="str">
        <f>IFERROR(VLOOKUP(DB734, DatingReason!$A$2:$B$252, 2, 0),"")</f>
        <v/>
      </c>
      <c r="DD734" s="123" t="str">
        <f t="shared" si="147"/>
        <v/>
      </c>
      <c r="DF734" s="119" t="str">
        <f t="array" ref="DF734">IF(AND($B734&lt;&gt;"", $DE734&lt;&gt;"", $DE734&lt;&gt;"No"),MAX(IF($B734=PEOPLE!$B$4:$B$1000, PEOPLE!$Q$4:$Q$1000,""))+100,"")</f>
        <v/>
      </c>
      <c r="DG734" s="68"/>
      <c r="DH734" s="76">
        <f>COUNTIF(PEOPLE!B:B, MEMORIALS!B734)</f>
        <v>0</v>
      </c>
      <c r="DI734" s="82"/>
      <c r="DJ734" s="82"/>
      <c r="DK734" s="82"/>
      <c r="DL734" s="68"/>
      <c r="DM734" s="68"/>
      <c r="DN734" s="68"/>
      <c r="DO734" s="68"/>
      <c r="DP734" s="68"/>
    </row>
    <row r="735" spans="1:120" ht="15" customHeight="1" x14ac:dyDescent="0.25">
      <c r="A735" s="68"/>
      <c r="B735" s="69"/>
      <c r="C735" s="68"/>
      <c r="D735" s="68"/>
      <c r="E735" s="70" t="str">
        <f>IF(D735="","",VLOOKUP(D735,Denomination!$A$2:$B$50, 2, 0))</f>
        <v/>
      </c>
      <c r="F735" s="68"/>
      <c r="G735" s="71"/>
      <c r="H735" s="70" t="str">
        <f>IF(G735="","",VLOOKUP(G735,MCondition!$A$2:$B$50, 2, 0))</f>
        <v/>
      </c>
      <c r="I735" s="72"/>
      <c r="J735" s="71"/>
      <c r="K735" s="70" t="str">
        <f>IF(J735="","",VLOOKUP(J735,ICondition!$A$2:$B$50, 2, 0))</f>
        <v/>
      </c>
      <c r="L735" s="73"/>
      <c r="M735" s="73"/>
      <c r="N735" s="73"/>
      <c r="O735" s="73"/>
      <c r="P735" s="73"/>
      <c r="Q735" s="73"/>
      <c r="R735" s="78"/>
      <c r="S735" s="79" t="str">
        <f>IFERROR(VLOOKUP(R735,Material!$A$2:$B$59, 2, 0),"")</f>
        <v/>
      </c>
      <c r="T735" s="71"/>
      <c r="U735" s="79" t="str">
        <f>IFERROR(VLOOKUP(T735,Material!$A$2:$B$59, 2, 0),"")</f>
        <v/>
      </c>
      <c r="V735" s="71"/>
      <c r="W735" s="79" t="str">
        <f>IFERROR(VLOOKUP(V735,Material!$A$2:$B$59, 2, 0),"")</f>
        <v/>
      </c>
      <c r="X735" s="71"/>
      <c r="Y735" s="79" t="str">
        <f>IFERROR(VLOOKUP(X735,Material!$A$2:$B$59, 2, 0),"")</f>
        <v/>
      </c>
      <c r="Z735" s="71"/>
      <c r="AA735" s="79" t="str">
        <f>IFERROR(VLOOKUP(Z735,Material!$A$2:$B$59, 2, 0),"")</f>
        <v/>
      </c>
      <c r="AB735" s="74"/>
      <c r="AC735" s="75" t="e">
        <f t="shared" si="136"/>
        <v>#VALUE!</v>
      </c>
      <c r="AD735" s="75" t="e">
        <f t="shared" si="137"/>
        <v>#VALUE!</v>
      </c>
      <c r="AE735" s="75" t="e">
        <f t="shared" si="139"/>
        <v>#VALUE!</v>
      </c>
      <c r="AF735" s="75" t="e">
        <f t="shared" si="138"/>
        <v>#VALUE!</v>
      </c>
      <c r="AG735" s="75" t="e">
        <f t="shared" si="140"/>
        <v>#VALUE!</v>
      </c>
      <c r="AH735" s="75" t="e">
        <f t="shared" si="141"/>
        <v>#VALUE!</v>
      </c>
      <c r="AI735" s="75" t="e">
        <f t="shared" si="142"/>
        <v>#VALUE!</v>
      </c>
      <c r="AJ735" s="80" t="e">
        <f t="shared" si="143"/>
        <v>#VALUE!</v>
      </c>
      <c r="AK735" s="79" t="str">
        <f>(IFERROR(VLOOKUP(AB735,Categories!$A$2:$B$20,2,1),""))</f>
        <v/>
      </c>
      <c r="AL735" s="79" t="str">
        <f ca="1">IFERROR(VLOOKUP((HLOOKUP((VLOOKUP($AB735,Categories!$A$2:$F$20,3,1)), $AB$3:$AJ735, (ROW()-ROW($AB$3)+1), 0)), INDIRECT(VLOOKUP($AB735,Categories!$A$2:$F$20,6,1)),2,0),AK735)</f>
        <v/>
      </c>
      <c r="AM735" s="79" t="str">
        <f ca="1">IFERROR(VLOOKUP((HLOOKUP((VLOOKUP($AB735,Categories!$A$2:$F$20,4,1)),$AB$3:$AJ735,(ROW()-ROW($AB$3)+1),0)),INDIRECT(VLOOKUP($AB735,Categories!$A$2:$H$20,7,1)),2,0),"")</f>
        <v/>
      </c>
      <c r="AN735" s="79" t="str">
        <f ca="1">IFERROR(VLOOKUP((HLOOKUP((VLOOKUP($AB735,Categories!$A$2:$F$20,5,1)), $AB$3:$AJ735, (ROW()-ROW($AB$3)+1), 0)), INDIRECT(VLOOKUP($AB735,Categories!$A$2:$H$20,8,1)),2,0),"")</f>
        <v/>
      </c>
      <c r="AO735" s="79" t="str">
        <f t="shared" ca="1" si="144"/>
        <v/>
      </c>
      <c r="AP735" s="81"/>
      <c r="AQ735" s="70" t="str">
        <f>IFERROR(VLOOKUP(VALUE(MID(AP735,1,1)),AdditionalElements!$A$2:$B$50,2,0),"")</f>
        <v/>
      </c>
      <c r="AR735" s="70" t="str">
        <f>IFERROR(VLOOKUP(VALUE(MID(AP735,2,1)),AdditionalElements!$H$2:$I$50,2,0),"")</f>
        <v/>
      </c>
      <c r="AS735" s="70" t="str">
        <f>IFERROR(VLOOKUP(VALUE(MID(AP735,3,1)),AdditionalElements!$O$2:$P$50,2,0),"")</f>
        <v/>
      </c>
      <c r="AT735" s="70" t="str">
        <f>IFERROR(VLOOKUP(VALUE(MID(AP735,4,1)),AdditionalElements!$V$2:$W$50,2,0),"")</f>
        <v/>
      </c>
      <c r="AU735" s="71"/>
      <c r="AV735" s="79" t="str">
        <f>IFERROR(IF(VALUE(MID(AU735,1,1))=1, VLOOKUP(VALUE(MID(AU735,1,1)), TxtPanelShape!$A$2:$C$50, 3, 0), (IF(VALUE(MID(AU735,1,1))&gt;=7, VLOOKUP(VALUE(MID(AU735,1,1)), TxtPanelShape!$A$2:$C$50, 3, 0),VLOOKUP(VALUE(MID(AU735,1,2)),TxtPanelShape!$A$2:$C$50,3,0)))), "")</f>
        <v/>
      </c>
      <c r="AW735" s="79" t="str">
        <f>IFERROR(IF(VALUE(MID(AU735,1,1))=1, ", "&amp;VLOOKUP(VALUE(MID(AU735,2,1)), TxtPanelShape!$H$2:$I$50, 2, 0), IF(VALUE(MID(AU735,1,1))&gt;=7, ", "&amp;VLOOKUP(VALUE(MID(AU735,2,1)), TxtPanelShape!$H$2:$I$50, 2, 0),"")), "")</f>
        <v/>
      </c>
      <c r="AX735" s="79" t="str">
        <f>IFERROR(IF(VALUE(MID(AU735,1,1))=1, ", "&amp;VLOOKUP(VALUE(MID(AU735,3,1)), TxtPanelShape!$O$2:$P$50, 2, 0), IF(VALUE(MID(AU735,1,1))&gt;=7, ", "&amp;VLOOKUP(VALUE(MID(AU735,3,1)), TxtPanelShape!$O$2:$P$50, 2, 0),"")),"")</f>
        <v/>
      </c>
      <c r="AY735" s="79" t="str">
        <f>IFERROR("; "&amp;VLOOKUP(VALUE(MID(AU735,4,1)), TxtPanelShape!$V$2:$W$50,2,0),"")</f>
        <v/>
      </c>
      <c r="AZ735" s="79" t="str">
        <f t="shared" si="145"/>
        <v/>
      </c>
      <c r="BA735" s="71"/>
      <c r="BB735" s="79" t="str">
        <f>IFERROR(IF(VALUE(MID(BA735,1,1))=1, VLOOKUP(VALUE(MID(BA735,1,1)), TxtPanelShape!$A$2:$C$50, 3, 0), (IF(VALUE(MID(BA735,1,1))&gt;=7, VLOOKUP(VALUE(MID(BA735,1,1)), TxtPanelShape!$A$2:$C$50, 3, 0),VLOOKUP(VALUE(MID(BA735,1,2)),TxtPanelShape!$A$2:$C$50,3,0)))), "")</f>
        <v/>
      </c>
      <c r="BC735" s="79" t="str">
        <f>IFERROR(IF(VALUE(MID(BA735,1,1))=1, ", "&amp;VLOOKUP(VALUE(MID(BA735,2,1)), TxtPanelShape!$H$2:$I$50, 2, 0), IF(VALUE(MID(BA735,1,1))&gt;=7, ", "&amp;VLOOKUP(VALUE(MID(BA735,2,1)), TxtPanelShape!$H$2:$I$50, 2, 0),"")), "")</f>
        <v/>
      </c>
      <c r="BD735" s="79" t="str">
        <f>IFERROR(IF(VALUE(MID(BA735,1,1))=1, ", "&amp;VLOOKUP(VALUE(MID(BA735,3,1)), TxtPanelShape!$O$2:$P$50, 2, 0), IF(VALUE(MID(BA735,1,1))&gt;=7, ", "&amp;VLOOKUP(VALUE(MID(BA735,3,1)), TxtPanelShape!$O$2:$P$50, 2, 0),"")),"")</f>
        <v/>
      </c>
      <c r="BE735" s="79" t="str">
        <f>IFERROR("; "&amp;VLOOKUP(VALUE(MID(BA735,4,1)), TxtPanelShape!$V$2:$W$50,2,0),"")</f>
        <v/>
      </c>
      <c r="BF735" s="79" t="str">
        <f t="shared" si="146"/>
        <v/>
      </c>
      <c r="BG735" s="71"/>
      <c r="BH735" s="79" t="str">
        <f>IFERROR(VLOOKUP(BG735, TxtPanelDefinition!$A$2:$B$50, 2, 0),"")</f>
        <v/>
      </c>
      <c r="BI735" s="71"/>
      <c r="BJ735" s="79" t="str">
        <f>IFERROR(VLOOKUP(BI735, TxtPanelDefinition!$A$2:$B$50, 2, 0),"")</f>
        <v/>
      </c>
      <c r="BK735" s="71"/>
      <c r="BL735" s="79" t="str">
        <f>IFERROR(VLOOKUP(BK735, InscrTechniques!$A$2:$B$50, 2, 0),"")</f>
        <v/>
      </c>
      <c r="BM735" s="71"/>
      <c r="BN735" s="79" t="str">
        <f>IFERROR(VLOOKUP(BM735, InscrTechniques!$A$2:$B$50, 2, 0),"")</f>
        <v/>
      </c>
      <c r="BO735" s="71"/>
      <c r="BP735" s="79" t="str">
        <f>IFERROR(VLOOKUP(BO735, InscrTechniques!$A$2:$B$50, 2, 0),"")</f>
        <v/>
      </c>
      <c r="BQ735" s="71"/>
      <c r="BR735" s="79" t="str">
        <f>IFERROR(VLOOKUP(BQ735, InscrTechniques!$A$2:$B$50, 2, 0),"")</f>
        <v/>
      </c>
      <c r="BS735" s="71"/>
      <c r="BT735" s="79" t="str">
        <f>IFERROR(VLOOKUP(BS735, InscrTechniques!$A$2:$B$50, 2, 0),"")</f>
        <v/>
      </c>
      <c r="BU735" s="71"/>
      <c r="BV735" s="79" t="str">
        <f>IFERROR(VLOOKUP(BU735, InscrTechniques!$A$2:$B$50, 2, 0),"")</f>
        <v/>
      </c>
      <c r="BW735" s="125"/>
      <c r="BX735" s="79" t="str">
        <f>IFERROR(VLOOKUP(BW735, InscrTechniques!$A$2:$B$50, 2, 0),"")</f>
        <v/>
      </c>
      <c r="BY735" s="125"/>
      <c r="BZ735" s="79" t="str">
        <f>IFERROR(VLOOKUP(BY735, InscrTechniques!$A$2:$B$50, 2, 0),"")</f>
        <v/>
      </c>
      <c r="CA735" s="74"/>
      <c r="CB735" s="114" t="str">
        <f>IFERROR(VLOOKUP(CA735, LetterStyle!$A$2:$B$50, 2, 0),"")</f>
        <v/>
      </c>
      <c r="CC735" s="74"/>
      <c r="CD735" s="114" t="str">
        <f>IFERROR(VLOOKUP(CC735, LetterStyle!$A$2:$B$50, 2, 0),"")</f>
        <v/>
      </c>
      <c r="CE735" s="74"/>
      <c r="CF735" s="114" t="str">
        <f>IFERROR(VLOOKUP(CE735, LetterStyle!$A$2:$B$50, 2, 0),"")</f>
        <v/>
      </c>
      <c r="CG735" s="74"/>
      <c r="CH735" s="79" t="str">
        <f>IFERROR(VLOOKUP(CG735, LetterStyle!$A$2:$B$50, 2, 0),"")</f>
        <v/>
      </c>
      <c r="CI735" s="71"/>
      <c r="CJ735" s="79" t="str">
        <f>IFERROR(VLOOKUP(CI735, DecMotifs!$A$1:$B$306, 2, 0),"")</f>
        <v/>
      </c>
      <c r="CK735" s="71"/>
      <c r="CL735" s="79" t="str">
        <f>IFERROR(VLOOKUP(CK735, DecMotifs!$A$1:$B$306, 2, 0),"")</f>
        <v/>
      </c>
      <c r="CM735" s="71"/>
      <c r="CN735" s="79" t="str">
        <f>IFERROR(VLOOKUP(CM735, DecMotifs!$A$1:$B$306, 2, 0),"")</f>
        <v/>
      </c>
      <c r="CO735" s="71"/>
      <c r="CP735" s="79" t="str">
        <f>IFERROR(VLOOKUP(CO735, MarginalDec!$A$2:$B$253, 2, 0),"")</f>
        <v/>
      </c>
      <c r="CQ735" s="71"/>
      <c r="CR735" s="79" t="str">
        <f>IFERROR(VLOOKUP(CQ735, MarginalDec!$A$2:$B$253, 2, 0),"")</f>
        <v/>
      </c>
      <c r="CS735" s="71"/>
      <c r="CT735" s="79" t="str">
        <f>IFERROR(VLOOKUP(CS735, MarginalDec!$A$2:$B$253, 2, 0),"")</f>
        <v/>
      </c>
      <c r="CU735" s="71"/>
      <c r="CV735" s="79" t="str">
        <f>IF(ISBLANK(CU735),"", IFERROR(VLOOKUP(CU735, Tooling!$A$2:$B$252, 2, 0),""))</f>
        <v/>
      </c>
      <c r="CW735" s="71"/>
      <c r="CX735" s="79" t="str">
        <f>IF(ISBLANK(CW735),"", IFERROR(VLOOKUP(CW735, Tooling!$A$2:$B$252, 2, 0),""))</f>
        <v/>
      </c>
      <c r="CY735" s="71"/>
      <c r="CZ735" s="79" t="str">
        <f>IF(ISBLANK(CY735),"", IFERROR(VLOOKUP(CY735, Repairs!$A$2:$B$252, 2, 0),""))</f>
        <v/>
      </c>
      <c r="DA735" s="77"/>
      <c r="DB735" s="71"/>
      <c r="DC735" s="79" t="str">
        <f>IFERROR(VLOOKUP(DB735, DatingReason!$A$2:$B$252, 2, 0),"")</f>
        <v/>
      </c>
      <c r="DD735" s="123" t="str">
        <f t="shared" si="147"/>
        <v/>
      </c>
      <c r="DF735" s="119" t="str">
        <f t="array" ref="DF735">IF(AND($B735&lt;&gt;"", $DE735&lt;&gt;"", $DE735&lt;&gt;"No"),MAX(IF($B735=PEOPLE!$B$4:$B$1000, PEOPLE!$Q$4:$Q$1000,""))+100,"")</f>
        <v/>
      </c>
      <c r="DG735" s="68"/>
      <c r="DH735" s="76">
        <f>COUNTIF(PEOPLE!B:B, MEMORIALS!B735)</f>
        <v>0</v>
      </c>
      <c r="DI735" s="82"/>
      <c r="DJ735" s="82"/>
      <c r="DK735" s="82"/>
      <c r="DL735" s="68"/>
      <c r="DM735" s="68"/>
      <c r="DN735" s="68"/>
      <c r="DO735" s="68"/>
      <c r="DP735" s="68"/>
    </row>
    <row r="736" spans="1:120" ht="15" customHeight="1" x14ac:dyDescent="0.25">
      <c r="A736" s="68"/>
      <c r="B736" s="69"/>
      <c r="C736" s="68"/>
      <c r="D736" s="68"/>
      <c r="E736" s="70" t="str">
        <f>IF(D736="","",VLOOKUP(D736,Denomination!$A$2:$B$50, 2, 0))</f>
        <v/>
      </c>
      <c r="F736" s="68"/>
      <c r="G736" s="71"/>
      <c r="H736" s="70" t="str">
        <f>IF(G736="","",VLOOKUP(G736,MCondition!$A$2:$B$50, 2, 0))</f>
        <v/>
      </c>
      <c r="I736" s="72"/>
      <c r="J736" s="71"/>
      <c r="K736" s="70" t="str">
        <f>IF(J736="","",VLOOKUP(J736,ICondition!$A$2:$B$50, 2, 0))</f>
        <v/>
      </c>
      <c r="L736" s="73"/>
      <c r="M736" s="73"/>
      <c r="N736" s="73"/>
      <c r="O736" s="73"/>
      <c r="P736" s="73"/>
      <c r="Q736" s="73"/>
      <c r="R736" s="78"/>
      <c r="S736" s="79" t="str">
        <f>IFERROR(VLOOKUP(R736,Material!$A$2:$B$59, 2, 0),"")</f>
        <v/>
      </c>
      <c r="T736" s="71"/>
      <c r="U736" s="79" t="str">
        <f>IFERROR(VLOOKUP(T736,Material!$A$2:$B$59, 2, 0),"")</f>
        <v/>
      </c>
      <c r="V736" s="71"/>
      <c r="W736" s="79" t="str">
        <f>IFERROR(VLOOKUP(V736,Material!$A$2:$B$59, 2, 0),"")</f>
        <v/>
      </c>
      <c r="X736" s="71"/>
      <c r="Y736" s="79" t="str">
        <f>IFERROR(VLOOKUP(X736,Material!$A$2:$B$59, 2, 0),"")</f>
        <v/>
      </c>
      <c r="Z736" s="71"/>
      <c r="AA736" s="79" t="str">
        <f>IFERROR(VLOOKUP(Z736,Material!$A$2:$B$59, 2, 0),"")</f>
        <v/>
      </c>
      <c r="AB736" s="74"/>
      <c r="AC736" s="75" t="e">
        <f t="shared" si="136"/>
        <v>#VALUE!</v>
      </c>
      <c r="AD736" s="75" t="e">
        <f t="shared" si="137"/>
        <v>#VALUE!</v>
      </c>
      <c r="AE736" s="75" t="e">
        <f t="shared" si="139"/>
        <v>#VALUE!</v>
      </c>
      <c r="AF736" s="75" t="e">
        <f t="shared" si="138"/>
        <v>#VALUE!</v>
      </c>
      <c r="AG736" s="75" t="e">
        <f t="shared" si="140"/>
        <v>#VALUE!</v>
      </c>
      <c r="AH736" s="75" t="e">
        <f t="shared" si="141"/>
        <v>#VALUE!</v>
      </c>
      <c r="AI736" s="75" t="e">
        <f t="shared" si="142"/>
        <v>#VALUE!</v>
      </c>
      <c r="AJ736" s="80" t="e">
        <f t="shared" si="143"/>
        <v>#VALUE!</v>
      </c>
      <c r="AK736" s="79" t="str">
        <f>(IFERROR(VLOOKUP(AB736,Categories!$A$2:$B$20,2,1),""))</f>
        <v/>
      </c>
      <c r="AL736" s="79" t="str">
        <f ca="1">IFERROR(VLOOKUP((HLOOKUP((VLOOKUP($AB736,Categories!$A$2:$F$20,3,1)), $AB$3:$AJ736, (ROW()-ROW($AB$3)+1), 0)), INDIRECT(VLOOKUP($AB736,Categories!$A$2:$F$20,6,1)),2,0),AK736)</f>
        <v/>
      </c>
      <c r="AM736" s="79" t="str">
        <f ca="1">IFERROR(VLOOKUP((HLOOKUP((VLOOKUP($AB736,Categories!$A$2:$F$20,4,1)),$AB$3:$AJ736,(ROW()-ROW($AB$3)+1),0)),INDIRECT(VLOOKUP($AB736,Categories!$A$2:$H$20,7,1)),2,0),"")</f>
        <v/>
      </c>
      <c r="AN736" s="79" t="str">
        <f ca="1">IFERROR(VLOOKUP((HLOOKUP((VLOOKUP($AB736,Categories!$A$2:$F$20,5,1)), $AB$3:$AJ736, (ROW()-ROW($AB$3)+1), 0)), INDIRECT(VLOOKUP($AB736,Categories!$A$2:$H$20,8,1)),2,0),"")</f>
        <v/>
      </c>
      <c r="AO736" s="79" t="str">
        <f t="shared" ca="1" si="144"/>
        <v/>
      </c>
      <c r="AP736" s="81"/>
      <c r="AQ736" s="70" t="str">
        <f>IFERROR(VLOOKUP(VALUE(MID(AP736,1,1)),AdditionalElements!$A$2:$B$50,2,0),"")</f>
        <v/>
      </c>
      <c r="AR736" s="70" t="str">
        <f>IFERROR(VLOOKUP(VALUE(MID(AP736,2,1)),AdditionalElements!$H$2:$I$50,2,0),"")</f>
        <v/>
      </c>
      <c r="AS736" s="70" t="str">
        <f>IFERROR(VLOOKUP(VALUE(MID(AP736,3,1)),AdditionalElements!$O$2:$P$50,2,0),"")</f>
        <v/>
      </c>
      <c r="AT736" s="70" t="str">
        <f>IFERROR(VLOOKUP(VALUE(MID(AP736,4,1)),AdditionalElements!$V$2:$W$50,2,0),"")</f>
        <v/>
      </c>
      <c r="AU736" s="71"/>
      <c r="AV736" s="79" t="str">
        <f>IFERROR(IF(VALUE(MID(AU736,1,1))=1, VLOOKUP(VALUE(MID(AU736,1,1)), TxtPanelShape!$A$2:$C$50, 3, 0), (IF(VALUE(MID(AU736,1,1))&gt;=7, VLOOKUP(VALUE(MID(AU736,1,1)), TxtPanelShape!$A$2:$C$50, 3, 0),VLOOKUP(VALUE(MID(AU736,1,2)),TxtPanelShape!$A$2:$C$50,3,0)))), "")</f>
        <v/>
      </c>
      <c r="AW736" s="79" t="str">
        <f>IFERROR(IF(VALUE(MID(AU736,1,1))=1, ", "&amp;VLOOKUP(VALUE(MID(AU736,2,1)), TxtPanelShape!$H$2:$I$50, 2, 0), IF(VALUE(MID(AU736,1,1))&gt;=7, ", "&amp;VLOOKUP(VALUE(MID(AU736,2,1)), TxtPanelShape!$H$2:$I$50, 2, 0),"")), "")</f>
        <v/>
      </c>
      <c r="AX736" s="79" t="str">
        <f>IFERROR(IF(VALUE(MID(AU736,1,1))=1, ", "&amp;VLOOKUP(VALUE(MID(AU736,3,1)), TxtPanelShape!$O$2:$P$50, 2, 0), IF(VALUE(MID(AU736,1,1))&gt;=7, ", "&amp;VLOOKUP(VALUE(MID(AU736,3,1)), TxtPanelShape!$O$2:$P$50, 2, 0),"")),"")</f>
        <v/>
      </c>
      <c r="AY736" s="79" t="str">
        <f>IFERROR("; "&amp;VLOOKUP(VALUE(MID(AU736,4,1)), TxtPanelShape!$V$2:$W$50,2,0),"")</f>
        <v/>
      </c>
      <c r="AZ736" s="79" t="str">
        <f t="shared" si="145"/>
        <v/>
      </c>
      <c r="BA736" s="71"/>
      <c r="BB736" s="79" t="str">
        <f>IFERROR(IF(VALUE(MID(BA736,1,1))=1, VLOOKUP(VALUE(MID(BA736,1,1)), TxtPanelShape!$A$2:$C$50, 3, 0), (IF(VALUE(MID(BA736,1,1))&gt;=7, VLOOKUP(VALUE(MID(BA736,1,1)), TxtPanelShape!$A$2:$C$50, 3, 0),VLOOKUP(VALUE(MID(BA736,1,2)),TxtPanelShape!$A$2:$C$50,3,0)))), "")</f>
        <v/>
      </c>
      <c r="BC736" s="79" t="str">
        <f>IFERROR(IF(VALUE(MID(BA736,1,1))=1, ", "&amp;VLOOKUP(VALUE(MID(BA736,2,1)), TxtPanelShape!$H$2:$I$50, 2, 0), IF(VALUE(MID(BA736,1,1))&gt;=7, ", "&amp;VLOOKUP(VALUE(MID(BA736,2,1)), TxtPanelShape!$H$2:$I$50, 2, 0),"")), "")</f>
        <v/>
      </c>
      <c r="BD736" s="79" t="str">
        <f>IFERROR(IF(VALUE(MID(BA736,1,1))=1, ", "&amp;VLOOKUP(VALUE(MID(BA736,3,1)), TxtPanelShape!$O$2:$P$50, 2, 0), IF(VALUE(MID(BA736,1,1))&gt;=7, ", "&amp;VLOOKUP(VALUE(MID(BA736,3,1)), TxtPanelShape!$O$2:$P$50, 2, 0),"")),"")</f>
        <v/>
      </c>
      <c r="BE736" s="79" t="str">
        <f>IFERROR("; "&amp;VLOOKUP(VALUE(MID(BA736,4,1)), TxtPanelShape!$V$2:$W$50,2,0),"")</f>
        <v/>
      </c>
      <c r="BF736" s="79" t="str">
        <f t="shared" si="146"/>
        <v/>
      </c>
      <c r="BG736" s="71"/>
      <c r="BH736" s="79" t="str">
        <f>IFERROR(VLOOKUP(BG736, TxtPanelDefinition!$A$2:$B$50, 2, 0),"")</f>
        <v/>
      </c>
      <c r="BI736" s="71"/>
      <c r="BJ736" s="79" t="str">
        <f>IFERROR(VLOOKUP(BI736, TxtPanelDefinition!$A$2:$B$50, 2, 0),"")</f>
        <v/>
      </c>
      <c r="BK736" s="71"/>
      <c r="BL736" s="79" t="str">
        <f>IFERROR(VLOOKUP(BK736, InscrTechniques!$A$2:$B$50, 2, 0),"")</f>
        <v/>
      </c>
      <c r="BM736" s="71"/>
      <c r="BN736" s="79" t="str">
        <f>IFERROR(VLOOKUP(BM736, InscrTechniques!$A$2:$B$50, 2, 0),"")</f>
        <v/>
      </c>
      <c r="BO736" s="71"/>
      <c r="BP736" s="79" t="str">
        <f>IFERROR(VLOOKUP(BO736, InscrTechniques!$A$2:$B$50, 2, 0),"")</f>
        <v/>
      </c>
      <c r="BQ736" s="71"/>
      <c r="BR736" s="79" t="str">
        <f>IFERROR(VLOOKUP(BQ736, InscrTechniques!$A$2:$B$50, 2, 0),"")</f>
        <v/>
      </c>
      <c r="BS736" s="71"/>
      <c r="BT736" s="79" t="str">
        <f>IFERROR(VLOOKUP(BS736, InscrTechniques!$A$2:$B$50, 2, 0),"")</f>
        <v/>
      </c>
      <c r="BU736" s="71"/>
      <c r="BV736" s="79" t="str">
        <f>IFERROR(VLOOKUP(BU736, InscrTechniques!$A$2:$B$50, 2, 0),"")</f>
        <v/>
      </c>
      <c r="BW736" s="125"/>
      <c r="BX736" s="79" t="str">
        <f>IFERROR(VLOOKUP(BW736, InscrTechniques!$A$2:$B$50, 2, 0),"")</f>
        <v/>
      </c>
      <c r="BY736" s="125"/>
      <c r="BZ736" s="79" t="str">
        <f>IFERROR(VLOOKUP(BY736, InscrTechniques!$A$2:$B$50, 2, 0),"")</f>
        <v/>
      </c>
      <c r="CA736" s="74"/>
      <c r="CB736" s="114" t="str">
        <f>IFERROR(VLOOKUP(CA736, LetterStyle!$A$2:$B$50, 2, 0),"")</f>
        <v/>
      </c>
      <c r="CC736" s="74"/>
      <c r="CD736" s="114" t="str">
        <f>IFERROR(VLOOKUP(CC736, LetterStyle!$A$2:$B$50, 2, 0),"")</f>
        <v/>
      </c>
      <c r="CE736" s="74"/>
      <c r="CF736" s="114" t="str">
        <f>IFERROR(VLOOKUP(CE736, LetterStyle!$A$2:$B$50, 2, 0),"")</f>
        <v/>
      </c>
      <c r="CG736" s="74"/>
      <c r="CH736" s="79" t="str">
        <f>IFERROR(VLOOKUP(CG736, LetterStyle!$A$2:$B$50, 2, 0),"")</f>
        <v/>
      </c>
      <c r="CI736" s="71"/>
      <c r="CJ736" s="79" t="str">
        <f>IFERROR(VLOOKUP(CI736, DecMotifs!$A$1:$B$306, 2, 0),"")</f>
        <v/>
      </c>
      <c r="CK736" s="71"/>
      <c r="CL736" s="79" t="str">
        <f>IFERROR(VLOOKUP(CK736, DecMotifs!$A$1:$B$306, 2, 0),"")</f>
        <v/>
      </c>
      <c r="CM736" s="71"/>
      <c r="CN736" s="79" t="str">
        <f>IFERROR(VLOOKUP(CM736, DecMotifs!$A$1:$B$306, 2, 0),"")</f>
        <v/>
      </c>
      <c r="CO736" s="71"/>
      <c r="CP736" s="79" t="str">
        <f>IFERROR(VLOOKUP(CO736, MarginalDec!$A$2:$B$253, 2, 0),"")</f>
        <v/>
      </c>
      <c r="CQ736" s="71"/>
      <c r="CR736" s="79" t="str">
        <f>IFERROR(VLOOKUP(CQ736, MarginalDec!$A$2:$B$253, 2, 0),"")</f>
        <v/>
      </c>
      <c r="CS736" s="71"/>
      <c r="CT736" s="79" t="str">
        <f>IFERROR(VLOOKUP(CS736, MarginalDec!$A$2:$B$253, 2, 0),"")</f>
        <v/>
      </c>
      <c r="CU736" s="71"/>
      <c r="CV736" s="79" t="str">
        <f>IF(ISBLANK(CU736),"", IFERROR(VLOOKUP(CU736, Tooling!$A$2:$B$252, 2, 0),""))</f>
        <v/>
      </c>
      <c r="CW736" s="71"/>
      <c r="CX736" s="79" t="str">
        <f>IF(ISBLANK(CW736),"", IFERROR(VLOOKUP(CW736, Tooling!$A$2:$B$252, 2, 0),""))</f>
        <v/>
      </c>
      <c r="CY736" s="71"/>
      <c r="CZ736" s="79" t="str">
        <f>IF(ISBLANK(CY736),"", IFERROR(VLOOKUP(CY736, Repairs!$A$2:$B$252, 2, 0),""))</f>
        <v/>
      </c>
      <c r="DA736" s="77"/>
      <c r="DB736" s="71"/>
      <c r="DC736" s="79" t="str">
        <f>IFERROR(VLOOKUP(DB736, DatingReason!$A$2:$B$252, 2, 0),"")</f>
        <v/>
      </c>
      <c r="DD736" s="123" t="str">
        <f t="shared" si="147"/>
        <v/>
      </c>
      <c r="DF736" s="119" t="str">
        <f t="array" ref="DF736">IF(AND($B736&lt;&gt;"", $DE736&lt;&gt;"", $DE736&lt;&gt;"No"),MAX(IF($B736=PEOPLE!$B$4:$B$1000, PEOPLE!$Q$4:$Q$1000,""))+100,"")</f>
        <v/>
      </c>
      <c r="DG736" s="68"/>
      <c r="DH736" s="76">
        <f>COUNTIF(PEOPLE!B:B, MEMORIALS!B736)</f>
        <v>0</v>
      </c>
      <c r="DI736" s="82"/>
      <c r="DJ736" s="82"/>
      <c r="DK736" s="82"/>
      <c r="DL736" s="68"/>
      <c r="DM736" s="68"/>
      <c r="DN736" s="68"/>
      <c r="DO736" s="68"/>
      <c r="DP736" s="68"/>
    </row>
    <row r="737" spans="1:120" ht="15" customHeight="1" x14ac:dyDescent="0.25">
      <c r="A737" s="68"/>
      <c r="B737" s="69"/>
      <c r="C737" s="68"/>
      <c r="D737" s="68"/>
      <c r="E737" s="70" t="str">
        <f>IF(D737="","",VLOOKUP(D737,Denomination!$A$2:$B$50, 2, 0))</f>
        <v/>
      </c>
      <c r="F737" s="68"/>
      <c r="G737" s="71"/>
      <c r="H737" s="70" t="str">
        <f>IF(G737="","",VLOOKUP(G737,MCondition!$A$2:$B$50, 2, 0))</f>
        <v/>
      </c>
      <c r="I737" s="72"/>
      <c r="J737" s="71"/>
      <c r="K737" s="70" t="str">
        <f>IF(J737="","",VLOOKUP(J737,ICondition!$A$2:$B$50, 2, 0))</f>
        <v/>
      </c>
      <c r="L737" s="73"/>
      <c r="M737" s="73"/>
      <c r="N737" s="73"/>
      <c r="O737" s="73"/>
      <c r="P737" s="73"/>
      <c r="Q737" s="73"/>
      <c r="R737" s="78"/>
      <c r="S737" s="79" t="str">
        <f>IFERROR(VLOOKUP(R737,Material!$A$2:$B$59, 2, 0),"")</f>
        <v/>
      </c>
      <c r="T737" s="71"/>
      <c r="U737" s="79" t="str">
        <f>IFERROR(VLOOKUP(T737,Material!$A$2:$B$59, 2, 0),"")</f>
        <v/>
      </c>
      <c r="V737" s="71"/>
      <c r="W737" s="79" t="str">
        <f>IFERROR(VLOOKUP(V737,Material!$A$2:$B$59, 2, 0),"")</f>
        <v/>
      </c>
      <c r="X737" s="71"/>
      <c r="Y737" s="79" t="str">
        <f>IFERROR(VLOOKUP(X737,Material!$A$2:$B$59, 2, 0),"")</f>
        <v/>
      </c>
      <c r="Z737" s="71"/>
      <c r="AA737" s="79" t="str">
        <f>IFERROR(VLOOKUP(Z737,Material!$A$2:$B$59, 2, 0),"")</f>
        <v/>
      </c>
      <c r="AB737" s="74"/>
      <c r="AC737" s="75" t="e">
        <f t="shared" si="136"/>
        <v>#VALUE!</v>
      </c>
      <c r="AD737" s="75" t="e">
        <f t="shared" si="137"/>
        <v>#VALUE!</v>
      </c>
      <c r="AE737" s="75" t="e">
        <f t="shared" si="139"/>
        <v>#VALUE!</v>
      </c>
      <c r="AF737" s="75" t="e">
        <f t="shared" si="138"/>
        <v>#VALUE!</v>
      </c>
      <c r="AG737" s="75" t="e">
        <f t="shared" si="140"/>
        <v>#VALUE!</v>
      </c>
      <c r="AH737" s="75" t="e">
        <f t="shared" si="141"/>
        <v>#VALUE!</v>
      </c>
      <c r="AI737" s="75" t="e">
        <f t="shared" si="142"/>
        <v>#VALUE!</v>
      </c>
      <c r="AJ737" s="80" t="e">
        <f t="shared" si="143"/>
        <v>#VALUE!</v>
      </c>
      <c r="AK737" s="79" t="str">
        <f>(IFERROR(VLOOKUP(AB737,Categories!$A$2:$B$20,2,1),""))</f>
        <v/>
      </c>
      <c r="AL737" s="79" t="str">
        <f ca="1">IFERROR(VLOOKUP((HLOOKUP((VLOOKUP($AB737,Categories!$A$2:$F$20,3,1)), $AB$3:$AJ737, (ROW()-ROW($AB$3)+1), 0)), INDIRECT(VLOOKUP($AB737,Categories!$A$2:$F$20,6,1)),2,0),AK737)</f>
        <v/>
      </c>
      <c r="AM737" s="79" t="str">
        <f ca="1">IFERROR(VLOOKUP((HLOOKUP((VLOOKUP($AB737,Categories!$A$2:$F$20,4,1)),$AB$3:$AJ737,(ROW()-ROW($AB$3)+1),0)),INDIRECT(VLOOKUP($AB737,Categories!$A$2:$H$20,7,1)),2,0),"")</f>
        <v/>
      </c>
      <c r="AN737" s="79" t="str">
        <f ca="1">IFERROR(VLOOKUP((HLOOKUP((VLOOKUP($AB737,Categories!$A$2:$F$20,5,1)), $AB$3:$AJ737, (ROW()-ROW($AB$3)+1), 0)), INDIRECT(VLOOKUP($AB737,Categories!$A$2:$H$20,8,1)),2,0),"")</f>
        <v/>
      </c>
      <c r="AO737" s="79" t="str">
        <f t="shared" ca="1" si="144"/>
        <v/>
      </c>
      <c r="AP737" s="81"/>
      <c r="AQ737" s="70" t="str">
        <f>IFERROR(VLOOKUP(VALUE(MID(AP737,1,1)),AdditionalElements!$A$2:$B$50,2,0),"")</f>
        <v/>
      </c>
      <c r="AR737" s="70" t="str">
        <f>IFERROR(VLOOKUP(VALUE(MID(AP737,2,1)),AdditionalElements!$H$2:$I$50,2,0),"")</f>
        <v/>
      </c>
      <c r="AS737" s="70" t="str">
        <f>IFERROR(VLOOKUP(VALUE(MID(AP737,3,1)),AdditionalElements!$O$2:$P$50,2,0),"")</f>
        <v/>
      </c>
      <c r="AT737" s="70" t="str">
        <f>IFERROR(VLOOKUP(VALUE(MID(AP737,4,1)),AdditionalElements!$V$2:$W$50,2,0),"")</f>
        <v/>
      </c>
      <c r="AU737" s="71"/>
      <c r="AV737" s="79" t="str">
        <f>IFERROR(IF(VALUE(MID(AU737,1,1))=1, VLOOKUP(VALUE(MID(AU737,1,1)), TxtPanelShape!$A$2:$C$50, 3, 0), (IF(VALUE(MID(AU737,1,1))&gt;=7, VLOOKUP(VALUE(MID(AU737,1,1)), TxtPanelShape!$A$2:$C$50, 3, 0),VLOOKUP(VALUE(MID(AU737,1,2)),TxtPanelShape!$A$2:$C$50,3,0)))), "")</f>
        <v/>
      </c>
      <c r="AW737" s="79" t="str">
        <f>IFERROR(IF(VALUE(MID(AU737,1,1))=1, ", "&amp;VLOOKUP(VALUE(MID(AU737,2,1)), TxtPanelShape!$H$2:$I$50, 2, 0), IF(VALUE(MID(AU737,1,1))&gt;=7, ", "&amp;VLOOKUP(VALUE(MID(AU737,2,1)), TxtPanelShape!$H$2:$I$50, 2, 0),"")), "")</f>
        <v/>
      </c>
      <c r="AX737" s="79" t="str">
        <f>IFERROR(IF(VALUE(MID(AU737,1,1))=1, ", "&amp;VLOOKUP(VALUE(MID(AU737,3,1)), TxtPanelShape!$O$2:$P$50, 2, 0), IF(VALUE(MID(AU737,1,1))&gt;=7, ", "&amp;VLOOKUP(VALUE(MID(AU737,3,1)), TxtPanelShape!$O$2:$P$50, 2, 0),"")),"")</f>
        <v/>
      </c>
      <c r="AY737" s="79" t="str">
        <f>IFERROR("; "&amp;VLOOKUP(VALUE(MID(AU737,4,1)), TxtPanelShape!$V$2:$W$50,2,0),"")</f>
        <v/>
      </c>
      <c r="AZ737" s="79" t="str">
        <f t="shared" si="145"/>
        <v/>
      </c>
      <c r="BA737" s="71"/>
      <c r="BB737" s="79" t="str">
        <f>IFERROR(IF(VALUE(MID(BA737,1,1))=1, VLOOKUP(VALUE(MID(BA737,1,1)), TxtPanelShape!$A$2:$C$50, 3, 0), (IF(VALUE(MID(BA737,1,1))&gt;=7, VLOOKUP(VALUE(MID(BA737,1,1)), TxtPanelShape!$A$2:$C$50, 3, 0),VLOOKUP(VALUE(MID(BA737,1,2)),TxtPanelShape!$A$2:$C$50,3,0)))), "")</f>
        <v/>
      </c>
      <c r="BC737" s="79" t="str">
        <f>IFERROR(IF(VALUE(MID(BA737,1,1))=1, ", "&amp;VLOOKUP(VALUE(MID(BA737,2,1)), TxtPanelShape!$H$2:$I$50, 2, 0), IF(VALUE(MID(BA737,1,1))&gt;=7, ", "&amp;VLOOKUP(VALUE(MID(BA737,2,1)), TxtPanelShape!$H$2:$I$50, 2, 0),"")), "")</f>
        <v/>
      </c>
      <c r="BD737" s="79" t="str">
        <f>IFERROR(IF(VALUE(MID(BA737,1,1))=1, ", "&amp;VLOOKUP(VALUE(MID(BA737,3,1)), TxtPanelShape!$O$2:$P$50, 2, 0), IF(VALUE(MID(BA737,1,1))&gt;=7, ", "&amp;VLOOKUP(VALUE(MID(BA737,3,1)), TxtPanelShape!$O$2:$P$50, 2, 0),"")),"")</f>
        <v/>
      </c>
      <c r="BE737" s="79" t="str">
        <f>IFERROR("; "&amp;VLOOKUP(VALUE(MID(BA737,4,1)), TxtPanelShape!$V$2:$W$50,2,0),"")</f>
        <v/>
      </c>
      <c r="BF737" s="79" t="str">
        <f t="shared" si="146"/>
        <v/>
      </c>
      <c r="BG737" s="71"/>
      <c r="BH737" s="79" t="str">
        <f>IFERROR(VLOOKUP(BG737, TxtPanelDefinition!$A$2:$B$50, 2, 0),"")</f>
        <v/>
      </c>
      <c r="BI737" s="71"/>
      <c r="BJ737" s="79" t="str">
        <f>IFERROR(VLOOKUP(BI737, TxtPanelDefinition!$A$2:$B$50, 2, 0),"")</f>
        <v/>
      </c>
      <c r="BK737" s="71"/>
      <c r="BL737" s="79" t="str">
        <f>IFERROR(VLOOKUP(BK737, InscrTechniques!$A$2:$B$50, 2, 0),"")</f>
        <v/>
      </c>
      <c r="BM737" s="71"/>
      <c r="BN737" s="79" t="str">
        <f>IFERROR(VLOOKUP(BM737, InscrTechniques!$A$2:$B$50, 2, 0),"")</f>
        <v/>
      </c>
      <c r="BO737" s="71"/>
      <c r="BP737" s="79" t="str">
        <f>IFERROR(VLOOKUP(BO737, InscrTechniques!$A$2:$B$50, 2, 0),"")</f>
        <v/>
      </c>
      <c r="BQ737" s="71"/>
      <c r="BR737" s="79" t="str">
        <f>IFERROR(VLOOKUP(BQ737, InscrTechniques!$A$2:$B$50, 2, 0),"")</f>
        <v/>
      </c>
      <c r="BS737" s="71"/>
      <c r="BT737" s="79" t="str">
        <f>IFERROR(VLOOKUP(BS737, InscrTechniques!$A$2:$B$50, 2, 0),"")</f>
        <v/>
      </c>
      <c r="BU737" s="71"/>
      <c r="BV737" s="79" t="str">
        <f>IFERROR(VLOOKUP(BU737, InscrTechniques!$A$2:$B$50, 2, 0),"")</f>
        <v/>
      </c>
      <c r="BW737" s="125"/>
      <c r="BX737" s="79" t="str">
        <f>IFERROR(VLOOKUP(BW737, InscrTechniques!$A$2:$B$50, 2, 0),"")</f>
        <v/>
      </c>
      <c r="BY737" s="125"/>
      <c r="BZ737" s="79" t="str">
        <f>IFERROR(VLOOKUP(BY737, InscrTechniques!$A$2:$B$50, 2, 0),"")</f>
        <v/>
      </c>
      <c r="CA737" s="74"/>
      <c r="CB737" s="114" t="str">
        <f>IFERROR(VLOOKUP(CA737, LetterStyle!$A$2:$B$50, 2, 0),"")</f>
        <v/>
      </c>
      <c r="CC737" s="74"/>
      <c r="CD737" s="114" t="str">
        <f>IFERROR(VLOOKUP(CC737, LetterStyle!$A$2:$B$50, 2, 0),"")</f>
        <v/>
      </c>
      <c r="CE737" s="74"/>
      <c r="CF737" s="114" t="str">
        <f>IFERROR(VLOOKUP(CE737, LetterStyle!$A$2:$B$50, 2, 0),"")</f>
        <v/>
      </c>
      <c r="CG737" s="74"/>
      <c r="CH737" s="79" t="str">
        <f>IFERROR(VLOOKUP(CG737, LetterStyle!$A$2:$B$50, 2, 0),"")</f>
        <v/>
      </c>
      <c r="CI737" s="71"/>
      <c r="CJ737" s="79" t="str">
        <f>IFERROR(VLOOKUP(CI737, DecMotifs!$A$1:$B$306, 2, 0),"")</f>
        <v/>
      </c>
      <c r="CK737" s="71"/>
      <c r="CL737" s="79" t="str">
        <f>IFERROR(VLOOKUP(CK737, DecMotifs!$A$1:$B$306, 2, 0),"")</f>
        <v/>
      </c>
      <c r="CM737" s="71"/>
      <c r="CN737" s="79" t="str">
        <f>IFERROR(VLOOKUP(CM737, DecMotifs!$A$1:$B$306, 2, 0),"")</f>
        <v/>
      </c>
      <c r="CO737" s="71"/>
      <c r="CP737" s="79" t="str">
        <f>IFERROR(VLOOKUP(CO737, MarginalDec!$A$2:$B$253, 2, 0),"")</f>
        <v/>
      </c>
      <c r="CQ737" s="71"/>
      <c r="CR737" s="79" t="str">
        <f>IFERROR(VLOOKUP(CQ737, MarginalDec!$A$2:$B$253, 2, 0),"")</f>
        <v/>
      </c>
      <c r="CS737" s="71"/>
      <c r="CT737" s="79" t="str">
        <f>IFERROR(VLOOKUP(CS737, MarginalDec!$A$2:$B$253, 2, 0),"")</f>
        <v/>
      </c>
      <c r="CU737" s="71"/>
      <c r="CV737" s="79" t="str">
        <f>IF(ISBLANK(CU737),"", IFERROR(VLOOKUP(CU737, Tooling!$A$2:$B$252, 2, 0),""))</f>
        <v/>
      </c>
      <c r="CW737" s="71"/>
      <c r="CX737" s="79" t="str">
        <f>IF(ISBLANK(CW737),"", IFERROR(VLOOKUP(CW737, Tooling!$A$2:$B$252, 2, 0),""))</f>
        <v/>
      </c>
      <c r="CY737" s="71"/>
      <c r="CZ737" s="79" t="str">
        <f>IF(ISBLANK(CY737),"", IFERROR(VLOOKUP(CY737, Repairs!$A$2:$B$252, 2, 0),""))</f>
        <v/>
      </c>
      <c r="DA737" s="77"/>
      <c r="DB737" s="71"/>
      <c r="DC737" s="79" t="str">
        <f>IFERROR(VLOOKUP(DB737, DatingReason!$A$2:$B$252, 2, 0),"")</f>
        <v/>
      </c>
      <c r="DD737" s="123" t="str">
        <f t="shared" si="147"/>
        <v/>
      </c>
      <c r="DF737" s="119" t="str">
        <f t="array" ref="DF737">IF(AND($B737&lt;&gt;"", $DE737&lt;&gt;"", $DE737&lt;&gt;"No"),MAX(IF($B737=PEOPLE!$B$4:$B$1000, PEOPLE!$Q$4:$Q$1000,""))+100,"")</f>
        <v/>
      </c>
      <c r="DG737" s="68"/>
      <c r="DH737" s="76">
        <f>COUNTIF(PEOPLE!B:B, MEMORIALS!B737)</f>
        <v>0</v>
      </c>
      <c r="DI737" s="82"/>
      <c r="DJ737" s="82"/>
      <c r="DK737" s="82"/>
      <c r="DL737" s="68"/>
      <c r="DM737" s="68"/>
      <c r="DN737" s="68"/>
      <c r="DO737" s="68"/>
      <c r="DP737" s="68"/>
    </row>
    <row r="738" spans="1:120" ht="15" customHeight="1" x14ac:dyDescent="0.25">
      <c r="A738" s="68"/>
      <c r="B738" s="69"/>
      <c r="C738" s="68"/>
      <c r="D738" s="68"/>
      <c r="E738" s="70" t="str">
        <f>IF(D738="","",VLOOKUP(D738,Denomination!$A$2:$B$50, 2, 0))</f>
        <v/>
      </c>
      <c r="F738" s="68"/>
      <c r="G738" s="71"/>
      <c r="H738" s="70" t="str">
        <f>IF(G738="","",VLOOKUP(G738,MCondition!$A$2:$B$50, 2, 0))</f>
        <v/>
      </c>
      <c r="I738" s="72"/>
      <c r="J738" s="71"/>
      <c r="K738" s="70" t="str">
        <f>IF(J738="","",VLOOKUP(J738,ICondition!$A$2:$B$50, 2, 0))</f>
        <v/>
      </c>
      <c r="L738" s="73"/>
      <c r="M738" s="73"/>
      <c r="N738" s="73"/>
      <c r="O738" s="73"/>
      <c r="P738" s="73"/>
      <c r="Q738" s="73"/>
      <c r="R738" s="78"/>
      <c r="S738" s="79" t="str">
        <f>IFERROR(VLOOKUP(R738,Material!$A$2:$B$59, 2, 0),"")</f>
        <v/>
      </c>
      <c r="T738" s="71"/>
      <c r="U738" s="79" t="str">
        <f>IFERROR(VLOOKUP(T738,Material!$A$2:$B$59, 2, 0),"")</f>
        <v/>
      </c>
      <c r="V738" s="71"/>
      <c r="W738" s="79" t="str">
        <f>IFERROR(VLOOKUP(V738,Material!$A$2:$B$59, 2, 0),"")</f>
        <v/>
      </c>
      <c r="X738" s="71"/>
      <c r="Y738" s="79" t="str">
        <f>IFERROR(VLOOKUP(X738,Material!$A$2:$B$59, 2, 0),"")</f>
        <v/>
      </c>
      <c r="Z738" s="71"/>
      <c r="AA738" s="79" t="str">
        <f>IFERROR(VLOOKUP(Z738,Material!$A$2:$B$59, 2, 0),"")</f>
        <v/>
      </c>
      <c r="AB738" s="74"/>
      <c r="AC738" s="75" t="e">
        <f t="shared" si="136"/>
        <v>#VALUE!</v>
      </c>
      <c r="AD738" s="75" t="e">
        <f t="shared" si="137"/>
        <v>#VALUE!</v>
      </c>
      <c r="AE738" s="75" t="e">
        <f t="shared" si="139"/>
        <v>#VALUE!</v>
      </c>
      <c r="AF738" s="75" t="e">
        <f t="shared" si="138"/>
        <v>#VALUE!</v>
      </c>
      <c r="AG738" s="75" t="e">
        <f t="shared" si="140"/>
        <v>#VALUE!</v>
      </c>
      <c r="AH738" s="75" t="e">
        <f t="shared" si="141"/>
        <v>#VALUE!</v>
      </c>
      <c r="AI738" s="75" t="e">
        <f t="shared" si="142"/>
        <v>#VALUE!</v>
      </c>
      <c r="AJ738" s="80" t="e">
        <f t="shared" si="143"/>
        <v>#VALUE!</v>
      </c>
      <c r="AK738" s="79" t="str">
        <f>(IFERROR(VLOOKUP(AB738,Categories!$A$2:$B$20,2,1),""))</f>
        <v/>
      </c>
      <c r="AL738" s="79" t="str">
        <f ca="1">IFERROR(VLOOKUP((HLOOKUP((VLOOKUP($AB738,Categories!$A$2:$F$20,3,1)), $AB$3:$AJ738, (ROW()-ROW($AB$3)+1), 0)), INDIRECT(VLOOKUP($AB738,Categories!$A$2:$F$20,6,1)),2,0),AK738)</f>
        <v/>
      </c>
      <c r="AM738" s="79" t="str">
        <f ca="1">IFERROR(VLOOKUP((HLOOKUP((VLOOKUP($AB738,Categories!$A$2:$F$20,4,1)),$AB$3:$AJ738,(ROW()-ROW($AB$3)+1),0)),INDIRECT(VLOOKUP($AB738,Categories!$A$2:$H$20,7,1)),2,0),"")</f>
        <v/>
      </c>
      <c r="AN738" s="79" t="str">
        <f ca="1">IFERROR(VLOOKUP((HLOOKUP((VLOOKUP($AB738,Categories!$A$2:$F$20,5,1)), $AB$3:$AJ738, (ROW()-ROW($AB$3)+1), 0)), INDIRECT(VLOOKUP($AB738,Categories!$A$2:$H$20,8,1)),2,0),"")</f>
        <v/>
      </c>
      <c r="AO738" s="79" t="str">
        <f t="shared" ca="1" si="144"/>
        <v/>
      </c>
      <c r="AP738" s="81"/>
      <c r="AQ738" s="70" t="str">
        <f>IFERROR(VLOOKUP(VALUE(MID(AP738,1,1)),AdditionalElements!$A$2:$B$50,2,0),"")</f>
        <v/>
      </c>
      <c r="AR738" s="70" t="str">
        <f>IFERROR(VLOOKUP(VALUE(MID(AP738,2,1)),AdditionalElements!$H$2:$I$50,2,0),"")</f>
        <v/>
      </c>
      <c r="AS738" s="70" t="str">
        <f>IFERROR(VLOOKUP(VALUE(MID(AP738,3,1)),AdditionalElements!$O$2:$P$50,2,0),"")</f>
        <v/>
      </c>
      <c r="AT738" s="70" t="str">
        <f>IFERROR(VLOOKUP(VALUE(MID(AP738,4,1)),AdditionalElements!$V$2:$W$50,2,0),"")</f>
        <v/>
      </c>
      <c r="AU738" s="71"/>
      <c r="AV738" s="79" t="str">
        <f>IFERROR(IF(VALUE(MID(AU738,1,1))=1, VLOOKUP(VALUE(MID(AU738,1,1)), TxtPanelShape!$A$2:$C$50, 3, 0), (IF(VALUE(MID(AU738,1,1))&gt;=7, VLOOKUP(VALUE(MID(AU738,1,1)), TxtPanelShape!$A$2:$C$50, 3, 0),VLOOKUP(VALUE(MID(AU738,1,2)),TxtPanelShape!$A$2:$C$50,3,0)))), "")</f>
        <v/>
      </c>
      <c r="AW738" s="79" t="str">
        <f>IFERROR(IF(VALUE(MID(AU738,1,1))=1, ", "&amp;VLOOKUP(VALUE(MID(AU738,2,1)), TxtPanelShape!$H$2:$I$50, 2, 0), IF(VALUE(MID(AU738,1,1))&gt;=7, ", "&amp;VLOOKUP(VALUE(MID(AU738,2,1)), TxtPanelShape!$H$2:$I$50, 2, 0),"")), "")</f>
        <v/>
      </c>
      <c r="AX738" s="79" t="str">
        <f>IFERROR(IF(VALUE(MID(AU738,1,1))=1, ", "&amp;VLOOKUP(VALUE(MID(AU738,3,1)), TxtPanelShape!$O$2:$P$50, 2, 0), IF(VALUE(MID(AU738,1,1))&gt;=7, ", "&amp;VLOOKUP(VALUE(MID(AU738,3,1)), TxtPanelShape!$O$2:$P$50, 2, 0),"")),"")</f>
        <v/>
      </c>
      <c r="AY738" s="79" t="str">
        <f>IFERROR("; "&amp;VLOOKUP(VALUE(MID(AU738,4,1)), TxtPanelShape!$V$2:$W$50,2,0),"")</f>
        <v/>
      </c>
      <c r="AZ738" s="79" t="str">
        <f t="shared" si="145"/>
        <v/>
      </c>
      <c r="BA738" s="71"/>
      <c r="BB738" s="79" t="str">
        <f>IFERROR(IF(VALUE(MID(BA738,1,1))=1, VLOOKUP(VALUE(MID(BA738,1,1)), TxtPanelShape!$A$2:$C$50, 3, 0), (IF(VALUE(MID(BA738,1,1))&gt;=7, VLOOKUP(VALUE(MID(BA738,1,1)), TxtPanelShape!$A$2:$C$50, 3, 0),VLOOKUP(VALUE(MID(BA738,1,2)),TxtPanelShape!$A$2:$C$50,3,0)))), "")</f>
        <v/>
      </c>
      <c r="BC738" s="79" t="str">
        <f>IFERROR(IF(VALUE(MID(BA738,1,1))=1, ", "&amp;VLOOKUP(VALUE(MID(BA738,2,1)), TxtPanelShape!$H$2:$I$50, 2, 0), IF(VALUE(MID(BA738,1,1))&gt;=7, ", "&amp;VLOOKUP(VALUE(MID(BA738,2,1)), TxtPanelShape!$H$2:$I$50, 2, 0),"")), "")</f>
        <v/>
      </c>
      <c r="BD738" s="79" t="str">
        <f>IFERROR(IF(VALUE(MID(BA738,1,1))=1, ", "&amp;VLOOKUP(VALUE(MID(BA738,3,1)), TxtPanelShape!$O$2:$P$50, 2, 0), IF(VALUE(MID(BA738,1,1))&gt;=7, ", "&amp;VLOOKUP(VALUE(MID(BA738,3,1)), TxtPanelShape!$O$2:$P$50, 2, 0),"")),"")</f>
        <v/>
      </c>
      <c r="BE738" s="79" t="str">
        <f>IFERROR("; "&amp;VLOOKUP(VALUE(MID(BA738,4,1)), TxtPanelShape!$V$2:$W$50,2,0),"")</f>
        <v/>
      </c>
      <c r="BF738" s="79" t="str">
        <f t="shared" si="146"/>
        <v/>
      </c>
      <c r="BG738" s="71"/>
      <c r="BH738" s="79" t="str">
        <f>IFERROR(VLOOKUP(BG738, TxtPanelDefinition!$A$2:$B$50, 2, 0),"")</f>
        <v/>
      </c>
      <c r="BI738" s="71"/>
      <c r="BJ738" s="79" t="str">
        <f>IFERROR(VLOOKUP(BI738, TxtPanelDefinition!$A$2:$B$50, 2, 0),"")</f>
        <v/>
      </c>
      <c r="BK738" s="71"/>
      <c r="BL738" s="79" t="str">
        <f>IFERROR(VLOOKUP(BK738, InscrTechniques!$A$2:$B$50, 2, 0),"")</f>
        <v/>
      </c>
      <c r="BM738" s="71"/>
      <c r="BN738" s="79" t="str">
        <f>IFERROR(VLOOKUP(BM738, InscrTechniques!$A$2:$B$50, 2, 0),"")</f>
        <v/>
      </c>
      <c r="BO738" s="71"/>
      <c r="BP738" s="79" t="str">
        <f>IFERROR(VLOOKUP(BO738, InscrTechniques!$A$2:$B$50, 2, 0),"")</f>
        <v/>
      </c>
      <c r="BQ738" s="71"/>
      <c r="BR738" s="79" t="str">
        <f>IFERROR(VLOOKUP(BQ738, InscrTechniques!$A$2:$B$50, 2, 0),"")</f>
        <v/>
      </c>
      <c r="BS738" s="71"/>
      <c r="BT738" s="79" t="str">
        <f>IFERROR(VLOOKUP(BS738, InscrTechniques!$A$2:$B$50, 2, 0),"")</f>
        <v/>
      </c>
      <c r="BU738" s="71"/>
      <c r="BV738" s="79" t="str">
        <f>IFERROR(VLOOKUP(BU738, InscrTechniques!$A$2:$B$50, 2, 0),"")</f>
        <v/>
      </c>
      <c r="BW738" s="125"/>
      <c r="BX738" s="79" t="str">
        <f>IFERROR(VLOOKUP(BW738, InscrTechniques!$A$2:$B$50, 2, 0),"")</f>
        <v/>
      </c>
      <c r="BY738" s="125"/>
      <c r="BZ738" s="79" t="str">
        <f>IFERROR(VLOOKUP(BY738, InscrTechniques!$A$2:$B$50, 2, 0),"")</f>
        <v/>
      </c>
      <c r="CA738" s="74"/>
      <c r="CB738" s="114" t="str">
        <f>IFERROR(VLOOKUP(CA738, LetterStyle!$A$2:$B$50, 2, 0),"")</f>
        <v/>
      </c>
      <c r="CC738" s="74"/>
      <c r="CD738" s="114" t="str">
        <f>IFERROR(VLOOKUP(CC738, LetterStyle!$A$2:$B$50, 2, 0),"")</f>
        <v/>
      </c>
      <c r="CE738" s="74"/>
      <c r="CF738" s="114" t="str">
        <f>IFERROR(VLOOKUP(CE738, LetterStyle!$A$2:$B$50, 2, 0),"")</f>
        <v/>
      </c>
      <c r="CG738" s="74"/>
      <c r="CH738" s="79" t="str">
        <f>IFERROR(VLOOKUP(CG738, LetterStyle!$A$2:$B$50, 2, 0),"")</f>
        <v/>
      </c>
      <c r="CI738" s="71"/>
      <c r="CJ738" s="79" t="str">
        <f>IFERROR(VLOOKUP(CI738, DecMotifs!$A$1:$B$306, 2, 0),"")</f>
        <v/>
      </c>
      <c r="CK738" s="71"/>
      <c r="CL738" s="79" t="str">
        <f>IFERROR(VLOOKUP(CK738, DecMotifs!$A$1:$B$306, 2, 0),"")</f>
        <v/>
      </c>
      <c r="CM738" s="71"/>
      <c r="CN738" s="79" t="str">
        <f>IFERROR(VLOOKUP(CM738, DecMotifs!$A$1:$B$306, 2, 0),"")</f>
        <v/>
      </c>
      <c r="CO738" s="71"/>
      <c r="CP738" s="79" t="str">
        <f>IFERROR(VLOOKUP(CO738, MarginalDec!$A$2:$B$253, 2, 0),"")</f>
        <v/>
      </c>
      <c r="CQ738" s="71"/>
      <c r="CR738" s="79" t="str">
        <f>IFERROR(VLOOKUP(CQ738, MarginalDec!$A$2:$B$253, 2, 0),"")</f>
        <v/>
      </c>
      <c r="CS738" s="71"/>
      <c r="CT738" s="79" t="str">
        <f>IFERROR(VLOOKUP(CS738, MarginalDec!$A$2:$B$253, 2, 0),"")</f>
        <v/>
      </c>
      <c r="CU738" s="71"/>
      <c r="CV738" s="79" t="str">
        <f>IF(ISBLANK(CU738),"", IFERROR(VLOOKUP(CU738, Tooling!$A$2:$B$252, 2, 0),""))</f>
        <v/>
      </c>
      <c r="CW738" s="71"/>
      <c r="CX738" s="79" t="str">
        <f>IF(ISBLANK(CW738),"", IFERROR(VLOOKUP(CW738, Tooling!$A$2:$B$252, 2, 0),""))</f>
        <v/>
      </c>
      <c r="CY738" s="71"/>
      <c r="CZ738" s="79" t="str">
        <f>IF(ISBLANK(CY738),"", IFERROR(VLOOKUP(CY738, Repairs!$A$2:$B$252, 2, 0),""))</f>
        <v/>
      </c>
      <c r="DA738" s="77"/>
      <c r="DB738" s="71"/>
      <c r="DC738" s="79" t="str">
        <f>IFERROR(VLOOKUP(DB738, DatingReason!$A$2:$B$252, 2, 0),"")</f>
        <v/>
      </c>
      <c r="DD738" s="123" t="str">
        <f t="shared" si="147"/>
        <v/>
      </c>
      <c r="DF738" s="119" t="str">
        <f t="array" ref="DF738">IF(AND($B738&lt;&gt;"", $DE738&lt;&gt;"", $DE738&lt;&gt;"No"),MAX(IF($B738=PEOPLE!$B$4:$B$1000, PEOPLE!$Q$4:$Q$1000,""))+100,"")</f>
        <v/>
      </c>
      <c r="DG738" s="68"/>
      <c r="DH738" s="76">
        <f>COUNTIF(PEOPLE!B:B, MEMORIALS!B738)</f>
        <v>0</v>
      </c>
      <c r="DI738" s="82"/>
      <c r="DJ738" s="82"/>
      <c r="DK738" s="82"/>
      <c r="DL738" s="68"/>
      <c r="DM738" s="68"/>
      <c r="DN738" s="68"/>
      <c r="DO738" s="68"/>
      <c r="DP738" s="68"/>
    </row>
    <row r="739" spans="1:120" ht="15" customHeight="1" x14ac:dyDescent="0.25">
      <c r="A739" s="68"/>
      <c r="B739" s="69"/>
      <c r="C739" s="68"/>
      <c r="D739" s="68"/>
      <c r="E739" s="70" t="str">
        <f>IF(D739="","",VLOOKUP(D739,Denomination!$A$2:$B$50, 2, 0))</f>
        <v/>
      </c>
      <c r="F739" s="68"/>
      <c r="G739" s="71"/>
      <c r="H739" s="70" t="str">
        <f>IF(G739="","",VLOOKUP(G739,MCondition!$A$2:$B$50, 2, 0))</f>
        <v/>
      </c>
      <c r="I739" s="72"/>
      <c r="J739" s="71"/>
      <c r="K739" s="70" t="str">
        <f>IF(J739="","",VLOOKUP(J739,ICondition!$A$2:$B$50, 2, 0))</f>
        <v/>
      </c>
      <c r="L739" s="73"/>
      <c r="M739" s="73"/>
      <c r="N739" s="73"/>
      <c r="O739" s="73"/>
      <c r="P739" s="73"/>
      <c r="Q739" s="73"/>
      <c r="R739" s="78"/>
      <c r="S739" s="79" t="str">
        <f>IFERROR(VLOOKUP(R739,Material!$A$2:$B$59, 2, 0),"")</f>
        <v/>
      </c>
      <c r="T739" s="71"/>
      <c r="U739" s="79" t="str">
        <f>IFERROR(VLOOKUP(T739,Material!$A$2:$B$59, 2, 0),"")</f>
        <v/>
      </c>
      <c r="V739" s="71"/>
      <c r="W739" s="79" t="str">
        <f>IFERROR(VLOOKUP(V739,Material!$A$2:$B$59, 2, 0),"")</f>
        <v/>
      </c>
      <c r="X739" s="71"/>
      <c r="Y739" s="79" t="str">
        <f>IFERROR(VLOOKUP(X739,Material!$A$2:$B$59, 2, 0),"")</f>
        <v/>
      </c>
      <c r="Z739" s="71"/>
      <c r="AA739" s="79" t="str">
        <f>IFERROR(VLOOKUP(Z739,Material!$A$2:$B$59, 2, 0),"")</f>
        <v/>
      </c>
      <c r="AB739" s="74"/>
      <c r="AC739" s="75" t="e">
        <f t="shared" si="136"/>
        <v>#VALUE!</v>
      </c>
      <c r="AD739" s="75" t="e">
        <f t="shared" si="137"/>
        <v>#VALUE!</v>
      </c>
      <c r="AE739" s="75" t="e">
        <f t="shared" si="139"/>
        <v>#VALUE!</v>
      </c>
      <c r="AF739" s="75" t="e">
        <f t="shared" si="138"/>
        <v>#VALUE!</v>
      </c>
      <c r="AG739" s="75" t="e">
        <f t="shared" si="140"/>
        <v>#VALUE!</v>
      </c>
      <c r="AH739" s="75" t="e">
        <f t="shared" si="141"/>
        <v>#VALUE!</v>
      </c>
      <c r="AI739" s="75" t="e">
        <f t="shared" si="142"/>
        <v>#VALUE!</v>
      </c>
      <c r="AJ739" s="80" t="e">
        <f t="shared" si="143"/>
        <v>#VALUE!</v>
      </c>
      <c r="AK739" s="79" t="str">
        <f>(IFERROR(VLOOKUP(AB739,Categories!$A$2:$B$20,2,1),""))</f>
        <v/>
      </c>
      <c r="AL739" s="79" t="str">
        <f ca="1">IFERROR(VLOOKUP((HLOOKUP((VLOOKUP($AB739,Categories!$A$2:$F$20,3,1)), $AB$3:$AJ739, (ROW()-ROW($AB$3)+1), 0)), INDIRECT(VLOOKUP($AB739,Categories!$A$2:$F$20,6,1)),2,0),AK739)</f>
        <v/>
      </c>
      <c r="AM739" s="79" t="str">
        <f ca="1">IFERROR(VLOOKUP((HLOOKUP((VLOOKUP($AB739,Categories!$A$2:$F$20,4,1)),$AB$3:$AJ739,(ROW()-ROW($AB$3)+1),0)),INDIRECT(VLOOKUP($AB739,Categories!$A$2:$H$20,7,1)),2,0),"")</f>
        <v/>
      </c>
      <c r="AN739" s="79" t="str">
        <f ca="1">IFERROR(VLOOKUP((HLOOKUP((VLOOKUP($AB739,Categories!$A$2:$F$20,5,1)), $AB$3:$AJ739, (ROW()-ROW($AB$3)+1), 0)), INDIRECT(VLOOKUP($AB739,Categories!$A$2:$H$20,8,1)),2,0),"")</f>
        <v/>
      </c>
      <c r="AO739" s="79" t="str">
        <f t="shared" ca="1" si="144"/>
        <v/>
      </c>
      <c r="AP739" s="81"/>
      <c r="AQ739" s="70" t="str">
        <f>IFERROR(VLOOKUP(VALUE(MID(AP739,1,1)),AdditionalElements!$A$2:$B$50,2,0),"")</f>
        <v/>
      </c>
      <c r="AR739" s="70" t="str">
        <f>IFERROR(VLOOKUP(VALUE(MID(AP739,2,1)),AdditionalElements!$H$2:$I$50,2,0),"")</f>
        <v/>
      </c>
      <c r="AS739" s="70" t="str">
        <f>IFERROR(VLOOKUP(VALUE(MID(AP739,3,1)),AdditionalElements!$O$2:$P$50,2,0),"")</f>
        <v/>
      </c>
      <c r="AT739" s="70" t="str">
        <f>IFERROR(VLOOKUP(VALUE(MID(AP739,4,1)),AdditionalElements!$V$2:$W$50,2,0),"")</f>
        <v/>
      </c>
      <c r="AU739" s="71"/>
      <c r="AV739" s="79" t="str">
        <f>IFERROR(IF(VALUE(MID(AU739,1,1))=1, VLOOKUP(VALUE(MID(AU739,1,1)), TxtPanelShape!$A$2:$C$50, 3, 0), (IF(VALUE(MID(AU739,1,1))&gt;=7, VLOOKUP(VALUE(MID(AU739,1,1)), TxtPanelShape!$A$2:$C$50, 3, 0),VLOOKUP(VALUE(MID(AU739,1,2)),TxtPanelShape!$A$2:$C$50,3,0)))), "")</f>
        <v/>
      </c>
      <c r="AW739" s="79" t="str">
        <f>IFERROR(IF(VALUE(MID(AU739,1,1))=1, ", "&amp;VLOOKUP(VALUE(MID(AU739,2,1)), TxtPanelShape!$H$2:$I$50, 2, 0), IF(VALUE(MID(AU739,1,1))&gt;=7, ", "&amp;VLOOKUP(VALUE(MID(AU739,2,1)), TxtPanelShape!$H$2:$I$50, 2, 0),"")), "")</f>
        <v/>
      </c>
      <c r="AX739" s="79" t="str">
        <f>IFERROR(IF(VALUE(MID(AU739,1,1))=1, ", "&amp;VLOOKUP(VALUE(MID(AU739,3,1)), TxtPanelShape!$O$2:$P$50, 2, 0), IF(VALUE(MID(AU739,1,1))&gt;=7, ", "&amp;VLOOKUP(VALUE(MID(AU739,3,1)), TxtPanelShape!$O$2:$P$50, 2, 0),"")),"")</f>
        <v/>
      </c>
      <c r="AY739" s="79" t="str">
        <f>IFERROR("; "&amp;VLOOKUP(VALUE(MID(AU739,4,1)), TxtPanelShape!$V$2:$W$50,2,0),"")</f>
        <v/>
      </c>
      <c r="AZ739" s="79" t="str">
        <f t="shared" si="145"/>
        <v/>
      </c>
      <c r="BA739" s="71"/>
      <c r="BB739" s="79" t="str">
        <f>IFERROR(IF(VALUE(MID(BA739,1,1))=1, VLOOKUP(VALUE(MID(BA739,1,1)), TxtPanelShape!$A$2:$C$50, 3, 0), (IF(VALUE(MID(BA739,1,1))&gt;=7, VLOOKUP(VALUE(MID(BA739,1,1)), TxtPanelShape!$A$2:$C$50, 3, 0),VLOOKUP(VALUE(MID(BA739,1,2)),TxtPanelShape!$A$2:$C$50,3,0)))), "")</f>
        <v/>
      </c>
      <c r="BC739" s="79" t="str">
        <f>IFERROR(IF(VALUE(MID(BA739,1,1))=1, ", "&amp;VLOOKUP(VALUE(MID(BA739,2,1)), TxtPanelShape!$H$2:$I$50, 2, 0), IF(VALUE(MID(BA739,1,1))&gt;=7, ", "&amp;VLOOKUP(VALUE(MID(BA739,2,1)), TxtPanelShape!$H$2:$I$50, 2, 0),"")), "")</f>
        <v/>
      </c>
      <c r="BD739" s="79" t="str">
        <f>IFERROR(IF(VALUE(MID(BA739,1,1))=1, ", "&amp;VLOOKUP(VALUE(MID(BA739,3,1)), TxtPanelShape!$O$2:$P$50, 2, 0), IF(VALUE(MID(BA739,1,1))&gt;=7, ", "&amp;VLOOKUP(VALUE(MID(BA739,3,1)), TxtPanelShape!$O$2:$P$50, 2, 0),"")),"")</f>
        <v/>
      </c>
      <c r="BE739" s="79" t="str">
        <f>IFERROR("; "&amp;VLOOKUP(VALUE(MID(BA739,4,1)), TxtPanelShape!$V$2:$W$50,2,0),"")</f>
        <v/>
      </c>
      <c r="BF739" s="79" t="str">
        <f t="shared" si="146"/>
        <v/>
      </c>
      <c r="BG739" s="71"/>
      <c r="BH739" s="79" t="str">
        <f>IFERROR(VLOOKUP(BG739, TxtPanelDefinition!$A$2:$B$50, 2, 0),"")</f>
        <v/>
      </c>
      <c r="BI739" s="71"/>
      <c r="BJ739" s="79" t="str">
        <f>IFERROR(VLOOKUP(BI739, TxtPanelDefinition!$A$2:$B$50, 2, 0),"")</f>
        <v/>
      </c>
      <c r="BK739" s="71"/>
      <c r="BL739" s="79" t="str">
        <f>IFERROR(VLOOKUP(BK739, InscrTechniques!$A$2:$B$50, 2, 0),"")</f>
        <v/>
      </c>
      <c r="BM739" s="71"/>
      <c r="BN739" s="79" t="str">
        <f>IFERROR(VLOOKUP(BM739, InscrTechniques!$A$2:$B$50, 2, 0),"")</f>
        <v/>
      </c>
      <c r="BO739" s="71"/>
      <c r="BP739" s="79" t="str">
        <f>IFERROR(VLOOKUP(BO739, InscrTechniques!$A$2:$B$50, 2, 0),"")</f>
        <v/>
      </c>
      <c r="BQ739" s="71"/>
      <c r="BR739" s="79" t="str">
        <f>IFERROR(VLOOKUP(BQ739, InscrTechniques!$A$2:$B$50, 2, 0),"")</f>
        <v/>
      </c>
      <c r="BS739" s="71"/>
      <c r="BT739" s="79" t="str">
        <f>IFERROR(VLOOKUP(BS739, InscrTechniques!$A$2:$B$50, 2, 0),"")</f>
        <v/>
      </c>
      <c r="BU739" s="71"/>
      <c r="BV739" s="79" t="str">
        <f>IFERROR(VLOOKUP(BU739, InscrTechniques!$A$2:$B$50, 2, 0),"")</f>
        <v/>
      </c>
      <c r="BW739" s="125"/>
      <c r="BX739" s="79" t="str">
        <f>IFERROR(VLOOKUP(BW739, InscrTechniques!$A$2:$B$50, 2, 0),"")</f>
        <v/>
      </c>
      <c r="BY739" s="125"/>
      <c r="BZ739" s="79" t="str">
        <f>IFERROR(VLOOKUP(BY739, InscrTechniques!$A$2:$B$50, 2, 0),"")</f>
        <v/>
      </c>
      <c r="CA739" s="74"/>
      <c r="CB739" s="114" t="str">
        <f>IFERROR(VLOOKUP(CA739, LetterStyle!$A$2:$B$50, 2, 0),"")</f>
        <v/>
      </c>
      <c r="CC739" s="74"/>
      <c r="CD739" s="114" t="str">
        <f>IFERROR(VLOOKUP(CC739, LetterStyle!$A$2:$B$50, 2, 0),"")</f>
        <v/>
      </c>
      <c r="CE739" s="74"/>
      <c r="CF739" s="114" t="str">
        <f>IFERROR(VLOOKUP(CE739, LetterStyle!$A$2:$B$50, 2, 0),"")</f>
        <v/>
      </c>
      <c r="CG739" s="74"/>
      <c r="CH739" s="79" t="str">
        <f>IFERROR(VLOOKUP(CG739, LetterStyle!$A$2:$B$50, 2, 0),"")</f>
        <v/>
      </c>
      <c r="CI739" s="71"/>
      <c r="CJ739" s="79" t="str">
        <f>IFERROR(VLOOKUP(CI739, DecMotifs!$A$1:$B$306, 2, 0),"")</f>
        <v/>
      </c>
      <c r="CK739" s="71"/>
      <c r="CL739" s="79" t="str">
        <f>IFERROR(VLOOKUP(CK739, DecMotifs!$A$1:$B$306, 2, 0),"")</f>
        <v/>
      </c>
      <c r="CM739" s="71"/>
      <c r="CN739" s="79" t="str">
        <f>IFERROR(VLOOKUP(CM739, DecMotifs!$A$1:$B$306, 2, 0),"")</f>
        <v/>
      </c>
      <c r="CO739" s="71"/>
      <c r="CP739" s="79" t="str">
        <f>IFERROR(VLOOKUP(CO739, MarginalDec!$A$2:$B$253, 2, 0),"")</f>
        <v/>
      </c>
      <c r="CQ739" s="71"/>
      <c r="CR739" s="79" t="str">
        <f>IFERROR(VLOOKUP(CQ739, MarginalDec!$A$2:$B$253, 2, 0),"")</f>
        <v/>
      </c>
      <c r="CS739" s="71"/>
      <c r="CT739" s="79" t="str">
        <f>IFERROR(VLOOKUP(CS739, MarginalDec!$A$2:$B$253, 2, 0),"")</f>
        <v/>
      </c>
      <c r="CU739" s="71"/>
      <c r="CV739" s="79" t="str">
        <f>IF(ISBLANK(CU739),"", IFERROR(VLOOKUP(CU739, Tooling!$A$2:$B$252, 2, 0),""))</f>
        <v/>
      </c>
      <c r="CW739" s="71"/>
      <c r="CX739" s="79" t="str">
        <f>IF(ISBLANK(CW739),"", IFERROR(VLOOKUP(CW739, Tooling!$A$2:$B$252, 2, 0),""))</f>
        <v/>
      </c>
      <c r="CY739" s="71"/>
      <c r="CZ739" s="79" t="str">
        <f>IF(ISBLANK(CY739),"", IFERROR(VLOOKUP(CY739, Repairs!$A$2:$B$252, 2, 0),""))</f>
        <v/>
      </c>
      <c r="DA739" s="77"/>
      <c r="DB739" s="71"/>
      <c r="DC739" s="79" t="str">
        <f>IFERROR(VLOOKUP(DB739, DatingReason!$A$2:$B$252, 2, 0),"")</f>
        <v/>
      </c>
      <c r="DD739" s="123" t="str">
        <f t="shared" si="147"/>
        <v/>
      </c>
      <c r="DF739" s="119" t="str">
        <f t="array" ref="DF739">IF(AND($B739&lt;&gt;"", $DE739&lt;&gt;"", $DE739&lt;&gt;"No"),MAX(IF($B739=PEOPLE!$B$4:$B$1000, PEOPLE!$Q$4:$Q$1000,""))+100,"")</f>
        <v/>
      </c>
      <c r="DG739" s="68"/>
      <c r="DH739" s="76">
        <f>COUNTIF(PEOPLE!B:B, MEMORIALS!B739)</f>
        <v>0</v>
      </c>
      <c r="DI739" s="82"/>
      <c r="DJ739" s="82"/>
      <c r="DK739" s="82"/>
      <c r="DL739" s="68"/>
      <c r="DM739" s="68"/>
      <c r="DN739" s="68"/>
      <c r="DO739" s="68"/>
      <c r="DP739" s="68"/>
    </row>
    <row r="740" spans="1:120" ht="15" customHeight="1" x14ac:dyDescent="0.25">
      <c r="A740" s="68"/>
      <c r="B740" s="69"/>
      <c r="C740" s="68"/>
      <c r="D740" s="68"/>
      <c r="E740" s="70" t="str">
        <f>IF(D740="","",VLOOKUP(D740,Denomination!$A$2:$B$50, 2, 0))</f>
        <v/>
      </c>
      <c r="F740" s="68"/>
      <c r="G740" s="71"/>
      <c r="H740" s="70" t="str">
        <f>IF(G740="","",VLOOKUP(G740,MCondition!$A$2:$B$50, 2, 0))</f>
        <v/>
      </c>
      <c r="I740" s="72"/>
      <c r="J740" s="71"/>
      <c r="K740" s="70" t="str">
        <f>IF(J740="","",VLOOKUP(J740,ICondition!$A$2:$B$50, 2, 0))</f>
        <v/>
      </c>
      <c r="L740" s="73"/>
      <c r="M740" s="73"/>
      <c r="N740" s="73"/>
      <c r="O740" s="73"/>
      <c r="P740" s="73"/>
      <c r="Q740" s="73"/>
      <c r="R740" s="78"/>
      <c r="S740" s="79" t="str">
        <f>IFERROR(VLOOKUP(R740,Material!$A$2:$B$59, 2, 0),"")</f>
        <v/>
      </c>
      <c r="T740" s="71"/>
      <c r="U740" s="79" t="str">
        <f>IFERROR(VLOOKUP(T740,Material!$A$2:$B$59, 2, 0),"")</f>
        <v/>
      </c>
      <c r="V740" s="71"/>
      <c r="W740" s="79" t="str">
        <f>IFERROR(VLOOKUP(V740,Material!$A$2:$B$59, 2, 0),"")</f>
        <v/>
      </c>
      <c r="X740" s="71"/>
      <c r="Y740" s="79" t="str">
        <f>IFERROR(VLOOKUP(X740,Material!$A$2:$B$59, 2, 0),"")</f>
        <v/>
      </c>
      <c r="Z740" s="71"/>
      <c r="AA740" s="79" t="str">
        <f>IFERROR(VLOOKUP(Z740,Material!$A$2:$B$59, 2, 0),"")</f>
        <v/>
      </c>
      <c r="AB740" s="74"/>
      <c r="AC740" s="75" t="e">
        <f t="shared" si="136"/>
        <v>#VALUE!</v>
      </c>
      <c r="AD740" s="75" t="e">
        <f t="shared" si="137"/>
        <v>#VALUE!</v>
      </c>
      <c r="AE740" s="75" t="e">
        <f t="shared" si="139"/>
        <v>#VALUE!</v>
      </c>
      <c r="AF740" s="75" t="e">
        <f t="shared" si="138"/>
        <v>#VALUE!</v>
      </c>
      <c r="AG740" s="75" t="e">
        <f t="shared" si="140"/>
        <v>#VALUE!</v>
      </c>
      <c r="AH740" s="75" t="e">
        <f t="shared" si="141"/>
        <v>#VALUE!</v>
      </c>
      <c r="AI740" s="75" t="e">
        <f t="shared" si="142"/>
        <v>#VALUE!</v>
      </c>
      <c r="AJ740" s="80" t="e">
        <f t="shared" si="143"/>
        <v>#VALUE!</v>
      </c>
      <c r="AK740" s="79" t="str">
        <f>(IFERROR(VLOOKUP(AB740,Categories!$A$2:$B$20,2,1),""))</f>
        <v/>
      </c>
      <c r="AL740" s="79" t="str">
        <f ca="1">IFERROR(VLOOKUP((HLOOKUP((VLOOKUP($AB740,Categories!$A$2:$F$20,3,1)), $AB$3:$AJ740, (ROW()-ROW($AB$3)+1), 0)), INDIRECT(VLOOKUP($AB740,Categories!$A$2:$F$20,6,1)),2,0),AK740)</f>
        <v/>
      </c>
      <c r="AM740" s="79" t="str">
        <f ca="1">IFERROR(VLOOKUP((HLOOKUP((VLOOKUP($AB740,Categories!$A$2:$F$20,4,1)),$AB$3:$AJ740,(ROW()-ROW($AB$3)+1),0)),INDIRECT(VLOOKUP($AB740,Categories!$A$2:$H$20,7,1)),2,0),"")</f>
        <v/>
      </c>
      <c r="AN740" s="79" t="str">
        <f ca="1">IFERROR(VLOOKUP((HLOOKUP((VLOOKUP($AB740,Categories!$A$2:$F$20,5,1)), $AB$3:$AJ740, (ROW()-ROW($AB$3)+1), 0)), INDIRECT(VLOOKUP($AB740,Categories!$A$2:$H$20,8,1)),2,0),"")</f>
        <v/>
      </c>
      <c r="AO740" s="79" t="str">
        <f t="shared" ca="1" si="144"/>
        <v/>
      </c>
      <c r="AP740" s="81"/>
      <c r="AQ740" s="70" t="str">
        <f>IFERROR(VLOOKUP(VALUE(MID(AP740,1,1)),AdditionalElements!$A$2:$B$50,2,0),"")</f>
        <v/>
      </c>
      <c r="AR740" s="70" t="str">
        <f>IFERROR(VLOOKUP(VALUE(MID(AP740,2,1)),AdditionalElements!$H$2:$I$50,2,0),"")</f>
        <v/>
      </c>
      <c r="AS740" s="70" t="str">
        <f>IFERROR(VLOOKUP(VALUE(MID(AP740,3,1)),AdditionalElements!$O$2:$P$50,2,0),"")</f>
        <v/>
      </c>
      <c r="AT740" s="70" t="str">
        <f>IFERROR(VLOOKUP(VALUE(MID(AP740,4,1)),AdditionalElements!$V$2:$W$50,2,0),"")</f>
        <v/>
      </c>
      <c r="AU740" s="71"/>
      <c r="AV740" s="79" t="str">
        <f>IFERROR(IF(VALUE(MID(AU740,1,1))=1, VLOOKUP(VALUE(MID(AU740,1,1)), TxtPanelShape!$A$2:$C$50, 3, 0), (IF(VALUE(MID(AU740,1,1))&gt;=7, VLOOKUP(VALUE(MID(AU740,1,1)), TxtPanelShape!$A$2:$C$50, 3, 0),VLOOKUP(VALUE(MID(AU740,1,2)),TxtPanelShape!$A$2:$C$50,3,0)))), "")</f>
        <v/>
      </c>
      <c r="AW740" s="79" t="str">
        <f>IFERROR(IF(VALUE(MID(AU740,1,1))=1, ", "&amp;VLOOKUP(VALUE(MID(AU740,2,1)), TxtPanelShape!$H$2:$I$50, 2, 0), IF(VALUE(MID(AU740,1,1))&gt;=7, ", "&amp;VLOOKUP(VALUE(MID(AU740,2,1)), TxtPanelShape!$H$2:$I$50, 2, 0),"")), "")</f>
        <v/>
      </c>
      <c r="AX740" s="79" t="str">
        <f>IFERROR(IF(VALUE(MID(AU740,1,1))=1, ", "&amp;VLOOKUP(VALUE(MID(AU740,3,1)), TxtPanelShape!$O$2:$P$50, 2, 0), IF(VALUE(MID(AU740,1,1))&gt;=7, ", "&amp;VLOOKUP(VALUE(MID(AU740,3,1)), TxtPanelShape!$O$2:$P$50, 2, 0),"")),"")</f>
        <v/>
      </c>
      <c r="AY740" s="79" t="str">
        <f>IFERROR("; "&amp;VLOOKUP(VALUE(MID(AU740,4,1)), TxtPanelShape!$V$2:$W$50,2,0),"")</f>
        <v/>
      </c>
      <c r="AZ740" s="79" t="str">
        <f t="shared" si="145"/>
        <v/>
      </c>
      <c r="BA740" s="71"/>
      <c r="BB740" s="79" t="str">
        <f>IFERROR(IF(VALUE(MID(BA740,1,1))=1, VLOOKUP(VALUE(MID(BA740,1,1)), TxtPanelShape!$A$2:$C$50, 3, 0), (IF(VALUE(MID(BA740,1,1))&gt;=7, VLOOKUP(VALUE(MID(BA740,1,1)), TxtPanelShape!$A$2:$C$50, 3, 0),VLOOKUP(VALUE(MID(BA740,1,2)),TxtPanelShape!$A$2:$C$50,3,0)))), "")</f>
        <v/>
      </c>
      <c r="BC740" s="79" t="str">
        <f>IFERROR(IF(VALUE(MID(BA740,1,1))=1, ", "&amp;VLOOKUP(VALUE(MID(BA740,2,1)), TxtPanelShape!$H$2:$I$50, 2, 0), IF(VALUE(MID(BA740,1,1))&gt;=7, ", "&amp;VLOOKUP(VALUE(MID(BA740,2,1)), TxtPanelShape!$H$2:$I$50, 2, 0),"")), "")</f>
        <v/>
      </c>
      <c r="BD740" s="79" t="str">
        <f>IFERROR(IF(VALUE(MID(BA740,1,1))=1, ", "&amp;VLOOKUP(VALUE(MID(BA740,3,1)), TxtPanelShape!$O$2:$P$50, 2, 0), IF(VALUE(MID(BA740,1,1))&gt;=7, ", "&amp;VLOOKUP(VALUE(MID(BA740,3,1)), TxtPanelShape!$O$2:$P$50, 2, 0),"")),"")</f>
        <v/>
      </c>
      <c r="BE740" s="79" t="str">
        <f>IFERROR("; "&amp;VLOOKUP(VALUE(MID(BA740,4,1)), TxtPanelShape!$V$2:$W$50,2,0),"")</f>
        <v/>
      </c>
      <c r="BF740" s="79" t="str">
        <f t="shared" si="146"/>
        <v/>
      </c>
      <c r="BG740" s="71"/>
      <c r="BH740" s="79" t="str">
        <f>IFERROR(VLOOKUP(BG740, TxtPanelDefinition!$A$2:$B$50, 2, 0),"")</f>
        <v/>
      </c>
      <c r="BI740" s="71"/>
      <c r="BJ740" s="79" t="str">
        <f>IFERROR(VLOOKUP(BI740, TxtPanelDefinition!$A$2:$B$50, 2, 0),"")</f>
        <v/>
      </c>
      <c r="BK740" s="71"/>
      <c r="BL740" s="79" t="str">
        <f>IFERROR(VLOOKUP(BK740, InscrTechniques!$A$2:$B$50, 2, 0),"")</f>
        <v/>
      </c>
      <c r="BM740" s="71"/>
      <c r="BN740" s="79" t="str">
        <f>IFERROR(VLOOKUP(BM740, InscrTechniques!$A$2:$B$50, 2, 0),"")</f>
        <v/>
      </c>
      <c r="BO740" s="71"/>
      <c r="BP740" s="79" t="str">
        <f>IFERROR(VLOOKUP(BO740, InscrTechniques!$A$2:$B$50, 2, 0),"")</f>
        <v/>
      </c>
      <c r="BQ740" s="71"/>
      <c r="BR740" s="79" t="str">
        <f>IFERROR(VLOOKUP(BQ740, InscrTechniques!$A$2:$B$50, 2, 0),"")</f>
        <v/>
      </c>
      <c r="BS740" s="71"/>
      <c r="BT740" s="79" t="str">
        <f>IFERROR(VLOOKUP(BS740, InscrTechniques!$A$2:$B$50, 2, 0),"")</f>
        <v/>
      </c>
      <c r="BU740" s="71"/>
      <c r="BV740" s="79" t="str">
        <f>IFERROR(VLOOKUP(BU740, InscrTechniques!$A$2:$B$50, 2, 0),"")</f>
        <v/>
      </c>
      <c r="BW740" s="125"/>
      <c r="BX740" s="79" t="str">
        <f>IFERROR(VLOOKUP(BW740, InscrTechniques!$A$2:$B$50, 2, 0),"")</f>
        <v/>
      </c>
      <c r="BY740" s="125"/>
      <c r="BZ740" s="79" t="str">
        <f>IFERROR(VLOOKUP(BY740, InscrTechniques!$A$2:$B$50, 2, 0),"")</f>
        <v/>
      </c>
      <c r="CA740" s="74"/>
      <c r="CB740" s="114" t="str">
        <f>IFERROR(VLOOKUP(CA740, LetterStyle!$A$2:$B$50, 2, 0),"")</f>
        <v/>
      </c>
      <c r="CC740" s="74"/>
      <c r="CD740" s="114" t="str">
        <f>IFERROR(VLOOKUP(CC740, LetterStyle!$A$2:$B$50, 2, 0),"")</f>
        <v/>
      </c>
      <c r="CE740" s="74"/>
      <c r="CF740" s="114" t="str">
        <f>IFERROR(VLOOKUP(CE740, LetterStyle!$A$2:$B$50, 2, 0),"")</f>
        <v/>
      </c>
      <c r="CG740" s="74"/>
      <c r="CH740" s="79" t="str">
        <f>IFERROR(VLOOKUP(CG740, LetterStyle!$A$2:$B$50, 2, 0),"")</f>
        <v/>
      </c>
      <c r="CI740" s="71"/>
      <c r="CJ740" s="79" t="str">
        <f>IFERROR(VLOOKUP(CI740, DecMotifs!$A$1:$B$306, 2, 0),"")</f>
        <v/>
      </c>
      <c r="CK740" s="71"/>
      <c r="CL740" s="79" t="str">
        <f>IFERROR(VLOOKUP(CK740, DecMotifs!$A$1:$B$306, 2, 0),"")</f>
        <v/>
      </c>
      <c r="CM740" s="71"/>
      <c r="CN740" s="79" t="str">
        <f>IFERROR(VLOOKUP(CM740, DecMotifs!$A$1:$B$306, 2, 0),"")</f>
        <v/>
      </c>
      <c r="CO740" s="71"/>
      <c r="CP740" s="79" t="str">
        <f>IFERROR(VLOOKUP(CO740, MarginalDec!$A$2:$B$253, 2, 0),"")</f>
        <v/>
      </c>
      <c r="CQ740" s="71"/>
      <c r="CR740" s="79" t="str">
        <f>IFERROR(VLOOKUP(CQ740, MarginalDec!$A$2:$B$253, 2, 0),"")</f>
        <v/>
      </c>
      <c r="CS740" s="71"/>
      <c r="CT740" s="79" t="str">
        <f>IFERROR(VLOOKUP(CS740, MarginalDec!$A$2:$B$253, 2, 0),"")</f>
        <v/>
      </c>
      <c r="CU740" s="71"/>
      <c r="CV740" s="79" t="str">
        <f>IF(ISBLANK(CU740),"", IFERROR(VLOOKUP(CU740, Tooling!$A$2:$B$252, 2, 0),""))</f>
        <v/>
      </c>
      <c r="CW740" s="71"/>
      <c r="CX740" s="79" t="str">
        <f>IF(ISBLANK(CW740),"", IFERROR(VLOOKUP(CW740, Tooling!$A$2:$B$252, 2, 0),""))</f>
        <v/>
      </c>
      <c r="CY740" s="71"/>
      <c r="CZ740" s="79" t="str">
        <f>IF(ISBLANK(CY740),"", IFERROR(VLOOKUP(CY740, Repairs!$A$2:$B$252, 2, 0),""))</f>
        <v/>
      </c>
      <c r="DA740" s="77"/>
      <c r="DB740" s="71"/>
      <c r="DC740" s="79" t="str">
        <f>IFERROR(VLOOKUP(DB740, DatingReason!$A$2:$B$252, 2, 0),"")</f>
        <v/>
      </c>
      <c r="DD740" s="123" t="str">
        <f t="shared" si="147"/>
        <v/>
      </c>
      <c r="DF740" s="119" t="str">
        <f t="array" ref="DF740">IF(AND($B740&lt;&gt;"", $DE740&lt;&gt;"", $DE740&lt;&gt;"No"),MAX(IF($B740=PEOPLE!$B$4:$B$1000, PEOPLE!$Q$4:$Q$1000,""))+100,"")</f>
        <v/>
      </c>
      <c r="DG740" s="68"/>
      <c r="DH740" s="76">
        <f>COUNTIF(PEOPLE!B:B, MEMORIALS!B740)</f>
        <v>0</v>
      </c>
      <c r="DI740" s="82"/>
      <c r="DJ740" s="82"/>
      <c r="DK740" s="82"/>
      <c r="DL740" s="68"/>
      <c r="DM740" s="68"/>
      <c r="DN740" s="68"/>
      <c r="DO740" s="68"/>
      <c r="DP740" s="68"/>
    </row>
    <row r="741" spans="1:120" ht="15" customHeight="1" x14ac:dyDescent="0.25">
      <c r="A741" s="68"/>
      <c r="B741" s="69"/>
      <c r="C741" s="68"/>
      <c r="D741" s="68"/>
      <c r="E741" s="70" t="str">
        <f>IF(D741="","",VLOOKUP(D741,Denomination!$A$2:$B$50, 2, 0))</f>
        <v/>
      </c>
      <c r="F741" s="68"/>
      <c r="G741" s="71"/>
      <c r="H741" s="70" t="str">
        <f>IF(G741="","",VLOOKUP(G741,MCondition!$A$2:$B$50, 2, 0))</f>
        <v/>
      </c>
      <c r="I741" s="72"/>
      <c r="J741" s="71"/>
      <c r="K741" s="70" t="str">
        <f>IF(J741="","",VLOOKUP(J741,ICondition!$A$2:$B$50, 2, 0))</f>
        <v/>
      </c>
      <c r="L741" s="73"/>
      <c r="M741" s="73"/>
      <c r="N741" s="73"/>
      <c r="O741" s="73"/>
      <c r="P741" s="73"/>
      <c r="Q741" s="73"/>
      <c r="R741" s="78"/>
      <c r="S741" s="79" t="str">
        <f>IFERROR(VLOOKUP(R741,Material!$A$2:$B$59, 2, 0),"")</f>
        <v/>
      </c>
      <c r="T741" s="71"/>
      <c r="U741" s="79" t="str">
        <f>IFERROR(VLOOKUP(T741,Material!$A$2:$B$59, 2, 0),"")</f>
        <v/>
      </c>
      <c r="V741" s="71"/>
      <c r="W741" s="79" t="str">
        <f>IFERROR(VLOOKUP(V741,Material!$A$2:$B$59, 2, 0),"")</f>
        <v/>
      </c>
      <c r="X741" s="71"/>
      <c r="Y741" s="79" t="str">
        <f>IFERROR(VLOOKUP(X741,Material!$A$2:$B$59, 2, 0),"")</f>
        <v/>
      </c>
      <c r="Z741" s="71"/>
      <c r="AA741" s="79" t="str">
        <f>IFERROR(VLOOKUP(Z741,Material!$A$2:$B$59, 2, 0),"")</f>
        <v/>
      </c>
      <c r="AB741" s="74"/>
      <c r="AC741" s="75" t="e">
        <f t="shared" si="136"/>
        <v>#VALUE!</v>
      </c>
      <c r="AD741" s="75" t="e">
        <f t="shared" si="137"/>
        <v>#VALUE!</v>
      </c>
      <c r="AE741" s="75" t="e">
        <f t="shared" si="139"/>
        <v>#VALUE!</v>
      </c>
      <c r="AF741" s="75" t="e">
        <f t="shared" si="138"/>
        <v>#VALUE!</v>
      </c>
      <c r="AG741" s="75" t="e">
        <f t="shared" si="140"/>
        <v>#VALUE!</v>
      </c>
      <c r="AH741" s="75" t="e">
        <f t="shared" si="141"/>
        <v>#VALUE!</v>
      </c>
      <c r="AI741" s="75" t="e">
        <f t="shared" si="142"/>
        <v>#VALUE!</v>
      </c>
      <c r="AJ741" s="80" t="e">
        <f t="shared" si="143"/>
        <v>#VALUE!</v>
      </c>
      <c r="AK741" s="79" t="str">
        <f>(IFERROR(VLOOKUP(AB741,Categories!$A$2:$B$20,2,1),""))</f>
        <v/>
      </c>
      <c r="AL741" s="79" t="str">
        <f ca="1">IFERROR(VLOOKUP((HLOOKUP((VLOOKUP($AB741,Categories!$A$2:$F$20,3,1)), $AB$3:$AJ741, (ROW()-ROW($AB$3)+1), 0)), INDIRECT(VLOOKUP($AB741,Categories!$A$2:$F$20,6,1)),2,0),AK741)</f>
        <v/>
      </c>
      <c r="AM741" s="79" t="str">
        <f ca="1">IFERROR(VLOOKUP((HLOOKUP((VLOOKUP($AB741,Categories!$A$2:$F$20,4,1)),$AB$3:$AJ741,(ROW()-ROW($AB$3)+1),0)),INDIRECT(VLOOKUP($AB741,Categories!$A$2:$H$20,7,1)),2,0),"")</f>
        <v/>
      </c>
      <c r="AN741" s="79" t="str">
        <f ca="1">IFERROR(VLOOKUP((HLOOKUP((VLOOKUP($AB741,Categories!$A$2:$F$20,5,1)), $AB$3:$AJ741, (ROW()-ROW($AB$3)+1), 0)), INDIRECT(VLOOKUP($AB741,Categories!$A$2:$H$20,8,1)),2,0),"")</f>
        <v/>
      </c>
      <c r="AO741" s="79" t="str">
        <f t="shared" ca="1" si="144"/>
        <v/>
      </c>
      <c r="AP741" s="81"/>
      <c r="AQ741" s="70" t="str">
        <f>IFERROR(VLOOKUP(VALUE(MID(AP741,1,1)),AdditionalElements!$A$2:$B$50,2,0),"")</f>
        <v/>
      </c>
      <c r="AR741" s="70" t="str">
        <f>IFERROR(VLOOKUP(VALUE(MID(AP741,2,1)),AdditionalElements!$H$2:$I$50,2,0),"")</f>
        <v/>
      </c>
      <c r="AS741" s="70" t="str">
        <f>IFERROR(VLOOKUP(VALUE(MID(AP741,3,1)),AdditionalElements!$O$2:$P$50,2,0),"")</f>
        <v/>
      </c>
      <c r="AT741" s="70" t="str">
        <f>IFERROR(VLOOKUP(VALUE(MID(AP741,4,1)),AdditionalElements!$V$2:$W$50,2,0),"")</f>
        <v/>
      </c>
      <c r="AU741" s="71"/>
      <c r="AV741" s="79" t="str">
        <f>IFERROR(IF(VALUE(MID(AU741,1,1))=1, VLOOKUP(VALUE(MID(AU741,1,1)), TxtPanelShape!$A$2:$C$50, 3, 0), (IF(VALUE(MID(AU741,1,1))&gt;=7, VLOOKUP(VALUE(MID(AU741,1,1)), TxtPanelShape!$A$2:$C$50, 3, 0),VLOOKUP(VALUE(MID(AU741,1,2)),TxtPanelShape!$A$2:$C$50,3,0)))), "")</f>
        <v/>
      </c>
      <c r="AW741" s="79" t="str">
        <f>IFERROR(IF(VALUE(MID(AU741,1,1))=1, ", "&amp;VLOOKUP(VALUE(MID(AU741,2,1)), TxtPanelShape!$H$2:$I$50, 2, 0), IF(VALUE(MID(AU741,1,1))&gt;=7, ", "&amp;VLOOKUP(VALUE(MID(AU741,2,1)), TxtPanelShape!$H$2:$I$50, 2, 0),"")), "")</f>
        <v/>
      </c>
      <c r="AX741" s="79" t="str">
        <f>IFERROR(IF(VALUE(MID(AU741,1,1))=1, ", "&amp;VLOOKUP(VALUE(MID(AU741,3,1)), TxtPanelShape!$O$2:$P$50, 2, 0), IF(VALUE(MID(AU741,1,1))&gt;=7, ", "&amp;VLOOKUP(VALUE(MID(AU741,3,1)), TxtPanelShape!$O$2:$P$50, 2, 0),"")),"")</f>
        <v/>
      </c>
      <c r="AY741" s="79" t="str">
        <f>IFERROR("; "&amp;VLOOKUP(VALUE(MID(AU741,4,1)), TxtPanelShape!$V$2:$W$50,2,0),"")</f>
        <v/>
      </c>
      <c r="AZ741" s="79" t="str">
        <f t="shared" si="145"/>
        <v/>
      </c>
      <c r="BA741" s="71"/>
      <c r="BB741" s="79" t="str">
        <f>IFERROR(IF(VALUE(MID(BA741,1,1))=1, VLOOKUP(VALUE(MID(BA741,1,1)), TxtPanelShape!$A$2:$C$50, 3, 0), (IF(VALUE(MID(BA741,1,1))&gt;=7, VLOOKUP(VALUE(MID(BA741,1,1)), TxtPanelShape!$A$2:$C$50, 3, 0),VLOOKUP(VALUE(MID(BA741,1,2)),TxtPanelShape!$A$2:$C$50,3,0)))), "")</f>
        <v/>
      </c>
      <c r="BC741" s="79" t="str">
        <f>IFERROR(IF(VALUE(MID(BA741,1,1))=1, ", "&amp;VLOOKUP(VALUE(MID(BA741,2,1)), TxtPanelShape!$H$2:$I$50, 2, 0), IF(VALUE(MID(BA741,1,1))&gt;=7, ", "&amp;VLOOKUP(VALUE(MID(BA741,2,1)), TxtPanelShape!$H$2:$I$50, 2, 0),"")), "")</f>
        <v/>
      </c>
      <c r="BD741" s="79" t="str">
        <f>IFERROR(IF(VALUE(MID(BA741,1,1))=1, ", "&amp;VLOOKUP(VALUE(MID(BA741,3,1)), TxtPanelShape!$O$2:$P$50, 2, 0), IF(VALUE(MID(BA741,1,1))&gt;=7, ", "&amp;VLOOKUP(VALUE(MID(BA741,3,1)), TxtPanelShape!$O$2:$P$50, 2, 0),"")),"")</f>
        <v/>
      </c>
      <c r="BE741" s="79" t="str">
        <f>IFERROR("; "&amp;VLOOKUP(VALUE(MID(BA741,4,1)), TxtPanelShape!$V$2:$W$50,2,0),"")</f>
        <v/>
      </c>
      <c r="BF741" s="79" t="str">
        <f t="shared" si="146"/>
        <v/>
      </c>
      <c r="BG741" s="71"/>
      <c r="BH741" s="79" t="str">
        <f>IFERROR(VLOOKUP(BG741, TxtPanelDefinition!$A$2:$B$50, 2, 0),"")</f>
        <v/>
      </c>
      <c r="BI741" s="71"/>
      <c r="BJ741" s="79" t="str">
        <f>IFERROR(VLOOKUP(BI741, TxtPanelDefinition!$A$2:$B$50, 2, 0),"")</f>
        <v/>
      </c>
      <c r="BK741" s="71"/>
      <c r="BL741" s="79" t="str">
        <f>IFERROR(VLOOKUP(BK741, InscrTechniques!$A$2:$B$50, 2, 0),"")</f>
        <v/>
      </c>
      <c r="BM741" s="71"/>
      <c r="BN741" s="79" t="str">
        <f>IFERROR(VLOOKUP(BM741, InscrTechniques!$A$2:$B$50, 2, 0),"")</f>
        <v/>
      </c>
      <c r="BO741" s="71"/>
      <c r="BP741" s="79" t="str">
        <f>IFERROR(VLOOKUP(BO741, InscrTechniques!$A$2:$B$50, 2, 0),"")</f>
        <v/>
      </c>
      <c r="BQ741" s="71"/>
      <c r="BR741" s="79" t="str">
        <f>IFERROR(VLOOKUP(BQ741, InscrTechniques!$A$2:$B$50, 2, 0),"")</f>
        <v/>
      </c>
      <c r="BS741" s="71"/>
      <c r="BT741" s="79" t="str">
        <f>IFERROR(VLOOKUP(BS741, InscrTechniques!$A$2:$B$50, 2, 0),"")</f>
        <v/>
      </c>
      <c r="BU741" s="71"/>
      <c r="BV741" s="79" t="str">
        <f>IFERROR(VLOOKUP(BU741, InscrTechniques!$A$2:$B$50, 2, 0),"")</f>
        <v/>
      </c>
      <c r="BW741" s="125"/>
      <c r="BX741" s="79" t="str">
        <f>IFERROR(VLOOKUP(BW741, InscrTechniques!$A$2:$B$50, 2, 0),"")</f>
        <v/>
      </c>
      <c r="BY741" s="125"/>
      <c r="BZ741" s="79" t="str">
        <f>IFERROR(VLOOKUP(BY741, InscrTechniques!$A$2:$B$50, 2, 0),"")</f>
        <v/>
      </c>
      <c r="CA741" s="74"/>
      <c r="CB741" s="114" t="str">
        <f>IFERROR(VLOOKUP(CA741, LetterStyle!$A$2:$B$50, 2, 0),"")</f>
        <v/>
      </c>
      <c r="CC741" s="74"/>
      <c r="CD741" s="114" t="str">
        <f>IFERROR(VLOOKUP(CC741, LetterStyle!$A$2:$B$50, 2, 0),"")</f>
        <v/>
      </c>
      <c r="CE741" s="74"/>
      <c r="CF741" s="114" t="str">
        <f>IFERROR(VLOOKUP(CE741, LetterStyle!$A$2:$B$50, 2, 0),"")</f>
        <v/>
      </c>
      <c r="CG741" s="74"/>
      <c r="CH741" s="79" t="str">
        <f>IFERROR(VLOOKUP(CG741, LetterStyle!$A$2:$B$50, 2, 0),"")</f>
        <v/>
      </c>
      <c r="CI741" s="71"/>
      <c r="CJ741" s="79" t="str">
        <f>IFERROR(VLOOKUP(CI741, DecMotifs!$A$1:$B$306, 2, 0),"")</f>
        <v/>
      </c>
      <c r="CK741" s="71"/>
      <c r="CL741" s="79" t="str">
        <f>IFERROR(VLOOKUP(CK741, DecMotifs!$A$1:$B$306, 2, 0),"")</f>
        <v/>
      </c>
      <c r="CM741" s="71"/>
      <c r="CN741" s="79" t="str">
        <f>IFERROR(VLOOKUP(CM741, DecMotifs!$A$1:$B$306, 2, 0),"")</f>
        <v/>
      </c>
      <c r="CO741" s="71"/>
      <c r="CP741" s="79" t="str">
        <f>IFERROR(VLOOKUP(CO741, MarginalDec!$A$2:$B$253, 2, 0),"")</f>
        <v/>
      </c>
      <c r="CQ741" s="71"/>
      <c r="CR741" s="79" t="str">
        <f>IFERROR(VLOOKUP(CQ741, MarginalDec!$A$2:$B$253, 2, 0),"")</f>
        <v/>
      </c>
      <c r="CS741" s="71"/>
      <c r="CT741" s="79" t="str">
        <f>IFERROR(VLOOKUP(CS741, MarginalDec!$A$2:$B$253, 2, 0),"")</f>
        <v/>
      </c>
      <c r="CU741" s="71"/>
      <c r="CV741" s="79" t="str">
        <f>IF(ISBLANK(CU741),"", IFERROR(VLOOKUP(CU741, Tooling!$A$2:$B$252, 2, 0),""))</f>
        <v/>
      </c>
      <c r="CW741" s="71"/>
      <c r="CX741" s="79" t="str">
        <f>IF(ISBLANK(CW741),"", IFERROR(VLOOKUP(CW741, Tooling!$A$2:$B$252, 2, 0),""))</f>
        <v/>
      </c>
      <c r="CY741" s="71"/>
      <c r="CZ741" s="79" t="str">
        <f>IF(ISBLANK(CY741),"", IFERROR(VLOOKUP(CY741, Repairs!$A$2:$B$252, 2, 0),""))</f>
        <v/>
      </c>
      <c r="DA741" s="77"/>
      <c r="DB741" s="71"/>
      <c r="DC741" s="79" t="str">
        <f>IFERROR(VLOOKUP(DB741, DatingReason!$A$2:$B$252, 2, 0),"")</f>
        <v/>
      </c>
      <c r="DD741" s="123" t="str">
        <f t="shared" si="147"/>
        <v/>
      </c>
      <c r="DF741" s="119" t="str">
        <f t="array" ref="DF741">IF(AND($B741&lt;&gt;"", $DE741&lt;&gt;"", $DE741&lt;&gt;"No"),MAX(IF($B741=PEOPLE!$B$4:$B$1000, PEOPLE!$Q$4:$Q$1000,""))+100,"")</f>
        <v/>
      </c>
      <c r="DG741" s="68"/>
      <c r="DH741" s="76">
        <f>COUNTIF(PEOPLE!B:B, MEMORIALS!B741)</f>
        <v>0</v>
      </c>
      <c r="DI741" s="82"/>
      <c r="DJ741" s="82"/>
      <c r="DK741" s="82"/>
      <c r="DL741" s="68"/>
      <c r="DM741" s="68"/>
      <c r="DN741" s="68"/>
      <c r="DO741" s="68"/>
      <c r="DP741" s="68"/>
    </row>
    <row r="742" spans="1:120" ht="15" customHeight="1" x14ac:dyDescent="0.25">
      <c r="A742" s="68"/>
      <c r="B742" s="69"/>
      <c r="C742" s="68"/>
      <c r="D742" s="68"/>
      <c r="E742" s="70" t="str">
        <f>IF(D742="","",VLOOKUP(D742,Denomination!$A$2:$B$50, 2, 0))</f>
        <v/>
      </c>
      <c r="F742" s="68"/>
      <c r="G742" s="71"/>
      <c r="H742" s="70" t="str">
        <f>IF(G742="","",VLOOKUP(G742,MCondition!$A$2:$B$50, 2, 0))</f>
        <v/>
      </c>
      <c r="I742" s="72"/>
      <c r="J742" s="71"/>
      <c r="K742" s="70" t="str">
        <f>IF(J742="","",VLOOKUP(J742,ICondition!$A$2:$B$50, 2, 0))</f>
        <v/>
      </c>
      <c r="L742" s="73"/>
      <c r="M742" s="73"/>
      <c r="N742" s="73"/>
      <c r="O742" s="73"/>
      <c r="P742" s="73"/>
      <c r="Q742" s="73"/>
      <c r="R742" s="78"/>
      <c r="S742" s="79" t="str">
        <f>IFERROR(VLOOKUP(R742,Material!$A$2:$B$59, 2, 0),"")</f>
        <v/>
      </c>
      <c r="T742" s="71"/>
      <c r="U742" s="79" t="str">
        <f>IFERROR(VLOOKUP(T742,Material!$A$2:$B$59, 2, 0),"")</f>
        <v/>
      </c>
      <c r="V742" s="71"/>
      <c r="W742" s="79" t="str">
        <f>IFERROR(VLOOKUP(V742,Material!$A$2:$B$59, 2, 0),"")</f>
        <v/>
      </c>
      <c r="X742" s="71"/>
      <c r="Y742" s="79" t="str">
        <f>IFERROR(VLOOKUP(X742,Material!$A$2:$B$59, 2, 0),"")</f>
        <v/>
      </c>
      <c r="Z742" s="71"/>
      <c r="AA742" s="79" t="str">
        <f>IFERROR(VLOOKUP(Z742,Material!$A$2:$B$59, 2, 0),"")</f>
        <v/>
      </c>
      <c r="AB742" s="74"/>
      <c r="AC742" s="75" t="e">
        <f t="shared" si="136"/>
        <v>#VALUE!</v>
      </c>
      <c r="AD742" s="75" t="e">
        <f t="shared" si="137"/>
        <v>#VALUE!</v>
      </c>
      <c r="AE742" s="75" t="e">
        <f t="shared" si="139"/>
        <v>#VALUE!</v>
      </c>
      <c r="AF742" s="75" t="e">
        <f t="shared" si="138"/>
        <v>#VALUE!</v>
      </c>
      <c r="AG742" s="75" t="e">
        <f t="shared" si="140"/>
        <v>#VALUE!</v>
      </c>
      <c r="AH742" s="75" t="e">
        <f t="shared" si="141"/>
        <v>#VALUE!</v>
      </c>
      <c r="AI742" s="75" t="e">
        <f t="shared" si="142"/>
        <v>#VALUE!</v>
      </c>
      <c r="AJ742" s="80" t="e">
        <f t="shared" si="143"/>
        <v>#VALUE!</v>
      </c>
      <c r="AK742" s="79" t="str">
        <f>(IFERROR(VLOOKUP(AB742,Categories!$A$2:$B$20,2,1),""))</f>
        <v/>
      </c>
      <c r="AL742" s="79" t="str">
        <f ca="1">IFERROR(VLOOKUP((HLOOKUP((VLOOKUP($AB742,Categories!$A$2:$F$20,3,1)), $AB$3:$AJ742, (ROW()-ROW($AB$3)+1), 0)), INDIRECT(VLOOKUP($AB742,Categories!$A$2:$F$20,6,1)),2,0),AK742)</f>
        <v/>
      </c>
      <c r="AM742" s="79" t="str">
        <f ca="1">IFERROR(VLOOKUP((HLOOKUP((VLOOKUP($AB742,Categories!$A$2:$F$20,4,1)),$AB$3:$AJ742,(ROW()-ROW($AB$3)+1),0)),INDIRECT(VLOOKUP($AB742,Categories!$A$2:$H$20,7,1)),2,0),"")</f>
        <v/>
      </c>
      <c r="AN742" s="79" t="str">
        <f ca="1">IFERROR(VLOOKUP((HLOOKUP((VLOOKUP($AB742,Categories!$A$2:$F$20,5,1)), $AB$3:$AJ742, (ROW()-ROW($AB$3)+1), 0)), INDIRECT(VLOOKUP($AB742,Categories!$A$2:$H$20,8,1)),2,0),"")</f>
        <v/>
      </c>
      <c r="AO742" s="79" t="str">
        <f t="shared" ca="1" si="144"/>
        <v/>
      </c>
      <c r="AP742" s="81"/>
      <c r="AQ742" s="70" t="str">
        <f>IFERROR(VLOOKUP(VALUE(MID(AP742,1,1)),AdditionalElements!$A$2:$B$50,2,0),"")</f>
        <v/>
      </c>
      <c r="AR742" s="70" t="str">
        <f>IFERROR(VLOOKUP(VALUE(MID(AP742,2,1)),AdditionalElements!$H$2:$I$50,2,0),"")</f>
        <v/>
      </c>
      <c r="AS742" s="70" t="str">
        <f>IFERROR(VLOOKUP(VALUE(MID(AP742,3,1)),AdditionalElements!$O$2:$P$50,2,0),"")</f>
        <v/>
      </c>
      <c r="AT742" s="70" t="str">
        <f>IFERROR(VLOOKUP(VALUE(MID(AP742,4,1)),AdditionalElements!$V$2:$W$50,2,0),"")</f>
        <v/>
      </c>
      <c r="AU742" s="71"/>
      <c r="AV742" s="79" t="str">
        <f>IFERROR(IF(VALUE(MID(AU742,1,1))=1, VLOOKUP(VALUE(MID(AU742,1,1)), TxtPanelShape!$A$2:$C$50, 3, 0), (IF(VALUE(MID(AU742,1,1))&gt;=7, VLOOKUP(VALUE(MID(AU742,1,1)), TxtPanelShape!$A$2:$C$50, 3, 0),VLOOKUP(VALUE(MID(AU742,1,2)),TxtPanelShape!$A$2:$C$50,3,0)))), "")</f>
        <v/>
      </c>
      <c r="AW742" s="79" t="str">
        <f>IFERROR(IF(VALUE(MID(AU742,1,1))=1, ", "&amp;VLOOKUP(VALUE(MID(AU742,2,1)), TxtPanelShape!$H$2:$I$50, 2, 0), IF(VALUE(MID(AU742,1,1))&gt;=7, ", "&amp;VLOOKUP(VALUE(MID(AU742,2,1)), TxtPanelShape!$H$2:$I$50, 2, 0),"")), "")</f>
        <v/>
      </c>
      <c r="AX742" s="79" t="str">
        <f>IFERROR(IF(VALUE(MID(AU742,1,1))=1, ", "&amp;VLOOKUP(VALUE(MID(AU742,3,1)), TxtPanelShape!$O$2:$P$50, 2, 0), IF(VALUE(MID(AU742,1,1))&gt;=7, ", "&amp;VLOOKUP(VALUE(MID(AU742,3,1)), TxtPanelShape!$O$2:$P$50, 2, 0),"")),"")</f>
        <v/>
      </c>
      <c r="AY742" s="79" t="str">
        <f>IFERROR("; "&amp;VLOOKUP(VALUE(MID(AU742,4,1)), TxtPanelShape!$V$2:$W$50,2,0),"")</f>
        <v/>
      </c>
      <c r="AZ742" s="79" t="str">
        <f t="shared" si="145"/>
        <v/>
      </c>
      <c r="BA742" s="71"/>
      <c r="BB742" s="79" t="str">
        <f>IFERROR(IF(VALUE(MID(BA742,1,1))=1, VLOOKUP(VALUE(MID(BA742,1,1)), TxtPanelShape!$A$2:$C$50, 3, 0), (IF(VALUE(MID(BA742,1,1))&gt;=7, VLOOKUP(VALUE(MID(BA742,1,1)), TxtPanelShape!$A$2:$C$50, 3, 0),VLOOKUP(VALUE(MID(BA742,1,2)),TxtPanelShape!$A$2:$C$50,3,0)))), "")</f>
        <v/>
      </c>
      <c r="BC742" s="79" t="str">
        <f>IFERROR(IF(VALUE(MID(BA742,1,1))=1, ", "&amp;VLOOKUP(VALUE(MID(BA742,2,1)), TxtPanelShape!$H$2:$I$50, 2, 0), IF(VALUE(MID(BA742,1,1))&gt;=7, ", "&amp;VLOOKUP(VALUE(MID(BA742,2,1)), TxtPanelShape!$H$2:$I$50, 2, 0),"")), "")</f>
        <v/>
      </c>
      <c r="BD742" s="79" t="str">
        <f>IFERROR(IF(VALUE(MID(BA742,1,1))=1, ", "&amp;VLOOKUP(VALUE(MID(BA742,3,1)), TxtPanelShape!$O$2:$P$50, 2, 0), IF(VALUE(MID(BA742,1,1))&gt;=7, ", "&amp;VLOOKUP(VALUE(MID(BA742,3,1)), TxtPanelShape!$O$2:$P$50, 2, 0),"")),"")</f>
        <v/>
      </c>
      <c r="BE742" s="79" t="str">
        <f>IFERROR("; "&amp;VLOOKUP(VALUE(MID(BA742,4,1)), TxtPanelShape!$V$2:$W$50,2,0),"")</f>
        <v/>
      </c>
      <c r="BF742" s="79" t="str">
        <f t="shared" si="146"/>
        <v/>
      </c>
      <c r="BG742" s="71"/>
      <c r="BH742" s="79" t="str">
        <f>IFERROR(VLOOKUP(BG742, TxtPanelDefinition!$A$2:$B$50, 2, 0),"")</f>
        <v/>
      </c>
      <c r="BI742" s="71"/>
      <c r="BJ742" s="79" t="str">
        <f>IFERROR(VLOOKUP(BI742, TxtPanelDefinition!$A$2:$B$50, 2, 0),"")</f>
        <v/>
      </c>
      <c r="BK742" s="71"/>
      <c r="BL742" s="79" t="str">
        <f>IFERROR(VLOOKUP(BK742, InscrTechniques!$A$2:$B$50, 2, 0),"")</f>
        <v/>
      </c>
      <c r="BM742" s="71"/>
      <c r="BN742" s="79" t="str">
        <f>IFERROR(VLOOKUP(BM742, InscrTechniques!$A$2:$B$50, 2, 0),"")</f>
        <v/>
      </c>
      <c r="BO742" s="71"/>
      <c r="BP742" s="79" t="str">
        <f>IFERROR(VLOOKUP(BO742, InscrTechniques!$A$2:$B$50, 2, 0),"")</f>
        <v/>
      </c>
      <c r="BQ742" s="71"/>
      <c r="BR742" s="79" t="str">
        <f>IFERROR(VLOOKUP(BQ742, InscrTechniques!$A$2:$B$50, 2, 0),"")</f>
        <v/>
      </c>
      <c r="BS742" s="71"/>
      <c r="BT742" s="79" t="str">
        <f>IFERROR(VLOOKUP(BS742, InscrTechniques!$A$2:$B$50, 2, 0),"")</f>
        <v/>
      </c>
      <c r="BU742" s="71"/>
      <c r="BV742" s="79" t="str">
        <f>IFERROR(VLOOKUP(BU742, InscrTechniques!$A$2:$B$50, 2, 0),"")</f>
        <v/>
      </c>
      <c r="BW742" s="125"/>
      <c r="BX742" s="79" t="str">
        <f>IFERROR(VLOOKUP(BW742, InscrTechniques!$A$2:$B$50, 2, 0),"")</f>
        <v/>
      </c>
      <c r="BY742" s="125"/>
      <c r="BZ742" s="79" t="str">
        <f>IFERROR(VLOOKUP(BY742, InscrTechniques!$A$2:$B$50, 2, 0),"")</f>
        <v/>
      </c>
      <c r="CA742" s="74"/>
      <c r="CB742" s="114" t="str">
        <f>IFERROR(VLOOKUP(CA742, LetterStyle!$A$2:$B$50, 2, 0),"")</f>
        <v/>
      </c>
      <c r="CC742" s="74"/>
      <c r="CD742" s="114" t="str">
        <f>IFERROR(VLOOKUP(CC742, LetterStyle!$A$2:$B$50, 2, 0),"")</f>
        <v/>
      </c>
      <c r="CE742" s="74"/>
      <c r="CF742" s="114" t="str">
        <f>IFERROR(VLOOKUP(CE742, LetterStyle!$A$2:$B$50, 2, 0),"")</f>
        <v/>
      </c>
      <c r="CG742" s="74"/>
      <c r="CH742" s="79" t="str">
        <f>IFERROR(VLOOKUP(CG742, LetterStyle!$A$2:$B$50, 2, 0),"")</f>
        <v/>
      </c>
      <c r="CI742" s="71"/>
      <c r="CJ742" s="79" t="str">
        <f>IFERROR(VLOOKUP(CI742, DecMotifs!$A$1:$B$306, 2, 0),"")</f>
        <v/>
      </c>
      <c r="CK742" s="71"/>
      <c r="CL742" s="79" t="str">
        <f>IFERROR(VLOOKUP(CK742, DecMotifs!$A$1:$B$306, 2, 0),"")</f>
        <v/>
      </c>
      <c r="CM742" s="71"/>
      <c r="CN742" s="79" t="str">
        <f>IFERROR(VLOOKUP(CM742, DecMotifs!$A$1:$B$306, 2, 0),"")</f>
        <v/>
      </c>
      <c r="CO742" s="71"/>
      <c r="CP742" s="79" t="str">
        <f>IFERROR(VLOOKUP(CO742, MarginalDec!$A$2:$B$253, 2, 0),"")</f>
        <v/>
      </c>
      <c r="CQ742" s="71"/>
      <c r="CR742" s="79" t="str">
        <f>IFERROR(VLOOKUP(CQ742, MarginalDec!$A$2:$B$253, 2, 0),"")</f>
        <v/>
      </c>
      <c r="CS742" s="71"/>
      <c r="CT742" s="79" t="str">
        <f>IFERROR(VLOOKUP(CS742, MarginalDec!$A$2:$B$253, 2, 0),"")</f>
        <v/>
      </c>
      <c r="CU742" s="71"/>
      <c r="CV742" s="79" t="str">
        <f>IF(ISBLANK(CU742),"", IFERROR(VLOOKUP(CU742, Tooling!$A$2:$B$252, 2, 0),""))</f>
        <v/>
      </c>
      <c r="CW742" s="71"/>
      <c r="CX742" s="79" t="str">
        <f>IF(ISBLANK(CW742),"", IFERROR(VLOOKUP(CW742, Tooling!$A$2:$B$252, 2, 0),""))</f>
        <v/>
      </c>
      <c r="CY742" s="71"/>
      <c r="CZ742" s="79" t="str">
        <f>IF(ISBLANK(CY742),"", IFERROR(VLOOKUP(CY742, Repairs!$A$2:$B$252, 2, 0),""))</f>
        <v/>
      </c>
      <c r="DA742" s="77"/>
      <c r="DB742" s="71"/>
      <c r="DC742" s="79" t="str">
        <f>IFERROR(VLOOKUP(DB742, DatingReason!$A$2:$B$252, 2, 0),"")</f>
        <v/>
      </c>
      <c r="DD742" s="123" t="str">
        <f t="shared" si="147"/>
        <v/>
      </c>
      <c r="DF742" s="119" t="str">
        <f t="array" ref="DF742">IF(AND($B742&lt;&gt;"", $DE742&lt;&gt;"", $DE742&lt;&gt;"No"),MAX(IF($B742=PEOPLE!$B$4:$B$1000, PEOPLE!$Q$4:$Q$1000,""))+100,"")</f>
        <v/>
      </c>
      <c r="DG742" s="68"/>
      <c r="DH742" s="76">
        <f>COUNTIF(PEOPLE!B:B, MEMORIALS!B742)</f>
        <v>0</v>
      </c>
      <c r="DI742" s="82"/>
      <c r="DJ742" s="82"/>
      <c r="DK742" s="82"/>
      <c r="DL742" s="68"/>
      <c r="DM742" s="68"/>
      <c r="DN742" s="68"/>
      <c r="DO742" s="68"/>
      <c r="DP742" s="68"/>
    </row>
    <row r="743" spans="1:120" ht="15" customHeight="1" x14ac:dyDescent="0.25">
      <c r="A743" s="68"/>
      <c r="B743" s="69"/>
      <c r="C743" s="68"/>
      <c r="D743" s="68"/>
      <c r="E743" s="70" t="str">
        <f>IF(D743="","",VLOOKUP(D743,Denomination!$A$2:$B$50, 2, 0))</f>
        <v/>
      </c>
      <c r="F743" s="68"/>
      <c r="G743" s="71"/>
      <c r="H743" s="70" t="str">
        <f>IF(G743="","",VLOOKUP(G743,MCondition!$A$2:$B$50, 2, 0))</f>
        <v/>
      </c>
      <c r="I743" s="72"/>
      <c r="J743" s="71"/>
      <c r="K743" s="70" t="str">
        <f>IF(J743="","",VLOOKUP(J743,ICondition!$A$2:$B$50, 2, 0))</f>
        <v/>
      </c>
      <c r="L743" s="73"/>
      <c r="M743" s="73"/>
      <c r="N743" s="73"/>
      <c r="O743" s="73"/>
      <c r="P743" s="73"/>
      <c r="Q743" s="73"/>
      <c r="R743" s="78"/>
      <c r="S743" s="79" t="str">
        <f>IFERROR(VLOOKUP(R743,Material!$A$2:$B$59, 2, 0),"")</f>
        <v/>
      </c>
      <c r="T743" s="71"/>
      <c r="U743" s="79" t="str">
        <f>IFERROR(VLOOKUP(T743,Material!$A$2:$B$59, 2, 0),"")</f>
        <v/>
      </c>
      <c r="V743" s="71"/>
      <c r="W743" s="79" t="str">
        <f>IFERROR(VLOOKUP(V743,Material!$A$2:$B$59, 2, 0),"")</f>
        <v/>
      </c>
      <c r="X743" s="71"/>
      <c r="Y743" s="79" t="str">
        <f>IFERROR(VLOOKUP(X743,Material!$A$2:$B$59, 2, 0),"")</f>
        <v/>
      </c>
      <c r="Z743" s="71"/>
      <c r="AA743" s="79" t="str">
        <f>IFERROR(VLOOKUP(Z743,Material!$A$2:$B$59, 2, 0),"")</f>
        <v/>
      </c>
      <c r="AB743" s="74"/>
      <c r="AC743" s="75" t="e">
        <f t="shared" si="136"/>
        <v>#VALUE!</v>
      </c>
      <c r="AD743" s="75" t="e">
        <f t="shared" si="137"/>
        <v>#VALUE!</v>
      </c>
      <c r="AE743" s="75" t="e">
        <f t="shared" si="139"/>
        <v>#VALUE!</v>
      </c>
      <c r="AF743" s="75" t="e">
        <f t="shared" si="138"/>
        <v>#VALUE!</v>
      </c>
      <c r="AG743" s="75" t="e">
        <f t="shared" si="140"/>
        <v>#VALUE!</v>
      </c>
      <c r="AH743" s="75" t="e">
        <f t="shared" si="141"/>
        <v>#VALUE!</v>
      </c>
      <c r="AI743" s="75" t="e">
        <f t="shared" si="142"/>
        <v>#VALUE!</v>
      </c>
      <c r="AJ743" s="80" t="e">
        <f t="shared" si="143"/>
        <v>#VALUE!</v>
      </c>
      <c r="AK743" s="79" t="str">
        <f>(IFERROR(VLOOKUP(AB743,Categories!$A$2:$B$20,2,1),""))</f>
        <v/>
      </c>
      <c r="AL743" s="79" t="str">
        <f ca="1">IFERROR(VLOOKUP((HLOOKUP((VLOOKUP($AB743,Categories!$A$2:$F$20,3,1)), $AB$3:$AJ743, (ROW()-ROW($AB$3)+1), 0)), INDIRECT(VLOOKUP($AB743,Categories!$A$2:$F$20,6,1)),2,0),AK743)</f>
        <v/>
      </c>
      <c r="AM743" s="79" t="str">
        <f ca="1">IFERROR(VLOOKUP((HLOOKUP((VLOOKUP($AB743,Categories!$A$2:$F$20,4,1)),$AB$3:$AJ743,(ROW()-ROW($AB$3)+1),0)),INDIRECT(VLOOKUP($AB743,Categories!$A$2:$H$20,7,1)),2,0),"")</f>
        <v/>
      </c>
      <c r="AN743" s="79" t="str">
        <f ca="1">IFERROR(VLOOKUP((HLOOKUP((VLOOKUP($AB743,Categories!$A$2:$F$20,5,1)), $AB$3:$AJ743, (ROW()-ROW($AB$3)+1), 0)), INDIRECT(VLOOKUP($AB743,Categories!$A$2:$H$20,8,1)),2,0),"")</f>
        <v/>
      </c>
      <c r="AO743" s="79" t="str">
        <f t="shared" ca="1" si="144"/>
        <v/>
      </c>
      <c r="AP743" s="81"/>
      <c r="AQ743" s="70" t="str">
        <f>IFERROR(VLOOKUP(VALUE(MID(AP743,1,1)),AdditionalElements!$A$2:$B$50,2,0),"")</f>
        <v/>
      </c>
      <c r="AR743" s="70" t="str">
        <f>IFERROR(VLOOKUP(VALUE(MID(AP743,2,1)),AdditionalElements!$H$2:$I$50,2,0),"")</f>
        <v/>
      </c>
      <c r="AS743" s="70" t="str">
        <f>IFERROR(VLOOKUP(VALUE(MID(AP743,3,1)),AdditionalElements!$O$2:$P$50,2,0),"")</f>
        <v/>
      </c>
      <c r="AT743" s="70" t="str">
        <f>IFERROR(VLOOKUP(VALUE(MID(AP743,4,1)),AdditionalElements!$V$2:$W$50,2,0),"")</f>
        <v/>
      </c>
      <c r="AU743" s="71"/>
      <c r="AV743" s="79" t="str">
        <f>IFERROR(IF(VALUE(MID(AU743,1,1))=1, VLOOKUP(VALUE(MID(AU743,1,1)), TxtPanelShape!$A$2:$C$50, 3, 0), (IF(VALUE(MID(AU743,1,1))&gt;=7, VLOOKUP(VALUE(MID(AU743,1,1)), TxtPanelShape!$A$2:$C$50, 3, 0),VLOOKUP(VALUE(MID(AU743,1,2)),TxtPanelShape!$A$2:$C$50,3,0)))), "")</f>
        <v/>
      </c>
      <c r="AW743" s="79" t="str">
        <f>IFERROR(IF(VALUE(MID(AU743,1,1))=1, ", "&amp;VLOOKUP(VALUE(MID(AU743,2,1)), TxtPanelShape!$H$2:$I$50, 2, 0), IF(VALUE(MID(AU743,1,1))&gt;=7, ", "&amp;VLOOKUP(VALUE(MID(AU743,2,1)), TxtPanelShape!$H$2:$I$50, 2, 0),"")), "")</f>
        <v/>
      </c>
      <c r="AX743" s="79" t="str">
        <f>IFERROR(IF(VALUE(MID(AU743,1,1))=1, ", "&amp;VLOOKUP(VALUE(MID(AU743,3,1)), TxtPanelShape!$O$2:$P$50, 2, 0), IF(VALUE(MID(AU743,1,1))&gt;=7, ", "&amp;VLOOKUP(VALUE(MID(AU743,3,1)), TxtPanelShape!$O$2:$P$50, 2, 0),"")),"")</f>
        <v/>
      </c>
      <c r="AY743" s="79" t="str">
        <f>IFERROR("; "&amp;VLOOKUP(VALUE(MID(AU743,4,1)), TxtPanelShape!$V$2:$W$50,2,0),"")</f>
        <v/>
      </c>
      <c r="AZ743" s="79" t="str">
        <f t="shared" si="145"/>
        <v/>
      </c>
      <c r="BA743" s="71"/>
      <c r="BB743" s="79" t="str">
        <f>IFERROR(IF(VALUE(MID(BA743,1,1))=1, VLOOKUP(VALUE(MID(BA743,1,1)), TxtPanelShape!$A$2:$C$50, 3, 0), (IF(VALUE(MID(BA743,1,1))&gt;=7, VLOOKUP(VALUE(MID(BA743,1,1)), TxtPanelShape!$A$2:$C$50, 3, 0),VLOOKUP(VALUE(MID(BA743,1,2)),TxtPanelShape!$A$2:$C$50,3,0)))), "")</f>
        <v/>
      </c>
      <c r="BC743" s="79" t="str">
        <f>IFERROR(IF(VALUE(MID(BA743,1,1))=1, ", "&amp;VLOOKUP(VALUE(MID(BA743,2,1)), TxtPanelShape!$H$2:$I$50, 2, 0), IF(VALUE(MID(BA743,1,1))&gt;=7, ", "&amp;VLOOKUP(VALUE(MID(BA743,2,1)), TxtPanelShape!$H$2:$I$50, 2, 0),"")), "")</f>
        <v/>
      </c>
      <c r="BD743" s="79" t="str">
        <f>IFERROR(IF(VALUE(MID(BA743,1,1))=1, ", "&amp;VLOOKUP(VALUE(MID(BA743,3,1)), TxtPanelShape!$O$2:$P$50, 2, 0), IF(VALUE(MID(BA743,1,1))&gt;=7, ", "&amp;VLOOKUP(VALUE(MID(BA743,3,1)), TxtPanelShape!$O$2:$P$50, 2, 0),"")),"")</f>
        <v/>
      </c>
      <c r="BE743" s="79" t="str">
        <f>IFERROR("; "&amp;VLOOKUP(VALUE(MID(BA743,4,1)), TxtPanelShape!$V$2:$W$50,2,0),"")</f>
        <v/>
      </c>
      <c r="BF743" s="79" t="str">
        <f t="shared" si="146"/>
        <v/>
      </c>
      <c r="BG743" s="71"/>
      <c r="BH743" s="79" t="str">
        <f>IFERROR(VLOOKUP(BG743, TxtPanelDefinition!$A$2:$B$50, 2, 0),"")</f>
        <v/>
      </c>
      <c r="BI743" s="71"/>
      <c r="BJ743" s="79" t="str">
        <f>IFERROR(VLOOKUP(BI743, TxtPanelDefinition!$A$2:$B$50, 2, 0),"")</f>
        <v/>
      </c>
      <c r="BK743" s="71"/>
      <c r="BL743" s="79" t="str">
        <f>IFERROR(VLOOKUP(BK743, InscrTechniques!$A$2:$B$50, 2, 0),"")</f>
        <v/>
      </c>
      <c r="BM743" s="71"/>
      <c r="BN743" s="79" t="str">
        <f>IFERROR(VLOOKUP(BM743, InscrTechniques!$A$2:$B$50, 2, 0),"")</f>
        <v/>
      </c>
      <c r="BO743" s="71"/>
      <c r="BP743" s="79" t="str">
        <f>IFERROR(VLOOKUP(BO743, InscrTechniques!$A$2:$B$50, 2, 0),"")</f>
        <v/>
      </c>
      <c r="BQ743" s="71"/>
      <c r="BR743" s="79" t="str">
        <f>IFERROR(VLOOKUP(BQ743, InscrTechniques!$A$2:$B$50, 2, 0),"")</f>
        <v/>
      </c>
      <c r="BS743" s="71"/>
      <c r="BT743" s="79" t="str">
        <f>IFERROR(VLOOKUP(BS743, InscrTechniques!$A$2:$B$50, 2, 0),"")</f>
        <v/>
      </c>
      <c r="BU743" s="71"/>
      <c r="BV743" s="79" t="str">
        <f>IFERROR(VLOOKUP(BU743, InscrTechniques!$A$2:$B$50, 2, 0),"")</f>
        <v/>
      </c>
      <c r="BW743" s="125"/>
      <c r="BX743" s="79" t="str">
        <f>IFERROR(VLOOKUP(BW743, InscrTechniques!$A$2:$B$50, 2, 0),"")</f>
        <v/>
      </c>
      <c r="BY743" s="125"/>
      <c r="BZ743" s="79" t="str">
        <f>IFERROR(VLOOKUP(BY743, InscrTechniques!$A$2:$B$50, 2, 0),"")</f>
        <v/>
      </c>
      <c r="CA743" s="74"/>
      <c r="CB743" s="114" t="str">
        <f>IFERROR(VLOOKUP(CA743, LetterStyle!$A$2:$B$50, 2, 0),"")</f>
        <v/>
      </c>
      <c r="CC743" s="74"/>
      <c r="CD743" s="114" t="str">
        <f>IFERROR(VLOOKUP(CC743, LetterStyle!$A$2:$B$50, 2, 0),"")</f>
        <v/>
      </c>
      <c r="CE743" s="74"/>
      <c r="CF743" s="114" t="str">
        <f>IFERROR(VLOOKUP(CE743, LetterStyle!$A$2:$B$50, 2, 0),"")</f>
        <v/>
      </c>
      <c r="CG743" s="74"/>
      <c r="CH743" s="79" t="str">
        <f>IFERROR(VLOOKUP(CG743, LetterStyle!$A$2:$B$50, 2, 0),"")</f>
        <v/>
      </c>
      <c r="CI743" s="71"/>
      <c r="CJ743" s="79" t="str">
        <f>IFERROR(VLOOKUP(CI743, DecMotifs!$A$1:$B$306, 2, 0),"")</f>
        <v/>
      </c>
      <c r="CK743" s="71"/>
      <c r="CL743" s="79" t="str">
        <f>IFERROR(VLOOKUP(CK743, DecMotifs!$A$1:$B$306, 2, 0),"")</f>
        <v/>
      </c>
      <c r="CM743" s="71"/>
      <c r="CN743" s="79" t="str">
        <f>IFERROR(VLOOKUP(CM743, DecMotifs!$A$1:$B$306, 2, 0),"")</f>
        <v/>
      </c>
      <c r="CO743" s="71"/>
      <c r="CP743" s="79" t="str">
        <f>IFERROR(VLOOKUP(CO743, MarginalDec!$A$2:$B$253, 2, 0),"")</f>
        <v/>
      </c>
      <c r="CQ743" s="71"/>
      <c r="CR743" s="79" t="str">
        <f>IFERROR(VLOOKUP(CQ743, MarginalDec!$A$2:$B$253, 2, 0),"")</f>
        <v/>
      </c>
      <c r="CS743" s="71"/>
      <c r="CT743" s="79" t="str">
        <f>IFERROR(VLOOKUP(CS743, MarginalDec!$A$2:$B$253, 2, 0),"")</f>
        <v/>
      </c>
      <c r="CU743" s="71"/>
      <c r="CV743" s="79" t="str">
        <f>IF(ISBLANK(CU743),"", IFERROR(VLOOKUP(CU743, Tooling!$A$2:$B$252, 2, 0),""))</f>
        <v/>
      </c>
      <c r="CW743" s="71"/>
      <c r="CX743" s="79" t="str">
        <f>IF(ISBLANK(CW743),"", IFERROR(VLOOKUP(CW743, Tooling!$A$2:$B$252, 2, 0),""))</f>
        <v/>
      </c>
      <c r="CY743" s="71"/>
      <c r="CZ743" s="79" t="str">
        <f>IF(ISBLANK(CY743),"", IFERROR(VLOOKUP(CY743, Repairs!$A$2:$B$252, 2, 0),""))</f>
        <v/>
      </c>
      <c r="DA743" s="77"/>
      <c r="DB743" s="71"/>
      <c r="DC743" s="79" t="str">
        <f>IFERROR(VLOOKUP(DB743, DatingReason!$A$2:$B$252, 2, 0),"")</f>
        <v/>
      </c>
      <c r="DD743" s="123" t="str">
        <f t="shared" si="147"/>
        <v/>
      </c>
      <c r="DF743" s="119" t="str">
        <f t="array" ref="DF743">IF(AND($B743&lt;&gt;"", $DE743&lt;&gt;"", $DE743&lt;&gt;"No"),MAX(IF($B743=PEOPLE!$B$4:$B$1000, PEOPLE!$Q$4:$Q$1000,""))+100,"")</f>
        <v/>
      </c>
      <c r="DG743" s="68"/>
      <c r="DH743" s="76">
        <f>COUNTIF(PEOPLE!B:B, MEMORIALS!B743)</f>
        <v>0</v>
      </c>
      <c r="DI743" s="82"/>
      <c r="DJ743" s="82"/>
      <c r="DK743" s="82"/>
      <c r="DL743" s="68"/>
      <c r="DM743" s="68"/>
      <c r="DN743" s="68"/>
      <c r="DO743" s="68"/>
      <c r="DP743" s="68"/>
    </row>
    <row r="744" spans="1:120" ht="15" customHeight="1" x14ac:dyDescent="0.25">
      <c r="A744" s="68"/>
      <c r="B744" s="69"/>
      <c r="C744" s="68"/>
      <c r="D744" s="68"/>
      <c r="E744" s="70" t="str">
        <f>IF(D744="","",VLOOKUP(D744,Denomination!$A$2:$B$50, 2, 0))</f>
        <v/>
      </c>
      <c r="F744" s="68"/>
      <c r="G744" s="71"/>
      <c r="H744" s="70" t="str">
        <f>IF(G744="","",VLOOKUP(G744,MCondition!$A$2:$B$50, 2, 0))</f>
        <v/>
      </c>
      <c r="I744" s="72"/>
      <c r="J744" s="71"/>
      <c r="K744" s="70" t="str">
        <f>IF(J744="","",VLOOKUP(J744,ICondition!$A$2:$B$50, 2, 0))</f>
        <v/>
      </c>
      <c r="L744" s="73"/>
      <c r="M744" s="73"/>
      <c r="N744" s="73"/>
      <c r="O744" s="73"/>
      <c r="P744" s="73"/>
      <c r="Q744" s="73"/>
      <c r="R744" s="78"/>
      <c r="S744" s="79" t="str">
        <f>IFERROR(VLOOKUP(R744,Material!$A$2:$B$59, 2, 0),"")</f>
        <v/>
      </c>
      <c r="T744" s="71"/>
      <c r="U744" s="79" t="str">
        <f>IFERROR(VLOOKUP(T744,Material!$A$2:$B$59, 2, 0),"")</f>
        <v/>
      </c>
      <c r="V744" s="71"/>
      <c r="W744" s="79" t="str">
        <f>IFERROR(VLOOKUP(V744,Material!$A$2:$B$59, 2, 0),"")</f>
        <v/>
      </c>
      <c r="X744" s="71"/>
      <c r="Y744" s="79" t="str">
        <f>IFERROR(VLOOKUP(X744,Material!$A$2:$B$59, 2, 0),"")</f>
        <v/>
      </c>
      <c r="Z744" s="71"/>
      <c r="AA744" s="79" t="str">
        <f>IFERROR(VLOOKUP(Z744,Material!$A$2:$B$59, 2, 0),"")</f>
        <v/>
      </c>
      <c r="AB744" s="74"/>
      <c r="AC744" s="75" t="e">
        <f t="shared" si="136"/>
        <v>#VALUE!</v>
      </c>
      <c r="AD744" s="75" t="e">
        <f t="shared" si="137"/>
        <v>#VALUE!</v>
      </c>
      <c r="AE744" s="75" t="e">
        <f t="shared" si="139"/>
        <v>#VALUE!</v>
      </c>
      <c r="AF744" s="75" t="e">
        <f t="shared" si="138"/>
        <v>#VALUE!</v>
      </c>
      <c r="AG744" s="75" t="e">
        <f t="shared" si="140"/>
        <v>#VALUE!</v>
      </c>
      <c r="AH744" s="75" t="e">
        <f t="shared" si="141"/>
        <v>#VALUE!</v>
      </c>
      <c r="AI744" s="75" t="e">
        <f t="shared" si="142"/>
        <v>#VALUE!</v>
      </c>
      <c r="AJ744" s="80" t="e">
        <f t="shared" si="143"/>
        <v>#VALUE!</v>
      </c>
      <c r="AK744" s="79" t="str">
        <f>(IFERROR(VLOOKUP(AB744,Categories!$A$2:$B$20,2,1),""))</f>
        <v/>
      </c>
      <c r="AL744" s="79" t="str">
        <f ca="1">IFERROR(VLOOKUP((HLOOKUP((VLOOKUP($AB744,Categories!$A$2:$F$20,3,1)), $AB$3:$AJ744, (ROW()-ROW($AB$3)+1), 0)), INDIRECT(VLOOKUP($AB744,Categories!$A$2:$F$20,6,1)),2,0),AK744)</f>
        <v/>
      </c>
      <c r="AM744" s="79" t="str">
        <f ca="1">IFERROR(VLOOKUP((HLOOKUP((VLOOKUP($AB744,Categories!$A$2:$F$20,4,1)),$AB$3:$AJ744,(ROW()-ROW($AB$3)+1),0)),INDIRECT(VLOOKUP($AB744,Categories!$A$2:$H$20,7,1)),2,0),"")</f>
        <v/>
      </c>
      <c r="AN744" s="79" t="str">
        <f ca="1">IFERROR(VLOOKUP((HLOOKUP((VLOOKUP($AB744,Categories!$A$2:$F$20,5,1)), $AB$3:$AJ744, (ROW()-ROW($AB$3)+1), 0)), INDIRECT(VLOOKUP($AB744,Categories!$A$2:$H$20,8,1)),2,0),"")</f>
        <v/>
      </c>
      <c r="AO744" s="79" t="str">
        <f t="shared" ca="1" si="144"/>
        <v/>
      </c>
      <c r="AP744" s="81"/>
      <c r="AQ744" s="70" t="str">
        <f>IFERROR(VLOOKUP(VALUE(MID(AP744,1,1)),AdditionalElements!$A$2:$B$50,2,0),"")</f>
        <v/>
      </c>
      <c r="AR744" s="70" t="str">
        <f>IFERROR(VLOOKUP(VALUE(MID(AP744,2,1)),AdditionalElements!$H$2:$I$50,2,0),"")</f>
        <v/>
      </c>
      <c r="AS744" s="70" t="str">
        <f>IFERROR(VLOOKUP(VALUE(MID(AP744,3,1)),AdditionalElements!$O$2:$P$50,2,0),"")</f>
        <v/>
      </c>
      <c r="AT744" s="70" t="str">
        <f>IFERROR(VLOOKUP(VALUE(MID(AP744,4,1)),AdditionalElements!$V$2:$W$50,2,0),"")</f>
        <v/>
      </c>
      <c r="AU744" s="71"/>
      <c r="AV744" s="79" t="str">
        <f>IFERROR(IF(VALUE(MID(AU744,1,1))=1, VLOOKUP(VALUE(MID(AU744,1,1)), TxtPanelShape!$A$2:$C$50, 3, 0), (IF(VALUE(MID(AU744,1,1))&gt;=7, VLOOKUP(VALUE(MID(AU744,1,1)), TxtPanelShape!$A$2:$C$50, 3, 0),VLOOKUP(VALUE(MID(AU744,1,2)),TxtPanelShape!$A$2:$C$50,3,0)))), "")</f>
        <v/>
      </c>
      <c r="AW744" s="79" t="str">
        <f>IFERROR(IF(VALUE(MID(AU744,1,1))=1, ", "&amp;VLOOKUP(VALUE(MID(AU744,2,1)), TxtPanelShape!$H$2:$I$50, 2, 0), IF(VALUE(MID(AU744,1,1))&gt;=7, ", "&amp;VLOOKUP(VALUE(MID(AU744,2,1)), TxtPanelShape!$H$2:$I$50, 2, 0),"")), "")</f>
        <v/>
      </c>
      <c r="AX744" s="79" t="str">
        <f>IFERROR(IF(VALUE(MID(AU744,1,1))=1, ", "&amp;VLOOKUP(VALUE(MID(AU744,3,1)), TxtPanelShape!$O$2:$P$50, 2, 0), IF(VALUE(MID(AU744,1,1))&gt;=7, ", "&amp;VLOOKUP(VALUE(MID(AU744,3,1)), TxtPanelShape!$O$2:$P$50, 2, 0),"")),"")</f>
        <v/>
      </c>
      <c r="AY744" s="79" t="str">
        <f>IFERROR("; "&amp;VLOOKUP(VALUE(MID(AU744,4,1)), TxtPanelShape!$V$2:$W$50,2,0),"")</f>
        <v/>
      </c>
      <c r="AZ744" s="79" t="str">
        <f t="shared" si="145"/>
        <v/>
      </c>
      <c r="BA744" s="71"/>
      <c r="BB744" s="79" t="str">
        <f>IFERROR(IF(VALUE(MID(BA744,1,1))=1, VLOOKUP(VALUE(MID(BA744,1,1)), TxtPanelShape!$A$2:$C$50, 3, 0), (IF(VALUE(MID(BA744,1,1))&gt;=7, VLOOKUP(VALUE(MID(BA744,1,1)), TxtPanelShape!$A$2:$C$50, 3, 0),VLOOKUP(VALUE(MID(BA744,1,2)),TxtPanelShape!$A$2:$C$50,3,0)))), "")</f>
        <v/>
      </c>
      <c r="BC744" s="79" t="str">
        <f>IFERROR(IF(VALUE(MID(BA744,1,1))=1, ", "&amp;VLOOKUP(VALUE(MID(BA744,2,1)), TxtPanelShape!$H$2:$I$50, 2, 0), IF(VALUE(MID(BA744,1,1))&gt;=7, ", "&amp;VLOOKUP(VALUE(MID(BA744,2,1)), TxtPanelShape!$H$2:$I$50, 2, 0),"")), "")</f>
        <v/>
      </c>
      <c r="BD744" s="79" t="str">
        <f>IFERROR(IF(VALUE(MID(BA744,1,1))=1, ", "&amp;VLOOKUP(VALUE(MID(BA744,3,1)), TxtPanelShape!$O$2:$P$50, 2, 0), IF(VALUE(MID(BA744,1,1))&gt;=7, ", "&amp;VLOOKUP(VALUE(MID(BA744,3,1)), TxtPanelShape!$O$2:$P$50, 2, 0),"")),"")</f>
        <v/>
      </c>
      <c r="BE744" s="79" t="str">
        <f>IFERROR("; "&amp;VLOOKUP(VALUE(MID(BA744,4,1)), TxtPanelShape!$V$2:$W$50,2,0),"")</f>
        <v/>
      </c>
      <c r="BF744" s="79" t="str">
        <f t="shared" si="146"/>
        <v/>
      </c>
      <c r="BG744" s="71"/>
      <c r="BH744" s="79" t="str">
        <f>IFERROR(VLOOKUP(BG744, TxtPanelDefinition!$A$2:$B$50, 2, 0),"")</f>
        <v/>
      </c>
      <c r="BI744" s="71"/>
      <c r="BJ744" s="79" t="str">
        <f>IFERROR(VLOOKUP(BI744, TxtPanelDefinition!$A$2:$B$50, 2, 0),"")</f>
        <v/>
      </c>
      <c r="BK744" s="71"/>
      <c r="BL744" s="79" t="str">
        <f>IFERROR(VLOOKUP(BK744, InscrTechniques!$A$2:$B$50, 2, 0),"")</f>
        <v/>
      </c>
      <c r="BM744" s="71"/>
      <c r="BN744" s="79" t="str">
        <f>IFERROR(VLOOKUP(BM744, InscrTechniques!$A$2:$B$50, 2, 0),"")</f>
        <v/>
      </c>
      <c r="BO744" s="71"/>
      <c r="BP744" s="79" t="str">
        <f>IFERROR(VLOOKUP(BO744, InscrTechniques!$A$2:$B$50, 2, 0),"")</f>
        <v/>
      </c>
      <c r="BQ744" s="71"/>
      <c r="BR744" s="79" t="str">
        <f>IFERROR(VLOOKUP(BQ744, InscrTechniques!$A$2:$B$50, 2, 0),"")</f>
        <v/>
      </c>
      <c r="BS744" s="71"/>
      <c r="BT744" s="79" t="str">
        <f>IFERROR(VLOOKUP(BS744, InscrTechniques!$A$2:$B$50, 2, 0),"")</f>
        <v/>
      </c>
      <c r="BU744" s="71"/>
      <c r="BV744" s="79" t="str">
        <f>IFERROR(VLOOKUP(BU744, InscrTechniques!$A$2:$B$50, 2, 0),"")</f>
        <v/>
      </c>
      <c r="BW744" s="125"/>
      <c r="BX744" s="79" t="str">
        <f>IFERROR(VLOOKUP(BW744, InscrTechniques!$A$2:$B$50, 2, 0),"")</f>
        <v/>
      </c>
      <c r="BY744" s="125"/>
      <c r="BZ744" s="79" t="str">
        <f>IFERROR(VLOOKUP(BY744, InscrTechniques!$A$2:$B$50, 2, 0),"")</f>
        <v/>
      </c>
      <c r="CA744" s="74"/>
      <c r="CB744" s="114" t="str">
        <f>IFERROR(VLOOKUP(CA744, LetterStyle!$A$2:$B$50, 2, 0),"")</f>
        <v/>
      </c>
      <c r="CC744" s="74"/>
      <c r="CD744" s="114" t="str">
        <f>IFERROR(VLOOKUP(CC744, LetterStyle!$A$2:$B$50, 2, 0),"")</f>
        <v/>
      </c>
      <c r="CE744" s="74"/>
      <c r="CF744" s="114" t="str">
        <f>IFERROR(VLOOKUP(CE744, LetterStyle!$A$2:$B$50, 2, 0),"")</f>
        <v/>
      </c>
      <c r="CG744" s="74"/>
      <c r="CH744" s="79" t="str">
        <f>IFERROR(VLOOKUP(CG744, LetterStyle!$A$2:$B$50, 2, 0),"")</f>
        <v/>
      </c>
      <c r="CI744" s="71"/>
      <c r="CJ744" s="79" t="str">
        <f>IFERROR(VLOOKUP(CI744, DecMotifs!$A$1:$B$306, 2, 0),"")</f>
        <v/>
      </c>
      <c r="CK744" s="71"/>
      <c r="CL744" s="79" t="str">
        <f>IFERROR(VLOOKUP(CK744, DecMotifs!$A$1:$B$306, 2, 0),"")</f>
        <v/>
      </c>
      <c r="CM744" s="71"/>
      <c r="CN744" s="79" t="str">
        <f>IFERROR(VLOOKUP(CM744, DecMotifs!$A$1:$B$306, 2, 0),"")</f>
        <v/>
      </c>
      <c r="CO744" s="71"/>
      <c r="CP744" s="79" t="str">
        <f>IFERROR(VLOOKUP(CO744, MarginalDec!$A$2:$B$253, 2, 0),"")</f>
        <v/>
      </c>
      <c r="CQ744" s="71"/>
      <c r="CR744" s="79" t="str">
        <f>IFERROR(VLOOKUP(CQ744, MarginalDec!$A$2:$B$253, 2, 0),"")</f>
        <v/>
      </c>
      <c r="CS744" s="71"/>
      <c r="CT744" s="79" t="str">
        <f>IFERROR(VLOOKUP(CS744, MarginalDec!$A$2:$B$253, 2, 0),"")</f>
        <v/>
      </c>
      <c r="CU744" s="71"/>
      <c r="CV744" s="79" t="str">
        <f>IF(ISBLANK(CU744),"", IFERROR(VLOOKUP(CU744, Tooling!$A$2:$B$252, 2, 0),""))</f>
        <v/>
      </c>
      <c r="CW744" s="71"/>
      <c r="CX744" s="79" t="str">
        <f>IF(ISBLANK(CW744),"", IFERROR(VLOOKUP(CW744, Tooling!$A$2:$B$252, 2, 0),""))</f>
        <v/>
      </c>
      <c r="CY744" s="71"/>
      <c r="CZ744" s="79" t="str">
        <f>IF(ISBLANK(CY744),"", IFERROR(VLOOKUP(CY744, Repairs!$A$2:$B$252, 2, 0),""))</f>
        <v/>
      </c>
      <c r="DA744" s="77"/>
      <c r="DB744" s="71"/>
      <c r="DC744" s="79" t="str">
        <f>IFERROR(VLOOKUP(DB744, DatingReason!$A$2:$B$252, 2, 0),"")</f>
        <v/>
      </c>
      <c r="DD744" s="123" t="str">
        <f t="shared" si="147"/>
        <v/>
      </c>
      <c r="DF744" s="119" t="str">
        <f t="array" ref="DF744">IF(AND($B744&lt;&gt;"", $DE744&lt;&gt;"", $DE744&lt;&gt;"No"),MAX(IF($B744=PEOPLE!$B$4:$B$1000, PEOPLE!$Q$4:$Q$1000,""))+100,"")</f>
        <v/>
      </c>
      <c r="DG744" s="68"/>
      <c r="DH744" s="76">
        <f>COUNTIF(PEOPLE!B:B, MEMORIALS!B744)</f>
        <v>0</v>
      </c>
      <c r="DI744" s="82"/>
      <c r="DJ744" s="82"/>
      <c r="DK744" s="82"/>
      <c r="DL744" s="68"/>
      <c r="DM744" s="68"/>
      <c r="DN744" s="68"/>
      <c r="DO744" s="68"/>
      <c r="DP744" s="68"/>
    </row>
    <row r="745" spans="1:120" ht="15" customHeight="1" x14ac:dyDescent="0.25">
      <c r="A745" s="68"/>
      <c r="B745" s="69"/>
      <c r="C745" s="68"/>
      <c r="D745" s="68"/>
      <c r="E745" s="70" t="str">
        <f>IF(D745="","",VLOOKUP(D745,Denomination!$A$2:$B$50, 2, 0))</f>
        <v/>
      </c>
      <c r="F745" s="68"/>
      <c r="G745" s="71"/>
      <c r="H745" s="70" t="str">
        <f>IF(G745="","",VLOOKUP(G745,MCondition!$A$2:$B$50, 2, 0))</f>
        <v/>
      </c>
      <c r="I745" s="72"/>
      <c r="J745" s="71"/>
      <c r="K745" s="70" t="str">
        <f>IF(J745="","",VLOOKUP(J745,ICondition!$A$2:$B$50, 2, 0))</f>
        <v/>
      </c>
      <c r="L745" s="73"/>
      <c r="M745" s="73"/>
      <c r="N745" s="73"/>
      <c r="O745" s="73"/>
      <c r="P745" s="73"/>
      <c r="Q745" s="73"/>
      <c r="R745" s="78"/>
      <c r="S745" s="79" t="str">
        <f>IFERROR(VLOOKUP(R745,Material!$A$2:$B$59, 2, 0),"")</f>
        <v/>
      </c>
      <c r="T745" s="71"/>
      <c r="U745" s="79" t="str">
        <f>IFERROR(VLOOKUP(T745,Material!$A$2:$B$59, 2, 0),"")</f>
        <v/>
      </c>
      <c r="V745" s="71"/>
      <c r="W745" s="79" t="str">
        <f>IFERROR(VLOOKUP(V745,Material!$A$2:$B$59, 2, 0),"")</f>
        <v/>
      </c>
      <c r="X745" s="71"/>
      <c r="Y745" s="79" t="str">
        <f>IFERROR(VLOOKUP(X745,Material!$A$2:$B$59, 2, 0),"")</f>
        <v/>
      </c>
      <c r="Z745" s="71"/>
      <c r="AA745" s="79" t="str">
        <f>IFERROR(VLOOKUP(Z745,Material!$A$2:$B$59, 2, 0),"")</f>
        <v/>
      </c>
      <c r="AB745" s="74"/>
      <c r="AC745" s="75" t="e">
        <f t="shared" si="136"/>
        <v>#VALUE!</v>
      </c>
      <c r="AD745" s="75" t="e">
        <f t="shared" si="137"/>
        <v>#VALUE!</v>
      </c>
      <c r="AE745" s="75" t="e">
        <f t="shared" si="139"/>
        <v>#VALUE!</v>
      </c>
      <c r="AF745" s="75" t="e">
        <f t="shared" si="138"/>
        <v>#VALUE!</v>
      </c>
      <c r="AG745" s="75" t="e">
        <f t="shared" si="140"/>
        <v>#VALUE!</v>
      </c>
      <c r="AH745" s="75" t="e">
        <f t="shared" si="141"/>
        <v>#VALUE!</v>
      </c>
      <c r="AI745" s="75" t="e">
        <f t="shared" si="142"/>
        <v>#VALUE!</v>
      </c>
      <c r="AJ745" s="80" t="e">
        <f t="shared" si="143"/>
        <v>#VALUE!</v>
      </c>
      <c r="AK745" s="79" t="str">
        <f>(IFERROR(VLOOKUP(AB745,Categories!$A$2:$B$20,2,1),""))</f>
        <v/>
      </c>
      <c r="AL745" s="79" t="str">
        <f ca="1">IFERROR(VLOOKUP((HLOOKUP((VLOOKUP($AB745,Categories!$A$2:$F$20,3,1)), $AB$3:$AJ745, (ROW()-ROW($AB$3)+1), 0)), INDIRECT(VLOOKUP($AB745,Categories!$A$2:$F$20,6,1)),2,0),AK745)</f>
        <v/>
      </c>
      <c r="AM745" s="79" t="str">
        <f ca="1">IFERROR(VLOOKUP((HLOOKUP((VLOOKUP($AB745,Categories!$A$2:$F$20,4,1)),$AB$3:$AJ745,(ROW()-ROW($AB$3)+1),0)),INDIRECT(VLOOKUP($AB745,Categories!$A$2:$H$20,7,1)),2,0),"")</f>
        <v/>
      </c>
      <c r="AN745" s="79" t="str">
        <f ca="1">IFERROR(VLOOKUP((HLOOKUP((VLOOKUP($AB745,Categories!$A$2:$F$20,5,1)), $AB$3:$AJ745, (ROW()-ROW($AB$3)+1), 0)), INDIRECT(VLOOKUP($AB745,Categories!$A$2:$H$20,8,1)),2,0),"")</f>
        <v/>
      </c>
      <c r="AO745" s="79" t="str">
        <f t="shared" ca="1" si="144"/>
        <v/>
      </c>
      <c r="AP745" s="81"/>
      <c r="AQ745" s="70" t="str">
        <f>IFERROR(VLOOKUP(VALUE(MID(AP745,1,1)),AdditionalElements!$A$2:$B$50,2,0),"")</f>
        <v/>
      </c>
      <c r="AR745" s="70" t="str">
        <f>IFERROR(VLOOKUP(VALUE(MID(AP745,2,1)),AdditionalElements!$H$2:$I$50,2,0),"")</f>
        <v/>
      </c>
      <c r="AS745" s="70" t="str">
        <f>IFERROR(VLOOKUP(VALUE(MID(AP745,3,1)),AdditionalElements!$O$2:$P$50,2,0),"")</f>
        <v/>
      </c>
      <c r="AT745" s="70" t="str">
        <f>IFERROR(VLOOKUP(VALUE(MID(AP745,4,1)),AdditionalElements!$V$2:$W$50,2,0),"")</f>
        <v/>
      </c>
      <c r="AU745" s="71"/>
      <c r="AV745" s="79" t="str">
        <f>IFERROR(IF(VALUE(MID(AU745,1,1))=1, VLOOKUP(VALUE(MID(AU745,1,1)), TxtPanelShape!$A$2:$C$50, 3, 0), (IF(VALUE(MID(AU745,1,1))&gt;=7, VLOOKUP(VALUE(MID(AU745,1,1)), TxtPanelShape!$A$2:$C$50, 3, 0),VLOOKUP(VALUE(MID(AU745,1,2)),TxtPanelShape!$A$2:$C$50,3,0)))), "")</f>
        <v/>
      </c>
      <c r="AW745" s="79" t="str">
        <f>IFERROR(IF(VALUE(MID(AU745,1,1))=1, ", "&amp;VLOOKUP(VALUE(MID(AU745,2,1)), TxtPanelShape!$H$2:$I$50, 2, 0), IF(VALUE(MID(AU745,1,1))&gt;=7, ", "&amp;VLOOKUP(VALUE(MID(AU745,2,1)), TxtPanelShape!$H$2:$I$50, 2, 0),"")), "")</f>
        <v/>
      </c>
      <c r="AX745" s="79" t="str">
        <f>IFERROR(IF(VALUE(MID(AU745,1,1))=1, ", "&amp;VLOOKUP(VALUE(MID(AU745,3,1)), TxtPanelShape!$O$2:$P$50, 2, 0), IF(VALUE(MID(AU745,1,1))&gt;=7, ", "&amp;VLOOKUP(VALUE(MID(AU745,3,1)), TxtPanelShape!$O$2:$P$50, 2, 0),"")),"")</f>
        <v/>
      </c>
      <c r="AY745" s="79" t="str">
        <f>IFERROR("; "&amp;VLOOKUP(VALUE(MID(AU745,4,1)), TxtPanelShape!$V$2:$W$50,2,0),"")</f>
        <v/>
      </c>
      <c r="AZ745" s="79" t="str">
        <f t="shared" si="145"/>
        <v/>
      </c>
      <c r="BA745" s="71"/>
      <c r="BB745" s="79" t="str">
        <f>IFERROR(IF(VALUE(MID(BA745,1,1))=1, VLOOKUP(VALUE(MID(BA745,1,1)), TxtPanelShape!$A$2:$C$50, 3, 0), (IF(VALUE(MID(BA745,1,1))&gt;=7, VLOOKUP(VALUE(MID(BA745,1,1)), TxtPanelShape!$A$2:$C$50, 3, 0),VLOOKUP(VALUE(MID(BA745,1,2)),TxtPanelShape!$A$2:$C$50,3,0)))), "")</f>
        <v/>
      </c>
      <c r="BC745" s="79" t="str">
        <f>IFERROR(IF(VALUE(MID(BA745,1,1))=1, ", "&amp;VLOOKUP(VALUE(MID(BA745,2,1)), TxtPanelShape!$H$2:$I$50, 2, 0), IF(VALUE(MID(BA745,1,1))&gt;=7, ", "&amp;VLOOKUP(VALUE(MID(BA745,2,1)), TxtPanelShape!$H$2:$I$50, 2, 0),"")), "")</f>
        <v/>
      </c>
      <c r="BD745" s="79" t="str">
        <f>IFERROR(IF(VALUE(MID(BA745,1,1))=1, ", "&amp;VLOOKUP(VALUE(MID(BA745,3,1)), TxtPanelShape!$O$2:$P$50, 2, 0), IF(VALUE(MID(BA745,1,1))&gt;=7, ", "&amp;VLOOKUP(VALUE(MID(BA745,3,1)), TxtPanelShape!$O$2:$P$50, 2, 0),"")),"")</f>
        <v/>
      </c>
      <c r="BE745" s="79" t="str">
        <f>IFERROR("; "&amp;VLOOKUP(VALUE(MID(BA745,4,1)), TxtPanelShape!$V$2:$W$50,2,0),"")</f>
        <v/>
      </c>
      <c r="BF745" s="79" t="str">
        <f t="shared" si="146"/>
        <v/>
      </c>
      <c r="BG745" s="71"/>
      <c r="BH745" s="79" t="str">
        <f>IFERROR(VLOOKUP(BG745, TxtPanelDefinition!$A$2:$B$50, 2, 0),"")</f>
        <v/>
      </c>
      <c r="BI745" s="71"/>
      <c r="BJ745" s="79" t="str">
        <f>IFERROR(VLOOKUP(BI745, TxtPanelDefinition!$A$2:$B$50, 2, 0),"")</f>
        <v/>
      </c>
      <c r="BK745" s="71"/>
      <c r="BL745" s="79" t="str">
        <f>IFERROR(VLOOKUP(BK745, InscrTechniques!$A$2:$B$50, 2, 0),"")</f>
        <v/>
      </c>
      <c r="BM745" s="71"/>
      <c r="BN745" s="79" t="str">
        <f>IFERROR(VLOOKUP(BM745, InscrTechniques!$A$2:$B$50, 2, 0),"")</f>
        <v/>
      </c>
      <c r="BO745" s="71"/>
      <c r="BP745" s="79" t="str">
        <f>IFERROR(VLOOKUP(BO745, InscrTechniques!$A$2:$B$50, 2, 0),"")</f>
        <v/>
      </c>
      <c r="BQ745" s="71"/>
      <c r="BR745" s="79" t="str">
        <f>IFERROR(VLOOKUP(BQ745, InscrTechniques!$A$2:$B$50, 2, 0),"")</f>
        <v/>
      </c>
      <c r="BS745" s="71"/>
      <c r="BT745" s="79" t="str">
        <f>IFERROR(VLOOKUP(BS745, InscrTechniques!$A$2:$B$50, 2, 0),"")</f>
        <v/>
      </c>
      <c r="BU745" s="71"/>
      <c r="BV745" s="79" t="str">
        <f>IFERROR(VLOOKUP(BU745, InscrTechniques!$A$2:$B$50, 2, 0),"")</f>
        <v/>
      </c>
      <c r="BW745" s="125"/>
      <c r="BX745" s="79" t="str">
        <f>IFERROR(VLOOKUP(BW745, InscrTechniques!$A$2:$B$50, 2, 0),"")</f>
        <v/>
      </c>
      <c r="BY745" s="125"/>
      <c r="BZ745" s="79" t="str">
        <f>IFERROR(VLOOKUP(BY745, InscrTechniques!$A$2:$B$50, 2, 0),"")</f>
        <v/>
      </c>
      <c r="CA745" s="74"/>
      <c r="CB745" s="114" t="str">
        <f>IFERROR(VLOOKUP(CA745, LetterStyle!$A$2:$B$50, 2, 0),"")</f>
        <v/>
      </c>
      <c r="CC745" s="74"/>
      <c r="CD745" s="114" t="str">
        <f>IFERROR(VLOOKUP(CC745, LetterStyle!$A$2:$B$50, 2, 0),"")</f>
        <v/>
      </c>
      <c r="CE745" s="74"/>
      <c r="CF745" s="114" t="str">
        <f>IFERROR(VLOOKUP(CE745, LetterStyle!$A$2:$B$50, 2, 0),"")</f>
        <v/>
      </c>
      <c r="CG745" s="74"/>
      <c r="CH745" s="79" t="str">
        <f>IFERROR(VLOOKUP(CG745, LetterStyle!$A$2:$B$50, 2, 0),"")</f>
        <v/>
      </c>
      <c r="CI745" s="71"/>
      <c r="CJ745" s="79" t="str">
        <f>IFERROR(VLOOKUP(CI745, DecMotifs!$A$1:$B$306, 2, 0),"")</f>
        <v/>
      </c>
      <c r="CK745" s="71"/>
      <c r="CL745" s="79" t="str">
        <f>IFERROR(VLOOKUP(CK745, DecMotifs!$A$1:$B$306, 2, 0),"")</f>
        <v/>
      </c>
      <c r="CM745" s="71"/>
      <c r="CN745" s="79" t="str">
        <f>IFERROR(VLOOKUP(CM745, DecMotifs!$A$1:$B$306, 2, 0),"")</f>
        <v/>
      </c>
      <c r="CO745" s="71"/>
      <c r="CP745" s="79" t="str">
        <f>IFERROR(VLOOKUP(CO745, MarginalDec!$A$2:$B$253, 2, 0),"")</f>
        <v/>
      </c>
      <c r="CQ745" s="71"/>
      <c r="CR745" s="79" t="str">
        <f>IFERROR(VLOOKUP(CQ745, MarginalDec!$A$2:$B$253, 2, 0),"")</f>
        <v/>
      </c>
      <c r="CS745" s="71"/>
      <c r="CT745" s="79" t="str">
        <f>IFERROR(VLOOKUP(CS745, MarginalDec!$A$2:$B$253, 2, 0),"")</f>
        <v/>
      </c>
      <c r="CU745" s="71"/>
      <c r="CV745" s="79" t="str">
        <f>IF(ISBLANK(CU745),"", IFERROR(VLOOKUP(CU745, Tooling!$A$2:$B$252, 2, 0),""))</f>
        <v/>
      </c>
      <c r="CW745" s="71"/>
      <c r="CX745" s="79" t="str">
        <f>IF(ISBLANK(CW745),"", IFERROR(VLOOKUP(CW745, Tooling!$A$2:$B$252, 2, 0),""))</f>
        <v/>
      </c>
      <c r="CY745" s="71"/>
      <c r="CZ745" s="79" t="str">
        <f>IF(ISBLANK(CY745),"", IFERROR(VLOOKUP(CY745, Repairs!$A$2:$B$252, 2, 0),""))</f>
        <v/>
      </c>
      <c r="DA745" s="77"/>
      <c r="DB745" s="71"/>
      <c r="DC745" s="79" t="str">
        <f>IFERROR(VLOOKUP(DB745, DatingReason!$A$2:$B$252, 2, 0),"")</f>
        <v/>
      </c>
      <c r="DD745" s="123" t="str">
        <f t="shared" si="147"/>
        <v/>
      </c>
      <c r="DF745" s="119" t="str">
        <f t="array" ref="DF745">IF(AND($B745&lt;&gt;"", $DE745&lt;&gt;"", $DE745&lt;&gt;"No"),MAX(IF($B745=PEOPLE!$B$4:$B$1000, PEOPLE!$Q$4:$Q$1000,""))+100,"")</f>
        <v/>
      </c>
      <c r="DG745" s="68"/>
      <c r="DH745" s="76">
        <f>COUNTIF(PEOPLE!B:B, MEMORIALS!B745)</f>
        <v>0</v>
      </c>
      <c r="DI745" s="82"/>
      <c r="DJ745" s="82"/>
      <c r="DK745" s="82"/>
      <c r="DL745" s="68"/>
      <c r="DM745" s="68"/>
      <c r="DN745" s="68"/>
      <c r="DO745" s="68"/>
      <c r="DP745" s="68"/>
    </row>
    <row r="746" spans="1:120" ht="15" customHeight="1" x14ac:dyDescent="0.25">
      <c r="A746" s="68"/>
      <c r="B746" s="69"/>
      <c r="C746" s="68"/>
      <c r="D746" s="68"/>
      <c r="E746" s="70" t="str">
        <f>IF(D746="","",VLOOKUP(D746,Denomination!$A$2:$B$50, 2, 0))</f>
        <v/>
      </c>
      <c r="F746" s="68"/>
      <c r="G746" s="71"/>
      <c r="H746" s="70" t="str">
        <f>IF(G746="","",VLOOKUP(G746,MCondition!$A$2:$B$50, 2, 0))</f>
        <v/>
      </c>
      <c r="I746" s="72"/>
      <c r="J746" s="71"/>
      <c r="K746" s="70" t="str">
        <f>IF(J746="","",VLOOKUP(J746,ICondition!$A$2:$B$50, 2, 0))</f>
        <v/>
      </c>
      <c r="L746" s="73"/>
      <c r="M746" s="73"/>
      <c r="N746" s="73"/>
      <c r="O746" s="73"/>
      <c r="P746" s="73"/>
      <c r="Q746" s="73"/>
      <c r="R746" s="78"/>
      <c r="S746" s="79" t="str">
        <f>IFERROR(VLOOKUP(R746,Material!$A$2:$B$59, 2, 0),"")</f>
        <v/>
      </c>
      <c r="T746" s="71"/>
      <c r="U746" s="79" t="str">
        <f>IFERROR(VLOOKUP(T746,Material!$A$2:$B$59, 2, 0),"")</f>
        <v/>
      </c>
      <c r="V746" s="71"/>
      <c r="W746" s="79" t="str">
        <f>IFERROR(VLOOKUP(V746,Material!$A$2:$B$59, 2, 0),"")</f>
        <v/>
      </c>
      <c r="X746" s="71"/>
      <c r="Y746" s="79" t="str">
        <f>IFERROR(VLOOKUP(X746,Material!$A$2:$B$59, 2, 0),"")</f>
        <v/>
      </c>
      <c r="Z746" s="71"/>
      <c r="AA746" s="79" t="str">
        <f>IFERROR(VLOOKUP(Z746,Material!$A$2:$B$59, 2, 0),"")</f>
        <v/>
      </c>
      <c r="AB746" s="74"/>
      <c r="AC746" s="75" t="e">
        <f t="shared" si="136"/>
        <v>#VALUE!</v>
      </c>
      <c r="AD746" s="75" t="e">
        <f t="shared" si="137"/>
        <v>#VALUE!</v>
      </c>
      <c r="AE746" s="75" t="e">
        <f t="shared" si="139"/>
        <v>#VALUE!</v>
      </c>
      <c r="AF746" s="75" t="e">
        <f t="shared" si="138"/>
        <v>#VALUE!</v>
      </c>
      <c r="AG746" s="75" t="e">
        <f t="shared" si="140"/>
        <v>#VALUE!</v>
      </c>
      <c r="AH746" s="75" t="e">
        <f t="shared" si="141"/>
        <v>#VALUE!</v>
      </c>
      <c r="AI746" s="75" t="e">
        <f t="shared" si="142"/>
        <v>#VALUE!</v>
      </c>
      <c r="AJ746" s="80" t="e">
        <f t="shared" si="143"/>
        <v>#VALUE!</v>
      </c>
      <c r="AK746" s="79" t="str">
        <f>(IFERROR(VLOOKUP(AB746,Categories!$A$2:$B$20,2,1),""))</f>
        <v/>
      </c>
      <c r="AL746" s="79" t="str">
        <f ca="1">IFERROR(VLOOKUP((HLOOKUP((VLOOKUP($AB746,Categories!$A$2:$F$20,3,1)), $AB$3:$AJ746, (ROW()-ROW($AB$3)+1), 0)), INDIRECT(VLOOKUP($AB746,Categories!$A$2:$F$20,6,1)),2,0),AK746)</f>
        <v/>
      </c>
      <c r="AM746" s="79" t="str">
        <f ca="1">IFERROR(VLOOKUP((HLOOKUP((VLOOKUP($AB746,Categories!$A$2:$F$20,4,1)),$AB$3:$AJ746,(ROW()-ROW($AB$3)+1),0)),INDIRECT(VLOOKUP($AB746,Categories!$A$2:$H$20,7,1)),2,0),"")</f>
        <v/>
      </c>
      <c r="AN746" s="79" t="str">
        <f ca="1">IFERROR(VLOOKUP((HLOOKUP((VLOOKUP($AB746,Categories!$A$2:$F$20,5,1)), $AB$3:$AJ746, (ROW()-ROW($AB$3)+1), 0)), INDIRECT(VLOOKUP($AB746,Categories!$A$2:$H$20,8,1)),2,0),"")</f>
        <v/>
      </c>
      <c r="AO746" s="79" t="str">
        <f t="shared" ca="1" si="144"/>
        <v/>
      </c>
      <c r="AP746" s="81"/>
      <c r="AQ746" s="70" t="str">
        <f>IFERROR(VLOOKUP(VALUE(MID(AP746,1,1)),AdditionalElements!$A$2:$B$50,2,0),"")</f>
        <v/>
      </c>
      <c r="AR746" s="70" t="str">
        <f>IFERROR(VLOOKUP(VALUE(MID(AP746,2,1)),AdditionalElements!$H$2:$I$50,2,0),"")</f>
        <v/>
      </c>
      <c r="AS746" s="70" t="str">
        <f>IFERROR(VLOOKUP(VALUE(MID(AP746,3,1)),AdditionalElements!$O$2:$P$50,2,0),"")</f>
        <v/>
      </c>
      <c r="AT746" s="70" t="str">
        <f>IFERROR(VLOOKUP(VALUE(MID(AP746,4,1)),AdditionalElements!$V$2:$W$50,2,0),"")</f>
        <v/>
      </c>
      <c r="AU746" s="71"/>
      <c r="AV746" s="79" t="str">
        <f>IFERROR(IF(VALUE(MID(AU746,1,1))=1, VLOOKUP(VALUE(MID(AU746,1,1)), TxtPanelShape!$A$2:$C$50, 3, 0), (IF(VALUE(MID(AU746,1,1))&gt;=7, VLOOKUP(VALUE(MID(AU746,1,1)), TxtPanelShape!$A$2:$C$50, 3, 0),VLOOKUP(VALUE(MID(AU746,1,2)),TxtPanelShape!$A$2:$C$50,3,0)))), "")</f>
        <v/>
      </c>
      <c r="AW746" s="79" t="str">
        <f>IFERROR(IF(VALUE(MID(AU746,1,1))=1, ", "&amp;VLOOKUP(VALUE(MID(AU746,2,1)), TxtPanelShape!$H$2:$I$50, 2, 0), IF(VALUE(MID(AU746,1,1))&gt;=7, ", "&amp;VLOOKUP(VALUE(MID(AU746,2,1)), TxtPanelShape!$H$2:$I$50, 2, 0),"")), "")</f>
        <v/>
      </c>
      <c r="AX746" s="79" t="str">
        <f>IFERROR(IF(VALUE(MID(AU746,1,1))=1, ", "&amp;VLOOKUP(VALUE(MID(AU746,3,1)), TxtPanelShape!$O$2:$P$50, 2, 0), IF(VALUE(MID(AU746,1,1))&gt;=7, ", "&amp;VLOOKUP(VALUE(MID(AU746,3,1)), TxtPanelShape!$O$2:$P$50, 2, 0),"")),"")</f>
        <v/>
      </c>
      <c r="AY746" s="79" t="str">
        <f>IFERROR("; "&amp;VLOOKUP(VALUE(MID(AU746,4,1)), TxtPanelShape!$V$2:$W$50,2,0),"")</f>
        <v/>
      </c>
      <c r="AZ746" s="79" t="str">
        <f t="shared" si="145"/>
        <v/>
      </c>
      <c r="BA746" s="71"/>
      <c r="BB746" s="79" t="str">
        <f>IFERROR(IF(VALUE(MID(BA746,1,1))=1, VLOOKUP(VALUE(MID(BA746,1,1)), TxtPanelShape!$A$2:$C$50, 3, 0), (IF(VALUE(MID(BA746,1,1))&gt;=7, VLOOKUP(VALUE(MID(BA746,1,1)), TxtPanelShape!$A$2:$C$50, 3, 0),VLOOKUP(VALUE(MID(BA746,1,2)),TxtPanelShape!$A$2:$C$50,3,0)))), "")</f>
        <v/>
      </c>
      <c r="BC746" s="79" t="str">
        <f>IFERROR(IF(VALUE(MID(BA746,1,1))=1, ", "&amp;VLOOKUP(VALUE(MID(BA746,2,1)), TxtPanelShape!$H$2:$I$50, 2, 0), IF(VALUE(MID(BA746,1,1))&gt;=7, ", "&amp;VLOOKUP(VALUE(MID(BA746,2,1)), TxtPanelShape!$H$2:$I$50, 2, 0),"")), "")</f>
        <v/>
      </c>
      <c r="BD746" s="79" t="str">
        <f>IFERROR(IF(VALUE(MID(BA746,1,1))=1, ", "&amp;VLOOKUP(VALUE(MID(BA746,3,1)), TxtPanelShape!$O$2:$P$50, 2, 0), IF(VALUE(MID(BA746,1,1))&gt;=7, ", "&amp;VLOOKUP(VALUE(MID(BA746,3,1)), TxtPanelShape!$O$2:$P$50, 2, 0),"")),"")</f>
        <v/>
      </c>
      <c r="BE746" s="79" t="str">
        <f>IFERROR("; "&amp;VLOOKUP(VALUE(MID(BA746,4,1)), TxtPanelShape!$V$2:$W$50,2,0),"")</f>
        <v/>
      </c>
      <c r="BF746" s="79" t="str">
        <f t="shared" si="146"/>
        <v/>
      </c>
      <c r="BG746" s="71"/>
      <c r="BH746" s="79" t="str">
        <f>IFERROR(VLOOKUP(BG746, TxtPanelDefinition!$A$2:$B$50, 2, 0),"")</f>
        <v/>
      </c>
      <c r="BI746" s="71"/>
      <c r="BJ746" s="79" t="str">
        <f>IFERROR(VLOOKUP(BI746, TxtPanelDefinition!$A$2:$B$50, 2, 0),"")</f>
        <v/>
      </c>
      <c r="BK746" s="71"/>
      <c r="BL746" s="79" t="str">
        <f>IFERROR(VLOOKUP(BK746, InscrTechniques!$A$2:$B$50, 2, 0),"")</f>
        <v/>
      </c>
      <c r="BM746" s="71"/>
      <c r="BN746" s="79" t="str">
        <f>IFERROR(VLOOKUP(BM746, InscrTechniques!$A$2:$B$50, 2, 0),"")</f>
        <v/>
      </c>
      <c r="BO746" s="71"/>
      <c r="BP746" s="79" t="str">
        <f>IFERROR(VLOOKUP(BO746, InscrTechniques!$A$2:$B$50, 2, 0),"")</f>
        <v/>
      </c>
      <c r="BQ746" s="71"/>
      <c r="BR746" s="79" t="str">
        <f>IFERROR(VLOOKUP(BQ746, InscrTechniques!$A$2:$B$50, 2, 0),"")</f>
        <v/>
      </c>
      <c r="BS746" s="71"/>
      <c r="BT746" s="79" t="str">
        <f>IFERROR(VLOOKUP(BS746, InscrTechniques!$A$2:$B$50, 2, 0),"")</f>
        <v/>
      </c>
      <c r="BU746" s="71"/>
      <c r="BV746" s="79" t="str">
        <f>IFERROR(VLOOKUP(BU746, InscrTechniques!$A$2:$B$50, 2, 0),"")</f>
        <v/>
      </c>
      <c r="BW746" s="125"/>
      <c r="BX746" s="79" t="str">
        <f>IFERROR(VLOOKUP(BW746, InscrTechniques!$A$2:$B$50, 2, 0),"")</f>
        <v/>
      </c>
      <c r="BY746" s="125"/>
      <c r="BZ746" s="79" t="str">
        <f>IFERROR(VLOOKUP(BY746, InscrTechniques!$A$2:$B$50, 2, 0),"")</f>
        <v/>
      </c>
      <c r="CA746" s="74"/>
      <c r="CB746" s="114" t="str">
        <f>IFERROR(VLOOKUP(CA746, LetterStyle!$A$2:$B$50, 2, 0),"")</f>
        <v/>
      </c>
      <c r="CC746" s="74"/>
      <c r="CD746" s="114" t="str">
        <f>IFERROR(VLOOKUP(CC746, LetterStyle!$A$2:$B$50, 2, 0),"")</f>
        <v/>
      </c>
      <c r="CE746" s="74"/>
      <c r="CF746" s="114" t="str">
        <f>IFERROR(VLOOKUP(CE746, LetterStyle!$A$2:$B$50, 2, 0),"")</f>
        <v/>
      </c>
      <c r="CG746" s="74"/>
      <c r="CH746" s="79" t="str">
        <f>IFERROR(VLOOKUP(CG746, LetterStyle!$A$2:$B$50, 2, 0),"")</f>
        <v/>
      </c>
      <c r="CI746" s="71"/>
      <c r="CJ746" s="79" t="str">
        <f>IFERROR(VLOOKUP(CI746, DecMotifs!$A$1:$B$306, 2, 0),"")</f>
        <v/>
      </c>
      <c r="CK746" s="71"/>
      <c r="CL746" s="79" t="str">
        <f>IFERROR(VLOOKUP(CK746, DecMotifs!$A$1:$B$306, 2, 0),"")</f>
        <v/>
      </c>
      <c r="CM746" s="71"/>
      <c r="CN746" s="79" t="str">
        <f>IFERROR(VLOOKUP(CM746, DecMotifs!$A$1:$B$306, 2, 0),"")</f>
        <v/>
      </c>
      <c r="CO746" s="71"/>
      <c r="CP746" s="79" t="str">
        <f>IFERROR(VLOOKUP(CO746, MarginalDec!$A$2:$B$253, 2, 0),"")</f>
        <v/>
      </c>
      <c r="CQ746" s="71"/>
      <c r="CR746" s="79" t="str">
        <f>IFERROR(VLOOKUP(CQ746, MarginalDec!$A$2:$B$253, 2, 0),"")</f>
        <v/>
      </c>
      <c r="CS746" s="71"/>
      <c r="CT746" s="79" t="str">
        <f>IFERROR(VLOOKUP(CS746, MarginalDec!$A$2:$B$253, 2, 0),"")</f>
        <v/>
      </c>
      <c r="CU746" s="71"/>
      <c r="CV746" s="79" t="str">
        <f>IF(ISBLANK(CU746),"", IFERROR(VLOOKUP(CU746, Tooling!$A$2:$B$252, 2, 0),""))</f>
        <v/>
      </c>
      <c r="CW746" s="71"/>
      <c r="CX746" s="79" t="str">
        <f>IF(ISBLANK(CW746),"", IFERROR(VLOOKUP(CW746, Tooling!$A$2:$B$252, 2, 0),""))</f>
        <v/>
      </c>
      <c r="CY746" s="71"/>
      <c r="CZ746" s="79" t="str">
        <f>IF(ISBLANK(CY746),"", IFERROR(VLOOKUP(CY746, Repairs!$A$2:$B$252, 2, 0),""))</f>
        <v/>
      </c>
      <c r="DA746" s="77"/>
      <c r="DB746" s="71"/>
      <c r="DC746" s="79" t="str">
        <f>IFERROR(VLOOKUP(DB746, DatingReason!$A$2:$B$252, 2, 0),"")</f>
        <v/>
      </c>
      <c r="DD746" s="123" t="str">
        <f t="shared" si="147"/>
        <v/>
      </c>
      <c r="DF746" s="119" t="str">
        <f t="array" ref="DF746">IF(AND($B746&lt;&gt;"", $DE746&lt;&gt;"", $DE746&lt;&gt;"No"),MAX(IF($B746=PEOPLE!$B$4:$B$1000, PEOPLE!$Q$4:$Q$1000,""))+100,"")</f>
        <v/>
      </c>
      <c r="DG746" s="68"/>
      <c r="DH746" s="76">
        <f>COUNTIF(PEOPLE!B:B, MEMORIALS!B746)</f>
        <v>0</v>
      </c>
      <c r="DI746" s="82"/>
      <c r="DJ746" s="82"/>
      <c r="DK746" s="82"/>
      <c r="DL746" s="68"/>
      <c r="DM746" s="68"/>
      <c r="DN746" s="68"/>
      <c r="DO746" s="68"/>
      <c r="DP746" s="68"/>
    </row>
    <row r="747" spans="1:120" ht="15" customHeight="1" x14ac:dyDescent="0.25">
      <c r="A747" s="68"/>
      <c r="B747" s="69"/>
      <c r="C747" s="68"/>
      <c r="D747" s="68"/>
      <c r="E747" s="70" t="str">
        <f>IF(D747="","",VLOOKUP(D747,Denomination!$A$2:$B$50, 2, 0))</f>
        <v/>
      </c>
      <c r="F747" s="68"/>
      <c r="G747" s="71"/>
      <c r="H747" s="70" t="str">
        <f>IF(G747="","",VLOOKUP(G747,MCondition!$A$2:$B$50, 2, 0))</f>
        <v/>
      </c>
      <c r="I747" s="72"/>
      <c r="J747" s="71"/>
      <c r="K747" s="70" t="str">
        <f>IF(J747="","",VLOOKUP(J747,ICondition!$A$2:$B$50, 2, 0))</f>
        <v/>
      </c>
      <c r="L747" s="73"/>
      <c r="M747" s="73"/>
      <c r="N747" s="73"/>
      <c r="O747" s="73"/>
      <c r="P747" s="73"/>
      <c r="Q747" s="73"/>
      <c r="R747" s="78"/>
      <c r="S747" s="79" t="str">
        <f>IFERROR(VLOOKUP(R747,Material!$A$2:$B$59, 2, 0),"")</f>
        <v/>
      </c>
      <c r="T747" s="71"/>
      <c r="U747" s="79" t="str">
        <f>IFERROR(VLOOKUP(T747,Material!$A$2:$B$59, 2, 0),"")</f>
        <v/>
      </c>
      <c r="V747" s="71"/>
      <c r="W747" s="79" t="str">
        <f>IFERROR(VLOOKUP(V747,Material!$A$2:$B$59, 2, 0),"")</f>
        <v/>
      </c>
      <c r="X747" s="71"/>
      <c r="Y747" s="79" t="str">
        <f>IFERROR(VLOOKUP(X747,Material!$A$2:$B$59, 2, 0),"")</f>
        <v/>
      </c>
      <c r="Z747" s="71"/>
      <c r="AA747" s="79" t="str">
        <f>IFERROR(VLOOKUP(Z747,Material!$A$2:$B$59, 2, 0),"")</f>
        <v/>
      </c>
      <c r="AB747" s="74"/>
      <c r="AC747" s="75" t="e">
        <f t="shared" si="136"/>
        <v>#VALUE!</v>
      </c>
      <c r="AD747" s="75" t="e">
        <f t="shared" si="137"/>
        <v>#VALUE!</v>
      </c>
      <c r="AE747" s="75" t="e">
        <f t="shared" si="139"/>
        <v>#VALUE!</v>
      </c>
      <c r="AF747" s="75" t="e">
        <f t="shared" si="138"/>
        <v>#VALUE!</v>
      </c>
      <c r="AG747" s="75" t="e">
        <f t="shared" si="140"/>
        <v>#VALUE!</v>
      </c>
      <c r="AH747" s="75" t="e">
        <f t="shared" si="141"/>
        <v>#VALUE!</v>
      </c>
      <c r="AI747" s="75" t="e">
        <f t="shared" si="142"/>
        <v>#VALUE!</v>
      </c>
      <c r="AJ747" s="80" t="e">
        <f t="shared" si="143"/>
        <v>#VALUE!</v>
      </c>
      <c r="AK747" s="79" t="str">
        <f>(IFERROR(VLOOKUP(AB747,Categories!$A$2:$B$20,2,1),""))</f>
        <v/>
      </c>
      <c r="AL747" s="79" t="str">
        <f ca="1">IFERROR(VLOOKUP((HLOOKUP((VLOOKUP($AB747,Categories!$A$2:$F$20,3,1)), $AB$3:$AJ747, (ROW()-ROW($AB$3)+1), 0)), INDIRECT(VLOOKUP($AB747,Categories!$A$2:$F$20,6,1)),2,0),AK747)</f>
        <v/>
      </c>
      <c r="AM747" s="79" t="str">
        <f ca="1">IFERROR(VLOOKUP((HLOOKUP((VLOOKUP($AB747,Categories!$A$2:$F$20,4,1)),$AB$3:$AJ747,(ROW()-ROW($AB$3)+1),0)),INDIRECT(VLOOKUP($AB747,Categories!$A$2:$H$20,7,1)),2,0),"")</f>
        <v/>
      </c>
      <c r="AN747" s="79" t="str">
        <f ca="1">IFERROR(VLOOKUP((HLOOKUP((VLOOKUP($AB747,Categories!$A$2:$F$20,5,1)), $AB$3:$AJ747, (ROW()-ROW($AB$3)+1), 0)), INDIRECT(VLOOKUP($AB747,Categories!$A$2:$H$20,8,1)),2,0),"")</f>
        <v/>
      </c>
      <c r="AO747" s="79" t="str">
        <f t="shared" ca="1" si="144"/>
        <v/>
      </c>
      <c r="AP747" s="81"/>
      <c r="AQ747" s="70" t="str">
        <f>IFERROR(VLOOKUP(VALUE(MID(AP747,1,1)),AdditionalElements!$A$2:$B$50,2,0),"")</f>
        <v/>
      </c>
      <c r="AR747" s="70" t="str">
        <f>IFERROR(VLOOKUP(VALUE(MID(AP747,2,1)),AdditionalElements!$H$2:$I$50,2,0),"")</f>
        <v/>
      </c>
      <c r="AS747" s="70" t="str">
        <f>IFERROR(VLOOKUP(VALUE(MID(AP747,3,1)),AdditionalElements!$O$2:$P$50,2,0),"")</f>
        <v/>
      </c>
      <c r="AT747" s="70" t="str">
        <f>IFERROR(VLOOKUP(VALUE(MID(AP747,4,1)),AdditionalElements!$V$2:$W$50,2,0),"")</f>
        <v/>
      </c>
      <c r="AU747" s="71"/>
      <c r="AV747" s="79" t="str">
        <f>IFERROR(IF(VALUE(MID(AU747,1,1))=1, VLOOKUP(VALUE(MID(AU747,1,1)), TxtPanelShape!$A$2:$C$50, 3, 0), (IF(VALUE(MID(AU747,1,1))&gt;=7, VLOOKUP(VALUE(MID(AU747,1,1)), TxtPanelShape!$A$2:$C$50, 3, 0),VLOOKUP(VALUE(MID(AU747,1,2)),TxtPanelShape!$A$2:$C$50,3,0)))), "")</f>
        <v/>
      </c>
      <c r="AW747" s="79" t="str">
        <f>IFERROR(IF(VALUE(MID(AU747,1,1))=1, ", "&amp;VLOOKUP(VALUE(MID(AU747,2,1)), TxtPanelShape!$H$2:$I$50, 2, 0), IF(VALUE(MID(AU747,1,1))&gt;=7, ", "&amp;VLOOKUP(VALUE(MID(AU747,2,1)), TxtPanelShape!$H$2:$I$50, 2, 0),"")), "")</f>
        <v/>
      </c>
      <c r="AX747" s="79" t="str">
        <f>IFERROR(IF(VALUE(MID(AU747,1,1))=1, ", "&amp;VLOOKUP(VALUE(MID(AU747,3,1)), TxtPanelShape!$O$2:$P$50, 2, 0), IF(VALUE(MID(AU747,1,1))&gt;=7, ", "&amp;VLOOKUP(VALUE(MID(AU747,3,1)), TxtPanelShape!$O$2:$P$50, 2, 0),"")),"")</f>
        <v/>
      </c>
      <c r="AY747" s="79" t="str">
        <f>IFERROR("; "&amp;VLOOKUP(VALUE(MID(AU747,4,1)), TxtPanelShape!$V$2:$W$50,2,0),"")</f>
        <v/>
      </c>
      <c r="AZ747" s="79" t="str">
        <f t="shared" si="145"/>
        <v/>
      </c>
      <c r="BA747" s="71"/>
      <c r="BB747" s="79" t="str">
        <f>IFERROR(IF(VALUE(MID(BA747,1,1))=1, VLOOKUP(VALUE(MID(BA747,1,1)), TxtPanelShape!$A$2:$C$50, 3, 0), (IF(VALUE(MID(BA747,1,1))&gt;=7, VLOOKUP(VALUE(MID(BA747,1,1)), TxtPanelShape!$A$2:$C$50, 3, 0),VLOOKUP(VALUE(MID(BA747,1,2)),TxtPanelShape!$A$2:$C$50,3,0)))), "")</f>
        <v/>
      </c>
      <c r="BC747" s="79" t="str">
        <f>IFERROR(IF(VALUE(MID(BA747,1,1))=1, ", "&amp;VLOOKUP(VALUE(MID(BA747,2,1)), TxtPanelShape!$H$2:$I$50, 2, 0), IF(VALUE(MID(BA747,1,1))&gt;=7, ", "&amp;VLOOKUP(VALUE(MID(BA747,2,1)), TxtPanelShape!$H$2:$I$50, 2, 0),"")), "")</f>
        <v/>
      </c>
      <c r="BD747" s="79" t="str">
        <f>IFERROR(IF(VALUE(MID(BA747,1,1))=1, ", "&amp;VLOOKUP(VALUE(MID(BA747,3,1)), TxtPanelShape!$O$2:$P$50, 2, 0), IF(VALUE(MID(BA747,1,1))&gt;=7, ", "&amp;VLOOKUP(VALUE(MID(BA747,3,1)), TxtPanelShape!$O$2:$P$50, 2, 0),"")),"")</f>
        <v/>
      </c>
      <c r="BE747" s="79" t="str">
        <f>IFERROR("; "&amp;VLOOKUP(VALUE(MID(BA747,4,1)), TxtPanelShape!$V$2:$W$50,2,0),"")</f>
        <v/>
      </c>
      <c r="BF747" s="79" t="str">
        <f t="shared" si="146"/>
        <v/>
      </c>
      <c r="BG747" s="71"/>
      <c r="BH747" s="79" t="str">
        <f>IFERROR(VLOOKUP(BG747, TxtPanelDefinition!$A$2:$B$50, 2, 0),"")</f>
        <v/>
      </c>
      <c r="BI747" s="71"/>
      <c r="BJ747" s="79" t="str">
        <f>IFERROR(VLOOKUP(BI747, TxtPanelDefinition!$A$2:$B$50, 2, 0),"")</f>
        <v/>
      </c>
      <c r="BK747" s="71"/>
      <c r="BL747" s="79" t="str">
        <f>IFERROR(VLOOKUP(BK747, InscrTechniques!$A$2:$B$50, 2, 0),"")</f>
        <v/>
      </c>
      <c r="BM747" s="71"/>
      <c r="BN747" s="79" t="str">
        <f>IFERROR(VLOOKUP(BM747, InscrTechniques!$A$2:$B$50, 2, 0),"")</f>
        <v/>
      </c>
      <c r="BO747" s="71"/>
      <c r="BP747" s="79" t="str">
        <f>IFERROR(VLOOKUP(BO747, InscrTechniques!$A$2:$B$50, 2, 0),"")</f>
        <v/>
      </c>
      <c r="BQ747" s="71"/>
      <c r="BR747" s="79" t="str">
        <f>IFERROR(VLOOKUP(BQ747, InscrTechniques!$A$2:$B$50, 2, 0),"")</f>
        <v/>
      </c>
      <c r="BS747" s="71"/>
      <c r="BT747" s="79" t="str">
        <f>IFERROR(VLOOKUP(BS747, InscrTechniques!$A$2:$B$50, 2, 0),"")</f>
        <v/>
      </c>
      <c r="BU747" s="71"/>
      <c r="BV747" s="79" t="str">
        <f>IFERROR(VLOOKUP(BU747, InscrTechniques!$A$2:$B$50, 2, 0),"")</f>
        <v/>
      </c>
      <c r="BW747" s="125"/>
      <c r="BX747" s="79" t="str">
        <f>IFERROR(VLOOKUP(BW747, InscrTechniques!$A$2:$B$50, 2, 0),"")</f>
        <v/>
      </c>
      <c r="BY747" s="125"/>
      <c r="BZ747" s="79" t="str">
        <f>IFERROR(VLOOKUP(BY747, InscrTechniques!$A$2:$B$50, 2, 0),"")</f>
        <v/>
      </c>
      <c r="CA747" s="74"/>
      <c r="CB747" s="114" t="str">
        <f>IFERROR(VLOOKUP(CA747, LetterStyle!$A$2:$B$50, 2, 0),"")</f>
        <v/>
      </c>
      <c r="CC747" s="74"/>
      <c r="CD747" s="114" t="str">
        <f>IFERROR(VLOOKUP(CC747, LetterStyle!$A$2:$B$50, 2, 0),"")</f>
        <v/>
      </c>
      <c r="CE747" s="74"/>
      <c r="CF747" s="114" t="str">
        <f>IFERROR(VLOOKUP(CE747, LetterStyle!$A$2:$B$50, 2, 0),"")</f>
        <v/>
      </c>
      <c r="CG747" s="74"/>
      <c r="CH747" s="79" t="str">
        <f>IFERROR(VLOOKUP(CG747, LetterStyle!$A$2:$B$50, 2, 0),"")</f>
        <v/>
      </c>
      <c r="CI747" s="71"/>
      <c r="CJ747" s="79" t="str">
        <f>IFERROR(VLOOKUP(CI747, DecMotifs!$A$1:$B$306, 2, 0),"")</f>
        <v/>
      </c>
      <c r="CK747" s="71"/>
      <c r="CL747" s="79" t="str">
        <f>IFERROR(VLOOKUP(CK747, DecMotifs!$A$1:$B$306, 2, 0),"")</f>
        <v/>
      </c>
      <c r="CM747" s="71"/>
      <c r="CN747" s="79" t="str">
        <f>IFERROR(VLOOKUP(CM747, DecMotifs!$A$1:$B$306, 2, 0),"")</f>
        <v/>
      </c>
      <c r="CO747" s="71"/>
      <c r="CP747" s="79" t="str">
        <f>IFERROR(VLOOKUP(CO747, MarginalDec!$A$2:$B$253, 2, 0),"")</f>
        <v/>
      </c>
      <c r="CQ747" s="71"/>
      <c r="CR747" s="79" t="str">
        <f>IFERROR(VLOOKUP(CQ747, MarginalDec!$A$2:$B$253, 2, 0),"")</f>
        <v/>
      </c>
      <c r="CS747" s="71"/>
      <c r="CT747" s="79" t="str">
        <f>IFERROR(VLOOKUP(CS747, MarginalDec!$A$2:$B$253, 2, 0),"")</f>
        <v/>
      </c>
      <c r="CU747" s="71"/>
      <c r="CV747" s="79" t="str">
        <f>IF(ISBLANK(CU747),"", IFERROR(VLOOKUP(CU747, Tooling!$A$2:$B$252, 2, 0),""))</f>
        <v/>
      </c>
      <c r="CW747" s="71"/>
      <c r="CX747" s="79" t="str">
        <f>IF(ISBLANK(CW747),"", IFERROR(VLOOKUP(CW747, Tooling!$A$2:$B$252, 2, 0),""))</f>
        <v/>
      </c>
      <c r="CY747" s="71"/>
      <c r="CZ747" s="79" t="str">
        <f>IF(ISBLANK(CY747),"", IFERROR(VLOOKUP(CY747, Repairs!$A$2:$B$252, 2, 0),""))</f>
        <v/>
      </c>
      <c r="DA747" s="77"/>
      <c r="DB747" s="71"/>
      <c r="DC747" s="79" t="str">
        <f>IFERROR(VLOOKUP(DB747, DatingReason!$A$2:$B$252, 2, 0),"")</f>
        <v/>
      </c>
      <c r="DD747" s="123" t="str">
        <f t="shared" si="147"/>
        <v/>
      </c>
      <c r="DF747" s="119" t="str">
        <f t="array" ref="DF747">IF(AND($B747&lt;&gt;"", $DE747&lt;&gt;"", $DE747&lt;&gt;"No"),MAX(IF($B747=PEOPLE!$B$4:$B$1000, PEOPLE!$Q$4:$Q$1000,""))+100,"")</f>
        <v/>
      </c>
      <c r="DG747" s="68"/>
      <c r="DH747" s="76">
        <f>COUNTIF(PEOPLE!B:B, MEMORIALS!B747)</f>
        <v>0</v>
      </c>
      <c r="DI747" s="82"/>
      <c r="DJ747" s="82"/>
      <c r="DK747" s="82"/>
      <c r="DL747" s="68"/>
      <c r="DM747" s="68"/>
      <c r="DN747" s="68"/>
      <c r="DO747" s="68"/>
      <c r="DP747" s="68"/>
    </row>
    <row r="748" spans="1:120" ht="15" customHeight="1" x14ac:dyDescent="0.25">
      <c r="A748" s="68"/>
      <c r="B748" s="69"/>
      <c r="C748" s="68"/>
      <c r="D748" s="68"/>
      <c r="E748" s="70" t="str">
        <f>IF(D748="","",VLOOKUP(D748,Denomination!$A$2:$B$50, 2, 0))</f>
        <v/>
      </c>
      <c r="F748" s="68"/>
      <c r="G748" s="71"/>
      <c r="H748" s="70" t="str">
        <f>IF(G748="","",VLOOKUP(G748,MCondition!$A$2:$B$50, 2, 0))</f>
        <v/>
      </c>
      <c r="I748" s="72"/>
      <c r="J748" s="71"/>
      <c r="K748" s="70" t="str">
        <f>IF(J748="","",VLOOKUP(J748,ICondition!$A$2:$B$50, 2, 0))</f>
        <v/>
      </c>
      <c r="L748" s="73"/>
      <c r="M748" s="73"/>
      <c r="N748" s="73"/>
      <c r="O748" s="73"/>
      <c r="P748" s="73"/>
      <c r="Q748" s="73"/>
      <c r="R748" s="78"/>
      <c r="S748" s="79" t="str">
        <f>IFERROR(VLOOKUP(R748,Material!$A$2:$B$59, 2, 0),"")</f>
        <v/>
      </c>
      <c r="T748" s="71"/>
      <c r="U748" s="79" t="str">
        <f>IFERROR(VLOOKUP(T748,Material!$A$2:$B$59, 2, 0),"")</f>
        <v/>
      </c>
      <c r="V748" s="71"/>
      <c r="W748" s="79" t="str">
        <f>IFERROR(VLOOKUP(V748,Material!$A$2:$B$59, 2, 0),"")</f>
        <v/>
      </c>
      <c r="X748" s="71"/>
      <c r="Y748" s="79" t="str">
        <f>IFERROR(VLOOKUP(X748,Material!$A$2:$B$59, 2, 0),"")</f>
        <v/>
      </c>
      <c r="Z748" s="71"/>
      <c r="AA748" s="79" t="str">
        <f>IFERROR(VLOOKUP(Z748,Material!$A$2:$B$59, 2, 0),"")</f>
        <v/>
      </c>
      <c r="AB748" s="74"/>
      <c r="AC748" s="75" t="e">
        <f t="shared" si="136"/>
        <v>#VALUE!</v>
      </c>
      <c r="AD748" s="75" t="e">
        <f t="shared" si="137"/>
        <v>#VALUE!</v>
      </c>
      <c r="AE748" s="75" t="e">
        <f t="shared" si="139"/>
        <v>#VALUE!</v>
      </c>
      <c r="AF748" s="75" t="e">
        <f t="shared" si="138"/>
        <v>#VALUE!</v>
      </c>
      <c r="AG748" s="75" t="e">
        <f t="shared" si="140"/>
        <v>#VALUE!</v>
      </c>
      <c r="AH748" s="75" t="e">
        <f t="shared" si="141"/>
        <v>#VALUE!</v>
      </c>
      <c r="AI748" s="75" t="e">
        <f t="shared" si="142"/>
        <v>#VALUE!</v>
      </c>
      <c r="AJ748" s="80" t="e">
        <f t="shared" si="143"/>
        <v>#VALUE!</v>
      </c>
      <c r="AK748" s="79" t="str">
        <f>(IFERROR(VLOOKUP(AB748,Categories!$A$2:$B$20,2,1),""))</f>
        <v/>
      </c>
      <c r="AL748" s="79" t="str">
        <f ca="1">IFERROR(VLOOKUP((HLOOKUP((VLOOKUP($AB748,Categories!$A$2:$F$20,3,1)), $AB$3:$AJ748, (ROW()-ROW($AB$3)+1), 0)), INDIRECT(VLOOKUP($AB748,Categories!$A$2:$F$20,6,1)),2,0),AK748)</f>
        <v/>
      </c>
      <c r="AM748" s="79" t="str">
        <f ca="1">IFERROR(VLOOKUP((HLOOKUP((VLOOKUP($AB748,Categories!$A$2:$F$20,4,1)),$AB$3:$AJ748,(ROW()-ROW($AB$3)+1),0)),INDIRECT(VLOOKUP($AB748,Categories!$A$2:$H$20,7,1)),2,0),"")</f>
        <v/>
      </c>
      <c r="AN748" s="79" t="str">
        <f ca="1">IFERROR(VLOOKUP((HLOOKUP((VLOOKUP($AB748,Categories!$A$2:$F$20,5,1)), $AB$3:$AJ748, (ROW()-ROW($AB$3)+1), 0)), INDIRECT(VLOOKUP($AB748,Categories!$A$2:$H$20,8,1)),2,0),"")</f>
        <v/>
      </c>
      <c r="AO748" s="79" t="str">
        <f t="shared" ca="1" si="144"/>
        <v/>
      </c>
      <c r="AP748" s="81"/>
      <c r="AQ748" s="70" t="str">
        <f>IFERROR(VLOOKUP(VALUE(MID(AP748,1,1)),AdditionalElements!$A$2:$B$50,2,0),"")</f>
        <v/>
      </c>
      <c r="AR748" s="70" t="str">
        <f>IFERROR(VLOOKUP(VALUE(MID(AP748,2,1)),AdditionalElements!$H$2:$I$50,2,0),"")</f>
        <v/>
      </c>
      <c r="AS748" s="70" t="str">
        <f>IFERROR(VLOOKUP(VALUE(MID(AP748,3,1)),AdditionalElements!$O$2:$P$50,2,0),"")</f>
        <v/>
      </c>
      <c r="AT748" s="70" t="str">
        <f>IFERROR(VLOOKUP(VALUE(MID(AP748,4,1)),AdditionalElements!$V$2:$W$50,2,0),"")</f>
        <v/>
      </c>
      <c r="AU748" s="71"/>
      <c r="AV748" s="79" t="str">
        <f>IFERROR(IF(VALUE(MID(AU748,1,1))=1, VLOOKUP(VALUE(MID(AU748,1,1)), TxtPanelShape!$A$2:$C$50, 3, 0), (IF(VALUE(MID(AU748,1,1))&gt;=7, VLOOKUP(VALUE(MID(AU748,1,1)), TxtPanelShape!$A$2:$C$50, 3, 0),VLOOKUP(VALUE(MID(AU748,1,2)),TxtPanelShape!$A$2:$C$50,3,0)))), "")</f>
        <v/>
      </c>
      <c r="AW748" s="79" t="str">
        <f>IFERROR(IF(VALUE(MID(AU748,1,1))=1, ", "&amp;VLOOKUP(VALUE(MID(AU748,2,1)), TxtPanelShape!$H$2:$I$50, 2, 0), IF(VALUE(MID(AU748,1,1))&gt;=7, ", "&amp;VLOOKUP(VALUE(MID(AU748,2,1)), TxtPanelShape!$H$2:$I$50, 2, 0),"")), "")</f>
        <v/>
      </c>
      <c r="AX748" s="79" t="str">
        <f>IFERROR(IF(VALUE(MID(AU748,1,1))=1, ", "&amp;VLOOKUP(VALUE(MID(AU748,3,1)), TxtPanelShape!$O$2:$P$50, 2, 0), IF(VALUE(MID(AU748,1,1))&gt;=7, ", "&amp;VLOOKUP(VALUE(MID(AU748,3,1)), TxtPanelShape!$O$2:$P$50, 2, 0),"")),"")</f>
        <v/>
      </c>
      <c r="AY748" s="79" t="str">
        <f>IFERROR("; "&amp;VLOOKUP(VALUE(MID(AU748,4,1)), TxtPanelShape!$V$2:$W$50,2,0),"")</f>
        <v/>
      </c>
      <c r="AZ748" s="79" t="str">
        <f t="shared" si="145"/>
        <v/>
      </c>
      <c r="BA748" s="71"/>
      <c r="BB748" s="79" t="str">
        <f>IFERROR(IF(VALUE(MID(BA748,1,1))=1, VLOOKUP(VALUE(MID(BA748,1,1)), TxtPanelShape!$A$2:$C$50, 3, 0), (IF(VALUE(MID(BA748,1,1))&gt;=7, VLOOKUP(VALUE(MID(BA748,1,1)), TxtPanelShape!$A$2:$C$50, 3, 0),VLOOKUP(VALUE(MID(BA748,1,2)),TxtPanelShape!$A$2:$C$50,3,0)))), "")</f>
        <v/>
      </c>
      <c r="BC748" s="79" t="str">
        <f>IFERROR(IF(VALUE(MID(BA748,1,1))=1, ", "&amp;VLOOKUP(VALUE(MID(BA748,2,1)), TxtPanelShape!$H$2:$I$50, 2, 0), IF(VALUE(MID(BA748,1,1))&gt;=7, ", "&amp;VLOOKUP(VALUE(MID(BA748,2,1)), TxtPanelShape!$H$2:$I$50, 2, 0),"")), "")</f>
        <v/>
      </c>
      <c r="BD748" s="79" t="str">
        <f>IFERROR(IF(VALUE(MID(BA748,1,1))=1, ", "&amp;VLOOKUP(VALUE(MID(BA748,3,1)), TxtPanelShape!$O$2:$P$50, 2, 0), IF(VALUE(MID(BA748,1,1))&gt;=7, ", "&amp;VLOOKUP(VALUE(MID(BA748,3,1)), TxtPanelShape!$O$2:$P$50, 2, 0),"")),"")</f>
        <v/>
      </c>
      <c r="BE748" s="79" t="str">
        <f>IFERROR("; "&amp;VLOOKUP(VALUE(MID(BA748,4,1)), TxtPanelShape!$V$2:$W$50,2,0),"")</f>
        <v/>
      </c>
      <c r="BF748" s="79" t="str">
        <f t="shared" si="146"/>
        <v/>
      </c>
      <c r="BG748" s="71"/>
      <c r="BH748" s="79" t="str">
        <f>IFERROR(VLOOKUP(BG748, TxtPanelDefinition!$A$2:$B$50, 2, 0),"")</f>
        <v/>
      </c>
      <c r="BI748" s="71"/>
      <c r="BJ748" s="79" t="str">
        <f>IFERROR(VLOOKUP(BI748, TxtPanelDefinition!$A$2:$B$50, 2, 0),"")</f>
        <v/>
      </c>
      <c r="BK748" s="71"/>
      <c r="BL748" s="79" t="str">
        <f>IFERROR(VLOOKUP(BK748, InscrTechniques!$A$2:$B$50, 2, 0),"")</f>
        <v/>
      </c>
      <c r="BM748" s="71"/>
      <c r="BN748" s="79" t="str">
        <f>IFERROR(VLOOKUP(BM748, InscrTechniques!$A$2:$B$50, 2, 0),"")</f>
        <v/>
      </c>
      <c r="BO748" s="71"/>
      <c r="BP748" s="79" t="str">
        <f>IFERROR(VLOOKUP(BO748, InscrTechniques!$A$2:$B$50, 2, 0),"")</f>
        <v/>
      </c>
      <c r="BQ748" s="71"/>
      <c r="BR748" s="79" t="str">
        <f>IFERROR(VLOOKUP(BQ748, InscrTechniques!$A$2:$B$50, 2, 0),"")</f>
        <v/>
      </c>
      <c r="BS748" s="71"/>
      <c r="BT748" s="79" t="str">
        <f>IFERROR(VLOOKUP(BS748, InscrTechniques!$A$2:$B$50, 2, 0),"")</f>
        <v/>
      </c>
      <c r="BU748" s="71"/>
      <c r="BV748" s="79" t="str">
        <f>IFERROR(VLOOKUP(BU748, InscrTechniques!$A$2:$B$50, 2, 0),"")</f>
        <v/>
      </c>
      <c r="BW748" s="125"/>
      <c r="BX748" s="79" t="str">
        <f>IFERROR(VLOOKUP(BW748, InscrTechniques!$A$2:$B$50, 2, 0),"")</f>
        <v/>
      </c>
      <c r="BY748" s="125"/>
      <c r="BZ748" s="79" t="str">
        <f>IFERROR(VLOOKUP(BY748, InscrTechniques!$A$2:$B$50, 2, 0),"")</f>
        <v/>
      </c>
      <c r="CA748" s="74"/>
      <c r="CB748" s="114" t="str">
        <f>IFERROR(VLOOKUP(CA748, LetterStyle!$A$2:$B$50, 2, 0),"")</f>
        <v/>
      </c>
      <c r="CC748" s="74"/>
      <c r="CD748" s="114" t="str">
        <f>IFERROR(VLOOKUP(CC748, LetterStyle!$A$2:$B$50, 2, 0),"")</f>
        <v/>
      </c>
      <c r="CE748" s="74"/>
      <c r="CF748" s="114" t="str">
        <f>IFERROR(VLOOKUP(CE748, LetterStyle!$A$2:$B$50, 2, 0),"")</f>
        <v/>
      </c>
      <c r="CG748" s="74"/>
      <c r="CH748" s="79" t="str">
        <f>IFERROR(VLOOKUP(CG748, LetterStyle!$A$2:$B$50, 2, 0),"")</f>
        <v/>
      </c>
      <c r="CI748" s="71"/>
      <c r="CJ748" s="79" t="str">
        <f>IFERROR(VLOOKUP(CI748, DecMotifs!$A$1:$B$306, 2, 0),"")</f>
        <v/>
      </c>
      <c r="CK748" s="71"/>
      <c r="CL748" s="79" t="str">
        <f>IFERROR(VLOOKUP(CK748, DecMotifs!$A$1:$B$306, 2, 0),"")</f>
        <v/>
      </c>
      <c r="CM748" s="71"/>
      <c r="CN748" s="79" t="str">
        <f>IFERROR(VLOOKUP(CM748, DecMotifs!$A$1:$B$306, 2, 0),"")</f>
        <v/>
      </c>
      <c r="CO748" s="71"/>
      <c r="CP748" s="79" t="str">
        <f>IFERROR(VLOOKUP(CO748, MarginalDec!$A$2:$B$253, 2, 0),"")</f>
        <v/>
      </c>
      <c r="CQ748" s="71"/>
      <c r="CR748" s="79" t="str">
        <f>IFERROR(VLOOKUP(CQ748, MarginalDec!$A$2:$B$253, 2, 0),"")</f>
        <v/>
      </c>
      <c r="CS748" s="71"/>
      <c r="CT748" s="79" t="str">
        <f>IFERROR(VLOOKUP(CS748, MarginalDec!$A$2:$B$253, 2, 0),"")</f>
        <v/>
      </c>
      <c r="CU748" s="71"/>
      <c r="CV748" s="79" t="str">
        <f>IF(ISBLANK(CU748),"", IFERROR(VLOOKUP(CU748, Tooling!$A$2:$B$252, 2, 0),""))</f>
        <v/>
      </c>
      <c r="CW748" s="71"/>
      <c r="CX748" s="79" t="str">
        <f>IF(ISBLANK(CW748),"", IFERROR(VLOOKUP(CW748, Tooling!$A$2:$B$252, 2, 0),""))</f>
        <v/>
      </c>
      <c r="CY748" s="71"/>
      <c r="CZ748" s="79" t="str">
        <f>IF(ISBLANK(CY748),"", IFERROR(VLOOKUP(CY748, Repairs!$A$2:$B$252, 2, 0),""))</f>
        <v/>
      </c>
      <c r="DA748" s="77"/>
      <c r="DB748" s="71"/>
      <c r="DC748" s="79" t="str">
        <f>IFERROR(VLOOKUP(DB748, DatingReason!$A$2:$B$252, 2, 0),"")</f>
        <v/>
      </c>
      <c r="DD748" s="123" t="str">
        <f t="shared" si="147"/>
        <v/>
      </c>
      <c r="DF748" s="119" t="str">
        <f t="array" ref="DF748">IF(AND($B748&lt;&gt;"", $DE748&lt;&gt;"", $DE748&lt;&gt;"No"),MAX(IF($B748=PEOPLE!$B$4:$B$1000, PEOPLE!$Q$4:$Q$1000,""))+100,"")</f>
        <v/>
      </c>
      <c r="DG748" s="68"/>
      <c r="DH748" s="76">
        <f>COUNTIF(PEOPLE!B:B, MEMORIALS!B748)</f>
        <v>0</v>
      </c>
      <c r="DI748" s="82"/>
      <c r="DJ748" s="82"/>
      <c r="DK748" s="82"/>
      <c r="DL748" s="68"/>
      <c r="DM748" s="68"/>
      <c r="DN748" s="68"/>
      <c r="DO748" s="68"/>
      <c r="DP748" s="68"/>
    </row>
    <row r="749" spans="1:120" ht="15" customHeight="1" x14ac:dyDescent="0.25">
      <c r="A749" s="68"/>
      <c r="B749" s="69"/>
      <c r="C749" s="68"/>
      <c r="D749" s="68"/>
      <c r="E749" s="70" t="str">
        <f>IF(D749="","",VLOOKUP(D749,Denomination!$A$2:$B$50, 2, 0))</f>
        <v/>
      </c>
      <c r="F749" s="68"/>
      <c r="G749" s="71"/>
      <c r="H749" s="70" t="str">
        <f>IF(G749="","",VLOOKUP(G749,MCondition!$A$2:$B$50, 2, 0))</f>
        <v/>
      </c>
      <c r="I749" s="72"/>
      <c r="J749" s="71"/>
      <c r="K749" s="70" t="str">
        <f>IF(J749="","",VLOOKUP(J749,ICondition!$A$2:$B$50, 2, 0))</f>
        <v/>
      </c>
      <c r="L749" s="73"/>
      <c r="M749" s="73"/>
      <c r="N749" s="73"/>
      <c r="O749" s="73"/>
      <c r="P749" s="73"/>
      <c r="Q749" s="73"/>
      <c r="R749" s="78"/>
      <c r="S749" s="79" t="str">
        <f>IFERROR(VLOOKUP(R749,Material!$A$2:$B$59, 2, 0),"")</f>
        <v/>
      </c>
      <c r="T749" s="71"/>
      <c r="U749" s="79" t="str">
        <f>IFERROR(VLOOKUP(T749,Material!$A$2:$B$59, 2, 0),"")</f>
        <v/>
      </c>
      <c r="V749" s="71"/>
      <c r="W749" s="79" t="str">
        <f>IFERROR(VLOOKUP(V749,Material!$A$2:$B$59, 2, 0),"")</f>
        <v/>
      </c>
      <c r="X749" s="71"/>
      <c r="Y749" s="79" t="str">
        <f>IFERROR(VLOOKUP(X749,Material!$A$2:$B$59, 2, 0),"")</f>
        <v/>
      </c>
      <c r="Z749" s="71"/>
      <c r="AA749" s="79" t="str">
        <f>IFERROR(VLOOKUP(Z749,Material!$A$2:$B$59, 2, 0),"")</f>
        <v/>
      </c>
      <c r="AB749" s="74"/>
      <c r="AC749" s="75" t="e">
        <f t="shared" si="136"/>
        <v>#VALUE!</v>
      </c>
      <c r="AD749" s="75" t="e">
        <f t="shared" si="137"/>
        <v>#VALUE!</v>
      </c>
      <c r="AE749" s="75" t="e">
        <f t="shared" si="139"/>
        <v>#VALUE!</v>
      </c>
      <c r="AF749" s="75" t="e">
        <f t="shared" si="138"/>
        <v>#VALUE!</v>
      </c>
      <c r="AG749" s="75" t="e">
        <f t="shared" si="140"/>
        <v>#VALUE!</v>
      </c>
      <c r="AH749" s="75" t="e">
        <f t="shared" si="141"/>
        <v>#VALUE!</v>
      </c>
      <c r="AI749" s="75" t="e">
        <f t="shared" si="142"/>
        <v>#VALUE!</v>
      </c>
      <c r="AJ749" s="80" t="e">
        <f t="shared" si="143"/>
        <v>#VALUE!</v>
      </c>
      <c r="AK749" s="79" t="str">
        <f>(IFERROR(VLOOKUP(AB749,Categories!$A$2:$B$20,2,1),""))</f>
        <v/>
      </c>
      <c r="AL749" s="79" t="str">
        <f ca="1">IFERROR(VLOOKUP((HLOOKUP((VLOOKUP($AB749,Categories!$A$2:$F$20,3,1)), $AB$3:$AJ749, (ROW()-ROW($AB$3)+1), 0)), INDIRECT(VLOOKUP($AB749,Categories!$A$2:$F$20,6,1)),2,0),AK749)</f>
        <v/>
      </c>
      <c r="AM749" s="79" t="str">
        <f ca="1">IFERROR(VLOOKUP((HLOOKUP((VLOOKUP($AB749,Categories!$A$2:$F$20,4,1)),$AB$3:$AJ749,(ROW()-ROW($AB$3)+1),0)),INDIRECT(VLOOKUP($AB749,Categories!$A$2:$H$20,7,1)),2,0),"")</f>
        <v/>
      </c>
      <c r="AN749" s="79" t="str">
        <f ca="1">IFERROR(VLOOKUP((HLOOKUP((VLOOKUP($AB749,Categories!$A$2:$F$20,5,1)), $AB$3:$AJ749, (ROW()-ROW($AB$3)+1), 0)), INDIRECT(VLOOKUP($AB749,Categories!$A$2:$H$20,8,1)),2,0),"")</f>
        <v/>
      </c>
      <c r="AO749" s="79" t="str">
        <f t="shared" ca="1" si="144"/>
        <v/>
      </c>
      <c r="AP749" s="81"/>
      <c r="AQ749" s="70" t="str">
        <f>IFERROR(VLOOKUP(VALUE(MID(AP749,1,1)),AdditionalElements!$A$2:$B$50,2,0),"")</f>
        <v/>
      </c>
      <c r="AR749" s="70" t="str">
        <f>IFERROR(VLOOKUP(VALUE(MID(AP749,2,1)),AdditionalElements!$H$2:$I$50,2,0),"")</f>
        <v/>
      </c>
      <c r="AS749" s="70" t="str">
        <f>IFERROR(VLOOKUP(VALUE(MID(AP749,3,1)),AdditionalElements!$O$2:$P$50,2,0),"")</f>
        <v/>
      </c>
      <c r="AT749" s="70" t="str">
        <f>IFERROR(VLOOKUP(VALUE(MID(AP749,4,1)),AdditionalElements!$V$2:$W$50,2,0),"")</f>
        <v/>
      </c>
      <c r="AU749" s="71"/>
      <c r="AV749" s="79" t="str">
        <f>IFERROR(IF(VALUE(MID(AU749,1,1))=1, VLOOKUP(VALUE(MID(AU749,1,1)), TxtPanelShape!$A$2:$C$50, 3, 0), (IF(VALUE(MID(AU749,1,1))&gt;=7, VLOOKUP(VALUE(MID(AU749,1,1)), TxtPanelShape!$A$2:$C$50, 3, 0),VLOOKUP(VALUE(MID(AU749,1,2)),TxtPanelShape!$A$2:$C$50,3,0)))), "")</f>
        <v/>
      </c>
      <c r="AW749" s="79" t="str">
        <f>IFERROR(IF(VALUE(MID(AU749,1,1))=1, ", "&amp;VLOOKUP(VALUE(MID(AU749,2,1)), TxtPanelShape!$H$2:$I$50, 2, 0), IF(VALUE(MID(AU749,1,1))&gt;=7, ", "&amp;VLOOKUP(VALUE(MID(AU749,2,1)), TxtPanelShape!$H$2:$I$50, 2, 0),"")), "")</f>
        <v/>
      </c>
      <c r="AX749" s="79" t="str">
        <f>IFERROR(IF(VALUE(MID(AU749,1,1))=1, ", "&amp;VLOOKUP(VALUE(MID(AU749,3,1)), TxtPanelShape!$O$2:$P$50, 2, 0), IF(VALUE(MID(AU749,1,1))&gt;=7, ", "&amp;VLOOKUP(VALUE(MID(AU749,3,1)), TxtPanelShape!$O$2:$P$50, 2, 0),"")),"")</f>
        <v/>
      </c>
      <c r="AY749" s="79" t="str">
        <f>IFERROR("; "&amp;VLOOKUP(VALUE(MID(AU749,4,1)), TxtPanelShape!$V$2:$W$50,2,0),"")</f>
        <v/>
      </c>
      <c r="AZ749" s="79" t="str">
        <f t="shared" si="145"/>
        <v/>
      </c>
      <c r="BA749" s="71"/>
      <c r="BB749" s="79" t="str">
        <f>IFERROR(IF(VALUE(MID(BA749,1,1))=1, VLOOKUP(VALUE(MID(BA749,1,1)), TxtPanelShape!$A$2:$C$50, 3, 0), (IF(VALUE(MID(BA749,1,1))&gt;=7, VLOOKUP(VALUE(MID(BA749,1,1)), TxtPanelShape!$A$2:$C$50, 3, 0),VLOOKUP(VALUE(MID(BA749,1,2)),TxtPanelShape!$A$2:$C$50,3,0)))), "")</f>
        <v/>
      </c>
      <c r="BC749" s="79" t="str">
        <f>IFERROR(IF(VALUE(MID(BA749,1,1))=1, ", "&amp;VLOOKUP(VALUE(MID(BA749,2,1)), TxtPanelShape!$H$2:$I$50, 2, 0), IF(VALUE(MID(BA749,1,1))&gt;=7, ", "&amp;VLOOKUP(VALUE(MID(BA749,2,1)), TxtPanelShape!$H$2:$I$50, 2, 0),"")), "")</f>
        <v/>
      </c>
      <c r="BD749" s="79" t="str">
        <f>IFERROR(IF(VALUE(MID(BA749,1,1))=1, ", "&amp;VLOOKUP(VALUE(MID(BA749,3,1)), TxtPanelShape!$O$2:$P$50, 2, 0), IF(VALUE(MID(BA749,1,1))&gt;=7, ", "&amp;VLOOKUP(VALUE(MID(BA749,3,1)), TxtPanelShape!$O$2:$P$50, 2, 0),"")),"")</f>
        <v/>
      </c>
      <c r="BE749" s="79" t="str">
        <f>IFERROR("; "&amp;VLOOKUP(VALUE(MID(BA749,4,1)), TxtPanelShape!$V$2:$W$50,2,0),"")</f>
        <v/>
      </c>
      <c r="BF749" s="79" t="str">
        <f t="shared" si="146"/>
        <v/>
      </c>
      <c r="BG749" s="71"/>
      <c r="BH749" s="79" t="str">
        <f>IFERROR(VLOOKUP(BG749, TxtPanelDefinition!$A$2:$B$50, 2, 0),"")</f>
        <v/>
      </c>
      <c r="BI749" s="71"/>
      <c r="BJ749" s="79" t="str">
        <f>IFERROR(VLOOKUP(BI749, TxtPanelDefinition!$A$2:$B$50, 2, 0),"")</f>
        <v/>
      </c>
      <c r="BK749" s="71"/>
      <c r="BL749" s="79" t="str">
        <f>IFERROR(VLOOKUP(BK749, InscrTechniques!$A$2:$B$50, 2, 0),"")</f>
        <v/>
      </c>
      <c r="BM749" s="71"/>
      <c r="BN749" s="79" t="str">
        <f>IFERROR(VLOOKUP(BM749, InscrTechniques!$A$2:$B$50, 2, 0),"")</f>
        <v/>
      </c>
      <c r="BO749" s="71"/>
      <c r="BP749" s="79" t="str">
        <f>IFERROR(VLOOKUP(BO749, InscrTechniques!$A$2:$B$50, 2, 0),"")</f>
        <v/>
      </c>
      <c r="BQ749" s="71"/>
      <c r="BR749" s="79" t="str">
        <f>IFERROR(VLOOKUP(BQ749, InscrTechniques!$A$2:$B$50, 2, 0),"")</f>
        <v/>
      </c>
      <c r="BS749" s="71"/>
      <c r="BT749" s="79" t="str">
        <f>IFERROR(VLOOKUP(BS749, InscrTechniques!$A$2:$B$50, 2, 0),"")</f>
        <v/>
      </c>
      <c r="BU749" s="71"/>
      <c r="BV749" s="79" t="str">
        <f>IFERROR(VLOOKUP(BU749, InscrTechniques!$A$2:$B$50, 2, 0),"")</f>
        <v/>
      </c>
      <c r="BW749" s="125"/>
      <c r="BX749" s="79" t="str">
        <f>IFERROR(VLOOKUP(BW749, InscrTechniques!$A$2:$B$50, 2, 0),"")</f>
        <v/>
      </c>
      <c r="BY749" s="125"/>
      <c r="BZ749" s="79" t="str">
        <f>IFERROR(VLOOKUP(BY749, InscrTechniques!$A$2:$B$50, 2, 0),"")</f>
        <v/>
      </c>
      <c r="CA749" s="74"/>
      <c r="CB749" s="114" t="str">
        <f>IFERROR(VLOOKUP(CA749, LetterStyle!$A$2:$B$50, 2, 0),"")</f>
        <v/>
      </c>
      <c r="CC749" s="74"/>
      <c r="CD749" s="114" t="str">
        <f>IFERROR(VLOOKUP(CC749, LetterStyle!$A$2:$B$50, 2, 0),"")</f>
        <v/>
      </c>
      <c r="CE749" s="74"/>
      <c r="CF749" s="114" t="str">
        <f>IFERROR(VLOOKUP(CE749, LetterStyle!$A$2:$B$50, 2, 0),"")</f>
        <v/>
      </c>
      <c r="CG749" s="74"/>
      <c r="CH749" s="79" t="str">
        <f>IFERROR(VLOOKUP(CG749, LetterStyle!$A$2:$B$50, 2, 0),"")</f>
        <v/>
      </c>
      <c r="CI749" s="71"/>
      <c r="CJ749" s="79" t="str">
        <f>IFERROR(VLOOKUP(CI749, DecMotifs!$A$1:$B$306, 2, 0),"")</f>
        <v/>
      </c>
      <c r="CK749" s="71"/>
      <c r="CL749" s="79" t="str">
        <f>IFERROR(VLOOKUP(CK749, DecMotifs!$A$1:$B$306, 2, 0),"")</f>
        <v/>
      </c>
      <c r="CM749" s="71"/>
      <c r="CN749" s="79" t="str">
        <f>IFERROR(VLOOKUP(CM749, DecMotifs!$A$1:$B$306, 2, 0),"")</f>
        <v/>
      </c>
      <c r="CO749" s="71"/>
      <c r="CP749" s="79" t="str">
        <f>IFERROR(VLOOKUP(CO749, MarginalDec!$A$2:$B$253, 2, 0),"")</f>
        <v/>
      </c>
      <c r="CQ749" s="71"/>
      <c r="CR749" s="79" t="str">
        <f>IFERROR(VLOOKUP(CQ749, MarginalDec!$A$2:$B$253, 2, 0),"")</f>
        <v/>
      </c>
      <c r="CS749" s="71"/>
      <c r="CT749" s="79" t="str">
        <f>IFERROR(VLOOKUP(CS749, MarginalDec!$A$2:$B$253, 2, 0),"")</f>
        <v/>
      </c>
      <c r="CU749" s="71"/>
      <c r="CV749" s="79" t="str">
        <f>IF(ISBLANK(CU749),"", IFERROR(VLOOKUP(CU749, Tooling!$A$2:$B$252, 2, 0),""))</f>
        <v/>
      </c>
      <c r="CW749" s="71"/>
      <c r="CX749" s="79" t="str">
        <f>IF(ISBLANK(CW749),"", IFERROR(VLOOKUP(CW749, Tooling!$A$2:$B$252, 2, 0),""))</f>
        <v/>
      </c>
      <c r="CY749" s="71"/>
      <c r="CZ749" s="79" t="str">
        <f>IF(ISBLANK(CY749),"", IFERROR(VLOOKUP(CY749, Repairs!$A$2:$B$252, 2, 0),""))</f>
        <v/>
      </c>
      <c r="DA749" s="77"/>
      <c r="DB749" s="71"/>
      <c r="DC749" s="79" t="str">
        <f>IFERROR(VLOOKUP(DB749, DatingReason!$A$2:$B$252, 2, 0),"")</f>
        <v/>
      </c>
      <c r="DD749" s="123" t="str">
        <f t="shared" si="147"/>
        <v/>
      </c>
      <c r="DF749" s="119" t="str">
        <f t="array" ref="DF749">IF(AND($B749&lt;&gt;"", $DE749&lt;&gt;"", $DE749&lt;&gt;"No"),MAX(IF($B749=PEOPLE!$B$4:$B$1000, PEOPLE!$Q$4:$Q$1000,""))+100,"")</f>
        <v/>
      </c>
      <c r="DG749" s="68"/>
      <c r="DH749" s="76">
        <f>COUNTIF(PEOPLE!B:B, MEMORIALS!B749)</f>
        <v>0</v>
      </c>
      <c r="DI749" s="82"/>
      <c r="DJ749" s="82"/>
      <c r="DK749" s="82"/>
      <c r="DL749" s="68"/>
      <c r="DM749" s="68"/>
      <c r="DN749" s="68"/>
      <c r="DO749" s="68"/>
      <c r="DP749" s="68"/>
    </row>
    <row r="750" spans="1:120" ht="15" customHeight="1" x14ac:dyDescent="0.25">
      <c r="A750" s="68"/>
      <c r="B750" s="69"/>
      <c r="C750" s="68"/>
      <c r="D750" s="68"/>
      <c r="E750" s="70" t="str">
        <f>IF(D750="","",VLOOKUP(D750,Denomination!$A$2:$B$50, 2, 0))</f>
        <v/>
      </c>
      <c r="F750" s="68"/>
      <c r="G750" s="71"/>
      <c r="H750" s="70" t="str">
        <f>IF(G750="","",VLOOKUP(G750,MCondition!$A$2:$B$50, 2, 0))</f>
        <v/>
      </c>
      <c r="I750" s="72"/>
      <c r="J750" s="71"/>
      <c r="K750" s="70" t="str">
        <f>IF(J750="","",VLOOKUP(J750,ICondition!$A$2:$B$50, 2, 0))</f>
        <v/>
      </c>
      <c r="L750" s="73"/>
      <c r="M750" s="73"/>
      <c r="N750" s="73"/>
      <c r="O750" s="73"/>
      <c r="P750" s="73"/>
      <c r="Q750" s="73"/>
      <c r="R750" s="78"/>
      <c r="S750" s="79" t="str">
        <f>IFERROR(VLOOKUP(R750,Material!$A$2:$B$59, 2, 0),"")</f>
        <v/>
      </c>
      <c r="T750" s="71"/>
      <c r="U750" s="79" t="str">
        <f>IFERROR(VLOOKUP(T750,Material!$A$2:$B$59, 2, 0),"")</f>
        <v/>
      </c>
      <c r="V750" s="71"/>
      <c r="W750" s="79" t="str">
        <f>IFERROR(VLOOKUP(V750,Material!$A$2:$B$59, 2, 0),"")</f>
        <v/>
      </c>
      <c r="X750" s="71"/>
      <c r="Y750" s="79" t="str">
        <f>IFERROR(VLOOKUP(X750,Material!$A$2:$B$59, 2, 0),"")</f>
        <v/>
      </c>
      <c r="Z750" s="71"/>
      <c r="AA750" s="79" t="str">
        <f>IFERROR(VLOOKUP(Z750,Material!$A$2:$B$59, 2, 0),"")</f>
        <v/>
      </c>
      <c r="AB750" s="74"/>
      <c r="AC750" s="75" t="e">
        <f t="shared" si="136"/>
        <v>#VALUE!</v>
      </c>
      <c r="AD750" s="75" t="e">
        <f t="shared" si="137"/>
        <v>#VALUE!</v>
      </c>
      <c r="AE750" s="75" t="e">
        <f t="shared" si="139"/>
        <v>#VALUE!</v>
      </c>
      <c r="AF750" s="75" t="e">
        <f t="shared" si="138"/>
        <v>#VALUE!</v>
      </c>
      <c r="AG750" s="75" t="e">
        <f t="shared" si="140"/>
        <v>#VALUE!</v>
      </c>
      <c r="AH750" s="75" t="e">
        <f t="shared" si="141"/>
        <v>#VALUE!</v>
      </c>
      <c r="AI750" s="75" t="e">
        <f t="shared" si="142"/>
        <v>#VALUE!</v>
      </c>
      <c r="AJ750" s="80" t="e">
        <f t="shared" si="143"/>
        <v>#VALUE!</v>
      </c>
      <c r="AK750" s="79" t="str">
        <f>(IFERROR(VLOOKUP(AB750,Categories!$A$2:$B$20,2,1),""))</f>
        <v/>
      </c>
      <c r="AL750" s="79" t="str">
        <f ca="1">IFERROR(VLOOKUP((HLOOKUP((VLOOKUP($AB750,Categories!$A$2:$F$20,3,1)), $AB$3:$AJ750, (ROW()-ROW($AB$3)+1), 0)), INDIRECT(VLOOKUP($AB750,Categories!$A$2:$F$20,6,1)),2,0),AK750)</f>
        <v/>
      </c>
      <c r="AM750" s="79" t="str">
        <f ca="1">IFERROR(VLOOKUP((HLOOKUP((VLOOKUP($AB750,Categories!$A$2:$F$20,4,1)),$AB$3:$AJ750,(ROW()-ROW($AB$3)+1),0)),INDIRECT(VLOOKUP($AB750,Categories!$A$2:$H$20,7,1)),2,0),"")</f>
        <v/>
      </c>
      <c r="AN750" s="79" t="str">
        <f ca="1">IFERROR(VLOOKUP((HLOOKUP((VLOOKUP($AB750,Categories!$A$2:$F$20,5,1)), $AB$3:$AJ750, (ROW()-ROW($AB$3)+1), 0)), INDIRECT(VLOOKUP($AB750,Categories!$A$2:$H$20,8,1)),2,0),"")</f>
        <v/>
      </c>
      <c r="AO750" s="79" t="str">
        <f t="shared" ca="1" si="144"/>
        <v/>
      </c>
      <c r="AP750" s="81"/>
      <c r="AQ750" s="70" t="str">
        <f>IFERROR(VLOOKUP(VALUE(MID(AP750,1,1)),AdditionalElements!$A$2:$B$50,2,0),"")</f>
        <v/>
      </c>
      <c r="AR750" s="70" t="str">
        <f>IFERROR(VLOOKUP(VALUE(MID(AP750,2,1)),AdditionalElements!$H$2:$I$50,2,0),"")</f>
        <v/>
      </c>
      <c r="AS750" s="70" t="str">
        <f>IFERROR(VLOOKUP(VALUE(MID(AP750,3,1)),AdditionalElements!$O$2:$P$50,2,0),"")</f>
        <v/>
      </c>
      <c r="AT750" s="70" t="str">
        <f>IFERROR(VLOOKUP(VALUE(MID(AP750,4,1)),AdditionalElements!$V$2:$W$50,2,0),"")</f>
        <v/>
      </c>
      <c r="AU750" s="71"/>
      <c r="AV750" s="79" t="str">
        <f>IFERROR(IF(VALUE(MID(AU750,1,1))=1, VLOOKUP(VALUE(MID(AU750,1,1)), TxtPanelShape!$A$2:$C$50, 3, 0), (IF(VALUE(MID(AU750,1,1))&gt;=7, VLOOKUP(VALUE(MID(AU750,1,1)), TxtPanelShape!$A$2:$C$50, 3, 0),VLOOKUP(VALUE(MID(AU750,1,2)),TxtPanelShape!$A$2:$C$50,3,0)))), "")</f>
        <v/>
      </c>
      <c r="AW750" s="79" t="str">
        <f>IFERROR(IF(VALUE(MID(AU750,1,1))=1, ", "&amp;VLOOKUP(VALUE(MID(AU750,2,1)), TxtPanelShape!$H$2:$I$50, 2, 0), IF(VALUE(MID(AU750,1,1))&gt;=7, ", "&amp;VLOOKUP(VALUE(MID(AU750,2,1)), TxtPanelShape!$H$2:$I$50, 2, 0),"")), "")</f>
        <v/>
      </c>
      <c r="AX750" s="79" t="str">
        <f>IFERROR(IF(VALUE(MID(AU750,1,1))=1, ", "&amp;VLOOKUP(VALUE(MID(AU750,3,1)), TxtPanelShape!$O$2:$P$50, 2, 0), IF(VALUE(MID(AU750,1,1))&gt;=7, ", "&amp;VLOOKUP(VALUE(MID(AU750,3,1)), TxtPanelShape!$O$2:$P$50, 2, 0),"")),"")</f>
        <v/>
      </c>
      <c r="AY750" s="79" t="str">
        <f>IFERROR("; "&amp;VLOOKUP(VALUE(MID(AU750,4,1)), TxtPanelShape!$V$2:$W$50,2,0),"")</f>
        <v/>
      </c>
      <c r="AZ750" s="79" t="str">
        <f t="shared" si="145"/>
        <v/>
      </c>
      <c r="BA750" s="71"/>
      <c r="BB750" s="79" t="str">
        <f>IFERROR(IF(VALUE(MID(BA750,1,1))=1, VLOOKUP(VALUE(MID(BA750,1,1)), TxtPanelShape!$A$2:$C$50, 3, 0), (IF(VALUE(MID(BA750,1,1))&gt;=7, VLOOKUP(VALUE(MID(BA750,1,1)), TxtPanelShape!$A$2:$C$50, 3, 0),VLOOKUP(VALUE(MID(BA750,1,2)),TxtPanelShape!$A$2:$C$50,3,0)))), "")</f>
        <v/>
      </c>
      <c r="BC750" s="79" t="str">
        <f>IFERROR(IF(VALUE(MID(BA750,1,1))=1, ", "&amp;VLOOKUP(VALUE(MID(BA750,2,1)), TxtPanelShape!$H$2:$I$50, 2, 0), IF(VALUE(MID(BA750,1,1))&gt;=7, ", "&amp;VLOOKUP(VALUE(MID(BA750,2,1)), TxtPanelShape!$H$2:$I$50, 2, 0),"")), "")</f>
        <v/>
      </c>
      <c r="BD750" s="79" t="str">
        <f>IFERROR(IF(VALUE(MID(BA750,1,1))=1, ", "&amp;VLOOKUP(VALUE(MID(BA750,3,1)), TxtPanelShape!$O$2:$P$50, 2, 0), IF(VALUE(MID(BA750,1,1))&gt;=7, ", "&amp;VLOOKUP(VALUE(MID(BA750,3,1)), TxtPanelShape!$O$2:$P$50, 2, 0),"")),"")</f>
        <v/>
      </c>
      <c r="BE750" s="79" t="str">
        <f>IFERROR("; "&amp;VLOOKUP(VALUE(MID(BA750,4,1)), TxtPanelShape!$V$2:$W$50,2,0),"")</f>
        <v/>
      </c>
      <c r="BF750" s="79" t="str">
        <f t="shared" si="146"/>
        <v/>
      </c>
      <c r="BG750" s="71"/>
      <c r="BH750" s="79" t="str">
        <f>IFERROR(VLOOKUP(BG750, TxtPanelDefinition!$A$2:$B$50, 2, 0),"")</f>
        <v/>
      </c>
      <c r="BI750" s="71"/>
      <c r="BJ750" s="79" t="str">
        <f>IFERROR(VLOOKUP(BI750, TxtPanelDefinition!$A$2:$B$50, 2, 0),"")</f>
        <v/>
      </c>
      <c r="BK750" s="71"/>
      <c r="BL750" s="79" t="str">
        <f>IFERROR(VLOOKUP(BK750, InscrTechniques!$A$2:$B$50, 2, 0),"")</f>
        <v/>
      </c>
      <c r="BM750" s="71"/>
      <c r="BN750" s="79" t="str">
        <f>IFERROR(VLOOKUP(BM750, InscrTechniques!$A$2:$B$50, 2, 0),"")</f>
        <v/>
      </c>
      <c r="BO750" s="71"/>
      <c r="BP750" s="79" t="str">
        <f>IFERROR(VLOOKUP(BO750, InscrTechniques!$A$2:$B$50, 2, 0),"")</f>
        <v/>
      </c>
      <c r="BQ750" s="71"/>
      <c r="BR750" s="79" t="str">
        <f>IFERROR(VLOOKUP(BQ750, InscrTechniques!$A$2:$B$50, 2, 0),"")</f>
        <v/>
      </c>
      <c r="BS750" s="71"/>
      <c r="BT750" s="79" t="str">
        <f>IFERROR(VLOOKUP(BS750, InscrTechniques!$A$2:$B$50, 2, 0),"")</f>
        <v/>
      </c>
      <c r="BU750" s="71"/>
      <c r="BV750" s="79" t="str">
        <f>IFERROR(VLOOKUP(BU750, InscrTechniques!$A$2:$B$50, 2, 0),"")</f>
        <v/>
      </c>
      <c r="BW750" s="125"/>
      <c r="BX750" s="79" t="str">
        <f>IFERROR(VLOOKUP(BW750, InscrTechniques!$A$2:$B$50, 2, 0),"")</f>
        <v/>
      </c>
      <c r="BY750" s="125"/>
      <c r="BZ750" s="79" t="str">
        <f>IFERROR(VLOOKUP(BY750, InscrTechniques!$A$2:$B$50, 2, 0),"")</f>
        <v/>
      </c>
      <c r="CA750" s="74"/>
      <c r="CB750" s="114" t="str">
        <f>IFERROR(VLOOKUP(CA750, LetterStyle!$A$2:$B$50, 2, 0),"")</f>
        <v/>
      </c>
      <c r="CC750" s="74"/>
      <c r="CD750" s="114" t="str">
        <f>IFERROR(VLOOKUP(CC750, LetterStyle!$A$2:$B$50, 2, 0),"")</f>
        <v/>
      </c>
      <c r="CE750" s="74"/>
      <c r="CF750" s="114" t="str">
        <f>IFERROR(VLOOKUP(CE750, LetterStyle!$A$2:$B$50, 2, 0),"")</f>
        <v/>
      </c>
      <c r="CG750" s="74"/>
      <c r="CH750" s="79" t="str">
        <f>IFERROR(VLOOKUP(CG750, LetterStyle!$A$2:$B$50, 2, 0),"")</f>
        <v/>
      </c>
      <c r="CI750" s="71"/>
      <c r="CJ750" s="79" t="str">
        <f>IFERROR(VLOOKUP(CI750, DecMotifs!$A$1:$B$306, 2, 0),"")</f>
        <v/>
      </c>
      <c r="CK750" s="71"/>
      <c r="CL750" s="79" t="str">
        <f>IFERROR(VLOOKUP(CK750, DecMotifs!$A$1:$B$306, 2, 0),"")</f>
        <v/>
      </c>
      <c r="CM750" s="71"/>
      <c r="CN750" s="79" t="str">
        <f>IFERROR(VLOOKUP(CM750, DecMotifs!$A$1:$B$306, 2, 0),"")</f>
        <v/>
      </c>
      <c r="CO750" s="71"/>
      <c r="CP750" s="79" t="str">
        <f>IFERROR(VLOOKUP(CO750, MarginalDec!$A$2:$B$253, 2, 0),"")</f>
        <v/>
      </c>
      <c r="CQ750" s="71"/>
      <c r="CR750" s="79" t="str">
        <f>IFERROR(VLOOKUP(CQ750, MarginalDec!$A$2:$B$253, 2, 0),"")</f>
        <v/>
      </c>
      <c r="CS750" s="71"/>
      <c r="CT750" s="79" t="str">
        <f>IFERROR(VLOOKUP(CS750, MarginalDec!$A$2:$B$253, 2, 0),"")</f>
        <v/>
      </c>
      <c r="CU750" s="71"/>
      <c r="CV750" s="79" t="str">
        <f>IF(ISBLANK(CU750),"", IFERROR(VLOOKUP(CU750, Tooling!$A$2:$B$252, 2, 0),""))</f>
        <v/>
      </c>
      <c r="CW750" s="71"/>
      <c r="CX750" s="79" t="str">
        <f>IF(ISBLANK(CW750),"", IFERROR(VLOOKUP(CW750, Tooling!$A$2:$B$252, 2, 0),""))</f>
        <v/>
      </c>
      <c r="CY750" s="71"/>
      <c r="CZ750" s="79" t="str">
        <f>IF(ISBLANK(CY750),"", IFERROR(VLOOKUP(CY750, Repairs!$A$2:$B$252, 2, 0),""))</f>
        <v/>
      </c>
      <c r="DA750" s="77"/>
      <c r="DB750" s="71"/>
      <c r="DC750" s="79" t="str">
        <f>IFERROR(VLOOKUP(DB750, DatingReason!$A$2:$B$252, 2, 0),"")</f>
        <v/>
      </c>
      <c r="DD750" s="123" t="str">
        <f t="shared" si="147"/>
        <v/>
      </c>
      <c r="DF750" s="119" t="str">
        <f t="array" ref="DF750">IF(AND($B750&lt;&gt;"", $DE750&lt;&gt;"", $DE750&lt;&gt;"No"),MAX(IF($B750=PEOPLE!$B$4:$B$1000, PEOPLE!$Q$4:$Q$1000,""))+100,"")</f>
        <v/>
      </c>
      <c r="DG750" s="68"/>
      <c r="DH750" s="76">
        <f>COUNTIF(PEOPLE!B:B, MEMORIALS!B750)</f>
        <v>0</v>
      </c>
      <c r="DI750" s="82"/>
      <c r="DJ750" s="82"/>
      <c r="DK750" s="82"/>
      <c r="DL750" s="68"/>
      <c r="DM750" s="68"/>
      <c r="DN750" s="68"/>
      <c r="DO750" s="68"/>
      <c r="DP750" s="68"/>
    </row>
    <row r="751" spans="1:120" ht="15" customHeight="1" x14ac:dyDescent="0.25">
      <c r="A751" s="68"/>
      <c r="B751" s="69"/>
      <c r="C751" s="68"/>
      <c r="D751" s="68"/>
      <c r="E751" s="70" t="str">
        <f>IF(D751="","",VLOOKUP(D751,Denomination!$A$2:$B$50, 2, 0))</f>
        <v/>
      </c>
      <c r="F751" s="68"/>
      <c r="G751" s="71"/>
      <c r="H751" s="70" t="str">
        <f>IF(G751="","",VLOOKUP(G751,MCondition!$A$2:$B$50, 2, 0))</f>
        <v/>
      </c>
      <c r="I751" s="72"/>
      <c r="J751" s="71"/>
      <c r="K751" s="70" t="str">
        <f>IF(J751="","",VLOOKUP(J751,ICondition!$A$2:$B$50, 2, 0))</f>
        <v/>
      </c>
      <c r="L751" s="73"/>
      <c r="M751" s="73"/>
      <c r="N751" s="73"/>
      <c r="O751" s="73"/>
      <c r="P751" s="73"/>
      <c r="Q751" s="73"/>
      <c r="R751" s="78"/>
      <c r="S751" s="79" t="str">
        <f>IFERROR(VLOOKUP(R751,Material!$A$2:$B$59, 2, 0),"")</f>
        <v/>
      </c>
      <c r="T751" s="71"/>
      <c r="U751" s="79" t="str">
        <f>IFERROR(VLOOKUP(T751,Material!$A$2:$B$59, 2, 0),"")</f>
        <v/>
      </c>
      <c r="V751" s="71"/>
      <c r="W751" s="79" t="str">
        <f>IFERROR(VLOOKUP(V751,Material!$A$2:$B$59, 2, 0),"")</f>
        <v/>
      </c>
      <c r="X751" s="71"/>
      <c r="Y751" s="79" t="str">
        <f>IFERROR(VLOOKUP(X751,Material!$A$2:$B$59, 2, 0),"")</f>
        <v/>
      </c>
      <c r="Z751" s="71"/>
      <c r="AA751" s="79" t="str">
        <f>IFERROR(VLOOKUP(Z751,Material!$A$2:$B$59, 2, 0),"")</f>
        <v/>
      </c>
      <c r="AB751" s="74"/>
      <c r="AC751" s="75" t="e">
        <f t="shared" si="136"/>
        <v>#VALUE!</v>
      </c>
      <c r="AD751" s="75" t="e">
        <f t="shared" si="137"/>
        <v>#VALUE!</v>
      </c>
      <c r="AE751" s="75" t="e">
        <f t="shared" si="139"/>
        <v>#VALUE!</v>
      </c>
      <c r="AF751" s="75" t="e">
        <f t="shared" si="138"/>
        <v>#VALUE!</v>
      </c>
      <c r="AG751" s="75" t="e">
        <f t="shared" si="140"/>
        <v>#VALUE!</v>
      </c>
      <c r="AH751" s="75" t="e">
        <f t="shared" si="141"/>
        <v>#VALUE!</v>
      </c>
      <c r="AI751" s="75" t="e">
        <f t="shared" si="142"/>
        <v>#VALUE!</v>
      </c>
      <c r="AJ751" s="80" t="e">
        <f t="shared" si="143"/>
        <v>#VALUE!</v>
      </c>
      <c r="AK751" s="79" t="str">
        <f>(IFERROR(VLOOKUP(AB751,Categories!$A$2:$B$20,2,1),""))</f>
        <v/>
      </c>
      <c r="AL751" s="79" t="str">
        <f ca="1">IFERROR(VLOOKUP((HLOOKUP((VLOOKUP($AB751,Categories!$A$2:$F$20,3,1)), $AB$3:$AJ751, (ROW()-ROW($AB$3)+1), 0)), INDIRECT(VLOOKUP($AB751,Categories!$A$2:$F$20,6,1)),2,0),AK751)</f>
        <v/>
      </c>
      <c r="AM751" s="79" t="str">
        <f ca="1">IFERROR(VLOOKUP((HLOOKUP((VLOOKUP($AB751,Categories!$A$2:$F$20,4,1)),$AB$3:$AJ751,(ROW()-ROW($AB$3)+1),0)),INDIRECT(VLOOKUP($AB751,Categories!$A$2:$H$20,7,1)),2,0),"")</f>
        <v/>
      </c>
      <c r="AN751" s="79" t="str">
        <f ca="1">IFERROR(VLOOKUP((HLOOKUP((VLOOKUP($AB751,Categories!$A$2:$F$20,5,1)), $AB$3:$AJ751, (ROW()-ROW($AB$3)+1), 0)), INDIRECT(VLOOKUP($AB751,Categories!$A$2:$H$20,8,1)),2,0),"")</f>
        <v/>
      </c>
      <c r="AO751" s="79" t="str">
        <f t="shared" ca="1" si="144"/>
        <v/>
      </c>
      <c r="AP751" s="81"/>
      <c r="AQ751" s="70" t="str">
        <f>IFERROR(VLOOKUP(VALUE(MID(AP751,1,1)),AdditionalElements!$A$2:$B$50,2,0),"")</f>
        <v/>
      </c>
      <c r="AR751" s="70" t="str">
        <f>IFERROR(VLOOKUP(VALUE(MID(AP751,2,1)),AdditionalElements!$H$2:$I$50,2,0),"")</f>
        <v/>
      </c>
      <c r="AS751" s="70" t="str">
        <f>IFERROR(VLOOKUP(VALUE(MID(AP751,3,1)),AdditionalElements!$O$2:$P$50,2,0),"")</f>
        <v/>
      </c>
      <c r="AT751" s="70" t="str">
        <f>IFERROR(VLOOKUP(VALUE(MID(AP751,4,1)),AdditionalElements!$V$2:$W$50,2,0),"")</f>
        <v/>
      </c>
      <c r="AU751" s="71"/>
      <c r="AV751" s="79" t="str">
        <f>IFERROR(IF(VALUE(MID(AU751,1,1))=1, VLOOKUP(VALUE(MID(AU751,1,1)), TxtPanelShape!$A$2:$C$50, 3, 0), (IF(VALUE(MID(AU751,1,1))&gt;=7, VLOOKUP(VALUE(MID(AU751,1,1)), TxtPanelShape!$A$2:$C$50, 3, 0),VLOOKUP(VALUE(MID(AU751,1,2)),TxtPanelShape!$A$2:$C$50,3,0)))), "")</f>
        <v/>
      </c>
      <c r="AW751" s="79" t="str">
        <f>IFERROR(IF(VALUE(MID(AU751,1,1))=1, ", "&amp;VLOOKUP(VALUE(MID(AU751,2,1)), TxtPanelShape!$H$2:$I$50, 2, 0), IF(VALUE(MID(AU751,1,1))&gt;=7, ", "&amp;VLOOKUP(VALUE(MID(AU751,2,1)), TxtPanelShape!$H$2:$I$50, 2, 0),"")), "")</f>
        <v/>
      </c>
      <c r="AX751" s="79" t="str">
        <f>IFERROR(IF(VALUE(MID(AU751,1,1))=1, ", "&amp;VLOOKUP(VALUE(MID(AU751,3,1)), TxtPanelShape!$O$2:$P$50, 2, 0), IF(VALUE(MID(AU751,1,1))&gt;=7, ", "&amp;VLOOKUP(VALUE(MID(AU751,3,1)), TxtPanelShape!$O$2:$P$50, 2, 0),"")),"")</f>
        <v/>
      </c>
      <c r="AY751" s="79" t="str">
        <f>IFERROR("; "&amp;VLOOKUP(VALUE(MID(AU751,4,1)), TxtPanelShape!$V$2:$W$50,2,0),"")</f>
        <v/>
      </c>
      <c r="AZ751" s="79" t="str">
        <f t="shared" si="145"/>
        <v/>
      </c>
      <c r="BA751" s="71"/>
      <c r="BB751" s="79" t="str">
        <f>IFERROR(IF(VALUE(MID(BA751,1,1))=1, VLOOKUP(VALUE(MID(BA751,1,1)), TxtPanelShape!$A$2:$C$50, 3, 0), (IF(VALUE(MID(BA751,1,1))&gt;=7, VLOOKUP(VALUE(MID(BA751,1,1)), TxtPanelShape!$A$2:$C$50, 3, 0),VLOOKUP(VALUE(MID(BA751,1,2)),TxtPanelShape!$A$2:$C$50,3,0)))), "")</f>
        <v/>
      </c>
      <c r="BC751" s="79" t="str">
        <f>IFERROR(IF(VALUE(MID(BA751,1,1))=1, ", "&amp;VLOOKUP(VALUE(MID(BA751,2,1)), TxtPanelShape!$H$2:$I$50, 2, 0), IF(VALUE(MID(BA751,1,1))&gt;=7, ", "&amp;VLOOKUP(VALUE(MID(BA751,2,1)), TxtPanelShape!$H$2:$I$50, 2, 0),"")), "")</f>
        <v/>
      </c>
      <c r="BD751" s="79" t="str">
        <f>IFERROR(IF(VALUE(MID(BA751,1,1))=1, ", "&amp;VLOOKUP(VALUE(MID(BA751,3,1)), TxtPanelShape!$O$2:$P$50, 2, 0), IF(VALUE(MID(BA751,1,1))&gt;=7, ", "&amp;VLOOKUP(VALUE(MID(BA751,3,1)), TxtPanelShape!$O$2:$P$50, 2, 0),"")),"")</f>
        <v/>
      </c>
      <c r="BE751" s="79" t="str">
        <f>IFERROR("; "&amp;VLOOKUP(VALUE(MID(BA751,4,1)), TxtPanelShape!$V$2:$W$50,2,0),"")</f>
        <v/>
      </c>
      <c r="BF751" s="79" t="str">
        <f t="shared" si="146"/>
        <v/>
      </c>
      <c r="BG751" s="71"/>
      <c r="BH751" s="79" t="str">
        <f>IFERROR(VLOOKUP(BG751, TxtPanelDefinition!$A$2:$B$50, 2, 0),"")</f>
        <v/>
      </c>
      <c r="BI751" s="71"/>
      <c r="BJ751" s="79" t="str">
        <f>IFERROR(VLOOKUP(BI751, TxtPanelDefinition!$A$2:$B$50, 2, 0),"")</f>
        <v/>
      </c>
      <c r="BK751" s="71"/>
      <c r="BL751" s="79" t="str">
        <f>IFERROR(VLOOKUP(BK751, InscrTechniques!$A$2:$B$50, 2, 0),"")</f>
        <v/>
      </c>
      <c r="BM751" s="71"/>
      <c r="BN751" s="79" t="str">
        <f>IFERROR(VLOOKUP(BM751, InscrTechniques!$A$2:$B$50, 2, 0),"")</f>
        <v/>
      </c>
      <c r="BO751" s="71"/>
      <c r="BP751" s="79" t="str">
        <f>IFERROR(VLOOKUP(BO751, InscrTechniques!$A$2:$B$50, 2, 0),"")</f>
        <v/>
      </c>
      <c r="BQ751" s="71"/>
      <c r="BR751" s="79" t="str">
        <f>IFERROR(VLOOKUP(BQ751, InscrTechniques!$A$2:$B$50, 2, 0),"")</f>
        <v/>
      </c>
      <c r="BS751" s="71"/>
      <c r="BT751" s="79" t="str">
        <f>IFERROR(VLOOKUP(BS751, InscrTechniques!$A$2:$B$50, 2, 0),"")</f>
        <v/>
      </c>
      <c r="BU751" s="71"/>
      <c r="BV751" s="79" t="str">
        <f>IFERROR(VLOOKUP(BU751, InscrTechniques!$A$2:$B$50, 2, 0),"")</f>
        <v/>
      </c>
      <c r="BW751" s="125"/>
      <c r="BX751" s="79" t="str">
        <f>IFERROR(VLOOKUP(BW751, InscrTechniques!$A$2:$B$50, 2, 0),"")</f>
        <v/>
      </c>
      <c r="BY751" s="125"/>
      <c r="BZ751" s="79" t="str">
        <f>IFERROR(VLOOKUP(BY751, InscrTechniques!$A$2:$B$50, 2, 0),"")</f>
        <v/>
      </c>
      <c r="CA751" s="74"/>
      <c r="CB751" s="114" t="str">
        <f>IFERROR(VLOOKUP(CA751, LetterStyle!$A$2:$B$50, 2, 0),"")</f>
        <v/>
      </c>
      <c r="CC751" s="74"/>
      <c r="CD751" s="114" t="str">
        <f>IFERROR(VLOOKUP(CC751, LetterStyle!$A$2:$B$50, 2, 0),"")</f>
        <v/>
      </c>
      <c r="CE751" s="74"/>
      <c r="CF751" s="114" t="str">
        <f>IFERROR(VLOOKUP(CE751, LetterStyle!$A$2:$B$50, 2, 0),"")</f>
        <v/>
      </c>
      <c r="CG751" s="74"/>
      <c r="CH751" s="79" t="str">
        <f>IFERROR(VLOOKUP(CG751, LetterStyle!$A$2:$B$50, 2, 0),"")</f>
        <v/>
      </c>
      <c r="CI751" s="71"/>
      <c r="CJ751" s="79" t="str">
        <f>IFERROR(VLOOKUP(CI751, DecMotifs!$A$1:$B$306, 2, 0),"")</f>
        <v/>
      </c>
      <c r="CK751" s="71"/>
      <c r="CL751" s="79" t="str">
        <f>IFERROR(VLOOKUP(CK751, DecMotifs!$A$1:$B$306, 2, 0),"")</f>
        <v/>
      </c>
      <c r="CM751" s="71"/>
      <c r="CN751" s="79" t="str">
        <f>IFERROR(VLOOKUP(CM751, DecMotifs!$A$1:$B$306, 2, 0),"")</f>
        <v/>
      </c>
      <c r="CO751" s="71"/>
      <c r="CP751" s="79" t="str">
        <f>IFERROR(VLOOKUP(CO751, MarginalDec!$A$2:$B$253, 2, 0),"")</f>
        <v/>
      </c>
      <c r="CQ751" s="71"/>
      <c r="CR751" s="79" t="str">
        <f>IFERROR(VLOOKUP(CQ751, MarginalDec!$A$2:$B$253, 2, 0),"")</f>
        <v/>
      </c>
      <c r="CS751" s="71"/>
      <c r="CT751" s="79" t="str">
        <f>IFERROR(VLOOKUP(CS751, MarginalDec!$A$2:$B$253, 2, 0),"")</f>
        <v/>
      </c>
      <c r="CU751" s="71"/>
      <c r="CV751" s="79" t="str">
        <f>IF(ISBLANK(CU751),"", IFERROR(VLOOKUP(CU751, Tooling!$A$2:$B$252, 2, 0),""))</f>
        <v/>
      </c>
      <c r="CW751" s="71"/>
      <c r="CX751" s="79" t="str">
        <f>IF(ISBLANK(CW751),"", IFERROR(VLOOKUP(CW751, Tooling!$A$2:$B$252, 2, 0),""))</f>
        <v/>
      </c>
      <c r="CY751" s="71"/>
      <c r="CZ751" s="79" t="str">
        <f>IF(ISBLANK(CY751),"", IFERROR(VLOOKUP(CY751, Repairs!$A$2:$B$252, 2, 0),""))</f>
        <v/>
      </c>
      <c r="DA751" s="77"/>
      <c r="DB751" s="71"/>
      <c r="DC751" s="79" t="str">
        <f>IFERROR(VLOOKUP(DB751, DatingReason!$A$2:$B$252, 2, 0),"")</f>
        <v/>
      </c>
      <c r="DD751" s="123" t="str">
        <f t="shared" si="147"/>
        <v/>
      </c>
      <c r="DF751" s="119" t="str">
        <f t="array" ref="DF751">IF(AND($B751&lt;&gt;"", $DE751&lt;&gt;"", $DE751&lt;&gt;"No"),MAX(IF($B751=PEOPLE!$B$4:$B$1000, PEOPLE!$Q$4:$Q$1000,""))+100,"")</f>
        <v/>
      </c>
      <c r="DG751" s="68"/>
      <c r="DH751" s="76">
        <f>COUNTIF(PEOPLE!B:B, MEMORIALS!B751)</f>
        <v>0</v>
      </c>
      <c r="DI751" s="82"/>
      <c r="DJ751" s="82"/>
      <c r="DK751" s="82"/>
      <c r="DL751" s="68"/>
      <c r="DM751" s="68"/>
      <c r="DN751" s="68"/>
      <c r="DO751" s="68"/>
      <c r="DP751" s="68"/>
    </row>
    <row r="752" spans="1:120" ht="15" customHeight="1" x14ac:dyDescent="0.25">
      <c r="A752" s="68"/>
      <c r="B752" s="69"/>
      <c r="C752" s="68"/>
      <c r="D752" s="68"/>
      <c r="E752" s="70" t="str">
        <f>IF(D752="","",VLOOKUP(D752,Denomination!$A$2:$B$50, 2, 0))</f>
        <v/>
      </c>
      <c r="F752" s="68"/>
      <c r="G752" s="71"/>
      <c r="H752" s="70" t="str">
        <f>IF(G752="","",VLOOKUP(G752,MCondition!$A$2:$B$50, 2, 0))</f>
        <v/>
      </c>
      <c r="I752" s="72"/>
      <c r="J752" s="71"/>
      <c r="K752" s="70" t="str">
        <f>IF(J752="","",VLOOKUP(J752,ICondition!$A$2:$B$50, 2, 0))</f>
        <v/>
      </c>
      <c r="L752" s="73"/>
      <c r="M752" s="73"/>
      <c r="N752" s="73"/>
      <c r="O752" s="73"/>
      <c r="P752" s="73"/>
      <c r="Q752" s="73"/>
      <c r="R752" s="78"/>
      <c r="S752" s="79" t="str">
        <f>IFERROR(VLOOKUP(R752,Material!$A$2:$B$59, 2, 0),"")</f>
        <v/>
      </c>
      <c r="T752" s="71"/>
      <c r="U752" s="79" t="str">
        <f>IFERROR(VLOOKUP(T752,Material!$A$2:$B$59, 2, 0),"")</f>
        <v/>
      </c>
      <c r="V752" s="71"/>
      <c r="W752" s="79" t="str">
        <f>IFERROR(VLOOKUP(V752,Material!$A$2:$B$59, 2, 0),"")</f>
        <v/>
      </c>
      <c r="X752" s="71"/>
      <c r="Y752" s="79" t="str">
        <f>IFERROR(VLOOKUP(X752,Material!$A$2:$B$59, 2, 0),"")</f>
        <v/>
      </c>
      <c r="Z752" s="71"/>
      <c r="AA752" s="79" t="str">
        <f>IFERROR(VLOOKUP(Z752,Material!$A$2:$B$59, 2, 0),"")</f>
        <v/>
      </c>
      <c r="AB752" s="74"/>
      <c r="AC752" s="75" t="e">
        <f t="shared" si="136"/>
        <v>#VALUE!</v>
      </c>
      <c r="AD752" s="75" t="e">
        <f t="shared" si="137"/>
        <v>#VALUE!</v>
      </c>
      <c r="AE752" s="75" t="e">
        <f t="shared" si="139"/>
        <v>#VALUE!</v>
      </c>
      <c r="AF752" s="75" t="e">
        <f t="shared" si="138"/>
        <v>#VALUE!</v>
      </c>
      <c r="AG752" s="75" t="e">
        <f t="shared" si="140"/>
        <v>#VALUE!</v>
      </c>
      <c r="AH752" s="75" t="e">
        <f t="shared" si="141"/>
        <v>#VALUE!</v>
      </c>
      <c r="AI752" s="75" t="e">
        <f t="shared" si="142"/>
        <v>#VALUE!</v>
      </c>
      <c r="AJ752" s="80" t="e">
        <f t="shared" si="143"/>
        <v>#VALUE!</v>
      </c>
      <c r="AK752" s="79" t="str">
        <f>(IFERROR(VLOOKUP(AB752,Categories!$A$2:$B$20,2,1),""))</f>
        <v/>
      </c>
      <c r="AL752" s="79" t="str">
        <f ca="1">IFERROR(VLOOKUP((HLOOKUP((VLOOKUP($AB752,Categories!$A$2:$F$20,3,1)), $AB$3:$AJ752, (ROW()-ROW($AB$3)+1), 0)), INDIRECT(VLOOKUP($AB752,Categories!$A$2:$F$20,6,1)),2,0),AK752)</f>
        <v/>
      </c>
      <c r="AM752" s="79" t="str">
        <f ca="1">IFERROR(VLOOKUP((HLOOKUP((VLOOKUP($AB752,Categories!$A$2:$F$20,4,1)),$AB$3:$AJ752,(ROW()-ROW($AB$3)+1),0)),INDIRECT(VLOOKUP($AB752,Categories!$A$2:$H$20,7,1)),2,0),"")</f>
        <v/>
      </c>
      <c r="AN752" s="79" t="str">
        <f ca="1">IFERROR(VLOOKUP((HLOOKUP((VLOOKUP($AB752,Categories!$A$2:$F$20,5,1)), $AB$3:$AJ752, (ROW()-ROW($AB$3)+1), 0)), INDIRECT(VLOOKUP($AB752,Categories!$A$2:$H$20,8,1)),2,0),"")</f>
        <v/>
      </c>
      <c r="AO752" s="79" t="str">
        <f t="shared" ca="1" si="144"/>
        <v/>
      </c>
      <c r="AP752" s="81"/>
      <c r="AQ752" s="70" t="str">
        <f>IFERROR(VLOOKUP(VALUE(MID(AP752,1,1)),AdditionalElements!$A$2:$B$50,2,0),"")</f>
        <v/>
      </c>
      <c r="AR752" s="70" t="str">
        <f>IFERROR(VLOOKUP(VALUE(MID(AP752,2,1)),AdditionalElements!$H$2:$I$50,2,0),"")</f>
        <v/>
      </c>
      <c r="AS752" s="70" t="str">
        <f>IFERROR(VLOOKUP(VALUE(MID(AP752,3,1)),AdditionalElements!$O$2:$P$50,2,0),"")</f>
        <v/>
      </c>
      <c r="AT752" s="70" t="str">
        <f>IFERROR(VLOOKUP(VALUE(MID(AP752,4,1)),AdditionalElements!$V$2:$W$50,2,0),"")</f>
        <v/>
      </c>
      <c r="AU752" s="71"/>
      <c r="AV752" s="79" t="str">
        <f>IFERROR(IF(VALUE(MID(AU752,1,1))=1, VLOOKUP(VALUE(MID(AU752,1,1)), TxtPanelShape!$A$2:$C$50, 3, 0), (IF(VALUE(MID(AU752,1,1))&gt;=7, VLOOKUP(VALUE(MID(AU752,1,1)), TxtPanelShape!$A$2:$C$50, 3, 0),VLOOKUP(VALUE(MID(AU752,1,2)),TxtPanelShape!$A$2:$C$50,3,0)))), "")</f>
        <v/>
      </c>
      <c r="AW752" s="79" t="str">
        <f>IFERROR(IF(VALUE(MID(AU752,1,1))=1, ", "&amp;VLOOKUP(VALUE(MID(AU752,2,1)), TxtPanelShape!$H$2:$I$50, 2, 0), IF(VALUE(MID(AU752,1,1))&gt;=7, ", "&amp;VLOOKUP(VALUE(MID(AU752,2,1)), TxtPanelShape!$H$2:$I$50, 2, 0),"")), "")</f>
        <v/>
      </c>
      <c r="AX752" s="79" t="str">
        <f>IFERROR(IF(VALUE(MID(AU752,1,1))=1, ", "&amp;VLOOKUP(VALUE(MID(AU752,3,1)), TxtPanelShape!$O$2:$P$50, 2, 0), IF(VALUE(MID(AU752,1,1))&gt;=7, ", "&amp;VLOOKUP(VALUE(MID(AU752,3,1)), TxtPanelShape!$O$2:$P$50, 2, 0),"")),"")</f>
        <v/>
      </c>
      <c r="AY752" s="79" t="str">
        <f>IFERROR("; "&amp;VLOOKUP(VALUE(MID(AU752,4,1)), TxtPanelShape!$V$2:$W$50,2,0),"")</f>
        <v/>
      </c>
      <c r="AZ752" s="79" t="str">
        <f t="shared" si="145"/>
        <v/>
      </c>
      <c r="BA752" s="71"/>
      <c r="BB752" s="79" t="str">
        <f>IFERROR(IF(VALUE(MID(BA752,1,1))=1, VLOOKUP(VALUE(MID(BA752,1,1)), TxtPanelShape!$A$2:$C$50, 3, 0), (IF(VALUE(MID(BA752,1,1))&gt;=7, VLOOKUP(VALUE(MID(BA752,1,1)), TxtPanelShape!$A$2:$C$50, 3, 0),VLOOKUP(VALUE(MID(BA752,1,2)),TxtPanelShape!$A$2:$C$50,3,0)))), "")</f>
        <v/>
      </c>
      <c r="BC752" s="79" t="str">
        <f>IFERROR(IF(VALUE(MID(BA752,1,1))=1, ", "&amp;VLOOKUP(VALUE(MID(BA752,2,1)), TxtPanelShape!$H$2:$I$50, 2, 0), IF(VALUE(MID(BA752,1,1))&gt;=7, ", "&amp;VLOOKUP(VALUE(MID(BA752,2,1)), TxtPanelShape!$H$2:$I$50, 2, 0),"")), "")</f>
        <v/>
      </c>
      <c r="BD752" s="79" t="str">
        <f>IFERROR(IF(VALUE(MID(BA752,1,1))=1, ", "&amp;VLOOKUP(VALUE(MID(BA752,3,1)), TxtPanelShape!$O$2:$P$50, 2, 0), IF(VALUE(MID(BA752,1,1))&gt;=7, ", "&amp;VLOOKUP(VALUE(MID(BA752,3,1)), TxtPanelShape!$O$2:$P$50, 2, 0),"")),"")</f>
        <v/>
      </c>
      <c r="BE752" s="79" t="str">
        <f>IFERROR("; "&amp;VLOOKUP(VALUE(MID(BA752,4,1)), TxtPanelShape!$V$2:$W$50,2,0),"")</f>
        <v/>
      </c>
      <c r="BF752" s="79" t="str">
        <f t="shared" si="146"/>
        <v/>
      </c>
      <c r="BG752" s="71"/>
      <c r="BH752" s="79" t="str">
        <f>IFERROR(VLOOKUP(BG752, TxtPanelDefinition!$A$2:$B$50, 2, 0),"")</f>
        <v/>
      </c>
      <c r="BI752" s="71"/>
      <c r="BJ752" s="79" t="str">
        <f>IFERROR(VLOOKUP(BI752, TxtPanelDefinition!$A$2:$B$50, 2, 0),"")</f>
        <v/>
      </c>
      <c r="BK752" s="71"/>
      <c r="BL752" s="79" t="str">
        <f>IFERROR(VLOOKUP(BK752, InscrTechniques!$A$2:$B$50, 2, 0),"")</f>
        <v/>
      </c>
      <c r="BM752" s="71"/>
      <c r="BN752" s="79" t="str">
        <f>IFERROR(VLOOKUP(BM752, InscrTechniques!$A$2:$B$50, 2, 0),"")</f>
        <v/>
      </c>
      <c r="BO752" s="71"/>
      <c r="BP752" s="79" t="str">
        <f>IFERROR(VLOOKUP(BO752, InscrTechniques!$A$2:$B$50, 2, 0),"")</f>
        <v/>
      </c>
      <c r="BQ752" s="71"/>
      <c r="BR752" s="79" t="str">
        <f>IFERROR(VLOOKUP(BQ752, InscrTechniques!$A$2:$B$50, 2, 0),"")</f>
        <v/>
      </c>
      <c r="BS752" s="71"/>
      <c r="BT752" s="79" t="str">
        <f>IFERROR(VLOOKUP(BS752, InscrTechniques!$A$2:$B$50, 2, 0),"")</f>
        <v/>
      </c>
      <c r="BU752" s="71"/>
      <c r="BV752" s="79" t="str">
        <f>IFERROR(VLOOKUP(BU752, InscrTechniques!$A$2:$B$50, 2, 0),"")</f>
        <v/>
      </c>
      <c r="BW752" s="125"/>
      <c r="BX752" s="79" t="str">
        <f>IFERROR(VLOOKUP(BW752, InscrTechniques!$A$2:$B$50, 2, 0),"")</f>
        <v/>
      </c>
      <c r="BY752" s="125"/>
      <c r="BZ752" s="79" t="str">
        <f>IFERROR(VLOOKUP(BY752, InscrTechniques!$A$2:$B$50, 2, 0),"")</f>
        <v/>
      </c>
      <c r="CA752" s="74"/>
      <c r="CB752" s="114" t="str">
        <f>IFERROR(VLOOKUP(CA752, LetterStyle!$A$2:$B$50, 2, 0),"")</f>
        <v/>
      </c>
      <c r="CC752" s="74"/>
      <c r="CD752" s="114" t="str">
        <f>IFERROR(VLOOKUP(CC752, LetterStyle!$A$2:$B$50, 2, 0),"")</f>
        <v/>
      </c>
      <c r="CE752" s="74"/>
      <c r="CF752" s="114" t="str">
        <f>IFERROR(VLOOKUP(CE752, LetterStyle!$A$2:$B$50, 2, 0),"")</f>
        <v/>
      </c>
      <c r="CG752" s="74"/>
      <c r="CH752" s="79" t="str">
        <f>IFERROR(VLOOKUP(CG752, LetterStyle!$A$2:$B$50, 2, 0),"")</f>
        <v/>
      </c>
      <c r="CI752" s="71"/>
      <c r="CJ752" s="79" t="str">
        <f>IFERROR(VLOOKUP(CI752, DecMotifs!$A$1:$B$306, 2, 0),"")</f>
        <v/>
      </c>
      <c r="CK752" s="71"/>
      <c r="CL752" s="79" t="str">
        <f>IFERROR(VLOOKUP(CK752, DecMotifs!$A$1:$B$306, 2, 0),"")</f>
        <v/>
      </c>
      <c r="CM752" s="71"/>
      <c r="CN752" s="79" t="str">
        <f>IFERROR(VLOOKUP(CM752, DecMotifs!$A$1:$B$306, 2, 0),"")</f>
        <v/>
      </c>
      <c r="CO752" s="71"/>
      <c r="CP752" s="79" t="str">
        <f>IFERROR(VLOOKUP(CO752, MarginalDec!$A$2:$B$253, 2, 0),"")</f>
        <v/>
      </c>
      <c r="CQ752" s="71"/>
      <c r="CR752" s="79" t="str">
        <f>IFERROR(VLOOKUP(CQ752, MarginalDec!$A$2:$B$253, 2, 0),"")</f>
        <v/>
      </c>
      <c r="CS752" s="71"/>
      <c r="CT752" s="79" t="str">
        <f>IFERROR(VLOOKUP(CS752, MarginalDec!$A$2:$B$253, 2, 0),"")</f>
        <v/>
      </c>
      <c r="CU752" s="71"/>
      <c r="CV752" s="79" t="str">
        <f>IF(ISBLANK(CU752),"", IFERROR(VLOOKUP(CU752, Tooling!$A$2:$B$252, 2, 0),""))</f>
        <v/>
      </c>
      <c r="CW752" s="71"/>
      <c r="CX752" s="79" t="str">
        <f>IF(ISBLANK(CW752),"", IFERROR(VLOOKUP(CW752, Tooling!$A$2:$B$252, 2, 0),""))</f>
        <v/>
      </c>
      <c r="CY752" s="71"/>
      <c r="CZ752" s="79" t="str">
        <f>IF(ISBLANK(CY752),"", IFERROR(VLOOKUP(CY752, Repairs!$A$2:$B$252, 2, 0),""))</f>
        <v/>
      </c>
      <c r="DA752" s="77"/>
      <c r="DB752" s="71"/>
      <c r="DC752" s="79" t="str">
        <f>IFERROR(VLOOKUP(DB752, DatingReason!$A$2:$B$252, 2, 0),"")</f>
        <v/>
      </c>
      <c r="DD752" s="123" t="str">
        <f t="shared" si="147"/>
        <v/>
      </c>
      <c r="DF752" s="119" t="str">
        <f t="array" ref="DF752">IF(AND($B752&lt;&gt;"", $DE752&lt;&gt;"", $DE752&lt;&gt;"No"),MAX(IF($B752=PEOPLE!$B$4:$B$1000, PEOPLE!$Q$4:$Q$1000,""))+100,"")</f>
        <v/>
      </c>
      <c r="DG752" s="68"/>
      <c r="DH752" s="76">
        <f>COUNTIF(PEOPLE!B:B, MEMORIALS!B752)</f>
        <v>0</v>
      </c>
      <c r="DI752" s="82"/>
      <c r="DJ752" s="82"/>
      <c r="DK752" s="82"/>
      <c r="DL752" s="68"/>
      <c r="DM752" s="68"/>
      <c r="DN752" s="68"/>
      <c r="DO752" s="68"/>
      <c r="DP752" s="68"/>
    </row>
    <row r="753" spans="1:120" ht="15" customHeight="1" x14ac:dyDescent="0.25">
      <c r="A753" s="68"/>
      <c r="B753" s="69"/>
      <c r="C753" s="68"/>
      <c r="D753" s="68"/>
      <c r="E753" s="70" t="str">
        <f>IF(D753="","",VLOOKUP(D753,Denomination!$A$2:$B$50, 2, 0))</f>
        <v/>
      </c>
      <c r="F753" s="68"/>
      <c r="G753" s="71"/>
      <c r="H753" s="70" t="str">
        <f>IF(G753="","",VLOOKUP(G753,MCondition!$A$2:$B$50, 2, 0))</f>
        <v/>
      </c>
      <c r="I753" s="72"/>
      <c r="J753" s="71"/>
      <c r="K753" s="70" t="str">
        <f>IF(J753="","",VLOOKUP(J753,ICondition!$A$2:$B$50, 2, 0))</f>
        <v/>
      </c>
      <c r="L753" s="73"/>
      <c r="M753" s="73"/>
      <c r="N753" s="73"/>
      <c r="O753" s="73"/>
      <c r="P753" s="73"/>
      <c r="Q753" s="73"/>
      <c r="R753" s="78"/>
      <c r="S753" s="79" t="str">
        <f>IFERROR(VLOOKUP(R753,Material!$A$2:$B$59, 2, 0),"")</f>
        <v/>
      </c>
      <c r="T753" s="71"/>
      <c r="U753" s="79" t="str">
        <f>IFERROR(VLOOKUP(T753,Material!$A$2:$B$59, 2, 0),"")</f>
        <v/>
      </c>
      <c r="V753" s="71"/>
      <c r="W753" s="79" t="str">
        <f>IFERROR(VLOOKUP(V753,Material!$A$2:$B$59, 2, 0),"")</f>
        <v/>
      </c>
      <c r="X753" s="71"/>
      <c r="Y753" s="79" t="str">
        <f>IFERROR(VLOOKUP(X753,Material!$A$2:$B$59, 2, 0),"")</f>
        <v/>
      </c>
      <c r="Z753" s="71"/>
      <c r="AA753" s="79" t="str">
        <f>IFERROR(VLOOKUP(Z753,Material!$A$2:$B$59, 2, 0),"")</f>
        <v/>
      </c>
      <c r="AB753" s="74"/>
      <c r="AC753" s="75" t="e">
        <f t="shared" si="136"/>
        <v>#VALUE!</v>
      </c>
      <c r="AD753" s="75" t="e">
        <f t="shared" si="137"/>
        <v>#VALUE!</v>
      </c>
      <c r="AE753" s="75" t="e">
        <f t="shared" si="139"/>
        <v>#VALUE!</v>
      </c>
      <c r="AF753" s="75" t="e">
        <f t="shared" si="138"/>
        <v>#VALUE!</v>
      </c>
      <c r="AG753" s="75" t="e">
        <f t="shared" si="140"/>
        <v>#VALUE!</v>
      </c>
      <c r="AH753" s="75" t="e">
        <f t="shared" si="141"/>
        <v>#VALUE!</v>
      </c>
      <c r="AI753" s="75" t="e">
        <f t="shared" si="142"/>
        <v>#VALUE!</v>
      </c>
      <c r="AJ753" s="80" t="e">
        <f t="shared" si="143"/>
        <v>#VALUE!</v>
      </c>
      <c r="AK753" s="79" t="str">
        <f>(IFERROR(VLOOKUP(AB753,Categories!$A$2:$B$20,2,1),""))</f>
        <v/>
      </c>
      <c r="AL753" s="79" t="str">
        <f ca="1">IFERROR(VLOOKUP((HLOOKUP((VLOOKUP($AB753,Categories!$A$2:$F$20,3,1)), $AB$3:$AJ753, (ROW()-ROW($AB$3)+1), 0)), INDIRECT(VLOOKUP($AB753,Categories!$A$2:$F$20,6,1)),2,0),AK753)</f>
        <v/>
      </c>
      <c r="AM753" s="79" t="str">
        <f ca="1">IFERROR(VLOOKUP((HLOOKUP((VLOOKUP($AB753,Categories!$A$2:$F$20,4,1)),$AB$3:$AJ753,(ROW()-ROW($AB$3)+1),0)),INDIRECT(VLOOKUP($AB753,Categories!$A$2:$H$20,7,1)),2,0),"")</f>
        <v/>
      </c>
      <c r="AN753" s="79" t="str">
        <f ca="1">IFERROR(VLOOKUP((HLOOKUP((VLOOKUP($AB753,Categories!$A$2:$F$20,5,1)), $AB$3:$AJ753, (ROW()-ROW($AB$3)+1), 0)), INDIRECT(VLOOKUP($AB753,Categories!$A$2:$H$20,8,1)),2,0),"")</f>
        <v/>
      </c>
      <c r="AO753" s="79" t="str">
        <f t="shared" ca="1" si="144"/>
        <v/>
      </c>
      <c r="AP753" s="81"/>
      <c r="AQ753" s="70" t="str">
        <f>IFERROR(VLOOKUP(VALUE(MID(AP753,1,1)),AdditionalElements!$A$2:$B$50,2,0),"")</f>
        <v/>
      </c>
      <c r="AR753" s="70" t="str">
        <f>IFERROR(VLOOKUP(VALUE(MID(AP753,2,1)),AdditionalElements!$H$2:$I$50,2,0),"")</f>
        <v/>
      </c>
      <c r="AS753" s="70" t="str">
        <f>IFERROR(VLOOKUP(VALUE(MID(AP753,3,1)),AdditionalElements!$O$2:$P$50,2,0),"")</f>
        <v/>
      </c>
      <c r="AT753" s="70" t="str">
        <f>IFERROR(VLOOKUP(VALUE(MID(AP753,4,1)),AdditionalElements!$V$2:$W$50,2,0),"")</f>
        <v/>
      </c>
      <c r="AU753" s="71"/>
      <c r="AV753" s="79" t="str">
        <f>IFERROR(IF(VALUE(MID(AU753,1,1))=1, VLOOKUP(VALUE(MID(AU753,1,1)), TxtPanelShape!$A$2:$C$50, 3, 0), (IF(VALUE(MID(AU753,1,1))&gt;=7, VLOOKUP(VALUE(MID(AU753,1,1)), TxtPanelShape!$A$2:$C$50, 3, 0),VLOOKUP(VALUE(MID(AU753,1,2)),TxtPanelShape!$A$2:$C$50,3,0)))), "")</f>
        <v/>
      </c>
      <c r="AW753" s="79" t="str">
        <f>IFERROR(IF(VALUE(MID(AU753,1,1))=1, ", "&amp;VLOOKUP(VALUE(MID(AU753,2,1)), TxtPanelShape!$H$2:$I$50, 2, 0), IF(VALUE(MID(AU753,1,1))&gt;=7, ", "&amp;VLOOKUP(VALUE(MID(AU753,2,1)), TxtPanelShape!$H$2:$I$50, 2, 0),"")), "")</f>
        <v/>
      </c>
      <c r="AX753" s="79" t="str">
        <f>IFERROR(IF(VALUE(MID(AU753,1,1))=1, ", "&amp;VLOOKUP(VALUE(MID(AU753,3,1)), TxtPanelShape!$O$2:$P$50, 2, 0), IF(VALUE(MID(AU753,1,1))&gt;=7, ", "&amp;VLOOKUP(VALUE(MID(AU753,3,1)), TxtPanelShape!$O$2:$P$50, 2, 0),"")),"")</f>
        <v/>
      </c>
      <c r="AY753" s="79" t="str">
        <f>IFERROR("; "&amp;VLOOKUP(VALUE(MID(AU753,4,1)), TxtPanelShape!$V$2:$W$50,2,0),"")</f>
        <v/>
      </c>
      <c r="AZ753" s="79" t="str">
        <f t="shared" si="145"/>
        <v/>
      </c>
      <c r="BA753" s="71"/>
      <c r="BB753" s="79" t="str">
        <f>IFERROR(IF(VALUE(MID(BA753,1,1))=1, VLOOKUP(VALUE(MID(BA753,1,1)), TxtPanelShape!$A$2:$C$50, 3, 0), (IF(VALUE(MID(BA753,1,1))&gt;=7, VLOOKUP(VALUE(MID(BA753,1,1)), TxtPanelShape!$A$2:$C$50, 3, 0),VLOOKUP(VALUE(MID(BA753,1,2)),TxtPanelShape!$A$2:$C$50,3,0)))), "")</f>
        <v/>
      </c>
      <c r="BC753" s="79" t="str">
        <f>IFERROR(IF(VALUE(MID(BA753,1,1))=1, ", "&amp;VLOOKUP(VALUE(MID(BA753,2,1)), TxtPanelShape!$H$2:$I$50, 2, 0), IF(VALUE(MID(BA753,1,1))&gt;=7, ", "&amp;VLOOKUP(VALUE(MID(BA753,2,1)), TxtPanelShape!$H$2:$I$50, 2, 0),"")), "")</f>
        <v/>
      </c>
      <c r="BD753" s="79" t="str">
        <f>IFERROR(IF(VALUE(MID(BA753,1,1))=1, ", "&amp;VLOOKUP(VALUE(MID(BA753,3,1)), TxtPanelShape!$O$2:$P$50, 2, 0), IF(VALUE(MID(BA753,1,1))&gt;=7, ", "&amp;VLOOKUP(VALUE(MID(BA753,3,1)), TxtPanelShape!$O$2:$P$50, 2, 0),"")),"")</f>
        <v/>
      </c>
      <c r="BE753" s="79" t="str">
        <f>IFERROR("; "&amp;VLOOKUP(VALUE(MID(BA753,4,1)), TxtPanelShape!$V$2:$W$50,2,0),"")</f>
        <v/>
      </c>
      <c r="BF753" s="79" t="str">
        <f t="shared" si="146"/>
        <v/>
      </c>
      <c r="BG753" s="71"/>
      <c r="BH753" s="79" t="str">
        <f>IFERROR(VLOOKUP(BG753, TxtPanelDefinition!$A$2:$B$50, 2, 0),"")</f>
        <v/>
      </c>
      <c r="BI753" s="71"/>
      <c r="BJ753" s="79" t="str">
        <f>IFERROR(VLOOKUP(BI753, TxtPanelDefinition!$A$2:$B$50, 2, 0),"")</f>
        <v/>
      </c>
      <c r="BK753" s="71"/>
      <c r="BL753" s="79" t="str">
        <f>IFERROR(VLOOKUP(BK753, InscrTechniques!$A$2:$B$50, 2, 0),"")</f>
        <v/>
      </c>
      <c r="BM753" s="71"/>
      <c r="BN753" s="79" t="str">
        <f>IFERROR(VLOOKUP(BM753, InscrTechniques!$A$2:$B$50, 2, 0),"")</f>
        <v/>
      </c>
      <c r="BO753" s="71"/>
      <c r="BP753" s="79" t="str">
        <f>IFERROR(VLOOKUP(BO753, InscrTechniques!$A$2:$B$50, 2, 0),"")</f>
        <v/>
      </c>
      <c r="BQ753" s="71"/>
      <c r="BR753" s="79" t="str">
        <f>IFERROR(VLOOKUP(BQ753, InscrTechniques!$A$2:$B$50, 2, 0),"")</f>
        <v/>
      </c>
      <c r="BS753" s="71"/>
      <c r="BT753" s="79" t="str">
        <f>IFERROR(VLOOKUP(BS753, InscrTechniques!$A$2:$B$50, 2, 0),"")</f>
        <v/>
      </c>
      <c r="BU753" s="71"/>
      <c r="BV753" s="79" t="str">
        <f>IFERROR(VLOOKUP(BU753, InscrTechniques!$A$2:$B$50, 2, 0),"")</f>
        <v/>
      </c>
      <c r="BW753" s="125"/>
      <c r="BX753" s="79" t="str">
        <f>IFERROR(VLOOKUP(BW753, InscrTechniques!$A$2:$B$50, 2, 0),"")</f>
        <v/>
      </c>
      <c r="BY753" s="125"/>
      <c r="BZ753" s="79" t="str">
        <f>IFERROR(VLOOKUP(BY753, InscrTechniques!$A$2:$B$50, 2, 0),"")</f>
        <v/>
      </c>
      <c r="CA753" s="74"/>
      <c r="CB753" s="114" t="str">
        <f>IFERROR(VLOOKUP(CA753, LetterStyle!$A$2:$B$50, 2, 0),"")</f>
        <v/>
      </c>
      <c r="CC753" s="74"/>
      <c r="CD753" s="114" t="str">
        <f>IFERROR(VLOOKUP(CC753, LetterStyle!$A$2:$B$50, 2, 0),"")</f>
        <v/>
      </c>
      <c r="CE753" s="74"/>
      <c r="CF753" s="114" t="str">
        <f>IFERROR(VLOOKUP(CE753, LetterStyle!$A$2:$B$50, 2, 0),"")</f>
        <v/>
      </c>
      <c r="CG753" s="74"/>
      <c r="CH753" s="79" t="str">
        <f>IFERROR(VLOOKUP(CG753, LetterStyle!$A$2:$B$50, 2, 0),"")</f>
        <v/>
      </c>
      <c r="CI753" s="71"/>
      <c r="CJ753" s="79" t="str">
        <f>IFERROR(VLOOKUP(CI753, DecMotifs!$A$1:$B$306, 2, 0),"")</f>
        <v/>
      </c>
      <c r="CK753" s="71"/>
      <c r="CL753" s="79" t="str">
        <f>IFERROR(VLOOKUP(CK753, DecMotifs!$A$1:$B$306, 2, 0),"")</f>
        <v/>
      </c>
      <c r="CM753" s="71"/>
      <c r="CN753" s="79" t="str">
        <f>IFERROR(VLOOKUP(CM753, DecMotifs!$A$1:$B$306, 2, 0),"")</f>
        <v/>
      </c>
      <c r="CO753" s="71"/>
      <c r="CP753" s="79" t="str">
        <f>IFERROR(VLOOKUP(CO753, MarginalDec!$A$2:$B$253, 2, 0),"")</f>
        <v/>
      </c>
      <c r="CQ753" s="71"/>
      <c r="CR753" s="79" t="str">
        <f>IFERROR(VLOOKUP(CQ753, MarginalDec!$A$2:$B$253, 2, 0),"")</f>
        <v/>
      </c>
      <c r="CS753" s="71"/>
      <c r="CT753" s="79" t="str">
        <f>IFERROR(VLOOKUP(CS753, MarginalDec!$A$2:$B$253, 2, 0),"")</f>
        <v/>
      </c>
      <c r="CU753" s="71"/>
      <c r="CV753" s="79" t="str">
        <f>IF(ISBLANK(CU753),"", IFERROR(VLOOKUP(CU753, Tooling!$A$2:$B$252, 2, 0),""))</f>
        <v/>
      </c>
      <c r="CW753" s="71"/>
      <c r="CX753" s="79" t="str">
        <f>IF(ISBLANK(CW753),"", IFERROR(VLOOKUP(CW753, Tooling!$A$2:$B$252, 2, 0),""))</f>
        <v/>
      </c>
      <c r="CY753" s="71"/>
      <c r="CZ753" s="79" t="str">
        <f>IF(ISBLANK(CY753),"", IFERROR(VLOOKUP(CY753, Repairs!$A$2:$B$252, 2, 0),""))</f>
        <v/>
      </c>
      <c r="DA753" s="77"/>
      <c r="DB753" s="71"/>
      <c r="DC753" s="79" t="str">
        <f>IFERROR(VLOOKUP(DB753, DatingReason!$A$2:$B$252, 2, 0),"")</f>
        <v/>
      </c>
      <c r="DD753" s="123" t="str">
        <f t="shared" si="147"/>
        <v/>
      </c>
      <c r="DF753" s="119" t="str">
        <f t="array" ref="DF753">IF(AND($B753&lt;&gt;"", $DE753&lt;&gt;"", $DE753&lt;&gt;"No"),MAX(IF($B753=PEOPLE!$B$4:$B$1000, PEOPLE!$Q$4:$Q$1000,""))+100,"")</f>
        <v/>
      </c>
      <c r="DG753" s="68"/>
      <c r="DH753" s="76">
        <f>COUNTIF(PEOPLE!B:B, MEMORIALS!B753)</f>
        <v>0</v>
      </c>
      <c r="DI753" s="82"/>
      <c r="DJ753" s="82"/>
      <c r="DK753" s="82"/>
      <c r="DL753" s="68"/>
      <c r="DM753" s="68"/>
      <c r="DN753" s="68"/>
      <c r="DO753" s="68"/>
      <c r="DP753" s="68"/>
    </row>
    <row r="754" spans="1:120" ht="15" customHeight="1" x14ac:dyDescent="0.25">
      <c r="A754" s="68"/>
      <c r="B754" s="69"/>
      <c r="C754" s="68"/>
      <c r="D754" s="68"/>
      <c r="E754" s="70" t="str">
        <f>IF(D754="","",VLOOKUP(D754,Denomination!$A$2:$B$50, 2, 0))</f>
        <v/>
      </c>
      <c r="F754" s="68"/>
      <c r="G754" s="71"/>
      <c r="H754" s="70" t="str">
        <f>IF(G754="","",VLOOKUP(G754,MCondition!$A$2:$B$50, 2, 0))</f>
        <v/>
      </c>
      <c r="I754" s="72"/>
      <c r="J754" s="71"/>
      <c r="K754" s="70" t="str">
        <f>IF(J754="","",VLOOKUP(J754,ICondition!$A$2:$B$50, 2, 0))</f>
        <v/>
      </c>
      <c r="L754" s="73"/>
      <c r="M754" s="73"/>
      <c r="N754" s="73"/>
      <c r="O754" s="73"/>
      <c r="P754" s="73"/>
      <c r="Q754" s="73"/>
      <c r="R754" s="78"/>
      <c r="S754" s="79" t="str">
        <f>IFERROR(VLOOKUP(R754,Material!$A$2:$B$59, 2, 0),"")</f>
        <v/>
      </c>
      <c r="T754" s="71"/>
      <c r="U754" s="79" t="str">
        <f>IFERROR(VLOOKUP(T754,Material!$A$2:$B$59, 2, 0),"")</f>
        <v/>
      </c>
      <c r="V754" s="71"/>
      <c r="W754" s="79" t="str">
        <f>IFERROR(VLOOKUP(V754,Material!$A$2:$B$59, 2, 0),"")</f>
        <v/>
      </c>
      <c r="X754" s="71"/>
      <c r="Y754" s="79" t="str">
        <f>IFERROR(VLOOKUP(X754,Material!$A$2:$B$59, 2, 0),"")</f>
        <v/>
      </c>
      <c r="Z754" s="71"/>
      <c r="AA754" s="79" t="str">
        <f>IFERROR(VLOOKUP(Z754,Material!$A$2:$B$59, 2, 0),"")</f>
        <v/>
      </c>
      <c r="AB754" s="74"/>
      <c r="AC754" s="75" t="e">
        <f t="shared" si="136"/>
        <v>#VALUE!</v>
      </c>
      <c r="AD754" s="75" t="e">
        <f t="shared" si="137"/>
        <v>#VALUE!</v>
      </c>
      <c r="AE754" s="75" t="e">
        <f t="shared" si="139"/>
        <v>#VALUE!</v>
      </c>
      <c r="AF754" s="75" t="e">
        <f t="shared" si="138"/>
        <v>#VALUE!</v>
      </c>
      <c r="AG754" s="75" t="e">
        <f t="shared" si="140"/>
        <v>#VALUE!</v>
      </c>
      <c r="AH754" s="75" t="e">
        <f t="shared" si="141"/>
        <v>#VALUE!</v>
      </c>
      <c r="AI754" s="75" t="e">
        <f t="shared" si="142"/>
        <v>#VALUE!</v>
      </c>
      <c r="AJ754" s="80" t="e">
        <f t="shared" si="143"/>
        <v>#VALUE!</v>
      </c>
      <c r="AK754" s="79" t="str">
        <f>(IFERROR(VLOOKUP(AB754,Categories!$A$2:$B$20,2,1),""))</f>
        <v/>
      </c>
      <c r="AL754" s="79" t="str">
        <f ca="1">IFERROR(VLOOKUP((HLOOKUP((VLOOKUP($AB754,Categories!$A$2:$F$20,3,1)), $AB$3:$AJ754, (ROW()-ROW($AB$3)+1), 0)), INDIRECT(VLOOKUP($AB754,Categories!$A$2:$F$20,6,1)),2,0),AK754)</f>
        <v/>
      </c>
      <c r="AM754" s="79" t="str">
        <f ca="1">IFERROR(VLOOKUP((HLOOKUP((VLOOKUP($AB754,Categories!$A$2:$F$20,4,1)),$AB$3:$AJ754,(ROW()-ROW($AB$3)+1),0)),INDIRECT(VLOOKUP($AB754,Categories!$A$2:$H$20,7,1)),2,0),"")</f>
        <v/>
      </c>
      <c r="AN754" s="79" t="str">
        <f ca="1">IFERROR(VLOOKUP((HLOOKUP((VLOOKUP($AB754,Categories!$A$2:$F$20,5,1)), $AB$3:$AJ754, (ROW()-ROW($AB$3)+1), 0)), INDIRECT(VLOOKUP($AB754,Categories!$A$2:$H$20,8,1)),2,0),"")</f>
        <v/>
      </c>
      <c r="AO754" s="79" t="str">
        <f t="shared" ca="1" si="144"/>
        <v/>
      </c>
      <c r="AP754" s="81"/>
      <c r="AQ754" s="70" t="str">
        <f>IFERROR(VLOOKUP(VALUE(MID(AP754,1,1)),AdditionalElements!$A$2:$B$50,2,0),"")</f>
        <v/>
      </c>
      <c r="AR754" s="70" t="str">
        <f>IFERROR(VLOOKUP(VALUE(MID(AP754,2,1)),AdditionalElements!$H$2:$I$50,2,0),"")</f>
        <v/>
      </c>
      <c r="AS754" s="70" t="str">
        <f>IFERROR(VLOOKUP(VALUE(MID(AP754,3,1)),AdditionalElements!$O$2:$P$50,2,0),"")</f>
        <v/>
      </c>
      <c r="AT754" s="70" t="str">
        <f>IFERROR(VLOOKUP(VALUE(MID(AP754,4,1)),AdditionalElements!$V$2:$W$50,2,0),"")</f>
        <v/>
      </c>
      <c r="AU754" s="71"/>
      <c r="AV754" s="79" t="str">
        <f>IFERROR(IF(VALUE(MID(AU754,1,1))=1, VLOOKUP(VALUE(MID(AU754,1,1)), TxtPanelShape!$A$2:$C$50, 3, 0), (IF(VALUE(MID(AU754,1,1))&gt;=7, VLOOKUP(VALUE(MID(AU754,1,1)), TxtPanelShape!$A$2:$C$50, 3, 0),VLOOKUP(VALUE(MID(AU754,1,2)),TxtPanelShape!$A$2:$C$50,3,0)))), "")</f>
        <v/>
      </c>
      <c r="AW754" s="79" t="str">
        <f>IFERROR(IF(VALUE(MID(AU754,1,1))=1, ", "&amp;VLOOKUP(VALUE(MID(AU754,2,1)), TxtPanelShape!$H$2:$I$50, 2, 0), IF(VALUE(MID(AU754,1,1))&gt;=7, ", "&amp;VLOOKUP(VALUE(MID(AU754,2,1)), TxtPanelShape!$H$2:$I$50, 2, 0),"")), "")</f>
        <v/>
      </c>
      <c r="AX754" s="79" t="str">
        <f>IFERROR(IF(VALUE(MID(AU754,1,1))=1, ", "&amp;VLOOKUP(VALUE(MID(AU754,3,1)), TxtPanelShape!$O$2:$P$50, 2, 0), IF(VALUE(MID(AU754,1,1))&gt;=7, ", "&amp;VLOOKUP(VALUE(MID(AU754,3,1)), TxtPanelShape!$O$2:$P$50, 2, 0),"")),"")</f>
        <v/>
      </c>
      <c r="AY754" s="79" t="str">
        <f>IFERROR("; "&amp;VLOOKUP(VALUE(MID(AU754,4,1)), TxtPanelShape!$V$2:$W$50,2,0),"")</f>
        <v/>
      </c>
      <c r="AZ754" s="79" t="str">
        <f t="shared" si="145"/>
        <v/>
      </c>
      <c r="BA754" s="71"/>
      <c r="BB754" s="79" t="str">
        <f>IFERROR(IF(VALUE(MID(BA754,1,1))=1, VLOOKUP(VALUE(MID(BA754,1,1)), TxtPanelShape!$A$2:$C$50, 3, 0), (IF(VALUE(MID(BA754,1,1))&gt;=7, VLOOKUP(VALUE(MID(BA754,1,1)), TxtPanelShape!$A$2:$C$50, 3, 0),VLOOKUP(VALUE(MID(BA754,1,2)),TxtPanelShape!$A$2:$C$50,3,0)))), "")</f>
        <v/>
      </c>
      <c r="BC754" s="79" t="str">
        <f>IFERROR(IF(VALUE(MID(BA754,1,1))=1, ", "&amp;VLOOKUP(VALUE(MID(BA754,2,1)), TxtPanelShape!$H$2:$I$50, 2, 0), IF(VALUE(MID(BA754,1,1))&gt;=7, ", "&amp;VLOOKUP(VALUE(MID(BA754,2,1)), TxtPanelShape!$H$2:$I$50, 2, 0),"")), "")</f>
        <v/>
      </c>
      <c r="BD754" s="79" t="str">
        <f>IFERROR(IF(VALUE(MID(BA754,1,1))=1, ", "&amp;VLOOKUP(VALUE(MID(BA754,3,1)), TxtPanelShape!$O$2:$P$50, 2, 0), IF(VALUE(MID(BA754,1,1))&gt;=7, ", "&amp;VLOOKUP(VALUE(MID(BA754,3,1)), TxtPanelShape!$O$2:$P$50, 2, 0),"")),"")</f>
        <v/>
      </c>
      <c r="BE754" s="79" t="str">
        <f>IFERROR("; "&amp;VLOOKUP(VALUE(MID(BA754,4,1)), TxtPanelShape!$V$2:$W$50,2,0),"")</f>
        <v/>
      </c>
      <c r="BF754" s="79" t="str">
        <f t="shared" si="146"/>
        <v/>
      </c>
      <c r="BG754" s="71"/>
      <c r="BH754" s="79" t="str">
        <f>IFERROR(VLOOKUP(BG754, TxtPanelDefinition!$A$2:$B$50, 2, 0),"")</f>
        <v/>
      </c>
      <c r="BI754" s="71"/>
      <c r="BJ754" s="79" t="str">
        <f>IFERROR(VLOOKUP(BI754, TxtPanelDefinition!$A$2:$B$50, 2, 0),"")</f>
        <v/>
      </c>
      <c r="BK754" s="71"/>
      <c r="BL754" s="79" t="str">
        <f>IFERROR(VLOOKUP(BK754, InscrTechniques!$A$2:$B$50, 2, 0),"")</f>
        <v/>
      </c>
      <c r="BM754" s="71"/>
      <c r="BN754" s="79" t="str">
        <f>IFERROR(VLOOKUP(BM754, InscrTechniques!$A$2:$B$50, 2, 0),"")</f>
        <v/>
      </c>
      <c r="BO754" s="71"/>
      <c r="BP754" s="79" t="str">
        <f>IFERROR(VLOOKUP(BO754, InscrTechniques!$A$2:$B$50, 2, 0),"")</f>
        <v/>
      </c>
      <c r="BQ754" s="71"/>
      <c r="BR754" s="79" t="str">
        <f>IFERROR(VLOOKUP(BQ754, InscrTechniques!$A$2:$B$50, 2, 0),"")</f>
        <v/>
      </c>
      <c r="BS754" s="71"/>
      <c r="BT754" s="79" t="str">
        <f>IFERROR(VLOOKUP(BS754, InscrTechniques!$A$2:$B$50, 2, 0),"")</f>
        <v/>
      </c>
      <c r="BU754" s="71"/>
      <c r="BV754" s="79" t="str">
        <f>IFERROR(VLOOKUP(BU754, InscrTechniques!$A$2:$B$50, 2, 0),"")</f>
        <v/>
      </c>
      <c r="BW754" s="125"/>
      <c r="BX754" s="79" t="str">
        <f>IFERROR(VLOOKUP(BW754, InscrTechniques!$A$2:$B$50, 2, 0),"")</f>
        <v/>
      </c>
      <c r="BY754" s="125"/>
      <c r="BZ754" s="79" t="str">
        <f>IFERROR(VLOOKUP(BY754, InscrTechniques!$A$2:$B$50, 2, 0),"")</f>
        <v/>
      </c>
      <c r="CA754" s="74"/>
      <c r="CB754" s="114" t="str">
        <f>IFERROR(VLOOKUP(CA754, LetterStyle!$A$2:$B$50, 2, 0),"")</f>
        <v/>
      </c>
      <c r="CC754" s="74"/>
      <c r="CD754" s="114" t="str">
        <f>IFERROR(VLOOKUP(CC754, LetterStyle!$A$2:$B$50, 2, 0),"")</f>
        <v/>
      </c>
      <c r="CE754" s="74"/>
      <c r="CF754" s="114" t="str">
        <f>IFERROR(VLOOKUP(CE754, LetterStyle!$A$2:$B$50, 2, 0),"")</f>
        <v/>
      </c>
      <c r="CG754" s="74"/>
      <c r="CH754" s="79" t="str">
        <f>IFERROR(VLOOKUP(CG754, LetterStyle!$A$2:$B$50, 2, 0),"")</f>
        <v/>
      </c>
      <c r="CI754" s="71"/>
      <c r="CJ754" s="79" t="str">
        <f>IFERROR(VLOOKUP(CI754, DecMotifs!$A$1:$B$306, 2, 0),"")</f>
        <v/>
      </c>
      <c r="CK754" s="71"/>
      <c r="CL754" s="79" t="str">
        <f>IFERROR(VLOOKUP(CK754, DecMotifs!$A$1:$B$306, 2, 0),"")</f>
        <v/>
      </c>
      <c r="CM754" s="71"/>
      <c r="CN754" s="79" t="str">
        <f>IFERROR(VLOOKUP(CM754, DecMotifs!$A$1:$B$306, 2, 0),"")</f>
        <v/>
      </c>
      <c r="CO754" s="71"/>
      <c r="CP754" s="79" t="str">
        <f>IFERROR(VLOOKUP(CO754, MarginalDec!$A$2:$B$253, 2, 0),"")</f>
        <v/>
      </c>
      <c r="CQ754" s="71"/>
      <c r="CR754" s="79" t="str">
        <f>IFERROR(VLOOKUP(CQ754, MarginalDec!$A$2:$B$253, 2, 0),"")</f>
        <v/>
      </c>
      <c r="CS754" s="71"/>
      <c r="CT754" s="79" t="str">
        <f>IFERROR(VLOOKUP(CS754, MarginalDec!$A$2:$B$253, 2, 0),"")</f>
        <v/>
      </c>
      <c r="CU754" s="71"/>
      <c r="CV754" s="79" t="str">
        <f>IF(ISBLANK(CU754),"", IFERROR(VLOOKUP(CU754, Tooling!$A$2:$B$252, 2, 0),""))</f>
        <v/>
      </c>
      <c r="CW754" s="71"/>
      <c r="CX754" s="79" t="str">
        <f>IF(ISBLANK(CW754),"", IFERROR(VLOOKUP(CW754, Tooling!$A$2:$B$252, 2, 0),""))</f>
        <v/>
      </c>
      <c r="CY754" s="71"/>
      <c r="CZ754" s="79" t="str">
        <f>IF(ISBLANK(CY754),"", IFERROR(VLOOKUP(CY754, Repairs!$A$2:$B$252, 2, 0),""))</f>
        <v/>
      </c>
      <c r="DA754" s="77"/>
      <c r="DB754" s="71"/>
      <c r="DC754" s="79" t="str">
        <f>IFERROR(VLOOKUP(DB754, DatingReason!$A$2:$B$252, 2, 0),"")</f>
        <v/>
      </c>
      <c r="DD754" s="123" t="str">
        <f t="shared" si="147"/>
        <v/>
      </c>
      <c r="DF754" s="119" t="str">
        <f t="array" ref="DF754">IF(AND($B754&lt;&gt;"", $DE754&lt;&gt;"", $DE754&lt;&gt;"No"),MAX(IF($B754=PEOPLE!$B$4:$B$1000, PEOPLE!$Q$4:$Q$1000,""))+100,"")</f>
        <v/>
      </c>
      <c r="DG754" s="68"/>
      <c r="DH754" s="76">
        <f>COUNTIF(PEOPLE!B:B, MEMORIALS!B754)</f>
        <v>0</v>
      </c>
      <c r="DI754" s="82"/>
      <c r="DJ754" s="82"/>
      <c r="DK754" s="82"/>
      <c r="DL754" s="68"/>
      <c r="DM754" s="68"/>
      <c r="DN754" s="68"/>
      <c r="DO754" s="68"/>
      <c r="DP754" s="68"/>
    </row>
    <row r="755" spans="1:120" ht="15" customHeight="1" x14ac:dyDescent="0.25">
      <c r="A755" s="68"/>
      <c r="B755" s="69"/>
      <c r="C755" s="68"/>
      <c r="D755" s="68"/>
      <c r="E755" s="70" t="str">
        <f>IF(D755="","",VLOOKUP(D755,Denomination!$A$2:$B$50, 2, 0))</f>
        <v/>
      </c>
      <c r="F755" s="68"/>
      <c r="G755" s="71"/>
      <c r="H755" s="70" t="str">
        <f>IF(G755="","",VLOOKUP(G755,MCondition!$A$2:$B$50, 2, 0))</f>
        <v/>
      </c>
      <c r="I755" s="72"/>
      <c r="J755" s="71"/>
      <c r="K755" s="70" t="str">
        <f>IF(J755="","",VLOOKUP(J755,ICondition!$A$2:$B$50, 2, 0))</f>
        <v/>
      </c>
      <c r="L755" s="73"/>
      <c r="M755" s="73"/>
      <c r="N755" s="73"/>
      <c r="O755" s="73"/>
      <c r="P755" s="73"/>
      <c r="Q755" s="73"/>
      <c r="R755" s="78"/>
      <c r="S755" s="79" t="str">
        <f>IFERROR(VLOOKUP(R755,Material!$A$2:$B$59, 2, 0),"")</f>
        <v/>
      </c>
      <c r="T755" s="71"/>
      <c r="U755" s="79" t="str">
        <f>IFERROR(VLOOKUP(T755,Material!$A$2:$B$59, 2, 0),"")</f>
        <v/>
      </c>
      <c r="V755" s="71"/>
      <c r="W755" s="79" t="str">
        <f>IFERROR(VLOOKUP(V755,Material!$A$2:$B$59, 2, 0),"")</f>
        <v/>
      </c>
      <c r="X755" s="71"/>
      <c r="Y755" s="79" t="str">
        <f>IFERROR(VLOOKUP(X755,Material!$A$2:$B$59, 2, 0),"")</f>
        <v/>
      </c>
      <c r="Z755" s="71"/>
      <c r="AA755" s="79" t="str">
        <f>IFERROR(VLOOKUP(Z755,Material!$A$2:$B$59, 2, 0),"")</f>
        <v/>
      </c>
      <c r="AB755" s="74"/>
      <c r="AC755" s="75" t="e">
        <f t="shared" si="136"/>
        <v>#VALUE!</v>
      </c>
      <c r="AD755" s="75" t="e">
        <f t="shared" si="137"/>
        <v>#VALUE!</v>
      </c>
      <c r="AE755" s="75" t="e">
        <f t="shared" si="139"/>
        <v>#VALUE!</v>
      </c>
      <c r="AF755" s="75" t="e">
        <f t="shared" si="138"/>
        <v>#VALUE!</v>
      </c>
      <c r="AG755" s="75" t="e">
        <f t="shared" si="140"/>
        <v>#VALUE!</v>
      </c>
      <c r="AH755" s="75" t="e">
        <f t="shared" si="141"/>
        <v>#VALUE!</v>
      </c>
      <c r="AI755" s="75" t="e">
        <f t="shared" si="142"/>
        <v>#VALUE!</v>
      </c>
      <c r="AJ755" s="80" t="e">
        <f t="shared" si="143"/>
        <v>#VALUE!</v>
      </c>
      <c r="AK755" s="79" t="str">
        <f>(IFERROR(VLOOKUP(AB755,Categories!$A$2:$B$20,2,1),""))</f>
        <v/>
      </c>
      <c r="AL755" s="79" t="str">
        <f ca="1">IFERROR(VLOOKUP((HLOOKUP((VLOOKUP($AB755,Categories!$A$2:$F$20,3,1)), $AB$3:$AJ755, (ROW()-ROW($AB$3)+1), 0)), INDIRECT(VLOOKUP($AB755,Categories!$A$2:$F$20,6,1)),2,0),AK755)</f>
        <v/>
      </c>
      <c r="AM755" s="79" t="str">
        <f ca="1">IFERROR(VLOOKUP((HLOOKUP((VLOOKUP($AB755,Categories!$A$2:$F$20,4,1)),$AB$3:$AJ755,(ROW()-ROW($AB$3)+1),0)),INDIRECT(VLOOKUP($AB755,Categories!$A$2:$H$20,7,1)),2,0),"")</f>
        <v/>
      </c>
      <c r="AN755" s="79" t="str">
        <f ca="1">IFERROR(VLOOKUP((HLOOKUP((VLOOKUP($AB755,Categories!$A$2:$F$20,5,1)), $AB$3:$AJ755, (ROW()-ROW($AB$3)+1), 0)), INDIRECT(VLOOKUP($AB755,Categories!$A$2:$H$20,8,1)),2,0),"")</f>
        <v/>
      </c>
      <c r="AO755" s="79" t="str">
        <f t="shared" ca="1" si="144"/>
        <v/>
      </c>
      <c r="AP755" s="81"/>
      <c r="AQ755" s="70" t="str">
        <f>IFERROR(VLOOKUP(VALUE(MID(AP755,1,1)),AdditionalElements!$A$2:$B$50,2,0),"")</f>
        <v/>
      </c>
      <c r="AR755" s="70" t="str">
        <f>IFERROR(VLOOKUP(VALUE(MID(AP755,2,1)),AdditionalElements!$H$2:$I$50,2,0),"")</f>
        <v/>
      </c>
      <c r="AS755" s="70" t="str">
        <f>IFERROR(VLOOKUP(VALUE(MID(AP755,3,1)),AdditionalElements!$O$2:$P$50,2,0),"")</f>
        <v/>
      </c>
      <c r="AT755" s="70" t="str">
        <f>IFERROR(VLOOKUP(VALUE(MID(AP755,4,1)),AdditionalElements!$V$2:$W$50,2,0),"")</f>
        <v/>
      </c>
      <c r="AU755" s="71"/>
      <c r="AV755" s="79" t="str">
        <f>IFERROR(IF(VALUE(MID(AU755,1,1))=1, VLOOKUP(VALUE(MID(AU755,1,1)), TxtPanelShape!$A$2:$C$50, 3, 0), (IF(VALUE(MID(AU755,1,1))&gt;=7, VLOOKUP(VALUE(MID(AU755,1,1)), TxtPanelShape!$A$2:$C$50, 3, 0),VLOOKUP(VALUE(MID(AU755,1,2)),TxtPanelShape!$A$2:$C$50,3,0)))), "")</f>
        <v/>
      </c>
      <c r="AW755" s="79" t="str">
        <f>IFERROR(IF(VALUE(MID(AU755,1,1))=1, ", "&amp;VLOOKUP(VALUE(MID(AU755,2,1)), TxtPanelShape!$H$2:$I$50, 2, 0), IF(VALUE(MID(AU755,1,1))&gt;=7, ", "&amp;VLOOKUP(VALUE(MID(AU755,2,1)), TxtPanelShape!$H$2:$I$50, 2, 0),"")), "")</f>
        <v/>
      </c>
      <c r="AX755" s="79" t="str">
        <f>IFERROR(IF(VALUE(MID(AU755,1,1))=1, ", "&amp;VLOOKUP(VALUE(MID(AU755,3,1)), TxtPanelShape!$O$2:$P$50, 2, 0), IF(VALUE(MID(AU755,1,1))&gt;=7, ", "&amp;VLOOKUP(VALUE(MID(AU755,3,1)), TxtPanelShape!$O$2:$P$50, 2, 0),"")),"")</f>
        <v/>
      </c>
      <c r="AY755" s="79" t="str">
        <f>IFERROR("; "&amp;VLOOKUP(VALUE(MID(AU755,4,1)), TxtPanelShape!$V$2:$W$50,2,0),"")</f>
        <v/>
      </c>
      <c r="AZ755" s="79" t="str">
        <f t="shared" si="145"/>
        <v/>
      </c>
      <c r="BA755" s="71"/>
      <c r="BB755" s="79" t="str">
        <f>IFERROR(IF(VALUE(MID(BA755,1,1))=1, VLOOKUP(VALUE(MID(BA755,1,1)), TxtPanelShape!$A$2:$C$50, 3, 0), (IF(VALUE(MID(BA755,1,1))&gt;=7, VLOOKUP(VALUE(MID(BA755,1,1)), TxtPanelShape!$A$2:$C$50, 3, 0),VLOOKUP(VALUE(MID(BA755,1,2)),TxtPanelShape!$A$2:$C$50,3,0)))), "")</f>
        <v/>
      </c>
      <c r="BC755" s="79" t="str">
        <f>IFERROR(IF(VALUE(MID(BA755,1,1))=1, ", "&amp;VLOOKUP(VALUE(MID(BA755,2,1)), TxtPanelShape!$H$2:$I$50, 2, 0), IF(VALUE(MID(BA755,1,1))&gt;=7, ", "&amp;VLOOKUP(VALUE(MID(BA755,2,1)), TxtPanelShape!$H$2:$I$50, 2, 0),"")), "")</f>
        <v/>
      </c>
      <c r="BD755" s="79" t="str">
        <f>IFERROR(IF(VALUE(MID(BA755,1,1))=1, ", "&amp;VLOOKUP(VALUE(MID(BA755,3,1)), TxtPanelShape!$O$2:$P$50, 2, 0), IF(VALUE(MID(BA755,1,1))&gt;=7, ", "&amp;VLOOKUP(VALUE(MID(BA755,3,1)), TxtPanelShape!$O$2:$P$50, 2, 0),"")),"")</f>
        <v/>
      </c>
      <c r="BE755" s="79" t="str">
        <f>IFERROR("; "&amp;VLOOKUP(VALUE(MID(BA755,4,1)), TxtPanelShape!$V$2:$W$50,2,0),"")</f>
        <v/>
      </c>
      <c r="BF755" s="79" t="str">
        <f t="shared" si="146"/>
        <v/>
      </c>
      <c r="BG755" s="71"/>
      <c r="BH755" s="79" t="str">
        <f>IFERROR(VLOOKUP(BG755, TxtPanelDefinition!$A$2:$B$50, 2, 0),"")</f>
        <v/>
      </c>
      <c r="BI755" s="71"/>
      <c r="BJ755" s="79" t="str">
        <f>IFERROR(VLOOKUP(BI755, TxtPanelDefinition!$A$2:$B$50, 2, 0),"")</f>
        <v/>
      </c>
      <c r="BK755" s="71"/>
      <c r="BL755" s="79" t="str">
        <f>IFERROR(VLOOKUP(BK755, InscrTechniques!$A$2:$B$50, 2, 0),"")</f>
        <v/>
      </c>
      <c r="BM755" s="71"/>
      <c r="BN755" s="79" t="str">
        <f>IFERROR(VLOOKUP(BM755, InscrTechniques!$A$2:$B$50, 2, 0),"")</f>
        <v/>
      </c>
      <c r="BO755" s="71"/>
      <c r="BP755" s="79" t="str">
        <f>IFERROR(VLOOKUP(BO755, InscrTechniques!$A$2:$B$50, 2, 0),"")</f>
        <v/>
      </c>
      <c r="BQ755" s="71"/>
      <c r="BR755" s="79" t="str">
        <f>IFERROR(VLOOKUP(BQ755, InscrTechniques!$A$2:$B$50, 2, 0),"")</f>
        <v/>
      </c>
      <c r="BS755" s="71"/>
      <c r="BT755" s="79" t="str">
        <f>IFERROR(VLOOKUP(BS755, InscrTechniques!$A$2:$B$50, 2, 0),"")</f>
        <v/>
      </c>
      <c r="BU755" s="71"/>
      <c r="BV755" s="79" t="str">
        <f>IFERROR(VLOOKUP(BU755, InscrTechniques!$A$2:$B$50, 2, 0),"")</f>
        <v/>
      </c>
      <c r="BW755" s="125"/>
      <c r="BX755" s="79" t="str">
        <f>IFERROR(VLOOKUP(BW755, InscrTechniques!$A$2:$B$50, 2, 0),"")</f>
        <v/>
      </c>
      <c r="BY755" s="125"/>
      <c r="BZ755" s="79" t="str">
        <f>IFERROR(VLOOKUP(BY755, InscrTechniques!$A$2:$B$50, 2, 0),"")</f>
        <v/>
      </c>
      <c r="CA755" s="74"/>
      <c r="CB755" s="114" t="str">
        <f>IFERROR(VLOOKUP(CA755, LetterStyle!$A$2:$B$50, 2, 0),"")</f>
        <v/>
      </c>
      <c r="CC755" s="74"/>
      <c r="CD755" s="114" t="str">
        <f>IFERROR(VLOOKUP(CC755, LetterStyle!$A$2:$B$50, 2, 0),"")</f>
        <v/>
      </c>
      <c r="CE755" s="74"/>
      <c r="CF755" s="114" t="str">
        <f>IFERROR(VLOOKUP(CE755, LetterStyle!$A$2:$B$50, 2, 0),"")</f>
        <v/>
      </c>
      <c r="CG755" s="74"/>
      <c r="CH755" s="79" t="str">
        <f>IFERROR(VLOOKUP(CG755, LetterStyle!$A$2:$B$50, 2, 0),"")</f>
        <v/>
      </c>
      <c r="CI755" s="71"/>
      <c r="CJ755" s="79" t="str">
        <f>IFERROR(VLOOKUP(CI755, DecMotifs!$A$1:$B$306, 2, 0),"")</f>
        <v/>
      </c>
      <c r="CK755" s="71"/>
      <c r="CL755" s="79" t="str">
        <f>IFERROR(VLOOKUP(CK755, DecMotifs!$A$1:$B$306, 2, 0),"")</f>
        <v/>
      </c>
      <c r="CM755" s="71"/>
      <c r="CN755" s="79" t="str">
        <f>IFERROR(VLOOKUP(CM755, DecMotifs!$A$1:$B$306, 2, 0),"")</f>
        <v/>
      </c>
      <c r="CO755" s="71"/>
      <c r="CP755" s="79" t="str">
        <f>IFERROR(VLOOKUP(CO755, MarginalDec!$A$2:$B$253, 2, 0),"")</f>
        <v/>
      </c>
      <c r="CQ755" s="71"/>
      <c r="CR755" s="79" t="str">
        <f>IFERROR(VLOOKUP(CQ755, MarginalDec!$A$2:$B$253, 2, 0),"")</f>
        <v/>
      </c>
      <c r="CS755" s="71"/>
      <c r="CT755" s="79" t="str">
        <f>IFERROR(VLOOKUP(CS755, MarginalDec!$A$2:$B$253, 2, 0),"")</f>
        <v/>
      </c>
      <c r="CU755" s="71"/>
      <c r="CV755" s="79" t="str">
        <f>IF(ISBLANK(CU755),"", IFERROR(VLOOKUP(CU755, Tooling!$A$2:$B$252, 2, 0),""))</f>
        <v/>
      </c>
      <c r="CW755" s="71"/>
      <c r="CX755" s="79" t="str">
        <f>IF(ISBLANK(CW755),"", IFERROR(VLOOKUP(CW755, Tooling!$A$2:$B$252, 2, 0),""))</f>
        <v/>
      </c>
      <c r="CY755" s="71"/>
      <c r="CZ755" s="79" t="str">
        <f>IF(ISBLANK(CY755),"", IFERROR(VLOOKUP(CY755, Repairs!$A$2:$B$252, 2, 0),""))</f>
        <v/>
      </c>
      <c r="DA755" s="77"/>
      <c r="DB755" s="71"/>
      <c r="DC755" s="79" t="str">
        <f>IFERROR(VLOOKUP(DB755, DatingReason!$A$2:$B$252, 2, 0),"")</f>
        <v/>
      </c>
      <c r="DD755" s="123" t="str">
        <f t="shared" si="147"/>
        <v/>
      </c>
      <c r="DF755" s="119" t="str">
        <f t="array" ref="DF755">IF(AND($B755&lt;&gt;"", $DE755&lt;&gt;"", $DE755&lt;&gt;"No"),MAX(IF($B755=PEOPLE!$B$4:$B$1000, PEOPLE!$Q$4:$Q$1000,""))+100,"")</f>
        <v/>
      </c>
      <c r="DG755" s="68"/>
      <c r="DH755" s="76">
        <f>COUNTIF(PEOPLE!B:B, MEMORIALS!B755)</f>
        <v>0</v>
      </c>
      <c r="DI755" s="82"/>
      <c r="DJ755" s="82"/>
      <c r="DK755" s="82"/>
      <c r="DL755" s="68"/>
      <c r="DM755" s="68"/>
      <c r="DN755" s="68"/>
      <c r="DO755" s="68"/>
      <c r="DP755" s="68"/>
    </row>
    <row r="756" spans="1:120" ht="15" customHeight="1" x14ac:dyDescent="0.25">
      <c r="A756" s="68"/>
      <c r="B756" s="69"/>
      <c r="C756" s="68"/>
      <c r="D756" s="68"/>
      <c r="E756" s="70" t="str">
        <f>IF(D756="","",VLOOKUP(D756,Denomination!$A$2:$B$50, 2, 0))</f>
        <v/>
      </c>
      <c r="F756" s="68"/>
      <c r="G756" s="71"/>
      <c r="H756" s="70" t="str">
        <f>IF(G756="","",VLOOKUP(G756,MCondition!$A$2:$B$50, 2, 0))</f>
        <v/>
      </c>
      <c r="I756" s="72"/>
      <c r="J756" s="71"/>
      <c r="K756" s="70" t="str">
        <f>IF(J756="","",VLOOKUP(J756,ICondition!$A$2:$B$50, 2, 0))</f>
        <v/>
      </c>
      <c r="L756" s="73"/>
      <c r="M756" s="73"/>
      <c r="N756" s="73"/>
      <c r="O756" s="73"/>
      <c r="P756" s="73"/>
      <c r="Q756" s="73"/>
      <c r="R756" s="78"/>
      <c r="S756" s="79" t="str">
        <f>IFERROR(VLOOKUP(R756,Material!$A$2:$B$59, 2, 0),"")</f>
        <v/>
      </c>
      <c r="T756" s="71"/>
      <c r="U756" s="79" t="str">
        <f>IFERROR(VLOOKUP(T756,Material!$A$2:$B$59, 2, 0),"")</f>
        <v/>
      </c>
      <c r="V756" s="71"/>
      <c r="W756" s="79" t="str">
        <f>IFERROR(VLOOKUP(V756,Material!$A$2:$B$59, 2, 0),"")</f>
        <v/>
      </c>
      <c r="X756" s="71"/>
      <c r="Y756" s="79" t="str">
        <f>IFERROR(VLOOKUP(X756,Material!$A$2:$B$59, 2, 0),"")</f>
        <v/>
      </c>
      <c r="Z756" s="71"/>
      <c r="AA756" s="79" t="str">
        <f>IFERROR(VLOOKUP(Z756,Material!$A$2:$B$59, 2, 0),"")</f>
        <v/>
      </c>
      <c r="AB756" s="74"/>
      <c r="AC756" s="75" t="e">
        <f t="shared" si="136"/>
        <v>#VALUE!</v>
      </c>
      <c r="AD756" s="75" t="e">
        <f t="shared" si="137"/>
        <v>#VALUE!</v>
      </c>
      <c r="AE756" s="75" t="e">
        <f t="shared" si="139"/>
        <v>#VALUE!</v>
      </c>
      <c r="AF756" s="75" t="e">
        <f t="shared" si="138"/>
        <v>#VALUE!</v>
      </c>
      <c r="AG756" s="75" t="e">
        <f t="shared" si="140"/>
        <v>#VALUE!</v>
      </c>
      <c r="AH756" s="75" t="e">
        <f t="shared" si="141"/>
        <v>#VALUE!</v>
      </c>
      <c r="AI756" s="75" t="e">
        <f t="shared" si="142"/>
        <v>#VALUE!</v>
      </c>
      <c r="AJ756" s="80" t="e">
        <f t="shared" si="143"/>
        <v>#VALUE!</v>
      </c>
      <c r="AK756" s="79" t="str">
        <f>(IFERROR(VLOOKUP(AB756,Categories!$A$2:$B$20,2,1),""))</f>
        <v/>
      </c>
      <c r="AL756" s="79" t="str">
        <f ca="1">IFERROR(VLOOKUP((HLOOKUP((VLOOKUP($AB756,Categories!$A$2:$F$20,3,1)), $AB$3:$AJ756, (ROW()-ROW($AB$3)+1), 0)), INDIRECT(VLOOKUP($AB756,Categories!$A$2:$F$20,6,1)),2,0),AK756)</f>
        <v/>
      </c>
      <c r="AM756" s="79" t="str">
        <f ca="1">IFERROR(VLOOKUP((HLOOKUP((VLOOKUP($AB756,Categories!$A$2:$F$20,4,1)),$AB$3:$AJ756,(ROW()-ROW($AB$3)+1),0)),INDIRECT(VLOOKUP($AB756,Categories!$A$2:$H$20,7,1)),2,0),"")</f>
        <v/>
      </c>
      <c r="AN756" s="79" t="str">
        <f ca="1">IFERROR(VLOOKUP((HLOOKUP((VLOOKUP($AB756,Categories!$A$2:$F$20,5,1)), $AB$3:$AJ756, (ROW()-ROW($AB$3)+1), 0)), INDIRECT(VLOOKUP($AB756,Categories!$A$2:$H$20,8,1)),2,0),"")</f>
        <v/>
      </c>
      <c r="AO756" s="79" t="str">
        <f t="shared" ca="1" si="144"/>
        <v/>
      </c>
      <c r="AP756" s="81"/>
      <c r="AQ756" s="70" t="str">
        <f>IFERROR(VLOOKUP(VALUE(MID(AP756,1,1)),AdditionalElements!$A$2:$B$50,2,0),"")</f>
        <v/>
      </c>
      <c r="AR756" s="70" t="str">
        <f>IFERROR(VLOOKUP(VALUE(MID(AP756,2,1)),AdditionalElements!$H$2:$I$50,2,0),"")</f>
        <v/>
      </c>
      <c r="AS756" s="70" t="str">
        <f>IFERROR(VLOOKUP(VALUE(MID(AP756,3,1)),AdditionalElements!$O$2:$P$50,2,0),"")</f>
        <v/>
      </c>
      <c r="AT756" s="70" t="str">
        <f>IFERROR(VLOOKUP(VALUE(MID(AP756,4,1)),AdditionalElements!$V$2:$W$50,2,0),"")</f>
        <v/>
      </c>
      <c r="AU756" s="71"/>
      <c r="AV756" s="79" t="str">
        <f>IFERROR(IF(VALUE(MID(AU756,1,1))=1, VLOOKUP(VALUE(MID(AU756,1,1)), TxtPanelShape!$A$2:$C$50, 3, 0), (IF(VALUE(MID(AU756,1,1))&gt;=7, VLOOKUP(VALUE(MID(AU756,1,1)), TxtPanelShape!$A$2:$C$50, 3, 0),VLOOKUP(VALUE(MID(AU756,1,2)),TxtPanelShape!$A$2:$C$50,3,0)))), "")</f>
        <v/>
      </c>
      <c r="AW756" s="79" t="str">
        <f>IFERROR(IF(VALUE(MID(AU756,1,1))=1, ", "&amp;VLOOKUP(VALUE(MID(AU756,2,1)), TxtPanelShape!$H$2:$I$50, 2, 0), IF(VALUE(MID(AU756,1,1))&gt;=7, ", "&amp;VLOOKUP(VALUE(MID(AU756,2,1)), TxtPanelShape!$H$2:$I$50, 2, 0),"")), "")</f>
        <v/>
      </c>
      <c r="AX756" s="79" t="str">
        <f>IFERROR(IF(VALUE(MID(AU756,1,1))=1, ", "&amp;VLOOKUP(VALUE(MID(AU756,3,1)), TxtPanelShape!$O$2:$P$50, 2, 0), IF(VALUE(MID(AU756,1,1))&gt;=7, ", "&amp;VLOOKUP(VALUE(MID(AU756,3,1)), TxtPanelShape!$O$2:$P$50, 2, 0),"")),"")</f>
        <v/>
      </c>
      <c r="AY756" s="79" t="str">
        <f>IFERROR("; "&amp;VLOOKUP(VALUE(MID(AU756,4,1)), TxtPanelShape!$V$2:$W$50,2,0),"")</f>
        <v/>
      </c>
      <c r="AZ756" s="79" t="str">
        <f t="shared" si="145"/>
        <v/>
      </c>
      <c r="BA756" s="71"/>
      <c r="BB756" s="79" t="str">
        <f>IFERROR(IF(VALUE(MID(BA756,1,1))=1, VLOOKUP(VALUE(MID(BA756,1,1)), TxtPanelShape!$A$2:$C$50, 3, 0), (IF(VALUE(MID(BA756,1,1))&gt;=7, VLOOKUP(VALUE(MID(BA756,1,1)), TxtPanelShape!$A$2:$C$50, 3, 0),VLOOKUP(VALUE(MID(BA756,1,2)),TxtPanelShape!$A$2:$C$50,3,0)))), "")</f>
        <v/>
      </c>
      <c r="BC756" s="79" t="str">
        <f>IFERROR(IF(VALUE(MID(BA756,1,1))=1, ", "&amp;VLOOKUP(VALUE(MID(BA756,2,1)), TxtPanelShape!$H$2:$I$50, 2, 0), IF(VALUE(MID(BA756,1,1))&gt;=7, ", "&amp;VLOOKUP(VALUE(MID(BA756,2,1)), TxtPanelShape!$H$2:$I$50, 2, 0),"")), "")</f>
        <v/>
      </c>
      <c r="BD756" s="79" t="str">
        <f>IFERROR(IF(VALUE(MID(BA756,1,1))=1, ", "&amp;VLOOKUP(VALUE(MID(BA756,3,1)), TxtPanelShape!$O$2:$P$50, 2, 0), IF(VALUE(MID(BA756,1,1))&gt;=7, ", "&amp;VLOOKUP(VALUE(MID(BA756,3,1)), TxtPanelShape!$O$2:$P$50, 2, 0),"")),"")</f>
        <v/>
      </c>
      <c r="BE756" s="79" t="str">
        <f>IFERROR("; "&amp;VLOOKUP(VALUE(MID(BA756,4,1)), TxtPanelShape!$V$2:$W$50,2,0),"")</f>
        <v/>
      </c>
      <c r="BF756" s="79" t="str">
        <f t="shared" si="146"/>
        <v/>
      </c>
      <c r="BG756" s="71"/>
      <c r="BH756" s="79" t="str">
        <f>IFERROR(VLOOKUP(BG756, TxtPanelDefinition!$A$2:$B$50, 2, 0),"")</f>
        <v/>
      </c>
      <c r="BI756" s="71"/>
      <c r="BJ756" s="79" t="str">
        <f>IFERROR(VLOOKUP(BI756, TxtPanelDefinition!$A$2:$B$50, 2, 0),"")</f>
        <v/>
      </c>
      <c r="BK756" s="71"/>
      <c r="BL756" s="79" t="str">
        <f>IFERROR(VLOOKUP(BK756, InscrTechniques!$A$2:$B$50, 2, 0),"")</f>
        <v/>
      </c>
      <c r="BM756" s="71"/>
      <c r="BN756" s="79" t="str">
        <f>IFERROR(VLOOKUP(BM756, InscrTechniques!$A$2:$B$50, 2, 0),"")</f>
        <v/>
      </c>
      <c r="BO756" s="71"/>
      <c r="BP756" s="79" t="str">
        <f>IFERROR(VLOOKUP(BO756, InscrTechniques!$A$2:$B$50, 2, 0),"")</f>
        <v/>
      </c>
      <c r="BQ756" s="71"/>
      <c r="BR756" s="79" t="str">
        <f>IFERROR(VLOOKUP(BQ756, InscrTechniques!$A$2:$B$50, 2, 0),"")</f>
        <v/>
      </c>
      <c r="BS756" s="71"/>
      <c r="BT756" s="79" t="str">
        <f>IFERROR(VLOOKUP(BS756, InscrTechniques!$A$2:$B$50, 2, 0),"")</f>
        <v/>
      </c>
      <c r="BU756" s="71"/>
      <c r="BV756" s="79" t="str">
        <f>IFERROR(VLOOKUP(BU756, InscrTechniques!$A$2:$B$50, 2, 0),"")</f>
        <v/>
      </c>
      <c r="BW756" s="125"/>
      <c r="BX756" s="79" t="str">
        <f>IFERROR(VLOOKUP(BW756, InscrTechniques!$A$2:$B$50, 2, 0),"")</f>
        <v/>
      </c>
      <c r="BY756" s="125"/>
      <c r="BZ756" s="79" t="str">
        <f>IFERROR(VLOOKUP(BY756, InscrTechniques!$A$2:$B$50, 2, 0),"")</f>
        <v/>
      </c>
      <c r="CA756" s="74"/>
      <c r="CB756" s="114" t="str">
        <f>IFERROR(VLOOKUP(CA756, LetterStyle!$A$2:$B$50, 2, 0),"")</f>
        <v/>
      </c>
      <c r="CC756" s="74"/>
      <c r="CD756" s="114" t="str">
        <f>IFERROR(VLOOKUP(CC756, LetterStyle!$A$2:$B$50, 2, 0),"")</f>
        <v/>
      </c>
      <c r="CE756" s="74"/>
      <c r="CF756" s="114" t="str">
        <f>IFERROR(VLOOKUP(CE756, LetterStyle!$A$2:$B$50, 2, 0),"")</f>
        <v/>
      </c>
      <c r="CG756" s="74"/>
      <c r="CH756" s="79" t="str">
        <f>IFERROR(VLOOKUP(CG756, LetterStyle!$A$2:$B$50, 2, 0),"")</f>
        <v/>
      </c>
      <c r="CI756" s="71"/>
      <c r="CJ756" s="79" t="str">
        <f>IFERROR(VLOOKUP(CI756, DecMotifs!$A$1:$B$306, 2, 0),"")</f>
        <v/>
      </c>
      <c r="CK756" s="71"/>
      <c r="CL756" s="79" t="str">
        <f>IFERROR(VLOOKUP(CK756, DecMotifs!$A$1:$B$306, 2, 0),"")</f>
        <v/>
      </c>
      <c r="CM756" s="71"/>
      <c r="CN756" s="79" t="str">
        <f>IFERROR(VLOOKUP(CM756, DecMotifs!$A$1:$B$306, 2, 0),"")</f>
        <v/>
      </c>
      <c r="CO756" s="71"/>
      <c r="CP756" s="79" t="str">
        <f>IFERROR(VLOOKUP(CO756, MarginalDec!$A$2:$B$253, 2, 0),"")</f>
        <v/>
      </c>
      <c r="CQ756" s="71"/>
      <c r="CR756" s="79" t="str">
        <f>IFERROR(VLOOKUP(CQ756, MarginalDec!$A$2:$B$253, 2, 0),"")</f>
        <v/>
      </c>
      <c r="CS756" s="71"/>
      <c r="CT756" s="79" t="str">
        <f>IFERROR(VLOOKUP(CS756, MarginalDec!$A$2:$B$253, 2, 0),"")</f>
        <v/>
      </c>
      <c r="CU756" s="71"/>
      <c r="CV756" s="79" t="str">
        <f>IF(ISBLANK(CU756),"", IFERROR(VLOOKUP(CU756, Tooling!$A$2:$B$252, 2, 0),""))</f>
        <v/>
      </c>
      <c r="CW756" s="71"/>
      <c r="CX756" s="79" t="str">
        <f>IF(ISBLANK(CW756),"", IFERROR(VLOOKUP(CW756, Tooling!$A$2:$B$252, 2, 0),""))</f>
        <v/>
      </c>
      <c r="CY756" s="71"/>
      <c r="CZ756" s="79" t="str">
        <f>IF(ISBLANK(CY756),"", IFERROR(VLOOKUP(CY756, Repairs!$A$2:$B$252, 2, 0),""))</f>
        <v/>
      </c>
      <c r="DA756" s="77"/>
      <c r="DB756" s="71"/>
      <c r="DC756" s="79" t="str">
        <f>IFERROR(VLOOKUP(DB756, DatingReason!$A$2:$B$252, 2, 0),"")</f>
        <v/>
      </c>
      <c r="DD756" s="123" t="str">
        <f t="shared" si="147"/>
        <v/>
      </c>
      <c r="DF756" s="119" t="str">
        <f t="array" ref="DF756">IF(AND($B756&lt;&gt;"", $DE756&lt;&gt;"", $DE756&lt;&gt;"No"),MAX(IF($B756=PEOPLE!$B$4:$B$1000, PEOPLE!$Q$4:$Q$1000,""))+100,"")</f>
        <v/>
      </c>
      <c r="DG756" s="68"/>
      <c r="DH756" s="76">
        <f>COUNTIF(PEOPLE!B:B, MEMORIALS!B756)</f>
        <v>0</v>
      </c>
      <c r="DI756" s="82"/>
      <c r="DJ756" s="82"/>
      <c r="DK756" s="82"/>
      <c r="DL756" s="68"/>
      <c r="DM756" s="68"/>
      <c r="DN756" s="68"/>
      <c r="DO756" s="68"/>
      <c r="DP756" s="68"/>
    </row>
    <row r="757" spans="1:120" ht="15" customHeight="1" x14ac:dyDescent="0.25">
      <c r="A757" s="68"/>
      <c r="B757" s="69"/>
      <c r="C757" s="68"/>
      <c r="D757" s="68"/>
      <c r="E757" s="70" t="str">
        <f>IF(D757="","",VLOOKUP(D757,Denomination!$A$2:$B$50, 2, 0))</f>
        <v/>
      </c>
      <c r="F757" s="68"/>
      <c r="G757" s="71"/>
      <c r="H757" s="70" t="str">
        <f>IF(G757="","",VLOOKUP(G757,MCondition!$A$2:$B$50, 2, 0))</f>
        <v/>
      </c>
      <c r="I757" s="72"/>
      <c r="J757" s="71"/>
      <c r="K757" s="70" t="str">
        <f>IF(J757="","",VLOOKUP(J757,ICondition!$A$2:$B$50, 2, 0))</f>
        <v/>
      </c>
      <c r="L757" s="73"/>
      <c r="M757" s="73"/>
      <c r="N757" s="73"/>
      <c r="O757" s="73"/>
      <c r="P757" s="73"/>
      <c r="Q757" s="73"/>
      <c r="R757" s="78"/>
      <c r="S757" s="79" t="str">
        <f>IFERROR(VLOOKUP(R757,Material!$A$2:$B$59, 2, 0),"")</f>
        <v/>
      </c>
      <c r="T757" s="71"/>
      <c r="U757" s="79" t="str">
        <f>IFERROR(VLOOKUP(T757,Material!$A$2:$B$59, 2, 0),"")</f>
        <v/>
      </c>
      <c r="V757" s="71"/>
      <c r="W757" s="79" t="str">
        <f>IFERROR(VLOOKUP(V757,Material!$A$2:$B$59, 2, 0),"")</f>
        <v/>
      </c>
      <c r="X757" s="71"/>
      <c r="Y757" s="79" t="str">
        <f>IFERROR(VLOOKUP(X757,Material!$A$2:$B$59, 2, 0),"")</f>
        <v/>
      </c>
      <c r="Z757" s="71"/>
      <c r="AA757" s="79" t="str">
        <f>IFERROR(VLOOKUP(Z757,Material!$A$2:$B$59, 2, 0),"")</f>
        <v/>
      </c>
      <c r="AB757" s="74"/>
      <c r="AC757" s="75" t="e">
        <f t="shared" si="136"/>
        <v>#VALUE!</v>
      </c>
      <c r="AD757" s="75" t="e">
        <f t="shared" si="137"/>
        <v>#VALUE!</v>
      </c>
      <c r="AE757" s="75" t="e">
        <f t="shared" si="139"/>
        <v>#VALUE!</v>
      </c>
      <c r="AF757" s="75" t="e">
        <f t="shared" si="138"/>
        <v>#VALUE!</v>
      </c>
      <c r="AG757" s="75" t="e">
        <f t="shared" si="140"/>
        <v>#VALUE!</v>
      </c>
      <c r="AH757" s="75" t="e">
        <f t="shared" si="141"/>
        <v>#VALUE!</v>
      </c>
      <c r="AI757" s="75" t="e">
        <f t="shared" si="142"/>
        <v>#VALUE!</v>
      </c>
      <c r="AJ757" s="80" t="e">
        <f t="shared" si="143"/>
        <v>#VALUE!</v>
      </c>
      <c r="AK757" s="79" t="str">
        <f>(IFERROR(VLOOKUP(AB757,Categories!$A$2:$B$20,2,1),""))</f>
        <v/>
      </c>
      <c r="AL757" s="79" t="str">
        <f ca="1">IFERROR(VLOOKUP((HLOOKUP((VLOOKUP($AB757,Categories!$A$2:$F$20,3,1)), $AB$3:$AJ757, (ROW()-ROW($AB$3)+1), 0)), INDIRECT(VLOOKUP($AB757,Categories!$A$2:$F$20,6,1)),2,0),AK757)</f>
        <v/>
      </c>
      <c r="AM757" s="79" t="str">
        <f ca="1">IFERROR(VLOOKUP((HLOOKUP((VLOOKUP($AB757,Categories!$A$2:$F$20,4,1)),$AB$3:$AJ757,(ROW()-ROW($AB$3)+1),0)),INDIRECT(VLOOKUP($AB757,Categories!$A$2:$H$20,7,1)),2,0),"")</f>
        <v/>
      </c>
      <c r="AN757" s="79" t="str">
        <f ca="1">IFERROR(VLOOKUP((HLOOKUP((VLOOKUP($AB757,Categories!$A$2:$F$20,5,1)), $AB$3:$AJ757, (ROW()-ROW($AB$3)+1), 0)), INDIRECT(VLOOKUP($AB757,Categories!$A$2:$H$20,8,1)),2,0),"")</f>
        <v/>
      </c>
      <c r="AO757" s="79" t="str">
        <f t="shared" ca="1" si="144"/>
        <v/>
      </c>
      <c r="AP757" s="81"/>
      <c r="AQ757" s="70" t="str">
        <f>IFERROR(VLOOKUP(VALUE(MID(AP757,1,1)),AdditionalElements!$A$2:$B$50,2,0),"")</f>
        <v/>
      </c>
      <c r="AR757" s="70" t="str">
        <f>IFERROR(VLOOKUP(VALUE(MID(AP757,2,1)),AdditionalElements!$H$2:$I$50,2,0),"")</f>
        <v/>
      </c>
      <c r="AS757" s="70" t="str">
        <f>IFERROR(VLOOKUP(VALUE(MID(AP757,3,1)),AdditionalElements!$O$2:$P$50,2,0),"")</f>
        <v/>
      </c>
      <c r="AT757" s="70" t="str">
        <f>IFERROR(VLOOKUP(VALUE(MID(AP757,4,1)),AdditionalElements!$V$2:$W$50,2,0),"")</f>
        <v/>
      </c>
      <c r="AU757" s="71"/>
      <c r="AV757" s="79" t="str">
        <f>IFERROR(IF(VALUE(MID(AU757,1,1))=1, VLOOKUP(VALUE(MID(AU757,1,1)), TxtPanelShape!$A$2:$C$50, 3, 0), (IF(VALUE(MID(AU757,1,1))&gt;=7, VLOOKUP(VALUE(MID(AU757,1,1)), TxtPanelShape!$A$2:$C$50, 3, 0),VLOOKUP(VALUE(MID(AU757,1,2)),TxtPanelShape!$A$2:$C$50,3,0)))), "")</f>
        <v/>
      </c>
      <c r="AW757" s="79" t="str">
        <f>IFERROR(IF(VALUE(MID(AU757,1,1))=1, ", "&amp;VLOOKUP(VALUE(MID(AU757,2,1)), TxtPanelShape!$H$2:$I$50, 2, 0), IF(VALUE(MID(AU757,1,1))&gt;=7, ", "&amp;VLOOKUP(VALUE(MID(AU757,2,1)), TxtPanelShape!$H$2:$I$50, 2, 0),"")), "")</f>
        <v/>
      </c>
      <c r="AX757" s="79" t="str">
        <f>IFERROR(IF(VALUE(MID(AU757,1,1))=1, ", "&amp;VLOOKUP(VALUE(MID(AU757,3,1)), TxtPanelShape!$O$2:$P$50, 2, 0), IF(VALUE(MID(AU757,1,1))&gt;=7, ", "&amp;VLOOKUP(VALUE(MID(AU757,3,1)), TxtPanelShape!$O$2:$P$50, 2, 0),"")),"")</f>
        <v/>
      </c>
      <c r="AY757" s="79" t="str">
        <f>IFERROR("; "&amp;VLOOKUP(VALUE(MID(AU757,4,1)), TxtPanelShape!$V$2:$W$50,2,0),"")</f>
        <v/>
      </c>
      <c r="AZ757" s="79" t="str">
        <f t="shared" si="145"/>
        <v/>
      </c>
      <c r="BA757" s="71"/>
      <c r="BB757" s="79" t="str">
        <f>IFERROR(IF(VALUE(MID(BA757,1,1))=1, VLOOKUP(VALUE(MID(BA757,1,1)), TxtPanelShape!$A$2:$C$50, 3, 0), (IF(VALUE(MID(BA757,1,1))&gt;=7, VLOOKUP(VALUE(MID(BA757,1,1)), TxtPanelShape!$A$2:$C$50, 3, 0),VLOOKUP(VALUE(MID(BA757,1,2)),TxtPanelShape!$A$2:$C$50,3,0)))), "")</f>
        <v/>
      </c>
      <c r="BC757" s="79" t="str">
        <f>IFERROR(IF(VALUE(MID(BA757,1,1))=1, ", "&amp;VLOOKUP(VALUE(MID(BA757,2,1)), TxtPanelShape!$H$2:$I$50, 2, 0), IF(VALUE(MID(BA757,1,1))&gt;=7, ", "&amp;VLOOKUP(VALUE(MID(BA757,2,1)), TxtPanelShape!$H$2:$I$50, 2, 0),"")), "")</f>
        <v/>
      </c>
      <c r="BD757" s="79" t="str">
        <f>IFERROR(IF(VALUE(MID(BA757,1,1))=1, ", "&amp;VLOOKUP(VALUE(MID(BA757,3,1)), TxtPanelShape!$O$2:$P$50, 2, 0), IF(VALUE(MID(BA757,1,1))&gt;=7, ", "&amp;VLOOKUP(VALUE(MID(BA757,3,1)), TxtPanelShape!$O$2:$P$50, 2, 0),"")),"")</f>
        <v/>
      </c>
      <c r="BE757" s="79" t="str">
        <f>IFERROR("; "&amp;VLOOKUP(VALUE(MID(BA757,4,1)), TxtPanelShape!$V$2:$W$50,2,0),"")</f>
        <v/>
      </c>
      <c r="BF757" s="79" t="str">
        <f t="shared" si="146"/>
        <v/>
      </c>
      <c r="BG757" s="71"/>
      <c r="BH757" s="79" t="str">
        <f>IFERROR(VLOOKUP(BG757, TxtPanelDefinition!$A$2:$B$50, 2, 0),"")</f>
        <v/>
      </c>
      <c r="BI757" s="71"/>
      <c r="BJ757" s="79" t="str">
        <f>IFERROR(VLOOKUP(BI757, TxtPanelDefinition!$A$2:$B$50, 2, 0),"")</f>
        <v/>
      </c>
      <c r="BK757" s="71"/>
      <c r="BL757" s="79" t="str">
        <f>IFERROR(VLOOKUP(BK757, InscrTechniques!$A$2:$B$50, 2, 0),"")</f>
        <v/>
      </c>
      <c r="BM757" s="71"/>
      <c r="BN757" s="79" t="str">
        <f>IFERROR(VLOOKUP(BM757, InscrTechniques!$A$2:$B$50, 2, 0),"")</f>
        <v/>
      </c>
      <c r="BO757" s="71"/>
      <c r="BP757" s="79" t="str">
        <f>IFERROR(VLOOKUP(BO757, InscrTechniques!$A$2:$B$50, 2, 0),"")</f>
        <v/>
      </c>
      <c r="BQ757" s="71"/>
      <c r="BR757" s="79" t="str">
        <f>IFERROR(VLOOKUP(BQ757, InscrTechniques!$A$2:$B$50, 2, 0),"")</f>
        <v/>
      </c>
      <c r="BS757" s="71"/>
      <c r="BT757" s="79" t="str">
        <f>IFERROR(VLOOKUP(BS757, InscrTechniques!$A$2:$B$50, 2, 0),"")</f>
        <v/>
      </c>
      <c r="BU757" s="71"/>
      <c r="BV757" s="79" t="str">
        <f>IFERROR(VLOOKUP(BU757, InscrTechniques!$A$2:$B$50, 2, 0),"")</f>
        <v/>
      </c>
      <c r="BW757" s="125"/>
      <c r="BX757" s="79" t="str">
        <f>IFERROR(VLOOKUP(BW757, InscrTechniques!$A$2:$B$50, 2, 0),"")</f>
        <v/>
      </c>
      <c r="BY757" s="125"/>
      <c r="BZ757" s="79" t="str">
        <f>IFERROR(VLOOKUP(BY757, InscrTechniques!$A$2:$B$50, 2, 0),"")</f>
        <v/>
      </c>
      <c r="CA757" s="74"/>
      <c r="CB757" s="114" t="str">
        <f>IFERROR(VLOOKUP(CA757, LetterStyle!$A$2:$B$50, 2, 0),"")</f>
        <v/>
      </c>
      <c r="CC757" s="74"/>
      <c r="CD757" s="114" t="str">
        <f>IFERROR(VLOOKUP(CC757, LetterStyle!$A$2:$B$50, 2, 0),"")</f>
        <v/>
      </c>
      <c r="CE757" s="74"/>
      <c r="CF757" s="114" t="str">
        <f>IFERROR(VLOOKUP(CE757, LetterStyle!$A$2:$B$50, 2, 0),"")</f>
        <v/>
      </c>
      <c r="CG757" s="74"/>
      <c r="CH757" s="79" t="str">
        <f>IFERROR(VLOOKUP(CG757, LetterStyle!$A$2:$B$50, 2, 0),"")</f>
        <v/>
      </c>
      <c r="CI757" s="71"/>
      <c r="CJ757" s="79" t="str">
        <f>IFERROR(VLOOKUP(CI757, DecMotifs!$A$1:$B$306, 2, 0),"")</f>
        <v/>
      </c>
      <c r="CK757" s="71"/>
      <c r="CL757" s="79" t="str">
        <f>IFERROR(VLOOKUP(CK757, DecMotifs!$A$1:$B$306, 2, 0),"")</f>
        <v/>
      </c>
      <c r="CM757" s="71"/>
      <c r="CN757" s="79" t="str">
        <f>IFERROR(VLOOKUP(CM757, DecMotifs!$A$1:$B$306, 2, 0),"")</f>
        <v/>
      </c>
      <c r="CO757" s="71"/>
      <c r="CP757" s="79" t="str">
        <f>IFERROR(VLOOKUP(CO757, MarginalDec!$A$2:$B$253, 2, 0),"")</f>
        <v/>
      </c>
      <c r="CQ757" s="71"/>
      <c r="CR757" s="79" t="str">
        <f>IFERROR(VLOOKUP(CQ757, MarginalDec!$A$2:$B$253, 2, 0),"")</f>
        <v/>
      </c>
      <c r="CS757" s="71"/>
      <c r="CT757" s="79" t="str">
        <f>IFERROR(VLOOKUP(CS757, MarginalDec!$A$2:$B$253, 2, 0),"")</f>
        <v/>
      </c>
      <c r="CU757" s="71"/>
      <c r="CV757" s="79" t="str">
        <f>IF(ISBLANK(CU757),"", IFERROR(VLOOKUP(CU757, Tooling!$A$2:$B$252, 2, 0),""))</f>
        <v/>
      </c>
      <c r="CW757" s="71"/>
      <c r="CX757" s="79" t="str">
        <f>IF(ISBLANK(CW757),"", IFERROR(VLOOKUP(CW757, Tooling!$A$2:$B$252, 2, 0),""))</f>
        <v/>
      </c>
      <c r="CY757" s="71"/>
      <c r="CZ757" s="79" t="str">
        <f>IF(ISBLANK(CY757),"", IFERROR(VLOOKUP(CY757, Repairs!$A$2:$B$252, 2, 0),""))</f>
        <v/>
      </c>
      <c r="DA757" s="77"/>
      <c r="DB757" s="71"/>
      <c r="DC757" s="79" t="str">
        <f>IFERROR(VLOOKUP(DB757, DatingReason!$A$2:$B$252, 2, 0),"")</f>
        <v/>
      </c>
      <c r="DD757" s="123" t="str">
        <f t="shared" si="147"/>
        <v/>
      </c>
      <c r="DF757" s="119" t="str">
        <f t="array" ref="DF757">IF(AND($B757&lt;&gt;"", $DE757&lt;&gt;"", $DE757&lt;&gt;"No"),MAX(IF($B757=PEOPLE!$B$4:$B$1000, PEOPLE!$Q$4:$Q$1000,""))+100,"")</f>
        <v/>
      </c>
      <c r="DG757" s="68"/>
      <c r="DH757" s="76">
        <f>COUNTIF(PEOPLE!B:B, MEMORIALS!B757)</f>
        <v>0</v>
      </c>
      <c r="DI757" s="82"/>
      <c r="DJ757" s="82"/>
      <c r="DK757" s="82"/>
      <c r="DL757" s="68"/>
      <c r="DM757" s="68"/>
      <c r="DN757" s="68"/>
      <c r="DO757" s="68"/>
      <c r="DP757" s="68"/>
    </row>
    <row r="758" spans="1:120" ht="15" customHeight="1" x14ac:dyDescent="0.25">
      <c r="A758" s="68"/>
      <c r="B758" s="69"/>
      <c r="C758" s="68"/>
      <c r="D758" s="68"/>
      <c r="E758" s="70" t="str">
        <f>IF(D758="","",VLOOKUP(D758,Denomination!$A$2:$B$50, 2, 0))</f>
        <v/>
      </c>
      <c r="F758" s="68"/>
      <c r="G758" s="71"/>
      <c r="H758" s="70" t="str">
        <f>IF(G758="","",VLOOKUP(G758,MCondition!$A$2:$B$50, 2, 0))</f>
        <v/>
      </c>
      <c r="I758" s="72"/>
      <c r="J758" s="71"/>
      <c r="K758" s="70" t="str">
        <f>IF(J758="","",VLOOKUP(J758,ICondition!$A$2:$B$50, 2, 0))</f>
        <v/>
      </c>
      <c r="L758" s="73"/>
      <c r="M758" s="73"/>
      <c r="N758" s="73"/>
      <c r="O758" s="73"/>
      <c r="P758" s="73"/>
      <c r="Q758" s="73"/>
      <c r="R758" s="78"/>
      <c r="S758" s="79" t="str">
        <f>IFERROR(VLOOKUP(R758,Material!$A$2:$B$59, 2, 0),"")</f>
        <v/>
      </c>
      <c r="T758" s="71"/>
      <c r="U758" s="79" t="str">
        <f>IFERROR(VLOOKUP(T758,Material!$A$2:$B$59, 2, 0),"")</f>
        <v/>
      </c>
      <c r="V758" s="71"/>
      <c r="W758" s="79" t="str">
        <f>IFERROR(VLOOKUP(V758,Material!$A$2:$B$59, 2, 0),"")</f>
        <v/>
      </c>
      <c r="X758" s="71"/>
      <c r="Y758" s="79" t="str">
        <f>IFERROR(VLOOKUP(X758,Material!$A$2:$B$59, 2, 0),"")</f>
        <v/>
      </c>
      <c r="Z758" s="71"/>
      <c r="AA758" s="79" t="str">
        <f>IFERROR(VLOOKUP(Z758,Material!$A$2:$B$59, 2, 0),"")</f>
        <v/>
      </c>
      <c r="AB758" s="74"/>
      <c r="AC758" s="75" t="e">
        <f t="shared" si="136"/>
        <v>#VALUE!</v>
      </c>
      <c r="AD758" s="75" t="e">
        <f t="shared" si="137"/>
        <v>#VALUE!</v>
      </c>
      <c r="AE758" s="75" t="e">
        <f t="shared" si="139"/>
        <v>#VALUE!</v>
      </c>
      <c r="AF758" s="75" t="e">
        <f t="shared" si="138"/>
        <v>#VALUE!</v>
      </c>
      <c r="AG758" s="75" t="e">
        <f t="shared" si="140"/>
        <v>#VALUE!</v>
      </c>
      <c r="AH758" s="75" t="e">
        <f t="shared" si="141"/>
        <v>#VALUE!</v>
      </c>
      <c r="AI758" s="75" t="e">
        <f t="shared" si="142"/>
        <v>#VALUE!</v>
      </c>
      <c r="AJ758" s="80" t="e">
        <f t="shared" si="143"/>
        <v>#VALUE!</v>
      </c>
      <c r="AK758" s="79" t="str">
        <f>(IFERROR(VLOOKUP(AB758,Categories!$A$2:$B$20,2,1),""))</f>
        <v/>
      </c>
      <c r="AL758" s="79" t="str">
        <f ca="1">IFERROR(VLOOKUP((HLOOKUP((VLOOKUP($AB758,Categories!$A$2:$F$20,3,1)), $AB$3:$AJ758, (ROW()-ROW($AB$3)+1), 0)), INDIRECT(VLOOKUP($AB758,Categories!$A$2:$F$20,6,1)),2,0),AK758)</f>
        <v/>
      </c>
      <c r="AM758" s="79" t="str">
        <f ca="1">IFERROR(VLOOKUP((HLOOKUP((VLOOKUP($AB758,Categories!$A$2:$F$20,4,1)),$AB$3:$AJ758,(ROW()-ROW($AB$3)+1),0)),INDIRECT(VLOOKUP($AB758,Categories!$A$2:$H$20,7,1)),2,0),"")</f>
        <v/>
      </c>
      <c r="AN758" s="79" t="str">
        <f ca="1">IFERROR(VLOOKUP((HLOOKUP((VLOOKUP($AB758,Categories!$A$2:$F$20,5,1)), $AB$3:$AJ758, (ROW()-ROW($AB$3)+1), 0)), INDIRECT(VLOOKUP($AB758,Categories!$A$2:$H$20,8,1)),2,0),"")</f>
        <v/>
      </c>
      <c r="AO758" s="79" t="str">
        <f t="shared" ca="1" si="144"/>
        <v/>
      </c>
      <c r="AP758" s="81"/>
      <c r="AQ758" s="70" t="str">
        <f>IFERROR(VLOOKUP(VALUE(MID(AP758,1,1)),AdditionalElements!$A$2:$B$50,2,0),"")</f>
        <v/>
      </c>
      <c r="AR758" s="70" t="str">
        <f>IFERROR(VLOOKUP(VALUE(MID(AP758,2,1)),AdditionalElements!$H$2:$I$50,2,0),"")</f>
        <v/>
      </c>
      <c r="AS758" s="70" t="str">
        <f>IFERROR(VLOOKUP(VALUE(MID(AP758,3,1)),AdditionalElements!$O$2:$P$50,2,0),"")</f>
        <v/>
      </c>
      <c r="AT758" s="70" t="str">
        <f>IFERROR(VLOOKUP(VALUE(MID(AP758,4,1)),AdditionalElements!$V$2:$W$50,2,0),"")</f>
        <v/>
      </c>
      <c r="AU758" s="71"/>
      <c r="AV758" s="79" t="str">
        <f>IFERROR(IF(VALUE(MID(AU758,1,1))=1, VLOOKUP(VALUE(MID(AU758,1,1)), TxtPanelShape!$A$2:$C$50, 3, 0), (IF(VALUE(MID(AU758,1,1))&gt;=7, VLOOKUP(VALUE(MID(AU758,1,1)), TxtPanelShape!$A$2:$C$50, 3, 0),VLOOKUP(VALUE(MID(AU758,1,2)),TxtPanelShape!$A$2:$C$50,3,0)))), "")</f>
        <v/>
      </c>
      <c r="AW758" s="79" t="str">
        <f>IFERROR(IF(VALUE(MID(AU758,1,1))=1, ", "&amp;VLOOKUP(VALUE(MID(AU758,2,1)), TxtPanelShape!$H$2:$I$50, 2, 0), IF(VALUE(MID(AU758,1,1))&gt;=7, ", "&amp;VLOOKUP(VALUE(MID(AU758,2,1)), TxtPanelShape!$H$2:$I$50, 2, 0),"")), "")</f>
        <v/>
      </c>
      <c r="AX758" s="79" t="str">
        <f>IFERROR(IF(VALUE(MID(AU758,1,1))=1, ", "&amp;VLOOKUP(VALUE(MID(AU758,3,1)), TxtPanelShape!$O$2:$P$50, 2, 0), IF(VALUE(MID(AU758,1,1))&gt;=7, ", "&amp;VLOOKUP(VALUE(MID(AU758,3,1)), TxtPanelShape!$O$2:$P$50, 2, 0),"")),"")</f>
        <v/>
      </c>
      <c r="AY758" s="79" t="str">
        <f>IFERROR("; "&amp;VLOOKUP(VALUE(MID(AU758,4,1)), TxtPanelShape!$V$2:$W$50,2,0),"")</f>
        <v/>
      </c>
      <c r="AZ758" s="79" t="str">
        <f t="shared" si="145"/>
        <v/>
      </c>
      <c r="BA758" s="71"/>
      <c r="BB758" s="79" t="str">
        <f>IFERROR(IF(VALUE(MID(BA758,1,1))=1, VLOOKUP(VALUE(MID(BA758,1,1)), TxtPanelShape!$A$2:$C$50, 3, 0), (IF(VALUE(MID(BA758,1,1))&gt;=7, VLOOKUP(VALUE(MID(BA758,1,1)), TxtPanelShape!$A$2:$C$50, 3, 0),VLOOKUP(VALUE(MID(BA758,1,2)),TxtPanelShape!$A$2:$C$50,3,0)))), "")</f>
        <v/>
      </c>
      <c r="BC758" s="79" t="str">
        <f>IFERROR(IF(VALUE(MID(BA758,1,1))=1, ", "&amp;VLOOKUP(VALUE(MID(BA758,2,1)), TxtPanelShape!$H$2:$I$50, 2, 0), IF(VALUE(MID(BA758,1,1))&gt;=7, ", "&amp;VLOOKUP(VALUE(MID(BA758,2,1)), TxtPanelShape!$H$2:$I$50, 2, 0),"")), "")</f>
        <v/>
      </c>
      <c r="BD758" s="79" t="str">
        <f>IFERROR(IF(VALUE(MID(BA758,1,1))=1, ", "&amp;VLOOKUP(VALUE(MID(BA758,3,1)), TxtPanelShape!$O$2:$P$50, 2, 0), IF(VALUE(MID(BA758,1,1))&gt;=7, ", "&amp;VLOOKUP(VALUE(MID(BA758,3,1)), TxtPanelShape!$O$2:$P$50, 2, 0),"")),"")</f>
        <v/>
      </c>
      <c r="BE758" s="79" t="str">
        <f>IFERROR("; "&amp;VLOOKUP(VALUE(MID(BA758,4,1)), TxtPanelShape!$V$2:$W$50,2,0),"")</f>
        <v/>
      </c>
      <c r="BF758" s="79" t="str">
        <f t="shared" si="146"/>
        <v/>
      </c>
      <c r="BG758" s="71"/>
      <c r="BH758" s="79" t="str">
        <f>IFERROR(VLOOKUP(BG758, TxtPanelDefinition!$A$2:$B$50, 2, 0),"")</f>
        <v/>
      </c>
      <c r="BI758" s="71"/>
      <c r="BJ758" s="79" t="str">
        <f>IFERROR(VLOOKUP(BI758, TxtPanelDefinition!$A$2:$B$50, 2, 0),"")</f>
        <v/>
      </c>
      <c r="BK758" s="71"/>
      <c r="BL758" s="79" t="str">
        <f>IFERROR(VLOOKUP(BK758, InscrTechniques!$A$2:$B$50, 2, 0),"")</f>
        <v/>
      </c>
      <c r="BM758" s="71"/>
      <c r="BN758" s="79" t="str">
        <f>IFERROR(VLOOKUP(BM758, InscrTechniques!$A$2:$B$50, 2, 0),"")</f>
        <v/>
      </c>
      <c r="BO758" s="71"/>
      <c r="BP758" s="79" t="str">
        <f>IFERROR(VLOOKUP(BO758, InscrTechniques!$A$2:$B$50, 2, 0),"")</f>
        <v/>
      </c>
      <c r="BQ758" s="71"/>
      <c r="BR758" s="79" t="str">
        <f>IFERROR(VLOOKUP(BQ758, InscrTechniques!$A$2:$B$50, 2, 0),"")</f>
        <v/>
      </c>
      <c r="BS758" s="71"/>
      <c r="BT758" s="79" t="str">
        <f>IFERROR(VLOOKUP(BS758, InscrTechniques!$A$2:$B$50, 2, 0),"")</f>
        <v/>
      </c>
      <c r="BU758" s="71"/>
      <c r="BV758" s="79" t="str">
        <f>IFERROR(VLOOKUP(BU758, InscrTechniques!$A$2:$B$50, 2, 0),"")</f>
        <v/>
      </c>
      <c r="BW758" s="125"/>
      <c r="BX758" s="79" t="str">
        <f>IFERROR(VLOOKUP(BW758, InscrTechniques!$A$2:$B$50, 2, 0),"")</f>
        <v/>
      </c>
      <c r="BY758" s="125"/>
      <c r="BZ758" s="79" t="str">
        <f>IFERROR(VLOOKUP(BY758, InscrTechniques!$A$2:$B$50, 2, 0),"")</f>
        <v/>
      </c>
      <c r="CA758" s="74"/>
      <c r="CB758" s="114" t="str">
        <f>IFERROR(VLOOKUP(CA758, LetterStyle!$A$2:$B$50, 2, 0),"")</f>
        <v/>
      </c>
      <c r="CC758" s="74"/>
      <c r="CD758" s="114" t="str">
        <f>IFERROR(VLOOKUP(CC758, LetterStyle!$A$2:$B$50, 2, 0),"")</f>
        <v/>
      </c>
      <c r="CE758" s="74"/>
      <c r="CF758" s="114" t="str">
        <f>IFERROR(VLOOKUP(CE758, LetterStyle!$A$2:$B$50, 2, 0),"")</f>
        <v/>
      </c>
      <c r="CG758" s="74"/>
      <c r="CH758" s="79" t="str">
        <f>IFERROR(VLOOKUP(CG758, LetterStyle!$A$2:$B$50, 2, 0),"")</f>
        <v/>
      </c>
      <c r="CI758" s="71"/>
      <c r="CJ758" s="79" t="str">
        <f>IFERROR(VLOOKUP(CI758, DecMotifs!$A$1:$B$306, 2, 0),"")</f>
        <v/>
      </c>
      <c r="CK758" s="71"/>
      <c r="CL758" s="79" t="str">
        <f>IFERROR(VLOOKUP(CK758, DecMotifs!$A$1:$B$306, 2, 0),"")</f>
        <v/>
      </c>
      <c r="CM758" s="71"/>
      <c r="CN758" s="79" t="str">
        <f>IFERROR(VLOOKUP(CM758, DecMotifs!$A$1:$B$306, 2, 0),"")</f>
        <v/>
      </c>
      <c r="CO758" s="71"/>
      <c r="CP758" s="79" t="str">
        <f>IFERROR(VLOOKUP(CO758, MarginalDec!$A$2:$B$253, 2, 0),"")</f>
        <v/>
      </c>
      <c r="CQ758" s="71"/>
      <c r="CR758" s="79" t="str">
        <f>IFERROR(VLOOKUP(CQ758, MarginalDec!$A$2:$B$253, 2, 0),"")</f>
        <v/>
      </c>
      <c r="CS758" s="71"/>
      <c r="CT758" s="79" t="str">
        <f>IFERROR(VLOOKUP(CS758, MarginalDec!$A$2:$B$253, 2, 0),"")</f>
        <v/>
      </c>
      <c r="CU758" s="71"/>
      <c r="CV758" s="79" t="str">
        <f>IF(ISBLANK(CU758),"", IFERROR(VLOOKUP(CU758, Tooling!$A$2:$B$252, 2, 0),""))</f>
        <v/>
      </c>
      <c r="CW758" s="71"/>
      <c r="CX758" s="79" t="str">
        <f>IF(ISBLANK(CW758),"", IFERROR(VLOOKUP(CW758, Tooling!$A$2:$B$252, 2, 0),""))</f>
        <v/>
      </c>
      <c r="CY758" s="71"/>
      <c r="CZ758" s="79" t="str">
        <f>IF(ISBLANK(CY758),"", IFERROR(VLOOKUP(CY758, Repairs!$A$2:$B$252, 2, 0),""))</f>
        <v/>
      </c>
      <c r="DA758" s="77"/>
      <c r="DB758" s="71"/>
      <c r="DC758" s="79" t="str">
        <f>IFERROR(VLOOKUP(DB758, DatingReason!$A$2:$B$252, 2, 0),"")</f>
        <v/>
      </c>
      <c r="DD758" s="123" t="str">
        <f t="shared" si="147"/>
        <v/>
      </c>
      <c r="DF758" s="119" t="str">
        <f t="array" ref="DF758">IF(AND($B758&lt;&gt;"", $DE758&lt;&gt;"", $DE758&lt;&gt;"No"),MAX(IF($B758=PEOPLE!$B$4:$B$1000, PEOPLE!$Q$4:$Q$1000,""))+100,"")</f>
        <v/>
      </c>
      <c r="DG758" s="68"/>
      <c r="DH758" s="76">
        <f>COUNTIF(PEOPLE!B:B, MEMORIALS!B758)</f>
        <v>0</v>
      </c>
      <c r="DI758" s="82"/>
      <c r="DJ758" s="82"/>
      <c r="DK758" s="82"/>
      <c r="DL758" s="68"/>
      <c r="DM758" s="68"/>
      <c r="DN758" s="68"/>
      <c r="DO758" s="68"/>
      <c r="DP758" s="68"/>
    </row>
    <row r="759" spans="1:120" ht="15" customHeight="1" x14ac:dyDescent="0.25">
      <c r="A759" s="68"/>
      <c r="B759" s="69"/>
      <c r="C759" s="68"/>
      <c r="D759" s="68"/>
      <c r="E759" s="70" t="str">
        <f>IF(D759="","",VLOOKUP(D759,Denomination!$A$2:$B$50, 2, 0))</f>
        <v/>
      </c>
      <c r="F759" s="68"/>
      <c r="G759" s="71"/>
      <c r="H759" s="70" t="str">
        <f>IF(G759="","",VLOOKUP(G759,MCondition!$A$2:$B$50, 2, 0))</f>
        <v/>
      </c>
      <c r="I759" s="72"/>
      <c r="J759" s="71"/>
      <c r="K759" s="70" t="str">
        <f>IF(J759="","",VLOOKUP(J759,ICondition!$A$2:$B$50, 2, 0))</f>
        <v/>
      </c>
      <c r="L759" s="73"/>
      <c r="M759" s="73"/>
      <c r="N759" s="73"/>
      <c r="O759" s="73"/>
      <c r="P759" s="73"/>
      <c r="Q759" s="73"/>
      <c r="R759" s="78"/>
      <c r="S759" s="79" t="str">
        <f>IFERROR(VLOOKUP(R759,Material!$A$2:$B$59, 2, 0),"")</f>
        <v/>
      </c>
      <c r="T759" s="71"/>
      <c r="U759" s="79" t="str">
        <f>IFERROR(VLOOKUP(T759,Material!$A$2:$B$59, 2, 0),"")</f>
        <v/>
      </c>
      <c r="V759" s="71"/>
      <c r="W759" s="79" t="str">
        <f>IFERROR(VLOOKUP(V759,Material!$A$2:$B$59, 2, 0),"")</f>
        <v/>
      </c>
      <c r="X759" s="71"/>
      <c r="Y759" s="79" t="str">
        <f>IFERROR(VLOOKUP(X759,Material!$A$2:$B$59, 2, 0),"")</f>
        <v/>
      </c>
      <c r="Z759" s="71"/>
      <c r="AA759" s="79" t="str">
        <f>IFERROR(VLOOKUP(Z759,Material!$A$2:$B$59, 2, 0),"")</f>
        <v/>
      </c>
      <c r="AB759" s="74"/>
      <c r="AC759" s="75" t="e">
        <f t="shared" si="136"/>
        <v>#VALUE!</v>
      </c>
      <c r="AD759" s="75" t="e">
        <f t="shared" si="137"/>
        <v>#VALUE!</v>
      </c>
      <c r="AE759" s="75" t="e">
        <f t="shared" si="139"/>
        <v>#VALUE!</v>
      </c>
      <c r="AF759" s="75" t="e">
        <f t="shared" si="138"/>
        <v>#VALUE!</v>
      </c>
      <c r="AG759" s="75" t="e">
        <f t="shared" si="140"/>
        <v>#VALUE!</v>
      </c>
      <c r="AH759" s="75" t="e">
        <f t="shared" si="141"/>
        <v>#VALUE!</v>
      </c>
      <c r="AI759" s="75" t="e">
        <f t="shared" si="142"/>
        <v>#VALUE!</v>
      </c>
      <c r="AJ759" s="80" t="e">
        <f t="shared" si="143"/>
        <v>#VALUE!</v>
      </c>
      <c r="AK759" s="79" t="str">
        <f>(IFERROR(VLOOKUP(AB759,Categories!$A$2:$B$20,2,1),""))</f>
        <v/>
      </c>
      <c r="AL759" s="79" t="str">
        <f ca="1">IFERROR(VLOOKUP((HLOOKUP((VLOOKUP($AB759,Categories!$A$2:$F$20,3,1)), $AB$3:$AJ759, (ROW()-ROW($AB$3)+1), 0)), INDIRECT(VLOOKUP($AB759,Categories!$A$2:$F$20,6,1)),2,0),AK759)</f>
        <v/>
      </c>
      <c r="AM759" s="79" t="str">
        <f ca="1">IFERROR(VLOOKUP((HLOOKUP((VLOOKUP($AB759,Categories!$A$2:$F$20,4,1)),$AB$3:$AJ759,(ROW()-ROW($AB$3)+1),0)),INDIRECT(VLOOKUP($AB759,Categories!$A$2:$H$20,7,1)),2,0),"")</f>
        <v/>
      </c>
      <c r="AN759" s="79" t="str">
        <f ca="1">IFERROR(VLOOKUP((HLOOKUP((VLOOKUP($AB759,Categories!$A$2:$F$20,5,1)), $AB$3:$AJ759, (ROW()-ROW($AB$3)+1), 0)), INDIRECT(VLOOKUP($AB759,Categories!$A$2:$H$20,8,1)),2,0),"")</f>
        <v/>
      </c>
      <c r="AO759" s="79" t="str">
        <f t="shared" ca="1" si="144"/>
        <v/>
      </c>
      <c r="AP759" s="81"/>
      <c r="AQ759" s="70" t="str">
        <f>IFERROR(VLOOKUP(VALUE(MID(AP759,1,1)),AdditionalElements!$A$2:$B$50,2,0),"")</f>
        <v/>
      </c>
      <c r="AR759" s="70" t="str">
        <f>IFERROR(VLOOKUP(VALUE(MID(AP759,2,1)),AdditionalElements!$H$2:$I$50,2,0),"")</f>
        <v/>
      </c>
      <c r="AS759" s="70" t="str">
        <f>IFERROR(VLOOKUP(VALUE(MID(AP759,3,1)),AdditionalElements!$O$2:$P$50,2,0),"")</f>
        <v/>
      </c>
      <c r="AT759" s="70" t="str">
        <f>IFERROR(VLOOKUP(VALUE(MID(AP759,4,1)),AdditionalElements!$V$2:$W$50,2,0),"")</f>
        <v/>
      </c>
      <c r="AU759" s="71"/>
      <c r="AV759" s="79" t="str">
        <f>IFERROR(IF(VALUE(MID(AU759,1,1))=1, VLOOKUP(VALUE(MID(AU759,1,1)), TxtPanelShape!$A$2:$C$50, 3, 0), (IF(VALUE(MID(AU759,1,1))&gt;=7, VLOOKUP(VALUE(MID(AU759,1,1)), TxtPanelShape!$A$2:$C$50, 3, 0),VLOOKUP(VALUE(MID(AU759,1,2)),TxtPanelShape!$A$2:$C$50,3,0)))), "")</f>
        <v/>
      </c>
      <c r="AW759" s="79" t="str">
        <f>IFERROR(IF(VALUE(MID(AU759,1,1))=1, ", "&amp;VLOOKUP(VALUE(MID(AU759,2,1)), TxtPanelShape!$H$2:$I$50, 2, 0), IF(VALUE(MID(AU759,1,1))&gt;=7, ", "&amp;VLOOKUP(VALUE(MID(AU759,2,1)), TxtPanelShape!$H$2:$I$50, 2, 0),"")), "")</f>
        <v/>
      </c>
      <c r="AX759" s="79" t="str">
        <f>IFERROR(IF(VALUE(MID(AU759,1,1))=1, ", "&amp;VLOOKUP(VALUE(MID(AU759,3,1)), TxtPanelShape!$O$2:$P$50, 2, 0), IF(VALUE(MID(AU759,1,1))&gt;=7, ", "&amp;VLOOKUP(VALUE(MID(AU759,3,1)), TxtPanelShape!$O$2:$P$50, 2, 0),"")),"")</f>
        <v/>
      </c>
      <c r="AY759" s="79" t="str">
        <f>IFERROR("; "&amp;VLOOKUP(VALUE(MID(AU759,4,1)), TxtPanelShape!$V$2:$W$50,2,0),"")</f>
        <v/>
      </c>
      <c r="AZ759" s="79" t="str">
        <f t="shared" si="145"/>
        <v/>
      </c>
      <c r="BA759" s="71"/>
      <c r="BB759" s="79" t="str">
        <f>IFERROR(IF(VALUE(MID(BA759,1,1))=1, VLOOKUP(VALUE(MID(BA759,1,1)), TxtPanelShape!$A$2:$C$50, 3, 0), (IF(VALUE(MID(BA759,1,1))&gt;=7, VLOOKUP(VALUE(MID(BA759,1,1)), TxtPanelShape!$A$2:$C$50, 3, 0),VLOOKUP(VALUE(MID(BA759,1,2)),TxtPanelShape!$A$2:$C$50,3,0)))), "")</f>
        <v/>
      </c>
      <c r="BC759" s="79" t="str">
        <f>IFERROR(IF(VALUE(MID(BA759,1,1))=1, ", "&amp;VLOOKUP(VALUE(MID(BA759,2,1)), TxtPanelShape!$H$2:$I$50, 2, 0), IF(VALUE(MID(BA759,1,1))&gt;=7, ", "&amp;VLOOKUP(VALUE(MID(BA759,2,1)), TxtPanelShape!$H$2:$I$50, 2, 0),"")), "")</f>
        <v/>
      </c>
      <c r="BD759" s="79" t="str">
        <f>IFERROR(IF(VALUE(MID(BA759,1,1))=1, ", "&amp;VLOOKUP(VALUE(MID(BA759,3,1)), TxtPanelShape!$O$2:$P$50, 2, 0), IF(VALUE(MID(BA759,1,1))&gt;=7, ", "&amp;VLOOKUP(VALUE(MID(BA759,3,1)), TxtPanelShape!$O$2:$P$50, 2, 0),"")),"")</f>
        <v/>
      </c>
      <c r="BE759" s="79" t="str">
        <f>IFERROR("; "&amp;VLOOKUP(VALUE(MID(BA759,4,1)), TxtPanelShape!$V$2:$W$50,2,0),"")</f>
        <v/>
      </c>
      <c r="BF759" s="79" t="str">
        <f t="shared" si="146"/>
        <v/>
      </c>
      <c r="BG759" s="71"/>
      <c r="BH759" s="79" t="str">
        <f>IFERROR(VLOOKUP(BG759, TxtPanelDefinition!$A$2:$B$50, 2, 0),"")</f>
        <v/>
      </c>
      <c r="BI759" s="71"/>
      <c r="BJ759" s="79" t="str">
        <f>IFERROR(VLOOKUP(BI759, TxtPanelDefinition!$A$2:$B$50, 2, 0),"")</f>
        <v/>
      </c>
      <c r="BK759" s="71"/>
      <c r="BL759" s="79" t="str">
        <f>IFERROR(VLOOKUP(BK759, InscrTechniques!$A$2:$B$50, 2, 0),"")</f>
        <v/>
      </c>
      <c r="BM759" s="71"/>
      <c r="BN759" s="79" t="str">
        <f>IFERROR(VLOOKUP(BM759, InscrTechniques!$A$2:$B$50, 2, 0),"")</f>
        <v/>
      </c>
      <c r="BO759" s="71"/>
      <c r="BP759" s="79" t="str">
        <f>IFERROR(VLOOKUP(BO759, InscrTechniques!$A$2:$B$50, 2, 0),"")</f>
        <v/>
      </c>
      <c r="BQ759" s="71"/>
      <c r="BR759" s="79" t="str">
        <f>IFERROR(VLOOKUP(BQ759, InscrTechniques!$A$2:$B$50, 2, 0),"")</f>
        <v/>
      </c>
      <c r="BS759" s="71"/>
      <c r="BT759" s="79" t="str">
        <f>IFERROR(VLOOKUP(BS759, InscrTechniques!$A$2:$B$50, 2, 0),"")</f>
        <v/>
      </c>
      <c r="BU759" s="71"/>
      <c r="BV759" s="79" t="str">
        <f>IFERROR(VLOOKUP(BU759, InscrTechniques!$A$2:$B$50, 2, 0),"")</f>
        <v/>
      </c>
      <c r="BW759" s="125"/>
      <c r="BX759" s="79" t="str">
        <f>IFERROR(VLOOKUP(BW759, InscrTechniques!$A$2:$B$50, 2, 0),"")</f>
        <v/>
      </c>
      <c r="BY759" s="125"/>
      <c r="BZ759" s="79" t="str">
        <f>IFERROR(VLOOKUP(BY759, InscrTechniques!$A$2:$B$50, 2, 0),"")</f>
        <v/>
      </c>
      <c r="CA759" s="74"/>
      <c r="CB759" s="114" t="str">
        <f>IFERROR(VLOOKUP(CA759, LetterStyle!$A$2:$B$50, 2, 0),"")</f>
        <v/>
      </c>
      <c r="CC759" s="74"/>
      <c r="CD759" s="114" t="str">
        <f>IFERROR(VLOOKUP(CC759, LetterStyle!$A$2:$B$50, 2, 0),"")</f>
        <v/>
      </c>
      <c r="CE759" s="74"/>
      <c r="CF759" s="114" t="str">
        <f>IFERROR(VLOOKUP(CE759, LetterStyle!$A$2:$B$50, 2, 0),"")</f>
        <v/>
      </c>
      <c r="CG759" s="74"/>
      <c r="CH759" s="79" t="str">
        <f>IFERROR(VLOOKUP(CG759, LetterStyle!$A$2:$B$50, 2, 0),"")</f>
        <v/>
      </c>
      <c r="CI759" s="71"/>
      <c r="CJ759" s="79" t="str">
        <f>IFERROR(VLOOKUP(CI759, DecMotifs!$A$1:$B$306, 2, 0),"")</f>
        <v/>
      </c>
      <c r="CK759" s="71"/>
      <c r="CL759" s="79" t="str">
        <f>IFERROR(VLOOKUP(CK759, DecMotifs!$A$1:$B$306, 2, 0),"")</f>
        <v/>
      </c>
      <c r="CM759" s="71"/>
      <c r="CN759" s="79" t="str">
        <f>IFERROR(VLOOKUP(CM759, DecMotifs!$A$1:$B$306, 2, 0),"")</f>
        <v/>
      </c>
      <c r="CO759" s="71"/>
      <c r="CP759" s="79" t="str">
        <f>IFERROR(VLOOKUP(CO759, MarginalDec!$A$2:$B$253, 2, 0),"")</f>
        <v/>
      </c>
      <c r="CQ759" s="71"/>
      <c r="CR759" s="79" t="str">
        <f>IFERROR(VLOOKUP(CQ759, MarginalDec!$A$2:$B$253, 2, 0),"")</f>
        <v/>
      </c>
      <c r="CS759" s="71"/>
      <c r="CT759" s="79" t="str">
        <f>IFERROR(VLOOKUP(CS759, MarginalDec!$A$2:$B$253, 2, 0),"")</f>
        <v/>
      </c>
      <c r="CU759" s="71"/>
      <c r="CV759" s="79" t="str">
        <f>IF(ISBLANK(CU759),"", IFERROR(VLOOKUP(CU759, Tooling!$A$2:$B$252, 2, 0),""))</f>
        <v/>
      </c>
      <c r="CW759" s="71"/>
      <c r="CX759" s="79" t="str">
        <f>IF(ISBLANK(CW759),"", IFERROR(VLOOKUP(CW759, Tooling!$A$2:$B$252, 2, 0),""))</f>
        <v/>
      </c>
      <c r="CY759" s="71"/>
      <c r="CZ759" s="79" t="str">
        <f>IF(ISBLANK(CY759),"", IFERROR(VLOOKUP(CY759, Repairs!$A$2:$B$252, 2, 0),""))</f>
        <v/>
      </c>
      <c r="DA759" s="77"/>
      <c r="DB759" s="71"/>
      <c r="DC759" s="79" t="str">
        <f>IFERROR(VLOOKUP(DB759, DatingReason!$A$2:$B$252, 2, 0),"")</f>
        <v/>
      </c>
      <c r="DD759" s="123" t="str">
        <f t="shared" si="147"/>
        <v/>
      </c>
      <c r="DF759" s="119" t="str">
        <f t="array" ref="DF759">IF(AND($B759&lt;&gt;"", $DE759&lt;&gt;"", $DE759&lt;&gt;"No"),MAX(IF($B759=PEOPLE!$B$4:$B$1000, PEOPLE!$Q$4:$Q$1000,""))+100,"")</f>
        <v/>
      </c>
      <c r="DG759" s="68"/>
      <c r="DH759" s="76">
        <f>COUNTIF(PEOPLE!B:B, MEMORIALS!B759)</f>
        <v>0</v>
      </c>
      <c r="DI759" s="82"/>
      <c r="DJ759" s="82"/>
      <c r="DK759" s="82"/>
      <c r="DL759" s="68"/>
      <c r="DM759" s="68"/>
      <c r="DN759" s="68"/>
      <c r="DO759" s="68"/>
      <c r="DP759" s="68"/>
    </row>
    <row r="760" spans="1:120" ht="15" customHeight="1" x14ac:dyDescent="0.25">
      <c r="A760" s="68"/>
      <c r="B760" s="69"/>
      <c r="C760" s="68"/>
      <c r="D760" s="68"/>
      <c r="E760" s="70" t="str">
        <f>IF(D760="","",VLOOKUP(D760,Denomination!$A$2:$B$50, 2, 0))</f>
        <v/>
      </c>
      <c r="F760" s="68"/>
      <c r="G760" s="71"/>
      <c r="H760" s="70" t="str">
        <f>IF(G760="","",VLOOKUP(G760,MCondition!$A$2:$B$50, 2, 0))</f>
        <v/>
      </c>
      <c r="I760" s="72"/>
      <c r="J760" s="71"/>
      <c r="K760" s="70" t="str">
        <f>IF(J760="","",VLOOKUP(J760,ICondition!$A$2:$B$50, 2, 0))</f>
        <v/>
      </c>
      <c r="L760" s="73"/>
      <c r="M760" s="73"/>
      <c r="N760" s="73"/>
      <c r="O760" s="73"/>
      <c r="P760" s="73"/>
      <c r="Q760" s="73"/>
      <c r="R760" s="78"/>
      <c r="S760" s="79" t="str">
        <f>IFERROR(VLOOKUP(R760,Material!$A$2:$B$59, 2, 0),"")</f>
        <v/>
      </c>
      <c r="T760" s="71"/>
      <c r="U760" s="79" t="str">
        <f>IFERROR(VLOOKUP(T760,Material!$A$2:$B$59, 2, 0),"")</f>
        <v/>
      </c>
      <c r="V760" s="71"/>
      <c r="W760" s="79" t="str">
        <f>IFERROR(VLOOKUP(V760,Material!$A$2:$B$59, 2, 0),"")</f>
        <v/>
      </c>
      <c r="X760" s="71"/>
      <c r="Y760" s="79" t="str">
        <f>IFERROR(VLOOKUP(X760,Material!$A$2:$B$59, 2, 0),"")</f>
        <v/>
      </c>
      <c r="Z760" s="71"/>
      <c r="AA760" s="79" t="str">
        <f>IFERROR(VLOOKUP(Z760,Material!$A$2:$B$59, 2, 0),"")</f>
        <v/>
      </c>
      <c r="AB760" s="74"/>
      <c r="AC760" s="75" t="e">
        <f t="shared" si="136"/>
        <v>#VALUE!</v>
      </c>
      <c r="AD760" s="75" t="e">
        <f t="shared" si="137"/>
        <v>#VALUE!</v>
      </c>
      <c r="AE760" s="75" t="e">
        <f t="shared" si="139"/>
        <v>#VALUE!</v>
      </c>
      <c r="AF760" s="75" t="e">
        <f t="shared" si="138"/>
        <v>#VALUE!</v>
      </c>
      <c r="AG760" s="75" t="e">
        <f t="shared" si="140"/>
        <v>#VALUE!</v>
      </c>
      <c r="AH760" s="75" t="e">
        <f t="shared" si="141"/>
        <v>#VALUE!</v>
      </c>
      <c r="AI760" s="75" t="e">
        <f t="shared" si="142"/>
        <v>#VALUE!</v>
      </c>
      <c r="AJ760" s="80" t="e">
        <f t="shared" si="143"/>
        <v>#VALUE!</v>
      </c>
      <c r="AK760" s="79" t="str">
        <f>(IFERROR(VLOOKUP(AB760,Categories!$A$2:$B$20,2,1),""))</f>
        <v/>
      </c>
      <c r="AL760" s="79" t="str">
        <f ca="1">IFERROR(VLOOKUP((HLOOKUP((VLOOKUP($AB760,Categories!$A$2:$F$20,3,1)), $AB$3:$AJ760, (ROW()-ROW($AB$3)+1), 0)), INDIRECT(VLOOKUP($AB760,Categories!$A$2:$F$20,6,1)),2,0),AK760)</f>
        <v/>
      </c>
      <c r="AM760" s="79" t="str">
        <f ca="1">IFERROR(VLOOKUP((HLOOKUP((VLOOKUP($AB760,Categories!$A$2:$F$20,4,1)),$AB$3:$AJ760,(ROW()-ROW($AB$3)+1),0)),INDIRECT(VLOOKUP($AB760,Categories!$A$2:$H$20,7,1)),2,0),"")</f>
        <v/>
      </c>
      <c r="AN760" s="79" t="str">
        <f ca="1">IFERROR(VLOOKUP((HLOOKUP((VLOOKUP($AB760,Categories!$A$2:$F$20,5,1)), $AB$3:$AJ760, (ROW()-ROW($AB$3)+1), 0)), INDIRECT(VLOOKUP($AB760,Categories!$A$2:$H$20,8,1)),2,0),"")</f>
        <v/>
      </c>
      <c r="AO760" s="79" t="str">
        <f t="shared" ca="1" si="144"/>
        <v/>
      </c>
      <c r="AP760" s="81"/>
      <c r="AQ760" s="70" t="str">
        <f>IFERROR(VLOOKUP(VALUE(MID(AP760,1,1)),AdditionalElements!$A$2:$B$50,2,0),"")</f>
        <v/>
      </c>
      <c r="AR760" s="70" t="str">
        <f>IFERROR(VLOOKUP(VALUE(MID(AP760,2,1)),AdditionalElements!$H$2:$I$50,2,0),"")</f>
        <v/>
      </c>
      <c r="AS760" s="70" t="str">
        <f>IFERROR(VLOOKUP(VALUE(MID(AP760,3,1)),AdditionalElements!$O$2:$P$50,2,0),"")</f>
        <v/>
      </c>
      <c r="AT760" s="70" t="str">
        <f>IFERROR(VLOOKUP(VALUE(MID(AP760,4,1)),AdditionalElements!$V$2:$W$50,2,0),"")</f>
        <v/>
      </c>
      <c r="AU760" s="71"/>
      <c r="AV760" s="79" t="str">
        <f>IFERROR(IF(VALUE(MID(AU760,1,1))=1, VLOOKUP(VALUE(MID(AU760,1,1)), TxtPanelShape!$A$2:$C$50, 3, 0), (IF(VALUE(MID(AU760,1,1))&gt;=7, VLOOKUP(VALUE(MID(AU760,1,1)), TxtPanelShape!$A$2:$C$50, 3, 0),VLOOKUP(VALUE(MID(AU760,1,2)),TxtPanelShape!$A$2:$C$50,3,0)))), "")</f>
        <v/>
      </c>
      <c r="AW760" s="79" t="str">
        <f>IFERROR(IF(VALUE(MID(AU760,1,1))=1, ", "&amp;VLOOKUP(VALUE(MID(AU760,2,1)), TxtPanelShape!$H$2:$I$50, 2, 0), IF(VALUE(MID(AU760,1,1))&gt;=7, ", "&amp;VLOOKUP(VALUE(MID(AU760,2,1)), TxtPanelShape!$H$2:$I$50, 2, 0),"")), "")</f>
        <v/>
      </c>
      <c r="AX760" s="79" t="str">
        <f>IFERROR(IF(VALUE(MID(AU760,1,1))=1, ", "&amp;VLOOKUP(VALUE(MID(AU760,3,1)), TxtPanelShape!$O$2:$P$50, 2, 0), IF(VALUE(MID(AU760,1,1))&gt;=7, ", "&amp;VLOOKUP(VALUE(MID(AU760,3,1)), TxtPanelShape!$O$2:$P$50, 2, 0),"")),"")</f>
        <v/>
      </c>
      <c r="AY760" s="79" t="str">
        <f>IFERROR("; "&amp;VLOOKUP(VALUE(MID(AU760,4,1)), TxtPanelShape!$V$2:$W$50,2,0),"")</f>
        <v/>
      </c>
      <c r="AZ760" s="79" t="str">
        <f t="shared" si="145"/>
        <v/>
      </c>
      <c r="BA760" s="71"/>
      <c r="BB760" s="79" t="str">
        <f>IFERROR(IF(VALUE(MID(BA760,1,1))=1, VLOOKUP(VALUE(MID(BA760,1,1)), TxtPanelShape!$A$2:$C$50, 3, 0), (IF(VALUE(MID(BA760,1,1))&gt;=7, VLOOKUP(VALUE(MID(BA760,1,1)), TxtPanelShape!$A$2:$C$50, 3, 0),VLOOKUP(VALUE(MID(BA760,1,2)),TxtPanelShape!$A$2:$C$50,3,0)))), "")</f>
        <v/>
      </c>
      <c r="BC760" s="79" t="str">
        <f>IFERROR(IF(VALUE(MID(BA760,1,1))=1, ", "&amp;VLOOKUP(VALUE(MID(BA760,2,1)), TxtPanelShape!$H$2:$I$50, 2, 0), IF(VALUE(MID(BA760,1,1))&gt;=7, ", "&amp;VLOOKUP(VALUE(MID(BA760,2,1)), TxtPanelShape!$H$2:$I$50, 2, 0),"")), "")</f>
        <v/>
      </c>
      <c r="BD760" s="79" t="str">
        <f>IFERROR(IF(VALUE(MID(BA760,1,1))=1, ", "&amp;VLOOKUP(VALUE(MID(BA760,3,1)), TxtPanelShape!$O$2:$P$50, 2, 0), IF(VALUE(MID(BA760,1,1))&gt;=7, ", "&amp;VLOOKUP(VALUE(MID(BA760,3,1)), TxtPanelShape!$O$2:$P$50, 2, 0),"")),"")</f>
        <v/>
      </c>
      <c r="BE760" s="79" t="str">
        <f>IFERROR("; "&amp;VLOOKUP(VALUE(MID(BA760,4,1)), TxtPanelShape!$V$2:$W$50,2,0),"")</f>
        <v/>
      </c>
      <c r="BF760" s="79" t="str">
        <f t="shared" si="146"/>
        <v/>
      </c>
      <c r="BG760" s="71"/>
      <c r="BH760" s="79" t="str">
        <f>IFERROR(VLOOKUP(BG760, TxtPanelDefinition!$A$2:$B$50, 2, 0),"")</f>
        <v/>
      </c>
      <c r="BI760" s="71"/>
      <c r="BJ760" s="79" t="str">
        <f>IFERROR(VLOOKUP(BI760, TxtPanelDefinition!$A$2:$B$50, 2, 0),"")</f>
        <v/>
      </c>
      <c r="BK760" s="71"/>
      <c r="BL760" s="79" t="str">
        <f>IFERROR(VLOOKUP(BK760, InscrTechniques!$A$2:$B$50, 2, 0),"")</f>
        <v/>
      </c>
      <c r="BM760" s="71"/>
      <c r="BN760" s="79" t="str">
        <f>IFERROR(VLOOKUP(BM760, InscrTechniques!$A$2:$B$50, 2, 0),"")</f>
        <v/>
      </c>
      <c r="BO760" s="71"/>
      <c r="BP760" s="79" t="str">
        <f>IFERROR(VLOOKUP(BO760, InscrTechniques!$A$2:$B$50, 2, 0),"")</f>
        <v/>
      </c>
      <c r="BQ760" s="71"/>
      <c r="BR760" s="79" t="str">
        <f>IFERROR(VLOOKUP(BQ760, InscrTechniques!$A$2:$B$50, 2, 0),"")</f>
        <v/>
      </c>
      <c r="BS760" s="71"/>
      <c r="BT760" s="79" t="str">
        <f>IFERROR(VLOOKUP(BS760, InscrTechniques!$A$2:$B$50, 2, 0),"")</f>
        <v/>
      </c>
      <c r="BU760" s="71"/>
      <c r="BV760" s="79" t="str">
        <f>IFERROR(VLOOKUP(BU760, InscrTechniques!$A$2:$B$50, 2, 0),"")</f>
        <v/>
      </c>
      <c r="BW760" s="125"/>
      <c r="BX760" s="79" t="str">
        <f>IFERROR(VLOOKUP(BW760, InscrTechniques!$A$2:$B$50, 2, 0),"")</f>
        <v/>
      </c>
      <c r="BY760" s="125"/>
      <c r="BZ760" s="79" t="str">
        <f>IFERROR(VLOOKUP(BY760, InscrTechniques!$A$2:$B$50, 2, 0),"")</f>
        <v/>
      </c>
      <c r="CA760" s="74"/>
      <c r="CB760" s="114" t="str">
        <f>IFERROR(VLOOKUP(CA760, LetterStyle!$A$2:$B$50, 2, 0),"")</f>
        <v/>
      </c>
      <c r="CC760" s="74"/>
      <c r="CD760" s="114" t="str">
        <f>IFERROR(VLOOKUP(CC760, LetterStyle!$A$2:$B$50, 2, 0),"")</f>
        <v/>
      </c>
      <c r="CE760" s="74"/>
      <c r="CF760" s="114" t="str">
        <f>IFERROR(VLOOKUP(CE760, LetterStyle!$A$2:$B$50, 2, 0),"")</f>
        <v/>
      </c>
      <c r="CG760" s="74"/>
      <c r="CH760" s="79" t="str">
        <f>IFERROR(VLOOKUP(CG760, LetterStyle!$A$2:$B$50, 2, 0),"")</f>
        <v/>
      </c>
      <c r="CI760" s="71"/>
      <c r="CJ760" s="79" t="str">
        <f>IFERROR(VLOOKUP(CI760, DecMotifs!$A$1:$B$306, 2, 0),"")</f>
        <v/>
      </c>
      <c r="CK760" s="71"/>
      <c r="CL760" s="79" t="str">
        <f>IFERROR(VLOOKUP(CK760, DecMotifs!$A$1:$B$306, 2, 0),"")</f>
        <v/>
      </c>
      <c r="CM760" s="71"/>
      <c r="CN760" s="79" t="str">
        <f>IFERROR(VLOOKUP(CM760, DecMotifs!$A$1:$B$306, 2, 0),"")</f>
        <v/>
      </c>
      <c r="CO760" s="71"/>
      <c r="CP760" s="79" t="str">
        <f>IFERROR(VLOOKUP(CO760, MarginalDec!$A$2:$B$253, 2, 0),"")</f>
        <v/>
      </c>
      <c r="CQ760" s="71"/>
      <c r="CR760" s="79" t="str">
        <f>IFERROR(VLOOKUP(CQ760, MarginalDec!$A$2:$B$253, 2, 0),"")</f>
        <v/>
      </c>
      <c r="CS760" s="71"/>
      <c r="CT760" s="79" t="str">
        <f>IFERROR(VLOOKUP(CS760, MarginalDec!$A$2:$B$253, 2, 0),"")</f>
        <v/>
      </c>
      <c r="CU760" s="71"/>
      <c r="CV760" s="79" t="str">
        <f>IF(ISBLANK(CU760),"", IFERROR(VLOOKUP(CU760, Tooling!$A$2:$B$252, 2, 0),""))</f>
        <v/>
      </c>
      <c r="CW760" s="71"/>
      <c r="CX760" s="79" t="str">
        <f>IF(ISBLANK(CW760),"", IFERROR(VLOOKUP(CW760, Tooling!$A$2:$B$252, 2, 0),""))</f>
        <v/>
      </c>
      <c r="CY760" s="71"/>
      <c r="CZ760" s="79" t="str">
        <f>IF(ISBLANK(CY760),"", IFERROR(VLOOKUP(CY760, Repairs!$A$2:$B$252, 2, 0),""))</f>
        <v/>
      </c>
      <c r="DA760" s="77"/>
      <c r="DB760" s="71"/>
      <c r="DC760" s="79" t="str">
        <f>IFERROR(VLOOKUP(DB760, DatingReason!$A$2:$B$252, 2, 0),"")</f>
        <v/>
      </c>
      <c r="DD760" s="123" t="str">
        <f t="shared" si="147"/>
        <v/>
      </c>
      <c r="DF760" s="119" t="str">
        <f t="array" ref="DF760">IF(AND($B760&lt;&gt;"", $DE760&lt;&gt;"", $DE760&lt;&gt;"No"),MAX(IF($B760=PEOPLE!$B$4:$B$1000, PEOPLE!$Q$4:$Q$1000,""))+100,"")</f>
        <v/>
      </c>
      <c r="DG760" s="68"/>
      <c r="DH760" s="76">
        <f>COUNTIF(PEOPLE!B:B, MEMORIALS!B760)</f>
        <v>0</v>
      </c>
      <c r="DI760" s="82"/>
      <c r="DJ760" s="82"/>
      <c r="DK760" s="82"/>
      <c r="DL760" s="68"/>
      <c r="DM760" s="68"/>
      <c r="DN760" s="68"/>
      <c r="DO760" s="68"/>
      <c r="DP760" s="68"/>
    </row>
    <row r="761" spans="1:120" ht="15" customHeight="1" x14ac:dyDescent="0.25">
      <c r="A761" s="68"/>
      <c r="B761" s="69"/>
      <c r="C761" s="68"/>
      <c r="D761" s="68"/>
      <c r="E761" s="70" t="str">
        <f>IF(D761="","",VLOOKUP(D761,Denomination!$A$2:$B$50, 2, 0))</f>
        <v/>
      </c>
      <c r="F761" s="68"/>
      <c r="G761" s="71"/>
      <c r="H761" s="70" t="str">
        <f>IF(G761="","",VLOOKUP(G761,MCondition!$A$2:$B$50, 2, 0))</f>
        <v/>
      </c>
      <c r="I761" s="72"/>
      <c r="J761" s="71"/>
      <c r="K761" s="70" t="str">
        <f>IF(J761="","",VLOOKUP(J761,ICondition!$A$2:$B$50, 2, 0))</f>
        <v/>
      </c>
      <c r="L761" s="73"/>
      <c r="M761" s="73"/>
      <c r="N761" s="73"/>
      <c r="O761" s="73"/>
      <c r="P761" s="73"/>
      <c r="Q761" s="73"/>
      <c r="R761" s="78"/>
      <c r="S761" s="79" t="str">
        <f>IFERROR(VLOOKUP(R761,Material!$A$2:$B$59, 2, 0),"")</f>
        <v/>
      </c>
      <c r="T761" s="71"/>
      <c r="U761" s="79" t="str">
        <f>IFERROR(VLOOKUP(T761,Material!$A$2:$B$59, 2, 0),"")</f>
        <v/>
      </c>
      <c r="V761" s="71"/>
      <c r="W761" s="79" t="str">
        <f>IFERROR(VLOOKUP(V761,Material!$A$2:$B$59, 2, 0),"")</f>
        <v/>
      </c>
      <c r="X761" s="71"/>
      <c r="Y761" s="79" t="str">
        <f>IFERROR(VLOOKUP(X761,Material!$A$2:$B$59, 2, 0),"")</f>
        <v/>
      </c>
      <c r="Z761" s="71"/>
      <c r="AA761" s="79" t="str">
        <f>IFERROR(VLOOKUP(Z761,Material!$A$2:$B$59, 2, 0),"")</f>
        <v/>
      </c>
      <c r="AB761" s="74"/>
      <c r="AC761" s="75" t="e">
        <f t="shared" si="136"/>
        <v>#VALUE!</v>
      </c>
      <c r="AD761" s="75" t="e">
        <f t="shared" si="137"/>
        <v>#VALUE!</v>
      </c>
      <c r="AE761" s="75" t="e">
        <f t="shared" si="139"/>
        <v>#VALUE!</v>
      </c>
      <c r="AF761" s="75" t="e">
        <f t="shared" si="138"/>
        <v>#VALUE!</v>
      </c>
      <c r="AG761" s="75" t="e">
        <f t="shared" si="140"/>
        <v>#VALUE!</v>
      </c>
      <c r="AH761" s="75" t="e">
        <f t="shared" si="141"/>
        <v>#VALUE!</v>
      </c>
      <c r="AI761" s="75" t="e">
        <f t="shared" si="142"/>
        <v>#VALUE!</v>
      </c>
      <c r="AJ761" s="80" t="e">
        <f t="shared" si="143"/>
        <v>#VALUE!</v>
      </c>
      <c r="AK761" s="79" t="str">
        <f>(IFERROR(VLOOKUP(AB761,Categories!$A$2:$B$20,2,1),""))</f>
        <v/>
      </c>
      <c r="AL761" s="79" t="str">
        <f ca="1">IFERROR(VLOOKUP((HLOOKUP((VLOOKUP($AB761,Categories!$A$2:$F$20,3,1)), $AB$3:$AJ761, (ROW()-ROW($AB$3)+1), 0)), INDIRECT(VLOOKUP($AB761,Categories!$A$2:$F$20,6,1)),2,0),AK761)</f>
        <v/>
      </c>
      <c r="AM761" s="79" t="str">
        <f ca="1">IFERROR(VLOOKUP((HLOOKUP((VLOOKUP($AB761,Categories!$A$2:$F$20,4,1)),$AB$3:$AJ761,(ROW()-ROW($AB$3)+1),0)),INDIRECT(VLOOKUP($AB761,Categories!$A$2:$H$20,7,1)),2,0),"")</f>
        <v/>
      </c>
      <c r="AN761" s="79" t="str">
        <f ca="1">IFERROR(VLOOKUP((HLOOKUP((VLOOKUP($AB761,Categories!$A$2:$F$20,5,1)), $AB$3:$AJ761, (ROW()-ROW($AB$3)+1), 0)), INDIRECT(VLOOKUP($AB761,Categories!$A$2:$H$20,8,1)),2,0),"")</f>
        <v/>
      </c>
      <c r="AO761" s="79" t="str">
        <f t="shared" ca="1" si="144"/>
        <v/>
      </c>
      <c r="AP761" s="81"/>
      <c r="AQ761" s="70" t="str">
        <f>IFERROR(VLOOKUP(VALUE(MID(AP761,1,1)),AdditionalElements!$A$2:$B$50,2,0),"")</f>
        <v/>
      </c>
      <c r="AR761" s="70" t="str">
        <f>IFERROR(VLOOKUP(VALUE(MID(AP761,2,1)),AdditionalElements!$H$2:$I$50,2,0),"")</f>
        <v/>
      </c>
      <c r="AS761" s="70" t="str">
        <f>IFERROR(VLOOKUP(VALUE(MID(AP761,3,1)),AdditionalElements!$O$2:$P$50,2,0),"")</f>
        <v/>
      </c>
      <c r="AT761" s="70" t="str">
        <f>IFERROR(VLOOKUP(VALUE(MID(AP761,4,1)),AdditionalElements!$V$2:$W$50,2,0),"")</f>
        <v/>
      </c>
      <c r="AU761" s="71"/>
      <c r="AV761" s="79" t="str">
        <f>IFERROR(IF(VALUE(MID(AU761,1,1))=1, VLOOKUP(VALUE(MID(AU761,1,1)), TxtPanelShape!$A$2:$C$50, 3, 0), (IF(VALUE(MID(AU761,1,1))&gt;=7, VLOOKUP(VALUE(MID(AU761,1,1)), TxtPanelShape!$A$2:$C$50, 3, 0),VLOOKUP(VALUE(MID(AU761,1,2)),TxtPanelShape!$A$2:$C$50,3,0)))), "")</f>
        <v/>
      </c>
      <c r="AW761" s="79" t="str">
        <f>IFERROR(IF(VALUE(MID(AU761,1,1))=1, ", "&amp;VLOOKUP(VALUE(MID(AU761,2,1)), TxtPanelShape!$H$2:$I$50, 2, 0), IF(VALUE(MID(AU761,1,1))&gt;=7, ", "&amp;VLOOKUP(VALUE(MID(AU761,2,1)), TxtPanelShape!$H$2:$I$50, 2, 0),"")), "")</f>
        <v/>
      </c>
      <c r="AX761" s="79" t="str">
        <f>IFERROR(IF(VALUE(MID(AU761,1,1))=1, ", "&amp;VLOOKUP(VALUE(MID(AU761,3,1)), TxtPanelShape!$O$2:$P$50, 2, 0), IF(VALUE(MID(AU761,1,1))&gt;=7, ", "&amp;VLOOKUP(VALUE(MID(AU761,3,1)), TxtPanelShape!$O$2:$P$50, 2, 0),"")),"")</f>
        <v/>
      </c>
      <c r="AY761" s="79" t="str">
        <f>IFERROR("; "&amp;VLOOKUP(VALUE(MID(AU761,4,1)), TxtPanelShape!$V$2:$W$50,2,0),"")</f>
        <v/>
      </c>
      <c r="AZ761" s="79" t="str">
        <f t="shared" si="145"/>
        <v/>
      </c>
      <c r="BA761" s="71"/>
      <c r="BB761" s="79" t="str">
        <f>IFERROR(IF(VALUE(MID(BA761,1,1))=1, VLOOKUP(VALUE(MID(BA761,1,1)), TxtPanelShape!$A$2:$C$50, 3, 0), (IF(VALUE(MID(BA761,1,1))&gt;=7, VLOOKUP(VALUE(MID(BA761,1,1)), TxtPanelShape!$A$2:$C$50, 3, 0),VLOOKUP(VALUE(MID(BA761,1,2)),TxtPanelShape!$A$2:$C$50,3,0)))), "")</f>
        <v/>
      </c>
      <c r="BC761" s="79" t="str">
        <f>IFERROR(IF(VALUE(MID(BA761,1,1))=1, ", "&amp;VLOOKUP(VALUE(MID(BA761,2,1)), TxtPanelShape!$H$2:$I$50, 2, 0), IF(VALUE(MID(BA761,1,1))&gt;=7, ", "&amp;VLOOKUP(VALUE(MID(BA761,2,1)), TxtPanelShape!$H$2:$I$50, 2, 0),"")), "")</f>
        <v/>
      </c>
      <c r="BD761" s="79" t="str">
        <f>IFERROR(IF(VALUE(MID(BA761,1,1))=1, ", "&amp;VLOOKUP(VALUE(MID(BA761,3,1)), TxtPanelShape!$O$2:$P$50, 2, 0), IF(VALUE(MID(BA761,1,1))&gt;=7, ", "&amp;VLOOKUP(VALUE(MID(BA761,3,1)), TxtPanelShape!$O$2:$P$50, 2, 0),"")),"")</f>
        <v/>
      </c>
      <c r="BE761" s="79" t="str">
        <f>IFERROR("; "&amp;VLOOKUP(VALUE(MID(BA761,4,1)), TxtPanelShape!$V$2:$W$50,2,0),"")</f>
        <v/>
      </c>
      <c r="BF761" s="79" t="str">
        <f t="shared" si="146"/>
        <v/>
      </c>
      <c r="BG761" s="71"/>
      <c r="BH761" s="79" t="str">
        <f>IFERROR(VLOOKUP(BG761, TxtPanelDefinition!$A$2:$B$50, 2, 0),"")</f>
        <v/>
      </c>
      <c r="BI761" s="71"/>
      <c r="BJ761" s="79" t="str">
        <f>IFERROR(VLOOKUP(BI761, TxtPanelDefinition!$A$2:$B$50, 2, 0),"")</f>
        <v/>
      </c>
      <c r="BK761" s="71"/>
      <c r="BL761" s="79" t="str">
        <f>IFERROR(VLOOKUP(BK761, InscrTechniques!$A$2:$B$50, 2, 0),"")</f>
        <v/>
      </c>
      <c r="BM761" s="71"/>
      <c r="BN761" s="79" t="str">
        <f>IFERROR(VLOOKUP(BM761, InscrTechniques!$A$2:$B$50, 2, 0),"")</f>
        <v/>
      </c>
      <c r="BO761" s="71"/>
      <c r="BP761" s="79" t="str">
        <f>IFERROR(VLOOKUP(BO761, InscrTechniques!$A$2:$B$50, 2, 0),"")</f>
        <v/>
      </c>
      <c r="BQ761" s="71"/>
      <c r="BR761" s="79" t="str">
        <f>IFERROR(VLOOKUP(BQ761, InscrTechniques!$A$2:$B$50, 2, 0),"")</f>
        <v/>
      </c>
      <c r="BS761" s="71"/>
      <c r="BT761" s="79" t="str">
        <f>IFERROR(VLOOKUP(BS761, InscrTechniques!$A$2:$B$50, 2, 0),"")</f>
        <v/>
      </c>
      <c r="BU761" s="71"/>
      <c r="BV761" s="79" t="str">
        <f>IFERROR(VLOOKUP(BU761, InscrTechniques!$A$2:$B$50, 2, 0),"")</f>
        <v/>
      </c>
      <c r="BW761" s="125"/>
      <c r="BX761" s="79" t="str">
        <f>IFERROR(VLOOKUP(BW761, InscrTechniques!$A$2:$B$50, 2, 0),"")</f>
        <v/>
      </c>
      <c r="BY761" s="125"/>
      <c r="BZ761" s="79" t="str">
        <f>IFERROR(VLOOKUP(BY761, InscrTechniques!$A$2:$B$50, 2, 0),"")</f>
        <v/>
      </c>
      <c r="CA761" s="74"/>
      <c r="CB761" s="114" t="str">
        <f>IFERROR(VLOOKUP(CA761, LetterStyle!$A$2:$B$50, 2, 0),"")</f>
        <v/>
      </c>
      <c r="CC761" s="74"/>
      <c r="CD761" s="114" t="str">
        <f>IFERROR(VLOOKUP(CC761, LetterStyle!$A$2:$B$50, 2, 0),"")</f>
        <v/>
      </c>
      <c r="CE761" s="74"/>
      <c r="CF761" s="114" t="str">
        <f>IFERROR(VLOOKUP(CE761, LetterStyle!$A$2:$B$50, 2, 0),"")</f>
        <v/>
      </c>
      <c r="CG761" s="74"/>
      <c r="CH761" s="79" t="str">
        <f>IFERROR(VLOOKUP(CG761, LetterStyle!$A$2:$B$50, 2, 0),"")</f>
        <v/>
      </c>
      <c r="CI761" s="71"/>
      <c r="CJ761" s="79" t="str">
        <f>IFERROR(VLOOKUP(CI761, DecMotifs!$A$1:$B$306, 2, 0),"")</f>
        <v/>
      </c>
      <c r="CK761" s="71"/>
      <c r="CL761" s="79" t="str">
        <f>IFERROR(VLOOKUP(CK761, DecMotifs!$A$1:$B$306, 2, 0),"")</f>
        <v/>
      </c>
      <c r="CM761" s="71"/>
      <c r="CN761" s="79" t="str">
        <f>IFERROR(VLOOKUP(CM761, DecMotifs!$A$1:$B$306, 2, 0),"")</f>
        <v/>
      </c>
      <c r="CO761" s="71"/>
      <c r="CP761" s="79" t="str">
        <f>IFERROR(VLOOKUP(CO761, MarginalDec!$A$2:$B$253, 2, 0),"")</f>
        <v/>
      </c>
      <c r="CQ761" s="71"/>
      <c r="CR761" s="79" t="str">
        <f>IFERROR(VLOOKUP(CQ761, MarginalDec!$A$2:$B$253, 2, 0),"")</f>
        <v/>
      </c>
      <c r="CS761" s="71"/>
      <c r="CT761" s="79" t="str">
        <f>IFERROR(VLOOKUP(CS761, MarginalDec!$A$2:$B$253, 2, 0),"")</f>
        <v/>
      </c>
      <c r="CU761" s="71"/>
      <c r="CV761" s="79" t="str">
        <f>IF(ISBLANK(CU761),"", IFERROR(VLOOKUP(CU761, Tooling!$A$2:$B$252, 2, 0),""))</f>
        <v/>
      </c>
      <c r="CW761" s="71"/>
      <c r="CX761" s="79" t="str">
        <f>IF(ISBLANK(CW761),"", IFERROR(VLOOKUP(CW761, Tooling!$A$2:$B$252, 2, 0),""))</f>
        <v/>
      </c>
      <c r="CY761" s="71"/>
      <c r="CZ761" s="79" t="str">
        <f>IF(ISBLANK(CY761),"", IFERROR(VLOOKUP(CY761, Repairs!$A$2:$B$252, 2, 0),""))</f>
        <v/>
      </c>
      <c r="DA761" s="77"/>
      <c r="DB761" s="71"/>
      <c r="DC761" s="79" t="str">
        <f>IFERROR(VLOOKUP(DB761, DatingReason!$A$2:$B$252, 2, 0),"")</f>
        <v/>
      </c>
      <c r="DD761" s="123" t="str">
        <f t="shared" si="147"/>
        <v/>
      </c>
      <c r="DF761" s="119" t="str">
        <f t="array" ref="DF761">IF(AND($B761&lt;&gt;"", $DE761&lt;&gt;"", $DE761&lt;&gt;"No"),MAX(IF($B761=PEOPLE!$B$4:$B$1000, PEOPLE!$Q$4:$Q$1000,""))+100,"")</f>
        <v/>
      </c>
      <c r="DG761" s="68"/>
      <c r="DH761" s="76">
        <f>COUNTIF(PEOPLE!B:B, MEMORIALS!B761)</f>
        <v>0</v>
      </c>
      <c r="DI761" s="82"/>
      <c r="DJ761" s="82"/>
      <c r="DK761" s="82"/>
      <c r="DL761" s="68"/>
      <c r="DM761" s="68"/>
      <c r="DN761" s="68"/>
      <c r="DO761" s="68"/>
      <c r="DP761" s="68"/>
    </row>
    <row r="762" spans="1:120" ht="15" customHeight="1" x14ac:dyDescent="0.25">
      <c r="A762" s="68"/>
      <c r="B762" s="69"/>
      <c r="C762" s="68"/>
      <c r="D762" s="68"/>
      <c r="E762" s="70" t="str">
        <f>IF(D762="","",VLOOKUP(D762,Denomination!$A$2:$B$50, 2, 0))</f>
        <v/>
      </c>
      <c r="F762" s="68"/>
      <c r="G762" s="71"/>
      <c r="H762" s="70" t="str">
        <f>IF(G762="","",VLOOKUP(G762,MCondition!$A$2:$B$50, 2, 0))</f>
        <v/>
      </c>
      <c r="I762" s="72"/>
      <c r="J762" s="71"/>
      <c r="K762" s="70" t="str">
        <f>IF(J762="","",VLOOKUP(J762,ICondition!$A$2:$B$50, 2, 0))</f>
        <v/>
      </c>
      <c r="L762" s="73"/>
      <c r="M762" s="73"/>
      <c r="N762" s="73"/>
      <c r="O762" s="73"/>
      <c r="P762" s="73"/>
      <c r="Q762" s="73"/>
      <c r="R762" s="78"/>
      <c r="S762" s="79" t="str">
        <f>IFERROR(VLOOKUP(R762,Material!$A$2:$B$59, 2, 0),"")</f>
        <v/>
      </c>
      <c r="T762" s="71"/>
      <c r="U762" s="79" t="str">
        <f>IFERROR(VLOOKUP(T762,Material!$A$2:$B$59, 2, 0),"")</f>
        <v/>
      </c>
      <c r="V762" s="71"/>
      <c r="W762" s="79" t="str">
        <f>IFERROR(VLOOKUP(V762,Material!$A$2:$B$59, 2, 0),"")</f>
        <v/>
      </c>
      <c r="X762" s="71"/>
      <c r="Y762" s="79" t="str">
        <f>IFERROR(VLOOKUP(X762,Material!$A$2:$B$59, 2, 0),"")</f>
        <v/>
      </c>
      <c r="Z762" s="71"/>
      <c r="AA762" s="79" t="str">
        <f>IFERROR(VLOOKUP(Z762,Material!$A$2:$B$59, 2, 0),"")</f>
        <v/>
      </c>
      <c r="AB762" s="74"/>
      <c r="AC762" s="75" t="e">
        <f t="shared" si="136"/>
        <v>#VALUE!</v>
      </c>
      <c r="AD762" s="75" t="e">
        <f t="shared" si="137"/>
        <v>#VALUE!</v>
      </c>
      <c r="AE762" s="75" t="e">
        <f t="shared" si="139"/>
        <v>#VALUE!</v>
      </c>
      <c r="AF762" s="75" t="e">
        <f t="shared" si="138"/>
        <v>#VALUE!</v>
      </c>
      <c r="AG762" s="75" t="e">
        <f t="shared" si="140"/>
        <v>#VALUE!</v>
      </c>
      <c r="AH762" s="75" t="e">
        <f t="shared" si="141"/>
        <v>#VALUE!</v>
      </c>
      <c r="AI762" s="75" t="e">
        <f t="shared" si="142"/>
        <v>#VALUE!</v>
      </c>
      <c r="AJ762" s="80" t="e">
        <f t="shared" si="143"/>
        <v>#VALUE!</v>
      </c>
      <c r="AK762" s="79" t="str">
        <f>(IFERROR(VLOOKUP(AB762,Categories!$A$2:$B$20,2,1),""))</f>
        <v/>
      </c>
      <c r="AL762" s="79" t="str">
        <f ca="1">IFERROR(VLOOKUP((HLOOKUP((VLOOKUP($AB762,Categories!$A$2:$F$20,3,1)), $AB$3:$AJ762, (ROW()-ROW($AB$3)+1), 0)), INDIRECT(VLOOKUP($AB762,Categories!$A$2:$F$20,6,1)),2,0),AK762)</f>
        <v/>
      </c>
      <c r="AM762" s="79" t="str">
        <f ca="1">IFERROR(VLOOKUP((HLOOKUP((VLOOKUP($AB762,Categories!$A$2:$F$20,4,1)),$AB$3:$AJ762,(ROW()-ROW($AB$3)+1),0)),INDIRECT(VLOOKUP($AB762,Categories!$A$2:$H$20,7,1)),2,0),"")</f>
        <v/>
      </c>
      <c r="AN762" s="79" t="str">
        <f ca="1">IFERROR(VLOOKUP((HLOOKUP((VLOOKUP($AB762,Categories!$A$2:$F$20,5,1)), $AB$3:$AJ762, (ROW()-ROW($AB$3)+1), 0)), INDIRECT(VLOOKUP($AB762,Categories!$A$2:$H$20,8,1)),2,0),"")</f>
        <v/>
      </c>
      <c r="AO762" s="79" t="str">
        <f t="shared" ca="1" si="144"/>
        <v/>
      </c>
      <c r="AP762" s="81"/>
      <c r="AQ762" s="70" t="str">
        <f>IFERROR(VLOOKUP(VALUE(MID(AP762,1,1)),AdditionalElements!$A$2:$B$50,2,0),"")</f>
        <v/>
      </c>
      <c r="AR762" s="70" t="str">
        <f>IFERROR(VLOOKUP(VALUE(MID(AP762,2,1)),AdditionalElements!$H$2:$I$50,2,0),"")</f>
        <v/>
      </c>
      <c r="AS762" s="70" t="str">
        <f>IFERROR(VLOOKUP(VALUE(MID(AP762,3,1)),AdditionalElements!$O$2:$P$50,2,0),"")</f>
        <v/>
      </c>
      <c r="AT762" s="70" t="str">
        <f>IFERROR(VLOOKUP(VALUE(MID(AP762,4,1)),AdditionalElements!$V$2:$W$50,2,0),"")</f>
        <v/>
      </c>
      <c r="AU762" s="71"/>
      <c r="AV762" s="79" t="str">
        <f>IFERROR(IF(VALUE(MID(AU762,1,1))=1, VLOOKUP(VALUE(MID(AU762,1,1)), TxtPanelShape!$A$2:$C$50, 3, 0), (IF(VALUE(MID(AU762,1,1))&gt;=7, VLOOKUP(VALUE(MID(AU762,1,1)), TxtPanelShape!$A$2:$C$50, 3, 0),VLOOKUP(VALUE(MID(AU762,1,2)),TxtPanelShape!$A$2:$C$50,3,0)))), "")</f>
        <v/>
      </c>
      <c r="AW762" s="79" t="str">
        <f>IFERROR(IF(VALUE(MID(AU762,1,1))=1, ", "&amp;VLOOKUP(VALUE(MID(AU762,2,1)), TxtPanelShape!$H$2:$I$50, 2, 0), IF(VALUE(MID(AU762,1,1))&gt;=7, ", "&amp;VLOOKUP(VALUE(MID(AU762,2,1)), TxtPanelShape!$H$2:$I$50, 2, 0),"")), "")</f>
        <v/>
      </c>
      <c r="AX762" s="79" t="str">
        <f>IFERROR(IF(VALUE(MID(AU762,1,1))=1, ", "&amp;VLOOKUP(VALUE(MID(AU762,3,1)), TxtPanelShape!$O$2:$P$50, 2, 0), IF(VALUE(MID(AU762,1,1))&gt;=7, ", "&amp;VLOOKUP(VALUE(MID(AU762,3,1)), TxtPanelShape!$O$2:$P$50, 2, 0),"")),"")</f>
        <v/>
      </c>
      <c r="AY762" s="79" t="str">
        <f>IFERROR("; "&amp;VLOOKUP(VALUE(MID(AU762,4,1)), TxtPanelShape!$V$2:$W$50,2,0),"")</f>
        <v/>
      </c>
      <c r="AZ762" s="79" t="str">
        <f t="shared" si="145"/>
        <v/>
      </c>
      <c r="BA762" s="71"/>
      <c r="BB762" s="79" t="str">
        <f>IFERROR(IF(VALUE(MID(BA762,1,1))=1, VLOOKUP(VALUE(MID(BA762,1,1)), TxtPanelShape!$A$2:$C$50, 3, 0), (IF(VALUE(MID(BA762,1,1))&gt;=7, VLOOKUP(VALUE(MID(BA762,1,1)), TxtPanelShape!$A$2:$C$50, 3, 0),VLOOKUP(VALUE(MID(BA762,1,2)),TxtPanelShape!$A$2:$C$50,3,0)))), "")</f>
        <v/>
      </c>
      <c r="BC762" s="79" t="str">
        <f>IFERROR(IF(VALUE(MID(BA762,1,1))=1, ", "&amp;VLOOKUP(VALUE(MID(BA762,2,1)), TxtPanelShape!$H$2:$I$50, 2, 0), IF(VALUE(MID(BA762,1,1))&gt;=7, ", "&amp;VLOOKUP(VALUE(MID(BA762,2,1)), TxtPanelShape!$H$2:$I$50, 2, 0),"")), "")</f>
        <v/>
      </c>
      <c r="BD762" s="79" t="str">
        <f>IFERROR(IF(VALUE(MID(BA762,1,1))=1, ", "&amp;VLOOKUP(VALUE(MID(BA762,3,1)), TxtPanelShape!$O$2:$P$50, 2, 0), IF(VALUE(MID(BA762,1,1))&gt;=7, ", "&amp;VLOOKUP(VALUE(MID(BA762,3,1)), TxtPanelShape!$O$2:$P$50, 2, 0),"")),"")</f>
        <v/>
      </c>
      <c r="BE762" s="79" t="str">
        <f>IFERROR("; "&amp;VLOOKUP(VALUE(MID(BA762,4,1)), TxtPanelShape!$V$2:$W$50,2,0),"")</f>
        <v/>
      </c>
      <c r="BF762" s="79" t="str">
        <f t="shared" si="146"/>
        <v/>
      </c>
      <c r="BG762" s="71"/>
      <c r="BH762" s="79" t="str">
        <f>IFERROR(VLOOKUP(BG762, TxtPanelDefinition!$A$2:$B$50, 2, 0),"")</f>
        <v/>
      </c>
      <c r="BI762" s="71"/>
      <c r="BJ762" s="79" t="str">
        <f>IFERROR(VLOOKUP(BI762, TxtPanelDefinition!$A$2:$B$50, 2, 0),"")</f>
        <v/>
      </c>
      <c r="BK762" s="71"/>
      <c r="BL762" s="79" t="str">
        <f>IFERROR(VLOOKUP(BK762, InscrTechniques!$A$2:$B$50, 2, 0),"")</f>
        <v/>
      </c>
      <c r="BM762" s="71"/>
      <c r="BN762" s="79" t="str">
        <f>IFERROR(VLOOKUP(BM762, InscrTechniques!$A$2:$B$50, 2, 0),"")</f>
        <v/>
      </c>
      <c r="BO762" s="71"/>
      <c r="BP762" s="79" t="str">
        <f>IFERROR(VLOOKUP(BO762, InscrTechniques!$A$2:$B$50, 2, 0),"")</f>
        <v/>
      </c>
      <c r="BQ762" s="71"/>
      <c r="BR762" s="79" t="str">
        <f>IFERROR(VLOOKUP(BQ762, InscrTechniques!$A$2:$B$50, 2, 0),"")</f>
        <v/>
      </c>
      <c r="BS762" s="71"/>
      <c r="BT762" s="79" t="str">
        <f>IFERROR(VLOOKUP(BS762, InscrTechniques!$A$2:$B$50, 2, 0),"")</f>
        <v/>
      </c>
      <c r="BU762" s="71"/>
      <c r="BV762" s="79" t="str">
        <f>IFERROR(VLOOKUP(BU762, InscrTechniques!$A$2:$B$50, 2, 0),"")</f>
        <v/>
      </c>
      <c r="BW762" s="125"/>
      <c r="BX762" s="79" t="str">
        <f>IFERROR(VLOOKUP(BW762, InscrTechniques!$A$2:$B$50, 2, 0),"")</f>
        <v/>
      </c>
      <c r="BY762" s="125"/>
      <c r="BZ762" s="79" t="str">
        <f>IFERROR(VLOOKUP(BY762, InscrTechniques!$A$2:$B$50, 2, 0),"")</f>
        <v/>
      </c>
      <c r="CA762" s="74"/>
      <c r="CB762" s="114" t="str">
        <f>IFERROR(VLOOKUP(CA762, LetterStyle!$A$2:$B$50, 2, 0),"")</f>
        <v/>
      </c>
      <c r="CC762" s="74"/>
      <c r="CD762" s="114" t="str">
        <f>IFERROR(VLOOKUP(CC762, LetterStyle!$A$2:$B$50, 2, 0),"")</f>
        <v/>
      </c>
      <c r="CE762" s="74"/>
      <c r="CF762" s="114" t="str">
        <f>IFERROR(VLOOKUP(CE762, LetterStyle!$A$2:$B$50, 2, 0),"")</f>
        <v/>
      </c>
      <c r="CG762" s="74"/>
      <c r="CH762" s="79" t="str">
        <f>IFERROR(VLOOKUP(CG762, LetterStyle!$A$2:$B$50, 2, 0),"")</f>
        <v/>
      </c>
      <c r="CI762" s="71"/>
      <c r="CJ762" s="79" t="str">
        <f>IFERROR(VLOOKUP(CI762, DecMotifs!$A$1:$B$306, 2, 0),"")</f>
        <v/>
      </c>
      <c r="CK762" s="71"/>
      <c r="CL762" s="79" t="str">
        <f>IFERROR(VLOOKUP(CK762, DecMotifs!$A$1:$B$306, 2, 0),"")</f>
        <v/>
      </c>
      <c r="CM762" s="71"/>
      <c r="CN762" s="79" t="str">
        <f>IFERROR(VLOOKUP(CM762, DecMotifs!$A$1:$B$306, 2, 0),"")</f>
        <v/>
      </c>
      <c r="CO762" s="71"/>
      <c r="CP762" s="79" t="str">
        <f>IFERROR(VLOOKUP(CO762, MarginalDec!$A$2:$B$253, 2, 0),"")</f>
        <v/>
      </c>
      <c r="CQ762" s="71"/>
      <c r="CR762" s="79" t="str">
        <f>IFERROR(VLOOKUP(CQ762, MarginalDec!$A$2:$B$253, 2, 0),"")</f>
        <v/>
      </c>
      <c r="CS762" s="71"/>
      <c r="CT762" s="79" t="str">
        <f>IFERROR(VLOOKUP(CS762, MarginalDec!$A$2:$B$253, 2, 0),"")</f>
        <v/>
      </c>
      <c r="CU762" s="71"/>
      <c r="CV762" s="79" t="str">
        <f>IF(ISBLANK(CU762),"", IFERROR(VLOOKUP(CU762, Tooling!$A$2:$B$252, 2, 0),""))</f>
        <v/>
      </c>
      <c r="CW762" s="71"/>
      <c r="CX762" s="79" t="str">
        <f>IF(ISBLANK(CW762),"", IFERROR(VLOOKUP(CW762, Tooling!$A$2:$B$252, 2, 0),""))</f>
        <v/>
      </c>
      <c r="CY762" s="71"/>
      <c r="CZ762" s="79" t="str">
        <f>IF(ISBLANK(CY762),"", IFERROR(VLOOKUP(CY762, Repairs!$A$2:$B$252, 2, 0),""))</f>
        <v/>
      </c>
      <c r="DA762" s="77"/>
      <c r="DB762" s="71"/>
      <c r="DC762" s="79" t="str">
        <f>IFERROR(VLOOKUP(DB762, DatingReason!$A$2:$B$252, 2, 0),"")</f>
        <v/>
      </c>
      <c r="DD762" s="123" t="str">
        <f t="shared" si="147"/>
        <v/>
      </c>
      <c r="DF762" s="119" t="str">
        <f t="array" ref="DF762">IF(AND($B762&lt;&gt;"", $DE762&lt;&gt;"", $DE762&lt;&gt;"No"),MAX(IF($B762=PEOPLE!$B$4:$B$1000, PEOPLE!$Q$4:$Q$1000,""))+100,"")</f>
        <v/>
      </c>
      <c r="DG762" s="68"/>
      <c r="DH762" s="76">
        <f>COUNTIF(PEOPLE!B:B, MEMORIALS!B762)</f>
        <v>0</v>
      </c>
      <c r="DI762" s="82"/>
      <c r="DJ762" s="82"/>
      <c r="DK762" s="82"/>
      <c r="DL762" s="68"/>
      <c r="DM762" s="68"/>
      <c r="DN762" s="68"/>
      <c r="DO762" s="68"/>
      <c r="DP762" s="68"/>
    </row>
    <row r="763" spans="1:120" ht="15" customHeight="1" x14ac:dyDescent="0.25">
      <c r="A763" s="68"/>
      <c r="B763" s="69"/>
      <c r="C763" s="68"/>
      <c r="D763" s="68"/>
      <c r="E763" s="70" t="str">
        <f>IF(D763="","",VLOOKUP(D763,Denomination!$A$2:$B$50, 2, 0))</f>
        <v/>
      </c>
      <c r="F763" s="68"/>
      <c r="G763" s="71"/>
      <c r="H763" s="70" t="str">
        <f>IF(G763="","",VLOOKUP(G763,MCondition!$A$2:$B$50, 2, 0))</f>
        <v/>
      </c>
      <c r="I763" s="72"/>
      <c r="J763" s="71"/>
      <c r="K763" s="70" t="str">
        <f>IF(J763="","",VLOOKUP(J763,ICondition!$A$2:$B$50, 2, 0))</f>
        <v/>
      </c>
      <c r="L763" s="73"/>
      <c r="M763" s="73"/>
      <c r="N763" s="73"/>
      <c r="O763" s="73"/>
      <c r="P763" s="73"/>
      <c r="Q763" s="73"/>
      <c r="R763" s="78"/>
      <c r="S763" s="79" t="str">
        <f>IFERROR(VLOOKUP(R763,Material!$A$2:$B$59, 2, 0),"")</f>
        <v/>
      </c>
      <c r="T763" s="71"/>
      <c r="U763" s="79" t="str">
        <f>IFERROR(VLOOKUP(T763,Material!$A$2:$B$59, 2, 0),"")</f>
        <v/>
      </c>
      <c r="V763" s="71"/>
      <c r="W763" s="79" t="str">
        <f>IFERROR(VLOOKUP(V763,Material!$A$2:$B$59, 2, 0),"")</f>
        <v/>
      </c>
      <c r="X763" s="71"/>
      <c r="Y763" s="79" t="str">
        <f>IFERROR(VLOOKUP(X763,Material!$A$2:$B$59, 2, 0),"")</f>
        <v/>
      </c>
      <c r="Z763" s="71"/>
      <c r="AA763" s="79" t="str">
        <f>IFERROR(VLOOKUP(Z763,Material!$A$2:$B$59, 2, 0),"")</f>
        <v/>
      </c>
      <c r="AB763" s="74"/>
      <c r="AC763" s="75" t="e">
        <f t="shared" si="136"/>
        <v>#VALUE!</v>
      </c>
      <c r="AD763" s="75" t="e">
        <f t="shared" si="137"/>
        <v>#VALUE!</v>
      </c>
      <c r="AE763" s="75" t="e">
        <f t="shared" si="139"/>
        <v>#VALUE!</v>
      </c>
      <c r="AF763" s="75" t="e">
        <f t="shared" si="138"/>
        <v>#VALUE!</v>
      </c>
      <c r="AG763" s="75" t="e">
        <f t="shared" si="140"/>
        <v>#VALUE!</v>
      </c>
      <c r="AH763" s="75" t="e">
        <f t="shared" si="141"/>
        <v>#VALUE!</v>
      </c>
      <c r="AI763" s="75" t="e">
        <f t="shared" si="142"/>
        <v>#VALUE!</v>
      </c>
      <c r="AJ763" s="80" t="e">
        <f t="shared" si="143"/>
        <v>#VALUE!</v>
      </c>
      <c r="AK763" s="79" t="str">
        <f>(IFERROR(VLOOKUP(AB763,Categories!$A$2:$B$20,2,1),""))</f>
        <v/>
      </c>
      <c r="AL763" s="79" t="str">
        <f ca="1">IFERROR(VLOOKUP((HLOOKUP((VLOOKUP($AB763,Categories!$A$2:$F$20,3,1)), $AB$3:$AJ763, (ROW()-ROW($AB$3)+1), 0)), INDIRECT(VLOOKUP($AB763,Categories!$A$2:$F$20,6,1)),2,0),AK763)</f>
        <v/>
      </c>
      <c r="AM763" s="79" t="str">
        <f ca="1">IFERROR(VLOOKUP((HLOOKUP((VLOOKUP($AB763,Categories!$A$2:$F$20,4,1)),$AB$3:$AJ763,(ROW()-ROW($AB$3)+1),0)),INDIRECT(VLOOKUP($AB763,Categories!$A$2:$H$20,7,1)),2,0),"")</f>
        <v/>
      </c>
      <c r="AN763" s="79" t="str">
        <f ca="1">IFERROR(VLOOKUP((HLOOKUP((VLOOKUP($AB763,Categories!$A$2:$F$20,5,1)), $AB$3:$AJ763, (ROW()-ROW($AB$3)+1), 0)), INDIRECT(VLOOKUP($AB763,Categories!$A$2:$H$20,8,1)),2,0),"")</f>
        <v/>
      </c>
      <c r="AO763" s="79" t="str">
        <f t="shared" ca="1" si="144"/>
        <v/>
      </c>
      <c r="AP763" s="81"/>
      <c r="AQ763" s="70" t="str">
        <f>IFERROR(VLOOKUP(VALUE(MID(AP763,1,1)),AdditionalElements!$A$2:$B$50,2,0),"")</f>
        <v/>
      </c>
      <c r="AR763" s="70" t="str">
        <f>IFERROR(VLOOKUP(VALUE(MID(AP763,2,1)),AdditionalElements!$H$2:$I$50,2,0),"")</f>
        <v/>
      </c>
      <c r="AS763" s="70" t="str">
        <f>IFERROR(VLOOKUP(VALUE(MID(AP763,3,1)),AdditionalElements!$O$2:$P$50,2,0),"")</f>
        <v/>
      </c>
      <c r="AT763" s="70" t="str">
        <f>IFERROR(VLOOKUP(VALUE(MID(AP763,4,1)),AdditionalElements!$V$2:$W$50,2,0),"")</f>
        <v/>
      </c>
      <c r="AU763" s="71"/>
      <c r="AV763" s="79" t="str">
        <f>IFERROR(IF(VALUE(MID(AU763,1,1))=1, VLOOKUP(VALUE(MID(AU763,1,1)), TxtPanelShape!$A$2:$C$50, 3, 0), (IF(VALUE(MID(AU763,1,1))&gt;=7, VLOOKUP(VALUE(MID(AU763,1,1)), TxtPanelShape!$A$2:$C$50, 3, 0),VLOOKUP(VALUE(MID(AU763,1,2)),TxtPanelShape!$A$2:$C$50,3,0)))), "")</f>
        <v/>
      </c>
      <c r="AW763" s="79" t="str">
        <f>IFERROR(IF(VALUE(MID(AU763,1,1))=1, ", "&amp;VLOOKUP(VALUE(MID(AU763,2,1)), TxtPanelShape!$H$2:$I$50, 2, 0), IF(VALUE(MID(AU763,1,1))&gt;=7, ", "&amp;VLOOKUP(VALUE(MID(AU763,2,1)), TxtPanelShape!$H$2:$I$50, 2, 0),"")), "")</f>
        <v/>
      </c>
      <c r="AX763" s="79" t="str">
        <f>IFERROR(IF(VALUE(MID(AU763,1,1))=1, ", "&amp;VLOOKUP(VALUE(MID(AU763,3,1)), TxtPanelShape!$O$2:$P$50, 2, 0), IF(VALUE(MID(AU763,1,1))&gt;=7, ", "&amp;VLOOKUP(VALUE(MID(AU763,3,1)), TxtPanelShape!$O$2:$P$50, 2, 0),"")),"")</f>
        <v/>
      </c>
      <c r="AY763" s="79" t="str">
        <f>IFERROR("; "&amp;VLOOKUP(VALUE(MID(AU763,4,1)), TxtPanelShape!$V$2:$W$50,2,0),"")</f>
        <v/>
      </c>
      <c r="AZ763" s="79" t="str">
        <f t="shared" si="145"/>
        <v/>
      </c>
      <c r="BA763" s="71"/>
      <c r="BB763" s="79" t="str">
        <f>IFERROR(IF(VALUE(MID(BA763,1,1))=1, VLOOKUP(VALUE(MID(BA763,1,1)), TxtPanelShape!$A$2:$C$50, 3, 0), (IF(VALUE(MID(BA763,1,1))&gt;=7, VLOOKUP(VALUE(MID(BA763,1,1)), TxtPanelShape!$A$2:$C$50, 3, 0),VLOOKUP(VALUE(MID(BA763,1,2)),TxtPanelShape!$A$2:$C$50,3,0)))), "")</f>
        <v/>
      </c>
      <c r="BC763" s="79" t="str">
        <f>IFERROR(IF(VALUE(MID(BA763,1,1))=1, ", "&amp;VLOOKUP(VALUE(MID(BA763,2,1)), TxtPanelShape!$H$2:$I$50, 2, 0), IF(VALUE(MID(BA763,1,1))&gt;=7, ", "&amp;VLOOKUP(VALUE(MID(BA763,2,1)), TxtPanelShape!$H$2:$I$50, 2, 0),"")), "")</f>
        <v/>
      </c>
      <c r="BD763" s="79" t="str">
        <f>IFERROR(IF(VALUE(MID(BA763,1,1))=1, ", "&amp;VLOOKUP(VALUE(MID(BA763,3,1)), TxtPanelShape!$O$2:$P$50, 2, 0), IF(VALUE(MID(BA763,1,1))&gt;=7, ", "&amp;VLOOKUP(VALUE(MID(BA763,3,1)), TxtPanelShape!$O$2:$P$50, 2, 0),"")),"")</f>
        <v/>
      </c>
      <c r="BE763" s="79" t="str">
        <f>IFERROR("; "&amp;VLOOKUP(VALUE(MID(BA763,4,1)), TxtPanelShape!$V$2:$W$50,2,0),"")</f>
        <v/>
      </c>
      <c r="BF763" s="79" t="str">
        <f t="shared" si="146"/>
        <v/>
      </c>
      <c r="BG763" s="71"/>
      <c r="BH763" s="79" t="str">
        <f>IFERROR(VLOOKUP(BG763, TxtPanelDefinition!$A$2:$B$50, 2, 0),"")</f>
        <v/>
      </c>
      <c r="BI763" s="71"/>
      <c r="BJ763" s="79" t="str">
        <f>IFERROR(VLOOKUP(BI763, TxtPanelDefinition!$A$2:$B$50, 2, 0),"")</f>
        <v/>
      </c>
      <c r="BK763" s="71"/>
      <c r="BL763" s="79" t="str">
        <f>IFERROR(VLOOKUP(BK763, InscrTechniques!$A$2:$B$50, 2, 0),"")</f>
        <v/>
      </c>
      <c r="BM763" s="71"/>
      <c r="BN763" s="79" t="str">
        <f>IFERROR(VLOOKUP(BM763, InscrTechniques!$A$2:$B$50, 2, 0),"")</f>
        <v/>
      </c>
      <c r="BO763" s="71"/>
      <c r="BP763" s="79" t="str">
        <f>IFERROR(VLOOKUP(BO763, InscrTechniques!$A$2:$B$50, 2, 0),"")</f>
        <v/>
      </c>
      <c r="BQ763" s="71"/>
      <c r="BR763" s="79" t="str">
        <f>IFERROR(VLOOKUP(BQ763, InscrTechniques!$A$2:$B$50, 2, 0),"")</f>
        <v/>
      </c>
      <c r="BS763" s="71"/>
      <c r="BT763" s="79" t="str">
        <f>IFERROR(VLOOKUP(BS763, InscrTechniques!$A$2:$B$50, 2, 0),"")</f>
        <v/>
      </c>
      <c r="BU763" s="71"/>
      <c r="BV763" s="79" t="str">
        <f>IFERROR(VLOOKUP(BU763, InscrTechniques!$A$2:$B$50, 2, 0),"")</f>
        <v/>
      </c>
      <c r="BW763" s="125"/>
      <c r="BX763" s="79" t="str">
        <f>IFERROR(VLOOKUP(BW763, InscrTechniques!$A$2:$B$50, 2, 0),"")</f>
        <v/>
      </c>
      <c r="BY763" s="125"/>
      <c r="BZ763" s="79" t="str">
        <f>IFERROR(VLOOKUP(BY763, InscrTechniques!$A$2:$B$50, 2, 0),"")</f>
        <v/>
      </c>
      <c r="CA763" s="74"/>
      <c r="CB763" s="114" t="str">
        <f>IFERROR(VLOOKUP(CA763, LetterStyle!$A$2:$B$50, 2, 0),"")</f>
        <v/>
      </c>
      <c r="CC763" s="74"/>
      <c r="CD763" s="114" t="str">
        <f>IFERROR(VLOOKUP(CC763, LetterStyle!$A$2:$B$50, 2, 0),"")</f>
        <v/>
      </c>
      <c r="CE763" s="74"/>
      <c r="CF763" s="114" t="str">
        <f>IFERROR(VLOOKUP(CE763, LetterStyle!$A$2:$B$50, 2, 0),"")</f>
        <v/>
      </c>
      <c r="CG763" s="74"/>
      <c r="CH763" s="79" t="str">
        <f>IFERROR(VLOOKUP(CG763, LetterStyle!$A$2:$B$50, 2, 0),"")</f>
        <v/>
      </c>
      <c r="CI763" s="71"/>
      <c r="CJ763" s="79" t="str">
        <f>IFERROR(VLOOKUP(CI763, DecMotifs!$A$1:$B$306, 2, 0),"")</f>
        <v/>
      </c>
      <c r="CK763" s="71"/>
      <c r="CL763" s="79" t="str">
        <f>IFERROR(VLOOKUP(CK763, DecMotifs!$A$1:$B$306, 2, 0),"")</f>
        <v/>
      </c>
      <c r="CM763" s="71"/>
      <c r="CN763" s="79" t="str">
        <f>IFERROR(VLOOKUP(CM763, DecMotifs!$A$1:$B$306, 2, 0),"")</f>
        <v/>
      </c>
      <c r="CO763" s="71"/>
      <c r="CP763" s="79" t="str">
        <f>IFERROR(VLOOKUP(CO763, MarginalDec!$A$2:$B$253, 2, 0),"")</f>
        <v/>
      </c>
      <c r="CQ763" s="71"/>
      <c r="CR763" s="79" t="str">
        <f>IFERROR(VLOOKUP(CQ763, MarginalDec!$A$2:$B$253, 2, 0),"")</f>
        <v/>
      </c>
      <c r="CS763" s="71"/>
      <c r="CT763" s="79" t="str">
        <f>IFERROR(VLOOKUP(CS763, MarginalDec!$A$2:$B$253, 2, 0),"")</f>
        <v/>
      </c>
      <c r="CU763" s="71"/>
      <c r="CV763" s="79" t="str">
        <f>IF(ISBLANK(CU763),"", IFERROR(VLOOKUP(CU763, Tooling!$A$2:$B$252, 2, 0),""))</f>
        <v/>
      </c>
      <c r="CW763" s="71"/>
      <c r="CX763" s="79" t="str">
        <f>IF(ISBLANK(CW763),"", IFERROR(VLOOKUP(CW763, Tooling!$A$2:$B$252, 2, 0),""))</f>
        <v/>
      </c>
      <c r="CY763" s="71"/>
      <c r="CZ763" s="79" t="str">
        <f>IF(ISBLANK(CY763),"", IFERROR(VLOOKUP(CY763, Repairs!$A$2:$B$252, 2, 0),""))</f>
        <v/>
      </c>
      <c r="DA763" s="77"/>
      <c r="DB763" s="71"/>
      <c r="DC763" s="79" t="str">
        <f>IFERROR(VLOOKUP(DB763, DatingReason!$A$2:$B$252, 2, 0),"")</f>
        <v/>
      </c>
      <c r="DD763" s="123" t="str">
        <f t="shared" si="147"/>
        <v/>
      </c>
      <c r="DF763" s="119" t="str">
        <f t="array" ref="DF763">IF(AND($B763&lt;&gt;"", $DE763&lt;&gt;"", $DE763&lt;&gt;"No"),MAX(IF($B763=PEOPLE!$B$4:$B$1000, PEOPLE!$Q$4:$Q$1000,""))+100,"")</f>
        <v/>
      </c>
      <c r="DG763" s="68"/>
      <c r="DH763" s="76">
        <f>COUNTIF(PEOPLE!B:B, MEMORIALS!B763)</f>
        <v>0</v>
      </c>
      <c r="DI763" s="82"/>
      <c r="DJ763" s="82"/>
      <c r="DK763" s="82"/>
      <c r="DL763" s="68"/>
      <c r="DM763" s="68"/>
      <c r="DN763" s="68"/>
      <c r="DO763" s="68"/>
      <c r="DP763" s="68"/>
    </row>
    <row r="764" spans="1:120" ht="15" customHeight="1" x14ac:dyDescent="0.25">
      <c r="A764" s="68"/>
      <c r="B764" s="69"/>
      <c r="C764" s="68"/>
      <c r="D764" s="68"/>
      <c r="E764" s="70" t="str">
        <f>IF(D764="","",VLOOKUP(D764,Denomination!$A$2:$B$50, 2, 0))</f>
        <v/>
      </c>
      <c r="F764" s="68"/>
      <c r="G764" s="71"/>
      <c r="H764" s="70" t="str">
        <f>IF(G764="","",VLOOKUP(G764,MCondition!$A$2:$B$50, 2, 0))</f>
        <v/>
      </c>
      <c r="I764" s="72"/>
      <c r="J764" s="71"/>
      <c r="K764" s="70" t="str">
        <f>IF(J764="","",VLOOKUP(J764,ICondition!$A$2:$B$50, 2, 0))</f>
        <v/>
      </c>
      <c r="L764" s="73"/>
      <c r="M764" s="73"/>
      <c r="N764" s="73"/>
      <c r="O764" s="73"/>
      <c r="P764" s="73"/>
      <c r="Q764" s="73"/>
      <c r="R764" s="78"/>
      <c r="S764" s="79" t="str">
        <f>IFERROR(VLOOKUP(R764,Material!$A$2:$B$59, 2, 0),"")</f>
        <v/>
      </c>
      <c r="T764" s="71"/>
      <c r="U764" s="79" t="str">
        <f>IFERROR(VLOOKUP(T764,Material!$A$2:$B$59, 2, 0),"")</f>
        <v/>
      </c>
      <c r="V764" s="71"/>
      <c r="W764" s="79" t="str">
        <f>IFERROR(VLOOKUP(V764,Material!$A$2:$B$59, 2, 0),"")</f>
        <v/>
      </c>
      <c r="X764" s="71"/>
      <c r="Y764" s="79" t="str">
        <f>IFERROR(VLOOKUP(X764,Material!$A$2:$B$59, 2, 0),"")</f>
        <v/>
      </c>
      <c r="Z764" s="71"/>
      <c r="AA764" s="79" t="str">
        <f>IFERROR(VLOOKUP(Z764,Material!$A$2:$B$59, 2, 0),"")</f>
        <v/>
      </c>
      <c r="AB764" s="74"/>
      <c r="AC764" s="75" t="e">
        <f t="shared" si="136"/>
        <v>#VALUE!</v>
      </c>
      <c r="AD764" s="75" t="e">
        <f t="shared" si="137"/>
        <v>#VALUE!</v>
      </c>
      <c r="AE764" s="75" t="e">
        <f t="shared" si="139"/>
        <v>#VALUE!</v>
      </c>
      <c r="AF764" s="75" t="e">
        <f t="shared" si="138"/>
        <v>#VALUE!</v>
      </c>
      <c r="AG764" s="75" t="e">
        <f t="shared" si="140"/>
        <v>#VALUE!</v>
      </c>
      <c r="AH764" s="75" t="e">
        <f t="shared" si="141"/>
        <v>#VALUE!</v>
      </c>
      <c r="AI764" s="75" t="e">
        <f t="shared" si="142"/>
        <v>#VALUE!</v>
      </c>
      <c r="AJ764" s="80" t="e">
        <f t="shared" si="143"/>
        <v>#VALUE!</v>
      </c>
      <c r="AK764" s="79" t="str">
        <f>(IFERROR(VLOOKUP(AB764,Categories!$A$2:$B$20,2,1),""))</f>
        <v/>
      </c>
      <c r="AL764" s="79" t="str">
        <f ca="1">IFERROR(VLOOKUP((HLOOKUP((VLOOKUP($AB764,Categories!$A$2:$F$20,3,1)), $AB$3:$AJ764, (ROW()-ROW($AB$3)+1), 0)), INDIRECT(VLOOKUP($AB764,Categories!$A$2:$F$20,6,1)),2,0),AK764)</f>
        <v/>
      </c>
      <c r="AM764" s="79" t="str">
        <f ca="1">IFERROR(VLOOKUP((HLOOKUP((VLOOKUP($AB764,Categories!$A$2:$F$20,4,1)),$AB$3:$AJ764,(ROW()-ROW($AB$3)+1),0)),INDIRECT(VLOOKUP($AB764,Categories!$A$2:$H$20,7,1)),2,0),"")</f>
        <v/>
      </c>
      <c r="AN764" s="79" t="str">
        <f ca="1">IFERROR(VLOOKUP((HLOOKUP((VLOOKUP($AB764,Categories!$A$2:$F$20,5,1)), $AB$3:$AJ764, (ROW()-ROW($AB$3)+1), 0)), INDIRECT(VLOOKUP($AB764,Categories!$A$2:$H$20,8,1)),2,0),"")</f>
        <v/>
      </c>
      <c r="AO764" s="79" t="str">
        <f t="shared" ca="1" si="144"/>
        <v/>
      </c>
      <c r="AP764" s="81"/>
      <c r="AQ764" s="70" t="str">
        <f>IFERROR(VLOOKUP(VALUE(MID(AP764,1,1)),AdditionalElements!$A$2:$B$50,2,0),"")</f>
        <v/>
      </c>
      <c r="AR764" s="70" t="str">
        <f>IFERROR(VLOOKUP(VALUE(MID(AP764,2,1)),AdditionalElements!$H$2:$I$50,2,0),"")</f>
        <v/>
      </c>
      <c r="AS764" s="70" t="str">
        <f>IFERROR(VLOOKUP(VALUE(MID(AP764,3,1)),AdditionalElements!$O$2:$P$50,2,0),"")</f>
        <v/>
      </c>
      <c r="AT764" s="70" t="str">
        <f>IFERROR(VLOOKUP(VALUE(MID(AP764,4,1)),AdditionalElements!$V$2:$W$50,2,0),"")</f>
        <v/>
      </c>
      <c r="AU764" s="71"/>
      <c r="AV764" s="79" t="str">
        <f>IFERROR(IF(VALUE(MID(AU764,1,1))=1, VLOOKUP(VALUE(MID(AU764,1,1)), TxtPanelShape!$A$2:$C$50, 3, 0), (IF(VALUE(MID(AU764,1,1))&gt;=7, VLOOKUP(VALUE(MID(AU764,1,1)), TxtPanelShape!$A$2:$C$50, 3, 0),VLOOKUP(VALUE(MID(AU764,1,2)),TxtPanelShape!$A$2:$C$50,3,0)))), "")</f>
        <v/>
      </c>
      <c r="AW764" s="79" t="str">
        <f>IFERROR(IF(VALUE(MID(AU764,1,1))=1, ", "&amp;VLOOKUP(VALUE(MID(AU764,2,1)), TxtPanelShape!$H$2:$I$50, 2, 0), IF(VALUE(MID(AU764,1,1))&gt;=7, ", "&amp;VLOOKUP(VALUE(MID(AU764,2,1)), TxtPanelShape!$H$2:$I$50, 2, 0),"")), "")</f>
        <v/>
      </c>
      <c r="AX764" s="79" t="str">
        <f>IFERROR(IF(VALUE(MID(AU764,1,1))=1, ", "&amp;VLOOKUP(VALUE(MID(AU764,3,1)), TxtPanelShape!$O$2:$P$50, 2, 0), IF(VALUE(MID(AU764,1,1))&gt;=7, ", "&amp;VLOOKUP(VALUE(MID(AU764,3,1)), TxtPanelShape!$O$2:$P$50, 2, 0),"")),"")</f>
        <v/>
      </c>
      <c r="AY764" s="79" t="str">
        <f>IFERROR("; "&amp;VLOOKUP(VALUE(MID(AU764,4,1)), TxtPanelShape!$V$2:$W$50,2,0),"")</f>
        <v/>
      </c>
      <c r="AZ764" s="79" t="str">
        <f t="shared" si="145"/>
        <v/>
      </c>
      <c r="BA764" s="71"/>
      <c r="BB764" s="79" t="str">
        <f>IFERROR(IF(VALUE(MID(BA764,1,1))=1, VLOOKUP(VALUE(MID(BA764,1,1)), TxtPanelShape!$A$2:$C$50, 3, 0), (IF(VALUE(MID(BA764,1,1))&gt;=7, VLOOKUP(VALUE(MID(BA764,1,1)), TxtPanelShape!$A$2:$C$50, 3, 0),VLOOKUP(VALUE(MID(BA764,1,2)),TxtPanelShape!$A$2:$C$50,3,0)))), "")</f>
        <v/>
      </c>
      <c r="BC764" s="79" t="str">
        <f>IFERROR(IF(VALUE(MID(BA764,1,1))=1, ", "&amp;VLOOKUP(VALUE(MID(BA764,2,1)), TxtPanelShape!$H$2:$I$50, 2, 0), IF(VALUE(MID(BA764,1,1))&gt;=7, ", "&amp;VLOOKUP(VALUE(MID(BA764,2,1)), TxtPanelShape!$H$2:$I$50, 2, 0),"")), "")</f>
        <v/>
      </c>
      <c r="BD764" s="79" t="str">
        <f>IFERROR(IF(VALUE(MID(BA764,1,1))=1, ", "&amp;VLOOKUP(VALUE(MID(BA764,3,1)), TxtPanelShape!$O$2:$P$50, 2, 0), IF(VALUE(MID(BA764,1,1))&gt;=7, ", "&amp;VLOOKUP(VALUE(MID(BA764,3,1)), TxtPanelShape!$O$2:$P$50, 2, 0),"")),"")</f>
        <v/>
      </c>
      <c r="BE764" s="79" t="str">
        <f>IFERROR("; "&amp;VLOOKUP(VALUE(MID(BA764,4,1)), TxtPanelShape!$V$2:$W$50,2,0),"")</f>
        <v/>
      </c>
      <c r="BF764" s="79" t="str">
        <f t="shared" si="146"/>
        <v/>
      </c>
      <c r="BG764" s="71"/>
      <c r="BH764" s="79" t="str">
        <f>IFERROR(VLOOKUP(BG764, TxtPanelDefinition!$A$2:$B$50, 2, 0),"")</f>
        <v/>
      </c>
      <c r="BI764" s="71"/>
      <c r="BJ764" s="79" t="str">
        <f>IFERROR(VLOOKUP(BI764, TxtPanelDefinition!$A$2:$B$50, 2, 0),"")</f>
        <v/>
      </c>
      <c r="BK764" s="71"/>
      <c r="BL764" s="79" t="str">
        <f>IFERROR(VLOOKUP(BK764, InscrTechniques!$A$2:$B$50, 2, 0),"")</f>
        <v/>
      </c>
      <c r="BM764" s="71"/>
      <c r="BN764" s="79" t="str">
        <f>IFERROR(VLOOKUP(BM764, InscrTechniques!$A$2:$B$50, 2, 0),"")</f>
        <v/>
      </c>
      <c r="BO764" s="71"/>
      <c r="BP764" s="79" t="str">
        <f>IFERROR(VLOOKUP(BO764, InscrTechniques!$A$2:$B$50, 2, 0),"")</f>
        <v/>
      </c>
      <c r="BQ764" s="71"/>
      <c r="BR764" s="79" t="str">
        <f>IFERROR(VLOOKUP(BQ764, InscrTechniques!$A$2:$B$50, 2, 0),"")</f>
        <v/>
      </c>
      <c r="BS764" s="71"/>
      <c r="BT764" s="79" t="str">
        <f>IFERROR(VLOOKUP(BS764, InscrTechniques!$A$2:$B$50, 2, 0),"")</f>
        <v/>
      </c>
      <c r="BU764" s="71"/>
      <c r="BV764" s="79" t="str">
        <f>IFERROR(VLOOKUP(BU764, InscrTechniques!$A$2:$B$50, 2, 0),"")</f>
        <v/>
      </c>
      <c r="BW764" s="125"/>
      <c r="BX764" s="79" t="str">
        <f>IFERROR(VLOOKUP(BW764, InscrTechniques!$A$2:$B$50, 2, 0),"")</f>
        <v/>
      </c>
      <c r="BY764" s="125"/>
      <c r="BZ764" s="79" t="str">
        <f>IFERROR(VLOOKUP(BY764, InscrTechniques!$A$2:$B$50, 2, 0),"")</f>
        <v/>
      </c>
      <c r="CA764" s="74"/>
      <c r="CB764" s="114" t="str">
        <f>IFERROR(VLOOKUP(CA764, LetterStyle!$A$2:$B$50, 2, 0),"")</f>
        <v/>
      </c>
      <c r="CC764" s="74"/>
      <c r="CD764" s="114" t="str">
        <f>IFERROR(VLOOKUP(CC764, LetterStyle!$A$2:$B$50, 2, 0),"")</f>
        <v/>
      </c>
      <c r="CE764" s="74"/>
      <c r="CF764" s="114" t="str">
        <f>IFERROR(VLOOKUP(CE764, LetterStyle!$A$2:$B$50, 2, 0),"")</f>
        <v/>
      </c>
      <c r="CG764" s="74"/>
      <c r="CH764" s="79" t="str">
        <f>IFERROR(VLOOKUP(CG764, LetterStyle!$A$2:$B$50, 2, 0),"")</f>
        <v/>
      </c>
      <c r="CI764" s="71"/>
      <c r="CJ764" s="79" t="str">
        <f>IFERROR(VLOOKUP(CI764, DecMotifs!$A$1:$B$306, 2, 0),"")</f>
        <v/>
      </c>
      <c r="CK764" s="71"/>
      <c r="CL764" s="79" t="str">
        <f>IFERROR(VLOOKUP(CK764, DecMotifs!$A$1:$B$306, 2, 0),"")</f>
        <v/>
      </c>
      <c r="CM764" s="71"/>
      <c r="CN764" s="79" t="str">
        <f>IFERROR(VLOOKUP(CM764, DecMotifs!$A$1:$B$306, 2, 0),"")</f>
        <v/>
      </c>
      <c r="CO764" s="71"/>
      <c r="CP764" s="79" t="str">
        <f>IFERROR(VLOOKUP(CO764, MarginalDec!$A$2:$B$253, 2, 0),"")</f>
        <v/>
      </c>
      <c r="CQ764" s="71"/>
      <c r="CR764" s="79" t="str">
        <f>IFERROR(VLOOKUP(CQ764, MarginalDec!$A$2:$B$253, 2, 0),"")</f>
        <v/>
      </c>
      <c r="CS764" s="71"/>
      <c r="CT764" s="79" t="str">
        <f>IFERROR(VLOOKUP(CS764, MarginalDec!$A$2:$B$253, 2, 0),"")</f>
        <v/>
      </c>
      <c r="CU764" s="71"/>
      <c r="CV764" s="79" t="str">
        <f>IF(ISBLANK(CU764),"", IFERROR(VLOOKUP(CU764, Tooling!$A$2:$B$252, 2, 0),""))</f>
        <v/>
      </c>
      <c r="CW764" s="71"/>
      <c r="CX764" s="79" t="str">
        <f>IF(ISBLANK(CW764),"", IFERROR(VLOOKUP(CW764, Tooling!$A$2:$B$252, 2, 0),""))</f>
        <v/>
      </c>
      <c r="CY764" s="71"/>
      <c r="CZ764" s="79" t="str">
        <f>IF(ISBLANK(CY764),"", IFERROR(VLOOKUP(CY764, Repairs!$A$2:$B$252, 2, 0),""))</f>
        <v/>
      </c>
      <c r="DA764" s="77"/>
      <c r="DB764" s="71"/>
      <c r="DC764" s="79" t="str">
        <f>IFERROR(VLOOKUP(DB764, DatingReason!$A$2:$B$252, 2, 0),"")</f>
        <v/>
      </c>
      <c r="DD764" s="123" t="str">
        <f t="shared" si="147"/>
        <v/>
      </c>
      <c r="DF764" s="119" t="str">
        <f t="array" ref="DF764">IF(AND($B764&lt;&gt;"", $DE764&lt;&gt;"", $DE764&lt;&gt;"No"),MAX(IF($B764=PEOPLE!$B$4:$B$1000, PEOPLE!$Q$4:$Q$1000,""))+100,"")</f>
        <v/>
      </c>
      <c r="DG764" s="68"/>
      <c r="DH764" s="76">
        <f>COUNTIF(PEOPLE!B:B, MEMORIALS!B764)</f>
        <v>0</v>
      </c>
      <c r="DI764" s="82"/>
      <c r="DJ764" s="82"/>
      <c r="DK764" s="82"/>
      <c r="DL764" s="68"/>
      <c r="DM764" s="68"/>
      <c r="DN764" s="68"/>
      <c r="DO764" s="68"/>
      <c r="DP764" s="68"/>
    </row>
    <row r="765" spans="1:120" ht="15" customHeight="1" x14ac:dyDescent="0.25">
      <c r="A765" s="68"/>
      <c r="B765" s="69"/>
      <c r="C765" s="68"/>
      <c r="D765" s="68"/>
      <c r="E765" s="70" t="str">
        <f>IF(D765="","",VLOOKUP(D765,Denomination!$A$2:$B$50, 2, 0))</f>
        <v/>
      </c>
      <c r="F765" s="68"/>
      <c r="G765" s="71"/>
      <c r="H765" s="70" t="str">
        <f>IF(G765="","",VLOOKUP(G765,MCondition!$A$2:$B$50, 2, 0))</f>
        <v/>
      </c>
      <c r="I765" s="72"/>
      <c r="J765" s="71"/>
      <c r="K765" s="70" t="str">
        <f>IF(J765="","",VLOOKUP(J765,ICondition!$A$2:$B$50, 2, 0))</f>
        <v/>
      </c>
      <c r="L765" s="73"/>
      <c r="M765" s="73"/>
      <c r="N765" s="73"/>
      <c r="O765" s="73"/>
      <c r="P765" s="73"/>
      <c r="Q765" s="73"/>
      <c r="R765" s="78"/>
      <c r="S765" s="79" t="str">
        <f>IFERROR(VLOOKUP(R765,Material!$A$2:$B$59, 2, 0),"")</f>
        <v/>
      </c>
      <c r="T765" s="71"/>
      <c r="U765" s="79" t="str">
        <f>IFERROR(VLOOKUP(T765,Material!$A$2:$B$59, 2, 0),"")</f>
        <v/>
      </c>
      <c r="V765" s="71"/>
      <c r="W765" s="79" t="str">
        <f>IFERROR(VLOOKUP(V765,Material!$A$2:$B$59, 2, 0),"")</f>
        <v/>
      </c>
      <c r="X765" s="71"/>
      <c r="Y765" s="79" t="str">
        <f>IFERROR(VLOOKUP(X765,Material!$A$2:$B$59, 2, 0),"")</f>
        <v/>
      </c>
      <c r="Z765" s="71"/>
      <c r="AA765" s="79" t="str">
        <f>IFERROR(VLOOKUP(Z765,Material!$A$2:$B$59, 2, 0),"")</f>
        <v/>
      </c>
      <c r="AB765" s="74"/>
      <c r="AC765" s="75" t="e">
        <f t="shared" si="136"/>
        <v>#VALUE!</v>
      </c>
      <c r="AD765" s="75" t="e">
        <f t="shared" si="137"/>
        <v>#VALUE!</v>
      </c>
      <c r="AE765" s="75" t="e">
        <f t="shared" si="139"/>
        <v>#VALUE!</v>
      </c>
      <c r="AF765" s="75" t="e">
        <f t="shared" si="138"/>
        <v>#VALUE!</v>
      </c>
      <c r="AG765" s="75" t="e">
        <f t="shared" si="140"/>
        <v>#VALUE!</v>
      </c>
      <c r="AH765" s="75" t="e">
        <f t="shared" si="141"/>
        <v>#VALUE!</v>
      </c>
      <c r="AI765" s="75" t="e">
        <f t="shared" si="142"/>
        <v>#VALUE!</v>
      </c>
      <c r="AJ765" s="80" t="e">
        <f t="shared" si="143"/>
        <v>#VALUE!</v>
      </c>
      <c r="AK765" s="79" t="str">
        <f>(IFERROR(VLOOKUP(AB765,Categories!$A$2:$B$20,2,1),""))</f>
        <v/>
      </c>
      <c r="AL765" s="79" t="str">
        <f ca="1">IFERROR(VLOOKUP((HLOOKUP((VLOOKUP($AB765,Categories!$A$2:$F$20,3,1)), $AB$3:$AJ765, (ROW()-ROW($AB$3)+1), 0)), INDIRECT(VLOOKUP($AB765,Categories!$A$2:$F$20,6,1)),2,0),AK765)</f>
        <v/>
      </c>
      <c r="AM765" s="79" t="str">
        <f ca="1">IFERROR(VLOOKUP((HLOOKUP((VLOOKUP($AB765,Categories!$A$2:$F$20,4,1)),$AB$3:$AJ765,(ROW()-ROW($AB$3)+1),0)),INDIRECT(VLOOKUP($AB765,Categories!$A$2:$H$20,7,1)),2,0),"")</f>
        <v/>
      </c>
      <c r="AN765" s="79" t="str">
        <f ca="1">IFERROR(VLOOKUP((HLOOKUP((VLOOKUP($AB765,Categories!$A$2:$F$20,5,1)), $AB$3:$AJ765, (ROW()-ROW($AB$3)+1), 0)), INDIRECT(VLOOKUP($AB765,Categories!$A$2:$H$20,8,1)),2,0),"")</f>
        <v/>
      </c>
      <c r="AO765" s="79" t="str">
        <f t="shared" ca="1" si="144"/>
        <v/>
      </c>
      <c r="AP765" s="81"/>
      <c r="AQ765" s="70" t="str">
        <f>IFERROR(VLOOKUP(VALUE(MID(AP765,1,1)),AdditionalElements!$A$2:$B$50,2,0),"")</f>
        <v/>
      </c>
      <c r="AR765" s="70" t="str">
        <f>IFERROR(VLOOKUP(VALUE(MID(AP765,2,1)),AdditionalElements!$H$2:$I$50,2,0),"")</f>
        <v/>
      </c>
      <c r="AS765" s="70" t="str">
        <f>IFERROR(VLOOKUP(VALUE(MID(AP765,3,1)),AdditionalElements!$O$2:$P$50,2,0),"")</f>
        <v/>
      </c>
      <c r="AT765" s="70" t="str">
        <f>IFERROR(VLOOKUP(VALUE(MID(AP765,4,1)),AdditionalElements!$V$2:$W$50,2,0),"")</f>
        <v/>
      </c>
      <c r="AU765" s="71"/>
      <c r="AV765" s="79" t="str">
        <f>IFERROR(IF(VALUE(MID(AU765,1,1))=1, VLOOKUP(VALUE(MID(AU765,1,1)), TxtPanelShape!$A$2:$C$50, 3, 0), (IF(VALUE(MID(AU765,1,1))&gt;=7, VLOOKUP(VALUE(MID(AU765,1,1)), TxtPanelShape!$A$2:$C$50, 3, 0),VLOOKUP(VALUE(MID(AU765,1,2)),TxtPanelShape!$A$2:$C$50,3,0)))), "")</f>
        <v/>
      </c>
      <c r="AW765" s="79" t="str">
        <f>IFERROR(IF(VALUE(MID(AU765,1,1))=1, ", "&amp;VLOOKUP(VALUE(MID(AU765,2,1)), TxtPanelShape!$H$2:$I$50, 2, 0), IF(VALUE(MID(AU765,1,1))&gt;=7, ", "&amp;VLOOKUP(VALUE(MID(AU765,2,1)), TxtPanelShape!$H$2:$I$50, 2, 0),"")), "")</f>
        <v/>
      </c>
      <c r="AX765" s="79" t="str">
        <f>IFERROR(IF(VALUE(MID(AU765,1,1))=1, ", "&amp;VLOOKUP(VALUE(MID(AU765,3,1)), TxtPanelShape!$O$2:$P$50, 2, 0), IF(VALUE(MID(AU765,1,1))&gt;=7, ", "&amp;VLOOKUP(VALUE(MID(AU765,3,1)), TxtPanelShape!$O$2:$P$50, 2, 0),"")),"")</f>
        <v/>
      </c>
      <c r="AY765" s="79" t="str">
        <f>IFERROR("; "&amp;VLOOKUP(VALUE(MID(AU765,4,1)), TxtPanelShape!$V$2:$W$50,2,0),"")</f>
        <v/>
      </c>
      <c r="AZ765" s="79" t="str">
        <f t="shared" si="145"/>
        <v/>
      </c>
      <c r="BA765" s="71"/>
      <c r="BB765" s="79" t="str">
        <f>IFERROR(IF(VALUE(MID(BA765,1,1))=1, VLOOKUP(VALUE(MID(BA765,1,1)), TxtPanelShape!$A$2:$C$50, 3, 0), (IF(VALUE(MID(BA765,1,1))&gt;=7, VLOOKUP(VALUE(MID(BA765,1,1)), TxtPanelShape!$A$2:$C$50, 3, 0),VLOOKUP(VALUE(MID(BA765,1,2)),TxtPanelShape!$A$2:$C$50,3,0)))), "")</f>
        <v/>
      </c>
      <c r="BC765" s="79" t="str">
        <f>IFERROR(IF(VALUE(MID(BA765,1,1))=1, ", "&amp;VLOOKUP(VALUE(MID(BA765,2,1)), TxtPanelShape!$H$2:$I$50, 2, 0), IF(VALUE(MID(BA765,1,1))&gt;=7, ", "&amp;VLOOKUP(VALUE(MID(BA765,2,1)), TxtPanelShape!$H$2:$I$50, 2, 0),"")), "")</f>
        <v/>
      </c>
      <c r="BD765" s="79" t="str">
        <f>IFERROR(IF(VALUE(MID(BA765,1,1))=1, ", "&amp;VLOOKUP(VALUE(MID(BA765,3,1)), TxtPanelShape!$O$2:$P$50, 2, 0), IF(VALUE(MID(BA765,1,1))&gt;=7, ", "&amp;VLOOKUP(VALUE(MID(BA765,3,1)), TxtPanelShape!$O$2:$P$50, 2, 0),"")),"")</f>
        <v/>
      </c>
      <c r="BE765" s="79" t="str">
        <f>IFERROR("; "&amp;VLOOKUP(VALUE(MID(BA765,4,1)), TxtPanelShape!$V$2:$W$50,2,0),"")</f>
        <v/>
      </c>
      <c r="BF765" s="79" t="str">
        <f t="shared" si="146"/>
        <v/>
      </c>
      <c r="BG765" s="71"/>
      <c r="BH765" s="79" t="str">
        <f>IFERROR(VLOOKUP(BG765, TxtPanelDefinition!$A$2:$B$50, 2, 0),"")</f>
        <v/>
      </c>
      <c r="BI765" s="71"/>
      <c r="BJ765" s="79" t="str">
        <f>IFERROR(VLOOKUP(BI765, TxtPanelDefinition!$A$2:$B$50, 2, 0),"")</f>
        <v/>
      </c>
      <c r="BK765" s="71"/>
      <c r="BL765" s="79" t="str">
        <f>IFERROR(VLOOKUP(BK765, InscrTechniques!$A$2:$B$50, 2, 0),"")</f>
        <v/>
      </c>
      <c r="BM765" s="71"/>
      <c r="BN765" s="79" t="str">
        <f>IFERROR(VLOOKUP(BM765, InscrTechniques!$A$2:$B$50, 2, 0),"")</f>
        <v/>
      </c>
      <c r="BO765" s="71"/>
      <c r="BP765" s="79" t="str">
        <f>IFERROR(VLOOKUP(BO765, InscrTechniques!$A$2:$B$50, 2, 0),"")</f>
        <v/>
      </c>
      <c r="BQ765" s="71"/>
      <c r="BR765" s="79" t="str">
        <f>IFERROR(VLOOKUP(BQ765, InscrTechniques!$A$2:$B$50, 2, 0),"")</f>
        <v/>
      </c>
      <c r="BS765" s="71"/>
      <c r="BT765" s="79" t="str">
        <f>IFERROR(VLOOKUP(BS765, InscrTechniques!$A$2:$B$50, 2, 0),"")</f>
        <v/>
      </c>
      <c r="BU765" s="71"/>
      <c r="BV765" s="79" t="str">
        <f>IFERROR(VLOOKUP(BU765, InscrTechniques!$A$2:$B$50, 2, 0),"")</f>
        <v/>
      </c>
      <c r="BW765" s="125"/>
      <c r="BX765" s="79" t="str">
        <f>IFERROR(VLOOKUP(BW765, InscrTechniques!$A$2:$B$50, 2, 0),"")</f>
        <v/>
      </c>
      <c r="BY765" s="125"/>
      <c r="BZ765" s="79" t="str">
        <f>IFERROR(VLOOKUP(BY765, InscrTechniques!$A$2:$B$50, 2, 0),"")</f>
        <v/>
      </c>
      <c r="CA765" s="74"/>
      <c r="CB765" s="114" t="str">
        <f>IFERROR(VLOOKUP(CA765, LetterStyle!$A$2:$B$50, 2, 0),"")</f>
        <v/>
      </c>
      <c r="CC765" s="74"/>
      <c r="CD765" s="114" t="str">
        <f>IFERROR(VLOOKUP(CC765, LetterStyle!$A$2:$B$50, 2, 0),"")</f>
        <v/>
      </c>
      <c r="CE765" s="74"/>
      <c r="CF765" s="114" t="str">
        <f>IFERROR(VLOOKUP(CE765, LetterStyle!$A$2:$B$50, 2, 0),"")</f>
        <v/>
      </c>
      <c r="CG765" s="74"/>
      <c r="CH765" s="79" t="str">
        <f>IFERROR(VLOOKUP(CG765, LetterStyle!$A$2:$B$50, 2, 0),"")</f>
        <v/>
      </c>
      <c r="CI765" s="71"/>
      <c r="CJ765" s="79" t="str">
        <f>IFERROR(VLOOKUP(CI765, DecMotifs!$A$1:$B$306, 2, 0),"")</f>
        <v/>
      </c>
      <c r="CK765" s="71"/>
      <c r="CL765" s="79" t="str">
        <f>IFERROR(VLOOKUP(CK765, DecMotifs!$A$1:$B$306, 2, 0),"")</f>
        <v/>
      </c>
      <c r="CM765" s="71"/>
      <c r="CN765" s="79" t="str">
        <f>IFERROR(VLOOKUP(CM765, DecMotifs!$A$1:$B$306, 2, 0),"")</f>
        <v/>
      </c>
      <c r="CO765" s="71"/>
      <c r="CP765" s="79" t="str">
        <f>IFERROR(VLOOKUP(CO765, MarginalDec!$A$2:$B$253, 2, 0),"")</f>
        <v/>
      </c>
      <c r="CQ765" s="71"/>
      <c r="CR765" s="79" t="str">
        <f>IFERROR(VLOOKUP(CQ765, MarginalDec!$A$2:$B$253, 2, 0),"")</f>
        <v/>
      </c>
      <c r="CS765" s="71"/>
      <c r="CT765" s="79" t="str">
        <f>IFERROR(VLOOKUP(CS765, MarginalDec!$A$2:$B$253, 2, 0),"")</f>
        <v/>
      </c>
      <c r="CU765" s="71"/>
      <c r="CV765" s="79" t="str">
        <f>IF(ISBLANK(CU765),"", IFERROR(VLOOKUP(CU765, Tooling!$A$2:$B$252, 2, 0),""))</f>
        <v/>
      </c>
      <c r="CW765" s="71"/>
      <c r="CX765" s="79" t="str">
        <f>IF(ISBLANK(CW765),"", IFERROR(VLOOKUP(CW765, Tooling!$A$2:$B$252, 2, 0),""))</f>
        <v/>
      </c>
      <c r="CY765" s="71"/>
      <c r="CZ765" s="79" t="str">
        <f>IF(ISBLANK(CY765),"", IFERROR(VLOOKUP(CY765, Repairs!$A$2:$B$252, 2, 0),""))</f>
        <v/>
      </c>
      <c r="DA765" s="77"/>
      <c r="DB765" s="71"/>
      <c r="DC765" s="79" t="str">
        <f>IFERROR(VLOOKUP(DB765, DatingReason!$A$2:$B$252, 2, 0),"")</f>
        <v/>
      </c>
      <c r="DD765" s="123" t="str">
        <f t="shared" si="147"/>
        <v/>
      </c>
      <c r="DF765" s="119" t="str">
        <f t="array" ref="DF765">IF(AND($B765&lt;&gt;"", $DE765&lt;&gt;"", $DE765&lt;&gt;"No"),MAX(IF($B765=PEOPLE!$B$4:$B$1000, PEOPLE!$Q$4:$Q$1000,""))+100,"")</f>
        <v/>
      </c>
      <c r="DG765" s="68"/>
      <c r="DH765" s="76">
        <f>COUNTIF(PEOPLE!B:B, MEMORIALS!B765)</f>
        <v>0</v>
      </c>
      <c r="DI765" s="82"/>
      <c r="DJ765" s="82"/>
      <c r="DK765" s="82"/>
      <c r="DL765" s="68"/>
      <c r="DM765" s="68"/>
      <c r="DN765" s="68"/>
      <c r="DO765" s="68"/>
      <c r="DP765" s="68"/>
    </row>
    <row r="766" spans="1:120" ht="15" customHeight="1" x14ac:dyDescent="0.25">
      <c r="A766" s="68"/>
      <c r="B766" s="69"/>
      <c r="C766" s="68"/>
      <c r="D766" s="68"/>
      <c r="E766" s="70" t="str">
        <f>IF(D766="","",VLOOKUP(D766,Denomination!$A$2:$B$50, 2, 0))</f>
        <v/>
      </c>
      <c r="F766" s="68"/>
      <c r="G766" s="71"/>
      <c r="H766" s="70" t="str">
        <f>IF(G766="","",VLOOKUP(G766,MCondition!$A$2:$B$50, 2, 0))</f>
        <v/>
      </c>
      <c r="I766" s="72"/>
      <c r="J766" s="71"/>
      <c r="K766" s="70" t="str">
        <f>IF(J766="","",VLOOKUP(J766,ICondition!$A$2:$B$50, 2, 0))</f>
        <v/>
      </c>
      <c r="L766" s="73"/>
      <c r="M766" s="73"/>
      <c r="N766" s="73"/>
      <c r="O766" s="73"/>
      <c r="P766" s="73"/>
      <c r="Q766" s="73"/>
      <c r="R766" s="78"/>
      <c r="S766" s="79" t="str">
        <f>IFERROR(VLOOKUP(R766,Material!$A$2:$B$59, 2, 0),"")</f>
        <v/>
      </c>
      <c r="T766" s="71"/>
      <c r="U766" s="79" t="str">
        <f>IFERROR(VLOOKUP(T766,Material!$A$2:$B$59, 2, 0),"")</f>
        <v/>
      </c>
      <c r="V766" s="71"/>
      <c r="W766" s="79" t="str">
        <f>IFERROR(VLOOKUP(V766,Material!$A$2:$B$59, 2, 0),"")</f>
        <v/>
      </c>
      <c r="X766" s="71"/>
      <c r="Y766" s="79" t="str">
        <f>IFERROR(VLOOKUP(X766,Material!$A$2:$B$59, 2, 0),"")</f>
        <v/>
      </c>
      <c r="Z766" s="71"/>
      <c r="AA766" s="79" t="str">
        <f>IFERROR(VLOOKUP(Z766,Material!$A$2:$B$59, 2, 0),"")</f>
        <v/>
      </c>
      <c r="AB766" s="74"/>
      <c r="AC766" s="75" t="e">
        <f t="shared" si="136"/>
        <v>#VALUE!</v>
      </c>
      <c r="AD766" s="75" t="e">
        <f t="shared" si="137"/>
        <v>#VALUE!</v>
      </c>
      <c r="AE766" s="75" t="e">
        <f t="shared" si="139"/>
        <v>#VALUE!</v>
      </c>
      <c r="AF766" s="75" t="e">
        <f t="shared" si="138"/>
        <v>#VALUE!</v>
      </c>
      <c r="AG766" s="75" t="e">
        <f t="shared" si="140"/>
        <v>#VALUE!</v>
      </c>
      <c r="AH766" s="75" t="e">
        <f t="shared" si="141"/>
        <v>#VALUE!</v>
      </c>
      <c r="AI766" s="75" t="e">
        <f t="shared" si="142"/>
        <v>#VALUE!</v>
      </c>
      <c r="AJ766" s="80" t="e">
        <f t="shared" si="143"/>
        <v>#VALUE!</v>
      </c>
      <c r="AK766" s="79" t="str">
        <f>(IFERROR(VLOOKUP(AB766,Categories!$A$2:$B$20,2,1),""))</f>
        <v/>
      </c>
      <c r="AL766" s="79" t="str">
        <f ca="1">IFERROR(VLOOKUP((HLOOKUP((VLOOKUP($AB766,Categories!$A$2:$F$20,3,1)), $AB$3:$AJ766, (ROW()-ROW($AB$3)+1), 0)), INDIRECT(VLOOKUP($AB766,Categories!$A$2:$F$20,6,1)),2,0),AK766)</f>
        <v/>
      </c>
      <c r="AM766" s="79" t="str">
        <f ca="1">IFERROR(VLOOKUP((HLOOKUP((VLOOKUP($AB766,Categories!$A$2:$F$20,4,1)),$AB$3:$AJ766,(ROW()-ROW($AB$3)+1),0)),INDIRECT(VLOOKUP($AB766,Categories!$A$2:$H$20,7,1)),2,0),"")</f>
        <v/>
      </c>
      <c r="AN766" s="79" t="str">
        <f ca="1">IFERROR(VLOOKUP((HLOOKUP((VLOOKUP($AB766,Categories!$A$2:$F$20,5,1)), $AB$3:$AJ766, (ROW()-ROW($AB$3)+1), 0)), INDIRECT(VLOOKUP($AB766,Categories!$A$2:$H$20,8,1)),2,0),"")</f>
        <v/>
      </c>
      <c r="AO766" s="79" t="str">
        <f t="shared" ca="1" si="144"/>
        <v/>
      </c>
      <c r="AP766" s="81"/>
      <c r="AQ766" s="70" t="str">
        <f>IFERROR(VLOOKUP(VALUE(MID(AP766,1,1)),AdditionalElements!$A$2:$B$50,2,0),"")</f>
        <v/>
      </c>
      <c r="AR766" s="70" t="str">
        <f>IFERROR(VLOOKUP(VALUE(MID(AP766,2,1)),AdditionalElements!$H$2:$I$50,2,0),"")</f>
        <v/>
      </c>
      <c r="AS766" s="70" t="str">
        <f>IFERROR(VLOOKUP(VALUE(MID(AP766,3,1)),AdditionalElements!$O$2:$P$50,2,0),"")</f>
        <v/>
      </c>
      <c r="AT766" s="70" t="str">
        <f>IFERROR(VLOOKUP(VALUE(MID(AP766,4,1)),AdditionalElements!$V$2:$W$50,2,0),"")</f>
        <v/>
      </c>
      <c r="AU766" s="71"/>
      <c r="AV766" s="79" t="str">
        <f>IFERROR(IF(VALUE(MID(AU766,1,1))=1, VLOOKUP(VALUE(MID(AU766,1,1)), TxtPanelShape!$A$2:$C$50, 3, 0), (IF(VALUE(MID(AU766,1,1))&gt;=7, VLOOKUP(VALUE(MID(AU766,1,1)), TxtPanelShape!$A$2:$C$50, 3, 0),VLOOKUP(VALUE(MID(AU766,1,2)),TxtPanelShape!$A$2:$C$50,3,0)))), "")</f>
        <v/>
      </c>
      <c r="AW766" s="79" t="str">
        <f>IFERROR(IF(VALUE(MID(AU766,1,1))=1, ", "&amp;VLOOKUP(VALUE(MID(AU766,2,1)), TxtPanelShape!$H$2:$I$50, 2, 0), IF(VALUE(MID(AU766,1,1))&gt;=7, ", "&amp;VLOOKUP(VALUE(MID(AU766,2,1)), TxtPanelShape!$H$2:$I$50, 2, 0),"")), "")</f>
        <v/>
      </c>
      <c r="AX766" s="79" t="str">
        <f>IFERROR(IF(VALUE(MID(AU766,1,1))=1, ", "&amp;VLOOKUP(VALUE(MID(AU766,3,1)), TxtPanelShape!$O$2:$P$50, 2, 0), IF(VALUE(MID(AU766,1,1))&gt;=7, ", "&amp;VLOOKUP(VALUE(MID(AU766,3,1)), TxtPanelShape!$O$2:$P$50, 2, 0),"")),"")</f>
        <v/>
      </c>
      <c r="AY766" s="79" t="str">
        <f>IFERROR("; "&amp;VLOOKUP(VALUE(MID(AU766,4,1)), TxtPanelShape!$V$2:$W$50,2,0),"")</f>
        <v/>
      </c>
      <c r="AZ766" s="79" t="str">
        <f t="shared" si="145"/>
        <v/>
      </c>
      <c r="BA766" s="71"/>
      <c r="BB766" s="79" t="str">
        <f>IFERROR(IF(VALUE(MID(BA766,1,1))=1, VLOOKUP(VALUE(MID(BA766,1,1)), TxtPanelShape!$A$2:$C$50, 3, 0), (IF(VALUE(MID(BA766,1,1))&gt;=7, VLOOKUP(VALUE(MID(BA766,1,1)), TxtPanelShape!$A$2:$C$50, 3, 0),VLOOKUP(VALUE(MID(BA766,1,2)),TxtPanelShape!$A$2:$C$50,3,0)))), "")</f>
        <v/>
      </c>
      <c r="BC766" s="79" t="str">
        <f>IFERROR(IF(VALUE(MID(BA766,1,1))=1, ", "&amp;VLOOKUP(VALUE(MID(BA766,2,1)), TxtPanelShape!$H$2:$I$50, 2, 0), IF(VALUE(MID(BA766,1,1))&gt;=7, ", "&amp;VLOOKUP(VALUE(MID(BA766,2,1)), TxtPanelShape!$H$2:$I$50, 2, 0),"")), "")</f>
        <v/>
      </c>
      <c r="BD766" s="79" t="str">
        <f>IFERROR(IF(VALUE(MID(BA766,1,1))=1, ", "&amp;VLOOKUP(VALUE(MID(BA766,3,1)), TxtPanelShape!$O$2:$P$50, 2, 0), IF(VALUE(MID(BA766,1,1))&gt;=7, ", "&amp;VLOOKUP(VALUE(MID(BA766,3,1)), TxtPanelShape!$O$2:$P$50, 2, 0),"")),"")</f>
        <v/>
      </c>
      <c r="BE766" s="79" t="str">
        <f>IFERROR("; "&amp;VLOOKUP(VALUE(MID(BA766,4,1)), TxtPanelShape!$V$2:$W$50,2,0),"")</f>
        <v/>
      </c>
      <c r="BF766" s="79" t="str">
        <f t="shared" si="146"/>
        <v/>
      </c>
      <c r="BG766" s="71"/>
      <c r="BH766" s="79" t="str">
        <f>IFERROR(VLOOKUP(BG766, TxtPanelDefinition!$A$2:$B$50, 2, 0),"")</f>
        <v/>
      </c>
      <c r="BI766" s="71"/>
      <c r="BJ766" s="79" t="str">
        <f>IFERROR(VLOOKUP(BI766, TxtPanelDefinition!$A$2:$B$50, 2, 0),"")</f>
        <v/>
      </c>
      <c r="BK766" s="71"/>
      <c r="BL766" s="79" t="str">
        <f>IFERROR(VLOOKUP(BK766, InscrTechniques!$A$2:$B$50, 2, 0),"")</f>
        <v/>
      </c>
      <c r="BM766" s="71"/>
      <c r="BN766" s="79" t="str">
        <f>IFERROR(VLOOKUP(BM766, InscrTechniques!$A$2:$B$50, 2, 0),"")</f>
        <v/>
      </c>
      <c r="BO766" s="71"/>
      <c r="BP766" s="79" t="str">
        <f>IFERROR(VLOOKUP(BO766, InscrTechniques!$A$2:$B$50, 2, 0),"")</f>
        <v/>
      </c>
      <c r="BQ766" s="71"/>
      <c r="BR766" s="79" t="str">
        <f>IFERROR(VLOOKUP(BQ766, InscrTechniques!$A$2:$B$50, 2, 0),"")</f>
        <v/>
      </c>
      <c r="BS766" s="71"/>
      <c r="BT766" s="79" t="str">
        <f>IFERROR(VLOOKUP(BS766, InscrTechniques!$A$2:$B$50, 2, 0),"")</f>
        <v/>
      </c>
      <c r="BU766" s="71"/>
      <c r="BV766" s="79" t="str">
        <f>IFERROR(VLOOKUP(BU766, InscrTechniques!$A$2:$B$50, 2, 0),"")</f>
        <v/>
      </c>
      <c r="BW766" s="125"/>
      <c r="BX766" s="79" t="str">
        <f>IFERROR(VLOOKUP(BW766, InscrTechniques!$A$2:$B$50, 2, 0),"")</f>
        <v/>
      </c>
      <c r="BY766" s="125"/>
      <c r="BZ766" s="79" t="str">
        <f>IFERROR(VLOOKUP(BY766, InscrTechniques!$A$2:$B$50, 2, 0),"")</f>
        <v/>
      </c>
      <c r="CA766" s="74"/>
      <c r="CB766" s="114" t="str">
        <f>IFERROR(VLOOKUP(CA766, LetterStyle!$A$2:$B$50, 2, 0),"")</f>
        <v/>
      </c>
      <c r="CC766" s="74"/>
      <c r="CD766" s="114" t="str">
        <f>IFERROR(VLOOKUP(CC766, LetterStyle!$A$2:$B$50, 2, 0),"")</f>
        <v/>
      </c>
      <c r="CE766" s="74"/>
      <c r="CF766" s="114" t="str">
        <f>IFERROR(VLOOKUP(CE766, LetterStyle!$A$2:$B$50, 2, 0),"")</f>
        <v/>
      </c>
      <c r="CG766" s="74"/>
      <c r="CH766" s="79" t="str">
        <f>IFERROR(VLOOKUP(CG766, LetterStyle!$A$2:$B$50, 2, 0),"")</f>
        <v/>
      </c>
      <c r="CI766" s="71"/>
      <c r="CJ766" s="79" t="str">
        <f>IFERROR(VLOOKUP(CI766, DecMotifs!$A$1:$B$306, 2, 0),"")</f>
        <v/>
      </c>
      <c r="CK766" s="71"/>
      <c r="CL766" s="79" t="str">
        <f>IFERROR(VLOOKUP(CK766, DecMotifs!$A$1:$B$306, 2, 0),"")</f>
        <v/>
      </c>
      <c r="CM766" s="71"/>
      <c r="CN766" s="79" t="str">
        <f>IFERROR(VLOOKUP(CM766, DecMotifs!$A$1:$B$306, 2, 0),"")</f>
        <v/>
      </c>
      <c r="CO766" s="71"/>
      <c r="CP766" s="79" t="str">
        <f>IFERROR(VLOOKUP(CO766, MarginalDec!$A$2:$B$253, 2, 0),"")</f>
        <v/>
      </c>
      <c r="CQ766" s="71"/>
      <c r="CR766" s="79" t="str">
        <f>IFERROR(VLOOKUP(CQ766, MarginalDec!$A$2:$B$253, 2, 0),"")</f>
        <v/>
      </c>
      <c r="CS766" s="71"/>
      <c r="CT766" s="79" t="str">
        <f>IFERROR(VLOOKUP(CS766, MarginalDec!$A$2:$B$253, 2, 0),"")</f>
        <v/>
      </c>
      <c r="CU766" s="71"/>
      <c r="CV766" s="79" t="str">
        <f>IF(ISBLANK(CU766),"", IFERROR(VLOOKUP(CU766, Tooling!$A$2:$B$252, 2, 0),""))</f>
        <v/>
      </c>
      <c r="CW766" s="71"/>
      <c r="CX766" s="79" t="str">
        <f>IF(ISBLANK(CW766),"", IFERROR(VLOOKUP(CW766, Tooling!$A$2:$B$252, 2, 0),""))</f>
        <v/>
      </c>
      <c r="CY766" s="71"/>
      <c r="CZ766" s="79" t="str">
        <f>IF(ISBLANK(CY766),"", IFERROR(VLOOKUP(CY766, Repairs!$A$2:$B$252, 2, 0),""))</f>
        <v/>
      </c>
      <c r="DA766" s="77"/>
      <c r="DB766" s="71"/>
      <c r="DC766" s="79" t="str">
        <f>IFERROR(VLOOKUP(DB766, DatingReason!$A$2:$B$252, 2, 0),"")</f>
        <v/>
      </c>
      <c r="DD766" s="123" t="str">
        <f t="shared" si="147"/>
        <v/>
      </c>
      <c r="DF766" s="119" t="str">
        <f t="array" ref="DF766">IF(AND($B766&lt;&gt;"", $DE766&lt;&gt;"", $DE766&lt;&gt;"No"),MAX(IF($B766=PEOPLE!$B$4:$B$1000, PEOPLE!$Q$4:$Q$1000,""))+100,"")</f>
        <v/>
      </c>
      <c r="DG766" s="68"/>
      <c r="DH766" s="76">
        <f>COUNTIF(PEOPLE!B:B, MEMORIALS!B766)</f>
        <v>0</v>
      </c>
      <c r="DI766" s="82"/>
      <c r="DJ766" s="82"/>
      <c r="DK766" s="82"/>
      <c r="DL766" s="68"/>
      <c r="DM766" s="68"/>
      <c r="DN766" s="68"/>
      <c r="DO766" s="68"/>
      <c r="DP766" s="68"/>
    </row>
    <row r="767" spans="1:120" ht="15" customHeight="1" x14ac:dyDescent="0.25">
      <c r="A767" s="68"/>
      <c r="B767" s="69"/>
      <c r="C767" s="68"/>
      <c r="D767" s="68"/>
      <c r="E767" s="70" t="str">
        <f>IF(D767="","",VLOOKUP(D767,Denomination!$A$2:$B$50, 2, 0))</f>
        <v/>
      </c>
      <c r="F767" s="68"/>
      <c r="G767" s="71"/>
      <c r="H767" s="70" t="str">
        <f>IF(G767="","",VLOOKUP(G767,MCondition!$A$2:$B$50, 2, 0))</f>
        <v/>
      </c>
      <c r="I767" s="72"/>
      <c r="J767" s="71"/>
      <c r="K767" s="70" t="str">
        <f>IF(J767="","",VLOOKUP(J767,ICondition!$A$2:$B$50, 2, 0))</f>
        <v/>
      </c>
      <c r="L767" s="73"/>
      <c r="M767" s="73"/>
      <c r="N767" s="73"/>
      <c r="O767" s="73"/>
      <c r="P767" s="73"/>
      <c r="Q767" s="73"/>
      <c r="R767" s="78"/>
      <c r="S767" s="79" t="str">
        <f>IFERROR(VLOOKUP(R767,Material!$A$2:$B$59, 2, 0),"")</f>
        <v/>
      </c>
      <c r="T767" s="71"/>
      <c r="U767" s="79" t="str">
        <f>IFERROR(VLOOKUP(T767,Material!$A$2:$B$59, 2, 0),"")</f>
        <v/>
      </c>
      <c r="V767" s="71"/>
      <c r="W767" s="79" t="str">
        <f>IFERROR(VLOOKUP(V767,Material!$A$2:$B$59, 2, 0),"")</f>
        <v/>
      </c>
      <c r="X767" s="71"/>
      <c r="Y767" s="79" t="str">
        <f>IFERROR(VLOOKUP(X767,Material!$A$2:$B$59, 2, 0),"")</f>
        <v/>
      </c>
      <c r="Z767" s="71"/>
      <c r="AA767" s="79" t="str">
        <f>IFERROR(VLOOKUP(Z767,Material!$A$2:$B$59, 2, 0),"")</f>
        <v/>
      </c>
      <c r="AB767" s="74"/>
      <c r="AC767" s="75" t="e">
        <f t="shared" si="136"/>
        <v>#VALUE!</v>
      </c>
      <c r="AD767" s="75" t="e">
        <f t="shared" si="137"/>
        <v>#VALUE!</v>
      </c>
      <c r="AE767" s="75" t="e">
        <f t="shared" si="139"/>
        <v>#VALUE!</v>
      </c>
      <c r="AF767" s="75" t="e">
        <f t="shared" si="138"/>
        <v>#VALUE!</v>
      </c>
      <c r="AG767" s="75" t="e">
        <f t="shared" si="140"/>
        <v>#VALUE!</v>
      </c>
      <c r="AH767" s="75" t="e">
        <f t="shared" si="141"/>
        <v>#VALUE!</v>
      </c>
      <c r="AI767" s="75" t="e">
        <f t="shared" si="142"/>
        <v>#VALUE!</v>
      </c>
      <c r="AJ767" s="80" t="e">
        <f t="shared" si="143"/>
        <v>#VALUE!</v>
      </c>
      <c r="AK767" s="79" t="str">
        <f>(IFERROR(VLOOKUP(AB767,Categories!$A$2:$B$20,2,1),""))</f>
        <v/>
      </c>
      <c r="AL767" s="79" t="str">
        <f ca="1">IFERROR(VLOOKUP((HLOOKUP((VLOOKUP($AB767,Categories!$A$2:$F$20,3,1)), $AB$3:$AJ767, (ROW()-ROW($AB$3)+1), 0)), INDIRECT(VLOOKUP($AB767,Categories!$A$2:$F$20,6,1)),2,0),AK767)</f>
        <v/>
      </c>
      <c r="AM767" s="79" t="str">
        <f ca="1">IFERROR(VLOOKUP((HLOOKUP((VLOOKUP($AB767,Categories!$A$2:$F$20,4,1)),$AB$3:$AJ767,(ROW()-ROW($AB$3)+1),0)),INDIRECT(VLOOKUP($AB767,Categories!$A$2:$H$20,7,1)),2,0),"")</f>
        <v/>
      </c>
      <c r="AN767" s="79" t="str">
        <f ca="1">IFERROR(VLOOKUP((HLOOKUP((VLOOKUP($AB767,Categories!$A$2:$F$20,5,1)), $AB$3:$AJ767, (ROW()-ROW($AB$3)+1), 0)), INDIRECT(VLOOKUP($AB767,Categories!$A$2:$H$20,8,1)),2,0),"")</f>
        <v/>
      </c>
      <c r="AO767" s="79" t="str">
        <f t="shared" ca="1" si="144"/>
        <v/>
      </c>
      <c r="AP767" s="81"/>
      <c r="AQ767" s="70" t="str">
        <f>IFERROR(VLOOKUP(VALUE(MID(AP767,1,1)),AdditionalElements!$A$2:$B$50,2,0),"")</f>
        <v/>
      </c>
      <c r="AR767" s="70" t="str">
        <f>IFERROR(VLOOKUP(VALUE(MID(AP767,2,1)),AdditionalElements!$H$2:$I$50,2,0),"")</f>
        <v/>
      </c>
      <c r="AS767" s="70" t="str">
        <f>IFERROR(VLOOKUP(VALUE(MID(AP767,3,1)),AdditionalElements!$O$2:$P$50,2,0),"")</f>
        <v/>
      </c>
      <c r="AT767" s="70" t="str">
        <f>IFERROR(VLOOKUP(VALUE(MID(AP767,4,1)),AdditionalElements!$V$2:$W$50,2,0),"")</f>
        <v/>
      </c>
      <c r="AU767" s="71"/>
      <c r="AV767" s="79" t="str">
        <f>IFERROR(IF(VALUE(MID(AU767,1,1))=1, VLOOKUP(VALUE(MID(AU767,1,1)), TxtPanelShape!$A$2:$C$50, 3, 0), (IF(VALUE(MID(AU767,1,1))&gt;=7, VLOOKUP(VALUE(MID(AU767,1,1)), TxtPanelShape!$A$2:$C$50, 3, 0),VLOOKUP(VALUE(MID(AU767,1,2)),TxtPanelShape!$A$2:$C$50,3,0)))), "")</f>
        <v/>
      </c>
      <c r="AW767" s="79" t="str">
        <f>IFERROR(IF(VALUE(MID(AU767,1,1))=1, ", "&amp;VLOOKUP(VALUE(MID(AU767,2,1)), TxtPanelShape!$H$2:$I$50, 2, 0), IF(VALUE(MID(AU767,1,1))&gt;=7, ", "&amp;VLOOKUP(VALUE(MID(AU767,2,1)), TxtPanelShape!$H$2:$I$50, 2, 0),"")), "")</f>
        <v/>
      </c>
      <c r="AX767" s="79" t="str">
        <f>IFERROR(IF(VALUE(MID(AU767,1,1))=1, ", "&amp;VLOOKUP(VALUE(MID(AU767,3,1)), TxtPanelShape!$O$2:$P$50, 2, 0), IF(VALUE(MID(AU767,1,1))&gt;=7, ", "&amp;VLOOKUP(VALUE(MID(AU767,3,1)), TxtPanelShape!$O$2:$P$50, 2, 0),"")),"")</f>
        <v/>
      </c>
      <c r="AY767" s="79" t="str">
        <f>IFERROR("; "&amp;VLOOKUP(VALUE(MID(AU767,4,1)), TxtPanelShape!$V$2:$W$50,2,0),"")</f>
        <v/>
      </c>
      <c r="AZ767" s="79" t="str">
        <f t="shared" si="145"/>
        <v/>
      </c>
      <c r="BA767" s="71"/>
      <c r="BB767" s="79" t="str">
        <f>IFERROR(IF(VALUE(MID(BA767,1,1))=1, VLOOKUP(VALUE(MID(BA767,1,1)), TxtPanelShape!$A$2:$C$50, 3, 0), (IF(VALUE(MID(BA767,1,1))&gt;=7, VLOOKUP(VALUE(MID(BA767,1,1)), TxtPanelShape!$A$2:$C$50, 3, 0),VLOOKUP(VALUE(MID(BA767,1,2)),TxtPanelShape!$A$2:$C$50,3,0)))), "")</f>
        <v/>
      </c>
      <c r="BC767" s="79" t="str">
        <f>IFERROR(IF(VALUE(MID(BA767,1,1))=1, ", "&amp;VLOOKUP(VALUE(MID(BA767,2,1)), TxtPanelShape!$H$2:$I$50, 2, 0), IF(VALUE(MID(BA767,1,1))&gt;=7, ", "&amp;VLOOKUP(VALUE(MID(BA767,2,1)), TxtPanelShape!$H$2:$I$50, 2, 0),"")), "")</f>
        <v/>
      </c>
      <c r="BD767" s="79" t="str">
        <f>IFERROR(IF(VALUE(MID(BA767,1,1))=1, ", "&amp;VLOOKUP(VALUE(MID(BA767,3,1)), TxtPanelShape!$O$2:$P$50, 2, 0), IF(VALUE(MID(BA767,1,1))&gt;=7, ", "&amp;VLOOKUP(VALUE(MID(BA767,3,1)), TxtPanelShape!$O$2:$P$50, 2, 0),"")),"")</f>
        <v/>
      </c>
      <c r="BE767" s="79" t="str">
        <f>IFERROR("; "&amp;VLOOKUP(VALUE(MID(BA767,4,1)), TxtPanelShape!$V$2:$W$50,2,0),"")</f>
        <v/>
      </c>
      <c r="BF767" s="79" t="str">
        <f t="shared" si="146"/>
        <v/>
      </c>
      <c r="BG767" s="71"/>
      <c r="BH767" s="79" t="str">
        <f>IFERROR(VLOOKUP(BG767, TxtPanelDefinition!$A$2:$B$50, 2, 0),"")</f>
        <v/>
      </c>
      <c r="BI767" s="71"/>
      <c r="BJ767" s="79" t="str">
        <f>IFERROR(VLOOKUP(BI767, TxtPanelDefinition!$A$2:$B$50, 2, 0),"")</f>
        <v/>
      </c>
      <c r="BK767" s="71"/>
      <c r="BL767" s="79" t="str">
        <f>IFERROR(VLOOKUP(BK767, InscrTechniques!$A$2:$B$50, 2, 0),"")</f>
        <v/>
      </c>
      <c r="BM767" s="71"/>
      <c r="BN767" s="79" t="str">
        <f>IFERROR(VLOOKUP(BM767, InscrTechniques!$A$2:$B$50, 2, 0),"")</f>
        <v/>
      </c>
      <c r="BO767" s="71"/>
      <c r="BP767" s="79" t="str">
        <f>IFERROR(VLOOKUP(BO767, InscrTechniques!$A$2:$B$50, 2, 0),"")</f>
        <v/>
      </c>
      <c r="BQ767" s="71"/>
      <c r="BR767" s="79" t="str">
        <f>IFERROR(VLOOKUP(BQ767, InscrTechniques!$A$2:$B$50, 2, 0),"")</f>
        <v/>
      </c>
      <c r="BS767" s="71"/>
      <c r="BT767" s="79" t="str">
        <f>IFERROR(VLOOKUP(BS767, InscrTechniques!$A$2:$B$50, 2, 0),"")</f>
        <v/>
      </c>
      <c r="BU767" s="71"/>
      <c r="BV767" s="79" t="str">
        <f>IFERROR(VLOOKUP(BU767, InscrTechniques!$A$2:$B$50, 2, 0),"")</f>
        <v/>
      </c>
      <c r="BW767" s="125"/>
      <c r="BX767" s="79" t="str">
        <f>IFERROR(VLOOKUP(BW767, InscrTechniques!$A$2:$B$50, 2, 0),"")</f>
        <v/>
      </c>
      <c r="BY767" s="125"/>
      <c r="BZ767" s="79" t="str">
        <f>IFERROR(VLOOKUP(BY767, InscrTechniques!$A$2:$B$50, 2, 0),"")</f>
        <v/>
      </c>
      <c r="CA767" s="74"/>
      <c r="CB767" s="114" t="str">
        <f>IFERROR(VLOOKUP(CA767, LetterStyle!$A$2:$B$50, 2, 0),"")</f>
        <v/>
      </c>
      <c r="CC767" s="74"/>
      <c r="CD767" s="114" t="str">
        <f>IFERROR(VLOOKUP(CC767, LetterStyle!$A$2:$B$50, 2, 0),"")</f>
        <v/>
      </c>
      <c r="CE767" s="74"/>
      <c r="CF767" s="114" t="str">
        <f>IFERROR(VLOOKUP(CE767, LetterStyle!$A$2:$B$50, 2, 0),"")</f>
        <v/>
      </c>
      <c r="CG767" s="74"/>
      <c r="CH767" s="79" t="str">
        <f>IFERROR(VLOOKUP(CG767, LetterStyle!$A$2:$B$50, 2, 0),"")</f>
        <v/>
      </c>
      <c r="CI767" s="71"/>
      <c r="CJ767" s="79" t="str">
        <f>IFERROR(VLOOKUP(CI767, DecMotifs!$A$1:$B$306, 2, 0),"")</f>
        <v/>
      </c>
      <c r="CK767" s="71"/>
      <c r="CL767" s="79" t="str">
        <f>IFERROR(VLOOKUP(CK767, DecMotifs!$A$1:$B$306, 2, 0),"")</f>
        <v/>
      </c>
      <c r="CM767" s="71"/>
      <c r="CN767" s="79" t="str">
        <f>IFERROR(VLOOKUP(CM767, DecMotifs!$A$1:$B$306, 2, 0),"")</f>
        <v/>
      </c>
      <c r="CO767" s="71"/>
      <c r="CP767" s="79" t="str">
        <f>IFERROR(VLOOKUP(CO767, MarginalDec!$A$2:$B$253, 2, 0),"")</f>
        <v/>
      </c>
      <c r="CQ767" s="71"/>
      <c r="CR767" s="79" t="str">
        <f>IFERROR(VLOOKUP(CQ767, MarginalDec!$A$2:$B$253, 2, 0),"")</f>
        <v/>
      </c>
      <c r="CS767" s="71"/>
      <c r="CT767" s="79" t="str">
        <f>IFERROR(VLOOKUP(CS767, MarginalDec!$A$2:$B$253, 2, 0),"")</f>
        <v/>
      </c>
      <c r="CU767" s="71"/>
      <c r="CV767" s="79" t="str">
        <f>IF(ISBLANK(CU767),"", IFERROR(VLOOKUP(CU767, Tooling!$A$2:$B$252, 2, 0),""))</f>
        <v/>
      </c>
      <c r="CW767" s="71"/>
      <c r="CX767" s="79" t="str">
        <f>IF(ISBLANK(CW767),"", IFERROR(VLOOKUP(CW767, Tooling!$A$2:$B$252, 2, 0),""))</f>
        <v/>
      </c>
      <c r="CY767" s="71"/>
      <c r="CZ767" s="79" t="str">
        <f>IF(ISBLANK(CY767),"", IFERROR(VLOOKUP(CY767, Repairs!$A$2:$B$252, 2, 0),""))</f>
        <v/>
      </c>
      <c r="DA767" s="77"/>
      <c r="DB767" s="71"/>
      <c r="DC767" s="79" t="str">
        <f>IFERROR(VLOOKUP(DB767, DatingReason!$A$2:$B$252, 2, 0),"")</f>
        <v/>
      </c>
      <c r="DD767" s="123" t="str">
        <f t="shared" si="147"/>
        <v/>
      </c>
      <c r="DF767" s="119" t="str">
        <f t="array" ref="DF767">IF(AND($B767&lt;&gt;"", $DE767&lt;&gt;"", $DE767&lt;&gt;"No"),MAX(IF($B767=PEOPLE!$B$4:$B$1000, PEOPLE!$Q$4:$Q$1000,""))+100,"")</f>
        <v/>
      </c>
      <c r="DG767" s="68"/>
      <c r="DH767" s="76">
        <f>COUNTIF(PEOPLE!B:B, MEMORIALS!B767)</f>
        <v>0</v>
      </c>
      <c r="DI767" s="82"/>
      <c r="DJ767" s="82"/>
      <c r="DK767" s="82"/>
      <c r="DL767" s="68"/>
      <c r="DM767" s="68"/>
      <c r="DN767" s="68"/>
      <c r="DO767" s="68"/>
      <c r="DP767" s="68"/>
    </row>
    <row r="768" spans="1:120" ht="15" customHeight="1" x14ac:dyDescent="0.25">
      <c r="A768" s="68"/>
      <c r="B768" s="69"/>
      <c r="C768" s="68"/>
      <c r="D768" s="68"/>
      <c r="E768" s="70" t="str">
        <f>IF(D768="","",VLOOKUP(D768,Denomination!$A$2:$B$50, 2, 0))</f>
        <v/>
      </c>
      <c r="F768" s="68"/>
      <c r="G768" s="71"/>
      <c r="H768" s="70" t="str">
        <f>IF(G768="","",VLOOKUP(G768,MCondition!$A$2:$B$50, 2, 0))</f>
        <v/>
      </c>
      <c r="I768" s="72"/>
      <c r="J768" s="71"/>
      <c r="K768" s="70" t="str">
        <f>IF(J768="","",VLOOKUP(J768,ICondition!$A$2:$B$50, 2, 0))</f>
        <v/>
      </c>
      <c r="L768" s="73"/>
      <c r="M768" s="73"/>
      <c r="N768" s="73"/>
      <c r="O768" s="73"/>
      <c r="P768" s="73"/>
      <c r="Q768" s="73"/>
      <c r="R768" s="78"/>
      <c r="S768" s="79" t="str">
        <f>IFERROR(VLOOKUP(R768,Material!$A$2:$B$59, 2, 0),"")</f>
        <v/>
      </c>
      <c r="T768" s="71"/>
      <c r="U768" s="79" t="str">
        <f>IFERROR(VLOOKUP(T768,Material!$A$2:$B$59, 2, 0),"")</f>
        <v/>
      </c>
      <c r="V768" s="71"/>
      <c r="W768" s="79" t="str">
        <f>IFERROR(VLOOKUP(V768,Material!$A$2:$B$59, 2, 0),"")</f>
        <v/>
      </c>
      <c r="X768" s="71"/>
      <c r="Y768" s="79" t="str">
        <f>IFERROR(VLOOKUP(X768,Material!$A$2:$B$59, 2, 0),"")</f>
        <v/>
      </c>
      <c r="Z768" s="71"/>
      <c r="AA768" s="79" t="str">
        <f>IFERROR(VLOOKUP(Z768,Material!$A$2:$B$59, 2, 0),"")</f>
        <v/>
      </c>
      <c r="AB768" s="74"/>
      <c r="AC768" s="75" t="e">
        <f t="shared" si="136"/>
        <v>#VALUE!</v>
      </c>
      <c r="AD768" s="75" t="e">
        <f t="shared" si="137"/>
        <v>#VALUE!</v>
      </c>
      <c r="AE768" s="75" t="e">
        <f t="shared" si="139"/>
        <v>#VALUE!</v>
      </c>
      <c r="AF768" s="75" t="e">
        <f t="shared" si="138"/>
        <v>#VALUE!</v>
      </c>
      <c r="AG768" s="75" t="e">
        <f t="shared" si="140"/>
        <v>#VALUE!</v>
      </c>
      <c r="AH768" s="75" t="e">
        <f t="shared" si="141"/>
        <v>#VALUE!</v>
      </c>
      <c r="AI768" s="75" t="e">
        <f t="shared" si="142"/>
        <v>#VALUE!</v>
      </c>
      <c r="AJ768" s="80" t="e">
        <f t="shared" si="143"/>
        <v>#VALUE!</v>
      </c>
      <c r="AK768" s="79" t="str">
        <f>(IFERROR(VLOOKUP(AB768,Categories!$A$2:$B$20,2,1),""))</f>
        <v/>
      </c>
      <c r="AL768" s="79" t="str">
        <f ca="1">IFERROR(VLOOKUP((HLOOKUP((VLOOKUP($AB768,Categories!$A$2:$F$20,3,1)), $AB$3:$AJ768, (ROW()-ROW($AB$3)+1), 0)), INDIRECT(VLOOKUP($AB768,Categories!$A$2:$F$20,6,1)),2,0),AK768)</f>
        <v/>
      </c>
      <c r="AM768" s="79" t="str">
        <f ca="1">IFERROR(VLOOKUP((HLOOKUP((VLOOKUP($AB768,Categories!$A$2:$F$20,4,1)),$AB$3:$AJ768,(ROW()-ROW($AB$3)+1),0)),INDIRECT(VLOOKUP($AB768,Categories!$A$2:$H$20,7,1)),2,0),"")</f>
        <v/>
      </c>
      <c r="AN768" s="79" t="str">
        <f ca="1">IFERROR(VLOOKUP((HLOOKUP((VLOOKUP($AB768,Categories!$A$2:$F$20,5,1)), $AB$3:$AJ768, (ROW()-ROW($AB$3)+1), 0)), INDIRECT(VLOOKUP($AB768,Categories!$A$2:$H$20,8,1)),2,0),"")</f>
        <v/>
      </c>
      <c r="AO768" s="79" t="str">
        <f t="shared" ca="1" si="144"/>
        <v/>
      </c>
      <c r="AP768" s="81"/>
      <c r="AQ768" s="70" t="str">
        <f>IFERROR(VLOOKUP(VALUE(MID(AP768,1,1)),AdditionalElements!$A$2:$B$50,2,0),"")</f>
        <v/>
      </c>
      <c r="AR768" s="70" t="str">
        <f>IFERROR(VLOOKUP(VALUE(MID(AP768,2,1)),AdditionalElements!$H$2:$I$50,2,0),"")</f>
        <v/>
      </c>
      <c r="AS768" s="70" t="str">
        <f>IFERROR(VLOOKUP(VALUE(MID(AP768,3,1)),AdditionalElements!$O$2:$P$50,2,0),"")</f>
        <v/>
      </c>
      <c r="AT768" s="70" t="str">
        <f>IFERROR(VLOOKUP(VALUE(MID(AP768,4,1)),AdditionalElements!$V$2:$W$50,2,0),"")</f>
        <v/>
      </c>
      <c r="AU768" s="71"/>
      <c r="AV768" s="79" t="str">
        <f>IFERROR(IF(VALUE(MID(AU768,1,1))=1, VLOOKUP(VALUE(MID(AU768,1,1)), TxtPanelShape!$A$2:$C$50, 3, 0), (IF(VALUE(MID(AU768,1,1))&gt;=7, VLOOKUP(VALUE(MID(AU768,1,1)), TxtPanelShape!$A$2:$C$50, 3, 0),VLOOKUP(VALUE(MID(AU768,1,2)),TxtPanelShape!$A$2:$C$50,3,0)))), "")</f>
        <v/>
      </c>
      <c r="AW768" s="79" t="str">
        <f>IFERROR(IF(VALUE(MID(AU768,1,1))=1, ", "&amp;VLOOKUP(VALUE(MID(AU768,2,1)), TxtPanelShape!$H$2:$I$50, 2, 0), IF(VALUE(MID(AU768,1,1))&gt;=7, ", "&amp;VLOOKUP(VALUE(MID(AU768,2,1)), TxtPanelShape!$H$2:$I$50, 2, 0),"")), "")</f>
        <v/>
      </c>
      <c r="AX768" s="79" t="str">
        <f>IFERROR(IF(VALUE(MID(AU768,1,1))=1, ", "&amp;VLOOKUP(VALUE(MID(AU768,3,1)), TxtPanelShape!$O$2:$P$50, 2, 0), IF(VALUE(MID(AU768,1,1))&gt;=7, ", "&amp;VLOOKUP(VALUE(MID(AU768,3,1)), TxtPanelShape!$O$2:$P$50, 2, 0),"")),"")</f>
        <v/>
      </c>
      <c r="AY768" s="79" t="str">
        <f>IFERROR("; "&amp;VLOOKUP(VALUE(MID(AU768,4,1)), TxtPanelShape!$V$2:$W$50,2,0),"")</f>
        <v/>
      </c>
      <c r="AZ768" s="79" t="str">
        <f t="shared" si="145"/>
        <v/>
      </c>
      <c r="BA768" s="71"/>
      <c r="BB768" s="79" t="str">
        <f>IFERROR(IF(VALUE(MID(BA768,1,1))=1, VLOOKUP(VALUE(MID(BA768,1,1)), TxtPanelShape!$A$2:$C$50, 3, 0), (IF(VALUE(MID(BA768,1,1))&gt;=7, VLOOKUP(VALUE(MID(BA768,1,1)), TxtPanelShape!$A$2:$C$50, 3, 0),VLOOKUP(VALUE(MID(BA768,1,2)),TxtPanelShape!$A$2:$C$50,3,0)))), "")</f>
        <v/>
      </c>
      <c r="BC768" s="79" t="str">
        <f>IFERROR(IF(VALUE(MID(BA768,1,1))=1, ", "&amp;VLOOKUP(VALUE(MID(BA768,2,1)), TxtPanelShape!$H$2:$I$50, 2, 0), IF(VALUE(MID(BA768,1,1))&gt;=7, ", "&amp;VLOOKUP(VALUE(MID(BA768,2,1)), TxtPanelShape!$H$2:$I$50, 2, 0),"")), "")</f>
        <v/>
      </c>
      <c r="BD768" s="79" t="str">
        <f>IFERROR(IF(VALUE(MID(BA768,1,1))=1, ", "&amp;VLOOKUP(VALUE(MID(BA768,3,1)), TxtPanelShape!$O$2:$P$50, 2, 0), IF(VALUE(MID(BA768,1,1))&gt;=7, ", "&amp;VLOOKUP(VALUE(MID(BA768,3,1)), TxtPanelShape!$O$2:$P$50, 2, 0),"")),"")</f>
        <v/>
      </c>
      <c r="BE768" s="79" t="str">
        <f>IFERROR("; "&amp;VLOOKUP(VALUE(MID(BA768,4,1)), TxtPanelShape!$V$2:$W$50,2,0),"")</f>
        <v/>
      </c>
      <c r="BF768" s="79" t="str">
        <f t="shared" si="146"/>
        <v/>
      </c>
      <c r="BG768" s="71"/>
      <c r="BH768" s="79" t="str">
        <f>IFERROR(VLOOKUP(BG768, TxtPanelDefinition!$A$2:$B$50, 2, 0),"")</f>
        <v/>
      </c>
      <c r="BI768" s="71"/>
      <c r="BJ768" s="79" t="str">
        <f>IFERROR(VLOOKUP(BI768, TxtPanelDefinition!$A$2:$B$50, 2, 0),"")</f>
        <v/>
      </c>
      <c r="BK768" s="71"/>
      <c r="BL768" s="79" t="str">
        <f>IFERROR(VLOOKUP(BK768, InscrTechniques!$A$2:$B$50, 2, 0),"")</f>
        <v/>
      </c>
      <c r="BM768" s="71"/>
      <c r="BN768" s="79" t="str">
        <f>IFERROR(VLOOKUP(BM768, InscrTechniques!$A$2:$B$50, 2, 0),"")</f>
        <v/>
      </c>
      <c r="BO768" s="71"/>
      <c r="BP768" s="79" t="str">
        <f>IFERROR(VLOOKUP(BO768, InscrTechniques!$A$2:$B$50, 2, 0),"")</f>
        <v/>
      </c>
      <c r="BQ768" s="71"/>
      <c r="BR768" s="79" t="str">
        <f>IFERROR(VLOOKUP(BQ768, InscrTechniques!$A$2:$B$50, 2, 0),"")</f>
        <v/>
      </c>
      <c r="BS768" s="71"/>
      <c r="BT768" s="79" t="str">
        <f>IFERROR(VLOOKUP(BS768, InscrTechniques!$A$2:$B$50, 2, 0),"")</f>
        <v/>
      </c>
      <c r="BU768" s="71"/>
      <c r="BV768" s="79" t="str">
        <f>IFERROR(VLOOKUP(BU768, InscrTechniques!$A$2:$B$50, 2, 0),"")</f>
        <v/>
      </c>
      <c r="BW768" s="125"/>
      <c r="BX768" s="79" t="str">
        <f>IFERROR(VLOOKUP(BW768, InscrTechniques!$A$2:$B$50, 2, 0),"")</f>
        <v/>
      </c>
      <c r="BY768" s="125"/>
      <c r="BZ768" s="79" t="str">
        <f>IFERROR(VLOOKUP(BY768, InscrTechniques!$A$2:$B$50, 2, 0),"")</f>
        <v/>
      </c>
      <c r="CA768" s="74"/>
      <c r="CB768" s="114" t="str">
        <f>IFERROR(VLOOKUP(CA768, LetterStyle!$A$2:$B$50, 2, 0),"")</f>
        <v/>
      </c>
      <c r="CC768" s="74"/>
      <c r="CD768" s="114" t="str">
        <f>IFERROR(VLOOKUP(CC768, LetterStyle!$A$2:$B$50, 2, 0),"")</f>
        <v/>
      </c>
      <c r="CE768" s="74"/>
      <c r="CF768" s="114" t="str">
        <f>IFERROR(VLOOKUP(CE768, LetterStyle!$A$2:$B$50, 2, 0),"")</f>
        <v/>
      </c>
      <c r="CG768" s="74"/>
      <c r="CH768" s="79" t="str">
        <f>IFERROR(VLOOKUP(CG768, LetterStyle!$A$2:$B$50, 2, 0),"")</f>
        <v/>
      </c>
      <c r="CI768" s="71"/>
      <c r="CJ768" s="79" t="str">
        <f>IFERROR(VLOOKUP(CI768, DecMotifs!$A$1:$B$306, 2, 0),"")</f>
        <v/>
      </c>
      <c r="CK768" s="71"/>
      <c r="CL768" s="79" t="str">
        <f>IFERROR(VLOOKUP(CK768, DecMotifs!$A$1:$B$306, 2, 0),"")</f>
        <v/>
      </c>
      <c r="CM768" s="71"/>
      <c r="CN768" s="79" t="str">
        <f>IFERROR(VLOOKUP(CM768, DecMotifs!$A$1:$B$306, 2, 0),"")</f>
        <v/>
      </c>
      <c r="CO768" s="71"/>
      <c r="CP768" s="79" t="str">
        <f>IFERROR(VLOOKUP(CO768, MarginalDec!$A$2:$B$253, 2, 0),"")</f>
        <v/>
      </c>
      <c r="CQ768" s="71"/>
      <c r="CR768" s="79" t="str">
        <f>IFERROR(VLOOKUP(CQ768, MarginalDec!$A$2:$B$253, 2, 0),"")</f>
        <v/>
      </c>
      <c r="CS768" s="71"/>
      <c r="CT768" s="79" t="str">
        <f>IFERROR(VLOOKUP(CS768, MarginalDec!$A$2:$B$253, 2, 0),"")</f>
        <v/>
      </c>
      <c r="CU768" s="71"/>
      <c r="CV768" s="79" t="str">
        <f>IF(ISBLANK(CU768),"", IFERROR(VLOOKUP(CU768, Tooling!$A$2:$B$252, 2, 0),""))</f>
        <v/>
      </c>
      <c r="CW768" s="71"/>
      <c r="CX768" s="79" t="str">
        <f>IF(ISBLANK(CW768),"", IFERROR(VLOOKUP(CW768, Tooling!$A$2:$B$252, 2, 0),""))</f>
        <v/>
      </c>
      <c r="CY768" s="71"/>
      <c r="CZ768" s="79" t="str">
        <f>IF(ISBLANK(CY768),"", IFERROR(VLOOKUP(CY768, Repairs!$A$2:$B$252, 2, 0),""))</f>
        <v/>
      </c>
      <c r="DA768" s="77"/>
      <c r="DB768" s="71"/>
      <c r="DC768" s="79" t="str">
        <f>IFERROR(VLOOKUP(DB768, DatingReason!$A$2:$B$252, 2, 0),"")</f>
        <v/>
      </c>
      <c r="DD768" s="123" t="str">
        <f t="shared" si="147"/>
        <v/>
      </c>
      <c r="DF768" s="119" t="str">
        <f t="array" ref="DF768">IF(AND($B768&lt;&gt;"", $DE768&lt;&gt;"", $DE768&lt;&gt;"No"),MAX(IF($B768=PEOPLE!$B$4:$B$1000, PEOPLE!$Q$4:$Q$1000,""))+100,"")</f>
        <v/>
      </c>
      <c r="DG768" s="68"/>
      <c r="DH768" s="76">
        <f>COUNTIF(PEOPLE!B:B, MEMORIALS!B768)</f>
        <v>0</v>
      </c>
      <c r="DI768" s="82"/>
      <c r="DJ768" s="82"/>
      <c r="DK768" s="82"/>
      <c r="DL768" s="68"/>
      <c r="DM768" s="68"/>
      <c r="DN768" s="68"/>
      <c r="DO768" s="68"/>
      <c r="DP768" s="68"/>
    </row>
    <row r="769" spans="1:120" ht="15" customHeight="1" x14ac:dyDescent="0.25">
      <c r="A769" s="68"/>
      <c r="B769" s="69"/>
      <c r="C769" s="68"/>
      <c r="D769" s="68"/>
      <c r="E769" s="70" t="str">
        <f>IF(D769="","",VLOOKUP(D769,Denomination!$A$2:$B$50, 2, 0))</f>
        <v/>
      </c>
      <c r="F769" s="68"/>
      <c r="G769" s="71"/>
      <c r="H769" s="70" t="str">
        <f>IF(G769="","",VLOOKUP(G769,MCondition!$A$2:$B$50, 2, 0))</f>
        <v/>
      </c>
      <c r="I769" s="72"/>
      <c r="J769" s="71"/>
      <c r="K769" s="70" t="str">
        <f>IF(J769="","",VLOOKUP(J769,ICondition!$A$2:$B$50, 2, 0))</f>
        <v/>
      </c>
      <c r="L769" s="73"/>
      <c r="M769" s="73"/>
      <c r="N769" s="73"/>
      <c r="O769" s="73"/>
      <c r="P769" s="73"/>
      <c r="Q769" s="73"/>
      <c r="R769" s="78"/>
      <c r="S769" s="79" t="str">
        <f>IFERROR(VLOOKUP(R769,Material!$A$2:$B$59, 2, 0),"")</f>
        <v/>
      </c>
      <c r="T769" s="71"/>
      <c r="U769" s="79" t="str">
        <f>IFERROR(VLOOKUP(T769,Material!$A$2:$B$59, 2, 0),"")</f>
        <v/>
      </c>
      <c r="V769" s="71"/>
      <c r="W769" s="79" t="str">
        <f>IFERROR(VLOOKUP(V769,Material!$A$2:$B$59, 2, 0),"")</f>
        <v/>
      </c>
      <c r="X769" s="71"/>
      <c r="Y769" s="79" t="str">
        <f>IFERROR(VLOOKUP(X769,Material!$A$2:$B$59, 2, 0),"")</f>
        <v/>
      </c>
      <c r="Z769" s="71"/>
      <c r="AA769" s="79" t="str">
        <f>IFERROR(VLOOKUP(Z769,Material!$A$2:$B$59, 2, 0),"")</f>
        <v/>
      </c>
      <c r="AB769" s="74"/>
      <c r="AC769" s="75" t="e">
        <f t="shared" si="136"/>
        <v>#VALUE!</v>
      </c>
      <c r="AD769" s="75" t="e">
        <f t="shared" si="137"/>
        <v>#VALUE!</v>
      </c>
      <c r="AE769" s="75" t="e">
        <f t="shared" si="139"/>
        <v>#VALUE!</v>
      </c>
      <c r="AF769" s="75" t="e">
        <f t="shared" si="138"/>
        <v>#VALUE!</v>
      </c>
      <c r="AG769" s="75" t="e">
        <f t="shared" si="140"/>
        <v>#VALUE!</v>
      </c>
      <c r="AH769" s="75" t="e">
        <f t="shared" si="141"/>
        <v>#VALUE!</v>
      </c>
      <c r="AI769" s="75" t="e">
        <f t="shared" si="142"/>
        <v>#VALUE!</v>
      </c>
      <c r="AJ769" s="80" t="e">
        <f t="shared" si="143"/>
        <v>#VALUE!</v>
      </c>
      <c r="AK769" s="79" t="str">
        <f>(IFERROR(VLOOKUP(AB769,Categories!$A$2:$B$20,2,1),""))</f>
        <v/>
      </c>
      <c r="AL769" s="79" t="str">
        <f ca="1">IFERROR(VLOOKUP((HLOOKUP((VLOOKUP($AB769,Categories!$A$2:$F$20,3,1)), $AB$3:$AJ769, (ROW()-ROW($AB$3)+1), 0)), INDIRECT(VLOOKUP($AB769,Categories!$A$2:$F$20,6,1)),2,0),AK769)</f>
        <v/>
      </c>
      <c r="AM769" s="79" t="str">
        <f ca="1">IFERROR(VLOOKUP((HLOOKUP((VLOOKUP($AB769,Categories!$A$2:$F$20,4,1)),$AB$3:$AJ769,(ROW()-ROW($AB$3)+1),0)),INDIRECT(VLOOKUP($AB769,Categories!$A$2:$H$20,7,1)),2,0),"")</f>
        <v/>
      </c>
      <c r="AN769" s="79" t="str">
        <f ca="1">IFERROR(VLOOKUP((HLOOKUP((VLOOKUP($AB769,Categories!$A$2:$F$20,5,1)), $AB$3:$AJ769, (ROW()-ROW($AB$3)+1), 0)), INDIRECT(VLOOKUP($AB769,Categories!$A$2:$H$20,8,1)),2,0),"")</f>
        <v/>
      </c>
      <c r="AO769" s="79" t="str">
        <f t="shared" ca="1" si="144"/>
        <v/>
      </c>
      <c r="AP769" s="81"/>
      <c r="AQ769" s="70" t="str">
        <f>IFERROR(VLOOKUP(VALUE(MID(AP769,1,1)),AdditionalElements!$A$2:$B$50,2,0),"")</f>
        <v/>
      </c>
      <c r="AR769" s="70" t="str">
        <f>IFERROR(VLOOKUP(VALUE(MID(AP769,2,1)),AdditionalElements!$H$2:$I$50,2,0),"")</f>
        <v/>
      </c>
      <c r="AS769" s="70" t="str">
        <f>IFERROR(VLOOKUP(VALUE(MID(AP769,3,1)),AdditionalElements!$O$2:$P$50,2,0),"")</f>
        <v/>
      </c>
      <c r="AT769" s="70" t="str">
        <f>IFERROR(VLOOKUP(VALUE(MID(AP769,4,1)),AdditionalElements!$V$2:$W$50,2,0),"")</f>
        <v/>
      </c>
      <c r="AU769" s="71"/>
      <c r="AV769" s="79" t="str">
        <f>IFERROR(IF(VALUE(MID(AU769,1,1))=1, VLOOKUP(VALUE(MID(AU769,1,1)), TxtPanelShape!$A$2:$C$50, 3, 0), (IF(VALUE(MID(AU769,1,1))&gt;=7, VLOOKUP(VALUE(MID(AU769,1,1)), TxtPanelShape!$A$2:$C$50, 3, 0),VLOOKUP(VALUE(MID(AU769,1,2)),TxtPanelShape!$A$2:$C$50,3,0)))), "")</f>
        <v/>
      </c>
      <c r="AW769" s="79" t="str">
        <f>IFERROR(IF(VALUE(MID(AU769,1,1))=1, ", "&amp;VLOOKUP(VALUE(MID(AU769,2,1)), TxtPanelShape!$H$2:$I$50, 2, 0), IF(VALUE(MID(AU769,1,1))&gt;=7, ", "&amp;VLOOKUP(VALUE(MID(AU769,2,1)), TxtPanelShape!$H$2:$I$50, 2, 0),"")), "")</f>
        <v/>
      </c>
      <c r="AX769" s="79" t="str">
        <f>IFERROR(IF(VALUE(MID(AU769,1,1))=1, ", "&amp;VLOOKUP(VALUE(MID(AU769,3,1)), TxtPanelShape!$O$2:$P$50, 2, 0), IF(VALUE(MID(AU769,1,1))&gt;=7, ", "&amp;VLOOKUP(VALUE(MID(AU769,3,1)), TxtPanelShape!$O$2:$P$50, 2, 0),"")),"")</f>
        <v/>
      </c>
      <c r="AY769" s="79" t="str">
        <f>IFERROR("; "&amp;VLOOKUP(VALUE(MID(AU769,4,1)), TxtPanelShape!$V$2:$W$50,2,0),"")</f>
        <v/>
      </c>
      <c r="AZ769" s="79" t="str">
        <f t="shared" si="145"/>
        <v/>
      </c>
      <c r="BA769" s="71"/>
      <c r="BB769" s="79" t="str">
        <f>IFERROR(IF(VALUE(MID(BA769,1,1))=1, VLOOKUP(VALUE(MID(BA769,1,1)), TxtPanelShape!$A$2:$C$50, 3, 0), (IF(VALUE(MID(BA769,1,1))&gt;=7, VLOOKUP(VALUE(MID(BA769,1,1)), TxtPanelShape!$A$2:$C$50, 3, 0),VLOOKUP(VALUE(MID(BA769,1,2)),TxtPanelShape!$A$2:$C$50,3,0)))), "")</f>
        <v/>
      </c>
      <c r="BC769" s="79" t="str">
        <f>IFERROR(IF(VALUE(MID(BA769,1,1))=1, ", "&amp;VLOOKUP(VALUE(MID(BA769,2,1)), TxtPanelShape!$H$2:$I$50, 2, 0), IF(VALUE(MID(BA769,1,1))&gt;=7, ", "&amp;VLOOKUP(VALUE(MID(BA769,2,1)), TxtPanelShape!$H$2:$I$50, 2, 0),"")), "")</f>
        <v/>
      </c>
      <c r="BD769" s="79" t="str">
        <f>IFERROR(IF(VALUE(MID(BA769,1,1))=1, ", "&amp;VLOOKUP(VALUE(MID(BA769,3,1)), TxtPanelShape!$O$2:$P$50, 2, 0), IF(VALUE(MID(BA769,1,1))&gt;=7, ", "&amp;VLOOKUP(VALUE(MID(BA769,3,1)), TxtPanelShape!$O$2:$P$50, 2, 0),"")),"")</f>
        <v/>
      </c>
      <c r="BE769" s="79" t="str">
        <f>IFERROR("; "&amp;VLOOKUP(VALUE(MID(BA769,4,1)), TxtPanelShape!$V$2:$W$50,2,0),"")</f>
        <v/>
      </c>
      <c r="BF769" s="79" t="str">
        <f t="shared" si="146"/>
        <v/>
      </c>
      <c r="BG769" s="71"/>
      <c r="BH769" s="79" t="str">
        <f>IFERROR(VLOOKUP(BG769, TxtPanelDefinition!$A$2:$B$50, 2, 0),"")</f>
        <v/>
      </c>
      <c r="BI769" s="71"/>
      <c r="BJ769" s="79" t="str">
        <f>IFERROR(VLOOKUP(BI769, TxtPanelDefinition!$A$2:$B$50, 2, 0),"")</f>
        <v/>
      </c>
      <c r="BK769" s="71"/>
      <c r="BL769" s="79" t="str">
        <f>IFERROR(VLOOKUP(BK769, InscrTechniques!$A$2:$B$50, 2, 0),"")</f>
        <v/>
      </c>
      <c r="BM769" s="71"/>
      <c r="BN769" s="79" t="str">
        <f>IFERROR(VLOOKUP(BM769, InscrTechniques!$A$2:$B$50, 2, 0),"")</f>
        <v/>
      </c>
      <c r="BO769" s="71"/>
      <c r="BP769" s="79" t="str">
        <f>IFERROR(VLOOKUP(BO769, InscrTechniques!$A$2:$B$50, 2, 0),"")</f>
        <v/>
      </c>
      <c r="BQ769" s="71"/>
      <c r="BR769" s="79" t="str">
        <f>IFERROR(VLOOKUP(BQ769, InscrTechniques!$A$2:$B$50, 2, 0),"")</f>
        <v/>
      </c>
      <c r="BS769" s="71"/>
      <c r="BT769" s="79" t="str">
        <f>IFERROR(VLOOKUP(BS769, InscrTechniques!$A$2:$B$50, 2, 0),"")</f>
        <v/>
      </c>
      <c r="BU769" s="71"/>
      <c r="BV769" s="79" t="str">
        <f>IFERROR(VLOOKUP(BU769, InscrTechniques!$A$2:$B$50, 2, 0),"")</f>
        <v/>
      </c>
      <c r="BW769" s="125"/>
      <c r="BX769" s="79" t="str">
        <f>IFERROR(VLOOKUP(BW769, InscrTechniques!$A$2:$B$50, 2, 0),"")</f>
        <v/>
      </c>
      <c r="BY769" s="125"/>
      <c r="BZ769" s="79" t="str">
        <f>IFERROR(VLOOKUP(BY769, InscrTechniques!$A$2:$B$50, 2, 0),"")</f>
        <v/>
      </c>
      <c r="CA769" s="74"/>
      <c r="CB769" s="114" t="str">
        <f>IFERROR(VLOOKUP(CA769, LetterStyle!$A$2:$B$50, 2, 0),"")</f>
        <v/>
      </c>
      <c r="CC769" s="74"/>
      <c r="CD769" s="114" t="str">
        <f>IFERROR(VLOOKUP(CC769, LetterStyle!$A$2:$B$50, 2, 0),"")</f>
        <v/>
      </c>
      <c r="CE769" s="74"/>
      <c r="CF769" s="114" t="str">
        <f>IFERROR(VLOOKUP(CE769, LetterStyle!$A$2:$B$50, 2, 0),"")</f>
        <v/>
      </c>
      <c r="CG769" s="74"/>
      <c r="CH769" s="79" t="str">
        <f>IFERROR(VLOOKUP(CG769, LetterStyle!$A$2:$B$50, 2, 0),"")</f>
        <v/>
      </c>
      <c r="CI769" s="71"/>
      <c r="CJ769" s="79" t="str">
        <f>IFERROR(VLOOKUP(CI769, DecMotifs!$A$1:$B$306, 2, 0),"")</f>
        <v/>
      </c>
      <c r="CK769" s="71"/>
      <c r="CL769" s="79" t="str">
        <f>IFERROR(VLOOKUP(CK769, DecMotifs!$A$1:$B$306, 2, 0),"")</f>
        <v/>
      </c>
      <c r="CM769" s="71"/>
      <c r="CN769" s="79" t="str">
        <f>IFERROR(VLOOKUP(CM769, DecMotifs!$A$1:$B$306, 2, 0),"")</f>
        <v/>
      </c>
      <c r="CO769" s="71"/>
      <c r="CP769" s="79" t="str">
        <f>IFERROR(VLOOKUP(CO769, MarginalDec!$A$2:$B$253, 2, 0),"")</f>
        <v/>
      </c>
      <c r="CQ769" s="71"/>
      <c r="CR769" s="79" t="str">
        <f>IFERROR(VLOOKUP(CQ769, MarginalDec!$A$2:$B$253, 2, 0),"")</f>
        <v/>
      </c>
      <c r="CS769" s="71"/>
      <c r="CT769" s="79" t="str">
        <f>IFERROR(VLOOKUP(CS769, MarginalDec!$A$2:$B$253, 2, 0),"")</f>
        <v/>
      </c>
      <c r="CU769" s="71"/>
      <c r="CV769" s="79" t="str">
        <f>IF(ISBLANK(CU769),"", IFERROR(VLOOKUP(CU769, Tooling!$A$2:$B$252, 2, 0),""))</f>
        <v/>
      </c>
      <c r="CW769" s="71"/>
      <c r="CX769" s="79" t="str">
        <f>IF(ISBLANK(CW769),"", IFERROR(VLOOKUP(CW769, Tooling!$A$2:$B$252, 2, 0),""))</f>
        <v/>
      </c>
      <c r="CY769" s="71"/>
      <c r="CZ769" s="79" t="str">
        <f>IF(ISBLANK(CY769),"", IFERROR(VLOOKUP(CY769, Repairs!$A$2:$B$252, 2, 0),""))</f>
        <v/>
      </c>
      <c r="DA769" s="77"/>
      <c r="DB769" s="71"/>
      <c r="DC769" s="79" t="str">
        <f>IFERROR(VLOOKUP(DB769, DatingReason!$A$2:$B$252, 2, 0),"")</f>
        <v/>
      </c>
      <c r="DD769" s="123" t="str">
        <f t="shared" si="147"/>
        <v/>
      </c>
      <c r="DF769" s="119" t="str">
        <f t="array" ref="DF769">IF(AND($B769&lt;&gt;"", $DE769&lt;&gt;"", $DE769&lt;&gt;"No"),MAX(IF($B769=PEOPLE!$B$4:$B$1000, PEOPLE!$Q$4:$Q$1000,""))+100,"")</f>
        <v/>
      </c>
      <c r="DG769" s="68"/>
      <c r="DH769" s="76">
        <f>COUNTIF(PEOPLE!B:B, MEMORIALS!B769)</f>
        <v>0</v>
      </c>
      <c r="DI769" s="82"/>
      <c r="DJ769" s="82"/>
      <c r="DK769" s="82"/>
      <c r="DL769" s="68"/>
      <c r="DM769" s="68"/>
      <c r="DN769" s="68"/>
      <c r="DO769" s="68"/>
      <c r="DP769" s="68"/>
    </row>
    <row r="770" spans="1:120" ht="15" customHeight="1" x14ac:dyDescent="0.25">
      <c r="A770" s="68"/>
      <c r="B770" s="69"/>
      <c r="C770" s="68"/>
      <c r="D770" s="68"/>
      <c r="E770" s="70" t="str">
        <f>IF(D770="","",VLOOKUP(D770,Denomination!$A$2:$B$50, 2, 0))</f>
        <v/>
      </c>
      <c r="F770" s="68"/>
      <c r="G770" s="71"/>
      <c r="H770" s="70" t="str">
        <f>IF(G770="","",VLOOKUP(G770,MCondition!$A$2:$B$50, 2, 0))</f>
        <v/>
      </c>
      <c r="I770" s="72"/>
      <c r="J770" s="71"/>
      <c r="K770" s="70" t="str">
        <f>IF(J770="","",VLOOKUP(J770,ICondition!$A$2:$B$50, 2, 0))</f>
        <v/>
      </c>
      <c r="L770" s="73"/>
      <c r="M770" s="73"/>
      <c r="N770" s="73"/>
      <c r="O770" s="73"/>
      <c r="P770" s="73"/>
      <c r="Q770" s="73"/>
      <c r="R770" s="78"/>
      <c r="S770" s="79" t="str">
        <f>IFERROR(VLOOKUP(R770,Material!$A$2:$B$59, 2, 0),"")</f>
        <v/>
      </c>
      <c r="T770" s="71"/>
      <c r="U770" s="79" t="str">
        <f>IFERROR(VLOOKUP(T770,Material!$A$2:$B$59, 2, 0),"")</f>
        <v/>
      </c>
      <c r="V770" s="71"/>
      <c r="W770" s="79" t="str">
        <f>IFERROR(VLOOKUP(V770,Material!$A$2:$B$59, 2, 0),"")</f>
        <v/>
      </c>
      <c r="X770" s="71"/>
      <c r="Y770" s="79" t="str">
        <f>IFERROR(VLOOKUP(X770,Material!$A$2:$B$59, 2, 0),"")</f>
        <v/>
      </c>
      <c r="Z770" s="71"/>
      <c r="AA770" s="79" t="str">
        <f>IFERROR(VLOOKUP(Z770,Material!$A$2:$B$59, 2, 0),"")</f>
        <v/>
      </c>
      <c r="AB770" s="74"/>
      <c r="AC770" s="75" t="e">
        <f t="shared" si="136"/>
        <v>#VALUE!</v>
      </c>
      <c r="AD770" s="75" t="e">
        <f t="shared" si="137"/>
        <v>#VALUE!</v>
      </c>
      <c r="AE770" s="75" t="e">
        <f t="shared" si="139"/>
        <v>#VALUE!</v>
      </c>
      <c r="AF770" s="75" t="e">
        <f t="shared" si="138"/>
        <v>#VALUE!</v>
      </c>
      <c r="AG770" s="75" t="e">
        <f t="shared" si="140"/>
        <v>#VALUE!</v>
      </c>
      <c r="AH770" s="75" t="e">
        <f t="shared" si="141"/>
        <v>#VALUE!</v>
      </c>
      <c r="AI770" s="75" t="e">
        <f t="shared" si="142"/>
        <v>#VALUE!</v>
      </c>
      <c r="AJ770" s="80" t="e">
        <f t="shared" si="143"/>
        <v>#VALUE!</v>
      </c>
      <c r="AK770" s="79" t="str">
        <f>(IFERROR(VLOOKUP(AB770,Categories!$A$2:$B$20,2,1),""))</f>
        <v/>
      </c>
      <c r="AL770" s="79" t="str">
        <f ca="1">IFERROR(VLOOKUP((HLOOKUP((VLOOKUP($AB770,Categories!$A$2:$F$20,3,1)), $AB$3:$AJ770, (ROW()-ROW($AB$3)+1), 0)), INDIRECT(VLOOKUP($AB770,Categories!$A$2:$F$20,6,1)),2,0),AK770)</f>
        <v/>
      </c>
      <c r="AM770" s="79" t="str">
        <f ca="1">IFERROR(VLOOKUP((HLOOKUP((VLOOKUP($AB770,Categories!$A$2:$F$20,4,1)),$AB$3:$AJ770,(ROW()-ROW($AB$3)+1),0)),INDIRECT(VLOOKUP($AB770,Categories!$A$2:$H$20,7,1)),2,0),"")</f>
        <v/>
      </c>
      <c r="AN770" s="79" t="str">
        <f ca="1">IFERROR(VLOOKUP((HLOOKUP((VLOOKUP($AB770,Categories!$A$2:$F$20,5,1)), $AB$3:$AJ770, (ROW()-ROW($AB$3)+1), 0)), INDIRECT(VLOOKUP($AB770,Categories!$A$2:$H$20,8,1)),2,0),"")</f>
        <v/>
      </c>
      <c r="AO770" s="79" t="str">
        <f t="shared" ca="1" si="144"/>
        <v/>
      </c>
      <c r="AP770" s="81"/>
      <c r="AQ770" s="70" t="str">
        <f>IFERROR(VLOOKUP(VALUE(MID(AP770,1,1)),AdditionalElements!$A$2:$B$50,2,0),"")</f>
        <v/>
      </c>
      <c r="AR770" s="70" t="str">
        <f>IFERROR(VLOOKUP(VALUE(MID(AP770,2,1)),AdditionalElements!$H$2:$I$50,2,0),"")</f>
        <v/>
      </c>
      <c r="AS770" s="70" t="str">
        <f>IFERROR(VLOOKUP(VALUE(MID(AP770,3,1)),AdditionalElements!$O$2:$P$50,2,0),"")</f>
        <v/>
      </c>
      <c r="AT770" s="70" t="str">
        <f>IFERROR(VLOOKUP(VALUE(MID(AP770,4,1)),AdditionalElements!$V$2:$W$50,2,0),"")</f>
        <v/>
      </c>
      <c r="AU770" s="71"/>
      <c r="AV770" s="79" t="str">
        <f>IFERROR(IF(VALUE(MID(AU770,1,1))=1, VLOOKUP(VALUE(MID(AU770,1,1)), TxtPanelShape!$A$2:$C$50, 3, 0), (IF(VALUE(MID(AU770,1,1))&gt;=7, VLOOKUP(VALUE(MID(AU770,1,1)), TxtPanelShape!$A$2:$C$50, 3, 0),VLOOKUP(VALUE(MID(AU770,1,2)),TxtPanelShape!$A$2:$C$50,3,0)))), "")</f>
        <v/>
      </c>
      <c r="AW770" s="79" t="str">
        <f>IFERROR(IF(VALUE(MID(AU770,1,1))=1, ", "&amp;VLOOKUP(VALUE(MID(AU770,2,1)), TxtPanelShape!$H$2:$I$50, 2, 0), IF(VALUE(MID(AU770,1,1))&gt;=7, ", "&amp;VLOOKUP(VALUE(MID(AU770,2,1)), TxtPanelShape!$H$2:$I$50, 2, 0),"")), "")</f>
        <v/>
      </c>
      <c r="AX770" s="79" t="str">
        <f>IFERROR(IF(VALUE(MID(AU770,1,1))=1, ", "&amp;VLOOKUP(VALUE(MID(AU770,3,1)), TxtPanelShape!$O$2:$P$50, 2, 0), IF(VALUE(MID(AU770,1,1))&gt;=7, ", "&amp;VLOOKUP(VALUE(MID(AU770,3,1)), TxtPanelShape!$O$2:$P$50, 2, 0),"")),"")</f>
        <v/>
      </c>
      <c r="AY770" s="79" t="str">
        <f>IFERROR("; "&amp;VLOOKUP(VALUE(MID(AU770,4,1)), TxtPanelShape!$V$2:$W$50,2,0),"")</f>
        <v/>
      </c>
      <c r="AZ770" s="79" t="str">
        <f t="shared" si="145"/>
        <v/>
      </c>
      <c r="BA770" s="71"/>
      <c r="BB770" s="79" t="str">
        <f>IFERROR(IF(VALUE(MID(BA770,1,1))=1, VLOOKUP(VALUE(MID(BA770,1,1)), TxtPanelShape!$A$2:$C$50, 3, 0), (IF(VALUE(MID(BA770,1,1))&gt;=7, VLOOKUP(VALUE(MID(BA770,1,1)), TxtPanelShape!$A$2:$C$50, 3, 0),VLOOKUP(VALUE(MID(BA770,1,2)),TxtPanelShape!$A$2:$C$50,3,0)))), "")</f>
        <v/>
      </c>
      <c r="BC770" s="79" t="str">
        <f>IFERROR(IF(VALUE(MID(BA770,1,1))=1, ", "&amp;VLOOKUP(VALUE(MID(BA770,2,1)), TxtPanelShape!$H$2:$I$50, 2, 0), IF(VALUE(MID(BA770,1,1))&gt;=7, ", "&amp;VLOOKUP(VALUE(MID(BA770,2,1)), TxtPanelShape!$H$2:$I$50, 2, 0),"")), "")</f>
        <v/>
      </c>
      <c r="BD770" s="79" t="str">
        <f>IFERROR(IF(VALUE(MID(BA770,1,1))=1, ", "&amp;VLOOKUP(VALUE(MID(BA770,3,1)), TxtPanelShape!$O$2:$P$50, 2, 0), IF(VALUE(MID(BA770,1,1))&gt;=7, ", "&amp;VLOOKUP(VALUE(MID(BA770,3,1)), TxtPanelShape!$O$2:$P$50, 2, 0),"")),"")</f>
        <v/>
      </c>
      <c r="BE770" s="79" t="str">
        <f>IFERROR("; "&amp;VLOOKUP(VALUE(MID(BA770,4,1)), TxtPanelShape!$V$2:$W$50,2,0),"")</f>
        <v/>
      </c>
      <c r="BF770" s="79" t="str">
        <f t="shared" si="146"/>
        <v/>
      </c>
      <c r="BG770" s="71"/>
      <c r="BH770" s="79" t="str">
        <f>IFERROR(VLOOKUP(BG770, TxtPanelDefinition!$A$2:$B$50, 2, 0),"")</f>
        <v/>
      </c>
      <c r="BI770" s="71"/>
      <c r="BJ770" s="79" t="str">
        <f>IFERROR(VLOOKUP(BI770, TxtPanelDefinition!$A$2:$B$50, 2, 0),"")</f>
        <v/>
      </c>
      <c r="BK770" s="71"/>
      <c r="BL770" s="79" t="str">
        <f>IFERROR(VLOOKUP(BK770, InscrTechniques!$A$2:$B$50, 2, 0),"")</f>
        <v/>
      </c>
      <c r="BM770" s="71"/>
      <c r="BN770" s="79" t="str">
        <f>IFERROR(VLOOKUP(BM770, InscrTechniques!$A$2:$B$50, 2, 0),"")</f>
        <v/>
      </c>
      <c r="BO770" s="71"/>
      <c r="BP770" s="79" t="str">
        <f>IFERROR(VLOOKUP(BO770, InscrTechniques!$A$2:$B$50, 2, 0),"")</f>
        <v/>
      </c>
      <c r="BQ770" s="71"/>
      <c r="BR770" s="79" t="str">
        <f>IFERROR(VLOOKUP(BQ770, InscrTechniques!$A$2:$B$50, 2, 0),"")</f>
        <v/>
      </c>
      <c r="BS770" s="71"/>
      <c r="BT770" s="79" t="str">
        <f>IFERROR(VLOOKUP(BS770, InscrTechniques!$A$2:$B$50, 2, 0),"")</f>
        <v/>
      </c>
      <c r="BU770" s="71"/>
      <c r="BV770" s="79" t="str">
        <f>IFERROR(VLOOKUP(BU770, InscrTechniques!$A$2:$B$50, 2, 0),"")</f>
        <v/>
      </c>
      <c r="BW770" s="125"/>
      <c r="BX770" s="79" t="str">
        <f>IFERROR(VLOOKUP(BW770, InscrTechniques!$A$2:$B$50, 2, 0),"")</f>
        <v/>
      </c>
      <c r="BY770" s="125"/>
      <c r="BZ770" s="79" t="str">
        <f>IFERROR(VLOOKUP(BY770, InscrTechniques!$A$2:$B$50, 2, 0),"")</f>
        <v/>
      </c>
      <c r="CA770" s="74"/>
      <c r="CB770" s="114" t="str">
        <f>IFERROR(VLOOKUP(CA770, LetterStyle!$A$2:$B$50, 2, 0),"")</f>
        <v/>
      </c>
      <c r="CC770" s="74"/>
      <c r="CD770" s="114" t="str">
        <f>IFERROR(VLOOKUP(CC770, LetterStyle!$A$2:$B$50, 2, 0),"")</f>
        <v/>
      </c>
      <c r="CE770" s="74"/>
      <c r="CF770" s="114" t="str">
        <f>IFERROR(VLOOKUP(CE770, LetterStyle!$A$2:$B$50, 2, 0),"")</f>
        <v/>
      </c>
      <c r="CG770" s="74"/>
      <c r="CH770" s="79" t="str">
        <f>IFERROR(VLOOKUP(CG770, LetterStyle!$A$2:$B$50, 2, 0),"")</f>
        <v/>
      </c>
      <c r="CI770" s="71"/>
      <c r="CJ770" s="79" t="str">
        <f>IFERROR(VLOOKUP(CI770, DecMotifs!$A$1:$B$306, 2, 0),"")</f>
        <v/>
      </c>
      <c r="CK770" s="71"/>
      <c r="CL770" s="79" t="str">
        <f>IFERROR(VLOOKUP(CK770, DecMotifs!$A$1:$B$306, 2, 0),"")</f>
        <v/>
      </c>
      <c r="CM770" s="71"/>
      <c r="CN770" s="79" t="str">
        <f>IFERROR(VLOOKUP(CM770, DecMotifs!$A$1:$B$306, 2, 0),"")</f>
        <v/>
      </c>
      <c r="CO770" s="71"/>
      <c r="CP770" s="79" t="str">
        <f>IFERROR(VLOOKUP(CO770, MarginalDec!$A$2:$B$253, 2, 0),"")</f>
        <v/>
      </c>
      <c r="CQ770" s="71"/>
      <c r="CR770" s="79" t="str">
        <f>IFERROR(VLOOKUP(CQ770, MarginalDec!$A$2:$B$253, 2, 0),"")</f>
        <v/>
      </c>
      <c r="CS770" s="71"/>
      <c r="CT770" s="79" t="str">
        <f>IFERROR(VLOOKUP(CS770, MarginalDec!$A$2:$B$253, 2, 0),"")</f>
        <v/>
      </c>
      <c r="CU770" s="71"/>
      <c r="CV770" s="79" t="str">
        <f>IF(ISBLANK(CU770),"", IFERROR(VLOOKUP(CU770, Tooling!$A$2:$B$252, 2, 0),""))</f>
        <v/>
      </c>
      <c r="CW770" s="71"/>
      <c r="CX770" s="79" t="str">
        <f>IF(ISBLANK(CW770),"", IFERROR(VLOOKUP(CW770, Tooling!$A$2:$B$252, 2, 0),""))</f>
        <v/>
      </c>
      <c r="CY770" s="71"/>
      <c r="CZ770" s="79" t="str">
        <f>IF(ISBLANK(CY770),"", IFERROR(VLOOKUP(CY770, Repairs!$A$2:$B$252, 2, 0),""))</f>
        <v/>
      </c>
      <c r="DA770" s="77"/>
      <c r="DB770" s="71"/>
      <c r="DC770" s="79" t="str">
        <f>IFERROR(VLOOKUP(DB770, DatingReason!$A$2:$B$252, 2, 0),"")</f>
        <v/>
      </c>
      <c r="DD770" s="123" t="str">
        <f t="shared" si="147"/>
        <v/>
      </c>
      <c r="DF770" s="119" t="str">
        <f t="array" ref="DF770">IF(AND($B770&lt;&gt;"", $DE770&lt;&gt;"", $DE770&lt;&gt;"No"),MAX(IF($B770=PEOPLE!$B$4:$B$1000, PEOPLE!$Q$4:$Q$1000,""))+100,"")</f>
        <v/>
      </c>
      <c r="DG770" s="68"/>
      <c r="DH770" s="76">
        <f>COUNTIF(PEOPLE!B:B, MEMORIALS!B770)</f>
        <v>0</v>
      </c>
      <c r="DI770" s="82"/>
      <c r="DJ770" s="82"/>
      <c r="DK770" s="82"/>
      <c r="DL770" s="68"/>
      <c r="DM770" s="68"/>
      <c r="DN770" s="68"/>
      <c r="DO770" s="68"/>
      <c r="DP770" s="68"/>
    </row>
    <row r="771" spans="1:120" ht="15" customHeight="1" x14ac:dyDescent="0.25">
      <c r="A771" s="68"/>
      <c r="B771" s="69"/>
      <c r="C771" s="68"/>
      <c r="D771" s="68"/>
      <c r="E771" s="70" t="str">
        <f>IF(D771="","",VLOOKUP(D771,Denomination!$A$2:$B$50, 2, 0))</f>
        <v/>
      </c>
      <c r="F771" s="68"/>
      <c r="G771" s="71"/>
      <c r="H771" s="70" t="str">
        <f>IF(G771="","",VLOOKUP(G771,MCondition!$A$2:$B$50, 2, 0))</f>
        <v/>
      </c>
      <c r="I771" s="72"/>
      <c r="J771" s="71"/>
      <c r="K771" s="70" t="str">
        <f>IF(J771="","",VLOOKUP(J771,ICondition!$A$2:$B$50, 2, 0))</f>
        <v/>
      </c>
      <c r="L771" s="73"/>
      <c r="M771" s="73"/>
      <c r="N771" s="73"/>
      <c r="O771" s="73"/>
      <c r="P771" s="73"/>
      <c r="Q771" s="73"/>
      <c r="R771" s="78"/>
      <c r="S771" s="79" t="str">
        <f>IFERROR(VLOOKUP(R771,Material!$A$2:$B$59, 2, 0),"")</f>
        <v/>
      </c>
      <c r="T771" s="71"/>
      <c r="U771" s="79" t="str">
        <f>IFERROR(VLOOKUP(T771,Material!$A$2:$B$59, 2, 0),"")</f>
        <v/>
      </c>
      <c r="V771" s="71"/>
      <c r="W771" s="79" t="str">
        <f>IFERROR(VLOOKUP(V771,Material!$A$2:$B$59, 2, 0),"")</f>
        <v/>
      </c>
      <c r="X771" s="71"/>
      <c r="Y771" s="79" t="str">
        <f>IFERROR(VLOOKUP(X771,Material!$A$2:$B$59, 2, 0),"")</f>
        <v/>
      </c>
      <c r="Z771" s="71"/>
      <c r="AA771" s="79" t="str">
        <f>IFERROR(VLOOKUP(Z771,Material!$A$2:$B$59, 2, 0),"")</f>
        <v/>
      </c>
      <c r="AB771" s="74"/>
      <c r="AC771" s="75" t="e">
        <f t="shared" si="136"/>
        <v>#VALUE!</v>
      </c>
      <c r="AD771" s="75" t="e">
        <f t="shared" si="137"/>
        <v>#VALUE!</v>
      </c>
      <c r="AE771" s="75" t="e">
        <f t="shared" si="139"/>
        <v>#VALUE!</v>
      </c>
      <c r="AF771" s="75" t="e">
        <f t="shared" si="138"/>
        <v>#VALUE!</v>
      </c>
      <c r="AG771" s="75" t="e">
        <f t="shared" si="140"/>
        <v>#VALUE!</v>
      </c>
      <c r="AH771" s="75" t="e">
        <f t="shared" si="141"/>
        <v>#VALUE!</v>
      </c>
      <c r="AI771" s="75" t="e">
        <f t="shared" si="142"/>
        <v>#VALUE!</v>
      </c>
      <c r="AJ771" s="80" t="e">
        <f t="shared" si="143"/>
        <v>#VALUE!</v>
      </c>
      <c r="AK771" s="79" t="str">
        <f>(IFERROR(VLOOKUP(AB771,Categories!$A$2:$B$20,2,1),""))</f>
        <v/>
      </c>
      <c r="AL771" s="79" t="str">
        <f ca="1">IFERROR(VLOOKUP((HLOOKUP((VLOOKUP($AB771,Categories!$A$2:$F$20,3,1)), $AB$3:$AJ771, (ROW()-ROW($AB$3)+1), 0)), INDIRECT(VLOOKUP($AB771,Categories!$A$2:$F$20,6,1)),2,0),AK771)</f>
        <v/>
      </c>
      <c r="AM771" s="79" t="str">
        <f ca="1">IFERROR(VLOOKUP((HLOOKUP((VLOOKUP($AB771,Categories!$A$2:$F$20,4,1)),$AB$3:$AJ771,(ROW()-ROW($AB$3)+1),0)),INDIRECT(VLOOKUP($AB771,Categories!$A$2:$H$20,7,1)),2,0),"")</f>
        <v/>
      </c>
      <c r="AN771" s="79" t="str">
        <f ca="1">IFERROR(VLOOKUP((HLOOKUP((VLOOKUP($AB771,Categories!$A$2:$F$20,5,1)), $AB$3:$AJ771, (ROW()-ROW($AB$3)+1), 0)), INDIRECT(VLOOKUP($AB771,Categories!$A$2:$H$20,8,1)),2,0),"")</f>
        <v/>
      </c>
      <c r="AO771" s="79" t="str">
        <f t="shared" ca="1" si="144"/>
        <v/>
      </c>
      <c r="AP771" s="81"/>
      <c r="AQ771" s="70" t="str">
        <f>IFERROR(VLOOKUP(VALUE(MID(AP771,1,1)),AdditionalElements!$A$2:$B$50,2,0),"")</f>
        <v/>
      </c>
      <c r="AR771" s="70" t="str">
        <f>IFERROR(VLOOKUP(VALUE(MID(AP771,2,1)),AdditionalElements!$H$2:$I$50,2,0),"")</f>
        <v/>
      </c>
      <c r="AS771" s="70" t="str">
        <f>IFERROR(VLOOKUP(VALUE(MID(AP771,3,1)),AdditionalElements!$O$2:$P$50,2,0),"")</f>
        <v/>
      </c>
      <c r="AT771" s="70" t="str">
        <f>IFERROR(VLOOKUP(VALUE(MID(AP771,4,1)),AdditionalElements!$V$2:$W$50,2,0),"")</f>
        <v/>
      </c>
      <c r="AU771" s="71"/>
      <c r="AV771" s="79" t="str">
        <f>IFERROR(IF(VALUE(MID(AU771,1,1))=1, VLOOKUP(VALUE(MID(AU771,1,1)), TxtPanelShape!$A$2:$C$50, 3, 0), (IF(VALUE(MID(AU771,1,1))&gt;=7, VLOOKUP(VALUE(MID(AU771,1,1)), TxtPanelShape!$A$2:$C$50, 3, 0),VLOOKUP(VALUE(MID(AU771,1,2)),TxtPanelShape!$A$2:$C$50,3,0)))), "")</f>
        <v/>
      </c>
      <c r="AW771" s="79" t="str">
        <f>IFERROR(IF(VALUE(MID(AU771,1,1))=1, ", "&amp;VLOOKUP(VALUE(MID(AU771,2,1)), TxtPanelShape!$H$2:$I$50, 2, 0), IF(VALUE(MID(AU771,1,1))&gt;=7, ", "&amp;VLOOKUP(VALUE(MID(AU771,2,1)), TxtPanelShape!$H$2:$I$50, 2, 0),"")), "")</f>
        <v/>
      </c>
      <c r="AX771" s="79" t="str">
        <f>IFERROR(IF(VALUE(MID(AU771,1,1))=1, ", "&amp;VLOOKUP(VALUE(MID(AU771,3,1)), TxtPanelShape!$O$2:$P$50, 2, 0), IF(VALUE(MID(AU771,1,1))&gt;=7, ", "&amp;VLOOKUP(VALUE(MID(AU771,3,1)), TxtPanelShape!$O$2:$P$50, 2, 0),"")),"")</f>
        <v/>
      </c>
      <c r="AY771" s="79" t="str">
        <f>IFERROR("; "&amp;VLOOKUP(VALUE(MID(AU771,4,1)), TxtPanelShape!$V$2:$W$50,2,0),"")</f>
        <v/>
      </c>
      <c r="AZ771" s="79" t="str">
        <f t="shared" si="145"/>
        <v/>
      </c>
      <c r="BA771" s="71"/>
      <c r="BB771" s="79" t="str">
        <f>IFERROR(IF(VALUE(MID(BA771,1,1))=1, VLOOKUP(VALUE(MID(BA771,1,1)), TxtPanelShape!$A$2:$C$50, 3, 0), (IF(VALUE(MID(BA771,1,1))&gt;=7, VLOOKUP(VALUE(MID(BA771,1,1)), TxtPanelShape!$A$2:$C$50, 3, 0),VLOOKUP(VALUE(MID(BA771,1,2)),TxtPanelShape!$A$2:$C$50,3,0)))), "")</f>
        <v/>
      </c>
      <c r="BC771" s="79" t="str">
        <f>IFERROR(IF(VALUE(MID(BA771,1,1))=1, ", "&amp;VLOOKUP(VALUE(MID(BA771,2,1)), TxtPanelShape!$H$2:$I$50, 2, 0), IF(VALUE(MID(BA771,1,1))&gt;=7, ", "&amp;VLOOKUP(VALUE(MID(BA771,2,1)), TxtPanelShape!$H$2:$I$50, 2, 0),"")), "")</f>
        <v/>
      </c>
      <c r="BD771" s="79" t="str">
        <f>IFERROR(IF(VALUE(MID(BA771,1,1))=1, ", "&amp;VLOOKUP(VALUE(MID(BA771,3,1)), TxtPanelShape!$O$2:$P$50, 2, 0), IF(VALUE(MID(BA771,1,1))&gt;=7, ", "&amp;VLOOKUP(VALUE(MID(BA771,3,1)), TxtPanelShape!$O$2:$P$50, 2, 0),"")),"")</f>
        <v/>
      </c>
      <c r="BE771" s="79" t="str">
        <f>IFERROR("; "&amp;VLOOKUP(VALUE(MID(BA771,4,1)), TxtPanelShape!$V$2:$W$50,2,0),"")</f>
        <v/>
      </c>
      <c r="BF771" s="79" t="str">
        <f t="shared" si="146"/>
        <v/>
      </c>
      <c r="BG771" s="71"/>
      <c r="BH771" s="79" t="str">
        <f>IFERROR(VLOOKUP(BG771, TxtPanelDefinition!$A$2:$B$50, 2, 0),"")</f>
        <v/>
      </c>
      <c r="BI771" s="71"/>
      <c r="BJ771" s="79" t="str">
        <f>IFERROR(VLOOKUP(BI771, TxtPanelDefinition!$A$2:$B$50, 2, 0),"")</f>
        <v/>
      </c>
      <c r="BK771" s="71"/>
      <c r="BL771" s="79" t="str">
        <f>IFERROR(VLOOKUP(BK771, InscrTechniques!$A$2:$B$50, 2, 0),"")</f>
        <v/>
      </c>
      <c r="BM771" s="71"/>
      <c r="BN771" s="79" t="str">
        <f>IFERROR(VLOOKUP(BM771, InscrTechniques!$A$2:$B$50, 2, 0),"")</f>
        <v/>
      </c>
      <c r="BO771" s="71"/>
      <c r="BP771" s="79" t="str">
        <f>IFERROR(VLOOKUP(BO771, InscrTechniques!$A$2:$B$50, 2, 0),"")</f>
        <v/>
      </c>
      <c r="BQ771" s="71"/>
      <c r="BR771" s="79" t="str">
        <f>IFERROR(VLOOKUP(BQ771, InscrTechniques!$A$2:$B$50, 2, 0),"")</f>
        <v/>
      </c>
      <c r="BS771" s="71"/>
      <c r="BT771" s="79" t="str">
        <f>IFERROR(VLOOKUP(BS771, InscrTechniques!$A$2:$B$50, 2, 0),"")</f>
        <v/>
      </c>
      <c r="BU771" s="71"/>
      <c r="BV771" s="79" t="str">
        <f>IFERROR(VLOOKUP(BU771, InscrTechniques!$A$2:$B$50, 2, 0),"")</f>
        <v/>
      </c>
      <c r="BW771" s="125"/>
      <c r="BX771" s="79" t="str">
        <f>IFERROR(VLOOKUP(BW771, InscrTechniques!$A$2:$B$50, 2, 0),"")</f>
        <v/>
      </c>
      <c r="BY771" s="125"/>
      <c r="BZ771" s="79" t="str">
        <f>IFERROR(VLOOKUP(BY771, InscrTechniques!$A$2:$B$50, 2, 0),"")</f>
        <v/>
      </c>
      <c r="CA771" s="74"/>
      <c r="CB771" s="114" t="str">
        <f>IFERROR(VLOOKUP(CA771, LetterStyle!$A$2:$B$50, 2, 0),"")</f>
        <v/>
      </c>
      <c r="CC771" s="74"/>
      <c r="CD771" s="114" t="str">
        <f>IFERROR(VLOOKUP(CC771, LetterStyle!$A$2:$B$50, 2, 0),"")</f>
        <v/>
      </c>
      <c r="CE771" s="74"/>
      <c r="CF771" s="114" t="str">
        <f>IFERROR(VLOOKUP(CE771, LetterStyle!$A$2:$B$50, 2, 0),"")</f>
        <v/>
      </c>
      <c r="CG771" s="74"/>
      <c r="CH771" s="79" t="str">
        <f>IFERROR(VLOOKUP(CG771, LetterStyle!$A$2:$B$50, 2, 0),"")</f>
        <v/>
      </c>
      <c r="CI771" s="71"/>
      <c r="CJ771" s="79" t="str">
        <f>IFERROR(VLOOKUP(CI771, DecMotifs!$A$1:$B$306, 2, 0),"")</f>
        <v/>
      </c>
      <c r="CK771" s="71"/>
      <c r="CL771" s="79" t="str">
        <f>IFERROR(VLOOKUP(CK771, DecMotifs!$A$1:$B$306, 2, 0),"")</f>
        <v/>
      </c>
      <c r="CM771" s="71"/>
      <c r="CN771" s="79" t="str">
        <f>IFERROR(VLOOKUP(CM771, DecMotifs!$A$1:$B$306, 2, 0),"")</f>
        <v/>
      </c>
      <c r="CO771" s="71"/>
      <c r="CP771" s="79" t="str">
        <f>IFERROR(VLOOKUP(CO771, MarginalDec!$A$2:$B$253, 2, 0),"")</f>
        <v/>
      </c>
      <c r="CQ771" s="71"/>
      <c r="CR771" s="79" t="str">
        <f>IFERROR(VLOOKUP(CQ771, MarginalDec!$A$2:$B$253, 2, 0),"")</f>
        <v/>
      </c>
      <c r="CS771" s="71"/>
      <c r="CT771" s="79" t="str">
        <f>IFERROR(VLOOKUP(CS771, MarginalDec!$A$2:$B$253, 2, 0),"")</f>
        <v/>
      </c>
      <c r="CU771" s="71"/>
      <c r="CV771" s="79" t="str">
        <f>IF(ISBLANK(CU771),"", IFERROR(VLOOKUP(CU771, Tooling!$A$2:$B$252, 2, 0),""))</f>
        <v/>
      </c>
      <c r="CW771" s="71"/>
      <c r="CX771" s="79" t="str">
        <f>IF(ISBLANK(CW771),"", IFERROR(VLOOKUP(CW771, Tooling!$A$2:$B$252, 2, 0),""))</f>
        <v/>
      </c>
      <c r="CY771" s="71"/>
      <c r="CZ771" s="79" t="str">
        <f>IF(ISBLANK(CY771),"", IFERROR(VLOOKUP(CY771, Repairs!$A$2:$B$252, 2, 0),""))</f>
        <v/>
      </c>
      <c r="DA771" s="77"/>
      <c r="DB771" s="71"/>
      <c r="DC771" s="79" t="str">
        <f>IFERROR(VLOOKUP(DB771, DatingReason!$A$2:$B$252, 2, 0),"")</f>
        <v/>
      </c>
      <c r="DD771" s="123" t="str">
        <f t="shared" si="147"/>
        <v/>
      </c>
      <c r="DF771" s="119" t="str">
        <f t="array" ref="DF771">IF(AND($B771&lt;&gt;"", $DE771&lt;&gt;"", $DE771&lt;&gt;"No"),MAX(IF($B771=PEOPLE!$B$4:$B$1000, PEOPLE!$Q$4:$Q$1000,""))+100,"")</f>
        <v/>
      </c>
      <c r="DG771" s="68"/>
      <c r="DH771" s="76">
        <f>COUNTIF(PEOPLE!B:B, MEMORIALS!B771)</f>
        <v>0</v>
      </c>
      <c r="DI771" s="82"/>
      <c r="DJ771" s="82"/>
      <c r="DK771" s="82"/>
      <c r="DL771" s="68"/>
      <c r="DM771" s="68"/>
      <c r="DN771" s="68"/>
      <c r="DO771" s="68"/>
      <c r="DP771" s="68"/>
    </row>
    <row r="772" spans="1:120" ht="15" customHeight="1" x14ac:dyDescent="0.25">
      <c r="A772" s="68"/>
      <c r="B772" s="69"/>
      <c r="C772" s="68"/>
      <c r="D772" s="68"/>
      <c r="E772" s="70" t="str">
        <f>IF(D772="","",VLOOKUP(D772,Denomination!$A$2:$B$50, 2, 0))</f>
        <v/>
      </c>
      <c r="F772" s="68"/>
      <c r="G772" s="71"/>
      <c r="H772" s="70" t="str">
        <f>IF(G772="","",VLOOKUP(G772,MCondition!$A$2:$B$50, 2, 0))</f>
        <v/>
      </c>
      <c r="I772" s="72"/>
      <c r="J772" s="71"/>
      <c r="K772" s="70" t="str">
        <f>IF(J772="","",VLOOKUP(J772,ICondition!$A$2:$B$50, 2, 0))</f>
        <v/>
      </c>
      <c r="L772" s="73"/>
      <c r="M772" s="73"/>
      <c r="N772" s="73"/>
      <c r="O772" s="73"/>
      <c r="P772" s="73"/>
      <c r="Q772" s="73"/>
      <c r="R772" s="78"/>
      <c r="S772" s="79" t="str">
        <f>IFERROR(VLOOKUP(R772,Material!$A$2:$B$59, 2, 0),"")</f>
        <v/>
      </c>
      <c r="T772" s="71"/>
      <c r="U772" s="79" t="str">
        <f>IFERROR(VLOOKUP(T772,Material!$A$2:$B$59, 2, 0),"")</f>
        <v/>
      </c>
      <c r="V772" s="71"/>
      <c r="W772" s="79" t="str">
        <f>IFERROR(VLOOKUP(V772,Material!$A$2:$B$59, 2, 0),"")</f>
        <v/>
      </c>
      <c r="X772" s="71"/>
      <c r="Y772" s="79" t="str">
        <f>IFERROR(VLOOKUP(X772,Material!$A$2:$B$59, 2, 0),"")</f>
        <v/>
      </c>
      <c r="Z772" s="71"/>
      <c r="AA772" s="79" t="str">
        <f>IFERROR(VLOOKUP(Z772,Material!$A$2:$B$59, 2, 0),"")</f>
        <v/>
      </c>
      <c r="AB772" s="74"/>
      <c r="AC772" s="75" t="e">
        <f t="shared" ref="AC772:AC835" si="148">VALUE(MID($AB772,COLUMN()-(COLUMN(AC772)- 1),1))</f>
        <v>#VALUE!</v>
      </c>
      <c r="AD772" s="75" t="e">
        <f t="shared" ref="AD772:AD835" si="149">VALUE(MID($AB772,COLUMN()-(COLUMN(AD772)- 2),1))</f>
        <v>#VALUE!</v>
      </c>
      <c r="AE772" s="75" t="e">
        <f t="shared" si="139"/>
        <v>#VALUE!</v>
      </c>
      <c r="AF772" s="75" t="e">
        <f t="shared" ref="AF772:AF835" si="150">VALUE(MID($AB772,COLUMN()-(COLUMN(AF772)- 4),1))</f>
        <v>#VALUE!</v>
      </c>
      <c r="AG772" s="75" t="e">
        <f t="shared" si="140"/>
        <v>#VALUE!</v>
      </c>
      <c r="AH772" s="75" t="e">
        <f t="shared" si="141"/>
        <v>#VALUE!</v>
      </c>
      <c r="AI772" s="75" t="e">
        <f t="shared" si="142"/>
        <v>#VALUE!</v>
      </c>
      <c r="AJ772" s="80" t="e">
        <f t="shared" si="143"/>
        <v>#VALUE!</v>
      </c>
      <c r="AK772" s="79" t="str">
        <f>(IFERROR(VLOOKUP(AB772,Categories!$A$2:$B$20,2,1),""))</f>
        <v/>
      </c>
      <c r="AL772" s="79" t="str">
        <f ca="1">IFERROR(VLOOKUP((HLOOKUP((VLOOKUP($AB772,Categories!$A$2:$F$20,3,1)), $AB$3:$AJ772, (ROW()-ROW($AB$3)+1), 0)), INDIRECT(VLOOKUP($AB772,Categories!$A$2:$F$20,6,1)),2,0),AK772)</f>
        <v/>
      </c>
      <c r="AM772" s="79" t="str">
        <f ca="1">IFERROR(VLOOKUP((HLOOKUP((VLOOKUP($AB772,Categories!$A$2:$F$20,4,1)),$AB$3:$AJ772,(ROW()-ROW($AB$3)+1),0)),INDIRECT(VLOOKUP($AB772,Categories!$A$2:$H$20,7,1)),2,0),"")</f>
        <v/>
      </c>
      <c r="AN772" s="79" t="str">
        <f ca="1">IFERROR(VLOOKUP((HLOOKUP((VLOOKUP($AB772,Categories!$A$2:$F$20,5,1)), $AB$3:$AJ772, (ROW()-ROW($AB$3)+1), 0)), INDIRECT(VLOOKUP($AB772,Categories!$A$2:$H$20,8,1)),2,0),"")</f>
        <v/>
      </c>
      <c r="AO772" s="79" t="str">
        <f t="shared" ca="1" si="144"/>
        <v/>
      </c>
      <c r="AP772" s="81"/>
      <c r="AQ772" s="70" t="str">
        <f>IFERROR(VLOOKUP(VALUE(MID(AP772,1,1)),AdditionalElements!$A$2:$B$50,2,0),"")</f>
        <v/>
      </c>
      <c r="AR772" s="70" t="str">
        <f>IFERROR(VLOOKUP(VALUE(MID(AP772,2,1)),AdditionalElements!$H$2:$I$50,2,0),"")</f>
        <v/>
      </c>
      <c r="AS772" s="70" t="str">
        <f>IFERROR(VLOOKUP(VALUE(MID(AP772,3,1)),AdditionalElements!$O$2:$P$50,2,0),"")</f>
        <v/>
      </c>
      <c r="AT772" s="70" t="str">
        <f>IFERROR(VLOOKUP(VALUE(MID(AP772,4,1)),AdditionalElements!$V$2:$W$50,2,0),"")</f>
        <v/>
      </c>
      <c r="AU772" s="71"/>
      <c r="AV772" s="79" t="str">
        <f>IFERROR(IF(VALUE(MID(AU772,1,1))=1, VLOOKUP(VALUE(MID(AU772,1,1)), TxtPanelShape!$A$2:$C$50, 3, 0), (IF(VALUE(MID(AU772,1,1))&gt;=7, VLOOKUP(VALUE(MID(AU772,1,1)), TxtPanelShape!$A$2:$C$50, 3, 0),VLOOKUP(VALUE(MID(AU772,1,2)),TxtPanelShape!$A$2:$C$50,3,0)))), "")</f>
        <v/>
      </c>
      <c r="AW772" s="79" t="str">
        <f>IFERROR(IF(VALUE(MID(AU772,1,1))=1, ", "&amp;VLOOKUP(VALUE(MID(AU772,2,1)), TxtPanelShape!$H$2:$I$50, 2, 0), IF(VALUE(MID(AU772,1,1))&gt;=7, ", "&amp;VLOOKUP(VALUE(MID(AU772,2,1)), TxtPanelShape!$H$2:$I$50, 2, 0),"")), "")</f>
        <v/>
      </c>
      <c r="AX772" s="79" t="str">
        <f>IFERROR(IF(VALUE(MID(AU772,1,1))=1, ", "&amp;VLOOKUP(VALUE(MID(AU772,3,1)), TxtPanelShape!$O$2:$P$50, 2, 0), IF(VALUE(MID(AU772,1,1))&gt;=7, ", "&amp;VLOOKUP(VALUE(MID(AU772,3,1)), TxtPanelShape!$O$2:$P$50, 2, 0),"")),"")</f>
        <v/>
      </c>
      <c r="AY772" s="79" t="str">
        <f>IFERROR("; "&amp;VLOOKUP(VALUE(MID(AU772,4,1)), TxtPanelShape!$V$2:$W$50,2,0),"")</f>
        <v/>
      </c>
      <c r="AZ772" s="79" t="str">
        <f t="shared" si="145"/>
        <v/>
      </c>
      <c r="BA772" s="71"/>
      <c r="BB772" s="79" t="str">
        <f>IFERROR(IF(VALUE(MID(BA772,1,1))=1, VLOOKUP(VALUE(MID(BA772,1,1)), TxtPanelShape!$A$2:$C$50, 3, 0), (IF(VALUE(MID(BA772,1,1))&gt;=7, VLOOKUP(VALUE(MID(BA772,1,1)), TxtPanelShape!$A$2:$C$50, 3, 0),VLOOKUP(VALUE(MID(BA772,1,2)),TxtPanelShape!$A$2:$C$50,3,0)))), "")</f>
        <v/>
      </c>
      <c r="BC772" s="79" t="str">
        <f>IFERROR(IF(VALUE(MID(BA772,1,1))=1, ", "&amp;VLOOKUP(VALUE(MID(BA772,2,1)), TxtPanelShape!$H$2:$I$50, 2, 0), IF(VALUE(MID(BA772,1,1))&gt;=7, ", "&amp;VLOOKUP(VALUE(MID(BA772,2,1)), TxtPanelShape!$H$2:$I$50, 2, 0),"")), "")</f>
        <v/>
      </c>
      <c r="BD772" s="79" t="str">
        <f>IFERROR(IF(VALUE(MID(BA772,1,1))=1, ", "&amp;VLOOKUP(VALUE(MID(BA772,3,1)), TxtPanelShape!$O$2:$P$50, 2, 0), IF(VALUE(MID(BA772,1,1))&gt;=7, ", "&amp;VLOOKUP(VALUE(MID(BA772,3,1)), TxtPanelShape!$O$2:$P$50, 2, 0),"")),"")</f>
        <v/>
      </c>
      <c r="BE772" s="79" t="str">
        <f>IFERROR("; "&amp;VLOOKUP(VALUE(MID(BA772,4,1)), TxtPanelShape!$V$2:$W$50,2,0),"")</f>
        <v/>
      </c>
      <c r="BF772" s="79" t="str">
        <f t="shared" si="146"/>
        <v/>
      </c>
      <c r="BG772" s="71"/>
      <c r="BH772" s="79" t="str">
        <f>IFERROR(VLOOKUP(BG772, TxtPanelDefinition!$A$2:$B$50, 2, 0),"")</f>
        <v/>
      </c>
      <c r="BI772" s="71"/>
      <c r="BJ772" s="79" t="str">
        <f>IFERROR(VLOOKUP(BI772, TxtPanelDefinition!$A$2:$B$50, 2, 0),"")</f>
        <v/>
      </c>
      <c r="BK772" s="71"/>
      <c r="BL772" s="79" t="str">
        <f>IFERROR(VLOOKUP(BK772, InscrTechniques!$A$2:$B$50, 2, 0),"")</f>
        <v/>
      </c>
      <c r="BM772" s="71"/>
      <c r="BN772" s="79" t="str">
        <f>IFERROR(VLOOKUP(BM772, InscrTechniques!$A$2:$B$50, 2, 0),"")</f>
        <v/>
      </c>
      <c r="BO772" s="71"/>
      <c r="BP772" s="79" t="str">
        <f>IFERROR(VLOOKUP(BO772, InscrTechniques!$A$2:$B$50, 2, 0),"")</f>
        <v/>
      </c>
      <c r="BQ772" s="71"/>
      <c r="BR772" s="79" t="str">
        <f>IFERROR(VLOOKUP(BQ772, InscrTechniques!$A$2:$B$50, 2, 0),"")</f>
        <v/>
      </c>
      <c r="BS772" s="71"/>
      <c r="BT772" s="79" t="str">
        <f>IFERROR(VLOOKUP(BS772, InscrTechniques!$A$2:$B$50, 2, 0),"")</f>
        <v/>
      </c>
      <c r="BU772" s="71"/>
      <c r="BV772" s="79" t="str">
        <f>IFERROR(VLOOKUP(BU772, InscrTechniques!$A$2:$B$50, 2, 0),"")</f>
        <v/>
      </c>
      <c r="BW772" s="125"/>
      <c r="BX772" s="79" t="str">
        <f>IFERROR(VLOOKUP(BW772, InscrTechniques!$A$2:$B$50, 2, 0),"")</f>
        <v/>
      </c>
      <c r="BY772" s="125"/>
      <c r="BZ772" s="79" t="str">
        <f>IFERROR(VLOOKUP(BY772, InscrTechniques!$A$2:$B$50, 2, 0),"")</f>
        <v/>
      </c>
      <c r="CA772" s="74"/>
      <c r="CB772" s="114" t="str">
        <f>IFERROR(VLOOKUP(CA772, LetterStyle!$A$2:$B$50, 2, 0),"")</f>
        <v/>
      </c>
      <c r="CC772" s="74"/>
      <c r="CD772" s="114" t="str">
        <f>IFERROR(VLOOKUP(CC772, LetterStyle!$A$2:$B$50, 2, 0),"")</f>
        <v/>
      </c>
      <c r="CE772" s="74"/>
      <c r="CF772" s="114" t="str">
        <f>IFERROR(VLOOKUP(CE772, LetterStyle!$A$2:$B$50, 2, 0),"")</f>
        <v/>
      </c>
      <c r="CG772" s="74"/>
      <c r="CH772" s="79" t="str">
        <f>IFERROR(VLOOKUP(CG772, LetterStyle!$A$2:$B$50, 2, 0),"")</f>
        <v/>
      </c>
      <c r="CI772" s="71"/>
      <c r="CJ772" s="79" t="str">
        <f>IFERROR(VLOOKUP(CI772, DecMotifs!$A$1:$B$306, 2, 0),"")</f>
        <v/>
      </c>
      <c r="CK772" s="71"/>
      <c r="CL772" s="79" t="str">
        <f>IFERROR(VLOOKUP(CK772, DecMotifs!$A$1:$B$306, 2, 0),"")</f>
        <v/>
      </c>
      <c r="CM772" s="71"/>
      <c r="CN772" s="79" t="str">
        <f>IFERROR(VLOOKUP(CM772, DecMotifs!$A$1:$B$306, 2, 0),"")</f>
        <v/>
      </c>
      <c r="CO772" s="71"/>
      <c r="CP772" s="79" t="str">
        <f>IFERROR(VLOOKUP(CO772, MarginalDec!$A$2:$B$253, 2, 0),"")</f>
        <v/>
      </c>
      <c r="CQ772" s="71"/>
      <c r="CR772" s="79" t="str">
        <f>IFERROR(VLOOKUP(CQ772, MarginalDec!$A$2:$B$253, 2, 0),"")</f>
        <v/>
      </c>
      <c r="CS772" s="71"/>
      <c r="CT772" s="79" t="str">
        <f>IFERROR(VLOOKUP(CS772, MarginalDec!$A$2:$B$253, 2, 0),"")</f>
        <v/>
      </c>
      <c r="CU772" s="71"/>
      <c r="CV772" s="79" t="str">
        <f>IF(ISBLANK(CU772),"", IFERROR(VLOOKUP(CU772, Tooling!$A$2:$B$252, 2, 0),""))</f>
        <v/>
      </c>
      <c r="CW772" s="71"/>
      <c r="CX772" s="79" t="str">
        <f>IF(ISBLANK(CW772),"", IFERROR(VLOOKUP(CW772, Tooling!$A$2:$B$252, 2, 0),""))</f>
        <v/>
      </c>
      <c r="CY772" s="71"/>
      <c r="CZ772" s="79" t="str">
        <f>IF(ISBLANK(CY772),"", IFERROR(VLOOKUP(CY772, Repairs!$A$2:$B$252, 2, 0),""))</f>
        <v/>
      </c>
      <c r="DA772" s="77"/>
      <c r="DB772" s="71"/>
      <c r="DC772" s="79" t="str">
        <f>IFERROR(VLOOKUP(DB772, DatingReason!$A$2:$B$252, 2, 0),"")</f>
        <v/>
      </c>
      <c r="DD772" s="123" t="str">
        <f t="shared" si="147"/>
        <v/>
      </c>
      <c r="DF772" s="119" t="str">
        <f t="array" ref="DF772">IF(AND($B772&lt;&gt;"", $DE772&lt;&gt;"", $DE772&lt;&gt;"No"),MAX(IF($B772=PEOPLE!$B$4:$B$1000, PEOPLE!$Q$4:$Q$1000,""))+100,"")</f>
        <v/>
      </c>
      <c r="DG772" s="68"/>
      <c r="DH772" s="76">
        <f>COUNTIF(PEOPLE!B:B, MEMORIALS!B772)</f>
        <v>0</v>
      </c>
      <c r="DI772" s="82"/>
      <c r="DJ772" s="82"/>
      <c r="DK772" s="82"/>
      <c r="DL772" s="68"/>
      <c r="DM772" s="68"/>
      <c r="DN772" s="68"/>
      <c r="DO772" s="68"/>
      <c r="DP772" s="68"/>
    </row>
    <row r="773" spans="1:120" ht="15" customHeight="1" x14ac:dyDescent="0.25">
      <c r="A773" s="68"/>
      <c r="B773" s="69"/>
      <c r="C773" s="68"/>
      <c r="D773" s="68"/>
      <c r="E773" s="70" t="str">
        <f>IF(D773="","",VLOOKUP(D773,Denomination!$A$2:$B$50, 2, 0))</f>
        <v/>
      </c>
      <c r="F773" s="68"/>
      <c r="G773" s="71"/>
      <c r="H773" s="70" t="str">
        <f>IF(G773="","",VLOOKUP(G773,MCondition!$A$2:$B$50, 2, 0))</f>
        <v/>
      </c>
      <c r="I773" s="72"/>
      <c r="J773" s="71"/>
      <c r="K773" s="70" t="str">
        <f>IF(J773="","",VLOOKUP(J773,ICondition!$A$2:$B$50, 2, 0))</f>
        <v/>
      </c>
      <c r="L773" s="73"/>
      <c r="M773" s="73"/>
      <c r="N773" s="73"/>
      <c r="O773" s="73"/>
      <c r="P773" s="73"/>
      <c r="Q773" s="73"/>
      <c r="R773" s="78"/>
      <c r="S773" s="79" t="str">
        <f>IFERROR(VLOOKUP(R773,Material!$A$2:$B$59, 2, 0),"")</f>
        <v/>
      </c>
      <c r="T773" s="71"/>
      <c r="U773" s="79" t="str">
        <f>IFERROR(VLOOKUP(T773,Material!$A$2:$B$59, 2, 0),"")</f>
        <v/>
      </c>
      <c r="V773" s="71"/>
      <c r="W773" s="79" t="str">
        <f>IFERROR(VLOOKUP(V773,Material!$A$2:$B$59, 2, 0),"")</f>
        <v/>
      </c>
      <c r="X773" s="71"/>
      <c r="Y773" s="79" t="str">
        <f>IFERROR(VLOOKUP(X773,Material!$A$2:$B$59, 2, 0),"")</f>
        <v/>
      </c>
      <c r="Z773" s="71"/>
      <c r="AA773" s="79" t="str">
        <f>IFERROR(VLOOKUP(Z773,Material!$A$2:$B$59, 2, 0),"")</f>
        <v/>
      </c>
      <c r="AB773" s="74"/>
      <c r="AC773" s="75" t="e">
        <f t="shared" si="148"/>
        <v>#VALUE!</v>
      </c>
      <c r="AD773" s="75" t="e">
        <f t="shared" si="149"/>
        <v>#VALUE!</v>
      </c>
      <c r="AE773" s="75" t="e">
        <f t="shared" si="139"/>
        <v>#VALUE!</v>
      </c>
      <c r="AF773" s="75" t="e">
        <f t="shared" si="150"/>
        <v>#VALUE!</v>
      </c>
      <c r="AG773" s="75" t="e">
        <f t="shared" si="140"/>
        <v>#VALUE!</v>
      </c>
      <c r="AH773" s="75" t="e">
        <f t="shared" si="141"/>
        <v>#VALUE!</v>
      </c>
      <c r="AI773" s="75" t="e">
        <f t="shared" si="142"/>
        <v>#VALUE!</v>
      </c>
      <c r="AJ773" s="80" t="e">
        <f t="shared" si="143"/>
        <v>#VALUE!</v>
      </c>
      <c r="AK773" s="79" t="str">
        <f>(IFERROR(VLOOKUP(AB773,Categories!$A$2:$B$20,2,1),""))</f>
        <v/>
      </c>
      <c r="AL773" s="79" t="str">
        <f ca="1">IFERROR(VLOOKUP((HLOOKUP((VLOOKUP($AB773,Categories!$A$2:$F$20,3,1)), $AB$3:$AJ773, (ROW()-ROW($AB$3)+1), 0)), INDIRECT(VLOOKUP($AB773,Categories!$A$2:$F$20,6,1)),2,0),AK773)</f>
        <v/>
      </c>
      <c r="AM773" s="79" t="str">
        <f ca="1">IFERROR(VLOOKUP((HLOOKUP((VLOOKUP($AB773,Categories!$A$2:$F$20,4,1)),$AB$3:$AJ773,(ROW()-ROW($AB$3)+1),0)),INDIRECT(VLOOKUP($AB773,Categories!$A$2:$H$20,7,1)),2,0),"")</f>
        <v/>
      </c>
      <c r="AN773" s="79" t="str">
        <f ca="1">IFERROR(VLOOKUP((HLOOKUP((VLOOKUP($AB773,Categories!$A$2:$F$20,5,1)), $AB$3:$AJ773, (ROW()-ROW($AB$3)+1), 0)), INDIRECT(VLOOKUP($AB773,Categories!$A$2:$H$20,8,1)),2,0),"")</f>
        <v/>
      </c>
      <c r="AO773" s="79" t="str">
        <f t="shared" ca="1" si="144"/>
        <v/>
      </c>
      <c r="AP773" s="81"/>
      <c r="AQ773" s="70" t="str">
        <f>IFERROR(VLOOKUP(VALUE(MID(AP773,1,1)),AdditionalElements!$A$2:$B$50,2,0),"")</f>
        <v/>
      </c>
      <c r="AR773" s="70" t="str">
        <f>IFERROR(VLOOKUP(VALUE(MID(AP773,2,1)),AdditionalElements!$H$2:$I$50,2,0),"")</f>
        <v/>
      </c>
      <c r="AS773" s="70" t="str">
        <f>IFERROR(VLOOKUP(VALUE(MID(AP773,3,1)),AdditionalElements!$O$2:$P$50,2,0),"")</f>
        <v/>
      </c>
      <c r="AT773" s="70" t="str">
        <f>IFERROR(VLOOKUP(VALUE(MID(AP773,4,1)),AdditionalElements!$V$2:$W$50,2,0),"")</f>
        <v/>
      </c>
      <c r="AU773" s="71"/>
      <c r="AV773" s="79" t="str">
        <f>IFERROR(IF(VALUE(MID(AU773,1,1))=1, VLOOKUP(VALUE(MID(AU773,1,1)), TxtPanelShape!$A$2:$C$50, 3, 0), (IF(VALUE(MID(AU773,1,1))&gt;=7, VLOOKUP(VALUE(MID(AU773,1,1)), TxtPanelShape!$A$2:$C$50, 3, 0),VLOOKUP(VALUE(MID(AU773,1,2)),TxtPanelShape!$A$2:$C$50,3,0)))), "")</f>
        <v/>
      </c>
      <c r="AW773" s="79" t="str">
        <f>IFERROR(IF(VALUE(MID(AU773,1,1))=1, ", "&amp;VLOOKUP(VALUE(MID(AU773,2,1)), TxtPanelShape!$H$2:$I$50, 2, 0), IF(VALUE(MID(AU773,1,1))&gt;=7, ", "&amp;VLOOKUP(VALUE(MID(AU773,2,1)), TxtPanelShape!$H$2:$I$50, 2, 0),"")), "")</f>
        <v/>
      </c>
      <c r="AX773" s="79" t="str">
        <f>IFERROR(IF(VALUE(MID(AU773,1,1))=1, ", "&amp;VLOOKUP(VALUE(MID(AU773,3,1)), TxtPanelShape!$O$2:$P$50, 2, 0), IF(VALUE(MID(AU773,1,1))&gt;=7, ", "&amp;VLOOKUP(VALUE(MID(AU773,3,1)), TxtPanelShape!$O$2:$P$50, 2, 0),"")),"")</f>
        <v/>
      </c>
      <c r="AY773" s="79" t="str">
        <f>IFERROR("; "&amp;VLOOKUP(VALUE(MID(AU773,4,1)), TxtPanelShape!$V$2:$W$50,2,0),"")</f>
        <v/>
      </c>
      <c r="AZ773" s="79" t="str">
        <f t="shared" si="145"/>
        <v/>
      </c>
      <c r="BA773" s="71"/>
      <c r="BB773" s="79" t="str">
        <f>IFERROR(IF(VALUE(MID(BA773,1,1))=1, VLOOKUP(VALUE(MID(BA773,1,1)), TxtPanelShape!$A$2:$C$50, 3, 0), (IF(VALUE(MID(BA773,1,1))&gt;=7, VLOOKUP(VALUE(MID(BA773,1,1)), TxtPanelShape!$A$2:$C$50, 3, 0),VLOOKUP(VALUE(MID(BA773,1,2)),TxtPanelShape!$A$2:$C$50,3,0)))), "")</f>
        <v/>
      </c>
      <c r="BC773" s="79" t="str">
        <f>IFERROR(IF(VALUE(MID(BA773,1,1))=1, ", "&amp;VLOOKUP(VALUE(MID(BA773,2,1)), TxtPanelShape!$H$2:$I$50, 2, 0), IF(VALUE(MID(BA773,1,1))&gt;=7, ", "&amp;VLOOKUP(VALUE(MID(BA773,2,1)), TxtPanelShape!$H$2:$I$50, 2, 0),"")), "")</f>
        <v/>
      </c>
      <c r="BD773" s="79" t="str">
        <f>IFERROR(IF(VALUE(MID(BA773,1,1))=1, ", "&amp;VLOOKUP(VALUE(MID(BA773,3,1)), TxtPanelShape!$O$2:$P$50, 2, 0), IF(VALUE(MID(BA773,1,1))&gt;=7, ", "&amp;VLOOKUP(VALUE(MID(BA773,3,1)), TxtPanelShape!$O$2:$P$50, 2, 0),"")),"")</f>
        <v/>
      </c>
      <c r="BE773" s="79" t="str">
        <f>IFERROR("; "&amp;VLOOKUP(VALUE(MID(BA773,4,1)), TxtPanelShape!$V$2:$W$50,2,0),"")</f>
        <v/>
      </c>
      <c r="BF773" s="79" t="str">
        <f t="shared" si="146"/>
        <v/>
      </c>
      <c r="BG773" s="71"/>
      <c r="BH773" s="79" t="str">
        <f>IFERROR(VLOOKUP(BG773, TxtPanelDefinition!$A$2:$B$50, 2, 0),"")</f>
        <v/>
      </c>
      <c r="BI773" s="71"/>
      <c r="BJ773" s="79" t="str">
        <f>IFERROR(VLOOKUP(BI773, TxtPanelDefinition!$A$2:$B$50, 2, 0),"")</f>
        <v/>
      </c>
      <c r="BK773" s="71"/>
      <c r="BL773" s="79" t="str">
        <f>IFERROR(VLOOKUP(BK773, InscrTechniques!$A$2:$B$50, 2, 0),"")</f>
        <v/>
      </c>
      <c r="BM773" s="71"/>
      <c r="BN773" s="79" t="str">
        <f>IFERROR(VLOOKUP(BM773, InscrTechniques!$A$2:$B$50, 2, 0),"")</f>
        <v/>
      </c>
      <c r="BO773" s="71"/>
      <c r="BP773" s="79" t="str">
        <f>IFERROR(VLOOKUP(BO773, InscrTechniques!$A$2:$B$50, 2, 0),"")</f>
        <v/>
      </c>
      <c r="BQ773" s="71"/>
      <c r="BR773" s="79" t="str">
        <f>IFERROR(VLOOKUP(BQ773, InscrTechniques!$A$2:$B$50, 2, 0),"")</f>
        <v/>
      </c>
      <c r="BS773" s="71"/>
      <c r="BT773" s="79" t="str">
        <f>IFERROR(VLOOKUP(BS773, InscrTechniques!$A$2:$B$50, 2, 0),"")</f>
        <v/>
      </c>
      <c r="BU773" s="71"/>
      <c r="BV773" s="79" t="str">
        <f>IFERROR(VLOOKUP(BU773, InscrTechniques!$A$2:$B$50, 2, 0),"")</f>
        <v/>
      </c>
      <c r="BW773" s="125"/>
      <c r="BX773" s="79" t="str">
        <f>IFERROR(VLOOKUP(BW773, InscrTechniques!$A$2:$B$50, 2, 0),"")</f>
        <v/>
      </c>
      <c r="BY773" s="125"/>
      <c r="BZ773" s="79" t="str">
        <f>IFERROR(VLOOKUP(BY773, InscrTechniques!$A$2:$B$50, 2, 0),"")</f>
        <v/>
      </c>
      <c r="CA773" s="74"/>
      <c r="CB773" s="114" t="str">
        <f>IFERROR(VLOOKUP(CA773, LetterStyle!$A$2:$B$50, 2, 0),"")</f>
        <v/>
      </c>
      <c r="CC773" s="74"/>
      <c r="CD773" s="114" t="str">
        <f>IFERROR(VLOOKUP(CC773, LetterStyle!$A$2:$B$50, 2, 0),"")</f>
        <v/>
      </c>
      <c r="CE773" s="74"/>
      <c r="CF773" s="114" t="str">
        <f>IFERROR(VLOOKUP(CE773, LetterStyle!$A$2:$B$50, 2, 0),"")</f>
        <v/>
      </c>
      <c r="CG773" s="74"/>
      <c r="CH773" s="79" t="str">
        <f>IFERROR(VLOOKUP(CG773, LetterStyle!$A$2:$B$50, 2, 0),"")</f>
        <v/>
      </c>
      <c r="CI773" s="71"/>
      <c r="CJ773" s="79" t="str">
        <f>IFERROR(VLOOKUP(CI773, DecMotifs!$A$1:$B$306, 2, 0),"")</f>
        <v/>
      </c>
      <c r="CK773" s="71"/>
      <c r="CL773" s="79" t="str">
        <f>IFERROR(VLOOKUP(CK773, DecMotifs!$A$1:$B$306, 2, 0),"")</f>
        <v/>
      </c>
      <c r="CM773" s="71"/>
      <c r="CN773" s="79" t="str">
        <f>IFERROR(VLOOKUP(CM773, DecMotifs!$A$1:$B$306, 2, 0),"")</f>
        <v/>
      </c>
      <c r="CO773" s="71"/>
      <c r="CP773" s="79" t="str">
        <f>IFERROR(VLOOKUP(CO773, MarginalDec!$A$2:$B$253, 2, 0),"")</f>
        <v/>
      </c>
      <c r="CQ773" s="71"/>
      <c r="CR773" s="79" t="str">
        <f>IFERROR(VLOOKUP(CQ773, MarginalDec!$A$2:$B$253, 2, 0),"")</f>
        <v/>
      </c>
      <c r="CS773" s="71"/>
      <c r="CT773" s="79" t="str">
        <f>IFERROR(VLOOKUP(CS773, MarginalDec!$A$2:$B$253, 2, 0),"")</f>
        <v/>
      </c>
      <c r="CU773" s="71"/>
      <c r="CV773" s="79" t="str">
        <f>IF(ISBLANK(CU773),"", IFERROR(VLOOKUP(CU773, Tooling!$A$2:$B$252, 2, 0),""))</f>
        <v/>
      </c>
      <c r="CW773" s="71"/>
      <c r="CX773" s="79" t="str">
        <f>IF(ISBLANK(CW773),"", IFERROR(VLOOKUP(CW773, Tooling!$A$2:$B$252, 2, 0),""))</f>
        <v/>
      </c>
      <c r="CY773" s="71"/>
      <c r="CZ773" s="79" t="str">
        <f>IF(ISBLANK(CY773),"", IFERROR(VLOOKUP(CY773, Repairs!$A$2:$B$252, 2, 0),""))</f>
        <v/>
      </c>
      <c r="DA773" s="77"/>
      <c r="DB773" s="71"/>
      <c r="DC773" s="79" t="str">
        <f>IFERROR(VLOOKUP(DB773, DatingReason!$A$2:$B$252, 2, 0),"")</f>
        <v/>
      </c>
      <c r="DD773" s="123" t="str">
        <f t="shared" si="147"/>
        <v/>
      </c>
      <c r="DF773" s="119" t="str">
        <f t="array" ref="DF773">IF(AND($B773&lt;&gt;"", $DE773&lt;&gt;"", $DE773&lt;&gt;"No"),MAX(IF($B773=PEOPLE!$B$4:$B$1000, PEOPLE!$Q$4:$Q$1000,""))+100,"")</f>
        <v/>
      </c>
      <c r="DG773" s="68"/>
      <c r="DH773" s="76">
        <f>COUNTIF(PEOPLE!B:B, MEMORIALS!B773)</f>
        <v>0</v>
      </c>
      <c r="DI773" s="82"/>
      <c r="DJ773" s="82"/>
      <c r="DK773" s="82"/>
      <c r="DL773" s="68"/>
      <c r="DM773" s="68"/>
      <c r="DN773" s="68"/>
      <c r="DO773" s="68"/>
      <c r="DP773" s="68"/>
    </row>
    <row r="774" spans="1:120" ht="15" customHeight="1" x14ac:dyDescent="0.25">
      <c r="A774" s="68"/>
      <c r="B774" s="69"/>
      <c r="C774" s="68"/>
      <c r="D774" s="68"/>
      <c r="E774" s="70" t="str">
        <f>IF(D774="","",VLOOKUP(D774,Denomination!$A$2:$B$50, 2, 0))</f>
        <v/>
      </c>
      <c r="F774" s="68"/>
      <c r="G774" s="71"/>
      <c r="H774" s="70" t="str">
        <f>IF(G774="","",VLOOKUP(G774,MCondition!$A$2:$B$50, 2, 0))</f>
        <v/>
      </c>
      <c r="I774" s="72"/>
      <c r="J774" s="71"/>
      <c r="K774" s="70" t="str">
        <f>IF(J774="","",VLOOKUP(J774,ICondition!$A$2:$B$50, 2, 0))</f>
        <v/>
      </c>
      <c r="L774" s="73"/>
      <c r="M774" s="73"/>
      <c r="N774" s="73"/>
      <c r="O774" s="73"/>
      <c r="P774" s="73"/>
      <c r="Q774" s="73"/>
      <c r="R774" s="78"/>
      <c r="S774" s="79" t="str">
        <f>IFERROR(VLOOKUP(R774,Material!$A$2:$B$59, 2, 0),"")</f>
        <v/>
      </c>
      <c r="T774" s="71"/>
      <c r="U774" s="79" t="str">
        <f>IFERROR(VLOOKUP(T774,Material!$A$2:$B$59, 2, 0),"")</f>
        <v/>
      </c>
      <c r="V774" s="71"/>
      <c r="W774" s="79" t="str">
        <f>IFERROR(VLOOKUP(V774,Material!$A$2:$B$59, 2, 0),"")</f>
        <v/>
      </c>
      <c r="X774" s="71"/>
      <c r="Y774" s="79" t="str">
        <f>IFERROR(VLOOKUP(X774,Material!$A$2:$B$59, 2, 0),"")</f>
        <v/>
      </c>
      <c r="Z774" s="71"/>
      <c r="AA774" s="79" t="str">
        <f>IFERROR(VLOOKUP(Z774,Material!$A$2:$B$59, 2, 0),"")</f>
        <v/>
      </c>
      <c r="AB774" s="74"/>
      <c r="AC774" s="75" t="e">
        <f t="shared" si="148"/>
        <v>#VALUE!</v>
      </c>
      <c r="AD774" s="75" t="e">
        <f t="shared" si="149"/>
        <v>#VALUE!</v>
      </c>
      <c r="AE774" s="75" t="e">
        <f t="shared" ref="AE774:AE837" si="151">VALUE(MID($AB774,COLUMN()-(COLUMN(AE774)- 3),1))</f>
        <v>#VALUE!</v>
      </c>
      <c r="AF774" s="75" t="e">
        <f t="shared" si="150"/>
        <v>#VALUE!</v>
      </c>
      <c r="AG774" s="75" t="e">
        <f t="shared" ref="AG774:AG837" si="152">VALUE(AC774&amp;AD774)</f>
        <v>#VALUE!</v>
      </c>
      <c r="AH774" s="75" t="e">
        <f t="shared" ref="AH774:AH837" si="153">VALUE(AD774&amp;AE774)</f>
        <v>#VALUE!</v>
      </c>
      <c r="AI774" s="75" t="e">
        <f t="shared" ref="AI774:AI837" si="154">VALUE(AC774&amp;AD774&amp;AE774)</f>
        <v>#VALUE!</v>
      </c>
      <c r="AJ774" s="80" t="e">
        <f t="shared" ref="AJ774:AJ837" si="155">VALUE(AD774&amp;AE774&amp;AF774)</f>
        <v>#VALUE!</v>
      </c>
      <c r="AK774" s="79" t="str">
        <f>(IFERROR(VLOOKUP(AB774,Categories!$A$2:$B$20,2,1),""))</f>
        <v/>
      </c>
      <c r="AL774" s="79" t="str">
        <f ca="1">IFERROR(VLOOKUP((HLOOKUP((VLOOKUP($AB774,Categories!$A$2:$F$20,3,1)), $AB$3:$AJ774, (ROW()-ROW($AB$3)+1), 0)), INDIRECT(VLOOKUP($AB774,Categories!$A$2:$F$20,6,1)),2,0),AK774)</f>
        <v/>
      </c>
      <c r="AM774" s="79" t="str">
        <f ca="1">IFERROR(VLOOKUP((HLOOKUP((VLOOKUP($AB774,Categories!$A$2:$F$20,4,1)),$AB$3:$AJ774,(ROW()-ROW($AB$3)+1),0)),INDIRECT(VLOOKUP($AB774,Categories!$A$2:$H$20,7,1)),2,0),"")</f>
        <v/>
      </c>
      <c r="AN774" s="79" t="str">
        <f ca="1">IFERROR(VLOOKUP((HLOOKUP((VLOOKUP($AB774,Categories!$A$2:$F$20,5,1)), $AB$3:$AJ774, (ROW()-ROW($AB$3)+1), 0)), INDIRECT(VLOOKUP($AB774,Categories!$A$2:$H$20,8,1)),2,0),"")</f>
        <v/>
      </c>
      <c r="AO774" s="79" t="str">
        <f t="shared" ref="AO774:AO837" ca="1" si="156">IFERROR(IF(AM774="",IF(AN774="", AL774, AL774&amp;AN774),IF(AN774="",AL774&amp;AM774,AL774&amp;AM774&amp;AN774)),"")</f>
        <v/>
      </c>
      <c r="AP774" s="81"/>
      <c r="AQ774" s="70" t="str">
        <f>IFERROR(VLOOKUP(VALUE(MID(AP774,1,1)),AdditionalElements!$A$2:$B$50,2,0),"")</f>
        <v/>
      </c>
      <c r="AR774" s="70" t="str">
        <f>IFERROR(VLOOKUP(VALUE(MID(AP774,2,1)),AdditionalElements!$H$2:$I$50,2,0),"")</f>
        <v/>
      </c>
      <c r="AS774" s="70" t="str">
        <f>IFERROR(VLOOKUP(VALUE(MID(AP774,3,1)),AdditionalElements!$O$2:$P$50,2,0),"")</f>
        <v/>
      </c>
      <c r="AT774" s="70" t="str">
        <f>IFERROR(VLOOKUP(VALUE(MID(AP774,4,1)),AdditionalElements!$V$2:$W$50,2,0),"")</f>
        <v/>
      </c>
      <c r="AU774" s="71"/>
      <c r="AV774" s="79" t="str">
        <f>IFERROR(IF(VALUE(MID(AU774,1,1))=1, VLOOKUP(VALUE(MID(AU774,1,1)), TxtPanelShape!$A$2:$C$50, 3, 0), (IF(VALUE(MID(AU774,1,1))&gt;=7, VLOOKUP(VALUE(MID(AU774,1,1)), TxtPanelShape!$A$2:$C$50, 3, 0),VLOOKUP(VALUE(MID(AU774,1,2)),TxtPanelShape!$A$2:$C$50,3,0)))), "")</f>
        <v/>
      </c>
      <c r="AW774" s="79" t="str">
        <f>IFERROR(IF(VALUE(MID(AU774,1,1))=1, ", "&amp;VLOOKUP(VALUE(MID(AU774,2,1)), TxtPanelShape!$H$2:$I$50, 2, 0), IF(VALUE(MID(AU774,1,1))&gt;=7, ", "&amp;VLOOKUP(VALUE(MID(AU774,2,1)), TxtPanelShape!$H$2:$I$50, 2, 0),"")), "")</f>
        <v/>
      </c>
      <c r="AX774" s="79" t="str">
        <f>IFERROR(IF(VALUE(MID(AU774,1,1))=1, ", "&amp;VLOOKUP(VALUE(MID(AU774,3,1)), TxtPanelShape!$O$2:$P$50, 2, 0), IF(VALUE(MID(AU774,1,1))&gt;=7, ", "&amp;VLOOKUP(VALUE(MID(AU774,3,1)), TxtPanelShape!$O$2:$P$50, 2, 0),"")),"")</f>
        <v/>
      </c>
      <c r="AY774" s="79" t="str">
        <f>IFERROR("; "&amp;VLOOKUP(VALUE(MID(AU774,4,1)), TxtPanelShape!$V$2:$W$50,2,0),"")</f>
        <v/>
      </c>
      <c r="AZ774" s="79" t="str">
        <f t="shared" ref="AZ774:AZ837" si="157">AV774&amp;AW774&amp;AX774&amp;AY774</f>
        <v/>
      </c>
      <c r="BA774" s="71"/>
      <c r="BB774" s="79" t="str">
        <f>IFERROR(IF(VALUE(MID(BA774,1,1))=1, VLOOKUP(VALUE(MID(BA774,1,1)), TxtPanelShape!$A$2:$C$50, 3, 0), (IF(VALUE(MID(BA774,1,1))&gt;=7, VLOOKUP(VALUE(MID(BA774,1,1)), TxtPanelShape!$A$2:$C$50, 3, 0),VLOOKUP(VALUE(MID(BA774,1,2)),TxtPanelShape!$A$2:$C$50,3,0)))), "")</f>
        <v/>
      </c>
      <c r="BC774" s="79" t="str">
        <f>IFERROR(IF(VALUE(MID(BA774,1,1))=1, ", "&amp;VLOOKUP(VALUE(MID(BA774,2,1)), TxtPanelShape!$H$2:$I$50, 2, 0), IF(VALUE(MID(BA774,1,1))&gt;=7, ", "&amp;VLOOKUP(VALUE(MID(BA774,2,1)), TxtPanelShape!$H$2:$I$50, 2, 0),"")), "")</f>
        <v/>
      </c>
      <c r="BD774" s="79" t="str">
        <f>IFERROR(IF(VALUE(MID(BA774,1,1))=1, ", "&amp;VLOOKUP(VALUE(MID(BA774,3,1)), TxtPanelShape!$O$2:$P$50, 2, 0), IF(VALUE(MID(BA774,1,1))&gt;=7, ", "&amp;VLOOKUP(VALUE(MID(BA774,3,1)), TxtPanelShape!$O$2:$P$50, 2, 0),"")),"")</f>
        <v/>
      </c>
      <c r="BE774" s="79" t="str">
        <f>IFERROR("; "&amp;VLOOKUP(VALUE(MID(BA774,4,1)), TxtPanelShape!$V$2:$W$50,2,0),"")</f>
        <v/>
      </c>
      <c r="BF774" s="79" t="str">
        <f t="shared" ref="BF774:BF837" si="158">BB774&amp;BC774&amp;BD774&amp;BE774</f>
        <v/>
      </c>
      <c r="BG774" s="71"/>
      <c r="BH774" s="79" t="str">
        <f>IFERROR(VLOOKUP(BG774, TxtPanelDefinition!$A$2:$B$50, 2, 0),"")</f>
        <v/>
      </c>
      <c r="BI774" s="71"/>
      <c r="BJ774" s="79" t="str">
        <f>IFERROR(VLOOKUP(BI774, TxtPanelDefinition!$A$2:$B$50, 2, 0),"")</f>
        <v/>
      </c>
      <c r="BK774" s="71"/>
      <c r="BL774" s="79" t="str">
        <f>IFERROR(VLOOKUP(BK774, InscrTechniques!$A$2:$B$50, 2, 0),"")</f>
        <v/>
      </c>
      <c r="BM774" s="71"/>
      <c r="BN774" s="79" t="str">
        <f>IFERROR(VLOOKUP(BM774, InscrTechniques!$A$2:$B$50, 2, 0),"")</f>
        <v/>
      </c>
      <c r="BO774" s="71"/>
      <c r="BP774" s="79" t="str">
        <f>IFERROR(VLOOKUP(BO774, InscrTechniques!$A$2:$B$50, 2, 0),"")</f>
        <v/>
      </c>
      <c r="BQ774" s="71"/>
      <c r="BR774" s="79" t="str">
        <f>IFERROR(VLOOKUP(BQ774, InscrTechniques!$A$2:$B$50, 2, 0),"")</f>
        <v/>
      </c>
      <c r="BS774" s="71"/>
      <c r="BT774" s="79" t="str">
        <f>IFERROR(VLOOKUP(BS774, InscrTechniques!$A$2:$B$50, 2, 0),"")</f>
        <v/>
      </c>
      <c r="BU774" s="71"/>
      <c r="BV774" s="79" t="str">
        <f>IFERROR(VLOOKUP(BU774, InscrTechniques!$A$2:$B$50, 2, 0),"")</f>
        <v/>
      </c>
      <c r="BW774" s="125"/>
      <c r="BX774" s="79" t="str">
        <f>IFERROR(VLOOKUP(BW774, InscrTechniques!$A$2:$B$50, 2, 0),"")</f>
        <v/>
      </c>
      <c r="BY774" s="125"/>
      <c r="BZ774" s="79" t="str">
        <f>IFERROR(VLOOKUP(BY774, InscrTechniques!$A$2:$B$50, 2, 0),"")</f>
        <v/>
      </c>
      <c r="CA774" s="74"/>
      <c r="CB774" s="114" t="str">
        <f>IFERROR(VLOOKUP(CA774, LetterStyle!$A$2:$B$50, 2, 0),"")</f>
        <v/>
      </c>
      <c r="CC774" s="74"/>
      <c r="CD774" s="114" t="str">
        <f>IFERROR(VLOOKUP(CC774, LetterStyle!$A$2:$B$50, 2, 0),"")</f>
        <v/>
      </c>
      <c r="CE774" s="74"/>
      <c r="CF774" s="114" t="str">
        <f>IFERROR(VLOOKUP(CE774, LetterStyle!$A$2:$B$50, 2, 0),"")</f>
        <v/>
      </c>
      <c r="CG774" s="74"/>
      <c r="CH774" s="79" t="str">
        <f>IFERROR(VLOOKUP(CG774, LetterStyle!$A$2:$B$50, 2, 0),"")</f>
        <v/>
      </c>
      <c r="CI774" s="71"/>
      <c r="CJ774" s="79" t="str">
        <f>IFERROR(VLOOKUP(CI774, DecMotifs!$A$1:$B$306, 2, 0),"")</f>
        <v/>
      </c>
      <c r="CK774" s="71"/>
      <c r="CL774" s="79" t="str">
        <f>IFERROR(VLOOKUP(CK774, DecMotifs!$A$1:$B$306, 2, 0),"")</f>
        <v/>
      </c>
      <c r="CM774" s="71"/>
      <c r="CN774" s="79" t="str">
        <f>IFERROR(VLOOKUP(CM774, DecMotifs!$A$1:$B$306, 2, 0),"")</f>
        <v/>
      </c>
      <c r="CO774" s="71"/>
      <c r="CP774" s="79" t="str">
        <f>IFERROR(VLOOKUP(CO774, MarginalDec!$A$2:$B$253, 2, 0),"")</f>
        <v/>
      </c>
      <c r="CQ774" s="71"/>
      <c r="CR774" s="79" t="str">
        <f>IFERROR(VLOOKUP(CQ774, MarginalDec!$A$2:$B$253, 2, 0),"")</f>
        <v/>
      </c>
      <c r="CS774" s="71"/>
      <c r="CT774" s="79" t="str">
        <f>IFERROR(VLOOKUP(CS774, MarginalDec!$A$2:$B$253, 2, 0),"")</f>
        <v/>
      </c>
      <c r="CU774" s="71"/>
      <c r="CV774" s="79" t="str">
        <f>IF(ISBLANK(CU774),"", IFERROR(VLOOKUP(CU774, Tooling!$A$2:$B$252, 2, 0),""))</f>
        <v/>
      </c>
      <c r="CW774" s="71"/>
      <c r="CX774" s="79" t="str">
        <f>IF(ISBLANK(CW774),"", IFERROR(VLOOKUP(CW774, Tooling!$A$2:$B$252, 2, 0),""))</f>
        <v/>
      </c>
      <c r="CY774" s="71"/>
      <c r="CZ774" s="79" t="str">
        <f>IF(ISBLANK(CY774),"", IFERROR(VLOOKUP(CY774, Repairs!$A$2:$B$252, 2, 0),""))</f>
        <v/>
      </c>
      <c r="DA774" s="77"/>
      <c r="DB774" s="71"/>
      <c r="DC774" s="79" t="str">
        <f>IFERROR(VLOOKUP(DB774, DatingReason!$A$2:$B$252, 2, 0),"")</f>
        <v/>
      </c>
      <c r="DD774" s="123" t="str">
        <f t="shared" ref="DD774:DD837" si="159">IF(DA774&lt;&gt;"",LEFT(DA774,3)&amp;"0","")</f>
        <v/>
      </c>
      <c r="DF774" s="119" t="str">
        <f t="array" ref="DF774">IF(AND($B774&lt;&gt;"", $DE774&lt;&gt;"", $DE774&lt;&gt;"No"),MAX(IF($B774=PEOPLE!$B$4:$B$1000, PEOPLE!$Q$4:$Q$1000,""))+100,"")</f>
        <v/>
      </c>
      <c r="DG774" s="68"/>
      <c r="DH774" s="76">
        <f>COUNTIF(PEOPLE!B:B, MEMORIALS!B774)</f>
        <v>0</v>
      </c>
      <c r="DI774" s="82"/>
      <c r="DJ774" s="82"/>
      <c r="DK774" s="82"/>
      <c r="DL774" s="68"/>
      <c r="DM774" s="68"/>
      <c r="DN774" s="68"/>
      <c r="DO774" s="68"/>
      <c r="DP774" s="68"/>
    </row>
    <row r="775" spans="1:120" ht="15" customHeight="1" x14ac:dyDescent="0.25">
      <c r="A775" s="68"/>
      <c r="B775" s="69"/>
      <c r="C775" s="68"/>
      <c r="D775" s="68"/>
      <c r="E775" s="70" t="str">
        <f>IF(D775="","",VLOOKUP(D775,Denomination!$A$2:$B$50, 2, 0))</f>
        <v/>
      </c>
      <c r="F775" s="68"/>
      <c r="G775" s="71"/>
      <c r="H775" s="70" t="str">
        <f>IF(G775="","",VLOOKUP(G775,MCondition!$A$2:$B$50, 2, 0))</f>
        <v/>
      </c>
      <c r="I775" s="72"/>
      <c r="J775" s="71"/>
      <c r="K775" s="70" t="str">
        <f>IF(J775="","",VLOOKUP(J775,ICondition!$A$2:$B$50, 2, 0))</f>
        <v/>
      </c>
      <c r="L775" s="73"/>
      <c r="M775" s="73"/>
      <c r="N775" s="73"/>
      <c r="O775" s="73"/>
      <c r="P775" s="73"/>
      <c r="Q775" s="73"/>
      <c r="R775" s="78"/>
      <c r="S775" s="79" t="str">
        <f>IFERROR(VLOOKUP(R775,Material!$A$2:$B$59, 2, 0),"")</f>
        <v/>
      </c>
      <c r="T775" s="71"/>
      <c r="U775" s="79" t="str">
        <f>IFERROR(VLOOKUP(T775,Material!$A$2:$B$59, 2, 0),"")</f>
        <v/>
      </c>
      <c r="V775" s="71"/>
      <c r="W775" s="79" t="str">
        <f>IFERROR(VLOOKUP(V775,Material!$A$2:$B$59, 2, 0),"")</f>
        <v/>
      </c>
      <c r="X775" s="71"/>
      <c r="Y775" s="79" t="str">
        <f>IFERROR(VLOOKUP(X775,Material!$A$2:$B$59, 2, 0),"")</f>
        <v/>
      </c>
      <c r="Z775" s="71"/>
      <c r="AA775" s="79" t="str">
        <f>IFERROR(VLOOKUP(Z775,Material!$A$2:$B$59, 2, 0),"")</f>
        <v/>
      </c>
      <c r="AB775" s="74"/>
      <c r="AC775" s="75" t="e">
        <f t="shared" si="148"/>
        <v>#VALUE!</v>
      </c>
      <c r="AD775" s="75" t="e">
        <f t="shared" si="149"/>
        <v>#VALUE!</v>
      </c>
      <c r="AE775" s="75" t="e">
        <f t="shared" si="151"/>
        <v>#VALUE!</v>
      </c>
      <c r="AF775" s="75" t="e">
        <f t="shared" si="150"/>
        <v>#VALUE!</v>
      </c>
      <c r="AG775" s="75" t="e">
        <f t="shared" si="152"/>
        <v>#VALUE!</v>
      </c>
      <c r="AH775" s="75" t="e">
        <f t="shared" si="153"/>
        <v>#VALUE!</v>
      </c>
      <c r="AI775" s="75" t="e">
        <f t="shared" si="154"/>
        <v>#VALUE!</v>
      </c>
      <c r="AJ775" s="80" t="e">
        <f t="shared" si="155"/>
        <v>#VALUE!</v>
      </c>
      <c r="AK775" s="79" t="str">
        <f>(IFERROR(VLOOKUP(AB775,Categories!$A$2:$B$20,2,1),""))</f>
        <v/>
      </c>
      <c r="AL775" s="79" t="str">
        <f ca="1">IFERROR(VLOOKUP((HLOOKUP((VLOOKUP($AB775,Categories!$A$2:$F$20,3,1)), $AB$3:$AJ775, (ROW()-ROW($AB$3)+1), 0)), INDIRECT(VLOOKUP($AB775,Categories!$A$2:$F$20,6,1)),2,0),AK775)</f>
        <v/>
      </c>
      <c r="AM775" s="79" t="str">
        <f ca="1">IFERROR(VLOOKUP((HLOOKUP((VLOOKUP($AB775,Categories!$A$2:$F$20,4,1)),$AB$3:$AJ775,(ROW()-ROW($AB$3)+1),0)),INDIRECT(VLOOKUP($AB775,Categories!$A$2:$H$20,7,1)),2,0),"")</f>
        <v/>
      </c>
      <c r="AN775" s="79" t="str">
        <f ca="1">IFERROR(VLOOKUP((HLOOKUP((VLOOKUP($AB775,Categories!$A$2:$F$20,5,1)), $AB$3:$AJ775, (ROW()-ROW($AB$3)+1), 0)), INDIRECT(VLOOKUP($AB775,Categories!$A$2:$H$20,8,1)),2,0),"")</f>
        <v/>
      </c>
      <c r="AO775" s="79" t="str">
        <f t="shared" ca="1" si="156"/>
        <v/>
      </c>
      <c r="AP775" s="81"/>
      <c r="AQ775" s="70" t="str">
        <f>IFERROR(VLOOKUP(VALUE(MID(AP775,1,1)),AdditionalElements!$A$2:$B$50,2,0),"")</f>
        <v/>
      </c>
      <c r="AR775" s="70" t="str">
        <f>IFERROR(VLOOKUP(VALUE(MID(AP775,2,1)),AdditionalElements!$H$2:$I$50,2,0),"")</f>
        <v/>
      </c>
      <c r="AS775" s="70" t="str">
        <f>IFERROR(VLOOKUP(VALUE(MID(AP775,3,1)),AdditionalElements!$O$2:$P$50,2,0),"")</f>
        <v/>
      </c>
      <c r="AT775" s="70" t="str">
        <f>IFERROR(VLOOKUP(VALUE(MID(AP775,4,1)),AdditionalElements!$V$2:$W$50,2,0),"")</f>
        <v/>
      </c>
      <c r="AU775" s="71"/>
      <c r="AV775" s="79" t="str">
        <f>IFERROR(IF(VALUE(MID(AU775,1,1))=1, VLOOKUP(VALUE(MID(AU775,1,1)), TxtPanelShape!$A$2:$C$50, 3, 0), (IF(VALUE(MID(AU775,1,1))&gt;=7, VLOOKUP(VALUE(MID(AU775,1,1)), TxtPanelShape!$A$2:$C$50, 3, 0),VLOOKUP(VALUE(MID(AU775,1,2)),TxtPanelShape!$A$2:$C$50,3,0)))), "")</f>
        <v/>
      </c>
      <c r="AW775" s="79" t="str">
        <f>IFERROR(IF(VALUE(MID(AU775,1,1))=1, ", "&amp;VLOOKUP(VALUE(MID(AU775,2,1)), TxtPanelShape!$H$2:$I$50, 2, 0), IF(VALUE(MID(AU775,1,1))&gt;=7, ", "&amp;VLOOKUP(VALUE(MID(AU775,2,1)), TxtPanelShape!$H$2:$I$50, 2, 0),"")), "")</f>
        <v/>
      </c>
      <c r="AX775" s="79" t="str">
        <f>IFERROR(IF(VALUE(MID(AU775,1,1))=1, ", "&amp;VLOOKUP(VALUE(MID(AU775,3,1)), TxtPanelShape!$O$2:$P$50, 2, 0), IF(VALUE(MID(AU775,1,1))&gt;=7, ", "&amp;VLOOKUP(VALUE(MID(AU775,3,1)), TxtPanelShape!$O$2:$P$50, 2, 0),"")),"")</f>
        <v/>
      </c>
      <c r="AY775" s="79" t="str">
        <f>IFERROR("; "&amp;VLOOKUP(VALUE(MID(AU775,4,1)), TxtPanelShape!$V$2:$W$50,2,0),"")</f>
        <v/>
      </c>
      <c r="AZ775" s="79" t="str">
        <f t="shared" si="157"/>
        <v/>
      </c>
      <c r="BA775" s="71"/>
      <c r="BB775" s="79" t="str">
        <f>IFERROR(IF(VALUE(MID(BA775,1,1))=1, VLOOKUP(VALUE(MID(BA775,1,1)), TxtPanelShape!$A$2:$C$50, 3, 0), (IF(VALUE(MID(BA775,1,1))&gt;=7, VLOOKUP(VALUE(MID(BA775,1,1)), TxtPanelShape!$A$2:$C$50, 3, 0),VLOOKUP(VALUE(MID(BA775,1,2)),TxtPanelShape!$A$2:$C$50,3,0)))), "")</f>
        <v/>
      </c>
      <c r="BC775" s="79" t="str">
        <f>IFERROR(IF(VALUE(MID(BA775,1,1))=1, ", "&amp;VLOOKUP(VALUE(MID(BA775,2,1)), TxtPanelShape!$H$2:$I$50, 2, 0), IF(VALUE(MID(BA775,1,1))&gt;=7, ", "&amp;VLOOKUP(VALUE(MID(BA775,2,1)), TxtPanelShape!$H$2:$I$50, 2, 0),"")), "")</f>
        <v/>
      </c>
      <c r="BD775" s="79" t="str">
        <f>IFERROR(IF(VALUE(MID(BA775,1,1))=1, ", "&amp;VLOOKUP(VALUE(MID(BA775,3,1)), TxtPanelShape!$O$2:$P$50, 2, 0), IF(VALUE(MID(BA775,1,1))&gt;=7, ", "&amp;VLOOKUP(VALUE(MID(BA775,3,1)), TxtPanelShape!$O$2:$P$50, 2, 0),"")),"")</f>
        <v/>
      </c>
      <c r="BE775" s="79" t="str">
        <f>IFERROR("; "&amp;VLOOKUP(VALUE(MID(BA775,4,1)), TxtPanelShape!$V$2:$W$50,2,0),"")</f>
        <v/>
      </c>
      <c r="BF775" s="79" t="str">
        <f t="shared" si="158"/>
        <v/>
      </c>
      <c r="BG775" s="71"/>
      <c r="BH775" s="79" t="str">
        <f>IFERROR(VLOOKUP(BG775, TxtPanelDefinition!$A$2:$B$50, 2, 0),"")</f>
        <v/>
      </c>
      <c r="BI775" s="71"/>
      <c r="BJ775" s="79" t="str">
        <f>IFERROR(VLOOKUP(BI775, TxtPanelDefinition!$A$2:$B$50, 2, 0),"")</f>
        <v/>
      </c>
      <c r="BK775" s="71"/>
      <c r="BL775" s="79" t="str">
        <f>IFERROR(VLOOKUP(BK775, InscrTechniques!$A$2:$B$50, 2, 0),"")</f>
        <v/>
      </c>
      <c r="BM775" s="71"/>
      <c r="BN775" s="79" t="str">
        <f>IFERROR(VLOOKUP(BM775, InscrTechniques!$A$2:$B$50, 2, 0),"")</f>
        <v/>
      </c>
      <c r="BO775" s="71"/>
      <c r="BP775" s="79" t="str">
        <f>IFERROR(VLOOKUP(BO775, InscrTechniques!$A$2:$B$50, 2, 0),"")</f>
        <v/>
      </c>
      <c r="BQ775" s="71"/>
      <c r="BR775" s="79" t="str">
        <f>IFERROR(VLOOKUP(BQ775, InscrTechniques!$A$2:$B$50, 2, 0),"")</f>
        <v/>
      </c>
      <c r="BS775" s="71"/>
      <c r="BT775" s="79" t="str">
        <f>IFERROR(VLOOKUP(BS775, InscrTechniques!$A$2:$B$50, 2, 0),"")</f>
        <v/>
      </c>
      <c r="BU775" s="71"/>
      <c r="BV775" s="79" t="str">
        <f>IFERROR(VLOOKUP(BU775, InscrTechniques!$A$2:$B$50, 2, 0),"")</f>
        <v/>
      </c>
      <c r="BW775" s="125"/>
      <c r="BX775" s="79" t="str">
        <f>IFERROR(VLOOKUP(BW775, InscrTechniques!$A$2:$B$50, 2, 0),"")</f>
        <v/>
      </c>
      <c r="BY775" s="125"/>
      <c r="BZ775" s="79" t="str">
        <f>IFERROR(VLOOKUP(BY775, InscrTechniques!$A$2:$B$50, 2, 0),"")</f>
        <v/>
      </c>
      <c r="CA775" s="74"/>
      <c r="CB775" s="114" t="str">
        <f>IFERROR(VLOOKUP(CA775, LetterStyle!$A$2:$B$50, 2, 0),"")</f>
        <v/>
      </c>
      <c r="CC775" s="74"/>
      <c r="CD775" s="114" t="str">
        <f>IFERROR(VLOOKUP(CC775, LetterStyle!$A$2:$B$50, 2, 0),"")</f>
        <v/>
      </c>
      <c r="CE775" s="74"/>
      <c r="CF775" s="114" t="str">
        <f>IFERROR(VLOOKUP(CE775, LetterStyle!$A$2:$B$50, 2, 0),"")</f>
        <v/>
      </c>
      <c r="CG775" s="74"/>
      <c r="CH775" s="79" t="str">
        <f>IFERROR(VLOOKUP(CG775, LetterStyle!$A$2:$B$50, 2, 0),"")</f>
        <v/>
      </c>
      <c r="CI775" s="71"/>
      <c r="CJ775" s="79" t="str">
        <f>IFERROR(VLOOKUP(CI775, DecMotifs!$A$1:$B$306, 2, 0),"")</f>
        <v/>
      </c>
      <c r="CK775" s="71"/>
      <c r="CL775" s="79" t="str">
        <f>IFERROR(VLOOKUP(CK775, DecMotifs!$A$1:$B$306, 2, 0),"")</f>
        <v/>
      </c>
      <c r="CM775" s="71"/>
      <c r="CN775" s="79" t="str">
        <f>IFERROR(VLOOKUP(CM775, DecMotifs!$A$1:$B$306, 2, 0),"")</f>
        <v/>
      </c>
      <c r="CO775" s="71"/>
      <c r="CP775" s="79" t="str">
        <f>IFERROR(VLOOKUP(CO775, MarginalDec!$A$2:$B$253, 2, 0),"")</f>
        <v/>
      </c>
      <c r="CQ775" s="71"/>
      <c r="CR775" s="79" t="str">
        <f>IFERROR(VLOOKUP(CQ775, MarginalDec!$A$2:$B$253, 2, 0),"")</f>
        <v/>
      </c>
      <c r="CS775" s="71"/>
      <c r="CT775" s="79" t="str">
        <f>IFERROR(VLOOKUP(CS775, MarginalDec!$A$2:$B$253, 2, 0),"")</f>
        <v/>
      </c>
      <c r="CU775" s="71"/>
      <c r="CV775" s="79" t="str">
        <f>IF(ISBLANK(CU775),"", IFERROR(VLOOKUP(CU775, Tooling!$A$2:$B$252, 2, 0),""))</f>
        <v/>
      </c>
      <c r="CW775" s="71"/>
      <c r="CX775" s="79" t="str">
        <f>IF(ISBLANK(CW775),"", IFERROR(VLOOKUP(CW775, Tooling!$A$2:$B$252, 2, 0),""))</f>
        <v/>
      </c>
      <c r="CY775" s="71"/>
      <c r="CZ775" s="79" t="str">
        <f>IF(ISBLANK(CY775),"", IFERROR(VLOOKUP(CY775, Repairs!$A$2:$B$252, 2, 0),""))</f>
        <v/>
      </c>
      <c r="DA775" s="77"/>
      <c r="DB775" s="71"/>
      <c r="DC775" s="79" t="str">
        <f>IFERROR(VLOOKUP(DB775, DatingReason!$A$2:$B$252, 2, 0),"")</f>
        <v/>
      </c>
      <c r="DD775" s="123" t="str">
        <f t="shared" si="159"/>
        <v/>
      </c>
      <c r="DF775" s="119" t="str">
        <f t="array" ref="DF775">IF(AND($B775&lt;&gt;"", $DE775&lt;&gt;"", $DE775&lt;&gt;"No"),MAX(IF($B775=PEOPLE!$B$4:$B$1000, PEOPLE!$Q$4:$Q$1000,""))+100,"")</f>
        <v/>
      </c>
      <c r="DG775" s="68"/>
      <c r="DH775" s="76">
        <f>COUNTIF(PEOPLE!B:B, MEMORIALS!B775)</f>
        <v>0</v>
      </c>
      <c r="DI775" s="82"/>
      <c r="DJ775" s="82"/>
      <c r="DK775" s="82"/>
      <c r="DL775" s="68"/>
      <c r="DM775" s="68"/>
      <c r="DN775" s="68"/>
      <c r="DO775" s="68"/>
      <c r="DP775" s="68"/>
    </row>
    <row r="776" spans="1:120" ht="15" customHeight="1" x14ac:dyDescent="0.25">
      <c r="A776" s="68"/>
      <c r="B776" s="69"/>
      <c r="C776" s="68"/>
      <c r="D776" s="68"/>
      <c r="E776" s="70" t="str">
        <f>IF(D776="","",VLOOKUP(D776,Denomination!$A$2:$B$50, 2, 0))</f>
        <v/>
      </c>
      <c r="F776" s="68"/>
      <c r="G776" s="71"/>
      <c r="H776" s="70" t="str">
        <f>IF(G776="","",VLOOKUP(G776,MCondition!$A$2:$B$50, 2, 0))</f>
        <v/>
      </c>
      <c r="I776" s="72"/>
      <c r="J776" s="71"/>
      <c r="K776" s="70" t="str">
        <f>IF(J776="","",VLOOKUP(J776,ICondition!$A$2:$B$50, 2, 0))</f>
        <v/>
      </c>
      <c r="L776" s="73"/>
      <c r="M776" s="73"/>
      <c r="N776" s="73"/>
      <c r="O776" s="73"/>
      <c r="P776" s="73"/>
      <c r="Q776" s="73"/>
      <c r="R776" s="78"/>
      <c r="S776" s="79" t="str">
        <f>IFERROR(VLOOKUP(R776,Material!$A$2:$B$59, 2, 0),"")</f>
        <v/>
      </c>
      <c r="T776" s="71"/>
      <c r="U776" s="79" t="str">
        <f>IFERROR(VLOOKUP(T776,Material!$A$2:$B$59, 2, 0),"")</f>
        <v/>
      </c>
      <c r="V776" s="71"/>
      <c r="W776" s="79" t="str">
        <f>IFERROR(VLOOKUP(V776,Material!$A$2:$B$59, 2, 0),"")</f>
        <v/>
      </c>
      <c r="X776" s="71"/>
      <c r="Y776" s="79" t="str">
        <f>IFERROR(VLOOKUP(X776,Material!$A$2:$B$59, 2, 0),"")</f>
        <v/>
      </c>
      <c r="Z776" s="71"/>
      <c r="AA776" s="79" t="str">
        <f>IFERROR(VLOOKUP(Z776,Material!$A$2:$B$59, 2, 0),"")</f>
        <v/>
      </c>
      <c r="AB776" s="74"/>
      <c r="AC776" s="75" t="e">
        <f t="shared" si="148"/>
        <v>#VALUE!</v>
      </c>
      <c r="AD776" s="75" t="e">
        <f t="shared" si="149"/>
        <v>#VALUE!</v>
      </c>
      <c r="AE776" s="75" t="e">
        <f t="shared" si="151"/>
        <v>#VALUE!</v>
      </c>
      <c r="AF776" s="75" t="e">
        <f t="shared" si="150"/>
        <v>#VALUE!</v>
      </c>
      <c r="AG776" s="75" t="e">
        <f t="shared" si="152"/>
        <v>#VALUE!</v>
      </c>
      <c r="AH776" s="75" t="e">
        <f t="shared" si="153"/>
        <v>#VALUE!</v>
      </c>
      <c r="AI776" s="75" t="e">
        <f t="shared" si="154"/>
        <v>#VALUE!</v>
      </c>
      <c r="AJ776" s="80" t="e">
        <f t="shared" si="155"/>
        <v>#VALUE!</v>
      </c>
      <c r="AK776" s="79" t="str">
        <f>(IFERROR(VLOOKUP(AB776,Categories!$A$2:$B$20,2,1),""))</f>
        <v/>
      </c>
      <c r="AL776" s="79" t="str">
        <f ca="1">IFERROR(VLOOKUP((HLOOKUP((VLOOKUP($AB776,Categories!$A$2:$F$20,3,1)), $AB$3:$AJ776, (ROW()-ROW($AB$3)+1), 0)), INDIRECT(VLOOKUP($AB776,Categories!$A$2:$F$20,6,1)),2,0),AK776)</f>
        <v/>
      </c>
      <c r="AM776" s="79" t="str">
        <f ca="1">IFERROR(VLOOKUP((HLOOKUP((VLOOKUP($AB776,Categories!$A$2:$F$20,4,1)),$AB$3:$AJ776,(ROW()-ROW($AB$3)+1),0)),INDIRECT(VLOOKUP($AB776,Categories!$A$2:$H$20,7,1)),2,0),"")</f>
        <v/>
      </c>
      <c r="AN776" s="79" t="str">
        <f ca="1">IFERROR(VLOOKUP((HLOOKUP((VLOOKUP($AB776,Categories!$A$2:$F$20,5,1)), $AB$3:$AJ776, (ROW()-ROW($AB$3)+1), 0)), INDIRECT(VLOOKUP($AB776,Categories!$A$2:$H$20,8,1)),2,0),"")</f>
        <v/>
      </c>
      <c r="AO776" s="79" t="str">
        <f t="shared" ca="1" si="156"/>
        <v/>
      </c>
      <c r="AP776" s="81"/>
      <c r="AQ776" s="70" t="str">
        <f>IFERROR(VLOOKUP(VALUE(MID(AP776,1,1)),AdditionalElements!$A$2:$B$50,2,0),"")</f>
        <v/>
      </c>
      <c r="AR776" s="70" t="str">
        <f>IFERROR(VLOOKUP(VALUE(MID(AP776,2,1)),AdditionalElements!$H$2:$I$50,2,0),"")</f>
        <v/>
      </c>
      <c r="AS776" s="70" t="str">
        <f>IFERROR(VLOOKUP(VALUE(MID(AP776,3,1)),AdditionalElements!$O$2:$P$50,2,0),"")</f>
        <v/>
      </c>
      <c r="AT776" s="70" t="str">
        <f>IFERROR(VLOOKUP(VALUE(MID(AP776,4,1)),AdditionalElements!$V$2:$W$50,2,0),"")</f>
        <v/>
      </c>
      <c r="AU776" s="71"/>
      <c r="AV776" s="79" t="str">
        <f>IFERROR(IF(VALUE(MID(AU776,1,1))=1, VLOOKUP(VALUE(MID(AU776,1,1)), TxtPanelShape!$A$2:$C$50, 3, 0), (IF(VALUE(MID(AU776,1,1))&gt;=7, VLOOKUP(VALUE(MID(AU776,1,1)), TxtPanelShape!$A$2:$C$50, 3, 0),VLOOKUP(VALUE(MID(AU776,1,2)),TxtPanelShape!$A$2:$C$50,3,0)))), "")</f>
        <v/>
      </c>
      <c r="AW776" s="79" t="str">
        <f>IFERROR(IF(VALUE(MID(AU776,1,1))=1, ", "&amp;VLOOKUP(VALUE(MID(AU776,2,1)), TxtPanelShape!$H$2:$I$50, 2, 0), IF(VALUE(MID(AU776,1,1))&gt;=7, ", "&amp;VLOOKUP(VALUE(MID(AU776,2,1)), TxtPanelShape!$H$2:$I$50, 2, 0),"")), "")</f>
        <v/>
      </c>
      <c r="AX776" s="79" t="str">
        <f>IFERROR(IF(VALUE(MID(AU776,1,1))=1, ", "&amp;VLOOKUP(VALUE(MID(AU776,3,1)), TxtPanelShape!$O$2:$P$50, 2, 0), IF(VALUE(MID(AU776,1,1))&gt;=7, ", "&amp;VLOOKUP(VALUE(MID(AU776,3,1)), TxtPanelShape!$O$2:$P$50, 2, 0),"")),"")</f>
        <v/>
      </c>
      <c r="AY776" s="79" t="str">
        <f>IFERROR("; "&amp;VLOOKUP(VALUE(MID(AU776,4,1)), TxtPanelShape!$V$2:$W$50,2,0),"")</f>
        <v/>
      </c>
      <c r="AZ776" s="79" t="str">
        <f t="shared" si="157"/>
        <v/>
      </c>
      <c r="BA776" s="71"/>
      <c r="BB776" s="79" t="str">
        <f>IFERROR(IF(VALUE(MID(BA776,1,1))=1, VLOOKUP(VALUE(MID(BA776,1,1)), TxtPanelShape!$A$2:$C$50, 3, 0), (IF(VALUE(MID(BA776,1,1))&gt;=7, VLOOKUP(VALUE(MID(BA776,1,1)), TxtPanelShape!$A$2:$C$50, 3, 0),VLOOKUP(VALUE(MID(BA776,1,2)),TxtPanelShape!$A$2:$C$50,3,0)))), "")</f>
        <v/>
      </c>
      <c r="BC776" s="79" t="str">
        <f>IFERROR(IF(VALUE(MID(BA776,1,1))=1, ", "&amp;VLOOKUP(VALUE(MID(BA776,2,1)), TxtPanelShape!$H$2:$I$50, 2, 0), IF(VALUE(MID(BA776,1,1))&gt;=7, ", "&amp;VLOOKUP(VALUE(MID(BA776,2,1)), TxtPanelShape!$H$2:$I$50, 2, 0),"")), "")</f>
        <v/>
      </c>
      <c r="BD776" s="79" t="str">
        <f>IFERROR(IF(VALUE(MID(BA776,1,1))=1, ", "&amp;VLOOKUP(VALUE(MID(BA776,3,1)), TxtPanelShape!$O$2:$P$50, 2, 0), IF(VALUE(MID(BA776,1,1))&gt;=7, ", "&amp;VLOOKUP(VALUE(MID(BA776,3,1)), TxtPanelShape!$O$2:$P$50, 2, 0),"")),"")</f>
        <v/>
      </c>
      <c r="BE776" s="79" t="str">
        <f>IFERROR("; "&amp;VLOOKUP(VALUE(MID(BA776,4,1)), TxtPanelShape!$V$2:$W$50,2,0),"")</f>
        <v/>
      </c>
      <c r="BF776" s="79" t="str">
        <f t="shared" si="158"/>
        <v/>
      </c>
      <c r="BG776" s="71"/>
      <c r="BH776" s="79" t="str">
        <f>IFERROR(VLOOKUP(BG776, TxtPanelDefinition!$A$2:$B$50, 2, 0),"")</f>
        <v/>
      </c>
      <c r="BI776" s="71"/>
      <c r="BJ776" s="79" t="str">
        <f>IFERROR(VLOOKUP(BI776, TxtPanelDefinition!$A$2:$B$50, 2, 0),"")</f>
        <v/>
      </c>
      <c r="BK776" s="71"/>
      <c r="BL776" s="79" t="str">
        <f>IFERROR(VLOOKUP(BK776, InscrTechniques!$A$2:$B$50, 2, 0),"")</f>
        <v/>
      </c>
      <c r="BM776" s="71"/>
      <c r="BN776" s="79" t="str">
        <f>IFERROR(VLOOKUP(BM776, InscrTechniques!$A$2:$B$50, 2, 0),"")</f>
        <v/>
      </c>
      <c r="BO776" s="71"/>
      <c r="BP776" s="79" t="str">
        <f>IFERROR(VLOOKUP(BO776, InscrTechniques!$A$2:$B$50, 2, 0),"")</f>
        <v/>
      </c>
      <c r="BQ776" s="71"/>
      <c r="BR776" s="79" t="str">
        <f>IFERROR(VLOOKUP(BQ776, InscrTechniques!$A$2:$B$50, 2, 0),"")</f>
        <v/>
      </c>
      <c r="BS776" s="71"/>
      <c r="BT776" s="79" t="str">
        <f>IFERROR(VLOOKUP(BS776, InscrTechniques!$A$2:$B$50, 2, 0),"")</f>
        <v/>
      </c>
      <c r="BU776" s="71"/>
      <c r="BV776" s="79" t="str">
        <f>IFERROR(VLOOKUP(BU776, InscrTechniques!$A$2:$B$50, 2, 0),"")</f>
        <v/>
      </c>
      <c r="BW776" s="125"/>
      <c r="BX776" s="79" t="str">
        <f>IFERROR(VLOOKUP(BW776, InscrTechniques!$A$2:$B$50, 2, 0),"")</f>
        <v/>
      </c>
      <c r="BY776" s="125"/>
      <c r="BZ776" s="79" t="str">
        <f>IFERROR(VLOOKUP(BY776, InscrTechniques!$A$2:$B$50, 2, 0),"")</f>
        <v/>
      </c>
      <c r="CA776" s="74"/>
      <c r="CB776" s="114" t="str">
        <f>IFERROR(VLOOKUP(CA776, LetterStyle!$A$2:$B$50, 2, 0),"")</f>
        <v/>
      </c>
      <c r="CC776" s="74"/>
      <c r="CD776" s="114" t="str">
        <f>IFERROR(VLOOKUP(CC776, LetterStyle!$A$2:$B$50, 2, 0),"")</f>
        <v/>
      </c>
      <c r="CE776" s="74"/>
      <c r="CF776" s="114" t="str">
        <f>IFERROR(VLOOKUP(CE776, LetterStyle!$A$2:$B$50, 2, 0),"")</f>
        <v/>
      </c>
      <c r="CG776" s="74"/>
      <c r="CH776" s="79" t="str">
        <f>IFERROR(VLOOKUP(CG776, LetterStyle!$A$2:$B$50, 2, 0),"")</f>
        <v/>
      </c>
      <c r="CI776" s="71"/>
      <c r="CJ776" s="79" t="str">
        <f>IFERROR(VLOOKUP(CI776, DecMotifs!$A$1:$B$306, 2, 0),"")</f>
        <v/>
      </c>
      <c r="CK776" s="71"/>
      <c r="CL776" s="79" t="str">
        <f>IFERROR(VLOOKUP(CK776, DecMotifs!$A$1:$B$306, 2, 0),"")</f>
        <v/>
      </c>
      <c r="CM776" s="71"/>
      <c r="CN776" s="79" t="str">
        <f>IFERROR(VLOOKUP(CM776, DecMotifs!$A$1:$B$306, 2, 0),"")</f>
        <v/>
      </c>
      <c r="CO776" s="71"/>
      <c r="CP776" s="79" t="str">
        <f>IFERROR(VLOOKUP(CO776, MarginalDec!$A$2:$B$253, 2, 0),"")</f>
        <v/>
      </c>
      <c r="CQ776" s="71"/>
      <c r="CR776" s="79" t="str">
        <f>IFERROR(VLOOKUP(CQ776, MarginalDec!$A$2:$B$253, 2, 0),"")</f>
        <v/>
      </c>
      <c r="CS776" s="71"/>
      <c r="CT776" s="79" t="str">
        <f>IFERROR(VLOOKUP(CS776, MarginalDec!$A$2:$B$253, 2, 0),"")</f>
        <v/>
      </c>
      <c r="CU776" s="71"/>
      <c r="CV776" s="79" t="str">
        <f>IF(ISBLANK(CU776),"", IFERROR(VLOOKUP(CU776, Tooling!$A$2:$B$252, 2, 0),""))</f>
        <v/>
      </c>
      <c r="CW776" s="71"/>
      <c r="CX776" s="79" t="str">
        <f>IF(ISBLANK(CW776),"", IFERROR(VLOOKUP(CW776, Tooling!$A$2:$B$252, 2, 0),""))</f>
        <v/>
      </c>
      <c r="CY776" s="71"/>
      <c r="CZ776" s="79" t="str">
        <f>IF(ISBLANK(CY776),"", IFERROR(VLOOKUP(CY776, Repairs!$A$2:$B$252, 2, 0),""))</f>
        <v/>
      </c>
      <c r="DA776" s="77"/>
      <c r="DB776" s="71"/>
      <c r="DC776" s="79" t="str">
        <f>IFERROR(VLOOKUP(DB776, DatingReason!$A$2:$B$252, 2, 0),"")</f>
        <v/>
      </c>
      <c r="DD776" s="123" t="str">
        <f t="shared" si="159"/>
        <v/>
      </c>
      <c r="DF776" s="119" t="str">
        <f t="array" ref="DF776">IF(AND($B776&lt;&gt;"", $DE776&lt;&gt;"", $DE776&lt;&gt;"No"),MAX(IF($B776=PEOPLE!$B$4:$B$1000, PEOPLE!$Q$4:$Q$1000,""))+100,"")</f>
        <v/>
      </c>
      <c r="DG776" s="68"/>
      <c r="DH776" s="76">
        <f>COUNTIF(PEOPLE!B:B, MEMORIALS!B776)</f>
        <v>0</v>
      </c>
      <c r="DI776" s="82"/>
      <c r="DJ776" s="82"/>
      <c r="DK776" s="82"/>
      <c r="DL776" s="68"/>
      <c r="DM776" s="68"/>
      <c r="DN776" s="68"/>
      <c r="DO776" s="68"/>
      <c r="DP776" s="68"/>
    </row>
    <row r="777" spans="1:120" ht="15" customHeight="1" x14ac:dyDescent="0.25">
      <c r="A777" s="68"/>
      <c r="B777" s="69"/>
      <c r="C777" s="68"/>
      <c r="D777" s="68"/>
      <c r="E777" s="70" t="str">
        <f>IF(D777="","",VLOOKUP(D777,Denomination!$A$2:$B$50, 2, 0))</f>
        <v/>
      </c>
      <c r="F777" s="68"/>
      <c r="G777" s="71"/>
      <c r="H777" s="70" t="str">
        <f>IF(G777="","",VLOOKUP(G777,MCondition!$A$2:$B$50, 2, 0))</f>
        <v/>
      </c>
      <c r="I777" s="72"/>
      <c r="J777" s="71"/>
      <c r="K777" s="70" t="str">
        <f>IF(J777="","",VLOOKUP(J777,ICondition!$A$2:$B$50, 2, 0))</f>
        <v/>
      </c>
      <c r="L777" s="73"/>
      <c r="M777" s="73"/>
      <c r="N777" s="73"/>
      <c r="O777" s="73"/>
      <c r="P777" s="73"/>
      <c r="Q777" s="73"/>
      <c r="R777" s="78"/>
      <c r="S777" s="79" t="str">
        <f>IFERROR(VLOOKUP(R777,Material!$A$2:$B$59, 2, 0),"")</f>
        <v/>
      </c>
      <c r="T777" s="71"/>
      <c r="U777" s="79" t="str">
        <f>IFERROR(VLOOKUP(T777,Material!$A$2:$B$59, 2, 0),"")</f>
        <v/>
      </c>
      <c r="V777" s="71"/>
      <c r="W777" s="79" t="str">
        <f>IFERROR(VLOOKUP(V777,Material!$A$2:$B$59, 2, 0),"")</f>
        <v/>
      </c>
      <c r="X777" s="71"/>
      <c r="Y777" s="79" t="str">
        <f>IFERROR(VLOOKUP(X777,Material!$A$2:$B$59, 2, 0),"")</f>
        <v/>
      </c>
      <c r="Z777" s="71"/>
      <c r="AA777" s="79" t="str">
        <f>IFERROR(VLOOKUP(Z777,Material!$A$2:$B$59, 2, 0),"")</f>
        <v/>
      </c>
      <c r="AB777" s="74"/>
      <c r="AC777" s="75" t="e">
        <f t="shared" si="148"/>
        <v>#VALUE!</v>
      </c>
      <c r="AD777" s="75" t="e">
        <f t="shared" si="149"/>
        <v>#VALUE!</v>
      </c>
      <c r="AE777" s="75" t="e">
        <f t="shared" si="151"/>
        <v>#VALUE!</v>
      </c>
      <c r="AF777" s="75" t="e">
        <f t="shared" si="150"/>
        <v>#VALUE!</v>
      </c>
      <c r="AG777" s="75" t="e">
        <f t="shared" si="152"/>
        <v>#VALUE!</v>
      </c>
      <c r="AH777" s="75" t="e">
        <f t="shared" si="153"/>
        <v>#VALUE!</v>
      </c>
      <c r="AI777" s="75" t="e">
        <f t="shared" si="154"/>
        <v>#VALUE!</v>
      </c>
      <c r="AJ777" s="80" t="e">
        <f t="shared" si="155"/>
        <v>#VALUE!</v>
      </c>
      <c r="AK777" s="79" t="str">
        <f>(IFERROR(VLOOKUP(AB777,Categories!$A$2:$B$20,2,1),""))</f>
        <v/>
      </c>
      <c r="AL777" s="79" t="str">
        <f ca="1">IFERROR(VLOOKUP((HLOOKUP((VLOOKUP($AB777,Categories!$A$2:$F$20,3,1)), $AB$3:$AJ777, (ROW()-ROW($AB$3)+1), 0)), INDIRECT(VLOOKUP($AB777,Categories!$A$2:$F$20,6,1)),2,0),AK777)</f>
        <v/>
      </c>
      <c r="AM777" s="79" t="str">
        <f ca="1">IFERROR(VLOOKUP((HLOOKUP((VLOOKUP($AB777,Categories!$A$2:$F$20,4,1)),$AB$3:$AJ777,(ROW()-ROW($AB$3)+1),0)),INDIRECT(VLOOKUP($AB777,Categories!$A$2:$H$20,7,1)),2,0),"")</f>
        <v/>
      </c>
      <c r="AN777" s="79" t="str">
        <f ca="1">IFERROR(VLOOKUP((HLOOKUP((VLOOKUP($AB777,Categories!$A$2:$F$20,5,1)), $AB$3:$AJ777, (ROW()-ROW($AB$3)+1), 0)), INDIRECT(VLOOKUP($AB777,Categories!$A$2:$H$20,8,1)),2,0),"")</f>
        <v/>
      </c>
      <c r="AO777" s="79" t="str">
        <f t="shared" ca="1" si="156"/>
        <v/>
      </c>
      <c r="AP777" s="81"/>
      <c r="AQ777" s="70" t="str">
        <f>IFERROR(VLOOKUP(VALUE(MID(AP777,1,1)),AdditionalElements!$A$2:$B$50,2,0),"")</f>
        <v/>
      </c>
      <c r="AR777" s="70" t="str">
        <f>IFERROR(VLOOKUP(VALUE(MID(AP777,2,1)),AdditionalElements!$H$2:$I$50,2,0),"")</f>
        <v/>
      </c>
      <c r="AS777" s="70" t="str">
        <f>IFERROR(VLOOKUP(VALUE(MID(AP777,3,1)),AdditionalElements!$O$2:$P$50,2,0),"")</f>
        <v/>
      </c>
      <c r="AT777" s="70" t="str">
        <f>IFERROR(VLOOKUP(VALUE(MID(AP777,4,1)),AdditionalElements!$V$2:$W$50,2,0),"")</f>
        <v/>
      </c>
      <c r="AU777" s="71"/>
      <c r="AV777" s="79" t="str">
        <f>IFERROR(IF(VALUE(MID(AU777,1,1))=1, VLOOKUP(VALUE(MID(AU777,1,1)), TxtPanelShape!$A$2:$C$50, 3, 0), (IF(VALUE(MID(AU777,1,1))&gt;=7, VLOOKUP(VALUE(MID(AU777,1,1)), TxtPanelShape!$A$2:$C$50, 3, 0),VLOOKUP(VALUE(MID(AU777,1,2)),TxtPanelShape!$A$2:$C$50,3,0)))), "")</f>
        <v/>
      </c>
      <c r="AW777" s="79" t="str">
        <f>IFERROR(IF(VALUE(MID(AU777,1,1))=1, ", "&amp;VLOOKUP(VALUE(MID(AU777,2,1)), TxtPanelShape!$H$2:$I$50, 2, 0), IF(VALUE(MID(AU777,1,1))&gt;=7, ", "&amp;VLOOKUP(VALUE(MID(AU777,2,1)), TxtPanelShape!$H$2:$I$50, 2, 0),"")), "")</f>
        <v/>
      </c>
      <c r="AX777" s="79" t="str">
        <f>IFERROR(IF(VALUE(MID(AU777,1,1))=1, ", "&amp;VLOOKUP(VALUE(MID(AU777,3,1)), TxtPanelShape!$O$2:$P$50, 2, 0), IF(VALUE(MID(AU777,1,1))&gt;=7, ", "&amp;VLOOKUP(VALUE(MID(AU777,3,1)), TxtPanelShape!$O$2:$P$50, 2, 0),"")),"")</f>
        <v/>
      </c>
      <c r="AY777" s="79" t="str">
        <f>IFERROR("; "&amp;VLOOKUP(VALUE(MID(AU777,4,1)), TxtPanelShape!$V$2:$W$50,2,0),"")</f>
        <v/>
      </c>
      <c r="AZ777" s="79" t="str">
        <f t="shared" si="157"/>
        <v/>
      </c>
      <c r="BA777" s="71"/>
      <c r="BB777" s="79" t="str">
        <f>IFERROR(IF(VALUE(MID(BA777,1,1))=1, VLOOKUP(VALUE(MID(BA777,1,1)), TxtPanelShape!$A$2:$C$50, 3, 0), (IF(VALUE(MID(BA777,1,1))&gt;=7, VLOOKUP(VALUE(MID(BA777,1,1)), TxtPanelShape!$A$2:$C$50, 3, 0),VLOOKUP(VALUE(MID(BA777,1,2)),TxtPanelShape!$A$2:$C$50,3,0)))), "")</f>
        <v/>
      </c>
      <c r="BC777" s="79" t="str">
        <f>IFERROR(IF(VALUE(MID(BA777,1,1))=1, ", "&amp;VLOOKUP(VALUE(MID(BA777,2,1)), TxtPanelShape!$H$2:$I$50, 2, 0), IF(VALUE(MID(BA777,1,1))&gt;=7, ", "&amp;VLOOKUP(VALUE(MID(BA777,2,1)), TxtPanelShape!$H$2:$I$50, 2, 0),"")), "")</f>
        <v/>
      </c>
      <c r="BD777" s="79" t="str">
        <f>IFERROR(IF(VALUE(MID(BA777,1,1))=1, ", "&amp;VLOOKUP(VALUE(MID(BA777,3,1)), TxtPanelShape!$O$2:$P$50, 2, 0), IF(VALUE(MID(BA777,1,1))&gt;=7, ", "&amp;VLOOKUP(VALUE(MID(BA777,3,1)), TxtPanelShape!$O$2:$P$50, 2, 0),"")),"")</f>
        <v/>
      </c>
      <c r="BE777" s="79" t="str">
        <f>IFERROR("; "&amp;VLOOKUP(VALUE(MID(BA777,4,1)), TxtPanelShape!$V$2:$W$50,2,0),"")</f>
        <v/>
      </c>
      <c r="BF777" s="79" t="str">
        <f t="shared" si="158"/>
        <v/>
      </c>
      <c r="BG777" s="71"/>
      <c r="BH777" s="79" t="str">
        <f>IFERROR(VLOOKUP(BG777, TxtPanelDefinition!$A$2:$B$50, 2, 0),"")</f>
        <v/>
      </c>
      <c r="BI777" s="71"/>
      <c r="BJ777" s="79" t="str">
        <f>IFERROR(VLOOKUP(BI777, TxtPanelDefinition!$A$2:$B$50, 2, 0),"")</f>
        <v/>
      </c>
      <c r="BK777" s="71"/>
      <c r="BL777" s="79" t="str">
        <f>IFERROR(VLOOKUP(BK777, InscrTechniques!$A$2:$B$50, 2, 0),"")</f>
        <v/>
      </c>
      <c r="BM777" s="71"/>
      <c r="BN777" s="79" t="str">
        <f>IFERROR(VLOOKUP(BM777, InscrTechniques!$A$2:$B$50, 2, 0),"")</f>
        <v/>
      </c>
      <c r="BO777" s="71"/>
      <c r="BP777" s="79" t="str">
        <f>IFERROR(VLOOKUP(BO777, InscrTechniques!$A$2:$B$50, 2, 0),"")</f>
        <v/>
      </c>
      <c r="BQ777" s="71"/>
      <c r="BR777" s="79" t="str">
        <f>IFERROR(VLOOKUP(BQ777, InscrTechniques!$A$2:$B$50, 2, 0),"")</f>
        <v/>
      </c>
      <c r="BS777" s="71"/>
      <c r="BT777" s="79" t="str">
        <f>IFERROR(VLOOKUP(BS777, InscrTechniques!$A$2:$B$50, 2, 0),"")</f>
        <v/>
      </c>
      <c r="BU777" s="71"/>
      <c r="BV777" s="79" t="str">
        <f>IFERROR(VLOOKUP(BU777, InscrTechniques!$A$2:$B$50, 2, 0),"")</f>
        <v/>
      </c>
      <c r="BW777" s="125"/>
      <c r="BX777" s="79" t="str">
        <f>IFERROR(VLOOKUP(BW777, InscrTechniques!$A$2:$B$50, 2, 0),"")</f>
        <v/>
      </c>
      <c r="BY777" s="125"/>
      <c r="BZ777" s="79" t="str">
        <f>IFERROR(VLOOKUP(BY777, InscrTechniques!$A$2:$B$50, 2, 0),"")</f>
        <v/>
      </c>
      <c r="CA777" s="74"/>
      <c r="CB777" s="114" t="str">
        <f>IFERROR(VLOOKUP(CA777, LetterStyle!$A$2:$B$50, 2, 0),"")</f>
        <v/>
      </c>
      <c r="CC777" s="74"/>
      <c r="CD777" s="114" t="str">
        <f>IFERROR(VLOOKUP(CC777, LetterStyle!$A$2:$B$50, 2, 0),"")</f>
        <v/>
      </c>
      <c r="CE777" s="74"/>
      <c r="CF777" s="114" t="str">
        <f>IFERROR(VLOOKUP(CE777, LetterStyle!$A$2:$B$50, 2, 0),"")</f>
        <v/>
      </c>
      <c r="CG777" s="74"/>
      <c r="CH777" s="79" t="str">
        <f>IFERROR(VLOOKUP(CG777, LetterStyle!$A$2:$B$50, 2, 0),"")</f>
        <v/>
      </c>
      <c r="CI777" s="71"/>
      <c r="CJ777" s="79" t="str">
        <f>IFERROR(VLOOKUP(CI777, DecMotifs!$A$1:$B$306, 2, 0),"")</f>
        <v/>
      </c>
      <c r="CK777" s="71"/>
      <c r="CL777" s="79" t="str">
        <f>IFERROR(VLOOKUP(CK777, DecMotifs!$A$1:$B$306, 2, 0),"")</f>
        <v/>
      </c>
      <c r="CM777" s="71"/>
      <c r="CN777" s="79" t="str">
        <f>IFERROR(VLOOKUP(CM777, DecMotifs!$A$1:$B$306, 2, 0),"")</f>
        <v/>
      </c>
      <c r="CO777" s="71"/>
      <c r="CP777" s="79" t="str">
        <f>IFERROR(VLOOKUP(CO777, MarginalDec!$A$2:$B$253, 2, 0),"")</f>
        <v/>
      </c>
      <c r="CQ777" s="71"/>
      <c r="CR777" s="79" t="str">
        <f>IFERROR(VLOOKUP(CQ777, MarginalDec!$A$2:$B$253, 2, 0),"")</f>
        <v/>
      </c>
      <c r="CS777" s="71"/>
      <c r="CT777" s="79" t="str">
        <f>IFERROR(VLOOKUP(CS777, MarginalDec!$A$2:$B$253, 2, 0),"")</f>
        <v/>
      </c>
      <c r="CU777" s="71"/>
      <c r="CV777" s="79" t="str">
        <f>IF(ISBLANK(CU777),"", IFERROR(VLOOKUP(CU777, Tooling!$A$2:$B$252, 2, 0),""))</f>
        <v/>
      </c>
      <c r="CW777" s="71"/>
      <c r="CX777" s="79" t="str">
        <f>IF(ISBLANK(CW777),"", IFERROR(VLOOKUP(CW777, Tooling!$A$2:$B$252, 2, 0),""))</f>
        <v/>
      </c>
      <c r="CY777" s="71"/>
      <c r="CZ777" s="79" t="str">
        <f>IF(ISBLANK(CY777),"", IFERROR(VLOOKUP(CY777, Repairs!$A$2:$B$252, 2, 0),""))</f>
        <v/>
      </c>
      <c r="DA777" s="77"/>
      <c r="DB777" s="71"/>
      <c r="DC777" s="79" t="str">
        <f>IFERROR(VLOOKUP(DB777, DatingReason!$A$2:$B$252, 2, 0),"")</f>
        <v/>
      </c>
      <c r="DD777" s="123" t="str">
        <f t="shared" si="159"/>
        <v/>
      </c>
      <c r="DF777" s="119" t="str">
        <f t="array" ref="DF777">IF(AND($B777&lt;&gt;"", $DE777&lt;&gt;"", $DE777&lt;&gt;"No"),MAX(IF($B777=PEOPLE!$B$4:$B$1000, PEOPLE!$Q$4:$Q$1000,""))+100,"")</f>
        <v/>
      </c>
      <c r="DG777" s="68"/>
      <c r="DH777" s="76">
        <f>COUNTIF(PEOPLE!B:B, MEMORIALS!B777)</f>
        <v>0</v>
      </c>
      <c r="DI777" s="82"/>
      <c r="DJ777" s="82"/>
      <c r="DK777" s="82"/>
      <c r="DL777" s="68"/>
      <c r="DM777" s="68"/>
      <c r="DN777" s="68"/>
      <c r="DO777" s="68"/>
      <c r="DP777" s="68"/>
    </row>
    <row r="778" spans="1:120" ht="15" customHeight="1" x14ac:dyDescent="0.25">
      <c r="A778" s="68"/>
      <c r="B778" s="69"/>
      <c r="C778" s="68"/>
      <c r="D778" s="68"/>
      <c r="E778" s="70" t="str">
        <f>IF(D778="","",VLOOKUP(D778,Denomination!$A$2:$B$50, 2, 0))</f>
        <v/>
      </c>
      <c r="F778" s="68"/>
      <c r="G778" s="71"/>
      <c r="H778" s="70" t="str">
        <f>IF(G778="","",VLOOKUP(G778,MCondition!$A$2:$B$50, 2, 0))</f>
        <v/>
      </c>
      <c r="I778" s="72"/>
      <c r="J778" s="71"/>
      <c r="K778" s="70" t="str">
        <f>IF(J778="","",VLOOKUP(J778,ICondition!$A$2:$B$50, 2, 0))</f>
        <v/>
      </c>
      <c r="L778" s="73"/>
      <c r="M778" s="73"/>
      <c r="N778" s="73"/>
      <c r="O778" s="73"/>
      <c r="P778" s="73"/>
      <c r="Q778" s="73"/>
      <c r="R778" s="78"/>
      <c r="S778" s="79" t="str">
        <f>IFERROR(VLOOKUP(R778,Material!$A$2:$B$59, 2, 0),"")</f>
        <v/>
      </c>
      <c r="T778" s="71"/>
      <c r="U778" s="79" t="str">
        <f>IFERROR(VLOOKUP(T778,Material!$A$2:$B$59, 2, 0),"")</f>
        <v/>
      </c>
      <c r="V778" s="71"/>
      <c r="W778" s="79" t="str">
        <f>IFERROR(VLOOKUP(V778,Material!$A$2:$B$59, 2, 0),"")</f>
        <v/>
      </c>
      <c r="X778" s="71"/>
      <c r="Y778" s="79" t="str">
        <f>IFERROR(VLOOKUP(X778,Material!$A$2:$B$59, 2, 0),"")</f>
        <v/>
      </c>
      <c r="Z778" s="71"/>
      <c r="AA778" s="79" t="str">
        <f>IFERROR(VLOOKUP(Z778,Material!$A$2:$B$59, 2, 0),"")</f>
        <v/>
      </c>
      <c r="AB778" s="74"/>
      <c r="AC778" s="75" t="e">
        <f t="shared" si="148"/>
        <v>#VALUE!</v>
      </c>
      <c r="AD778" s="75" t="e">
        <f t="shared" si="149"/>
        <v>#VALUE!</v>
      </c>
      <c r="AE778" s="75" t="e">
        <f t="shared" si="151"/>
        <v>#VALUE!</v>
      </c>
      <c r="AF778" s="75" t="e">
        <f t="shared" si="150"/>
        <v>#VALUE!</v>
      </c>
      <c r="AG778" s="75" t="e">
        <f t="shared" si="152"/>
        <v>#VALUE!</v>
      </c>
      <c r="AH778" s="75" t="e">
        <f t="shared" si="153"/>
        <v>#VALUE!</v>
      </c>
      <c r="AI778" s="75" t="e">
        <f t="shared" si="154"/>
        <v>#VALUE!</v>
      </c>
      <c r="AJ778" s="80" t="e">
        <f t="shared" si="155"/>
        <v>#VALUE!</v>
      </c>
      <c r="AK778" s="79" t="str">
        <f>(IFERROR(VLOOKUP(AB778,Categories!$A$2:$B$20,2,1),""))</f>
        <v/>
      </c>
      <c r="AL778" s="79" t="str">
        <f ca="1">IFERROR(VLOOKUP((HLOOKUP((VLOOKUP($AB778,Categories!$A$2:$F$20,3,1)), $AB$3:$AJ778, (ROW()-ROW($AB$3)+1), 0)), INDIRECT(VLOOKUP($AB778,Categories!$A$2:$F$20,6,1)),2,0),AK778)</f>
        <v/>
      </c>
      <c r="AM778" s="79" t="str">
        <f ca="1">IFERROR(VLOOKUP((HLOOKUP((VLOOKUP($AB778,Categories!$A$2:$F$20,4,1)),$AB$3:$AJ778,(ROW()-ROW($AB$3)+1),0)),INDIRECT(VLOOKUP($AB778,Categories!$A$2:$H$20,7,1)),2,0),"")</f>
        <v/>
      </c>
      <c r="AN778" s="79" t="str">
        <f ca="1">IFERROR(VLOOKUP((HLOOKUP((VLOOKUP($AB778,Categories!$A$2:$F$20,5,1)), $AB$3:$AJ778, (ROW()-ROW($AB$3)+1), 0)), INDIRECT(VLOOKUP($AB778,Categories!$A$2:$H$20,8,1)),2,0),"")</f>
        <v/>
      </c>
      <c r="AO778" s="79" t="str">
        <f t="shared" ca="1" si="156"/>
        <v/>
      </c>
      <c r="AP778" s="81"/>
      <c r="AQ778" s="70" t="str">
        <f>IFERROR(VLOOKUP(VALUE(MID(AP778,1,1)),AdditionalElements!$A$2:$B$50,2,0),"")</f>
        <v/>
      </c>
      <c r="AR778" s="70" t="str">
        <f>IFERROR(VLOOKUP(VALUE(MID(AP778,2,1)),AdditionalElements!$H$2:$I$50,2,0),"")</f>
        <v/>
      </c>
      <c r="AS778" s="70" t="str">
        <f>IFERROR(VLOOKUP(VALUE(MID(AP778,3,1)),AdditionalElements!$O$2:$P$50,2,0),"")</f>
        <v/>
      </c>
      <c r="AT778" s="70" t="str">
        <f>IFERROR(VLOOKUP(VALUE(MID(AP778,4,1)),AdditionalElements!$V$2:$W$50,2,0),"")</f>
        <v/>
      </c>
      <c r="AU778" s="71"/>
      <c r="AV778" s="79" t="str">
        <f>IFERROR(IF(VALUE(MID(AU778,1,1))=1, VLOOKUP(VALUE(MID(AU778,1,1)), TxtPanelShape!$A$2:$C$50, 3, 0), (IF(VALUE(MID(AU778,1,1))&gt;=7, VLOOKUP(VALUE(MID(AU778,1,1)), TxtPanelShape!$A$2:$C$50, 3, 0),VLOOKUP(VALUE(MID(AU778,1,2)),TxtPanelShape!$A$2:$C$50,3,0)))), "")</f>
        <v/>
      </c>
      <c r="AW778" s="79" t="str">
        <f>IFERROR(IF(VALUE(MID(AU778,1,1))=1, ", "&amp;VLOOKUP(VALUE(MID(AU778,2,1)), TxtPanelShape!$H$2:$I$50, 2, 0), IF(VALUE(MID(AU778,1,1))&gt;=7, ", "&amp;VLOOKUP(VALUE(MID(AU778,2,1)), TxtPanelShape!$H$2:$I$50, 2, 0),"")), "")</f>
        <v/>
      </c>
      <c r="AX778" s="79" t="str">
        <f>IFERROR(IF(VALUE(MID(AU778,1,1))=1, ", "&amp;VLOOKUP(VALUE(MID(AU778,3,1)), TxtPanelShape!$O$2:$P$50, 2, 0), IF(VALUE(MID(AU778,1,1))&gt;=7, ", "&amp;VLOOKUP(VALUE(MID(AU778,3,1)), TxtPanelShape!$O$2:$P$50, 2, 0),"")),"")</f>
        <v/>
      </c>
      <c r="AY778" s="79" t="str">
        <f>IFERROR("; "&amp;VLOOKUP(VALUE(MID(AU778,4,1)), TxtPanelShape!$V$2:$W$50,2,0),"")</f>
        <v/>
      </c>
      <c r="AZ778" s="79" t="str">
        <f t="shared" si="157"/>
        <v/>
      </c>
      <c r="BA778" s="71"/>
      <c r="BB778" s="79" t="str">
        <f>IFERROR(IF(VALUE(MID(BA778,1,1))=1, VLOOKUP(VALUE(MID(BA778,1,1)), TxtPanelShape!$A$2:$C$50, 3, 0), (IF(VALUE(MID(BA778,1,1))&gt;=7, VLOOKUP(VALUE(MID(BA778,1,1)), TxtPanelShape!$A$2:$C$50, 3, 0),VLOOKUP(VALUE(MID(BA778,1,2)),TxtPanelShape!$A$2:$C$50,3,0)))), "")</f>
        <v/>
      </c>
      <c r="BC778" s="79" t="str">
        <f>IFERROR(IF(VALUE(MID(BA778,1,1))=1, ", "&amp;VLOOKUP(VALUE(MID(BA778,2,1)), TxtPanelShape!$H$2:$I$50, 2, 0), IF(VALUE(MID(BA778,1,1))&gt;=7, ", "&amp;VLOOKUP(VALUE(MID(BA778,2,1)), TxtPanelShape!$H$2:$I$50, 2, 0),"")), "")</f>
        <v/>
      </c>
      <c r="BD778" s="79" t="str">
        <f>IFERROR(IF(VALUE(MID(BA778,1,1))=1, ", "&amp;VLOOKUP(VALUE(MID(BA778,3,1)), TxtPanelShape!$O$2:$P$50, 2, 0), IF(VALUE(MID(BA778,1,1))&gt;=7, ", "&amp;VLOOKUP(VALUE(MID(BA778,3,1)), TxtPanelShape!$O$2:$P$50, 2, 0),"")),"")</f>
        <v/>
      </c>
      <c r="BE778" s="79" t="str">
        <f>IFERROR("; "&amp;VLOOKUP(VALUE(MID(BA778,4,1)), TxtPanelShape!$V$2:$W$50,2,0),"")</f>
        <v/>
      </c>
      <c r="BF778" s="79" t="str">
        <f t="shared" si="158"/>
        <v/>
      </c>
      <c r="BG778" s="71"/>
      <c r="BH778" s="79" t="str">
        <f>IFERROR(VLOOKUP(BG778, TxtPanelDefinition!$A$2:$B$50, 2, 0),"")</f>
        <v/>
      </c>
      <c r="BI778" s="71"/>
      <c r="BJ778" s="79" t="str">
        <f>IFERROR(VLOOKUP(BI778, TxtPanelDefinition!$A$2:$B$50, 2, 0),"")</f>
        <v/>
      </c>
      <c r="BK778" s="71"/>
      <c r="BL778" s="79" t="str">
        <f>IFERROR(VLOOKUP(BK778, InscrTechniques!$A$2:$B$50, 2, 0),"")</f>
        <v/>
      </c>
      <c r="BM778" s="71"/>
      <c r="BN778" s="79" t="str">
        <f>IFERROR(VLOOKUP(BM778, InscrTechniques!$A$2:$B$50, 2, 0),"")</f>
        <v/>
      </c>
      <c r="BO778" s="71"/>
      <c r="BP778" s="79" t="str">
        <f>IFERROR(VLOOKUP(BO778, InscrTechniques!$A$2:$B$50, 2, 0),"")</f>
        <v/>
      </c>
      <c r="BQ778" s="71"/>
      <c r="BR778" s="79" t="str">
        <f>IFERROR(VLOOKUP(BQ778, InscrTechniques!$A$2:$B$50, 2, 0),"")</f>
        <v/>
      </c>
      <c r="BS778" s="71"/>
      <c r="BT778" s="79" t="str">
        <f>IFERROR(VLOOKUP(BS778, InscrTechniques!$A$2:$B$50, 2, 0),"")</f>
        <v/>
      </c>
      <c r="BU778" s="71"/>
      <c r="BV778" s="79" t="str">
        <f>IFERROR(VLOOKUP(BU778, InscrTechniques!$A$2:$B$50, 2, 0),"")</f>
        <v/>
      </c>
      <c r="BW778" s="125"/>
      <c r="BX778" s="79" t="str">
        <f>IFERROR(VLOOKUP(BW778, InscrTechniques!$A$2:$B$50, 2, 0),"")</f>
        <v/>
      </c>
      <c r="BY778" s="125"/>
      <c r="BZ778" s="79" t="str">
        <f>IFERROR(VLOOKUP(BY778, InscrTechniques!$A$2:$B$50, 2, 0),"")</f>
        <v/>
      </c>
      <c r="CA778" s="74"/>
      <c r="CB778" s="114" t="str">
        <f>IFERROR(VLOOKUP(CA778, LetterStyle!$A$2:$B$50, 2, 0),"")</f>
        <v/>
      </c>
      <c r="CC778" s="74"/>
      <c r="CD778" s="114" t="str">
        <f>IFERROR(VLOOKUP(CC778, LetterStyle!$A$2:$B$50, 2, 0),"")</f>
        <v/>
      </c>
      <c r="CE778" s="74"/>
      <c r="CF778" s="114" t="str">
        <f>IFERROR(VLOOKUP(CE778, LetterStyle!$A$2:$B$50, 2, 0),"")</f>
        <v/>
      </c>
      <c r="CG778" s="74"/>
      <c r="CH778" s="79" t="str">
        <f>IFERROR(VLOOKUP(CG778, LetterStyle!$A$2:$B$50, 2, 0),"")</f>
        <v/>
      </c>
      <c r="CI778" s="71"/>
      <c r="CJ778" s="79" t="str">
        <f>IFERROR(VLOOKUP(CI778, DecMotifs!$A$1:$B$306, 2, 0),"")</f>
        <v/>
      </c>
      <c r="CK778" s="71"/>
      <c r="CL778" s="79" t="str">
        <f>IFERROR(VLOOKUP(CK778, DecMotifs!$A$1:$B$306, 2, 0),"")</f>
        <v/>
      </c>
      <c r="CM778" s="71"/>
      <c r="CN778" s="79" t="str">
        <f>IFERROR(VLOOKUP(CM778, DecMotifs!$A$1:$B$306, 2, 0),"")</f>
        <v/>
      </c>
      <c r="CO778" s="71"/>
      <c r="CP778" s="79" t="str">
        <f>IFERROR(VLOOKUP(CO778, MarginalDec!$A$2:$B$253, 2, 0),"")</f>
        <v/>
      </c>
      <c r="CQ778" s="71"/>
      <c r="CR778" s="79" t="str">
        <f>IFERROR(VLOOKUP(CQ778, MarginalDec!$A$2:$B$253, 2, 0),"")</f>
        <v/>
      </c>
      <c r="CS778" s="71"/>
      <c r="CT778" s="79" t="str">
        <f>IFERROR(VLOOKUP(CS778, MarginalDec!$A$2:$B$253, 2, 0),"")</f>
        <v/>
      </c>
      <c r="CU778" s="71"/>
      <c r="CV778" s="79" t="str">
        <f>IF(ISBLANK(CU778),"", IFERROR(VLOOKUP(CU778, Tooling!$A$2:$B$252, 2, 0),""))</f>
        <v/>
      </c>
      <c r="CW778" s="71"/>
      <c r="CX778" s="79" t="str">
        <f>IF(ISBLANK(CW778),"", IFERROR(VLOOKUP(CW778, Tooling!$A$2:$B$252, 2, 0),""))</f>
        <v/>
      </c>
      <c r="CY778" s="71"/>
      <c r="CZ778" s="79" t="str">
        <f>IF(ISBLANK(CY778),"", IFERROR(VLOOKUP(CY778, Repairs!$A$2:$B$252, 2, 0),""))</f>
        <v/>
      </c>
      <c r="DA778" s="77"/>
      <c r="DB778" s="71"/>
      <c r="DC778" s="79" t="str">
        <f>IFERROR(VLOOKUP(DB778, DatingReason!$A$2:$B$252, 2, 0),"")</f>
        <v/>
      </c>
      <c r="DD778" s="123" t="str">
        <f t="shared" si="159"/>
        <v/>
      </c>
      <c r="DF778" s="119" t="str">
        <f t="array" ref="DF778">IF(AND($B778&lt;&gt;"", $DE778&lt;&gt;"", $DE778&lt;&gt;"No"),MAX(IF($B778=PEOPLE!$B$4:$B$1000, PEOPLE!$Q$4:$Q$1000,""))+100,"")</f>
        <v/>
      </c>
      <c r="DG778" s="68"/>
      <c r="DH778" s="76">
        <f>COUNTIF(PEOPLE!B:B, MEMORIALS!B778)</f>
        <v>0</v>
      </c>
      <c r="DI778" s="82"/>
      <c r="DJ778" s="82"/>
      <c r="DK778" s="82"/>
      <c r="DL778" s="68"/>
      <c r="DM778" s="68"/>
      <c r="DN778" s="68"/>
      <c r="DO778" s="68"/>
      <c r="DP778" s="68"/>
    </row>
    <row r="779" spans="1:120" ht="15" customHeight="1" x14ac:dyDescent="0.25">
      <c r="A779" s="68"/>
      <c r="B779" s="69"/>
      <c r="C779" s="68"/>
      <c r="D779" s="68"/>
      <c r="E779" s="70" t="str">
        <f>IF(D779="","",VLOOKUP(D779,Denomination!$A$2:$B$50, 2, 0))</f>
        <v/>
      </c>
      <c r="F779" s="68"/>
      <c r="G779" s="71"/>
      <c r="H779" s="70" t="str">
        <f>IF(G779="","",VLOOKUP(G779,MCondition!$A$2:$B$50, 2, 0))</f>
        <v/>
      </c>
      <c r="I779" s="72"/>
      <c r="J779" s="71"/>
      <c r="K779" s="70" t="str">
        <f>IF(J779="","",VLOOKUP(J779,ICondition!$A$2:$B$50, 2, 0))</f>
        <v/>
      </c>
      <c r="L779" s="73"/>
      <c r="M779" s="73"/>
      <c r="N779" s="73"/>
      <c r="O779" s="73"/>
      <c r="P779" s="73"/>
      <c r="Q779" s="73"/>
      <c r="R779" s="78"/>
      <c r="S779" s="79" t="str">
        <f>IFERROR(VLOOKUP(R779,Material!$A$2:$B$59, 2, 0),"")</f>
        <v/>
      </c>
      <c r="T779" s="71"/>
      <c r="U779" s="79" t="str">
        <f>IFERROR(VLOOKUP(T779,Material!$A$2:$B$59, 2, 0),"")</f>
        <v/>
      </c>
      <c r="V779" s="71"/>
      <c r="W779" s="79" t="str">
        <f>IFERROR(VLOOKUP(V779,Material!$A$2:$B$59, 2, 0),"")</f>
        <v/>
      </c>
      <c r="X779" s="71"/>
      <c r="Y779" s="79" t="str">
        <f>IFERROR(VLOOKUP(X779,Material!$A$2:$B$59, 2, 0),"")</f>
        <v/>
      </c>
      <c r="Z779" s="71"/>
      <c r="AA779" s="79" t="str">
        <f>IFERROR(VLOOKUP(Z779,Material!$A$2:$B$59, 2, 0),"")</f>
        <v/>
      </c>
      <c r="AB779" s="74"/>
      <c r="AC779" s="75" t="e">
        <f t="shared" si="148"/>
        <v>#VALUE!</v>
      </c>
      <c r="AD779" s="75" t="e">
        <f t="shared" si="149"/>
        <v>#VALUE!</v>
      </c>
      <c r="AE779" s="75" t="e">
        <f t="shared" si="151"/>
        <v>#VALUE!</v>
      </c>
      <c r="AF779" s="75" t="e">
        <f t="shared" si="150"/>
        <v>#VALUE!</v>
      </c>
      <c r="AG779" s="75" t="e">
        <f t="shared" si="152"/>
        <v>#VALUE!</v>
      </c>
      <c r="AH779" s="75" t="e">
        <f t="shared" si="153"/>
        <v>#VALUE!</v>
      </c>
      <c r="AI779" s="75" t="e">
        <f t="shared" si="154"/>
        <v>#VALUE!</v>
      </c>
      <c r="AJ779" s="80" t="e">
        <f t="shared" si="155"/>
        <v>#VALUE!</v>
      </c>
      <c r="AK779" s="79" t="str">
        <f>(IFERROR(VLOOKUP(AB779,Categories!$A$2:$B$20,2,1),""))</f>
        <v/>
      </c>
      <c r="AL779" s="79" t="str">
        <f ca="1">IFERROR(VLOOKUP((HLOOKUP((VLOOKUP($AB779,Categories!$A$2:$F$20,3,1)), $AB$3:$AJ779, (ROW()-ROW($AB$3)+1), 0)), INDIRECT(VLOOKUP($AB779,Categories!$A$2:$F$20,6,1)),2,0),AK779)</f>
        <v/>
      </c>
      <c r="AM779" s="79" t="str">
        <f ca="1">IFERROR(VLOOKUP((HLOOKUP((VLOOKUP($AB779,Categories!$A$2:$F$20,4,1)),$AB$3:$AJ779,(ROW()-ROW($AB$3)+1),0)),INDIRECT(VLOOKUP($AB779,Categories!$A$2:$H$20,7,1)),2,0),"")</f>
        <v/>
      </c>
      <c r="AN779" s="79" t="str">
        <f ca="1">IFERROR(VLOOKUP((HLOOKUP((VLOOKUP($AB779,Categories!$A$2:$F$20,5,1)), $AB$3:$AJ779, (ROW()-ROW($AB$3)+1), 0)), INDIRECT(VLOOKUP($AB779,Categories!$A$2:$H$20,8,1)),2,0),"")</f>
        <v/>
      </c>
      <c r="AO779" s="79" t="str">
        <f t="shared" ca="1" si="156"/>
        <v/>
      </c>
      <c r="AP779" s="81"/>
      <c r="AQ779" s="70" t="str">
        <f>IFERROR(VLOOKUP(VALUE(MID(AP779,1,1)),AdditionalElements!$A$2:$B$50,2,0),"")</f>
        <v/>
      </c>
      <c r="AR779" s="70" t="str">
        <f>IFERROR(VLOOKUP(VALUE(MID(AP779,2,1)),AdditionalElements!$H$2:$I$50,2,0),"")</f>
        <v/>
      </c>
      <c r="AS779" s="70" t="str">
        <f>IFERROR(VLOOKUP(VALUE(MID(AP779,3,1)),AdditionalElements!$O$2:$P$50,2,0),"")</f>
        <v/>
      </c>
      <c r="AT779" s="70" t="str">
        <f>IFERROR(VLOOKUP(VALUE(MID(AP779,4,1)),AdditionalElements!$V$2:$W$50,2,0),"")</f>
        <v/>
      </c>
      <c r="AU779" s="71"/>
      <c r="AV779" s="79" t="str">
        <f>IFERROR(IF(VALUE(MID(AU779,1,1))=1, VLOOKUP(VALUE(MID(AU779,1,1)), TxtPanelShape!$A$2:$C$50, 3, 0), (IF(VALUE(MID(AU779,1,1))&gt;=7, VLOOKUP(VALUE(MID(AU779,1,1)), TxtPanelShape!$A$2:$C$50, 3, 0),VLOOKUP(VALUE(MID(AU779,1,2)),TxtPanelShape!$A$2:$C$50,3,0)))), "")</f>
        <v/>
      </c>
      <c r="AW779" s="79" t="str">
        <f>IFERROR(IF(VALUE(MID(AU779,1,1))=1, ", "&amp;VLOOKUP(VALUE(MID(AU779,2,1)), TxtPanelShape!$H$2:$I$50, 2, 0), IF(VALUE(MID(AU779,1,1))&gt;=7, ", "&amp;VLOOKUP(VALUE(MID(AU779,2,1)), TxtPanelShape!$H$2:$I$50, 2, 0),"")), "")</f>
        <v/>
      </c>
      <c r="AX779" s="79" t="str">
        <f>IFERROR(IF(VALUE(MID(AU779,1,1))=1, ", "&amp;VLOOKUP(VALUE(MID(AU779,3,1)), TxtPanelShape!$O$2:$P$50, 2, 0), IF(VALUE(MID(AU779,1,1))&gt;=7, ", "&amp;VLOOKUP(VALUE(MID(AU779,3,1)), TxtPanelShape!$O$2:$P$50, 2, 0),"")),"")</f>
        <v/>
      </c>
      <c r="AY779" s="79" t="str">
        <f>IFERROR("; "&amp;VLOOKUP(VALUE(MID(AU779,4,1)), TxtPanelShape!$V$2:$W$50,2,0),"")</f>
        <v/>
      </c>
      <c r="AZ779" s="79" t="str">
        <f t="shared" si="157"/>
        <v/>
      </c>
      <c r="BA779" s="71"/>
      <c r="BB779" s="79" t="str">
        <f>IFERROR(IF(VALUE(MID(BA779,1,1))=1, VLOOKUP(VALUE(MID(BA779,1,1)), TxtPanelShape!$A$2:$C$50, 3, 0), (IF(VALUE(MID(BA779,1,1))&gt;=7, VLOOKUP(VALUE(MID(BA779,1,1)), TxtPanelShape!$A$2:$C$50, 3, 0),VLOOKUP(VALUE(MID(BA779,1,2)),TxtPanelShape!$A$2:$C$50,3,0)))), "")</f>
        <v/>
      </c>
      <c r="BC779" s="79" t="str">
        <f>IFERROR(IF(VALUE(MID(BA779,1,1))=1, ", "&amp;VLOOKUP(VALUE(MID(BA779,2,1)), TxtPanelShape!$H$2:$I$50, 2, 0), IF(VALUE(MID(BA779,1,1))&gt;=7, ", "&amp;VLOOKUP(VALUE(MID(BA779,2,1)), TxtPanelShape!$H$2:$I$50, 2, 0),"")), "")</f>
        <v/>
      </c>
      <c r="BD779" s="79" t="str">
        <f>IFERROR(IF(VALUE(MID(BA779,1,1))=1, ", "&amp;VLOOKUP(VALUE(MID(BA779,3,1)), TxtPanelShape!$O$2:$P$50, 2, 0), IF(VALUE(MID(BA779,1,1))&gt;=7, ", "&amp;VLOOKUP(VALUE(MID(BA779,3,1)), TxtPanelShape!$O$2:$P$50, 2, 0),"")),"")</f>
        <v/>
      </c>
      <c r="BE779" s="79" t="str">
        <f>IFERROR("; "&amp;VLOOKUP(VALUE(MID(BA779,4,1)), TxtPanelShape!$V$2:$W$50,2,0),"")</f>
        <v/>
      </c>
      <c r="BF779" s="79" t="str">
        <f t="shared" si="158"/>
        <v/>
      </c>
      <c r="BG779" s="71"/>
      <c r="BH779" s="79" t="str">
        <f>IFERROR(VLOOKUP(BG779, TxtPanelDefinition!$A$2:$B$50, 2, 0),"")</f>
        <v/>
      </c>
      <c r="BI779" s="71"/>
      <c r="BJ779" s="79" t="str">
        <f>IFERROR(VLOOKUP(BI779, TxtPanelDefinition!$A$2:$B$50, 2, 0),"")</f>
        <v/>
      </c>
      <c r="BK779" s="71"/>
      <c r="BL779" s="79" t="str">
        <f>IFERROR(VLOOKUP(BK779, InscrTechniques!$A$2:$B$50, 2, 0),"")</f>
        <v/>
      </c>
      <c r="BM779" s="71"/>
      <c r="BN779" s="79" t="str">
        <f>IFERROR(VLOOKUP(BM779, InscrTechniques!$A$2:$B$50, 2, 0),"")</f>
        <v/>
      </c>
      <c r="BO779" s="71"/>
      <c r="BP779" s="79" t="str">
        <f>IFERROR(VLOOKUP(BO779, InscrTechniques!$A$2:$B$50, 2, 0),"")</f>
        <v/>
      </c>
      <c r="BQ779" s="71"/>
      <c r="BR779" s="79" t="str">
        <f>IFERROR(VLOOKUP(BQ779, InscrTechniques!$A$2:$B$50, 2, 0),"")</f>
        <v/>
      </c>
      <c r="BS779" s="71"/>
      <c r="BT779" s="79" t="str">
        <f>IFERROR(VLOOKUP(BS779, InscrTechniques!$A$2:$B$50, 2, 0),"")</f>
        <v/>
      </c>
      <c r="BU779" s="71"/>
      <c r="BV779" s="79" t="str">
        <f>IFERROR(VLOOKUP(BU779, InscrTechniques!$A$2:$B$50, 2, 0),"")</f>
        <v/>
      </c>
      <c r="BW779" s="125"/>
      <c r="BX779" s="79" t="str">
        <f>IFERROR(VLOOKUP(BW779, InscrTechniques!$A$2:$B$50, 2, 0),"")</f>
        <v/>
      </c>
      <c r="BY779" s="125"/>
      <c r="BZ779" s="79" t="str">
        <f>IFERROR(VLOOKUP(BY779, InscrTechniques!$A$2:$B$50, 2, 0),"")</f>
        <v/>
      </c>
      <c r="CA779" s="74"/>
      <c r="CB779" s="114" t="str">
        <f>IFERROR(VLOOKUP(CA779, LetterStyle!$A$2:$B$50, 2, 0),"")</f>
        <v/>
      </c>
      <c r="CC779" s="74"/>
      <c r="CD779" s="114" t="str">
        <f>IFERROR(VLOOKUP(CC779, LetterStyle!$A$2:$B$50, 2, 0),"")</f>
        <v/>
      </c>
      <c r="CE779" s="74"/>
      <c r="CF779" s="114" t="str">
        <f>IFERROR(VLOOKUP(CE779, LetterStyle!$A$2:$B$50, 2, 0),"")</f>
        <v/>
      </c>
      <c r="CG779" s="74"/>
      <c r="CH779" s="79" t="str">
        <f>IFERROR(VLOOKUP(CG779, LetterStyle!$A$2:$B$50, 2, 0),"")</f>
        <v/>
      </c>
      <c r="CI779" s="71"/>
      <c r="CJ779" s="79" t="str">
        <f>IFERROR(VLOOKUP(CI779, DecMotifs!$A$1:$B$306, 2, 0),"")</f>
        <v/>
      </c>
      <c r="CK779" s="71"/>
      <c r="CL779" s="79" t="str">
        <f>IFERROR(VLOOKUP(CK779, DecMotifs!$A$1:$B$306, 2, 0),"")</f>
        <v/>
      </c>
      <c r="CM779" s="71"/>
      <c r="CN779" s="79" t="str">
        <f>IFERROR(VLOOKUP(CM779, DecMotifs!$A$1:$B$306, 2, 0),"")</f>
        <v/>
      </c>
      <c r="CO779" s="71"/>
      <c r="CP779" s="79" t="str">
        <f>IFERROR(VLOOKUP(CO779, MarginalDec!$A$2:$B$253, 2, 0),"")</f>
        <v/>
      </c>
      <c r="CQ779" s="71"/>
      <c r="CR779" s="79" t="str">
        <f>IFERROR(VLOOKUP(CQ779, MarginalDec!$A$2:$B$253, 2, 0),"")</f>
        <v/>
      </c>
      <c r="CS779" s="71"/>
      <c r="CT779" s="79" t="str">
        <f>IFERROR(VLOOKUP(CS779, MarginalDec!$A$2:$B$253, 2, 0),"")</f>
        <v/>
      </c>
      <c r="CU779" s="71"/>
      <c r="CV779" s="79" t="str">
        <f>IF(ISBLANK(CU779),"", IFERROR(VLOOKUP(CU779, Tooling!$A$2:$B$252, 2, 0),""))</f>
        <v/>
      </c>
      <c r="CW779" s="71"/>
      <c r="CX779" s="79" t="str">
        <f>IF(ISBLANK(CW779),"", IFERROR(VLOOKUP(CW779, Tooling!$A$2:$B$252, 2, 0),""))</f>
        <v/>
      </c>
      <c r="CY779" s="71"/>
      <c r="CZ779" s="79" t="str">
        <f>IF(ISBLANK(CY779),"", IFERROR(VLOOKUP(CY779, Repairs!$A$2:$B$252, 2, 0),""))</f>
        <v/>
      </c>
      <c r="DA779" s="77"/>
      <c r="DB779" s="71"/>
      <c r="DC779" s="79" t="str">
        <f>IFERROR(VLOOKUP(DB779, DatingReason!$A$2:$B$252, 2, 0),"")</f>
        <v/>
      </c>
      <c r="DD779" s="123" t="str">
        <f t="shared" si="159"/>
        <v/>
      </c>
      <c r="DF779" s="119" t="str">
        <f t="array" ref="DF779">IF(AND($B779&lt;&gt;"", $DE779&lt;&gt;"", $DE779&lt;&gt;"No"),MAX(IF($B779=PEOPLE!$B$4:$B$1000, PEOPLE!$Q$4:$Q$1000,""))+100,"")</f>
        <v/>
      </c>
      <c r="DG779" s="68"/>
      <c r="DH779" s="76">
        <f>COUNTIF(PEOPLE!B:B, MEMORIALS!B779)</f>
        <v>0</v>
      </c>
      <c r="DI779" s="82"/>
      <c r="DJ779" s="82"/>
      <c r="DK779" s="82"/>
      <c r="DL779" s="68"/>
      <c r="DM779" s="68"/>
      <c r="DN779" s="68"/>
      <c r="DO779" s="68"/>
      <c r="DP779" s="68"/>
    </row>
    <row r="780" spans="1:120" ht="15" customHeight="1" x14ac:dyDescent="0.25">
      <c r="A780" s="68"/>
      <c r="B780" s="69"/>
      <c r="C780" s="68"/>
      <c r="D780" s="68"/>
      <c r="E780" s="70" t="str">
        <f>IF(D780="","",VLOOKUP(D780,Denomination!$A$2:$B$50, 2, 0))</f>
        <v/>
      </c>
      <c r="F780" s="68"/>
      <c r="G780" s="71"/>
      <c r="H780" s="70" t="str">
        <f>IF(G780="","",VLOOKUP(G780,MCondition!$A$2:$B$50, 2, 0))</f>
        <v/>
      </c>
      <c r="I780" s="72"/>
      <c r="J780" s="71"/>
      <c r="K780" s="70" t="str">
        <f>IF(J780="","",VLOOKUP(J780,ICondition!$A$2:$B$50, 2, 0))</f>
        <v/>
      </c>
      <c r="L780" s="73"/>
      <c r="M780" s="73"/>
      <c r="N780" s="73"/>
      <c r="O780" s="73"/>
      <c r="P780" s="73"/>
      <c r="Q780" s="73"/>
      <c r="R780" s="78"/>
      <c r="S780" s="79" t="str">
        <f>IFERROR(VLOOKUP(R780,Material!$A$2:$B$59, 2, 0),"")</f>
        <v/>
      </c>
      <c r="T780" s="71"/>
      <c r="U780" s="79" t="str">
        <f>IFERROR(VLOOKUP(T780,Material!$A$2:$B$59, 2, 0),"")</f>
        <v/>
      </c>
      <c r="V780" s="71"/>
      <c r="W780" s="79" t="str">
        <f>IFERROR(VLOOKUP(V780,Material!$A$2:$B$59, 2, 0),"")</f>
        <v/>
      </c>
      <c r="X780" s="71"/>
      <c r="Y780" s="79" t="str">
        <f>IFERROR(VLOOKUP(X780,Material!$A$2:$B$59, 2, 0),"")</f>
        <v/>
      </c>
      <c r="Z780" s="71"/>
      <c r="AA780" s="79" t="str">
        <f>IFERROR(VLOOKUP(Z780,Material!$A$2:$B$59, 2, 0),"")</f>
        <v/>
      </c>
      <c r="AB780" s="74"/>
      <c r="AC780" s="75" t="e">
        <f t="shared" si="148"/>
        <v>#VALUE!</v>
      </c>
      <c r="AD780" s="75" t="e">
        <f t="shared" si="149"/>
        <v>#VALUE!</v>
      </c>
      <c r="AE780" s="75" t="e">
        <f t="shared" si="151"/>
        <v>#VALUE!</v>
      </c>
      <c r="AF780" s="75" t="e">
        <f t="shared" si="150"/>
        <v>#VALUE!</v>
      </c>
      <c r="AG780" s="75" t="e">
        <f t="shared" si="152"/>
        <v>#VALUE!</v>
      </c>
      <c r="AH780" s="75" t="e">
        <f t="shared" si="153"/>
        <v>#VALUE!</v>
      </c>
      <c r="AI780" s="75" t="e">
        <f t="shared" si="154"/>
        <v>#VALUE!</v>
      </c>
      <c r="AJ780" s="80" t="e">
        <f t="shared" si="155"/>
        <v>#VALUE!</v>
      </c>
      <c r="AK780" s="79" t="str">
        <f>(IFERROR(VLOOKUP(AB780,Categories!$A$2:$B$20,2,1),""))</f>
        <v/>
      </c>
      <c r="AL780" s="79" t="str">
        <f ca="1">IFERROR(VLOOKUP((HLOOKUP((VLOOKUP($AB780,Categories!$A$2:$F$20,3,1)), $AB$3:$AJ780, (ROW()-ROW($AB$3)+1), 0)), INDIRECT(VLOOKUP($AB780,Categories!$A$2:$F$20,6,1)),2,0),AK780)</f>
        <v/>
      </c>
      <c r="AM780" s="79" t="str">
        <f ca="1">IFERROR(VLOOKUP((HLOOKUP((VLOOKUP($AB780,Categories!$A$2:$F$20,4,1)),$AB$3:$AJ780,(ROW()-ROW($AB$3)+1),0)),INDIRECT(VLOOKUP($AB780,Categories!$A$2:$H$20,7,1)),2,0),"")</f>
        <v/>
      </c>
      <c r="AN780" s="79" t="str">
        <f ca="1">IFERROR(VLOOKUP((HLOOKUP((VLOOKUP($AB780,Categories!$A$2:$F$20,5,1)), $AB$3:$AJ780, (ROW()-ROW($AB$3)+1), 0)), INDIRECT(VLOOKUP($AB780,Categories!$A$2:$H$20,8,1)),2,0),"")</f>
        <v/>
      </c>
      <c r="AO780" s="79" t="str">
        <f t="shared" ca="1" si="156"/>
        <v/>
      </c>
      <c r="AP780" s="81"/>
      <c r="AQ780" s="70" t="str">
        <f>IFERROR(VLOOKUP(VALUE(MID(AP780,1,1)),AdditionalElements!$A$2:$B$50,2,0),"")</f>
        <v/>
      </c>
      <c r="AR780" s="70" t="str">
        <f>IFERROR(VLOOKUP(VALUE(MID(AP780,2,1)),AdditionalElements!$H$2:$I$50,2,0),"")</f>
        <v/>
      </c>
      <c r="AS780" s="70" t="str">
        <f>IFERROR(VLOOKUP(VALUE(MID(AP780,3,1)),AdditionalElements!$O$2:$P$50,2,0),"")</f>
        <v/>
      </c>
      <c r="AT780" s="70" t="str">
        <f>IFERROR(VLOOKUP(VALUE(MID(AP780,4,1)),AdditionalElements!$V$2:$W$50,2,0),"")</f>
        <v/>
      </c>
      <c r="AU780" s="71"/>
      <c r="AV780" s="79" t="str">
        <f>IFERROR(IF(VALUE(MID(AU780,1,1))=1, VLOOKUP(VALUE(MID(AU780,1,1)), TxtPanelShape!$A$2:$C$50, 3, 0), (IF(VALUE(MID(AU780,1,1))&gt;=7, VLOOKUP(VALUE(MID(AU780,1,1)), TxtPanelShape!$A$2:$C$50, 3, 0),VLOOKUP(VALUE(MID(AU780,1,2)),TxtPanelShape!$A$2:$C$50,3,0)))), "")</f>
        <v/>
      </c>
      <c r="AW780" s="79" t="str">
        <f>IFERROR(IF(VALUE(MID(AU780,1,1))=1, ", "&amp;VLOOKUP(VALUE(MID(AU780,2,1)), TxtPanelShape!$H$2:$I$50, 2, 0), IF(VALUE(MID(AU780,1,1))&gt;=7, ", "&amp;VLOOKUP(VALUE(MID(AU780,2,1)), TxtPanelShape!$H$2:$I$50, 2, 0),"")), "")</f>
        <v/>
      </c>
      <c r="AX780" s="79" t="str">
        <f>IFERROR(IF(VALUE(MID(AU780,1,1))=1, ", "&amp;VLOOKUP(VALUE(MID(AU780,3,1)), TxtPanelShape!$O$2:$P$50, 2, 0), IF(VALUE(MID(AU780,1,1))&gt;=7, ", "&amp;VLOOKUP(VALUE(MID(AU780,3,1)), TxtPanelShape!$O$2:$P$50, 2, 0),"")),"")</f>
        <v/>
      </c>
      <c r="AY780" s="79" t="str">
        <f>IFERROR("; "&amp;VLOOKUP(VALUE(MID(AU780,4,1)), TxtPanelShape!$V$2:$W$50,2,0),"")</f>
        <v/>
      </c>
      <c r="AZ780" s="79" t="str">
        <f t="shared" si="157"/>
        <v/>
      </c>
      <c r="BA780" s="71"/>
      <c r="BB780" s="79" t="str">
        <f>IFERROR(IF(VALUE(MID(BA780,1,1))=1, VLOOKUP(VALUE(MID(BA780,1,1)), TxtPanelShape!$A$2:$C$50, 3, 0), (IF(VALUE(MID(BA780,1,1))&gt;=7, VLOOKUP(VALUE(MID(BA780,1,1)), TxtPanelShape!$A$2:$C$50, 3, 0),VLOOKUP(VALUE(MID(BA780,1,2)),TxtPanelShape!$A$2:$C$50,3,0)))), "")</f>
        <v/>
      </c>
      <c r="BC780" s="79" t="str">
        <f>IFERROR(IF(VALUE(MID(BA780,1,1))=1, ", "&amp;VLOOKUP(VALUE(MID(BA780,2,1)), TxtPanelShape!$H$2:$I$50, 2, 0), IF(VALUE(MID(BA780,1,1))&gt;=7, ", "&amp;VLOOKUP(VALUE(MID(BA780,2,1)), TxtPanelShape!$H$2:$I$50, 2, 0),"")), "")</f>
        <v/>
      </c>
      <c r="BD780" s="79" t="str">
        <f>IFERROR(IF(VALUE(MID(BA780,1,1))=1, ", "&amp;VLOOKUP(VALUE(MID(BA780,3,1)), TxtPanelShape!$O$2:$P$50, 2, 0), IF(VALUE(MID(BA780,1,1))&gt;=7, ", "&amp;VLOOKUP(VALUE(MID(BA780,3,1)), TxtPanelShape!$O$2:$P$50, 2, 0),"")),"")</f>
        <v/>
      </c>
      <c r="BE780" s="79" t="str">
        <f>IFERROR("; "&amp;VLOOKUP(VALUE(MID(BA780,4,1)), TxtPanelShape!$V$2:$W$50,2,0),"")</f>
        <v/>
      </c>
      <c r="BF780" s="79" t="str">
        <f t="shared" si="158"/>
        <v/>
      </c>
      <c r="BG780" s="71"/>
      <c r="BH780" s="79" t="str">
        <f>IFERROR(VLOOKUP(BG780, TxtPanelDefinition!$A$2:$B$50, 2, 0),"")</f>
        <v/>
      </c>
      <c r="BI780" s="71"/>
      <c r="BJ780" s="79" t="str">
        <f>IFERROR(VLOOKUP(BI780, TxtPanelDefinition!$A$2:$B$50, 2, 0),"")</f>
        <v/>
      </c>
      <c r="BK780" s="71"/>
      <c r="BL780" s="79" t="str">
        <f>IFERROR(VLOOKUP(BK780, InscrTechniques!$A$2:$B$50, 2, 0),"")</f>
        <v/>
      </c>
      <c r="BM780" s="71"/>
      <c r="BN780" s="79" t="str">
        <f>IFERROR(VLOOKUP(BM780, InscrTechniques!$A$2:$B$50, 2, 0),"")</f>
        <v/>
      </c>
      <c r="BO780" s="71"/>
      <c r="BP780" s="79" t="str">
        <f>IFERROR(VLOOKUP(BO780, InscrTechniques!$A$2:$B$50, 2, 0),"")</f>
        <v/>
      </c>
      <c r="BQ780" s="71"/>
      <c r="BR780" s="79" t="str">
        <f>IFERROR(VLOOKUP(BQ780, InscrTechniques!$A$2:$B$50, 2, 0),"")</f>
        <v/>
      </c>
      <c r="BS780" s="71"/>
      <c r="BT780" s="79" t="str">
        <f>IFERROR(VLOOKUP(BS780, InscrTechniques!$A$2:$B$50, 2, 0),"")</f>
        <v/>
      </c>
      <c r="BU780" s="71"/>
      <c r="BV780" s="79" t="str">
        <f>IFERROR(VLOOKUP(BU780, InscrTechniques!$A$2:$B$50, 2, 0),"")</f>
        <v/>
      </c>
      <c r="BW780" s="125"/>
      <c r="BX780" s="79" t="str">
        <f>IFERROR(VLOOKUP(BW780, InscrTechniques!$A$2:$B$50, 2, 0),"")</f>
        <v/>
      </c>
      <c r="BY780" s="125"/>
      <c r="BZ780" s="79" t="str">
        <f>IFERROR(VLOOKUP(BY780, InscrTechniques!$A$2:$B$50, 2, 0),"")</f>
        <v/>
      </c>
      <c r="CA780" s="74"/>
      <c r="CB780" s="114" t="str">
        <f>IFERROR(VLOOKUP(CA780, LetterStyle!$A$2:$B$50, 2, 0),"")</f>
        <v/>
      </c>
      <c r="CC780" s="74"/>
      <c r="CD780" s="114" t="str">
        <f>IFERROR(VLOOKUP(CC780, LetterStyle!$A$2:$B$50, 2, 0),"")</f>
        <v/>
      </c>
      <c r="CE780" s="74"/>
      <c r="CF780" s="114" t="str">
        <f>IFERROR(VLOOKUP(CE780, LetterStyle!$A$2:$B$50, 2, 0),"")</f>
        <v/>
      </c>
      <c r="CG780" s="74"/>
      <c r="CH780" s="79" t="str">
        <f>IFERROR(VLOOKUP(CG780, LetterStyle!$A$2:$B$50, 2, 0),"")</f>
        <v/>
      </c>
      <c r="CI780" s="71"/>
      <c r="CJ780" s="79" t="str">
        <f>IFERROR(VLOOKUP(CI780, DecMotifs!$A$1:$B$306, 2, 0),"")</f>
        <v/>
      </c>
      <c r="CK780" s="71"/>
      <c r="CL780" s="79" t="str">
        <f>IFERROR(VLOOKUP(CK780, DecMotifs!$A$1:$B$306, 2, 0),"")</f>
        <v/>
      </c>
      <c r="CM780" s="71"/>
      <c r="CN780" s="79" t="str">
        <f>IFERROR(VLOOKUP(CM780, DecMotifs!$A$1:$B$306, 2, 0),"")</f>
        <v/>
      </c>
      <c r="CO780" s="71"/>
      <c r="CP780" s="79" t="str">
        <f>IFERROR(VLOOKUP(CO780, MarginalDec!$A$2:$B$253, 2, 0),"")</f>
        <v/>
      </c>
      <c r="CQ780" s="71"/>
      <c r="CR780" s="79" t="str">
        <f>IFERROR(VLOOKUP(CQ780, MarginalDec!$A$2:$B$253, 2, 0),"")</f>
        <v/>
      </c>
      <c r="CS780" s="71"/>
      <c r="CT780" s="79" t="str">
        <f>IFERROR(VLOOKUP(CS780, MarginalDec!$A$2:$B$253, 2, 0),"")</f>
        <v/>
      </c>
      <c r="CU780" s="71"/>
      <c r="CV780" s="79" t="str">
        <f>IF(ISBLANK(CU780),"", IFERROR(VLOOKUP(CU780, Tooling!$A$2:$B$252, 2, 0),""))</f>
        <v/>
      </c>
      <c r="CW780" s="71"/>
      <c r="CX780" s="79" t="str">
        <f>IF(ISBLANK(CW780),"", IFERROR(VLOOKUP(CW780, Tooling!$A$2:$B$252, 2, 0),""))</f>
        <v/>
      </c>
      <c r="CY780" s="71"/>
      <c r="CZ780" s="79" t="str">
        <f>IF(ISBLANK(CY780),"", IFERROR(VLOOKUP(CY780, Repairs!$A$2:$B$252, 2, 0),""))</f>
        <v/>
      </c>
      <c r="DA780" s="77"/>
      <c r="DB780" s="71"/>
      <c r="DC780" s="79" t="str">
        <f>IFERROR(VLOOKUP(DB780, DatingReason!$A$2:$B$252, 2, 0),"")</f>
        <v/>
      </c>
      <c r="DD780" s="123" t="str">
        <f t="shared" si="159"/>
        <v/>
      </c>
      <c r="DF780" s="119" t="str">
        <f t="array" ref="DF780">IF(AND($B780&lt;&gt;"", $DE780&lt;&gt;"", $DE780&lt;&gt;"No"),MAX(IF($B780=PEOPLE!$B$4:$B$1000, PEOPLE!$Q$4:$Q$1000,""))+100,"")</f>
        <v/>
      </c>
      <c r="DG780" s="68"/>
      <c r="DH780" s="76">
        <f>COUNTIF(PEOPLE!B:B, MEMORIALS!B780)</f>
        <v>0</v>
      </c>
      <c r="DI780" s="82"/>
      <c r="DJ780" s="82"/>
      <c r="DK780" s="82"/>
      <c r="DL780" s="68"/>
      <c r="DM780" s="68"/>
      <c r="DN780" s="68"/>
      <c r="DO780" s="68"/>
      <c r="DP780" s="68"/>
    </row>
    <row r="781" spans="1:120" ht="15" customHeight="1" x14ac:dyDescent="0.25">
      <c r="A781" s="68"/>
      <c r="B781" s="69"/>
      <c r="C781" s="68"/>
      <c r="D781" s="68"/>
      <c r="E781" s="70" t="str">
        <f>IF(D781="","",VLOOKUP(D781,Denomination!$A$2:$B$50, 2, 0))</f>
        <v/>
      </c>
      <c r="F781" s="68"/>
      <c r="G781" s="71"/>
      <c r="H781" s="70" t="str">
        <f>IF(G781="","",VLOOKUP(G781,MCondition!$A$2:$B$50, 2, 0))</f>
        <v/>
      </c>
      <c r="I781" s="72"/>
      <c r="J781" s="71"/>
      <c r="K781" s="70" t="str">
        <f>IF(J781="","",VLOOKUP(J781,ICondition!$A$2:$B$50, 2, 0))</f>
        <v/>
      </c>
      <c r="L781" s="73"/>
      <c r="M781" s="73"/>
      <c r="N781" s="73"/>
      <c r="O781" s="73"/>
      <c r="P781" s="73"/>
      <c r="Q781" s="73"/>
      <c r="R781" s="78"/>
      <c r="S781" s="79" t="str">
        <f>IFERROR(VLOOKUP(R781,Material!$A$2:$B$59, 2, 0),"")</f>
        <v/>
      </c>
      <c r="T781" s="71"/>
      <c r="U781" s="79" t="str">
        <f>IFERROR(VLOOKUP(T781,Material!$A$2:$B$59, 2, 0),"")</f>
        <v/>
      </c>
      <c r="V781" s="71"/>
      <c r="W781" s="79" t="str">
        <f>IFERROR(VLOOKUP(V781,Material!$A$2:$B$59, 2, 0),"")</f>
        <v/>
      </c>
      <c r="X781" s="71"/>
      <c r="Y781" s="79" t="str">
        <f>IFERROR(VLOOKUP(X781,Material!$A$2:$B$59, 2, 0),"")</f>
        <v/>
      </c>
      <c r="Z781" s="71"/>
      <c r="AA781" s="79" t="str">
        <f>IFERROR(VLOOKUP(Z781,Material!$A$2:$B$59, 2, 0),"")</f>
        <v/>
      </c>
      <c r="AB781" s="74"/>
      <c r="AC781" s="75" t="e">
        <f t="shared" si="148"/>
        <v>#VALUE!</v>
      </c>
      <c r="AD781" s="75" t="e">
        <f t="shared" si="149"/>
        <v>#VALUE!</v>
      </c>
      <c r="AE781" s="75" t="e">
        <f t="shared" si="151"/>
        <v>#VALUE!</v>
      </c>
      <c r="AF781" s="75" t="e">
        <f t="shared" si="150"/>
        <v>#VALUE!</v>
      </c>
      <c r="AG781" s="75" t="e">
        <f t="shared" si="152"/>
        <v>#VALUE!</v>
      </c>
      <c r="AH781" s="75" t="e">
        <f t="shared" si="153"/>
        <v>#VALUE!</v>
      </c>
      <c r="AI781" s="75" t="e">
        <f t="shared" si="154"/>
        <v>#VALUE!</v>
      </c>
      <c r="AJ781" s="80" t="e">
        <f t="shared" si="155"/>
        <v>#VALUE!</v>
      </c>
      <c r="AK781" s="79" t="str">
        <f>(IFERROR(VLOOKUP(AB781,Categories!$A$2:$B$20,2,1),""))</f>
        <v/>
      </c>
      <c r="AL781" s="79" t="str">
        <f ca="1">IFERROR(VLOOKUP((HLOOKUP((VLOOKUP($AB781,Categories!$A$2:$F$20,3,1)), $AB$3:$AJ781, (ROW()-ROW($AB$3)+1), 0)), INDIRECT(VLOOKUP($AB781,Categories!$A$2:$F$20,6,1)),2,0),AK781)</f>
        <v/>
      </c>
      <c r="AM781" s="79" t="str">
        <f ca="1">IFERROR(VLOOKUP((HLOOKUP((VLOOKUP($AB781,Categories!$A$2:$F$20,4,1)),$AB$3:$AJ781,(ROW()-ROW($AB$3)+1),0)),INDIRECT(VLOOKUP($AB781,Categories!$A$2:$H$20,7,1)),2,0),"")</f>
        <v/>
      </c>
      <c r="AN781" s="79" t="str">
        <f ca="1">IFERROR(VLOOKUP((HLOOKUP((VLOOKUP($AB781,Categories!$A$2:$F$20,5,1)), $AB$3:$AJ781, (ROW()-ROW($AB$3)+1), 0)), INDIRECT(VLOOKUP($AB781,Categories!$A$2:$H$20,8,1)),2,0),"")</f>
        <v/>
      </c>
      <c r="AO781" s="79" t="str">
        <f t="shared" ca="1" si="156"/>
        <v/>
      </c>
      <c r="AP781" s="81"/>
      <c r="AQ781" s="70" t="str">
        <f>IFERROR(VLOOKUP(VALUE(MID(AP781,1,1)),AdditionalElements!$A$2:$B$50,2,0),"")</f>
        <v/>
      </c>
      <c r="AR781" s="70" t="str">
        <f>IFERROR(VLOOKUP(VALUE(MID(AP781,2,1)),AdditionalElements!$H$2:$I$50,2,0),"")</f>
        <v/>
      </c>
      <c r="AS781" s="70" t="str">
        <f>IFERROR(VLOOKUP(VALUE(MID(AP781,3,1)),AdditionalElements!$O$2:$P$50,2,0),"")</f>
        <v/>
      </c>
      <c r="AT781" s="70" t="str">
        <f>IFERROR(VLOOKUP(VALUE(MID(AP781,4,1)),AdditionalElements!$V$2:$W$50,2,0),"")</f>
        <v/>
      </c>
      <c r="AU781" s="71"/>
      <c r="AV781" s="79" t="str">
        <f>IFERROR(IF(VALUE(MID(AU781,1,1))=1, VLOOKUP(VALUE(MID(AU781,1,1)), TxtPanelShape!$A$2:$C$50, 3, 0), (IF(VALUE(MID(AU781,1,1))&gt;=7, VLOOKUP(VALUE(MID(AU781,1,1)), TxtPanelShape!$A$2:$C$50, 3, 0),VLOOKUP(VALUE(MID(AU781,1,2)),TxtPanelShape!$A$2:$C$50,3,0)))), "")</f>
        <v/>
      </c>
      <c r="AW781" s="79" t="str">
        <f>IFERROR(IF(VALUE(MID(AU781,1,1))=1, ", "&amp;VLOOKUP(VALUE(MID(AU781,2,1)), TxtPanelShape!$H$2:$I$50, 2, 0), IF(VALUE(MID(AU781,1,1))&gt;=7, ", "&amp;VLOOKUP(VALUE(MID(AU781,2,1)), TxtPanelShape!$H$2:$I$50, 2, 0),"")), "")</f>
        <v/>
      </c>
      <c r="AX781" s="79" t="str">
        <f>IFERROR(IF(VALUE(MID(AU781,1,1))=1, ", "&amp;VLOOKUP(VALUE(MID(AU781,3,1)), TxtPanelShape!$O$2:$P$50, 2, 0), IF(VALUE(MID(AU781,1,1))&gt;=7, ", "&amp;VLOOKUP(VALUE(MID(AU781,3,1)), TxtPanelShape!$O$2:$P$50, 2, 0),"")),"")</f>
        <v/>
      </c>
      <c r="AY781" s="79" t="str">
        <f>IFERROR("; "&amp;VLOOKUP(VALUE(MID(AU781,4,1)), TxtPanelShape!$V$2:$W$50,2,0),"")</f>
        <v/>
      </c>
      <c r="AZ781" s="79" t="str">
        <f t="shared" si="157"/>
        <v/>
      </c>
      <c r="BA781" s="71"/>
      <c r="BB781" s="79" t="str">
        <f>IFERROR(IF(VALUE(MID(BA781,1,1))=1, VLOOKUP(VALUE(MID(BA781,1,1)), TxtPanelShape!$A$2:$C$50, 3, 0), (IF(VALUE(MID(BA781,1,1))&gt;=7, VLOOKUP(VALUE(MID(BA781,1,1)), TxtPanelShape!$A$2:$C$50, 3, 0),VLOOKUP(VALUE(MID(BA781,1,2)),TxtPanelShape!$A$2:$C$50,3,0)))), "")</f>
        <v/>
      </c>
      <c r="BC781" s="79" t="str">
        <f>IFERROR(IF(VALUE(MID(BA781,1,1))=1, ", "&amp;VLOOKUP(VALUE(MID(BA781,2,1)), TxtPanelShape!$H$2:$I$50, 2, 0), IF(VALUE(MID(BA781,1,1))&gt;=7, ", "&amp;VLOOKUP(VALUE(MID(BA781,2,1)), TxtPanelShape!$H$2:$I$50, 2, 0),"")), "")</f>
        <v/>
      </c>
      <c r="BD781" s="79" t="str">
        <f>IFERROR(IF(VALUE(MID(BA781,1,1))=1, ", "&amp;VLOOKUP(VALUE(MID(BA781,3,1)), TxtPanelShape!$O$2:$P$50, 2, 0), IF(VALUE(MID(BA781,1,1))&gt;=7, ", "&amp;VLOOKUP(VALUE(MID(BA781,3,1)), TxtPanelShape!$O$2:$P$50, 2, 0),"")),"")</f>
        <v/>
      </c>
      <c r="BE781" s="79" t="str">
        <f>IFERROR("; "&amp;VLOOKUP(VALUE(MID(BA781,4,1)), TxtPanelShape!$V$2:$W$50,2,0),"")</f>
        <v/>
      </c>
      <c r="BF781" s="79" t="str">
        <f t="shared" si="158"/>
        <v/>
      </c>
      <c r="BG781" s="71"/>
      <c r="BH781" s="79" t="str">
        <f>IFERROR(VLOOKUP(BG781, TxtPanelDefinition!$A$2:$B$50, 2, 0),"")</f>
        <v/>
      </c>
      <c r="BI781" s="71"/>
      <c r="BJ781" s="79" t="str">
        <f>IFERROR(VLOOKUP(BI781, TxtPanelDefinition!$A$2:$B$50, 2, 0),"")</f>
        <v/>
      </c>
      <c r="BK781" s="71"/>
      <c r="BL781" s="79" t="str">
        <f>IFERROR(VLOOKUP(BK781, InscrTechniques!$A$2:$B$50, 2, 0),"")</f>
        <v/>
      </c>
      <c r="BM781" s="71"/>
      <c r="BN781" s="79" t="str">
        <f>IFERROR(VLOOKUP(BM781, InscrTechniques!$A$2:$B$50, 2, 0),"")</f>
        <v/>
      </c>
      <c r="BO781" s="71"/>
      <c r="BP781" s="79" t="str">
        <f>IFERROR(VLOOKUP(BO781, InscrTechniques!$A$2:$B$50, 2, 0),"")</f>
        <v/>
      </c>
      <c r="BQ781" s="71"/>
      <c r="BR781" s="79" t="str">
        <f>IFERROR(VLOOKUP(BQ781, InscrTechniques!$A$2:$B$50, 2, 0),"")</f>
        <v/>
      </c>
      <c r="BS781" s="71"/>
      <c r="BT781" s="79" t="str">
        <f>IFERROR(VLOOKUP(BS781, InscrTechniques!$A$2:$B$50, 2, 0),"")</f>
        <v/>
      </c>
      <c r="BU781" s="71"/>
      <c r="BV781" s="79" t="str">
        <f>IFERROR(VLOOKUP(BU781, InscrTechniques!$A$2:$B$50, 2, 0),"")</f>
        <v/>
      </c>
      <c r="BW781" s="125"/>
      <c r="BX781" s="79" t="str">
        <f>IFERROR(VLOOKUP(BW781, InscrTechniques!$A$2:$B$50, 2, 0),"")</f>
        <v/>
      </c>
      <c r="BY781" s="125"/>
      <c r="BZ781" s="79" t="str">
        <f>IFERROR(VLOOKUP(BY781, InscrTechniques!$A$2:$B$50, 2, 0),"")</f>
        <v/>
      </c>
      <c r="CA781" s="74"/>
      <c r="CB781" s="114" t="str">
        <f>IFERROR(VLOOKUP(CA781, LetterStyle!$A$2:$B$50, 2, 0),"")</f>
        <v/>
      </c>
      <c r="CC781" s="74"/>
      <c r="CD781" s="114" t="str">
        <f>IFERROR(VLOOKUP(CC781, LetterStyle!$A$2:$B$50, 2, 0),"")</f>
        <v/>
      </c>
      <c r="CE781" s="74"/>
      <c r="CF781" s="114" t="str">
        <f>IFERROR(VLOOKUP(CE781, LetterStyle!$A$2:$B$50, 2, 0),"")</f>
        <v/>
      </c>
      <c r="CG781" s="74"/>
      <c r="CH781" s="79" t="str">
        <f>IFERROR(VLOOKUP(CG781, LetterStyle!$A$2:$B$50, 2, 0),"")</f>
        <v/>
      </c>
      <c r="CI781" s="71"/>
      <c r="CJ781" s="79" t="str">
        <f>IFERROR(VLOOKUP(CI781, DecMotifs!$A$1:$B$306, 2, 0),"")</f>
        <v/>
      </c>
      <c r="CK781" s="71"/>
      <c r="CL781" s="79" t="str">
        <f>IFERROR(VLOOKUP(CK781, DecMotifs!$A$1:$B$306, 2, 0),"")</f>
        <v/>
      </c>
      <c r="CM781" s="71"/>
      <c r="CN781" s="79" t="str">
        <f>IFERROR(VLOOKUP(CM781, DecMotifs!$A$1:$B$306, 2, 0),"")</f>
        <v/>
      </c>
      <c r="CO781" s="71"/>
      <c r="CP781" s="79" t="str">
        <f>IFERROR(VLOOKUP(CO781, MarginalDec!$A$2:$B$253, 2, 0),"")</f>
        <v/>
      </c>
      <c r="CQ781" s="71"/>
      <c r="CR781" s="79" t="str">
        <f>IFERROR(VLOOKUP(CQ781, MarginalDec!$A$2:$B$253, 2, 0),"")</f>
        <v/>
      </c>
      <c r="CS781" s="71"/>
      <c r="CT781" s="79" t="str">
        <f>IFERROR(VLOOKUP(CS781, MarginalDec!$A$2:$B$253, 2, 0),"")</f>
        <v/>
      </c>
      <c r="CU781" s="71"/>
      <c r="CV781" s="79" t="str">
        <f>IF(ISBLANK(CU781),"", IFERROR(VLOOKUP(CU781, Tooling!$A$2:$B$252, 2, 0),""))</f>
        <v/>
      </c>
      <c r="CW781" s="71"/>
      <c r="CX781" s="79" t="str">
        <f>IF(ISBLANK(CW781),"", IFERROR(VLOOKUP(CW781, Tooling!$A$2:$B$252, 2, 0),""))</f>
        <v/>
      </c>
      <c r="CY781" s="71"/>
      <c r="CZ781" s="79" t="str">
        <f>IF(ISBLANK(CY781),"", IFERROR(VLOOKUP(CY781, Repairs!$A$2:$B$252, 2, 0),""))</f>
        <v/>
      </c>
      <c r="DA781" s="77"/>
      <c r="DB781" s="71"/>
      <c r="DC781" s="79" t="str">
        <f>IFERROR(VLOOKUP(DB781, DatingReason!$A$2:$B$252, 2, 0),"")</f>
        <v/>
      </c>
      <c r="DD781" s="123" t="str">
        <f t="shared" si="159"/>
        <v/>
      </c>
      <c r="DF781" s="119" t="str">
        <f t="array" ref="DF781">IF(AND($B781&lt;&gt;"", $DE781&lt;&gt;"", $DE781&lt;&gt;"No"),MAX(IF($B781=PEOPLE!$B$4:$B$1000, PEOPLE!$Q$4:$Q$1000,""))+100,"")</f>
        <v/>
      </c>
      <c r="DG781" s="68"/>
      <c r="DH781" s="76">
        <f>COUNTIF(PEOPLE!B:B, MEMORIALS!B781)</f>
        <v>0</v>
      </c>
      <c r="DI781" s="82"/>
      <c r="DJ781" s="82"/>
      <c r="DK781" s="82"/>
      <c r="DL781" s="68"/>
      <c r="DM781" s="68"/>
      <c r="DN781" s="68"/>
      <c r="DO781" s="68"/>
      <c r="DP781" s="68"/>
    </row>
    <row r="782" spans="1:120" ht="15" customHeight="1" x14ac:dyDescent="0.25">
      <c r="A782" s="68"/>
      <c r="B782" s="69"/>
      <c r="C782" s="68"/>
      <c r="D782" s="68"/>
      <c r="E782" s="70" t="str">
        <f>IF(D782="","",VLOOKUP(D782,Denomination!$A$2:$B$50, 2, 0))</f>
        <v/>
      </c>
      <c r="F782" s="68"/>
      <c r="G782" s="71"/>
      <c r="H782" s="70" t="str">
        <f>IF(G782="","",VLOOKUP(G782,MCondition!$A$2:$B$50, 2, 0))</f>
        <v/>
      </c>
      <c r="I782" s="72"/>
      <c r="J782" s="71"/>
      <c r="K782" s="70" t="str">
        <f>IF(J782="","",VLOOKUP(J782,ICondition!$A$2:$B$50, 2, 0))</f>
        <v/>
      </c>
      <c r="L782" s="73"/>
      <c r="M782" s="73"/>
      <c r="N782" s="73"/>
      <c r="O782" s="73"/>
      <c r="P782" s="73"/>
      <c r="Q782" s="73"/>
      <c r="R782" s="78"/>
      <c r="S782" s="79" t="str">
        <f>IFERROR(VLOOKUP(R782,Material!$A$2:$B$59, 2, 0),"")</f>
        <v/>
      </c>
      <c r="T782" s="71"/>
      <c r="U782" s="79" t="str">
        <f>IFERROR(VLOOKUP(T782,Material!$A$2:$B$59, 2, 0),"")</f>
        <v/>
      </c>
      <c r="V782" s="71"/>
      <c r="W782" s="79" t="str">
        <f>IFERROR(VLOOKUP(V782,Material!$A$2:$B$59, 2, 0),"")</f>
        <v/>
      </c>
      <c r="X782" s="71"/>
      <c r="Y782" s="79" t="str">
        <f>IFERROR(VLOOKUP(X782,Material!$A$2:$B$59, 2, 0),"")</f>
        <v/>
      </c>
      <c r="Z782" s="71"/>
      <c r="AA782" s="79" t="str">
        <f>IFERROR(VLOOKUP(Z782,Material!$A$2:$B$59, 2, 0),"")</f>
        <v/>
      </c>
      <c r="AB782" s="74"/>
      <c r="AC782" s="75" t="e">
        <f t="shared" si="148"/>
        <v>#VALUE!</v>
      </c>
      <c r="AD782" s="75" t="e">
        <f t="shared" si="149"/>
        <v>#VALUE!</v>
      </c>
      <c r="AE782" s="75" t="e">
        <f t="shared" si="151"/>
        <v>#VALUE!</v>
      </c>
      <c r="AF782" s="75" t="e">
        <f t="shared" si="150"/>
        <v>#VALUE!</v>
      </c>
      <c r="AG782" s="75" t="e">
        <f t="shared" si="152"/>
        <v>#VALUE!</v>
      </c>
      <c r="AH782" s="75" t="e">
        <f t="shared" si="153"/>
        <v>#VALUE!</v>
      </c>
      <c r="AI782" s="75" t="e">
        <f t="shared" si="154"/>
        <v>#VALUE!</v>
      </c>
      <c r="AJ782" s="80" t="e">
        <f t="shared" si="155"/>
        <v>#VALUE!</v>
      </c>
      <c r="AK782" s="79" t="str">
        <f>(IFERROR(VLOOKUP(AB782,Categories!$A$2:$B$20,2,1),""))</f>
        <v/>
      </c>
      <c r="AL782" s="79" t="str">
        <f ca="1">IFERROR(VLOOKUP((HLOOKUP((VLOOKUP($AB782,Categories!$A$2:$F$20,3,1)), $AB$3:$AJ782, (ROW()-ROW($AB$3)+1), 0)), INDIRECT(VLOOKUP($AB782,Categories!$A$2:$F$20,6,1)),2,0),AK782)</f>
        <v/>
      </c>
      <c r="AM782" s="79" t="str">
        <f ca="1">IFERROR(VLOOKUP((HLOOKUP((VLOOKUP($AB782,Categories!$A$2:$F$20,4,1)),$AB$3:$AJ782,(ROW()-ROW($AB$3)+1),0)),INDIRECT(VLOOKUP($AB782,Categories!$A$2:$H$20,7,1)),2,0),"")</f>
        <v/>
      </c>
      <c r="AN782" s="79" t="str">
        <f ca="1">IFERROR(VLOOKUP((HLOOKUP((VLOOKUP($AB782,Categories!$A$2:$F$20,5,1)), $AB$3:$AJ782, (ROW()-ROW($AB$3)+1), 0)), INDIRECT(VLOOKUP($AB782,Categories!$A$2:$H$20,8,1)),2,0),"")</f>
        <v/>
      </c>
      <c r="AO782" s="79" t="str">
        <f t="shared" ca="1" si="156"/>
        <v/>
      </c>
      <c r="AP782" s="81"/>
      <c r="AQ782" s="70" t="str">
        <f>IFERROR(VLOOKUP(VALUE(MID(AP782,1,1)),AdditionalElements!$A$2:$B$50,2,0),"")</f>
        <v/>
      </c>
      <c r="AR782" s="70" t="str">
        <f>IFERROR(VLOOKUP(VALUE(MID(AP782,2,1)),AdditionalElements!$H$2:$I$50,2,0),"")</f>
        <v/>
      </c>
      <c r="AS782" s="70" t="str">
        <f>IFERROR(VLOOKUP(VALUE(MID(AP782,3,1)),AdditionalElements!$O$2:$P$50,2,0),"")</f>
        <v/>
      </c>
      <c r="AT782" s="70" t="str">
        <f>IFERROR(VLOOKUP(VALUE(MID(AP782,4,1)),AdditionalElements!$V$2:$W$50,2,0),"")</f>
        <v/>
      </c>
      <c r="AU782" s="71"/>
      <c r="AV782" s="79" t="str">
        <f>IFERROR(IF(VALUE(MID(AU782,1,1))=1, VLOOKUP(VALUE(MID(AU782,1,1)), TxtPanelShape!$A$2:$C$50, 3, 0), (IF(VALUE(MID(AU782,1,1))&gt;=7, VLOOKUP(VALUE(MID(AU782,1,1)), TxtPanelShape!$A$2:$C$50, 3, 0),VLOOKUP(VALUE(MID(AU782,1,2)),TxtPanelShape!$A$2:$C$50,3,0)))), "")</f>
        <v/>
      </c>
      <c r="AW782" s="79" t="str">
        <f>IFERROR(IF(VALUE(MID(AU782,1,1))=1, ", "&amp;VLOOKUP(VALUE(MID(AU782,2,1)), TxtPanelShape!$H$2:$I$50, 2, 0), IF(VALUE(MID(AU782,1,1))&gt;=7, ", "&amp;VLOOKUP(VALUE(MID(AU782,2,1)), TxtPanelShape!$H$2:$I$50, 2, 0),"")), "")</f>
        <v/>
      </c>
      <c r="AX782" s="79" t="str">
        <f>IFERROR(IF(VALUE(MID(AU782,1,1))=1, ", "&amp;VLOOKUP(VALUE(MID(AU782,3,1)), TxtPanelShape!$O$2:$P$50, 2, 0), IF(VALUE(MID(AU782,1,1))&gt;=7, ", "&amp;VLOOKUP(VALUE(MID(AU782,3,1)), TxtPanelShape!$O$2:$P$50, 2, 0),"")),"")</f>
        <v/>
      </c>
      <c r="AY782" s="79" t="str">
        <f>IFERROR("; "&amp;VLOOKUP(VALUE(MID(AU782,4,1)), TxtPanelShape!$V$2:$W$50,2,0),"")</f>
        <v/>
      </c>
      <c r="AZ782" s="79" t="str">
        <f t="shared" si="157"/>
        <v/>
      </c>
      <c r="BA782" s="71"/>
      <c r="BB782" s="79" t="str">
        <f>IFERROR(IF(VALUE(MID(BA782,1,1))=1, VLOOKUP(VALUE(MID(BA782,1,1)), TxtPanelShape!$A$2:$C$50, 3, 0), (IF(VALUE(MID(BA782,1,1))&gt;=7, VLOOKUP(VALUE(MID(BA782,1,1)), TxtPanelShape!$A$2:$C$50, 3, 0),VLOOKUP(VALUE(MID(BA782,1,2)),TxtPanelShape!$A$2:$C$50,3,0)))), "")</f>
        <v/>
      </c>
      <c r="BC782" s="79" t="str">
        <f>IFERROR(IF(VALUE(MID(BA782,1,1))=1, ", "&amp;VLOOKUP(VALUE(MID(BA782,2,1)), TxtPanelShape!$H$2:$I$50, 2, 0), IF(VALUE(MID(BA782,1,1))&gt;=7, ", "&amp;VLOOKUP(VALUE(MID(BA782,2,1)), TxtPanelShape!$H$2:$I$50, 2, 0),"")), "")</f>
        <v/>
      </c>
      <c r="BD782" s="79" t="str">
        <f>IFERROR(IF(VALUE(MID(BA782,1,1))=1, ", "&amp;VLOOKUP(VALUE(MID(BA782,3,1)), TxtPanelShape!$O$2:$P$50, 2, 0), IF(VALUE(MID(BA782,1,1))&gt;=7, ", "&amp;VLOOKUP(VALUE(MID(BA782,3,1)), TxtPanelShape!$O$2:$P$50, 2, 0),"")),"")</f>
        <v/>
      </c>
      <c r="BE782" s="79" t="str">
        <f>IFERROR("; "&amp;VLOOKUP(VALUE(MID(BA782,4,1)), TxtPanelShape!$V$2:$W$50,2,0),"")</f>
        <v/>
      </c>
      <c r="BF782" s="79" t="str">
        <f t="shared" si="158"/>
        <v/>
      </c>
      <c r="BG782" s="71"/>
      <c r="BH782" s="79" t="str">
        <f>IFERROR(VLOOKUP(BG782, TxtPanelDefinition!$A$2:$B$50, 2, 0),"")</f>
        <v/>
      </c>
      <c r="BI782" s="71"/>
      <c r="BJ782" s="79" t="str">
        <f>IFERROR(VLOOKUP(BI782, TxtPanelDefinition!$A$2:$B$50, 2, 0),"")</f>
        <v/>
      </c>
      <c r="BK782" s="71"/>
      <c r="BL782" s="79" t="str">
        <f>IFERROR(VLOOKUP(BK782, InscrTechniques!$A$2:$B$50, 2, 0),"")</f>
        <v/>
      </c>
      <c r="BM782" s="71"/>
      <c r="BN782" s="79" t="str">
        <f>IFERROR(VLOOKUP(BM782, InscrTechniques!$A$2:$B$50, 2, 0),"")</f>
        <v/>
      </c>
      <c r="BO782" s="71"/>
      <c r="BP782" s="79" t="str">
        <f>IFERROR(VLOOKUP(BO782, InscrTechniques!$A$2:$B$50, 2, 0),"")</f>
        <v/>
      </c>
      <c r="BQ782" s="71"/>
      <c r="BR782" s="79" t="str">
        <f>IFERROR(VLOOKUP(BQ782, InscrTechniques!$A$2:$B$50, 2, 0),"")</f>
        <v/>
      </c>
      <c r="BS782" s="71"/>
      <c r="BT782" s="79" t="str">
        <f>IFERROR(VLOOKUP(BS782, InscrTechniques!$A$2:$B$50, 2, 0),"")</f>
        <v/>
      </c>
      <c r="BU782" s="71"/>
      <c r="BV782" s="79" t="str">
        <f>IFERROR(VLOOKUP(BU782, InscrTechniques!$A$2:$B$50, 2, 0),"")</f>
        <v/>
      </c>
      <c r="BW782" s="125"/>
      <c r="BX782" s="79" t="str">
        <f>IFERROR(VLOOKUP(BW782, InscrTechniques!$A$2:$B$50, 2, 0),"")</f>
        <v/>
      </c>
      <c r="BY782" s="125"/>
      <c r="BZ782" s="79" t="str">
        <f>IFERROR(VLOOKUP(BY782, InscrTechniques!$A$2:$B$50, 2, 0),"")</f>
        <v/>
      </c>
      <c r="CA782" s="74"/>
      <c r="CB782" s="114" t="str">
        <f>IFERROR(VLOOKUP(CA782, LetterStyle!$A$2:$B$50, 2, 0),"")</f>
        <v/>
      </c>
      <c r="CC782" s="74"/>
      <c r="CD782" s="114" t="str">
        <f>IFERROR(VLOOKUP(CC782, LetterStyle!$A$2:$B$50, 2, 0),"")</f>
        <v/>
      </c>
      <c r="CE782" s="74"/>
      <c r="CF782" s="114" t="str">
        <f>IFERROR(VLOOKUP(CE782, LetterStyle!$A$2:$B$50, 2, 0),"")</f>
        <v/>
      </c>
      <c r="CG782" s="74"/>
      <c r="CH782" s="79" t="str">
        <f>IFERROR(VLOOKUP(CG782, LetterStyle!$A$2:$B$50, 2, 0),"")</f>
        <v/>
      </c>
      <c r="CI782" s="71"/>
      <c r="CJ782" s="79" t="str">
        <f>IFERROR(VLOOKUP(CI782, DecMotifs!$A$1:$B$306, 2, 0),"")</f>
        <v/>
      </c>
      <c r="CK782" s="71"/>
      <c r="CL782" s="79" t="str">
        <f>IFERROR(VLOOKUP(CK782, DecMotifs!$A$1:$B$306, 2, 0),"")</f>
        <v/>
      </c>
      <c r="CM782" s="71"/>
      <c r="CN782" s="79" t="str">
        <f>IFERROR(VLOOKUP(CM782, DecMotifs!$A$1:$B$306, 2, 0),"")</f>
        <v/>
      </c>
      <c r="CO782" s="71"/>
      <c r="CP782" s="79" t="str">
        <f>IFERROR(VLOOKUP(CO782, MarginalDec!$A$2:$B$253, 2, 0),"")</f>
        <v/>
      </c>
      <c r="CQ782" s="71"/>
      <c r="CR782" s="79" t="str">
        <f>IFERROR(VLOOKUP(CQ782, MarginalDec!$A$2:$B$253, 2, 0),"")</f>
        <v/>
      </c>
      <c r="CS782" s="71"/>
      <c r="CT782" s="79" t="str">
        <f>IFERROR(VLOOKUP(CS782, MarginalDec!$A$2:$B$253, 2, 0),"")</f>
        <v/>
      </c>
      <c r="CU782" s="71"/>
      <c r="CV782" s="79" t="str">
        <f>IF(ISBLANK(CU782),"", IFERROR(VLOOKUP(CU782, Tooling!$A$2:$B$252, 2, 0),""))</f>
        <v/>
      </c>
      <c r="CW782" s="71"/>
      <c r="CX782" s="79" t="str">
        <f>IF(ISBLANK(CW782),"", IFERROR(VLOOKUP(CW782, Tooling!$A$2:$B$252, 2, 0),""))</f>
        <v/>
      </c>
      <c r="CY782" s="71"/>
      <c r="CZ782" s="79" t="str">
        <f>IF(ISBLANK(CY782),"", IFERROR(VLOOKUP(CY782, Repairs!$A$2:$B$252, 2, 0),""))</f>
        <v/>
      </c>
      <c r="DA782" s="77"/>
      <c r="DB782" s="71"/>
      <c r="DC782" s="79" t="str">
        <f>IFERROR(VLOOKUP(DB782, DatingReason!$A$2:$B$252, 2, 0),"")</f>
        <v/>
      </c>
      <c r="DD782" s="123" t="str">
        <f t="shared" si="159"/>
        <v/>
      </c>
      <c r="DF782" s="119" t="str">
        <f t="array" ref="DF782">IF(AND($B782&lt;&gt;"", $DE782&lt;&gt;"", $DE782&lt;&gt;"No"),MAX(IF($B782=PEOPLE!$B$4:$B$1000, PEOPLE!$Q$4:$Q$1000,""))+100,"")</f>
        <v/>
      </c>
      <c r="DG782" s="68"/>
      <c r="DH782" s="76">
        <f>COUNTIF(PEOPLE!B:B, MEMORIALS!B782)</f>
        <v>0</v>
      </c>
      <c r="DI782" s="82"/>
      <c r="DJ782" s="82"/>
      <c r="DK782" s="82"/>
      <c r="DL782" s="68"/>
      <c r="DM782" s="68"/>
      <c r="DN782" s="68"/>
      <c r="DO782" s="68"/>
      <c r="DP782" s="68"/>
    </row>
    <row r="783" spans="1:120" ht="15" customHeight="1" x14ac:dyDescent="0.25">
      <c r="A783" s="68"/>
      <c r="B783" s="69"/>
      <c r="C783" s="68"/>
      <c r="D783" s="68"/>
      <c r="E783" s="70" t="str">
        <f>IF(D783="","",VLOOKUP(D783,Denomination!$A$2:$B$50, 2, 0))</f>
        <v/>
      </c>
      <c r="F783" s="68"/>
      <c r="G783" s="71"/>
      <c r="H783" s="70" t="str">
        <f>IF(G783="","",VLOOKUP(G783,MCondition!$A$2:$B$50, 2, 0))</f>
        <v/>
      </c>
      <c r="I783" s="72"/>
      <c r="J783" s="71"/>
      <c r="K783" s="70" t="str">
        <f>IF(J783="","",VLOOKUP(J783,ICondition!$A$2:$B$50, 2, 0))</f>
        <v/>
      </c>
      <c r="L783" s="73"/>
      <c r="M783" s="73"/>
      <c r="N783" s="73"/>
      <c r="O783" s="73"/>
      <c r="P783" s="73"/>
      <c r="Q783" s="73"/>
      <c r="R783" s="78"/>
      <c r="S783" s="79" t="str">
        <f>IFERROR(VLOOKUP(R783,Material!$A$2:$B$59, 2, 0),"")</f>
        <v/>
      </c>
      <c r="T783" s="71"/>
      <c r="U783" s="79" t="str">
        <f>IFERROR(VLOOKUP(T783,Material!$A$2:$B$59, 2, 0),"")</f>
        <v/>
      </c>
      <c r="V783" s="71"/>
      <c r="W783" s="79" t="str">
        <f>IFERROR(VLOOKUP(V783,Material!$A$2:$B$59, 2, 0),"")</f>
        <v/>
      </c>
      <c r="X783" s="71"/>
      <c r="Y783" s="79" t="str">
        <f>IFERROR(VLOOKUP(X783,Material!$A$2:$B$59, 2, 0),"")</f>
        <v/>
      </c>
      <c r="Z783" s="71"/>
      <c r="AA783" s="79" t="str">
        <f>IFERROR(VLOOKUP(Z783,Material!$A$2:$B$59, 2, 0),"")</f>
        <v/>
      </c>
      <c r="AB783" s="74"/>
      <c r="AC783" s="75" t="e">
        <f t="shared" si="148"/>
        <v>#VALUE!</v>
      </c>
      <c r="AD783" s="75" t="e">
        <f t="shared" si="149"/>
        <v>#VALUE!</v>
      </c>
      <c r="AE783" s="75" t="e">
        <f t="shared" si="151"/>
        <v>#VALUE!</v>
      </c>
      <c r="AF783" s="75" t="e">
        <f t="shared" si="150"/>
        <v>#VALUE!</v>
      </c>
      <c r="AG783" s="75" t="e">
        <f t="shared" si="152"/>
        <v>#VALUE!</v>
      </c>
      <c r="AH783" s="75" t="e">
        <f t="shared" si="153"/>
        <v>#VALUE!</v>
      </c>
      <c r="AI783" s="75" t="e">
        <f t="shared" si="154"/>
        <v>#VALUE!</v>
      </c>
      <c r="AJ783" s="80" t="e">
        <f t="shared" si="155"/>
        <v>#VALUE!</v>
      </c>
      <c r="AK783" s="79" t="str">
        <f>(IFERROR(VLOOKUP(AB783,Categories!$A$2:$B$20,2,1),""))</f>
        <v/>
      </c>
      <c r="AL783" s="79" t="str">
        <f ca="1">IFERROR(VLOOKUP((HLOOKUP((VLOOKUP($AB783,Categories!$A$2:$F$20,3,1)), $AB$3:$AJ783, (ROW()-ROW($AB$3)+1), 0)), INDIRECT(VLOOKUP($AB783,Categories!$A$2:$F$20,6,1)),2,0),AK783)</f>
        <v/>
      </c>
      <c r="AM783" s="79" t="str">
        <f ca="1">IFERROR(VLOOKUP((HLOOKUP((VLOOKUP($AB783,Categories!$A$2:$F$20,4,1)),$AB$3:$AJ783,(ROW()-ROW($AB$3)+1),0)),INDIRECT(VLOOKUP($AB783,Categories!$A$2:$H$20,7,1)),2,0),"")</f>
        <v/>
      </c>
      <c r="AN783" s="79" t="str">
        <f ca="1">IFERROR(VLOOKUP((HLOOKUP((VLOOKUP($AB783,Categories!$A$2:$F$20,5,1)), $AB$3:$AJ783, (ROW()-ROW($AB$3)+1), 0)), INDIRECT(VLOOKUP($AB783,Categories!$A$2:$H$20,8,1)),2,0),"")</f>
        <v/>
      </c>
      <c r="AO783" s="79" t="str">
        <f t="shared" ca="1" si="156"/>
        <v/>
      </c>
      <c r="AP783" s="81"/>
      <c r="AQ783" s="70" t="str">
        <f>IFERROR(VLOOKUP(VALUE(MID(AP783,1,1)),AdditionalElements!$A$2:$B$50,2,0),"")</f>
        <v/>
      </c>
      <c r="AR783" s="70" t="str">
        <f>IFERROR(VLOOKUP(VALUE(MID(AP783,2,1)),AdditionalElements!$H$2:$I$50,2,0),"")</f>
        <v/>
      </c>
      <c r="AS783" s="70" t="str">
        <f>IFERROR(VLOOKUP(VALUE(MID(AP783,3,1)),AdditionalElements!$O$2:$P$50,2,0),"")</f>
        <v/>
      </c>
      <c r="AT783" s="70" t="str">
        <f>IFERROR(VLOOKUP(VALUE(MID(AP783,4,1)),AdditionalElements!$V$2:$W$50,2,0),"")</f>
        <v/>
      </c>
      <c r="AU783" s="71"/>
      <c r="AV783" s="79" t="str">
        <f>IFERROR(IF(VALUE(MID(AU783,1,1))=1, VLOOKUP(VALUE(MID(AU783,1,1)), TxtPanelShape!$A$2:$C$50, 3, 0), (IF(VALUE(MID(AU783,1,1))&gt;=7, VLOOKUP(VALUE(MID(AU783,1,1)), TxtPanelShape!$A$2:$C$50, 3, 0),VLOOKUP(VALUE(MID(AU783,1,2)),TxtPanelShape!$A$2:$C$50,3,0)))), "")</f>
        <v/>
      </c>
      <c r="AW783" s="79" t="str">
        <f>IFERROR(IF(VALUE(MID(AU783,1,1))=1, ", "&amp;VLOOKUP(VALUE(MID(AU783,2,1)), TxtPanelShape!$H$2:$I$50, 2, 0), IF(VALUE(MID(AU783,1,1))&gt;=7, ", "&amp;VLOOKUP(VALUE(MID(AU783,2,1)), TxtPanelShape!$H$2:$I$50, 2, 0),"")), "")</f>
        <v/>
      </c>
      <c r="AX783" s="79" t="str">
        <f>IFERROR(IF(VALUE(MID(AU783,1,1))=1, ", "&amp;VLOOKUP(VALUE(MID(AU783,3,1)), TxtPanelShape!$O$2:$P$50, 2, 0), IF(VALUE(MID(AU783,1,1))&gt;=7, ", "&amp;VLOOKUP(VALUE(MID(AU783,3,1)), TxtPanelShape!$O$2:$P$50, 2, 0),"")),"")</f>
        <v/>
      </c>
      <c r="AY783" s="79" t="str">
        <f>IFERROR("; "&amp;VLOOKUP(VALUE(MID(AU783,4,1)), TxtPanelShape!$V$2:$W$50,2,0),"")</f>
        <v/>
      </c>
      <c r="AZ783" s="79" t="str">
        <f t="shared" si="157"/>
        <v/>
      </c>
      <c r="BA783" s="71"/>
      <c r="BB783" s="79" t="str">
        <f>IFERROR(IF(VALUE(MID(BA783,1,1))=1, VLOOKUP(VALUE(MID(BA783,1,1)), TxtPanelShape!$A$2:$C$50, 3, 0), (IF(VALUE(MID(BA783,1,1))&gt;=7, VLOOKUP(VALUE(MID(BA783,1,1)), TxtPanelShape!$A$2:$C$50, 3, 0),VLOOKUP(VALUE(MID(BA783,1,2)),TxtPanelShape!$A$2:$C$50,3,0)))), "")</f>
        <v/>
      </c>
      <c r="BC783" s="79" t="str">
        <f>IFERROR(IF(VALUE(MID(BA783,1,1))=1, ", "&amp;VLOOKUP(VALUE(MID(BA783,2,1)), TxtPanelShape!$H$2:$I$50, 2, 0), IF(VALUE(MID(BA783,1,1))&gt;=7, ", "&amp;VLOOKUP(VALUE(MID(BA783,2,1)), TxtPanelShape!$H$2:$I$50, 2, 0),"")), "")</f>
        <v/>
      </c>
      <c r="BD783" s="79" t="str">
        <f>IFERROR(IF(VALUE(MID(BA783,1,1))=1, ", "&amp;VLOOKUP(VALUE(MID(BA783,3,1)), TxtPanelShape!$O$2:$P$50, 2, 0), IF(VALUE(MID(BA783,1,1))&gt;=7, ", "&amp;VLOOKUP(VALUE(MID(BA783,3,1)), TxtPanelShape!$O$2:$P$50, 2, 0),"")),"")</f>
        <v/>
      </c>
      <c r="BE783" s="79" t="str">
        <f>IFERROR("; "&amp;VLOOKUP(VALUE(MID(BA783,4,1)), TxtPanelShape!$V$2:$W$50,2,0),"")</f>
        <v/>
      </c>
      <c r="BF783" s="79" t="str">
        <f t="shared" si="158"/>
        <v/>
      </c>
      <c r="BG783" s="71"/>
      <c r="BH783" s="79" t="str">
        <f>IFERROR(VLOOKUP(BG783, TxtPanelDefinition!$A$2:$B$50, 2, 0),"")</f>
        <v/>
      </c>
      <c r="BI783" s="71"/>
      <c r="BJ783" s="79" t="str">
        <f>IFERROR(VLOOKUP(BI783, TxtPanelDefinition!$A$2:$B$50, 2, 0),"")</f>
        <v/>
      </c>
      <c r="BK783" s="71"/>
      <c r="BL783" s="79" t="str">
        <f>IFERROR(VLOOKUP(BK783, InscrTechniques!$A$2:$B$50, 2, 0),"")</f>
        <v/>
      </c>
      <c r="BM783" s="71"/>
      <c r="BN783" s="79" t="str">
        <f>IFERROR(VLOOKUP(BM783, InscrTechniques!$A$2:$B$50, 2, 0),"")</f>
        <v/>
      </c>
      <c r="BO783" s="71"/>
      <c r="BP783" s="79" t="str">
        <f>IFERROR(VLOOKUP(BO783, InscrTechniques!$A$2:$B$50, 2, 0),"")</f>
        <v/>
      </c>
      <c r="BQ783" s="71"/>
      <c r="BR783" s="79" t="str">
        <f>IFERROR(VLOOKUP(BQ783, InscrTechniques!$A$2:$B$50, 2, 0),"")</f>
        <v/>
      </c>
      <c r="BS783" s="71"/>
      <c r="BT783" s="79" t="str">
        <f>IFERROR(VLOOKUP(BS783, InscrTechniques!$A$2:$B$50, 2, 0),"")</f>
        <v/>
      </c>
      <c r="BU783" s="71"/>
      <c r="BV783" s="79" t="str">
        <f>IFERROR(VLOOKUP(BU783, InscrTechniques!$A$2:$B$50, 2, 0),"")</f>
        <v/>
      </c>
      <c r="BW783" s="125"/>
      <c r="BX783" s="79" t="str">
        <f>IFERROR(VLOOKUP(BW783, InscrTechniques!$A$2:$B$50, 2, 0),"")</f>
        <v/>
      </c>
      <c r="BY783" s="125"/>
      <c r="BZ783" s="79" t="str">
        <f>IFERROR(VLOOKUP(BY783, InscrTechniques!$A$2:$B$50, 2, 0),"")</f>
        <v/>
      </c>
      <c r="CA783" s="74"/>
      <c r="CB783" s="114" t="str">
        <f>IFERROR(VLOOKUP(CA783, LetterStyle!$A$2:$B$50, 2, 0),"")</f>
        <v/>
      </c>
      <c r="CC783" s="74"/>
      <c r="CD783" s="114" t="str">
        <f>IFERROR(VLOOKUP(CC783, LetterStyle!$A$2:$B$50, 2, 0),"")</f>
        <v/>
      </c>
      <c r="CE783" s="74"/>
      <c r="CF783" s="114" t="str">
        <f>IFERROR(VLOOKUP(CE783, LetterStyle!$A$2:$B$50, 2, 0),"")</f>
        <v/>
      </c>
      <c r="CG783" s="74"/>
      <c r="CH783" s="79" t="str">
        <f>IFERROR(VLOOKUP(CG783, LetterStyle!$A$2:$B$50, 2, 0),"")</f>
        <v/>
      </c>
      <c r="CI783" s="71"/>
      <c r="CJ783" s="79" t="str">
        <f>IFERROR(VLOOKUP(CI783, DecMotifs!$A$1:$B$306, 2, 0),"")</f>
        <v/>
      </c>
      <c r="CK783" s="71"/>
      <c r="CL783" s="79" t="str">
        <f>IFERROR(VLOOKUP(CK783, DecMotifs!$A$1:$B$306, 2, 0),"")</f>
        <v/>
      </c>
      <c r="CM783" s="71"/>
      <c r="CN783" s="79" t="str">
        <f>IFERROR(VLOOKUP(CM783, DecMotifs!$A$1:$B$306, 2, 0),"")</f>
        <v/>
      </c>
      <c r="CO783" s="71"/>
      <c r="CP783" s="79" t="str">
        <f>IFERROR(VLOOKUP(CO783, MarginalDec!$A$2:$B$253, 2, 0),"")</f>
        <v/>
      </c>
      <c r="CQ783" s="71"/>
      <c r="CR783" s="79" t="str">
        <f>IFERROR(VLOOKUP(CQ783, MarginalDec!$A$2:$B$253, 2, 0),"")</f>
        <v/>
      </c>
      <c r="CS783" s="71"/>
      <c r="CT783" s="79" t="str">
        <f>IFERROR(VLOOKUP(CS783, MarginalDec!$A$2:$B$253, 2, 0),"")</f>
        <v/>
      </c>
      <c r="CU783" s="71"/>
      <c r="CV783" s="79" t="str">
        <f>IF(ISBLANK(CU783),"", IFERROR(VLOOKUP(CU783, Tooling!$A$2:$B$252, 2, 0),""))</f>
        <v/>
      </c>
      <c r="CW783" s="71"/>
      <c r="CX783" s="79" t="str">
        <f>IF(ISBLANK(CW783),"", IFERROR(VLOOKUP(CW783, Tooling!$A$2:$B$252, 2, 0),""))</f>
        <v/>
      </c>
      <c r="CY783" s="71"/>
      <c r="CZ783" s="79" t="str">
        <f>IF(ISBLANK(CY783),"", IFERROR(VLOOKUP(CY783, Repairs!$A$2:$B$252, 2, 0),""))</f>
        <v/>
      </c>
      <c r="DA783" s="77"/>
      <c r="DB783" s="71"/>
      <c r="DC783" s="79" t="str">
        <f>IFERROR(VLOOKUP(DB783, DatingReason!$A$2:$B$252, 2, 0),"")</f>
        <v/>
      </c>
      <c r="DD783" s="123" t="str">
        <f t="shared" si="159"/>
        <v/>
      </c>
      <c r="DF783" s="119" t="str">
        <f t="array" ref="DF783">IF(AND($B783&lt;&gt;"", $DE783&lt;&gt;"", $DE783&lt;&gt;"No"),MAX(IF($B783=PEOPLE!$B$4:$B$1000, PEOPLE!$Q$4:$Q$1000,""))+100,"")</f>
        <v/>
      </c>
      <c r="DG783" s="68"/>
      <c r="DH783" s="76">
        <f>COUNTIF(PEOPLE!B:B, MEMORIALS!B783)</f>
        <v>0</v>
      </c>
      <c r="DI783" s="82"/>
      <c r="DJ783" s="82"/>
      <c r="DK783" s="82"/>
      <c r="DL783" s="68"/>
      <c r="DM783" s="68"/>
      <c r="DN783" s="68"/>
      <c r="DO783" s="68"/>
      <c r="DP783" s="68"/>
    </row>
    <row r="784" spans="1:120" ht="15" customHeight="1" x14ac:dyDescent="0.25">
      <c r="A784" s="68"/>
      <c r="B784" s="69"/>
      <c r="C784" s="68"/>
      <c r="D784" s="68"/>
      <c r="E784" s="70" t="str">
        <f>IF(D784="","",VLOOKUP(D784,Denomination!$A$2:$B$50, 2, 0))</f>
        <v/>
      </c>
      <c r="F784" s="68"/>
      <c r="G784" s="71"/>
      <c r="H784" s="70" t="str">
        <f>IF(G784="","",VLOOKUP(G784,MCondition!$A$2:$B$50, 2, 0))</f>
        <v/>
      </c>
      <c r="I784" s="72"/>
      <c r="J784" s="71"/>
      <c r="K784" s="70" t="str">
        <f>IF(J784="","",VLOOKUP(J784,ICondition!$A$2:$B$50, 2, 0))</f>
        <v/>
      </c>
      <c r="L784" s="73"/>
      <c r="M784" s="73"/>
      <c r="N784" s="73"/>
      <c r="O784" s="73"/>
      <c r="P784" s="73"/>
      <c r="Q784" s="73"/>
      <c r="R784" s="78"/>
      <c r="S784" s="79" t="str">
        <f>IFERROR(VLOOKUP(R784,Material!$A$2:$B$59, 2, 0),"")</f>
        <v/>
      </c>
      <c r="T784" s="71"/>
      <c r="U784" s="79" t="str">
        <f>IFERROR(VLOOKUP(T784,Material!$A$2:$B$59, 2, 0),"")</f>
        <v/>
      </c>
      <c r="V784" s="71"/>
      <c r="W784" s="79" t="str">
        <f>IFERROR(VLOOKUP(V784,Material!$A$2:$B$59, 2, 0),"")</f>
        <v/>
      </c>
      <c r="X784" s="71"/>
      <c r="Y784" s="79" t="str">
        <f>IFERROR(VLOOKUP(X784,Material!$A$2:$B$59, 2, 0),"")</f>
        <v/>
      </c>
      <c r="Z784" s="71"/>
      <c r="AA784" s="79" t="str">
        <f>IFERROR(VLOOKUP(Z784,Material!$A$2:$B$59, 2, 0),"")</f>
        <v/>
      </c>
      <c r="AB784" s="74"/>
      <c r="AC784" s="75" t="e">
        <f t="shared" si="148"/>
        <v>#VALUE!</v>
      </c>
      <c r="AD784" s="75" t="e">
        <f t="shared" si="149"/>
        <v>#VALUE!</v>
      </c>
      <c r="AE784" s="75" t="e">
        <f t="shared" si="151"/>
        <v>#VALUE!</v>
      </c>
      <c r="AF784" s="75" t="e">
        <f t="shared" si="150"/>
        <v>#VALUE!</v>
      </c>
      <c r="AG784" s="75" t="e">
        <f t="shared" si="152"/>
        <v>#VALUE!</v>
      </c>
      <c r="AH784" s="75" t="e">
        <f t="shared" si="153"/>
        <v>#VALUE!</v>
      </c>
      <c r="AI784" s="75" t="e">
        <f t="shared" si="154"/>
        <v>#VALUE!</v>
      </c>
      <c r="AJ784" s="80" t="e">
        <f t="shared" si="155"/>
        <v>#VALUE!</v>
      </c>
      <c r="AK784" s="79" t="str">
        <f>(IFERROR(VLOOKUP(AB784,Categories!$A$2:$B$20,2,1),""))</f>
        <v/>
      </c>
      <c r="AL784" s="79" t="str">
        <f ca="1">IFERROR(VLOOKUP((HLOOKUP((VLOOKUP($AB784,Categories!$A$2:$F$20,3,1)), $AB$3:$AJ784, (ROW()-ROW($AB$3)+1), 0)), INDIRECT(VLOOKUP($AB784,Categories!$A$2:$F$20,6,1)),2,0),AK784)</f>
        <v/>
      </c>
      <c r="AM784" s="79" t="str">
        <f ca="1">IFERROR(VLOOKUP((HLOOKUP((VLOOKUP($AB784,Categories!$A$2:$F$20,4,1)),$AB$3:$AJ784,(ROW()-ROW($AB$3)+1),0)),INDIRECT(VLOOKUP($AB784,Categories!$A$2:$H$20,7,1)),2,0),"")</f>
        <v/>
      </c>
      <c r="AN784" s="79" t="str">
        <f ca="1">IFERROR(VLOOKUP((HLOOKUP((VLOOKUP($AB784,Categories!$A$2:$F$20,5,1)), $AB$3:$AJ784, (ROW()-ROW($AB$3)+1), 0)), INDIRECT(VLOOKUP($AB784,Categories!$A$2:$H$20,8,1)),2,0),"")</f>
        <v/>
      </c>
      <c r="AO784" s="79" t="str">
        <f t="shared" ca="1" si="156"/>
        <v/>
      </c>
      <c r="AP784" s="81"/>
      <c r="AQ784" s="70" t="str">
        <f>IFERROR(VLOOKUP(VALUE(MID(AP784,1,1)),AdditionalElements!$A$2:$B$50,2,0),"")</f>
        <v/>
      </c>
      <c r="AR784" s="70" t="str">
        <f>IFERROR(VLOOKUP(VALUE(MID(AP784,2,1)),AdditionalElements!$H$2:$I$50,2,0),"")</f>
        <v/>
      </c>
      <c r="AS784" s="70" t="str">
        <f>IFERROR(VLOOKUP(VALUE(MID(AP784,3,1)),AdditionalElements!$O$2:$P$50,2,0),"")</f>
        <v/>
      </c>
      <c r="AT784" s="70" t="str">
        <f>IFERROR(VLOOKUP(VALUE(MID(AP784,4,1)),AdditionalElements!$V$2:$W$50,2,0),"")</f>
        <v/>
      </c>
      <c r="AU784" s="71"/>
      <c r="AV784" s="79" t="str">
        <f>IFERROR(IF(VALUE(MID(AU784,1,1))=1, VLOOKUP(VALUE(MID(AU784,1,1)), TxtPanelShape!$A$2:$C$50, 3, 0), (IF(VALUE(MID(AU784,1,1))&gt;=7, VLOOKUP(VALUE(MID(AU784,1,1)), TxtPanelShape!$A$2:$C$50, 3, 0),VLOOKUP(VALUE(MID(AU784,1,2)),TxtPanelShape!$A$2:$C$50,3,0)))), "")</f>
        <v/>
      </c>
      <c r="AW784" s="79" t="str">
        <f>IFERROR(IF(VALUE(MID(AU784,1,1))=1, ", "&amp;VLOOKUP(VALUE(MID(AU784,2,1)), TxtPanelShape!$H$2:$I$50, 2, 0), IF(VALUE(MID(AU784,1,1))&gt;=7, ", "&amp;VLOOKUP(VALUE(MID(AU784,2,1)), TxtPanelShape!$H$2:$I$50, 2, 0),"")), "")</f>
        <v/>
      </c>
      <c r="AX784" s="79" t="str">
        <f>IFERROR(IF(VALUE(MID(AU784,1,1))=1, ", "&amp;VLOOKUP(VALUE(MID(AU784,3,1)), TxtPanelShape!$O$2:$P$50, 2, 0), IF(VALUE(MID(AU784,1,1))&gt;=7, ", "&amp;VLOOKUP(VALUE(MID(AU784,3,1)), TxtPanelShape!$O$2:$P$50, 2, 0),"")),"")</f>
        <v/>
      </c>
      <c r="AY784" s="79" t="str">
        <f>IFERROR("; "&amp;VLOOKUP(VALUE(MID(AU784,4,1)), TxtPanelShape!$V$2:$W$50,2,0),"")</f>
        <v/>
      </c>
      <c r="AZ784" s="79" t="str">
        <f t="shared" si="157"/>
        <v/>
      </c>
      <c r="BA784" s="71"/>
      <c r="BB784" s="79" t="str">
        <f>IFERROR(IF(VALUE(MID(BA784,1,1))=1, VLOOKUP(VALUE(MID(BA784,1,1)), TxtPanelShape!$A$2:$C$50, 3, 0), (IF(VALUE(MID(BA784,1,1))&gt;=7, VLOOKUP(VALUE(MID(BA784,1,1)), TxtPanelShape!$A$2:$C$50, 3, 0),VLOOKUP(VALUE(MID(BA784,1,2)),TxtPanelShape!$A$2:$C$50,3,0)))), "")</f>
        <v/>
      </c>
      <c r="BC784" s="79" t="str">
        <f>IFERROR(IF(VALUE(MID(BA784,1,1))=1, ", "&amp;VLOOKUP(VALUE(MID(BA784,2,1)), TxtPanelShape!$H$2:$I$50, 2, 0), IF(VALUE(MID(BA784,1,1))&gt;=7, ", "&amp;VLOOKUP(VALUE(MID(BA784,2,1)), TxtPanelShape!$H$2:$I$50, 2, 0),"")), "")</f>
        <v/>
      </c>
      <c r="BD784" s="79" t="str">
        <f>IFERROR(IF(VALUE(MID(BA784,1,1))=1, ", "&amp;VLOOKUP(VALUE(MID(BA784,3,1)), TxtPanelShape!$O$2:$P$50, 2, 0), IF(VALUE(MID(BA784,1,1))&gt;=7, ", "&amp;VLOOKUP(VALUE(MID(BA784,3,1)), TxtPanelShape!$O$2:$P$50, 2, 0),"")),"")</f>
        <v/>
      </c>
      <c r="BE784" s="79" t="str">
        <f>IFERROR("; "&amp;VLOOKUP(VALUE(MID(BA784,4,1)), TxtPanelShape!$V$2:$W$50,2,0),"")</f>
        <v/>
      </c>
      <c r="BF784" s="79" t="str">
        <f t="shared" si="158"/>
        <v/>
      </c>
      <c r="BG784" s="71"/>
      <c r="BH784" s="79" t="str">
        <f>IFERROR(VLOOKUP(BG784, TxtPanelDefinition!$A$2:$B$50, 2, 0),"")</f>
        <v/>
      </c>
      <c r="BI784" s="71"/>
      <c r="BJ784" s="79" t="str">
        <f>IFERROR(VLOOKUP(BI784, TxtPanelDefinition!$A$2:$B$50, 2, 0),"")</f>
        <v/>
      </c>
      <c r="BK784" s="71"/>
      <c r="BL784" s="79" t="str">
        <f>IFERROR(VLOOKUP(BK784, InscrTechniques!$A$2:$B$50, 2, 0),"")</f>
        <v/>
      </c>
      <c r="BM784" s="71"/>
      <c r="BN784" s="79" t="str">
        <f>IFERROR(VLOOKUP(BM784, InscrTechniques!$A$2:$B$50, 2, 0),"")</f>
        <v/>
      </c>
      <c r="BO784" s="71"/>
      <c r="BP784" s="79" t="str">
        <f>IFERROR(VLOOKUP(BO784, InscrTechniques!$A$2:$B$50, 2, 0),"")</f>
        <v/>
      </c>
      <c r="BQ784" s="71"/>
      <c r="BR784" s="79" t="str">
        <f>IFERROR(VLOOKUP(BQ784, InscrTechniques!$A$2:$B$50, 2, 0),"")</f>
        <v/>
      </c>
      <c r="BS784" s="71"/>
      <c r="BT784" s="79" t="str">
        <f>IFERROR(VLOOKUP(BS784, InscrTechniques!$A$2:$B$50, 2, 0),"")</f>
        <v/>
      </c>
      <c r="BU784" s="71"/>
      <c r="BV784" s="79" t="str">
        <f>IFERROR(VLOOKUP(BU784, InscrTechniques!$A$2:$B$50, 2, 0),"")</f>
        <v/>
      </c>
      <c r="BW784" s="125"/>
      <c r="BX784" s="79" t="str">
        <f>IFERROR(VLOOKUP(BW784, InscrTechniques!$A$2:$B$50, 2, 0),"")</f>
        <v/>
      </c>
      <c r="BY784" s="125"/>
      <c r="BZ784" s="79" t="str">
        <f>IFERROR(VLOOKUP(BY784, InscrTechniques!$A$2:$B$50, 2, 0),"")</f>
        <v/>
      </c>
      <c r="CA784" s="74"/>
      <c r="CB784" s="114" t="str">
        <f>IFERROR(VLOOKUP(CA784, LetterStyle!$A$2:$B$50, 2, 0),"")</f>
        <v/>
      </c>
      <c r="CC784" s="74"/>
      <c r="CD784" s="114" t="str">
        <f>IFERROR(VLOOKUP(CC784, LetterStyle!$A$2:$B$50, 2, 0),"")</f>
        <v/>
      </c>
      <c r="CE784" s="74"/>
      <c r="CF784" s="114" t="str">
        <f>IFERROR(VLOOKUP(CE784, LetterStyle!$A$2:$B$50, 2, 0),"")</f>
        <v/>
      </c>
      <c r="CG784" s="74"/>
      <c r="CH784" s="79" t="str">
        <f>IFERROR(VLOOKUP(CG784, LetterStyle!$A$2:$B$50, 2, 0),"")</f>
        <v/>
      </c>
      <c r="CI784" s="71"/>
      <c r="CJ784" s="79" t="str">
        <f>IFERROR(VLOOKUP(CI784, DecMotifs!$A$1:$B$306, 2, 0),"")</f>
        <v/>
      </c>
      <c r="CK784" s="71"/>
      <c r="CL784" s="79" t="str">
        <f>IFERROR(VLOOKUP(CK784, DecMotifs!$A$1:$B$306, 2, 0),"")</f>
        <v/>
      </c>
      <c r="CM784" s="71"/>
      <c r="CN784" s="79" t="str">
        <f>IFERROR(VLOOKUP(CM784, DecMotifs!$A$1:$B$306, 2, 0),"")</f>
        <v/>
      </c>
      <c r="CO784" s="71"/>
      <c r="CP784" s="79" t="str">
        <f>IFERROR(VLOOKUP(CO784, MarginalDec!$A$2:$B$253, 2, 0),"")</f>
        <v/>
      </c>
      <c r="CQ784" s="71"/>
      <c r="CR784" s="79" t="str">
        <f>IFERROR(VLOOKUP(CQ784, MarginalDec!$A$2:$B$253, 2, 0),"")</f>
        <v/>
      </c>
      <c r="CS784" s="71"/>
      <c r="CT784" s="79" t="str">
        <f>IFERROR(VLOOKUP(CS784, MarginalDec!$A$2:$B$253, 2, 0),"")</f>
        <v/>
      </c>
      <c r="CU784" s="71"/>
      <c r="CV784" s="79" t="str">
        <f>IF(ISBLANK(CU784),"", IFERROR(VLOOKUP(CU784, Tooling!$A$2:$B$252, 2, 0),""))</f>
        <v/>
      </c>
      <c r="CW784" s="71"/>
      <c r="CX784" s="79" t="str">
        <f>IF(ISBLANK(CW784),"", IFERROR(VLOOKUP(CW784, Tooling!$A$2:$B$252, 2, 0),""))</f>
        <v/>
      </c>
      <c r="CY784" s="71"/>
      <c r="CZ784" s="79" t="str">
        <f>IF(ISBLANK(CY784),"", IFERROR(VLOOKUP(CY784, Repairs!$A$2:$B$252, 2, 0),""))</f>
        <v/>
      </c>
      <c r="DA784" s="77"/>
      <c r="DB784" s="71"/>
      <c r="DC784" s="79" t="str">
        <f>IFERROR(VLOOKUP(DB784, DatingReason!$A$2:$B$252, 2, 0),"")</f>
        <v/>
      </c>
      <c r="DD784" s="123" t="str">
        <f t="shared" si="159"/>
        <v/>
      </c>
      <c r="DF784" s="119" t="str">
        <f t="array" ref="DF784">IF(AND($B784&lt;&gt;"", $DE784&lt;&gt;"", $DE784&lt;&gt;"No"),MAX(IF($B784=PEOPLE!$B$4:$B$1000, PEOPLE!$Q$4:$Q$1000,""))+100,"")</f>
        <v/>
      </c>
      <c r="DG784" s="68"/>
      <c r="DH784" s="76">
        <f>COUNTIF(PEOPLE!B:B, MEMORIALS!B784)</f>
        <v>0</v>
      </c>
      <c r="DI784" s="82"/>
      <c r="DJ784" s="82"/>
      <c r="DK784" s="82"/>
      <c r="DL784" s="68"/>
      <c r="DM784" s="68"/>
      <c r="DN784" s="68"/>
      <c r="DO784" s="68"/>
      <c r="DP784" s="68"/>
    </row>
    <row r="785" spans="1:120" ht="15" customHeight="1" x14ac:dyDescent="0.25">
      <c r="A785" s="68"/>
      <c r="B785" s="69"/>
      <c r="C785" s="68"/>
      <c r="D785" s="68"/>
      <c r="E785" s="70" t="str">
        <f>IF(D785="","",VLOOKUP(D785,Denomination!$A$2:$B$50, 2, 0))</f>
        <v/>
      </c>
      <c r="F785" s="68"/>
      <c r="G785" s="71"/>
      <c r="H785" s="70" t="str">
        <f>IF(G785="","",VLOOKUP(G785,MCondition!$A$2:$B$50, 2, 0))</f>
        <v/>
      </c>
      <c r="I785" s="72"/>
      <c r="J785" s="71"/>
      <c r="K785" s="70" t="str">
        <f>IF(J785="","",VLOOKUP(J785,ICondition!$A$2:$B$50, 2, 0))</f>
        <v/>
      </c>
      <c r="L785" s="73"/>
      <c r="M785" s="73"/>
      <c r="N785" s="73"/>
      <c r="O785" s="73"/>
      <c r="P785" s="73"/>
      <c r="Q785" s="73"/>
      <c r="R785" s="78"/>
      <c r="S785" s="79" t="str">
        <f>IFERROR(VLOOKUP(R785,Material!$A$2:$B$59, 2, 0),"")</f>
        <v/>
      </c>
      <c r="T785" s="71"/>
      <c r="U785" s="79" t="str">
        <f>IFERROR(VLOOKUP(T785,Material!$A$2:$B$59, 2, 0),"")</f>
        <v/>
      </c>
      <c r="V785" s="71"/>
      <c r="W785" s="79" t="str">
        <f>IFERROR(VLOOKUP(V785,Material!$A$2:$B$59, 2, 0),"")</f>
        <v/>
      </c>
      <c r="X785" s="71"/>
      <c r="Y785" s="79" t="str">
        <f>IFERROR(VLOOKUP(X785,Material!$A$2:$B$59, 2, 0),"")</f>
        <v/>
      </c>
      <c r="Z785" s="71"/>
      <c r="AA785" s="79" t="str">
        <f>IFERROR(VLOOKUP(Z785,Material!$A$2:$B$59, 2, 0),"")</f>
        <v/>
      </c>
      <c r="AB785" s="74"/>
      <c r="AC785" s="75" t="e">
        <f t="shared" si="148"/>
        <v>#VALUE!</v>
      </c>
      <c r="AD785" s="75" t="e">
        <f t="shared" si="149"/>
        <v>#VALUE!</v>
      </c>
      <c r="AE785" s="75" t="e">
        <f t="shared" si="151"/>
        <v>#VALUE!</v>
      </c>
      <c r="AF785" s="75" t="e">
        <f t="shared" si="150"/>
        <v>#VALUE!</v>
      </c>
      <c r="AG785" s="75" t="e">
        <f t="shared" si="152"/>
        <v>#VALUE!</v>
      </c>
      <c r="AH785" s="75" t="e">
        <f t="shared" si="153"/>
        <v>#VALUE!</v>
      </c>
      <c r="AI785" s="75" t="e">
        <f t="shared" si="154"/>
        <v>#VALUE!</v>
      </c>
      <c r="AJ785" s="80" t="e">
        <f t="shared" si="155"/>
        <v>#VALUE!</v>
      </c>
      <c r="AK785" s="79" t="str">
        <f>(IFERROR(VLOOKUP(AB785,Categories!$A$2:$B$20,2,1),""))</f>
        <v/>
      </c>
      <c r="AL785" s="79" t="str">
        <f ca="1">IFERROR(VLOOKUP((HLOOKUP((VLOOKUP($AB785,Categories!$A$2:$F$20,3,1)), $AB$3:$AJ785, (ROW()-ROW($AB$3)+1), 0)), INDIRECT(VLOOKUP($AB785,Categories!$A$2:$F$20,6,1)),2,0),AK785)</f>
        <v/>
      </c>
      <c r="AM785" s="79" t="str">
        <f ca="1">IFERROR(VLOOKUP((HLOOKUP((VLOOKUP($AB785,Categories!$A$2:$F$20,4,1)),$AB$3:$AJ785,(ROW()-ROW($AB$3)+1),0)),INDIRECT(VLOOKUP($AB785,Categories!$A$2:$H$20,7,1)),2,0),"")</f>
        <v/>
      </c>
      <c r="AN785" s="79" t="str">
        <f ca="1">IFERROR(VLOOKUP((HLOOKUP((VLOOKUP($AB785,Categories!$A$2:$F$20,5,1)), $AB$3:$AJ785, (ROW()-ROW($AB$3)+1), 0)), INDIRECT(VLOOKUP($AB785,Categories!$A$2:$H$20,8,1)),2,0),"")</f>
        <v/>
      </c>
      <c r="AO785" s="79" t="str">
        <f t="shared" ca="1" si="156"/>
        <v/>
      </c>
      <c r="AP785" s="81"/>
      <c r="AQ785" s="70" t="str">
        <f>IFERROR(VLOOKUP(VALUE(MID(AP785,1,1)),AdditionalElements!$A$2:$B$50,2,0),"")</f>
        <v/>
      </c>
      <c r="AR785" s="70" t="str">
        <f>IFERROR(VLOOKUP(VALUE(MID(AP785,2,1)),AdditionalElements!$H$2:$I$50,2,0),"")</f>
        <v/>
      </c>
      <c r="AS785" s="70" t="str">
        <f>IFERROR(VLOOKUP(VALUE(MID(AP785,3,1)),AdditionalElements!$O$2:$P$50,2,0),"")</f>
        <v/>
      </c>
      <c r="AT785" s="70" t="str">
        <f>IFERROR(VLOOKUP(VALUE(MID(AP785,4,1)),AdditionalElements!$V$2:$W$50,2,0),"")</f>
        <v/>
      </c>
      <c r="AU785" s="71"/>
      <c r="AV785" s="79" t="str">
        <f>IFERROR(IF(VALUE(MID(AU785,1,1))=1, VLOOKUP(VALUE(MID(AU785,1,1)), TxtPanelShape!$A$2:$C$50, 3, 0), (IF(VALUE(MID(AU785,1,1))&gt;=7, VLOOKUP(VALUE(MID(AU785,1,1)), TxtPanelShape!$A$2:$C$50, 3, 0),VLOOKUP(VALUE(MID(AU785,1,2)),TxtPanelShape!$A$2:$C$50,3,0)))), "")</f>
        <v/>
      </c>
      <c r="AW785" s="79" t="str">
        <f>IFERROR(IF(VALUE(MID(AU785,1,1))=1, ", "&amp;VLOOKUP(VALUE(MID(AU785,2,1)), TxtPanelShape!$H$2:$I$50, 2, 0), IF(VALUE(MID(AU785,1,1))&gt;=7, ", "&amp;VLOOKUP(VALUE(MID(AU785,2,1)), TxtPanelShape!$H$2:$I$50, 2, 0),"")), "")</f>
        <v/>
      </c>
      <c r="AX785" s="79" t="str">
        <f>IFERROR(IF(VALUE(MID(AU785,1,1))=1, ", "&amp;VLOOKUP(VALUE(MID(AU785,3,1)), TxtPanelShape!$O$2:$P$50, 2, 0), IF(VALUE(MID(AU785,1,1))&gt;=7, ", "&amp;VLOOKUP(VALUE(MID(AU785,3,1)), TxtPanelShape!$O$2:$P$50, 2, 0),"")),"")</f>
        <v/>
      </c>
      <c r="AY785" s="79" t="str">
        <f>IFERROR("; "&amp;VLOOKUP(VALUE(MID(AU785,4,1)), TxtPanelShape!$V$2:$W$50,2,0),"")</f>
        <v/>
      </c>
      <c r="AZ785" s="79" t="str">
        <f t="shared" si="157"/>
        <v/>
      </c>
      <c r="BA785" s="71"/>
      <c r="BB785" s="79" t="str">
        <f>IFERROR(IF(VALUE(MID(BA785,1,1))=1, VLOOKUP(VALUE(MID(BA785,1,1)), TxtPanelShape!$A$2:$C$50, 3, 0), (IF(VALUE(MID(BA785,1,1))&gt;=7, VLOOKUP(VALUE(MID(BA785,1,1)), TxtPanelShape!$A$2:$C$50, 3, 0),VLOOKUP(VALUE(MID(BA785,1,2)),TxtPanelShape!$A$2:$C$50,3,0)))), "")</f>
        <v/>
      </c>
      <c r="BC785" s="79" t="str">
        <f>IFERROR(IF(VALUE(MID(BA785,1,1))=1, ", "&amp;VLOOKUP(VALUE(MID(BA785,2,1)), TxtPanelShape!$H$2:$I$50, 2, 0), IF(VALUE(MID(BA785,1,1))&gt;=7, ", "&amp;VLOOKUP(VALUE(MID(BA785,2,1)), TxtPanelShape!$H$2:$I$50, 2, 0),"")), "")</f>
        <v/>
      </c>
      <c r="BD785" s="79" t="str">
        <f>IFERROR(IF(VALUE(MID(BA785,1,1))=1, ", "&amp;VLOOKUP(VALUE(MID(BA785,3,1)), TxtPanelShape!$O$2:$P$50, 2, 0), IF(VALUE(MID(BA785,1,1))&gt;=7, ", "&amp;VLOOKUP(VALUE(MID(BA785,3,1)), TxtPanelShape!$O$2:$P$50, 2, 0),"")),"")</f>
        <v/>
      </c>
      <c r="BE785" s="79" t="str">
        <f>IFERROR("; "&amp;VLOOKUP(VALUE(MID(BA785,4,1)), TxtPanelShape!$V$2:$W$50,2,0),"")</f>
        <v/>
      </c>
      <c r="BF785" s="79" t="str">
        <f t="shared" si="158"/>
        <v/>
      </c>
      <c r="BG785" s="71"/>
      <c r="BH785" s="79" t="str">
        <f>IFERROR(VLOOKUP(BG785, TxtPanelDefinition!$A$2:$B$50, 2, 0),"")</f>
        <v/>
      </c>
      <c r="BI785" s="71"/>
      <c r="BJ785" s="79" t="str">
        <f>IFERROR(VLOOKUP(BI785, TxtPanelDefinition!$A$2:$B$50, 2, 0),"")</f>
        <v/>
      </c>
      <c r="BK785" s="71"/>
      <c r="BL785" s="79" t="str">
        <f>IFERROR(VLOOKUP(BK785, InscrTechniques!$A$2:$B$50, 2, 0),"")</f>
        <v/>
      </c>
      <c r="BM785" s="71"/>
      <c r="BN785" s="79" t="str">
        <f>IFERROR(VLOOKUP(BM785, InscrTechniques!$A$2:$B$50, 2, 0),"")</f>
        <v/>
      </c>
      <c r="BO785" s="71"/>
      <c r="BP785" s="79" t="str">
        <f>IFERROR(VLOOKUP(BO785, InscrTechniques!$A$2:$B$50, 2, 0),"")</f>
        <v/>
      </c>
      <c r="BQ785" s="71"/>
      <c r="BR785" s="79" t="str">
        <f>IFERROR(VLOOKUP(BQ785, InscrTechniques!$A$2:$B$50, 2, 0),"")</f>
        <v/>
      </c>
      <c r="BS785" s="71"/>
      <c r="BT785" s="79" t="str">
        <f>IFERROR(VLOOKUP(BS785, InscrTechniques!$A$2:$B$50, 2, 0),"")</f>
        <v/>
      </c>
      <c r="BU785" s="71"/>
      <c r="BV785" s="79" t="str">
        <f>IFERROR(VLOOKUP(BU785, InscrTechniques!$A$2:$B$50, 2, 0),"")</f>
        <v/>
      </c>
      <c r="BW785" s="125"/>
      <c r="BX785" s="79" t="str">
        <f>IFERROR(VLOOKUP(BW785, InscrTechniques!$A$2:$B$50, 2, 0),"")</f>
        <v/>
      </c>
      <c r="BY785" s="125"/>
      <c r="BZ785" s="79" t="str">
        <f>IFERROR(VLOOKUP(BY785, InscrTechniques!$A$2:$B$50, 2, 0),"")</f>
        <v/>
      </c>
      <c r="CA785" s="74"/>
      <c r="CB785" s="114" t="str">
        <f>IFERROR(VLOOKUP(CA785, LetterStyle!$A$2:$B$50, 2, 0),"")</f>
        <v/>
      </c>
      <c r="CC785" s="74"/>
      <c r="CD785" s="114" t="str">
        <f>IFERROR(VLOOKUP(CC785, LetterStyle!$A$2:$B$50, 2, 0),"")</f>
        <v/>
      </c>
      <c r="CE785" s="74"/>
      <c r="CF785" s="114" t="str">
        <f>IFERROR(VLOOKUP(CE785, LetterStyle!$A$2:$B$50, 2, 0),"")</f>
        <v/>
      </c>
      <c r="CG785" s="74"/>
      <c r="CH785" s="79" t="str">
        <f>IFERROR(VLOOKUP(CG785, LetterStyle!$A$2:$B$50, 2, 0),"")</f>
        <v/>
      </c>
      <c r="CI785" s="71"/>
      <c r="CJ785" s="79" t="str">
        <f>IFERROR(VLOOKUP(CI785, DecMotifs!$A$1:$B$306, 2, 0),"")</f>
        <v/>
      </c>
      <c r="CK785" s="71"/>
      <c r="CL785" s="79" t="str">
        <f>IFERROR(VLOOKUP(CK785, DecMotifs!$A$1:$B$306, 2, 0),"")</f>
        <v/>
      </c>
      <c r="CM785" s="71"/>
      <c r="CN785" s="79" t="str">
        <f>IFERROR(VLOOKUP(CM785, DecMotifs!$A$1:$B$306, 2, 0),"")</f>
        <v/>
      </c>
      <c r="CO785" s="71"/>
      <c r="CP785" s="79" t="str">
        <f>IFERROR(VLOOKUP(CO785, MarginalDec!$A$2:$B$253, 2, 0),"")</f>
        <v/>
      </c>
      <c r="CQ785" s="71"/>
      <c r="CR785" s="79" t="str">
        <f>IFERROR(VLOOKUP(CQ785, MarginalDec!$A$2:$B$253, 2, 0),"")</f>
        <v/>
      </c>
      <c r="CS785" s="71"/>
      <c r="CT785" s="79" t="str">
        <f>IFERROR(VLOOKUP(CS785, MarginalDec!$A$2:$B$253, 2, 0),"")</f>
        <v/>
      </c>
      <c r="CU785" s="71"/>
      <c r="CV785" s="79" t="str">
        <f>IF(ISBLANK(CU785),"", IFERROR(VLOOKUP(CU785, Tooling!$A$2:$B$252, 2, 0),""))</f>
        <v/>
      </c>
      <c r="CW785" s="71"/>
      <c r="CX785" s="79" t="str">
        <f>IF(ISBLANK(CW785),"", IFERROR(VLOOKUP(CW785, Tooling!$A$2:$B$252, 2, 0),""))</f>
        <v/>
      </c>
      <c r="CY785" s="71"/>
      <c r="CZ785" s="79" t="str">
        <f>IF(ISBLANK(CY785),"", IFERROR(VLOOKUP(CY785, Repairs!$A$2:$B$252, 2, 0),""))</f>
        <v/>
      </c>
      <c r="DA785" s="77"/>
      <c r="DB785" s="71"/>
      <c r="DC785" s="79" t="str">
        <f>IFERROR(VLOOKUP(DB785, DatingReason!$A$2:$B$252, 2, 0),"")</f>
        <v/>
      </c>
      <c r="DD785" s="123" t="str">
        <f t="shared" si="159"/>
        <v/>
      </c>
      <c r="DF785" s="119" t="str">
        <f t="array" ref="DF785">IF(AND($B785&lt;&gt;"", $DE785&lt;&gt;"", $DE785&lt;&gt;"No"),MAX(IF($B785=PEOPLE!$B$4:$B$1000, PEOPLE!$Q$4:$Q$1000,""))+100,"")</f>
        <v/>
      </c>
      <c r="DG785" s="68"/>
      <c r="DH785" s="76">
        <f>COUNTIF(PEOPLE!B:B, MEMORIALS!B785)</f>
        <v>0</v>
      </c>
      <c r="DI785" s="82"/>
      <c r="DJ785" s="82"/>
      <c r="DK785" s="82"/>
      <c r="DL785" s="68"/>
      <c r="DM785" s="68"/>
      <c r="DN785" s="68"/>
      <c r="DO785" s="68"/>
      <c r="DP785" s="68"/>
    </row>
    <row r="786" spans="1:120" ht="15" customHeight="1" x14ac:dyDescent="0.25">
      <c r="A786" s="68"/>
      <c r="B786" s="69"/>
      <c r="C786" s="68"/>
      <c r="D786" s="68"/>
      <c r="E786" s="70" t="str">
        <f>IF(D786="","",VLOOKUP(D786,Denomination!$A$2:$B$50, 2, 0))</f>
        <v/>
      </c>
      <c r="F786" s="68"/>
      <c r="G786" s="71"/>
      <c r="H786" s="70" t="str">
        <f>IF(G786="","",VLOOKUP(G786,MCondition!$A$2:$B$50, 2, 0))</f>
        <v/>
      </c>
      <c r="I786" s="72"/>
      <c r="J786" s="71"/>
      <c r="K786" s="70" t="str">
        <f>IF(J786="","",VLOOKUP(J786,ICondition!$A$2:$B$50, 2, 0))</f>
        <v/>
      </c>
      <c r="L786" s="73"/>
      <c r="M786" s="73"/>
      <c r="N786" s="73"/>
      <c r="O786" s="73"/>
      <c r="P786" s="73"/>
      <c r="Q786" s="73"/>
      <c r="R786" s="78"/>
      <c r="S786" s="79" t="str">
        <f>IFERROR(VLOOKUP(R786,Material!$A$2:$B$59, 2, 0),"")</f>
        <v/>
      </c>
      <c r="T786" s="71"/>
      <c r="U786" s="79" t="str">
        <f>IFERROR(VLOOKUP(T786,Material!$A$2:$B$59, 2, 0),"")</f>
        <v/>
      </c>
      <c r="V786" s="71"/>
      <c r="W786" s="79" t="str">
        <f>IFERROR(VLOOKUP(V786,Material!$A$2:$B$59, 2, 0),"")</f>
        <v/>
      </c>
      <c r="X786" s="71"/>
      <c r="Y786" s="79" t="str">
        <f>IFERROR(VLOOKUP(X786,Material!$A$2:$B$59, 2, 0),"")</f>
        <v/>
      </c>
      <c r="Z786" s="71"/>
      <c r="AA786" s="79" t="str">
        <f>IFERROR(VLOOKUP(Z786,Material!$A$2:$B$59, 2, 0),"")</f>
        <v/>
      </c>
      <c r="AB786" s="74"/>
      <c r="AC786" s="75" t="e">
        <f t="shared" si="148"/>
        <v>#VALUE!</v>
      </c>
      <c r="AD786" s="75" t="e">
        <f t="shared" si="149"/>
        <v>#VALUE!</v>
      </c>
      <c r="AE786" s="75" t="e">
        <f t="shared" si="151"/>
        <v>#VALUE!</v>
      </c>
      <c r="AF786" s="75" t="e">
        <f t="shared" si="150"/>
        <v>#VALUE!</v>
      </c>
      <c r="AG786" s="75" t="e">
        <f t="shared" si="152"/>
        <v>#VALUE!</v>
      </c>
      <c r="AH786" s="75" t="e">
        <f t="shared" si="153"/>
        <v>#VALUE!</v>
      </c>
      <c r="AI786" s="75" t="e">
        <f t="shared" si="154"/>
        <v>#VALUE!</v>
      </c>
      <c r="AJ786" s="80" t="e">
        <f t="shared" si="155"/>
        <v>#VALUE!</v>
      </c>
      <c r="AK786" s="79" t="str">
        <f>(IFERROR(VLOOKUP(AB786,Categories!$A$2:$B$20,2,1),""))</f>
        <v/>
      </c>
      <c r="AL786" s="79" t="str">
        <f ca="1">IFERROR(VLOOKUP((HLOOKUP((VLOOKUP($AB786,Categories!$A$2:$F$20,3,1)), $AB$3:$AJ786, (ROW()-ROW($AB$3)+1), 0)), INDIRECT(VLOOKUP($AB786,Categories!$A$2:$F$20,6,1)),2,0),AK786)</f>
        <v/>
      </c>
      <c r="AM786" s="79" t="str">
        <f ca="1">IFERROR(VLOOKUP((HLOOKUP((VLOOKUP($AB786,Categories!$A$2:$F$20,4,1)),$AB$3:$AJ786,(ROW()-ROW($AB$3)+1),0)),INDIRECT(VLOOKUP($AB786,Categories!$A$2:$H$20,7,1)),2,0),"")</f>
        <v/>
      </c>
      <c r="AN786" s="79" t="str">
        <f ca="1">IFERROR(VLOOKUP((HLOOKUP((VLOOKUP($AB786,Categories!$A$2:$F$20,5,1)), $AB$3:$AJ786, (ROW()-ROW($AB$3)+1), 0)), INDIRECT(VLOOKUP($AB786,Categories!$A$2:$H$20,8,1)),2,0),"")</f>
        <v/>
      </c>
      <c r="AO786" s="79" t="str">
        <f t="shared" ca="1" si="156"/>
        <v/>
      </c>
      <c r="AP786" s="81"/>
      <c r="AQ786" s="70" t="str">
        <f>IFERROR(VLOOKUP(VALUE(MID(AP786,1,1)),AdditionalElements!$A$2:$B$50,2,0),"")</f>
        <v/>
      </c>
      <c r="AR786" s="70" t="str">
        <f>IFERROR(VLOOKUP(VALUE(MID(AP786,2,1)),AdditionalElements!$H$2:$I$50,2,0),"")</f>
        <v/>
      </c>
      <c r="AS786" s="70" t="str">
        <f>IFERROR(VLOOKUP(VALUE(MID(AP786,3,1)),AdditionalElements!$O$2:$P$50,2,0),"")</f>
        <v/>
      </c>
      <c r="AT786" s="70" t="str">
        <f>IFERROR(VLOOKUP(VALUE(MID(AP786,4,1)),AdditionalElements!$V$2:$W$50,2,0),"")</f>
        <v/>
      </c>
      <c r="AU786" s="71"/>
      <c r="AV786" s="79" t="str">
        <f>IFERROR(IF(VALUE(MID(AU786,1,1))=1, VLOOKUP(VALUE(MID(AU786,1,1)), TxtPanelShape!$A$2:$C$50, 3, 0), (IF(VALUE(MID(AU786,1,1))&gt;=7, VLOOKUP(VALUE(MID(AU786,1,1)), TxtPanelShape!$A$2:$C$50, 3, 0),VLOOKUP(VALUE(MID(AU786,1,2)),TxtPanelShape!$A$2:$C$50,3,0)))), "")</f>
        <v/>
      </c>
      <c r="AW786" s="79" t="str">
        <f>IFERROR(IF(VALUE(MID(AU786,1,1))=1, ", "&amp;VLOOKUP(VALUE(MID(AU786,2,1)), TxtPanelShape!$H$2:$I$50, 2, 0), IF(VALUE(MID(AU786,1,1))&gt;=7, ", "&amp;VLOOKUP(VALUE(MID(AU786,2,1)), TxtPanelShape!$H$2:$I$50, 2, 0),"")), "")</f>
        <v/>
      </c>
      <c r="AX786" s="79" t="str">
        <f>IFERROR(IF(VALUE(MID(AU786,1,1))=1, ", "&amp;VLOOKUP(VALUE(MID(AU786,3,1)), TxtPanelShape!$O$2:$P$50, 2, 0), IF(VALUE(MID(AU786,1,1))&gt;=7, ", "&amp;VLOOKUP(VALUE(MID(AU786,3,1)), TxtPanelShape!$O$2:$P$50, 2, 0),"")),"")</f>
        <v/>
      </c>
      <c r="AY786" s="79" t="str">
        <f>IFERROR("; "&amp;VLOOKUP(VALUE(MID(AU786,4,1)), TxtPanelShape!$V$2:$W$50,2,0),"")</f>
        <v/>
      </c>
      <c r="AZ786" s="79" t="str">
        <f t="shared" si="157"/>
        <v/>
      </c>
      <c r="BA786" s="71"/>
      <c r="BB786" s="79" t="str">
        <f>IFERROR(IF(VALUE(MID(BA786,1,1))=1, VLOOKUP(VALUE(MID(BA786,1,1)), TxtPanelShape!$A$2:$C$50, 3, 0), (IF(VALUE(MID(BA786,1,1))&gt;=7, VLOOKUP(VALUE(MID(BA786,1,1)), TxtPanelShape!$A$2:$C$50, 3, 0),VLOOKUP(VALUE(MID(BA786,1,2)),TxtPanelShape!$A$2:$C$50,3,0)))), "")</f>
        <v/>
      </c>
      <c r="BC786" s="79" t="str">
        <f>IFERROR(IF(VALUE(MID(BA786,1,1))=1, ", "&amp;VLOOKUP(VALUE(MID(BA786,2,1)), TxtPanelShape!$H$2:$I$50, 2, 0), IF(VALUE(MID(BA786,1,1))&gt;=7, ", "&amp;VLOOKUP(VALUE(MID(BA786,2,1)), TxtPanelShape!$H$2:$I$50, 2, 0),"")), "")</f>
        <v/>
      </c>
      <c r="BD786" s="79" t="str">
        <f>IFERROR(IF(VALUE(MID(BA786,1,1))=1, ", "&amp;VLOOKUP(VALUE(MID(BA786,3,1)), TxtPanelShape!$O$2:$P$50, 2, 0), IF(VALUE(MID(BA786,1,1))&gt;=7, ", "&amp;VLOOKUP(VALUE(MID(BA786,3,1)), TxtPanelShape!$O$2:$P$50, 2, 0),"")),"")</f>
        <v/>
      </c>
      <c r="BE786" s="79" t="str">
        <f>IFERROR("; "&amp;VLOOKUP(VALUE(MID(BA786,4,1)), TxtPanelShape!$V$2:$W$50,2,0),"")</f>
        <v/>
      </c>
      <c r="BF786" s="79" t="str">
        <f t="shared" si="158"/>
        <v/>
      </c>
      <c r="BG786" s="71"/>
      <c r="BH786" s="79" t="str">
        <f>IFERROR(VLOOKUP(BG786, TxtPanelDefinition!$A$2:$B$50, 2, 0),"")</f>
        <v/>
      </c>
      <c r="BI786" s="71"/>
      <c r="BJ786" s="79" t="str">
        <f>IFERROR(VLOOKUP(BI786, TxtPanelDefinition!$A$2:$B$50, 2, 0),"")</f>
        <v/>
      </c>
      <c r="BK786" s="71"/>
      <c r="BL786" s="79" t="str">
        <f>IFERROR(VLOOKUP(BK786, InscrTechniques!$A$2:$B$50, 2, 0),"")</f>
        <v/>
      </c>
      <c r="BM786" s="71"/>
      <c r="BN786" s="79" t="str">
        <f>IFERROR(VLOOKUP(BM786, InscrTechniques!$A$2:$B$50, 2, 0),"")</f>
        <v/>
      </c>
      <c r="BO786" s="71"/>
      <c r="BP786" s="79" t="str">
        <f>IFERROR(VLOOKUP(BO786, InscrTechniques!$A$2:$B$50, 2, 0),"")</f>
        <v/>
      </c>
      <c r="BQ786" s="71"/>
      <c r="BR786" s="79" t="str">
        <f>IFERROR(VLOOKUP(BQ786, InscrTechniques!$A$2:$B$50, 2, 0),"")</f>
        <v/>
      </c>
      <c r="BS786" s="71"/>
      <c r="BT786" s="79" t="str">
        <f>IFERROR(VLOOKUP(BS786, InscrTechniques!$A$2:$B$50, 2, 0),"")</f>
        <v/>
      </c>
      <c r="BU786" s="71"/>
      <c r="BV786" s="79" t="str">
        <f>IFERROR(VLOOKUP(BU786, InscrTechniques!$A$2:$B$50, 2, 0),"")</f>
        <v/>
      </c>
      <c r="BW786" s="125"/>
      <c r="BX786" s="79" t="str">
        <f>IFERROR(VLOOKUP(BW786, InscrTechniques!$A$2:$B$50, 2, 0),"")</f>
        <v/>
      </c>
      <c r="BY786" s="125"/>
      <c r="BZ786" s="79" t="str">
        <f>IFERROR(VLOOKUP(BY786, InscrTechniques!$A$2:$B$50, 2, 0),"")</f>
        <v/>
      </c>
      <c r="CA786" s="74"/>
      <c r="CB786" s="114" t="str">
        <f>IFERROR(VLOOKUP(CA786, LetterStyle!$A$2:$B$50, 2, 0),"")</f>
        <v/>
      </c>
      <c r="CC786" s="74"/>
      <c r="CD786" s="114" t="str">
        <f>IFERROR(VLOOKUP(CC786, LetterStyle!$A$2:$B$50, 2, 0),"")</f>
        <v/>
      </c>
      <c r="CE786" s="74"/>
      <c r="CF786" s="114" t="str">
        <f>IFERROR(VLOOKUP(CE786, LetterStyle!$A$2:$B$50, 2, 0),"")</f>
        <v/>
      </c>
      <c r="CG786" s="74"/>
      <c r="CH786" s="79" t="str">
        <f>IFERROR(VLOOKUP(CG786, LetterStyle!$A$2:$B$50, 2, 0),"")</f>
        <v/>
      </c>
      <c r="CI786" s="71"/>
      <c r="CJ786" s="79" t="str">
        <f>IFERROR(VLOOKUP(CI786, DecMotifs!$A$1:$B$306, 2, 0),"")</f>
        <v/>
      </c>
      <c r="CK786" s="71"/>
      <c r="CL786" s="79" t="str">
        <f>IFERROR(VLOOKUP(CK786, DecMotifs!$A$1:$B$306, 2, 0),"")</f>
        <v/>
      </c>
      <c r="CM786" s="71"/>
      <c r="CN786" s="79" t="str">
        <f>IFERROR(VLOOKUP(CM786, DecMotifs!$A$1:$B$306, 2, 0),"")</f>
        <v/>
      </c>
      <c r="CO786" s="71"/>
      <c r="CP786" s="79" t="str">
        <f>IFERROR(VLOOKUP(CO786, MarginalDec!$A$2:$B$253, 2, 0),"")</f>
        <v/>
      </c>
      <c r="CQ786" s="71"/>
      <c r="CR786" s="79" t="str">
        <f>IFERROR(VLOOKUP(CQ786, MarginalDec!$A$2:$B$253, 2, 0),"")</f>
        <v/>
      </c>
      <c r="CS786" s="71"/>
      <c r="CT786" s="79" t="str">
        <f>IFERROR(VLOOKUP(CS786, MarginalDec!$A$2:$B$253, 2, 0),"")</f>
        <v/>
      </c>
      <c r="CU786" s="71"/>
      <c r="CV786" s="79" t="str">
        <f>IF(ISBLANK(CU786),"", IFERROR(VLOOKUP(CU786, Tooling!$A$2:$B$252, 2, 0),""))</f>
        <v/>
      </c>
      <c r="CW786" s="71"/>
      <c r="CX786" s="79" t="str">
        <f>IF(ISBLANK(CW786),"", IFERROR(VLOOKUP(CW786, Tooling!$A$2:$B$252, 2, 0),""))</f>
        <v/>
      </c>
      <c r="CY786" s="71"/>
      <c r="CZ786" s="79" t="str">
        <f>IF(ISBLANK(CY786),"", IFERROR(VLOOKUP(CY786, Repairs!$A$2:$B$252, 2, 0),""))</f>
        <v/>
      </c>
      <c r="DA786" s="77"/>
      <c r="DB786" s="71"/>
      <c r="DC786" s="79" t="str">
        <f>IFERROR(VLOOKUP(DB786, DatingReason!$A$2:$B$252, 2, 0),"")</f>
        <v/>
      </c>
      <c r="DD786" s="123" t="str">
        <f t="shared" si="159"/>
        <v/>
      </c>
      <c r="DF786" s="119" t="str">
        <f t="array" ref="DF786">IF(AND($B786&lt;&gt;"", $DE786&lt;&gt;"", $DE786&lt;&gt;"No"),MAX(IF($B786=PEOPLE!$B$4:$B$1000, PEOPLE!$Q$4:$Q$1000,""))+100,"")</f>
        <v/>
      </c>
      <c r="DG786" s="68"/>
      <c r="DH786" s="76">
        <f>COUNTIF(PEOPLE!B:B, MEMORIALS!B786)</f>
        <v>0</v>
      </c>
      <c r="DI786" s="82"/>
      <c r="DJ786" s="82"/>
      <c r="DK786" s="82"/>
      <c r="DL786" s="68"/>
      <c r="DM786" s="68"/>
      <c r="DN786" s="68"/>
      <c r="DO786" s="68"/>
      <c r="DP786" s="68"/>
    </row>
    <row r="787" spans="1:120" ht="15" customHeight="1" x14ac:dyDescent="0.25">
      <c r="A787" s="68"/>
      <c r="B787" s="69"/>
      <c r="C787" s="68"/>
      <c r="D787" s="68"/>
      <c r="E787" s="70" t="str">
        <f>IF(D787="","",VLOOKUP(D787,Denomination!$A$2:$B$50, 2, 0))</f>
        <v/>
      </c>
      <c r="F787" s="68"/>
      <c r="G787" s="71"/>
      <c r="H787" s="70" t="str">
        <f>IF(G787="","",VLOOKUP(G787,MCondition!$A$2:$B$50, 2, 0))</f>
        <v/>
      </c>
      <c r="I787" s="72"/>
      <c r="J787" s="71"/>
      <c r="K787" s="70" t="str">
        <f>IF(J787="","",VLOOKUP(J787,ICondition!$A$2:$B$50, 2, 0))</f>
        <v/>
      </c>
      <c r="L787" s="73"/>
      <c r="M787" s="73"/>
      <c r="N787" s="73"/>
      <c r="O787" s="73"/>
      <c r="P787" s="73"/>
      <c r="Q787" s="73"/>
      <c r="R787" s="78"/>
      <c r="S787" s="79" t="str">
        <f>IFERROR(VLOOKUP(R787,Material!$A$2:$B$59, 2, 0),"")</f>
        <v/>
      </c>
      <c r="T787" s="71"/>
      <c r="U787" s="79" t="str">
        <f>IFERROR(VLOOKUP(T787,Material!$A$2:$B$59, 2, 0),"")</f>
        <v/>
      </c>
      <c r="V787" s="71"/>
      <c r="W787" s="79" t="str">
        <f>IFERROR(VLOOKUP(V787,Material!$A$2:$B$59, 2, 0),"")</f>
        <v/>
      </c>
      <c r="X787" s="71"/>
      <c r="Y787" s="79" t="str">
        <f>IFERROR(VLOOKUP(X787,Material!$A$2:$B$59, 2, 0),"")</f>
        <v/>
      </c>
      <c r="Z787" s="71"/>
      <c r="AA787" s="79" t="str">
        <f>IFERROR(VLOOKUP(Z787,Material!$A$2:$B$59, 2, 0),"")</f>
        <v/>
      </c>
      <c r="AB787" s="74"/>
      <c r="AC787" s="75" t="e">
        <f t="shared" si="148"/>
        <v>#VALUE!</v>
      </c>
      <c r="AD787" s="75" t="e">
        <f t="shared" si="149"/>
        <v>#VALUE!</v>
      </c>
      <c r="AE787" s="75" t="e">
        <f t="shared" si="151"/>
        <v>#VALUE!</v>
      </c>
      <c r="AF787" s="75" t="e">
        <f t="shared" si="150"/>
        <v>#VALUE!</v>
      </c>
      <c r="AG787" s="75" t="e">
        <f t="shared" si="152"/>
        <v>#VALUE!</v>
      </c>
      <c r="AH787" s="75" t="e">
        <f t="shared" si="153"/>
        <v>#VALUE!</v>
      </c>
      <c r="AI787" s="75" t="e">
        <f t="shared" si="154"/>
        <v>#VALUE!</v>
      </c>
      <c r="AJ787" s="80" t="e">
        <f t="shared" si="155"/>
        <v>#VALUE!</v>
      </c>
      <c r="AK787" s="79" t="str">
        <f>(IFERROR(VLOOKUP(AB787,Categories!$A$2:$B$20,2,1),""))</f>
        <v/>
      </c>
      <c r="AL787" s="79" t="str">
        <f ca="1">IFERROR(VLOOKUP((HLOOKUP((VLOOKUP($AB787,Categories!$A$2:$F$20,3,1)), $AB$3:$AJ787, (ROW()-ROW($AB$3)+1), 0)), INDIRECT(VLOOKUP($AB787,Categories!$A$2:$F$20,6,1)),2,0),AK787)</f>
        <v/>
      </c>
      <c r="AM787" s="79" t="str">
        <f ca="1">IFERROR(VLOOKUP((HLOOKUP((VLOOKUP($AB787,Categories!$A$2:$F$20,4,1)),$AB$3:$AJ787,(ROW()-ROW($AB$3)+1),0)),INDIRECT(VLOOKUP($AB787,Categories!$A$2:$H$20,7,1)),2,0),"")</f>
        <v/>
      </c>
      <c r="AN787" s="79" t="str">
        <f ca="1">IFERROR(VLOOKUP((HLOOKUP((VLOOKUP($AB787,Categories!$A$2:$F$20,5,1)), $AB$3:$AJ787, (ROW()-ROW($AB$3)+1), 0)), INDIRECT(VLOOKUP($AB787,Categories!$A$2:$H$20,8,1)),2,0),"")</f>
        <v/>
      </c>
      <c r="AO787" s="79" t="str">
        <f t="shared" ca="1" si="156"/>
        <v/>
      </c>
      <c r="AP787" s="81"/>
      <c r="AQ787" s="70" t="str">
        <f>IFERROR(VLOOKUP(VALUE(MID(AP787,1,1)),AdditionalElements!$A$2:$B$50,2,0),"")</f>
        <v/>
      </c>
      <c r="AR787" s="70" t="str">
        <f>IFERROR(VLOOKUP(VALUE(MID(AP787,2,1)),AdditionalElements!$H$2:$I$50,2,0),"")</f>
        <v/>
      </c>
      <c r="AS787" s="70" t="str">
        <f>IFERROR(VLOOKUP(VALUE(MID(AP787,3,1)),AdditionalElements!$O$2:$P$50,2,0),"")</f>
        <v/>
      </c>
      <c r="AT787" s="70" t="str">
        <f>IFERROR(VLOOKUP(VALUE(MID(AP787,4,1)),AdditionalElements!$V$2:$W$50,2,0),"")</f>
        <v/>
      </c>
      <c r="AU787" s="71"/>
      <c r="AV787" s="79" t="str">
        <f>IFERROR(IF(VALUE(MID(AU787,1,1))=1, VLOOKUP(VALUE(MID(AU787,1,1)), TxtPanelShape!$A$2:$C$50, 3, 0), (IF(VALUE(MID(AU787,1,1))&gt;=7, VLOOKUP(VALUE(MID(AU787,1,1)), TxtPanelShape!$A$2:$C$50, 3, 0),VLOOKUP(VALUE(MID(AU787,1,2)),TxtPanelShape!$A$2:$C$50,3,0)))), "")</f>
        <v/>
      </c>
      <c r="AW787" s="79" t="str">
        <f>IFERROR(IF(VALUE(MID(AU787,1,1))=1, ", "&amp;VLOOKUP(VALUE(MID(AU787,2,1)), TxtPanelShape!$H$2:$I$50, 2, 0), IF(VALUE(MID(AU787,1,1))&gt;=7, ", "&amp;VLOOKUP(VALUE(MID(AU787,2,1)), TxtPanelShape!$H$2:$I$50, 2, 0),"")), "")</f>
        <v/>
      </c>
      <c r="AX787" s="79" t="str">
        <f>IFERROR(IF(VALUE(MID(AU787,1,1))=1, ", "&amp;VLOOKUP(VALUE(MID(AU787,3,1)), TxtPanelShape!$O$2:$P$50, 2, 0), IF(VALUE(MID(AU787,1,1))&gt;=7, ", "&amp;VLOOKUP(VALUE(MID(AU787,3,1)), TxtPanelShape!$O$2:$P$50, 2, 0),"")),"")</f>
        <v/>
      </c>
      <c r="AY787" s="79" t="str">
        <f>IFERROR("; "&amp;VLOOKUP(VALUE(MID(AU787,4,1)), TxtPanelShape!$V$2:$W$50,2,0),"")</f>
        <v/>
      </c>
      <c r="AZ787" s="79" t="str">
        <f t="shared" si="157"/>
        <v/>
      </c>
      <c r="BA787" s="71"/>
      <c r="BB787" s="79" t="str">
        <f>IFERROR(IF(VALUE(MID(BA787,1,1))=1, VLOOKUP(VALUE(MID(BA787,1,1)), TxtPanelShape!$A$2:$C$50, 3, 0), (IF(VALUE(MID(BA787,1,1))&gt;=7, VLOOKUP(VALUE(MID(BA787,1,1)), TxtPanelShape!$A$2:$C$50, 3, 0),VLOOKUP(VALUE(MID(BA787,1,2)),TxtPanelShape!$A$2:$C$50,3,0)))), "")</f>
        <v/>
      </c>
      <c r="BC787" s="79" t="str">
        <f>IFERROR(IF(VALUE(MID(BA787,1,1))=1, ", "&amp;VLOOKUP(VALUE(MID(BA787,2,1)), TxtPanelShape!$H$2:$I$50, 2, 0), IF(VALUE(MID(BA787,1,1))&gt;=7, ", "&amp;VLOOKUP(VALUE(MID(BA787,2,1)), TxtPanelShape!$H$2:$I$50, 2, 0),"")), "")</f>
        <v/>
      </c>
      <c r="BD787" s="79" t="str">
        <f>IFERROR(IF(VALUE(MID(BA787,1,1))=1, ", "&amp;VLOOKUP(VALUE(MID(BA787,3,1)), TxtPanelShape!$O$2:$P$50, 2, 0), IF(VALUE(MID(BA787,1,1))&gt;=7, ", "&amp;VLOOKUP(VALUE(MID(BA787,3,1)), TxtPanelShape!$O$2:$P$50, 2, 0),"")),"")</f>
        <v/>
      </c>
      <c r="BE787" s="79" t="str">
        <f>IFERROR("; "&amp;VLOOKUP(VALUE(MID(BA787,4,1)), TxtPanelShape!$V$2:$W$50,2,0),"")</f>
        <v/>
      </c>
      <c r="BF787" s="79" t="str">
        <f t="shared" si="158"/>
        <v/>
      </c>
      <c r="BG787" s="71"/>
      <c r="BH787" s="79" t="str">
        <f>IFERROR(VLOOKUP(BG787, TxtPanelDefinition!$A$2:$B$50, 2, 0),"")</f>
        <v/>
      </c>
      <c r="BI787" s="71"/>
      <c r="BJ787" s="79" t="str">
        <f>IFERROR(VLOOKUP(BI787, TxtPanelDefinition!$A$2:$B$50, 2, 0),"")</f>
        <v/>
      </c>
      <c r="BK787" s="71"/>
      <c r="BL787" s="79" t="str">
        <f>IFERROR(VLOOKUP(BK787, InscrTechniques!$A$2:$B$50, 2, 0),"")</f>
        <v/>
      </c>
      <c r="BM787" s="71"/>
      <c r="BN787" s="79" t="str">
        <f>IFERROR(VLOOKUP(BM787, InscrTechniques!$A$2:$B$50, 2, 0),"")</f>
        <v/>
      </c>
      <c r="BO787" s="71"/>
      <c r="BP787" s="79" t="str">
        <f>IFERROR(VLOOKUP(BO787, InscrTechniques!$A$2:$B$50, 2, 0),"")</f>
        <v/>
      </c>
      <c r="BQ787" s="71"/>
      <c r="BR787" s="79" t="str">
        <f>IFERROR(VLOOKUP(BQ787, InscrTechniques!$A$2:$B$50, 2, 0),"")</f>
        <v/>
      </c>
      <c r="BS787" s="71"/>
      <c r="BT787" s="79" t="str">
        <f>IFERROR(VLOOKUP(BS787, InscrTechniques!$A$2:$B$50, 2, 0),"")</f>
        <v/>
      </c>
      <c r="BU787" s="71"/>
      <c r="BV787" s="79" t="str">
        <f>IFERROR(VLOOKUP(BU787, InscrTechniques!$A$2:$B$50, 2, 0),"")</f>
        <v/>
      </c>
      <c r="BW787" s="125"/>
      <c r="BX787" s="79" t="str">
        <f>IFERROR(VLOOKUP(BW787, InscrTechniques!$A$2:$B$50, 2, 0),"")</f>
        <v/>
      </c>
      <c r="BY787" s="125"/>
      <c r="BZ787" s="79" t="str">
        <f>IFERROR(VLOOKUP(BY787, InscrTechniques!$A$2:$B$50, 2, 0),"")</f>
        <v/>
      </c>
      <c r="CA787" s="74"/>
      <c r="CB787" s="114" t="str">
        <f>IFERROR(VLOOKUP(CA787, LetterStyle!$A$2:$B$50, 2, 0),"")</f>
        <v/>
      </c>
      <c r="CC787" s="74"/>
      <c r="CD787" s="114" t="str">
        <f>IFERROR(VLOOKUP(CC787, LetterStyle!$A$2:$B$50, 2, 0),"")</f>
        <v/>
      </c>
      <c r="CE787" s="74"/>
      <c r="CF787" s="114" t="str">
        <f>IFERROR(VLOOKUP(CE787, LetterStyle!$A$2:$B$50, 2, 0),"")</f>
        <v/>
      </c>
      <c r="CG787" s="74"/>
      <c r="CH787" s="79" t="str">
        <f>IFERROR(VLOOKUP(CG787, LetterStyle!$A$2:$B$50, 2, 0),"")</f>
        <v/>
      </c>
      <c r="CI787" s="71"/>
      <c r="CJ787" s="79" t="str">
        <f>IFERROR(VLOOKUP(CI787, DecMotifs!$A$1:$B$306, 2, 0),"")</f>
        <v/>
      </c>
      <c r="CK787" s="71"/>
      <c r="CL787" s="79" t="str">
        <f>IFERROR(VLOOKUP(CK787, DecMotifs!$A$1:$B$306, 2, 0),"")</f>
        <v/>
      </c>
      <c r="CM787" s="71"/>
      <c r="CN787" s="79" t="str">
        <f>IFERROR(VLOOKUP(CM787, DecMotifs!$A$1:$B$306, 2, 0),"")</f>
        <v/>
      </c>
      <c r="CO787" s="71"/>
      <c r="CP787" s="79" t="str">
        <f>IFERROR(VLOOKUP(CO787, MarginalDec!$A$2:$B$253, 2, 0),"")</f>
        <v/>
      </c>
      <c r="CQ787" s="71"/>
      <c r="CR787" s="79" t="str">
        <f>IFERROR(VLOOKUP(CQ787, MarginalDec!$A$2:$B$253, 2, 0),"")</f>
        <v/>
      </c>
      <c r="CS787" s="71"/>
      <c r="CT787" s="79" t="str">
        <f>IFERROR(VLOOKUP(CS787, MarginalDec!$A$2:$B$253, 2, 0),"")</f>
        <v/>
      </c>
      <c r="CU787" s="71"/>
      <c r="CV787" s="79" t="str">
        <f>IF(ISBLANK(CU787),"", IFERROR(VLOOKUP(CU787, Tooling!$A$2:$B$252, 2, 0),""))</f>
        <v/>
      </c>
      <c r="CW787" s="71"/>
      <c r="CX787" s="79" t="str">
        <f>IF(ISBLANK(CW787),"", IFERROR(VLOOKUP(CW787, Tooling!$A$2:$B$252, 2, 0),""))</f>
        <v/>
      </c>
      <c r="CY787" s="71"/>
      <c r="CZ787" s="79" t="str">
        <f>IF(ISBLANK(CY787),"", IFERROR(VLOOKUP(CY787, Repairs!$A$2:$B$252, 2, 0),""))</f>
        <v/>
      </c>
      <c r="DA787" s="77"/>
      <c r="DB787" s="71"/>
      <c r="DC787" s="79" t="str">
        <f>IFERROR(VLOOKUP(DB787, DatingReason!$A$2:$B$252, 2, 0),"")</f>
        <v/>
      </c>
      <c r="DD787" s="123" t="str">
        <f t="shared" si="159"/>
        <v/>
      </c>
      <c r="DF787" s="119" t="str">
        <f t="array" ref="DF787">IF(AND($B787&lt;&gt;"", $DE787&lt;&gt;"", $DE787&lt;&gt;"No"),MAX(IF($B787=PEOPLE!$B$4:$B$1000, PEOPLE!$Q$4:$Q$1000,""))+100,"")</f>
        <v/>
      </c>
      <c r="DG787" s="68"/>
      <c r="DH787" s="76">
        <f>COUNTIF(PEOPLE!B:B, MEMORIALS!B787)</f>
        <v>0</v>
      </c>
      <c r="DI787" s="82"/>
      <c r="DJ787" s="82"/>
      <c r="DK787" s="82"/>
      <c r="DL787" s="68"/>
      <c r="DM787" s="68"/>
      <c r="DN787" s="68"/>
      <c r="DO787" s="68"/>
      <c r="DP787" s="68"/>
    </row>
    <row r="788" spans="1:120" ht="15" customHeight="1" x14ac:dyDescent="0.25">
      <c r="A788" s="68"/>
      <c r="B788" s="69"/>
      <c r="C788" s="68"/>
      <c r="D788" s="68"/>
      <c r="E788" s="70" t="str">
        <f>IF(D788="","",VLOOKUP(D788,Denomination!$A$2:$B$50, 2, 0))</f>
        <v/>
      </c>
      <c r="F788" s="68"/>
      <c r="G788" s="71"/>
      <c r="H788" s="70" t="str">
        <f>IF(G788="","",VLOOKUP(G788,MCondition!$A$2:$B$50, 2, 0))</f>
        <v/>
      </c>
      <c r="I788" s="72"/>
      <c r="J788" s="71"/>
      <c r="K788" s="70" t="str">
        <f>IF(J788="","",VLOOKUP(J788,ICondition!$A$2:$B$50, 2, 0))</f>
        <v/>
      </c>
      <c r="L788" s="73"/>
      <c r="M788" s="73"/>
      <c r="N788" s="73"/>
      <c r="O788" s="73"/>
      <c r="P788" s="73"/>
      <c r="Q788" s="73"/>
      <c r="R788" s="78"/>
      <c r="S788" s="79" t="str">
        <f>IFERROR(VLOOKUP(R788,Material!$A$2:$B$59, 2, 0),"")</f>
        <v/>
      </c>
      <c r="T788" s="71"/>
      <c r="U788" s="79" t="str">
        <f>IFERROR(VLOOKUP(T788,Material!$A$2:$B$59, 2, 0),"")</f>
        <v/>
      </c>
      <c r="V788" s="71"/>
      <c r="W788" s="79" t="str">
        <f>IFERROR(VLOOKUP(V788,Material!$A$2:$B$59, 2, 0),"")</f>
        <v/>
      </c>
      <c r="X788" s="71"/>
      <c r="Y788" s="79" t="str">
        <f>IFERROR(VLOOKUP(X788,Material!$A$2:$B$59, 2, 0),"")</f>
        <v/>
      </c>
      <c r="Z788" s="71"/>
      <c r="AA788" s="79" t="str">
        <f>IFERROR(VLOOKUP(Z788,Material!$A$2:$B$59, 2, 0),"")</f>
        <v/>
      </c>
      <c r="AB788" s="74"/>
      <c r="AC788" s="75" t="e">
        <f t="shared" si="148"/>
        <v>#VALUE!</v>
      </c>
      <c r="AD788" s="75" t="e">
        <f t="shared" si="149"/>
        <v>#VALUE!</v>
      </c>
      <c r="AE788" s="75" t="e">
        <f t="shared" si="151"/>
        <v>#VALUE!</v>
      </c>
      <c r="AF788" s="75" t="e">
        <f t="shared" si="150"/>
        <v>#VALUE!</v>
      </c>
      <c r="AG788" s="75" t="e">
        <f t="shared" si="152"/>
        <v>#VALUE!</v>
      </c>
      <c r="AH788" s="75" t="e">
        <f t="shared" si="153"/>
        <v>#VALUE!</v>
      </c>
      <c r="AI788" s="75" t="e">
        <f t="shared" si="154"/>
        <v>#VALUE!</v>
      </c>
      <c r="AJ788" s="80" t="e">
        <f t="shared" si="155"/>
        <v>#VALUE!</v>
      </c>
      <c r="AK788" s="79" t="str">
        <f>(IFERROR(VLOOKUP(AB788,Categories!$A$2:$B$20,2,1),""))</f>
        <v/>
      </c>
      <c r="AL788" s="79" t="str">
        <f ca="1">IFERROR(VLOOKUP((HLOOKUP((VLOOKUP($AB788,Categories!$A$2:$F$20,3,1)), $AB$3:$AJ788, (ROW()-ROW($AB$3)+1), 0)), INDIRECT(VLOOKUP($AB788,Categories!$A$2:$F$20,6,1)),2,0),AK788)</f>
        <v/>
      </c>
      <c r="AM788" s="79" t="str">
        <f ca="1">IFERROR(VLOOKUP((HLOOKUP((VLOOKUP($AB788,Categories!$A$2:$F$20,4,1)),$AB$3:$AJ788,(ROW()-ROW($AB$3)+1),0)),INDIRECT(VLOOKUP($AB788,Categories!$A$2:$H$20,7,1)),2,0),"")</f>
        <v/>
      </c>
      <c r="AN788" s="79" t="str">
        <f ca="1">IFERROR(VLOOKUP((HLOOKUP((VLOOKUP($AB788,Categories!$A$2:$F$20,5,1)), $AB$3:$AJ788, (ROW()-ROW($AB$3)+1), 0)), INDIRECT(VLOOKUP($AB788,Categories!$A$2:$H$20,8,1)),2,0),"")</f>
        <v/>
      </c>
      <c r="AO788" s="79" t="str">
        <f t="shared" ca="1" si="156"/>
        <v/>
      </c>
      <c r="AP788" s="81"/>
      <c r="AQ788" s="70" t="str">
        <f>IFERROR(VLOOKUP(VALUE(MID(AP788,1,1)),AdditionalElements!$A$2:$B$50,2,0),"")</f>
        <v/>
      </c>
      <c r="AR788" s="70" t="str">
        <f>IFERROR(VLOOKUP(VALUE(MID(AP788,2,1)),AdditionalElements!$H$2:$I$50,2,0),"")</f>
        <v/>
      </c>
      <c r="AS788" s="70" t="str">
        <f>IFERROR(VLOOKUP(VALUE(MID(AP788,3,1)),AdditionalElements!$O$2:$P$50,2,0),"")</f>
        <v/>
      </c>
      <c r="AT788" s="70" t="str">
        <f>IFERROR(VLOOKUP(VALUE(MID(AP788,4,1)),AdditionalElements!$V$2:$W$50,2,0),"")</f>
        <v/>
      </c>
      <c r="AU788" s="71"/>
      <c r="AV788" s="79" t="str">
        <f>IFERROR(IF(VALUE(MID(AU788,1,1))=1, VLOOKUP(VALUE(MID(AU788,1,1)), TxtPanelShape!$A$2:$C$50, 3, 0), (IF(VALUE(MID(AU788,1,1))&gt;=7, VLOOKUP(VALUE(MID(AU788,1,1)), TxtPanelShape!$A$2:$C$50, 3, 0),VLOOKUP(VALUE(MID(AU788,1,2)),TxtPanelShape!$A$2:$C$50,3,0)))), "")</f>
        <v/>
      </c>
      <c r="AW788" s="79" t="str">
        <f>IFERROR(IF(VALUE(MID(AU788,1,1))=1, ", "&amp;VLOOKUP(VALUE(MID(AU788,2,1)), TxtPanelShape!$H$2:$I$50, 2, 0), IF(VALUE(MID(AU788,1,1))&gt;=7, ", "&amp;VLOOKUP(VALUE(MID(AU788,2,1)), TxtPanelShape!$H$2:$I$50, 2, 0),"")), "")</f>
        <v/>
      </c>
      <c r="AX788" s="79" t="str">
        <f>IFERROR(IF(VALUE(MID(AU788,1,1))=1, ", "&amp;VLOOKUP(VALUE(MID(AU788,3,1)), TxtPanelShape!$O$2:$P$50, 2, 0), IF(VALUE(MID(AU788,1,1))&gt;=7, ", "&amp;VLOOKUP(VALUE(MID(AU788,3,1)), TxtPanelShape!$O$2:$P$50, 2, 0),"")),"")</f>
        <v/>
      </c>
      <c r="AY788" s="79" t="str">
        <f>IFERROR("; "&amp;VLOOKUP(VALUE(MID(AU788,4,1)), TxtPanelShape!$V$2:$W$50,2,0),"")</f>
        <v/>
      </c>
      <c r="AZ788" s="79" t="str">
        <f t="shared" si="157"/>
        <v/>
      </c>
      <c r="BA788" s="71"/>
      <c r="BB788" s="79" t="str">
        <f>IFERROR(IF(VALUE(MID(BA788,1,1))=1, VLOOKUP(VALUE(MID(BA788,1,1)), TxtPanelShape!$A$2:$C$50, 3, 0), (IF(VALUE(MID(BA788,1,1))&gt;=7, VLOOKUP(VALUE(MID(BA788,1,1)), TxtPanelShape!$A$2:$C$50, 3, 0),VLOOKUP(VALUE(MID(BA788,1,2)),TxtPanelShape!$A$2:$C$50,3,0)))), "")</f>
        <v/>
      </c>
      <c r="BC788" s="79" t="str">
        <f>IFERROR(IF(VALUE(MID(BA788,1,1))=1, ", "&amp;VLOOKUP(VALUE(MID(BA788,2,1)), TxtPanelShape!$H$2:$I$50, 2, 0), IF(VALUE(MID(BA788,1,1))&gt;=7, ", "&amp;VLOOKUP(VALUE(MID(BA788,2,1)), TxtPanelShape!$H$2:$I$50, 2, 0),"")), "")</f>
        <v/>
      </c>
      <c r="BD788" s="79" t="str">
        <f>IFERROR(IF(VALUE(MID(BA788,1,1))=1, ", "&amp;VLOOKUP(VALUE(MID(BA788,3,1)), TxtPanelShape!$O$2:$P$50, 2, 0), IF(VALUE(MID(BA788,1,1))&gt;=7, ", "&amp;VLOOKUP(VALUE(MID(BA788,3,1)), TxtPanelShape!$O$2:$P$50, 2, 0),"")),"")</f>
        <v/>
      </c>
      <c r="BE788" s="79" t="str">
        <f>IFERROR("; "&amp;VLOOKUP(VALUE(MID(BA788,4,1)), TxtPanelShape!$V$2:$W$50,2,0),"")</f>
        <v/>
      </c>
      <c r="BF788" s="79" t="str">
        <f t="shared" si="158"/>
        <v/>
      </c>
      <c r="BG788" s="71"/>
      <c r="BH788" s="79" t="str">
        <f>IFERROR(VLOOKUP(BG788, TxtPanelDefinition!$A$2:$B$50, 2, 0),"")</f>
        <v/>
      </c>
      <c r="BI788" s="71"/>
      <c r="BJ788" s="79" t="str">
        <f>IFERROR(VLOOKUP(BI788, TxtPanelDefinition!$A$2:$B$50, 2, 0),"")</f>
        <v/>
      </c>
      <c r="BK788" s="71"/>
      <c r="BL788" s="79" t="str">
        <f>IFERROR(VLOOKUP(BK788, InscrTechniques!$A$2:$B$50, 2, 0),"")</f>
        <v/>
      </c>
      <c r="BM788" s="71"/>
      <c r="BN788" s="79" t="str">
        <f>IFERROR(VLOOKUP(BM788, InscrTechniques!$A$2:$B$50, 2, 0),"")</f>
        <v/>
      </c>
      <c r="BO788" s="71"/>
      <c r="BP788" s="79" t="str">
        <f>IFERROR(VLOOKUP(BO788, InscrTechniques!$A$2:$B$50, 2, 0),"")</f>
        <v/>
      </c>
      <c r="BQ788" s="71"/>
      <c r="BR788" s="79" t="str">
        <f>IFERROR(VLOOKUP(BQ788, InscrTechniques!$A$2:$B$50, 2, 0),"")</f>
        <v/>
      </c>
      <c r="BS788" s="71"/>
      <c r="BT788" s="79" t="str">
        <f>IFERROR(VLOOKUP(BS788, InscrTechniques!$A$2:$B$50, 2, 0),"")</f>
        <v/>
      </c>
      <c r="BU788" s="71"/>
      <c r="BV788" s="79" t="str">
        <f>IFERROR(VLOOKUP(BU788, InscrTechniques!$A$2:$B$50, 2, 0),"")</f>
        <v/>
      </c>
      <c r="BW788" s="125"/>
      <c r="BX788" s="79" t="str">
        <f>IFERROR(VLOOKUP(BW788, InscrTechniques!$A$2:$B$50, 2, 0),"")</f>
        <v/>
      </c>
      <c r="BY788" s="125"/>
      <c r="BZ788" s="79" t="str">
        <f>IFERROR(VLOOKUP(BY788, InscrTechniques!$A$2:$B$50, 2, 0),"")</f>
        <v/>
      </c>
      <c r="CA788" s="74"/>
      <c r="CB788" s="114" t="str">
        <f>IFERROR(VLOOKUP(CA788, LetterStyle!$A$2:$B$50, 2, 0),"")</f>
        <v/>
      </c>
      <c r="CC788" s="74"/>
      <c r="CD788" s="114" t="str">
        <f>IFERROR(VLOOKUP(CC788, LetterStyle!$A$2:$B$50, 2, 0),"")</f>
        <v/>
      </c>
      <c r="CE788" s="74"/>
      <c r="CF788" s="114" t="str">
        <f>IFERROR(VLOOKUP(CE788, LetterStyle!$A$2:$B$50, 2, 0),"")</f>
        <v/>
      </c>
      <c r="CG788" s="74"/>
      <c r="CH788" s="79" t="str">
        <f>IFERROR(VLOOKUP(CG788, LetterStyle!$A$2:$B$50, 2, 0),"")</f>
        <v/>
      </c>
      <c r="CI788" s="71"/>
      <c r="CJ788" s="79" t="str">
        <f>IFERROR(VLOOKUP(CI788, DecMotifs!$A$1:$B$306, 2, 0),"")</f>
        <v/>
      </c>
      <c r="CK788" s="71"/>
      <c r="CL788" s="79" t="str">
        <f>IFERROR(VLOOKUP(CK788, DecMotifs!$A$1:$B$306, 2, 0),"")</f>
        <v/>
      </c>
      <c r="CM788" s="71"/>
      <c r="CN788" s="79" t="str">
        <f>IFERROR(VLOOKUP(CM788, DecMotifs!$A$1:$B$306, 2, 0),"")</f>
        <v/>
      </c>
      <c r="CO788" s="71"/>
      <c r="CP788" s="79" t="str">
        <f>IFERROR(VLOOKUP(CO788, MarginalDec!$A$2:$B$253, 2, 0),"")</f>
        <v/>
      </c>
      <c r="CQ788" s="71"/>
      <c r="CR788" s="79" t="str">
        <f>IFERROR(VLOOKUP(CQ788, MarginalDec!$A$2:$B$253, 2, 0),"")</f>
        <v/>
      </c>
      <c r="CS788" s="71"/>
      <c r="CT788" s="79" t="str">
        <f>IFERROR(VLOOKUP(CS788, MarginalDec!$A$2:$B$253, 2, 0),"")</f>
        <v/>
      </c>
      <c r="CU788" s="71"/>
      <c r="CV788" s="79" t="str">
        <f>IF(ISBLANK(CU788),"", IFERROR(VLOOKUP(CU788, Tooling!$A$2:$B$252, 2, 0),""))</f>
        <v/>
      </c>
      <c r="CW788" s="71"/>
      <c r="CX788" s="79" t="str">
        <f>IF(ISBLANK(CW788),"", IFERROR(VLOOKUP(CW788, Tooling!$A$2:$B$252, 2, 0),""))</f>
        <v/>
      </c>
      <c r="CY788" s="71"/>
      <c r="CZ788" s="79" t="str">
        <f>IF(ISBLANK(CY788),"", IFERROR(VLOOKUP(CY788, Repairs!$A$2:$B$252, 2, 0),""))</f>
        <v/>
      </c>
      <c r="DA788" s="77"/>
      <c r="DB788" s="71"/>
      <c r="DC788" s="79" t="str">
        <f>IFERROR(VLOOKUP(DB788, DatingReason!$A$2:$B$252, 2, 0),"")</f>
        <v/>
      </c>
      <c r="DD788" s="123" t="str">
        <f t="shared" si="159"/>
        <v/>
      </c>
      <c r="DF788" s="119" t="str">
        <f t="array" ref="DF788">IF(AND($B788&lt;&gt;"", $DE788&lt;&gt;"", $DE788&lt;&gt;"No"),MAX(IF($B788=PEOPLE!$B$4:$B$1000, PEOPLE!$Q$4:$Q$1000,""))+100,"")</f>
        <v/>
      </c>
      <c r="DG788" s="68"/>
      <c r="DH788" s="76">
        <f>COUNTIF(PEOPLE!B:B, MEMORIALS!B788)</f>
        <v>0</v>
      </c>
      <c r="DI788" s="82"/>
      <c r="DJ788" s="82"/>
      <c r="DK788" s="82"/>
      <c r="DL788" s="68"/>
      <c r="DM788" s="68"/>
      <c r="DN788" s="68"/>
      <c r="DO788" s="68"/>
      <c r="DP788" s="68"/>
    </row>
    <row r="789" spans="1:120" ht="15" customHeight="1" x14ac:dyDescent="0.25">
      <c r="A789" s="68"/>
      <c r="B789" s="69"/>
      <c r="C789" s="68"/>
      <c r="D789" s="68"/>
      <c r="E789" s="70" t="str">
        <f>IF(D789="","",VLOOKUP(D789,Denomination!$A$2:$B$50, 2, 0))</f>
        <v/>
      </c>
      <c r="F789" s="68"/>
      <c r="G789" s="71"/>
      <c r="H789" s="70" t="str">
        <f>IF(G789="","",VLOOKUP(G789,MCondition!$A$2:$B$50, 2, 0))</f>
        <v/>
      </c>
      <c r="I789" s="72"/>
      <c r="J789" s="71"/>
      <c r="K789" s="70" t="str">
        <f>IF(J789="","",VLOOKUP(J789,ICondition!$A$2:$B$50, 2, 0))</f>
        <v/>
      </c>
      <c r="L789" s="73"/>
      <c r="M789" s="73"/>
      <c r="N789" s="73"/>
      <c r="O789" s="73"/>
      <c r="P789" s="73"/>
      <c r="Q789" s="73"/>
      <c r="R789" s="78"/>
      <c r="S789" s="79" t="str">
        <f>IFERROR(VLOOKUP(R789,Material!$A$2:$B$59, 2, 0),"")</f>
        <v/>
      </c>
      <c r="T789" s="71"/>
      <c r="U789" s="79" t="str">
        <f>IFERROR(VLOOKUP(T789,Material!$A$2:$B$59, 2, 0),"")</f>
        <v/>
      </c>
      <c r="V789" s="71"/>
      <c r="W789" s="79" t="str">
        <f>IFERROR(VLOOKUP(V789,Material!$A$2:$B$59, 2, 0),"")</f>
        <v/>
      </c>
      <c r="X789" s="71"/>
      <c r="Y789" s="79" t="str">
        <f>IFERROR(VLOOKUP(X789,Material!$A$2:$B$59, 2, 0),"")</f>
        <v/>
      </c>
      <c r="Z789" s="71"/>
      <c r="AA789" s="79" t="str">
        <f>IFERROR(VLOOKUP(Z789,Material!$A$2:$B$59, 2, 0),"")</f>
        <v/>
      </c>
      <c r="AB789" s="74"/>
      <c r="AC789" s="75" t="e">
        <f t="shared" si="148"/>
        <v>#VALUE!</v>
      </c>
      <c r="AD789" s="75" t="e">
        <f t="shared" si="149"/>
        <v>#VALUE!</v>
      </c>
      <c r="AE789" s="75" t="e">
        <f t="shared" si="151"/>
        <v>#VALUE!</v>
      </c>
      <c r="AF789" s="75" t="e">
        <f t="shared" si="150"/>
        <v>#VALUE!</v>
      </c>
      <c r="AG789" s="75" t="e">
        <f t="shared" si="152"/>
        <v>#VALUE!</v>
      </c>
      <c r="AH789" s="75" t="e">
        <f t="shared" si="153"/>
        <v>#VALUE!</v>
      </c>
      <c r="AI789" s="75" t="e">
        <f t="shared" si="154"/>
        <v>#VALUE!</v>
      </c>
      <c r="AJ789" s="80" t="e">
        <f t="shared" si="155"/>
        <v>#VALUE!</v>
      </c>
      <c r="AK789" s="79" t="str">
        <f>(IFERROR(VLOOKUP(AB789,Categories!$A$2:$B$20,2,1),""))</f>
        <v/>
      </c>
      <c r="AL789" s="79" t="str">
        <f ca="1">IFERROR(VLOOKUP((HLOOKUP((VLOOKUP($AB789,Categories!$A$2:$F$20,3,1)), $AB$3:$AJ789, (ROW()-ROW($AB$3)+1), 0)), INDIRECT(VLOOKUP($AB789,Categories!$A$2:$F$20,6,1)),2,0),AK789)</f>
        <v/>
      </c>
      <c r="AM789" s="79" t="str">
        <f ca="1">IFERROR(VLOOKUP((HLOOKUP((VLOOKUP($AB789,Categories!$A$2:$F$20,4,1)),$AB$3:$AJ789,(ROW()-ROW($AB$3)+1),0)),INDIRECT(VLOOKUP($AB789,Categories!$A$2:$H$20,7,1)),2,0),"")</f>
        <v/>
      </c>
      <c r="AN789" s="79" t="str">
        <f ca="1">IFERROR(VLOOKUP((HLOOKUP((VLOOKUP($AB789,Categories!$A$2:$F$20,5,1)), $AB$3:$AJ789, (ROW()-ROW($AB$3)+1), 0)), INDIRECT(VLOOKUP($AB789,Categories!$A$2:$H$20,8,1)),2,0),"")</f>
        <v/>
      </c>
      <c r="AO789" s="79" t="str">
        <f t="shared" ca="1" si="156"/>
        <v/>
      </c>
      <c r="AP789" s="81"/>
      <c r="AQ789" s="70" t="str">
        <f>IFERROR(VLOOKUP(VALUE(MID(AP789,1,1)),AdditionalElements!$A$2:$B$50,2,0),"")</f>
        <v/>
      </c>
      <c r="AR789" s="70" t="str">
        <f>IFERROR(VLOOKUP(VALUE(MID(AP789,2,1)),AdditionalElements!$H$2:$I$50,2,0),"")</f>
        <v/>
      </c>
      <c r="AS789" s="70" t="str">
        <f>IFERROR(VLOOKUP(VALUE(MID(AP789,3,1)),AdditionalElements!$O$2:$P$50,2,0),"")</f>
        <v/>
      </c>
      <c r="AT789" s="70" t="str">
        <f>IFERROR(VLOOKUP(VALUE(MID(AP789,4,1)),AdditionalElements!$V$2:$W$50,2,0),"")</f>
        <v/>
      </c>
      <c r="AU789" s="71"/>
      <c r="AV789" s="79" t="str">
        <f>IFERROR(IF(VALUE(MID(AU789,1,1))=1, VLOOKUP(VALUE(MID(AU789,1,1)), TxtPanelShape!$A$2:$C$50, 3, 0), (IF(VALUE(MID(AU789,1,1))&gt;=7, VLOOKUP(VALUE(MID(AU789,1,1)), TxtPanelShape!$A$2:$C$50, 3, 0),VLOOKUP(VALUE(MID(AU789,1,2)),TxtPanelShape!$A$2:$C$50,3,0)))), "")</f>
        <v/>
      </c>
      <c r="AW789" s="79" t="str">
        <f>IFERROR(IF(VALUE(MID(AU789,1,1))=1, ", "&amp;VLOOKUP(VALUE(MID(AU789,2,1)), TxtPanelShape!$H$2:$I$50, 2, 0), IF(VALUE(MID(AU789,1,1))&gt;=7, ", "&amp;VLOOKUP(VALUE(MID(AU789,2,1)), TxtPanelShape!$H$2:$I$50, 2, 0),"")), "")</f>
        <v/>
      </c>
      <c r="AX789" s="79" t="str">
        <f>IFERROR(IF(VALUE(MID(AU789,1,1))=1, ", "&amp;VLOOKUP(VALUE(MID(AU789,3,1)), TxtPanelShape!$O$2:$P$50, 2, 0), IF(VALUE(MID(AU789,1,1))&gt;=7, ", "&amp;VLOOKUP(VALUE(MID(AU789,3,1)), TxtPanelShape!$O$2:$P$50, 2, 0),"")),"")</f>
        <v/>
      </c>
      <c r="AY789" s="79" t="str">
        <f>IFERROR("; "&amp;VLOOKUP(VALUE(MID(AU789,4,1)), TxtPanelShape!$V$2:$W$50,2,0),"")</f>
        <v/>
      </c>
      <c r="AZ789" s="79" t="str">
        <f t="shared" si="157"/>
        <v/>
      </c>
      <c r="BA789" s="71"/>
      <c r="BB789" s="79" t="str">
        <f>IFERROR(IF(VALUE(MID(BA789,1,1))=1, VLOOKUP(VALUE(MID(BA789,1,1)), TxtPanelShape!$A$2:$C$50, 3, 0), (IF(VALUE(MID(BA789,1,1))&gt;=7, VLOOKUP(VALUE(MID(BA789,1,1)), TxtPanelShape!$A$2:$C$50, 3, 0),VLOOKUP(VALUE(MID(BA789,1,2)),TxtPanelShape!$A$2:$C$50,3,0)))), "")</f>
        <v/>
      </c>
      <c r="BC789" s="79" t="str">
        <f>IFERROR(IF(VALUE(MID(BA789,1,1))=1, ", "&amp;VLOOKUP(VALUE(MID(BA789,2,1)), TxtPanelShape!$H$2:$I$50, 2, 0), IF(VALUE(MID(BA789,1,1))&gt;=7, ", "&amp;VLOOKUP(VALUE(MID(BA789,2,1)), TxtPanelShape!$H$2:$I$50, 2, 0),"")), "")</f>
        <v/>
      </c>
      <c r="BD789" s="79" t="str">
        <f>IFERROR(IF(VALUE(MID(BA789,1,1))=1, ", "&amp;VLOOKUP(VALUE(MID(BA789,3,1)), TxtPanelShape!$O$2:$P$50, 2, 0), IF(VALUE(MID(BA789,1,1))&gt;=7, ", "&amp;VLOOKUP(VALUE(MID(BA789,3,1)), TxtPanelShape!$O$2:$P$50, 2, 0),"")),"")</f>
        <v/>
      </c>
      <c r="BE789" s="79" t="str">
        <f>IFERROR("; "&amp;VLOOKUP(VALUE(MID(BA789,4,1)), TxtPanelShape!$V$2:$W$50,2,0),"")</f>
        <v/>
      </c>
      <c r="BF789" s="79" t="str">
        <f t="shared" si="158"/>
        <v/>
      </c>
      <c r="BG789" s="71"/>
      <c r="BH789" s="79" t="str">
        <f>IFERROR(VLOOKUP(BG789, TxtPanelDefinition!$A$2:$B$50, 2, 0),"")</f>
        <v/>
      </c>
      <c r="BI789" s="71"/>
      <c r="BJ789" s="79" t="str">
        <f>IFERROR(VLOOKUP(BI789, TxtPanelDefinition!$A$2:$B$50, 2, 0),"")</f>
        <v/>
      </c>
      <c r="BK789" s="71"/>
      <c r="BL789" s="79" t="str">
        <f>IFERROR(VLOOKUP(BK789, InscrTechniques!$A$2:$B$50, 2, 0),"")</f>
        <v/>
      </c>
      <c r="BM789" s="71"/>
      <c r="BN789" s="79" t="str">
        <f>IFERROR(VLOOKUP(BM789, InscrTechniques!$A$2:$B$50, 2, 0),"")</f>
        <v/>
      </c>
      <c r="BO789" s="71"/>
      <c r="BP789" s="79" t="str">
        <f>IFERROR(VLOOKUP(BO789, InscrTechniques!$A$2:$B$50, 2, 0),"")</f>
        <v/>
      </c>
      <c r="BQ789" s="71"/>
      <c r="BR789" s="79" t="str">
        <f>IFERROR(VLOOKUP(BQ789, InscrTechniques!$A$2:$B$50, 2, 0),"")</f>
        <v/>
      </c>
      <c r="BS789" s="71"/>
      <c r="BT789" s="79" t="str">
        <f>IFERROR(VLOOKUP(BS789, InscrTechniques!$A$2:$B$50, 2, 0),"")</f>
        <v/>
      </c>
      <c r="BU789" s="71"/>
      <c r="BV789" s="79" t="str">
        <f>IFERROR(VLOOKUP(BU789, InscrTechniques!$A$2:$B$50, 2, 0),"")</f>
        <v/>
      </c>
      <c r="BW789" s="125"/>
      <c r="BX789" s="79" t="str">
        <f>IFERROR(VLOOKUP(BW789, InscrTechniques!$A$2:$B$50, 2, 0),"")</f>
        <v/>
      </c>
      <c r="BY789" s="125"/>
      <c r="BZ789" s="79" t="str">
        <f>IFERROR(VLOOKUP(BY789, InscrTechniques!$A$2:$B$50, 2, 0),"")</f>
        <v/>
      </c>
      <c r="CA789" s="74"/>
      <c r="CB789" s="114" t="str">
        <f>IFERROR(VLOOKUP(CA789, LetterStyle!$A$2:$B$50, 2, 0),"")</f>
        <v/>
      </c>
      <c r="CC789" s="74"/>
      <c r="CD789" s="114" t="str">
        <f>IFERROR(VLOOKUP(CC789, LetterStyle!$A$2:$B$50, 2, 0),"")</f>
        <v/>
      </c>
      <c r="CE789" s="74"/>
      <c r="CF789" s="114" t="str">
        <f>IFERROR(VLOOKUP(CE789, LetterStyle!$A$2:$B$50, 2, 0),"")</f>
        <v/>
      </c>
      <c r="CG789" s="74"/>
      <c r="CH789" s="79" t="str">
        <f>IFERROR(VLOOKUP(CG789, LetterStyle!$A$2:$B$50, 2, 0),"")</f>
        <v/>
      </c>
      <c r="CI789" s="71"/>
      <c r="CJ789" s="79" t="str">
        <f>IFERROR(VLOOKUP(CI789, DecMotifs!$A$1:$B$306, 2, 0),"")</f>
        <v/>
      </c>
      <c r="CK789" s="71"/>
      <c r="CL789" s="79" t="str">
        <f>IFERROR(VLOOKUP(CK789, DecMotifs!$A$1:$B$306, 2, 0),"")</f>
        <v/>
      </c>
      <c r="CM789" s="71"/>
      <c r="CN789" s="79" t="str">
        <f>IFERROR(VLOOKUP(CM789, DecMotifs!$A$1:$B$306, 2, 0),"")</f>
        <v/>
      </c>
      <c r="CO789" s="71"/>
      <c r="CP789" s="79" t="str">
        <f>IFERROR(VLOOKUP(CO789, MarginalDec!$A$2:$B$253, 2, 0),"")</f>
        <v/>
      </c>
      <c r="CQ789" s="71"/>
      <c r="CR789" s="79" t="str">
        <f>IFERROR(VLOOKUP(CQ789, MarginalDec!$A$2:$B$253, 2, 0),"")</f>
        <v/>
      </c>
      <c r="CS789" s="71"/>
      <c r="CT789" s="79" t="str">
        <f>IFERROR(VLOOKUP(CS789, MarginalDec!$A$2:$B$253, 2, 0),"")</f>
        <v/>
      </c>
      <c r="CU789" s="71"/>
      <c r="CV789" s="79" t="str">
        <f>IF(ISBLANK(CU789),"", IFERROR(VLOOKUP(CU789, Tooling!$A$2:$B$252, 2, 0),""))</f>
        <v/>
      </c>
      <c r="CW789" s="71"/>
      <c r="CX789" s="79" t="str">
        <f>IF(ISBLANK(CW789),"", IFERROR(VLOOKUP(CW789, Tooling!$A$2:$B$252, 2, 0),""))</f>
        <v/>
      </c>
      <c r="CY789" s="71"/>
      <c r="CZ789" s="79" t="str">
        <f>IF(ISBLANK(CY789),"", IFERROR(VLOOKUP(CY789, Repairs!$A$2:$B$252, 2, 0),""))</f>
        <v/>
      </c>
      <c r="DA789" s="77"/>
      <c r="DB789" s="71"/>
      <c r="DC789" s="79" t="str">
        <f>IFERROR(VLOOKUP(DB789, DatingReason!$A$2:$B$252, 2, 0),"")</f>
        <v/>
      </c>
      <c r="DD789" s="123" t="str">
        <f t="shared" si="159"/>
        <v/>
      </c>
      <c r="DF789" s="119" t="str">
        <f t="array" ref="DF789">IF(AND($B789&lt;&gt;"", $DE789&lt;&gt;"", $DE789&lt;&gt;"No"),MAX(IF($B789=PEOPLE!$B$4:$B$1000, PEOPLE!$Q$4:$Q$1000,""))+100,"")</f>
        <v/>
      </c>
      <c r="DG789" s="68"/>
      <c r="DH789" s="76">
        <f>COUNTIF(PEOPLE!B:B, MEMORIALS!B789)</f>
        <v>0</v>
      </c>
      <c r="DI789" s="82"/>
      <c r="DJ789" s="82"/>
      <c r="DK789" s="82"/>
      <c r="DL789" s="68"/>
      <c r="DM789" s="68"/>
      <c r="DN789" s="68"/>
      <c r="DO789" s="68"/>
      <c r="DP789" s="68"/>
    </row>
    <row r="790" spans="1:120" ht="15" customHeight="1" x14ac:dyDescent="0.25">
      <c r="A790" s="68"/>
      <c r="B790" s="69"/>
      <c r="C790" s="68"/>
      <c r="D790" s="68"/>
      <c r="E790" s="70" t="str">
        <f>IF(D790="","",VLOOKUP(D790,Denomination!$A$2:$B$50, 2, 0))</f>
        <v/>
      </c>
      <c r="F790" s="68"/>
      <c r="G790" s="71"/>
      <c r="H790" s="70" t="str">
        <f>IF(G790="","",VLOOKUP(G790,MCondition!$A$2:$B$50, 2, 0))</f>
        <v/>
      </c>
      <c r="I790" s="72"/>
      <c r="J790" s="71"/>
      <c r="K790" s="70" t="str">
        <f>IF(J790="","",VLOOKUP(J790,ICondition!$A$2:$B$50, 2, 0))</f>
        <v/>
      </c>
      <c r="L790" s="73"/>
      <c r="M790" s="73"/>
      <c r="N790" s="73"/>
      <c r="O790" s="73"/>
      <c r="P790" s="73"/>
      <c r="Q790" s="73"/>
      <c r="R790" s="78"/>
      <c r="S790" s="79" t="str">
        <f>IFERROR(VLOOKUP(R790,Material!$A$2:$B$59, 2, 0),"")</f>
        <v/>
      </c>
      <c r="T790" s="71"/>
      <c r="U790" s="79" t="str">
        <f>IFERROR(VLOOKUP(T790,Material!$A$2:$B$59, 2, 0),"")</f>
        <v/>
      </c>
      <c r="V790" s="71"/>
      <c r="W790" s="79" t="str">
        <f>IFERROR(VLOOKUP(V790,Material!$A$2:$B$59, 2, 0),"")</f>
        <v/>
      </c>
      <c r="X790" s="71"/>
      <c r="Y790" s="79" t="str">
        <f>IFERROR(VLOOKUP(X790,Material!$A$2:$B$59, 2, 0),"")</f>
        <v/>
      </c>
      <c r="Z790" s="71"/>
      <c r="AA790" s="79" t="str">
        <f>IFERROR(VLOOKUP(Z790,Material!$A$2:$B$59, 2, 0),"")</f>
        <v/>
      </c>
      <c r="AB790" s="74"/>
      <c r="AC790" s="75" t="e">
        <f t="shared" si="148"/>
        <v>#VALUE!</v>
      </c>
      <c r="AD790" s="75" t="e">
        <f t="shared" si="149"/>
        <v>#VALUE!</v>
      </c>
      <c r="AE790" s="75" t="e">
        <f t="shared" si="151"/>
        <v>#VALUE!</v>
      </c>
      <c r="AF790" s="75" t="e">
        <f t="shared" si="150"/>
        <v>#VALUE!</v>
      </c>
      <c r="AG790" s="75" t="e">
        <f t="shared" si="152"/>
        <v>#VALUE!</v>
      </c>
      <c r="AH790" s="75" t="e">
        <f t="shared" si="153"/>
        <v>#VALUE!</v>
      </c>
      <c r="AI790" s="75" t="e">
        <f t="shared" si="154"/>
        <v>#VALUE!</v>
      </c>
      <c r="AJ790" s="80" t="e">
        <f t="shared" si="155"/>
        <v>#VALUE!</v>
      </c>
      <c r="AK790" s="79" t="str">
        <f>(IFERROR(VLOOKUP(AB790,Categories!$A$2:$B$20,2,1),""))</f>
        <v/>
      </c>
      <c r="AL790" s="79" t="str">
        <f ca="1">IFERROR(VLOOKUP((HLOOKUP((VLOOKUP($AB790,Categories!$A$2:$F$20,3,1)), $AB$3:$AJ790, (ROW()-ROW($AB$3)+1), 0)), INDIRECT(VLOOKUP($AB790,Categories!$A$2:$F$20,6,1)),2,0),AK790)</f>
        <v/>
      </c>
      <c r="AM790" s="79" t="str">
        <f ca="1">IFERROR(VLOOKUP((HLOOKUP((VLOOKUP($AB790,Categories!$A$2:$F$20,4,1)),$AB$3:$AJ790,(ROW()-ROW($AB$3)+1),0)),INDIRECT(VLOOKUP($AB790,Categories!$A$2:$H$20,7,1)),2,0),"")</f>
        <v/>
      </c>
      <c r="AN790" s="79" t="str">
        <f ca="1">IFERROR(VLOOKUP((HLOOKUP((VLOOKUP($AB790,Categories!$A$2:$F$20,5,1)), $AB$3:$AJ790, (ROW()-ROW($AB$3)+1), 0)), INDIRECT(VLOOKUP($AB790,Categories!$A$2:$H$20,8,1)),2,0),"")</f>
        <v/>
      </c>
      <c r="AO790" s="79" t="str">
        <f t="shared" ca="1" si="156"/>
        <v/>
      </c>
      <c r="AP790" s="81"/>
      <c r="AQ790" s="70" t="str">
        <f>IFERROR(VLOOKUP(VALUE(MID(AP790,1,1)),AdditionalElements!$A$2:$B$50,2,0),"")</f>
        <v/>
      </c>
      <c r="AR790" s="70" t="str">
        <f>IFERROR(VLOOKUP(VALUE(MID(AP790,2,1)),AdditionalElements!$H$2:$I$50,2,0),"")</f>
        <v/>
      </c>
      <c r="AS790" s="70" t="str">
        <f>IFERROR(VLOOKUP(VALUE(MID(AP790,3,1)),AdditionalElements!$O$2:$P$50,2,0),"")</f>
        <v/>
      </c>
      <c r="AT790" s="70" t="str">
        <f>IFERROR(VLOOKUP(VALUE(MID(AP790,4,1)),AdditionalElements!$V$2:$W$50,2,0),"")</f>
        <v/>
      </c>
      <c r="AU790" s="71"/>
      <c r="AV790" s="79" t="str">
        <f>IFERROR(IF(VALUE(MID(AU790,1,1))=1, VLOOKUP(VALUE(MID(AU790,1,1)), TxtPanelShape!$A$2:$C$50, 3, 0), (IF(VALUE(MID(AU790,1,1))&gt;=7, VLOOKUP(VALUE(MID(AU790,1,1)), TxtPanelShape!$A$2:$C$50, 3, 0),VLOOKUP(VALUE(MID(AU790,1,2)),TxtPanelShape!$A$2:$C$50,3,0)))), "")</f>
        <v/>
      </c>
      <c r="AW790" s="79" t="str">
        <f>IFERROR(IF(VALUE(MID(AU790,1,1))=1, ", "&amp;VLOOKUP(VALUE(MID(AU790,2,1)), TxtPanelShape!$H$2:$I$50, 2, 0), IF(VALUE(MID(AU790,1,1))&gt;=7, ", "&amp;VLOOKUP(VALUE(MID(AU790,2,1)), TxtPanelShape!$H$2:$I$50, 2, 0),"")), "")</f>
        <v/>
      </c>
      <c r="AX790" s="79" t="str">
        <f>IFERROR(IF(VALUE(MID(AU790,1,1))=1, ", "&amp;VLOOKUP(VALUE(MID(AU790,3,1)), TxtPanelShape!$O$2:$P$50, 2, 0), IF(VALUE(MID(AU790,1,1))&gt;=7, ", "&amp;VLOOKUP(VALUE(MID(AU790,3,1)), TxtPanelShape!$O$2:$P$50, 2, 0),"")),"")</f>
        <v/>
      </c>
      <c r="AY790" s="79" t="str">
        <f>IFERROR("; "&amp;VLOOKUP(VALUE(MID(AU790,4,1)), TxtPanelShape!$V$2:$W$50,2,0),"")</f>
        <v/>
      </c>
      <c r="AZ790" s="79" t="str">
        <f t="shared" si="157"/>
        <v/>
      </c>
      <c r="BA790" s="71"/>
      <c r="BB790" s="79" t="str">
        <f>IFERROR(IF(VALUE(MID(BA790,1,1))=1, VLOOKUP(VALUE(MID(BA790,1,1)), TxtPanelShape!$A$2:$C$50, 3, 0), (IF(VALUE(MID(BA790,1,1))&gt;=7, VLOOKUP(VALUE(MID(BA790,1,1)), TxtPanelShape!$A$2:$C$50, 3, 0),VLOOKUP(VALUE(MID(BA790,1,2)),TxtPanelShape!$A$2:$C$50,3,0)))), "")</f>
        <v/>
      </c>
      <c r="BC790" s="79" t="str">
        <f>IFERROR(IF(VALUE(MID(BA790,1,1))=1, ", "&amp;VLOOKUP(VALUE(MID(BA790,2,1)), TxtPanelShape!$H$2:$I$50, 2, 0), IF(VALUE(MID(BA790,1,1))&gt;=7, ", "&amp;VLOOKUP(VALUE(MID(BA790,2,1)), TxtPanelShape!$H$2:$I$50, 2, 0),"")), "")</f>
        <v/>
      </c>
      <c r="BD790" s="79" t="str">
        <f>IFERROR(IF(VALUE(MID(BA790,1,1))=1, ", "&amp;VLOOKUP(VALUE(MID(BA790,3,1)), TxtPanelShape!$O$2:$P$50, 2, 0), IF(VALUE(MID(BA790,1,1))&gt;=7, ", "&amp;VLOOKUP(VALUE(MID(BA790,3,1)), TxtPanelShape!$O$2:$P$50, 2, 0),"")),"")</f>
        <v/>
      </c>
      <c r="BE790" s="79" t="str">
        <f>IFERROR("; "&amp;VLOOKUP(VALUE(MID(BA790,4,1)), TxtPanelShape!$V$2:$W$50,2,0),"")</f>
        <v/>
      </c>
      <c r="BF790" s="79" t="str">
        <f t="shared" si="158"/>
        <v/>
      </c>
      <c r="BG790" s="71"/>
      <c r="BH790" s="79" t="str">
        <f>IFERROR(VLOOKUP(BG790, TxtPanelDefinition!$A$2:$B$50, 2, 0),"")</f>
        <v/>
      </c>
      <c r="BI790" s="71"/>
      <c r="BJ790" s="79" t="str">
        <f>IFERROR(VLOOKUP(BI790, TxtPanelDefinition!$A$2:$B$50, 2, 0),"")</f>
        <v/>
      </c>
      <c r="BK790" s="71"/>
      <c r="BL790" s="79" t="str">
        <f>IFERROR(VLOOKUP(BK790, InscrTechniques!$A$2:$B$50, 2, 0),"")</f>
        <v/>
      </c>
      <c r="BM790" s="71"/>
      <c r="BN790" s="79" t="str">
        <f>IFERROR(VLOOKUP(BM790, InscrTechniques!$A$2:$B$50, 2, 0),"")</f>
        <v/>
      </c>
      <c r="BO790" s="71"/>
      <c r="BP790" s="79" t="str">
        <f>IFERROR(VLOOKUP(BO790, InscrTechniques!$A$2:$B$50, 2, 0),"")</f>
        <v/>
      </c>
      <c r="BQ790" s="71"/>
      <c r="BR790" s="79" t="str">
        <f>IFERROR(VLOOKUP(BQ790, InscrTechniques!$A$2:$B$50, 2, 0),"")</f>
        <v/>
      </c>
      <c r="BS790" s="71"/>
      <c r="BT790" s="79" t="str">
        <f>IFERROR(VLOOKUP(BS790, InscrTechniques!$A$2:$B$50, 2, 0),"")</f>
        <v/>
      </c>
      <c r="BU790" s="71"/>
      <c r="BV790" s="79" t="str">
        <f>IFERROR(VLOOKUP(BU790, InscrTechniques!$A$2:$B$50, 2, 0),"")</f>
        <v/>
      </c>
      <c r="BW790" s="125"/>
      <c r="BX790" s="79" t="str">
        <f>IFERROR(VLOOKUP(BW790, InscrTechniques!$A$2:$B$50, 2, 0),"")</f>
        <v/>
      </c>
      <c r="BY790" s="125"/>
      <c r="BZ790" s="79" t="str">
        <f>IFERROR(VLOOKUP(BY790, InscrTechniques!$A$2:$B$50, 2, 0),"")</f>
        <v/>
      </c>
      <c r="CA790" s="74"/>
      <c r="CB790" s="114" t="str">
        <f>IFERROR(VLOOKUP(CA790, LetterStyle!$A$2:$B$50, 2, 0),"")</f>
        <v/>
      </c>
      <c r="CC790" s="74"/>
      <c r="CD790" s="114" t="str">
        <f>IFERROR(VLOOKUP(CC790, LetterStyle!$A$2:$B$50, 2, 0),"")</f>
        <v/>
      </c>
      <c r="CE790" s="74"/>
      <c r="CF790" s="114" t="str">
        <f>IFERROR(VLOOKUP(CE790, LetterStyle!$A$2:$B$50, 2, 0),"")</f>
        <v/>
      </c>
      <c r="CG790" s="74"/>
      <c r="CH790" s="79" t="str">
        <f>IFERROR(VLOOKUP(CG790, LetterStyle!$A$2:$B$50, 2, 0),"")</f>
        <v/>
      </c>
      <c r="CI790" s="71"/>
      <c r="CJ790" s="79" t="str">
        <f>IFERROR(VLOOKUP(CI790, DecMotifs!$A$1:$B$306, 2, 0),"")</f>
        <v/>
      </c>
      <c r="CK790" s="71"/>
      <c r="CL790" s="79" t="str">
        <f>IFERROR(VLOOKUP(CK790, DecMotifs!$A$1:$B$306, 2, 0),"")</f>
        <v/>
      </c>
      <c r="CM790" s="71"/>
      <c r="CN790" s="79" t="str">
        <f>IFERROR(VLOOKUP(CM790, DecMotifs!$A$1:$B$306, 2, 0),"")</f>
        <v/>
      </c>
      <c r="CO790" s="71"/>
      <c r="CP790" s="79" t="str">
        <f>IFERROR(VLOOKUP(CO790, MarginalDec!$A$2:$B$253, 2, 0),"")</f>
        <v/>
      </c>
      <c r="CQ790" s="71"/>
      <c r="CR790" s="79" t="str">
        <f>IFERROR(VLOOKUP(CQ790, MarginalDec!$A$2:$B$253, 2, 0),"")</f>
        <v/>
      </c>
      <c r="CS790" s="71"/>
      <c r="CT790" s="79" t="str">
        <f>IFERROR(VLOOKUP(CS790, MarginalDec!$A$2:$B$253, 2, 0),"")</f>
        <v/>
      </c>
      <c r="CU790" s="71"/>
      <c r="CV790" s="79" t="str">
        <f>IF(ISBLANK(CU790),"", IFERROR(VLOOKUP(CU790, Tooling!$A$2:$B$252, 2, 0),""))</f>
        <v/>
      </c>
      <c r="CW790" s="71"/>
      <c r="CX790" s="79" t="str">
        <f>IF(ISBLANK(CW790),"", IFERROR(VLOOKUP(CW790, Tooling!$A$2:$B$252, 2, 0),""))</f>
        <v/>
      </c>
      <c r="CY790" s="71"/>
      <c r="CZ790" s="79" t="str">
        <f>IF(ISBLANK(CY790),"", IFERROR(VLOOKUP(CY790, Repairs!$A$2:$B$252, 2, 0),""))</f>
        <v/>
      </c>
      <c r="DA790" s="77"/>
      <c r="DB790" s="71"/>
      <c r="DC790" s="79" t="str">
        <f>IFERROR(VLOOKUP(DB790, DatingReason!$A$2:$B$252, 2, 0),"")</f>
        <v/>
      </c>
      <c r="DD790" s="123" t="str">
        <f t="shared" si="159"/>
        <v/>
      </c>
      <c r="DF790" s="119" t="str">
        <f t="array" ref="DF790">IF(AND($B790&lt;&gt;"", $DE790&lt;&gt;"", $DE790&lt;&gt;"No"),MAX(IF($B790=PEOPLE!$B$4:$B$1000, PEOPLE!$Q$4:$Q$1000,""))+100,"")</f>
        <v/>
      </c>
      <c r="DG790" s="68"/>
      <c r="DH790" s="76">
        <f>COUNTIF(PEOPLE!B:B, MEMORIALS!B790)</f>
        <v>0</v>
      </c>
      <c r="DI790" s="82"/>
      <c r="DJ790" s="82"/>
      <c r="DK790" s="82"/>
      <c r="DL790" s="68"/>
      <c r="DM790" s="68"/>
      <c r="DN790" s="68"/>
      <c r="DO790" s="68"/>
      <c r="DP790" s="68"/>
    </row>
    <row r="791" spans="1:120" ht="15" customHeight="1" x14ac:dyDescent="0.25">
      <c r="A791" s="68"/>
      <c r="B791" s="69"/>
      <c r="C791" s="68"/>
      <c r="D791" s="68"/>
      <c r="E791" s="70" t="str">
        <f>IF(D791="","",VLOOKUP(D791,Denomination!$A$2:$B$50, 2, 0))</f>
        <v/>
      </c>
      <c r="F791" s="68"/>
      <c r="G791" s="71"/>
      <c r="H791" s="70" t="str">
        <f>IF(G791="","",VLOOKUP(G791,MCondition!$A$2:$B$50, 2, 0))</f>
        <v/>
      </c>
      <c r="I791" s="72"/>
      <c r="J791" s="71"/>
      <c r="K791" s="70" t="str">
        <f>IF(J791="","",VLOOKUP(J791,ICondition!$A$2:$B$50, 2, 0))</f>
        <v/>
      </c>
      <c r="L791" s="73"/>
      <c r="M791" s="73"/>
      <c r="N791" s="73"/>
      <c r="O791" s="73"/>
      <c r="P791" s="73"/>
      <c r="Q791" s="73"/>
      <c r="R791" s="78"/>
      <c r="S791" s="79" t="str">
        <f>IFERROR(VLOOKUP(R791,Material!$A$2:$B$59, 2, 0),"")</f>
        <v/>
      </c>
      <c r="T791" s="71"/>
      <c r="U791" s="79" t="str">
        <f>IFERROR(VLOOKUP(T791,Material!$A$2:$B$59, 2, 0),"")</f>
        <v/>
      </c>
      <c r="V791" s="71"/>
      <c r="W791" s="79" t="str">
        <f>IFERROR(VLOOKUP(V791,Material!$A$2:$B$59, 2, 0),"")</f>
        <v/>
      </c>
      <c r="X791" s="71"/>
      <c r="Y791" s="79" t="str">
        <f>IFERROR(VLOOKUP(X791,Material!$A$2:$B$59, 2, 0),"")</f>
        <v/>
      </c>
      <c r="Z791" s="71"/>
      <c r="AA791" s="79" t="str">
        <f>IFERROR(VLOOKUP(Z791,Material!$A$2:$B$59, 2, 0),"")</f>
        <v/>
      </c>
      <c r="AB791" s="74"/>
      <c r="AC791" s="75" t="e">
        <f t="shared" si="148"/>
        <v>#VALUE!</v>
      </c>
      <c r="AD791" s="75" t="e">
        <f t="shared" si="149"/>
        <v>#VALUE!</v>
      </c>
      <c r="AE791" s="75" t="e">
        <f t="shared" si="151"/>
        <v>#VALUE!</v>
      </c>
      <c r="AF791" s="75" t="e">
        <f t="shared" si="150"/>
        <v>#VALUE!</v>
      </c>
      <c r="AG791" s="75" t="e">
        <f t="shared" si="152"/>
        <v>#VALUE!</v>
      </c>
      <c r="AH791" s="75" t="e">
        <f t="shared" si="153"/>
        <v>#VALUE!</v>
      </c>
      <c r="AI791" s="75" t="e">
        <f t="shared" si="154"/>
        <v>#VALUE!</v>
      </c>
      <c r="AJ791" s="80" t="e">
        <f t="shared" si="155"/>
        <v>#VALUE!</v>
      </c>
      <c r="AK791" s="79" t="str">
        <f>(IFERROR(VLOOKUP(AB791,Categories!$A$2:$B$20,2,1),""))</f>
        <v/>
      </c>
      <c r="AL791" s="79" t="str">
        <f ca="1">IFERROR(VLOOKUP((HLOOKUP((VLOOKUP($AB791,Categories!$A$2:$F$20,3,1)), $AB$3:$AJ791, (ROW()-ROW($AB$3)+1), 0)), INDIRECT(VLOOKUP($AB791,Categories!$A$2:$F$20,6,1)),2,0),AK791)</f>
        <v/>
      </c>
      <c r="AM791" s="79" t="str">
        <f ca="1">IFERROR(VLOOKUP((HLOOKUP((VLOOKUP($AB791,Categories!$A$2:$F$20,4,1)),$AB$3:$AJ791,(ROW()-ROW($AB$3)+1),0)),INDIRECT(VLOOKUP($AB791,Categories!$A$2:$H$20,7,1)),2,0),"")</f>
        <v/>
      </c>
      <c r="AN791" s="79" t="str">
        <f ca="1">IFERROR(VLOOKUP((HLOOKUP((VLOOKUP($AB791,Categories!$A$2:$F$20,5,1)), $AB$3:$AJ791, (ROW()-ROW($AB$3)+1), 0)), INDIRECT(VLOOKUP($AB791,Categories!$A$2:$H$20,8,1)),2,0),"")</f>
        <v/>
      </c>
      <c r="AO791" s="79" t="str">
        <f t="shared" ca="1" si="156"/>
        <v/>
      </c>
      <c r="AP791" s="81"/>
      <c r="AQ791" s="70" t="str">
        <f>IFERROR(VLOOKUP(VALUE(MID(AP791,1,1)),AdditionalElements!$A$2:$B$50,2,0),"")</f>
        <v/>
      </c>
      <c r="AR791" s="70" t="str">
        <f>IFERROR(VLOOKUP(VALUE(MID(AP791,2,1)),AdditionalElements!$H$2:$I$50,2,0),"")</f>
        <v/>
      </c>
      <c r="AS791" s="70" t="str">
        <f>IFERROR(VLOOKUP(VALUE(MID(AP791,3,1)),AdditionalElements!$O$2:$P$50,2,0),"")</f>
        <v/>
      </c>
      <c r="AT791" s="70" t="str">
        <f>IFERROR(VLOOKUP(VALUE(MID(AP791,4,1)),AdditionalElements!$V$2:$W$50,2,0),"")</f>
        <v/>
      </c>
      <c r="AU791" s="71"/>
      <c r="AV791" s="79" t="str">
        <f>IFERROR(IF(VALUE(MID(AU791,1,1))=1, VLOOKUP(VALUE(MID(AU791,1,1)), TxtPanelShape!$A$2:$C$50, 3, 0), (IF(VALUE(MID(AU791,1,1))&gt;=7, VLOOKUP(VALUE(MID(AU791,1,1)), TxtPanelShape!$A$2:$C$50, 3, 0),VLOOKUP(VALUE(MID(AU791,1,2)),TxtPanelShape!$A$2:$C$50,3,0)))), "")</f>
        <v/>
      </c>
      <c r="AW791" s="79" t="str">
        <f>IFERROR(IF(VALUE(MID(AU791,1,1))=1, ", "&amp;VLOOKUP(VALUE(MID(AU791,2,1)), TxtPanelShape!$H$2:$I$50, 2, 0), IF(VALUE(MID(AU791,1,1))&gt;=7, ", "&amp;VLOOKUP(VALUE(MID(AU791,2,1)), TxtPanelShape!$H$2:$I$50, 2, 0),"")), "")</f>
        <v/>
      </c>
      <c r="AX791" s="79" t="str">
        <f>IFERROR(IF(VALUE(MID(AU791,1,1))=1, ", "&amp;VLOOKUP(VALUE(MID(AU791,3,1)), TxtPanelShape!$O$2:$P$50, 2, 0), IF(VALUE(MID(AU791,1,1))&gt;=7, ", "&amp;VLOOKUP(VALUE(MID(AU791,3,1)), TxtPanelShape!$O$2:$P$50, 2, 0),"")),"")</f>
        <v/>
      </c>
      <c r="AY791" s="79" t="str">
        <f>IFERROR("; "&amp;VLOOKUP(VALUE(MID(AU791,4,1)), TxtPanelShape!$V$2:$W$50,2,0),"")</f>
        <v/>
      </c>
      <c r="AZ791" s="79" t="str">
        <f t="shared" si="157"/>
        <v/>
      </c>
      <c r="BA791" s="71"/>
      <c r="BB791" s="79" t="str">
        <f>IFERROR(IF(VALUE(MID(BA791,1,1))=1, VLOOKUP(VALUE(MID(BA791,1,1)), TxtPanelShape!$A$2:$C$50, 3, 0), (IF(VALUE(MID(BA791,1,1))&gt;=7, VLOOKUP(VALUE(MID(BA791,1,1)), TxtPanelShape!$A$2:$C$50, 3, 0),VLOOKUP(VALUE(MID(BA791,1,2)),TxtPanelShape!$A$2:$C$50,3,0)))), "")</f>
        <v/>
      </c>
      <c r="BC791" s="79" t="str">
        <f>IFERROR(IF(VALUE(MID(BA791,1,1))=1, ", "&amp;VLOOKUP(VALUE(MID(BA791,2,1)), TxtPanelShape!$H$2:$I$50, 2, 0), IF(VALUE(MID(BA791,1,1))&gt;=7, ", "&amp;VLOOKUP(VALUE(MID(BA791,2,1)), TxtPanelShape!$H$2:$I$50, 2, 0),"")), "")</f>
        <v/>
      </c>
      <c r="BD791" s="79" t="str">
        <f>IFERROR(IF(VALUE(MID(BA791,1,1))=1, ", "&amp;VLOOKUP(VALUE(MID(BA791,3,1)), TxtPanelShape!$O$2:$P$50, 2, 0), IF(VALUE(MID(BA791,1,1))&gt;=7, ", "&amp;VLOOKUP(VALUE(MID(BA791,3,1)), TxtPanelShape!$O$2:$P$50, 2, 0),"")),"")</f>
        <v/>
      </c>
      <c r="BE791" s="79" t="str">
        <f>IFERROR("; "&amp;VLOOKUP(VALUE(MID(BA791,4,1)), TxtPanelShape!$V$2:$W$50,2,0),"")</f>
        <v/>
      </c>
      <c r="BF791" s="79" t="str">
        <f t="shared" si="158"/>
        <v/>
      </c>
      <c r="BG791" s="71"/>
      <c r="BH791" s="79" t="str">
        <f>IFERROR(VLOOKUP(BG791, TxtPanelDefinition!$A$2:$B$50, 2, 0),"")</f>
        <v/>
      </c>
      <c r="BI791" s="71"/>
      <c r="BJ791" s="79" t="str">
        <f>IFERROR(VLOOKUP(BI791, TxtPanelDefinition!$A$2:$B$50, 2, 0),"")</f>
        <v/>
      </c>
      <c r="BK791" s="71"/>
      <c r="BL791" s="79" t="str">
        <f>IFERROR(VLOOKUP(BK791, InscrTechniques!$A$2:$B$50, 2, 0),"")</f>
        <v/>
      </c>
      <c r="BM791" s="71"/>
      <c r="BN791" s="79" t="str">
        <f>IFERROR(VLOOKUP(BM791, InscrTechniques!$A$2:$B$50, 2, 0),"")</f>
        <v/>
      </c>
      <c r="BO791" s="71"/>
      <c r="BP791" s="79" t="str">
        <f>IFERROR(VLOOKUP(BO791, InscrTechniques!$A$2:$B$50, 2, 0),"")</f>
        <v/>
      </c>
      <c r="BQ791" s="71"/>
      <c r="BR791" s="79" t="str">
        <f>IFERROR(VLOOKUP(BQ791, InscrTechniques!$A$2:$B$50, 2, 0),"")</f>
        <v/>
      </c>
      <c r="BS791" s="71"/>
      <c r="BT791" s="79" t="str">
        <f>IFERROR(VLOOKUP(BS791, InscrTechniques!$A$2:$B$50, 2, 0),"")</f>
        <v/>
      </c>
      <c r="BU791" s="71"/>
      <c r="BV791" s="79" t="str">
        <f>IFERROR(VLOOKUP(BU791, InscrTechniques!$A$2:$B$50, 2, 0),"")</f>
        <v/>
      </c>
      <c r="BW791" s="125"/>
      <c r="BX791" s="79" t="str">
        <f>IFERROR(VLOOKUP(BW791, InscrTechniques!$A$2:$B$50, 2, 0),"")</f>
        <v/>
      </c>
      <c r="BY791" s="125"/>
      <c r="BZ791" s="79" t="str">
        <f>IFERROR(VLOOKUP(BY791, InscrTechniques!$A$2:$B$50, 2, 0),"")</f>
        <v/>
      </c>
      <c r="CA791" s="74"/>
      <c r="CB791" s="114" t="str">
        <f>IFERROR(VLOOKUP(CA791, LetterStyle!$A$2:$B$50, 2, 0),"")</f>
        <v/>
      </c>
      <c r="CC791" s="74"/>
      <c r="CD791" s="114" t="str">
        <f>IFERROR(VLOOKUP(CC791, LetterStyle!$A$2:$B$50, 2, 0),"")</f>
        <v/>
      </c>
      <c r="CE791" s="74"/>
      <c r="CF791" s="114" t="str">
        <f>IFERROR(VLOOKUP(CE791, LetterStyle!$A$2:$B$50, 2, 0),"")</f>
        <v/>
      </c>
      <c r="CG791" s="74"/>
      <c r="CH791" s="79" t="str">
        <f>IFERROR(VLOOKUP(CG791, LetterStyle!$A$2:$B$50, 2, 0),"")</f>
        <v/>
      </c>
      <c r="CI791" s="71"/>
      <c r="CJ791" s="79" t="str">
        <f>IFERROR(VLOOKUP(CI791, DecMotifs!$A$1:$B$306, 2, 0),"")</f>
        <v/>
      </c>
      <c r="CK791" s="71"/>
      <c r="CL791" s="79" t="str">
        <f>IFERROR(VLOOKUP(CK791, DecMotifs!$A$1:$B$306, 2, 0),"")</f>
        <v/>
      </c>
      <c r="CM791" s="71"/>
      <c r="CN791" s="79" t="str">
        <f>IFERROR(VLOOKUP(CM791, DecMotifs!$A$1:$B$306, 2, 0),"")</f>
        <v/>
      </c>
      <c r="CO791" s="71"/>
      <c r="CP791" s="79" t="str">
        <f>IFERROR(VLOOKUP(CO791, MarginalDec!$A$2:$B$253, 2, 0),"")</f>
        <v/>
      </c>
      <c r="CQ791" s="71"/>
      <c r="CR791" s="79" t="str">
        <f>IFERROR(VLOOKUP(CQ791, MarginalDec!$A$2:$B$253, 2, 0),"")</f>
        <v/>
      </c>
      <c r="CS791" s="71"/>
      <c r="CT791" s="79" t="str">
        <f>IFERROR(VLOOKUP(CS791, MarginalDec!$A$2:$B$253, 2, 0),"")</f>
        <v/>
      </c>
      <c r="CU791" s="71"/>
      <c r="CV791" s="79" t="str">
        <f>IF(ISBLANK(CU791),"", IFERROR(VLOOKUP(CU791, Tooling!$A$2:$B$252, 2, 0),""))</f>
        <v/>
      </c>
      <c r="CW791" s="71"/>
      <c r="CX791" s="79" t="str">
        <f>IF(ISBLANK(CW791),"", IFERROR(VLOOKUP(CW791, Tooling!$A$2:$B$252, 2, 0),""))</f>
        <v/>
      </c>
      <c r="CY791" s="71"/>
      <c r="CZ791" s="79" t="str">
        <f>IF(ISBLANK(CY791),"", IFERROR(VLOOKUP(CY791, Repairs!$A$2:$B$252, 2, 0),""))</f>
        <v/>
      </c>
      <c r="DA791" s="77"/>
      <c r="DB791" s="71"/>
      <c r="DC791" s="79" t="str">
        <f>IFERROR(VLOOKUP(DB791, DatingReason!$A$2:$B$252, 2, 0),"")</f>
        <v/>
      </c>
      <c r="DD791" s="123" t="str">
        <f t="shared" si="159"/>
        <v/>
      </c>
      <c r="DF791" s="119" t="str">
        <f t="array" ref="DF791">IF(AND($B791&lt;&gt;"", $DE791&lt;&gt;"", $DE791&lt;&gt;"No"),MAX(IF($B791=PEOPLE!$B$4:$B$1000, PEOPLE!$Q$4:$Q$1000,""))+100,"")</f>
        <v/>
      </c>
      <c r="DG791" s="68"/>
      <c r="DH791" s="76">
        <f>COUNTIF(PEOPLE!B:B, MEMORIALS!B791)</f>
        <v>0</v>
      </c>
      <c r="DI791" s="82"/>
      <c r="DJ791" s="82"/>
      <c r="DK791" s="82"/>
      <c r="DL791" s="68"/>
      <c r="DM791" s="68"/>
      <c r="DN791" s="68"/>
      <c r="DO791" s="68"/>
      <c r="DP791" s="68"/>
    </row>
    <row r="792" spans="1:120" ht="15" customHeight="1" x14ac:dyDescent="0.25">
      <c r="A792" s="68"/>
      <c r="B792" s="69"/>
      <c r="C792" s="68"/>
      <c r="D792" s="68"/>
      <c r="E792" s="70" t="str">
        <f>IF(D792="","",VLOOKUP(D792,Denomination!$A$2:$B$50, 2, 0))</f>
        <v/>
      </c>
      <c r="F792" s="68"/>
      <c r="G792" s="71"/>
      <c r="H792" s="70" t="str">
        <f>IF(G792="","",VLOOKUP(G792,MCondition!$A$2:$B$50, 2, 0))</f>
        <v/>
      </c>
      <c r="I792" s="72"/>
      <c r="J792" s="71"/>
      <c r="K792" s="70" t="str">
        <f>IF(J792="","",VLOOKUP(J792,ICondition!$A$2:$B$50, 2, 0))</f>
        <v/>
      </c>
      <c r="L792" s="73"/>
      <c r="M792" s="73"/>
      <c r="N792" s="73"/>
      <c r="O792" s="73"/>
      <c r="P792" s="73"/>
      <c r="Q792" s="73"/>
      <c r="R792" s="78"/>
      <c r="S792" s="79" t="str">
        <f>IFERROR(VLOOKUP(R792,Material!$A$2:$B$59, 2, 0),"")</f>
        <v/>
      </c>
      <c r="T792" s="71"/>
      <c r="U792" s="79" t="str">
        <f>IFERROR(VLOOKUP(T792,Material!$A$2:$B$59, 2, 0),"")</f>
        <v/>
      </c>
      <c r="V792" s="71"/>
      <c r="W792" s="79" t="str">
        <f>IFERROR(VLOOKUP(V792,Material!$A$2:$B$59, 2, 0),"")</f>
        <v/>
      </c>
      <c r="X792" s="71"/>
      <c r="Y792" s="79" t="str">
        <f>IFERROR(VLOOKUP(X792,Material!$A$2:$B$59, 2, 0),"")</f>
        <v/>
      </c>
      <c r="Z792" s="71"/>
      <c r="AA792" s="79" t="str">
        <f>IFERROR(VLOOKUP(Z792,Material!$A$2:$B$59, 2, 0),"")</f>
        <v/>
      </c>
      <c r="AB792" s="74"/>
      <c r="AC792" s="75" t="e">
        <f t="shared" si="148"/>
        <v>#VALUE!</v>
      </c>
      <c r="AD792" s="75" t="e">
        <f t="shared" si="149"/>
        <v>#VALUE!</v>
      </c>
      <c r="AE792" s="75" t="e">
        <f t="shared" si="151"/>
        <v>#VALUE!</v>
      </c>
      <c r="AF792" s="75" t="e">
        <f t="shared" si="150"/>
        <v>#VALUE!</v>
      </c>
      <c r="AG792" s="75" t="e">
        <f t="shared" si="152"/>
        <v>#VALUE!</v>
      </c>
      <c r="AH792" s="75" t="e">
        <f t="shared" si="153"/>
        <v>#VALUE!</v>
      </c>
      <c r="AI792" s="75" t="e">
        <f t="shared" si="154"/>
        <v>#VALUE!</v>
      </c>
      <c r="AJ792" s="80" t="e">
        <f t="shared" si="155"/>
        <v>#VALUE!</v>
      </c>
      <c r="AK792" s="79" t="str">
        <f>(IFERROR(VLOOKUP(AB792,Categories!$A$2:$B$20,2,1),""))</f>
        <v/>
      </c>
      <c r="AL792" s="79" t="str">
        <f ca="1">IFERROR(VLOOKUP((HLOOKUP((VLOOKUP($AB792,Categories!$A$2:$F$20,3,1)), $AB$3:$AJ792, (ROW()-ROW($AB$3)+1), 0)), INDIRECT(VLOOKUP($AB792,Categories!$A$2:$F$20,6,1)),2,0),AK792)</f>
        <v/>
      </c>
      <c r="AM792" s="79" t="str">
        <f ca="1">IFERROR(VLOOKUP((HLOOKUP((VLOOKUP($AB792,Categories!$A$2:$F$20,4,1)),$AB$3:$AJ792,(ROW()-ROW($AB$3)+1),0)),INDIRECT(VLOOKUP($AB792,Categories!$A$2:$H$20,7,1)),2,0),"")</f>
        <v/>
      </c>
      <c r="AN792" s="79" t="str">
        <f ca="1">IFERROR(VLOOKUP((HLOOKUP((VLOOKUP($AB792,Categories!$A$2:$F$20,5,1)), $AB$3:$AJ792, (ROW()-ROW($AB$3)+1), 0)), INDIRECT(VLOOKUP($AB792,Categories!$A$2:$H$20,8,1)),2,0),"")</f>
        <v/>
      </c>
      <c r="AO792" s="79" t="str">
        <f t="shared" ca="1" si="156"/>
        <v/>
      </c>
      <c r="AP792" s="81"/>
      <c r="AQ792" s="70" t="str">
        <f>IFERROR(VLOOKUP(VALUE(MID(AP792,1,1)),AdditionalElements!$A$2:$B$50,2,0),"")</f>
        <v/>
      </c>
      <c r="AR792" s="70" t="str">
        <f>IFERROR(VLOOKUP(VALUE(MID(AP792,2,1)),AdditionalElements!$H$2:$I$50,2,0),"")</f>
        <v/>
      </c>
      <c r="AS792" s="70" t="str">
        <f>IFERROR(VLOOKUP(VALUE(MID(AP792,3,1)),AdditionalElements!$O$2:$P$50,2,0),"")</f>
        <v/>
      </c>
      <c r="AT792" s="70" t="str">
        <f>IFERROR(VLOOKUP(VALUE(MID(AP792,4,1)),AdditionalElements!$V$2:$W$50,2,0),"")</f>
        <v/>
      </c>
      <c r="AU792" s="71"/>
      <c r="AV792" s="79" t="str">
        <f>IFERROR(IF(VALUE(MID(AU792,1,1))=1, VLOOKUP(VALUE(MID(AU792,1,1)), TxtPanelShape!$A$2:$C$50, 3, 0), (IF(VALUE(MID(AU792,1,1))&gt;=7, VLOOKUP(VALUE(MID(AU792,1,1)), TxtPanelShape!$A$2:$C$50, 3, 0),VLOOKUP(VALUE(MID(AU792,1,2)),TxtPanelShape!$A$2:$C$50,3,0)))), "")</f>
        <v/>
      </c>
      <c r="AW792" s="79" t="str">
        <f>IFERROR(IF(VALUE(MID(AU792,1,1))=1, ", "&amp;VLOOKUP(VALUE(MID(AU792,2,1)), TxtPanelShape!$H$2:$I$50, 2, 0), IF(VALUE(MID(AU792,1,1))&gt;=7, ", "&amp;VLOOKUP(VALUE(MID(AU792,2,1)), TxtPanelShape!$H$2:$I$50, 2, 0),"")), "")</f>
        <v/>
      </c>
      <c r="AX792" s="79" t="str">
        <f>IFERROR(IF(VALUE(MID(AU792,1,1))=1, ", "&amp;VLOOKUP(VALUE(MID(AU792,3,1)), TxtPanelShape!$O$2:$P$50, 2, 0), IF(VALUE(MID(AU792,1,1))&gt;=7, ", "&amp;VLOOKUP(VALUE(MID(AU792,3,1)), TxtPanelShape!$O$2:$P$50, 2, 0),"")),"")</f>
        <v/>
      </c>
      <c r="AY792" s="79" t="str">
        <f>IFERROR("; "&amp;VLOOKUP(VALUE(MID(AU792,4,1)), TxtPanelShape!$V$2:$W$50,2,0),"")</f>
        <v/>
      </c>
      <c r="AZ792" s="79" t="str">
        <f t="shared" si="157"/>
        <v/>
      </c>
      <c r="BA792" s="71"/>
      <c r="BB792" s="79" t="str">
        <f>IFERROR(IF(VALUE(MID(BA792,1,1))=1, VLOOKUP(VALUE(MID(BA792,1,1)), TxtPanelShape!$A$2:$C$50, 3, 0), (IF(VALUE(MID(BA792,1,1))&gt;=7, VLOOKUP(VALUE(MID(BA792,1,1)), TxtPanelShape!$A$2:$C$50, 3, 0),VLOOKUP(VALUE(MID(BA792,1,2)),TxtPanelShape!$A$2:$C$50,3,0)))), "")</f>
        <v/>
      </c>
      <c r="BC792" s="79" t="str">
        <f>IFERROR(IF(VALUE(MID(BA792,1,1))=1, ", "&amp;VLOOKUP(VALUE(MID(BA792,2,1)), TxtPanelShape!$H$2:$I$50, 2, 0), IF(VALUE(MID(BA792,1,1))&gt;=7, ", "&amp;VLOOKUP(VALUE(MID(BA792,2,1)), TxtPanelShape!$H$2:$I$50, 2, 0),"")), "")</f>
        <v/>
      </c>
      <c r="BD792" s="79" t="str">
        <f>IFERROR(IF(VALUE(MID(BA792,1,1))=1, ", "&amp;VLOOKUP(VALUE(MID(BA792,3,1)), TxtPanelShape!$O$2:$P$50, 2, 0), IF(VALUE(MID(BA792,1,1))&gt;=7, ", "&amp;VLOOKUP(VALUE(MID(BA792,3,1)), TxtPanelShape!$O$2:$P$50, 2, 0),"")),"")</f>
        <v/>
      </c>
      <c r="BE792" s="79" t="str">
        <f>IFERROR("; "&amp;VLOOKUP(VALUE(MID(BA792,4,1)), TxtPanelShape!$V$2:$W$50,2,0),"")</f>
        <v/>
      </c>
      <c r="BF792" s="79" t="str">
        <f t="shared" si="158"/>
        <v/>
      </c>
      <c r="BG792" s="71"/>
      <c r="BH792" s="79" t="str">
        <f>IFERROR(VLOOKUP(BG792, TxtPanelDefinition!$A$2:$B$50, 2, 0),"")</f>
        <v/>
      </c>
      <c r="BI792" s="71"/>
      <c r="BJ792" s="79" t="str">
        <f>IFERROR(VLOOKUP(BI792, TxtPanelDefinition!$A$2:$B$50, 2, 0),"")</f>
        <v/>
      </c>
      <c r="BK792" s="71"/>
      <c r="BL792" s="79" t="str">
        <f>IFERROR(VLOOKUP(BK792, InscrTechniques!$A$2:$B$50, 2, 0),"")</f>
        <v/>
      </c>
      <c r="BM792" s="71"/>
      <c r="BN792" s="79" t="str">
        <f>IFERROR(VLOOKUP(BM792, InscrTechniques!$A$2:$B$50, 2, 0),"")</f>
        <v/>
      </c>
      <c r="BO792" s="71"/>
      <c r="BP792" s="79" t="str">
        <f>IFERROR(VLOOKUP(BO792, InscrTechniques!$A$2:$B$50, 2, 0),"")</f>
        <v/>
      </c>
      <c r="BQ792" s="71"/>
      <c r="BR792" s="79" t="str">
        <f>IFERROR(VLOOKUP(BQ792, InscrTechniques!$A$2:$B$50, 2, 0),"")</f>
        <v/>
      </c>
      <c r="BS792" s="71"/>
      <c r="BT792" s="79" t="str">
        <f>IFERROR(VLOOKUP(BS792, InscrTechniques!$A$2:$B$50, 2, 0),"")</f>
        <v/>
      </c>
      <c r="BU792" s="71"/>
      <c r="BV792" s="79" t="str">
        <f>IFERROR(VLOOKUP(BU792, InscrTechniques!$A$2:$B$50, 2, 0),"")</f>
        <v/>
      </c>
      <c r="BW792" s="125"/>
      <c r="BX792" s="79" t="str">
        <f>IFERROR(VLOOKUP(BW792, InscrTechniques!$A$2:$B$50, 2, 0),"")</f>
        <v/>
      </c>
      <c r="BY792" s="125"/>
      <c r="BZ792" s="79" t="str">
        <f>IFERROR(VLOOKUP(BY792, InscrTechniques!$A$2:$B$50, 2, 0),"")</f>
        <v/>
      </c>
      <c r="CA792" s="74"/>
      <c r="CB792" s="114" t="str">
        <f>IFERROR(VLOOKUP(CA792, LetterStyle!$A$2:$B$50, 2, 0),"")</f>
        <v/>
      </c>
      <c r="CC792" s="74"/>
      <c r="CD792" s="114" t="str">
        <f>IFERROR(VLOOKUP(CC792, LetterStyle!$A$2:$B$50, 2, 0),"")</f>
        <v/>
      </c>
      <c r="CE792" s="74"/>
      <c r="CF792" s="114" t="str">
        <f>IFERROR(VLOOKUP(CE792, LetterStyle!$A$2:$B$50, 2, 0),"")</f>
        <v/>
      </c>
      <c r="CG792" s="74"/>
      <c r="CH792" s="79" t="str">
        <f>IFERROR(VLOOKUP(CG792, LetterStyle!$A$2:$B$50, 2, 0),"")</f>
        <v/>
      </c>
      <c r="CI792" s="71"/>
      <c r="CJ792" s="79" t="str">
        <f>IFERROR(VLOOKUP(CI792, DecMotifs!$A$1:$B$306, 2, 0),"")</f>
        <v/>
      </c>
      <c r="CK792" s="71"/>
      <c r="CL792" s="79" t="str">
        <f>IFERROR(VLOOKUP(CK792, DecMotifs!$A$1:$B$306, 2, 0),"")</f>
        <v/>
      </c>
      <c r="CM792" s="71"/>
      <c r="CN792" s="79" t="str">
        <f>IFERROR(VLOOKUP(CM792, DecMotifs!$A$1:$B$306, 2, 0),"")</f>
        <v/>
      </c>
      <c r="CO792" s="71"/>
      <c r="CP792" s="79" t="str">
        <f>IFERROR(VLOOKUP(CO792, MarginalDec!$A$2:$B$253, 2, 0),"")</f>
        <v/>
      </c>
      <c r="CQ792" s="71"/>
      <c r="CR792" s="79" t="str">
        <f>IFERROR(VLOOKUP(CQ792, MarginalDec!$A$2:$B$253, 2, 0),"")</f>
        <v/>
      </c>
      <c r="CS792" s="71"/>
      <c r="CT792" s="79" t="str">
        <f>IFERROR(VLOOKUP(CS792, MarginalDec!$A$2:$B$253, 2, 0),"")</f>
        <v/>
      </c>
      <c r="CU792" s="71"/>
      <c r="CV792" s="79" t="str">
        <f>IF(ISBLANK(CU792),"", IFERROR(VLOOKUP(CU792, Tooling!$A$2:$B$252, 2, 0),""))</f>
        <v/>
      </c>
      <c r="CW792" s="71"/>
      <c r="CX792" s="79" t="str">
        <f>IF(ISBLANK(CW792),"", IFERROR(VLOOKUP(CW792, Tooling!$A$2:$B$252, 2, 0),""))</f>
        <v/>
      </c>
      <c r="CY792" s="71"/>
      <c r="CZ792" s="79" t="str">
        <f>IF(ISBLANK(CY792),"", IFERROR(VLOOKUP(CY792, Repairs!$A$2:$B$252, 2, 0),""))</f>
        <v/>
      </c>
      <c r="DA792" s="77"/>
      <c r="DB792" s="71"/>
      <c r="DC792" s="79" t="str">
        <f>IFERROR(VLOOKUP(DB792, DatingReason!$A$2:$B$252, 2, 0),"")</f>
        <v/>
      </c>
      <c r="DD792" s="123" t="str">
        <f t="shared" si="159"/>
        <v/>
      </c>
      <c r="DF792" s="119" t="str">
        <f t="array" ref="DF792">IF(AND($B792&lt;&gt;"", $DE792&lt;&gt;"", $DE792&lt;&gt;"No"),MAX(IF($B792=PEOPLE!$B$4:$B$1000, PEOPLE!$Q$4:$Q$1000,""))+100,"")</f>
        <v/>
      </c>
      <c r="DG792" s="68"/>
      <c r="DH792" s="76">
        <f>COUNTIF(PEOPLE!B:B, MEMORIALS!B792)</f>
        <v>0</v>
      </c>
      <c r="DI792" s="82"/>
      <c r="DJ792" s="82"/>
      <c r="DK792" s="82"/>
      <c r="DL792" s="68"/>
      <c r="DM792" s="68"/>
      <c r="DN792" s="68"/>
      <c r="DO792" s="68"/>
      <c r="DP792" s="68"/>
    </row>
    <row r="793" spans="1:120" ht="15" customHeight="1" x14ac:dyDescent="0.25">
      <c r="A793" s="68"/>
      <c r="B793" s="69"/>
      <c r="C793" s="68"/>
      <c r="D793" s="68"/>
      <c r="E793" s="70" t="str">
        <f>IF(D793="","",VLOOKUP(D793,Denomination!$A$2:$B$50, 2, 0))</f>
        <v/>
      </c>
      <c r="F793" s="68"/>
      <c r="G793" s="71"/>
      <c r="H793" s="70" t="str">
        <f>IF(G793="","",VLOOKUP(G793,MCondition!$A$2:$B$50, 2, 0))</f>
        <v/>
      </c>
      <c r="I793" s="72"/>
      <c r="J793" s="71"/>
      <c r="K793" s="70" t="str">
        <f>IF(J793="","",VLOOKUP(J793,ICondition!$A$2:$B$50, 2, 0))</f>
        <v/>
      </c>
      <c r="L793" s="73"/>
      <c r="M793" s="73"/>
      <c r="N793" s="73"/>
      <c r="O793" s="73"/>
      <c r="P793" s="73"/>
      <c r="Q793" s="73"/>
      <c r="R793" s="78"/>
      <c r="S793" s="79" t="str">
        <f>IFERROR(VLOOKUP(R793,Material!$A$2:$B$59, 2, 0),"")</f>
        <v/>
      </c>
      <c r="T793" s="71"/>
      <c r="U793" s="79" t="str">
        <f>IFERROR(VLOOKUP(T793,Material!$A$2:$B$59, 2, 0),"")</f>
        <v/>
      </c>
      <c r="V793" s="71"/>
      <c r="W793" s="79" t="str">
        <f>IFERROR(VLOOKUP(V793,Material!$A$2:$B$59, 2, 0),"")</f>
        <v/>
      </c>
      <c r="X793" s="71"/>
      <c r="Y793" s="79" t="str">
        <f>IFERROR(VLOOKUP(X793,Material!$A$2:$B$59, 2, 0),"")</f>
        <v/>
      </c>
      <c r="Z793" s="71"/>
      <c r="AA793" s="79" t="str">
        <f>IFERROR(VLOOKUP(Z793,Material!$A$2:$B$59, 2, 0),"")</f>
        <v/>
      </c>
      <c r="AB793" s="74"/>
      <c r="AC793" s="75" t="e">
        <f t="shared" si="148"/>
        <v>#VALUE!</v>
      </c>
      <c r="AD793" s="75" t="e">
        <f t="shared" si="149"/>
        <v>#VALUE!</v>
      </c>
      <c r="AE793" s="75" t="e">
        <f t="shared" si="151"/>
        <v>#VALUE!</v>
      </c>
      <c r="AF793" s="75" t="e">
        <f t="shared" si="150"/>
        <v>#VALUE!</v>
      </c>
      <c r="AG793" s="75" t="e">
        <f t="shared" si="152"/>
        <v>#VALUE!</v>
      </c>
      <c r="AH793" s="75" t="e">
        <f t="shared" si="153"/>
        <v>#VALUE!</v>
      </c>
      <c r="AI793" s="75" t="e">
        <f t="shared" si="154"/>
        <v>#VALUE!</v>
      </c>
      <c r="AJ793" s="80" t="e">
        <f t="shared" si="155"/>
        <v>#VALUE!</v>
      </c>
      <c r="AK793" s="79" t="str">
        <f>(IFERROR(VLOOKUP(AB793,Categories!$A$2:$B$20,2,1),""))</f>
        <v/>
      </c>
      <c r="AL793" s="79" t="str">
        <f ca="1">IFERROR(VLOOKUP((HLOOKUP((VLOOKUP($AB793,Categories!$A$2:$F$20,3,1)), $AB$3:$AJ793, (ROW()-ROW($AB$3)+1), 0)), INDIRECT(VLOOKUP($AB793,Categories!$A$2:$F$20,6,1)),2,0),AK793)</f>
        <v/>
      </c>
      <c r="AM793" s="79" t="str">
        <f ca="1">IFERROR(VLOOKUP((HLOOKUP((VLOOKUP($AB793,Categories!$A$2:$F$20,4,1)),$AB$3:$AJ793,(ROW()-ROW($AB$3)+1),0)),INDIRECT(VLOOKUP($AB793,Categories!$A$2:$H$20,7,1)),2,0),"")</f>
        <v/>
      </c>
      <c r="AN793" s="79" t="str">
        <f ca="1">IFERROR(VLOOKUP((HLOOKUP((VLOOKUP($AB793,Categories!$A$2:$F$20,5,1)), $AB$3:$AJ793, (ROW()-ROW($AB$3)+1), 0)), INDIRECT(VLOOKUP($AB793,Categories!$A$2:$H$20,8,1)),2,0),"")</f>
        <v/>
      </c>
      <c r="AO793" s="79" t="str">
        <f t="shared" ca="1" si="156"/>
        <v/>
      </c>
      <c r="AP793" s="81"/>
      <c r="AQ793" s="70" t="str">
        <f>IFERROR(VLOOKUP(VALUE(MID(AP793,1,1)),AdditionalElements!$A$2:$B$50,2,0),"")</f>
        <v/>
      </c>
      <c r="AR793" s="70" t="str">
        <f>IFERROR(VLOOKUP(VALUE(MID(AP793,2,1)),AdditionalElements!$H$2:$I$50,2,0),"")</f>
        <v/>
      </c>
      <c r="AS793" s="70" t="str">
        <f>IFERROR(VLOOKUP(VALUE(MID(AP793,3,1)),AdditionalElements!$O$2:$P$50,2,0),"")</f>
        <v/>
      </c>
      <c r="AT793" s="70" t="str">
        <f>IFERROR(VLOOKUP(VALUE(MID(AP793,4,1)),AdditionalElements!$V$2:$W$50,2,0),"")</f>
        <v/>
      </c>
      <c r="AU793" s="71"/>
      <c r="AV793" s="79" t="str">
        <f>IFERROR(IF(VALUE(MID(AU793,1,1))=1, VLOOKUP(VALUE(MID(AU793,1,1)), TxtPanelShape!$A$2:$C$50, 3, 0), (IF(VALUE(MID(AU793,1,1))&gt;=7, VLOOKUP(VALUE(MID(AU793,1,1)), TxtPanelShape!$A$2:$C$50, 3, 0),VLOOKUP(VALUE(MID(AU793,1,2)),TxtPanelShape!$A$2:$C$50,3,0)))), "")</f>
        <v/>
      </c>
      <c r="AW793" s="79" t="str">
        <f>IFERROR(IF(VALUE(MID(AU793,1,1))=1, ", "&amp;VLOOKUP(VALUE(MID(AU793,2,1)), TxtPanelShape!$H$2:$I$50, 2, 0), IF(VALUE(MID(AU793,1,1))&gt;=7, ", "&amp;VLOOKUP(VALUE(MID(AU793,2,1)), TxtPanelShape!$H$2:$I$50, 2, 0),"")), "")</f>
        <v/>
      </c>
      <c r="AX793" s="79" t="str">
        <f>IFERROR(IF(VALUE(MID(AU793,1,1))=1, ", "&amp;VLOOKUP(VALUE(MID(AU793,3,1)), TxtPanelShape!$O$2:$P$50, 2, 0), IF(VALUE(MID(AU793,1,1))&gt;=7, ", "&amp;VLOOKUP(VALUE(MID(AU793,3,1)), TxtPanelShape!$O$2:$P$50, 2, 0),"")),"")</f>
        <v/>
      </c>
      <c r="AY793" s="79" t="str">
        <f>IFERROR("; "&amp;VLOOKUP(VALUE(MID(AU793,4,1)), TxtPanelShape!$V$2:$W$50,2,0),"")</f>
        <v/>
      </c>
      <c r="AZ793" s="79" t="str">
        <f t="shared" si="157"/>
        <v/>
      </c>
      <c r="BA793" s="71"/>
      <c r="BB793" s="79" t="str">
        <f>IFERROR(IF(VALUE(MID(BA793,1,1))=1, VLOOKUP(VALUE(MID(BA793,1,1)), TxtPanelShape!$A$2:$C$50, 3, 0), (IF(VALUE(MID(BA793,1,1))&gt;=7, VLOOKUP(VALUE(MID(BA793,1,1)), TxtPanelShape!$A$2:$C$50, 3, 0),VLOOKUP(VALUE(MID(BA793,1,2)),TxtPanelShape!$A$2:$C$50,3,0)))), "")</f>
        <v/>
      </c>
      <c r="BC793" s="79" t="str">
        <f>IFERROR(IF(VALUE(MID(BA793,1,1))=1, ", "&amp;VLOOKUP(VALUE(MID(BA793,2,1)), TxtPanelShape!$H$2:$I$50, 2, 0), IF(VALUE(MID(BA793,1,1))&gt;=7, ", "&amp;VLOOKUP(VALUE(MID(BA793,2,1)), TxtPanelShape!$H$2:$I$50, 2, 0),"")), "")</f>
        <v/>
      </c>
      <c r="BD793" s="79" t="str">
        <f>IFERROR(IF(VALUE(MID(BA793,1,1))=1, ", "&amp;VLOOKUP(VALUE(MID(BA793,3,1)), TxtPanelShape!$O$2:$P$50, 2, 0), IF(VALUE(MID(BA793,1,1))&gt;=7, ", "&amp;VLOOKUP(VALUE(MID(BA793,3,1)), TxtPanelShape!$O$2:$P$50, 2, 0),"")),"")</f>
        <v/>
      </c>
      <c r="BE793" s="79" t="str">
        <f>IFERROR("; "&amp;VLOOKUP(VALUE(MID(BA793,4,1)), TxtPanelShape!$V$2:$W$50,2,0),"")</f>
        <v/>
      </c>
      <c r="BF793" s="79" t="str">
        <f t="shared" si="158"/>
        <v/>
      </c>
      <c r="BG793" s="71"/>
      <c r="BH793" s="79" t="str">
        <f>IFERROR(VLOOKUP(BG793, TxtPanelDefinition!$A$2:$B$50, 2, 0),"")</f>
        <v/>
      </c>
      <c r="BI793" s="71"/>
      <c r="BJ793" s="79" t="str">
        <f>IFERROR(VLOOKUP(BI793, TxtPanelDefinition!$A$2:$B$50, 2, 0),"")</f>
        <v/>
      </c>
      <c r="BK793" s="71"/>
      <c r="BL793" s="79" t="str">
        <f>IFERROR(VLOOKUP(BK793, InscrTechniques!$A$2:$B$50, 2, 0),"")</f>
        <v/>
      </c>
      <c r="BM793" s="71"/>
      <c r="BN793" s="79" t="str">
        <f>IFERROR(VLOOKUP(BM793, InscrTechniques!$A$2:$B$50, 2, 0),"")</f>
        <v/>
      </c>
      <c r="BO793" s="71"/>
      <c r="BP793" s="79" t="str">
        <f>IFERROR(VLOOKUP(BO793, InscrTechniques!$A$2:$B$50, 2, 0),"")</f>
        <v/>
      </c>
      <c r="BQ793" s="71"/>
      <c r="BR793" s="79" t="str">
        <f>IFERROR(VLOOKUP(BQ793, InscrTechniques!$A$2:$B$50, 2, 0),"")</f>
        <v/>
      </c>
      <c r="BS793" s="71"/>
      <c r="BT793" s="79" t="str">
        <f>IFERROR(VLOOKUP(BS793, InscrTechniques!$A$2:$B$50, 2, 0),"")</f>
        <v/>
      </c>
      <c r="BU793" s="71"/>
      <c r="BV793" s="79" t="str">
        <f>IFERROR(VLOOKUP(BU793, InscrTechniques!$A$2:$B$50, 2, 0),"")</f>
        <v/>
      </c>
      <c r="BW793" s="125"/>
      <c r="BX793" s="79" t="str">
        <f>IFERROR(VLOOKUP(BW793, InscrTechniques!$A$2:$B$50, 2, 0),"")</f>
        <v/>
      </c>
      <c r="BY793" s="125"/>
      <c r="BZ793" s="79" t="str">
        <f>IFERROR(VLOOKUP(BY793, InscrTechniques!$A$2:$B$50, 2, 0),"")</f>
        <v/>
      </c>
      <c r="CA793" s="74"/>
      <c r="CB793" s="114" t="str">
        <f>IFERROR(VLOOKUP(CA793, LetterStyle!$A$2:$B$50, 2, 0),"")</f>
        <v/>
      </c>
      <c r="CC793" s="74"/>
      <c r="CD793" s="114" t="str">
        <f>IFERROR(VLOOKUP(CC793, LetterStyle!$A$2:$B$50, 2, 0),"")</f>
        <v/>
      </c>
      <c r="CE793" s="74"/>
      <c r="CF793" s="114" t="str">
        <f>IFERROR(VLOOKUP(CE793, LetterStyle!$A$2:$B$50, 2, 0),"")</f>
        <v/>
      </c>
      <c r="CG793" s="74"/>
      <c r="CH793" s="79" t="str">
        <f>IFERROR(VLOOKUP(CG793, LetterStyle!$A$2:$B$50, 2, 0),"")</f>
        <v/>
      </c>
      <c r="CI793" s="71"/>
      <c r="CJ793" s="79" t="str">
        <f>IFERROR(VLOOKUP(CI793, DecMotifs!$A$1:$B$306, 2, 0),"")</f>
        <v/>
      </c>
      <c r="CK793" s="71"/>
      <c r="CL793" s="79" t="str">
        <f>IFERROR(VLOOKUP(CK793, DecMotifs!$A$1:$B$306, 2, 0),"")</f>
        <v/>
      </c>
      <c r="CM793" s="71"/>
      <c r="CN793" s="79" t="str">
        <f>IFERROR(VLOOKUP(CM793, DecMotifs!$A$1:$B$306, 2, 0),"")</f>
        <v/>
      </c>
      <c r="CO793" s="71"/>
      <c r="CP793" s="79" t="str">
        <f>IFERROR(VLOOKUP(CO793, MarginalDec!$A$2:$B$253, 2, 0),"")</f>
        <v/>
      </c>
      <c r="CQ793" s="71"/>
      <c r="CR793" s="79" t="str">
        <f>IFERROR(VLOOKUP(CQ793, MarginalDec!$A$2:$B$253, 2, 0),"")</f>
        <v/>
      </c>
      <c r="CS793" s="71"/>
      <c r="CT793" s="79" t="str">
        <f>IFERROR(VLOOKUP(CS793, MarginalDec!$A$2:$B$253, 2, 0),"")</f>
        <v/>
      </c>
      <c r="CU793" s="71"/>
      <c r="CV793" s="79" t="str">
        <f>IF(ISBLANK(CU793),"", IFERROR(VLOOKUP(CU793, Tooling!$A$2:$B$252, 2, 0),""))</f>
        <v/>
      </c>
      <c r="CW793" s="71"/>
      <c r="CX793" s="79" t="str">
        <f>IF(ISBLANK(CW793),"", IFERROR(VLOOKUP(CW793, Tooling!$A$2:$B$252, 2, 0),""))</f>
        <v/>
      </c>
      <c r="CY793" s="71"/>
      <c r="CZ793" s="79" t="str">
        <f>IF(ISBLANK(CY793),"", IFERROR(VLOOKUP(CY793, Repairs!$A$2:$B$252, 2, 0),""))</f>
        <v/>
      </c>
      <c r="DA793" s="77"/>
      <c r="DB793" s="71"/>
      <c r="DC793" s="79" t="str">
        <f>IFERROR(VLOOKUP(DB793, DatingReason!$A$2:$B$252, 2, 0),"")</f>
        <v/>
      </c>
      <c r="DD793" s="123" t="str">
        <f t="shared" si="159"/>
        <v/>
      </c>
      <c r="DF793" s="119" t="str">
        <f t="array" ref="DF793">IF(AND($B793&lt;&gt;"", $DE793&lt;&gt;"", $DE793&lt;&gt;"No"),MAX(IF($B793=PEOPLE!$B$4:$B$1000, PEOPLE!$Q$4:$Q$1000,""))+100,"")</f>
        <v/>
      </c>
      <c r="DG793" s="68"/>
      <c r="DH793" s="76">
        <f>COUNTIF(PEOPLE!B:B, MEMORIALS!B793)</f>
        <v>0</v>
      </c>
      <c r="DI793" s="82"/>
      <c r="DJ793" s="82"/>
      <c r="DK793" s="82"/>
      <c r="DL793" s="68"/>
      <c r="DM793" s="68"/>
      <c r="DN793" s="68"/>
      <c r="DO793" s="68"/>
      <c r="DP793" s="68"/>
    </row>
    <row r="794" spans="1:120" ht="15" customHeight="1" x14ac:dyDescent="0.25">
      <c r="A794" s="68"/>
      <c r="B794" s="69"/>
      <c r="C794" s="68"/>
      <c r="D794" s="68"/>
      <c r="E794" s="70" t="str">
        <f>IF(D794="","",VLOOKUP(D794,Denomination!$A$2:$B$50, 2, 0))</f>
        <v/>
      </c>
      <c r="F794" s="68"/>
      <c r="G794" s="71"/>
      <c r="H794" s="70" t="str">
        <f>IF(G794="","",VLOOKUP(G794,MCondition!$A$2:$B$50, 2, 0))</f>
        <v/>
      </c>
      <c r="I794" s="72"/>
      <c r="J794" s="71"/>
      <c r="K794" s="70" t="str">
        <f>IF(J794="","",VLOOKUP(J794,ICondition!$A$2:$B$50, 2, 0))</f>
        <v/>
      </c>
      <c r="L794" s="73"/>
      <c r="M794" s="73"/>
      <c r="N794" s="73"/>
      <c r="O794" s="73"/>
      <c r="P794" s="73"/>
      <c r="Q794" s="73"/>
      <c r="R794" s="78"/>
      <c r="S794" s="79" t="str">
        <f>IFERROR(VLOOKUP(R794,Material!$A$2:$B$59, 2, 0),"")</f>
        <v/>
      </c>
      <c r="T794" s="71"/>
      <c r="U794" s="79" t="str">
        <f>IFERROR(VLOOKUP(T794,Material!$A$2:$B$59, 2, 0),"")</f>
        <v/>
      </c>
      <c r="V794" s="71"/>
      <c r="W794" s="79" t="str">
        <f>IFERROR(VLOOKUP(V794,Material!$A$2:$B$59, 2, 0),"")</f>
        <v/>
      </c>
      <c r="X794" s="71"/>
      <c r="Y794" s="79" t="str">
        <f>IFERROR(VLOOKUP(X794,Material!$A$2:$B$59, 2, 0),"")</f>
        <v/>
      </c>
      <c r="Z794" s="71"/>
      <c r="AA794" s="79" t="str">
        <f>IFERROR(VLOOKUP(Z794,Material!$A$2:$B$59, 2, 0),"")</f>
        <v/>
      </c>
      <c r="AB794" s="74"/>
      <c r="AC794" s="75" t="e">
        <f t="shared" si="148"/>
        <v>#VALUE!</v>
      </c>
      <c r="AD794" s="75" t="e">
        <f t="shared" si="149"/>
        <v>#VALUE!</v>
      </c>
      <c r="AE794" s="75" t="e">
        <f t="shared" si="151"/>
        <v>#VALUE!</v>
      </c>
      <c r="AF794" s="75" t="e">
        <f t="shared" si="150"/>
        <v>#VALUE!</v>
      </c>
      <c r="AG794" s="75" t="e">
        <f t="shared" si="152"/>
        <v>#VALUE!</v>
      </c>
      <c r="AH794" s="75" t="e">
        <f t="shared" si="153"/>
        <v>#VALUE!</v>
      </c>
      <c r="AI794" s="75" t="e">
        <f t="shared" si="154"/>
        <v>#VALUE!</v>
      </c>
      <c r="AJ794" s="80" t="e">
        <f t="shared" si="155"/>
        <v>#VALUE!</v>
      </c>
      <c r="AK794" s="79" t="str">
        <f>(IFERROR(VLOOKUP(AB794,Categories!$A$2:$B$20,2,1),""))</f>
        <v/>
      </c>
      <c r="AL794" s="79" t="str">
        <f ca="1">IFERROR(VLOOKUP((HLOOKUP((VLOOKUP($AB794,Categories!$A$2:$F$20,3,1)), $AB$3:$AJ794, (ROW()-ROW($AB$3)+1), 0)), INDIRECT(VLOOKUP($AB794,Categories!$A$2:$F$20,6,1)),2,0),AK794)</f>
        <v/>
      </c>
      <c r="AM794" s="79" t="str">
        <f ca="1">IFERROR(VLOOKUP((HLOOKUP((VLOOKUP($AB794,Categories!$A$2:$F$20,4,1)),$AB$3:$AJ794,(ROW()-ROW($AB$3)+1),0)),INDIRECT(VLOOKUP($AB794,Categories!$A$2:$H$20,7,1)),2,0),"")</f>
        <v/>
      </c>
      <c r="AN794" s="79" t="str">
        <f ca="1">IFERROR(VLOOKUP((HLOOKUP((VLOOKUP($AB794,Categories!$A$2:$F$20,5,1)), $AB$3:$AJ794, (ROW()-ROW($AB$3)+1), 0)), INDIRECT(VLOOKUP($AB794,Categories!$A$2:$H$20,8,1)),2,0),"")</f>
        <v/>
      </c>
      <c r="AO794" s="79" t="str">
        <f t="shared" ca="1" si="156"/>
        <v/>
      </c>
      <c r="AP794" s="81"/>
      <c r="AQ794" s="70" t="str">
        <f>IFERROR(VLOOKUP(VALUE(MID(AP794,1,1)),AdditionalElements!$A$2:$B$50,2,0),"")</f>
        <v/>
      </c>
      <c r="AR794" s="70" t="str">
        <f>IFERROR(VLOOKUP(VALUE(MID(AP794,2,1)),AdditionalElements!$H$2:$I$50,2,0),"")</f>
        <v/>
      </c>
      <c r="AS794" s="70" t="str">
        <f>IFERROR(VLOOKUP(VALUE(MID(AP794,3,1)),AdditionalElements!$O$2:$P$50,2,0),"")</f>
        <v/>
      </c>
      <c r="AT794" s="70" t="str">
        <f>IFERROR(VLOOKUP(VALUE(MID(AP794,4,1)),AdditionalElements!$V$2:$W$50,2,0),"")</f>
        <v/>
      </c>
      <c r="AU794" s="71"/>
      <c r="AV794" s="79" t="str">
        <f>IFERROR(IF(VALUE(MID(AU794,1,1))=1, VLOOKUP(VALUE(MID(AU794,1,1)), TxtPanelShape!$A$2:$C$50, 3, 0), (IF(VALUE(MID(AU794,1,1))&gt;=7, VLOOKUP(VALUE(MID(AU794,1,1)), TxtPanelShape!$A$2:$C$50, 3, 0),VLOOKUP(VALUE(MID(AU794,1,2)),TxtPanelShape!$A$2:$C$50,3,0)))), "")</f>
        <v/>
      </c>
      <c r="AW794" s="79" t="str">
        <f>IFERROR(IF(VALUE(MID(AU794,1,1))=1, ", "&amp;VLOOKUP(VALUE(MID(AU794,2,1)), TxtPanelShape!$H$2:$I$50, 2, 0), IF(VALUE(MID(AU794,1,1))&gt;=7, ", "&amp;VLOOKUP(VALUE(MID(AU794,2,1)), TxtPanelShape!$H$2:$I$50, 2, 0),"")), "")</f>
        <v/>
      </c>
      <c r="AX794" s="79" t="str">
        <f>IFERROR(IF(VALUE(MID(AU794,1,1))=1, ", "&amp;VLOOKUP(VALUE(MID(AU794,3,1)), TxtPanelShape!$O$2:$P$50, 2, 0), IF(VALUE(MID(AU794,1,1))&gt;=7, ", "&amp;VLOOKUP(VALUE(MID(AU794,3,1)), TxtPanelShape!$O$2:$P$50, 2, 0),"")),"")</f>
        <v/>
      </c>
      <c r="AY794" s="79" t="str">
        <f>IFERROR("; "&amp;VLOOKUP(VALUE(MID(AU794,4,1)), TxtPanelShape!$V$2:$W$50,2,0),"")</f>
        <v/>
      </c>
      <c r="AZ794" s="79" t="str">
        <f t="shared" si="157"/>
        <v/>
      </c>
      <c r="BA794" s="71"/>
      <c r="BB794" s="79" t="str">
        <f>IFERROR(IF(VALUE(MID(BA794,1,1))=1, VLOOKUP(VALUE(MID(BA794,1,1)), TxtPanelShape!$A$2:$C$50, 3, 0), (IF(VALUE(MID(BA794,1,1))&gt;=7, VLOOKUP(VALUE(MID(BA794,1,1)), TxtPanelShape!$A$2:$C$50, 3, 0),VLOOKUP(VALUE(MID(BA794,1,2)),TxtPanelShape!$A$2:$C$50,3,0)))), "")</f>
        <v/>
      </c>
      <c r="BC794" s="79" t="str">
        <f>IFERROR(IF(VALUE(MID(BA794,1,1))=1, ", "&amp;VLOOKUP(VALUE(MID(BA794,2,1)), TxtPanelShape!$H$2:$I$50, 2, 0), IF(VALUE(MID(BA794,1,1))&gt;=7, ", "&amp;VLOOKUP(VALUE(MID(BA794,2,1)), TxtPanelShape!$H$2:$I$50, 2, 0),"")), "")</f>
        <v/>
      </c>
      <c r="BD794" s="79" t="str">
        <f>IFERROR(IF(VALUE(MID(BA794,1,1))=1, ", "&amp;VLOOKUP(VALUE(MID(BA794,3,1)), TxtPanelShape!$O$2:$P$50, 2, 0), IF(VALUE(MID(BA794,1,1))&gt;=7, ", "&amp;VLOOKUP(VALUE(MID(BA794,3,1)), TxtPanelShape!$O$2:$P$50, 2, 0),"")),"")</f>
        <v/>
      </c>
      <c r="BE794" s="79" t="str">
        <f>IFERROR("; "&amp;VLOOKUP(VALUE(MID(BA794,4,1)), TxtPanelShape!$V$2:$W$50,2,0),"")</f>
        <v/>
      </c>
      <c r="BF794" s="79" t="str">
        <f t="shared" si="158"/>
        <v/>
      </c>
      <c r="BG794" s="71"/>
      <c r="BH794" s="79" t="str">
        <f>IFERROR(VLOOKUP(BG794, TxtPanelDefinition!$A$2:$B$50, 2, 0),"")</f>
        <v/>
      </c>
      <c r="BI794" s="71"/>
      <c r="BJ794" s="79" t="str">
        <f>IFERROR(VLOOKUP(BI794, TxtPanelDefinition!$A$2:$B$50, 2, 0),"")</f>
        <v/>
      </c>
      <c r="BK794" s="71"/>
      <c r="BL794" s="79" t="str">
        <f>IFERROR(VLOOKUP(BK794, InscrTechniques!$A$2:$B$50, 2, 0),"")</f>
        <v/>
      </c>
      <c r="BM794" s="71"/>
      <c r="BN794" s="79" t="str">
        <f>IFERROR(VLOOKUP(BM794, InscrTechniques!$A$2:$B$50, 2, 0),"")</f>
        <v/>
      </c>
      <c r="BO794" s="71"/>
      <c r="BP794" s="79" t="str">
        <f>IFERROR(VLOOKUP(BO794, InscrTechniques!$A$2:$B$50, 2, 0),"")</f>
        <v/>
      </c>
      <c r="BQ794" s="71"/>
      <c r="BR794" s="79" t="str">
        <f>IFERROR(VLOOKUP(BQ794, InscrTechniques!$A$2:$B$50, 2, 0),"")</f>
        <v/>
      </c>
      <c r="BS794" s="71"/>
      <c r="BT794" s="79" t="str">
        <f>IFERROR(VLOOKUP(BS794, InscrTechniques!$A$2:$B$50, 2, 0),"")</f>
        <v/>
      </c>
      <c r="BU794" s="71"/>
      <c r="BV794" s="79" t="str">
        <f>IFERROR(VLOOKUP(BU794, InscrTechniques!$A$2:$B$50, 2, 0),"")</f>
        <v/>
      </c>
      <c r="BW794" s="125"/>
      <c r="BX794" s="79" t="str">
        <f>IFERROR(VLOOKUP(BW794, InscrTechniques!$A$2:$B$50, 2, 0),"")</f>
        <v/>
      </c>
      <c r="BY794" s="125"/>
      <c r="BZ794" s="79" t="str">
        <f>IFERROR(VLOOKUP(BY794, InscrTechniques!$A$2:$B$50, 2, 0),"")</f>
        <v/>
      </c>
      <c r="CA794" s="74"/>
      <c r="CB794" s="114" t="str">
        <f>IFERROR(VLOOKUP(CA794, LetterStyle!$A$2:$B$50, 2, 0),"")</f>
        <v/>
      </c>
      <c r="CC794" s="74"/>
      <c r="CD794" s="114" t="str">
        <f>IFERROR(VLOOKUP(CC794, LetterStyle!$A$2:$B$50, 2, 0),"")</f>
        <v/>
      </c>
      <c r="CE794" s="74"/>
      <c r="CF794" s="114" t="str">
        <f>IFERROR(VLOOKUP(CE794, LetterStyle!$A$2:$B$50, 2, 0),"")</f>
        <v/>
      </c>
      <c r="CG794" s="74"/>
      <c r="CH794" s="79" t="str">
        <f>IFERROR(VLOOKUP(CG794, LetterStyle!$A$2:$B$50, 2, 0),"")</f>
        <v/>
      </c>
      <c r="CI794" s="71"/>
      <c r="CJ794" s="79" t="str">
        <f>IFERROR(VLOOKUP(CI794, DecMotifs!$A$1:$B$306, 2, 0),"")</f>
        <v/>
      </c>
      <c r="CK794" s="71"/>
      <c r="CL794" s="79" t="str">
        <f>IFERROR(VLOOKUP(CK794, DecMotifs!$A$1:$B$306, 2, 0),"")</f>
        <v/>
      </c>
      <c r="CM794" s="71"/>
      <c r="CN794" s="79" t="str">
        <f>IFERROR(VLOOKUP(CM794, DecMotifs!$A$1:$B$306, 2, 0),"")</f>
        <v/>
      </c>
      <c r="CO794" s="71"/>
      <c r="CP794" s="79" t="str">
        <f>IFERROR(VLOOKUP(CO794, MarginalDec!$A$2:$B$253, 2, 0),"")</f>
        <v/>
      </c>
      <c r="CQ794" s="71"/>
      <c r="CR794" s="79" t="str">
        <f>IFERROR(VLOOKUP(CQ794, MarginalDec!$A$2:$B$253, 2, 0),"")</f>
        <v/>
      </c>
      <c r="CS794" s="71"/>
      <c r="CT794" s="79" t="str">
        <f>IFERROR(VLOOKUP(CS794, MarginalDec!$A$2:$B$253, 2, 0),"")</f>
        <v/>
      </c>
      <c r="CU794" s="71"/>
      <c r="CV794" s="79" t="str">
        <f>IF(ISBLANK(CU794),"", IFERROR(VLOOKUP(CU794, Tooling!$A$2:$B$252, 2, 0),""))</f>
        <v/>
      </c>
      <c r="CW794" s="71"/>
      <c r="CX794" s="79" t="str">
        <f>IF(ISBLANK(CW794),"", IFERROR(VLOOKUP(CW794, Tooling!$A$2:$B$252, 2, 0),""))</f>
        <v/>
      </c>
      <c r="CY794" s="71"/>
      <c r="CZ794" s="79" t="str">
        <f>IF(ISBLANK(CY794),"", IFERROR(VLOOKUP(CY794, Repairs!$A$2:$B$252, 2, 0),""))</f>
        <v/>
      </c>
      <c r="DA794" s="77"/>
      <c r="DB794" s="71"/>
      <c r="DC794" s="79" t="str">
        <f>IFERROR(VLOOKUP(DB794, DatingReason!$A$2:$B$252, 2, 0),"")</f>
        <v/>
      </c>
      <c r="DD794" s="123" t="str">
        <f t="shared" si="159"/>
        <v/>
      </c>
      <c r="DF794" s="119" t="str">
        <f t="array" ref="DF794">IF(AND($B794&lt;&gt;"", $DE794&lt;&gt;"", $DE794&lt;&gt;"No"),MAX(IF($B794=PEOPLE!$B$4:$B$1000, PEOPLE!$Q$4:$Q$1000,""))+100,"")</f>
        <v/>
      </c>
      <c r="DG794" s="68"/>
      <c r="DH794" s="76">
        <f>COUNTIF(PEOPLE!B:B, MEMORIALS!B794)</f>
        <v>0</v>
      </c>
      <c r="DI794" s="82"/>
      <c r="DJ794" s="82"/>
      <c r="DK794" s="82"/>
      <c r="DL794" s="68"/>
      <c r="DM794" s="68"/>
      <c r="DN794" s="68"/>
      <c r="DO794" s="68"/>
      <c r="DP794" s="68"/>
    </row>
    <row r="795" spans="1:120" ht="15" customHeight="1" x14ac:dyDescent="0.25">
      <c r="A795" s="68"/>
      <c r="B795" s="69"/>
      <c r="C795" s="68"/>
      <c r="D795" s="68"/>
      <c r="E795" s="70" t="str">
        <f>IF(D795="","",VLOOKUP(D795,Denomination!$A$2:$B$50, 2, 0))</f>
        <v/>
      </c>
      <c r="F795" s="68"/>
      <c r="G795" s="71"/>
      <c r="H795" s="70" t="str">
        <f>IF(G795="","",VLOOKUP(G795,MCondition!$A$2:$B$50, 2, 0))</f>
        <v/>
      </c>
      <c r="I795" s="72"/>
      <c r="J795" s="71"/>
      <c r="K795" s="70" t="str">
        <f>IF(J795="","",VLOOKUP(J795,ICondition!$A$2:$B$50, 2, 0))</f>
        <v/>
      </c>
      <c r="L795" s="73"/>
      <c r="M795" s="73"/>
      <c r="N795" s="73"/>
      <c r="O795" s="73"/>
      <c r="P795" s="73"/>
      <c r="Q795" s="73"/>
      <c r="R795" s="78"/>
      <c r="S795" s="79" t="str">
        <f>IFERROR(VLOOKUP(R795,Material!$A$2:$B$59, 2, 0),"")</f>
        <v/>
      </c>
      <c r="T795" s="71"/>
      <c r="U795" s="79" t="str">
        <f>IFERROR(VLOOKUP(T795,Material!$A$2:$B$59, 2, 0),"")</f>
        <v/>
      </c>
      <c r="V795" s="71"/>
      <c r="W795" s="79" t="str">
        <f>IFERROR(VLOOKUP(V795,Material!$A$2:$B$59, 2, 0),"")</f>
        <v/>
      </c>
      <c r="X795" s="71"/>
      <c r="Y795" s="79" t="str">
        <f>IFERROR(VLOOKUP(X795,Material!$A$2:$B$59, 2, 0),"")</f>
        <v/>
      </c>
      <c r="Z795" s="71"/>
      <c r="AA795" s="79" t="str">
        <f>IFERROR(VLOOKUP(Z795,Material!$A$2:$B$59, 2, 0),"")</f>
        <v/>
      </c>
      <c r="AB795" s="74"/>
      <c r="AC795" s="75" t="e">
        <f t="shared" si="148"/>
        <v>#VALUE!</v>
      </c>
      <c r="AD795" s="75" t="e">
        <f t="shared" si="149"/>
        <v>#VALUE!</v>
      </c>
      <c r="AE795" s="75" t="e">
        <f t="shared" si="151"/>
        <v>#VALUE!</v>
      </c>
      <c r="AF795" s="75" t="e">
        <f t="shared" si="150"/>
        <v>#VALUE!</v>
      </c>
      <c r="AG795" s="75" t="e">
        <f t="shared" si="152"/>
        <v>#VALUE!</v>
      </c>
      <c r="AH795" s="75" t="e">
        <f t="shared" si="153"/>
        <v>#VALUE!</v>
      </c>
      <c r="AI795" s="75" t="e">
        <f t="shared" si="154"/>
        <v>#VALUE!</v>
      </c>
      <c r="AJ795" s="80" t="e">
        <f t="shared" si="155"/>
        <v>#VALUE!</v>
      </c>
      <c r="AK795" s="79" t="str">
        <f>(IFERROR(VLOOKUP(AB795,Categories!$A$2:$B$20,2,1),""))</f>
        <v/>
      </c>
      <c r="AL795" s="79" t="str">
        <f ca="1">IFERROR(VLOOKUP((HLOOKUP((VLOOKUP($AB795,Categories!$A$2:$F$20,3,1)), $AB$3:$AJ795, (ROW()-ROW($AB$3)+1), 0)), INDIRECT(VLOOKUP($AB795,Categories!$A$2:$F$20,6,1)),2,0),AK795)</f>
        <v/>
      </c>
      <c r="AM795" s="79" t="str">
        <f ca="1">IFERROR(VLOOKUP((HLOOKUP((VLOOKUP($AB795,Categories!$A$2:$F$20,4,1)),$AB$3:$AJ795,(ROW()-ROW($AB$3)+1),0)),INDIRECT(VLOOKUP($AB795,Categories!$A$2:$H$20,7,1)),2,0),"")</f>
        <v/>
      </c>
      <c r="AN795" s="79" t="str">
        <f ca="1">IFERROR(VLOOKUP((HLOOKUP((VLOOKUP($AB795,Categories!$A$2:$F$20,5,1)), $AB$3:$AJ795, (ROW()-ROW($AB$3)+1), 0)), INDIRECT(VLOOKUP($AB795,Categories!$A$2:$H$20,8,1)),2,0),"")</f>
        <v/>
      </c>
      <c r="AO795" s="79" t="str">
        <f t="shared" ca="1" si="156"/>
        <v/>
      </c>
      <c r="AP795" s="81"/>
      <c r="AQ795" s="70" t="str">
        <f>IFERROR(VLOOKUP(VALUE(MID(AP795,1,1)),AdditionalElements!$A$2:$B$50,2,0),"")</f>
        <v/>
      </c>
      <c r="AR795" s="70" t="str">
        <f>IFERROR(VLOOKUP(VALUE(MID(AP795,2,1)),AdditionalElements!$H$2:$I$50,2,0),"")</f>
        <v/>
      </c>
      <c r="AS795" s="70" t="str">
        <f>IFERROR(VLOOKUP(VALUE(MID(AP795,3,1)),AdditionalElements!$O$2:$P$50,2,0),"")</f>
        <v/>
      </c>
      <c r="AT795" s="70" t="str">
        <f>IFERROR(VLOOKUP(VALUE(MID(AP795,4,1)),AdditionalElements!$V$2:$W$50,2,0),"")</f>
        <v/>
      </c>
      <c r="AU795" s="71"/>
      <c r="AV795" s="79" t="str">
        <f>IFERROR(IF(VALUE(MID(AU795,1,1))=1, VLOOKUP(VALUE(MID(AU795,1,1)), TxtPanelShape!$A$2:$C$50, 3, 0), (IF(VALUE(MID(AU795,1,1))&gt;=7, VLOOKUP(VALUE(MID(AU795,1,1)), TxtPanelShape!$A$2:$C$50, 3, 0),VLOOKUP(VALUE(MID(AU795,1,2)),TxtPanelShape!$A$2:$C$50,3,0)))), "")</f>
        <v/>
      </c>
      <c r="AW795" s="79" t="str">
        <f>IFERROR(IF(VALUE(MID(AU795,1,1))=1, ", "&amp;VLOOKUP(VALUE(MID(AU795,2,1)), TxtPanelShape!$H$2:$I$50, 2, 0), IF(VALUE(MID(AU795,1,1))&gt;=7, ", "&amp;VLOOKUP(VALUE(MID(AU795,2,1)), TxtPanelShape!$H$2:$I$50, 2, 0),"")), "")</f>
        <v/>
      </c>
      <c r="AX795" s="79" t="str">
        <f>IFERROR(IF(VALUE(MID(AU795,1,1))=1, ", "&amp;VLOOKUP(VALUE(MID(AU795,3,1)), TxtPanelShape!$O$2:$P$50, 2, 0), IF(VALUE(MID(AU795,1,1))&gt;=7, ", "&amp;VLOOKUP(VALUE(MID(AU795,3,1)), TxtPanelShape!$O$2:$P$50, 2, 0),"")),"")</f>
        <v/>
      </c>
      <c r="AY795" s="79" t="str">
        <f>IFERROR("; "&amp;VLOOKUP(VALUE(MID(AU795,4,1)), TxtPanelShape!$V$2:$W$50,2,0),"")</f>
        <v/>
      </c>
      <c r="AZ795" s="79" t="str">
        <f t="shared" si="157"/>
        <v/>
      </c>
      <c r="BA795" s="71"/>
      <c r="BB795" s="79" t="str">
        <f>IFERROR(IF(VALUE(MID(BA795,1,1))=1, VLOOKUP(VALUE(MID(BA795,1,1)), TxtPanelShape!$A$2:$C$50, 3, 0), (IF(VALUE(MID(BA795,1,1))&gt;=7, VLOOKUP(VALUE(MID(BA795,1,1)), TxtPanelShape!$A$2:$C$50, 3, 0),VLOOKUP(VALUE(MID(BA795,1,2)),TxtPanelShape!$A$2:$C$50,3,0)))), "")</f>
        <v/>
      </c>
      <c r="BC795" s="79" t="str">
        <f>IFERROR(IF(VALUE(MID(BA795,1,1))=1, ", "&amp;VLOOKUP(VALUE(MID(BA795,2,1)), TxtPanelShape!$H$2:$I$50, 2, 0), IF(VALUE(MID(BA795,1,1))&gt;=7, ", "&amp;VLOOKUP(VALUE(MID(BA795,2,1)), TxtPanelShape!$H$2:$I$50, 2, 0),"")), "")</f>
        <v/>
      </c>
      <c r="BD795" s="79" t="str">
        <f>IFERROR(IF(VALUE(MID(BA795,1,1))=1, ", "&amp;VLOOKUP(VALUE(MID(BA795,3,1)), TxtPanelShape!$O$2:$P$50, 2, 0), IF(VALUE(MID(BA795,1,1))&gt;=7, ", "&amp;VLOOKUP(VALUE(MID(BA795,3,1)), TxtPanelShape!$O$2:$P$50, 2, 0),"")),"")</f>
        <v/>
      </c>
      <c r="BE795" s="79" t="str">
        <f>IFERROR("; "&amp;VLOOKUP(VALUE(MID(BA795,4,1)), TxtPanelShape!$V$2:$W$50,2,0),"")</f>
        <v/>
      </c>
      <c r="BF795" s="79" t="str">
        <f t="shared" si="158"/>
        <v/>
      </c>
      <c r="BG795" s="71"/>
      <c r="BH795" s="79" t="str">
        <f>IFERROR(VLOOKUP(BG795, TxtPanelDefinition!$A$2:$B$50, 2, 0),"")</f>
        <v/>
      </c>
      <c r="BI795" s="71"/>
      <c r="BJ795" s="79" t="str">
        <f>IFERROR(VLOOKUP(BI795, TxtPanelDefinition!$A$2:$B$50, 2, 0),"")</f>
        <v/>
      </c>
      <c r="BK795" s="71"/>
      <c r="BL795" s="79" t="str">
        <f>IFERROR(VLOOKUP(BK795, InscrTechniques!$A$2:$B$50, 2, 0),"")</f>
        <v/>
      </c>
      <c r="BM795" s="71"/>
      <c r="BN795" s="79" t="str">
        <f>IFERROR(VLOOKUP(BM795, InscrTechniques!$A$2:$B$50, 2, 0),"")</f>
        <v/>
      </c>
      <c r="BO795" s="71"/>
      <c r="BP795" s="79" t="str">
        <f>IFERROR(VLOOKUP(BO795, InscrTechniques!$A$2:$B$50, 2, 0),"")</f>
        <v/>
      </c>
      <c r="BQ795" s="71"/>
      <c r="BR795" s="79" t="str">
        <f>IFERROR(VLOOKUP(BQ795, InscrTechniques!$A$2:$B$50, 2, 0),"")</f>
        <v/>
      </c>
      <c r="BS795" s="71"/>
      <c r="BT795" s="79" t="str">
        <f>IFERROR(VLOOKUP(BS795, InscrTechniques!$A$2:$B$50, 2, 0),"")</f>
        <v/>
      </c>
      <c r="BU795" s="71"/>
      <c r="BV795" s="79" t="str">
        <f>IFERROR(VLOOKUP(BU795, InscrTechniques!$A$2:$B$50, 2, 0),"")</f>
        <v/>
      </c>
      <c r="BW795" s="125"/>
      <c r="BX795" s="79" t="str">
        <f>IFERROR(VLOOKUP(BW795, InscrTechniques!$A$2:$B$50, 2, 0),"")</f>
        <v/>
      </c>
      <c r="BY795" s="125"/>
      <c r="BZ795" s="79" t="str">
        <f>IFERROR(VLOOKUP(BY795, InscrTechniques!$A$2:$B$50, 2, 0),"")</f>
        <v/>
      </c>
      <c r="CA795" s="74"/>
      <c r="CB795" s="114" t="str">
        <f>IFERROR(VLOOKUP(CA795, LetterStyle!$A$2:$B$50, 2, 0),"")</f>
        <v/>
      </c>
      <c r="CC795" s="74"/>
      <c r="CD795" s="114" t="str">
        <f>IFERROR(VLOOKUP(CC795, LetterStyle!$A$2:$B$50, 2, 0),"")</f>
        <v/>
      </c>
      <c r="CE795" s="74"/>
      <c r="CF795" s="114" t="str">
        <f>IFERROR(VLOOKUP(CE795, LetterStyle!$A$2:$B$50, 2, 0),"")</f>
        <v/>
      </c>
      <c r="CG795" s="74"/>
      <c r="CH795" s="79" t="str">
        <f>IFERROR(VLOOKUP(CG795, LetterStyle!$A$2:$B$50, 2, 0),"")</f>
        <v/>
      </c>
      <c r="CI795" s="71"/>
      <c r="CJ795" s="79" t="str">
        <f>IFERROR(VLOOKUP(CI795, DecMotifs!$A$1:$B$306, 2, 0),"")</f>
        <v/>
      </c>
      <c r="CK795" s="71"/>
      <c r="CL795" s="79" t="str">
        <f>IFERROR(VLOOKUP(CK795, DecMotifs!$A$1:$B$306, 2, 0),"")</f>
        <v/>
      </c>
      <c r="CM795" s="71"/>
      <c r="CN795" s="79" t="str">
        <f>IFERROR(VLOOKUP(CM795, DecMotifs!$A$1:$B$306, 2, 0),"")</f>
        <v/>
      </c>
      <c r="CO795" s="71"/>
      <c r="CP795" s="79" t="str">
        <f>IFERROR(VLOOKUP(CO795, MarginalDec!$A$2:$B$253, 2, 0),"")</f>
        <v/>
      </c>
      <c r="CQ795" s="71"/>
      <c r="CR795" s="79" t="str">
        <f>IFERROR(VLOOKUP(CQ795, MarginalDec!$A$2:$B$253, 2, 0),"")</f>
        <v/>
      </c>
      <c r="CS795" s="71"/>
      <c r="CT795" s="79" t="str">
        <f>IFERROR(VLOOKUP(CS795, MarginalDec!$A$2:$B$253, 2, 0),"")</f>
        <v/>
      </c>
      <c r="CU795" s="71"/>
      <c r="CV795" s="79" t="str">
        <f>IF(ISBLANK(CU795),"", IFERROR(VLOOKUP(CU795, Tooling!$A$2:$B$252, 2, 0),""))</f>
        <v/>
      </c>
      <c r="CW795" s="71"/>
      <c r="CX795" s="79" t="str">
        <f>IF(ISBLANK(CW795),"", IFERROR(VLOOKUP(CW795, Tooling!$A$2:$B$252, 2, 0),""))</f>
        <v/>
      </c>
      <c r="CY795" s="71"/>
      <c r="CZ795" s="79" t="str">
        <f>IF(ISBLANK(CY795),"", IFERROR(VLOOKUP(CY795, Repairs!$A$2:$B$252, 2, 0),""))</f>
        <v/>
      </c>
      <c r="DA795" s="77"/>
      <c r="DB795" s="71"/>
      <c r="DC795" s="79" t="str">
        <f>IFERROR(VLOOKUP(DB795, DatingReason!$A$2:$B$252, 2, 0),"")</f>
        <v/>
      </c>
      <c r="DD795" s="123" t="str">
        <f t="shared" si="159"/>
        <v/>
      </c>
      <c r="DF795" s="119" t="str">
        <f t="array" ref="DF795">IF(AND($B795&lt;&gt;"", $DE795&lt;&gt;"", $DE795&lt;&gt;"No"),MAX(IF($B795=PEOPLE!$B$4:$B$1000, PEOPLE!$Q$4:$Q$1000,""))+100,"")</f>
        <v/>
      </c>
      <c r="DG795" s="68"/>
      <c r="DH795" s="76">
        <f>COUNTIF(PEOPLE!B:B, MEMORIALS!B795)</f>
        <v>0</v>
      </c>
      <c r="DI795" s="82"/>
      <c r="DJ795" s="82"/>
      <c r="DK795" s="82"/>
      <c r="DL795" s="68"/>
      <c r="DM795" s="68"/>
      <c r="DN795" s="68"/>
      <c r="DO795" s="68"/>
      <c r="DP795" s="68"/>
    </row>
    <row r="796" spans="1:120" ht="15" customHeight="1" x14ac:dyDescent="0.25">
      <c r="A796" s="68"/>
      <c r="B796" s="69"/>
      <c r="C796" s="68"/>
      <c r="D796" s="68"/>
      <c r="E796" s="70" t="str">
        <f>IF(D796="","",VLOOKUP(D796,Denomination!$A$2:$B$50, 2, 0))</f>
        <v/>
      </c>
      <c r="F796" s="68"/>
      <c r="G796" s="71"/>
      <c r="H796" s="70" t="str">
        <f>IF(G796="","",VLOOKUP(G796,MCondition!$A$2:$B$50, 2, 0))</f>
        <v/>
      </c>
      <c r="I796" s="72"/>
      <c r="J796" s="71"/>
      <c r="K796" s="70" t="str">
        <f>IF(J796="","",VLOOKUP(J796,ICondition!$A$2:$B$50, 2, 0))</f>
        <v/>
      </c>
      <c r="L796" s="73"/>
      <c r="M796" s="73"/>
      <c r="N796" s="73"/>
      <c r="O796" s="73"/>
      <c r="P796" s="73"/>
      <c r="Q796" s="73"/>
      <c r="R796" s="78"/>
      <c r="S796" s="79" t="str">
        <f>IFERROR(VLOOKUP(R796,Material!$A$2:$B$59, 2, 0),"")</f>
        <v/>
      </c>
      <c r="T796" s="71"/>
      <c r="U796" s="79" t="str">
        <f>IFERROR(VLOOKUP(T796,Material!$A$2:$B$59, 2, 0),"")</f>
        <v/>
      </c>
      <c r="V796" s="71"/>
      <c r="W796" s="79" t="str">
        <f>IFERROR(VLOOKUP(V796,Material!$A$2:$B$59, 2, 0),"")</f>
        <v/>
      </c>
      <c r="X796" s="71"/>
      <c r="Y796" s="79" t="str">
        <f>IFERROR(VLOOKUP(X796,Material!$A$2:$B$59, 2, 0),"")</f>
        <v/>
      </c>
      <c r="Z796" s="71"/>
      <c r="AA796" s="79" t="str">
        <f>IFERROR(VLOOKUP(Z796,Material!$A$2:$B$59, 2, 0),"")</f>
        <v/>
      </c>
      <c r="AB796" s="74"/>
      <c r="AC796" s="75" t="e">
        <f t="shared" si="148"/>
        <v>#VALUE!</v>
      </c>
      <c r="AD796" s="75" t="e">
        <f t="shared" si="149"/>
        <v>#VALUE!</v>
      </c>
      <c r="AE796" s="75" t="e">
        <f t="shared" si="151"/>
        <v>#VALUE!</v>
      </c>
      <c r="AF796" s="75" t="e">
        <f t="shared" si="150"/>
        <v>#VALUE!</v>
      </c>
      <c r="AG796" s="75" t="e">
        <f t="shared" si="152"/>
        <v>#VALUE!</v>
      </c>
      <c r="AH796" s="75" t="e">
        <f t="shared" si="153"/>
        <v>#VALUE!</v>
      </c>
      <c r="AI796" s="75" t="e">
        <f t="shared" si="154"/>
        <v>#VALUE!</v>
      </c>
      <c r="AJ796" s="80" t="e">
        <f t="shared" si="155"/>
        <v>#VALUE!</v>
      </c>
      <c r="AK796" s="79" t="str">
        <f>(IFERROR(VLOOKUP(AB796,Categories!$A$2:$B$20,2,1),""))</f>
        <v/>
      </c>
      <c r="AL796" s="79" t="str">
        <f ca="1">IFERROR(VLOOKUP((HLOOKUP((VLOOKUP($AB796,Categories!$A$2:$F$20,3,1)), $AB$3:$AJ796, (ROW()-ROW($AB$3)+1), 0)), INDIRECT(VLOOKUP($AB796,Categories!$A$2:$F$20,6,1)),2,0),AK796)</f>
        <v/>
      </c>
      <c r="AM796" s="79" t="str">
        <f ca="1">IFERROR(VLOOKUP((HLOOKUP((VLOOKUP($AB796,Categories!$A$2:$F$20,4,1)),$AB$3:$AJ796,(ROW()-ROW($AB$3)+1),0)),INDIRECT(VLOOKUP($AB796,Categories!$A$2:$H$20,7,1)),2,0),"")</f>
        <v/>
      </c>
      <c r="AN796" s="79" t="str">
        <f ca="1">IFERROR(VLOOKUP((HLOOKUP((VLOOKUP($AB796,Categories!$A$2:$F$20,5,1)), $AB$3:$AJ796, (ROW()-ROW($AB$3)+1), 0)), INDIRECT(VLOOKUP($AB796,Categories!$A$2:$H$20,8,1)),2,0),"")</f>
        <v/>
      </c>
      <c r="AO796" s="79" t="str">
        <f t="shared" ca="1" si="156"/>
        <v/>
      </c>
      <c r="AP796" s="81"/>
      <c r="AQ796" s="70" t="str">
        <f>IFERROR(VLOOKUP(VALUE(MID(AP796,1,1)),AdditionalElements!$A$2:$B$50,2,0),"")</f>
        <v/>
      </c>
      <c r="AR796" s="70" t="str">
        <f>IFERROR(VLOOKUP(VALUE(MID(AP796,2,1)),AdditionalElements!$H$2:$I$50,2,0),"")</f>
        <v/>
      </c>
      <c r="AS796" s="70" t="str">
        <f>IFERROR(VLOOKUP(VALUE(MID(AP796,3,1)),AdditionalElements!$O$2:$P$50,2,0),"")</f>
        <v/>
      </c>
      <c r="AT796" s="70" t="str">
        <f>IFERROR(VLOOKUP(VALUE(MID(AP796,4,1)),AdditionalElements!$V$2:$W$50,2,0),"")</f>
        <v/>
      </c>
      <c r="AU796" s="71"/>
      <c r="AV796" s="79" t="str">
        <f>IFERROR(IF(VALUE(MID(AU796,1,1))=1, VLOOKUP(VALUE(MID(AU796,1,1)), TxtPanelShape!$A$2:$C$50, 3, 0), (IF(VALUE(MID(AU796,1,1))&gt;=7, VLOOKUP(VALUE(MID(AU796,1,1)), TxtPanelShape!$A$2:$C$50, 3, 0),VLOOKUP(VALUE(MID(AU796,1,2)),TxtPanelShape!$A$2:$C$50,3,0)))), "")</f>
        <v/>
      </c>
      <c r="AW796" s="79" t="str">
        <f>IFERROR(IF(VALUE(MID(AU796,1,1))=1, ", "&amp;VLOOKUP(VALUE(MID(AU796,2,1)), TxtPanelShape!$H$2:$I$50, 2, 0), IF(VALUE(MID(AU796,1,1))&gt;=7, ", "&amp;VLOOKUP(VALUE(MID(AU796,2,1)), TxtPanelShape!$H$2:$I$50, 2, 0),"")), "")</f>
        <v/>
      </c>
      <c r="AX796" s="79" t="str">
        <f>IFERROR(IF(VALUE(MID(AU796,1,1))=1, ", "&amp;VLOOKUP(VALUE(MID(AU796,3,1)), TxtPanelShape!$O$2:$P$50, 2, 0), IF(VALUE(MID(AU796,1,1))&gt;=7, ", "&amp;VLOOKUP(VALUE(MID(AU796,3,1)), TxtPanelShape!$O$2:$P$50, 2, 0),"")),"")</f>
        <v/>
      </c>
      <c r="AY796" s="79" t="str">
        <f>IFERROR("; "&amp;VLOOKUP(VALUE(MID(AU796,4,1)), TxtPanelShape!$V$2:$W$50,2,0),"")</f>
        <v/>
      </c>
      <c r="AZ796" s="79" t="str">
        <f t="shared" si="157"/>
        <v/>
      </c>
      <c r="BA796" s="71"/>
      <c r="BB796" s="79" t="str">
        <f>IFERROR(IF(VALUE(MID(BA796,1,1))=1, VLOOKUP(VALUE(MID(BA796,1,1)), TxtPanelShape!$A$2:$C$50, 3, 0), (IF(VALUE(MID(BA796,1,1))&gt;=7, VLOOKUP(VALUE(MID(BA796,1,1)), TxtPanelShape!$A$2:$C$50, 3, 0),VLOOKUP(VALUE(MID(BA796,1,2)),TxtPanelShape!$A$2:$C$50,3,0)))), "")</f>
        <v/>
      </c>
      <c r="BC796" s="79" t="str">
        <f>IFERROR(IF(VALUE(MID(BA796,1,1))=1, ", "&amp;VLOOKUP(VALUE(MID(BA796,2,1)), TxtPanelShape!$H$2:$I$50, 2, 0), IF(VALUE(MID(BA796,1,1))&gt;=7, ", "&amp;VLOOKUP(VALUE(MID(BA796,2,1)), TxtPanelShape!$H$2:$I$50, 2, 0),"")), "")</f>
        <v/>
      </c>
      <c r="BD796" s="79" t="str">
        <f>IFERROR(IF(VALUE(MID(BA796,1,1))=1, ", "&amp;VLOOKUP(VALUE(MID(BA796,3,1)), TxtPanelShape!$O$2:$P$50, 2, 0), IF(VALUE(MID(BA796,1,1))&gt;=7, ", "&amp;VLOOKUP(VALUE(MID(BA796,3,1)), TxtPanelShape!$O$2:$P$50, 2, 0),"")),"")</f>
        <v/>
      </c>
      <c r="BE796" s="79" t="str">
        <f>IFERROR("; "&amp;VLOOKUP(VALUE(MID(BA796,4,1)), TxtPanelShape!$V$2:$W$50,2,0),"")</f>
        <v/>
      </c>
      <c r="BF796" s="79" t="str">
        <f t="shared" si="158"/>
        <v/>
      </c>
      <c r="BG796" s="71"/>
      <c r="BH796" s="79" t="str">
        <f>IFERROR(VLOOKUP(BG796, TxtPanelDefinition!$A$2:$B$50, 2, 0),"")</f>
        <v/>
      </c>
      <c r="BI796" s="71"/>
      <c r="BJ796" s="79" t="str">
        <f>IFERROR(VLOOKUP(BI796, TxtPanelDefinition!$A$2:$B$50, 2, 0),"")</f>
        <v/>
      </c>
      <c r="BK796" s="71"/>
      <c r="BL796" s="79" t="str">
        <f>IFERROR(VLOOKUP(BK796, InscrTechniques!$A$2:$B$50, 2, 0),"")</f>
        <v/>
      </c>
      <c r="BM796" s="71"/>
      <c r="BN796" s="79" t="str">
        <f>IFERROR(VLOOKUP(BM796, InscrTechniques!$A$2:$B$50, 2, 0),"")</f>
        <v/>
      </c>
      <c r="BO796" s="71"/>
      <c r="BP796" s="79" t="str">
        <f>IFERROR(VLOOKUP(BO796, InscrTechniques!$A$2:$B$50, 2, 0),"")</f>
        <v/>
      </c>
      <c r="BQ796" s="71"/>
      <c r="BR796" s="79" t="str">
        <f>IFERROR(VLOOKUP(BQ796, InscrTechniques!$A$2:$B$50, 2, 0),"")</f>
        <v/>
      </c>
      <c r="BS796" s="71"/>
      <c r="BT796" s="79" t="str">
        <f>IFERROR(VLOOKUP(BS796, InscrTechniques!$A$2:$B$50, 2, 0),"")</f>
        <v/>
      </c>
      <c r="BU796" s="71"/>
      <c r="BV796" s="79" t="str">
        <f>IFERROR(VLOOKUP(BU796, InscrTechniques!$A$2:$B$50, 2, 0),"")</f>
        <v/>
      </c>
      <c r="BW796" s="125"/>
      <c r="BX796" s="79" t="str">
        <f>IFERROR(VLOOKUP(BW796, InscrTechniques!$A$2:$B$50, 2, 0),"")</f>
        <v/>
      </c>
      <c r="BY796" s="125"/>
      <c r="BZ796" s="79" t="str">
        <f>IFERROR(VLOOKUP(BY796, InscrTechniques!$A$2:$B$50, 2, 0),"")</f>
        <v/>
      </c>
      <c r="CA796" s="74"/>
      <c r="CB796" s="114" t="str">
        <f>IFERROR(VLOOKUP(CA796, LetterStyle!$A$2:$B$50, 2, 0),"")</f>
        <v/>
      </c>
      <c r="CC796" s="74"/>
      <c r="CD796" s="114" t="str">
        <f>IFERROR(VLOOKUP(CC796, LetterStyle!$A$2:$B$50, 2, 0),"")</f>
        <v/>
      </c>
      <c r="CE796" s="74"/>
      <c r="CF796" s="114" t="str">
        <f>IFERROR(VLOOKUP(CE796, LetterStyle!$A$2:$B$50, 2, 0),"")</f>
        <v/>
      </c>
      <c r="CG796" s="74"/>
      <c r="CH796" s="79" t="str">
        <f>IFERROR(VLOOKUP(CG796, LetterStyle!$A$2:$B$50, 2, 0),"")</f>
        <v/>
      </c>
      <c r="CI796" s="71"/>
      <c r="CJ796" s="79" t="str">
        <f>IFERROR(VLOOKUP(CI796, DecMotifs!$A$1:$B$306, 2, 0),"")</f>
        <v/>
      </c>
      <c r="CK796" s="71"/>
      <c r="CL796" s="79" t="str">
        <f>IFERROR(VLOOKUP(CK796, DecMotifs!$A$1:$B$306, 2, 0),"")</f>
        <v/>
      </c>
      <c r="CM796" s="71"/>
      <c r="CN796" s="79" t="str">
        <f>IFERROR(VLOOKUP(CM796, DecMotifs!$A$1:$B$306, 2, 0),"")</f>
        <v/>
      </c>
      <c r="CO796" s="71"/>
      <c r="CP796" s="79" t="str">
        <f>IFERROR(VLOOKUP(CO796, MarginalDec!$A$2:$B$253, 2, 0),"")</f>
        <v/>
      </c>
      <c r="CQ796" s="71"/>
      <c r="CR796" s="79" t="str">
        <f>IFERROR(VLOOKUP(CQ796, MarginalDec!$A$2:$B$253, 2, 0),"")</f>
        <v/>
      </c>
      <c r="CS796" s="71"/>
      <c r="CT796" s="79" t="str">
        <f>IFERROR(VLOOKUP(CS796, MarginalDec!$A$2:$B$253, 2, 0),"")</f>
        <v/>
      </c>
      <c r="CU796" s="71"/>
      <c r="CV796" s="79" t="str">
        <f>IF(ISBLANK(CU796),"", IFERROR(VLOOKUP(CU796, Tooling!$A$2:$B$252, 2, 0),""))</f>
        <v/>
      </c>
      <c r="CW796" s="71"/>
      <c r="CX796" s="79" t="str">
        <f>IF(ISBLANK(CW796),"", IFERROR(VLOOKUP(CW796, Tooling!$A$2:$B$252, 2, 0),""))</f>
        <v/>
      </c>
      <c r="CY796" s="71"/>
      <c r="CZ796" s="79" t="str">
        <f>IF(ISBLANK(CY796),"", IFERROR(VLOOKUP(CY796, Repairs!$A$2:$B$252, 2, 0),""))</f>
        <v/>
      </c>
      <c r="DA796" s="77"/>
      <c r="DB796" s="71"/>
      <c r="DC796" s="79" t="str">
        <f>IFERROR(VLOOKUP(DB796, DatingReason!$A$2:$B$252, 2, 0),"")</f>
        <v/>
      </c>
      <c r="DD796" s="123" t="str">
        <f t="shared" si="159"/>
        <v/>
      </c>
      <c r="DF796" s="119" t="str">
        <f t="array" ref="DF796">IF(AND($B796&lt;&gt;"", $DE796&lt;&gt;"", $DE796&lt;&gt;"No"),MAX(IF($B796=PEOPLE!$B$4:$B$1000, PEOPLE!$Q$4:$Q$1000,""))+100,"")</f>
        <v/>
      </c>
      <c r="DG796" s="68"/>
      <c r="DH796" s="76">
        <f>COUNTIF(PEOPLE!B:B, MEMORIALS!B796)</f>
        <v>0</v>
      </c>
      <c r="DI796" s="82"/>
      <c r="DJ796" s="82"/>
      <c r="DK796" s="82"/>
      <c r="DL796" s="68"/>
      <c r="DM796" s="68"/>
      <c r="DN796" s="68"/>
      <c r="DO796" s="68"/>
      <c r="DP796" s="68"/>
    </row>
    <row r="797" spans="1:120" ht="15" customHeight="1" x14ac:dyDescent="0.25">
      <c r="A797" s="68"/>
      <c r="B797" s="69"/>
      <c r="C797" s="68"/>
      <c r="D797" s="68"/>
      <c r="E797" s="70" t="str">
        <f>IF(D797="","",VLOOKUP(D797,Denomination!$A$2:$B$50, 2, 0))</f>
        <v/>
      </c>
      <c r="F797" s="68"/>
      <c r="G797" s="71"/>
      <c r="H797" s="70" t="str">
        <f>IF(G797="","",VLOOKUP(G797,MCondition!$A$2:$B$50, 2, 0))</f>
        <v/>
      </c>
      <c r="I797" s="72"/>
      <c r="J797" s="71"/>
      <c r="K797" s="70" t="str">
        <f>IF(J797="","",VLOOKUP(J797,ICondition!$A$2:$B$50, 2, 0))</f>
        <v/>
      </c>
      <c r="L797" s="73"/>
      <c r="M797" s="73"/>
      <c r="N797" s="73"/>
      <c r="O797" s="73"/>
      <c r="P797" s="73"/>
      <c r="Q797" s="73"/>
      <c r="R797" s="78"/>
      <c r="S797" s="79" t="str">
        <f>IFERROR(VLOOKUP(R797,Material!$A$2:$B$59, 2, 0),"")</f>
        <v/>
      </c>
      <c r="T797" s="71"/>
      <c r="U797" s="79" t="str">
        <f>IFERROR(VLOOKUP(T797,Material!$A$2:$B$59, 2, 0),"")</f>
        <v/>
      </c>
      <c r="V797" s="71"/>
      <c r="W797" s="79" t="str">
        <f>IFERROR(VLOOKUP(V797,Material!$A$2:$B$59, 2, 0),"")</f>
        <v/>
      </c>
      <c r="X797" s="71"/>
      <c r="Y797" s="79" t="str">
        <f>IFERROR(VLOOKUP(X797,Material!$A$2:$B$59, 2, 0),"")</f>
        <v/>
      </c>
      <c r="Z797" s="71"/>
      <c r="AA797" s="79" t="str">
        <f>IFERROR(VLOOKUP(Z797,Material!$A$2:$B$59, 2, 0),"")</f>
        <v/>
      </c>
      <c r="AB797" s="74"/>
      <c r="AC797" s="75" t="e">
        <f t="shared" si="148"/>
        <v>#VALUE!</v>
      </c>
      <c r="AD797" s="75" t="e">
        <f t="shared" si="149"/>
        <v>#VALUE!</v>
      </c>
      <c r="AE797" s="75" t="e">
        <f t="shared" si="151"/>
        <v>#VALUE!</v>
      </c>
      <c r="AF797" s="75" t="e">
        <f t="shared" si="150"/>
        <v>#VALUE!</v>
      </c>
      <c r="AG797" s="75" t="e">
        <f t="shared" si="152"/>
        <v>#VALUE!</v>
      </c>
      <c r="AH797" s="75" t="e">
        <f t="shared" si="153"/>
        <v>#VALUE!</v>
      </c>
      <c r="AI797" s="75" t="e">
        <f t="shared" si="154"/>
        <v>#VALUE!</v>
      </c>
      <c r="AJ797" s="80" t="e">
        <f t="shared" si="155"/>
        <v>#VALUE!</v>
      </c>
      <c r="AK797" s="79" t="str">
        <f>(IFERROR(VLOOKUP(AB797,Categories!$A$2:$B$20,2,1),""))</f>
        <v/>
      </c>
      <c r="AL797" s="79" t="str">
        <f ca="1">IFERROR(VLOOKUP((HLOOKUP((VLOOKUP($AB797,Categories!$A$2:$F$20,3,1)), $AB$3:$AJ797, (ROW()-ROW($AB$3)+1), 0)), INDIRECT(VLOOKUP($AB797,Categories!$A$2:$F$20,6,1)),2,0),AK797)</f>
        <v/>
      </c>
      <c r="AM797" s="79" t="str">
        <f ca="1">IFERROR(VLOOKUP((HLOOKUP((VLOOKUP($AB797,Categories!$A$2:$F$20,4,1)),$AB$3:$AJ797,(ROW()-ROW($AB$3)+1),0)),INDIRECT(VLOOKUP($AB797,Categories!$A$2:$H$20,7,1)),2,0),"")</f>
        <v/>
      </c>
      <c r="AN797" s="79" t="str">
        <f ca="1">IFERROR(VLOOKUP((HLOOKUP((VLOOKUP($AB797,Categories!$A$2:$F$20,5,1)), $AB$3:$AJ797, (ROW()-ROW($AB$3)+1), 0)), INDIRECT(VLOOKUP($AB797,Categories!$A$2:$H$20,8,1)),2,0),"")</f>
        <v/>
      </c>
      <c r="AO797" s="79" t="str">
        <f t="shared" ca="1" si="156"/>
        <v/>
      </c>
      <c r="AP797" s="81"/>
      <c r="AQ797" s="70" t="str">
        <f>IFERROR(VLOOKUP(VALUE(MID(AP797,1,1)),AdditionalElements!$A$2:$B$50,2,0),"")</f>
        <v/>
      </c>
      <c r="AR797" s="70" t="str">
        <f>IFERROR(VLOOKUP(VALUE(MID(AP797,2,1)),AdditionalElements!$H$2:$I$50,2,0),"")</f>
        <v/>
      </c>
      <c r="AS797" s="70" t="str">
        <f>IFERROR(VLOOKUP(VALUE(MID(AP797,3,1)),AdditionalElements!$O$2:$P$50,2,0),"")</f>
        <v/>
      </c>
      <c r="AT797" s="70" t="str">
        <f>IFERROR(VLOOKUP(VALUE(MID(AP797,4,1)),AdditionalElements!$V$2:$W$50,2,0),"")</f>
        <v/>
      </c>
      <c r="AU797" s="71"/>
      <c r="AV797" s="79" t="str">
        <f>IFERROR(IF(VALUE(MID(AU797,1,1))=1, VLOOKUP(VALUE(MID(AU797,1,1)), TxtPanelShape!$A$2:$C$50, 3, 0), (IF(VALUE(MID(AU797,1,1))&gt;=7, VLOOKUP(VALUE(MID(AU797,1,1)), TxtPanelShape!$A$2:$C$50, 3, 0),VLOOKUP(VALUE(MID(AU797,1,2)),TxtPanelShape!$A$2:$C$50,3,0)))), "")</f>
        <v/>
      </c>
      <c r="AW797" s="79" t="str">
        <f>IFERROR(IF(VALUE(MID(AU797,1,1))=1, ", "&amp;VLOOKUP(VALUE(MID(AU797,2,1)), TxtPanelShape!$H$2:$I$50, 2, 0), IF(VALUE(MID(AU797,1,1))&gt;=7, ", "&amp;VLOOKUP(VALUE(MID(AU797,2,1)), TxtPanelShape!$H$2:$I$50, 2, 0),"")), "")</f>
        <v/>
      </c>
      <c r="AX797" s="79" t="str">
        <f>IFERROR(IF(VALUE(MID(AU797,1,1))=1, ", "&amp;VLOOKUP(VALUE(MID(AU797,3,1)), TxtPanelShape!$O$2:$P$50, 2, 0), IF(VALUE(MID(AU797,1,1))&gt;=7, ", "&amp;VLOOKUP(VALUE(MID(AU797,3,1)), TxtPanelShape!$O$2:$P$50, 2, 0),"")),"")</f>
        <v/>
      </c>
      <c r="AY797" s="79" t="str">
        <f>IFERROR("; "&amp;VLOOKUP(VALUE(MID(AU797,4,1)), TxtPanelShape!$V$2:$W$50,2,0),"")</f>
        <v/>
      </c>
      <c r="AZ797" s="79" t="str">
        <f t="shared" si="157"/>
        <v/>
      </c>
      <c r="BA797" s="71"/>
      <c r="BB797" s="79" t="str">
        <f>IFERROR(IF(VALUE(MID(BA797,1,1))=1, VLOOKUP(VALUE(MID(BA797,1,1)), TxtPanelShape!$A$2:$C$50, 3, 0), (IF(VALUE(MID(BA797,1,1))&gt;=7, VLOOKUP(VALUE(MID(BA797,1,1)), TxtPanelShape!$A$2:$C$50, 3, 0),VLOOKUP(VALUE(MID(BA797,1,2)),TxtPanelShape!$A$2:$C$50,3,0)))), "")</f>
        <v/>
      </c>
      <c r="BC797" s="79" t="str">
        <f>IFERROR(IF(VALUE(MID(BA797,1,1))=1, ", "&amp;VLOOKUP(VALUE(MID(BA797,2,1)), TxtPanelShape!$H$2:$I$50, 2, 0), IF(VALUE(MID(BA797,1,1))&gt;=7, ", "&amp;VLOOKUP(VALUE(MID(BA797,2,1)), TxtPanelShape!$H$2:$I$50, 2, 0),"")), "")</f>
        <v/>
      </c>
      <c r="BD797" s="79" t="str">
        <f>IFERROR(IF(VALUE(MID(BA797,1,1))=1, ", "&amp;VLOOKUP(VALUE(MID(BA797,3,1)), TxtPanelShape!$O$2:$P$50, 2, 0), IF(VALUE(MID(BA797,1,1))&gt;=7, ", "&amp;VLOOKUP(VALUE(MID(BA797,3,1)), TxtPanelShape!$O$2:$P$50, 2, 0),"")),"")</f>
        <v/>
      </c>
      <c r="BE797" s="79" t="str">
        <f>IFERROR("; "&amp;VLOOKUP(VALUE(MID(BA797,4,1)), TxtPanelShape!$V$2:$W$50,2,0),"")</f>
        <v/>
      </c>
      <c r="BF797" s="79" t="str">
        <f t="shared" si="158"/>
        <v/>
      </c>
      <c r="BG797" s="71"/>
      <c r="BH797" s="79" t="str">
        <f>IFERROR(VLOOKUP(BG797, TxtPanelDefinition!$A$2:$B$50, 2, 0),"")</f>
        <v/>
      </c>
      <c r="BI797" s="71"/>
      <c r="BJ797" s="79" t="str">
        <f>IFERROR(VLOOKUP(BI797, TxtPanelDefinition!$A$2:$B$50, 2, 0),"")</f>
        <v/>
      </c>
      <c r="BK797" s="71"/>
      <c r="BL797" s="79" t="str">
        <f>IFERROR(VLOOKUP(BK797, InscrTechniques!$A$2:$B$50, 2, 0),"")</f>
        <v/>
      </c>
      <c r="BM797" s="71"/>
      <c r="BN797" s="79" t="str">
        <f>IFERROR(VLOOKUP(BM797, InscrTechniques!$A$2:$B$50, 2, 0),"")</f>
        <v/>
      </c>
      <c r="BO797" s="71"/>
      <c r="BP797" s="79" t="str">
        <f>IFERROR(VLOOKUP(BO797, InscrTechniques!$A$2:$B$50, 2, 0),"")</f>
        <v/>
      </c>
      <c r="BQ797" s="71"/>
      <c r="BR797" s="79" t="str">
        <f>IFERROR(VLOOKUP(BQ797, InscrTechniques!$A$2:$B$50, 2, 0),"")</f>
        <v/>
      </c>
      <c r="BS797" s="71"/>
      <c r="BT797" s="79" t="str">
        <f>IFERROR(VLOOKUP(BS797, InscrTechniques!$A$2:$B$50, 2, 0),"")</f>
        <v/>
      </c>
      <c r="BU797" s="71"/>
      <c r="BV797" s="79" t="str">
        <f>IFERROR(VLOOKUP(BU797, InscrTechniques!$A$2:$B$50, 2, 0),"")</f>
        <v/>
      </c>
      <c r="BW797" s="125"/>
      <c r="BX797" s="79" t="str">
        <f>IFERROR(VLOOKUP(BW797, InscrTechniques!$A$2:$B$50, 2, 0),"")</f>
        <v/>
      </c>
      <c r="BY797" s="125"/>
      <c r="BZ797" s="79" t="str">
        <f>IFERROR(VLOOKUP(BY797, InscrTechniques!$A$2:$B$50, 2, 0),"")</f>
        <v/>
      </c>
      <c r="CA797" s="74"/>
      <c r="CB797" s="114" t="str">
        <f>IFERROR(VLOOKUP(CA797, LetterStyle!$A$2:$B$50, 2, 0),"")</f>
        <v/>
      </c>
      <c r="CC797" s="74"/>
      <c r="CD797" s="114" t="str">
        <f>IFERROR(VLOOKUP(CC797, LetterStyle!$A$2:$B$50, 2, 0),"")</f>
        <v/>
      </c>
      <c r="CE797" s="74"/>
      <c r="CF797" s="114" t="str">
        <f>IFERROR(VLOOKUP(CE797, LetterStyle!$A$2:$B$50, 2, 0),"")</f>
        <v/>
      </c>
      <c r="CG797" s="74"/>
      <c r="CH797" s="79" t="str">
        <f>IFERROR(VLOOKUP(CG797, LetterStyle!$A$2:$B$50, 2, 0),"")</f>
        <v/>
      </c>
      <c r="CI797" s="71"/>
      <c r="CJ797" s="79" t="str">
        <f>IFERROR(VLOOKUP(CI797, DecMotifs!$A$1:$B$306, 2, 0),"")</f>
        <v/>
      </c>
      <c r="CK797" s="71"/>
      <c r="CL797" s="79" t="str">
        <f>IFERROR(VLOOKUP(CK797, DecMotifs!$A$1:$B$306, 2, 0),"")</f>
        <v/>
      </c>
      <c r="CM797" s="71"/>
      <c r="CN797" s="79" t="str">
        <f>IFERROR(VLOOKUP(CM797, DecMotifs!$A$1:$B$306, 2, 0),"")</f>
        <v/>
      </c>
      <c r="CO797" s="71"/>
      <c r="CP797" s="79" t="str">
        <f>IFERROR(VLOOKUP(CO797, MarginalDec!$A$2:$B$253, 2, 0),"")</f>
        <v/>
      </c>
      <c r="CQ797" s="71"/>
      <c r="CR797" s="79" t="str">
        <f>IFERROR(VLOOKUP(CQ797, MarginalDec!$A$2:$B$253, 2, 0),"")</f>
        <v/>
      </c>
      <c r="CS797" s="71"/>
      <c r="CT797" s="79" t="str">
        <f>IFERROR(VLOOKUP(CS797, MarginalDec!$A$2:$B$253, 2, 0),"")</f>
        <v/>
      </c>
      <c r="CU797" s="71"/>
      <c r="CV797" s="79" t="str">
        <f>IF(ISBLANK(CU797),"", IFERROR(VLOOKUP(CU797, Tooling!$A$2:$B$252, 2, 0),""))</f>
        <v/>
      </c>
      <c r="CW797" s="71"/>
      <c r="CX797" s="79" t="str">
        <f>IF(ISBLANK(CW797),"", IFERROR(VLOOKUP(CW797, Tooling!$A$2:$B$252, 2, 0),""))</f>
        <v/>
      </c>
      <c r="CY797" s="71"/>
      <c r="CZ797" s="79" t="str">
        <f>IF(ISBLANK(CY797),"", IFERROR(VLOOKUP(CY797, Repairs!$A$2:$B$252, 2, 0),""))</f>
        <v/>
      </c>
      <c r="DA797" s="77"/>
      <c r="DB797" s="71"/>
      <c r="DC797" s="79" t="str">
        <f>IFERROR(VLOOKUP(DB797, DatingReason!$A$2:$B$252, 2, 0),"")</f>
        <v/>
      </c>
      <c r="DD797" s="123" t="str">
        <f t="shared" si="159"/>
        <v/>
      </c>
      <c r="DF797" s="119" t="str">
        <f t="array" ref="DF797">IF(AND($B797&lt;&gt;"", $DE797&lt;&gt;"", $DE797&lt;&gt;"No"),MAX(IF($B797=PEOPLE!$B$4:$B$1000, PEOPLE!$Q$4:$Q$1000,""))+100,"")</f>
        <v/>
      </c>
      <c r="DG797" s="68"/>
      <c r="DH797" s="76">
        <f>COUNTIF(PEOPLE!B:B, MEMORIALS!B797)</f>
        <v>0</v>
      </c>
      <c r="DI797" s="82"/>
      <c r="DJ797" s="82"/>
      <c r="DK797" s="82"/>
      <c r="DL797" s="68"/>
      <c r="DM797" s="68"/>
      <c r="DN797" s="68"/>
      <c r="DO797" s="68"/>
      <c r="DP797" s="68"/>
    </row>
    <row r="798" spans="1:120" ht="15" customHeight="1" x14ac:dyDescent="0.25">
      <c r="A798" s="68"/>
      <c r="B798" s="69"/>
      <c r="C798" s="68"/>
      <c r="D798" s="68"/>
      <c r="E798" s="70" t="str">
        <f>IF(D798="","",VLOOKUP(D798,Denomination!$A$2:$B$50, 2, 0))</f>
        <v/>
      </c>
      <c r="F798" s="68"/>
      <c r="G798" s="71"/>
      <c r="H798" s="70" t="str">
        <f>IF(G798="","",VLOOKUP(G798,MCondition!$A$2:$B$50, 2, 0))</f>
        <v/>
      </c>
      <c r="I798" s="72"/>
      <c r="J798" s="71"/>
      <c r="K798" s="70" t="str">
        <f>IF(J798="","",VLOOKUP(J798,ICondition!$A$2:$B$50, 2, 0))</f>
        <v/>
      </c>
      <c r="L798" s="73"/>
      <c r="M798" s="73"/>
      <c r="N798" s="73"/>
      <c r="O798" s="73"/>
      <c r="P798" s="73"/>
      <c r="Q798" s="73"/>
      <c r="R798" s="78"/>
      <c r="S798" s="79" t="str">
        <f>IFERROR(VLOOKUP(R798,Material!$A$2:$B$59, 2, 0),"")</f>
        <v/>
      </c>
      <c r="T798" s="71"/>
      <c r="U798" s="79" t="str">
        <f>IFERROR(VLOOKUP(T798,Material!$A$2:$B$59, 2, 0),"")</f>
        <v/>
      </c>
      <c r="V798" s="71"/>
      <c r="W798" s="79" t="str">
        <f>IFERROR(VLOOKUP(V798,Material!$A$2:$B$59, 2, 0),"")</f>
        <v/>
      </c>
      <c r="X798" s="71"/>
      <c r="Y798" s="79" t="str">
        <f>IFERROR(VLOOKUP(X798,Material!$A$2:$B$59, 2, 0),"")</f>
        <v/>
      </c>
      <c r="Z798" s="71"/>
      <c r="AA798" s="79" t="str">
        <f>IFERROR(VLOOKUP(Z798,Material!$A$2:$B$59, 2, 0),"")</f>
        <v/>
      </c>
      <c r="AB798" s="74"/>
      <c r="AC798" s="75" t="e">
        <f t="shared" si="148"/>
        <v>#VALUE!</v>
      </c>
      <c r="AD798" s="75" t="e">
        <f t="shared" si="149"/>
        <v>#VALUE!</v>
      </c>
      <c r="AE798" s="75" t="e">
        <f t="shared" si="151"/>
        <v>#VALUE!</v>
      </c>
      <c r="AF798" s="75" t="e">
        <f t="shared" si="150"/>
        <v>#VALUE!</v>
      </c>
      <c r="AG798" s="75" t="e">
        <f t="shared" si="152"/>
        <v>#VALUE!</v>
      </c>
      <c r="AH798" s="75" t="e">
        <f t="shared" si="153"/>
        <v>#VALUE!</v>
      </c>
      <c r="AI798" s="75" t="e">
        <f t="shared" si="154"/>
        <v>#VALUE!</v>
      </c>
      <c r="AJ798" s="80" t="e">
        <f t="shared" si="155"/>
        <v>#VALUE!</v>
      </c>
      <c r="AK798" s="79" t="str">
        <f>(IFERROR(VLOOKUP(AB798,Categories!$A$2:$B$20,2,1),""))</f>
        <v/>
      </c>
      <c r="AL798" s="79" t="str">
        <f ca="1">IFERROR(VLOOKUP((HLOOKUP((VLOOKUP($AB798,Categories!$A$2:$F$20,3,1)), $AB$3:$AJ798, (ROW()-ROW($AB$3)+1), 0)), INDIRECT(VLOOKUP($AB798,Categories!$A$2:$F$20,6,1)),2,0),AK798)</f>
        <v/>
      </c>
      <c r="AM798" s="79" t="str">
        <f ca="1">IFERROR(VLOOKUP((HLOOKUP((VLOOKUP($AB798,Categories!$A$2:$F$20,4,1)),$AB$3:$AJ798,(ROW()-ROW($AB$3)+1),0)),INDIRECT(VLOOKUP($AB798,Categories!$A$2:$H$20,7,1)),2,0),"")</f>
        <v/>
      </c>
      <c r="AN798" s="79" t="str">
        <f ca="1">IFERROR(VLOOKUP((HLOOKUP((VLOOKUP($AB798,Categories!$A$2:$F$20,5,1)), $AB$3:$AJ798, (ROW()-ROW($AB$3)+1), 0)), INDIRECT(VLOOKUP($AB798,Categories!$A$2:$H$20,8,1)),2,0),"")</f>
        <v/>
      </c>
      <c r="AO798" s="79" t="str">
        <f t="shared" ca="1" si="156"/>
        <v/>
      </c>
      <c r="AP798" s="81"/>
      <c r="AQ798" s="70" t="str">
        <f>IFERROR(VLOOKUP(VALUE(MID(AP798,1,1)),AdditionalElements!$A$2:$B$50,2,0),"")</f>
        <v/>
      </c>
      <c r="AR798" s="70" t="str">
        <f>IFERROR(VLOOKUP(VALUE(MID(AP798,2,1)),AdditionalElements!$H$2:$I$50,2,0),"")</f>
        <v/>
      </c>
      <c r="AS798" s="70" t="str">
        <f>IFERROR(VLOOKUP(VALUE(MID(AP798,3,1)),AdditionalElements!$O$2:$P$50,2,0),"")</f>
        <v/>
      </c>
      <c r="AT798" s="70" t="str">
        <f>IFERROR(VLOOKUP(VALUE(MID(AP798,4,1)),AdditionalElements!$V$2:$W$50,2,0),"")</f>
        <v/>
      </c>
      <c r="AU798" s="71"/>
      <c r="AV798" s="79" t="str">
        <f>IFERROR(IF(VALUE(MID(AU798,1,1))=1, VLOOKUP(VALUE(MID(AU798,1,1)), TxtPanelShape!$A$2:$C$50, 3, 0), (IF(VALUE(MID(AU798,1,1))&gt;=7, VLOOKUP(VALUE(MID(AU798,1,1)), TxtPanelShape!$A$2:$C$50, 3, 0),VLOOKUP(VALUE(MID(AU798,1,2)),TxtPanelShape!$A$2:$C$50,3,0)))), "")</f>
        <v/>
      </c>
      <c r="AW798" s="79" t="str">
        <f>IFERROR(IF(VALUE(MID(AU798,1,1))=1, ", "&amp;VLOOKUP(VALUE(MID(AU798,2,1)), TxtPanelShape!$H$2:$I$50, 2, 0), IF(VALUE(MID(AU798,1,1))&gt;=7, ", "&amp;VLOOKUP(VALUE(MID(AU798,2,1)), TxtPanelShape!$H$2:$I$50, 2, 0),"")), "")</f>
        <v/>
      </c>
      <c r="AX798" s="79" t="str">
        <f>IFERROR(IF(VALUE(MID(AU798,1,1))=1, ", "&amp;VLOOKUP(VALUE(MID(AU798,3,1)), TxtPanelShape!$O$2:$P$50, 2, 0), IF(VALUE(MID(AU798,1,1))&gt;=7, ", "&amp;VLOOKUP(VALUE(MID(AU798,3,1)), TxtPanelShape!$O$2:$P$50, 2, 0),"")),"")</f>
        <v/>
      </c>
      <c r="AY798" s="79" t="str">
        <f>IFERROR("; "&amp;VLOOKUP(VALUE(MID(AU798,4,1)), TxtPanelShape!$V$2:$W$50,2,0),"")</f>
        <v/>
      </c>
      <c r="AZ798" s="79" t="str">
        <f t="shared" si="157"/>
        <v/>
      </c>
      <c r="BA798" s="71"/>
      <c r="BB798" s="79" t="str">
        <f>IFERROR(IF(VALUE(MID(BA798,1,1))=1, VLOOKUP(VALUE(MID(BA798,1,1)), TxtPanelShape!$A$2:$C$50, 3, 0), (IF(VALUE(MID(BA798,1,1))&gt;=7, VLOOKUP(VALUE(MID(BA798,1,1)), TxtPanelShape!$A$2:$C$50, 3, 0),VLOOKUP(VALUE(MID(BA798,1,2)),TxtPanelShape!$A$2:$C$50,3,0)))), "")</f>
        <v/>
      </c>
      <c r="BC798" s="79" t="str">
        <f>IFERROR(IF(VALUE(MID(BA798,1,1))=1, ", "&amp;VLOOKUP(VALUE(MID(BA798,2,1)), TxtPanelShape!$H$2:$I$50, 2, 0), IF(VALUE(MID(BA798,1,1))&gt;=7, ", "&amp;VLOOKUP(VALUE(MID(BA798,2,1)), TxtPanelShape!$H$2:$I$50, 2, 0),"")), "")</f>
        <v/>
      </c>
      <c r="BD798" s="79" t="str">
        <f>IFERROR(IF(VALUE(MID(BA798,1,1))=1, ", "&amp;VLOOKUP(VALUE(MID(BA798,3,1)), TxtPanelShape!$O$2:$P$50, 2, 0), IF(VALUE(MID(BA798,1,1))&gt;=7, ", "&amp;VLOOKUP(VALUE(MID(BA798,3,1)), TxtPanelShape!$O$2:$P$50, 2, 0),"")),"")</f>
        <v/>
      </c>
      <c r="BE798" s="79" t="str">
        <f>IFERROR("; "&amp;VLOOKUP(VALUE(MID(BA798,4,1)), TxtPanelShape!$V$2:$W$50,2,0),"")</f>
        <v/>
      </c>
      <c r="BF798" s="79" t="str">
        <f t="shared" si="158"/>
        <v/>
      </c>
      <c r="BG798" s="71"/>
      <c r="BH798" s="79" t="str">
        <f>IFERROR(VLOOKUP(BG798, TxtPanelDefinition!$A$2:$B$50, 2, 0),"")</f>
        <v/>
      </c>
      <c r="BI798" s="71"/>
      <c r="BJ798" s="79" t="str">
        <f>IFERROR(VLOOKUP(BI798, TxtPanelDefinition!$A$2:$B$50, 2, 0),"")</f>
        <v/>
      </c>
      <c r="BK798" s="71"/>
      <c r="BL798" s="79" t="str">
        <f>IFERROR(VLOOKUP(BK798, InscrTechniques!$A$2:$B$50, 2, 0),"")</f>
        <v/>
      </c>
      <c r="BM798" s="71"/>
      <c r="BN798" s="79" t="str">
        <f>IFERROR(VLOOKUP(BM798, InscrTechniques!$A$2:$B$50, 2, 0),"")</f>
        <v/>
      </c>
      <c r="BO798" s="71"/>
      <c r="BP798" s="79" t="str">
        <f>IFERROR(VLOOKUP(BO798, InscrTechniques!$A$2:$B$50, 2, 0),"")</f>
        <v/>
      </c>
      <c r="BQ798" s="71"/>
      <c r="BR798" s="79" t="str">
        <f>IFERROR(VLOOKUP(BQ798, InscrTechniques!$A$2:$B$50, 2, 0),"")</f>
        <v/>
      </c>
      <c r="BS798" s="71"/>
      <c r="BT798" s="79" t="str">
        <f>IFERROR(VLOOKUP(BS798, InscrTechniques!$A$2:$B$50, 2, 0),"")</f>
        <v/>
      </c>
      <c r="BU798" s="71"/>
      <c r="BV798" s="79" t="str">
        <f>IFERROR(VLOOKUP(BU798, InscrTechniques!$A$2:$B$50, 2, 0),"")</f>
        <v/>
      </c>
      <c r="BW798" s="125"/>
      <c r="BX798" s="79" t="str">
        <f>IFERROR(VLOOKUP(BW798, InscrTechniques!$A$2:$B$50, 2, 0),"")</f>
        <v/>
      </c>
      <c r="BY798" s="125"/>
      <c r="BZ798" s="79" t="str">
        <f>IFERROR(VLOOKUP(BY798, InscrTechniques!$A$2:$B$50, 2, 0),"")</f>
        <v/>
      </c>
      <c r="CA798" s="74"/>
      <c r="CB798" s="114" t="str">
        <f>IFERROR(VLOOKUP(CA798, LetterStyle!$A$2:$B$50, 2, 0),"")</f>
        <v/>
      </c>
      <c r="CC798" s="74"/>
      <c r="CD798" s="114" t="str">
        <f>IFERROR(VLOOKUP(CC798, LetterStyle!$A$2:$B$50, 2, 0),"")</f>
        <v/>
      </c>
      <c r="CE798" s="74"/>
      <c r="CF798" s="114" t="str">
        <f>IFERROR(VLOOKUP(CE798, LetterStyle!$A$2:$B$50, 2, 0),"")</f>
        <v/>
      </c>
      <c r="CG798" s="74"/>
      <c r="CH798" s="79" t="str">
        <f>IFERROR(VLOOKUP(CG798, LetterStyle!$A$2:$B$50, 2, 0),"")</f>
        <v/>
      </c>
      <c r="CI798" s="71"/>
      <c r="CJ798" s="79" t="str">
        <f>IFERROR(VLOOKUP(CI798, DecMotifs!$A$1:$B$306, 2, 0),"")</f>
        <v/>
      </c>
      <c r="CK798" s="71"/>
      <c r="CL798" s="79" t="str">
        <f>IFERROR(VLOOKUP(CK798, DecMotifs!$A$1:$B$306, 2, 0),"")</f>
        <v/>
      </c>
      <c r="CM798" s="71"/>
      <c r="CN798" s="79" t="str">
        <f>IFERROR(VLOOKUP(CM798, DecMotifs!$A$1:$B$306, 2, 0),"")</f>
        <v/>
      </c>
      <c r="CO798" s="71"/>
      <c r="CP798" s="79" t="str">
        <f>IFERROR(VLOOKUP(CO798, MarginalDec!$A$2:$B$253, 2, 0),"")</f>
        <v/>
      </c>
      <c r="CQ798" s="71"/>
      <c r="CR798" s="79" t="str">
        <f>IFERROR(VLOOKUP(CQ798, MarginalDec!$A$2:$B$253, 2, 0),"")</f>
        <v/>
      </c>
      <c r="CS798" s="71"/>
      <c r="CT798" s="79" t="str">
        <f>IFERROR(VLOOKUP(CS798, MarginalDec!$A$2:$B$253, 2, 0),"")</f>
        <v/>
      </c>
      <c r="CU798" s="71"/>
      <c r="CV798" s="79" t="str">
        <f>IF(ISBLANK(CU798),"", IFERROR(VLOOKUP(CU798, Tooling!$A$2:$B$252, 2, 0),""))</f>
        <v/>
      </c>
      <c r="CW798" s="71"/>
      <c r="CX798" s="79" t="str">
        <f>IF(ISBLANK(CW798),"", IFERROR(VLOOKUP(CW798, Tooling!$A$2:$B$252, 2, 0),""))</f>
        <v/>
      </c>
      <c r="CY798" s="71"/>
      <c r="CZ798" s="79" t="str">
        <f>IF(ISBLANK(CY798),"", IFERROR(VLOOKUP(CY798, Repairs!$A$2:$B$252, 2, 0),""))</f>
        <v/>
      </c>
      <c r="DA798" s="77"/>
      <c r="DB798" s="71"/>
      <c r="DC798" s="79" t="str">
        <f>IFERROR(VLOOKUP(DB798, DatingReason!$A$2:$B$252, 2, 0),"")</f>
        <v/>
      </c>
      <c r="DD798" s="123" t="str">
        <f t="shared" si="159"/>
        <v/>
      </c>
      <c r="DF798" s="119" t="str">
        <f t="array" ref="DF798">IF(AND($B798&lt;&gt;"", $DE798&lt;&gt;"", $DE798&lt;&gt;"No"),MAX(IF($B798=PEOPLE!$B$4:$B$1000, PEOPLE!$Q$4:$Q$1000,""))+100,"")</f>
        <v/>
      </c>
      <c r="DG798" s="68"/>
      <c r="DH798" s="76">
        <f>COUNTIF(PEOPLE!B:B, MEMORIALS!B798)</f>
        <v>0</v>
      </c>
      <c r="DI798" s="82"/>
      <c r="DJ798" s="82"/>
      <c r="DK798" s="82"/>
      <c r="DL798" s="68"/>
      <c r="DM798" s="68"/>
      <c r="DN798" s="68"/>
      <c r="DO798" s="68"/>
      <c r="DP798" s="68"/>
    </row>
    <row r="799" spans="1:120" ht="15" customHeight="1" x14ac:dyDescent="0.25">
      <c r="A799" s="68"/>
      <c r="B799" s="69"/>
      <c r="C799" s="68"/>
      <c r="D799" s="68"/>
      <c r="E799" s="70" t="str">
        <f>IF(D799="","",VLOOKUP(D799,Denomination!$A$2:$B$50, 2, 0))</f>
        <v/>
      </c>
      <c r="F799" s="68"/>
      <c r="G799" s="71"/>
      <c r="H799" s="70" t="str">
        <f>IF(G799="","",VLOOKUP(G799,MCondition!$A$2:$B$50, 2, 0))</f>
        <v/>
      </c>
      <c r="I799" s="72"/>
      <c r="J799" s="71"/>
      <c r="K799" s="70" t="str">
        <f>IF(J799="","",VLOOKUP(J799,ICondition!$A$2:$B$50, 2, 0))</f>
        <v/>
      </c>
      <c r="L799" s="73"/>
      <c r="M799" s="73"/>
      <c r="N799" s="73"/>
      <c r="O799" s="73"/>
      <c r="P799" s="73"/>
      <c r="Q799" s="73"/>
      <c r="R799" s="78"/>
      <c r="S799" s="79" t="str">
        <f>IFERROR(VLOOKUP(R799,Material!$A$2:$B$59, 2, 0),"")</f>
        <v/>
      </c>
      <c r="T799" s="71"/>
      <c r="U799" s="79" t="str">
        <f>IFERROR(VLOOKUP(T799,Material!$A$2:$B$59, 2, 0),"")</f>
        <v/>
      </c>
      <c r="V799" s="71"/>
      <c r="W799" s="79" t="str">
        <f>IFERROR(VLOOKUP(V799,Material!$A$2:$B$59, 2, 0),"")</f>
        <v/>
      </c>
      <c r="X799" s="71"/>
      <c r="Y799" s="79" t="str">
        <f>IFERROR(VLOOKUP(X799,Material!$A$2:$B$59, 2, 0),"")</f>
        <v/>
      </c>
      <c r="Z799" s="71"/>
      <c r="AA799" s="79" t="str">
        <f>IFERROR(VLOOKUP(Z799,Material!$A$2:$B$59, 2, 0),"")</f>
        <v/>
      </c>
      <c r="AB799" s="74"/>
      <c r="AC799" s="75" t="e">
        <f t="shared" si="148"/>
        <v>#VALUE!</v>
      </c>
      <c r="AD799" s="75" t="e">
        <f t="shared" si="149"/>
        <v>#VALUE!</v>
      </c>
      <c r="AE799" s="75" t="e">
        <f t="shared" si="151"/>
        <v>#VALUE!</v>
      </c>
      <c r="AF799" s="75" t="e">
        <f t="shared" si="150"/>
        <v>#VALUE!</v>
      </c>
      <c r="AG799" s="75" t="e">
        <f t="shared" si="152"/>
        <v>#VALUE!</v>
      </c>
      <c r="AH799" s="75" t="e">
        <f t="shared" si="153"/>
        <v>#VALUE!</v>
      </c>
      <c r="AI799" s="75" t="e">
        <f t="shared" si="154"/>
        <v>#VALUE!</v>
      </c>
      <c r="AJ799" s="80" t="e">
        <f t="shared" si="155"/>
        <v>#VALUE!</v>
      </c>
      <c r="AK799" s="79" t="str">
        <f>(IFERROR(VLOOKUP(AB799,Categories!$A$2:$B$20,2,1),""))</f>
        <v/>
      </c>
      <c r="AL799" s="79" t="str">
        <f ca="1">IFERROR(VLOOKUP((HLOOKUP((VLOOKUP($AB799,Categories!$A$2:$F$20,3,1)), $AB$3:$AJ799, (ROW()-ROW($AB$3)+1), 0)), INDIRECT(VLOOKUP($AB799,Categories!$A$2:$F$20,6,1)),2,0),AK799)</f>
        <v/>
      </c>
      <c r="AM799" s="79" t="str">
        <f ca="1">IFERROR(VLOOKUP((HLOOKUP((VLOOKUP($AB799,Categories!$A$2:$F$20,4,1)),$AB$3:$AJ799,(ROW()-ROW($AB$3)+1),0)),INDIRECT(VLOOKUP($AB799,Categories!$A$2:$H$20,7,1)),2,0),"")</f>
        <v/>
      </c>
      <c r="AN799" s="79" t="str">
        <f ca="1">IFERROR(VLOOKUP((HLOOKUP((VLOOKUP($AB799,Categories!$A$2:$F$20,5,1)), $AB$3:$AJ799, (ROW()-ROW($AB$3)+1), 0)), INDIRECT(VLOOKUP($AB799,Categories!$A$2:$H$20,8,1)),2,0),"")</f>
        <v/>
      </c>
      <c r="AO799" s="79" t="str">
        <f t="shared" ca="1" si="156"/>
        <v/>
      </c>
      <c r="AP799" s="81"/>
      <c r="AQ799" s="70" t="str">
        <f>IFERROR(VLOOKUP(VALUE(MID(AP799,1,1)),AdditionalElements!$A$2:$B$50,2,0),"")</f>
        <v/>
      </c>
      <c r="AR799" s="70" t="str">
        <f>IFERROR(VLOOKUP(VALUE(MID(AP799,2,1)),AdditionalElements!$H$2:$I$50,2,0),"")</f>
        <v/>
      </c>
      <c r="AS799" s="70" t="str">
        <f>IFERROR(VLOOKUP(VALUE(MID(AP799,3,1)),AdditionalElements!$O$2:$P$50,2,0),"")</f>
        <v/>
      </c>
      <c r="AT799" s="70" t="str">
        <f>IFERROR(VLOOKUP(VALUE(MID(AP799,4,1)),AdditionalElements!$V$2:$W$50,2,0),"")</f>
        <v/>
      </c>
      <c r="AU799" s="71"/>
      <c r="AV799" s="79" t="str">
        <f>IFERROR(IF(VALUE(MID(AU799,1,1))=1, VLOOKUP(VALUE(MID(AU799,1,1)), TxtPanelShape!$A$2:$C$50, 3, 0), (IF(VALUE(MID(AU799,1,1))&gt;=7, VLOOKUP(VALUE(MID(AU799,1,1)), TxtPanelShape!$A$2:$C$50, 3, 0),VLOOKUP(VALUE(MID(AU799,1,2)),TxtPanelShape!$A$2:$C$50,3,0)))), "")</f>
        <v/>
      </c>
      <c r="AW799" s="79" t="str">
        <f>IFERROR(IF(VALUE(MID(AU799,1,1))=1, ", "&amp;VLOOKUP(VALUE(MID(AU799,2,1)), TxtPanelShape!$H$2:$I$50, 2, 0), IF(VALUE(MID(AU799,1,1))&gt;=7, ", "&amp;VLOOKUP(VALUE(MID(AU799,2,1)), TxtPanelShape!$H$2:$I$50, 2, 0),"")), "")</f>
        <v/>
      </c>
      <c r="AX799" s="79" t="str">
        <f>IFERROR(IF(VALUE(MID(AU799,1,1))=1, ", "&amp;VLOOKUP(VALUE(MID(AU799,3,1)), TxtPanelShape!$O$2:$P$50, 2, 0), IF(VALUE(MID(AU799,1,1))&gt;=7, ", "&amp;VLOOKUP(VALUE(MID(AU799,3,1)), TxtPanelShape!$O$2:$P$50, 2, 0),"")),"")</f>
        <v/>
      </c>
      <c r="AY799" s="79" t="str">
        <f>IFERROR("; "&amp;VLOOKUP(VALUE(MID(AU799,4,1)), TxtPanelShape!$V$2:$W$50,2,0),"")</f>
        <v/>
      </c>
      <c r="AZ799" s="79" t="str">
        <f t="shared" si="157"/>
        <v/>
      </c>
      <c r="BA799" s="71"/>
      <c r="BB799" s="79" t="str">
        <f>IFERROR(IF(VALUE(MID(BA799,1,1))=1, VLOOKUP(VALUE(MID(BA799,1,1)), TxtPanelShape!$A$2:$C$50, 3, 0), (IF(VALUE(MID(BA799,1,1))&gt;=7, VLOOKUP(VALUE(MID(BA799,1,1)), TxtPanelShape!$A$2:$C$50, 3, 0),VLOOKUP(VALUE(MID(BA799,1,2)),TxtPanelShape!$A$2:$C$50,3,0)))), "")</f>
        <v/>
      </c>
      <c r="BC799" s="79" t="str">
        <f>IFERROR(IF(VALUE(MID(BA799,1,1))=1, ", "&amp;VLOOKUP(VALUE(MID(BA799,2,1)), TxtPanelShape!$H$2:$I$50, 2, 0), IF(VALUE(MID(BA799,1,1))&gt;=7, ", "&amp;VLOOKUP(VALUE(MID(BA799,2,1)), TxtPanelShape!$H$2:$I$50, 2, 0),"")), "")</f>
        <v/>
      </c>
      <c r="BD799" s="79" t="str">
        <f>IFERROR(IF(VALUE(MID(BA799,1,1))=1, ", "&amp;VLOOKUP(VALUE(MID(BA799,3,1)), TxtPanelShape!$O$2:$P$50, 2, 0), IF(VALUE(MID(BA799,1,1))&gt;=7, ", "&amp;VLOOKUP(VALUE(MID(BA799,3,1)), TxtPanelShape!$O$2:$P$50, 2, 0),"")),"")</f>
        <v/>
      </c>
      <c r="BE799" s="79" t="str">
        <f>IFERROR("; "&amp;VLOOKUP(VALUE(MID(BA799,4,1)), TxtPanelShape!$V$2:$W$50,2,0),"")</f>
        <v/>
      </c>
      <c r="BF799" s="79" t="str">
        <f t="shared" si="158"/>
        <v/>
      </c>
      <c r="BG799" s="71"/>
      <c r="BH799" s="79" t="str">
        <f>IFERROR(VLOOKUP(BG799, TxtPanelDefinition!$A$2:$B$50, 2, 0),"")</f>
        <v/>
      </c>
      <c r="BI799" s="71"/>
      <c r="BJ799" s="79" t="str">
        <f>IFERROR(VLOOKUP(BI799, TxtPanelDefinition!$A$2:$B$50, 2, 0),"")</f>
        <v/>
      </c>
      <c r="BK799" s="71"/>
      <c r="BL799" s="79" t="str">
        <f>IFERROR(VLOOKUP(BK799, InscrTechniques!$A$2:$B$50, 2, 0),"")</f>
        <v/>
      </c>
      <c r="BM799" s="71"/>
      <c r="BN799" s="79" t="str">
        <f>IFERROR(VLOOKUP(BM799, InscrTechniques!$A$2:$B$50, 2, 0),"")</f>
        <v/>
      </c>
      <c r="BO799" s="71"/>
      <c r="BP799" s="79" t="str">
        <f>IFERROR(VLOOKUP(BO799, InscrTechniques!$A$2:$B$50, 2, 0),"")</f>
        <v/>
      </c>
      <c r="BQ799" s="71"/>
      <c r="BR799" s="79" t="str">
        <f>IFERROR(VLOOKUP(BQ799, InscrTechniques!$A$2:$B$50, 2, 0),"")</f>
        <v/>
      </c>
      <c r="BS799" s="71"/>
      <c r="BT799" s="79" t="str">
        <f>IFERROR(VLOOKUP(BS799, InscrTechniques!$A$2:$B$50, 2, 0),"")</f>
        <v/>
      </c>
      <c r="BU799" s="71"/>
      <c r="BV799" s="79" t="str">
        <f>IFERROR(VLOOKUP(BU799, InscrTechniques!$A$2:$B$50, 2, 0),"")</f>
        <v/>
      </c>
      <c r="BW799" s="125"/>
      <c r="BX799" s="79" t="str">
        <f>IFERROR(VLOOKUP(BW799, InscrTechniques!$A$2:$B$50, 2, 0),"")</f>
        <v/>
      </c>
      <c r="BY799" s="125"/>
      <c r="BZ799" s="79" t="str">
        <f>IFERROR(VLOOKUP(BY799, InscrTechniques!$A$2:$B$50, 2, 0),"")</f>
        <v/>
      </c>
      <c r="CA799" s="74"/>
      <c r="CB799" s="114" t="str">
        <f>IFERROR(VLOOKUP(CA799, LetterStyle!$A$2:$B$50, 2, 0),"")</f>
        <v/>
      </c>
      <c r="CC799" s="74"/>
      <c r="CD799" s="114" t="str">
        <f>IFERROR(VLOOKUP(CC799, LetterStyle!$A$2:$B$50, 2, 0),"")</f>
        <v/>
      </c>
      <c r="CE799" s="74"/>
      <c r="CF799" s="114" t="str">
        <f>IFERROR(VLOOKUP(CE799, LetterStyle!$A$2:$B$50, 2, 0),"")</f>
        <v/>
      </c>
      <c r="CG799" s="74"/>
      <c r="CH799" s="79" t="str">
        <f>IFERROR(VLOOKUP(CG799, LetterStyle!$A$2:$B$50, 2, 0),"")</f>
        <v/>
      </c>
      <c r="CI799" s="71"/>
      <c r="CJ799" s="79" t="str">
        <f>IFERROR(VLOOKUP(CI799, DecMotifs!$A$1:$B$306, 2, 0),"")</f>
        <v/>
      </c>
      <c r="CK799" s="71"/>
      <c r="CL799" s="79" t="str">
        <f>IFERROR(VLOOKUP(CK799, DecMotifs!$A$1:$B$306, 2, 0),"")</f>
        <v/>
      </c>
      <c r="CM799" s="71"/>
      <c r="CN799" s="79" t="str">
        <f>IFERROR(VLOOKUP(CM799, DecMotifs!$A$1:$B$306, 2, 0),"")</f>
        <v/>
      </c>
      <c r="CO799" s="71"/>
      <c r="CP799" s="79" t="str">
        <f>IFERROR(VLOOKUP(CO799, MarginalDec!$A$2:$B$253, 2, 0),"")</f>
        <v/>
      </c>
      <c r="CQ799" s="71"/>
      <c r="CR799" s="79" t="str">
        <f>IFERROR(VLOOKUP(CQ799, MarginalDec!$A$2:$B$253, 2, 0),"")</f>
        <v/>
      </c>
      <c r="CS799" s="71"/>
      <c r="CT799" s="79" t="str">
        <f>IFERROR(VLOOKUP(CS799, MarginalDec!$A$2:$B$253, 2, 0),"")</f>
        <v/>
      </c>
      <c r="CU799" s="71"/>
      <c r="CV799" s="79" t="str">
        <f>IF(ISBLANK(CU799),"", IFERROR(VLOOKUP(CU799, Tooling!$A$2:$B$252, 2, 0),""))</f>
        <v/>
      </c>
      <c r="CW799" s="71"/>
      <c r="CX799" s="79" t="str">
        <f>IF(ISBLANK(CW799),"", IFERROR(VLOOKUP(CW799, Tooling!$A$2:$B$252, 2, 0),""))</f>
        <v/>
      </c>
      <c r="CY799" s="71"/>
      <c r="CZ799" s="79" t="str">
        <f>IF(ISBLANK(CY799),"", IFERROR(VLOOKUP(CY799, Repairs!$A$2:$B$252, 2, 0),""))</f>
        <v/>
      </c>
      <c r="DA799" s="77"/>
      <c r="DB799" s="71"/>
      <c r="DC799" s="79" t="str">
        <f>IFERROR(VLOOKUP(DB799, DatingReason!$A$2:$B$252, 2, 0),"")</f>
        <v/>
      </c>
      <c r="DD799" s="123" t="str">
        <f t="shared" si="159"/>
        <v/>
      </c>
      <c r="DF799" s="119" t="str">
        <f t="array" ref="DF799">IF(AND($B799&lt;&gt;"", $DE799&lt;&gt;"", $DE799&lt;&gt;"No"),MAX(IF($B799=PEOPLE!$B$4:$B$1000, PEOPLE!$Q$4:$Q$1000,""))+100,"")</f>
        <v/>
      </c>
      <c r="DG799" s="68"/>
      <c r="DH799" s="76">
        <f>COUNTIF(PEOPLE!B:B, MEMORIALS!B799)</f>
        <v>0</v>
      </c>
      <c r="DI799" s="82"/>
      <c r="DJ799" s="82"/>
      <c r="DK799" s="82"/>
      <c r="DL799" s="68"/>
      <c r="DM799" s="68"/>
      <c r="DN799" s="68"/>
      <c r="DO799" s="68"/>
      <c r="DP799" s="68"/>
    </row>
    <row r="800" spans="1:120" ht="15" customHeight="1" x14ac:dyDescent="0.25">
      <c r="A800" s="68"/>
      <c r="B800" s="69"/>
      <c r="C800" s="68"/>
      <c r="D800" s="68"/>
      <c r="E800" s="70" t="str">
        <f>IF(D800="","",VLOOKUP(D800,Denomination!$A$2:$B$50, 2, 0))</f>
        <v/>
      </c>
      <c r="F800" s="68"/>
      <c r="G800" s="71"/>
      <c r="H800" s="70" t="str">
        <f>IF(G800="","",VLOOKUP(G800,MCondition!$A$2:$B$50, 2, 0))</f>
        <v/>
      </c>
      <c r="I800" s="72"/>
      <c r="J800" s="71"/>
      <c r="K800" s="70" t="str">
        <f>IF(J800="","",VLOOKUP(J800,ICondition!$A$2:$B$50, 2, 0))</f>
        <v/>
      </c>
      <c r="L800" s="73"/>
      <c r="M800" s="73"/>
      <c r="N800" s="73"/>
      <c r="O800" s="73"/>
      <c r="P800" s="73"/>
      <c r="Q800" s="73"/>
      <c r="R800" s="78"/>
      <c r="S800" s="79" t="str">
        <f>IFERROR(VLOOKUP(R800,Material!$A$2:$B$59, 2, 0),"")</f>
        <v/>
      </c>
      <c r="T800" s="71"/>
      <c r="U800" s="79" t="str">
        <f>IFERROR(VLOOKUP(T800,Material!$A$2:$B$59, 2, 0),"")</f>
        <v/>
      </c>
      <c r="V800" s="71"/>
      <c r="W800" s="79" t="str">
        <f>IFERROR(VLOOKUP(V800,Material!$A$2:$B$59, 2, 0),"")</f>
        <v/>
      </c>
      <c r="X800" s="71"/>
      <c r="Y800" s="79" t="str">
        <f>IFERROR(VLOOKUP(X800,Material!$A$2:$B$59, 2, 0),"")</f>
        <v/>
      </c>
      <c r="Z800" s="71"/>
      <c r="AA800" s="79" t="str">
        <f>IFERROR(VLOOKUP(Z800,Material!$A$2:$B$59, 2, 0),"")</f>
        <v/>
      </c>
      <c r="AB800" s="74"/>
      <c r="AC800" s="75" t="e">
        <f t="shared" si="148"/>
        <v>#VALUE!</v>
      </c>
      <c r="AD800" s="75" t="e">
        <f t="shared" si="149"/>
        <v>#VALUE!</v>
      </c>
      <c r="AE800" s="75" t="e">
        <f t="shared" si="151"/>
        <v>#VALUE!</v>
      </c>
      <c r="AF800" s="75" t="e">
        <f t="shared" si="150"/>
        <v>#VALUE!</v>
      </c>
      <c r="AG800" s="75" t="e">
        <f t="shared" si="152"/>
        <v>#VALUE!</v>
      </c>
      <c r="AH800" s="75" t="e">
        <f t="shared" si="153"/>
        <v>#VALUE!</v>
      </c>
      <c r="AI800" s="75" t="e">
        <f t="shared" si="154"/>
        <v>#VALUE!</v>
      </c>
      <c r="AJ800" s="80" t="e">
        <f t="shared" si="155"/>
        <v>#VALUE!</v>
      </c>
      <c r="AK800" s="79" t="str">
        <f>(IFERROR(VLOOKUP(AB800,Categories!$A$2:$B$20,2,1),""))</f>
        <v/>
      </c>
      <c r="AL800" s="79" t="str">
        <f ca="1">IFERROR(VLOOKUP((HLOOKUP((VLOOKUP($AB800,Categories!$A$2:$F$20,3,1)), $AB$3:$AJ800, (ROW()-ROW($AB$3)+1), 0)), INDIRECT(VLOOKUP($AB800,Categories!$A$2:$F$20,6,1)),2,0),AK800)</f>
        <v/>
      </c>
      <c r="AM800" s="79" t="str">
        <f ca="1">IFERROR(VLOOKUP((HLOOKUP((VLOOKUP($AB800,Categories!$A$2:$F$20,4,1)),$AB$3:$AJ800,(ROW()-ROW($AB$3)+1),0)),INDIRECT(VLOOKUP($AB800,Categories!$A$2:$H$20,7,1)),2,0),"")</f>
        <v/>
      </c>
      <c r="AN800" s="79" t="str">
        <f ca="1">IFERROR(VLOOKUP((HLOOKUP((VLOOKUP($AB800,Categories!$A$2:$F$20,5,1)), $AB$3:$AJ800, (ROW()-ROW($AB$3)+1), 0)), INDIRECT(VLOOKUP($AB800,Categories!$A$2:$H$20,8,1)),2,0),"")</f>
        <v/>
      </c>
      <c r="AO800" s="79" t="str">
        <f t="shared" ca="1" si="156"/>
        <v/>
      </c>
      <c r="AP800" s="81"/>
      <c r="AQ800" s="70" t="str">
        <f>IFERROR(VLOOKUP(VALUE(MID(AP800,1,1)),AdditionalElements!$A$2:$B$50,2,0),"")</f>
        <v/>
      </c>
      <c r="AR800" s="70" t="str">
        <f>IFERROR(VLOOKUP(VALUE(MID(AP800,2,1)),AdditionalElements!$H$2:$I$50,2,0),"")</f>
        <v/>
      </c>
      <c r="AS800" s="70" t="str">
        <f>IFERROR(VLOOKUP(VALUE(MID(AP800,3,1)),AdditionalElements!$O$2:$P$50,2,0),"")</f>
        <v/>
      </c>
      <c r="AT800" s="70" t="str">
        <f>IFERROR(VLOOKUP(VALUE(MID(AP800,4,1)),AdditionalElements!$V$2:$W$50,2,0),"")</f>
        <v/>
      </c>
      <c r="AU800" s="71"/>
      <c r="AV800" s="79" t="str">
        <f>IFERROR(IF(VALUE(MID(AU800,1,1))=1, VLOOKUP(VALUE(MID(AU800,1,1)), TxtPanelShape!$A$2:$C$50, 3, 0), (IF(VALUE(MID(AU800,1,1))&gt;=7, VLOOKUP(VALUE(MID(AU800,1,1)), TxtPanelShape!$A$2:$C$50, 3, 0),VLOOKUP(VALUE(MID(AU800,1,2)),TxtPanelShape!$A$2:$C$50,3,0)))), "")</f>
        <v/>
      </c>
      <c r="AW800" s="79" t="str">
        <f>IFERROR(IF(VALUE(MID(AU800,1,1))=1, ", "&amp;VLOOKUP(VALUE(MID(AU800,2,1)), TxtPanelShape!$H$2:$I$50, 2, 0), IF(VALUE(MID(AU800,1,1))&gt;=7, ", "&amp;VLOOKUP(VALUE(MID(AU800,2,1)), TxtPanelShape!$H$2:$I$50, 2, 0),"")), "")</f>
        <v/>
      </c>
      <c r="AX800" s="79" t="str">
        <f>IFERROR(IF(VALUE(MID(AU800,1,1))=1, ", "&amp;VLOOKUP(VALUE(MID(AU800,3,1)), TxtPanelShape!$O$2:$P$50, 2, 0), IF(VALUE(MID(AU800,1,1))&gt;=7, ", "&amp;VLOOKUP(VALUE(MID(AU800,3,1)), TxtPanelShape!$O$2:$P$50, 2, 0),"")),"")</f>
        <v/>
      </c>
      <c r="AY800" s="79" t="str">
        <f>IFERROR("; "&amp;VLOOKUP(VALUE(MID(AU800,4,1)), TxtPanelShape!$V$2:$W$50,2,0),"")</f>
        <v/>
      </c>
      <c r="AZ800" s="79" t="str">
        <f t="shared" si="157"/>
        <v/>
      </c>
      <c r="BA800" s="71"/>
      <c r="BB800" s="79" t="str">
        <f>IFERROR(IF(VALUE(MID(BA800,1,1))=1, VLOOKUP(VALUE(MID(BA800,1,1)), TxtPanelShape!$A$2:$C$50, 3, 0), (IF(VALUE(MID(BA800,1,1))&gt;=7, VLOOKUP(VALUE(MID(BA800,1,1)), TxtPanelShape!$A$2:$C$50, 3, 0),VLOOKUP(VALUE(MID(BA800,1,2)),TxtPanelShape!$A$2:$C$50,3,0)))), "")</f>
        <v/>
      </c>
      <c r="BC800" s="79" t="str">
        <f>IFERROR(IF(VALUE(MID(BA800,1,1))=1, ", "&amp;VLOOKUP(VALUE(MID(BA800,2,1)), TxtPanelShape!$H$2:$I$50, 2, 0), IF(VALUE(MID(BA800,1,1))&gt;=7, ", "&amp;VLOOKUP(VALUE(MID(BA800,2,1)), TxtPanelShape!$H$2:$I$50, 2, 0),"")), "")</f>
        <v/>
      </c>
      <c r="BD800" s="79" t="str">
        <f>IFERROR(IF(VALUE(MID(BA800,1,1))=1, ", "&amp;VLOOKUP(VALUE(MID(BA800,3,1)), TxtPanelShape!$O$2:$P$50, 2, 0), IF(VALUE(MID(BA800,1,1))&gt;=7, ", "&amp;VLOOKUP(VALUE(MID(BA800,3,1)), TxtPanelShape!$O$2:$P$50, 2, 0),"")),"")</f>
        <v/>
      </c>
      <c r="BE800" s="79" t="str">
        <f>IFERROR("; "&amp;VLOOKUP(VALUE(MID(BA800,4,1)), TxtPanelShape!$V$2:$W$50,2,0),"")</f>
        <v/>
      </c>
      <c r="BF800" s="79" t="str">
        <f t="shared" si="158"/>
        <v/>
      </c>
      <c r="BG800" s="71"/>
      <c r="BH800" s="79" t="str">
        <f>IFERROR(VLOOKUP(BG800, TxtPanelDefinition!$A$2:$B$50, 2, 0),"")</f>
        <v/>
      </c>
      <c r="BI800" s="71"/>
      <c r="BJ800" s="79" t="str">
        <f>IFERROR(VLOOKUP(BI800, TxtPanelDefinition!$A$2:$B$50, 2, 0),"")</f>
        <v/>
      </c>
      <c r="BK800" s="71"/>
      <c r="BL800" s="79" t="str">
        <f>IFERROR(VLOOKUP(BK800, InscrTechniques!$A$2:$B$50, 2, 0),"")</f>
        <v/>
      </c>
      <c r="BM800" s="71"/>
      <c r="BN800" s="79" t="str">
        <f>IFERROR(VLOOKUP(BM800, InscrTechniques!$A$2:$B$50, 2, 0),"")</f>
        <v/>
      </c>
      <c r="BO800" s="71"/>
      <c r="BP800" s="79" t="str">
        <f>IFERROR(VLOOKUP(BO800, InscrTechniques!$A$2:$B$50, 2, 0),"")</f>
        <v/>
      </c>
      <c r="BQ800" s="71"/>
      <c r="BR800" s="79" t="str">
        <f>IFERROR(VLOOKUP(BQ800, InscrTechniques!$A$2:$B$50, 2, 0),"")</f>
        <v/>
      </c>
      <c r="BS800" s="71"/>
      <c r="BT800" s="79" t="str">
        <f>IFERROR(VLOOKUP(BS800, InscrTechniques!$A$2:$B$50, 2, 0),"")</f>
        <v/>
      </c>
      <c r="BU800" s="71"/>
      <c r="BV800" s="79" t="str">
        <f>IFERROR(VLOOKUP(BU800, InscrTechniques!$A$2:$B$50, 2, 0),"")</f>
        <v/>
      </c>
      <c r="BW800" s="125"/>
      <c r="BX800" s="79" t="str">
        <f>IFERROR(VLOOKUP(BW800, InscrTechniques!$A$2:$B$50, 2, 0),"")</f>
        <v/>
      </c>
      <c r="BY800" s="125"/>
      <c r="BZ800" s="79" t="str">
        <f>IFERROR(VLOOKUP(BY800, InscrTechniques!$A$2:$B$50, 2, 0),"")</f>
        <v/>
      </c>
      <c r="CA800" s="74"/>
      <c r="CB800" s="114" t="str">
        <f>IFERROR(VLOOKUP(CA800, LetterStyle!$A$2:$B$50, 2, 0),"")</f>
        <v/>
      </c>
      <c r="CC800" s="74"/>
      <c r="CD800" s="114" t="str">
        <f>IFERROR(VLOOKUP(CC800, LetterStyle!$A$2:$B$50, 2, 0),"")</f>
        <v/>
      </c>
      <c r="CE800" s="74"/>
      <c r="CF800" s="114" t="str">
        <f>IFERROR(VLOOKUP(CE800, LetterStyle!$A$2:$B$50, 2, 0),"")</f>
        <v/>
      </c>
      <c r="CG800" s="74"/>
      <c r="CH800" s="79" t="str">
        <f>IFERROR(VLOOKUP(CG800, LetterStyle!$A$2:$B$50, 2, 0),"")</f>
        <v/>
      </c>
      <c r="CI800" s="71"/>
      <c r="CJ800" s="79" t="str">
        <f>IFERROR(VLOOKUP(CI800, DecMotifs!$A$1:$B$306, 2, 0),"")</f>
        <v/>
      </c>
      <c r="CK800" s="71"/>
      <c r="CL800" s="79" t="str">
        <f>IFERROR(VLOOKUP(CK800, DecMotifs!$A$1:$B$306, 2, 0),"")</f>
        <v/>
      </c>
      <c r="CM800" s="71"/>
      <c r="CN800" s="79" t="str">
        <f>IFERROR(VLOOKUP(CM800, DecMotifs!$A$1:$B$306, 2, 0),"")</f>
        <v/>
      </c>
      <c r="CO800" s="71"/>
      <c r="CP800" s="79" t="str">
        <f>IFERROR(VLOOKUP(CO800, MarginalDec!$A$2:$B$253, 2, 0),"")</f>
        <v/>
      </c>
      <c r="CQ800" s="71"/>
      <c r="CR800" s="79" t="str">
        <f>IFERROR(VLOOKUP(CQ800, MarginalDec!$A$2:$B$253, 2, 0),"")</f>
        <v/>
      </c>
      <c r="CS800" s="71"/>
      <c r="CT800" s="79" t="str">
        <f>IFERROR(VLOOKUP(CS800, MarginalDec!$A$2:$B$253, 2, 0),"")</f>
        <v/>
      </c>
      <c r="CU800" s="71"/>
      <c r="CV800" s="79" t="str">
        <f>IF(ISBLANK(CU800),"", IFERROR(VLOOKUP(CU800, Tooling!$A$2:$B$252, 2, 0),""))</f>
        <v/>
      </c>
      <c r="CW800" s="71"/>
      <c r="CX800" s="79" t="str">
        <f>IF(ISBLANK(CW800),"", IFERROR(VLOOKUP(CW800, Tooling!$A$2:$B$252, 2, 0),""))</f>
        <v/>
      </c>
      <c r="CY800" s="71"/>
      <c r="CZ800" s="79" t="str">
        <f>IF(ISBLANK(CY800),"", IFERROR(VLOOKUP(CY800, Repairs!$A$2:$B$252, 2, 0),""))</f>
        <v/>
      </c>
      <c r="DA800" s="77"/>
      <c r="DB800" s="71"/>
      <c r="DC800" s="79" t="str">
        <f>IFERROR(VLOOKUP(DB800, DatingReason!$A$2:$B$252, 2, 0),"")</f>
        <v/>
      </c>
      <c r="DD800" s="123" t="str">
        <f t="shared" si="159"/>
        <v/>
      </c>
      <c r="DF800" s="119" t="str">
        <f t="array" ref="DF800">IF(AND($B800&lt;&gt;"", $DE800&lt;&gt;"", $DE800&lt;&gt;"No"),MAX(IF($B800=PEOPLE!$B$4:$B$1000, PEOPLE!$Q$4:$Q$1000,""))+100,"")</f>
        <v/>
      </c>
      <c r="DG800" s="68"/>
      <c r="DH800" s="76">
        <f>COUNTIF(PEOPLE!B:B, MEMORIALS!B800)</f>
        <v>0</v>
      </c>
      <c r="DI800" s="82"/>
      <c r="DJ800" s="82"/>
      <c r="DK800" s="82"/>
      <c r="DL800" s="68"/>
      <c r="DM800" s="68"/>
      <c r="DN800" s="68"/>
      <c r="DO800" s="68"/>
      <c r="DP800" s="68"/>
    </row>
    <row r="801" spans="1:120" ht="15" customHeight="1" x14ac:dyDescent="0.25">
      <c r="A801" s="68"/>
      <c r="B801" s="69"/>
      <c r="C801" s="68"/>
      <c r="D801" s="68"/>
      <c r="E801" s="70" t="str">
        <f>IF(D801="","",VLOOKUP(D801,Denomination!$A$2:$B$50, 2, 0))</f>
        <v/>
      </c>
      <c r="F801" s="68"/>
      <c r="G801" s="71"/>
      <c r="H801" s="70" t="str">
        <f>IF(G801="","",VLOOKUP(G801,MCondition!$A$2:$B$50, 2, 0))</f>
        <v/>
      </c>
      <c r="I801" s="72"/>
      <c r="J801" s="71"/>
      <c r="K801" s="70" t="str">
        <f>IF(J801="","",VLOOKUP(J801,ICondition!$A$2:$B$50, 2, 0))</f>
        <v/>
      </c>
      <c r="L801" s="73"/>
      <c r="M801" s="73"/>
      <c r="N801" s="73"/>
      <c r="O801" s="73"/>
      <c r="P801" s="73"/>
      <c r="Q801" s="73"/>
      <c r="R801" s="78"/>
      <c r="S801" s="79" t="str">
        <f>IFERROR(VLOOKUP(R801,Material!$A$2:$B$59, 2, 0),"")</f>
        <v/>
      </c>
      <c r="T801" s="71"/>
      <c r="U801" s="79" t="str">
        <f>IFERROR(VLOOKUP(T801,Material!$A$2:$B$59, 2, 0),"")</f>
        <v/>
      </c>
      <c r="V801" s="71"/>
      <c r="W801" s="79" t="str">
        <f>IFERROR(VLOOKUP(V801,Material!$A$2:$B$59, 2, 0),"")</f>
        <v/>
      </c>
      <c r="X801" s="71"/>
      <c r="Y801" s="79" t="str">
        <f>IFERROR(VLOOKUP(X801,Material!$A$2:$B$59, 2, 0),"")</f>
        <v/>
      </c>
      <c r="Z801" s="71"/>
      <c r="AA801" s="79" t="str">
        <f>IFERROR(VLOOKUP(Z801,Material!$A$2:$B$59, 2, 0),"")</f>
        <v/>
      </c>
      <c r="AB801" s="74"/>
      <c r="AC801" s="75" t="e">
        <f t="shared" si="148"/>
        <v>#VALUE!</v>
      </c>
      <c r="AD801" s="75" t="e">
        <f t="shared" si="149"/>
        <v>#VALUE!</v>
      </c>
      <c r="AE801" s="75" t="e">
        <f t="shared" si="151"/>
        <v>#VALUE!</v>
      </c>
      <c r="AF801" s="75" t="e">
        <f t="shared" si="150"/>
        <v>#VALUE!</v>
      </c>
      <c r="AG801" s="75" t="e">
        <f t="shared" si="152"/>
        <v>#VALUE!</v>
      </c>
      <c r="AH801" s="75" t="e">
        <f t="shared" si="153"/>
        <v>#VALUE!</v>
      </c>
      <c r="AI801" s="75" t="e">
        <f t="shared" si="154"/>
        <v>#VALUE!</v>
      </c>
      <c r="AJ801" s="80" t="e">
        <f t="shared" si="155"/>
        <v>#VALUE!</v>
      </c>
      <c r="AK801" s="79" t="str">
        <f>(IFERROR(VLOOKUP(AB801,Categories!$A$2:$B$20,2,1),""))</f>
        <v/>
      </c>
      <c r="AL801" s="79" t="str">
        <f ca="1">IFERROR(VLOOKUP((HLOOKUP((VLOOKUP($AB801,Categories!$A$2:$F$20,3,1)), $AB$3:$AJ801, (ROW()-ROW($AB$3)+1), 0)), INDIRECT(VLOOKUP($AB801,Categories!$A$2:$F$20,6,1)),2,0),AK801)</f>
        <v/>
      </c>
      <c r="AM801" s="79" t="str">
        <f ca="1">IFERROR(VLOOKUP((HLOOKUP((VLOOKUP($AB801,Categories!$A$2:$F$20,4,1)),$AB$3:$AJ801,(ROW()-ROW($AB$3)+1),0)),INDIRECT(VLOOKUP($AB801,Categories!$A$2:$H$20,7,1)),2,0),"")</f>
        <v/>
      </c>
      <c r="AN801" s="79" t="str">
        <f ca="1">IFERROR(VLOOKUP((HLOOKUP((VLOOKUP($AB801,Categories!$A$2:$F$20,5,1)), $AB$3:$AJ801, (ROW()-ROW($AB$3)+1), 0)), INDIRECT(VLOOKUP($AB801,Categories!$A$2:$H$20,8,1)),2,0),"")</f>
        <v/>
      </c>
      <c r="AO801" s="79" t="str">
        <f t="shared" ca="1" si="156"/>
        <v/>
      </c>
      <c r="AP801" s="81"/>
      <c r="AQ801" s="70" t="str">
        <f>IFERROR(VLOOKUP(VALUE(MID(AP801,1,1)),AdditionalElements!$A$2:$B$50,2,0),"")</f>
        <v/>
      </c>
      <c r="AR801" s="70" t="str">
        <f>IFERROR(VLOOKUP(VALUE(MID(AP801,2,1)),AdditionalElements!$H$2:$I$50,2,0),"")</f>
        <v/>
      </c>
      <c r="AS801" s="70" t="str">
        <f>IFERROR(VLOOKUP(VALUE(MID(AP801,3,1)),AdditionalElements!$O$2:$P$50,2,0),"")</f>
        <v/>
      </c>
      <c r="AT801" s="70" t="str">
        <f>IFERROR(VLOOKUP(VALUE(MID(AP801,4,1)),AdditionalElements!$V$2:$W$50,2,0),"")</f>
        <v/>
      </c>
      <c r="AU801" s="71"/>
      <c r="AV801" s="79" t="str">
        <f>IFERROR(IF(VALUE(MID(AU801,1,1))=1, VLOOKUP(VALUE(MID(AU801,1,1)), TxtPanelShape!$A$2:$C$50, 3, 0), (IF(VALUE(MID(AU801,1,1))&gt;=7, VLOOKUP(VALUE(MID(AU801,1,1)), TxtPanelShape!$A$2:$C$50, 3, 0),VLOOKUP(VALUE(MID(AU801,1,2)),TxtPanelShape!$A$2:$C$50,3,0)))), "")</f>
        <v/>
      </c>
      <c r="AW801" s="79" t="str">
        <f>IFERROR(IF(VALUE(MID(AU801,1,1))=1, ", "&amp;VLOOKUP(VALUE(MID(AU801,2,1)), TxtPanelShape!$H$2:$I$50, 2, 0), IF(VALUE(MID(AU801,1,1))&gt;=7, ", "&amp;VLOOKUP(VALUE(MID(AU801,2,1)), TxtPanelShape!$H$2:$I$50, 2, 0),"")), "")</f>
        <v/>
      </c>
      <c r="AX801" s="79" t="str">
        <f>IFERROR(IF(VALUE(MID(AU801,1,1))=1, ", "&amp;VLOOKUP(VALUE(MID(AU801,3,1)), TxtPanelShape!$O$2:$P$50, 2, 0), IF(VALUE(MID(AU801,1,1))&gt;=7, ", "&amp;VLOOKUP(VALUE(MID(AU801,3,1)), TxtPanelShape!$O$2:$P$50, 2, 0),"")),"")</f>
        <v/>
      </c>
      <c r="AY801" s="79" t="str">
        <f>IFERROR("; "&amp;VLOOKUP(VALUE(MID(AU801,4,1)), TxtPanelShape!$V$2:$W$50,2,0),"")</f>
        <v/>
      </c>
      <c r="AZ801" s="79" t="str">
        <f t="shared" si="157"/>
        <v/>
      </c>
      <c r="BA801" s="71"/>
      <c r="BB801" s="79" t="str">
        <f>IFERROR(IF(VALUE(MID(BA801,1,1))=1, VLOOKUP(VALUE(MID(BA801,1,1)), TxtPanelShape!$A$2:$C$50, 3, 0), (IF(VALUE(MID(BA801,1,1))&gt;=7, VLOOKUP(VALUE(MID(BA801,1,1)), TxtPanelShape!$A$2:$C$50, 3, 0),VLOOKUP(VALUE(MID(BA801,1,2)),TxtPanelShape!$A$2:$C$50,3,0)))), "")</f>
        <v/>
      </c>
      <c r="BC801" s="79" t="str">
        <f>IFERROR(IF(VALUE(MID(BA801,1,1))=1, ", "&amp;VLOOKUP(VALUE(MID(BA801,2,1)), TxtPanelShape!$H$2:$I$50, 2, 0), IF(VALUE(MID(BA801,1,1))&gt;=7, ", "&amp;VLOOKUP(VALUE(MID(BA801,2,1)), TxtPanelShape!$H$2:$I$50, 2, 0),"")), "")</f>
        <v/>
      </c>
      <c r="BD801" s="79" t="str">
        <f>IFERROR(IF(VALUE(MID(BA801,1,1))=1, ", "&amp;VLOOKUP(VALUE(MID(BA801,3,1)), TxtPanelShape!$O$2:$P$50, 2, 0), IF(VALUE(MID(BA801,1,1))&gt;=7, ", "&amp;VLOOKUP(VALUE(MID(BA801,3,1)), TxtPanelShape!$O$2:$P$50, 2, 0),"")),"")</f>
        <v/>
      </c>
      <c r="BE801" s="79" t="str">
        <f>IFERROR("; "&amp;VLOOKUP(VALUE(MID(BA801,4,1)), TxtPanelShape!$V$2:$W$50,2,0),"")</f>
        <v/>
      </c>
      <c r="BF801" s="79" t="str">
        <f t="shared" si="158"/>
        <v/>
      </c>
      <c r="BG801" s="71"/>
      <c r="BH801" s="79" t="str">
        <f>IFERROR(VLOOKUP(BG801, TxtPanelDefinition!$A$2:$B$50, 2, 0),"")</f>
        <v/>
      </c>
      <c r="BI801" s="71"/>
      <c r="BJ801" s="79" t="str">
        <f>IFERROR(VLOOKUP(BI801, TxtPanelDefinition!$A$2:$B$50, 2, 0),"")</f>
        <v/>
      </c>
      <c r="BK801" s="71"/>
      <c r="BL801" s="79" t="str">
        <f>IFERROR(VLOOKUP(BK801, InscrTechniques!$A$2:$B$50, 2, 0),"")</f>
        <v/>
      </c>
      <c r="BM801" s="71"/>
      <c r="BN801" s="79" t="str">
        <f>IFERROR(VLOOKUP(BM801, InscrTechniques!$A$2:$B$50, 2, 0),"")</f>
        <v/>
      </c>
      <c r="BO801" s="71"/>
      <c r="BP801" s="79" t="str">
        <f>IFERROR(VLOOKUP(BO801, InscrTechniques!$A$2:$B$50, 2, 0),"")</f>
        <v/>
      </c>
      <c r="BQ801" s="71"/>
      <c r="BR801" s="79" t="str">
        <f>IFERROR(VLOOKUP(BQ801, InscrTechniques!$A$2:$B$50, 2, 0),"")</f>
        <v/>
      </c>
      <c r="BS801" s="71"/>
      <c r="BT801" s="79" t="str">
        <f>IFERROR(VLOOKUP(BS801, InscrTechniques!$A$2:$B$50, 2, 0),"")</f>
        <v/>
      </c>
      <c r="BU801" s="71"/>
      <c r="BV801" s="79" t="str">
        <f>IFERROR(VLOOKUP(BU801, InscrTechniques!$A$2:$B$50, 2, 0),"")</f>
        <v/>
      </c>
      <c r="BW801" s="125"/>
      <c r="BX801" s="79" t="str">
        <f>IFERROR(VLOOKUP(BW801, InscrTechniques!$A$2:$B$50, 2, 0),"")</f>
        <v/>
      </c>
      <c r="BY801" s="125"/>
      <c r="BZ801" s="79" t="str">
        <f>IFERROR(VLOOKUP(BY801, InscrTechniques!$A$2:$B$50, 2, 0),"")</f>
        <v/>
      </c>
      <c r="CA801" s="74"/>
      <c r="CB801" s="114" t="str">
        <f>IFERROR(VLOOKUP(CA801, LetterStyle!$A$2:$B$50, 2, 0),"")</f>
        <v/>
      </c>
      <c r="CC801" s="74"/>
      <c r="CD801" s="114" t="str">
        <f>IFERROR(VLOOKUP(CC801, LetterStyle!$A$2:$B$50, 2, 0),"")</f>
        <v/>
      </c>
      <c r="CE801" s="74"/>
      <c r="CF801" s="114" t="str">
        <f>IFERROR(VLOOKUP(CE801, LetterStyle!$A$2:$B$50, 2, 0),"")</f>
        <v/>
      </c>
      <c r="CG801" s="74"/>
      <c r="CH801" s="79" t="str">
        <f>IFERROR(VLOOKUP(CG801, LetterStyle!$A$2:$B$50, 2, 0),"")</f>
        <v/>
      </c>
      <c r="CI801" s="71"/>
      <c r="CJ801" s="79" t="str">
        <f>IFERROR(VLOOKUP(CI801, DecMotifs!$A$1:$B$306, 2, 0),"")</f>
        <v/>
      </c>
      <c r="CK801" s="71"/>
      <c r="CL801" s="79" t="str">
        <f>IFERROR(VLOOKUP(CK801, DecMotifs!$A$1:$B$306, 2, 0),"")</f>
        <v/>
      </c>
      <c r="CM801" s="71"/>
      <c r="CN801" s="79" t="str">
        <f>IFERROR(VLOOKUP(CM801, DecMotifs!$A$1:$B$306, 2, 0),"")</f>
        <v/>
      </c>
      <c r="CO801" s="71"/>
      <c r="CP801" s="79" t="str">
        <f>IFERROR(VLOOKUP(CO801, MarginalDec!$A$2:$B$253, 2, 0),"")</f>
        <v/>
      </c>
      <c r="CQ801" s="71"/>
      <c r="CR801" s="79" t="str">
        <f>IFERROR(VLOOKUP(CQ801, MarginalDec!$A$2:$B$253, 2, 0),"")</f>
        <v/>
      </c>
      <c r="CS801" s="71"/>
      <c r="CT801" s="79" t="str">
        <f>IFERROR(VLOOKUP(CS801, MarginalDec!$A$2:$B$253, 2, 0),"")</f>
        <v/>
      </c>
      <c r="CU801" s="71"/>
      <c r="CV801" s="79" t="str">
        <f>IF(ISBLANK(CU801),"", IFERROR(VLOOKUP(CU801, Tooling!$A$2:$B$252, 2, 0),""))</f>
        <v/>
      </c>
      <c r="CW801" s="71"/>
      <c r="CX801" s="79" t="str">
        <f>IF(ISBLANK(CW801),"", IFERROR(VLOOKUP(CW801, Tooling!$A$2:$B$252, 2, 0),""))</f>
        <v/>
      </c>
      <c r="CY801" s="71"/>
      <c r="CZ801" s="79" t="str">
        <f>IF(ISBLANK(CY801),"", IFERROR(VLOOKUP(CY801, Repairs!$A$2:$B$252, 2, 0),""))</f>
        <v/>
      </c>
      <c r="DA801" s="77"/>
      <c r="DB801" s="71"/>
      <c r="DC801" s="79" t="str">
        <f>IFERROR(VLOOKUP(DB801, DatingReason!$A$2:$B$252, 2, 0),"")</f>
        <v/>
      </c>
      <c r="DD801" s="123" t="str">
        <f t="shared" si="159"/>
        <v/>
      </c>
      <c r="DF801" s="119" t="str">
        <f t="array" ref="DF801">IF(AND($B801&lt;&gt;"", $DE801&lt;&gt;"", $DE801&lt;&gt;"No"),MAX(IF($B801=PEOPLE!$B$4:$B$1000, PEOPLE!$Q$4:$Q$1000,""))+100,"")</f>
        <v/>
      </c>
      <c r="DG801" s="68"/>
      <c r="DH801" s="76">
        <f>COUNTIF(PEOPLE!B:B, MEMORIALS!B801)</f>
        <v>0</v>
      </c>
      <c r="DI801" s="82"/>
      <c r="DJ801" s="82"/>
      <c r="DK801" s="82"/>
      <c r="DL801" s="68"/>
      <c r="DM801" s="68"/>
      <c r="DN801" s="68"/>
      <c r="DO801" s="68"/>
      <c r="DP801" s="68"/>
    </row>
    <row r="802" spans="1:120" ht="15" customHeight="1" x14ac:dyDescent="0.25">
      <c r="A802" s="68"/>
      <c r="B802" s="69"/>
      <c r="C802" s="68"/>
      <c r="D802" s="68"/>
      <c r="E802" s="70" t="str">
        <f>IF(D802="","",VLOOKUP(D802,Denomination!$A$2:$B$50, 2, 0))</f>
        <v/>
      </c>
      <c r="F802" s="68"/>
      <c r="G802" s="71"/>
      <c r="H802" s="70" t="str">
        <f>IF(G802="","",VLOOKUP(G802,MCondition!$A$2:$B$50, 2, 0))</f>
        <v/>
      </c>
      <c r="I802" s="72"/>
      <c r="J802" s="71"/>
      <c r="K802" s="70" t="str">
        <f>IF(J802="","",VLOOKUP(J802,ICondition!$A$2:$B$50, 2, 0))</f>
        <v/>
      </c>
      <c r="L802" s="73"/>
      <c r="M802" s="73"/>
      <c r="N802" s="73"/>
      <c r="O802" s="73"/>
      <c r="P802" s="73"/>
      <c r="Q802" s="73"/>
      <c r="R802" s="78"/>
      <c r="S802" s="79" t="str">
        <f>IFERROR(VLOOKUP(R802,Material!$A$2:$B$59, 2, 0),"")</f>
        <v/>
      </c>
      <c r="T802" s="71"/>
      <c r="U802" s="79" t="str">
        <f>IFERROR(VLOOKUP(T802,Material!$A$2:$B$59, 2, 0),"")</f>
        <v/>
      </c>
      <c r="V802" s="71"/>
      <c r="W802" s="79" t="str">
        <f>IFERROR(VLOOKUP(V802,Material!$A$2:$B$59, 2, 0),"")</f>
        <v/>
      </c>
      <c r="X802" s="71"/>
      <c r="Y802" s="79" t="str">
        <f>IFERROR(VLOOKUP(X802,Material!$A$2:$B$59, 2, 0),"")</f>
        <v/>
      </c>
      <c r="Z802" s="71"/>
      <c r="AA802" s="79" t="str">
        <f>IFERROR(VLOOKUP(Z802,Material!$A$2:$B$59, 2, 0),"")</f>
        <v/>
      </c>
      <c r="AB802" s="74"/>
      <c r="AC802" s="75" t="e">
        <f t="shared" si="148"/>
        <v>#VALUE!</v>
      </c>
      <c r="AD802" s="75" t="e">
        <f t="shared" si="149"/>
        <v>#VALUE!</v>
      </c>
      <c r="AE802" s="75" t="e">
        <f t="shared" si="151"/>
        <v>#VALUE!</v>
      </c>
      <c r="AF802" s="75" t="e">
        <f t="shared" si="150"/>
        <v>#VALUE!</v>
      </c>
      <c r="AG802" s="75" t="e">
        <f t="shared" si="152"/>
        <v>#VALUE!</v>
      </c>
      <c r="AH802" s="75" t="e">
        <f t="shared" si="153"/>
        <v>#VALUE!</v>
      </c>
      <c r="AI802" s="75" t="e">
        <f t="shared" si="154"/>
        <v>#VALUE!</v>
      </c>
      <c r="AJ802" s="80" t="e">
        <f t="shared" si="155"/>
        <v>#VALUE!</v>
      </c>
      <c r="AK802" s="79" t="str">
        <f>(IFERROR(VLOOKUP(AB802,Categories!$A$2:$B$20,2,1),""))</f>
        <v/>
      </c>
      <c r="AL802" s="79" t="str">
        <f ca="1">IFERROR(VLOOKUP((HLOOKUP((VLOOKUP($AB802,Categories!$A$2:$F$20,3,1)), $AB$3:$AJ802, (ROW()-ROW($AB$3)+1), 0)), INDIRECT(VLOOKUP($AB802,Categories!$A$2:$F$20,6,1)),2,0),AK802)</f>
        <v/>
      </c>
      <c r="AM802" s="79" t="str">
        <f ca="1">IFERROR(VLOOKUP((HLOOKUP((VLOOKUP($AB802,Categories!$A$2:$F$20,4,1)),$AB$3:$AJ802,(ROW()-ROW($AB$3)+1),0)),INDIRECT(VLOOKUP($AB802,Categories!$A$2:$H$20,7,1)),2,0),"")</f>
        <v/>
      </c>
      <c r="AN802" s="79" t="str">
        <f ca="1">IFERROR(VLOOKUP((HLOOKUP((VLOOKUP($AB802,Categories!$A$2:$F$20,5,1)), $AB$3:$AJ802, (ROW()-ROW($AB$3)+1), 0)), INDIRECT(VLOOKUP($AB802,Categories!$A$2:$H$20,8,1)),2,0),"")</f>
        <v/>
      </c>
      <c r="AO802" s="79" t="str">
        <f t="shared" ca="1" si="156"/>
        <v/>
      </c>
      <c r="AP802" s="81"/>
      <c r="AQ802" s="70" t="str">
        <f>IFERROR(VLOOKUP(VALUE(MID(AP802,1,1)),AdditionalElements!$A$2:$B$50,2,0),"")</f>
        <v/>
      </c>
      <c r="AR802" s="70" t="str">
        <f>IFERROR(VLOOKUP(VALUE(MID(AP802,2,1)),AdditionalElements!$H$2:$I$50,2,0),"")</f>
        <v/>
      </c>
      <c r="AS802" s="70" t="str">
        <f>IFERROR(VLOOKUP(VALUE(MID(AP802,3,1)),AdditionalElements!$O$2:$P$50,2,0),"")</f>
        <v/>
      </c>
      <c r="AT802" s="70" t="str">
        <f>IFERROR(VLOOKUP(VALUE(MID(AP802,4,1)),AdditionalElements!$V$2:$W$50,2,0),"")</f>
        <v/>
      </c>
      <c r="AU802" s="71"/>
      <c r="AV802" s="79" t="str">
        <f>IFERROR(IF(VALUE(MID(AU802,1,1))=1, VLOOKUP(VALUE(MID(AU802,1,1)), TxtPanelShape!$A$2:$C$50, 3, 0), (IF(VALUE(MID(AU802,1,1))&gt;=7, VLOOKUP(VALUE(MID(AU802,1,1)), TxtPanelShape!$A$2:$C$50, 3, 0),VLOOKUP(VALUE(MID(AU802,1,2)),TxtPanelShape!$A$2:$C$50,3,0)))), "")</f>
        <v/>
      </c>
      <c r="AW802" s="79" t="str">
        <f>IFERROR(IF(VALUE(MID(AU802,1,1))=1, ", "&amp;VLOOKUP(VALUE(MID(AU802,2,1)), TxtPanelShape!$H$2:$I$50, 2, 0), IF(VALUE(MID(AU802,1,1))&gt;=7, ", "&amp;VLOOKUP(VALUE(MID(AU802,2,1)), TxtPanelShape!$H$2:$I$50, 2, 0),"")), "")</f>
        <v/>
      </c>
      <c r="AX802" s="79" t="str">
        <f>IFERROR(IF(VALUE(MID(AU802,1,1))=1, ", "&amp;VLOOKUP(VALUE(MID(AU802,3,1)), TxtPanelShape!$O$2:$P$50, 2, 0), IF(VALUE(MID(AU802,1,1))&gt;=7, ", "&amp;VLOOKUP(VALUE(MID(AU802,3,1)), TxtPanelShape!$O$2:$P$50, 2, 0),"")),"")</f>
        <v/>
      </c>
      <c r="AY802" s="79" t="str">
        <f>IFERROR("; "&amp;VLOOKUP(VALUE(MID(AU802,4,1)), TxtPanelShape!$V$2:$W$50,2,0),"")</f>
        <v/>
      </c>
      <c r="AZ802" s="79" t="str">
        <f t="shared" si="157"/>
        <v/>
      </c>
      <c r="BA802" s="71"/>
      <c r="BB802" s="79" t="str">
        <f>IFERROR(IF(VALUE(MID(BA802,1,1))=1, VLOOKUP(VALUE(MID(BA802,1,1)), TxtPanelShape!$A$2:$C$50, 3, 0), (IF(VALUE(MID(BA802,1,1))&gt;=7, VLOOKUP(VALUE(MID(BA802,1,1)), TxtPanelShape!$A$2:$C$50, 3, 0),VLOOKUP(VALUE(MID(BA802,1,2)),TxtPanelShape!$A$2:$C$50,3,0)))), "")</f>
        <v/>
      </c>
      <c r="BC802" s="79" t="str">
        <f>IFERROR(IF(VALUE(MID(BA802,1,1))=1, ", "&amp;VLOOKUP(VALUE(MID(BA802,2,1)), TxtPanelShape!$H$2:$I$50, 2, 0), IF(VALUE(MID(BA802,1,1))&gt;=7, ", "&amp;VLOOKUP(VALUE(MID(BA802,2,1)), TxtPanelShape!$H$2:$I$50, 2, 0),"")), "")</f>
        <v/>
      </c>
      <c r="BD802" s="79" t="str">
        <f>IFERROR(IF(VALUE(MID(BA802,1,1))=1, ", "&amp;VLOOKUP(VALUE(MID(BA802,3,1)), TxtPanelShape!$O$2:$P$50, 2, 0), IF(VALUE(MID(BA802,1,1))&gt;=7, ", "&amp;VLOOKUP(VALUE(MID(BA802,3,1)), TxtPanelShape!$O$2:$P$50, 2, 0),"")),"")</f>
        <v/>
      </c>
      <c r="BE802" s="79" t="str">
        <f>IFERROR("; "&amp;VLOOKUP(VALUE(MID(BA802,4,1)), TxtPanelShape!$V$2:$W$50,2,0),"")</f>
        <v/>
      </c>
      <c r="BF802" s="79" t="str">
        <f t="shared" si="158"/>
        <v/>
      </c>
      <c r="BG802" s="71"/>
      <c r="BH802" s="79" t="str">
        <f>IFERROR(VLOOKUP(BG802, TxtPanelDefinition!$A$2:$B$50, 2, 0),"")</f>
        <v/>
      </c>
      <c r="BI802" s="71"/>
      <c r="BJ802" s="79" t="str">
        <f>IFERROR(VLOOKUP(BI802, TxtPanelDefinition!$A$2:$B$50, 2, 0),"")</f>
        <v/>
      </c>
      <c r="BK802" s="71"/>
      <c r="BL802" s="79" t="str">
        <f>IFERROR(VLOOKUP(BK802, InscrTechniques!$A$2:$B$50, 2, 0),"")</f>
        <v/>
      </c>
      <c r="BM802" s="71"/>
      <c r="BN802" s="79" t="str">
        <f>IFERROR(VLOOKUP(BM802, InscrTechniques!$A$2:$B$50, 2, 0),"")</f>
        <v/>
      </c>
      <c r="BO802" s="71"/>
      <c r="BP802" s="79" t="str">
        <f>IFERROR(VLOOKUP(BO802, InscrTechniques!$A$2:$B$50, 2, 0),"")</f>
        <v/>
      </c>
      <c r="BQ802" s="71"/>
      <c r="BR802" s="79" t="str">
        <f>IFERROR(VLOOKUP(BQ802, InscrTechniques!$A$2:$B$50, 2, 0),"")</f>
        <v/>
      </c>
      <c r="BS802" s="71"/>
      <c r="BT802" s="79" t="str">
        <f>IFERROR(VLOOKUP(BS802, InscrTechniques!$A$2:$B$50, 2, 0),"")</f>
        <v/>
      </c>
      <c r="BU802" s="71"/>
      <c r="BV802" s="79" t="str">
        <f>IFERROR(VLOOKUP(BU802, InscrTechniques!$A$2:$B$50, 2, 0),"")</f>
        <v/>
      </c>
      <c r="BW802" s="125"/>
      <c r="BX802" s="79" t="str">
        <f>IFERROR(VLOOKUP(BW802, InscrTechniques!$A$2:$B$50, 2, 0),"")</f>
        <v/>
      </c>
      <c r="BY802" s="125"/>
      <c r="BZ802" s="79" t="str">
        <f>IFERROR(VLOOKUP(BY802, InscrTechniques!$A$2:$B$50, 2, 0),"")</f>
        <v/>
      </c>
      <c r="CA802" s="74"/>
      <c r="CB802" s="114" t="str">
        <f>IFERROR(VLOOKUP(CA802, LetterStyle!$A$2:$B$50, 2, 0),"")</f>
        <v/>
      </c>
      <c r="CC802" s="74"/>
      <c r="CD802" s="114" t="str">
        <f>IFERROR(VLOOKUP(CC802, LetterStyle!$A$2:$B$50, 2, 0),"")</f>
        <v/>
      </c>
      <c r="CE802" s="74"/>
      <c r="CF802" s="114" t="str">
        <f>IFERROR(VLOOKUP(CE802, LetterStyle!$A$2:$B$50, 2, 0),"")</f>
        <v/>
      </c>
      <c r="CG802" s="74"/>
      <c r="CH802" s="79" t="str">
        <f>IFERROR(VLOOKUP(CG802, LetterStyle!$A$2:$B$50, 2, 0),"")</f>
        <v/>
      </c>
      <c r="CI802" s="71"/>
      <c r="CJ802" s="79" t="str">
        <f>IFERROR(VLOOKUP(CI802, DecMotifs!$A$1:$B$306, 2, 0),"")</f>
        <v/>
      </c>
      <c r="CK802" s="71"/>
      <c r="CL802" s="79" t="str">
        <f>IFERROR(VLOOKUP(CK802, DecMotifs!$A$1:$B$306, 2, 0),"")</f>
        <v/>
      </c>
      <c r="CM802" s="71"/>
      <c r="CN802" s="79" t="str">
        <f>IFERROR(VLOOKUP(CM802, DecMotifs!$A$1:$B$306, 2, 0),"")</f>
        <v/>
      </c>
      <c r="CO802" s="71"/>
      <c r="CP802" s="79" t="str">
        <f>IFERROR(VLOOKUP(CO802, MarginalDec!$A$2:$B$253, 2, 0),"")</f>
        <v/>
      </c>
      <c r="CQ802" s="71"/>
      <c r="CR802" s="79" t="str">
        <f>IFERROR(VLOOKUP(CQ802, MarginalDec!$A$2:$B$253, 2, 0),"")</f>
        <v/>
      </c>
      <c r="CS802" s="71"/>
      <c r="CT802" s="79" t="str">
        <f>IFERROR(VLOOKUP(CS802, MarginalDec!$A$2:$B$253, 2, 0),"")</f>
        <v/>
      </c>
      <c r="CU802" s="71"/>
      <c r="CV802" s="79" t="str">
        <f>IF(ISBLANK(CU802),"", IFERROR(VLOOKUP(CU802, Tooling!$A$2:$B$252, 2, 0),""))</f>
        <v/>
      </c>
      <c r="CW802" s="71"/>
      <c r="CX802" s="79" t="str">
        <f>IF(ISBLANK(CW802),"", IFERROR(VLOOKUP(CW802, Tooling!$A$2:$B$252, 2, 0),""))</f>
        <v/>
      </c>
      <c r="CY802" s="71"/>
      <c r="CZ802" s="79" t="str">
        <f>IF(ISBLANK(CY802),"", IFERROR(VLOOKUP(CY802, Repairs!$A$2:$B$252, 2, 0),""))</f>
        <v/>
      </c>
      <c r="DA802" s="77"/>
      <c r="DB802" s="71"/>
      <c r="DC802" s="79" t="str">
        <f>IFERROR(VLOOKUP(DB802, DatingReason!$A$2:$B$252, 2, 0),"")</f>
        <v/>
      </c>
      <c r="DD802" s="123" t="str">
        <f t="shared" si="159"/>
        <v/>
      </c>
      <c r="DF802" s="119" t="str">
        <f t="array" ref="DF802">IF(AND($B802&lt;&gt;"", $DE802&lt;&gt;"", $DE802&lt;&gt;"No"),MAX(IF($B802=PEOPLE!$B$4:$B$1000, PEOPLE!$Q$4:$Q$1000,""))+100,"")</f>
        <v/>
      </c>
      <c r="DG802" s="68"/>
      <c r="DH802" s="76">
        <f>COUNTIF(PEOPLE!B:B, MEMORIALS!B802)</f>
        <v>0</v>
      </c>
      <c r="DI802" s="82"/>
      <c r="DJ802" s="82"/>
      <c r="DK802" s="82"/>
      <c r="DL802" s="68"/>
      <c r="DM802" s="68"/>
      <c r="DN802" s="68"/>
      <c r="DO802" s="68"/>
      <c r="DP802" s="68"/>
    </row>
    <row r="803" spans="1:120" ht="15" customHeight="1" x14ac:dyDescent="0.25">
      <c r="A803" s="68"/>
      <c r="B803" s="69"/>
      <c r="C803" s="68"/>
      <c r="D803" s="68"/>
      <c r="E803" s="70" t="str">
        <f>IF(D803="","",VLOOKUP(D803,Denomination!$A$2:$B$50, 2, 0))</f>
        <v/>
      </c>
      <c r="F803" s="68"/>
      <c r="G803" s="71"/>
      <c r="H803" s="70" t="str">
        <f>IF(G803="","",VLOOKUP(G803,MCondition!$A$2:$B$50, 2, 0))</f>
        <v/>
      </c>
      <c r="I803" s="72"/>
      <c r="J803" s="71"/>
      <c r="K803" s="70" t="str">
        <f>IF(J803="","",VLOOKUP(J803,ICondition!$A$2:$B$50, 2, 0))</f>
        <v/>
      </c>
      <c r="L803" s="73"/>
      <c r="M803" s="73"/>
      <c r="N803" s="73"/>
      <c r="O803" s="73"/>
      <c r="P803" s="73"/>
      <c r="Q803" s="73"/>
      <c r="R803" s="78"/>
      <c r="S803" s="79" t="str">
        <f>IFERROR(VLOOKUP(R803,Material!$A$2:$B$59, 2, 0),"")</f>
        <v/>
      </c>
      <c r="T803" s="71"/>
      <c r="U803" s="79" t="str">
        <f>IFERROR(VLOOKUP(T803,Material!$A$2:$B$59, 2, 0),"")</f>
        <v/>
      </c>
      <c r="V803" s="71"/>
      <c r="W803" s="79" t="str">
        <f>IFERROR(VLOOKUP(V803,Material!$A$2:$B$59, 2, 0),"")</f>
        <v/>
      </c>
      <c r="X803" s="71"/>
      <c r="Y803" s="79" t="str">
        <f>IFERROR(VLOOKUP(X803,Material!$A$2:$B$59, 2, 0),"")</f>
        <v/>
      </c>
      <c r="Z803" s="71"/>
      <c r="AA803" s="79" t="str">
        <f>IFERROR(VLOOKUP(Z803,Material!$A$2:$B$59, 2, 0),"")</f>
        <v/>
      </c>
      <c r="AB803" s="74"/>
      <c r="AC803" s="75" t="e">
        <f t="shared" si="148"/>
        <v>#VALUE!</v>
      </c>
      <c r="AD803" s="75" t="e">
        <f t="shared" si="149"/>
        <v>#VALUE!</v>
      </c>
      <c r="AE803" s="75" t="e">
        <f t="shared" si="151"/>
        <v>#VALUE!</v>
      </c>
      <c r="AF803" s="75" t="e">
        <f t="shared" si="150"/>
        <v>#VALUE!</v>
      </c>
      <c r="AG803" s="75" t="e">
        <f t="shared" si="152"/>
        <v>#VALUE!</v>
      </c>
      <c r="AH803" s="75" t="e">
        <f t="shared" si="153"/>
        <v>#VALUE!</v>
      </c>
      <c r="AI803" s="75" t="e">
        <f t="shared" si="154"/>
        <v>#VALUE!</v>
      </c>
      <c r="AJ803" s="80" t="e">
        <f t="shared" si="155"/>
        <v>#VALUE!</v>
      </c>
      <c r="AK803" s="79" t="str">
        <f>(IFERROR(VLOOKUP(AB803,Categories!$A$2:$B$20,2,1),""))</f>
        <v/>
      </c>
      <c r="AL803" s="79" t="str">
        <f ca="1">IFERROR(VLOOKUP((HLOOKUP((VLOOKUP($AB803,Categories!$A$2:$F$20,3,1)), $AB$3:$AJ803, (ROW()-ROW($AB$3)+1), 0)), INDIRECT(VLOOKUP($AB803,Categories!$A$2:$F$20,6,1)),2,0),AK803)</f>
        <v/>
      </c>
      <c r="AM803" s="79" t="str">
        <f ca="1">IFERROR(VLOOKUP((HLOOKUP((VLOOKUP($AB803,Categories!$A$2:$F$20,4,1)),$AB$3:$AJ803,(ROW()-ROW($AB$3)+1),0)),INDIRECT(VLOOKUP($AB803,Categories!$A$2:$H$20,7,1)),2,0),"")</f>
        <v/>
      </c>
      <c r="AN803" s="79" t="str">
        <f ca="1">IFERROR(VLOOKUP((HLOOKUP((VLOOKUP($AB803,Categories!$A$2:$F$20,5,1)), $AB$3:$AJ803, (ROW()-ROW($AB$3)+1), 0)), INDIRECT(VLOOKUP($AB803,Categories!$A$2:$H$20,8,1)),2,0),"")</f>
        <v/>
      </c>
      <c r="AO803" s="79" t="str">
        <f t="shared" ca="1" si="156"/>
        <v/>
      </c>
      <c r="AP803" s="81"/>
      <c r="AQ803" s="70" t="str">
        <f>IFERROR(VLOOKUP(VALUE(MID(AP803,1,1)),AdditionalElements!$A$2:$B$50,2,0),"")</f>
        <v/>
      </c>
      <c r="AR803" s="70" t="str">
        <f>IFERROR(VLOOKUP(VALUE(MID(AP803,2,1)),AdditionalElements!$H$2:$I$50,2,0),"")</f>
        <v/>
      </c>
      <c r="AS803" s="70" t="str">
        <f>IFERROR(VLOOKUP(VALUE(MID(AP803,3,1)),AdditionalElements!$O$2:$P$50,2,0),"")</f>
        <v/>
      </c>
      <c r="AT803" s="70" t="str">
        <f>IFERROR(VLOOKUP(VALUE(MID(AP803,4,1)),AdditionalElements!$V$2:$W$50,2,0),"")</f>
        <v/>
      </c>
      <c r="AU803" s="71"/>
      <c r="AV803" s="79" t="str">
        <f>IFERROR(IF(VALUE(MID(AU803,1,1))=1, VLOOKUP(VALUE(MID(AU803,1,1)), TxtPanelShape!$A$2:$C$50, 3, 0), (IF(VALUE(MID(AU803,1,1))&gt;=7, VLOOKUP(VALUE(MID(AU803,1,1)), TxtPanelShape!$A$2:$C$50, 3, 0),VLOOKUP(VALUE(MID(AU803,1,2)),TxtPanelShape!$A$2:$C$50,3,0)))), "")</f>
        <v/>
      </c>
      <c r="AW803" s="79" t="str">
        <f>IFERROR(IF(VALUE(MID(AU803,1,1))=1, ", "&amp;VLOOKUP(VALUE(MID(AU803,2,1)), TxtPanelShape!$H$2:$I$50, 2, 0), IF(VALUE(MID(AU803,1,1))&gt;=7, ", "&amp;VLOOKUP(VALUE(MID(AU803,2,1)), TxtPanelShape!$H$2:$I$50, 2, 0),"")), "")</f>
        <v/>
      </c>
      <c r="AX803" s="79" t="str">
        <f>IFERROR(IF(VALUE(MID(AU803,1,1))=1, ", "&amp;VLOOKUP(VALUE(MID(AU803,3,1)), TxtPanelShape!$O$2:$P$50, 2, 0), IF(VALUE(MID(AU803,1,1))&gt;=7, ", "&amp;VLOOKUP(VALUE(MID(AU803,3,1)), TxtPanelShape!$O$2:$P$50, 2, 0),"")),"")</f>
        <v/>
      </c>
      <c r="AY803" s="79" t="str">
        <f>IFERROR("; "&amp;VLOOKUP(VALUE(MID(AU803,4,1)), TxtPanelShape!$V$2:$W$50,2,0),"")</f>
        <v/>
      </c>
      <c r="AZ803" s="79" t="str">
        <f t="shared" si="157"/>
        <v/>
      </c>
      <c r="BA803" s="71"/>
      <c r="BB803" s="79" t="str">
        <f>IFERROR(IF(VALUE(MID(BA803,1,1))=1, VLOOKUP(VALUE(MID(BA803,1,1)), TxtPanelShape!$A$2:$C$50, 3, 0), (IF(VALUE(MID(BA803,1,1))&gt;=7, VLOOKUP(VALUE(MID(BA803,1,1)), TxtPanelShape!$A$2:$C$50, 3, 0),VLOOKUP(VALUE(MID(BA803,1,2)),TxtPanelShape!$A$2:$C$50,3,0)))), "")</f>
        <v/>
      </c>
      <c r="BC803" s="79" t="str">
        <f>IFERROR(IF(VALUE(MID(BA803,1,1))=1, ", "&amp;VLOOKUP(VALUE(MID(BA803,2,1)), TxtPanelShape!$H$2:$I$50, 2, 0), IF(VALUE(MID(BA803,1,1))&gt;=7, ", "&amp;VLOOKUP(VALUE(MID(BA803,2,1)), TxtPanelShape!$H$2:$I$50, 2, 0),"")), "")</f>
        <v/>
      </c>
      <c r="BD803" s="79" t="str">
        <f>IFERROR(IF(VALUE(MID(BA803,1,1))=1, ", "&amp;VLOOKUP(VALUE(MID(BA803,3,1)), TxtPanelShape!$O$2:$P$50, 2, 0), IF(VALUE(MID(BA803,1,1))&gt;=7, ", "&amp;VLOOKUP(VALUE(MID(BA803,3,1)), TxtPanelShape!$O$2:$P$50, 2, 0),"")),"")</f>
        <v/>
      </c>
      <c r="BE803" s="79" t="str">
        <f>IFERROR("; "&amp;VLOOKUP(VALUE(MID(BA803,4,1)), TxtPanelShape!$V$2:$W$50,2,0),"")</f>
        <v/>
      </c>
      <c r="BF803" s="79" t="str">
        <f t="shared" si="158"/>
        <v/>
      </c>
      <c r="BG803" s="71"/>
      <c r="BH803" s="79" t="str">
        <f>IFERROR(VLOOKUP(BG803, TxtPanelDefinition!$A$2:$B$50, 2, 0),"")</f>
        <v/>
      </c>
      <c r="BI803" s="71"/>
      <c r="BJ803" s="79" t="str">
        <f>IFERROR(VLOOKUP(BI803, TxtPanelDefinition!$A$2:$B$50, 2, 0),"")</f>
        <v/>
      </c>
      <c r="BK803" s="71"/>
      <c r="BL803" s="79" t="str">
        <f>IFERROR(VLOOKUP(BK803, InscrTechniques!$A$2:$B$50, 2, 0),"")</f>
        <v/>
      </c>
      <c r="BM803" s="71"/>
      <c r="BN803" s="79" t="str">
        <f>IFERROR(VLOOKUP(BM803, InscrTechniques!$A$2:$B$50, 2, 0),"")</f>
        <v/>
      </c>
      <c r="BO803" s="71"/>
      <c r="BP803" s="79" t="str">
        <f>IFERROR(VLOOKUP(BO803, InscrTechniques!$A$2:$B$50, 2, 0),"")</f>
        <v/>
      </c>
      <c r="BQ803" s="71"/>
      <c r="BR803" s="79" t="str">
        <f>IFERROR(VLOOKUP(BQ803, InscrTechniques!$A$2:$B$50, 2, 0),"")</f>
        <v/>
      </c>
      <c r="BS803" s="71"/>
      <c r="BT803" s="79" t="str">
        <f>IFERROR(VLOOKUP(BS803, InscrTechniques!$A$2:$B$50, 2, 0),"")</f>
        <v/>
      </c>
      <c r="BU803" s="71"/>
      <c r="BV803" s="79" t="str">
        <f>IFERROR(VLOOKUP(BU803, InscrTechniques!$A$2:$B$50, 2, 0),"")</f>
        <v/>
      </c>
      <c r="BW803" s="125"/>
      <c r="BX803" s="79" t="str">
        <f>IFERROR(VLOOKUP(BW803, InscrTechniques!$A$2:$B$50, 2, 0),"")</f>
        <v/>
      </c>
      <c r="BY803" s="125"/>
      <c r="BZ803" s="79" t="str">
        <f>IFERROR(VLOOKUP(BY803, InscrTechniques!$A$2:$B$50, 2, 0),"")</f>
        <v/>
      </c>
      <c r="CA803" s="74"/>
      <c r="CB803" s="114" t="str">
        <f>IFERROR(VLOOKUP(CA803, LetterStyle!$A$2:$B$50, 2, 0),"")</f>
        <v/>
      </c>
      <c r="CC803" s="74"/>
      <c r="CD803" s="114" t="str">
        <f>IFERROR(VLOOKUP(CC803, LetterStyle!$A$2:$B$50, 2, 0),"")</f>
        <v/>
      </c>
      <c r="CE803" s="74"/>
      <c r="CF803" s="114" t="str">
        <f>IFERROR(VLOOKUP(CE803, LetterStyle!$A$2:$B$50, 2, 0),"")</f>
        <v/>
      </c>
      <c r="CG803" s="74"/>
      <c r="CH803" s="79" t="str">
        <f>IFERROR(VLOOKUP(CG803, LetterStyle!$A$2:$B$50, 2, 0),"")</f>
        <v/>
      </c>
      <c r="CI803" s="71"/>
      <c r="CJ803" s="79" t="str">
        <f>IFERROR(VLOOKUP(CI803, DecMotifs!$A$1:$B$306, 2, 0),"")</f>
        <v/>
      </c>
      <c r="CK803" s="71"/>
      <c r="CL803" s="79" t="str">
        <f>IFERROR(VLOOKUP(CK803, DecMotifs!$A$1:$B$306, 2, 0),"")</f>
        <v/>
      </c>
      <c r="CM803" s="71"/>
      <c r="CN803" s="79" t="str">
        <f>IFERROR(VLOOKUP(CM803, DecMotifs!$A$1:$B$306, 2, 0),"")</f>
        <v/>
      </c>
      <c r="CO803" s="71"/>
      <c r="CP803" s="79" t="str">
        <f>IFERROR(VLOOKUP(CO803, MarginalDec!$A$2:$B$253, 2, 0),"")</f>
        <v/>
      </c>
      <c r="CQ803" s="71"/>
      <c r="CR803" s="79" t="str">
        <f>IFERROR(VLOOKUP(CQ803, MarginalDec!$A$2:$B$253, 2, 0),"")</f>
        <v/>
      </c>
      <c r="CS803" s="71"/>
      <c r="CT803" s="79" t="str">
        <f>IFERROR(VLOOKUP(CS803, MarginalDec!$A$2:$B$253, 2, 0),"")</f>
        <v/>
      </c>
      <c r="CU803" s="71"/>
      <c r="CV803" s="79" t="str">
        <f>IF(ISBLANK(CU803),"", IFERROR(VLOOKUP(CU803, Tooling!$A$2:$B$252, 2, 0),""))</f>
        <v/>
      </c>
      <c r="CW803" s="71"/>
      <c r="CX803" s="79" t="str">
        <f>IF(ISBLANK(CW803),"", IFERROR(VLOOKUP(CW803, Tooling!$A$2:$B$252, 2, 0),""))</f>
        <v/>
      </c>
      <c r="CY803" s="71"/>
      <c r="CZ803" s="79" t="str">
        <f>IF(ISBLANK(CY803),"", IFERROR(VLOOKUP(CY803, Repairs!$A$2:$B$252, 2, 0),""))</f>
        <v/>
      </c>
      <c r="DA803" s="77"/>
      <c r="DB803" s="71"/>
      <c r="DC803" s="79" t="str">
        <f>IFERROR(VLOOKUP(DB803, DatingReason!$A$2:$B$252, 2, 0),"")</f>
        <v/>
      </c>
      <c r="DD803" s="123" t="str">
        <f t="shared" si="159"/>
        <v/>
      </c>
      <c r="DF803" s="119" t="str">
        <f t="array" ref="DF803">IF(AND($B803&lt;&gt;"", $DE803&lt;&gt;"", $DE803&lt;&gt;"No"),MAX(IF($B803=PEOPLE!$B$4:$B$1000, PEOPLE!$Q$4:$Q$1000,""))+100,"")</f>
        <v/>
      </c>
      <c r="DG803" s="68"/>
      <c r="DH803" s="76">
        <f>COUNTIF(PEOPLE!B:B, MEMORIALS!B803)</f>
        <v>0</v>
      </c>
      <c r="DI803" s="82"/>
      <c r="DJ803" s="82"/>
      <c r="DK803" s="82"/>
      <c r="DL803" s="68"/>
      <c r="DM803" s="68"/>
      <c r="DN803" s="68"/>
      <c r="DO803" s="68"/>
      <c r="DP803" s="68"/>
    </row>
    <row r="804" spans="1:120" ht="15" customHeight="1" x14ac:dyDescent="0.25">
      <c r="A804" s="68"/>
      <c r="B804" s="69"/>
      <c r="C804" s="68"/>
      <c r="D804" s="68"/>
      <c r="E804" s="70" t="str">
        <f>IF(D804="","",VLOOKUP(D804,Denomination!$A$2:$B$50, 2, 0))</f>
        <v/>
      </c>
      <c r="F804" s="68"/>
      <c r="G804" s="71"/>
      <c r="H804" s="70" t="str">
        <f>IF(G804="","",VLOOKUP(G804,MCondition!$A$2:$B$50, 2, 0))</f>
        <v/>
      </c>
      <c r="I804" s="72"/>
      <c r="J804" s="71"/>
      <c r="K804" s="70" t="str">
        <f>IF(J804="","",VLOOKUP(J804,ICondition!$A$2:$B$50, 2, 0))</f>
        <v/>
      </c>
      <c r="L804" s="73"/>
      <c r="M804" s="73"/>
      <c r="N804" s="73"/>
      <c r="O804" s="73"/>
      <c r="P804" s="73"/>
      <c r="Q804" s="73"/>
      <c r="R804" s="78"/>
      <c r="S804" s="79" t="str">
        <f>IFERROR(VLOOKUP(R804,Material!$A$2:$B$59, 2, 0),"")</f>
        <v/>
      </c>
      <c r="T804" s="71"/>
      <c r="U804" s="79" t="str">
        <f>IFERROR(VLOOKUP(T804,Material!$A$2:$B$59, 2, 0),"")</f>
        <v/>
      </c>
      <c r="V804" s="71"/>
      <c r="W804" s="79" t="str">
        <f>IFERROR(VLOOKUP(V804,Material!$A$2:$B$59, 2, 0),"")</f>
        <v/>
      </c>
      <c r="X804" s="71"/>
      <c r="Y804" s="79" t="str">
        <f>IFERROR(VLOOKUP(X804,Material!$A$2:$B$59, 2, 0),"")</f>
        <v/>
      </c>
      <c r="Z804" s="71"/>
      <c r="AA804" s="79" t="str">
        <f>IFERROR(VLOOKUP(Z804,Material!$A$2:$B$59, 2, 0),"")</f>
        <v/>
      </c>
      <c r="AB804" s="74"/>
      <c r="AC804" s="75" t="e">
        <f t="shared" si="148"/>
        <v>#VALUE!</v>
      </c>
      <c r="AD804" s="75" t="e">
        <f t="shared" si="149"/>
        <v>#VALUE!</v>
      </c>
      <c r="AE804" s="75" t="e">
        <f t="shared" si="151"/>
        <v>#VALUE!</v>
      </c>
      <c r="AF804" s="75" t="e">
        <f t="shared" si="150"/>
        <v>#VALUE!</v>
      </c>
      <c r="AG804" s="75" t="e">
        <f t="shared" si="152"/>
        <v>#VALUE!</v>
      </c>
      <c r="AH804" s="75" t="e">
        <f t="shared" si="153"/>
        <v>#VALUE!</v>
      </c>
      <c r="AI804" s="75" t="e">
        <f t="shared" si="154"/>
        <v>#VALUE!</v>
      </c>
      <c r="AJ804" s="80" t="e">
        <f t="shared" si="155"/>
        <v>#VALUE!</v>
      </c>
      <c r="AK804" s="79" t="str">
        <f>(IFERROR(VLOOKUP(AB804,Categories!$A$2:$B$20,2,1),""))</f>
        <v/>
      </c>
      <c r="AL804" s="79" t="str">
        <f ca="1">IFERROR(VLOOKUP((HLOOKUP((VLOOKUP($AB804,Categories!$A$2:$F$20,3,1)), $AB$3:$AJ804, (ROW()-ROW($AB$3)+1), 0)), INDIRECT(VLOOKUP($AB804,Categories!$A$2:$F$20,6,1)),2,0),AK804)</f>
        <v/>
      </c>
      <c r="AM804" s="79" t="str">
        <f ca="1">IFERROR(VLOOKUP((HLOOKUP((VLOOKUP($AB804,Categories!$A$2:$F$20,4,1)),$AB$3:$AJ804,(ROW()-ROW($AB$3)+1),0)),INDIRECT(VLOOKUP($AB804,Categories!$A$2:$H$20,7,1)),2,0),"")</f>
        <v/>
      </c>
      <c r="AN804" s="79" t="str">
        <f ca="1">IFERROR(VLOOKUP((HLOOKUP((VLOOKUP($AB804,Categories!$A$2:$F$20,5,1)), $AB$3:$AJ804, (ROW()-ROW($AB$3)+1), 0)), INDIRECT(VLOOKUP($AB804,Categories!$A$2:$H$20,8,1)),2,0),"")</f>
        <v/>
      </c>
      <c r="AO804" s="79" t="str">
        <f t="shared" ca="1" si="156"/>
        <v/>
      </c>
      <c r="AP804" s="81"/>
      <c r="AQ804" s="70" t="str">
        <f>IFERROR(VLOOKUP(VALUE(MID(AP804,1,1)),AdditionalElements!$A$2:$B$50,2,0),"")</f>
        <v/>
      </c>
      <c r="AR804" s="70" t="str">
        <f>IFERROR(VLOOKUP(VALUE(MID(AP804,2,1)),AdditionalElements!$H$2:$I$50,2,0),"")</f>
        <v/>
      </c>
      <c r="AS804" s="70" t="str">
        <f>IFERROR(VLOOKUP(VALUE(MID(AP804,3,1)),AdditionalElements!$O$2:$P$50,2,0),"")</f>
        <v/>
      </c>
      <c r="AT804" s="70" t="str">
        <f>IFERROR(VLOOKUP(VALUE(MID(AP804,4,1)),AdditionalElements!$V$2:$W$50,2,0),"")</f>
        <v/>
      </c>
      <c r="AU804" s="71"/>
      <c r="AV804" s="79" t="str">
        <f>IFERROR(IF(VALUE(MID(AU804,1,1))=1, VLOOKUP(VALUE(MID(AU804,1,1)), TxtPanelShape!$A$2:$C$50, 3, 0), (IF(VALUE(MID(AU804,1,1))&gt;=7, VLOOKUP(VALUE(MID(AU804,1,1)), TxtPanelShape!$A$2:$C$50, 3, 0),VLOOKUP(VALUE(MID(AU804,1,2)),TxtPanelShape!$A$2:$C$50,3,0)))), "")</f>
        <v/>
      </c>
      <c r="AW804" s="79" t="str">
        <f>IFERROR(IF(VALUE(MID(AU804,1,1))=1, ", "&amp;VLOOKUP(VALUE(MID(AU804,2,1)), TxtPanelShape!$H$2:$I$50, 2, 0), IF(VALUE(MID(AU804,1,1))&gt;=7, ", "&amp;VLOOKUP(VALUE(MID(AU804,2,1)), TxtPanelShape!$H$2:$I$50, 2, 0),"")), "")</f>
        <v/>
      </c>
      <c r="AX804" s="79" t="str">
        <f>IFERROR(IF(VALUE(MID(AU804,1,1))=1, ", "&amp;VLOOKUP(VALUE(MID(AU804,3,1)), TxtPanelShape!$O$2:$P$50, 2, 0), IF(VALUE(MID(AU804,1,1))&gt;=7, ", "&amp;VLOOKUP(VALUE(MID(AU804,3,1)), TxtPanelShape!$O$2:$P$50, 2, 0),"")),"")</f>
        <v/>
      </c>
      <c r="AY804" s="79" t="str">
        <f>IFERROR("; "&amp;VLOOKUP(VALUE(MID(AU804,4,1)), TxtPanelShape!$V$2:$W$50,2,0),"")</f>
        <v/>
      </c>
      <c r="AZ804" s="79" t="str">
        <f t="shared" si="157"/>
        <v/>
      </c>
      <c r="BA804" s="71"/>
      <c r="BB804" s="79" t="str">
        <f>IFERROR(IF(VALUE(MID(BA804,1,1))=1, VLOOKUP(VALUE(MID(BA804,1,1)), TxtPanelShape!$A$2:$C$50, 3, 0), (IF(VALUE(MID(BA804,1,1))&gt;=7, VLOOKUP(VALUE(MID(BA804,1,1)), TxtPanelShape!$A$2:$C$50, 3, 0),VLOOKUP(VALUE(MID(BA804,1,2)),TxtPanelShape!$A$2:$C$50,3,0)))), "")</f>
        <v/>
      </c>
      <c r="BC804" s="79" t="str">
        <f>IFERROR(IF(VALUE(MID(BA804,1,1))=1, ", "&amp;VLOOKUP(VALUE(MID(BA804,2,1)), TxtPanelShape!$H$2:$I$50, 2, 0), IF(VALUE(MID(BA804,1,1))&gt;=7, ", "&amp;VLOOKUP(VALUE(MID(BA804,2,1)), TxtPanelShape!$H$2:$I$50, 2, 0),"")), "")</f>
        <v/>
      </c>
      <c r="BD804" s="79" t="str">
        <f>IFERROR(IF(VALUE(MID(BA804,1,1))=1, ", "&amp;VLOOKUP(VALUE(MID(BA804,3,1)), TxtPanelShape!$O$2:$P$50, 2, 0), IF(VALUE(MID(BA804,1,1))&gt;=7, ", "&amp;VLOOKUP(VALUE(MID(BA804,3,1)), TxtPanelShape!$O$2:$P$50, 2, 0),"")),"")</f>
        <v/>
      </c>
      <c r="BE804" s="79" t="str">
        <f>IFERROR("; "&amp;VLOOKUP(VALUE(MID(BA804,4,1)), TxtPanelShape!$V$2:$W$50,2,0),"")</f>
        <v/>
      </c>
      <c r="BF804" s="79" t="str">
        <f t="shared" si="158"/>
        <v/>
      </c>
      <c r="BG804" s="71"/>
      <c r="BH804" s="79" t="str">
        <f>IFERROR(VLOOKUP(BG804, TxtPanelDefinition!$A$2:$B$50, 2, 0),"")</f>
        <v/>
      </c>
      <c r="BI804" s="71"/>
      <c r="BJ804" s="79" t="str">
        <f>IFERROR(VLOOKUP(BI804, TxtPanelDefinition!$A$2:$B$50, 2, 0),"")</f>
        <v/>
      </c>
      <c r="BK804" s="71"/>
      <c r="BL804" s="79" t="str">
        <f>IFERROR(VLOOKUP(BK804, InscrTechniques!$A$2:$B$50, 2, 0),"")</f>
        <v/>
      </c>
      <c r="BM804" s="71"/>
      <c r="BN804" s="79" t="str">
        <f>IFERROR(VLOOKUP(BM804, InscrTechniques!$A$2:$B$50, 2, 0),"")</f>
        <v/>
      </c>
      <c r="BO804" s="71"/>
      <c r="BP804" s="79" t="str">
        <f>IFERROR(VLOOKUP(BO804, InscrTechniques!$A$2:$B$50, 2, 0),"")</f>
        <v/>
      </c>
      <c r="BQ804" s="71"/>
      <c r="BR804" s="79" t="str">
        <f>IFERROR(VLOOKUP(BQ804, InscrTechniques!$A$2:$B$50, 2, 0),"")</f>
        <v/>
      </c>
      <c r="BS804" s="71"/>
      <c r="BT804" s="79" t="str">
        <f>IFERROR(VLOOKUP(BS804, InscrTechniques!$A$2:$B$50, 2, 0),"")</f>
        <v/>
      </c>
      <c r="BU804" s="71"/>
      <c r="BV804" s="79" t="str">
        <f>IFERROR(VLOOKUP(BU804, InscrTechniques!$A$2:$B$50, 2, 0),"")</f>
        <v/>
      </c>
      <c r="BW804" s="125"/>
      <c r="BX804" s="79" t="str">
        <f>IFERROR(VLOOKUP(BW804, InscrTechniques!$A$2:$B$50, 2, 0),"")</f>
        <v/>
      </c>
      <c r="BY804" s="125"/>
      <c r="BZ804" s="79" t="str">
        <f>IFERROR(VLOOKUP(BY804, InscrTechniques!$A$2:$B$50, 2, 0),"")</f>
        <v/>
      </c>
      <c r="CA804" s="74"/>
      <c r="CB804" s="114" t="str">
        <f>IFERROR(VLOOKUP(CA804, LetterStyle!$A$2:$B$50, 2, 0),"")</f>
        <v/>
      </c>
      <c r="CC804" s="74"/>
      <c r="CD804" s="114" t="str">
        <f>IFERROR(VLOOKUP(CC804, LetterStyle!$A$2:$B$50, 2, 0),"")</f>
        <v/>
      </c>
      <c r="CE804" s="74"/>
      <c r="CF804" s="114" t="str">
        <f>IFERROR(VLOOKUP(CE804, LetterStyle!$A$2:$B$50, 2, 0),"")</f>
        <v/>
      </c>
      <c r="CG804" s="74"/>
      <c r="CH804" s="79" t="str">
        <f>IFERROR(VLOOKUP(CG804, LetterStyle!$A$2:$B$50, 2, 0),"")</f>
        <v/>
      </c>
      <c r="CI804" s="71"/>
      <c r="CJ804" s="79" t="str">
        <f>IFERROR(VLOOKUP(CI804, DecMotifs!$A$1:$B$306, 2, 0),"")</f>
        <v/>
      </c>
      <c r="CK804" s="71"/>
      <c r="CL804" s="79" t="str">
        <f>IFERROR(VLOOKUP(CK804, DecMotifs!$A$1:$B$306, 2, 0),"")</f>
        <v/>
      </c>
      <c r="CM804" s="71"/>
      <c r="CN804" s="79" t="str">
        <f>IFERROR(VLOOKUP(CM804, DecMotifs!$A$1:$B$306, 2, 0),"")</f>
        <v/>
      </c>
      <c r="CO804" s="71"/>
      <c r="CP804" s="79" t="str">
        <f>IFERROR(VLOOKUP(CO804, MarginalDec!$A$2:$B$253, 2, 0),"")</f>
        <v/>
      </c>
      <c r="CQ804" s="71"/>
      <c r="CR804" s="79" t="str">
        <f>IFERROR(VLOOKUP(CQ804, MarginalDec!$A$2:$B$253, 2, 0),"")</f>
        <v/>
      </c>
      <c r="CS804" s="71"/>
      <c r="CT804" s="79" t="str">
        <f>IFERROR(VLOOKUP(CS804, MarginalDec!$A$2:$B$253, 2, 0),"")</f>
        <v/>
      </c>
      <c r="CU804" s="71"/>
      <c r="CV804" s="79" t="str">
        <f>IF(ISBLANK(CU804),"", IFERROR(VLOOKUP(CU804, Tooling!$A$2:$B$252, 2, 0),""))</f>
        <v/>
      </c>
      <c r="CW804" s="71"/>
      <c r="CX804" s="79" t="str">
        <f>IF(ISBLANK(CW804),"", IFERROR(VLOOKUP(CW804, Tooling!$A$2:$B$252, 2, 0),""))</f>
        <v/>
      </c>
      <c r="CY804" s="71"/>
      <c r="CZ804" s="79" t="str">
        <f>IF(ISBLANK(CY804),"", IFERROR(VLOOKUP(CY804, Repairs!$A$2:$B$252, 2, 0),""))</f>
        <v/>
      </c>
      <c r="DA804" s="77"/>
      <c r="DB804" s="71"/>
      <c r="DC804" s="79" t="str">
        <f>IFERROR(VLOOKUP(DB804, DatingReason!$A$2:$B$252, 2, 0),"")</f>
        <v/>
      </c>
      <c r="DD804" s="123" t="str">
        <f t="shared" si="159"/>
        <v/>
      </c>
      <c r="DF804" s="119" t="str">
        <f t="array" ref="DF804">IF(AND($B804&lt;&gt;"", $DE804&lt;&gt;"", $DE804&lt;&gt;"No"),MAX(IF($B804=PEOPLE!$B$4:$B$1000, PEOPLE!$Q$4:$Q$1000,""))+100,"")</f>
        <v/>
      </c>
      <c r="DG804" s="68"/>
      <c r="DH804" s="76">
        <f>COUNTIF(PEOPLE!B:B, MEMORIALS!B804)</f>
        <v>0</v>
      </c>
      <c r="DI804" s="82"/>
      <c r="DJ804" s="82"/>
      <c r="DK804" s="82"/>
      <c r="DL804" s="68"/>
      <c r="DM804" s="68"/>
      <c r="DN804" s="68"/>
      <c r="DO804" s="68"/>
      <c r="DP804" s="68"/>
    </row>
    <row r="805" spans="1:120" ht="15" customHeight="1" x14ac:dyDescent="0.25">
      <c r="A805" s="68"/>
      <c r="B805" s="69"/>
      <c r="C805" s="68"/>
      <c r="D805" s="68"/>
      <c r="E805" s="70" t="str">
        <f>IF(D805="","",VLOOKUP(D805,Denomination!$A$2:$B$50, 2, 0))</f>
        <v/>
      </c>
      <c r="F805" s="68"/>
      <c r="G805" s="71"/>
      <c r="H805" s="70" t="str">
        <f>IF(G805="","",VLOOKUP(G805,MCondition!$A$2:$B$50, 2, 0))</f>
        <v/>
      </c>
      <c r="I805" s="72"/>
      <c r="J805" s="71"/>
      <c r="K805" s="70" t="str">
        <f>IF(J805="","",VLOOKUP(J805,ICondition!$A$2:$B$50, 2, 0))</f>
        <v/>
      </c>
      <c r="L805" s="73"/>
      <c r="M805" s="73"/>
      <c r="N805" s="73"/>
      <c r="O805" s="73"/>
      <c r="P805" s="73"/>
      <c r="Q805" s="73"/>
      <c r="R805" s="78"/>
      <c r="S805" s="79" t="str">
        <f>IFERROR(VLOOKUP(R805,Material!$A$2:$B$59, 2, 0),"")</f>
        <v/>
      </c>
      <c r="T805" s="71"/>
      <c r="U805" s="79" t="str">
        <f>IFERROR(VLOOKUP(T805,Material!$A$2:$B$59, 2, 0),"")</f>
        <v/>
      </c>
      <c r="V805" s="71"/>
      <c r="W805" s="79" t="str">
        <f>IFERROR(VLOOKUP(V805,Material!$A$2:$B$59, 2, 0),"")</f>
        <v/>
      </c>
      <c r="X805" s="71"/>
      <c r="Y805" s="79" t="str">
        <f>IFERROR(VLOOKUP(X805,Material!$A$2:$B$59, 2, 0),"")</f>
        <v/>
      </c>
      <c r="Z805" s="71"/>
      <c r="AA805" s="79" t="str">
        <f>IFERROR(VLOOKUP(Z805,Material!$A$2:$B$59, 2, 0),"")</f>
        <v/>
      </c>
      <c r="AB805" s="74"/>
      <c r="AC805" s="75" t="e">
        <f t="shared" si="148"/>
        <v>#VALUE!</v>
      </c>
      <c r="AD805" s="75" t="e">
        <f t="shared" si="149"/>
        <v>#VALUE!</v>
      </c>
      <c r="AE805" s="75" t="e">
        <f t="shared" si="151"/>
        <v>#VALUE!</v>
      </c>
      <c r="AF805" s="75" t="e">
        <f t="shared" si="150"/>
        <v>#VALUE!</v>
      </c>
      <c r="AG805" s="75" t="e">
        <f t="shared" si="152"/>
        <v>#VALUE!</v>
      </c>
      <c r="AH805" s="75" t="e">
        <f t="shared" si="153"/>
        <v>#VALUE!</v>
      </c>
      <c r="AI805" s="75" t="e">
        <f t="shared" si="154"/>
        <v>#VALUE!</v>
      </c>
      <c r="AJ805" s="80" t="e">
        <f t="shared" si="155"/>
        <v>#VALUE!</v>
      </c>
      <c r="AK805" s="79" t="str">
        <f>(IFERROR(VLOOKUP(AB805,Categories!$A$2:$B$20,2,1),""))</f>
        <v/>
      </c>
      <c r="AL805" s="79" t="str">
        <f ca="1">IFERROR(VLOOKUP((HLOOKUP((VLOOKUP($AB805,Categories!$A$2:$F$20,3,1)), $AB$3:$AJ805, (ROW()-ROW($AB$3)+1), 0)), INDIRECT(VLOOKUP($AB805,Categories!$A$2:$F$20,6,1)),2,0),AK805)</f>
        <v/>
      </c>
      <c r="AM805" s="79" t="str">
        <f ca="1">IFERROR(VLOOKUP((HLOOKUP((VLOOKUP($AB805,Categories!$A$2:$F$20,4,1)),$AB$3:$AJ805,(ROW()-ROW($AB$3)+1),0)),INDIRECT(VLOOKUP($AB805,Categories!$A$2:$H$20,7,1)),2,0),"")</f>
        <v/>
      </c>
      <c r="AN805" s="79" t="str">
        <f ca="1">IFERROR(VLOOKUP((HLOOKUP((VLOOKUP($AB805,Categories!$A$2:$F$20,5,1)), $AB$3:$AJ805, (ROW()-ROW($AB$3)+1), 0)), INDIRECT(VLOOKUP($AB805,Categories!$A$2:$H$20,8,1)),2,0),"")</f>
        <v/>
      </c>
      <c r="AO805" s="79" t="str">
        <f t="shared" ca="1" si="156"/>
        <v/>
      </c>
      <c r="AP805" s="81"/>
      <c r="AQ805" s="70" t="str">
        <f>IFERROR(VLOOKUP(VALUE(MID(AP805,1,1)),AdditionalElements!$A$2:$B$50,2,0),"")</f>
        <v/>
      </c>
      <c r="AR805" s="70" t="str">
        <f>IFERROR(VLOOKUP(VALUE(MID(AP805,2,1)),AdditionalElements!$H$2:$I$50,2,0),"")</f>
        <v/>
      </c>
      <c r="AS805" s="70" t="str">
        <f>IFERROR(VLOOKUP(VALUE(MID(AP805,3,1)),AdditionalElements!$O$2:$P$50,2,0),"")</f>
        <v/>
      </c>
      <c r="AT805" s="70" t="str">
        <f>IFERROR(VLOOKUP(VALUE(MID(AP805,4,1)),AdditionalElements!$V$2:$W$50,2,0),"")</f>
        <v/>
      </c>
      <c r="AU805" s="71"/>
      <c r="AV805" s="79" t="str">
        <f>IFERROR(IF(VALUE(MID(AU805,1,1))=1, VLOOKUP(VALUE(MID(AU805,1,1)), TxtPanelShape!$A$2:$C$50, 3, 0), (IF(VALUE(MID(AU805,1,1))&gt;=7, VLOOKUP(VALUE(MID(AU805,1,1)), TxtPanelShape!$A$2:$C$50, 3, 0),VLOOKUP(VALUE(MID(AU805,1,2)),TxtPanelShape!$A$2:$C$50,3,0)))), "")</f>
        <v/>
      </c>
      <c r="AW805" s="79" t="str">
        <f>IFERROR(IF(VALUE(MID(AU805,1,1))=1, ", "&amp;VLOOKUP(VALUE(MID(AU805,2,1)), TxtPanelShape!$H$2:$I$50, 2, 0), IF(VALUE(MID(AU805,1,1))&gt;=7, ", "&amp;VLOOKUP(VALUE(MID(AU805,2,1)), TxtPanelShape!$H$2:$I$50, 2, 0),"")), "")</f>
        <v/>
      </c>
      <c r="AX805" s="79" t="str">
        <f>IFERROR(IF(VALUE(MID(AU805,1,1))=1, ", "&amp;VLOOKUP(VALUE(MID(AU805,3,1)), TxtPanelShape!$O$2:$P$50, 2, 0), IF(VALUE(MID(AU805,1,1))&gt;=7, ", "&amp;VLOOKUP(VALUE(MID(AU805,3,1)), TxtPanelShape!$O$2:$P$50, 2, 0),"")),"")</f>
        <v/>
      </c>
      <c r="AY805" s="79" t="str">
        <f>IFERROR("; "&amp;VLOOKUP(VALUE(MID(AU805,4,1)), TxtPanelShape!$V$2:$W$50,2,0),"")</f>
        <v/>
      </c>
      <c r="AZ805" s="79" t="str">
        <f t="shared" si="157"/>
        <v/>
      </c>
      <c r="BA805" s="71"/>
      <c r="BB805" s="79" t="str">
        <f>IFERROR(IF(VALUE(MID(BA805,1,1))=1, VLOOKUP(VALUE(MID(BA805,1,1)), TxtPanelShape!$A$2:$C$50, 3, 0), (IF(VALUE(MID(BA805,1,1))&gt;=7, VLOOKUP(VALUE(MID(BA805,1,1)), TxtPanelShape!$A$2:$C$50, 3, 0),VLOOKUP(VALUE(MID(BA805,1,2)),TxtPanelShape!$A$2:$C$50,3,0)))), "")</f>
        <v/>
      </c>
      <c r="BC805" s="79" t="str">
        <f>IFERROR(IF(VALUE(MID(BA805,1,1))=1, ", "&amp;VLOOKUP(VALUE(MID(BA805,2,1)), TxtPanelShape!$H$2:$I$50, 2, 0), IF(VALUE(MID(BA805,1,1))&gt;=7, ", "&amp;VLOOKUP(VALUE(MID(BA805,2,1)), TxtPanelShape!$H$2:$I$50, 2, 0),"")), "")</f>
        <v/>
      </c>
      <c r="BD805" s="79" t="str">
        <f>IFERROR(IF(VALUE(MID(BA805,1,1))=1, ", "&amp;VLOOKUP(VALUE(MID(BA805,3,1)), TxtPanelShape!$O$2:$P$50, 2, 0), IF(VALUE(MID(BA805,1,1))&gt;=7, ", "&amp;VLOOKUP(VALUE(MID(BA805,3,1)), TxtPanelShape!$O$2:$P$50, 2, 0),"")),"")</f>
        <v/>
      </c>
      <c r="BE805" s="79" t="str">
        <f>IFERROR("; "&amp;VLOOKUP(VALUE(MID(BA805,4,1)), TxtPanelShape!$V$2:$W$50,2,0),"")</f>
        <v/>
      </c>
      <c r="BF805" s="79" t="str">
        <f t="shared" si="158"/>
        <v/>
      </c>
      <c r="BG805" s="71"/>
      <c r="BH805" s="79" t="str">
        <f>IFERROR(VLOOKUP(BG805, TxtPanelDefinition!$A$2:$B$50, 2, 0),"")</f>
        <v/>
      </c>
      <c r="BI805" s="71"/>
      <c r="BJ805" s="79" t="str">
        <f>IFERROR(VLOOKUP(BI805, TxtPanelDefinition!$A$2:$B$50, 2, 0),"")</f>
        <v/>
      </c>
      <c r="BK805" s="71"/>
      <c r="BL805" s="79" t="str">
        <f>IFERROR(VLOOKUP(BK805, InscrTechniques!$A$2:$B$50, 2, 0),"")</f>
        <v/>
      </c>
      <c r="BM805" s="71"/>
      <c r="BN805" s="79" t="str">
        <f>IFERROR(VLOOKUP(BM805, InscrTechniques!$A$2:$B$50, 2, 0),"")</f>
        <v/>
      </c>
      <c r="BO805" s="71"/>
      <c r="BP805" s="79" t="str">
        <f>IFERROR(VLOOKUP(BO805, InscrTechniques!$A$2:$B$50, 2, 0),"")</f>
        <v/>
      </c>
      <c r="BQ805" s="71"/>
      <c r="BR805" s="79" t="str">
        <f>IFERROR(VLOOKUP(BQ805, InscrTechniques!$A$2:$B$50, 2, 0),"")</f>
        <v/>
      </c>
      <c r="BS805" s="71"/>
      <c r="BT805" s="79" t="str">
        <f>IFERROR(VLOOKUP(BS805, InscrTechniques!$A$2:$B$50, 2, 0),"")</f>
        <v/>
      </c>
      <c r="BU805" s="71"/>
      <c r="BV805" s="79" t="str">
        <f>IFERROR(VLOOKUP(BU805, InscrTechniques!$A$2:$B$50, 2, 0),"")</f>
        <v/>
      </c>
      <c r="BW805" s="125"/>
      <c r="BX805" s="79" t="str">
        <f>IFERROR(VLOOKUP(BW805, InscrTechniques!$A$2:$B$50, 2, 0),"")</f>
        <v/>
      </c>
      <c r="BY805" s="125"/>
      <c r="BZ805" s="79" t="str">
        <f>IFERROR(VLOOKUP(BY805, InscrTechniques!$A$2:$B$50, 2, 0),"")</f>
        <v/>
      </c>
      <c r="CA805" s="74"/>
      <c r="CB805" s="114" t="str">
        <f>IFERROR(VLOOKUP(CA805, LetterStyle!$A$2:$B$50, 2, 0),"")</f>
        <v/>
      </c>
      <c r="CC805" s="74"/>
      <c r="CD805" s="114" t="str">
        <f>IFERROR(VLOOKUP(CC805, LetterStyle!$A$2:$B$50, 2, 0),"")</f>
        <v/>
      </c>
      <c r="CE805" s="74"/>
      <c r="CF805" s="114" t="str">
        <f>IFERROR(VLOOKUP(CE805, LetterStyle!$A$2:$B$50, 2, 0),"")</f>
        <v/>
      </c>
      <c r="CG805" s="74"/>
      <c r="CH805" s="79" t="str">
        <f>IFERROR(VLOOKUP(CG805, LetterStyle!$A$2:$B$50, 2, 0),"")</f>
        <v/>
      </c>
      <c r="CI805" s="71"/>
      <c r="CJ805" s="79" t="str">
        <f>IFERROR(VLOOKUP(CI805, DecMotifs!$A$1:$B$306, 2, 0),"")</f>
        <v/>
      </c>
      <c r="CK805" s="71"/>
      <c r="CL805" s="79" t="str">
        <f>IFERROR(VLOOKUP(CK805, DecMotifs!$A$1:$B$306, 2, 0),"")</f>
        <v/>
      </c>
      <c r="CM805" s="71"/>
      <c r="CN805" s="79" t="str">
        <f>IFERROR(VLOOKUP(CM805, DecMotifs!$A$1:$B$306, 2, 0),"")</f>
        <v/>
      </c>
      <c r="CO805" s="71"/>
      <c r="CP805" s="79" t="str">
        <f>IFERROR(VLOOKUP(CO805, MarginalDec!$A$2:$B$253, 2, 0),"")</f>
        <v/>
      </c>
      <c r="CQ805" s="71"/>
      <c r="CR805" s="79" t="str">
        <f>IFERROR(VLOOKUP(CQ805, MarginalDec!$A$2:$B$253, 2, 0),"")</f>
        <v/>
      </c>
      <c r="CS805" s="71"/>
      <c r="CT805" s="79" t="str">
        <f>IFERROR(VLOOKUP(CS805, MarginalDec!$A$2:$B$253, 2, 0),"")</f>
        <v/>
      </c>
      <c r="CU805" s="71"/>
      <c r="CV805" s="79" t="str">
        <f>IF(ISBLANK(CU805),"", IFERROR(VLOOKUP(CU805, Tooling!$A$2:$B$252, 2, 0),""))</f>
        <v/>
      </c>
      <c r="CW805" s="71"/>
      <c r="CX805" s="79" t="str">
        <f>IF(ISBLANK(CW805),"", IFERROR(VLOOKUP(CW805, Tooling!$A$2:$B$252, 2, 0),""))</f>
        <v/>
      </c>
      <c r="CY805" s="71"/>
      <c r="CZ805" s="79" t="str">
        <f>IF(ISBLANK(CY805),"", IFERROR(VLOOKUP(CY805, Repairs!$A$2:$B$252, 2, 0),""))</f>
        <v/>
      </c>
      <c r="DA805" s="77"/>
      <c r="DB805" s="71"/>
      <c r="DC805" s="79" t="str">
        <f>IFERROR(VLOOKUP(DB805, DatingReason!$A$2:$B$252, 2, 0),"")</f>
        <v/>
      </c>
      <c r="DD805" s="123" t="str">
        <f t="shared" si="159"/>
        <v/>
      </c>
      <c r="DF805" s="119" t="str">
        <f t="array" ref="DF805">IF(AND($B805&lt;&gt;"", $DE805&lt;&gt;"", $DE805&lt;&gt;"No"),MAX(IF($B805=PEOPLE!$B$4:$B$1000, PEOPLE!$Q$4:$Q$1000,""))+100,"")</f>
        <v/>
      </c>
      <c r="DG805" s="68"/>
      <c r="DH805" s="76">
        <f>COUNTIF(PEOPLE!B:B, MEMORIALS!B805)</f>
        <v>0</v>
      </c>
      <c r="DI805" s="82"/>
      <c r="DJ805" s="82"/>
      <c r="DK805" s="82"/>
      <c r="DL805" s="68"/>
      <c r="DM805" s="68"/>
      <c r="DN805" s="68"/>
      <c r="DO805" s="68"/>
      <c r="DP805" s="68"/>
    </row>
    <row r="806" spans="1:120" ht="15" customHeight="1" x14ac:dyDescent="0.25">
      <c r="A806" s="68"/>
      <c r="B806" s="69"/>
      <c r="C806" s="68"/>
      <c r="D806" s="68"/>
      <c r="E806" s="70" t="str">
        <f>IF(D806="","",VLOOKUP(D806,Denomination!$A$2:$B$50, 2, 0))</f>
        <v/>
      </c>
      <c r="F806" s="68"/>
      <c r="G806" s="71"/>
      <c r="H806" s="70" t="str">
        <f>IF(G806="","",VLOOKUP(G806,MCondition!$A$2:$B$50, 2, 0))</f>
        <v/>
      </c>
      <c r="I806" s="72"/>
      <c r="J806" s="71"/>
      <c r="K806" s="70" t="str">
        <f>IF(J806="","",VLOOKUP(J806,ICondition!$A$2:$B$50, 2, 0))</f>
        <v/>
      </c>
      <c r="L806" s="73"/>
      <c r="M806" s="73"/>
      <c r="N806" s="73"/>
      <c r="O806" s="73"/>
      <c r="P806" s="73"/>
      <c r="Q806" s="73"/>
      <c r="R806" s="78"/>
      <c r="S806" s="79" t="str">
        <f>IFERROR(VLOOKUP(R806,Material!$A$2:$B$59, 2, 0),"")</f>
        <v/>
      </c>
      <c r="T806" s="71"/>
      <c r="U806" s="79" t="str">
        <f>IFERROR(VLOOKUP(T806,Material!$A$2:$B$59, 2, 0),"")</f>
        <v/>
      </c>
      <c r="V806" s="71"/>
      <c r="W806" s="79" t="str">
        <f>IFERROR(VLOOKUP(V806,Material!$A$2:$B$59, 2, 0),"")</f>
        <v/>
      </c>
      <c r="X806" s="71"/>
      <c r="Y806" s="79" t="str">
        <f>IFERROR(VLOOKUP(X806,Material!$A$2:$B$59, 2, 0),"")</f>
        <v/>
      </c>
      <c r="Z806" s="71"/>
      <c r="AA806" s="79" t="str">
        <f>IFERROR(VLOOKUP(Z806,Material!$A$2:$B$59, 2, 0),"")</f>
        <v/>
      </c>
      <c r="AB806" s="74"/>
      <c r="AC806" s="75" t="e">
        <f t="shared" si="148"/>
        <v>#VALUE!</v>
      </c>
      <c r="AD806" s="75" t="e">
        <f t="shared" si="149"/>
        <v>#VALUE!</v>
      </c>
      <c r="AE806" s="75" t="e">
        <f t="shared" si="151"/>
        <v>#VALUE!</v>
      </c>
      <c r="AF806" s="75" t="e">
        <f t="shared" si="150"/>
        <v>#VALUE!</v>
      </c>
      <c r="AG806" s="75" t="e">
        <f t="shared" si="152"/>
        <v>#VALUE!</v>
      </c>
      <c r="AH806" s="75" t="e">
        <f t="shared" si="153"/>
        <v>#VALUE!</v>
      </c>
      <c r="AI806" s="75" t="e">
        <f t="shared" si="154"/>
        <v>#VALUE!</v>
      </c>
      <c r="AJ806" s="80" t="e">
        <f t="shared" si="155"/>
        <v>#VALUE!</v>
      </c>
      <c r="AK806" s="79" t="str">
        <f>(IFERROR(VLOOKUP(AB806,Categories!$A$2:$B$20,2,1),""))</f>
        <v/>
      </c>
      <c r="AL806" s="79" t="str">
        <f ca="1">IFERROR(VLOOKUP((HLOOKUP((VLOOKUP($AB806,Categories!$A$2:$F$20,3,1)), $AB$3:$AJ806, (ROW()-ROW($AB$3)+1), 0)), INDIRECT(VLOOKUP($AB806,Categories!$A$2:$F$20,6,1)),2,0),AK806)</f>
        <v/>
      </c>
      <c r="AM806" s="79" t="str">
        <f ca="1">IFERROR(VLOOKUP((HLOOKUP((VLOOKUP($AB806,Categories!$A$2:$F$20,4,1)),$AB$3:$AJ806,(ROW()-ROW($AB$3)+1),0)),INDIRECT(VLOOKUP($AB806,Categories!$A$2:$H$20,7,1)),2,0),"")</f>
        <v/>
      </c>
      <c r="AN806" s="79" t="str">
        <f ca="1">IFERROR(VLOOKUP((HLOOKUP((VLOOKUP($AB806,Categories!$A$2:$F$20,5,1)), $AB$3:$AJ806, (ROW()-ROW($AB$3)+1), 0)), INDIRECT(VLOOKUP($AB806,Categories!$A$2:$H$20,8,1)),2,0),"")</f>
        <v/>
      </c>
      <c r="AO806" s="79" t="str">
        <f t="shared" ca="1" si="156"/>
        <v/>
      </c>
      <c r="AP806" s="81"/>
      <c r="AQ806" s="70" t="str">
        <f>IFERROR(VLOOKUP(VALUE(MID(AP806,1,1)),AdditionalElements!$A$2:$B$50,2,0),"")</f>
        <v/>
      </c>
      <c r="AR806" s="70" t="str">
        <f>IFERROR(VLOOKUP(VALUE(MID(AP806,2,1)),AdditionalElements!$H$2:$I$50,2,0),"")</f>
        <v/>
      </c>
      <c r="AS806" s="70" t="str">
        <f>IFERROR(VLOOKUP(VALUE(MID(AP806,3,1)),AdditionalElements!$O$2:$P$50,2,0),"")</f>
        <v/>
      </c>
      <c r="AT806" s="70" t="str">
        <f>IFERROR(VLOOKUP(VALUE(MID(AP806,4,1)),AdditionalElements!$V$2:$W$50,2,0),"")</f>
        <v/>
      </c>
      <c r="AU806" s="71"/>
      <c r="AV806" s="79" t="str">
        <f>IFERROR(IF(VALUE(MID(AU806,1,1))=1, VLOOKUP(VALUE(MID(AU806,1,1)), TxtPanelShape!$A$2:$C$50, 3, 0), (IF(VALUE(MID(AU806,1,1))&gt;=7, VLOOKUP(VALUE(MID(AU806,1,1)), TxtPanelShape!$A$2:$C$50, 3, 0),VLOOKUP(VALUE(MID(AU806,1,2)),TxtPanelShape!$A$2:$C$50,3,0)))), "")</f>
        <v/>
      </c>
      <c r="AW806" s="79" t="str">
        <f>IFERROR(IF(VALUE(MID(AU806,1,1))=1, ", "&amp;VLOOKUP(VALUE(MID(AU806,2,1)), TxtPanelShape!$H$2:$I$50, 2, 0), IF(VALUE(MID(AU806,1,1))&gt;=7, ", "&amp;VLOOKUP(VALUE(MID(AU806,2,1)), TxtPanelShape!$H$2:$I$50, 2, 0),"")), "")</f>
        <v/>
      </c>
      <c r="AX806" s="79" t="str">
        <f>IFERROR(IF(VALUE(MID(AU806,1,1))=1, ", "&amp;VLOOKUP(VALUE(MID(AU806,3,1)), TxtPanelShape!$O$2:$P$50, 2, 0), IF(VALUE(MID(AU806,1,1))&gt;=7, ", "&amp;VLOOKUP(VALUE(MID(AU806,3,1)), TxtPanelShape!$O$2:$P$50, 2, 0),"")),"")</f>
        <v/>
      </c>
      <c r="AY806" s="79" t="str">
        <f>IFERROR("; "&amp;VLOOKUP(VALUE(MID(AU806,4,1)), TxtPanelShape!$V$2:$W$50,2,0),"")</f>
        <v/>
      </c>
      <c r="AZ806" s="79" t="str">
        <f t="shared" si="157"/>
        <v/>
      </c>
      <c r="BA806" s="71"/>
      <c r="BB806" s="79" t="str">
        <f>IFERROR(IF(VALUE(MID(BA806,1,1))=1, VLOOKUP(VALUE(MID(BA806,1,1)), TxtPanelShape!$A$2:$C$50, 3, 0), (IF(VALUE(MID(BA806,1,1))&gt;=7, VLOOKUP(VALUE(MID(BA806,1,1)), TxtPanelShape!$A$2:$C$50, 3, 0),VLOOKUP(VALUE(MID(BA806,1,2)),TxtPanelShape!$A$2:$C$50,3,0)))), "")</f>
        <v/>
      </c>
      <c r="BC806" s="79" t="str">
        <f>IFERROR(IF(VALUE(MID(BA806,1,1))=1, ", "&amp;VLOOKUP(VALUE(MID(BA806,2,1)), TxtPanelShape!$H$2:$I$50, 2, 0), IF(VALUE(MID(BA806,1,1))&gt;=7, ", "&amp;VLOOKUP(VALUE(MID(BA806,2,1)), TxtPanelShape!$H$2:$I$50, 2, 0),"")), "")</f>
        <v/>
      </c>
      <c r="BD806" s="79" t="str">
        <f>IFERROR(IF(VALUE(MID(BA806,1,1))=1, ", "&amp;VLOOKUP(VALUE(MID(BA806,3,1)), TxtPanelShape!$O$2:$P$50, 2, 0), IF(VALUE(MID(BA806,1,1))&gt;=7, ", "&amp;VLOOKUP(VALUE(MID(BA806,3,1)), TxtPanelShape!$O$2:$P$50, 2, 0),"")),"")</f>
        <v/>
      </c>
      <c r="BE806" s="79" t="str">
        <f>IFERROR("; "&amp;VLOOKUP(VALUE(MID(BA806,4,1)), TxtPanelShape!$V$2:$W$50,2,0),"")</f>
        <v/>
      </c>
      <c r="BF806" s="79" t="str">
        <f t="shared" si="158"/>
        <v/>
      </c>
      <c r="BG806" s="71"/>
      <c r="BH806" s="79" t="str">
        <f>IFERROR(VLOOKUP(BG806, TxtPanelDefinition!$A$2:$B$50, 2, 0),"")</f>
        <v/>
      </c>
      <c r="BI806" s="71"/>
      <c r="BJ806" s="79" t="str">
        <f>IFERROR(VLOOKUP(BI806, TxtPanelDefinition!$A$2:$B$50, 2, 0),"")</f>
        <v/>
      </c>
      <c r="BK806" s="71"/>
      <c r="BL806" s="79" t="str">
        <f>IFERROR(VLOOKUP(BK806, InscrTechniques!$A$2:$B$50, 2, 0),"")</f>
        <v/>
      </c>
      <c r="BM806" s="71"/>
      <c r="BN806" s="79" t="str">
        <f>IFERROR(VLOOKUP(BM806, InscrTechniques!$A$2:$B$50, 2, 0),"")</f>
        <v/>
      </c>
      <c r="BO806" s="71"/>
      <c r="BP806" s="79" t="str">
        <f>IFERROR(VLOOKUP(BO806, InscrTechniques!$A$2:$B$50, 2, 0),"")</f>
        <v/>
      </c>
      <c r="BQ806" s="71"/>
      <c r="BR806" s="79" t="str">
        <f>IFERROR(VLOOKUP(BQ806, InscrTechniques!$A$2:$B$50, 2, 0),"")</f>
        <v/>
      </c>
      <c r="BS806" s="71"/>
      <c r="BT806" s="79" t="str">
        <f>IFERROR(VLOOKUP(BS806, InscrTechniques!$A$2:$B$50, 2, 0),"")</f>
        <v/>
      </c>
      <c r="BU806" s="71"/>
      <c r="BV806" s="79" t="str">
        <f>IFERROR(VLOOKUP(BU806, InscrTechniques!$A$2:$B$50, 2, 0),"")</f>
        <v/>
      </c>
      <c r="BW806" s="125"/>
      <c r="BX806" s="79" t="str">
        <f>IFERROR(VLOOKUP(BW806, InscrTechniques!$A$2:$B$50, 2, 0),"")</f>
        <v/>
      </c>
      <c r="BY806" s="125"/>
      <c r="BZ806" s="79" t="str">
        <f>IFERROR(VLOOKUP(BY806, InscrTechniques!$A$2:$B$50, 2, 0),"")</f>
        <v/>
      </c>
      <c r="CA806" s="74"/>
      <c r="CB806" s="114" t="str">
        <f>IFERROR(VLOOKUP(CA806, LetterStyle!$A$2:$B$50, 2, 0),"")</f>
        <v/>
      </c>
      <c r="CC806" s="74"/>
      <c r="CD806" s="114" t="str">
        <f>IFERROR(VLOOKUP(CC806, LetterStyle!$A$2:$B$50, 2, 0),"")</f>
        <v/>
      </c>
      <c r="CE806" s="74"/>
      <c r="CF806" s="114" t="str">
        <f>IFERROR(VLOOKUP(CE806, LetterStyle!$A$2:$B$50, 2, 0),"")</f>
        <v/>
      </c>
      <c r="CG806" s="74"/>
      <c r="CH806" s="79" t="str">
        <f>IFERROR(VLOOKUP(CG806, LetterStyle!$A$2:$B$50, 2, 0),"")</f>
        <v/>
      </c>
      <c r="CI806" s="71"/>
      <c r="CJ806" s="79" t="str">
        <f>IFERROR(VLOOKUP(CI806, DecMotifs!$A$1:$B$306, 2, 0),"")</f>
        <v/>
      </c>
      <c r="CK806" s="71"/>
      <c r="CL806" s="79" t="str">
        <f>IFERROR(VLOOKUP(CK806, DecMotifs!$A$1:$B$306, 2, 0),"")</f>
        <v/>
      </c>
      <c r="CM806" s="71"/>
      <c r="CN806" s="79" t="str">
        <f>IFERROR(VLOOKUP(CM806, DecMotifs!$A$1:$B$306, 2, 0),"")</f>
        <v/>
      </c>
      <c r="CO806" s="71"/>
      <c r="CP806" s="79" t="str">
        <f>IFERROR(VLOOKUP(CO806, MarginalDec!$A$2:$B$253, 2, 0),"")</f>
        <v/>
      </c>
      <c r="CQ806" s="71"/>
      <c r="CR806" s="79" t="str">
        <f>IFERROR(VLOOKUP(CQ806, MarginalDec!$A$2:$B$253, 2, 0),"")</f>
        <v/>
      </c>
      <c r="CS806" s="71"/>
      <c r="CT806" s="79" t="str">
        <f>IFERROR(VLOOKUP(CS806, MarginalDec!$A$2:$B$253, 2, 0),"")</f>
        <v/>
      </c>
      <c r="CU806" s="71"/>
      <c r="CV806" s="79" t="str">
        <f>IF(ISBLANK(CU806),"", IFERROR(VLOOKUP(CU806, Tooling!$A$2:$B$252, 2, 0),""))</f>
        <v/>
      </c>
      <c r="CW806" s="71"/>
      <c r="CX806" s="79" t="str">
        <f>IF(ISBLANK(CW806),"", IFERROR(VLOOKUP(CW806, Tooling!$A$2:$B$252, 2, 0),""))</f>
        <v/>
      </c>
      <c r="CY806" s="71"/>
      <c r="CZ806" s="79" t="str">
        <f>IF(ISBLANK(CY806),"", IFERROR(VLOOKUP(CY806, Repairs!$A$2:$B$252, 2, 0),""))</f>
        <v/>
      </c>
      <c r="DA806" s="77"/>
      <c r="DB806" s="71"/>
      <c r="DC806" s="79" t="str">
        <f>IFERROR(VLOOKUP(DB806, DatingReason!$A$2:$B$252, 2, 0),"")</f>
        <v/>
      </c>
      <c r="DD806" s="123" t="str">
        <f t="shared" si="159"/>
        <v/>
      </c>
      <c r="DF806" s="119" t="str">
        <f t="array" ref="DF806">IF(AND($B806&lt;&gt;"", $DE806&lt;&gt;"", $DE806&lt;&gt;"No"),MAX(IF($B806=PEOPLE!$B$4:$B$1000, PEOPLE!$Q$4:$Q$1000,""))+100,"")</f>
        <v/>
      </c>
      <c r="DG806" s="68"/>
      <c r="DH806" s="76">
        <f>COUNTIF(PEOPLE!B:B, MEMORIALS!B806)</f>
        <v>0</v>
      </c>
      <c r="DI806" s="82"/>
      <c r="DJ806" s="82"/>
      <c r="DK806" s="82"/>
      <c r="DL806" s="68"/>
      <c r="DM806" s="68"/>
      <c r="DN806" s="68"/>
      <c r="DO806" s="68"/>
      <c r="DP806" s="68"/>
    </row>
    <row r="807" spans="1:120" ht="15" customHeight="1" x14ac:dyDescent="0.25">
      <c r="A807" s="68"/>
      <c r="B807" s="69"/>
      <c r="C807" s="68"/>
      <c r="D807" s="68"/>
      <c r="E807" s="70" t="str">
        <f>IF(D807="","",VLOOKUP(D807,Denomination!$A$2:$B$50, 2, 0))</f>
        <v/>
      </c>
      <c r="F807" s="68"/>
      <c r="G807" s="71"/>
      <c r="H807" s="70" t="str">
        <f>IF(G807="","",VLOOKUP(G807,MCondition!$A$2:$B$50, 2, 0))</f>
        <v/>
      </c>
      <c r="I807" s="72"/>
      <c r="J807" s="71"/>
      <c r="K807" s="70" t="str">
        <f>IF(J807="","",VLOOKUP(J807,ICondition!$A$2:$B$50, 2, 0))</f>
        <v/>
      </c>
      <c r="L807" s="73"/>
      <c r="M807" s="73"/>
      <c r="N807" s="73"/>
      <c r="O807" s="73"/>
      <c r="P807" s="73"/>
      <c r="Q807" s="73"/>
      <c r="R807" s="78"/>
      <c r="S807" s="79" t="str">
        <f>IFERROR(VLOOKUP(R807,Material!$A$2:$B$59, 2, 0),"")</f>
        <v/>
      </c>
      <c r="T807" s="71"/>
      <c r="U807" s="79" t="str">
        <f>IFERROR(VLOOKUP(T807,Material!$A$2:$B$59, 2, 0),"")</f>
        <v/>
      </c>
      <c r="V807" s="71"/>
      <c r="W807" s="79" t="str">
        <f>IFERROR(VLOOKUP(V807,Material!$A$2:$B$59, 2, 0),"")</f>
        <v/>
      </c>
      <c r="X807" s="71"/>
      <c r="Y807" s="79" t="str">
        <f>IFERROR(VLOOKUP(X807,Material!$A$2:$B$59, 2, 0),"")</f>
        <v/>
      </c>
      <c r="Z807" s="71"/>
      <c r="AA807" s="79" t="str">
        <f>IFERROR(VLOOKUP(Z807,Material!$A$2:$B$59, 2, 0),"")</f>
        <v/>
      </c>
      <c r="AB807" s="74"/>
      <c r="AC807" s="75" t="e">
        <f t="shared" si="148"/>
        <v>#VALUE!</v>
      </c>
      <c r="AD807" s="75" t="e">
        <f t="shared" si="149"/>
        <v>#VALUE!</v>
      </c>
      <c r="AE807" s="75" t="e">
        <f t="shared" si="151"/>
        <v>#VALUE!</v>
      </c>
      <c r="AF807" s="75" t="e">
        <f t="shared" si="150"/>
        <v>#VALUE!</v>
      </c>
      <c r="AG807" s="75" t="e">
        <f t="shared" si="152"/>
        <v>#VALUE!</v>
      </c>
      <c r="AH807" s="75" t="e">
        <f t="shared" si="153"/>
        <v>#VALUE!</v>
      </c>
      <c r="AI807" s="75" t="e">
        <f t="shared" si="154"/>
        <v>#VALUE!</v>
      </c>
      <c r="AJ807" s="80" t="e">
        <f t="shared" si="155"/>
        <v>#VALUE!</v>
      </c>
      <c r="AK807" s="79" t="str">
        <f>(IFERROR(VLOOKUP(AB807,Categories!$A$2:$B$20,2,1),""))</f>
        <v/>
      </c>
      <c r="AL807" s="79" t="str">
        <f ca="1">IFERROR(VLOOKUP((HLOOKUP((VLOOKUP($AB807,Categories!$A$2:$F$20,3,1)), $AB$3:$AJ807, (ROW()-ROW($AB$3)+1), 0)), INDIRECT(VLOOKUP($AB807,Categories!$A$2:$F$20,6,1)),2,0),AK807)</f>
        <v/>
      </c>
      <c r="AM807" s="79" t="str">
        <f ca="1">IFERROR(VLOOKUP((HLOOKUP((VLOOKUP($AB807,Categories!$A$2:$F$20,4,1)),$AB$3:$AJ807,(ROW()-ROW($AB$3)+1),0)),INDIRECT(VLOOKUP($AB807,Categories!$A$2:$H$20,7,1)),2,0),"")</f>
        <v/>
      </c>
      <c r="AN807" s="79" t="str">
        <f ca="1">IFERROR(VLOOKUP((HLOOKUP((VLOOKUP($AB807,Categories!$A$2:$F$20,5,1)), $AB$3:$AJ807, (ROW()-ROW($AB$3)+1), 0)), INDIRECT(VLOOKUP($AB807,Categories!$A$2:$H$20,8,1)),2,0),"")</f>
        <v/>
      </c>
      <c r="AO807" s="79" t="str">
        <f t="shared" ca="1" si="156"/>
        <v/>
      </c>
      <c r="AP807" s="81"/>
      <c r="AQ807" s="70" t="str">
        <f>IFERROR(VLOOKUP(VALUE(MID(AP807,1,1)),AdditionalElements!$A$2:$B$50,2,0),"")</f>
        <v/>
      </c>
      <c r="AR807" s="70" t="str">
        <f>IFERROR(VLOOKUP(VALUE(MID(AP807,2,1)),AdditionalElements!$H$2:$I$50,2,0),"")</f>
        <v/>
      </c>
      <c r="AS807" s="70" t="str">
        <f>IFERROR(VLOOKUP(VALUE(MID(AP807,3,1)),AdditionalElements!$O$2:$P$50,2,0),"")</f>
        <v/>
      </c>
      <c r="AT807" s="70" t="str">
        <f>IFERROR(VLOOKUP(VALUE(MID(AP807,4,1)),AdditionalElements!$V$2:$W$50,2,0),"")</f>
        <v/>
      </c>
      <c r="AU807" s="71"/>
      <c r="AV807" s="79" t="str">
        <f>IFERROR(IF(VALUE(MID(AU807,1,1))=1, VLOOKUP(VALUE(MID(AU807,1,1)), TxtPanelShape!$A$2:$C$50, 3, 0), (IF(VALUE(MID(AU807,1,1))&gt;=7, VLOOKUP(VALUE(MID(AU807,1,1)), TxtPanelShape!$A$2:$C$50, 3, 0),VLOOKUP(VALUE(MID(AU807,1,2)),TxtPanelShape!$A$2:$C$50,3,0)))), "")</f>
        <v/>
      </c>
      <c r="AW807" s="79" t="str">
        <f>IFERROR(IF(VALUE(MID(AU807,1,1))=1, ", "&amp;VLOOKUP(VALUE(MID(AU807,2,1)), TxtPanelShape!$H$2:$I$50, 2, 0), IF(VALUE(MID(AU807,1,1))&gt;=7, ", "&amp;VLOOKUP(VALUE(MID(AU807,2,1)), TxtPanelShape!$H$2:$I$50, 2, 0),"")), "")</f>
        <v/>
      </c>
      <c r="AX807" s="79" t="str">
        <f>IFERROR(IF(VALUE(MID(AU807,1,1))=1, ", "&amp;VLOOKUP(VALUE(MID(AU807,3,1)), TxtPanelShape!$O$2:$P$50, 2, 0), IF(VALUE(MID(AU807,1,1))&gt;=7, ", "&amp;VLOOKUP(VALUE(MID(AU807,3,1)), TxtPanelShape!$O$2:$P$50, 2, 0),"")),"")</f>
        <v/>
      </c>
      <c r="AY807" s="79" t="str">
        <f>IFERROR("; "&amp;VLOOKUP(VALUE(MID(AU807,4,1)), TxtPanelShape!$V$2:$W$50,2,0),"")</f>
        <v/>
      </c>
      <c r="AZ807" s="79" t="str">
        <f t="shared" si="157"/>
        <v/>
      </c>
      <c r="BA807" s="71"/>
      <c r="BB807" s="79" t="str">
        <f>IFERROR(IF(VALUE(MID(BA807,1,1))=1, VLOOKUP(VALUE(MID(BA807,1,1)), TxtPanelShape!$A$2:$C$50, 3, 0), (IF(VALUE(MID(BA807,1,1))&gt;=7, VLOOKUP(VALUE(MID(BA807,1,1)), TxtPanelShape!$A$2:$C$50, 3, 0),VLOOKUP(VALUE(MID(BA807,1,2)),TxtPanelShape!$A$2:$C$50,3,0)))), "")</f>
        <v/>
      </c>
      <c r="BC807" s="79" t="str">
        <f>IFERROR(IF(VALUE(MID(BA807,1,1))=1, ", "&amp;VLOOKUP(VALUE(MID(BA807,2,1)), TxtPanelShape!$H$2:$I$50, 2, 0), IF(VALUE(MID(BA807,1,1))&gt;=7, ", "&amp;VLOOKUP(VALUE(MID(BA807,2,1)), TxtPanelShape!$H$2:$I$50, 2, 0),"")), "")</f>
        <v/>
      </c>
      <c r="BD807" s="79" t="str">
        <f>IFERROR(IF(VALUE(MID(BA807,1,1))=1, ", "&amp;VLOOKUP(VALUE(MID(BA807,3,1)), TxtPanelShape!$O$2:$P$50, 2, 0), IF(VALUE(MID(BA807,1,1))&gt;=7, ", "&amp;VLOOKUP(VALUE(MID(BA807,3,1)), TxtPanelShape!$O$2:$P$50, 2, 0),"")),"")</f>
        <v/>
      </c>
      <c r="BE807" s="79" t="str">
        <f>IFERROR("; "&amp;VLOOKUP(VALUE(MID(BA807,4,1)), TxtPanelShape!$V$2:$W$50,2,0),"")</f>
        <v/>
      </c>
      <c r="BF807" s="79" t="str">
        <f t="shared" si="158"/>
        <v/>
      </c>
      <c r="BG807" s="71"/>
      <c r="BH807" s="79" t="str">
        <f>IFERROR(VLOOKUP(BG807, TxtPanelDefinition!$A$2:$B$50, 2, 0),"")</f>
        <v/>
      </c>
      <c r="BI807" s="71"/>
      <c r="BJ807" s="79" t="str">
        <f>IFERROR(VLOOKUP(BI807, TxtPanelDefinition!$A$2:$B$50, 2, 0),"")</f>
        <v/>
      </c>
      <c r="BK807" s="71"/>
      <c r="BL807" s="79" t="str">
        <f>IFERROR(VLOOKUP(BK807, InscrTechniques!$A$2:$B$50, 2, 0),"")</f>
        <v/>
      </c>
      <c r="BM807" s="71"/>
      <c r="BN807" s="79" t="str">
        <f>IFERROR(VLOOKUP(BM807, InscrTechniques!$A$2:$B$50, 2, 0),"")</f>
        <v/>
      </c>
      <c r="BO807" s="71"/>
      <c r="BP807" s="79" t="str">
        <f>IFERROR(VLOOKUP(BO807, InscrTechniques!$A$2:$B$50, 2, 0),"")</f>
        <v/>
      </c>
      <c r="BQ807" s="71"/>
      <c r="BR807" s="79" t="str">
        <f>IFERROR(VLOOKUP(BQ807, InscrTechniques!$A$2:$B$50, 2, 0),"")</f>
        <v/>
      </c>
      <c r="BS807" s="71"/>
      <c r="BT807" s="79" t="str">
        <f>IFERROR(VLOOKUP(BS807, InscrTechniques!$A$2:$B$50, 2, 0),"")</f>
        <v/>
      </c>
      <c r="BU807" s="71"/>
      <c r="BV807" s="79" t="str">
        <f>IFERROR(VLOOKUP(BU807, InscrTechniques!$A$2:$B$50, 2, 0),"")</f>
        <v/>
      </c>
      <c r="BW807" s="125"/>
      <c r="BX807" s="79" t="str">
        <f>IFERROR(VLOOKUP(BW807, InscrTechniques!$A$2:$B$50, 2, 0),"")</f>
        <v/>
      </c>
      <c r="BY807" s="125"/>
      <c r="BZ807" s="79" t="str">
        <f>IFERROR(VLOOKUP(BY807, InscrTechniques!$A$2:$B$50, 2, 0),"")</f>
        <v/>
      </c>
      <c r="CA807" s="74"/>
      <c r="CB807" s="114" t="str">
        <f>IFERROR(VLOOKUP(CA807, LetterStyle!$A$2:$B$50, 2, 0),"")</f>
        <v/>
      </c>
      <c r="CC807" s="74"/>
      <c r="CD807" s="114" t="str">
        <f>IFERROR(VLOOKUP(CC807, LetterStyle!$A$2:$B$50, 2, 0),"")</f>
        <v/>
      </c>
      <c r="CE807" s="74"/>
      <c r="CF807" s="114" t="str">
        <f>IFERROR(VLOOKUP(CE807, LetterStyle!$A$2:$B$50, 2, 0),"")</f>
        <v/>
      </c>
      <c r="CG807" s="74"/>
      <c r="CH807" s="79" t="str">
        <f>IFERROR(VLOOKUP(CG807, LetterStyle!$A$2:$B$50, 2, 0),"")</f>
        <v/>
      </c>
      <c r="CI807" s="71"/>
      <c r="CJ807" s="79" t="str">
        <f>IFERROR(VLOOKUP(CI807, DecMotifs!$A$1:$B$306, 2, 0),"")</f>
        <v/>
      </c>
      <c r="CK807" s="71"/>
      <c r="CL807" s="79" t="str">
        <f>IFERROR(VLOOKUP(CK807, DecMotifs!$A$1:$B$306, 2, 0),"")</f>
        <v/>
      </c>
      <c r="CM807" s="71"/>
      <c r="CN807" s="79" t="str">
        <f>IFERROR(VLOOKUP(CM807, DecMotifs!$A$1:$B$306, 2, 0),"")</f>
        <v/>
      </c>
      <c r="CO807" s="71"/>
      <c r="CP807" s="79" t="str">
        <f>IFERROR(VLOOKUP(CO807, MarginalDec!$A$2:$B$253, 2, 0),"")</f>
        <v/>
      </c>
      <c r="CQ807" s="71"/>
      <c r="CR807" s="79" t="str">
        <f>IFERROR(VLOOKUP(CQ807, MarginalDec!$A$2:$B$253, 2, 0),"")</f>
        <v/>
      </c>
      <c r="CS807" s="71"/>
      <c r="CT807" s="79" t="str">
        <f>IFERROR(VLOOKUP(CS807, MarginalDec!$A$2:$B$253, 2, 0),"")</f>
        <v/>
      </c>
      <c r="CU807" s="71"/>
      <c r="CV807" s="79" t="str">
        <f>IF(ISBLANK(CU807),"", IFERROR(VLOOKUP(CU807, Tooling!$A$2:$B$252, 2, 0),""))</f>
        <v/>
      </c>
      <c r="CW807" s="71"/>
      <c r="CX807" s="79" t="str">
        <f>IF(ISBLANK(CW807),"", IFERROR(VLOOKUP(CW807, Tooling!$A$2:$B$252, 2, 0),""))</f>
        <v/>
      </c>
      <c r="CY807" s="71"/>
      <c r="CZ807" s="79" t="str">
        <f>IF(ISBLANK(CY807),"", IFERROR(VLOOKUP(CY807, Repairs!$A$2:$B$252, 2, 0),""))</f>
        <v/>
      </c>
      <c r="DA807" s="77"/>
      <c r="DB807" s="71"/>
      <c r="DC807" s="79" t="str">
        <f>IFERROR(VLOOKUP(DB807, DatingReason!$A$2:$B$252, 2, 0),"")</f>
        <v/>
      </c>
      <c r="DD807" s="123" t="str">
        <f t="shared" si="159"/>
        <v/>
      </c>
      <c r="DF807" s="119" t="str">
        <f t="array" ref="DF807">IF(AND($B807&lt;&gt;"", $DE807&lt;&gt;"", $DE807&lt;&gt;"No"),MAX(IF($B807=PEOPLE!$B$4:$B$1000, PEOPLE!$Q$4:$Q$1000,""))+100,"")</f>
        <v/>
      </c>
      <c r="DG807" s="68"/>
      <c r="DH807" s="76">
        <f>COUNTIF(PEOPLE!B:B, MEMORIALS!B807)</f>
        <v>0</v>
      </c>
      <c r="DI807" s="82"/>
      <c r="DJ807" s="82"/>
      <c r="DK807" s="82"/>
      <c r="DL807" s="68"/>
      <c r="DM807" s="68"/>
      <c r="DN807" s="68"/>
      <c r="DO807" s="68"/>
      <c r="DP807" s="68"/>
    </row>
    <row r="808" spans="1:120" ht="15" customHeight="1" x14ac:dyDescent="0.25">
      <c r="A808" s="68"/>
      <c r="B808" s="69"/>
      <c r="C808" s="68"/>
      <c r="D808" s="68"/>
      <c r="E808" s="70" t="str">
        <f>IF(D808="","",VLOOKUP(D808,Denomination!$A$2:$B$50, 2, 0))</f>
        <v/>
      </c>
      <c r="F808" s="68"/>
      <c r="G808" s="71"/>
      <c r="H808" s="70" t="str">
        <f>IF(G808="","",VLOOKUP(G808,MCondition!$A$2:$B$50, 2, 0))</f>
        <v/>
      </c>
      <c r="I808" s="72"/>
      <c r="J808" s="71"/>
      <c r="K808" s="70" t="str">
        <f>IF(J808="","",VLOOKUP(J808,ICondition!$A$2:$B$50, 2, 0))</f>
        <v/>
      </c>
      <c r="L808" s="73"/>
      <c r="M808" s="73"/>
      <c r="N808" s="73"/>
      <c r="O808" s="73"/>
      <c r="P808" s="73"/>
      <c r="Q808" s="73"/>
      <c r="R808" s="78"/>
      <c r="S808" s="79" t="str">
        <f>IFERROR(VLOOKUP(R808,Material!$A$2:$B$59, 2, 0),"")</f>
        <v/>
      </c>
      <c r="T808" s="71"/>
      <c r="U808" s="79" t="str">
        <f>IFERROR(VLOOKUP(T808,Material!$A$2:$B$59, 2, 0),"")</f>
        <v/>
      </c>
      <c r="V808" s="71"/>
      <c r="W808" s="79" t="str">
        <f>IFERROR(VLOOKUP(V808,Material!$A$2:$B$59, 2, 0),"")</f>
        <v/>
      </c>
      <c r="X808" s="71"/>
      <c r="Y808" s="79" t="str">
        <f>IFERROR(VLOOKUP(X808,Material!$A$2:$B$59, 2, 0),"")</f>
        <v/>
      </c>
      <c r="Z808" s="71"/>
      <c r="AA808" s="79" t="str">
        <f>IFERROR(VLOOKUP(Z808,Material!$A$2:$B$59, 2, 0),"")</f>
        <v/>
      </c>
      <c r="AB808" s="74"/>
      <c r="AC808" s="75" t="e">
        <f t="shared" si="148"/>
        <v>#VALUE!</v>
      </c>
      <c r="AD808" s="75" t="e">
        <f t="shared" si="149"/>
        <v>#VALUE!</v>
      </c>
      <c r="AE808" s="75" t="e">
        <f t="shared" si="151"/>
        <v>#VALUE!</v>
      </c>
      <c r="AF808" s="75" t="e">
        <f t="shared" si="150"/>
        <v>#VALUE!</v>
      </c>
      <c r="AG808" s="75" t="e">
        <f t="shared" si="152"/>
        <v>#VALUE!</v>
      </c>
      <c r="AH808" s="75" t="e">
        <f t="shared" si="153"/>
        <v>#VALUE!</v>
      </c>
      <c r="AI808" s="75" t="e">
        <f t="shared" si="154"/>
        <v>#VALUE!</v>
      </c>
      <c r="AJ808" s="80" t="e">
        <f t="shared" si="155"/>
        <v>#VALUE!</v>
      </c>
      <c r="AK808" s="79" t="str">
        <f>(IFERROR(VLOOKUP(AB808,Categories!$A$2:$B$20,2,1),""))</f>
        <v/>
      </c>
      <c r="AL808" s="79" t="str">
        <f ca="1">IFERROR(VLOOKUP((HLOOKUP((VLOOKUP($AB808,Categories!$A$2:$F$20,3,1)), $AB$3:$AJ808, (ROW()-ROW($AB$3)+1), 0)), INDIRECT(VLOOKUP($AB808,Categories!$A$2:$F$20,6,1)),2,0),AK808)</f>
        <v/>
      </c>
      <c r="AM808" s="79" t="str">
        <f ca="1">IFERROR(VLOOKUP((HLOOKUP((VLOOKUP($AB808,Categories!$A$2:$F$20,4,1)),$AB$3:$AJ808,(ROW()-ROW($AB$3)+1),0)),INDIRECT(VLOOKUP($AB808,Categories!$A$2:$H$20,7,1)),2,0),"")</f>
        <v/>
      </c>
      <c r="AN808" s="79" t="str">
        <f ca="1">IFERROR(VLOOKUP((HLOOKUP((VLOOKUP($AB808,Categories!$A$2:$F$20,5,1)), $AB$3:$AJ808, (ROW()-ROW($AB$3)+1), 0)), INDIRECT(VLOOKUP($AB808,Categories!$A$2:$H$20,8,1)),2,0),"")</f>
        <v/>
      </c>
      <c r="AO808" s="79" t="str">
        <f t="shared" ca="1" si="156"/>
        <v/>
      </c>
      <c r="AP808" s="81"/>
      <c r="AQ808" s="70" t="str">
        <f>IFERROR(VLOOKUP(VALUE(MID(AP808,1,1)),AdditionalElements!$A$2:$B$50,2,0),"")</f>
        <v/>
      </c>
      <c r="AR808" s="70" t="str">
        <f>IFERROR(VLOOKUP(VALUE(MID(AP808,2,1)),AdditionalElements!$H$2:$I$50,2,0),"")</f>
        <v/>
      </c>
      <c r="AS808" s="70" t="str">
        <f>IFERROR(VLOOKUP(VALUE(MID(AP808,3,1)),AdditionalElements!$O$2:$P$50,2,0),"")</f>
        <v/>
      </c>
      <c r="AT808" s="70" t="str">
        <f>IFERROR(VLOOKUP(VALUE(MID(AP808,4,1)),AdditionalElements!$V$2:$W$50,2,0),"")</f>
        <v/>
      </c>
      <c r="AU808" s="71"/>
      <c r="AV808" s="79" t="str">
        <f>IFERROR(IF(VALUE(MID(AU808,1,1))=1, VLOOKUP(VALUE(MID(AU808,1,1)), TxtPanelShape!$A$2:$C$50, 3, 0), (IF(VALUE(MID(AU808,1,1))&gt;=7, VLOOKUP(VALUE(MID(AU808,1,1)), TxtPanelShape!$A$2:$C$50, 3, 0),VLOOKUP(VALUE(MID(AU808,1,2)),TxtPanelShape!$A$2:$C$50,3,0)))), "")</f>
        <v/>
      </c>
      <c r="AW808" s="79" t="str">
        <f>IFERROR(IF(VALUE(MID(AU808,1,1))=1, ", "&amp;VLOOKUP(VALUE(MID(AU808,2,1)), TxtPanelShape!$H$2:$I$50, 2, 0), IF(VALUE(MID(AU808,1,1))&gt;=7, ", "&amp;VLOOKUP(VALUE(MID(AU808,2,1)), TxtPanelShape!$H$2:$I$50, 2, 0),"")), "")</f>
        <v/>
      </c>
      <c r="AX808" s="79" t="str">
        <f>IFERROR(IF(VALUE(MID(AU808,1,1))=1, ", "&amp;VLOOKUP(VALUE(MID(AU808,3,1)), TxtPanelShape!$O$2:$P$50, 2, 0), IF(VALUE(MID(AU808,1,1))&gt;=7, ", "&amp;VLOOKUP(VALUE(MID(AU808,3,1)), TxtPanelShape!$O$2:$P$50, 2, 0),"")),"")</f>
        <v/>
      </c>
      <c r="AY808" s="79" t="str">
        <f>IFERROR("; "&amp;VLOOKUP(VALUE(MID(AU808,4,1)), TxtPanelShape!$V$2:$W$50,2,0),"")</f>
        <v/>
      </c>
      <c r="AZ808" s="79" t="str">
        <f t="shared" si="157"/>
        <v/>
      </c>
      <c r="BA808" s="71"/>
      <c r="BB808" s="79" t="str">
        <f>IFERROR(IF(VALUE(MID(BA808,1,1))=1, VLOOKUP(VALUE(MID(BA808,1,1)), TxtPanelShape!$A$2:$C$50, 3, 0), (IF(VALUE(MID(BA808,1,1))&gt;=7, VLOOKUP(VALUE(MID(BA808,1,1)), TxtPanelShape!$A$2:$C$50, 3, 0),VLOOKUP(VALUE(MID(BA808,1,2)),TxtPanelShape!$A$2:$C$50,3,0)))), "")</f>
        <v/>
      </c>
      <c r="BC808" s="79" t="str">
        <f>IFERROR(IF(VALUE(MID(BA808,1,1))=1, ", "&amp;VLOOKUP(VALUE(MID(BA808,2,1)), TxtPanelShape!$H$2:$I$50, 2, 0), IF(VALUE(MID(BA808,1,1))&gt;=7, ", "&amp;VLOOKUP(VALUE(MID(BA808,2,1)), TxtPanelShape!$H$2:$I$50, 2, 0),"")), "")</f>
        <v/>
      </c>
      <c r="BD808" s="79" t="str">
        <f>IFERROR(IF(VALUE(MID(BA808,1,1))=1, ", "&amp;VLOOKUP(VALUE(MID(BA808,3,1)), TxtPanelShape!$O$2:$P$50, 2, 0), IF(VALUE(MID(BA808,1,1))&gt;=7, ", "&amp;VLOOKUP(VALUE(MID(BA808,3,1)), TxtPanelShape!$O$2:$P$50, 2, 0),"")),"")</f>
        <v/>
      </c>
      <c r="BE808" s="79" t="str">
        <f>IFERROR("; "&amp;VLOOKUP(VALUE(MID(BA808,4,1)), TxtPanelShape!$V$2:$W$50,2,0),"")</f>
        <v/>
      </c>
      <c r="BF808" s="79" t="str">
        <f t="shared" si="158"/>
        <v/>
      </c>
      <c r="BG808" s="71"/>
      <c r="BH808" s="79" t="str">
        <f>IFERROR(VLOOKUP(BG808, TxtPanelDefinition!$A$2:$B$50, 2, 0),"")</f>
        <v/>
      </c>
      <c r="BI808" s="71"/>
      <c r="BJ808" s="79" t="str">
        <f>IFERROR(VLOOKUP(BI808, TxtPanelDefinition!$A$2:$B$50, 2, 0),"")</f>
        <v/>
      </c>
      <c r="BK808" s="71"/>
      <c r="BL808" s="79" t="str">
        <f>IFERROR(VLOOKUP(BK808, InscrTechniques!$A$2:$B$50, 2, 0),"")</f>
        <v/>
      </c>
      <c r="BM808" s="71"/>
      <c r="BN808" s="79" t="str">
        <f>IFERROR(VLOOKUP(BM808, InscrTechniques!$A$2:$B$50, 2, 0),"")</f>
        <v/>
      </c>
      <c r="BO808" s="71"/>
      <c r="BP808" s="79" t="str">
        <f>IFERROR(VLOOKUP(BO808, InscrTechniques!$A$2:$B$50, 2, 0),"")</f>
        <v/>
      </c>
      <c r="BQ808" s="71"/>
      <c r="BR808" s="79" t="str">
        <f>IFERROR(VLOOKUP(BQ808, InscrTechniques!$A$2:$B$50, 2, 0),"")</f>
        <v/>
      </c>
      <c r="BS808" s="71"/>
      <c r="BT808" s="79" t="str">
        <f>IFERROR(VLOOKUP(BS808, InscrTechniques!$A$2:$B$50, 2, 0),"")</f>
        <v/>
      </c>
      <c r="BU808" s="71"/>
      <c r="BV808" s="79" t="str">
        <f>IFERROR(VLOOKUP(BU808, InscrTechniques!$A$2:$B$50, 2, 0),"")</f>
        <v/>
      </c>
      <c r="BW808" s="125"/>
      <c r="BX808" s="79" t="str">
        <f>IFERROR(VLOOKUP(BW808, InscrTechniques!$A$2:$B$50, 2, 0),"")</f>
        <v/>
      </c>
      <c r="BY808" s="125"/>
      <c r="BZ808" s="79" t="str">
        <f>IFERROR(VLOOKUP(BY808, InscrTechniques!$A$2:$B$50, 2, 0),"")</f>
        <v/>
      </c>
      <c r="CA808" s="74"/>
      <c r="CB808" s="114" t="str">
        <f>IFERROR(VLOOKUP(CA808, LetterStyle!$A$2:$B$50, 2, 0),"")</f>
        <v/>
      </c>
      <c r="CC808" s="74"/>
      <c r="CD808" s="114" t="str">
        <f>IFERROR(VLOOKUP(CC808, LetterStyle!$A$2:$B$50, 2, 0),"")</f>
        <v/>
      </c>
      <c r="CE808" s="74"/>
      <c r="CF808" s="114" t="str">
        <f>IFERROR(VLOOKUP(CE808, LetterStyle!$A$2:$B$50, 2, 0),"")</f>
        <v/>
      </c>
      <c r="CG808" s="74"/>
      <c r="CH808" s="79" t="str">
        <f>IFERROR(VLOOKUP(CG808, LetterStyle!$A$2:$B$50, 2, 0),"")</f>
        <v/>
      </c>
      <c r="CI808" s="71"/>
      <c r="CJ808" s="79" t="str">
        <f>IFERROR(VLOOKUP(CI808, DecMotifs!$A$1:$B$306, 2, 0),"")</f>
        <v/>
      </c>
      <c r="CK808" s="71"/>
      <c r="CL808" s="79" t="str">
        <f>IFERROR(VLOOKUP(CK808, DecMotifs!$A$1:$B$306, 2, 0),"")</f>
        <v/>
      </c>
      <c r="CM808" s="71"/>
      <c r="CN808" s="79" t="str">
        <f>IFERROR(VLOOKUP(CM808, DecMotifs!$A$1:$B$306, 2, 0),"")</f>
        <v/>
      </c>
      <c r="CO808" s="71"/>
      <c r="CP808" s="79" t="str">
        <f>IFERROR(VLOOKUP(CO808, MarginalDec!$A$2:$B$253, 2, 0),"")</f>
        <v/>
      </c>
      <c r="CQ808" s="71"/>
      <c r="CR808" s="79" t="str">
        <f>IFERROR(VLOOKUP(CQ808, MarginalDec!$A$2:$B$253, 2, 0),"")</f>
        <v/>
      </c>
      <c r="CS808" s="71"/>
      <c r="CT808" s="79" t="str">
        <f>IFERROR(VLOOKUP(CS808, MarginalDec!$A$2:$B$253, 2, 0),"")</f>
        <v/>
      </c>
      <c r="CU808" s="71"/>
      <c r="CV808" s="79" t="str">
        <f>IF(ISBLANK(CU808),"", IFERROR(VLOOKUP(CU808, Tooling!$A$2:$B$252, 2, 0),""))</f>
        <v/>
      </c>
      <c r="CW808" s="71"/>
      <c r="CX808" s="79" t="str">
        <f>IF(ISBLANK(CW808),"", IFERROR(VLOOKUP(CW808, Tooling!$A$2:$B$252, 2, 0),""))</f>
        <v/>
      </c>
      <c r="CY808" s="71"/>
      <c r="CZ808" s="79" t="str">
        <f>IF(ISBLANK(CY808),"", IFERROR(VLOOKUP(CY808, Repairs!$A$2:$B$252, 2, 0),""))</f>
        <v/>
      </c>
      <c r="DA808" s="77"/>
      <c r="DB808" s="71"/>
      <c r="DC808" s="79" t="str">
        <f>IFERROR(VLOOKUP(DB808, DatingReason!$A$2:$B$252, 2, 0),"")</f>
        <v/>
      </c>
      <c r="DD808" s="123" t="str">
        <f t="shared" si="159"/>
        <v/>
      </c>
      <c r="DF808" s="119" t="str">
        <f t="array" ref="DF808">IF(AND($B808&lt;&gt;"", $DE808&lt;&gt;"", $DE808&lt;&gt;"No"),MAX(IF($B808=PEOPLE!$B$4:$B$1000, PEOPLE!$Q$4:$Q$1000,""))+100,"")</f>
        <v/>
      </c>
      <c r="DG808" s="68"/>
      <c r="DH808" s="76">
        <f>COUNTIF(PEOPLE!B:B, MEMORIALS!B808)</f>
        <v>0</v>
      </c>
      <c r="DI808" s="82"/>
      <c r="DJ808" s="82"/>
      <c r="DK808" s="82"/>
      <c r="DL808" s="68"/>
      <c r="DM808" s="68"/>
      <c r="DN808" s="68"/>
      <c r="DO808" s="68"/>
      <c r="DP808" s="68"/>
    </row>
    <row r="809" spans="1:120" ht="15" customHeight="1" x14ac:dyDescent="0.25">
      <c r="A809" s="68"/>
      <c r="B809" s="69"/>
      <c r="C809" s="68"/>
      <c r="D809" s="68"/>
      <c r="E809" s="70" t="str">
        <f>IF(D809="","",VLOOKUP(D809,Denomination!$A$2:$B$50, 2, 0))</f>
        <v/>
      </c>
      <c r="F809" s="68"/>
      <c r="G809" s="71"/>
      <c r="H809" s="70" t="str">
        <f>IF(G809="","",VLOOKUP(G809,MCondition!$A$2:$B$50, 2, 0))</f>
        <v/>
      </c>
      <c r="I809" s="72"/>
      <c r="J809" s="71"/>
      <c r="K809" s="70" t="str">
        <f>IF(J809="","",VLOOKUP(J809,ICondition!$A$2:$B$50, 2, 0))</f>
        <v/>
      </c>
      <c r="L809" s="73"/>
      <c r="M809" s="73"/>
      <c r="N809" s="73"/>
      <c r="O809" s="73"/>
      <c r="P809" s="73"/>
      <c r="Q809" s="73"/>
      <c r="R809" s="78"/>
      <c r="S809" s="79" t="str">
        <f>IFERROR(VLOOKUP(R809,Material!$A$2:$B$59, 2, 0),"")</f>
        <v/>
      </c>
      <c r="T809" s="71"/>
      <c r="U809" s="79" t="str">
        <f>IFERROR(VLOOKUP(T809,Material!$A$2:$B$59, 2, 0),"")</f>
        <v/>
      </c>
      <c r="V809" s="71"/>
      <c r="W809" s="79" t="str">
        <f>IFERROR(VLOOKUP(V809,Material!$A$2:$B$59, 2, 0),"")</f>
        <v/>
      </c>
      <c r="X809" s="71"/>
      <c r="Y809" s="79" t="str">
        <f>IFERROR(VLOOKUP(X809,Material!$A$2:$B$59, 2, 0),"")</f>
        <v/>
      </c>
      <c r="Z809" s="71"/>
      <c r="AA809" s="79" t="str">
        <f>IFERROR(VLOOKUP(Z809,Material!$A$2:$B$59, 2, 0),"")</f>
        <v/>
      </c>
      <c r="AB809" s="74"/>
      <c r="AC809" s="75" t="e">
        <f t="shared" si="148"/>
        <v>#VALUE!</v>
      </c>
      <c r="AD809" s="75" t="e">
        <f t="shared" si="149"/>
        <v>#VALUE!</v>
      </c>
      <c r="AE809" s="75" t="e">
        <f t="shared" si="151"/>
        <v>#VALUE!</v>
      </c>
      <c r="AF809" s="75" t="e">
        <f t="shared" si="150"/>
        <v>#VALUE!</v>
      </c>
      <c r="AG809" s="75" t="e">
        <f t="shared" si="152"/>
        <v>#VALUE!</v>
      </c>
      <c r="AH809" s="75" t="e">
        <f t="shared" si="153"/>
        <v>#VALUE!</v>
      </c>
      <c r="AI809" s="75" t="e">
        <f t="shared" si="154"/>
        <v>#VALUE!</v>
      </c>
      <c r="AJ809" s="80" t="e">
        <f t="shared" si="155"/>
        <v>#VALUE!</v>
      </c>
      <c r="AK809" s="79" t="str">
        <f>(IFERROR(VLOOKUP(AB809,Categories!$A$2:$B$20,2,1),""))</f>
        <v/>
      </c>
      <c r="AL809" s="79" t="str">
        <f ca="1">IFERROR(VLOOKUP((HLOOKUP((VLOOKUP($AB809,Categories!$A$2:$F$20,3,1)), $AB$3:$AJ809, (ROW()-ROW($AB$3)+1), 0)), INDIRECT(VLOOKUP($AB809,Categories!$A$2:$F$20,6,1)),2,0),AK809)</f>
        <v/>
      </c>
      <c r="AM809" s="79" t="str">
        <f ca="1">IFERROR(VLOOKUP((HLOOKUP((VLOOKUP($AB809,Categories!$A$2:$F$20,4,1)),$AB$3:$AJ809,(ROW()-ROW($AB$3)+1),0)),INDIRECT(VLOOKUP($AB809,Categories!$A$2:$H$20,7,1)),2,0),"")</f>
        <v/>
      </c>
      <c r="AN809" s="79" t="str">
        <f ca="1">IFERROR(VLOOKUP((HLOOKUP((VLOOKUP($AB809,Categories!$A$2:$F$20,5,1)), $AB$3:$AJ809, (ROW()-ROW($AB$3)+1), 0)), INDIRECT(VLOOKUP($AB809,Categories!$A$2:$H$20,8,1)),2,0),"")</f>
        <v/>
      </c>
      <c r="AO809" s="79" t="str">
        <f t="shared" ca="1" si="156"/>
        <v/>
      </c>
      <c r="AP809" s="81"/>
      <c r="AQ809" s="70" t="str">
        <f>IFERROR(VLOOKUP(VALUE(MID(AP809,1,1)),AdditionalElements!$A$2:$B$50,2,0),"")</f>
        <v/>
      </c>
      <c r="AR809" s="70" t="str">
        <f>IFERROR(VLOOKUP(VALUE(MID(AP809,2,1)),AdditionalElements!$H$2:$I$50,2,0),"")</f>
        <v/>
      </c>
      <c r="AS809" s="70" t="str">
        <f>IFERROR(VLOOKUP(VALUE(MID(AP809,3,1)),AdditionalElements!$O$2:$P$50,2,0),"")</f>
        <v/>
      </c>
      <c r="AT809" s="70" t="str">
        <f>IFERROR(VLOOKUP(VALUE(MID(AP809,4,1)),AdditionalElements!$V$2:$W$50,2,0),"")</f>
        <v/>
      </c>
      <c r="AU809" s="71"/>
      <c r="AV809" s="79" t="str">
        <f>IFERROR(IF(VALUE(MID(AU809,1,1))=1, VLOOKUP(VALUE(MID(AU809,1,1)), TxtPanelShape!$A$2:$C$50, 3, 0), (IF(VALUE(MID(AU809,1,1))&gt;=7, VLOOKUP(VALUE(MID(AU809,1,1)), TxtPanelShape!$A$2:$C$50, 3, 0),VLOOKUP(VALUE(MID(AU809,1,2)),TxtPanelShape!$A$2:$C$50,3,0)))), "")</f>
        <v/>
      </c>
      <c r="AW809" s="79" t="str">
        <f>IFERROR(IF(VALUE(MID(AU809,1,1))=1, ", "&amp;VLOOKUP(VALUE(MID(AU809,2,1)), TxtPanelShape!$H$2:$I$50, 2, 0), IF(VALUE(MID(AU809,1,1))&gt;=7, ", "&amp;VLOOKUP(VALUE(MID(AU809,2,1)), TxtPanelShape!$H$2:$I$50, 2, 0),"")), "")</f>
        <v/>
      </c>
      <c r="AX809" s="79" t="str">
        <f>IFERROR(IF(VALUE(MID(AU809,1,1))=1, ", "&amp;VLOOKUP(VALUE(MID(AU809,3,1)), TxtPanelShape!$O$2:$P$50, 2, 0), IF(VALUE(MID(AU809,1,1))&gt;=7, ", "&amp;VLOOKUP(VALUE(MID(AU809,3,1)), TxtPanelShape!$O$2:$P$50, 2, 0),"")),"")</f>
        <v/>
      </c>
      <c r="AY809" s="79" t="str">
        <f>IFERROR("; "&amp;VLOOKUP(VALUE(MID(AU809,4,1)), TxtPanelShape!$V$2:$W$50,2,0),"")</f>
        <v/>
      </c>
      <c r="AZ809" s="79" t="str">
        <f t="shared" si="157"/>
        <v/>
      </c>
      <c r="BA809" s="71"/>
      <c r="BB809" s="79" t="str">
        <f>IFERROR(IF(VALUE(MID(BA809,1,1))=1, VLOOKUP(VALUE(MID(BA809,1,1)), TxtPanelShape!$A$2:$C$50, 3, 0), (IF(VALUE(MID(BA809,1,1))&gt;=7, VLOOKUP(VALUE(MID(BA809,1,1)), TxtPanelShape!$A$2:$C$50, 3, 0),VLOOKUP(VALUE(MID(BA809,1,2)),TxtPanelShape!$A$2:$C$50,3,0)))), "")</f>
        <v/>
      </c>
      <c r="BC809" s="79" t="str">
        <f>IFERROR(IF(VALUE(MID(BA809,1,1))=1, ", "&amp;VLOOKUP(VALUE(MID(BA809,2,1)), TxtPanelShape!$H$2:$I$50, 2, 0), IF(VALUE(MID(BA809,1,1))&gt;=7, ", "&amp;VLOOKUP(VALUE(MID(BA809,2,1)), TxtPanelShape!$H$2:$I$50, 2, 0),"")), "")</f>
        <v/>
      </c>
      <c r="BD809" s="79" t="str">
        <f>IFERROR(IF(VALUE(MID(BA809,1,1))=1, ", "&amp;VLOOKUP(VALUE(MID(BA809,3,1)), TxtPanelShape!$O$2:$P$50, 2, 0), IF(VALUE(MID(BA809,1,1))&gt;=7, ", "&amp;VLOOKUP(VALUE(MID(BA809,3,1)), TxtPanelShape!$O$2:$P$50, 2, 0),"")),"")</f>
        <v/>
      </c>
      <c r="BE809" s="79" t="str">
        <f>IFERROR("; "&amp;VLOOKUP(VALUE(MID(BA809,4,1)), TxtPanelShape!$V$2:$W$50,2,0),"")</f>
        <v/>
      </c>
      <c r="BF809" s="79" t="str">
        <f t="shared" si="158"/>
        <v/>
      </c>
      <c r="BG809" s="71"/>
      <c r="BH809" s="79" t="str">
        <f>IFERROR(VLOOKUP(BG809, TxtPanelDefinition!$A$2:$B$50, 2, 0),"")</f>
        <v/>
      </c>
      <c r="BI809" s="71"/>
      <c r="BJ809" s="79" t="str">
        <f>IFERROR(VLOOKUP(BI809, TxtPanelDefinition!$A$2:$B$50, 2, 0),"")</f>
        <v/>
      </c>
      <c r="BK809" s="71"/>
      <c r="BL809" s="79" t="str">
        <f>IFERROR(VLOOKUP(BK809, InscrTechniques!$A$2:$B$50, 2, 0),"")</f>
        <v/>
      </c>
      <c r="BM809" s="71"/>
      <c r="BN809" s="79" t="str">
        <f>IFERROR(VLOOKUP(BM809, InscrTechniques!$A$2:$B$50, 2, 0),"")</f>
        <v/>
      </c>
      <c r="BO809" s="71"/>
      <c r="BP809" s="79" t="str">
        <f>IFERROR(VLOOKUP(BO809, InscrTechniques!$A$2:$B$50, 2, 0),"")</f>
        <v/>
      </c>
      <c r="BQ809" s="71"/>
      <c r="BR809" s="79" t="str">
        <f>IFERROR(VLOOKUP(BQ809, InscrTechniques!$A$2:$B$50, 2, 0),"")</f>
        <v/>
      </c>
      <c r="BS809" s="71"/>
      <c r="BT809" s="79" t="str">
        <f>IFERROR(VLOOKUP(BS809, InscrTechniques!$A$2:$B$50, 2, 0),"")</f>
        <v/>
      </c>
      <c r="BU809" s="71"/>
      <c r="BV809" s="79" t="str">
        <f>IFERROR(VLOOKUP(BU809, InscrTechniques!$A$2:$B$50, 2, 0),"")</f>
        <v/>
      </c>
      <c r="BW809" s="125"/>
      <c r="BX809" s="79" t="str">
        <f>IFERROR(VLOOKUP(BW809, InscrTechniques!$A$2:$B$50, 2, 0),"")</f>
        <v/>
      </c>
      <c r="BY809" s="125"/>
      <c r="BZ809" s="79" t="str">
        <f>IFERROR(VLOOKUP(BY809, InscrTechniques!$A$2:$B$50, 2, 0),"")</f>
        <v/>
      </c>
      <c r="CA809" s="74"/>
      <c r="CB809" s="114" t="str">
        <f>IFERROR(VLOOKUP(CA809, LetterStyle!$A$2:$B$50, 2, 0),"")</f>
        <v/>
      </c>
      <c r="CC809" s="74"/>
      <c r="CD809" s="114" t="str">
        <f>IFERROR(VLOOKUP(CC809, LetterStyle!$A$2:$B$50, 2, 0),"")</f>
        <v/>
      </c>
      <c r="CE809" s="74"/>
      <c r="CF809" s="114" t="str">
        <f>IFERROR(VLOOKUP(CE809, LetterStyle!$A$2:$B$50, 2, 0),"")</f>
        <v/>
      </c>
      <c r="CG809" s="74"/>
      <c r="CH809" s="79" t="str">
        <f>IFERROR(VLOOKUP(CG809, LetterStyle!$A$2:$B$50, 2, 0),"")</f>
        <v/>
      </c>
      <c r="CI809" s="71"/>
      <c r="CJ809" s="79" t="str">
        <f>IFERROR(VLOOKUP(CI809, DecMotifs!$A$1:$B$306, 2, 0),"")</f>
        <v/>
      </c>
      <c r="CK809" s="71"/>
      <c r="CL809" s="79" t="str">
        <f>IFERROR(VLOOKUP(CK809, DecMotifs!$A$1:$B$306, 2, 0),"")</f>
        <v/>
      </c>
      <c r="CM809" s="71"/>
      <c r="CN809" s="79" t="str">
        <f>IFERROR(VLOOKUP(CM809, DecMotifs!$A$1:$B$306, 2, 0),"")</f>
        <v/>
      </c>
      <c r="CO809" s="71"/>
      <c r="CP809" s="79" t="str">
        <f>IFERROR(VLOOKUP(CO809, MarginalDec!$A$2:$B$253, 2, 0),"")</f>
        <v/>
      </c>
      <c r="CQ809" s="71"/>
      <c r="CR809" s="79" t="str">
        <f>IFERROR(VLOOKUP(CQ809, MarginalDec!$A$2:$B$253, 2, 0),"")</f>
        <v/>
      </c>
      <c r="CS809" s="71"/>
      <c r="CT809" s="79" t="str">
        <f>IFERROR(VLOOKUP(CS809, MarginalDec!$A$2:$B$253, 2, 0),"")</f>
        <v/>
      </c>
      <c r="CU809" s="71"/>
      <c r="CV809" s="79" t="str">
        <f>IF(ISBLANK(CU809),"", IFERROR(VLOOKUP(CU809, Tooling!$A$2:$B$252, 2, 0),""))</f>
        <v/>
      </c>
      <c r="CW809" s="71"/>
      <c r="CX809" s="79" t="str">
        <f>IF(ISBLANK(CW809),"", IFERROR(VLOOKUP(CW809, Tooling!$A$2:$B$252, 2, 0),""))</f>
        <v/>
      </c>
      <c r="CY809" s="71"/>
      <c r="CZ809" s="79" t="str">
        <f>IF(ISBLANK(CY809),"", IFERROR(VLOOKUP(CY809, Repairs!$A$2:$B$252, 2, 0),""))</f>
        <v/>
      </c>
      <c r="DA809" s="77"/>
      <c r="DB809" s="71"/>
      <c r="DC809" s="79" t="str">
        <f>IFERROR(VLOOKUP(DB809, DatingReason!$A$2:$B$252, 2, 0),"")</f>
        <v/>
      </c>
      <c r="DD809" s="123" t="str">
        <f t="shared" si="159"/>
        <v/>
      </c>
      <c r="DF809" s="119" t="str">
        <f t="array" ref="DF809">IF(AND($B809&lt;&gt;"", $DE809&lt;&gt;"", $DE809&lt;&gt;"No"),MAX(IF($B809=PEOPLE!$B$4:$B$1000, PEOPLE!$Q$4:$Q$1000,""))+100,"")</f>
        <v/>
      </c>
      <c r="DG809" s="68"/>
      <c r="DH809" s="76">
        <f>COUNTIF(PEOPLE!B:B, MEMORIALS!B809)</f>
        <v>0</v>
      </c>
      <c r="DI809" s="82"/>
      <c r="DJ809" s="82"/>
      <c r="DK809" s="82"/>
      <c r="DL809" s="68"/>
      <c r="DM809" s="68"/>
      <c r="DN809" s="68"/>
      <c r="DO809" s="68"/>
      <c r="DP809" s="68"/>
    </row>
    <row r="810" spans="1:120" ht="15" customHeight="1" x14ac:dyDescent="0.25">
      <c r="A810" s="68"/>
      <c r="B810" s="69"/>
      <c r="C810" s="68"/>
      <c r="D810" s="68"/>
      <c r="E810" s="70" t="str">
        <f>IF(D810="","",VLOOKUP(D810,Denomination!$A$2:$B$50, 2, 0))</f>
        <v/>
      </c>
      <c r="F810" s="68"/>
      <c r="G810" s="71"/>
      <c r="H810" s="70" t="str">
        <f>IF(G810="","",VLOOKUP(G810,MCondition!$A$2:$B$50, 2, 0))</f>
        <v/>
      </c>
      <c r="I810" s="72"/>
      <c r="J810" s="71"/>
      <c r="K810" s="70" t="str">
        <f>IF(J810="","",VLOOKUP(J810,ICondition!$A$2:$B$50, 2, 0))</f>
        <v/>
      </c>
      <c r="L810" s="73"/>
      <c r="M810" s="73"/>
      <c r="N810" s="73"/>
      <c r="O810" s="73"/>
      <c r="P810" s="73"/>
      <c r="Q810" s="73"/>
      <c r="R810" s="78"/>
      <c r="S810" s="79" t="str">
        <f>IFERROR(VLOOKUP(R810,Material!$A$2:$B$59, 2, 0),"")</f>
        <v/>
      </c>
      <c r="T810" s="71"/>
      <c r="U810" s="79" t="str">
        <f>IFERROR(VLOOKUP(T810,Material!$A$2:$B$59, 2, 0),"")</f>
        <v/>
      </c>
      <c r="V810" s="71"/>
      <c r="W810" s="79" t="str">
        <f>IFERROR(VLOOKUP(V810,Material!$A$2:$B$59, 2, 0),"")</f>
        <v/>
      </c>
      <c r="X810" s="71"/>
      <c r="Y810" s="79" t="str">
        <f>IFERROR(VLOOKUP(X810,Material!$A$2:$B$59, 2, 0),"")</f>
        <v/>
      </c>
      <c r="Z810" s="71"/>
      <c r="AA810" s="79" t="str">
        <f>IFERROR(VLOOKUP(Z810,Material!$A$2:$B$59, 2, 0),"")</f>
        <v/>
      </c>
      <c r="AB810" s="74"/>
      <c r="AC810" s="75" t="e">
        <f t="shared" si="148"/>
        <v>#VALUE!</v>
      </c>
      <c r="AD810" s="75" t="e">
        <f t="shared" si="149"/>
        <v>#VALUE!</v>
      </c>
      <c r="AE810" s="75" t="e">
        <f t="shared" si="151"/>
        <v>#VALUE!</v>
      </c>
      <c r="AF810" s="75" t="e">
        <f t="shared" si="150"/>
        <v>#VALUE!</v>
      </c>
      <c r="AG810" s="75" t="e">
        <f t="shared" si="152"/>
        <v>#VALUE!</v>
      </c>
      <c r="AH810" s="75" t="e">
        <f t="shared" si="153"/>
        <v>#VALUE!</v>
      </c>
      <c r="AI810" s="75" t="e">
        <f t="shared" si="154"/>
        <v>#VALUE!</v>
      </c>
      <c r="AJ810" s="80" t="e">
        <f t="shared" si="155"/>
        <v>#VALUE!</v>
      </c>
      <c r="AK810" s="79" t="str">
        <f>(IFERROR(VLOOKUP(AB810,Categories!$A$2:$B$20,2,1),""))</f>
        <v/>
      </c>
      <c r="AL810" s="79" t="str">
        <f ca="1">IFERROR(VLOOKUP((HLOOKUP((VLOOKUP($AB810,Categories!$A$2:$F$20,3,1)), $AB$3:$AJ810, (ROW()-ROW($AB$3)+1), 0)), INDIRECT(VLOOKUP($AB810,Categories!$A$2:$F$20,6,1)),2,0),AK810)</f>
        <v/>
      </c>
      <c r="AM810" s="79" t="str">
        <f ca="1">IFERROR(VLOOKUP((HLOOKUP((VLOOKUP($AB810,Categories!$A$2:$F$20,4,1)),$AB$3:$AJ810,(ROW()-ROW($AB$3)+1),0)),INDIRECT(VLOOKUP($AB810,Categories!$A$2:$H$20,7,1)),2,0),"")</f>
        <v/>
      </c>
      <c r="AN810" s="79" t="str">
        <f ca="1">IFERROR(VLOOKUP((HLOOKUP((VLOOKUP($AB810,Categories!$A$2:$F$20,5,1)), $AB$3:$AJ810, (ROW()-ROW($AB$3)+1), 0)), INDIRECT(VLOOKUP($AB810,Categories!$A$2:$H$20,8,1)),2,0),"")</f>
        <v/>
      </c>
      <c r="AO810" s="79" t="str">
        <f t="shared" ca="1" si="156"/>
        <v/>
      </c>
      <c r="AP810" s="81"/>
      <c r="AQ810" s="70" t="str">
        <f>IFERROR(VLOOKUP(VALUE(MID(AP810,1,1)),AdditionalElements!$A$2:$B$50,2,0),"")</f>
        <v/>
      </c>
      <c r="AR810" s="70" t="str">
        <f>IFERROR(VLOOKUP(VALUE(MID(AP810,2,1)),AdditionalElements!$H$2:$I$50,2,0),"")</f>
        <v/>
      </c>
      <c r="AS810" s="70" t="str">
        <f>IFERROR(VLOOKUP(VALUE(MID(AP810,3,1)),AdditionalElements!$O$2:$P$50,2,0),"")</f>
        <v/>
      </c>
      <c r="AT810" s="70" t="str">
        <f>IFERROR(VLOOKUP(VALUE(MID(AP810,4,1)),AdditionalElements!$V$2:$W$50,2,0),"")</f>
        <v/>
      </c>
      <c r="AU810" s="71"/>
      <c r="AV810" s="79" t="str">
        <f>IFERROR(IF(VALUE(MID(AU810,1,1))=1, VLOOKUP(VALUE(MID(AU810,1,1)), TxtPanelShape!$A$2:$C$50, 3, 0), (IF(VALUE(MID(AU810,1,1))&gt;=7, VLOOKUP(VALUE(MID(AU810,1,1)), TxtPanelShape!$A$2:$C$50, 3, 0),VLOOKUP(VALUE(MID(AU810,1,2)),TxtPanelShape!$A$2:$C$50,3,0)))), "")</f>
        <v/>
      </c>
      <c r="AW810" s="79" t="str">
        <f>IFERROR(IF(VALUE(MID(AU810,1,1))=1, ", "&amp;VLOOKUP(VALUE(MID(AU810,2,1)), TxtPanelShape!$H$2:$I$50, 2, 0), IF(VALUE(MID(AU810,1,1))&gt;=7, ", "&amp;VLOOKUP(VALUE(MID(AU810,2,1)), TxtPanelShape!$H$2:$I$50, 2, 0),"")), "")</f>
        <v/>
      </c>
      <c r="AX810" s="79" t="str">
        <f>IFERROR(IF(VALUE(MID(AU810,1,1))=1, ", "&amp;VLOOKUP(VALUE(MID(AU810,3,1)), TxtPanelShape!$O$2:$P$50, 2, 0), IF(VALUE(MID(AU810,1,1))&gt;=7, ", "&amp;VLOOKUP(VALUE(MID(AU810,3,1)), TxtPanelShape!$O$2:$P$50, 2, 0),"")),"")</f>
        <v/>
      </c>
      <c r="AY810" s="79" t="str">
        <f>IFERROR("; "&amp;VLOOKUP(VALUE(MID(AU810,4,1)), TxtPanelShape!$V$2:$W$50,2,0),"")</f>
        <v/>
      </c>
      <c r="AZ810" s="79" t="str">
        <f t="shared" si="157"/>
        <v/>
      </c>
      <c r="BA810" s="71"/>
      <c r="BB810" s="79" t="str">
        <f>IFERROR(IF(VALUE(MID(BA810,1,1))=1, VLOOKUP(VALUE(MID(BA810,1,1)), TxtPanelShape!$A$2:$C$50, 3, 0), (IF(VALUE(MID(BA810,1,1))&gt;=7, VLOOKUP(VALUE(MID(BA810,1,1)), TxtPanelShape!$A$2:$C$50, 3, 0),VLOOKUP(VALUE(MID(BA810,1,2)),TxtPanelShape!$A$2:$C$50,3,0)))), "")</f>
        <v/>
      </c>
      <c r="BC810" s="79" t="str">
        <f>IFERROR(IF(VALUE(MID(BA810,1,1))=1, ", "&amp;VLOOKUP(VALUE(MID(BA810,2,1)), TxtPanelShape!$H$2:$I$50, 2, 0), IF(VALUE(MID(BA810,1,1))&gt;=7, ", "&amp;VLOOKUP(VALUE(MID(BA810,2,1)), TxtPanelShape!$H$2:$I$50, 2, 0),"")), "")</f>
        <v/>
      </c>
      <c r="BD810" s="79" t="str">
        <f>IFERROR(IF(VALUE(MID(BA810,1,1))=1, ", "&amp;VLOOKUP(VALUE(MID(BA810,3,1)), TxtPanelShape!$O$2:$P$50, 2, 0), IF(VALUE(MID(BA810,1,1))&gt;=7, ", "&amp;VLOOKUP(VALUE(MID(BA810,3,1)), TxtPanelShape!$O$2:$P$50, 2, 0),"")),"")</f>
        <v/>
      </c>
      <c r="BE810" s="79" t="str">
        <f>IFERROR("; "&amp;VLOOKUP(VALUE(MID(BA810,4,1)), TxtPanelShape!$V$2:$W$50,2,0),"")</f>
        <v/>
      </c>
      <c r="BF810" s="79" t="str">
        <f t="shared" si="158"/>
        <v/>
      </c>
      <c r="BG810" s="71"/>
      <c r="BH810" s="79" t="str">
        <f>IFERROR(VLOOKUP(BG810, TxtPanelDefinition!$A$2:$B$50, 2, 0),"")</f>
        <v/>
      </c>
      <c r="BI810" s="71"/>
      <c r="BJ810" s="79" t="str">
        <f>IFERROR(VLOOKUP(BI810, TxtPanelDefinition!$A$2:$B$50, 2, 0),"")</f>
        <v/>
      </c>
      <c r="BK810" s="71"/>
      <c r="BL810" s="79" t="str">
        <f>IFERROR(VLOOKUP(BK810, InscrTechniques!$A$2:$B$50, 2, 0),"")</f>
        <v/>
      </c>
      <c r="BM810" s="71"/>
      <c r="BN810" s="79" t="str">
        <f>IFERROR(VLOOKUP(BM810, InscrTechniques!$A$2:$B$50, 2, 0),"")</f>
        <v/>
      </c>
      <c r="BO810" s="71"/>
      <c r="BP810" s="79" t="str">
        <f>IFERROR(VLOOKUP(BO810, InscrTechniques!$A$2:$B$50, 2, 0),"")</f>
        <v/>
      </c>
      <c r="BQ810" s="71"/>
      <c r="BR810" s="79" t="str">
        <f>IFERROR(VLOOKUP(BQ810, InscrTechniques!$A$2:$B$50, 2, 0),"")</f>
        <v/>
      </c>
      <c r="BS810" s="71"/>
      <c r="BT810" s="79" t="str">
        <f>IFERROR(VLOOKUP(BS810, InscrTechniques!$A$2:$B$50, 2, 0),"")</f>
        <v/>
      </c>
      <c r="BU810" s="71"/>
      <c r="BV810" s="79" t="str">
        <f>IFERROR(VLOOKUP(BU810, InscrTechniques!$A$2:$B$50, 2, 0),"")</f>
        <v/>
      </c>
      <c r="BW810" s="125"/>
      <c r="BX810" s="79" t="str">
        <f>IFERROR(VLOOKUP(BW810, InscrTechniques!$A$2:$B$50, 2, 0),"")</f>
        <v/>
      </c>
      <c r="BY810" s="125"/>
      <c r="BZ810" s="79" t="str">
        <f>IFERROR(VLOOKUP(BY810, InscrTechniques!$A$2:$B$50, 2, 0),"")</f>
        <v/>
      </c>
      <c r="CA810" s="74"/>
      <c r="CB810" s="114" t="str">
        <f>IFERROR(VLOOKUP(CA810, LetterStyle!$A$2:$B$50, 2, 0),"")</f>
        <v/>
      </c>
      <c r="CC810" s="74"/>
      <c r="CD810" s="114" t="str">
        <f>IFERROR(VLOOKUP(CC810, LetterStyle!$A$2:$B$50, 2, 0),"")</f>
        <v/>
      </c>
      <c r="CE810" s="74"/>
      <c r="CF810" s="114" t="str">
        <f>IFERROR(VLOOKUP(CE810, LetterStyle!$A$2:$B$50, 2, 0),"")</f>
        <v/>
      </c>
      <c r="CG810" s="74"/>
      <c r="CH810" s="79" t="str">
        <f>IFERROR(VLOOKUP(CG810, LetterStyle!$A$2:$B$50, 2, 0),"")</f>
        <v/>
      </c>
      <c r="CI810" s="71"/>
      <c r="CJ810" s="79" t="str">
        <f>IFERROR(VLOOKUP(CI810, DecMotifs!$A$1:$B$306, 2, 0),"")</f>
        <v/>
      </c>
      <c r="CK810" s="71"/>
      <c r="CL810" s="79" t="str">
        <f>IFERROR(VLOOKUP(CK810, DecMotifs!$A$1:$B$306, 2, 0),"")</f>
        <v/>
      </c>
      <c r="CM810" s="71"/>
      <c r="CN810" s="79" t="str">
        <f>IFERROR(VLOOKUP(CM810, DecMotifs!$A$1:$B$306, 2, 0),"")</f>
        <v/>
      </c>
      <c r="CO810" s="71"/>
      <c r="CP810" s="79" t="str">
        <f>IFERROR(VLOOKUP(CO810, MarginalDec!$A$2:$B$253, 2, 0),"")</f>
        <v/>
      </c>
      <c r="CQ810" s="71"/>
      <c r="CR810" s="79" t="str">
        <f>IFERROR(VLOOKUP(CQ810, MarginalDec!$A$2:$B$253, 2, 0),"")</f>
        <v/>
      </c>
      <c r="CS810" s="71"/>
      <c r="CT810" s="79" t="str">
        <f>IFERROR(VLOOKUP(CS810, MarginalDec!$A$2:$B$253, 2, 0),"")</f>
        <v/>
      </c>
      <c r="CU810" s="71"/>
      <c r="CV810" s="79" t="str">
        <f>IF(ISBLANK(CU810),"", IFERROR(VLOOKUP(CU810, Tooling!$A$2:$B$252, 2, 0),""))</f>
        <v/>
      </c>
      <c r="CW810" s="71"/>
      <c r="CX810" s="79" t="str">
        <f>IF(ISBLANK(CW810),"", IFERROR(VLOOKUP(CW810, Tooling!$A$2:$B$252, 2, 0),""))</f>
        <v/>
      </c>
      <c r="CY810" s="71"/>
      <c r="CZ810" s="79" t="str">
        <f>IF(ISBLANK(CY810),"", IFERROR(VLOOKUP(CY810, Repairs!$A$2:$B$252, 2, 0),""))</f>
        <v/>
      </c>
      <c r="DA810" s="77"/>
      <c r="DB810" s="71"/>
      <c r="DC810" s="79" t="str">
        <f>IFERROR(VLOOKUP(DB810, DatingReason!$A$2:$B$252, 2, 0),"")</f>
        <v/>
      </c>
      <c r="DD810" s="123" t="str">
        <f t="shared" si="159"/>
        <v/>
      </c>
      <c r="DF810" s="119" t="str">
        <f t="array" ref="DF810">IF(AND($B810&lt;&gt;"", $DE810&lt;&gt;"", $DE810&lt;&gt;"No"),MAX(IF($B810=PEOPLE!$B$4:$B$1000, PEOPLE!$Q$4:$Q$1000,""))+100,"")</f>
        <v/>
      </c>
      <c r="DG810" s="68"/>
      <c r="DH810" s="76">
        <f>COUNTIF(PEOPLE!B:B, MEMORIALS!B810)</f>
        <v>0</v>
      </c>
      <c r="DI810" s="82"/>
      <c r="DJ810" s="82"/>
      <c r="DK810" s="82"/>
      <c r="DL810" s="68"/>
      <c r="DM810" s="68"/>
      <c r="DN810" s="68"/>
      <c r="DO810" s="68"/>
      <c r="DP810" s="68"/>
    </row>
    <row r="811" spans="1:120" ht="15" customHeight="1" x14ac:dyDescent="0.25">
      <c r="A811" s="68"/>
      <c r="B811" s="69"/>
      <c r="C811" s="68"/>
      <c r="D811" s="68"/>
      <c r="E811" s="70" t="str">
        <f>IF(D811="","",VLOOKUP(D811,Denomination!$A$2:$B$50, 2, 0))</f>
        <v/>
      </c>
      <c r="F811" s="68"/>
      <c r="G811" s="71"/>
      <c r="H811" s="70" t="str">
        <f>IF(G811="","",VLOOKUP(G811,MCondition!$A$2:$B$50, 2, 0))</f>
        <v/>
      </c>
      <c r="I811" s="72"/>
      <c r="J811" s="71"/>
      <c r="K811" s="70" t="str">
        <f>IF(J811="","",VLOOKUP(J811,ICondition!$A$2:$B$50, 2, 0))</f>
        <v/>
      </c>
      <c r="L811" s="73"/>
      <c r="M811" s="73"/>
      <c r="N811" s="73"/>
      <c r="O811" s="73"/>
      <c r="P811" s="73"/>
      <c r="Q811" s="73"/>
      <c r="R811" s="78"/>
      <c r="S811" s="79" t="str">
        <f>IFERROR(VLOOKUP(R811,Material!$A$2:$B$59, 2, 0),"")</f>
        <v/>
      </c>
      <c r="T811" s="71"/>
      <c r="U811" s="79" t="str">
        <f>IFERROR(VLOOKUP(T811,Material!$A$2:$B$59, 2, 0),"")</f>
        <v/>
      </c>
      <c r="V811" s="71"/>
      <c r="W811" s="79" t="str">
        <f>IFERROR(VLOOKUP(V811,Material!$A$2:$B$59, 2, 0),"")</f>
        <v/>
      </c>
      <c r="X811" s="71"/>
      <c r="Y811" s="79" t="str">
        <f>IFERROR(VLOOKUP(X811,Material!$A$2:$B$59, 2, 0),"")</f>
        <v/>
      </c>
      <c r="Z811" s="71"/>
      <c r="AA811" s="79" t="str">
        <f>IFERROR(VLOOKUP(Z811,Material!$A$2:$B$59, 2, 0),"")</f>
        <v/>
      </c>
      <c r="AB811" s="74"/>
      <c r="AC811" s="75" t="e">
        <f t="shared" si="148"/>
        <v>#VALUE!</v>
      </c>
      <c r="AD811" s="75" t="e">
        <f t="shared" si="149"/>
        <v>#VALUE!</v>
      </c>
      <c r="AE811" s="75" t="e">
        <f t="shared" si="151"/>
        <v>#VALUE!</v>
      </c>
      <c r="AF811" s="75" t="e">
        <f t="shared" si="150"/>
        <v>#VALUE!</v>
      </c>
      <c r="AG811" s="75" t="e">
        <f t="shared" si="152"/>
        <v>#VALUE!</v>
      </c>
      <c r="AH811" s="75" t="e">
        <f t="shared" si="153"/>
        <v>#VALUE!</v>
      </c>
      <c r="AI811" s="75" t="e">
        <f t="shared" si="154"/>
        <v>#VALUE!</v>
      </c>
      <c r="AJ811" s="80" t="e">
        <f t="shared" si="155"/>
        <v>#VALUE!</v>
      </c>
      <c r="AK811" s="79" t="str">
        <f>(IFERROR(VLOOKUP(AB811,Categories!$A$2:$B$20,2,1),""))</f>
        <v/>
      </c>
      <c r="AL811" s="79" t="str">
        <f ca="1">IFERROR(VLOOKUP((HLOOKUP((VLOOKUP($AB811,Categories!$A$2:$F$20,3,1)), $AB$3:$AJ811, (ROW()-ROW($AB$3)+1), 0)), INDIRECT(VLOOKUP($AB811,Categories!$A$2:$F$20,6,1)),2,0),AK811)</f>
        <v/>
      </c>
      <c r="AM811" s="79" t="str">
        <f ca="1">IFERROR(VLOOKUP((HLOOKUP((VLOOKUP($AB811,Categories!$A$2:$F$20,4,1)),$AB$3:$AJ811,(ROW()-ROW($AB$3)+1),0)),INDIRECT(VLOOKUP($AB811,Categories!$A$2:$H$20,7,1)),2,0),"")</f>
        <v/>
      </c>
      <c r="AN811" s="79" t="str">
        <f ca="1">IFERROR(VLOOKUP((HLOOKUP((VLOOKUP($AB811,Categories!$A$2:$F$20,5,1)), $AB$3:$AJ811, (ROW()-ROW($AB$3)+1), 0)), INDIRECT(VLOOKUP($AB811,Categories!$A$2:$H$20,8,1)),2,0),"")</f>
        <v/>
      </c>
      <c r="AO811" s="79" t="str">
        <f t="shared" ca="1" si="156"/>
        <v/>
      </c>
      <c r="AP811" s="81"/>
      <c r="AQ811" s="70" t="str">
        <f>IFERROR(VLOOKUP(VALUE(MID(AP811,1,1)),AdditionalElements!$A$2:$B$50,2,0),"")</f>
        <v/>
      </c>
      <c r="AR811" s="70" t="str">
        <f>IFERROR(VLOOKUP(VALUE(MID(AP811,2,1)),AdditionalElements!$H$2:$I$50,2,0),"")</f>
        <v/>
      </c>
      <c r="AS811" s="70" t="str">
        <f>IFERROR(VLOOKUP(VALUE(MID(AP811,3,1)),AdditionalElements!$O$2:$P$50,2,0),"")</f>
        <v/>
      </c>
      <c r="AT811" s="70" t="str">
        <f>IFERROR(VLOOKUP(VALUE(MID(AP811,4,1)),AdditionalElements!$V$2:$W$50,2,0),"")</f>
        <v/>
      </c>
      <c r="AU811" s="71"/>
      <c r="AV811" s="79" t="str">
        <f>IFERROR(IF(VALUE(MID(AU811,1,1))=1, VLOOKUP(VALUE(MID(AU811,1,1)), TxtPanelShape!$A$2:$C$50, 3, 0), (IF(VALUE(MID(AU811,1,1))&gt;=7, VLOOKUP(VALUE(MID(AU811,1,1)), TxtPanelShape!$A$2:$C$50, 3, 0),VLOOKUP(VALUE(MID(AU811,1,2)),TxtPanelShape!$A$2:$C$50,3,0)))), "")</f>
        <v/>
      </c>
      <c r="AW811" s="79" t="str">
        <f>IFERROR(IF(VALUE(MID(AU811,1,1))=1, ", "&amp;VLOOKUP(VALUE(MID(AU811,2,1)), TxtPanelShape!$H$2:$I$50, 2, 0), IF(VALUE(MID(AU811,1,1))&gt;=7, ", "&amp;VLOOKUP(VALUE(MID(AU811,2,1)), TxtPanelShape!$H$2:$I$50, 2, 0),"")), "")</f>
        <v/>
      </c>
      <c r="AX811" s="79" t="str">
        <f>IFERROR(IF(VALUE(MID(AU811,1,1))=1, ", "&amp;VLOOKUP(VALUE(MID(AU811,3,1)), TxtPanelShape!$O$2:$P$50, 2, 0), IF(VALUE(MID(AU811,1,1))&gt;=7, ", "&amp;VLOOKUP(VALUE(MID(AU811,3,1)), TxtPanelShape!$O$2:$P$50, 2, 0),"")),"")</f>
        <v/>
      </c>
      <c r="AY811" s="79" t="str">
        <f>IFERROR("; "&amp;VLOOKUP(VALUE(MID(AU811,4,1)), TxtPanelShape!$V$2:$W$50,2,0),"")</f>
        <v/>
      </c>
      <c r="AZ811" s="79" t="str">
        <f t="shared" si="157"/>
        <v/>
      </c>
      <c r="BA811" s="71"/>
      <c r="BB811" s="79" t="str">
        <f>IFERROR(IF(VALUE(MID(BA811,1,1))=1, VLOOKUP(VALUE(MID(BA811,1,1)), TxtPanelShape!$A$2:$C$50, 3, 0), (IF(VALUE(MID(BA811,1,1))&gt;=7, VLOOKUP(VALUE(MID(BA811,1,1)), TxtPanelShape!$A$2:$C$50, 3, 0),VLOOKUP(VALUE(MID(BA811,1,2)),TxtPanelShape!$A$2:$C$50,3,0)))), "")</f>
        <v/>
      </c>
      <c r="BC811" s="79" t="str">
        <f>IFERROR(IF(VALUE(MID(BA811,1,1))=1, ", "&amp;VLOOKUP(VALUE(MID(BA811,2,1)), TxtPanelShape!$H$2:$I$50, 2, 0), IF(VALUE(MID(BA811,1,1))&gt;=7, ", "&amp;VLOOKUP(VALUE(MID(BA811,2,1)), TxtPanelShape!$H$2:$I$50, 2, 0),"")), "")</f>
        <v/>
      </c>
      <c r="BD811" s="79" t="str">
        <f>IFERROR(IF(VALUE(MID(BA811,1,1))=1, ", "&amp;VLOOKUP(VALUE(MID(BA811,3,1)), TxtPanelShape!$O$2:$P$50, 2, 0), IF(VALUE(MID(BA811,1,1))&gt;=7, ", "&amp;VLOOKUP(VALUE(MID(BA811,3,1)), TxtPanelShape!$O$2:$P$50, 2, 0),"")),"")</f>
        <v/>
      </c>
      <c r="BE811" s="79" t="str">
        <f>IFERROR("; "&amp;VLOOKUP(VALUE(MID(BA811,4,1)), TxtPanelShape!$V$2:$W$50,2,0),"")</f>
        <v/>
      </c>
      <c r="BF811" s="79" t="str">
        <f t="shared" si="158"/>
        <v/>
      </c>
      <c r="BG811" s="71"/>
      <c r="BH811" s="79" t="str">
        <f>IFERROR(VLOOKUP(BG811, TxtPanelDefinition!$A$2:$B$50, 2, 0),"")</f>
        <v/>
      </c>
      <c r="BI811" s="71"/>
      <c r="BJ811" s="79" t="str">
        <f>IFERROR(VLOOKUP(BI811, TxtPanelDefinition!$A$2:$B$50, 2, 0),"")</f>
        <v/>
      </c>
      <c r="BK811" s="71"/>
      <c r="BL811" s="79" t="str">
        <f>IFERROR(VLOOKUP(BK811, InscrTechniques!$A$2:$B$50, 2, 0),"")</f>
        <v/>
      </c>
      <c r="BM811" s="71"/>
      <c r="BN811" s="79" t="str">
        <f>IFERROR(VLOOKUP(BM811, InscrTechniques!$A$2:$B$50, 2, 0),"")</f>
        <v/>
      </c>
      <c r="BO811" s="71"/>
      <c r="BP811" s="79" t="str">
        <f>IFERROR(VLOOKUP(BO811, InscrTechniques!$A$2:$B$50, 2, 0),"")</f>
        <v/>
      </c>
      <c r="BQ811" s="71"/>
      <c r="BR811" s="79" t="str">
        <f>IFERROR(VLOOKUP(BQ811, InscrTechniques!$A$2:$B$50, 2, 0),"")</f>
        <v/>
      </c>
      <c r="BS811" s="71"/>
      <c r="BT811" s="79" t="str">
        <f>IFERROR(VLOOKUP(BS811, InscrTechniques!$A$2:$B$50, 2, 0),"")</f>
        <v/>
      </c>
      <c r="BU811" s="71"/>
      <c r="BV811" s="79" t="str">
        <f>IFERROR(VLOOKUP(BU811, InscrTechniques!$A$2:$B$50, 2, 0),"")</f>
        <v/>
      </c>
      <c r="BW811" s="125"/>
      <c r="BX811" s="79" t="str">
        <f>IFERROR(VLOOKUP(BW811, InscrTechniques!$A$2:$B$50, 2, 0),"")</f>
        <v/>
      </c>
      <c r="BY811" s="125"/>
      <c r="BZ811" s="79" t="str">
        <f>IFERROR(VLOOKUP(BY811, InscrTechniques!$A$2:$B$50, 2, 0),"")</f>
        <v/>
      </c>
      <c r="CA811" s="74"/>
      <c r="CB811" s="114" t="str">
        <f>IFERROR(VLOOKUP(CA811, LetterStyle!$A$2:$B$50, 2, 0),"")</f>
        <v/>
      </c>
      <c r="CC811" s="74"/>
      <c r="CD811" s="114" t="str">
        <f>IFERROR(VLOOKUP(CC811, LetterStyle!$A$2:$B$50, 2, 0),"")</f>
        <v/>
      </c>
      <c r="CE811" s="74"/>
      <c r="CF811" s="114" t="str">
        <f>IFERROR(VLOOKUP(CE811, LetterStyle!$A$2:$B$50, 2, 0),"")</f>
        <v/>
      </c>
      <c r="CG811" s="74"/>
      <c r="CH811" s="79" t="str">
        <f>IFERROR(VLOOKUP(CG811, LetterStyle!$A$2:$B$50, 2, 0),"")</f>
        <v/>
      </c>
      <c r="CI811" s="71"/>
      <c r="CJ811" s="79" t="str">
        <f>IFERROR(VLOOKUP(CI811, DecMotifs!$A$1:$B$306, 2, 0),"")</f>
        <v/>
      </c>
      <c r="CK811" s="71"/>
      <c r="CL811" s="79" t="str">
        <f>IFERROR(VLOOKUP(CK811, DecMotifs!$A$1:$B$306, 2, 0),"")</f>
        <v/>
      </c>
      <c r="CM811" s="71"/>
      <c r="CN811" s="79" t="str">
        <f>IFERROR(VLOOKUP(CM811, DecMotifs!$A$1:$B$306, 2, 0),"")</f>
        <v/>
      </c>
      <c r="CO811" s="71"/>
      <c r="CP811" s="79" t="str">
        <f>IFERROR(VLOOKUP(CO811, MarginalDec!$A$2:$B$253, 2, 0),"")</f>
        <v/>
      </c>
      <c r="CQ811" s="71"/>
      <c r="CR811" s="79" t="str">
        <f>IFERROR(VLOOKUP(CQ811, MarginalDec!$A$2:$B$253, 2, 0),"")</f>
        <v/>
      </c>
      <c r="CS811" s="71"/>
      <c r="CT811" s="79" t="str">
        <f>IFERROR(VLOOKUP(CS811, MarginalDec!$A$2:$B$253, 2, 0),"")</f>
        <v/>
      </c>
      <c r="CU811" s="71"/>
      <c r="CV811" s="79" t="str">
        <f>IF(ISBLANK(CU811),"", IFERROR(VLOOKUP(CU811, Tooling!$A$2:$B$252, 2, 0),""))</f>
        <v/>
      </c>
      <c r="CW811" s="71"/>
      <c r="CX811" s="79" t="str">
        <f>IF(ISBLANK(CW811),"", IFERROR(VLOOKUP(CW811, Tooling!$A$2:$B$252, 2, 0),""))</f>
        <v/>
      </c>
      <c r="CY811" s="71"/>
      <c r="CZ811" s="79" t="str">
        <f>IF(ISBLANK(CY811),"", IFERROR(VLOOKUP(CY811, Repairs!$A$2:$B$252, 2, 0),""))</f>
        <v/>
      </c>
      <c r="DA811" s="77"/>
      <c r="DB811" s="71"/>
      <c r="DC811" s="79" t="str">
        <f>IFERROR(VLOOKUP(DB811, DatingReason!$A$2:$B$252, 2, 0),"")</f>
        <v/>
      </c>
      <c r="DD811" s="123" t="str">
        <f t="shared" si="159"/>
        <v/>
      </c>
      <c r="DF811" s="119" t="str">
        <f t="array" ref="DF811">IF(AND($B811&lt;&gt;"", $DE811&lt;&gt;"", $DE811&lt;&gt;"No"),MAX(IF($B811=PEOPLE!$B$4:$B$1000, PEOPLE!$Q$4:$Q$1000,""))+100,"")</f>
        <v/>
      </c>
      <c r="DG811" s="68"/>
      <c r="DH811" s="76">
        <f>COUNTIF(PEOPLE!B:B, MEMORIALS!B811)</f>
        <v>0</v>
      </c>
      <c r="DI811" s="82"/>
      <c r="DJ811" s="82"/>
      <c r="DK811" s="82"/>
      <c r="DL811" s="68"/>
      <c r="DM811" s="68"/>
      <c r="DN811" s="68"/>
      <c r="DO811" s="68"/>
      <c r="DP811" s="68"/>
    </row>
    <row r="812" spans="1:120" ht="15" customHeight="1" x14ac:dyDescent="0.25">
      <c r="A812" s="68"/>
      <c r="B812" s="69"/>
      <c r="C812" s="68"/>
      <c r="D812" s="68"/>
      <c r="E812" s="70" t="str">
        <f>IF(D812="","",VLOOKUP(D812,Denomination!$A$2:$B$50, 2, 0))</f>
        <v/>
      </c>
      <c r="F812" s="68"/>
      <c r="G812" s="71"/>
      <c r="H812" s="70" t="str">
        <f>IF(G812="","",VLOOKUP(G812,MCondition!$A$2:$B$50, 2, 0))</f>
        <v/>
      </c>
      <c r="I812" s="72"/>
      <c r="J812" s="71"/>
      <c r="K812" s="70" t="str">
        <f>IF(J812="","",VLOOKUP(J812,ICondition!$A$2:$B$50, 2, 0))</f>
        <v/>
      </c>
      <c r="L812" s="73"/>
      <c r="M812" s="73"/>
      <c r="N812" s="73"/>
      <c r="O812" s="73"/>
      <c r="P812" s="73"/>
      <c r="Q812" s="73"/>
      <c r="R812" s="78"/>
      <c r="S812" s="79" t="str">
        <f>IFERROR(VLOOKUP(R812,Material!$A$2:$B$59, 2, 0),"")</f>
        <v/>
      </c>
      <c r="T812" s="71"/>
      <c r="U812" s="79" t="str">
        <f>IFERROR(VLOOKUP(T812,Material!$A$2:$B$59, 2, 0),"")</f>
        <v/>
      </c>
      <c r="V812" s="71"/>
      <c r="W812" s="79" t="str">
        <f>IFERROR(VLOOKUP(V812,Material!$A$2:$B$59, 2, 0),"")</f>
        <v/>
      </c>
      <c r="X812" s="71"/>
      <c r="Y812" s="79" t="str">
        <f>IFERROR(VLOOKUP(X812,Material!$A$2:$B$59, 2, 0),"")</f>
        <v/>
      </c>
      <c r="Z812" s="71"/>
      <c r="AA812" s="79" t="str">
        <f>IFERROR(VLOOKUP(Z812,Material!$A$2:$B$59, 2, 0),"")</f>
        <v/>
      </c>
      <c r="AB812" s="74"/>
      <c r="AC812" s="75" t="e">
        <f t="shared" si="148"/>
        <v>#VALUE!</v>
      </c>
      <c r="AD812" s="75" t="e">
        <f t="shared" si="149"/>
        <v>#VALUE!</v>
      </c>
      <c r="AE812" s="75" t="e">
        <f t="shared" si="151"/>
        <v>#VALUE!</v>
      </c>
      <c r="AF812" s="75" t="e">
        <f t="shared" si="150"/>
        <v>#VALUE!</v>
      </c>
      <c r="AG812" s="75" t="e">
        <f t="shared" si="152"/>
        <v>#VALUE!</v>
      </c>
      <c r="AH812" s="75" t="e">
        <f t="shared" si="153"/>
        <v>#VALUE!</v>
      </c>
      <c r="AI812" s="75" t="e">
        <f t="shared" si="154"/>
        <v>#VALUE!</v>
      </c>
      <c r="AJ812" s="80" t="e">
        <f t="shared" si="155"/>
        <v>#VALUE!</v>
      </c>
      <c r="AK812" s="79" t="str">
        <f>(IFERROR(VLOOKUP(AB812,Categories!$A$2:$B$20,2,1),""))</f>
        <v/>
      </c>
      <c r="AL812" s="79" t="str">
        <f ca="1">IFERROR(VLOOKUP((HLOOKUP((VLOOKUP($AB812,Categories!$A$2:$F$20,3,1)), $AB$3:$AJ812, (ROW()-ROW($AB$3)+1), 0)), INDIRECT(VLOOKUP($AB812,Categories!$A$2:$F$20,6,1)),2,0),AK812)</f>
        <v/>
      </c>
      <c r="AM812" s="79" t="str">
        <f ca="1">IFERROR(VLOOKUP((HLOOKUP((VLOOKUP($AB812,Categories!$A$2:$F$20,4,1)),$AB$3:$AJ812,(ROW()-ROW($AB$3)+1),0)),INDIRECT(VLOOKUP($AB812,Categories!$A$2:$H$20,7,1)),2,0),"")</f>
        <v/>
      </c>
      <c r="AN812" s="79" t="str">
        <f ca="1">IFERROR(VLOOKUP((HLOOKUP((VLOOKUP($AB812,Categories!$A$2:$F$20,5,1)), $AB$3:$AJ812, (ROW()-ROW($AB$3)+1), 0)), INDIRECT(VLOOKUP($AB812,Categories!$A$2:$H$20,8,1)),2,0),"")</f>
        <v/>
      </c>
      <c r="AO812" s="79" t="str">
        <f t="shared" ca="1" si="156"/>
        <v/>
      </c>
      <c r="AP812" s="81"/>
      <c r="AQ812" s="70" t="str">
        <f>IFERROR(VLOOKUP(VALUE(MID(AP812,1,1)),AdditionalElements!$A$2:$B$50,2,0),"")</f>
        <v/>
      </c>
      <c r="AR812" s="70" t="str">
        <f>IFERROR(VLOOKUP(VALUE(MID(AP812,2,1)),AdditionalElements!$H$2:$I$50,2,0),"")</f>
        <v/>
      </c>
      <c r="AS812" s="70" t="str">
        <f>IFERROR(VLOOKUP(VALUE(MID(AP812,3,1)),AdditionalElements!$O$2:$P$50,2,0),"")</f>
        <v/>
      </c>
      <c r="AT812" s="70" t="str">
        <f>IFERROR(VLOOKUP(VALUE(MID(AP812,4,1)),AdditionalElements!$V$2:$W$50,2,0),"")</f>
        <v/>
      </c>
      <c r="AU812" s="71"/>
      <c r="AV812" s="79" t="str">
        <f>IFERROR(IF(VALUE(MID(AU812,1,1))=1, VLOOKUP(VALUE(MID(AU812,1,1)), TxtPanelShape!$A$2:$C$50, 3, 0), (IF(VALUE(MID(AU812,1,1))&gt;=7, VLOOKUP(VALUE(MID(AU812,1,1)), TxtPanelShape!$A$2:$C$50, 3, 0),VLOOKUP(VALUE(MID(AU812,1,2)),TxtPanelShape!$A$2:$C$50,3,0)))), "")</f>
        <v/>
      </c>
      <c r="AW812" s="79" t="str">
        <f>IFERROR(IF(VALUE(MID(AU812,1,1))=1, ", "&amp;VLOOKUP(VALUE(MID(AU812,2,1)), TxtPanelShape!$H$2:$I$50, 2, 0), IF(VALUE(MID(AU812,1,1))&gt;=7, ", "&amp;VLOOKUP(VALUE(MID(AU812,2,1)), TxtPanelShape!$H$2:$I$50, 2, 0),"")), "")</f>
        <v/>
      </c>
      <c r="AX812" s="79" t="str">
        <f>IFERROR(IF(VALUE(MID(AU812,1,1))=1, ", "&amp;VLOOKUP(VALUE(MID(AU812,3,1)), TxtPanelShape!$O$2:$P$50, 2, 0), IF(VALUE(MID(AU812,1,1))&gt;=7, ", "&amp;VLOOKUP(VALUE(MID(AU812,3,1)), TxtPanelShape!$O$2:$P$50, 2, 0),"")),"")</f>
        <v/>
      </c>
      <c r="AY812" s="79" t="str">
        <f>IFERROR("; "&amp;VLOOKUP(VALUE(MID(AU812,4,1)), TxtPanelShape!$V$2:$W$50,2,0),"")</f>
        <v/>
      </c>
      <c r="AZ812" s="79" t="str">
        <f t="shared" si="157"/>
        <v/>
      </c>
      <c r="BA812" s="71"/>
      <c r="BB812" s="79" t="str">
        <f>IFERROR(IF(VALUE(MID(BA812,1,1))=1, VLOOKUP(VALUE(MID(BA812,1,1)), TxtPanelShape!$A$2:$C$50, 3, 0), (IF(VALUE(MID(BA812,1,1))&gt;=7, VLOOKUP(VALUE(MID(BA812,1,1)), TxtPanelShape!$A$2:$C$50, 3, 0),VLOOKUP(VALUE(MID(BA812,1,2)),TxtPanelShape!$A$2:$C$50,3,0)))), "")</f>
        <v/>
      </c>
      <c r="BC812" s="79" t="str">
        <f>IFERROR(IF(VALUE(MID(BA812,1,1))=1, ", "&amp;VLOOKUP(VALUE(MID(BA812,2,1)), TxtPanelShape!$H$2:$I$50, 2, 0), IF(VALUE(MID(BA812,1,1))&gt;=7, ", "&amp;VLOOKUP(VALUE(MID(BA812,2,1)), TxtPanelShape!$H$2:$I$50, 2, 0),"")), "")</f>
        <v/>
      </c>
      <c r="BD812" s="79" t="str">
        <f>IFERROR(IF(VALUE(MID(BA812,1,1))=1, ", "&amp;VLOOKUP(VALUE(MID(BA812,3,1)), TxtPanelShape!$O$2:$P$50, 2, 0), IF(VALUE(MID(BA812,1,1))&gt;=7, ", "&amp;VLOOKUP(VALUE(MID(BA812,3,1)), TxtPanelShape!$O$2:$P$50, 2, 0),"")),"")</f>
        <v/>
      </c>
      <c r="BE812" s="79" t="str">
        <f>IFERROR("; "&amp;VLOOKUP(VALUE(MID(BA812,4,1)), TxtPanelShape!$V$2:$W$50,2,0),"")</f>
        <v/>
      </c>
      <c r="BF812" s="79" t="str">
        <f t="shared" si="158"/>
        <v/>
      </c>
      <c r="BG812" s="71"/>
      <c r="BH812" s="79" t="str">
        <f>IFERROR(VLOOKUP(BG812, TxtPanelDefinition!$A$2:$B$50, 2, 0),"")</f>
        <v/>
      </c>
      <c r="BI812" s="71"/>
      <c r="BJ812" s="79" t="str">
        <f>IFERROR(VLOOKUP(BI812, TxtPanelDefinition!$A$2:$B$50, 2, 0),"")</f>
        <v/>
      </c>
      <c r="BK812" s="71"/>
      <c r="BL812" s="79" t="str">
        <f>IFERROR(VLOOKUP(BK812, InscrTechniques!$A$2:$B$50, 2, 0),"")</f>
        <v/>
      </c>
      <c r="BM812" s="71"/>
      <c r="BN812" s="79" t="str">
        <f>IFERROR(VLOOKUP(BM812, InscrTechniques!$A$2:$B$50, 2, 0),"")</f>
        <v/>
      </c>
      <c r="BO812" s="71"/>
      <c r="BP812" s="79" t="str">
        <f>IFERROR(VLOOKUP(BO812, InscrTechniques!$A$2:$B$50, 2, 0),"")</f>
        <v/>
      </c>
      <c r="BQ812" s="71"/>
      <c r="BR812" s="79" t="str">
        <f>IFERROR(VLOOKUP(BQ812, InscrTechniques!$A$2:$B$50, 2, 0),"")</f>
        <v/>
      </c>
      <c r="BS812" s="71"/>
      <c r="BT812" s="79" t="str">
        <f>IFERROR(VLOOKUP(BS812, InscrTechniques!$A$2:$B$50, 2, 0),"")</f>
        <v/>
      </c>
      <c r="BU812" s="71"/>
      <c r="BV812" s="79" t="str">
        <f>IFERROR(VLOOKUP(BU812, InscrTechniques!$A$2:$B$50, 2, 0),"")</f>
        <v/>
      </c>
      <c r="BW812" s="125"/>
      <c r="BX812" s="79" t="str">
        <f>IFERROR(VLOOKUP(BW812, InscrTechniques!$A$2:$B$50, 2, 0),"")</f>
        <v/>
      </c>
      <c r="BY812" s="125"/>
      <c r="BZ812" s="79" t="str">
        <f>IFERROR(VLOOKUP(BY812, InscrTechniques!$A$2:$B$50, 2, 0),"")</f>
        <v/>
      </c>
      <c r="CA812" s="74"/>
      <c r="CB812" s="114" t="str">
        <f>IFERROR(VLOOKUP(CA812, LetterStyle!$A$2:$B$50, 2, 0),"")</f>
        <v/>
      </c>
      <c r="CC812" s="74"/>
      <c r="CD812" s="114" t="str">
        <f>IFERROR(VLOOKUP(CC812, LetterStyle!$A$2:$B$50, 2, 0),"")</f>
        <v/>
      </c>
      <c r="CE812" s="74"/>
      <c r="CF812" s="114" t="str">
        <f>IFERROR(VLOOKUP(CE812, LetterStyle!$A$2:$B$50, 2, 0),"")</f>
        <v/>
      </c>
      <c r="CG812" s="74"/>
      <c r="CH812" s="79" t="str">
        <f>IFERROR(VLOOKUP(CG812, LetterStyle!$A$2:$B$50, 2, 0),"")</f>
        <v/>
      </c>
      <c r="CI812" s="71"/>
      <c r="CJ812" s="79" t="str">
        <f>IFERROR(VLOOKUP(CI812, DecMotifs!$A$1:$B$306, 2, 0),"")</f>
        <v/>
      </c>
      <c r="CK812" s="71"/>
      <c r="CL812" s="79" t="str">
        <f>IFERROR(VLOOKUP(CK812, DecMotifs!$A$1:$B$306, 2, 0),"")</f>
        <v/>
      </c>
      <c r="CM812" s="71"/>
      <c r="CN812" s="79" t="str">
        <f>IFERROR(VLOOKUP(CM812, DecMotifs!$A$1:$B$306, 2, 0),"")</f>
        <v/>
      </c>
      <c r="CO812" s="71"/>
      <c r="CP812" s="79" t="str">
        <f>IFERROR(VLOOKUP(CO812, MarginalDec!$A$2:$B$253, 2, 0),"")</f>
        <v/>
      </c>
      <c r="CQ812" s="71"/>
      <c r="CR812" s="79" t="str">
        <f>IFERROR(VLOOKUP(CQ812, MarginalDec!$A$2:$B$253, 2, 0),"")</f>
        <v/>
      </c>
      <c r="CS812" s="71"/>
      <c r="CT812" s="79" t="str">
        <f>IFERROR(VLOOKUP(CS812, MarginalDec!$A$2:$B$253, 2, 0),"")</f>
        <v/>
      </c>
      <c r="CU812" s="71"/>
      <c r="CV812" s="79" t="str">
        <f>IF(ISBLANK(CU812),"", IFERROR(VLOOKUP(CU812, Tooling!$A$2:$B$252, 2, 0),""))</f>
        <v/>
      </c>
      <c r="CW812" s="71"/>
      <c r="CX812" s="79" t="str">
        <f>IF(ISBLANK(CW812),"", IFERROR(VLOOKUP(CW812, Tooling!$A$2:$B$252, 2, 0),""))</f>
        <v/>
      </c>
      <c r="CY812" s="71"/>
      <c r="CZ812" s="79" t="str">
        <f>IF(ISBLANK(CY812),"", IFERROR(VLOOKUP(CY812, Repairs!$A$2:$B$252, 2, 0),""))</f>
        <v/>
      </c>
      <c r="DA812" s="77"/>
      <c r="DB812" s="71"/>
      <c r="DC812" s="79" t="str">
        <f>IFERROR(VLOOKUP(DB812, DatingReason!$A$2:$B$252, 2, 0),"")</f>
        <v/>
      </c>
      <c r="DD812" s="123" t="str">
        <f t="shared" si="159"/>
        <v/>
      </c>
      <c r="DF812" s="119" t="str">
        <f t="array" ref="DF812">IF(AND($B812&lt;&gt;"", $DE812&lt;&gt;"", $DE812&lt;&gt;"No"),MAX(IF($B812=PEOPLE!$B$4:$B$1000, PEOPLE!$Q$4:$Q$1000,""))+100,"")</f>
        <v/>
      </c>
      <c r="DG812" s="68"/>
      <c r="DH812" s="76">
        <f>COUNTIF(PEOPLE!B:B, MEMORIALS!B812)</f>
        <v>0</v>
      </c>
      <c r="DI812" s="82"/>
      <c r="DJ812" s="82"/>
      <c r="DK812" s="82"/>
      <c r="DL812" s="68"/>
      <c r="DM812" s="68"/>
      <c r="DN812" s="68"/>
      <c r="DO812" s="68"/>
      <c r="DP812" s="68"/>
    </row>
    <row r="813" spans="1:120" ht="15" customHeight="1" x14ac:dyDescent="0.25">
      <c r="A813" s="68"/>
      <c r="B813" s="69"/>
      <c r="C813" s="68"/>
      <c r="D813" s="68"/>
      <c r="E813" s="70" t="str">
        <f>IF(D813="","",VLOOKUP(D813,Denomination!$A$2:$B$50, 2, 0))</f>
        <v/>
      </c>
      <c r="F813" s="68"/>
      <c r="G813" s="71"/>
      <c r="H813" s="70" t="str">
        <f>IF(G813="","",VLOOKUP(G813,MCondition!$A$2:$B$50, 2, 0))</f>
        <v/>
      </c>
      <c r="I813" s="72"/>
      <c r="J813" s="71"/>
      <c r="K813" s="70" t="str">
        <f>IF(J813="","",VLOOKUP(J813,ICondition!$A$2:$B$50, 2, 0))</f>
        <v/>
      </c>
      <c r="L813" s="73"/>
      <c r="M813" s="73"/>
      <c r="N813" s="73"/>
      <c r="O813" s="73"/>
      <c r="P813" s="73"/>
      <c r="Q813" s="73"/>
      <c r="R813" s="78"/>
      <c r="S813" s="79" t="str">
        <f>IFERROR(VLOOKUP(R813,Material!$A$2:$B$59, 2, 0),"")</f>
        <v/>
      </c>
      <c r="T813" s="71"/>
      <c r="U813" s="79" t="str">
        <f>IFERROR(VLOOKUP(T813,Material!$A$2:$B$59, 2, 0),"")</f>
        <v/>
      </c>
      <c r="V813" s="71"/>
      <c r="W813" s="79" t="str">
        <f>IFERROR(VLOOKUP(V813,Material!$A$2:$B$59, 2, 0),"")</f>
        <v/>
      </c>
      <c r="X813" s="71"/>
      <c r="Y813" s="79" t="str">
        <f>IFERROR(VLOOKUP(X813,Material!$A$2:$B$59, 2, 0),"")</f>
        <v/>
      </c>
      <c r="Z813" s="71"/>
      <c r="AA813" s="79" t="str">
        <f>IFERROR(VLOOKUP(Z813,Material!$A$2:$B$59, 2, 0),"")</f>
        <v/>
      </c>
      <c r="AB813" s="74"/>
      <c r="AC813" s="75" t="e">
        <f t="shared" si="148"/>
        <v>#VALUE!</v>
      </c>
      <c r="AD813" s="75" t="e">
        <f t="shared" si="149"/>
        <v>#VALUE!</v>
      </c>
      <c r="AE813" s="75" t="e">
        <f t="shared" si="151"/>
        <v>#VALUE!</v>
      </c>
      <c r="AF813" s="75" t="e">
        <f t="shared" si="150"/>
        <v>#VALUE!</v>
      </c>
      <c r="AG813" s="75" t="e">
        <f t="shared" si="152"/>
        <v>#VALUE!</v>
      </c>
      <c r="AH813" s="75" t="e">
        <f t="shared" si="153"/>
        <v>#VALUE!</v>
      </c>
      <c r="AI813" s="75" t="e">
        <f t="shared" si="154"/>
        <v>#VALUE!</v>
      </c>
      <c r="AJ813" s="80" t="e">
        <f t="shared" si="155"/>
        <v>#VALUE!</v>
      </c>
      <c r="AK813" s="79" t="str">
        <f>(IFERROR(VLOOKUP(AB813,Categories!$A$2:$B$20,2,1),""))</f>
        <v/>
      </c>
      <c r="AL813" s="79" t="str">
        <f ca="1">IFERROR(VLOOKUP((HLOOKUP((VLOOKUP($AB813,Categories!$A$2:$F$20,3,1)), $AB$3:$AJ813, (ROW()-ROW($AB$3)+1), 0)), INDIRECT(VLOOKUP($AB813,Categories!$A$2:$F$20,6,1)),2,0),AK813)</f>
        <v/>
      </c>
      <c r="AM813" s="79" t="str">
        <f ca="1">IFERROR(VLOOKUP((HLOOKUP((VLOOKUP($AB813,Categories!$A$2:$F$20,4,1)),$AB$3:$AJ813,(ROW()-ROW($AB$3)+1),0)),INDIRECT(VLOOKUP($AB813,Categories!$A$2:$H$20,7,1)),2,0),"")</f>
        <v/>
      </c>
      <c r="AN813" s="79" t="str">
        <f ca="1">IFERROR(VLOOKUP((HLOOKUP((VLOOKUP($AB813,Categories!$A$2:$F$20,5,1)), $AB$3:$AJ813, (ROW()-ROW($AB$3)+1), 0)), INDIRECT(VLOOKUP($AB813,Categories!$A$2:$H$20,8,1)),2,0),"")</f>
        <v/>
      </c>
      <c r="AO813" s="79" t="str">
        <f t="shared" ca="1" si="156"/>
        <v/>
      </c>
      <c r="AP813" s="81"/>
      <c r="AQ813" s="70" t="str">
        <f>IFERROR(VLOOKUP(VALUE(MID(AP813,1,1)),AdditionalElements!$A$2:$B$50,2,0),"")</f>
        <v/>
      </c>
      <c r="AR813" s="70" t="str">
        <f>IFERROR(VLOOKUP(VALUE(MID(AP813,2,1)),AdditionalElements!$H$2:$I$50,2,0),"")</f>
        <v/>
      </c>
      <c r="AS813" s="70" t="str">
        <f>IFERROR(VLOOKUP(VALUE(MID(AP813,3,1)),AdditionalElements!$O$2:$P$50,2,0),"")</f>
        <v/>
      </c>
      <c r="AT813" s="70" t="str">
        <f>IFERROR(VLOOKUP(VALUE(MID(AP813,4,1)),AdditionalElements!$V$2:$W$50,2,0),"")</f>
        <v/>
      </c>
      <c r="AU813" s="71"/>
      <c r="AV813" s="79" t="str">
        <f>IFERROR(IF(VALUE(MID(AU813,1,1))=1, VLOOKUP(VALUE(MID(AU813,1,1)), TxtPanelShape!$A$2:$C$50, 3, 0), (IF(VALUE(MID(AU813,1,1))&gt;=7, VLOOKUP(VALUE(MID(AU813,1,1)), TxtPanelShape!$A$2:$C$50, 3, 0),VLOOKUP(VALUE(MID(AU813,1,2)),TxtPanelShape!$A$2:$C$50,3,0)))), "")</f>
        <v/>
      </c>
      <c r="AW813" s="79" t="str">
        <f>IFERROR(IF(VALUE(MID(AU813,1,1))=1, ", "&amp;VLOOKUP(VALUE(MID(AU813,2,1)), TxtPanelShape!$H$2:$I$50, 2, 0), IF(VALUE(MID(AU813,1,1))&gt;=7, ", "&amp;VLOOKUP(VALUE(MID(AU813,2,1)), TxtPanelShape!$H$2:$I$50, 2, 0),"")), "")</f>
        <v/>
      </c>
      <c r="AX813" s="79" t="str">
        <f>IFERROR(IF(VALUE(MID(AU813,1,1))=1, ", "&amp;VLOOKUP(VALUE(MID(AU813,3,1)), TxtPanelShape!$O$2:$P$50, 2, 0), IF(VALUE(MID(AU813,1,1))&gt;=7, ", "&amp;VLOOKUP(VALUE(MID(AU813,3,1)), TxtPanelShape!$O$2:$P$50, 2, 0),"")),"")</f>
        <v/>
      </c>
      <c r="AY813" s="79" t="str">
        <f>IFERROR("; "&amp;VLOOKUP(VALUE(MID(AU813,4,1)), TxtPanelShape!$V$2:$W$50,2,0),"")</f>
        <v/>
      </c>
      <c r="AZ813" s="79" t="str">
        <f t="shared" si="157"/>
        <v/>
      </c>
      <c r="BA813" s="71"/>
      <c r="BB813" s="79" t="str">
        <f>IFERROR(IF(VALUE(MID(BA813,1,1))=1, VLOOKUP(VALUE(MID(BA813,1,1)), TxtPanelShape!$A$2:$C$50, 3, 0), (IF(VALUE(MID(BA813,1,1))&gt;=7, VLOOKUP(VALUE(MID(BA813,1,1)), TxtPanelShape!$A$2:$C$50, 3, 0),VLOOKUP(VALUE(MID(BA813,1,2)),TxtPanelShape!$A$2:$C$50,3,0)))), "")</f>
        <v/>
      </c>
      <c r="BC813" s="79" t="str">
        <f>IFERROR(IF(VALUE(MID(BA813,1,1))=1, ", "&amp;VLOOKUP(VALUE(MID(BA813,2,1)), TxtPanelShape!$H$2:$I$50, 2, 0), IF(VALUE(MID(BA813,1,1))&gt;=7, ", "&amp;VLOOKUP(VALUE(MID(BA813,2,1)), TxtPanelShape!$H$2:$I$50, 2, 0),"")), "")</f>
        <v/>
      </c>
      <c r="BD813" s="79" t="str">
        <f>IFERROR(IF(VALUE(MID(BA813,1,1))=1, ", "&amp;VLOOKUP(VALUE(MID(BA813,3,1)), TxtPanelShape!$O$2:$P$50, 2, 0), IF(VALUE(MID(BA813,1,1))&gt;=7, ", "&amp;VLOOKUP(VALUE(MID(BA813,3,1)), TxtPanelShape!$O$2:$P$50, 2, 0),"")),"")</f>
        <v/>
      </c>
      <c r="BE813" s="79" t="str">
        <f>IFERROR("; "&amp;VLOOKUP(VALUE(MID(BA813,4,1)), TxtPanelShape!$V$2:$W$50,2,0),"")</f>
        <v/>
      </c>
      <c r="BF813" s="79" t="str">
        <f t="shared" si="158"/>
        <v/>
      </c>
      <c r="BG813" s="71"/>
      <c r="BH813" s="79" t="str">
        <f>IFERROR(VLOOKUP(BG813, TxtPanelDefinition!$A$2:$B$50, 2, 0),"")</f>
        <v/>
      </c>
      <c r="BI813" s="71"/>
      <c r="BJ813" s="79" t="str">
        <f>IFERROR(VLOOKUP(BI813, TxtPanelDefinition!$A$2:$B$50, 2, 0),"")</f>
        <v/>
      </c>
      <c r="BK813" s="71"/>
      <c r="BL813" s="79" t="str">
        <f>IFERROR(VLOOKUP(BK813, InscrTechniques!$A$2:$B$50, 2, 0),"")</f>
        <v/>
      </c>
      <c r="BM813" s="71"/>
      <c r="BN813" s="79" t="str">
        <f>IFERROR(VLOOKUP(BM813, InscrTechniques!$A$2:$B$50, 2, 0),"")</f>
        <v/>
      </c>
      <c r="BO813" s="71"/>
      <c r="BP813" s="79" t="str">
        <f>IFERROR(VLOOKUP(BO813, InscrTechniques!$A$2:$B$50, 2, 0),"")</f>
        <v/>
      </c>
      <c r="BQ813" s="71"/>
      <c r="BR813" s="79" t="str">
        <f>IFERROR(VLOOKUP(BQ813, InscrTechniques!$A$2:$B$50, 2, 0),"")</f>
        <v/>
      </c>
      <c r="BS813" s="71"/>
      <c r="BT813" s="79" t="str">
        <f>IFERROR(VLOOKUP(BS813, InscrTechniques!$A$2:$B$50, 2, 0),"")</f>
        <v/>
      </c>
      <c r="BU813" s="71"/>
      <c r="BV813" s="79" t="str">
        <f>IFERROR(VLOOKUP(BU813, InscrTechniques!$A$2:$B$50, 2, 0),"")</f>
        <v/>
      </c>
      <c r="BW813" s="125"/>
      <c r="BX813" s="79" t="str">
        <f>IFERROR(VLOOKUP(BW813, InscrTechniques!$A$2:$B$50, 2, 0),"")</f>
        <v/>
      </c>
      <c r="BY813" s="125"/>
      <c r="BZ813" s="79" t="str">
        <f>IFERROR(VLOOKUP(BY813, InscrTechniques!$A$2:$B$50, 2, 0),"")</f>
        <v/>
      </c>
      <c r="CA813" s="74"/>
      <c r="CB813" s="114" t="str">
        <f>IFERROR(VLOOKUP(CA813, LetterStyle!$A$2:$B$50, 2, 0),"")</f>
        <v/>
      </c>
      <c r="CC813" s="74"/>
      <c r="CD813" s="114" t="str">
        <f>IFERROR(VLOOKUP(CC813, LetterStyle!$A$2:$B$50, 2, 0),"")</f>
        <v/>
      </c>
      <c r="CE813" s="74"/>
      <c r="CF813" s="114" t="str">
        <f>IFERROR(VLOOKUP(CE813, LetterStyle!$A$2:$B$50, 2, 0),"")</f>
        <v/>
      </c>
      <c r="CG813" s="74"/>
      <c r="CH813" s="79" t="str">
        <f>IFERROR(VLOOKUP(CG813, LetterStyle!$A$2:$B$50, 2, 0),"")</f>
        <v/>
      </c>
      <c r="CI813" s="71"/>
      <c r="CJ813" s="79" t="str">
        <f>IFERROR(VLOOKUP(CI813, DecMotifs!$A$1:$B$306, 2, 0),"")</f>
        <v/>
      </c>
      <c r="CK813" s="71"/>
      <c r="CL813" s="79" t="str">
        <f>IFERROR(VLOOKUP(CK813, DecMotifs!$A$1:$B$306, 2, 0),"")</f>
        <v/>
      </c>
      <c r="CM813" s="71"/>
      <c r="CN813" s="79" t="str">
        <f>IFERROR(VLOOKUP(CM813, DecMotifs!$A$1:$B$306, 2, 0),"")</f>
        <v/>
      </c>
      <c r="CO813" s="71"/>
      <c r="CP813" s="79" t="str">
        <f>IFERROR(VLOOKUP(CO813, MarginalDec!$A$2:$B$253, 2, 0),"")</f>
        <v/>
      </c>
      <c r="CQ813" s="71"/>
      <c r="CR813" s="79" t="str">
        <f>IFERROR(VLOOKUP(CQ813, MarginalDec!$A$2:$B$253, 2, 0),"")</f>
        <v/>
      </c>
      <c r="CS813" s="71"/>
      <c r="CT813" s="79" t="str">
        <f>IFERROR(VLOOKUP(CS813, MarginalDec!$A$2:$B$253, 2, 0),"")</f>
        <v/>
      </c>
      <c r="CU813" s="71"/>
      <c r="CV813" s="79" t="str">
        <f>IF(ISBLANK(CU813),"", IFERROR(VLOOKUP(CU813, Tooling!$A$2:$B$252, 2, 0),""))</f>
        <v/>
      </c>
      <c r="CW813" s="71"/>
      <c r="CX813" s="79" t="str">
        <f>IF(ISBLANK(CW813),"", IFERROR(VLOOKUP(CW813, Tooling!$A$2:$B$252, 2, 0),""))</f>
        <v/>
      </c>
      <c r="CY813" s="71"/>
      <c r="CZ813" s="79" t="str">
        <f>IF(ISBLANK(CY813),"", IFERROR(VLOOKUP(CY813, Repairs!$A$2:$B$252, 2, 0),""))</f>
        <v/>
      </c>
      <c r="DA813" s="77"/>
      <c r="DB813" s="71"/>
      <c r="DC813" s="79" t="str">
        <f>IFERROR(VLOOKUP(DB813, DatingReason!$A$2:$B$252, 2, 0),"")</f>
        <v/>
      </c>
      <c r="DD813" s="123" t="str">
        <f t="shared" si="159"/>
        <v/>
      </c>
      <c r="DF813" s="119" t="str">
        <f t="array" ref="DF813">IF(AND($B813&lt;&gt;"", $DE813&lt;&gt;"", $DE813&lt;&gt;"No"),MAX(IF($B813=PEOPLE!$B$4:$B$1000, PEOPLE!$Q$4:$Q$1000,""))+100,"")</f>
        <v/>
      </c>
      <c r="DG813" s="68"/>
      <c r="DH813" s="76">
        <f>COUNTIF(PEOPLE!B:B, MEMORIALS!B813)</f>
        <v>0</v>
      </c>
      <c r="DI813" s="82"/>
      <c r="DJ813" s="82"/>
      <c r="DK813" s="82"/>
      <c r="DL813" s="68"/>
      <c r="DM813" s="68"/>
      <c r="DN813" s="68"/>
      <c r="DO813" s="68"/>
      <c r="DP813" s="68"/>
    </row>
    <row r="814" spans="1:120" ht="15" customHeight="1" x14ac:dyDescent="0.25">
      <c r="A814" s="68"/>
      <c r="B814" s="69"/>
      <c r="C814" s="68"/>
      <c r="D814" s="68"/>
      <c r="E814" s="70" t="str">
        <f>IF(D814="","",VLOOKUP(D814,Denomination!$A$2:$B$50, 2, 0))</f>
        <v/>
      </c>
      <c r="F814" s="68"/>
      <c r="G814" s="71"/>
      <c r="H814" s="70" t="str">
        <f>IF(G814="","",VLOOKUP(G814,MCondition!$A$2:$B$50, 2, 0))</f>
        <v/>
      </c>
      <c r="I814" s="72"/>
      <c r="J814" s="71"/>
      <c r="K814" s="70" t="str">
        <f>IF(J814="","",VLOOKUP(J814,ICondition!$A$2:$B$50, 2, 0))</f>
        <v/>
      </c>
      <c r="L814" s="73"/>
      <c r="M814" s="73"/>
      <c r="N814" s="73"/>
      <c r="O814" s="73"/>
      <c r="P814" s="73"/>
      <c r="Q814" s="73"/>
      <c r="R814" s="78"/>
      <c r="S814" s="79" t="str">
        <f>IFERROR(VLOOKUP(R814,Material!$A$2:$B$59, 2, 0),"")</f>
        <v/>
      </c>
      <c r="T814" s="71"/>
      <c r="U814" s="79" t="str">
        <f>IFERROR(VLOOKUP(T814,Material!$A$2:$B$59, 2, 0),"")</f>
        <v/>
      </c>
      <c r="V814" s="71"/>
      <c r="W814" s="79" t="str">
        <f>IFERROR(VLOOKUP(V814,Material!$A$2:$B$59, 2, 0),"")</f>
        <v/>
      </c>
      <c r="X814" s="71"/>
      <c r="Y814" s="79" t="str">
        <f>IFERROR(VLOOKUP(X814,Material!$A$2:$B$59, 2, 0),"")</f>
        <v/>
      </c>
      <c r="Z814" s="71"/>
      <c r="AA814" s="79" t="str">
        <f>IFERROR(VLOOKUP(Z814,Material!$A$2:$B$59, 2, 0),"")</f>
        <v/>
      </c>
      <c r="AB814" s="74"/>
      <c r="AC814" s="75" t="e">
        <f t="shared" si="148"/>
        <v>#VALUE!</v>
      </c>
      <c r="AD814" s="75" t="e">
        <f t="shared" si="149"/>
        <v>#VALUE!</v>
      </c>
      <c r="AE814" s="75" t="e">
        <f t="shared" si="151"/>
        <v>#VALUE!</v>
      </c>
      <c r="AF814" s="75" t="e">
        <f t="shared" si="150"/>
        <v>#VALUE!</v>
      </c>
      <c r="AG814" s="75" t="e">
        <f t="shared" si="152"/>
        <v>#VALUE!</v>
      </c>
      <c r="AH814" s="75" t="e">
        <f t="shared" si="153"/>
        <v>#VALUE!</v>
      </c>
      <c r="AI814" s="75" t="e">
        <f t="shared" si="154"/>
        <v>#VALUE!</v>
      </c>
      <c r="AJ814" s="80" t="e">
        <f t="shared" si="155"/>
        <v>#VALUE!</v>
      </c>
      <c r="AK814" s="79" t="str">
        <f>(IFERROR(VLOOKUP(AB814,Categories!$A$2:$B$20,2,1),""))</f>
        <v/>
      </c>
      <c r="AL814" s="79" t="str">
        <f ca="1">IFERROR(VLOOKUP((HLOOKUP((VLOOKUP($AB814,Categories!$A$2:$F$20,3,1)), $AB$3:$AJ814, (ROW()-ROW($AB$3)+1), 0)), INDIRECT(VLOOKUP($AB814,Categories!$A$2:$F$20,6,1)),2,0),AK814)</f>
        <v/>
      </c>
      <c r="AM814" s="79" t="str">
        <f ca="1">IFERROR(VLOOKUP((HLOOKUP((VLOOKUP($AB814,Categories!$A$2:$F$20,4,1)),$AB$3:$AJ814,(ROW()-ROW($AB$3)+1),0)),INDIRECT(VLOOKUP($AB814,Categories!$A$2:$H$20,7,1)),2,0),"")</f>
        <v/>
      </c>
      <c r="AN814" s="79" t="str">
        <f ca="1">IFERROR(VLOOKUP((HLOOKUP((VLOOKUP($AB814,Categories!$A$2:$F$20,5,1)), $AB$3:$AJ814, (ROW()-ROW($AB$3)+1), 0)), INDIRECT(VLOOKUP($AB814,Categories!$A$2:$H$20,8,1)),2,0),"")</f>
        <v/>
      </c>
      <c r="AO814" s="79" t="str">
        <f t="shared" ca="1" si="156"/>
        <v/>
      </c>
      <c r="AP814" s="81"/>
      <c r="AQ814" s="70" t="str">
        <f>IFERROR(VLOOKUP(VALUE(MID(AP814,1,1)),AdditionalElements!$A$2:$B$50,2,0),"")</f>
        <v/>
      </c>
      <c r="AR814" s="70" t="str">
        <f>IFERROR(VLOOKUP(VALUE(MID(AP814,2,1)),AdditionalElements!$H$2:$I$50,2,0),"")</f>
        <v/>
      </c>
      <c r="AS814" s="70" t="str">
        <f>IFERROR(VLOOKUP(VALUE(MID(AP814,3,1)),AdditionalElements!$O$2:$P$50,2,0),"")</f>
        <v/>
      </c>
      <c r="AT814" s="70" t="str">
        <f>IFERROR(VLOOKUP(VALUE(MID(AP814,4,1)),AdditionalElements!$V$2:$W$50,2,0),"")</f>
        <v/>
      </c>
      <c r="AU814" s="71"/>
      <c r="AV814" s="79" t="str">
        <f>IFERROR(IF(VALUE(MID(AU814,1,1))=1, VLOOKUP(VALUE(MID(AU814,1,1)), TxtPanelShape!$A$2:$C$50, 3, 0), (IF(VALUE(MID(AU814,1,1))&gt;=7, VLOOKUP(VALUE(MID(AU814,1,1)), TxtPanelShape!$A$2:$C$50, 3, 0),VLOOKUP(VALUE(MID(AU814,1,2)),TxtPanelShape!$A$2:$C$50,3,0)))), "")</f>
        <v/>
      </c>
      <c r="AW814" s="79" t="str">
        <f>IFERROR(IF(VALUE(MID(AU814,1,1))=1, ", "&amp;VLOOKUP(VALUE(MID(AU814,2,1)), TxtPanelShape!$H$2:$I$50, 2, 0), IF(VALUE(MID(AU814,1,1))&gt;=7, ", "&amp;VLOOKUP(VALUE(MID(AU814,2,1)), TxtPanelShape!$H$2:$I$50, 2, 0),"")), "")</f>
        <v/>
      </c>
      <c r="AX814" s="79" t="str">
        <f>IFERROR(IF(VALUE(MID(AU814,1,1))=1, ", "&amp;VLOOKUP(VALUE(MID(AU814,3,1)), TxtPanelShape!$O$2:$P$50, 2, 0), IF(VALUE(MID(AU814,1,1))&gt;=7, ", "&amp;VLOOKUP(VALUE(MID(AU814,3,1)), TxtPanelShape!$O$2:$P$50, 2, 0),"")),"")</f>
        <v/>
      </c>
      <c r="AY814" s="79" t="str">
        <f>IFERROR("; "&amp;VLOOKUP(VALUE(MID(AU814,4,1)), TxtPanelShape!$V$2:$W$50,2,0),"")</f>
        <v/>
      </c>
      <c r="AZ814" s="79" t="str">
        <f t="shared" si="157"/>
        <v/>
      </c>
      <c r="BA814" s="71"/>
      <c r="BB814" s="79" t="str">
        <f>IFERROR(IF(VALUE(MID(BA814,1,1))=1, VLOOKUP(VALUE(MID(BA814,1,1)), TxtPanelShape!$A$2:$C$50, 3, 0), (IF(VALUE(MID(BA814,1,1))&gt;=7, VLOOKUP(VALUE(MID(BA814,1,1)), TxtPanelShape!$A$2:$C$50, 3, 0),VLOOKUP(VALUE(MID(BA814,1,2)),TxtPanelShape!$A$2:$C$50,3,0)))), "")</f>
        <v/>
      </c>
      <c r="BC814" s="79" t="str">
        <f>IFERROR(IF(VALUE(MID(BA814,1,1))=1, ", "&amp;VLOOKUP(VALUE(MID(BA814,2,1)), TxtPanelShape!$H$2:$I$50, 2, 0), IF(VALUE(MID(BA814,1,1))&gt;=7, ", "&amp;VLOOKUP(VALUE(MID(BA814,2,1)), TxtPanelShape!$H$2:$I$50, 2, 0),"")), "")</f>
        <v/>
      </c>
      <c r="BD814" s="79" t="str">
        <f>IFERROR(IF(VALUE(MID(BA814,1,1))=1, ", "&amp;VLOOKUP(VALUE(MID(BA814,3,1)), TxtPanelShape!$O$2:$P$50, 2, 0), IF(VALUE(MID(BA814,1,1))&gt;=7, ", "&amp;VLOOKUP(VALUE(MID(BA814,3,1)), TxtPanelShape!$O$2:$P$50, 2, 0),"")),"")</f>
        <v/>
      </c>
      <c r="BE814" s="79" t="str">
        <f>IFERROR("; "&amp;VLOOKUP(VALUE(MID(BA814,4,1)), TxtPanelShape!$V$2:$W$50,2,0),"")</f>
        <v/>
      </c>
      <c r="BF814" s="79" t="str">
        <f t="shared" si="158"/>
        <v/>
      </c>
      <c r="BG814" s="71"/>
      <c r="BH814" s="79" t="str">
        <f>IFERROR(VLOOKUP(BG814, TxtPanelDefinition!$A$2:$B$50, 2, 0),"")</f>
        <v/>
      </c>
      <c r="BI814" s="71"/>
      <c r="BJ814" s="79" t="str">
        <f>IFERROR(VLOOKUP(BI814, TxtPanelDefinition!$A$2:$B$50, 2, 0),"")</f>
        <v/>
      </c>
      <c r="BK814" s="71"/>
      <c r="BL814" s="79" t="str">
        <f>IFERROR(VLOOKUP(BK814, InscrTechniques!$A$2:$B$50, 2, 0),"")</f>
        <v/>
      </c>
      <c r="BM814" s="71"/>
      <c r="BN814" s="79" t="str">
        <f>IFERROR(VLOOKUP(BM814, InscrTechniques!$A$2:$B$50, 2, 0),"")</f>
        <v/>
      </c>
      <c r="BO814" s="71"/>
      <c r="BP814" s="79" t="str">
        <f>IFERROR(VLOOKUP(BO814, InscrTechniques!$A$2:$B$50, 2, 0),"")</f>
        <v/>
      </c>
      <c r="BQ814" s="71"/>
      <c r="BR814" s="79" t="str">
        <f>IFERROR(VLOOKUP(BQ814, InscrTechniques!$A$2:$B$50, 2, 0),"")</f>
        <v/>
      </c>
      <c r="BS814" s="71"/>
      <c r="BT814" s="79" t="str">
        <f>IFERROR(VLOOKUP(BS814, InscrTechniques!$A$2:$B$50, 2, 0),"")</f>
        <v/>
      </c>
      <c r="BU814" s="71"/>
      <c r="BV814" s="79" t="str">
        <f>IFERROR(VLOOKUP(BU814, InscrTechniques!$A$2:$B$50, 2, 0),"")</f>
        <v/>
      </c>
      <c r="BW814" s="125"/>
      <c r="BX814" s="79" t="str">
        <f>IFERROR(VLOOKUP(BW814, InscrTechniques!$A$2:$B$50, 2, 0),"")</f>
        <v/>
      </c>
      <c r="BY814" s="125"/>
      <c r="BZ814" s="79" t="str">
        <f>IFERROR(VLOOKUP(BY814, InscrTechniques!$A$2:$B$50, 2, 0),"")</f>
        <v/>
      </c>
      <c r="CA814" s="74"/>
      <c r="CB814" s="114" t="str">
        <f>IFERROR(VLOOKUP(CA814, LetterStyle!$A$2:$B$50, 2, 0),"")</f>
        <v/>
      </c>
      <c r="CC814" s="74"/>
      <c r="CD814" s="114" t="str">
        <f>IFERROR(VLOOKUP(CC814, LetterStyle!$A$2:$B$50, 2, 0),"")</f>
        <v/>
      </c>
      <c r="CE814" s="74"/>
      <c r="CF814" s="114" t="str">
        <f>IFERROR(VLOOKUP(CE814, LetterStyle!$A$2:$B$50, 2, 0),"")</f>
        <v/>
      </c>
      <c r="CG814" s="74"/>
      <c r="CH814" s="79" t="str">
        <f>IFERROR(VLOOKUP(CG814, LetterStyle!$A$2:$B$50, 2, 0),"")</f>
        <v/>
      </c>
      <c r="CI814" s="71"/>
      <c r="CJ814" s="79" t="str">
        <f>IFERROR(VLOOKUP(CI814, DecMotifs!$A$1:$B$306, 2, 0),"")</f>
        <v/>
      </c>
      <c r="CK814" s="71"/>
      <c r="CL814" s="79" t="str">
        <f>IFERROR(VLOOKUP(CK814, DecMotifs!$A$1:$B$306, 2, 0),"")</f>
        <v/>
      </c>
      <c r="CM814" s="71"/>
      <c r="CN814" s="79" t="str">
        <f>IFERROR(VLOOKUP(CM814, DecMotifs!$A$1:$B$306, 2, 0),"")</f>
        <v/>
      </c>
      <c r="CO814" s="71"/>
      <c r="CP814" s="79" t="str">
        <f>IFERROR(VLOOKUP(CO814, MarginalDec!$A$2:$B$253, 2, 0),"")</f>
        <v/>
      </c>
      <c r="CQ814" s="71"/>
      <c r="CR814" s="79" t="str">
        <f>IFERROR(VLOOKUP(CQ814, MarginalDec!$A$2:$B$253, 2, 0),"")</f>
        <v/>
      </c>
      <c r="CS814" s="71"/>
      <c r="CT814" s="79" t="str">
        <f>IFERROR(VLOOKUP(CS814, MarginalDec!$A$2:$B$253, 2, 0),"")</f>
        <v/>
      </c>
      <c r="CU814" s="71"/>
      <c r="CV814" s="79" t="str">
        <f>IF(ISBLANK(CU814),"", IFERROR(VLOOKUP(CU814, Tooling!$A$2:$B$252, 2, 0),""))</f>
        <v/>
      </c>
      <c r="CW814" s="71"/>
      <c r="CX814" s="79" t="str">
        <f>IF(ISBLANK(CW814),"", IFERROR(VLOOKUP(CW814, Tooling!$A$2:$B$252, 2, 0),""))</f>
        <v/>
      </c>
      <c r="CY814" s="71"/>
      <c r="CZ814" s="79" t="str">
        <f>IF(ISBLANK(CY814),"", IFERROR(VLOOKUP(CY814, Repairs!$A$2:$B$252, 2, 0),""))</f>
        <v/>
      </c>
      <c r="DA814" s="77"/>
      <c r="DB814" s="71"/>
      <c r="DC814" s="79" t="str">
        <f>IFERROR(VLOOKUP(DB814, DatingReason!$A$2:$B$252, 2, 0),"")</f>
        <v/>
      </c>
      <c r="DD814" s="123" t="str">
        <f t="shared" si="159"/>
        <v/>
      </c>
      <c r="DF814" s="119" t="str">
        <f t="array" ref="DF814">IF(AND($B814&lt;&gt;"", $DE814&lt;&gt;"", $DE814&lt;&gt;"No"),MAX(IF($B814=PEOPLE!$B$4:$B$1000, PEOPLE!$Q$4:$Q$1000,""))+100,"")</f>
        <v/>
      </c>
      <c r="DG814" s="68"/>
      <c r="DH814" s="76">
        <f>COUNTIF(PEOPLE!B:B, MEMORIALS!B814)</f>
        <v>0</v>
      </c>
      <c r="DI814" s="82"/>
      <c r="DJ814" s="82"/>
      <c r="DK814" s="82"/>
      <c r="DL814" s="68"/>
      <c r="DM814" s="68"/>
      <c r="DN814" s="68"/>
      <c r="DO814" s="68"/>
      <c r="DP814" s="68"/>
    </row>
    <row r="815" spans="1:120" ht="15" customHeight="1" x14ac:dyDescent="0.25">
      <c r="A815" s="68"/>
      <c r="B815" s="69"/>
      <c r="C815" s="68"/>
      <c r="D815" s="68"/>
      <c r="E815" s="70" t="str">
        <f>IF(D815="","",VLOOKUP(D815,Denomination!$A$2:$B$50, 2, 0))</f>
        <v/>
      </c>
      <c r="F815" s="68"/>
      <c r="G815" s="71"/>
      <c r="H815" s="70" t="str">
        <f>IF(G815="","",VLOOKUP(G815,MCondition!$A$2:$B$50, 2, 0))</f>
        <v/>
      </c>
      <c r="I815" s="72"/>
      <c r="J815" s="71"/>
      <c r="K815" s="70" t="str">
        <f>IF(J815="","",VLOOKUP(J815,ICondition!$A$2:$B$50, 2, 0))</f>
        <v/>
      </c>
      <c r="L815" s="73"/>
      <c r="M815" s="73"/>
      <c r="N815" s="73"/>
      <c r="O815" s="73"/>
      <c r="P815" s="73"/>
      <c r="Q815" s="73"/>
      <c r="R815" s="78"/>
      <c r="S815" s="79" t="str">
        <f>IFERROR(VLOOKUP(R815,Material!$A$2:$B$59, 2, 0),"")</f>
        <v/>
      </c>
      <c r="T815" s="71"/>
      <c r="U815" s="79" t="str">
        <f>IFERROR(VLOOKUP(T815,Material!$A$2:$B$59, 2, 0),"")</f>
        <v/>
      </c>
      <c r="V815" s="71"/>
      <c r="W815" s="79" t="str">
        <f>IFERROR(VLOOKUP(V815,Material!$A$2:$B$59, 2, 0),"")</f>
        <v/>
      </c>
      <c r="X815" s="71"/>
      <c r="Y815" s="79" t="str">
        <f>IFERROR(VLOOKUP(X815,Material!$A$2:$B$59, 2, 0),"")</f>
        <v/>
      </c>
      <c r="Z815" s="71"/>
      <c r="AA815" s="79" t="str">
        <f>IFERROR(VLOOKUP(Z815,Material!$A$2:$B$59, 2, 0),"")</f>
        <v/>
      </c>
      <c r="AB815" s="74"/>
      <c r="AC815" s="75" t="e">
        <f t="shared" si="148"/>
        <v>#VALUE!</v>
      </c>
      <c r="AD815" s="75" t="e">
        <f t="shared" si="149"/>
        <v>#VALUE!</v>
      </c>
      <c r="AE815" s="75" t="e">
        <f t="shared" si="151"/>
        <v>#VALUE!</v>
      </c>
      <c r="AF815" s="75" t="e">
        <f t="shared" si="150"/>
        <v>#VALUE!</v>
      </c>
      <c r="AG815" s="75" t="e">
        <f t="shared" si="152"/>
        <v>#VALUE!</v>
      </c>
      <c r="AH815" s="75" t="e">
        <f t="shared" si="153"/>
        <v>#VALUE!</v>
      </c>
      <c r="AI815" s="75" t="e">
        <f t="shared" si="154"/>
        <v>#VALUE!</v>
      </c>
      <c r="AJ815" s="80" t="e">
        <f t="shared" si="155"/>
        <v>#VALUE!</v>
      </c>
      <c r="AK815" s="79" t="str">
        <f>(IFERROR(VLOOKUP(AB815,Categories!$A$2:$B$20,2,1),""))</f>
        <v/>
      </c>
      <c r="AL815" s="79" t="str">
        <f ca="1">IFERROR(VLOOKUP((HLOOKUP((VLOOKUP($AB815,Categories!$A$2:$F$20,3,1)), $AB$3:$AJ815, (ROW()-ROW($AB$3)+1), 0)), INDIRECT(VLOOKUP($AB815,Categories!$A$2:$F$20,6,1)),2,0),AK815)</f>
        <v/>
      </c>
      <c r="AM815" s="79" t="str">
        <f ca="1">IFERROR(VLOOKUP((HLOOKUP((VLOOKUP($AB815,Categories!$A$2:$F$20,4,1)),$AB$3:$AJ815,(ROW()-ROW($AB$3)+1),0)),INDIRECT(VLOOKUP($AB815,Categories!$A$2:$H$20,7,1)),2,0),"")</f>
        <v/>
      </c>
      <c r="AN815" s="79" t="str">
        <f ca="1">IFERROR(VLOOKUP((HLOOKUP((VLOOKUP($AB815,Categories!$A$2:$F$20,5,1)), $AB$3:$AJ815, (ROW()-ROW($AB$3)+1), 0)), INDIRECT(VLOOKUP($AB815,Categories!$A$2:$H$20,8,1)),2,0),"")</f>
        <v/>
      </c>
      <c r="AO815" s="79" t="str">
        <f t="shared" ca="1" si="156"/>
        <v/>
      </c>
      <c r="AP815" s="81"/>
      <c r="AQ815" s="70" t="str">
        <f>IFERROR(VLOOKUP(VALUE(MID(AP815,1,1)),AdditionalElements!$A$2:$B$50,2,0),"")</f>
        <v/>
      </c>
      <c r="AR815" s="70" t="str">
        <f>IFERROR(VLOOKUP(VALUE(MID(AP815,2,1)),AdditionalElements!$H$2:$I$50,2,0),"")</f>
        <v/>
      </c>
      <c r="AS815" s="70" t="str">
        <f>IFERROR(VLOOKUP(VALUE(MID(AP815,3,1)),AdditionalElements!$O$2:$P$50,2,0),"")</f>
        <v/>
      </c>
      <c r="AT815" s="70" t="str">
        <f>IFERROR(VLOOKUP(VALUE(MID(AP815,4,1)),AdditionalElements!$V$2:$W$50,2,0),"")</f>
        <v/>
      </c>
      <c r="AU815" s="71"/>
      <c r="AV815" s="79" t="str">
        <f>IFERROR(IF(VALUE(MID(AU815,1,1))=1, VLOOKUP(VALUE(MID(AU815,1,1)), TxtPanelShape!$A$2:$C$50, 3, 0), (IF(VALUE(MID(AU815,1,1))&gt;=7, VLOOKUP(VALUE(MID(AU815,1,1)), TxtPanelShape!$A$2:$C$50, 3, 0),VLOOKUP(VALUE(MID(AU815,1,2)),TxtPanelShape!$A$2:$C$50,3,0)))), "")</f>
        <v/>
      </c>
      <c r="AW815" s="79" t="str">
        <f>IFERROR(IF(VALUE(MID(AU815,1,1))=1, ", "&amp;VLOOKUP(VALUE(MID(AU815,2,1)), TxtPanelShape!$H$2:$I$50, 2, 0), IF(VALUE(MID(AU815,1,1))&gt;=7, ", "&amp;VLOOKUP(VALUE(MID(AU815,2,1)), TxtPanelShape!$H$2:$I$50, 2, 0),"")), "")</f>
        <v/>
      </c>
      <c r="AX815" s="79" t="str">
        <f>IFERROR(IF(VALUE(MID(AU815,1,1))=1, ", "&amp;VLOOKUP(VALUE(MID(AU815,3,1)), TxtPanelShape!$O$2:$P$50, 2, 0), IF(VALUE(MID(AU815,1,1))&gt;=7, ", "&amp;VLOOKUP(VALUE(MID(AU815,3,1)), TxtPanelShape!$O$2:$P$50, 2, 0),"")),"")</f>
        <v/>
      </c>
      <c r="AY815" s="79" t="str">
        <f>IFERROR("; "&amp;VLOOKUP(VALUE(MID(AU815,4,1)), TxtPanelShape!$V$2:$W$50,2,0),"")</f>
        <v/>
      </c>
      <c r="AZ815" s="79" t="str">
        <f t="shared" si="157"/>
        <v/>
      </c>
      <c r="BA815" s="71"/>
      <c r="BB815" s="79" t="str">
        <f>IFERROR(IF(VALUE(MID(BA815,1,1))=1, VLOOKUP(VALUE(MID(BA815,1,1)), TxtPanelShape!$A$2:$C$50, 3, 0), (IF(VALUE(MID(BA815,1,1))&gt;=7, VLOOKUP(VALUE(MID(BA815,1,1)), TxtPanelShape!$A$2:$C$50, 3, 0),VLOOKUP(VALUE(MID(BA815,1,2)),TxtPanelShape!$A$2:$C$50,3,0)))), "")</f>
        <v/>
      </c>
      <c r="BC815" s="79" t="str">
        <f>IFERROR(IF(VALUE(MID(BA815,1,1))=1, ", "&amp;VLOOKUP(VALUE(MID(BA815,2,1)), TxtPanelShape!$H$2:$I$50, 2, 0), IF(VALUE(MID(BA815,1,1))&gt;=7, ", "&amp;VLOOKUP(VALUE(MID(BA815,2,1)), TxtPanelShape!$H$2:$I$50, 2, 0),"")), "")</f>
        <v/>
      </c>
      <c r="BD815" s="79" t="str">
        <f>IFERROR(IF(VALUE(MID(BA815,1,1))=1, ", "&amp;VLOOKUP(VALUE(MID(BA815,3,1)), TxtPanelShape!$O$2:$P$50, 2, 0), IF(VALUE(MID(BA815,1,1))&gt;=7, ", "&amp;VLOOKUP(VALUE(MID(BA815,3,1)), TxtPanelShape!$O$2:$P$50, 2, 0),"")),"")</f>
        <v/>
      </c>
      <c r="BE815" s="79" t="str">
        <f>IFERROR("; "&amp;VLOOKUP(VALUE(MID(BA815,4,1)), TxtPanelShape!$V$2:$W$50,2,0),"")</f>
        <v/>
      </c>
      <c r="BF815" s="79" t="str">
        <f t="shared" si="158"/>
        <v/>
      </c>
      <c r="BG815" s="71"/>
      <c r="BH815" s="79" t="str">
        <f>IFERROR(VLOOKUP(BG815, TxtPanelDefinition!$A$2:$B$50, 2, 0),"")</f>
        <v/>
      </c>
      <c r="BI815" s="71"/>
      <c r="BJ815" s="79" t="str">
        <f>IFERROR(VLOOKUP(BI815, TxtPanelDefinition!$A$2:$B$50, 2, 0),"")</f>
        <v/>
      </c>
      <c r="BK815" s="71"/>
      <c r="BL815" s="79" t="str">
        <f>IFERROR(VLOOKUP(BK815, InscrTechniques!$A$2:$B$50, 2, 0),"")</f>
        <v/>
      </c>
      <c r="BM815" s="71"/>
      <c r="BN815" s="79" t="str">
        <f>IFERROR(VLOOKUP(BM815, InscrTechniques!$A$2:$B$50, 2, 0),"")</f>
        <v/>
      </c>
      <c r="BO815" s="71"/>
      <c r="BP815" s="79" t="str">
        <f>IFERROR(VLOOKUP(BO815, InscrTechniques!$A$2:$B$50, 2, 0),"")</f>
        <v/>
      </c>
      <c r="BQ815" s="71"/>
      <c r="BR815" s="79" t="str">
        <f>IFERROR(VLOOKUP(BQ815, InscrTechniques!$A$2:$B$50, 2, 0),"")</f>
        <v/>
      </c>
      <c r="BS815" s="71"/>
      <c r="BT815" s="79" t="str">
        <f>IFERROR(VLOOKUP(BS815, InscrTechniques!$A$2:$B$50, 2, 0),"")</f>
        <v/>
      </c>
      <c r="BU815" s="71"/>
      <c r="BV815" s="79" t="str">
        <f>IFERROR(VLOOKUP(BU815, InscrTechniques!$A$2:$B$50, 2, 0),"")</f>
        <v/>
      </c>
      <c r="BW815" s="125"/>
      <c r="BX815" s="79" t="str">
        <f>IFERROR(VLOOKUP(BW815, InscrTechniques!$A$2:$B$50, 2, 0),"")</f>
        <v/>
      </c>
      <c r="BY815" s="125"/>
      <c r="BZ815" s="79" t="str">
        <f>IFERROR(VLOOKUP(BY815, InscrTechniques!$A$2:$B$50, 2, 0),"")</f>
        <v/>
      </c>
      <c r="CA815" s="74"/>
      <c r="CB815" s="114" t="str">
        <f>IFERROR(VLOOKUP(CA815, LetterStyle!$A$2:$B$50, 2, 0),"")</f>
        <v/>
      </c>
      <c r="CC815" s="74"/>
      <c r="CD815" s="114" t="str">
        <f>IFERROR(VLOOKUP(CC815, LetterStyle!$A$2:$B$50, 2, 0),"")</f>
        <v/>
      </c>
      <c r="CE815" s="74"/>
      <c r="CF815" s="114" t="str">
        <f>IFERROR(VLOOKUP(CE815, LetterStyle!$A$2:$B$50, 2, 0),"")</f>
        <v/>
      </c>
      <c r="CG815" s="74"/>
      <c r="CH815" s="79" t="str">
        <f>IFERROR(VLOOKUP(CG815, LetterStyle!$A$2:$B$50, 2, 0),"")</f>
        <v/>
      </c>
      <c r="CI815" s="71"/>
      <c r="CJ815" s="79" t="str">
        <f>IFERROR(VLOOKUP(CI815, DecMotifs!$A$1:$B$306, 2, 0),"")</f>
        <v/>
      </c>
      <c r="CK815" s="71"/>
      <c r="CL815" s="79" t="str">
        <f>IFERROR(VLOOKUP(CK815, DecMotifs!$A$1:$B$306, 2, 0),"")</f>
        <v/>
      </c>
      <c r="CM815" s="71"/>
      <c r="CN815" s="79" t="str">
        <f>IFERROR(VLOOKUP(CM815, DecMotifs!$A$1:$B$306, 2, 0),"")</f>
        <v/>
      </c>
      <c r="CO815" s="71"/>
      <c r="CP815" s="79" t="str">
        <f>IFERROR(VLOOKUP(CO815, MarginalDec!$A$2:$B$253, 2, 0),"")</f>
        <v/>
      </c>
      <c r="CQ815" s="71"/>
      <c r="CR815" s="79" t="str">
        <f>IFERROR(VLOOKUP(CQ815, MarginalDec!$A$2:$B$253, 2, 0),"")</f>
        <v/>
      </c>
      <c r="CS815" s="71"/>
      <c r="CT815" s="79" t="str">
        <f>IFERROR(VLOOKUP(CS815, MarginalDec!$A$2:$B$253, 2, 0),"")</f>
        <v/>
      </c>
      <c r="CU815" s="71"/>
      <c r="CV815" s="79" t="str">
        <f>IF(ISBLANK(CU815),"", IFERROR(VLOOKUP(CU815, Tooling!$A$2:$B$252, 2, 0),""))</f>
        <v/>
      </c>
      <c r="CW815" s="71"/>
      <c r="CX815" s="79" t="str">
        <f>IF(ISBLANK(CW815),"", IFERROR(VLOOKUP(CW815, Tooling!$A$2:$B$252, 2, 0),""))</f>
        <v/>
      </c>
      <c r="CY815" s="71"/>
      <c r="CZ815" s="79" t="str">
        <f>IF(ISBLANK(CY815),"", IFERROR(VLOOKUP(CY815, Repairs!$A$2:$B$252, 2, 0),""))</f>
        <v/>
      </c>
      <c r="DA815" s="77"/>
      <c r="DB815" s="71"/>
      <c r="DC815" s="79" t="str">
        <f>IFERROR(VLOOKUP(DB815, DatingReason!$A$2:$B$252, 2, 0),"")</f>
        <v/>
      </c>
      <c r="DD815" s="123" t="str">
        <f t="shared" si="159"/>
        <v/>
      </c>
      <c r="DF815" s="119" t="str">
        <f t="array" ref="DF815">IF(AND($B815&lt;&gt;"", $DE815&lt;&gt;"", $DE815&lt;&gt;"No"),MAX(IF($B815=PEOPLE!$B$4:$B$1000, PEOPLE!$Q$4:$Q$1000,""))+100,"")</f>
        <v/>
      </c>
      <c r="DG815" s="68"/>
      <c r="DH815" s="76">
        <f>COUNTIF(PEOPLE!B:B, MEMORIALS!B815)</f>
        <v>0</v>
      </c>
      <c r="DI815" s="82"/>
      <c r="DJ815" s="82"/>
      <c r="DK815" s="82"/>
      <c r="DL815" s="68"/>
      <c r="DM815" s="68"/>
      <c r="DN815" s="68"/>
      <c r="DO815" s="68"/>
      <c r="DP815" s="68"/>
    </row>
    <row r="816" spans="1:120" ht="15" customHeight="1" x14ac:dyDescent="0.25">
      <c r="A816" s="68"/>
      <c r="B816" s="69"/>
      <c r="C816" s="68"/>
      <c r="D816" s="68"/>
      <c r="E816" s="70" t="str">
        <f>IF(D816="","",VLOOKUP(D816,Denomination!$A$2:$B$50, 2, 0))</f>
        <v/>
      </c>
      <c r="F816" s="68"/>
      <c r="G816" s="71"/>
      <c r="H816" s="70" t="str">
        <f>IF(G816="","",VLOOKUP(G816,MCondition!$A$2:$B$50, 2, 0))</f>
        <v/>
      </c>
      <c r="I816" s="72"/>
      <c r="J816" s="71"/>
      <c r="K816" s="70" t="str">
        <f>IF(J816="","",VLOOKUP(J816,ICondition!$A$2:$B$50, 2, 0))</f>
        <v/>
      </c>
      <c r="L816" s="73"/>
      <c r="M816" s="73"/>
      <c r="N816" s="73"/>
      <c r="O816" s="73"/>
      <c r="P816" s="73"/>
      <c r="Q816" s="73"/>
      <c r="R816" s="78"/>
      <c r="S816" s="79" t="str">
        <f>IFERROR(VLOOKUP(R816,Material!$A$2:$B$59, 2, 0),"")</f>
        <v/>
      </c>
      <c r="T816" s="71"/>
      <c r="U816" s="79" t="str">
        <f>IFERROR(VLOOKUP(T816,Material!$A$2:$B$59, 2, 0),"")</f>
        <v/>
      </c>
      <c r="V816" s="71"/>
      <c r="W816" s="79" t="str">
        <f>IFERROR(VLOOKUP(V816,Material!$A$2:$B$59, 2, 0),"")</f>
        <v/>
      </c>
      <c r="X816" s="71"/>
      <c r="Y816" s="79" t="str">
        <f>IFERROR(VLOOKUP(X816,Material!$A$2:$B$59, 2, 0),"")</f>
        <v/>
      </c>
      <c r="Z816" s="71"/>
      <c r="AA816" s="79" t="str">
        <f>IFERROR(VLOOKUP(Z816,Material!$A$2:$B$59, 2, 0),"")</f>
        <v/>
      </c>
      <c r="AB816" s="74"/>
      <c r="AC816" s="75" t="e">
        <f t="shared" si="148"/>
        <v>#VALUE!</v>
      </c>
      <c r="AD816" s="75" t="e">
        <f t="shared" si="149"/>
        <v>#VALUE!</v>
      </c>
      <c r="AE816" s="75" t="e">
        <f t="shared" si="151"/>
        <v>#VALUE!</v>
      </c>
      <c r="AF816" s="75" t="e">
        <f t="shared" si="150"/>
        <v>#VALUE!</v>
      </c>
      <c r="AG816" s="75" t="e">
        <f t="shared" si="152"/>
        <v>#VALUE!</v>
      </c>
      <c r="AH816" s="75" t="e">
        <f t="shared" si="153"/>
        <v>#VALUE!</v>
      </c>
      <c r="AI816" s="75" t="e">
        <f t="shared" si="154"/>
        <v>#VALUE!</v>
      </c>
      <c r="AJ816" s="80" t="e">
        <f t="shared" si="155"/>
        <v>#VALUE!</v>
      </c>
      <c r="AK816" s="79" t="str">
        <f>(IFERROR(VLOOKUP(AB816,Categories!$A$2:$B$20,2,1),""))</f>
        <v/>
      </c>
      <c r="AL816" s="79" t="str">
        <f ca="1">IFERROR(VLOOKUP((HLOOKUP((VLOOKUP($AB816,Categories!$A$2:$F$20,3,1)), $AB$3:$AJ816, (ROW()-ROW($AB$3)+1), 0)), INDIRECT(VLOOKUP($AB816,Categories!$A$2:$F$20,6,1)),2,0),AK816)</f>
        <v/>
      </c>
      <c r="AM816" s="79" t="str">
        <f ca="1">IFERROR(VLOOKUP((HLOOKUP((VLOOKUP($AB816,Categories!$A$2:$F$20,4,1)),$AB$3:$AJ816,(ROW()-ROW($AB$3)+1),0)),INDIRECT(VLOOKUP($AB816,Categories!$A$2:$H$20,7,1)),2,0),"")</f>
        <v/>
      </c>
      <c r="AN816" s="79" t="str">
        <f ca="1">IFERROR(VLOOKUP((HLOOKUP((VLOOKUP($AB816,Categories!$A$2:$F$20,5,1)), $AB$3:$AJ816, (ROW()-ROW($AB$3)+1), 0)), INDIRECT(VLOOKUP($AB816,Categories!$A$2:$H$20,8,1)),2,0),"")</f>
        <v/>
      </c>
      <c r="AO816" s="79" t="str">
        <f t="shared" ca="1" si="156"/>
        <v/>
      </c>
      <c r="AP816" s="81"/>
      <c r="AQ816" s="70" t="str">
        <f>IFERROR(VLOOKUP(VALUE(MID(AP816,1,1)),AdditionalElements!$A$2:$B$50,2,0),"")</f>
        <v/>
      </c>
      <c r="AR816" s="70" t="str">
        <f>IFERROR(VLOOKUP(VALUE(MID(AP816,2,1)),AdditionalElements!$H$2:$I$50,2,0),"")</f>
        <v/>
      </c>
      <c r="AS816" s="70" t="str">
        <f>IFERROR(VLOOKUP(VALUE(MID(AP816,3,1)),AdditionalElements!$O$2:$P$50,2,0),"")</f>
        <v/>
      </c>
      <c r="AT816" s="70" t="str">
        <f>IFERROR(VLOOKUP(VALUE(MID(AP816,4,1)),AdditionalElements!$V$2:$W$50,2,0),"")</f>
        <v/>
      </c>
      <c r="AU816" s="71"/>
      <c r="AV816" s="79" t="str">
        <f>IFERROR(IF(VALUE(MID(AU816,1,1))=1, VLOOKUP(VALUE(MID(AU816,1,1)), TxtPanelShape!$A$2:$C$50, 3, 0), (IF(VALUE(MID(AU816,1,1))&gt;=7, VLOOKUP(VALUE(MID(AU816,1,1)), TxtPanelShape!$A$2:$C$50, 3, 0),VLOOKUP(VALUE(MID(AU816,1,2)),TxtPanelShape!$A$2:$C$50,3,0)))), "")</f>
        <v/>
      </c>
      <c r="AW816" s="79" t="str">
        <f>IFERROR(IF(VALUE(MID(AU816,1,1))=1, ", "&amp;VLOOKUP(VALUE(MID(AU816,2,1)), TxtPanelShape!$H$2:$I$50, 2, 0), IF(VALUE(MID(AU816,1,1))&gt;=7, ", "&amp;VLOOKUP(VALUE(MID(AU816,2,1)), TxtPanelShape!$H$2:$I$50, 2, 0),"")), "")</f>
        <v/>
      </c>
      <c r="AX816" s="79" t="str">
        <f>IFERROR(IF(VALUE(MID(AU816,1,1))=1, ", "&amp;VLOOKUP(VALUE(MID(AU816,3,1)), TxtPanelShape!$O$2:$P$50, 2, 0), IF(VALUE(MID(AU816,1,1))&gt;=7, ", "&amp;VLOOKUP(VALUE(MID(AU816,3,1)), TxtPanelShape!$O$2:$P$50, 2, 0),"")),"")</f>
        <v/>
      </c>
      <c r="AY816" s="79" t="str">
        <f>IFERROR("; "&amp;VLOOKUP(VALUE(MID(AU816,4,1)), TxtPanelShape!$V$2:$W$50,2,0),"")</f>
        <v/>
      </c>
      <c r="AZ816" s="79" t="str">
        <f t="shared" si="157"/>
        <v/>
      </c>
      <c r="BA816" s="71"/>
      <c r="BB816" s="79" t="str">
        <f>IFERROR(IF(VALUE(MID(BA816,1,1))=1, VLOOKUP(VALUE(MID(BA816,1,1)), TxtPanelShape!$A$2:$C$50, 3, 0), (IF(VALUE(MID(BA816,1,1))&gt;=7, VLOOKUP(VALUE(MID(BA816,1,1)), TxtPanelShape!$A$2:$C$50, 3, 0),VLOOKUP(VALUE(MID(BA816,1,2)),TxtPanelShape!$A$2:$C$50,3,0)))), "")</f>
        <v/>
      </c>
      <c r="BC816" s="79" t="str">
        <f>IFERROR(IF(VALUE(MID(BA816,1,1))=1, ", "&amp;VLOOKUP(VALUE(MID(BA816,2,1)), TxtPanelShape!$H$2:$I$50, 2, 0), IF(VALUE(MID(BA816,1,1))&gt;=7, ", "&amp;VLOOKUP(VALUE(MID(BA816,2,1)), TxtPanelShape!$H$2:$I$50, 2, 0),"")), "")</f>
        <v/>
      </c>
      <c r="BD816" s="79" t="str">
        <f>IFERROR(IF(VALUE(MID(BA816,1,1))=1, ", "&amp;VLOOKUP(VALUE(MID(BA816,3,1)), TxtPanelShape!$O$2:$P$50, 2, 0), IF(VALUE(MID(BA816,1,1))&gt;=7, ", "&amp;VLOOKUP(VALUE(MID(BA816,3,1)), TxtPanelShape!$O$2:$P$50, 2, 0),"")),"")</f>
        <v/>
      </c>
      <c r="BE816" s="79" t="str">
        <f>IFERROR("; "&amp;VLOOKUP(VALUE(MID(BA816,4,1)), TxtPanelShape!$V$2:$W$50,2,0),"")</f>
        <v/>
      </c>
      <c r="BF816" s="79" t="str">
        <f t="shared" si="158"/>
        <v/>
      </c>
      <c r="BG816" s="71"/>
      <c r="BH816" s="79" t="str">
        <f>IFERROR(VLOOKUP(BG816, TxtPanelDefinition!$A$2:$B$50, 2, 0),"")</f>
        <v/>
      </c>
      <c r="BI816" s="71"/>
      <c r="BJ816" s="79" t="str">
        <f>IFERROR(VLOOKUP(BI816, TxtPanelDefinition!$A$2:$B$50, 2, 0),"")</f>
        <v/>
      </c>
      <c r="BK816" s="71"/>
      <c r="BL816" s="79" t="str">
        <f>IFERROR(VLOOKUP(BK816, InscrTechniques!$A$2:$B$50, 2, 0),"")</f>
        <v/>
      </c>
      <c r="BM816" s="71"/>
      <c r="BN816" s="79" t="str">
        <f>IFERROR(VLOOKUP(BM816, InscrTechniques!$A$2:$B$50, 2, 0),"")</f>
        <v/>
      </c>
      <c r="BO816" s="71"/>
      <c r="BP816" s="79" t="str">
        <f>IFERROR(VLOOKUP(BO816, InscrTechniques!$A$2:$B$50, 2, 0),"")</f>
        <v/>
      </c>
      <c r="BQ816" s="71"/>
      <c r="BR816" s="79" t="str">
        <f>IFERROR(VLOOKUP(BQ816, InscrTechniques!$A$2:$B$50, 2, 0),"")</f>
        <v/>
      </c>
      <c r="BS816" s="71"/>
      <c r="BT816" s="79" t="str">
        <f>IFERROR(VLOOKUP(BS816, InscrTechniques!$A$2:$B$50, 2, 0),"")</f>
        <v/>
      </c>
      <c r="BU816" s="71"/>
      <c r="BV816" s="79" t="str">
        <f>IFERROR(VLOOKUP(BU816, InscrTechniques!$A$2:$B$50, 2, 0),"")</f>
        <v/>
      </c>
      <c r="BW816" s="125"/>
      <c r="BX816" s="79" t="str">
        <f>IFERROR(VLOOKUP(BW816, InscrTechniques!$A$2:$B$50, 2, 0),"")</f>
        <v/>
      </c>
      <c r="BY816" s="125"/>
      <c r="BZ816" s="79" t="str">
        <f>IFERROR(VLOOKUP(BY816, InscrTechniques!$A$2:$B$50, 2, 0),"")</f>
        <v/>
      </c>
      <c r="CA816" s="74"/>
      <c r="CB816" s="114" t="str">
        <f>IFERROR(VLOOKUP(CA816, LetterStyle!$A$2:$B$50, 2, 0),"")</f>
        <v/>
      </c>
      <c r="CC816" s="74"/>
      <c r="CD816" s="114" t="str">
        <f>IFERROR(VLOOKUP(CC816, LetterStyle!$A$2:$B$50, 2, 0),"")</f>
        <v/>
      </c>
      <c r="CE816" s="74"/>
      <c r="CF816" s="114" t="str">
        <f>IFERROR(VLOOKUP(CE816, LetterStyle!$A$2:$B$50, 2, 0),"")</f>
        <v/>
      </c>
      <c r="CG816" s="74"/>
      <c r="CH816" s="79" t="str">
        <f>IFERROR(VLOOKUP(CG816, LetterStyle!$A$2:$B$50, 2, 0),"")</f>
        <v/>
      </c>
      <c r="CI816" s="71"/>
      <c r="CJ816" s="79" t="str">
        <f>IFERROR(VLOOKUP(CI816, DecMotifs!$A$1:$B$306, 2, 0),"")</f>
        <v/>
      </c>
      <c r="CK816" s="71"/>
      <c r="CL816" s="79" t="str">
        <f>IFERROR(VLOOKUP(CK816, DecMotifs!$A$1:$B$306, 2, 0),"")</f>
        <v/>
      </c>
      <c r="CM816" s="71"/>
      <c r="CN816" s="79" t="str">
        <f>IFERROR(VLOOKUP(CM816, DecMotifs!$A$1:$B$306, 2, 0),"")</f>
        <v/>
      </c>
      <c r="CO816" s="71"/>
      <c r="CP816" s="79" t="str">
        <f>IFERROR(VLOOKUP(CO816, MarginalDec!$A$2:$B$253, 2, 0),"")</f>
        <v/>
      </c>
      <c r="CQ816" s="71"/>
      <c r="CR816" s="79" t="str">
        <f>IFERROR(VLOOKUP(CQ816, MarginalDec!$A$2:$B$253, 2, 0),"")</f>
        <v/>
      </c>
      <c r="CS816" s="71"/>
      <c r="CT816" s="79" t="str">
        <f>IFERROR(VLOOKUP(CS816, MarginalDec!$A$2:$B$253, 2, 0),"")</f>
        <v/>
      </c>
      <c r="CU816" s="71"/>
      <c r="CV816" s="79" t="str">
        <f>IF(ISBLANK(CU816),"", IFERROR(VLOOKUP(CU816, Tooling!$A$2:$B$252, 2, 0),""))</f>
        <v/>
      </c>
      <c r="CW816" s="71"/>
      <c r="CX816" s="79" t="str">
        <f>IF(ISBLANK(CW816),"", IFERROR(VLOOKUP(CW816, Tooling!$A$2:$B$252, 2, 0),""))</f>
        <v/>
      </c>
      <c r="CY816" s="71"/>
      <c r="CZ816" s="79" t="str">
        <f>IF(ISBLANK(CY816),"", IFERROR(VLOOKUP(CY816, Repairs!$A$2:$B$252, 2, 0),""))</f>
        <v/>
      </c>
      <c r="DA816" s="77"/>
      <c r="DB816" s="71"/>
      <c r="DC816" s="79" t="str">
        <f>IFERROR(VLOOKUP(DB816, DatingReason!$A$2:$B$252, 2, 0),"")</f>
        <v/>
      </c>
      <c r="DD816" s="123" t="str">
        <f t="shared" si="159"/>
        <v/>
      </c>
      <c r="DF816" s="119" t="str">
        <f t="array" ref="DF816">IF(AND($B816&lt;&gt;"", $DE816&lt;&gt;"", $DE816&lt;&gt;"No"),MAX(IF($B816=PEOPLE!$B$4:$B$1000, PEOPLE!$Q$4:$Q$1000,""))+100,"")</f>
        <v/>
      </c>
      <c r="DG816" s="68"/>
      <c r="DH816" s="76">
        <f>COUNTIF(PEOPLE!B:B, MEMORIALS!B816)</f>
        <v>0</v>
      </c>
      <c r="DI816" s="82"/>
      <c r="DJ816" s="82"/>
      <c r="DK816" s="82"/>
      <c r="DL816" s="68"/>
      <c r="DM816" s="68"/>
      <c r="DN816" s="68"/>
      <c r="DO816" s="68"/>
      <c r="DP816" s="68"/>
    </row>
    <row r="817" spans="1:120" ht="15" customHeight="1" x14ac:dyDescent="0.25">
      <c r="A817" s="68"/>
      <c r="B817" s="69"/>
      <c r="C817" s="68"/>
      <c r="D817" s="68"/>
      <c r="E817" s="70" t="str">
        <f>IF(D817="","",VLOOKUP(D817,Denomination!$A$2:$B$50, 2, 0))</f>
        <v/>
      </c>
      <c r="F817" s="68"/>
      <c r="G817" s="71"/>
      <c r="H817" s="70" t="str">
        <f>IF(G817="","",VLOOKUP(G817,MCondition!$A$2:$B$50, 2, 0))</f>
        <v/>
      </c>
      <c r="I817" s="72"/>
      <c r="J817" s="71"/>
      <c r="K817" s="70" t="str">
        <f>IF(J817="","",VLOOKUP(J817,ICondition!$A$2:$B$50, 2, 0))</f>
        <v/>
      </c>
      <c r="L817" s="73"/>
      <c r="M817" s="73"/>
      <c r="N817" s="73"/>
      <c r="O817" s="73"/>
      <c r="P817" s="73"/>
      <c r="Q817" s="73"/>
      <c r="R817" s="78"/>
      <c r="S817" s="79" t="str">
        <f>IFERROR(VLOOKUP(R817,Material!$A$2:$B$59, 2, 0),"")</f>
        <v/>
      </c>
      <c r="T817" s="71"/>
      <c r="U817" s="79" t="str">
        <f>IFERROR(VLOOKUP(T817,Material!$A$2:$B$59, 2, 0),"")</f>
        <v/>
      </c>
      <c r="V817" s="71"/>
      <c r="W817" s="79" t="str">
        <f>IFERROR(VLOOKUP(V817,Material!$A$2:$B$59, 2, 0),"")</f>
        <v/>
      </c>
      <c r="X817" s="71"/>
      <c r="Y817" s="79" t="str">
        <f>IFERROR(VLOOKUP(X817,Material!$A$2:$B$59, 2, 0),"")</f>
        <v/>
      </c>
      <c r="Z817" s="71"/>
      <c r="AA817" s="79" t="str">
        <f>IFERROR(VLOOKUP(Z817,Material!$A$2:$B$59, 2, 0),"")</f>
        <v/>
      </c>
      <c r="AB817" s="74"/>
      <c r="AC817" s="75" t="e">
        <f t="shared" si="148"/>
        <v>#VALUE!</v>
      </c>
      <c r="AD817" s="75" t="e">
        <f t="shared" si="149"/>
        <v>#VALUE!</v>
      </c>
      <c r="AE817" s="75" t="e">
        <f t="shared" si="151"/>
        <v>#VALUE!</v>
      </c>
      <c r="AF817" s="75" t="e">
        <f t="shared" si="150"/>
        <v>#VALUE!</v>
      </c>
      <c r="AG817" s="75" t="e">
        <f t="shared" si="152"/>
        <v>#VALUE!</v>
      </c>
      <c r="AH817" s="75" t="e">
        <f t="shared" si="153"/>
        <v>#VALUE!</v>
      </c>
      <c r="AI817" s="75" t="e">
        <f t="shared" si="154"/>
        <v>#VALUE!</v>
      </c>
      <c r="AJ817" s="80" t="e">
        <f t="shared" si="155"/>
        <v>#VALUE!</v>
      </c>
      <c r="AK817" s="79" t="str">
        <f>(IFERROR(VLOOKUP(AB817,Categories!$A$2:$B$20,2,1),""))</f>
        <v/>
      </c>
      <c r="AL817" s="79" t="str">
        <f ca="1">IFERROR(VLOOKUP((HLOOKUP((VLOOKUP($AB817,Categories!$A$2:$F$20,3,1)), $AB$3:$AJ817, (ROW()-ROW($AB$3)+1), 0)), INDIRECT(VLOOKUP($AB817,Categories!$A$2:$F$20,6,1)),2,0),AK817)</f>
        <v/>
      </c>
      <c r="AM817" s="79" t="str">
        <f ca="1">IFERROR(VLOOKUP((HLOOKUP((VLOOKUP($AB817,Categories!$A$2:$F$20,4,1)),$AB$3:$AJ817,(ROW()-ROW($AB$3)+1),0)),INDIRECT(VLOOKUP($AB817,Categories!$A$2:$H$20,7,1)),2,0),"")</f>
        <v/>
      </c>
      <c r="AN817" s="79" t="str">
        <f ca="1">IFERROR(VLOOKUP((HLOOKUP((VLOOKUP($AB817,Categories!$A$2:$F$20,5,1)), $AB$3:$AJ817, (ROW()-ROW($AB$3)+1), 0)), INDIRECT(VLOOKUP($AB817,Categories!$A$2:$H$20,8,1)),2,0),"")</f>
        <v/>
      </c>
      <c r="AO817" s="79" t="str">
        <f t="shared" ca="1" si="156"/>
        <v/>
      </c>
      <c r="AP817" s="81"/>
      <c r="AQ817" s="70" t="str">
        <f>IFERROR(VLOOKUP(VALUE(MID(AP817,1,1)),AdditionalElements!$A$2:$B$50,2,0),"")</f>
        <v/>
      </c>
      <c r="AR817" s="70" t="str">
        <f>IFERROR(VLOOKUP(VALUE(MID(AP817,2,1)),AdditionalElements!$H$2:$I$50,2,0),"")</f>
        <v/>
      </c>
      <c r="AS817" s="70" t="str">
        <f>IFERROR(VLOOKUP(VALUE(MID(AP817,3,1)),AdditionalElements!$O$2:$P$50,2,0),"")</f>
        <v/>
      </c>
      <c r="AT817" s="70" t="str">
        <f>IFERROR(VLOOKUP(VALUE(MID(AP817,4,1)),AdditionalElements!$V$2:$W$50,2,0),"")</f>
        <v/>
      </c>
      <c r="AU817" s="71"/>
      <c r="AV817" s="79" t="str">
        <f>IFERROR(IF(VALUE(MID(AU817,1,1))=1, VLOOKUP(VALUE(MID(AU817,1,1)), TxtPanelShape!$A$2:$C$50, 3, 0), (IF(VALUE(MID(AU817,1,1))&gt;=7, VLOOKUP(VALUE(MID(AU817,1,1)), TxtPanelShape!$A$2:$C$50, 3, 0),VLOOKUP(VALUE(MID(AU817,1,2)),TxtPanelShape!$A$2:$C$50,3,0)))), "")</f>
        <v/>
      </c>
      <c r="AW817" s="79" t="str">
        <f>IFERROR(IF(VALUE(MID(AU817,1,1))=1, ", "&amp;VLOOKUP(VALUE(MID(AU817,2,1)), TxtPanelShape!$H$2:$I$50, 2, 0), IF(VALUE(MID(AU817,1,1))&gt;=7, ", "&amp;VLOOKUP(VALUE(MID(AU817,2,1)), TxtPanelShape!$H$2:$I$50, 2, 0),"")), "")</f>
        <v/>
      </c>
      <c r="AX817" s="79" t="str">
        <f>IFERROR(IF(VALUE(MID(AU817,1,1))=1, ", "&amp;VLOOKUP(VALUE(MID(AU817,3,1)), TxtPanelShape!$O$2:$P$50, 2, 0), IF(VALUE(MID(AU817,1,1))&gt;=7, ", "&amp;VLOOKUP(VALUE(MID(AU817,3,1)), TxtPanelShape!$O$2:$P$50, 2, 0),"")),"")</f>
        <v/>
      </c>
      <c r="AY817" s="79" t="str">
        <f>IFERROR("; "&amp;VLOOKUP(VALUE(MID(AU817,4,1)), TxtPanelShape!$V$2:$W$50,2,0),"")</f>
        <v/>
      </c>
      <c r="AZ817" s="79" t="str">
        <f t="shared" si="157"/>
        <v/>
      </c>
      <c r="BA817" s="71"/>
      <c r="BB817" s="79" t="str">
        <f>IFERROR(IF(VALUE(MID(BA817,1,1))=1, VLOOKUP(VALUE(MID(BA817,1,1)), TxtPanelShape!$A$2:$C$50, 3, 0), (IF(VALUE(MID(BA817,1,1))&gt;=7, VLOOKUP(VALUE(MID(BA817,1,1)), TxtPanelShape!$A$2:$C$50, 3, 0),VLOOKUP(VALUE(MID(BA817,1,2)),TxtPanelShape!$A$2:$C$50,3,0)))), "")</f>
        <v/>
      </c>
      <c r="BC817" s="79" t="str">
        <f>IFERROR(IF(VALUE(MID(BA817,1,1))=1, ", "&amp;VLOOKUP(VALUE(MID(BA817,2,1)), TxtPanelShape!$H$2:$I$50, 2, 0), IF(VALUE(MID(BA817,1,1))&gt;=7, ", "&amp;VLOOKUP(VALUE(MID(BA817,2,1)), TxtPanelShape!$H$2:$I$50, 2, 0),"")), "")</f>
        <v/>
      </c>
      <c r="BD817" s="79" t="str">
        <f>IFERROR(IF(VALUE(MID(BA817,1,1))=1, ", "&amp;VLOOKUP(VALUE(MID(BA817,3,1)), TxtPanelShape!$O$2:$P$50, 2, 0), IF(VALUE(MID(BA817,1,1))&gt;=7, ", "&amp;VLOOKUP(VALUE(MID(BA817,3,1)), TxtPanelShape!$O$2:$P$50, 2, 0),"")),"")</f>
        <v/>
      </c>
      <c r="BE817" s="79" t="str">
        <f>IFERROR("; "&amp;VLOOKUP(VALUE(MID(BA817,4,1)), TxtPanelShape!$V$2:$W$50,2,0),"")</f>
        <v/>
      </c>
      <c r="BF817" s="79" t="str">
        <f t="shared" si="158"/>
        <v/>
      </c>
      <c r="BG817" s="71"/>
      <c r="BH817" s="79" t="str">
        <f>IFERROR(VLOOKUP(BG817, TxtPanelDefinition!$A$2:$B$50, 2, 0),"")</f>
        <v/>
      </c>
      <c r="BI817" s="71"/>
      <c r="BJ817" s="79" t="str">
        <f>IFERROR(VLOOKUP(BI817, TxtPanelDefinition!$A$2:$B$50, 2, 0),"")</f>
        <v/>
      </c>
      <c r="BK817" s="71"/>
      <c r="BL817" s="79" t="str">
        <f>IFERROR(VLOOKUP(BK817, InscrTechniques!$A$2:$B$50, 2, 0),"")</f>
        <v/>
      </c>
      <c r="BM817" s="71"/>
      <c r="BN817" s="79" t="str">
        <f>IFERROR(VLOOKUP(BM817, InscrTechniques!$A$2:$B$50, 2, 0),"")</f>
        <v/>
      </c>
      <c r="BO817" s="71"/>
      <c r="BP817" s="79" t="str">
        <f>IFERROR(VLOOKUP(BO817, InscrTechniques!$A$2:$B$50, 2, 0),"")</f>
        <v/>
      </c>
      <c r="BQ817" s="71"/>
      <c r="BR817" s="79" t="str">
        <f>IFERROR(VLOOKUP(BQ817, InscrTechniques!$A$2:$B$50, 2, 0),"")</f>
        <v/>
      </c>
      <c r="BS817" s="71"/>
      <c r="BT817" s="79" t="str">
        <f>IFERROR(VLOOKUP(BS817, InscrTechniques!$A$2:$B$50, 2, 0),"")</f>
        <v/>
      </c>
      <c r="BU817" s="71"/>
      <c r="BV817" s="79" t="str">
        <f>IFERROR(VLOOKUP(BU817, InscrTechniques!$A$2:$B$50, 2, 0),"")</f>
        <v/>
      </c>
      <c r="BW817" s="125"/>
      <c r="BX817" s="79" t="str">
        <f>IFERROR(VLOOKUP(BW817, InscrTechniques!$A$2:$B$50, 2, 0),"")</f>
        <v/>
      </c>
      <c r="BY817" s="125"/>
      <c r="BZ817" s="79" t="str">
        <f>IFERROR(VLOOKUP(BY817, InscrTechniques!$A$2:$B$50, 2, 0),"")</f>
        <v/>
      </c>
      <c r="CA817" s="74"/>
      <c r="CB817" s="114" t="str">
        <f>IFERROR(VLOOKUP(CA817, LetterStyle!$A$2:$B$50, 2, 0),"")</f>
        <v/>
      </c>
      <c r="CC817" s="74"/>
      <c r="CD817" s="114" t="str">
        <f>IFERROR(VLOOKUP(CC817, LetterStyle!$A$2:$B$50, 2, 0),"")</f>
        <v/>
      </c>
      <c r="CE817" s="74"/>
      <c r="CF817" s="114" t="str">
        <f>IFERROR(VLOOKUP(CE817, LetterStyle!$A$2:$B$50, 2, 0),"")</f>
        <v/>
      </c>
      <c r="CG817" s="74"/>
      <c r="CH817" s="79" t="str">
        <f>IFERROR(VLOOKUP(CG817, LetterStyle!$A$2:$B$50, 2, 0),"")</f>
        <v/>
      </c>
      <c r="CI817" s="71"/>
      <c r="CJ817" s="79" t="str">
        <f>IFERROR(VLOOKUP(CI817, DecMotifs!$A$1:$B$306, 2, 0),"")</f>
        <v/>
      </c>
      <c r="CK817" s="71"/>
      <c r="CL817" s="79" t="str">
        <f>IFERROR(VLOOKUP(CK817, DecMotifs!$A$1:$B$306, 2, 0),"")</f>
        <v/>
      </c>
      <c r="CM817" s="71"/>
      <c r="CN817" s="79" t="str">
        <f>IFERROR(VLOOKUP(CM817, DecMotifs!$A$1:$B$306, 2, 0),"")</f>
        <v/>
      </c>
      <c r="CO817" s="71"/>
      <c r="CP817" s="79" t="str">
        <f>IFERROR(VLOOKUP(CO817, MarginalDec!$A$2:$B$253, 2, 0),"")</f>
        <v/>
      </c>
      <c r="CQ817" s="71"/>
      <c r="CR817" s="79" t="str">
        <f>IFERROR(VLOOKUP(CQ817, MarginalDec!$A$2:$B$253, 2, 0),"")</f>
        <v/>
      </c>
      <c r="CS817" s="71"/>
      <c r="CT817" s="79" t="str">
        <f>IFERROR(VLOOKUP(CS817, MarginalDec!$A$2:$B$253, 2, 0),"")</f>
        <v/>
      </c>
      <c r="CU817" s="71"/>
      <c r="CV817" s="79" t="str">
        <f>IF(ISBLANK(CU817),"", IFERROR(VLOOKUP(CU817, Tooling!$A$2:$B$252, 2, 0),""))</f>
        <v/>
      </c>
      <c r="CW817" s="71"/>
      <c r="CX817" s="79" t="str">
        <f>IF(ISBLANK(CW817),"", IFERROR(VLOOKUP(CW817, Tooling!$A$2:$B$252, 2, 0),""))</f>
        <v/>
      </c>
      <c r="CY817" s="71"/>
      <c r="CZ817" s="79" t="str">
        <f>IF(ISBLANK(CY817),"", IFERROR(VLOOKUP(CY817, Repairs!$A$2:$B$252, 2, 0),""))</f>
        <v/>
      </c>
      <c r="DA817" s="77"/>
      <c r="DB817" s="71"/>
      <c r="DC817" s="79" t="str">
        <f>IFERROR(VLOOKUP(DB817, DatingReason!$A$2:$B$252, 2, 0),"")</f>
        <v/>
      </c>
      <c r="DD817" s="123" t="str">
        <f t="shared" si="159"/>
        <v/>
      </c>
      <c r="DF817" s="119" t="str">
        <f t="array" ref="DF817">IF(AND($B817&lt;&gt;"", $DE817&lt;&gt;"", $DE817&lt;&gt;"No"),MAX(IF($B817=PEOPLE!$B$4:$B$1000, PEOPLE!$Q$4:$Q$1000,""))+100,"")</f>
        <v/>
      </c>
      <c r="DG817" s="68"/>
      <c r="DH817" s="76">
        <f>COUNTIF(PEOPLE!B:B, MEMORIALS!B817)</f>
        <v>0</v>
      </c>
      <c r="DI817" s="82"/>
      <c r="DJ817" s="82"/>
      <c r="DK817" s="82"/>
      <c r="DL817" s="68"/>
      <c r="DM817" s="68"/>
      <c r="DN817" s="68"/>
      <c r="DO817" s="68"/>
      <c r="DP817" s="68"/>
    </row>
    <row r="818" spans="1:120" ht="15" customHeight="1" x14ac:dyDescent="0.25">
      <c r="A818" s="68"/>
      <c r="B818" s="69"/>
      <c r="C818" s="68"/>
      <c r="D818" s="68"/>
      <c r="E818" s="70" t="str">
        <f>IF(D818="","",VLOOKUP(D818,Denomination!$A$2:$B$50, 2, 0))</f>
        <v/>
      </c>
      <c r="F818" s="68"/>
      <c r="G818" s="71"/>
      <c r="H818" s="70" t="str">
        <f>IF(G818="","",VLOOKUP(G818,MCondition!$A$2:$B$50, 2, 0))</f>
        <v/>
      </c>
      <c r="I818" s="72"/>
      <c r="J818" s="71"/>
      <c r="K818" s="70" t="str">
        <f>IF(J818="","",VLOOKUP(J818,ICondition!$A$2:$B$50, 2, 0))</f>
        <v/>
      </c>
      <c r="L818" s="73"/>
      <c r="M818" s="73"/>
      <c r="N818" s="73"/>
      <c r="O818" s="73"/>
      <c r="P818" s="73"/>
      <c r="Q818" s="73"/>
      <c r="R818" s="78"/>
      <c r="S818" s="79" t="str">
        <f>IFERROR(VLOOKUP(R818,Material!$A$2:$B$59, 2, 0),"")</f>
        <v/>
      </c>
      <c r="T818" s="71"/>
      <c r="U818" s="79" t="str">
        <f>IFERROR(VLOOKUP(T818,Material!$A$2:$B$59, 2, 0),"")</f>
        <v/>
      </c>
      <c r="V818" s="71"/>
      <c r="W818" s="79" t="str">
        <f>IFERROR(VLOOKUP(V818,Material!$A$2:$B$59, 2, 0),"")</f>
        <v/>
      </c>
      <c r="X818" s="71"/>
      <c r="Y818" s="79" t="str">
        <f>IFERROR(VLOOKUP(X818,Material!$A$2:$B$59, 2, 0),"")</f>
        <v/>
      </c>
      <c r="Z818" s="71"/>
      <c r="AA818" s="79" t="str">
        <f>IFERROR(VLOOKUP(Z818,Material!$A$2:$B$59, 2, 0),"")</f>
        <v/>
      </c>
      <c r="AB818" s="74"/>
      <c r="AC818" s="75" t="e">
        <f t="shared" si="148"/>
        <v>#VALUE!</v>
      </c>
      <c r="AD818" s="75" t="e">
        <f t="shared" si="149"/>
        <v>#VALUE!</v>
      </c>
      <c r="AE818" s="75" t="e">
        <f t="shared" si="151"/>
        <v>#VALUE!</v>
      </c>
      <c r="AF818" s="75" t="e">
        <f t="shared" si="150"/>
        <v>#VALUE!</v>
      </c>
      <c r="AG818" s="75" t="e">
        <f t="shared" si="152"/>
        <v>#VALUE!</v>
      </c>
      <c r="AH818" s="75" t="e">
        <f t="shared" si="153"/>
        <v>#VALUE!</v>
      </c>
      <c r="AI818" s="75" t="e">
        <f t="shared" si="154"/>
        <v>#VALUE!</v>
      </c>
      <c r="AJ818" s="80" t="e">
        <f t="shared" si="155"/>
        <v>#VALUE!</v>
      </c>
      <c r="AK818" s="79" t="str">
        <f>(IFERROR(VLOOKUP(AB818,Categories!$A$2:$B$20,2,1),""))</f>
        <v/>
      </c>
      <c r="AL818" s="79" t="str">
        <f ca="1">IFERROR(VLOOKUP((HLOOKUP((VLOOKUP($AB818,Categories!$A$2:$F$20,3,1)), $AB$3:$AJ818, (ROW()-ROW($AB$3)+1), 0)), INDIRECT(VLOOKUP($AB818,Categories!$A$2:$F$20,6,1)),2,0),AK818)</f>
        <v/>
      </c>
      <c r="AM818" s="79" t="str">
        <f ca="1">IFERROR(VLOOKUP((HLOOKUP((VLOOKUP($AB818,Categories!$A$2:$F$20,4,1)),$AB$3:$AJ818,(ROW()-ROW($AB$3)+1),0)),INDIRECT(VLOOKUP($AB818,Categories!$A$2:$H$20,7,1)),2,0),"")</f>
        <v/>
      </c>
      <c r="AN818" s="79" t="str">
        <f ca="1">IFERROR(VLOOKUP((HLOOKUP((VLOOKUP($AB818,Categories!$A$2:$F$20,5,1)), $AB$3:$AJ818, (ROW()-ROW($AB$3)+1), 0)), INDIRECT(VLOOKUP($AB818,Categories!$A$2:$H$20,8,1)),2,0),"")</f>
        <v/>
      </c>
      <c r="AO818" s="79" t="str">
        <f t="shared" ca="1" si="156"/>
        <v/>
      </c>
      <c r="AP818" s="81"/>
      <c r="AQ818" s="70" t="str">
        <f>IFERROR(VLOOKUP(VALUE(MID(AP818,1,1)),AdditionalElements!$A$2:$B$50,2,0),"")</f>
        <v/>
      </c>
      <c r="AR818" s="70" t="str">
        <f>IFERROR(VLOOKUP(VALUE(MID(AP818,2,1)),AdditionalElements!$H$2:$I$50,2,0),"")</f>
        <v/>
      </c>
      <c r="AS818" s="70" t="str">
        <f>IFERROR(VLOOKUP(VALUE(MID(AP818,3,1)),AdditionalElements!$O$2:$P$50,2,0),"")</f>
        <v/>
      </c>
      <c r="AT818" s="70" t="str">
        <f>IFERROR(VLOOKUP(VALUE(MID(AP818,4,1)),AdditionalElements!$V$2:$W$50,2,0),"")</f>
        <v/>
      </c>
      <c r="AU818" s="71"/>
      <c r="AV818" s="79" t="str">
        <f>IFERROR(IF(VALUE(MID(AU818,1,1))=1, VLOOKUP(VALUE(MID(AU818,1,1)), TxtPanelShape!$A$2:$C$50, 3, 0), (IF(VALUE(MID(AU818,1,1))&gt;=7, VLOOKUP(VALUE(MID(AU818,1,1)), TxtPanelShape!$A$2:$C$50, 3, 0),VLOOKUP(VALUE(MID(AU818,1,2)),TxtPanelShape!$A$2:$C$50,3,0)))), "")</f>
        <v/>
      </c>
      <c r="AW818" s="79" t="str">
        <f>IFERROR(IF(VALUE(MID(AU818,1,1))=1, ", "&amp;VLOOKUP(VALUE(MID(AU818,2,1)), TxtPanelShape!$H$2:$I$50, 2, 0), IF(VALUE(MID(AU818,1,1))&gt;=7, ", "&amp;VLOOKUP(VALUE(MID(AU818,2,1)), TxtPanelShape!$H$2:$I$50, 2, 0),"")), "")</f>
        <v/>
      </c>
      <c r="AX818" s="79" t="str">
        <f>IFERROR(IF(VALUE(MID(AU818,1,1))=1, ", "&amp;VLOOKUP(VALUE(MID(AU818,3,1)), TxtPanelShape!$O$2:$P$50, 2, 0), IF(VALUE(MID(AU818,1,1))&gt;=7, ", "&amp;VLOOKUP(VALUE(MID(AU818,3,1)), TxtPanelShape!$O$2:$P$50, 2, 0),"")),"")</f>
        <v/>
      </c>
      <c r="AY818" s="79" t="str">
        <f>IFERROR("; "&amp;VLOOKUP(VALUE(MID(AU818,4,1)), TxtPanelShape!$V$2:$W$50,2,0),"")</f>
        <v/>
      </c>
      <c r="AZ818" s="79" t="str">
        <f t="shared" si="157"/>
        <v/>
      </c>
      <c r="BA818" s="71"/>
      <c r="BB818" s="79" t="str">
        <f>IFERROR(IF(VALUE(MID(BA818,1,1))=1, VLOOKUP(VALUE(MID(BA818,1,1)), TxtPanelShape!$A$2:$C$50, 3, 0), (IF(VALUE(MID(BA818,1,1))&gt;=7, VLOOKUP(VALUE(MID(BA818,1,1)), TxtPanelShape!$A$2:$C$50, 3, 0),VLOOKUP(VALUE(MID(BA818,1,2)),TxtPanelShape!$A$2:$C$50,3,0)))), "")</f>
        <v/>
      </c>
      <c r="BC818" s="79" t="str">
        <f>IFERROR(IF(VALUE(MID(BA818,1,1))=1, ", "&amp;VLOOKUP(VALUE(MID(BA818,2,1)), TxtPanelShape!$H$2:$I$50, 2, 0), IF(VALUE(MID(BA818,1,1))&gt;=7, ", "&amp;VLOOKUP(VALUE(MID(BA818,2,1)), TxtPanelShape!$H$2:$I$50, 2, 0),"")), "")</f>
        <v/>
      </c>
      <c r="BD818" s="79" t="str">
        <f>IFERROR(IF(VALUE(MID(BA818,1,1))=1, ", "&amp;VLOOKUP(VALUE(MID(BA818,3,1)), TxtPanelShape!$O$2:$P$50, 2, 0), IF(VALUE(MID(BA818,1,1))&gt;=7, ", "&amp;VLOOKUP(VALUE(MID(BA818,3,1)), TxtPanelShape!$O$2:$P$50, 2, 0),"")),"")</f>
        <v/>
      </c>
      <c r="BE818" s="79" t="str">
        <f>IFERROR("; "&amp;VLOOKUP(VALUE(MID(BA818,4,1)), TxtPanelShape!$V$2:$W$50,2,0),"")</f>
        <v/>
      </c>
      <c r="BF818" s="79" t="str">
        <f t="shared" si="158"/>
        <v/>
      </c>
      <c r="BG818" s="71"/>
      <c r="BH818" s="79" t="str">
        <f>IFERROR(VLOOKUP(BG818, TxtPanelDefinition!$A$2:$B$50, 2, 0),"")</f>
        <v/>
      </c>
      <c r="BI818" s="71"/>
      <c r="BJ818" s="79" t="str">
        <f>IFERROR(VLOOKUP(BI818, TxtPanelDefinition!$A$2:$B$50, 2, 0),"")</f>
        <v/>
      </c>
      <c r="BK818" s="71"/>
      <c r="BL818" s="79" t="str">
        <f>IFERROR(VLOOKUP(BK818, InscrTechniques!$A$2:$B$50, 2, 0),"")</f>
        <v/>
      </c>
      <c r="BM818" s="71"/>
      <c r="BN818" s="79" t="str">
        <f>IFERROR(VLOOKUP(BM818, InscrTechniques!$A$2:$B$50, 2, 0),"")</f>
        <v/>
      </c>
      <c r="BO818" s="71"/>
      <c r="BP818" s="79" t="str">
        <f>IFERROR(VLOOKUP(BO818, InscrTechniques!$A$2:$B$50, 2, 0),"")</f>
        <v/>
      </c>
      <c r="BQ818" s="71"/>
      <c r="BR818" s="79" t="str">
        <f>IFERROR(VLOOKUP(BQ818, InscrTechniques!$A$2:$B$50, 2, 0),"")</f>
        <v/>
      </c>
      <c r="BS818" s="71"/>
      <c r="BT818" s="79" t="str">
        <f>IFERROR(VLOOKUP(BS818, InscrTechniques!$A$2:$B$50, 2, 0),"")</f>
        <v/>
      </c>
      <c r="BU818" s="71"/>
      <c r="BV818" s="79" t="str">
        <f>IFERROR(VLOOKUP(BU818, InscrTechniques!$A$2:$B$50, 2, 0),"")</f>
        <v/>
      </c>
      <c r="BW818" s="125"/>
      <c r="BX818" s="79" t="str">
        <f>IFERROR(VLOOKUP(BW818, InscrTechniques!$A$2:$B$50, 2, 0),"")</f>
        <v/>
      </c>
      <c r="BY818" s="125"/>
      <c r="BZ818" s="79" t="str">
        <f>IFERROR(VLOOKUP(BY818, InscrTechniques!$A$2:$B$50, 2, 0),"")</f>
        <v/>
      </c>
      <c r="CA818" s="74"/>
      <c r="CB818" s="114" t="str">
        <f>IFERROR(VLOOKUP(CA818, LetterStyle!$A$2:$B$50, 2, 0),"")</f>
        <v/>
      </c>
      <c r="CC818" s="74"/>
      <c r="CD818" s="114" t="str">
        <f>IFERROR(VLOOKUP(CC818, LetterStyle!$A$2:$B$50, 2, 0),"")</f>
        <v/>
      </c>
      <c r="CE818" s="74"/>
      <c r="CF818" s="114" t="str">
        <f>IFERROR(VLOOKUP(CE818, LetterStyle!$A$2:$B$50, 2, 0),"")</f>
        <v/>
      </c>
      <c r="CG818" s="74"/>
      <c r="CH818" s="79" t="str">
        <f>IFERROR(VLOOKUP(CG818, LetterStyle!$A$2:$B$50, 2, 0),"")</f>
        <v/>
      </c>
      <c r="CI818" s="71"/>
      <c r="CJ818" s="79" t="str">
        <f>IFERROR(VLOOKUP(CI818, DecMotifs!$A$1:$B$306, 2, 0),"")</f>
        <v/>
      </c>
      <c r="CK818" s="71"/>
      <c r="CL818" s="79" t="str">
        <f>IFERROR(VLOOKUP(CK818, DecMotifs!$A$1:$B$306, 2, 0),"")</f>
        <v/>
      </c>
      <c r="CM818" s="71"/>
      <c r="CN818" s="79" t="str">
        <f>IFERROR(VLOOKUP(CM818, DecMotifs!$A$1:$B$306, 2, 0),"")</f>
        <v/>
      </c>
      <c r="CO818" s="71"/>
      <c r="CP818" s="79" t="str">
        <f>IFERROR(VLOOKUP(CO818, MarginalDec!$A$2:$B$253, 2, 0),"")</f>
        <v/>
      </c>
      <c r="CQ818" s="71"/>
      <c r="CR818" s="79" t="str">
        <f>IFERROR(VLOOKUP(CQ818, MarginalDec!$A$2:$B$253, 2, 0),"")</f>
        <v/>
      </c>
      <c r="CS818" s="71"/>
      <c r="CT818" s="79" t="str">
        <f>IFERROR(VLOOKUP(CS818, MarginalDec!$A$2:$B$253, 2, 0),"")</f>
        <v/>
      </c>
      <c r="CU818" s="71"/>
      <c r="CV818" s="79" t="str">
        <f>IF(ISBLANK(CU818),"", IFERROR(VLOOKUP(CU818, Tooling!$A$2:$B$252, 2, 0),""))</f>
        <v/>
      </c>
      <c r="CW818" s="71"/>
      <c r="CX818" s="79" t="str">
        <f>IF(ISBLANK(CW818),"", IFERROR(VLOOKUP(CW818, Tooling!$A$2:$B$252, 2, 0),""))</f>
        <v/>
      </c>
      <c r="CY818" s="71"/>
      <c r="CZ818" s="79" t="str">
        <f>IF(ISBLANK(CY818),"", IFERROR(VLOOKUP(CY818, Repairs!$A$2:$B$252, 2, 0),""))</f>
        <v/>
      </c>
      <c r="DA818" s="77"/>
      <c r="DB818" s="71"/>
      <c r="DC818" s="79" t="str">
        <f>IFERROR(VLOOKUP(DB818, DatingReason!$A$2:$B$252, 2, 0),"")</f>
        <v/>
      </c>
      <c r="DD818" s="123" t="str">
        <f t="shared" si="159"/>
        <v/>
      </c>
      <c r="DF818" s="119" t="str">
        <f t="array" ref="DF818">IF(AND($B818&lt;&gt;"", $DE818&lt;&gt;"", $DE818&lt;&gt;"No"),MAX(IF($B818=PEOPLE!$B$4:$B$1000, PEOPLE!$Q$4:$Q$1000,""))+100,"")</f>
        <v/>
      </c>
      <c r="DG818" s="68"/>
      <c r="DH818" s="76">
        <f>COUNTIF(PEOPLE!B:B, MEMORIALS!B818)</f>
        <v>0</v>
      </c>
      <c r="DI818" s="82"/>
      <c r="DJ818" s="82"/>
      <c r="DK818" s="82"/>
      <c r="DL818" s="68"/>
      <c r="DM818" s="68"/>
      <c r="DN818" s="68"/>
      <c r="DO818" s="68"/>
      <c r="DP818" s="68"/>
    </row>
    <row r="819" spans="1:120" ht="15" customHeight="1" x14ac:dyDescent="0.25">
      <c r="A819" s="68"/>
      <c r="B819" s="69"/>
      <c r="C819" s="68"/>
      <c r="D819" s="68"/>
      <c r="E819" s="70" t="str">
        <f>IF(D819="","",VLOOKUP(D819,Denomination!$A$2:$B$50, 2, 0))</f>
        <v/>
      </c>
      <c r="F819" s="68"/>
      <c r="G819" s="71"/>
      <c r="H819" s="70" t="str">
        <f>IF(G819="","",VLOOKUP(G819,MCondition!$A$2:$B$50, 2, 0))</f>
        <v/>
      </c>
      <c r="I819" s="72"/>
      <c r="J819" s="71"/>
      <c r="K819" s="70" t="str">
        <f>IF(J819="","",VLOOKUP(J819,ICondition!$A$2:$B$50, 2, 0))</f>
        <v/>
      </c>
      <c r="L819" s="73"/>
      <c r="M819" s="73"/>
      <c r="N819" s="73"/>
      <c r="O819" s="73"/>
      <c r="P819" s="73"/>
      <c r="Q819" s="73"/>
      <c r="R819" s="78"/>
      <c r="S819" s="79" t="str">
        <f>IFERROR(VLOOKUP(R819,Material!$A$2:$B$59, 2, 0),"")</f>
        <v/>
      </c>
      <c r="T819" s="71"/>
      <c r="U819" s="79" t="str">
        <f>IFERROR(VLOOKUP(T819,Material!$A$2:$B$59, 2, 0),"")</f>
        <v/>
      </c>
      <c r="V819" s="71"/>
      <c r="W819" s="79" t="str">
        <f>IFERROR(VLOOKUP(V819,Material!$A$2:$B$59, 2, 0),"")</f>
        <v/>
      </c>
      <c r="X819" s="71"/>
      <c r="Y819" s="79" t="str">
        <f>IFERROR(VLOOKUP(X819,Material!$A$2:$B$59, 2, 0),"")</f>
        <v/>
      </c>
      <c r="Z819" s="71"/>
      <c r="AA819" s="79" t="str">
        <f>IFERROR(VLOOKUP(Z819,Material!$A$2:$B$59, 2, 0),"")</f>
        <v/>
      </c>
      <c r="AB819" s="74"/>
      <c r="AC819" s="75" t="e">
        <f t="shared" si="148"/>
        <v>#VALUE!</v>
      </c>
      <c r="AD819" s="75" t="e">
        <f t="shared" si="149"/>
        <v>#VALUE!</v>
      </c>
      <c r="AE819" s="75" t="e">
        <f t="shared" si="151"/>
        <v>#VALUE!</v>
      </c>
      <c r="AF819" s="75" t="e">
        <f t="shared" si="150"/>
        <v>#VALUE!</v>
      </c>
      <c r="AG819" s="75" t="e">
        <f t="shared" si="152"/>
        <v>#VALUE!</v>
      </c>
      <c r="AH819" s="75" t="e">
        <f t="shared" si="153"/>
        <v>#VALUE!</v>
      </c>
      <c r="AI819" s="75" t="e">
        <f t="shared" si="154"/>
        <v>#VALUE!</v>
      </c>
      <c r="AJ819" s="80" t="e">
        <f t="shared" si="155"/>
        <v>#VALUE!</v>
      </c>
      <c r="AK819" s="79" t="str">
        <f>(IFERROR(VLOOKUP(AB819,Categories!$A$2:$B$20,2,1),""))</f>
        <v/>
      </c>
      <c r="AL819" s="79" t="str">
        <f ca="1">IFERROR(VLOOKUP((HLOOKUP((VLOOKUP($AB819,Categories!$A$2:$F$20,3,1)), $AB$3:$AJ819, (ROW()-ROW($AB$3)+1), 0)), INDIRECT(VLOOKUP($AB819,Categories!$A$2:$F$20,6,1)),2,0),AK819)</f>
        <v/>
      </c>
      <c r="AM819" s="79" t="str">
        <f ca="1">IFERROR(VLOOKUP((HLOOKUP((VLOOKUP($AB819,Categories!$A$2:$F$20,4,1)),$AB$3:$AJ819,(ROW()-ROW($AB$3)+1),0)),INDIRECT(VLOOKUP($AB819,Categories!$A$2:$H$20,7,1)),2,0),"")</f>
        <v/>
      </c>
      <c r="AN819" s="79" t="str">
        <f ca="1">IFERROR(VLOOKUP((HLOOKUP((VLOOKUP($AB819,Categories!$A$2:$F$20,5,1)), $AB$3:$AJ819, (ROW()-ROW($AB$3)+1), 0)), INDIRECT(VLOOKUP($AB819,Categories!$A$2:$H$20,8,1)),2,0),"")</f>
        <v/>
      </c>
      <c r="AO819" s="79" t="str">
        <f t="shared" ca="1" si="156"/>
        <v/>
      </c>
      <c r="AP819" s="81"/>
      <c r="AQ819" s="70" t="str">
        <f>IFERROR(VLOOKUP(VALUE(MID(AP819,1,1)),AdditionalElements!$A$2:$B$50,2,0),"")</f>
        <v/>
      </c>
      <c r="AR819" s="70" t="str">
        <f>IFERROR(VLOOKUP(VALUE(MID(AP819,2,1)),AdditionalElements!$H$2:$I$50,2,0),"")</f>
        <v/>
      </c>
      <c r="AS819" s="70" t="str">
        <f>IFERROR(VLOOKUP(VALUE(MID(AP819,3,1)),AdditionalElements!$O$2:$P$50,2,0),"")</f>
        <v/>
      </c>
      <c r="AT819" s="70" t="str">
        <f>IFERROR(VLOOKUP(VALUE(MID(AP819,4,1)),AdditionalElements!$V$2:$W$50,2,0),"")</f>
        <v/>
      </c>
      <c r="AU819" s="71"/>
      <c r="AV819" s="79" t="str">
        <f>IFERROR(IF(VALUE(MID(AU819,1,1))=1, VLOOKUP(VALUE(MID(AU819,1,1)), TxtPanelShape!$A$2:$C$50, 3, 0), (IF(VALUE(MID(AU819,1,1))&gt;=7, VLOOKUP(VALUE(MID(AU819,1,1)), TxtPanelShape!$A$2:$C$50, 3, 0),VLOOKUP(VALUE(MID(AU819,1,2)),TxtPanelShape!$A$2:$C$50,3,0)))), "")</f>
        <v/>
      </c>
      <c r="AW819" s="79" t="str">
        <f>IFERROR(IF(VALUE(MID(AU819,1,1))=1, ", "&amp;VLOOKUP(VALUE(MID(AU819,2,1)), TxtPanelShape!$H$2:$I$50, 2, 0), IF(VALUE(MID(AU819,1,1))&gt;=7, ", "&amp;VLOOKUP(VALUE(MID(AU819,2,1)), TxtPanelShape!$H$2:$I$50, 2, 0),"")), "")</f>
        <v/>
      </c>
      <c r="AX819" s="79" t="str">
        <f>IFERROR(IF(VALUE(MID(AU819,1,1))=1, ", "&amp;VLOOKUP(VALUE(MID(AU819,3,1)), TxtPanelShape!$O$2:$P$50, 2, 0), IF(VALUE(MID(AU819,1,1))&gt;=7, ", "&amp;VLOOKUP(VALUE(MID(AU819,3,1)), TxtPanelShape!$O$2:$P$50, 2, 0),"")),"")</f>
        <v/>
      </c>
      <c r="AY819" s="79" t="str">
        <f>IFERROR("; "&amp;VLOOKUP(VALUE(MID(AU819,4,1)), TxtPanelShape!$V$2:$W$50,2,0),"")</f>
        <v/>
      </c>
      <c r="AZ819" s="79" t="str">
        <f t="shared" si="157"/>
        <v/>
      </c>
      <c r="BA819" s="71"/>
      <c r="BB819" s="79" t="str">
        <f>IFERROR(IF(VALUE(MID(BA819,1,1))=1, VLOOKUP(VALUE(MID(BA819,1,1)), TxtPanelShape!$A$2:$C$50, 3, 0), (IF(VALUE(MID(BA819,1,1))&gt;=7, VLOOKUP(VALUE(MID(BA819,1,1)), TxtPanelShape!$A$2:$C$50, 3, 0),VLOOKUP(VALUE(MID(BA819,1,2)),TxtPanelShape!$A$2:$C$50,3,0)))), "")</f>
        <v/>
      </c>
      <c r="BC819" s="79" t="str">
        <f>IFERROR(IF(VALUE(MID(BA819,1,1))=1, ", "&amp;VLOOKUP(VALUE(MID(BA819,2,1)), TxtPanelShape!$H$2:$I$50, 2, 0), IF(VALUE(MID(BA819,1,1))&gt;=7, ", "&amp;VLOOKUP(VALUE(MID(BA819,2,1)), TxtPanelShape!$H$2:$I$50, 2, 0),"")), "")</f>
        <v/>
      </c>
      <c r="BD819" s="79" t="str">
        <f>IFERROR(IF(VALUE(MID(BA819,1,1))=1, ", "&amp;VLOOKUP(VALUE(MID(BA819,3,1)), TxtPanelShape!$O$2:$P$50, 2, 0), IF(VALUE(MID(BA819,1,1))&gt;=7, ", "&amp;VLOOKUP(VALUE(MID(BA819,3,1)), TxtPanelShape!$O$2:$P$50, 2, 0),"")),"")</f>
        <v/>
      </c>
      <c r="BE819" s="79" t="str">
        <f>IFERROR("; "&amp;VLOOKUP(VALUE(MID(BA819,4,1)), TxtPanelShape!$V$2:$W$50,2,0),"")</f>
        <v/>
      </c>
      <c r="BF819" s="79" t="str">
        <f t="shared" si="158"/>
        <v/>
      </c>
      <c r="BG819" s="71"/>
      <c r="BH819" s="79" t="str">
        <f>IFERROR(VLOOKUP(BG819, TxtPanelDefinition!$A$2:$B$50, 2, 0),"")</f>
        <v/>
      </c>
      <c r="BI819" s="71"/>
      <c r="BJ819" s="79" t="str">
        <f>IFERROR(VLOOKUP(BI819, TxtPanelDefinition!$A$2:$B$50, 2, 0),"")</f>
        <v/>
      </c>
      <c r="BK819" s="71"/>
      <c r="BL819" s="79" t="str">
        <f>IFERROR(VLOOKUP(BK819, InscrTechniques!$A$2:$B$50, 2, 0),"")</f>
        <v/>
      </c>
      <c r="BM819" s="71"/>
      <c r="BN819" s="79" t="str">
        <f>IFERROR(VLOOKUP(BM819, InscrTechniques!$A$2:$B$50, 2, 0),"")</f>
        <v/>
      </c>
      <c r="BO819" s="71"/>
      <c r="BP819" s="79" t="str">
        <f>IFERROR(VLOOKUP(BO819, InscrTechniques!$A$2:$B$50, 2, 0),"")</f>
        <v/>
      </c>
      <c r="BQ819" s="71"/>
      <c r="BR819" s="79" t="str">
        <f>IFERROR(VLOOKUP(BQ819, InscrTechniques!$A$2:$B$50, 2, 0),"")</f>
        <v/>
      </c>
      <c r="BS819" s="71"/>
      <c r="BT819" s="79" t="str">
        <f>IFERROR(VLOOKUP(BS819, InscrTechniques!$A$2:$B$50, 2, 0),"")</f>
        <v/>
      </c>
      <c r="BU819" s="71"/>
      <c r="BV819" s="79" t="str">
        <f>IFERROR(VLOOKUP(BU819, InscrTechniques!$A$2:$B$50, 2, 0),"")</f>
        <v/>
      </c>
      <c r="BW819" s="125"/>
      <c r="BX819" s="79" t="str">
        <f>IFERROR(VLOOKUP(BW819, InscrTechniques!$A$2:$B$50, 2, 0),"")</f>
        <v/>
      </c>
      <c r="BY819" s="125"/>
      <c r="BZ819" s="79" t="str">
        <f>IFERROR(VLOOKUP(BY819, InscrTechniques!$A$2:$B$50, 2, 0),"")</f>
        <v/>
      </c>
      <c r="CA819" s="74"/>
      <c r="CB819" s="114" t="str">
        <f>IFERROR(VLOOKUP(CA819, LetterStyle!$A$2:$B$50, 2, 0),"")</f>
        <v/>
      </c>
      <c r="CC819" s="74"/>
      <c r="CD819" s="114" t="str">
        <f>IFERROR(VLOOKUP(CC819, LetterStyle!$A$2:$B$50, 2, 0),"")</f>
        <v/>
      </c>
      <c r="CE819" s="74"/>
      <c r="CF819" s="114" t="str">
        <f>IFERROR(VLOOKUP(CE819, LetterStyle!$A$2:$B$50, 2, 0),"")</f>
        <v/>
      </c>
      <c r="CG819" s="74"/>
      <c r="CH819" s="79" t="str">
        <f>IFERROR(VLOOKUP(CG819, LetterStyle!$A$2:$B$50, 2, 0),"")</f>
        <v/>
      </c>
      <c r="CI819" s="71"/>
      <c r="CJ819" s="79" t="str">
        <f>IFERROR(VLOOKUP(CI819, DecMotifs!$A$1:$B$306, 2, 0),"")</f>
        <v/>
      </c>
      <c r="CK819" s="71"/>
      <c r="CL819" s="79" t="str">
        <f>IFERROR(VLOOKUP(CK819, DecMotifs!$A$1:$B$306, 2, 0),"")</f>
        <v/>
      </c>
      <c r="CM819" s="71"/>
      <c r="CN819" s="79" t="str">
        <f>IFERROR(VLOOKUP(CM819, DecMotifs!$A$1:$B$306, 2, 0),"")</f>
        <v/>
      </c>
      <c r="CO819" s="71"/>
      <c r="CP819" s="79" t="str">
        <f>IFERROR(VLOOKUP(CO819, MarginalDec!$A$2:$B$253, 2, 0),"")</f>
        <v/>
      </c>
      <c r="CQ819" s="71"/>
      <c r="CR819" s="79" t="str">
        <f>IFERROR(VLOOKUP(CQ819, MarginalDec!$A$2:$B$253, 2, 0),"")</f>
        <v/>
      </c>
      <c r="CS819" s="71"/>
      <c r="CT819" s="79" t="str">
        <f>IFERROR(VLOOKUP(CS819, MarginalDec!$A$2:$B$253, 2, 0),"")</f>
        <v/>
      </c>
      <c r="CU819" s="71"/>
      <c r="CV819" s="79" t="str">
        <f>IF(ISBLANK(CU819),"", IFERROR(VLOOKUP(CU819, Tooling!$A$2:$B$252, 2, 0),""))</f>
        <v/>
      </c>
      <c r="CW819" s="71"/>
      <c r="CX819" s="79" t="str">
        <f>IF(ISBLANK(CW819),"", IFERROR(VLOOKUP(CW819, Tooling!$A$2:$B$252, 2, 0),""))</f>
        <v/>
      </c>
      <c r="CY819" s="71"/>
      <c r="CZ819" s="79" t="str">
        <f>IF(ISBLANK(CY819),"", IFERROR(VLOOKUP(CY819, Repairs!$A$2:$B$252, 2, 0),""))</f>
        <v/>
      </c>
      <c r="DA819" s="77"/>
      <c r="DB819" s="71"/>
      <c r="DC819" s="79" t="str">
        <f>IFERROR(VLOOKUP(DB819, DatingReason!$A$2:$B$252, 2, 0),"")</f>
        <v/>
      </c>
      <c r="DD819" s="123" t="str">
        <f t="shared" si="159"/>
        <v/>
      </c>
      <c r="DF819" s="119" t="str">
        <f t="array" ref="DF819">IF(AND($B819&lt;&gt;"", $DE819&lt;&gt;"", $DE819&lt;&gt;"No"),MAX(IF($B819=PEOPLE!$B$4:$B$1000, PEOPLE!$Q$4:$Q$1000,""))+100,"")</f>
        <v/>
      </c>
      <c r="DG819" s="68"/>
      <c r="DH819" s="76">
        <f>COUNTIF(PEOPLE!B:B, MEMORIALS!B819)</f>
        <v>0</v>
      </c>
      <c r="DI819" s="82"/>
      <c r="DJ819" s="82"/>
      <c r="DK819" s="82"/>
      <c r="DL819" s="68"/>
      <c r="DM819" s="68"/>
      <c r="DN819" s="68"/>
      <c r="DO819" s="68"/>
      <c r="DP819" s="68"/>
    </row>
    <row r="820" spans="1:120" ht="15" customHeight="1" x14ac:dyDescent="0.25">
      <c r="A820" s="68"/>
      <c r="B820" s="69"/>
      <c r="C820" s="68"/>
      <c r="D820" s="68"/>
      <c r="E820" s="70" t="str">
        <f>IF(D820="","",VLOOKUP(D820,Denomination!$A$2:$B$50, 2, 0))</f>
        <v/>
      </c>
      <c r="F820" s="68"/>
      <c r="G820" s="71"/>
      <c r="H820" s="70" t="str">
        <f>IF(G820="","",VLOOKUP(G820,MCondition!$A$2:$B$50, 2, 0))</f>
        <v/>
      </c>
      <c r="I820" s="72"/>
      <c r="J820" s="71"/>
      <c r="K820" s="70" t="str">
        <f>IF(J820="","",VLOOKUP(J820,ICondition!$A$2:$B$50, 2, 0))</f>
        <v/>
      </c>
      <c r="L820" s="73"/>
      <c r="M820" s="73"/>
      <c r="N820" s="73"/>
      <c r="O820" s="73"/>
      <c r="P820" s="73"/>
      <c r="Q820" s="73"/>
      <c r="R820" s="78"/>
      <c r="S820" s="79" t="str">
        <f>IFERROR(VLOOKUP(R820,Material!$A$2:$B$59, 2, 0),"")</f>
        <v/>
      </c>
      <c r="T820" s="71"/>
      <c r="U820" s="79" t="str">
        <f>IFERROR(VLOOKUP(T820,Material!$A$2:$B$59, 2, 0),"")</f>
        <v/>
      </c>
      <c r="V820" s="71"/>
      <c r="W820" s="79" t="str">
        <f>IFERROR(VLOOKUP(V820,Material!$A$2:$B$59, 2, 0),"")</f>
        <v/>
      </c>
      <c r="X820" s="71"/>
      <c r="Y820" s="79" t="str">
        <f>IFERROR(VLOOKUP(X820,Material!$A$2:$B$59, 2, 0),"")</f>
        <v/>
      </c>
      <c r="Z820" s="71"/>
      <c r="AA820" s="79" t="str">
        <f>IFERROR(VLOOKUP(Z820,Material!$A$2:$B$59, 2, 0),"")</f>
        <v/>
      </c>
      <c r="AB820" s="74"/>
      <c r="AC820" s="75" t="e">
        <f t="shared" si="148"/>
        <v>#VALUE!</v>
      </c>
      <c r="AD820" s="75" t="e">
        <f t="shared" si="149"/>
        <v>#VALUE!</v>
      </c>
      <c r="AE820" s="75" t="e">
        <f t="shared" si="151"/>
        <v>#VALUE!</v>
      </c>
      <c r="AF820" s="75" t="e">
        <f t="shared" si="150"/>
        <v>#VALUE!</v>
      </c>
      <c r="AG820" s="75" t="e">
        <f t="shared" si="152"/>
        <v>#VALUE!</v>
      </c>
      <c r="AH820" s="75" t="e">
        <f t="shared" si="153"/>
        <v>#VALUE!</v>
      </c>
      <c r="AI820" s="75" t="e">
        <f t="shared" si="154"/>
        <v>#VALUE!</v>
      </c>
      <c r="AJ820" s="80" t="e">
        <f t="shared" si="155"/>
        <v>#VALUE!</v>
      </c>
      <c r="AK820" s="79" t="str">
        <f>(IFERROR(VLOOKUP(AB820,Categories!$A$2:$B$20,2,1),""))</f>
        <v/>
      </c>
      <c r="AL820" s="79" t="str">
        <f ca="1">IFERROR(VLOOKUP((HLOOKUP((VLOOKUP($AB820,Categories!$A$2:$F$20,3,1)), $AB$3:$AJ820, (ROW()-ROW($AB$3)+1), 0)), INDIRECT(VLOOKUP($AB820,Categories!$A$2:$F$20,6,1)),2,0),AK820)</f>
        <v/>
      </c>
      <c r="AM820" s="79" t="str">
        <f ca="1">IFERROR(VLOOKUP((HLOOKUP((VLOOKUP($AB820,Categories!$A$2:$F$20,4,1)),$AB$3:$AJ820,(ROW()-ROW($AB$3)+1),0)),INDIRECT(VLOOKUP($AB820,Categories!$A$2:$H$20,7,1)),2,0),"")</f>
        <v/>
      </c>
      <c r="AN820" s="79" t="str">
        <f ca="1">IFERROR(VLOOKUP((HLOOKUP((VLOOKUP($AB820,Categories!$A$2:$F$20,5,1)), $AB$3:$AJ820, (ROW()-ROW($AB$3)+1), 0)), INDIRECT(VLOOKUP($AB820,Categories!$A$2:$H$20,8,1)),2,0),"")</f>
        <v/>
      </c>
      <c r="AO820" s="79" t="str">
        <f t="shared" ca="1" si="156"/>
        <v/>
      </c>
      <c r="AP820" s="81"/>
      <c r="AQ820" s="70" t="str">
        <f>IFERROR(VLOOKUP(VALUE(MID(AP820,1,1)),AdditionalElements!$A$2:$B$50,2,0),"")</f>
        <v/>
      </c>
      <c r="AR820" s="70" t="str">
        <f>IFERROR(VLOOKUP(VALUE(MID(AP820,2,1)),AdditionalElements!$H$2:$I$50,2,0),"")</f>
        <v/>
      </c>
      <c r="AS820" s="70" t="str">
        <f>IFERROR(VLOOKUP(VALUE(MID(AP820,3,1)),AdditionalElements!$O$2:$P$50,2,0),"")</f>
        <v/>
      </c>
      <c r="AT820" s="70" t="str">
        <f>IFERROR(VLOOKUP(VALUE(MID(AP820,4,1)),AdditionalElements!$V$2:$W$50,2,0),"")</f>
        <v/>
      </c>
      <c r="AU820" s="71"/>
      <c r="AV820" s="79" t="str">
        <f>IFERROR(IF(VALUE(MID(AU820,1,1))=1, VLOOKUP(VALUE(MID(AU820,1,1)), TxtPanelShape!$A$2:$C$50, 3, 0), (IF(VALUE(MID(AU820,1,1))&gt;=7, VLOOKUP(VALUE(MID(AU820,1,1)), TxtPanelShape!$A$2:$C$50, 3, 0),VLOOKUP(VALUE(MID(AU820,1,2)),TxtPanelShape!$A$2:$C$50,3,0)))), "")</f>
        <v/>
      </c>
      <c r="AW820" s="79" t="str">
        <f>IFERROR(IF(VALUE(MID(AU820,1,1))=1, ", "&amp;VLOOKUP(VALUE(MID(AU820,2,1)), TxtPanelShape!$H$2:$I$50, 2, 0), IF(VALUE(MID(AU820,1,1))&gt;=7, ", "&amp;VLOOKUP(VALUE(MID(AU820,2,1)), TxtPanelShape!$H$2:$I$50, 2, 0),"")), "")</f>
        <v/>
      </c>
      <c r="AX820" s="79" t="str">
        <f>IFERROR(IF(VALUE(MID(AU820,1,1))=1, ", "&amp;VLOOKUP(VALUE(MID(AU820,3,1)), TxtPanelShape!$O$2:$P$50, 2, 0), IF(VALUE(MID(AU820,1,1))&gt;=7, ", "&amp;VLOOKUP(VALUE(MID(AU820,3,1)), TxtPanelShape!$O$2:$P$50, 2, 0),"")),"")</f>
        <v/>
      </c>
      <c r="AY820" s="79" t="str">
        <f>IFERROR("; "&amp;VLOOKUP(VALUE(MID(AU820,4,1)), TxtPanelShape!$V$2:$W$50,2,0),"")</f>
        <v/>
      </c>
      <c r="AZ820" s="79" t="str">
        <f t="shared" si="157"/>
        <v/>
      </c>
      <c r="BA820" s="71"/>
      <c r="BB820" s="79" t="str">
        <f>IFERROR(IF(VALUE(MID(BA820,1,1))=1, VLOOKUP(VALUE(MID(BA820,1,1)), TxtPanelShape!$A$2:$C$50, 3, 0), (IF(VALUE(MID(BA820,1,1))&gt;=7, VLOOKUP(VALUE(MID(BA820,1,1)), TxtPanelShape!$A$2:$C$50, 3, 0),VLOOKUP(VALUE(MID(BA820,1,2)),TxtPanelShape!$A$2:$C$50,3,0)))), "")</f>
        <v/>
      </c>
      <c r="BC820" s="79" t="str">
        <f>IFERROR(IF(VALUE(MID(BA820,1,1))=1, ", "&amp;VLOOKUP(VALUE(MID(BA820,2,1)), TxtPanelShape!$H$2:$I$50, 2, 0), IF(VALUE(MID(BA820,1,1))&gt;=7, ", "&amp;VLOOKUP(VALUE(MID(BA820,2,1)), TxtPanelShape!$H$2:$I$50, 2, 0),"")), "")</f>
        <v/>
      </c>
      <c r="BD820" s="79" t="str">
        <f>IFERROR(IF(VALUE(MID(BA820,1,1))=1, ", "&amp;VLOOKUP(VALUE(MID(BA820,3,1)), TxtPanelShape!$O$2:$P$50, 2, 0), IF(VALUE(MID(BA820,1,1))&gt;=7, ", "&amp;VLOOKUP(VALUE(MID(BA820,3,1)), TxtPanelShape!$O$2:$P$50, 2, 0),"")),"")</f>
        <v/>
      </c>
      <c r="BE820" s="79" t="str">
        <f>IFERROR("; "&amp;VLOOKUP(VALUE(MID(BA820,4,1)), TxtPanelShape!$V$2:$W$50,2,0),"")</f>
        <v/>
      </c>
      <c r="BF820" s="79" t="str">
        <f t="shared" si="158"/>
        <v/>
      </c>
      <c r="BG820" s="71"/>
      <c r="BH820" s="79" t="str">
        <f>IFERROR(VLOOKUP(BG820, TxtPanelDefinition!$A$2:$B$50, 2, 0),"")</f>
        <v/>
      </c>
      <c r="BI820" s="71"/>
      <c r="BJ820" s="79" t="str">
        <f>IFERROR(VLOOKUP(BI820, TxtPanelDefinition!$A$2:$B$50, 2, 0),"")</f>
        <v/>
      </c>
      <c r="BK820" s="71"/>
      <c r="BL820" s="79" t="str">
        <f>IFERROR(VLOOKUP(BK820, InscrTechniques!$A$2:$B$50, 2, 0),"")</f>
        <v/>
      </c>
      <c r="BM820" s="71"/>
      <c r="BN820" s="79" t="str">
        <f>IFERROR(VLOOKUP(BM820, InscrTechniques!$A$2:$B$50, 2, 0),"")</f>
        <v/>
      </c>
      <c r="BO820" s="71"/>
      <c r="BP820" s="79" t="str">
        <f>IFERROR(VLOOKUP(BO820, InscrTechniques!$A$2:$B$50, 2, 0),"")</f>
        <v/>
      </c>
      <c r="BQ820" s="71"/>
      <c r="BR820" s="79" t="str">
        <f>IFERROR(VLOOKUP(BQ820, InscrTechniques!$A$2:$B$50, 2, 0),"")</f>
        <v/>
      </c>
      <c r="BS820" s="71"/>
      <c r="BT820" s="79" t="str">
        <f>IFERROR(VLOOKUP(BS820, InscrTechniques!$A$2:$B$50, 2, 0),"")</f>
        <v/>
      </c>
      <c r="BU820" s="71"/>
      <c r="BV820" s="79" t="str">
        <f>IFERROR(VLOOKUP(BU820, InscrTechniques!$A$2:$B$50, 2, 0),"")</f>
        <v/>
      </c>
      <c r="BW820" s="125"/>
      <c r="BX820" s="79" t="str">
        <f>IFERROR(VLOOKUP(BW820, InscrTechniques!$A$2:$B$50, 2, 0),"")</f>
        <v/>
      </c>
      <c r="BY820" s="125"/>
      <c r="BZ820" s="79" t="str">
        <f>IFERROR(VLOOKUP(BY820, InscrTechniques!$A$2:$B$50, 2, 0),"")</f>
        <v/>
      </c>
      <c r="CA820" s="74"/>
      <c r="CB820" s="114" t="str">
        <f>IFERROR(VLOOKUP(CA820, LetterStyle!$A$2:$B$50, 2, 0),"")</f>
        <v/>
      </c>
      <c r="CC820" s="74"/>
      <c r="CD820" s="114" t="str">
        <f>IFERROR(VLOOKUP(CC820, LetterStyle!$A$2:$B$50, 2, 0),"")</f>
        <v/>
      </c>
      <c r="CE820" s="74"/>
      <c r="CF820" s="114" t="str">
        <f>IFERROR(VLOOKUP(CE820, LetterStyle!$A$2:$B$50, 2, 0),"")</f>
        <v/>
      </c>
      <c r="CG820" s="74"/>
      <c r="CH820" s="79" t="str">
        <f>IFERROR(VLOOKUP(CG820, LetterStyle!$A$2:$B$50, 2, 0),"")</f>
        <v/>
      </c>
      <c r="CI820" s="71"/>
      <c r="CJ820" s="79" t="str">
        <f>IFERROR(VLOOKUP(CI820, DecMotifs!$A$1:$B$306, 2, 0),"")</f>
        <v/>
      </c>
      <c r="CK820" s="71"/>
      <c r="CL820" s="79" t="str">
        <f>IFERROR(VLOOKUP(CK820, DecMotifs!$A$1:$B$306, 2, 0),"")</f>
        <v/>
      </c>
      <c r="CM820" s="71"/>
      <c r="CN820" s="79" t="str">
        <f>IFERROR(VLOOKUP(CM820, DecMotifs!$A$1:$B$306, 2, 0),"")</f>
        <v/>
      </c>
      <c r="CO820" s="71"/>
      <c r="CP820" s="79" t="str">
        <f>IFERROR(VLOOKUP(CO820, MarginalDec!$A$2:$B$253, 2, 0),"")</f>
        <v/>
      </c>
      <c r="CQ820" s="71"/>
      <c r="CR820" s="79" t="str">
        <f>IFERROR(VLOOKUP(CQ820, MarginalDec!$A$2:$B$253, 2, 0),"")</f>
        <v/>
      </c>
      <c r="CS820" s="71"/>
      <c r="CT820" s="79" t="str">
        <f>IFERROR(VLOOKUP(CS820, MarginalDec!$A$2:$B$253, 2, 0),"")</f>
        <v/>
      </c>
      <c r="CU820" s="71"/>
      <c r="CV820" s="79" t="str">
        <f>IF(ISBLANK(CU820),"", IFERROR(VLOOKUP(CU820, Tooling!$A$2:$B$252, 2, 0),""))</f>
        <v/>
      </c>
      <c r="CW820" s="71"/>
      <c r="CX820" s="79" t="str">
        <f>IF(ISBLANK(CW820),"", IFERROR(VLOOKUP(CW820, Tooling!$A$2:$B$252, 2, 0),""))</f>
        <v/>
      </c>
      <c r="CY820" s="71"/>
      <c r="CZ820" s="79" t="str">
        <f>IF(ISBLANK(CY820),"", IFERROR(VLOOKUP(CY820, Repairs!$A$2:$B$252, 2, 0),""))</f>
        <v/>
      </c>
      <c r="DA820" s="77"/>
      <c r="DB820" s="71"/>
      <c r="DC820" s="79" t="str">
        <f>IFERROR(VLOOKUP(DB820, DatingReason!$A$2:$B$252, 2, 0),"")</f>
        <v/>
      </c>
      <c r="DD820" s="123" t="str">
        <f t="shared" si="159"/>
        <v/>
      </c>
      <c r="DF820" s="119" t="str">
        <f t="array" ref="DF820">IF(AND($B820&lt;&gt;"", $DE820&lt;&gt;"", $DE820&lt;&gt;"No"),MAX(IF($B820=PEOPLE!$B$4:$B$1000, PEOPLE!$Q$4:$Q$1000,""))+100,"")</f>
        <v/>
      </c>
      <c r="DG820" s="68"/>
      <c r="DH820" s="76">
        <f>COUNTIF(PEOPLE!B:B, MEMORIALS!B820)</f>
        <v>0</v>
      </c>
      <c r="DI820" s="82"/>
      <c r="DJ820" s="82"/>
      <c r="DK820" s="82"/>
      <c r="DL820" s="68"/>
      <c r="DM820" s="68"/>
      <c r="DN820" s="68"/>
      <c r="DO820" s="68"/>
      <c r="DP820" s="68"/>
    </row>
    <row r="821" spans="1:120" ht="15" customHeight="1" x14ac:dyDescent="0.25">
      <c r="A821" s="68"/>
      <c r="B821" s="69"/>
      <c r="C821" s="68"/>
      <c r="D821" s="68"/>
      <c r="E821" s="70" t="str">
        <f>IF(D821="","",VLOOKUP(D821,Denomination!$A$2:$B$50, 2, 0))</f>
        <v/>
      </c>
      <c r="F821" s="68"/>
      <c r="G821" s="71"/>
      <c r="H821" s="70" t="str">
        <f>IF(G821="","",VLOOKUP(G821,MCondition!$A$2:$B$50, 2, 0))</f>
        <v/>
      </c>
      <c r="I821" s="72"/>
      <c r="J821" s="71"/>
      <c r="K821" s="70" t="str">
        <f>IF(J821="","",VLOOKUP(J821,ICondition!$A$2:$B$50, 2, 0))</f>
        <v/>
      </c>
      <c r="L821" s="73"/>
      <c r="M821" s="73"/>
      <c r="N821" s="73"/>
      <c r="O821" s="73"/>
      <c r="P821" s="73"/>
      <c r="Q821" s="73"/>
      <c r="R821" s="78"/>
      <c r="S821" s="79" t="str">
        <f>IFERROR(VLOOKUP(R821,Material!$A$2:$B$59, 2, 0),"")</f>
        <v/>
      </c>
      <c r="T821" s="71"/>
      <c r="U821" s="79" t="str">
        <f>IFERROR(VLOOKUP(T821,Material!$A$2:$B$59, 2, 0),"")</f>
        <v/>
      </c>
      <c r="V821" s="71"/>
      <c r="W821" s="79" t="str">
        <f>IFERROR(VLOOKUP(V821,Material!$A$2:$B$59, 2, 0),"")</f>
        <v/>
      </c>
      <c r="X821" s="71"/>
      <c r="Y821" s="79" t="str">
        <f>IFERROR(VLOOKUP(X821,Material!$A$2:$B$59, 2, 0),"")</f>
        <v/>
      </c>
      <c r="Z821" s="71"/>
      <c r="AA821" s="79" t="str">
        <f>IFERROR(VLOOKUP(Z821,Material!$A$2:$B$59, 2, 0),"")</f>
        <v/>
      </c>
      <c r="AB821" s="74"/>
      <c r="AC821" s="75" t="e">
        <f t="shared" si="148"/>
        <v>#VALUE!</v>
      </c>
      <c r="AD821" s="75" t="e">
        <f t="shared" si="149"/>
        <v>#VALUE!</v>
      </c>
      <c r="AE821" s="75" t="e">
        <f t="shared" si="151"/>
        <v>#VALUE!</v>
      </c>
      <c r="AF821" s="75" t="e">
        <f t="shared" si="150"/>
        <v>#VALUE!</v>
      </c>
      <c r="AG821" s="75" t="e">
        <f t="shared" si="152"/>
        <v>#VALUE!</v>
      </c>
      <c r="AH821" s="75" t="e">
        <f t="shared" si="153"/>
        <v>#VALUE!</v>
      </c>
      <c r="AI821" s="75" t="e">
        <f t="shared" si="154"/>
        <v>#VALUE!</v>
      </c>
      <c r="AJ821" s="80" t="e">
        <f t="shared" si="155"/>
        <v>#VALUE!</v>
      </c>
      <c r="AK821" s="79" t="str">
        <f>(IFERROR(VLOOKUP(AB821,Categories!$A$2:$B$20,2,1),""))</f>
        <v/>
      </c>
      <c r="AL821" s="79" t="str">
        <f ca="1">IFERROR(VLOOKUP((HLOOKUP((VLOOKUP($AB821,Categories!$A$2:$F$20,3,1)), $AB$3:$AJ821, (ROW()-ROW($AB$3)+1), 0)), INDIRECT(VLOOKUP($AB821,Categories!$A$2:$F$20,6,1)),2,0),AK821)</f>
        <v/>
      </c>
      <c r="AM821" s="79" t="str">
        <f ca="1">IFERROR(VLOOKUP((HLOOKUP((VLOOKUP($AB821,Categories!$A$2:$F$20,4,1)),$AB$3:$AJ821,(ROW()-ROW($AB$3)+1),0)),INDIRECT(VLOOKUP($AB821,Categories!$A$2:$H$20,7,1)),2,0),"")</f>
        <v/>
      </c>
      <c r="AN821" s="79" t="str">
        <f ca="1">IFERROR(VLOOKUP((HLOOKUP((VLOOKUP($AB821,Categories!$A$2:$F$20,5,1)), $AB$3:$AJ821, (ROW()-ROW($AB$3)+1), 0)), INDIRECT(VLOOKUP($AB821,Categories!$A$2:$H$20,8,1)),2,0),"")</f>
        <v/>
      </c>
      <c r="AO821" s="79" t="str">
        <f t="shared" ca="1" si="156"/>
        <v/>
      </c>
      <c r="AP821" s="81"/>
      <c r="AQ821" s="70" t="str">
        <f>IFERROR(VLOOKUP(VALUE(MID(AP821,1,1)),AdditionalElements!$A$2:$B$50,2,0),"")</f>
        <v/>
      </c>
      <c r="AR821" s="70" t="str">
        <f>IFERROR(VLOOKUP(VALUE(MID(AP821,2,1)),AdditionalElements!$H$2:$I$50,2,0),"")</f>
        <v/>
      </c>
      <c r="AS821" s="70" t="str">
        <f>IFERROR(VLOOKUP(VALUE(MID(AP821,3,1)),AdditionalElements!$O$2:$P$50,2,0),"")</f>
        <v/>
      </c>
      <c r="AT821" s="70" t="str">
        <f>IFERROR(VLOOKUP(VALUE(MID(AP821,4,1)),AdditionalElements!$V$2:$W$50,2,0),"")</f>
        <v/>
      </c>
      <c r="AU821" s="71"/>
      <c r="AV821" s="79" t="str">
        <f>IFERROR(IF(VALUE(MID(AU821,1,1))=1, VLOOKUP(VALUE(MID(AU821,1,1)), TxtPanelShape!$A$2:$C$50, 3, 0), (IF(VALUE(MID(AU821,1,1))&gt;=7, VLOOKUP(VALUE(MID(AU821,1,1)), TxtPanelShape!$A$2:$C$50, 3, 0),VLOOKUP(VALUE(MID(AU821,1,2)),TxtPanelShape!$A$2:$C$50,3,0)))), "")</f>
        <v/>
      </c>
      <c r="AW821" s="79" t="str">
        <f>IFERROR(IF(VALUE(MID(AU821,1,1))=1, ", "&amp;VLOOKUP(VALUE(MID(AU821,2,1)), TxtPanelShape!$H$2:$I$50, 2, 0), IF(VALUE(MID(AU821,1,1))&gt;=7, ", "&amp;VLOOKUP(VALUE(MID(AU821,2,1)), TxtPanelShape!$H$2:$I$50, 2, 0),"")), "")</f>
        <v/>
      </c>
      <c r="AX821" s="79" t="str">
        <f>IFERROR(IF(VALUE(MID(AU821,1,1))=1, ", "&amp;VLOOKUP(VALUE(MID(AU821,3,1)), TxtPanelShape!$O$2:$P$50, 2, 0), IF(VALUE(MID(AU821,1,1))&gt;=7, ", "&amp;VLOOKUP(VALUE(MID(AU821,3,1)), TxtPanelShape!$O$2:$P$50, 2, 0),"")),"")</f>
        <v/>
      </c>
      <c r="AY821" s="79" t="str">
        <f>IFERROR("; "&amp;VLOOKUP(VALUE(MID(AU821,4,1)), TxtPanelShape!$V$2:$W$50,2,0),"")</f>
        <v/>
      </c>
      <c r="AZ821" s="79" t="str">
        <f t="shared" si="157"/>
        <v/>
      </c>
      <c r="BA821" s="71"/>
      <c r="BB821" s="79" t="str">
        <f>IFERROR(IF(VALUE(MID(BA821,1,1))=1, VLOOKUP(VALUE(MID(BA821,1,1)), TxtPanelShape!$A$2:$C$50, 3, 0), (IF(VALUE(MID(BA821,1,1))&gt;=7, VLOOKUP(VALUE(MID(BA821,1,1)), TxtPanelShape!$A$2:$C$50, 3, 0),VLOOKUP(VALUE(MID(BA821,1,2)),TxtPanelShape!$A$2:$C$50,3,0)))), "")</f>
        <v/>
      </c>
      <c r="BC821" s="79" t="str">
        <f>IFERROR(IF(VALUE(MID(BA821,1,1))=1, ", "&amp;VLOOKUP(VALUE(MID(BA821,2,1)), TxtPanelShape!$H$2:$I$50, 2, 0), IF(VALUE(MID(BA821,1,1))&gt;=7, ", "&amp;VLOOKUP(VALUE(MID(BA821,2,1)), TxtPanelShape!$H$2:$I$50, 2, 0),"")), "")</f>
        <v/>
      </c>
      <c r="BD821" s="79" t="str">
        <f>IFERROR(IF(VALUE(MID(BA821,1,1))=1, ", "&amp;VLOOKUP(VALUE(MID(BA821,3,1)), TxtPanelShape!$O$2:$P$50, 2, 0), IF(VALUE(MID(BA821,1,1))&gt;=7, ", "&amp;VLOOKUP(VALUE(MID(BA821,3,1)), TxtPanelShape!$O$2:$P$50, 2, 0),"")),"")</f>
        <v/>
      </c>
      <c r="BE821" s="79" t="str">
        <f>IFERROR("; "&amp;VLOOKUP(VALUE(MID(BA821,4,1)), TxtPanelShape!$V$2:$W$50,2,0),"")</f>
        <v/>
      </c>
      <c r="BF821" s="79" t="str">
        <f t="shared" si="158"/>
        <v/>
      </c>
      <c r="BG821" s="71"/>
      <c r="BH821" s="79" t="str">
        <f>IFERROR(VLOOKUP(BG821, TxtPanelDefinition!$A$2:$B$50, 2, 0),"")</f>
        <v/>
      </c>
      <c r="BI821" s="71"/>
      <c r="BJ821" s="79" t="str">
        <f>IFERROR(VLOOKUP(BI821, TxtPanelDefinition!$A$2:$B$50, 2, 0),"")</f>
        <v/>
      </c>
      <c r="BK821" s="71"/>
      <c r="BL821" s="79" t="str">
        <f>IFERROR(VLOOKUP(BK821, InscrTechniques!$A$2:$B$50, 2, 0),"")</f>
        <v/>
      </c>
      <c r="BM821" s="71"/>
      <c r="BN821" s="79" t="str">
        <f>IFERROR(VLOOKUP(BM821, InscrTechniques!$A$2:$B$50, 2, 0),"")</f>
        <v/>
      </c>
      <c r="BO821" s="71"/>
      <c r="BP821" s="79" t="str">
        <f>IFERROR(VLOOKUP(BO821, InscrTechniques!$A$2:$B$50, 2, 0),"")</f>
        <v/>
      </c>
      <c r="BQ821" s="71"/>
      <c r="BR821" s="79" t="str">
        <f>IFERROR(VLOOKUP(BQ821, InscrTechniques!$A$2:$B$50, 2, 0),"")</f>
        <v/>
      </c>
      <c r="BS821" s="71"/>
      <c r="BT821" s="79" t="str">
        <f>IFERROR(VLOOKUP(BS821, InscrTechniques!$A$2:$B$50, 2, 0),"")</f>
        <v/>
      </c>
      <c r="BU821" s="71"/>
      <c r="BV821" s="79" t="str">
        <f>IFERROR(VLOOKUP(BU821, InscrTechniques!$A$2:$B$50, 2, 0),"")</f>
        <v/>
      </c>
      <c r="BW821" s="125"/>
      <c r="BX821" s="79" t="str">
        <f>IFERROR(VLOOKUP(BW821, InscrTechniques!$A$2:$B$50, 2, 0),"")</f>
        <v/>
      </c>
      <c r="BY821" s="125"/>
      <c r="BZ821" s="79" t="str">
        <f>IFERROR(VLOOKUP(BY821, InscrTechniques!$A$2:$B$50, 2, 0),"")</f>
        <v/>
      </c>
      <c r="CA821" s="74"/>
      <c r="CB821" s="114" t="str">
        <f>IFERROR(VLOOKUP(CA821, LetterStyle!$A$2:$B$50, 2, 0),"")</f>
        <v/>
      </c>
      <c r="CC821" s="74"/>
      <c r="CD821" s="114" t="str">
        <f>IFERROR(VLOOKUP(CC821, LetterStyle!$A$2:$B$50, 2, 0),"")</f>
        <v/>
      </c>
      <c r="CE821" s="74"/>
      <c r="CF821" s="114" t="str">
        <f>IFERROR(VLOOKUP(CE821, LetterStyle!$A$2:$B$50, 2, 0),"")</f>
        <v/>
      </c>
      <c r="CG821" s="74"/>
      <c r="CH821" s="79" t="str">
        <f>IFERROR(VLOOKUP(CG821, LetterStyle!$A$2:$B$50, 2, 0),"")</f>
        <v/>
      </c>
      <c r="CI821" s="71"/>
      <c r="CJ821" s="79" t="str">
        <f>IFERROR(VLOOKUP(CI821, DecMotifs!$A$1:$B$306, 2, 0),"")</f>
        <v/>
      </c>
      <c r="CK821" s="71"/>
      <c r="CL821" s="79" t="str">
        <f>IFERROR(VLOOKUP(CK821, DecMotifs!$A$1:$B$306, 2, 0),"")</f>
        <v/>
      </c>
      <c r="CM821" s="71"/>
      <c r="CN821" s="79" t="str">
        <f>IFERROR(VLOOKUP(CM821, DecMotifs!$A$1:$B$306, 2, 0),"")</f>
        <v/>
      </c>
      <c r="CO821" s="71"/>
      <c r="CP821" s="79" t="str">
        <f>IFERROR(VLOOKUP(CO821, MarginalDec!$A$2:$B$253, 2, 0),"")</f>
        <v/>
      </c>
      <c r="CQ821" s="71"/>
      <c r="CR821" s="79" t="str">
        <f>IFERROR(VLOOKUP(CQ821, MarginalDec!$A$2:$B$253, 2, 0),"")</f>
        <v/>
      </c>
      <c r="CS821" s="71"/>
      <c r="CT821" s="79" t="str">
        <f>IFERROR(VLOOKUP(CS821, MarginalDec!$A$2:$B$253, 2, 0),"")</f>
        <v/>
      </c>
      <c r="CU821" s="71"/>
      <c r="CV821" s="79" t="str">
        <f>IF(ISBLANK(CU821),"", IFERROR(VLOOKUP(CU821, Tooling!$A$2:$B$252, 2, 0),""))</f>
        <v/>
      </c>
      <c r="CW821" s="71"/>
      <c r="CX821" s="79" t="str">
        <f>IF(ISBLANK(CW821),"", IFERROR(VLOOKUP(CW821, Tooling!$A$2:$B$252, 2, 0),""))</f>
        <v/>
      </c>
      <c r="CY821" s="71"/>
      <c r="CZ821" s="79" t="str">
        <f>IF(ISBLANK(CY821),"", IFERROR(VLOOKUP(CY821, Repairs!$A$2:$B$252, 2, 0),""))</f>
        <v/>
      </c>
      <c r="DA821" s="77"/>
      <c r="DB821" s="71"/>
      <c r="DC821" s="79" t="str">
        <f>IFERROR(VLOOKUP(DB821, DatingReason!$A$2:$B$252, 2, 0),"")</f>
        <v/>
      </c>
      <c r="DD821" s="123" t="str">
        <f t="shared" si="159"/>
        <v/>
      </c>
      <c r="DF821" s="119" t="str">
        <f t="array" ref="DF821">IF(AND($B821&lt;&gt;"", $DE821&lt;&gt;"", $DE821&lt;&gt;"No"),MAX(IF($B821=PEOPLE!$B$4:$B$1000, PEOPLE!$Q$4:$Q$1000,""))+100,"")</f>
        <v/>
      </c>
      <c r="DG821" s="68"/>
      <c r="DH821" s="76">
        <f>COUNTIF(PEOPLE!B:B, MEMORIALS!B821)</f>
        <v>0</v>
      </c>
      <c r="DI821" s="82"/>
      <c r="DJ821" s="82"/>
      <c r="DK821" s="82"/>
      <c r="DL821" s="68"/>
      <c r="DM821" s="68"/>
      <c r="DN821" s="68"/>
      <c r="DO821" s="68"/>
      <c r="DP821" s="68"/>
    </row>
    <row r="822" spans="1:120" ht="15" customHeight="1" x14ac:dyDescent="0.25">
      <c r="A822" s="68"/>
      <c r="B822" s="69"/>
      <c r="C822" s="68"/>
      <c r="D822" s="68"/>
      <c r="E822" s="70" t="str">
        <f>IF(D822="","",VLOOKUP(D822,Denomination!$A$2:$B$50, 2, 0))</f>
        <v/>
      </c>
      <c r="F822" s="68"/>
      <c r="G822" s="71"/>
      <c r="H822" s="70" t="str">
        <f>IF(G822="","",VLOOKUP(G822,MCondition!$A$2:$B$50, 2, 0))</f>
        <v/>
      </c>
      <c r="I822" s="72"/>
      <c r="J822" s="71"/>
      <c r="K822" s="70" t="str">
        <f>IF(J822="","",VLOOKUP(J822,ICondition!$A$2:$B$50, 2, 0))</f>
        <v/>
      </c>
      <c r="L822" s="73"/>
      <c r="M822" s="73"/>
      <c r="N822" s="73"/>
      <c r="O822" s="73"/>
      <c r="P822" s="73"/>
      <c r="Q822" s="73"/>
      <c r="R822" s="78"/>
      <c r="S822" s="79" t="str">
        <f>IFERROR(VLOOKUP(R822,Material!$A$2:$B$59, 2, 0),"")</f>
        <v/>
      </c>
      <c r="T822" s="71"/>
      <c r="U822" s="79" t="str">
        <f>IFERROR(VLOOKUP(T822,Material!$A$2:$B$59, 2, 0),"")</f>
        <v/>
      </c>
      <c r="V822" s="71"/>
      <c r="W822" s="79" t="str">
        <f>IFERROR(VLOOKUP(V822,Material!$A$2:$B$59, 2, 0),"")</f>
        <v/>
      </c>
      <c r="X822" s="71"/>
      <c r="Y822" s="79" t="str">
        <f>IFERROR(VLOOKUP(X822,Material!$A$2:$B$59, 2, 0),"")</f>
        <v/>
      </c>
      <c r="Z822" s="71"/>
      <c r="AA822" s="79" t="str">
        <f>IFERROR(VLOOKUP(Z822,Material!$A$2:$B$59, 2, 0),"")</f>
        <v/>
      </c>
      <c r="AB822" s="74"/>
      <c r="AC822" s="75" t="e">
        <f t="shared" si="148"/>
        <v>#VALUE!</v>
      </c>
      <c r="AD822" s="75" t="e">
        <f t="shared" si="149"/>
        <v>#VALUE!</v>
      </c>
      <c r="AE822" s="75" t="e">
        <f t="shared" si="151"/>
        <v>#VALUE!</v>
      </c>
      <c r="AF822" s="75" t="e">
        <f t="shared" si="150"/>
        <v>#VALUE!</v>
      </c>
      <c r="AG822" s="75" t="e">
        <f t="shared" si="152"/>
        <v>#VALUE!</v>
      </c>
      <c r="AH822" s="75" t="e">
        <f t="shared" si="153"/>
        <v>#VALUE!</v>
      </c>
      <c r="AI822" s="75" t="e">
        <f t="shared" si="154"/>
        <v>#VALUE!</v>
      </c>
      <c r="AJ822" s="80" t="e">
        <f t="shared" si="155"/>
        <v>#VALUE!</v>
      </c>
      <c r="AK822" s="79" t="str">
        <f>(IFERROR(VLOOKUP(AB822,Categories!$A$2:$B$20,2,1),""))</f>
        <v/>
      </c>
      <c r="AL822" s="79" t="str">
        <f ca="1">IFERROR(VLOOKUP((HLOOKUP((VLOOKUP($AB822,Categories!$A$2:$F$20,3,1)), $AB$3:$AJ822, (ROW()-ROW($AB$3)+1), 0)), INDIRECT(VLOOKUP($AB822,Categories!$A$2:$F$20,6,1)),2,0),AK822)</f>
        <v/>
      </c>
      <c r="AM822" s="79" t="str">
        <f ca="1">IFERROR(VLOOKUP((HLOOKUP((VLOOKUP($AB822,Categories!$A$2:$F$20,4,1)),$AB$3:$AJ822,(ROW()-ROW($AB$3)+1),0)),INDIRECT(VLOOKUP($AB822,Categories!$A$2:$H$20,7,1)),2,0),"")</f>
        <v/>
      </c>
      <c r="AN822" s="79" t="str">
        <f ca="1">IFERROR(VLOOKUP((HLOOKUP((VLOOKUP($AB822,Categories!$A$2:$F$20,5,1)), $AB$3:$AJ822, (ROW()-ROW($AB$3)+1), 0)), INDIRECT(VLOOKUP($AB822,Categories!$A$2:$H$20,8,1)),2,0),"")</f>
        <v/>
      </c>
      <c r="AO822" s="79" t="str">
        <f t="shared" ca="1" si="156"/>
        <v/>
      </c>
      <c r="AP822" s="81"/>
      <c r="AQ822" s="70" t="str">
        <f>IFERROR(VLOOKUP(VALUE(MID(AP822,1,1)),AdditionalElements!$A$2:$B$50,2,0),"")</f>
        <v/>
      </c>
      <c r="AR822" s="70" t="str">
        <f>IFERROR(VLOOKUP(VALUE(MID(AP822,2,1)),AdditionalElements!$H$2:$I$50,2,0),"")</f>
        <v/>
      </c>
      <c r="AS822" s="70" t="str">
        <f>IFERROR(VLOOKUP(VALUE(MID(AP822,3,1)),AdditionalElements!$O$2:$P$50,2,0),"")</f>
        <v/>
      </c>
      <c r="AT822" s="70" t="str">
        <f>IFERROR(VLOOKUP(VALUE(MID(AP822,4,1)),AdditionalElements!$V$2:$W$50,2,0),"")</f>
        <v/>
      </c>
      <c r="AU822" s="71"/>
      <c r="AV822" s="79" t="str">
        <f>IFERROR(IF(VALUE(MID(AU822,1,1))=1, VLOOKUP(VALUE(MID(AU822,1,1)), TxtPanelShape!$A$2:$C$50, 3, 0), (IF(VALUE(MID(AU822,1,1))&gt;=7, VLOOKUP(VALUE(MID(AU822,1,1)), TxtPanelShape!$A$2:$C$50, 3, 0),VLOOKUP(VALUE(MID(AU822,1,2)),TxtPanelShape!$A$2:$C$50,3,0)))), "")</f>
        <v/>
      </c>
      <c r="AW822" s="79" t="str">
        <f>IFERROR(IF(VALUE(MID(AU822,1,1))=1, ", "&amp;VLOOKUP(VALUE(MID(AU822,2,1)), TxtPanelShape!$H$2:$I$50, 2, 0), IF(VALUE(MID(AU822,1,1))&gt;=7, ", "&amp;VLOOKUP(VALUE(MID(AU822,2,1)), TxtPanelShape!$H$2:$I$50, 2, 0),"")), "")</f>
        <v/>
      </c>
      <c r="AX822" s="79" t="str">
        <f>IFERROR(IF(VALUE(MID(AU822,1,1))=1, ", "&amp;VLOOKUP(VALUE(MID(AU822,3,1)), TxtPanelShape!$O$2:$P$50, 2, 0), IF(VALUE(MID(AU822,1,1))&gt;=7, ", "&amp;VLOOKUP(VALUE(MID(AU822,3,1)), TxtPanelShape!$O$2:$P$50, 2, 0),"")),"")</f>
        <v/>
      </c>
      <c r="AY822" s="79" t="str">
        <f>IFERROR("; "&amp;VLOOKUP(VALUE(MID(AU822,4,1)), TxtPanelShape!$V$2:$W$50,2,0),"")</f>
        <v/>
      </c>
      <c r="AZ822" s="79" t="str">
        <f t="shared" si="157"/>
        <v/>
      </c>
      <c r="BA822" s="71"/>
      <c r="BB822" s="79" t="str">
        <f>IFERROR(IF(VALUE(MID(BA822,1,1))=1, VLOOKUP(VALUE(MID(BA822,1,1)), TxtPanelShape!$A$2:$C$50, 3, 0), (IF(VALUE(MID(BA822,1,1))&gt;=7, VLOOKUP(VALUE(MID(BA822,1,1)), TxtPanelShape!$A$2:$C$50, 3, 0),VLOOKUP(VALUE(MID(BA822,1,2)),TxtPanelShape!$A$2:$C$50,3,0)))), "")</f>
        <v/>
      </c>
      <c r="BC822" s="79" t="str">
        <f>IFERROR(IF(VALUE(MID(BA822,1,1))=1, ", "&amp;VLOOKUP(VALUE(MID(BA822,2,1)), TxtPanelShape!$H$2:$I$50, 2, 0), IF(VALUE(MID(BA822,1,1))&gt;=7, ", "&amp;VLOOKUP(VALUE(MID(BA822,2,1)), TxtPanelShape!$H$2:$I$50, 2, 0),"")), "")</f>
        <v/>
      </c>
      <c r="BD822" s="79" t="str">
        <f>IFERROR(IF(VALUE(MID(BA822,1,1))=1, ", "&amp;VLOOKUP(VALUE(MID(BA822,3,1)), TxtPanelShape!$O$2:$P$50, 2, 0), IF(VALUE(MID(BA822,1,1))&gt;=7, ", "&amp;VLOOKUP(VALUE(MID(BA822,3,1)), TxtPanelShape!$O$2:$P$50, 2, 0),"")),"")</f>
        <v/>
      </c>
      <c r="BE822" s="79" t="str">
        <f>IFERROR("; "&amp;VLOOKUP(VALUE(MID(BA822,4,1)), TxtPanelShape!$V$2:$W$50,2,0),"")</f>
        <v/>
      </c>
      <c r="BF822" s="79" t="str">
        <f t="shared" si="158"/>
        <v/>
      </c>
      <c r="BG822" s="71"/>
      <c r="BH822" s="79" t="str">
        <f>IFERROR(VLOOKUP(BG822, TxtPanelDefinition!$A$2:$B$50, 2, 0),"")</f>
        <v/>
      </c>
      <c r="BI822" s="71"/>
      <c r="BJ822" s="79" t="str">
        <f>IFERROR(VLOOKUP(BI822, TxtPanelDefinition!$A$2:$B$50, 2, 0),"")</f>
        <v/>
      </c>
      <c r="BK822" s="71"/>
      <c r="BL822" s="79" t="str">
        <f>IFERROR(VLOOKUP(BK822, InscrTechniques!$A$2:$B$50, 2, 0),"")</f>
        <v/>
      </c>
      <c r="BM822" s="71"/>
      <c r="BN822" s="79" t="str">
        <f>IFERROR(VLOOKUP(BM822, InscrTechniques!$A$2:$B$50, 2, 0),"")</f>
        <v/>
      </c>
      <c r="BO822" s="71"/>
      <c r="BP822" s="79" t="str">
        <f>IFERROR(VLOOKUP(BO822, InscrTechniques!$A$2:$B$50, 2, 0),"")</f>
        <v/>
      </c>
      <c r="BQ822" s="71"/>
      <c r="BR822" s="79" t="str">
        <f>IFERROR(VLOOKUP(BQ822, InscrTechniques!$A$2:$B$50, 2, 0),"")</f>
        <v/>
      </c>
      <c r="BS822" s="71"/>
      <c r="BT822" s="79" t="str">
        <f>IFERROR(VLOOKUP(BS822, InscrTechniques!$A$2:$B$50, 2, 0),"")</f>
        <v/>
      </c>
      <c r="BU822" s="71"/>
      <c r="BV822" s="79" t="str">
        <f>IFERROR(VLOOKUP(BU822, InscrTechniques!$A$2:$B$50, 2, 0),"")</f>
        <v/>
      </c>
      <c r="BW822" s="125"/>
      <c r="BX822" s="79" t="str">
        <f>IFERROR(VLOOKUP(BW822, InscrTechniques!$A$2:$B$50, 2, 0),"")</f>
        <v/>
      </c>
      <c r="BY822" s="125"/>
      <c r="BZ822" s="79" t="str">
        <f>IFERROR(VLOOKUP(BY822, InscrTechniques!$A$2:$B$50, 2, 0),"")</f>
        <v/>
      </c>
      <c r="CA822" s="74"/>
      <c r="CB822" s="114" t="str">
        <f>IFERROR(VLOOKUP(CA822, LetterStyle!$A$2:$B$50, 2, 0),"")</f>
        <v/>
      </c>
      <c r="CC822" s="74"/>
      <c r="CD822" s="114" t="str">
        <f>IFERROR(VLOOKUP(CC822, LetterStyle!$A$2:$B$50, 2, 0),"")</f>
        <v/>
      </c>
      <c r="CE822" s="74"/>
      <c r="CF822" s="114" t="str">
        <f>IFERROR(VLOOKUP(CE822, LetterStyle!$A$2:$B$50, 2, 0),"")</f>
        <v/>
      </c>
      <c r="CG822" s="74"/>
      <c r="CH822" s="79" t="str">
        <f>IFERROR(VLOOKUP(CG822, LetterStyle!$A$2:$B$50, 2, 0),"")</f>
        <v/>
      </c>
      <c r="CI822" s="71"/>
      <c r="CJ822" s="79" t="str">
        <f>IFERROR(VLOOKUP(CI822, DecMotifs!$A$1:$B$306, 2, 0),"")</f>
        <v/>
      </c>
      <c r="CK822" s="71"/>
      <c r="CL822" s="79" t="str">
        <f>IFERROR(VLOOKUP(CK822, DecMotifs!$A$1:$B$306, 2, 0),"")</f>
        <v/>
      </c>
      <c r="CM822" s="71"/>
      <c r="CN822" s="79" t="str">
        <f>IFERROR(VLOOKUP(CM822, DecMotifs!$A$1:$B$306, 2, 0),"")</f>
        <v/>
      </c>
      <c r="CO822" s="71"/>
      <c r="CP822" s="79" t="str">
        <f>IFERROR(VLOOKUP(CO822, MarginalDec!$A$2:$B$253, 2, 0),"")</f>
        <v/>
      </c>
      <c r="CQ822" s="71"/>
      <c r="CR822" s="79" t="str">
        <f>IFERROR(VLOOKUP(CQ822, MarginalDec!$A$2:$B$253, 2, 0),"")</f>
        <v/>
      </c>
      <c r="CS822" s="71"/>
      <c r="CT822" s="79" t="str">
        <f>IFERROR(VLOOKUP(CS822, MarginalDec!$A$2:$B$253, 2, 0),"")</f>
        <v/>
      </c>
      <c r="CU822" s="71"/>
      <c r="CV822" s="79" t="str">
        <f>IF(ISBLANK(CU822),"", IFERROR(VLOOKUP(CU822, Tooling!$A$2:$B$252, 2, 0),""))</f>
        <v/>
      </c>
      <c r="CW822" s="71"/>
      <c r="CX822" s="79" t="str">
        <f>IF(ISBLANK(CW822),"", IFERROR(VLOOKUP(CW822, Tooling!$A$2:$B$252, 2, 0),""))</f>
        <v/>
      </c>
      <c r="CY822" s="71"/>
      <c r="CZ822" s="79" t="str">
        <f>IF(ISBLANK(CY822),"", IFERROR(VLOOKUP(CY822, Repairs!$A$2:$B$252, 2, 0),""))</f>
        <v/>
      </c>
      <c r="DA822" s="77"/>
      <c r="DB822" s="71"/>
      <c r="DC822" s="79" t="str">
        <f>IFERROR(VLOOKUP(DB822, DatingReason!$A$2:$B$252, 2, 0),"")</f>
        <v/>
      </c>
      <c r="DD822" s="123" t="str">
        <f t="shared" si="159"/>
        <v/>
      </c>
      <c r="DF822" s="119" t="str">
        <f t="array" ref="DF822">IF(AND($B822&lt;&gt;"", $DE822&lt;&gt;"", $DE822&lt;&gt;"No"),MAX(IF($B822=PEOPLE!$B$4:$B$1000, PEOPLE!$Q$4:$Q$1000,""))+100,"")</f>
        <v/>
      </c>
      <c r="DG822" s="68"/>
      <c r="DH822" s="76">
        <f>COUNTIF(PEOPLE!B:B, MEMORIALS!B822)</f>
        <v>0</v>
      </c>
      <c r="DI822" s="82"/>
      <c r="DJ822" s="82"/>
      <c r="DK822" s="82"/>
      <c r="DL822" s="68"/>
      <c r="DM822" s="68"/>
      <c r="DN822" s="68"/>
      <c r="DO822" s="68"/>
      <c r="DP822" s="68"/>
    </row>
    <row r="823" spans="1:120" ht="15" customHeight="1" x14ac:dyDescent="0.25">
      <c r="A823" s="68"/>
      <c r="B823" s="69"/>
      <c r="C823" s="68"/>
      <c r="D823" s="68"/>
      <c r="E823" s="70" t="str">
        <f>IF(D823="","",VLOOKUP(D823,Denomination!$A$2:$B$50, 2, 0))</f>
        <v/>
      </c>
      <c r="F823" s="68"/>
      <c r="G823" s="71"/>
      <c r="H823" s="70" t="str">
        <f>IF(G823="","",VLOOKUP(G823,MCondition!$A$2:$B$50, 2, 0))</f>
        <v/>
      </c>
      <c r="I823" s="72"/>
      <c r="J823" s="71"/>
      <c r="K823" s="70" t="str">
        <f>IF(J823="","",VLOOKUP(J823,ICondition!$A$2:$B$50, 2, 0))</f>
        <v/>
      </c>
      <c r="L823" s="73"/>
      <c r="M823" s="73"/>
      <c r="N823" s="73"/>
      <c r="O823" s="73"/>
      <c r="P823" s="73"/>
      <c r="Q823" s="73"/>
      <c r="R823" s="78"/>
      <c r="S823" s="79" t="str">
        <f>IFERROR(VLOOKUP(R823,Material!$A$2:$B$59, 2, 0),"")</f>
        <v/>
      </c>
      <c r="T823" s="71"/>
      <c r="U823" s="79" t="str">
        <f>IFERROR(VLOOKUP(T823,Material!$A$2:$B$59, 2, 0),"")</f>
        <v/>
      </c>
      <c r="V823" s="71"/>
      <c r="W823" s="79" t="str">
        <f>IFERROR(VLOOKUP(V823,Material!$A$2:$B$59, 2, 0),"")</f>
        <v/>
      </c>
      <c r="X823" s="71"/>
      <c r="Y823" s="79" t="str">
        <f>IFERROR(VLOOKUP(X823,Material!$A$2:$B$59, 2, 0),"")</f>
        <v/>
      </c>
      <c r="Z823" s="71"/>
      <c r="AA823" s="79" t="str">
        <f>IFERROR(VLOOKUP(Z823,Material!$A$2:$B$59, 2, 0),"")</f>
        <v/>
      </c>
      <c r="AB823" s="74"/>
      <c r="AC823" s="75" t="e">
        <f t="shared" si="148"/>
        <v>#VALUE!</v>
      </c>
      <c r="AD823" s="75" t="e">
        <f t="shared" si="149"/>
        <v>#VALUE!</v>
      </c>
      <c r="AE823" s="75" t="e">
        <f t="shared" si="151"/>
        <v>#VALUE!</v>
      </c>
      <c r="AF823" s="75" t="e">
        <f t="shared" si="150"/>
        <v>#VALUE!</v>
      </c>
      <c r="AG823" s="75" t="e">
        <f t="shared" si="152"/>
        <v>#VALUE!</v>
      </c>
      <c r="AH823" s="75" t="e">
        <f t="shared" si="153"/>
        <v>#VALUE!</v>
      </c>
      <c r="AI823" s="75" t="e">
        <f t="shared" si="154"/>
        <v>#VALUE!</v>
      </c>
      <c r="AJ823" s="80" t="e">
        <f t="shared" si="155"/>
        <v>#VALUE!</v>
      </c>
      <c r="AK823" s="79" t="str">
        <f>(IFERROR(VLOOKUP(AB823,Categories!$A$2:$B$20,2,1),""))</f>
        <v/>
      </c>
      <c r="AL823" s="79" t="str">
        <f ca="1">IFERROR(VLOOKUP((HLOOKUP((VLOOKUP($AB823,Categories!$A$2:$F$20,3,1)), $AB$3:$AJ823, (ROW()-ROW($AB$3)+1), 0)), INDIRECT(VLOOKUP($AB823,Categories!$A$2:$F$20,6,1)),2,0),AK823)</f>
        <v/>
      </c>
      <c r="AM823" s="79" t="str">
        <f ca="1">IFERROR(VLOOKUP((HLOOKUP((VLOOKUP($AB823,Categories!$A$2:$F$20,4,1)),$AB$3:$AJ823,(ROW()-ROW($AB$3)+1),0)),INDIRECT(VLOOKUP($AB823,Categories!$A$2:$H$20,7,1)),2,0),"")</f>
        <v/>
      </c>
      <c r="AN823" s="79" t="str">
        <f ca="1">IFERROR(VLOOKUP((HLOOKUP((VLOOKUP($AB823,Categories!$A$2:$F$20,5,1)), $AB$3:$AJ823, (ROW()-ROW($AB$3)+1), 0)), INDIRECT(VLOOKUP($AB823,Categories!$A$2:$H$20,8,1)),2,0),"")</f>
        <v/>
      </c>
      <c r="AO823" s="79" t="str">
        <f t="shared" ca="1" si="156"/>
        <v/>
      </c>
      <c r="AP823" s="81"/>
      <c r="AQ823" s="70" t="str">
        <f>IFERROR(VLOOKUP(VALUE(MID(AP823,1,1)),AdditionalElements!$A$2:$B$50,2,0),"")</f>
        <v/>
      </c>
      <c r="AR823" s="70" t="str">
        <f>IFERROR(VLOOKUP(VALUE(MID(AP823,2,1)),AdditionalElements!$H$2:$I$50,2,0),"")</f>
        <v/>
      </c>
      <c r="AS823" s="70" t="str">
        <f>IFERROR(VLOOKUP(VALUE(MID(AP823,3,1)),AdditionalElements!$O$2:$P$50,2,0),"")</f>
        <v/>
      </c>
      <c r="AT823" s="70" t="str">
        <f>IFERROR(VLOOKUP(VALUE(MID(AP823,4,1)),AdditionalElements!$V$2:$W$50,2,0),"")</f>
        <v/>
      </c>
      <c r="AU823" s="71"/>
      <c r="AV823" s="79" t="str">
        <f>IFERROR(IF(VALUE(MID(AU823,1,1))=1, VLOOKUP(VALUE(MID(AU823,1,1)), TxtPanelShape!$A$2:$C$50, 3, 0), (IF(VALUE(MID(AU823,1,1))&gt;=7, VLOOKUP(VALUE(MID(AU823,1,1)), TxtPanelShape!$A$2:$C$50, 3, 0),VLOOKUP(VALUE(MID(AU823,1,2)),TxtPanelShape!$A$2:$C$50,3,0)))), "")</f>
        <v/>
      </c>
      <c r="AW823" s="79" t="str">
        <f>IFERROR(IF(VALUE(MID(AU823,1,1))=1, ", "&amp;VLOOKUP(VALUE(MID(AU823,2,1)), TxtPanelShape!$H$2:$I$50, 2, 0), IF(VALUE(MID(AU823,1,1))&gt;=7, ", "&amp;VLOOKUP(VALUE(MID(AU823,2,1)), TxtPanelShape!$H$2:$I$50, 2, 0),"")), "")</f>
        <v/>
      </c>
      <c r="AX823" s="79" t="str">
        <f>IFERROR(IF(VALUE(MID(AU823,1,1))=1, ", "&amp;VLOOKUP(VALUE(MID(AU823,3,1)), TxtPanelShape!$O$2:$P$50, 2, 0), IF(VALUE(MID(AU823,1,1))&gt;=7, ", "&amp;VLOOKUP(VALUE(MID(AU823,3,1)), TxtPanelShape!$O$2:$P$50, 2, 0),"")),"")</f>
        <v/>
      </c>
      <c r="AY823" s="79" t="str">
        <f>IFERROR("; "&amp;VLOOKUP(VALUE(MID(AU823,4,1)), TxtPanelShape!$V$2:$W$50,2,0),"")</f>
        <v/>
      </c>
      <c r="AZ823" s="79" t="str">
        <f t="shared" si="157"/>
        <v/>
      </c>
      <c r="BA823" s="71"/>
      <c r="BB823" s="79" t="str">
        <f>IFERROR(IF(VALUE(MID(BA823,1,1))=1, VLOOKUP(VALUE(MID(BA823,1,1)), TxtPanelShape!$A$2:$C$50, 3, 0), (IF(VALUE(MID(BA823,1,1))&gt;=7, VLOOKUP(VALUE(MID(BA823,1,1)), TxtPanelShape!$A$2:$C$50, 3, 0),VLOOKUP(VALUE(MID(BA823,1,2)),TxtPanelShape!$A$2:$C$50,3,0)))), "")</f>
        <v/>
      </c>
      <c r="BC823" s="79" t="str">
        <f>IFERROR(IF(VALUE(MID(BA823,1,1))=1, ", "&amp;VLOOKUP(VALUE(MID(BA823,2,1)), TxtPanelShape!$H$2:$I$50, 2, 0), IF(VALUE(MID(BA823,1,1))&gt;=7, ", "&amp;VLOOKUP(VALUE(MID(BA823,2,1)), TxtPanelShape!$H$2:$I$50, 2, 0),"")), "")</f>
        <v/>
      </c>
      <c r="BD823" s="79" t="str">
        <f>IFERROR(IF(VALUE(MID(BA823,1,1))=1, ", "&amp;VLOOKUP(VALUE(MID(BA823,3,1)), TxtPanelShape!$O$2:$P$50, 2, 0), IF(VALUE(MID(BA823,1,1))&gt;=7, ", "&amp;VLOOKUP(VALUE(MID(BA823,3,1)), TxtPanelShape!$O$2:$P$50, 2, 0),"")),"")</f>
        <v/>
      </c>
      <c r="BE823" s="79" t="str">
        <f>IFERROR("; "&amp;VLOOKUP(VALUE(MID(BA823,4,1)), TxtPanelShape!$V$2:$W$50,2,0),"")</f>
        <v/>
      </c>
      <c r="BF823" s="79" t="str">
        <f t="shared" si="158"/>
        <v/>
      </c>
      <c r="BG823" s="71"/>
      <c r="BH823" s="79" t="str">
        <f>IFERROR(VLOOKUP(BG823, TxtPanelDefinition!$A$2:$B$50, 2, 0),"")</f>
        <v/>
      </c>
      <c r="BI823" s="71"/>
      <c r="BJ823" s="79" t="str">
        <f>IFERROR(VLOOKUP(BI823, TxtPanelDefinition!$A$2:$B$50, 2, 0),"")</f>
        <v/>
      </c>
      <c r="BK823" s="71"/>
      <c r="BL823" s="79" t="str">
        <f>IFERROR(VLOOKUP(BK823, InscrTechniques!$A$2:$B$50, 2, 0),"")</f>
        <v/>
      </c>
      <c r="BM823" s="71"/>
      <c r="BN823" s="79" t="str">
        <f>IFERROR(VLOOKUP(BM823, InscrTechniques!$A$2:$B$50, 2, 0),"")</f>
        <v/>
      </c>
      <c r="BO823" s="71"/>
      <c r="BP823" s="79" t="str">
        <f>IFERROR(VLOOKUP(BO823, InscrTechniques!$A$2:$B$50, 2, 0),"")</f>
        <v/>
      </c>
      <c r="BQ823" s="71"/>
      <c r="BR823" s="79" t="str">
        <f>IFERROR(VLOOKUP(BQ823, InscrTechniques!$A$2:$B$50, 2, 0),"")</f>
        <v/>
      </c>
      <c r="BS823" s="71"/>
      <c r="BT823" s="79" t="str">
        <f>IFERROR(VLOOKUP(BS823, InscrTechniques!$A$2:$B$50, 2, 0),"")</f>
        <v/>
      </c>
      <c r="BU823" s="71"/>
      <c r="BV823" s="79" t="str">
        <f>IFERROR(VLOOKUP(BU823, InscrTechniques!$A$2:$B$50, 2, 0),"")</f>
        <v/>
      </c>
      <c r="BW823" s="125"/>
      <c r="BX823" s="79" t="str">
        <f>IFERROR(VLOOKUP(BW823, InscrTechniques!$A$2:$B$50, 2, 0),"")</f>
        <v/>
      </c>
      <c r="BY823" s="125"/>
      <c r="BZ823" s="79" t="str">
        <f>IFERROR(VLOOKUP(BY823, InscrTechniques!$A$2:$B$50, 2, 0),"")</f>
        <v/>
      </c>
      <c r="CA823" s="74"/>
      <c r="CB823" s="114" t="str">
        <f>IFERROR(VLOOKUP(CA823, LetterStyle!$A$2:$B$50, 2, 0),"")</f>
        <v/>
      </c>
      <c r="CC823" s="74"/>
      <c r="CD823" s="114" t="str">
        <f>IFERROR(VLOOKUP(CC823, LetterStyle!$A$2:$B$50, 2, 0),"")</f>
        <v/>
      </c>
      <c r="CE823" s="74"/>
      <c r="CF823" s="114" t="str">
        <f>IFERROR(VLOOKUP(CE823, LetterStyle!$A$2:$B$50, 2, 0),"")</f>
        <v/>
      </c>
      <c r="CG823" s="74"/>
      <c r="CH823" s="79" t="str">
        <f>IFERROR(VLOOKUP(CG823, LetterStyle!$A$2:$B$50, 2, 0),"")</f>
        <v/>
      </c>
      <c r="CI823" s="71"/>
      <c r="CJ823" s="79" t="str">
        <f>IFERROR(VLOOKUP(CI823, DecMotifs!$A$1:$B$306, 2, 0),"")</f>
        <v/>
      </c>
      <c r="CK823" s="71"/>
      <c r="CL823" s="79" t="str">
        <f>IFERROR(VLOOKUP(CK823, DecMotifs!$A$1:$B$306, 2, 0),"")</f>
        <v/>
      </c>
      <c r="CM823" s="71"/>
      <c r="CN823" s="79" t="str">
        <f>IFERROR(VLOOKUP(CM823, DecMotifs!$A$1:$B$306, 2, 0),"")</f>
        <v/>
      </c>
      <c r="CO823" s="71"/>
      <c r="CP823" s="79" t="str">
        <f>IFERROR(VLOOKUP(CO823, MarginalDec!$A$2:$B$253, 2, 0),"")</f>
        <v/>
      </c>
      <c r="CQ823" s="71"/>
      <c r="CR823" s="79" t="str">
        <f>IFERROR(VLOOKUP(CQ823, MarginalDec!$A$2:$B$253, 2, 0),"")</f>
        <v/>
      </c>
      <c r="CS823" s="71"/>
      <c r="CT823" s="79" t="str">
        <f>IFERROR(VLOOKUP(CS823, MarginalDec!$A$2:$B$253, 2, 0),"")</f>
        <v/>
      </c>
      <c r="CU823" s="71"/>
      <c r="CV823" s="79" t="str">
        <f>IF(ISBLANK(CU823),"", IFERROR(VLOOKUP(CU823, Tooling!$A$2:$B$252, 2, 0),""))</f>
        <v/>
      </c>
      <c r="CW823" s="71"/>
      <c r="CX823" s="79" t="str">
        <f>IF(ISBLANK(CW823),"", IFERROR(VLOOKUP(CW823, Tooling!$A$2:$B$252, 2, 0),""))</f>
        <v/>
      </c>
      <c r="CY823" s="71"/>
      <c r="CZ823" s="79" t="str">
        <f>IF(ISBLANK(CY823),"", IFERROR(VLOOKUP(CY823, Repairs!$A$2:$B$252, 2, 0),""))</f>
        <v/>
      </c>
      <c r="DA823" s="77"/>
      <c r="DB823" s="71"/>
      <c r="DC823" s="79" t="str">
        <f>IFERROR(VLOOKUP(DB823, DatingReason!$A$2:$B$252, 2, 0),"")</f>
        <v/>
      </c>
      <c r="DD823" s="123" t="str">
        <f t="shared" si="159"/>
        <v/>
      </c>
      <c r="DF823" s="119" t="str">
        <f t="array" ref="DF823">IF(AND($B823&lt;&gt;"", $DE823&lt;&gt;"", $DE823&lt;&gt;"No"),MAX(IF($B823=PEOPLE!$B$4:$B$1000, PEOPLE!$Q$4:$Q$1000,""))+100,"")</f>
        <v/>
      </c>
      <c r="DG823" s="68"/>
      <c r="DH823" s="76">
        <f>COUNTIF(PEOPLE!B:B, MEMORIALS!B823)</f>
        <v>0</v>
      </c>
      <c r="DI823" s="82"/>
      <c r="DJ823" s="82"/>
      <c r="DK823" s="82"/>
      <c r="DL823" s="68"/>
      <c r="DM823" s="68"/>
      <c r="DN823" s="68"/>
      <c r="DO823" s="68"/>
      <c r="DP823" s="68"/>
    </row>
    <row r="824" spans="1:120" ht="15" customHeight="1" x14ac:dyDescent="0.25">
      <c r="A824" s="68"/>
      <c r="B824" s="69"/>
      <c r="C824" s="68"/>
      <c r="D824" s="68"/>
      <c r="E824" s="70" t="str">
        <f>IF(D824="","",VLOOKUP(D824,Denomination!$A$2:$B$50, 2, 0))</f>
        <v/>
      </c>
      <c r="F824" s="68"/>
      <c r="G824" s="71"/>
      <c r="H824" s="70" t="str">
        <f>IF(G824="","",VLOOKUP(G824,MCondition!$A$2:$B$50, 2, 0))</f>
        <v/>
      </c>
      <c r="I824" s="72"/>
      <c r="J824" s="71"/>
      <c r="K824" s="70" t="str">
        <f>IF(J824="","",VLOOKUP(J824,ICondition!$A$2:$B$50, 2, 0))</f>
        <v/>
      </c>
      <c r="L824" s="73"/>
      <c r="M824" s="73"/>
      <c r="N824" s="73"/>
      <c r="O824" s="73"/>
      <c r="P824" s="73"/>
      <c r="Q824" s="73"/>
      <c r="R824" s="78"/>
      <c r="S824" s="79" t="str">
        <f>IFERROR(VLOOKUP(R824,Material!$A$2:$B$59, 2, 0),"")</f>
        <v/>
      </c>
      <c r="T824" s="71"/>
      <c r="U824" s="79" t="str">
        <f>IFERROR(VLOOKUP(T824,Material!$A$2:$B$59, 2, 0),"")</f>
        <v/>
      </c>
      <c r="V824" s="71"/>
      <c r="W824" s="79" t="str">
        <f>IFERROR(VLOOKUP(V824,Material!$A$2:$B$59, 2, 0),"")</f>
        <v/>
      </c>
      <c r="X824" s="71"/>
      <c r="Y824" s="79" t="str">
        <f>IFERROR(VLOOKUP(X824,Material!$A$2:$B$59, 2, 0),"")</f>
        <v/>
      </c>
      <c r="Z824" s="71"/>
      <c r="AA824" s="79" t="str">
        <f>IFERROR(VLOOKUP(Z824,Material!$A$2:$B$59, 2, 0),"")</f>
        <v/>
      </c>
      <c r="AB824" s="74"/>
      <c r="AC824" s="75" t="e">
        <f t="shared" si="148"/>
        <v>#VALUE!</v>
      </c>
      <c r="AD824" s="75" t="e">
        <f t="shared" si="149"/>
        <v>#VALUE!</v>
      </c>
      <c r="AE824" s="75" t="e">
        <f t="shared" si="151"/>
        <v>#VALUE!</v>
      </c>
      <c r="AF824" s="75" t="e">
        <f t="shared" si="150"/>
        <v>#VALUE!</v>
      </c>
      <c r="AG824" s="75" t="e">
        <f t="shared" si="152"/>
        <v>#VALUE!</v>
      </c>
      <c r="AH824" s="75" t="e">
        <f t="shared" si="153"/>
        <v>#VALUE!</v>
      </c>
      <c r="AI824" s="75" t="e">
        <f t="shared" si="154"/>
        <v>#VALUE!</v>
      </c>
      <c r="AJ824" s="80" t="e">
        <f t="shared" si="155"/>
        <v>#VALUE!</v>
      </c>
      <c r="AK824" s="79" t="str">
        <f>(IFERROR(VLOOKUP(AB824,Categories!$A$2:$B$20,2,1),""))</f>
        <v/>
      </c>
      <c r="AL824" s="79" t="str">
        <f ca="1">IFERROR(VLOOKUP((HLOOKUP((VLOOKUP($AB824,Categories!$A$2:$F$20,3,1)), $AB$3:$AJ824, (ROW()-ROW($AB$3)+1), 0)), INDIRECT(VLOOKUP($AB824,Categories!$A$2:$F$20,6,1)),2,0),AK824)</f>
        <v/>
      </c>
      <c r="AM824" s="79" t="str">
        <f ca="1">IFERROR(VLOOKUP((HLOOKUP((VLOOKUP($AB824,Categories!$A$2:$F$20,4,1)),$AB$3:$AJ824,(ROW()-ROW($AB$3)+1),0)),INDIRECT(VLOOKUP($AB824,Categories!$A$2:$H$20,7,1)),2,0),"")</f>
        <v/>
      </c>
      <c r="AN824" s="79" t="str">
        <f ca="1">IFERROR(VLOOKUP((HLOOKUP((VLOOKUP($AB824,Categories!$A$2:$F$20,5,1)), $AB$3:$AJ824, (ROW()-ROW($AB$3)+1), 0)), INDIRECT(VLOOKUP($AB824,Categories!$A$2:$H$20,8,1)),2,0),"")</f>
        <v/>
      </c>
      <c r="AO824" s="79" t="str">
        <f t="shared" ca="1" si="156"/>
        <v/>
      </c>
      <c r="AP824" s="81"/>
      <c r="AQ824" s="70" t="str">
        <f>IFERROR(VLOOKUP(VALUE(MID(AP824,1,1)),AdditionalElements!$A$2:$B$50,2,0),"")</f>
        <v/>
      </c>
      <c r="AR824" s="70" t="str">
        <f>IFERROR(VLOOKUP(VALUE(MID(AP824,2,1)),AdditionalElements!$H$2:$I$50,2,0),"")</f>
        <v/>
      </c>
      <c r="AS824" s="70" t="str">
        <f>IFERROR(VLOOKUP(VALUE(MID(AP824,3,1)),AdditionalElements!$O$2:$P$50,2,0),"")</f>
        <v/>
      </c>
      <c r="AT824" s="70" t="str">
        <f>IFERROR(VLOOKUP(VALUE(MID(AP824,4,1)),AdditionalElements!$V$2:$W$50,2,0),"")</f>
        <v/>
      </c>
      <c r="AU824" s="71"/>
      <c r="AV824" s="79" t="str">
        <f>IFERROR(IF(VALUE(MID(AU824,1,1))=1, VLOOKUP(VALUE(MID(AU824,1,1)), TxtPanelShape!$A$2:$C$50, 3, 0), (IF(VALUE(MID(AU824,1,1))&gt;=7, VLOOKUP(VALUE(MID(AU824,1,1)), TxtPanelShape!$A$2:$C$50, 3, 0),VLOOKUP(VALUE(MID(AU824,1,2)),TxtPanelShape!$A$2:$C$50,3,0)))), "")</f>
        <v/>
      </c>
      <c r="AW824" s="79" t="str">
        <f>IFERROR(IF(VALUE(MID(AU824,1,1))=1, ", "&amp;VLOOKUP(VALUE(MID(AU824,2,1)), TxtPanelShape!$H$2:$I$50, 2, 0), IF(VALUE(MID(AU824,1,1))&gt;=7, ", "&amp;VLOOKUP(VALUE(MID(AU824,2,1)), TxtPanelShape!$H$2:$I$50, 2, 0),"")), "")</f>
        <v/>
      </c>
      <c r="AX824" s="79" t="str">
        <f>IFERROR(IF(VALUE(MID(AU824,1,1))=1, ", "&amp;VLOOKUP(VALUE(MID(AU824,3,1)), TxtPanelShape!$O$2:$P$50, 2, 0), IF(VALUE(MID(AU824,1,1))&gt;=7, ", "&amp;VLOOKUP(VALUE(MID(AU824,3,1)), TxtPanelShape!$O$2:$P$50, 2, 0),"")),"")</f>
        <v/>
      </c>
      <c r="AY824" s="79" t="str">
        <f>IFERROR("; "&amp;VLOOKUP(VALUE(MID(AU824,4,1)), TxtPanelShape!$V$2:$W$50,2,0),"")</f>
        <v/>
      </c>
      <c r="AZ824" s="79" t="str">
        <f t="shared" si="157"/>
        <v/>
      </c>
      <c r="BA824" s="71"/>
      <c r="BB824" s="79" t="str">
        <f>IFERROR(IF(VALUE(MID(BA824,1,1))=1, VLOOKUP(VALUE(MID(BA824,1,1)), TxtPanelShape!$A$2:$C$50, 3, 0), (IF(VALUE(MID(BA824,1,1))&gt;=7, VLOOKUP(VALUE(MID(BA824,1,1)), TxtPanelShape!$A$2:$C$50, 3, 0),VLOOKUP(VALUE(MID(BA824,1,2)),TxtPanelShape!$A$2:$C$50,3,0)))), "")</f>
        <v/>
      </c>
      <c r="BC824" s="79" t="str">
        <f>IFERROR(IF(VALUE(MID(BA824,1,1))=1, ", "&amp;VLOOKUP(VALUE(MID(BA824,2,1)), TxtPanelShape!$H$2:$I$50, 2, 0), IF(VALUE(MID(BA824,1,1))&gt;=7, ", "&amp;VLOOKUP(VALUE(MID(BA824,2,1)), TxtPanelShape!$H$2:$I$50, 2, 0),"")), "")</f>
        <v/>
      </c>
      <c r="BD824" s="79" t="str">
        <f>IFERROR(IF(VALUE(MID(BA824,1,1))=1, ", "&amp;VLOOKUP(VALUE(MID(BA824,3,1)), TxtPanelShape!$O$2:$P$50, 2, 0), IF(VALUE(MID(BA824,1,1))&gt;=7, ", "&amp;VLOOKUP(VALUE(MID(BA824,3,1)), TxtPanelShape!$O$2:$P$50, 2, 0),"")),"")</f>
        <v/>
      </c>
      <c r="BE824" s="79" t="str">
        <f>IFERROR("; "&amp;VLOOKUP(VALUE(MID(BA824,4,1)), TxtPanelShape!$V$2:$W$50,2,0),"")</f>
        <v/>
      </c>
      <c r="BF824" s="79" t="str">
        <f t="shared" si="158"/>
        <v/>
      </c>
      <c r="BG824" s="71"/>
      <c r="BH824" s="79" t="str">
        <f>IFERROR(VLOOKUP(BG824, TxtPanelDefinition!$A$2:$B$50, 2, 0),"")</f>
        <v/>
      </c>
      <c r="BI824" s="71"/>
      <c r="BJ824" s="79" t="str">
        <f>IFERROR(VLOOKUP(BI824, TxtPanelDefinition!$A$2:$B$50, 2, 0),"")</f>
        <v/>
      </c>
      <c r="BK824" s="71"/>
      <c r="BL824" s="79" t="str">
        <f>IFERROR(VLOOKUP(BK824, InscrTechniques!$A$2:$B$50, 2, 0),"")</f>
        <v/>
      </c>
      <c r="BM824" s="71"/>
      <c r="BN824" s="79" t="str">
        <f>IFERROR(VLOOKUP(BM824, InscrTechniques!$A$2:$B$50, 2, 0),"")</f>
        <v/>
      </c>
      <c r="BO824" s="71"/>
      <c r="BP824" s="79" t="str">
        <f>IFERROR(VLOOKUP(BO824, InscrTechniques!$A$2:$B$50, 2, 0),"")</f>
        <v/>
      </c>
      <c r="BQ824" s="71"/>
      <c r="BR824" s="79" t="str">
        <f>IFERROR(VLOOKUP(BQ824, InscrTechniques!$A$2:$B$50, 2, 0),"")</f>
        <v/>
      </c>
      <c r="BS824" s="71"/>
      <c r="BT824" s="79" t="str">
        <f>IFERROR(VLOOKUP(BS824, InscrTechniques!$A$2:$B$50, 2, 0),"")</f>
        <v/>
      </c>
      <c r="BU824" s="71"/>
      <c r="BV824" s="79" t="str">
        <f>IFERROR(VLOOKUP(BU824, InscrTechniques!$A$2:$B$50, 2, 0),"")</f>
        <v/>
      </c>
      <c r="BW824" s="125"/>
      <c r="BX824" s="79" t="str">
        <f>IFERROR(VLOOKUP(BW824, InscrTechniques!$A$2:$B$50, 2, 0),"")</f>
        <v/>
      </c>
      <c r="BY824" s="125"/>
      <c r="BZ824" s="79" t="str">
        <f>IFERROR(VLOOKUP(BY824, InscrTechniques!$A$2:$B$50, 2, 0),"")</f>
        <v/>
      </c>
      <c r="CA824" s="74"/>
      <c r="CB824" s="114" t="str">
        <f>IFERROR(VLOOKUP(CA824, LetterStyle!$A$2:$B$50, 2, 0),"")</f>
        <v/>
      </c>
      <c r="CC824" s="74"/>
      <c r="CD824" s="114" t="str">
        <f>IFERROR(VLOOKUP(CC824, LetterStyle!$A$2:$B$50, 2, 0),"")</f>
        <v/>
      </c>
      <c r="CE824" s="74"/>
      <c r="CF824" s="114" t="str">
        <f>IFERROR(VLOOKUP(CE824, LetterStyle!$A$2:$B$50, 2, 0),"")</f>
        <v/>
      </c>
      <c r="CG824" s="74"/>
      <c r="CH824" s="79" t="str">
        <f>IFERROR(VLOOKUP(CG824, LetterStyle!$A$2:$B$50, 2, 0),"")</f>
        <v/>
      </c>
      <c r="CI824" s="71"/>
      <c r="CJ824" s="79" t="str">
        <f>IFERROR(VLOOKUP(CI824, DecMotifs!$A$1:$B$306, 2, 0),"")</f>
        <v/>
      </c>
      <c r="CK824" s="71"/>
      <c r="CL824" s="79" t="str">
        <f>IFERROR(VLOOKUP(CK824, DecMotifs!$A$1:$B$306, 2, 0),"")</f>
        <v/>
      </c>
      <c r="CM824" s="71"/>
      <c r="CN824" s="79" t="str">
        <f>IFERROR(VLOOKUP(CM824, DecMotifs!$A$1:$B$306, 2, 0),"")</f>
        <v/>
      </c>
      <c r="CO824" s="71"/>
      <c r="CP824" s="79" t="str">
        <f>IFERROR(VLOOKUP(CO824, MarginalDec!$A$2:$B$253, 2, 0),"")</f>
        <v/>
      </c>
      <c r="CQ824" s="71"/>
      <c r="CR824" s="79" t="str">
        <f>IFERROR(VLOOKUP(CQ824, MarginalDec!$A$2:$B$253, 2, 0),"")</f>
        <v/>
      </c>
      <c r="CS824" s="71"/>
      <c r="CT824" s="79" t="str">
        <f>IFERROR(VLOOKUP(CS824, MarginalDec!$A$2:$B$253, 2, 0),"")</f>
        <v/>
      </c>
      <c r="CU824" s="71"/>
      <c r="CV824" s="79" t="str">
        <f>IF(ISBLANK(CU824),"", IFERROR(VLOOKUP(CU824, Tooling!$A$2:$B$252, 2, 0),""))</f>
        <v/>
      </c>
      <c r="CW824" s="71"/>
      <c r="CX824" s="79" t="str">
        <f>IF(ISBLANK(CW824),"", IFERROR(VLOOKUP(CW824, Tooling!$A$2:$B$252, 2, 0),""))</f>
        <v/>
      </c>
      <c r="CY824" s="71"/>
      <c r="CZ824" s="79" t="str">
        <f>IF(ISBLANK(CY824),"", IFERROR(VLOOKUP(CY824, Repairs!$A$2:$B$252, 2, 0),""))</f>
        <v/>
      </c>
      <c r="DA824" s="77"/>
      <c r="DB824" s="71"/>
      <c r="DC824" s="79" t="str">
        <f>IFERROR(VLOOKUP(DB824, DatingReason!$A$2:$B$252, 2, 0),"")</f>
        <v/>
      </c>
      <c r="DD824" s="123" t="str">
        <f t="shared" si="159"/>
        <v/>
      </c>
      <c r="DF824" s="119" t="str">
        <f t="array" ref="DF824">IF(AND($B824&lt;&gt;"", $DE824&lt;&gt;"", $DE824&lt;&gt;"No"),MAX(IF($B824=PEOPLE!$B$4:$B$1000, PEOPLE!$Q$4:$Q$1000,""))+100,"")</f>
        <v/>
      </c>
      <c r="DG824" s="68"/>
      <c r="DH824" s="76">
        <f>COUNTIF(PEOPLE!B:B, MEMORIALS!B824)</f>
        <v>0</v>
      </c>
      <c r="DI824" s="82"/>
      <c r="DJ824" s="82"/>
      <c r="DK824" s="82"/>
      <c r="DL824" s="68"/>
      <c r="DM824" s="68"/>
      <c r="DN824" s="68"/>
      <c r="DO824" s="68"/>
      <c r="DP824" s="68"/>
    </row>
    <row r="825" spans="1:120" ht="15" customHeight="1" x14ac:dyDescent="0.25">
      <c r="A825" s="68"/>
      <c r="B825" s="69"/>
      <c r="C825" s="68"/>
      <c r="D825" s="68"/>
      <c r="E825" s="70" t="str">
        <f>IF(D825="","",VLOOKUP(D825,Denomination!$A$2:$B$50, 2, 0))</f>
        <v/>
      </c>
      <c r="F825" s="68"/>
      <c r="G825" s="71"/>
      <c r="H825" s="70" t="str">
        <f>IF(G825="","",VLOOKUP(G825,MCondition!$A$2:$B$50, 2, 0))</f>
        <v/>
      </c>
      <c r="I825" s="72"/>
      <c r="J825" s="71"/>
      <c r="K825" s="70" t="str">
        <f>IF(J825="","",VLOOKUP(J825,ICondition!$A$2:$B$50, 2, 0))</f>
        <v/>
      </c>
      <c r="L825" s="73"/>
      <c r="M825" s="73"/>
      <c r="N825" s="73"/>
      <c r="O825" s="73"/>
      <c r="P825" s="73"/>
      <c r="Q825" s="73"/>
      <c r="R825" s="78"/>
      <c r="S825" s="79" t="str">
        <f>IFERROR(VLOOKUP(R825,Material!$A$2:$B$59, 2, 0),"")</f>
        <v/>
      </c>
      <c r="T825" s="71"/>
      <c r="U825" s="79" t="str">
        <f>IFERROR(VLOOKUP(T825,Material!$A$2:$B$59, 2, 0),"")</f>
        <v/>
      </c>
      <c r="V825" s="71"/>
      <c r="W825" s="79" t="str">
        <f>IFERROR(VLOOKUP(V825,Material!$A$2:$B$59, 2, 0),"")</f>
        <v/>
      </c>
      <c r="X825" s="71"/>
      <c r="Y825" s="79" t="str">
        <f>IFERROR(VLOOKUP(X825,Material!$A$2:$B$59, 2, 0),"")</f>
        <v/>
      </c>
      <c r="Z825" s="71"/>
      <c r="AA825" s="79" t="str">
        <f>IFERROR(VLOOKUP(Z825,Material!$A$2:$B$59, 2, 0),"")</f>
        <v/>
      </c>
      <c r="AB825" s="74"/>
      <c r="AC825" s="75" t="e">
        <f t="shared" si="148"/>
        <v>#VALUE!</v>
      </c>
      <c r="AD825" s="75" t="e">
        <f t="shared" si="149"/>
        <v>#VALUE!</v>
      </c>
      <c r="AE825" s="75" t="e">
        <f t="shared" si="151"/>
        <v>#VALUE!</v>
      </c>
      <c r="AF825" s="75" t="e">
        <f t="shared" si="150"/>
        <v>#VALUE!</v>
      </c>
      <c r="AG825" s="75" t="e">
        <f t="shared" si="152"/>
        <v>#VALUE!</v>
      </c>
      <c r="AH825" s="75" t="e">
        <f t="shared" si="153"/>
        <v>#VALUE!</v>
      </c>
      <c r="AI825" s="75" t="e">
        <f t="shared" si="154"/>
        <v>#VALUE!</v>
      </c>
      <c r="AJ825" s="80" t="e">
        <f t="shared" si="155"/>
        <v>#VALUE!</v>
      </c>
      <c r="AK825" s="79" t="str">
        <f>(IFERROR(VLOOKUP(AB825,Categories!$A$2:$B$20,2,1),""))</f>
        <v/>
      </c>
      <c r="AL825" s="79" t="str">
        <f ca="1">IFERROR(VLOOKUP((HLOOKUP((VLOOKUP($AB825,Categories!$A$2:$F$20,3,1)), $AB$3:$AJ825, (ROW()-ROW($AB$3)+1), 0)), INDIRECT(VLOOKUP($AB825,Categories!$A$2:$F$20,6,1)),2,0),AK825)</f>
        <v/>
      </c>
      <c r="AM825" s="79" t="str">
        <f ca="1">IFERROR(VLOOKUP((HLOOKUP((VLOOKUP($AB825,Categories!$A$2:$F$20,4,1)),$AB$3:$AJ825,(ROW()-ROW($AB$3)+1),0)),INDIRECT(VLOOKUP($AB825,Categories!$A$2:$H$20,7,1)),2,0),"")</f>
        <v/>
      </c>
      <c r="AN825" s="79" t="str">
        <f ca="1">IFERROR(VLOOKUP((HLOOKUP((VLOOKUP($AB825,Categories!$A$2:$F$20,5,1)), $AB$3:$AJ825, (ROW()-ROW($AB$3)+1), 0)), INDIRECT(VLOOKUP($AB825,Categories!$A$2:$H$20,8,1)),2,0),"")</f>
        <v/>
      </c>
      <c r="AO825" s="79" t="str">
        <f t="shared" ca="1" si="156"/>
        <v/>
      </c>
      <c r="AP825" s="81"/>
      <c r="AQ825" s="70" t="str">
        <f>IFERROR(VLOOKUP(VALUE(MID(AP825,1,1)),AdditionalElements!$A$2:$B$50,2,0),"")</f>
        <v/>
      </c>
      <c r="AR825" s="70" t="str">
        <f>IFERROR(VLOOKUP(VALUE(MID(AP825,2,1)),AdditionalElements!$H$2:$I$50,2,0),"")</f>
        <v/>
      </c>
      <c r="AS825" s="70" t="str">
        <f>IFERROR(VLOOKUP(VALUE(MID(AP825,3,1)),AdditionalElements!$O$2:$P$50,2,0),"")</f>
        <v/>
      </c>
      <c r="AT825" s="70" t="str">
        <f>IFERROR(VLOOKUP(VALUE(MID(AP825,4,1)),AdditionalElements!$V$2:$W$50,2,0),"")</f>
        <v/>
      </c>
      <c r="AU825" s="71"/>
      <c r="AV825" s="79" t="str">
        <f>IFERROR(IF(VALUE(MID(AU825,1,1))=1, VLOOKUP(VALUE(MID(AU825,1,1)), TxtPanelShape!$A$2:$C$50, 3, 0), (IF(VALUE(MID(AU825,1,1))&gt;=7, VLOOKUP(VALUE(MID(AU825,1,1)), TxtPanelShape!$A$2:$C$50, 3, 0),VLOOKUP(VALUE(MID(AU825,1,2)),TxtPanelShape!$A$2:$C$50,3,0)))), "")</f>
        <v/>
      </c>
      <c r="AW825" s="79" t="str">
        <f>IFERROR(IF(VALUE(MID(AU825,1,1))=1, ", "&amp;VLOOKUP(VALUE(MID(AU825,2,1)), TxtPanelShape!$H$2:$I$50, 2, 0), IF(VALUE(MID(AU825,1,1))&gt;=7, ", "&amp;VLOOKUP(VALUE(MID(AU825,2,1)), TxtPanelShape!$H$2:$I$50, 2, 0),"")), "")</f>
        <v/>
      </c>
      <c r="AX825" s="79" t="str">
        <f>IFERROR(IF(VALUE(MID(AU825,1,1))=1, ", "&amp;VLOOKUP(VALUE(MID(AU825,3,1)), TxtPanelShape!$O$2:$P$50, 2, 0), IF(VALUE(MID(AU825,1,1))&gt;=7, ", "&amp;VLOOKUP(VALUE(MID(AU825,3,1)), TxtPanelShape!$O$2:$P$50, 2, 0),"")),"")</f>
        <v/>
      </c>
      <c r="AY825" s="79" t="str">
        <f>IFERROR("; "&amp;VLOOKUP(VALUE(MID(AU825,4,1)), TxtPanelShape!$V$2:$W$50,2,0),"")</f>
        <v/>
      </c>
      <c r="AZ825" s="79" t="str">
        <f t="shared" si="157"/>
        <v/>
      </c>
      <c r="BA825" s="71"/>
      <c r="BB825" s="79" t="str">
        <f>IFERROR(IF(VALUE(MID(BA825,1,1))=1, VLOOKUP(VALUE(MID(BA825,1,1)), TxtPanelShape!$A$2:$C$50, 3, 0), (IF(VALUE(MID(BA825,1,1))&gt;=7, VLOOKUP(VALUE(MID(BA825,1,1)), TxtPanelShape!$A$2:$C$50, 3, 0),VLOOKUP(VALUE(MID(BA825,1,2)),TxtPanelShape!$A$2:$C$50,3,0)))), "")</f>
        <v/>
      </c>
      <c r="BC825" s="79" t="str">
        <f>IFERROR(IF(VALUE(MID(BA825,1,1))=1, ", "&amp;VLOOKUP(VALUE(MID(BA825,2,1)), TxtPanelShape!$H$2:$I$50, 2, 0), IF(VALUE(MID(BA825,1,1))&gt;=7, ", "&amp;VLOOKUP(VALUE(MID(BA825,2,1)), TxtPanelShape!$H$2:$I$50, 2, 0),"")), "")</f>
        <v/>
      </c>
      <c r="BD825" s="79" t="str">
        <f>IFERROR(IF(VALUE(MID(BA825,1,1))=1, ", "&amp;VLOOKUP(VALUE(MID(BA825,3,1)), TxtPanelShape!$O$2:$P$50, 2, 0), IF(VALUE(MID(BA825,1,1))&gt;=7, ", "&amp;VLOOKUP(VALUE(MID(BA825,3,1)), TxtPanelShape!$O$2:$P$50, 2, 0),"")),"")</f>
        <v/>
      </c>
      <c r="BE825" s="79" t="str">
        <f>IFERROR("; "&amp;VLOOKUP(VALUE(MID(BA825,4,1)), TxtPanelShape!$V$2:$W$50,2,0),"")</f>
        <v/>
      </c>
      <c r="BF825" s="79" t="str">
        <f t="shared" si="158"/>
        <v/>
      </c>
      <c r="BG825" s="71"/>
      <c r="BH825" s="79" t="str">
        <f>IFERROR(VLOOKUP(BG825, TxtPanelDefinition!$A$2:$B$50, 2, 0),"")</f>
        <v/>
      </c>
      <c r="BI825" s="71"/>
      <c r="BJ825" s="79" t="str">
        <f>IFERROR(VLOOKUP(BI825, TxtPanelDefinition!$A$2:$B$50, 2, 0),"")</f>
        <v/>
      </c>
      <c r="BK825" s="71"/>
      <c r="BL825" s="79" t="str">
        <f>IFERROR(VLOOKUP(BK825, InscrTechniques!$A$2:$B$50, 2, 0),"")</f>
        <v/>
      </c>
      <c r="BM825" s="71"/>
      <c r="BN825" s="79" t="str">
        <f>IFERROR(VLOOKUP(BM825, InscrTechniques!$A$2:$B$50, 2, 0),"")</f>
        <v/>
      </c>
      <c r="BO825" s="71"/>
      <c r="BP825" s="79" t="str">
        <f>IFERROR(VLOOKUP(BO825, InscrTechniques!$A$2:$B$50, 2, 0),"")</f>
        <v/>
      </c>
      <c r="BQ825" s="71"/>
      <c r="BR825" s="79" t="str">
        <f>IFERROR(VLOOKUP(BQ825, InscrTechniques!$A$2:$B$50, 2, 0),"")</f>
        <v/>
      </c>
      <c r="BS825" s="71"/>
      <c r="BT825" s="79" t="str">
        <f>IFERROR(VLOOKUP(BS825, InscrTechniques!$A$2:$B$50, 2, 0),"")</f>
        <v/>
      </c>
      <c r="BU825" s="71"/>
      <c r="BV825" s="79" t="str">
        <f>IFERROR(VLOOKUP(BU825, InscrTechniques!$A$2:$B$50, 2, 0),"")</f>
        <v/>
      </c>
      <c r="BW825" s="125"/>
      <c r="BX825" s="79" t="str">
        <f>IFERROR(VLOOKUP(BW825, InscrTechniques!$A$2:$B$50, 2, 0),"")</f>
        <v/>
      </c>
      <c r="BY825" s="125"/>
      <c r="BZ825" s="79" t="str">
        <f>IFERROR(VLOOKUP(BY825, InscrTechniques!$A$2:$B$50, 2, 0),"")</f>
        <v/>
      </c>
      <c r="CA825" s="74"/>
      <c r="CB825" s="114" t="str">
        <f>IFERROR(VLOOKUP(CA825, LetterStyle!$A$2:$B$50, 2, 0),"")</f>
        <v/>
      </c>
      <c r="CC825" s="74"/>
      <c r="CD825" s="114" t="str">
        <f>IFERROR(VLOOKUP(CC825, LetterStyle!$A$2:$B$50, 2, 0),"")</f>
        <v/>
      </c>
      <c r="CE825" s="74"/>
      <c r="CF825" s="114" t="str">
        <f>IFERROR(VLOOKUP(CE825, LetterStyle!$A$2:$B$50, 2, 0),"")</f>
        <v/>
      </c>
      <c r="CG825" s="74"/>
      <c r="CH825" s="79" t="str">
        <f>IFERROR(VLOOKUP(CG825, LetterStyle!$A$2:$B$50, 2, 0),"")</f>
        <v/>
      </c>
      <c r="CI825" s="71"/>
      <c r="CJ825" s="79" t="str">
        <f>IFERROR(VLOOKUP(CI825, DecMotifs!$A$1:$B$306, 2, 0),"")</f>
        <v/>
      </c>
      <c r="CK825" s="71"/>
      <c r="CL825" s="79" t="str">
        <f>IFERROR(VLOOKUP(CK825, DecMotifs!$A$1:$B$306, 2, 0),"")</f>
        <v/>
      </c>
      <c r="CM825" s="71"/>
      <c r="CN825" s="79" t="str">
        <f>IFERROR(VLOOKUP(CM825, DecMotifs!$A$1:$B$306, 2, 0),"")</f>
        <v/>
      </c>
      <c r="CO825" s="71"/>
      <c r="CP825" s="79" t="str">
        <f>IFERROR(VLOOKUP(CO825, MarginalDec!$A$2:$B$253, 2, 0),"")</f>
        <v/>
      </c>
      <c r="CQ825" s="71"/>
      <c r="CR825" s="79" t="str">
        <f>IFERROR(VLOOKUP(CQ825, MarginalDec!$A$2:$B$253, 2, 0),"")</f>
        <v/>
      </c>
      <c r="CS825" s="71"/>
      <c r="CT825" s="79" t="str">
        <f>IFERROR(VLOOKUP(CS825, MarginalDec!$A$2:$B$253, 2, 0),"")</f>
        <v/>
      </c>
      <c r="CU825" s="71"/>
      <c r="CV825" s="79" t="str">
        <f>IF(ISBLANK(CU825),"", IFERROR(VLOOKUP(CU825, Tooling!$A$2:$B$252, 2, 0),""))</f>
        <v/>
      </c>
      <c r="CW825" s="71"/>
      <c r="CX825" s="79" t="str">
        <f>IF(ISBLANK(CW825),"", IFERROR(VLOOKUP(CW825, Tooling!$A$2:$B$252, 2, 0),""))</f>
        <v/>
      </c>
      <c r="CY825" s="71"/>
      <c r="CZ825" s="79" t="str">
        <f>IF(ISBLANK(CY825),"", IFERROR(VLOOKUP(CY825, Repairs!$A$2:$B$252, 2, 0),""))</f>
        <v/>
      </c>
      <c r="DA825" s="77"/>
      <c r="DB825" s="71"/>
      <c r="DC825" s="79" t="str">
        <f>IFERROR(VLOOKUP(DB825, DatingReason!$A$2:$B$252, 2, 0),"")</f>
        <v/>
      </c>
      <c r="DD825" s="123" t="str">
        <f t="shared" si="159"/>
        <v/>
      </c>
      <c r="DF825" s="119" t="str">
        <f t="array" ref="DF825">IF(AND($B825&lt;&gt;"", $DE825&lt;&gt;"", $DE825&lt;&gt;"No"),MAX(IF($B825=PEOPLE!$B$4:$B$1000, PEOPLE!$Q$4:$Q$1000,""))+100,"")</f>
        <v/>
      </c>
      <c r="DG825" s="68"/>
      <c r="DH825" s="76">
        <f>COUNTIF(PEOPLE!B:B, MEMORIALS!B825)</f>
        <v>0</v>
      </c>
      <c r="DI825" s="82"/>
      <c r="DJ825" s="82"/>
      <c r="DK825" s="82"/>
      <c r="DL825" s="68"/>
      <c r="DM825" s="68"/>
      <c r="DN825" s="68"/>
      <c r="DO825" s="68"/>
      <c r="DP825" s="68"/>
    </row>
    <row r="826" spans="1:120" ht="15" customHeight="1" x14ac:dyDescent="0.25">
      <c r="A826" s="68"/>
      <c r="B826" s="69"/>
      <c r="C826" s="68"/>
      <c r="D826" s="68"/>
      <c r="E826" s="70" t="str">
        <f>IF(D826="","",VLOOKUP(D826,Denomination!$A$2:$B$50, 2, 0))</f>
        <v/>
      </c>
      <c r="F826" s="68"/>
      <c r="G826" s="71"/>
      <c r="H826" s="70" t="str">
        <f>IF(G826="","",VLOOKUP(G826,MCondition!$A$2:$B$50, 2, 0))</f>
        <v/>
      </c>
      <c r="I826" s="72"/>
      <c r="J826" s="71"/>
      <c r="K826" s="70" t="str">
        <f>IF(J826="","",VLOOKUP(J826,ICondition!$A$2:$B$50, 2, 0))</f>
        <v/>
      </c>
      <c r="L826" s="73"/>
      <c r="M826" s="73"/>
      <c r="N826" s="73"/>
      <c r="O826" s="73"/>
      <c r="P826" s="73"/>
      <c r="Q826" s="73"/>
      <c r="R826" s="78"/>
      <c r="S826" s="79" t="str">
        <f>IFERROR(VLOOKUP(R826,Material!$A$2:$B$59, 2, 0),"")</f>
        <v/>
      </c>
      <c r="T826" s="71"/>
      <c r="U826" s="79" t="str">
        <f>IFERROR(VLOOKUP(T826,Material!$A$2:$B$59, 2, 0),"")</f>
        <v/>
      </c>
      <c r="V826" s="71"/>
      <c r="W826" s="79" t="str">
        <f>IFERROR(VLOOKUP(V826,Material!$A$2:$B$59, 2, 0),"")</f>
        <v/>
      </c>
      <c r="X826" s="71"/>
      <c r="Y826" s="79" t="str">
        <f>IFERROR(VLOOKUP(X826,Material!$A$2:$B$59, 2, 0),"")</f>
        <v/>
      </c>
      <c r="Z826" s="71"/>
      <c r="AA826" s="79" t="str">
        <f>IFERROR(VLOOKUP(Z826,Material!$A$2:$B$59, 2, 0),"")</f>
        <v/>
      </c>
      <c r="AB826" s="74"/>
      <c r="AC826" s="75" t="e">
        <f t="shared" si="148"/>
        <v>#VALUE!</v>
      </c>
      <c r="AD826" s="75" t="e">
        <f t="shared" si="149"/>
        <v>#VALUE!</v>
      </c>
      <c r="AE826" s="75" t="e">
        <f t="shared" si="151"/>
        <v>#VALUE!</v>
      </c>
      <c r="AF826" s="75" t="e">
        <f t="shared" si="150"/>
        <v>#VALUE!</v>
      </c>
      <c r="AG826" s="75" t="e">
        <f t="shared" si="152"/>
        <v>#VALUE!</v>
      </c>
      <c r="AH826" s="75" t="e">
        <f t="shared" si="153"/>
        <v>#VALUE!</v>
      </c>
      <c r="AI826" s="75" t="e">
        <f t="shared" si="154"/>
        <v>#VALUE!</v>
      </c>
      <c r="AJ826" s="80" t="e">
        <f t="shared" si="155"/>
        <v>#VALUE!</v>
      </c>
      <c r="AK826" s="79" t="str">
        <f>(IFERROR(VLOOKUP(AB826,Categories!$A$2:$B$20,2,1),""))</f>
        <v/>
      </c>
      <c r="AL826" s="79" t="str">
        <f ca="1">IFERROR(VLOOKUP((HLOOKUP((VLOOKUP($AB826,Categories!$A$2:$F$20,3,1)), $AB$3:$AJ826, (ROW()-ROW($AB$3)+1), 0)), INDIRECT(VLOOKUP($AB826,Categories!$A$2:$F$20,6,1)),2,0),AK826)</f>
        <v/>
      </c>
      <c r="AM826" s="79" t="str">
        <f ca="1">IFERROR(VLOOKUP((HLOOKUP((VLOOKUP($AB826,Categories!$A$2:$F$20,4,1)),$AB$3:$AJ826,(ROW()-ROW($AB$3)+1),0)),INDIRECT(VLOOKUP($AB826,Categories!$A$2:$H$20,7,1)),2,0),"")</f>
        <v/>
      </c>
      <c r="AN826" s="79" t="str">
        <f ca="1">IFERROR(VLOOKUP((HLOOKUP((VLOOKUP($AB826,Categories!$A$2:$F$20,5,1)), $AB$3:$AJ826, (ROW()-ROW($AB$3)+1), 0)), INDIRECT(VLOOKUP($AB826,Categories!$A$2:$H$20,8,1)),2,0),"")</f>
        <v/>
      </c>
      <c r="AO826" s="79" t="str">
        <f t="shared" ca="1" si="156"/>
        <v/>
      </c>
      <c r="AP826" s="81"/>
      <c r="AQ826" s="70" t="str">
        <f>IFERROR(VLOOKUP(VALUE(MID(AP826,1,1)),AdditionalElements!$A$2:$B$50,2,0),"")</f>
        <v/>
      </c>
      <c r="AR826" s="70" t="str">
        <f>IFERROR(VLOOKUP(VALUE(MID(AP826,2,1)),AdditionalElements!$H$2:$I$50,2,0),"")</f>
        <v/>
      </c>
      <c r="AS826" s="70" t="str">
        <f>IFERROR(VLOOKUP(VALUE(MID(AP826,3,1)),AdditionalElements!$O$2:$P$50,2,0),"")</f>
        <v/>
      </c>
      <c r="AT826" s="70" t="str">
        <f>IFERROR(VLOOKUP(VALUE(MID(AP826,4,1)),AdditionalElements!$V$2:$W$50,2,0),"")</f>
        <v/>
      </c>
      <c r="AU826" s="71"/>
      <c r="AV826" s="79" t="str">
        <f>IFERROR(IF(VALUE(MID(AU826,1,1))=1, VLOOKUP(VALUE(MID(AU826,1,1)), TxtPanelShape!$A$2:$C$50, 3, 0), (IF(VALUE(MID(AU826,1,1))&gt;=7, VLOOKUP(VALUE(MID(AU826,1,1)), TxtPanelShape!$A$2:$C$50, 3, 0),VLOOKUP(VALUE(MID(AU826,1,2)),TxtPanelShape!$A$2:$C$50,3,0)))), "")</f>
        <v/>
      </c>
      <c r="AW826" s="79" t="str">
        <f>IFERROR(IF(VALUE(MID(AU826,1,1))=1, ", "&amp;VLOOKUP(VALUE(MID(AU826,2,1)), TxtPanelShape!$H$2:$I$50, 2, 0), IF(VALUE(MID(AU826,1,1))&gt;=7, ", "&amp;VLOOKUP(VALUE(MID(AU826,2,1)), TxtPanelShape!$H$2:$I$50, 2, 0),"")), "")</f>
        <v/>
      </c>
      <c r="AX826" s="79" t="str">
        <f>IFERROR(IF(VALUE(MID(AU826,1,1))=1, ", "&amp;VLOOKUP(VALUE(MID(AU826,3,1)), TxtPanelShape!$O$2:$P$50, 2, 0), IF(VALUE(MID(AU826,1,1))&gt;=7, ", "&amp;VLOOKUP(VALUE(MID(AU826,3,1)), TxtPanelShape!$O$2:$P$50, 2, 0),"")),"")</f>
        <v/>
      </c>
      <c r="AY826" s="79" t="str">
        <f>IFERROR("; "&amp;VLOOKUP(VALUE(MID(AU826,4,1)), TxtPanelShape!$V$2:$W$50,2,0),"")</f>
        <v/>
      </c>
      <c r="AZ826" s="79" t="str">
        <f t="shared" si="157"/>
        <v/>
      </c>
      <c r="BA826" s="71"/>
      <c r="BB826" s="79" t="str">
        <f>IFERROR(IF(VALUE(MID(BA826,1,1))=1, VLOOKUP(VALUE(MID(BA826,1,1)), TxtPanelShape!$A$2:$C$50, 3, 0), (IF(VALUE(MID(BA826,1,1))&gt;=7, VLOOKUP(VALUE(MID(BA826,1,1)), TxtPanelShape!$A$2:$C$50, 3, 0),VLOOKUP(VALUE(MID(BA826,1,2)),TxtPanelShape!$A$2:$C$50,3,0)))), "")</f>
        <v/>
      </c>
      <c r="BC826" s="79" t="str">
        <f>IFERROR(IF(VALUE(MID(BA826,1,1))=1, ", "&amp;VLOOKUP(VALUE(MID(BA826,2,1)), TxtPanelShape!$H$2:$I$50, 2, 0), IF(VALUE(MID(BA826,1,1))&gt;=7, ", "&amp;VLOOKUP(VALUE(MID(BA826,2,1)), TxtPanelShape!$H$2:$I$50, 2, 0),"")), "")</f>
        <v/>
      </c>
      <c r="BD826" s="79" t="str">
        <f>IFERROR(IF(VALUE(MID(BA826,1,1))=1, ", "&amp;VLOOKUP(VALUE(MID(BA826,3,1)), TxtPanelShape!$O$2:$P$50, 2, 0), IF(VALUE(MID(BA826,1,1))&gt;=7, ", "&amp;VLOOKUP(VALUE(MID(BA826,3,1)), TxtPanelShape!$O$2:$P$50, 2, 0),"")),"")</f>
        <v/>
      </c>
      <c r="BE826" s="79" t="str">
        <f>IFERROR("; "&amp;VLOOKUP(VALUE(MID(BA826,4,1)), TxtPanelShape!$V$2:$W$50,2,0),"")</f>
        <v/>
      </c>
      <c r="BF826" s="79" t="str">
        <f t="shared" si="158"/>
        <v/>
      </c>
      <c r="BG826" s="71"/>
      <c r="BH826" s="79" t="str">
        <f>IFERROR(VLOOKUP(BG826, TxtPanelDefinition!$A$2:$B$50, 2, 0),"")</f>
        <v/>
      </c>
      <c r="BI826" s="71"/>
      <c r="BJ826" s="79" t="str">
        <f>IFERROR(VLOOKUP(BI826, TxtPanelDefinition!$A$2:$B$50, 2, 0),"")</f>
        <v/>
      </c>
      <c r="BK826" s="71"/>
      <c r="BL826" s="79" t="str">
        <f>IFERROR(VLOOKUP(BK826, InscrTechniques!$A$2:$B$50, 2, 0),"")</f>
        <v/>
      </c>
      <c r="BM826" s="71"/>
      <c r="BN826" s="79" t="str">
        <f>IFERROR(VLOOKUP(BM826, InscrTechniques!$A$2:$B$50, 2, 0),"")</f>
        <v/>
      </c>
      <c r="BO826" s="71"/>
      <c r="BP826" s="79" t="str">
        <f>IFERROR(VLOOKUP(BO826, InscrTechniques!$A$2:$B$50, 2, 0),"")</f>
        <v/>
      </c>
      <c r="BQ826" s="71"/>
      <c r="BR826" s="79" t="str">
        <f>IFERROR(VLOOKUP(BQ826, InscrTechniques!$A$2:$B$50, 2, 0),"")</f>
        <v/>
      </c>
      <c r="BS826" s="71"/>
      <c r="BT826" s="79" t="str">
        <f>IFERROR(VLOOKUP(BS826, InscrTechniques!$A$2:$B$50, 2, 0),"")</f>
        <v/>
      </c>
      <c r="BU826" s="71"/>
      <c r="BV826" s="79" t="str">
        <f>IFERROR(VLOOKUP(BU826, InscrTechniques!$A$2:$B$50, 2, 0),"")</f>
        <v/>
      </c>
      <c r="BW826" s="125"/>
      <c r="BX826" s="79" t="str">
        <f>IFERROR(VLOOKUP(BW826, InscrTechniques!$A$2:$B$50, 2, 0),"")</f>
        <v/>
      </c>
      <c r="BY826" s="125"/>
      <c r="BZ826" s="79" t="str">
        <f>IFERROR(VLOOKUP(BY826, InscrTechniques!$A$2:$B$50, 2, 0),"")</f>
        <v/>
      </c>
      <c r="CA826" s="74"/>
      <c r="CB826" s="114" t="str">
        <f>IFERROR(VLOOKUP(CA826, LetterStyle!$A$2:$B$50, 2, 0),"")</f>
        <v/>
      </c>
      <c r="CC826" s="74"/>
      <c r="CD826" s="114" t="str">
        <f>IFERROR(VLOOKUP(CC826, LetterStyle!$A$2:$B$50, 2, 0),"")</f>
        <v/>
      </c>
      <c r="CE826" s="74"/>
      <c r="CF826" s="114" t="str">
        <f>IFERROR(VLOOKUP(CE826, LetterStyle!$A$2:$B$50, 2, 0),"")</f>
        <v/>
      </c>
      <c r="CG826" s="74"/>
      <c r="CH826" s="79" t="str">
        <f>IFERROR(VLOOKUP(CG826, LetterStyle!$A$2:$B$50, 2, 0),"")</f>
        <v/>
      </c>
      <c r="CI826" s="71"/>
      <c r="CJ826" s="79" t="str">
        <f>IFERROR(VLOOKUP(CI826, DecMotifs!$A$1:$B$306, 2, 0),"")</f>
        <v/>
      </c>
      <c r="CK826" s="71"/>
      <c r="CL826" s="79" t="str">
        <f>IFERROR(VLOOKUP(CK826, DecMotifs!$A$1:$B$306, 2, 0),"")</f>
        <v/>
      </c>
      <c r="CM826" s="71"/>
      <c r="CN826" s="79" t="str">
        <f>IFERROR(VLOOKUP(CM826, DecMotifs!$A$1:$B$306, 2, 0),"")</f>
        <v/>
      </c>
      <c r="CO826" s="71"/>
      <c r="CP826" s="79" t="str">
        <f>IFERROR(VLOOKUP(CO826, MarginalDec!$A$2:$B$253, 2, 0),"")</f>
        <v/>
      </c>
      <c r="CQ826" s="71"/>
      <c r="CR826" s="79" t="str">
        <f>IFERROR(VLOOKUP(CQ826, MarginalDec!$A$2:$B$253, 2, 0),"")</f>
        <v/>
      </c>
      <c r="CS826" s="71"/>
      <c r="CT826" s="79" t="str">
        <f>IFERROR(VLOOKUP(CS826, MarginalDec!$A$2:$B$253, 2, 0),"")</f>
        <v/>
      </c>
      <c r="CU826" s="71"/>
      <c r="CV826" s="79" t="str">
        <f>IF(ISBLANK(CU826),"", IFERROR(VLOOKUP(CU826, Tooling!$A$2:$B$252, 2, 0),""))</f>
        <v/>
      </c>
      <c r="CW826" s="71"/>
      <c r="CX826" s="79" t="str">
        <f>IF(ISBLANK(CW826),"", IFERROR(VLOOKUP(CW826, Tooling!$A$2:$B$252, 2, 0),""))</f>
        <v/>
      </c>
      <c r="CY826" s="71"/>
      <c r="CZ826" s="79" t="str">
        <f>IF(ISBLANK(CY826),"", IFERROR(VLOOKUP(CY826, Repairs!$A$2:$B$252, 2, 0),""))</f>
        <v/>
      </c>
      <c r="DA826" s="77"/>
      <c r="DB826" s="71"/>
      <c r="DC826" s="79" t="str">
        <f>IFERROR(VLOOKUP(DB826, DatingReason!$A$2:$B$252, 2, 0),"")</f>
        <v/>
      </c>
      <c r="DD826" s="123" t="str">
        <f t="shared" si="159"/>
        <v/>
      </c>
      <c r="DF826" s="119" t="str">
        <f t="array" ref="DF826">IF(AND($B826&lt;&gt;"", $DE826&lt;&gt;"", $DE826&lt;&gt;"No"),MAX(IF($B826=PEOPLE!$B$4:$B$1000, PEOPLE!$Q$4:$Q$1000,""))+100,"")</f>
        <v/>
      </c>
      <c r="DG826" s="68"/>
      <c r="DH826" s="76">
        <f>COUNTIF(PEOPLE!B:B, MEMORIALS!B826)</f>
        <v>0</v>
      </c>
      <c r="DI826" s="82"/>
      <c r="DJ826" s="82"/>
      <c r="DK826" s="82"/>
      <c r="DL826" s="68"/>
      <c r="DM826" s="68"/>
      <c r="DN826" s="68"/>
      <c r="DO826" s="68"/>
      <c r="DP826" s="68"/>
    </row>
    <row r="827" spans="1:120" ht="15" customHeight="1" x14ac:dyDescent="0.25">
      <c r="A827" s="68"/>
      <c r="B827" s="69"/>
      <c r="C827" s="68"/>
      <c r="D827" s="68"/>
      <c r="E827" s="70" t="str">
        <f>IF(D827="","",VLOOKUP(D827,Denomination!$A$2:$B$50, 2, 0))</f>
        <v/>
      </c>
      <c r="F827" s="68"/>
      <c r="G827" s="71"/>
      <c r="H827" s="70" t="str">
        <f>IF(G827="","",VLOOKUP(G827,MCondition!$A$2:$B$50, 2, 0))</f>
        <v/>
      </c>
      <c r="I827" s="72"/>
      <c r="J827" s="71"/>
      <c r="K827" s="70" t="str">
        <f>IF(J827="","",VLOOKUP(J827,ICondition!$A$2:$B$50, 2, 0))</f>
        <v/>
      </c>
      <c r="L827" s="73"/>
      <c r="M827" s="73"/>
      <c r="N827" s="73"/>
      <c r="O827" s="73"/>
      <c r="P827" s="73"/>
      <c r="Q827" s="73"/>
      <c r="R827" s="78"/>
      <c r="S827" s="79" t="str">
        <f>IFERROR(VLOOKUP(R827,Material!$A$2:$B$59, 2, 0),"")</f>
        <v/>
      </c>
      <c r="T827" s="71"/>
      <c r="U827" s="79" t="str">
        <f>IFERROR(VLOOKUP(T827,Material!$A$2:$B$59, 2, 0),"")</f>
        <v/>
      </c>
      <c r="V827" s="71"/>
      <c r="W827" s="79" t="str">
        <f>IFERROR(VLOOKUP(V827,Material!$A$2:$B$59, 2, 0),"")</f>
        <v/>
      </c>
      <c r="X827" s="71"/>
      <c r="Y827" s="79" t="str">
        <f>IFERROR(VLOOKUP(X827,Material!$A$2:$B$59, 2, 0),"")</f>
        <v/>
      </c>
      <c r="Z827" s="71"/>
      <c r="AA827" s="79" t="str">
        <f>IFERROR(VLOOKUP(Z827,Material!$A$2:$B$59, 2, 0),"")</f>
        <v/>
      </c>
      <c r="AB827" s="74"/>
      <c r="AC827" s="75" t="e">
        <f t="shared" si="148"/>
        <v>#VALUE!</v>
      </c>
      <c r="AD827" s="75" t="e">
        <f t="shared" si="149"/>
        <v>#VALUE!</v>
      </c>
      <c r="AE827" s="75" t="e">
        <f t="shared" si="151"/>
        <v>#VALUE!</v>
      </c>
      <c r="AF827" s="75" t="e">
        <f t="shared" si="150"/>
        <v>#VALUE!</v>
      </c>
      <c r="AG827" s="75" t="e">
        <f t="shared" si="152"/>
        <v>#VALUE!</v>
      </c>
      <c r="AH827" s="75" t="e">
        <f t="shared" si="153"/>
        <v>#VALUE!</v>
      </c>
      <c r="AI827" s="75" t="e">
        <f t="shared" si="154"/>
        <v>#VALUE!</v>
      </c>
      <c r="AJ827" s="80" t="e">
        <f t="shared" si="155"/>
        <v>#VALUE!</v>
      </c>
      <c r="AK827" s="79" t="str">
        <f>(IFERROR(VLOOKUP(AB827,Categories!$A$2:$B$20,2,1),""))</f>
        <v/>
      </c>
      <c r="AL827" s="79" t="str">
        <f ca="1">IFERROR(VLOOKUP((HLOOKUP((VLOOKUP($AB827,Categories!$A$2:$F$20,3,1)), $AB$3:$AJ827, (ROW()-ROW($AB$3)+1), 0)), INDIRECT(VLOOKUP($AB827,Categories!$A$2:$F$20,6,1)),2,0),AK827)</f>
        <v/>
      </c>
      <c r="AM827" s="79" t="str">
        <f ca="1">IFERROR(VLOOKUP((HLOOKUP((VLOOKUP($AB827,Categories!$A$2:$F$20,4,1)),$AB$3:$AJ827,(ROW()-ROW($AB$3)+1),0)),INDIRECT(VLOOKUP($AB827,Categories!$A$2:$H$20,7,1)),2,0),"")</f>
        <v/>
      </c>
      <c r="AN827" s="79" t="str">
        <f ca="1">IFERROR(VLOOKUP((HLOOKUP((VLOOKUP($AB827,Categories!$A$2:$F$20,5,1)), $AB$3:$AJ827, (ROW()-ROW($AB$3)+1), 0)), INDIRECT(VLOOKUP($AB827,Categories!$A$2:$H$20,8,1)),2,0),"")</f>
        <v/>
      </c>
      <c r="AO827" s="79" t="str">
        <f t="shared" ca="1" si="156"/>
        <v/>
      </c>
      <c r="AP827" s="81"/>
      <c r="AQ827" s="70" t="str">
        <f>IFERROR(VLOOKUP(VALUE(MID(AP827,1,1)),AdditionalElements!$A$2:$B$50,2,0),"")</f>
        <v/>
      </c>
      <c r="AR827" s="70" t="str">
        <f>IFERROR(VLOOKUP(VALUE(MID(AP827,2,1)),AdditionalElements!$H$2:$I$50,2,0),"")</f>
        <v/>
      </c>
      <c r="AS827" s="70" t="str">
        <f>IFERROR(VLOOKUP(VALUE(MID(AP827,3,1)),AdditionalElements!$O$2:$P$50,2,0),"")</f>
        <v/>
      </c>
      <c r="AT827" s="70" t="str">
        <f>IFERROR(VLOOKUP(VALUE(MID(AP827,4,1)),AdditionalElements!$V$2:$W$50,2,0),"")</f>
        <v/>
      </c>
      <c r="AU827" s="71"/>
      <c r="AV827" s="79" t="str">
        <f>IFERROR(IF(VALUE(MID(AU827,1,1))=1, VLOOKUP(VALUE(MID(AU827,1,1)), TxtPanelShape!$A$2:$C$50, 3, 0), (IF(VALUE(MID(AU827,1,1))&gt;=7, VLOOKUP(VALUE(MID(AU827,1,1)), TxtPanelShape!$A$2:$C$50, 3, 0),VLOOKUP(VALUE(MID(AU827,1,2)),TxtPanelShape!$A$2:$C$50,3,0)))), "")</f>
        <v/>
      </c>
      <c r="AW827" s="79" t="str">
        <f>IFERROR(IF(VALUE(MID(AU827,1,1))=1, ", "&amp;VLOOKUP(VALUE(MID(AU827,2,1)), TxtPanelShape!$H$2:$I$50, 2, 0), IF(VALUE(MID(AU827,1,1))&gt;=7, ", "&amp;VLOOKUP(VALUE(MID(AU827,2,1)), TxtPanelShape!$H$2:$I$50, 2, 0),"")), "")</f>
        <v/>
      </c>
      <c r="AX827" s="79" t="str">
        <f>IFERROR(IF(VALUE(MID(AU827,1,1))=1, ", "&amp;VLOOKUP(VALUE(MID(AU827,3,1)), TxtPanelShape!$O$2:$P$50, 2, 0), IF(VALUE(MID(AU827,1,1))&gt;=7, ", "&amp;VLOOKUP(VALUE(MID(AU827,3,1)), TxtPanelShape!$O$2:$P$50, 2, 0),"")),"")</f>
        <v/>
      </c>
      <c r="AY827" s="79" t="str">
        <f>IFERROR("; "&amp;VLOOKUP(VALUE(MID(AU827,4,1)), TxtPanelShape!$V$2:$W$50,2,0),"")</f>
        <v/>
      </c>
      <c r="AZ827" s="79" t="str">
        <f t="shared" si="157"/>
        <v/>
      </c>
      <c r="BA827" s="71"/>
      <c r="BB827" s="79" t="str">
        <f>IFERROR(IF(VALUE(MID(BA827,1,1))=1, VLOOKUP(VALUE(MID(BA827,1,1)), TxtPanelShape!$A$2:$C$50, 3, 0), (IF(VALUE(MID(BA827,1,1))&gt;=7, VLOOKUP(VALUE(MID(BA827,1,1)), TxtPanelShape!$A$2:$C$50, 3, 0),VLOOKUP(VALUE(MID(BA827,1,2)),TxtPanelShape!$A$2:$C$50,3,0)))), "")</f>
        <v/>
      </c>
      <c r="BC827" s="79" t="str">
        <f>IFERROR(IF(VALUE(MID(BA827,1,1))=1, ", "&amp;VLOOKUP(VALUE(MID(BA827,2,1)), TxtPanelShape!$H$2:$I$50, 2, 0), IF(VALUE(MID(BA827,1,1))&gt;=7, ", "&amp;VLOOKUP(VALUE(MID(BA827,2,1)), TxtPanelShape!$H$2:$I$50, 2, 0),"")), "")</f>
        <v/>
      </c>
      <c r="BD827" s="79" t="str">
        <f>IFERROR(IF(VALUE(MID(BA827,1,1))=1, ", "&amp;VLOOKUP(VALUE(MID(BA827,3,1)), TxtPanelShape!$O$2:$P$50, 2, 0), IF(VALUE(MID(BA827,1,1))&gt;=7, ", "&amp;VLOOKUP(VALUE(MID(BA827,3,1)), TxtPanelShape!$O$2:$P$50, 2, 0),"")),"")</f>
        <v/>
      </c>
      <c r="BE827" s="79" t="str">
        <f>IFERROR("; "&amp;VLOOKUP(VALUE(MID(BA827,4,1)), TxtPanelShape!$V$2:$W$50,2,0),"")</f>
        <v/>
      </c>
      <c r="BF827" s="79" t="str">
        <f t="shared" si="158"/>
        <v/>
      </c>
      <c r="BG827" s="71"/>
      <c r="BH827" s="79" t="str">
        <f>IFERROR(VLOOKUP(BG827, TxtPanelDefinition!$A$2:$B$50, 2, 0),"")</f>
        <v/>
      </c>
      <c r="BI827" s="71"/>
      <c r="BJ827" s="79" t="str">
        <f>IFERROR(VLOOKUP(BI827, TxtPanelDefinition!$A$2:$B$50, 2, 0),"")</f>
        <v/>
      </c>
      <c r="BK827" s="71"/>
      <c r="BL827" s="79" t="str">
        <f>IFERROR(VLOOKUP(BK827, InscrTechniques!$A$2:$B$50, 2, 0),"")</f>
        <v/>
      </c>
      <c r="BM827" s="71"/>
      <c r="BN827" s="79" t="str">
        <f>IFERROR(VLOOKUP(BM827, InscrTechniques!$A$2:$B$50, 2, 0),"")</f>
        <v/>
      </c>
      <c r="BO827" s="71"/>
      <c r="BP827" s="79" t="str">
        <f>IFERROR(VLOOKUP(BO827, InscrTechniques!$A$2:$B$50, 2, 0),"")</f>
        <v/>
      </c>
      <c r="BQ827" s="71"/>
      <c r="BR827" s="79" t="str">
        <f>IFERROR(VLOOKUP(BQ827, InscrTechniques!$A$2:$B$50, 2, 0),"")</f>
        <v/>
      </c>
      <c r="BS827" s="71"/>
      <c r="BT827" s="79" t="str">
        <f>IFERROR(VLOOKUP(BS827, InscrTechniques!$A$2:$B$50, 2, 0),"")</f>
        <v/>
      </c>
      <c r="BU827" s="71"/>
      <c r="BV827" s="79" t="str">
        <f>IFERROR(VLOOKUP(BU827, InscrTechniques!$A$2:$B$50, 2, 0),"")</f>
        <v/>
      </c>
      <c r="BW827" s="125"/>
      <c r="BX827" s="79" t="str">
        <f>IFERROR(VLOOKUP(BW827, InscrTechniques!$A$2:$B$50, 2, 0),"")</f>
        <v/>
      </c>
      <c r="BY827" s="125"/>
      <c r="BZ827" s="79" t="str">
        <f>IFERROR(VLOOKUP(BY827, InscrTechniques!$A$2:$B$50, 2, 0),"")</f>
        <v/>
      </c>
      <c r="CA827" s="74"/>
      <c r="CB827" s="114" t="str">
        <f>IFERROR(VLOOKUP(CA827, LetterStyle!$A$2:$B$50, 2, 0),"")</f>
        <v/>
      </c>
      <c r="CC827" s="74"/>
      <c r="CD827" s="114" t="str">
        <f>IFERROR(VLOOKUP(CC827, LetterStyle!$A$2:$B$50, 2, 0),"")</f>
        <v/>
      </c>
      <c r="CE827" s="74"/>
      <c r="CF827" s="114" t="str">
        <f>IFERROR(VLOOKUP(CE827, LetterStyle!$A$2:$B$50, 2, 0),"")</f>
        <v/>
      </c>
      <c r="CG827" s="74"/>
      <c r="CH827" s="79" t="str">
        <f>IFERROR(VLOOKUP(CG827, LetterStyle!$A$2:$B$50, 2, 0),"")</f>
        <v/>
      </c>
      <c r="CI827" s="71"/>
      <c r="CJ827" s="79" t="str">
        <f>IFERROR(VLOOKUP(CI827, DecMotifs!$A$1:$B$306, 2, 0),"")</f>
        <v/>
      </c>
      <c r="CK827" s="71"/>
      <c r="CL827" s="79" t="str">
        <f>IFERROR(VLOOKUP(CK827, DecMotifs!$A$1:$B$306, 2, 0),"")</f>
        <v/>
      </c>
      <c r="CM827" s="71"/>
      <c r="CN827" s="79" t="str">
        <f>IFERROR(VLOOKUP(CM827, DecMotifs!$A$1:$B$306, 2, 0),"")</f>
        <v/>
      </c>
      <c r="CO827" s="71"/>
      <c r="CP827" s="79" t="str">
        <f>IFERROR(VLOOKUP(CO827, MarginalDec!$A$2:$B$253, 2, 0),"")</f>
        <v/>
      </c>
      <c r="CQ827" s="71"/>
      <c r="CR827" s="79" t="str">
        <f>IFERROR(VLOOKUP(CQ827, MarginalDec!$A$2:$B$253, 2, 0),"")</f>
        <v/>
      </c>
      <c r="CS827" s="71"/>
      <c r="CT827" s="79" t="str">
        <f>IFERROR(VLOOKUP(CS827, MarginalDec!$A$2:$B$253, 2, 0),"")</f>
        <v/>
      </c>
      <c r="CU827" s="71"/>
      <c r="CV827" s="79" t="str">
        <f>IF(ISBLANK(CU827),"", IFERROR(VLOOKUP(CU827, Tooling!$A$2:$B$252, 2, 0),""))</f>
        <v/>
      </c>
      <c r="CW827" s="71"/>
      <c r="CX827" s="79" t="str">
        <f>IF(ISBLANK(CW827),"", IFERROR(VLOOKUP(CW827, Tooling!$A$2:$B$252, 2, 0),""))</f>
        <v/>
      </c>
      <c r="CY827" s="71"/>
      <c r="CZ827" s="79" t="str">
        <f>IF(ISBLANK(CY827),"", IFERROR(VLOOKUP(CY827, Repairs!$A$2:$B$252, 2, 0),""))</f>
        <v/>
      </c>
      <c r="DA827" s="77"/>
      <c r="DB827" s="71"/>
      <c r="DC827" s="79" t="str">
        <f>IFERROR(VLOOKUP(DB827, DatingReason!$A$2:$B$252, 2, 0),"")</f>
        <v/>
      </c>
      <c r="DD827" s="123" t="str">
        <f t="shared" si="159"/>
        <v/>
      </c>
      <c r="DF827" s="119" t="str">
        <f t="array" ref="DF827">IF(AND($B827&lt;&gt;"", $DE827&lt;&gt;"", $DE827&lt;&gt;"No"),MAX(IF($B827=PEOPLE!$B$4:$B$1000, PEOPLE!$Q$4:$Q$1000,""))+100,"")</f>
        <v/>
      </c>
      <c r="DG827" s="68"/>
      <c r="DH827" s="76">
        <f>COUNTIF(PEOPLE!B:B, MEMORIALS!B827)</f>
        <v>0</v>
      </c>
      <c r="DI827" s="82"/>
      <c r="DJ827" s="82"/>
      <c r="DK827" s="82"/>
      <c r="DL827" s="68"/>
      <c r="DM827" s="68"/>
      <c r="DN827" s="68"/>
      <c r="DO827" s="68"/>
      <c r="DP827" s="68"/>
    </row>
    <row r="828" spans="1:120" ht="15" customHeight="1" x14ac:dyDescent="0.25">
      <c r="A828" s="68"/>
      <c r="B828" s="69"/>
      <c r="C828" s="68"/>
      <c r="D828" s="68"/>
      <c r="E828" s="70" t="str">
        <f>IF(D828="","",VLOOKUP(D828,Denomination!$A$2:$B$50, 2, 0))</f>
        <v/>
      </c>
      <c r="F828" s="68"/>
      <c r="G828" s="71"/>
      <c r="H828" s="70" t="str">
        <f>IF(G828="","",VLOOKUP(G828,MCondition!$A$2:$B$50, 2, 0))</f>
        <v/>
      </c>
      <c r="I828" s="72"/>
      <c r="J828" s="71"/>
      <c r="K828" s="70" t="str">
        <f>IF(J828="","",VLOOKUP(J828,ICondition!$A$2:$B$50, 2, 0))</f>
        <v/>
      </c>
      <c r="L828" s="73"/>
      <c r="M828" s="73"/>
      <c r="N828" s="73"/>
      <c r="O828" s="73"/>
      <c r="P828" s="73"/>
      <c r="Q828" s="73"/>
      <c r="R828" s="78"/>
      <c r="S828" s="79" t="str">
        <f>IFERROR(VLOOKUP(R828,Material!$A$2:$B$59, 2, 0),"")</f>
        <v/>
      </c>
      <c r="T828" s="71"/>
      <c r="U828" s="79" t="str">
        <f>IFERROR(VLOOKUP(T828,Material!$A$2:$B$59, 2, 0),"")</f>
        <v/>
      </c>
      <c r="V828" s="71"/>
      <c r="W828" s="79" t="str">
        <f>IFERROR(VLOOKUP(V828,Material!$A$2:$B$59, 2, 0),"")</f>
        <v/>
      </c>
      <c r="X828" s="71"/>
      <c r="Y828" s="79" t="str">
        <f>IFERROR(VLOOKUP(X828,Material!$A$2:$B$59, 2, 0),"")</f>
        <v/>
      </c>
      <c r="Z828" s="71"/>
      <c r="AA828" s="79" t="str">
        <f>IFERROR(VLOOKUP(Z828,Material!$A$2:$B$59, 2, 0),"")</f>
        <v/>
      </c>
      <c r="AB828" s="74"/>
      <c r="AC828" s="75" t="e">
        <f t="shared" si="148"/>
        <v>#VALUE!</v>
      </c>
      <c r="AD828" s="75" t="e">
        <f t="shared" si="149"/>
        <v>#VALUE!</v>
      </c>
      <c r="AE828" s="75" t="e">
        <f t="shared" si="151"/>
        <v>#VALUE!</v>
      </c>
      <c r="AF828" s="75" t="e">
        <f t="shared" si="150"/>
        <v>#VALUE!</v>
      </c>
      <c r="AG828" s="75" t="e">
        <f t="shared" si="152"/>
        <v>#VALUE!</v>
      </c>
      <c r="AH828" s="75" t="e">
        <f t="shared" si="153"/>
        <v>#VALUE!</v>
      </c>
      <c r="AI828" s="75" t="e">
        <f t="shared" si="154"/>
        <v>#VALUE!</v>
      </c>
      <c r="AJ828" s="80" t="e">
        <f t="shared" si="155"/>
        <v>#VALUE!</v>
      </c>
      <c r="AK828" s="79" t="str">
        <f>(IFERROR(VLOOKUP(AB828,Categories!$A$2:$B$20,2,1),""))</f>
        <v/>
      </c>
      <c r="AL828" s="79" t="str">
        <f ca="1">IFERROR(VLOOKUP((HLOOKUP((VLOOKUP($AB828,Categories!$A$2:$F$20,3,1)), $AB$3:$AJ828, (ROW()-ROW($AB$3)+1), 0)), INDIRECT(VLOOKUP($AB828,Categories!$A$2:$F$20,6,1)),2,0),AK828)</f>
        <v/>
      </c>
      <c r="AM828" s="79" t="str">
        <f ca="1">IFERROR(VLOOKUP((HLOOKUP((VLOOKUP($AB828,Categories!$A$2:$F$20,4,1)),$AB$3:$AJ828,(ROW()-ROW($AB$3)+1),0)),INDIRECT(VLOOKUP($AB828,Categories!$A$2:$H$20,7,1)),2,0),"")</f>
        <v/>
      </c>
      <c r="AN828" s="79" t="str">
        <f ca="1">IFERROR(VLOOKUP((HLOOKUP((VLOOKUP($AB828,Categories!$A$2:$F$20,5,1)), $AB$3:$AJ828, (ROW()-ROW($AB$3)+1), 0)), INDIRECT(VLOOKUP($AB828,Categories!$A$2:$H$20,8,1)),2,0),"")</f>
        <v/>
      </c>
      <c r="AO828" s="79" t="str">
        <f t="shared" ca="1" si="156"/>
        <v/>
      </c>
      <c r="AP828" s="81"/>
      <c r="AQ828" s="70" t="str">
        <f>IFERROR(VLOOKUP(VALUE(MID(AP828,1,1)),AdditionalElements!$A$2:$B$50,2,0),"")</f>
        <v/>
      </c>
      <c r="AR828" s="70" t="str">
        <f>IFERROR(VLOOKUP(VALUE(MID(AP828,2,1)),AdditionalElements!$H$2:$I$50,2,0),"")</f>
        <v/>
      </c>
      <c r="AS828" s="70" t="str">
        <f>IFERROR(VLOOKUP(VALUE(MID(AP828,3,1)),AdditionalElements!$O$2:$P$50,2,0),"")</f>
        <v/>
      </c>
      <c r="AT828" s="70" t="str">
        <f>IFERROR(VLOOKUP(VALUE(MID(AP828,4,1)),AdditionalElements!$V$2:$W$50,2,0),"")</f>
        <v/>
      </c>
      <c r="AU828" s="71"/>
      <c r="AV828" s="79" t="str">
        <f>IFERROR(IF(VALUE(MID(AU828,1,1))=1, VLOOKUP(VALUE(MID(AU828,1,1)), TxtPanelShape!$A$2:$C$50, 3, 0), (IF(VALUE(MID(AU828,1,1))&gt;=7, VLOOKUP(VALUE(MID(AU828,1,1)), TxtPanelShape!$A$2:$C$50, 3, 0),VLOOKUP(VALUE(MID(AU828,1,2)),TxtPanelShape!$A$2:$C$50,3,0)))), "")</f>
        <v/>
      </c>
      <c r="AW828" s="79" t="str">
        <f>IFERROR(IF(VALUE(MID(AU828,1,1))=1, ", "&amp;VLOOKUP(VALUE(MID(AU828,2,1)), TxtPanelShape!$H$2:$I$50, 2, 0), IF(VALUE(MID(AU828,1,1))&gt;=7, ", "&amp;VLOOKUP(VALUE(MID(AU828,2,1)), TxtPanelShape!$H$2:$I$50, 2, 0),"")), "")</f>
        <v/>
      </c>
      <c r="AX828" s="79" t="str">
        <f>IFERROR(IF(VALUE(MID(AU828,1,1))=1, ", "&amp;VLOOKUP(VALUE(MID(AU828,3,1)), TxtPanelShape!$O$2:$P$50, 2, 0), IF(VALUE(MID(AU828,1,1))&gt;=7, ", "&amp;VLOOKUP(VALUE(MID(AU828,3,1)), TxtPanelShape!$O$2:$P$50, 2, 0),"")),"")</f>
        <v/>
      </c>
      <c r="AY828" s="79" t="str">
        <f>IFERROR("; "&amp;VLOOKUP(VALUE(MID(AU828,4,1)), TxtPanelShape!$V$2:$W$50,2,0),"")</f>
        <v/>
      </c>
      <c r="AZ828" s="79" t="str">
        <f t="shared" si="157"/>
        <v/>
      </c>
      <c r="BA828" s="71"/>
      <c r="BB828" s="79" t="str">
        <f>IFERROR(IF(VALUE(MID(BA828,1,1))=1, VLOOKUP(VALUE(MID(BA828,1,1)), TxtPanelShape!$A$2:$C$50, 3, 0), (IF(VALUE(MID(BA828,1,1))&gt;=7, VLOOKUP(VALUE(MID(BA828,1,1)), TxtPanelShape!$A$2:$C$50, 3, 0),VLOOKUP(VALUE(MID(BA828,1,2)),TxtPanelShape!$A$2:$C$50,3,0)))), "")</f>
        <v/>
      </c>
      <c r="BC828" s="79" t="str">
        <f>IFERROR(IF(VALUE(MID(BA828,1,1))=1, ", "&amp;VLOOKUP(VALUE(MID(BA828,2,1)), TxtPanelShape!$H$2:$I$50, 2, 0), IF(VALUE(MID(BA828,1,1))&gt;=7, ", "&amp;VLOOKUP(VALUE(MID(BA828,2,1)), TxtPanelShape!$H$2:$I$50, 2, 0),"")), "")</f>
        <v/>
      </c>
      <c r="BD828" s="79" t="str">
        <f>IFERROR(IF(VALUE(MID(BA828,1,1))=1, ", "&amp;VLOOKUP(VALUE(MID(BA828,3,1)), TxtPanelShape!$O$2:$P$50, 2, 0), IF(VALUE(MID(BA828,1,1))&gt;=7, ", "&amp;VLOOKUP(VALUE(MID(BA828,3,1)), TxtPanelShape!$O$2:$P$50, 2, 0),"")),"")</f>
        <v/>
      </c>
      <c r="BE828" s="79" t="str">
        <f>IFERROR("; "&amp;VLOOKUP(VALUE(MID(BA828,4,1)), TxtPanelShape!$V$2:$W$50,2,0),"")</f>
        <v/>
      </c>
      <c r="BF828" s="79" t="str">
        <f t="shared" si="158"/>
        <v/>
      </c>
      <c r="BG828" s="71"/>
      <c r="BH828" s="79" t="str">
        <f>IFERROR(VLOOKUP(BG828, TxtPanelDefinition!$A$2:$B$50, 2, 0),"")</f>
        <v/>
      </c>
      <c r="BI828" s="71"/>
      <c r="BJ828" s="79" t="str">
        <f>IFERROR(VLOOKUP(BI828, TxtPanelDefinition!$A$2:$B$50, 2, 0),"")</f>
        <v/>
      </c>
      <c r="BK828" s="71"/>
      <c r="BL828" s="79" t="str">
        <f>IFERROR(VLOOKUP(BK828, InscrTechniques!$A$2:$B$50, 2, 0),"")</f>
        <v/>
      </c>
      <c r="BM828" s="71"/>
      <c r="BN828" s="79" t="str">
        <f>IFERROR(VLOOKUP(BM828, InscrTechniques!$A$2:$B$50, 2, 0),"")</f>
        <v/>
      </c>
      <c r="BO828" s="71"/>
      <c r="BP828" s="79" t="str">
        <f>IFERROR(VLOOKUP(BO828, InscrTechniques!$A$2:$B$50, 2, 0),"")</f>
        <v/>
      </c>
      <c r="BQ828" s="71"/>
      <c r="BR828" s="79" t="str">
        <f>IFERROR(VLOOKUP(BQ828, InscrTechniques!$A$2:$B$50, 2, 0),"")</f>
        <v/>
      </c>
      <c r="BS828" s="71"/>
      <c r="BT828" s="79" t="str">
        <f>IFERROR(VLOOKUP(BS828, InscrTechniques!$A$2:$B$50, 2, 0),"")</f>
        <v/>
      </c>
      <c r="BU828" s="71"/>
      <c r="BV828" s="79" t="str">
        <f>IFERROR(VLOOKUP(BU828, InscrTechniques!$A$2:$B$50, 2, 0),"")</f>
        <v/>
      </c>
      <c r="BW828" s="125"/>
      <c r="BX828" s="79" t="str">
        <f>IFERROR(VLOOKUP(BW828, InscrTechniques!$A$2:$B$50, 2, 0),"")</f>
        <v/>
      </c>
      <c r="BY828" s="125"/>
      <c r="BZ828" s="79" t="str">
        <f>IFERROR(VLOOKUP(BY828, InscrTechniques!$A$2:$B$50, 2, 0),"")</f>
        <v/>
      </c>
      <c r="CA828" s="74"/>
      <c r="CB828" s="114" t="str">
        <f>IFERROR(VLOOKUP(CA828, LetterStyle!$A$2:$B$50, 2, 0),"")</f>
        <v/>
      </c>
      <c r="CC828" s="74"/>
      <c r="CD828" s="114" t="str">
        <f>IFERROR(VLOOKUP(CC828, LetterStyle!$A$2:$B$50, 2, 0),"")</f>
        <v/>
      </c>
      <c r="CE828" s="74"/>
      <c r="CF828" s="114" t="str">
        <f>IFERROR(VLOOKUP(CE828, LetterStyle!$A$2:$B$50, 2, 0),"")</f>
        <v/>
      </c>
      <c r="CG828" s="74"/>
      <c r="CH828" s="79" t="str">
        <f>IFERROR(VLOOKUP(CG828, LetterStyle!$A$2:$B$50, 2, 0),"")</f>
        <v/>
      </c>
      <c r="CI828" s="71"/>
      <c r="CJ828" s="79" t="str">
        <f>IFERROR(VLOOKUP(CI828, DecMotifs!$A$1:$B$306, 2, 0),"")</f>
        <v/>
      </c>
      <c r="CK828" s="71"/>
      <c r="CL828" s="79" t="str">
        <f>IFERROR(VLOOKUP(CK828, DecMotifs!$A$1:$B$306, 2, 0),"")</f>
        <v/>
      </c>
      <c r="CM828" s="71"/>
      <c r="CN828" s="79" t="str">
        <f>IFERROR(VLOOKUP(CM828, DecMotifs!$A$1:$B$306, 2, 0),"")</f>
        <v/>
      </c>
      <c r="CO828" s="71"/>
      <c r="CP828" s="79" t="str">
        <f>IFERROR(VLOOKUP(CO828, MarginalDec!$A$2:$B$253, 2, 0),"")</f>
        <v/>
      </c>
      <c r="CQ828" s="71"/>
      <c r="CR828" s="79" t="str">
        <f>IFERROR(VLOOKUP(CQ828, MarginalDec!$A$2:$B$253, 2, 0),"")</f>
        <v/>
      </c>
      <c r="CS828" s="71"/>
      <c r="CT828" s="79" t="str">
        <f>IFERROR(VLOOKUP(CS828, MarginalDec!$A$2:$B$253, 2, 0),"")</f>
        <v/>
      </c>
      <c r="CU828" s="71"/>
      <c r="CV828" s="79" t="str">
        <f>IF(ISBLANK(CU828),"", IFERROR(VLOOKUP(CU828, Tooling!$A$2:$B$252, 2, 0),""))</f>
        <v/>
      </c>
      <c r="CW828" s="71"/>
      <c r="CX828" s="79" t="str">
        <f>IF(ISBLANK(CW828),"", IFERROR(VLOOKUP(CW828, Tooling!$A$2:$B$252, 2, 0),""))</f>
        <v/>
      </c>
      <c r="CY828" s="71"/>
      <c r="CZ828" s="79" t="str">
        <f>IF(ISBLANK(CY828),"", IFERROR(VLOOKUP(CY828, Repairs!$A$2:$B$252, 2, 0),""))</f>
        <v/>
      </c>
      <c r="DA828" s="77"/>
      <c r="DB828" s="71"/>
      <c r="DC828" s="79" t="str">
        <f>IFERROR(VLOOKUP(DB828, DatingReason!$A$2:$B$252, 2, 0),"")</f>
        <v/>
      </c>
      <c r="DD828" s="123" t="str">
        <f t="shared" si="159"/>
        <v/>
      </c>
      <c r="DF828" s="119" t="str">
        <f t="array" ref="DF828">IF(AND($B828&lt;&gt;"", $DE828&lt;&gt;"", $DE828&lt;&gt;"No"),MAX(IF($B828=PEOPLE!$B$4:$B$1000, PEOPLE!$Q$4:$Q$1000,""))+100,"")</f>
        <v/>
      </c>
      <c r="DG828" s="68"/>
      <c r="DH828" s="76">
        <f>COUNTIF(PEOPLE!B:B, MEMORIALS!B828)</f>
        <v>0</v>
      </c>
      <c r="DI828" s="82"/>
      <c r="DJ828" s="82"/>
      <c r="DK828" s="82"/>
      <c r="DL828" s="68"/>
      <c r="DM828" s="68"/>
      <c r="DN828" s="68"/>
      <c r="DO828" s="68"/>
      <c r="DP828" s="68"/>
    </row>
    <row r="829" spans="1:120" ht="15" customHeight="1" x14ac:dyDescent="0.25">
      <c r="A829" s="68"/>
      <c r="B829" s="69"/>
      <c r="C829" s="68"/>
      <c r="D829" s="68"/>
      <c r="E829" s="70" t="str">
        <f>IF(D829="","",VLOOKUP(D829,Denomination!$A$2:$B$50, 2, 0))</f>
        <v/>
      </c>
      <c r="F829" s="68"/>
      <c r="G829" s="71"/>
      <c r="H829" s="70" t="str">
        <f>IF(G829="","",VLOOKUP(G829,MCondition!$A$2:$B$50, 2, 0))</f>
        <v/>
      </c>
      <c r="I829" s="72"/>
      <c r="J829" s="71"/>
      <c r="K829" s="70" t="str">
        <f>IF(J829="","",VLOOKUP(J829,ICondition!$A$2:$B$50, 2, 0))</f>
        <v/>
      </c>
      <c r="L829" s="73"/>
      <c r="M829" s="73"/>
      <c r="N829" s="73"/>
      <c r="O829" s="73"/>
      <c r="P829" s="73"/>
      <c r="Q829" s="73"/>
      <c r="R829" s="78"/>
      <c r="S829" s="79" t="str">
        <f>IFERROR(VLOOKUP(R829,Material!$A$2:$B$59, 2, 0),"")</f>
        <v/>
      </c>
      <c r="T829" s="71"/>
      <c r="U829" s="79" t="str">
        <f>IFERROR(VLOOKUP(T829,Material!$A$2:$B$59, 2, 0),"")</f>
        <v/>
      </c>
      <c r="V829" s="71"/>
      <c r="W829" s="79" t="str">
        <f>IFERROR(VLOOKUP(V829,Material!$A$2:$B$59, 2, 0),"")</f>
        <v/>
      </c>
      <c r="X829" s="71"/>
      <c r="Y829" s="79" t="str">
        <f>IFERROR(VLOOKUP(X829,Material!$A$2:$B$59, 2, 0),"")</f>
        <v/>
      </c>
      <c r="Z829" s="71"/>
      <c r="AA829" s="79" t="str">
        <f>IFERROR(VLOOKUP(Z829,Material!$A$2:$B$59, 2, 0),"")</f>
        <v/>
      </c>
      <c r="AB829" s="74"/>
      <c r="AC829" s="75" t="e">
        <f t="shared" si="148"/>
        <v>#VALUE!</v>
      </c>
      <c r="AD829" s="75" t="e">
        <f t="shared" si="149"/>
        <v>#VALUE!</v>
      </c>
      <c r="AE829" s="75" t="e">
        <f t="shared" si="151"/>
        <v>#VALUE!</v>
      </c>
      <c r="AF829" s="75" t="e">
        <f t="shared" si="150"/>
        <v>#VALUE!</v>
      </c>
      <c r="AG829" s="75" t="e">
        <f t="shared" si="152"/>
        <v>#VALUE!</v>
      </c>
      <c r="AH829" s="75" t="e">
        <f t="shared" si="153"/>
        <v>#VALUE!</v>
      </c>
      <c r="AI829" s="75" t="e">
        <f t="shared" si="154"/>
        <v>#VALUE!</v>
      </c>
      <c r="AJ829" s="80" t="e">
        <f t="shared" si="155"/>
        <v>#VALUE!</v>
      </c>
      <c r="AK829" s="79" t="str">
        <f>(IFERROR(VLOOKUP(AB829,Categories!$A$2:$B$20,2,1),""))</f>
        <v/>
      </c>
      <c r="AL829" s="79" t="str">
        <f ca="1">IFERROR(VLOOKUP((HLOOKUP((VLOOKUP($AB829,Categories!$A$2:$F$20,3,1)), $AB$3:$AJ829, (ROW()-ROW($AB$3)+1), 0)), INDIRECT(VLOOKUP($AB829,Categories!$A$2:$F$20,6,1)),2,0),AK829)</f>
        <v/>
      </c>
      <c r="AM829" s="79" t="str">
        <f ca="1">IFERROR(VLOOKUP((HLOOKUP((VLOOKUP($AB829,Categories!$A$2:$F$20,4,1)),$AB$3:$AJ829,(ROW()-ROW($AB$3)+1),0)),INDIRECT(VLOOKUP($AB829,Categories!$A$2:$H$20,7,1)),2,0),"")</f>
        <v/>
      </c>
      <c r="AN829" s="79" t="str">
        <f ca="1">IFERROR(VLOOKUP((HLOOKUP((VLOOKUP($AB829,Categories!$A$2:$F$20,5,1)), $AB$3:$AJ829, (ROW()-ROW($AB$3)+1), 0)), INDIRECT(VLOOKUP($AB829,Categories!$A$2:$H$20,8,1)),2,0),"")</f>
        <v/>
      </c>
      <c r="AO829" s="79" t="str">
        <f t="shared" ca="1" si="156"/>
        <v/>
      </c>
      <c r="AP829" s="81"/>
      <c r="AQ829" s="70" t="str">
        <f>IFERROR(VLOOKUP(VALUE(MID(AP829,1,1)),AdditionalElements!$A$2:$B$50,2,0),"")</f>
        <v/>
      </c>
      <c r="AR829" s="70" t="str">
        <f>IFERROR(VLOOKUP(VALUE(MID(AP829,2,1)),AdditionalElements!$H$2:$I$50,2,0),"")</f>
        <v/>
      </c>
      <c r="AS829" s="70" t="str">
        <f>IFERROR(VLOOKUP(VALUE(MID(AP829,3,1)),AdditionalElements!$O$2:$P$50,2,0),"")</f>
        <v/>
      </c>
      <c r="AT829" s="70" t="str">
        <f>IFERROR(VLOOKUP(VALUE(MID(AP829,4,1)),AdditionalElements!$V$2:$W$50,2,0),"")</f>
        <v/>
      </c>
      <c r="AU829" s="71"/>
      <c r="AV829" s="79" t="str">
        <f>IFERROR(IF(VALUE(MID(AU829,1,1))=1, VLOOKUP(VALUE(MID(AU829,1,1)), TxtPanelShape!$A$2:$C$50, 3, 0), (IF(VALUE(MID(AU829,1,1))&gt;=7, VLOOKUP(VALUE(MID(AU829,1,1)), TxtPanelShape!$A$2:$C$50, 3, 0),VLOOKUP(VALUE(MID(AU829,1,2)),TxtPanelShape!$A$2:$C$50,3,0)))), "")</f>
        <v/>
      </c>
      <c r="AW829" s="79" t="str">
        <f>IFERROR(IF(VALUE(MID(AU829,1,1))=1, ", "&amp;VLOOKUP(VALUE(MID(AU829,2,1)), TxtPanelShape!$H$2:$I$50, 2, 0), IF(VALUE(MID(AU829,1,1))&gt;=7, ", "&amp;VLOOKUP(VALUE(MID(AU829,2,1)), TxtPanelShape!$H$2:$I$50, 2, 0),"")), "")</f>
        <v/>
      </c>
      <c r="AX829" s="79" t="str">
        <f>IFERROR(IF(VALUE(MID(AU829,1,1))=1, ", "&amp;VLOOKUP(VALUE(MID(AU829,3,1)), TxtPanelShape!$O$2:$P$50, 2, 0), IF(VALUE(MID(AU829,1,1))&gt;=7, ", "&amp;VLOOKUP(VALUE(MID(AU829,3,1)), TxtPanelShape!$O$2:$P$50, 2, 0),"")),"")</f>
        <v/>
      </c>
      <c r="AY829" s="79" t="str">
        <f>IFERROR("; "&amp;VLOOKUP(VALUE(MID(AU829,4,1)), TxtPanelShape!$V$2:$W$50,2,0),"")</f>
        <v/>
      </c>
      <c r="AZ829" s="79" t="str">
        <f t="shared" si="157"/>
        <v/>
      </c>
      <c r="BA829" s="71"/>
      <c r="BB829" s="79" t="str">
        <f>IFERROR(IF(VALUE(MID(BA829,1,1))=1, VLOOKUP(VALUE(MID(BA829,1,1)), TxtPanelShape!$A$2:$C$50, 3, 0), (IF(VALUE(MID(BA829,1,1))&gt;=7, VLOOKUP(VALUE(MID(BA829,1,1)), TxtPanelShape!$A$2:$C$50, 3, 0),VLOOKUP(VALUE(MID(BA829,1,2)),TxtPanelShape!$A$2:$C$50,3,0)))), "")</f>
        <v/>
      </c>
      <c r="BC829" s="79" t="str">
        <f>IFERROR(IF(VALUE(MID(BA829,1,1))=1, ", "&amp;VLOOKUP(VALUE(MID(BA829,2,1)), TxtPanelShape!$H$2:$I$50, 2, 0), IF(VALUE(MID(BA829,1,1))&gt;=7, ", "&amp;VLOOKUP(VALUE(MID(BA829,2,1)), TxtPanelShape!$H$2:$I$50, 2, 0),"")), "")</f>
        <v/>
      </c>
      <c r="BD829" s="79" t="str">
        <f>IFERROR(IF(VALUE(MID(BA829,1,1))=1, ", "&amp;VLOOKUP(VALUE(MID(BA829,3,1)), TxtPanelShape!$O$2:$P$50, 2, 0), IF(VALUE(MID(BA829,1,1))&gt;=7, ", "&amp;VLOOKUP(VALUE(MID(BA829,3,1)), TxtPanelShape!$O$2:$P$50, 2, 0),"")),"")</f>
        <v/>
      </c>
      <c r="BE829" s="79" t="str">
        <f>IFERROR("; "&amp;VLOOKUP(VALUE(MID(BA829,4,1)), TxtPanelShape!$V$2:$W$50,2,0),"")</f>
        <v/>
      </c>
      <c r="BF829" s="79" t="str">
        <f t="shared" si="158"/>
        <v/>
      </c>
      <c r="BG829" s="71"/>
      <c r="BH829" s="79" t="str">
        <f>IFERROR(VLOOKUP(BG829, TxtPanelDefinition!$A$2:$B$50, 2, 0),"")</f>
        <v/>
      </c>
      <c r="BI829" s="71"/>
      <c r="BJ829" s="79" t="str">
        <f>IFERROR(VLOOKUP(BI829, TxtPanelDefinition!$A$2:$B$50, 2, 0),"")</f>
        <v/>
      </c>
      <c r="BK829" s="71"/>
      <c r="BL829" s="79" t="str">
        <f>IFERROR(VLOOKUP(BK829, InscrTechniques!$A$2:$B$50, 2, 0),"")</f>
        <v/>
      </c>
      <c r="BM829" s="71"/>
      <c r="BN829" s="79" t="str">
        <f>IFERROR(VLOOKUP(BM829, InscrTechniques!$A$2:$B$50, 2, 0),"")</f>
        <v/>
      </c>
      <c r="BO829" s="71"/>
      <c r="BP829" s="79" t="str">
        <f>IFERROR(VLOOKUP(BO829, InscrTechniques!$A$2:$B$50, 2, 0),"")</f>
        <v/>
      </c>
      <c r="BQ829" s="71"/>
      <c r="BR829" s="79" t="str">
        <f>IFERROR(VLOOKUP(BQ829, InscrTechniques!$A$2:$B$50, 2, 0),"")</f>
        <v/>
      </c>
      <c r="BS829" s="71"/>
      <c r="BT829" s="79" t="str">
        <f>IFERROR(VLOOKUP(BS829, InscrTechniques!$A$2:$B$50, 2, 0),"")</f>
        <v/>
      </c>
      <c r="BU829" s="71"/>
      <c r="BV829" s="79" t="str">
        <f>IFERROR(VLOOKUP(BU829, InscrTechniques!$A$2:$B$50, 2, 0),"")</f>
        <v/>
      </c>
      <c r="BW829" s="125"/>
      <c r="BX829" s="79" t="str">
        <f>IFERROR(VLOOKUP(BW829, InscrTechniques!$A$2:$B$50, 2, 0),"")</f>
        <v/>
      </c>
      <c r="BY829" s="125"/>
      <c r="BZ829" s="79" t="str">
        <f>IFERROR(VLOOKUP(BY829, InscrTechniques!$A$2:$B$50, 2, 0),"")</f>
        <v/>
      </c>
      <c r="CA829" s="74"/>
      <c r="CB829" s="114" t="str">
        <f>IFERROR(VLOOKUP(CA829, LetterStyle!$A$2:$B$50, 2, 0),"")</f>
        <v/>
      </c>
      <c r="CC829" s="74"/>
      <c r="CD829" s="114" t="str">
        <f>IFERROR(VLOOKUP(CC829, LetterStyle!$A$2:$B$50, 2, 0),"")</f>
        <v/>
      </c>
      <c r="CE829" s="74"/>
      <c r="CF829" s="114" t="str">
        <f>IFERROR(VLOOKUP(CE829, LetterStyle!$A$2:$B$50, 2, 0),"")</f>
        <v/>
      </c>
      <c r="CG829" s="74"/>
      <c r="CH829" s="79" t="str">
        <f>IFERROR(VLOOKUP(CG829, LetterStyle!$A$2:$B$50, 2, 0),"")</f>
        <v/>
      </c>
      <c r="CI829" s="71"/>
      <c r="CJ829" s="79" t="str">
        <f>IFERROR(VLOOKUP(CI829, DecMotifs!$A$1:$B$306, 2, 0),"")</f>
        <v/>
      </c>
      <c r="CK829" s="71"/>
      <c r="CL829" s="79" t="str">
        <f>IFERROR(VLOOKUP(CK829, DecMotifs!$A$1:$B$306, 2, 0),"")</f>
        <v/>
      </c>
      <c r="CM829" s="71"/>
      <c r="CN829" s="79" t="str">
        <f>IFERROR(VLOOKUP(CM829, DecMotifs!$A$1:$B$306, 2, 0),"")</f>
        <v/>
      </c>
      <c r="CO829" s="71"/>
      <c r="CP829" s="79" t="str">
        <f>IFERROR(VLOOKUP(CO829, MarginalDec!$A$2:$B$253, 2, 0),"")</f>
        <v/>
      </c>
      <c r="CQ829" s="71"/>
      <c r="CR829" s="79" t="str">
        <f>IFERROR(VLOOKUP(CQ829, MarginalDec!$A$2:$B$253, 2, 0),"")</f>
        <v/>
      </c>
      <c r="CS829" s="71"/>
      <c r="CT829" s="79" t="str">
        <f>IFERROR(VLOOKUP(CS829, MarginalDec!$A$2:$B$253, 2, 0),"")</f>
        <v/>
      </c>
      <c r="CU829" s="71"/>
      <c r="CV829" s="79" t="str">
        <f>IF(ISBLANK(CU829),"", IFERROR(VLOOKUP(CU829, Tooling!$A$2:$B$252, 2, 0),""))</f>
        <v/>
      </c>
      <c r="CW829" s="71"/>
      <c r="CX829" s="79" t="str">
        <f>IF(ISBLANK(CW829),"", IFERROR(VLOOKUP(CW829, Tooling!$A$2:$B$252, 2, 0),""))</f>
        <v/>
      </c>
      <c r="CY829" s="71"/>
      <c r="CZ829" s="79" t="str">
        <f>IF(ISBLANK(CY829),"", IFERROR(VLOOKUP(CY829, Repairs!$A$2:$B$252, 2, 0),""))</f>
        <v/>
      </c>
      <c r="DA829" s="77"/>
      <c r="DB829" s="71"/>
      <c r="DC829" s="79" t="str">
        <f>IFERROR(VLOOKUP(DB829, DatingReason!$A$2:$B$252, 2, 0),"")</f>
        <v/>
      </c>
      <c r="DD829" s="123" t="str">
        <f t="shared" si="159"/>
        <v/>
      </c>
      <c r="DF829" s="119" t="str">
        <f t="array" ref="DF829">IF(AND($B829&lt;&gt;"", $DE829&lt;&gt;"", $DE829&lt;&gt;"No"),MAX(IF($B829=PEOPLE!$B$4:$B$1000, PEOPLE!$Q$4:$Q$1000,""))+100,"")</f>
        <v/>
      </c>
      <c r="DG829" s="68"/>
      <c r="DH829" s="76">
        <f>COUNTIF(PEOPLE!B:B, MEMORIALS!B829)</f>
        <v>0</v>
      </c>
      <c r="DI829" s="82"/>
      <c r="DJ829" s="82"/>
      <c r="DK829" s="82"/>
      <c r="DL829" s="68"/>
      <c r="DM829" s="68"/>
      <c r="DN829" s="68"/>
      <c r="DO829" s="68"/>
      <c r="DP829" s="68"/>
    </row>
    <row r="830" spans="1:120" ht="15" customHeight="1" x14ac:dyDescent="0.25">
      <c r="A830" s="68"/>
      <c r="B830" s="69"/>
      <c r="C830" s="68"/>
      <c r="D830" s="68"/>
      <c r="E830" s="70" t="str">
        <f>IF(D830="","",VLOOKUP(D830,Denomination!$A$2:$B$50, 2, 0))</f>
        <v/>
      </c>
      <c r="F830" s="68"/>
      <c r="G830" s="71"/>
      <c r="H830" s="70" t="str">
        <f>IF(G830="","",VLOOKUP(G830,MCondition!$A$2:$B$50, 2, 0))</f>
        <v/>
      </c>
      <c r="I830" s="72"/>
      <c r="J830" s="71"/>
      <c r="K830" s="70" t="str">
        <f>IF(J830="","",VLOOKUP(J830,ICondition!$A$2:$B$50, 2, 0))</f>
        <v/>
      </c>
      <c r="L830" s="73"/>
      <c r="M830" s="73"/>
      <c r="N830" s="73"/>
      <c r="O830" s="73"/>
      <c r="P830" s="73"/>
      <c r="Q830" s="73"/>
      <c r="R830" s="78"/>
      <c r="S830" s="79" t="str">
        <f>IFERROR(VLOOKUP(R830,Material!$A$2:$B$59, 2, 0),"")</f>
        <v/>
      </c>
      <c r="T830" s="71"/>
      <c r="U830" s="79" t="str">
        <f>IFERROR(VLOOKUP(T830,Material!$A$2:$B$59, 2, 0),"")</f>
        <v/>
      </c>
      <c r="V830" s="71"/>
      <c r="W830" s="79" t="str">
        <f>IFERROR(VLOOKUP(V830,Material!$A$2:$B$59, 2, 0),"")</f>
        <v/>
      </c>
      <c r="X830" s="71"/>
      <c r="Y830" s="79" t="str">
        <f>IFERROR(VLOOKUP(X830,Material!$A$2:$B$59, 2, 0),"")</f>
        <v/>
      </c>
      <c r="Z830" s="71"/>
      <c r="AA830" s="79" t="str">
        <f>IFERROR(VLOOKUP(Z830,Material!$A$2:$B$59, 2, 0),"")</f>
        <v/>
      </c>
      <c r="AB830" s="74"/>
      <c r="AC830" s="75" t="e">
        <f t="shared" si="148"/>
        <v>#VALUE!</v>
      </c>
      <c r="AD830" s="75" t="e">
        <f t="shared" si="149"/>
        <v>#VALUE!</v>
      </c>
      <c r="AE830" s="75" t="e">
        <f t="shared" si="151"/>
        <v>#VALUE!</v>
      </c>
      <c r="AF830" s="75" t="e">
        <f t="shared" si="150"/>
        <v>#VALUE!</v>
      </c>
      <c r="AG830" s="75" t="e">
        <f t="shared" si="152"/>
        <v>#VALUE!</v>
      </c>
      <c r="AH830" s="75" t="e">
        <f t="shared" si="153"/>
        <v>#VALUE!</v>
      </c>
      <c r="AI830" s="75" t="e">
        <f t="shared" si="154"/>
        <v>#VALUE!</v>
      </c>
      <c r="AJ830" s="80" t="e">
        <f t="shared" si="155"/>
        <v>#VALUE!</v>
      </c>
      <c r="AK830" s="79" t="str">
        <f>(IFERROR(VLOOKUP(AB830,Categories!$A$2:$B$20,2,1),""))</f>
        <v/>
      </c>
      <c r="AL830" s="79" t="str">
        <f ca="1">IFERROR(VLOOKUP((HLOOKUP((VLOOKUP($AB830,Categories!$A$2:$F$20,3,1)), $AB$3:$AJ830, (ROW()-ROW($AB$3)+1), 0)), INDIRECT(VLOOKUP($AB830,Categories!$A$2:$F$20,6,1)),2,0),AK830)</f>
        <v/>
      </c>
      <c r="AM830" s="79" t="str">
        <f ca="1">IFERROR(VLOOKUP((HLOOKUP((VLOOKUP($AB830,Categories!$A$2:$F$20,4,1)),$AB$3:$AJ830,(ROW()-ROW($AB$3)+1),0)),INDIRECT(VLOOKUP($AB830,Categories!$A$2:$H$20,7,1)),2,0),"")</f>
        <v/>
      </c>
      <c r="AN830" s="79" t="str">
        <f ca="1">IFERROR(VLOOKUP((HLOOKUP((VLOOKUP($AB830,Categories!$A$2:$F$20,5,1)), $AB$3:$AJ830, (ROW()-ROW($AB$3)+1), 0)), INDIRECT(VLOOKUP($AB830,Categories!$A$2:$H$20,8,1)),2,0),"")</f>
        <v/>
      </c>
      <c r="AO830" s="79" t="str">
        <f t="shared" ca="1" si="156"/>
        <v/>
      </c>
      <c r="AP830" s="81"/>
      <c r="AQ830" s="70" t="str">
        <f>IFERROR(VLOOKUP(VALUE(MID(AP830,1,1)),AdditionalElements!$A$2:$B$50,2,0),"")</f>
        <v/>
      </c>
      <c r="AR830" s="70" t="str">
        <f>IFERROR(VLOOKUP(VALUE(MID(AP830,2,1)),AdditionalElements!$H$2:$I$50,2,0),"")</f>
        <v/>
      </c>
      <c r="AS830" s="70" t="str">
        <f>IFERROR(VLOOKUP(VALUE(MID(AP830,3,1)),AdditionalElements!$O$2:$P$50,2,0),"")</f>
        <v/>
      </c>
      <c r="AT830" s="70" t="str">
        <f>IFERROR(VLOOKUP(VALUE(MID(AP830,4,1)),AdditionalElements!$V$2:$W$50,2,0),"")</f>
        <v/>
      </c>
      <c r="AU830" s="71"/>
      <c r="AV830" s="79" t="str">
        <f>IFERROR(IF(VALUE(MID(AU830,1,1))=1, VLOOKUP(VALUE(MID(AU830,1,1)), TxtPanelShape!$A$2:$C$50, 3, 0), (IF(VALUE(MID(AU830,1,1))&gt;=7, VLOOKUP(VALUE(MID(AU830,1,1)), TxtPanelShape!$A$2:$C$50, 3, 0),VLOOKUP(VALUE(MID(AU830,1,2)),TxtPanelShape!$A$2:$C$50,3,0)))), "")</f>
        <v/>
      </c>
      <c r="AW830" s="79" t="str">
        <f>IFERROR(IF(VALUE(MID(AU830,1,1))=1, ", "&amp;VLOOKUP(VALUE(MID(AU830,2,1)), TxtPanelShape!$H$2:$I$50, 2, 0), IF(VALUE(MID(AU830,1,1))&gt;=7, ", "&amp;VLOOKUP(VALUE(MID(AU830,2,1)), TxtPanelShape!$H$2:$I$50, 2, 0),"")), "")</f>
        <v/>
      </c>
      <c r="AX830" s="79" t="str">
        <f>IFERROR(IF(VALUE(MID(AU830,1,1))=1, ", "&amp;VLOOKUP(VALUE(MID(AU830,3,1)), TxtPanelShape!$O$2:$P$50, 2, 0), IF(VALUE(MID(AU830,1,1))&gt;=7, ", "&amp;VLOOKUP(VALUE(MID(AU830,3,1)), TxtPanelShape!$O$2:$P$50, 2, 0),"")),"")</f>
        <v/>
      </c>
      <c r="AY830" s="79" t="str">
        <f>IFERROR("; "&amp;VLOOKUP(VALUE(MID(AU830,4,1)), TxtPanelShape!$V$2:$W$50,2,0),"")</f>
        <v/>
      </c>
      <c r="AZ830" s="79" t="str">
        <f t="shared" si="157"/>
        <v/>
      </c>
      <c r="BA830" s="71"/>
      <c r="BB830" s="79" t="str">
        <f>IFERROR(IF(VALUE(MID(BA830,1,1))=1, VLOOKUP(VALUE(MID(BA830,1,1)), TxtPanelShape!$A$2:$C$50, 3, 0), (IF(VALUE(MID(BA830,1,1))&gt;=7, VLOOKUP(VALUE(MID(BA830,1,1)), TxtPanelShape!$A$2:$C$50, 3, 0),VLOOKUP(VALUE(MID(BA830,1,2)),TxtPanelShape!$A$2:$C$50,3,0)))), "")</f>
        <v/>
      </c>
      <c r="BC830" s="79" t="str">
        <f>IFERROR(IF(VALUE(MID(BA830,1,1))=1, ", "&amp;VLOOKUP(VALUE(MID(BA830,2,1)), TxtPanelShape!$H$2:$I$50, 2, 0), IF(VALUE(MID(BA830,1,1))&gt;=7, ", "&amp;VLOOKUP(VALUE(MID(BA830,2,1)), TxtPanelShape!$H$2:$I$50, 2, 0),"")), "")</f>
        <v/>
      </c>
      <c r="BD830" s="79" t="str">
        <f>IFERROR(IF(VALUE(MID(BA830,1,1))=1, ", "&amp;VLOOKUP(VALUE(MID(BA830,3,1)), TxtPanelShape!$O$2:$P$50, 2, 0), IF(VALUE(MID(BA830,1,1))&gt;=7, ", "&amp;VLOOKUP(VALUE(MID(BA830,3,1)), TxtPanelShape!$O$2:$P$50, 2, 0),"")),"")</f>
        <v/>
      </c>
      <c r="BE830" s="79" t="str">
        <f>IFERROR("; "&amp;VLOOKUP(VALUE(MID(BA830,4,1)), TxtPanelShape!$V$2:$W$50,2,0),"")</f>
        <v/>
      </c>
      <c r="BF830" s="79" t="str">
        <f t="shared" si="158"/>
        <v/>
      </c>
      <c r="BG830" s="71"/>
      <c r="BH830" s="79" t="str">
        <f>IFERROR(VLOOKUP(BG830, TxtPanelDefinition!$A$2:$B$50, 2, 0),"")</f>
        <v/>
      </c>
      <c r="BI830" s="71"/>
      <c r="BJ830" s="79" t="str">
        <f>IFERROR(VLOOKUP(BI830, TxtPanelDefinition!$A$2:$B$50, 2, 0),"")</f>
        <v/>
      </c>
      <c r="BK830" s="71"/>
      <c r="BL830" s="79" t="str">
        <f>IFERROR(VLOOKUP(BK830, InscrTechniques!$A$2:$B$50, 2, 0),"")</f>
        <v/>
      </c>
      <c r="BM830" s="71"/>
      <c r="BN830" s="79" t="str">
        <f>IFERROR(VLOOKUP(BM830, InscrTechniques!$A$2:$B$50, 2, 0),"")</f>
        <v/>
      </c>
      <c r="BO830" s="71"/>
      <c r="BP830" s="79" t="str">
        <f>IFERROR(VLOOKUP(BO830, InscrTechniques!$A$2:$B$50, 2, 0),"")</f>
        <v/>
      </c>
      <c r="BQ830" s="71"/>
      <c r="BR830" s="79" t="str">
        <f>IFERROR(VLOOKUP(BQ830, InscrTechniques!$A$2:$B$50, 2, 0),"")</f>
        <v/>
      </c>
      <c r="BS830" s="71"/>
      <c r="BT830" s="79" t="str">
        <f>IFERROR(VLOOKUP(BS830, InscrTechniques!$A$2:$B$50, 2, 0),"")</f>
        <v/>
      </c>
      <c r="BU830" s="71"/>
      <c r="BV830" s="79" t="str">
        <f>IFERROR(VLOOKUP(BU830, InscrTechniques!$A$2:$B$50, 2, 0),"")</f>
        <v/>
      </c>
      <c r="BW830" s="125"/>
      <c r="BX830" s="79" t="str">
        <f>IFERROR(VLOOKUP(BW830, InscrTechniques!$A$2:$B$50, 2, 0),"")</f>
        <v/>
      </c>
      <c r="BY830" s="125"/>
      <c r="BZ830" s="79" t="str">
        <f>IFERROR(VLOOKUP(BY830, InscrTechniques!$A$2:$B$50, 2, 0),"")</f>
        <v/>
      </c>
      <c r="CA830" s="74"/>
      <c r="CB830" s="114" t="str">
        <f>IFERROR(VLOOKUP(CA830, LetterStyle!$A$2:$B$50, 2, 0),"")</f>
        <v/>
      </c>
      <c r="CC830" s="74"/>
      <c r="CD830" s="114" t="str">
        <f>IFERROR(VLOOKUP(CC830, LetterStyle!$A$2:$B$50, 2, 0),"")</f>
        <v/>
      </c>
      <c r="CE830" s="74"/>
      <c r="CF830" s="114" t="str">
        <f>IFERROR(VLOOKUP(CE830, LetterStyle!$A$2:$B$50, 2, 0),"")</f>
        <v/>
      </c>
      <c r="CG830" s="74"/>
      <c r="CH830" s="79" t="str">
        <f>IFERROR(VLOOKUP(CG830, LetterStyle!$A$2:$B$50, 2, 0),"")</f>
        <v/>
      </c>
      <c r="CI830" s="71"/>
      <c r="CJ830" s="79" t="str">
        <f>IFERROR(VLOOKUP(CI830, DecMotifs!$A$1:$B$306, 2, 0),"")</f>
        <v/>
      </c>
      <c r="CK830" s="71"/>
      <c r="CL830" s="79" t="str">
        <f>IFERROR(VLOOKUP(CK830, DecMotifs!$A$1:$B$306, 2, 0),"")</f>
        <v/>
      </c>
      <c r="CM830" s="71"/>
      <c r="CN830" s="79" t="str">
        <f>IFERROR(VLOOKUP(CM830, DecMotifs!$A$1:$B$306, 2, 0),"")</f>
        <v/>
      </c>
      <c r="CO830" s="71"/>
      <c r="CP830" s="79" t="str">
        <f>IFERROR(VLOOKUP(CO830, MarginalDec!$A$2:$B$253, 2, 0),"")</f>
        <v/>
      </c>
      <c r="CQ830" s="71"/>
      <c r="CR830" s="79" t="str">
        <f>IFERROR(VLOOKUP(CQ830, MarginalDec!$A$2:$B$253, 2, 0),"")</f>
        <v/>
      </c>
      <c r="CS830" s="71"/>
      <c r="CT830" s="79" t="str">
        <f>IFERROR(VLOOKUP(CS830, MarginalDec!$A$2:$B$253, 2, 0),"")</f>
        <v/>
      </c>
      <c r="CU830" s="71"/>
      <c r="CV830" s="79" t="str">
        <f>IF(ISBLANK(CU830),"", IFERROR(VLOOKUP(CU830, Tooling!$A$2:$B$252, 2, 0),""))</f>
        <v/>
      </c>
      <c r="CW830" s="71"/>
      <c r="CX830" s="79" t="str">
        <f>IF(ISBLANK(CW830),"", IFERROR(VLOOKUP(CW830, Tooling!$A$2:$B$252, 2, 0),""))</f>
        <v/>
      </c>
      <c r="CY830" s="71"/>
      <c r="CZ830" s="79" t="str">
        <f>IF(ISBLANK(CY830),"", IFERROR(VLOOKUP(CY830, Repairs!$A$2:$B$252, 2, 0),""))</f>
        <v/>
      </c>
      <c r="DA830" s="77"/>
      <c r="DB830" s="71"/>
      <c r="DC830" s="79" t="str">
        <f>IFERROR(VLOOKUP(DB830, DatingReason!$A$2:$B$252, 2, 0),"")</f>
        <v/>
      </c>
      <c r="DD830" s="123" t="str">
        <f t="shared" si="159"/>
        <v/>
      </c>
      <c r="DF830" s="119" t="str">
        <f t="array" ref="DF830">IF(AND($B830&lt;&gt;"", $DE830&lt;&gt;"", $DE830&lt;&gt;"No"),MAX(IF($B830=PEOPLE!$B$4:$B$1000, PEOPLE!$Q$4:$Q$1000,""))+100,"")</f>
        <v/>
      </c>
      <c r="DG830" s="68"/>
      <c r="DH830" s="76">
        <f>COUNTIF(PEOPLE!B:B, MEMORIALS!B830)</f>
        <v>0</v>
      </c>
      <c r="DI830" s="82"/>
      <c r="DJ830" s="82"/>
      <c r="DK830" s="82"/>
      <c r="DL830" s="68"/>
      <c r="DM830" s="68"/>
      <c r="DN830" s="68"/>
      <c r="DO830" s="68"/>
      <c r="DP830" s="68"/>
    </row>
    <row r="831" spans="1:120" ht="15" customHeight="1" x14ac:dyDescent="0.25">
      <c r="A831" s="68"/>
      <c r="B831" s="69"/>
      <c r="C831" s="68"/>
      <c r="D831" s="68"/>
      <c r="E831" s="70" t="str">
        <f>IF(D831="","",VLOOKUP(D831,Denomination!$A$2:$B$50, 2, 0))</f>
        <v/>
      </c>
      <c r="F831" s="68"/>
      <c r="G831" s="71"/>
      <c r="H831" s="70" t="str">
        <f>IF(G831="","",VLOOKUP(G831,MCondition!$A$2:$B$50, 2, 0))</f>
        <v/>
      </c>
      <c r="I831" s="72"/>
      <c r="J831" s="71"/>
      <c r="K831" s="70" t="str">
        <f>IF(J831="","",VLOOKUP(J831,ICondition!$A$2:$B$50, 2, 0))</f>
        <v/>
      </c>
      <c r="L831" s="73"/>
      <c r="M831" s="73"/>
      <c r="N831" s="73"/>
      <c r="O831" s="73"/>
      <c r="P831" s="73"/>
      <c r="Q831" s="73"/>
      <c r="R831" s="78"/>
      <c r="S831" s="79" t="str">
        <f>IFERROR(VLOOKUP(R831,Material!$A$2:$B$59, 2, 0),"")</f>
        <v/>
      </c>
      <c r="T831" s="71"/>
      <c r="U831" s="79" t="str">
        <f>IFERROR(VLOOKUP(T831,Material!$A$2:$B$59, 2, 0),"")</f>
        <v/>
      </c>
      <c r="V831" s="71"/>
      <c r="W831" s="79" t="str">
        <f>IFERROR(VLOOKUP(V831,Material!$A$2:$B$59, 2, 0),"")</f>
        <v/>
      </c>
      <c r="X831" s="71"/>
      <c r="Y831" s="79" t="str">
        <f>IFERROR(VLOOKUP(X831,Material!$A$2:$B$59, 2, 0),"")</f>
        <v/>
      </c>
      <c r="Z831" s="71"/>
      <c r="AA831" s="79" t="str">
        <f>IFERROR(VLOOKUP(Z831,Material!$A$2:$B$59, 2, 0),"")</f>
        <v/>
      </c>
      <c r="AB831" s="74"/>
      <c r="AC831" s="75" t="e">
        <f t="shared" si="148"/>
        <v>#VALUE!</v>
      </c>
      <c r="AD831" s="75" t="e">
        <f t="shared" si="149"/>
        <v>#VALUE!</v>
      </c>
      <c r="AE831" s="75" t="e">
        <f t="shared" si="151"/>
        <v>#VALUE!</v>
      </c>
      <c r="AF831" s="75" t="e">
        <f t="shared" si="150"/>
        <v>#VALUE!</v>
      </c>
      <c r="AG831" s="75" t="e">
        <f t="shared" si="152"/>
        <v>#VALUE!</v>
      </c>
      <c r="AH831" s="75" t="e">
        <f t="shared" si="153"/>
        <v>#VALUE!</v>
      </c>
      <c r="AI831" s="75" t="e">
        <f t="shared" si="154"/>
        <v>#VALUE!</v>
      </c>
      <c r="AJ831" s="80" t="e">
        <f t="shared" si="155"/>
        <v>#VALUE!</v>
      </c>
      <c r="AK831" s="79" t="str">
        <f>(IFERROR(VLOOKUP(AB831,Categories!$A$2:$B$20,2,1),""))</f>
        <v/>
      </c>
      <c r="AL831" s="79" t="str">
        <f ca="1">IFERROR(VLOOKUP((HLOOKUP((VLOOKUP($AB831,Categories!$A$2:$F$20,3,1)), $AB$3:$AJ831, (ROW()-ROW($AB$3)+1), 0)), INDIRECT(VLOOKUP($AB831,Categories!$A$2:$F$20,6,1)),2,0),AK831)</f>
        <v/>
      </c>
      <c r="AM831" s="79" t="str">
        <f ca="1">IFERROR(VLOOKUP((HLOOKUP((VLOOKUP($AB831,Categories!$A$2:$F$20,4,1)),$AB$3:$AJ831,(ROW()-ROW($AB$3)+1),0)),INDIRECT(VLOOKUP($AB831,Categories!$A$2:$H$20,7,1)),2,0),"")</f>
        <v/>
      </c>
      <c r="AN831" s="79" t="str">
        <f ca="1">IFERROR(VLOOKUP((HLOOKUP((VLOOKUP($AB831,Categories!$A$2:$F$20,5,1)), $AB$3:$AJ831, (ROW()-ROW($AB$3)+1), 0)), INDIRECT(VLOOKUP($AB831,Categories!$A$2:$H$20,8,1)),2,0),"")</f>
        <v/>
      </c>
      <c r="AO831" s="79" t="str">
        <f t="shared" ca="1" si="156"/>
        <v/>
      </c>
      <c r="AP831" s="81"/>
      <c r="AQ831" s="70" t="str">
        <f>IFERROR(VLOOKUP(VALUE(MID(AP831,1,1)),AdditionalElements!$A$2:$B$50,2,0),"")</f>
        <v/>
      </c>
      <c r="AR831" s="70" t="str">
        <f>IFERROR(VLOOKUP(VALUE(MID(AP831,2,1)),AdditionalElements!$H$2:$I$50,2,0),"")</f>
        <v/>
      </c>
      <c r="AS831" s="70" t="str">
        <f>IFERROR(VLOOKUP(VALUE(MID(AP831,3,1)),AdditionalElements!$O$2:$P$50,2,0),"")</f>
        <v/>
      </c>
      <c r="AT831" s="70" t="str">
        <f>IFERROR(VLOOKUP(VALUE(MID(AP831,4,1)),AdditionalElements!$V$2:$W$50,2,0),"")</f>
        <v/>
      </c>
      <c r="AU831" s="71"/>
      <c r="AV831" s="79" t="str">
        <f>IFERROR(IF(VALUE(MID(AU831,1,1))=1, VLOOKUP(VALUE(MID(AU831,1,1)), TxtPanelShape!$A$2:$C$50, 3, 0), (IF(VALUE(MID(AU831,1,1))&gt;=7, VLOOKUP(VALUE(MID(AU831,1,1)), TxtPanelShape!$A$2:$C$50, 3, 0),VLOOKUP(VALUE(MID(AU831,1,2)),TxtPanelShape!$A$2:$C$50,3,0)))), "")</f>
        <v/>
      </c>
      <c r="AW831" s="79" t="str">
        <f>IFERROR(IF(VALUE(MID(AU831,1,1))=1, ", "&amp;VLOOKUP(VALUE(MID(AU831,2,1)), TxtPanelShape!$H$2:$I$50, 2, 0), IF(VALUE(MID(AU831,1,1))&gt;=7, ", "&amp;VLOOKUP(VALUE(MID(AU831,2,1)), TxtPanelShape!$H$2:$I$50, 2, 0),"")), "")</f>
        <v/>
      </c>
      <c r="AX831" s="79" t="str">
        <f>IFERROR(IF(VALUE(MID(AU831,1,1))=1, ", "&amp;VLOOKUP(VALUE(MID(AU831,3,1)), TxtPanelShape!$O$2:$P$50, 2, 0), IF(VALUE(MID(AU831,1,1))&gt;=7, ", "&amp;VLOOKUP(VALUE(MID(AU831,3,1)), TxtPanelShape!$O$2:$P$50, 2, 0),"")),"")</f>
        <v/>
      </c>
      <c r="AY831" s="79" t="str">
        <f>IFERROR("; "&amp;VLOOKUP(VALUE(MID(AU831,4,1)), TxtPanelShape!$V$2:$W$50,2,0),"")</f>
        <v/>
      </c>
      <c r="AZ831" s="79" t="str">
        <f t="shared" si="157"/>
        <v/>
      </c>
      <c r="BA831" s="71"/>
      <c r="BB831" s="79" t="str">
        <f>IFERROR(IF(VALUE(MID(BA831,1,1))=1, VLOOKUP(VALUE(MID(BA831,1,1)), TxtPanelShape!$A$2:$C$50, 3, 0), (IF(VALUE(MID(BA831,1,1))&gt;=7, VLOOKUP(VALUE(MID(BA831,1,1)), TxtPanelShape!$A$2:$C$50, 3, 0),VLOOKUP(VALUE(MID(BA831,1,2)),TxtPanelShape!$A$2:$C$50,3,0)))), "")</f>
        <v/>
      </c>
      <c r="BC831" s="79" t="str">
        <f>IFERROR(IF(VALUE(MID(BA831,1,1))=1, ", "&amp;VLOOKUP(VALUE(MID(BA831,2,1)), TxtPanelShape!$H$2:$I$50, 2, 0), IF(VALUE(MID(BA831,1,1))&gt;=7, ", "&amp;VLOOKUP(VALUE(MID(BA831,2,1)), TxtPanelShape!$H$2:$I$50, 2, 0),"")), "")</f>
        <v/>
      </c>
      <c r="BD831" s="79" t="str">
        <f>IFERROR(IF(VALUE(MID(BA831,1,1))=1, ", "&amp;VLOOKUP(VALUE(MID(BA831,3,1)), TxtPanelShape!$O$2:$P$50, 2, 0), IF(VALUE(MID(BA831,1,1))&gt;=7, ", "&amp;VLOOKUP(VALUE(MID(BA831,3,1)), TxtPanelShape!$O$2:$P$50, 2, 0),"")),"")</f>
        <v/>
      </c>
      <c r="BE831" s="79" t="str">
        <f>IFERROR("; "&amp;VLOOKUP(VALUE(MID(BA831,4,1)), TxtPanelShape!$V$2:$W$50,2,0),"")</f>
        <v/>
      </c>
      <c r="BF831" s="79" t="str">
        <f t="shared" si="158"/>
        <v/>
      </c>
      <c r="BG831" s="71"/>
      <c r="BH831" s="79" t="str">
        <f>IFERROR(VLOOKUP(BG831, TxtPanelDefinition!$A$2:$B$50, 2, 0),"")</f>
        <v/>
      </c>
      <c r="BI831" s="71"/>
      <c r="BJ831" s="79" t="str">
        <f>IFERROR(VLOOKUP(BI831, TxtPanelDefinition!$A$2:$B$50, 2, 0),"")</f>
        <v/>
      </c>
      <c r="BK831" s="71"/>
      <c r="BL831" s="79" t="str">
        <f>IFERROR(VLOOKUP(BK831, InscrTechniques!$A$2:$B$50, 2, 0),"")</f>
        <v/>
      </c>
      <c r="BM831" s="71"/>
      <c r="BN831" s="79" t="str">
        <f>IFERROR(VLOOKUP(BM831, InscrTechniques!$A$2:$B$50, 2, 0),"")</f>
        <v/>
      </c>
      <c r="BO831" s="71"/>
      <c r="BP831" s="79" t="str">
        <f>IFERROR(VLOOKUP(BO831, InscrTechniques!$A$2:$B$50, 2, 0),"")</f>
        <v/>
      </c>
      <c r="BQ831" s="71"/>
      <c r="BR831" s="79" t="str">
        <f>IFERROR(VLOOKUP(BQ831, InscrTechniques!$A$2:$B$50, 2, 0),"")</f>
        <v/>
      </c>
      <c r="BS831" s="71"/>
      <c r="BT831" s="79" t="str">
        <f>IFERROR(VLOOKUP(BS831, InscrTechniques!$A$2:$B$50, 2, 0),"")</f>
        <v/>
      </c>
      <c r="BU831" s="71"/>
      <c r="BV831" s="79" t="str">
        <f>IFERROR(VLOOKUP(BU831, InscrTechniques!$A$2:$B$50, 2, 0),"")</f>
        <v/>
      </c>
      <c r="BW831" s="125"/>
      <c r="BX831" s="79" t="str">
        <f>IFERROR(VLOOKUP(BW831, InscrTechniques!$A$2:$B$50, 2, 0),"")</f>
        <v/>
      </c>
      <c r="BY831" s="125"/>
      <c r="BZ831" s="79" t="str">
        <f>IFERROR(VLOOKUP(BY831, InscrTechniques!$A$2:$B$50, 2, 0),"")</f>
        <v/>
      </c>
      <c r="CA831" s="74"/>
      <c r="CB831" s="114" t="str">
        <f>IFERROR(VLOOKUP(CA831, LetterStyle!$A$2:$B$50, 2, 0),"")</f>
        <v/>
      </c>
      <c r="CC831" s="74"/>
      <c r="CD831" s="114" t="str">
        <f>IFERROR(VLOOKUP(CC831, LetterStyle!$A$2:$B$50, 2, 0),"")</f>
        <v/>
      </c>
      <c r="CE831" s="74"/>
      <c r="CF831" s="114" t="str">
        <f>IFERROR(VLOOKUP(CE831, LetterStyle!$A$2:$B$50, 2, 0),"")</f>
        <v/>
      </c>
      <c r="CG831" s="74"/>
      <c r="CH831" s="79" t="str">
        <f>IFERROR(VLOOKUP(CG831, LetterStyle!$A$2:$B$50, 2, 0),"")</f>
        <v/>
      </c>
      <c r="CI831" s="71"/>
      <c r="CJ831" s="79" t="str">
        <f>IFERROR(VLOOKUP(CI831, DecMotifs!$A$1:$B$306, 2, 0),"")</f>
        <v/>
      </c>
      <c r="CK831" s="71"/>
      <c r="CL831" s="79" t="str">
        <f>IFERROR(VLOOKUP(CK831, DecMotifs!$A$1:$B$306, 2, 0),"")</f>
        <v/>
      </c>
      <c r="CM831" s="71"/>
      <c r="CN831" s="79" t="str">
        <f>IFERROR(VLOOKUP(CM831, DecMotifs!$A$1:$B$306, 2, 0),"")</f>
        <v/>
      </c>
      <c r="CO831" s="71"/>
      <c r="CP831" s="79" t="str">
        <f>IFERROR(VLOOKUP(CO831, MarginalDec!$A$2:$B$253, 2, 0),"")</f>
        <v/>
      </c>
      <c r="CQ831" s="71"/>
      <c r="CR831" s="79" t="str">
        <f>IFERROR(VLOOKUP(CQ831, MarginalDec!$A$2:$B$253, 2, 0),"")</f>
        <v/>
      </c>
      <c r="CS831" s="71"/>
      <c r="CT831" s="79" t="str">
        <f>IFERROR(VLOOKUP(CS831, MarginalDec!$A$2:$B$253, 2, 0),"")</f>
        <v/>
      </c>
      <c r="CU831" s="71"/>
      <c r="CV831" s="79" t="str">
        <f>IF(ISBLANK(CU831),"", IFERROR(VLOOKUP(CU831, Tooling!$A$2:$B$252, 2, 0),""))</f>
        <v/>
      </c>
      <c r="CW831" s="71"/>
      <c r="CX831" s="79" t="str">
        <f>IF(ISBLANK(CW831),"", IFERROR(VLOOKUP(CW831, Tooling!$A$2:$B$252, 2, 0),""))</f>
        <v/>
      </c>
      <c r="CY831" s="71"/>
      <c r="CZ831" s="79" t="str">
        <f>IF(ISBLANK(CY831),"", IFERROR(VLOOKUP(CY831, Repairs!$A$2:$B$252, 2, 0),""))</f>
        <v/>
      </c>
      <c r="DA831" s="77"/>
      <c r="DB831" s="71"/>
      <c r="DC831" s="79" t="str">
        <f>IFERROR(VLOOKUP(DB831, DatingReason!$A$2:$B$252, 2, 0),"")</f>
        <v/>
      </c>
      <c r="DD831" s="123" t="str">
        <f t="shared" si="159"/>
        <v/>
      </c>
      <c r="DF831" s="119" t="str">
        <f t="array" ref="DF831">IF(AND($B831&lt;&gt;"", $DE831&lt;&gt;"", $DE831&lt;&gt;"No"),MAX(IF($B831=PEOPLE!$B$4:$B$1000, PEOPLE!$Q$4:$Q$1000,""))+100,"")</f>
        <v/>
      </c>
      <c r="DG831" s="68"/>
      <c r="DH831" s="76">
        <f>COUNTIF(PEOPLE!B:B, MEMORIALS!B831)</f>
        <v>0</v>
      </c>
      <c r="DI831" s="82"/>
      <c r="DJ831" s="82"/>
      <c r="DK831" s="82"/>
      <c r="DL831" s="68"/>
      <c r="DM831" s="68"/>
      <c r="DN831" s="68"/>
      <c r="DO831" s="68"/>
      <c r="DP831" s="68"/>
    </row>
    <row r="832" spans="1:120" ht="15" customHeight="1" x14ac:dyDescent="0.25">
      <c r="A832" s="68"/>
      <c r="B832" s="69"/>
      <c r="C832" s="68"/>
      <c r="D832" s="68"/>
      <c r="E832" s="70" t="str">
        <f>IF(D832="","",VLOOKUP(D832,Denomination!$A$2:$B$50, 2, 0))</f>
        <v/>
      </c>
      <c r="F832" s="68"/>
      <c r="G832" s="71"/>
      <c r="H832" s="70" t="str">
        <f>IF(G832="","",VLOOKUP(G832,MCondition!$A$2:$B$50, 2, 0))</f>
        <v/>
      </c>
      <c r="I832" s="72"/>
      <c r="J832" s="71"/>
      <c r="K832" s="70" t="str">
        <f>IF(J832="","",VLOOKUP(J832,ICondition!$A$2:$B$50, 2, 0))</f>
        <v/>
      </c>
      <c r="L832" s="73"/>
      <c r="M832" s="73"/>
      <c r="N832" s="73"/>
      <c r="O832" s="73"/>
      <c r="P832" s="73"/>
      <c r="Q832" s="73"/>
      <c r="R832" s="78"/>
      <c r="S832" s="79" t="str">
        <f>IFERROR(VLOOKUP(R832,Material!$A$2:$B$59, 2, 0),"")</f>
        <v/>
      </c>
      <c r="T832" s="71"/>
      <c r="U832" s="79" t="str">
        <f>IFERROR(VLOOKUP(T832,Material!$A$2:$B$59, 2, 0),"")</f>
        <v/>
      </c>
      <c r="V832" s="71"/>
      <c r="W832" s="79" t="str">
        <f>IFERROR(VLOOKUP(V832,Material!$A$2:$B$59, 2, 0),"")</f>
        <v/>
      </c>
      <c r="X832" s="71"/>
      <c r="Y832" s="79" t="str">
        <f>IFERROR(VLOOKUP(X832,Material!$A$2:$B$59, 2, 0),"")</f>
        <v/>
      </c>
      <c r="Z832" s="71"/>
      <c r="AA832" s="79" t="str">
        <f>IFERROR(VLOOKUP(Z832,Material!$A$2:$B$59, 2, 0),"")</f>
        <v/>
      </c>
      <c r="AB832" s="74"/>
      <c r="AC832" s="75" t="e">
        <f t="shared" si="148"/>
        <v>#VALUE!</v>
      </c>
      <c r="AD832" s="75" t="e">
        <f t="shared" si="149"/>
        <v>#VALUE!</v>
      </c>
      <c r="AE832" s="75" t="e">
        <f t="shared" si="151"/>
        <v>#VALUE!</v>
      </c>
      <c r="AF832" s="75" t="e">
        <f t="shared" si="150"/>
        <v>#VALUE!</v>
      </c>
      <c r="AG832" s="75" t="e">
        <f t="shared" si="152"/>
        <v>#VALUE!</v>
      </c>
      <c r="AH832" s="75" t="e">
        <f t="shared" si="153"/>
        <v>#VALUE!</v>
      </c>
      <c r="AI832" s="75" t="e">
        <f t="shared" si="154"/>
        <v>#VALUE!</v>
      </c>
      <c r="AJ832" s="80" t="e">
        <f t="shared" si="155"/>
        <v>#VALUE!</v>
      </c>
      <c r="AK832" s="79" t="str">
        <f>(IFERROR(VLOOKUP(AB832,Categories!$A$2:$B$20,2,1),""))</f>
        <v/>
      </c>
      <c r="AL832" s="79" t="str">
        <f ca="1">IFERROR(VLOOKUP((HLOOKUP((VLOOKUP($AB832,Categories!$A$2:$F$20,3,1)), $AB$3:$AJ832, (ROW()-ROW($AB$3)+1), 0)), INDIRECT(VLOOKUP($AB832,Categories!$A$2:$F$20,6,1)),2,0),AK832)</f>
        <v/>
      </c>
      <c r="AM832" s="79" t="str">
        <f ca="1">IFERROR(VLOOKUP((HLOOKUP((VLOOKUP($AB832,Categories!$A$2:$F$20,4,1)),$AB$3:$AJ832,(ROW()-ROW($AB$3)+1),0)),INDIRECT(VLOOKUP($AB832,Categories!$A$2:$H$20,7,1)),2,0),"")</f>
        <v/>
      </c>
      <c r="AN832" s="79" t="str">
        <f ca="1">IFERROR(VLOOKUP((HLOOKUP((VLOOKUP($AB832,Categories!$A$2:$F$20,5,1)), $AB$3:$AJ832, (ROW()-ROW($AB$3)+1), 0)), INDIRECT(VLOOKUP($AB832,Categories!$A$2:$H$20,8,1)),2,0),"")</f>
        <v/>
      </c>
      <c r="AO832" s="79" t="str">
        <f t="shared" ca="1" si="156"/>
        <v/>
      </c>
      <c r="AP832" s="81"/>
      <c r="AQ832" s="70" t="str">
        <f>IFERROR(VLOOKUP(VALUE(MID(AP832,1,1)),AdditionalElements!$A$2:$B$50,2,0),"")</f>
        <v/>
      </c>
      <c r="AR832" s="70" t="str">
        <f>IFERROR(VLOOKUP(VALUE(MID(AP832,2,1)),AdditionalElements!$H$2:$I$50,2,0),"")</f>
        <v/>
      </c>
      <c r="AS832" s="70" t="str">
        <f>IFERROR(VLOOKUP(VALUE(MID(AP832,3,1)),AdditionalElements!$O$2:$P$50,2,0),"")</f>
        <v/>
      </c>
      <c r="AT832" s="70" t="str">
        <f>IFERROR(VLOOKUP(VALUE(MID(AP832,4,1)),AdditionalElements!$V$2:$W$50,2,0),"")</f>
        <v/>
      </c>
      <c r="AU832" s="71"/>
      <c r="AV832" s="79" t="str">
        <f>IFERROR(IF(VALUE(MID(AU832,1,1))=1, VLOOKUP(VALUE(MID(AU832,1,1)), TxtPanelShape!$A$2:$C$50, 3, 0), (IF(VALUE(MID(AU832,1,1))&gt;=7, VLOOKUP(VALUE(MID(AU832,1,1)), TxtPanelShape!$A$2:$C$50, 3, 0),VLOOKUP(VALUE(MID(AU832,1,2)),TxtPanelShape!$A$2:$C$50,3,0)))), "")</f>
        <v/>
      </c>
      <c r="AW832" s="79" t="str">
        <f>IFERROR(IF(VALUE(MID(AU832,1,1))=1, ", "&amp;VLOOKUP(VALUE(MID(AU832,2,1)), TxtPanelShape!$H$2:$I$50, 2, 0), IF(VALUE(MID(AU832,1,1))&gt;=7, ", "&amp;VLOOKUP(VALUE(MID(AU832,2,1)), TxtPanelShape!$H$2:$I$50, 2, 0),"")), "")</f>
        <v/>
      </c>
      <c r="AX832" s="79" t="str">
        <f>IFERROR(IF(VALUE(MID(AU832,1,1))=1, ", "&amp;VLOOKUP(VALUE(MID(AU832,3,1)), TxtPanelShape!$O$2:$P$50, 2, 0), IF(VALUE(MID(AU832,1,1))&gt;=7, ", "&amp;VLOOKUP(VALUE(MID(AU832,3,1)), TxtPanelShape!$O$2:$P$50, 2, 0),"")),"")</f>
        <v/>
      </c>
      <c r="AY832" s="79" t="str">
        <f>IFERROR("; "&amp;VLOOKUP(VALUE(MID(AU832,4,1)), TxtPanelShape!$V$2:$W$50,2,0),"")</f>
        <v/>
      </c>
      <c r="AZ832" s="79" t="str">
        <f t="shared" si="157"/>
        <v/>
      </c>
      <c r="BA832" s="71"/>
      <c r="BB832" s="79" t="str">
        <f>IFERROR(IF(VALUE(MID(BA832,1,1))=1, VLOOKUP(VALUE(MID(BA832,1,1)), TxtPanelShape!$A$2:$C$50, 3, 0), (IF(VALUE(MID(BA832,1,1))&gt;=7, VLOOKUP(VALUE(MID(BA832,1,1)), TxtPanelShape!$A$2:$C$50, 3, 0),VLOOKUP(VALUE(MID(BA832,1,2)),TxtPanelShape!$A$2:$C$50,3,0)))), "")</f>
        <v/>
      </c>
      <c r="BC832" s="79" t="str">
        <f>IFERROR(IF(VALUE(MID(BA832,1,1))=1, ", "&amp;VLOOKUP(VALUE(MID(BA832,2,1)), TxtPanelShape!$H$2:$I$50, 2, 0), IF(VALUE(MID(BA832,1,1))&gt;=7, ", "&amp;VLOOKUP(VALUE(MID(BA832,2,1)), TxtPanelShape!$H$2:$I$50, 2, 0),"")), "")</f>
        <v/>
      </c>
      <c r="BD832" s="79" t="str">
        <f>IFERROR(IF(VALUE(MID(BA832,1,1))=1, ", "&amp;VLOOKUP(VALUE(MID(BA832,3,1)), TxtPanelShape!$O$2:$P$50, 2, 0), IF(VALUE(MID(BA832,1,1))&gt;=7, ", "&amp;VLOOKUP(VALUE(MID(BA832,3,1)), TxtPanelShape!$O$2:$P$50, 2, 0),"")),"")</f>
        <v/>
      </c>
      <c r="BE832" s="79" t="str">
        <f>IFERROR("; "&amp;VLOOKUP(VALUE(MID(BA832,4,1)), TxtPanelShape!$V$2:$W$50,2,0),"")</f>
        <v/>
      </c>
      <c r="BF832" s="79" t="str">
        <f t="shared" si="158"/>
        <v/>
      </c>
      <c r="BG832" s="71"/>
      <c r="BH832" s="79" t="str">
        <f>IFERROR(VLOOKUP(BG832, TxtPanelDefinition!$A$2:$B$50, 2, 0),"")</f>
        <v/>
      </c>
      <c r="BI832" s="71"/>
      <c r="BJ832" s="79" t="str">
        <f>IFERROR(VLOOKUP(BI832, TxtPanelDefinition!$A$2:$B$50, 2, 0),"")</f>
        <v/>
      </c>
      <c r="BK832" s="71"/>
      <c r="BL832" s="79" t="str">
        <f>IFERROR(VLOOKUP(BK832, InscrTechniques!$A$2:$B$50, 2, 0),"")</f>
        <v/>
      </c>
      <c r="BM832" s="71"/>
      <c r="BN832" s="79" t="str">
        <f>IFERROR(VLOOKUP(BM832, InscrTechniques!$A$2:$B$50, 2, 0),"")</f>
        <v/>
      </c>
      <c r="BO832" s="71"/>
      <c r="BP832" s="79" t="str">
        <f>IFERROR(VLOOKUP(BO832, InscrTechniques!$A$2:$B$50, 2, 0),"")</f>
        <v/>
      </c>
      <c r="BQ832" s="71"/>
      <c r="BR832" s="79" t="str">
        <f>IFERROR(VLOOKUP(BQ832, InscrTechniques!$A$2:$B$50, 2, 0),"")</f>
        <v/>
      </c>
      <c r="BS832" s="71"/>
      <c r="BT832" s="79" t="str">
        <f>IFERROR(VLOOKUP(BS832, InscrTechniques!$A$2:$B$50, 2, 0),"")</f>
        <v/>
      </c>
      <c r="BU832" s="71"/>
      <c r="BV832" s="79" t="str">
        <f>IFERROR(VLOOKUP(BU832, InscrTechniques!$A$2:$B$50, 2, 0),"")</f>
        <v/>
      </c>
      <c r="BW832" s="125"/>
      <c r="BX832" s="79" t="str">
        <f>IFERROR(VLOOKUP(BW832, InscrTechniques!$A$2:$B$50, 2, 0),"")</f>
        <v/>
      </c>
      <c r="BY832" s="125"/>
      <c r="BZ832" s="79" t="str">
        <f>IFERROR(VLOOKUP(BY832, InscrTechniques!$A$2:$B$50, 2, 0),"")</f>
        <v/>
      </c>
      <c r="CA832" s="74"/>
      <c r="CB832" s="114" t="str">
        <f>IFERROR(VLOOKUP(CA832, LetterStyle!$A$2:$B$50, 2, 0),"")</f>
        <v/>
      </c>
      <c r="CC832" s="74"/>
      <c r="CD832" s="114" t="str">
        <f>IFERROR(VLOOKUP(CC832, LetterStyle!$A$2:$B$50, 2, 0),"")</f>
        <v/>
      </c>
      <c r="CE832" s="74"/>
      <c r="CF832" s="114" t="str">
        <f>IFERROR(VLOOKUP(CE832, LetterStyle!$A$2:$B$50, 2, 0),"")</f>
        <v/>
      </c>
      <c r="CG832" s="74"/>
      <c r="CH832" s="79" t="str">
        <f>IFERROR(VLOOKUP(CG832, LetterStyle!$A$2:$B$50, 2, 0),"")</f>
        <v/>
      </c>
      <c r="CI832" s="71"/>
      <c r="CJ832" s="79" t="str">
        <f>IFERROR(VLOOKUP(CI832, DecMotifs!$A$1:$B$306, 2, 0),"")</f>
        <v/>
      </c>
      <c r="CK832" s="71"/>
      <c r="CL832" s="79" t="str">
        <f>IFERROR(VLOOKUP(CK832, DecMotifs!$A$1:$B$306, 2, 0),"")</f>
        <v/>
      </c>
      <c r="CM832" s="71"/>
      <c r="CN832" s="79" t="str">
        <f>IFERROR(VLOOKUP(CM832, DecMotifs!$A$1:$B$306, 2, 0),"")</f>
        <v/>
      </c>
      <c r="CO832" s="71"/>
      <c r="CP832" s="79" t="str">
        <f>IFERROR(VLOOKUP(CO832, MarginalDec!$A$2:$B$253, 2, 0),"")</f>
        <v/>
      </c>
      <c r="CQ832" s="71"/>
      <c r="CR832" s="79" t="str">
        <f>IFERROR(VLOOKUP(CQ832, MarginalDec!$A$2:$B$253, 2, 0),"")</f>
        <v/>
      </c>
      <c r="CS832" s="71"/>
      <c r="CT832" s="79" t="str">
        <f>IFERROR(VLOOKUP(CS832, MarginalDec!$A$2:$B$253, 2, 0),"")</f>
        <v/>
      </c>
      <c r="CU832" s="71"/>
      <c r="CV832" s="79" t="str">
        <f>IF(ISBLANK(CU832),"", IFERROR(VLOOKUP(CU832, Tooling!$A$2:$B$252, 2, 0),""))</f>
        <v/>
      </c>
      <c r="CW832" s="71"/>
      <c r="CX832" s="79" t="str">
        <f>IF(ISBLANK(CW832),"", IFERROR(VLOOKUP(CW832, Tooling!$A$2:$B$252, 2, 0),""))</f>
        <v/>
      </c>
      <c r="CY832" s="71"/>
      <c r="CZ832" s="79" t="str">
        <f>IF(ISBLANK(CY832),"", IFERROR(VLOOKUP(CY832, Repairs!$A$2:$B$252, 2, 0),""))</f>
        <v/>
      </c>
      <c r="DA832" s="77"/>
      <c r="DB832" s="71"/>
      <c r="DC832" s="79" t="str">
        <f>IFERROR(VLOOKUP(DB832, DatingReason!$A$2:$B$252, 2, 0),"")</f>
        <v/>
      </c>
      <c r="DD832" s="123" t="str">
        <f t="shared" si="159"/>
        <v/>
      </c>
      <c r="DF832" s="119" t="str">
        <f t="array" ref="DF832">IF(AND($B832&lt;&gt;"", $DE832&lt;&gt;"", $DE832&lt;&gt;"No"),MAX(IF($B832=PEOPLE!$B$4:$B$1000, PEOPLE!$Q$4:$Q$1000,""))+100,"")</f>
        <v/>
      </c>
      <c r="DG832" s="68"/>
      <c r="DH832" s="76">
        <f>COUNTIF(PEOPLE!B:B, MEMORIALS!B832)</f>
        <v>0</v>
      </c>
      <c r="DI832" s="82"/>
      <c r="DJ832" s="82"/>
      <c r="DK832" s="82"/>
      <c r="DL832" s="68"/>
      <c r="DM832" s="68"/>
      <c r="DN832" s="68"/>
      <c r="DO832" s="68"/>
      <c r="DP832" s="68"/>
    </row>
    <row r="833" spans="1:120" ht="15" customHeight="1" x14ac:dyDescent="0.25">
      <c r="A833" s="68"/>
      <c r="B833" s="69"/>
      <c r="C833" s="68"/>
      <c r="D833" s="68"/>
      <c r="E833" s="70" t="str">
        <f>IF(D833="","",VLOOKUP(D833,Denomination!$A$2:$B$50, 2, 0))</f>
        <v/>
      </c>
      <c r="F833" s="68"/>
      <c r="G833" s="71"/>
      <c r="H833" s="70" t="str">
        <f>IF(G833="","",VLOOKUP(G833,MCondition!$A$2:$B$50, 2, 0))</f>
        <v/>
      </c>
      <c r="I833" s="72"/>
      <c r="J833" s="71"/>
      <c r="K833" s="70" t="str">
        <f>IF(J833="","",VLOOKUP(J833,ICondition!$A$2:$B$50, 2, 0))</f>
        <v/>
      </c>
      <c r="L833" s="73"/>
      <c r="M833" s="73"/>
      <c r="N833" s="73"/>
      <c r="O833" s="73"/>
      <c r="P833" s="73"/>
      <c r="Q833" s="73"/>
      <c r="R833" s="78"/>
      <c r="S833" s="79" t="str">
        <f>IFERROR(VLOOKUP(R833,Material!$A$2:$B$59, 2, 0),"")</f>
        <v/>
      </c>
      <c r="T833" s="71"/>
      <c r="U833" s="79" t="str">
        <f>IFERROR(VLOOKUP(T833,Material!$A$2:$B$59, 2, 0),"")</f>
        <v/>
      </c>
      <c r="V833" s="71"/>
      <c r="W833" s="79" t="str">
        <f>IFERROR(VLOOKUP(V833,Material!$A$2:$B$59, 2, 0),"")</f>
        <v/>
      </c>
      <c r="X833" s="71"/>
      <c r="Y833" s="79" t="str">
        <f>IFERROR(VLOOKUP(X833,Material!$A$2:$B$59, 2, 0),"")</f>
        <v/>
      </c>
      <c r="Z833" s="71"/>
      <c r="AA833" s="79" t="str">
        <f>IFERROR(VLOOKUP(Z833,Material!$A$2:$B$59, 2, 0),"")</f>
        <v/>
      </c>
      <c r="AB833" s="74"/>
      <c r="AC833" s="75" t="e">
        <f t="shared" si="148"/>
        <v>#VALUE!</v>
      </c>
      <c r="AD833" s="75" t="e">
        <f t="shared" si="149"/>
        <v>#VALUE!</v>
      </c>
      <c r="AE833" s="75" t="e">
        <f t="shared" si="151"/>
        <v>#VALUE!</v>
      </c>
      <c r="AF833" s="75" t="e">
        <f t="shared" si="150"/>
        <v>#VALUE!</v>
      </c>
      <c r="AG833" s="75" t="e">
        <f t="shared" si="152"/>
        <v>#VALUE!</v>
      </c>
      <c r="AH833" s="75" t="e">
        <f t="shared" si="153"/>
        <v>#VALUE!</v>
      </c>
      <c r="AI833" s="75" t="e">
        <f t="shared" si="154"/>
        <v>#VALUE!</v>
      </c>
      <c r="AJ833" s="80" t="e">
        <f t="shared" si="155"/>
        <v>#VALUE!</v>
      </c>
      <c r="AK833" s="79" t="str">
        <f>(IFERROR(VLOOKUP(AB833,Categories!$A$2:$B$20,2,1),""))</f>
        <v/>
      </c>
      <c r="AL833" s="79" t="str">
        <f ca="1">IFERROR(VLOOKUP((HLOOKUP((VLOOKUP($AB833,Categories!$A$2:$F$20,3,1)), $AB$3:$AJ833, (ROW()-ROW($AB$3)+1), 0)), INDIRECT(VLOOKUP($AB833,Categories!$A$2:$F$20,6,1)),2,0),AK833)</f>
        <v/>
      </c>
      <c r="AM833" s="79" t="str">
        <f ca="1">IFERROR(VLOOKUP((HLOOKUP((VLOOKUP($AB833,Categories!$A$2:$F$20,4,1)),$AB$3:$AJ833,(ROW()-ROW($AB$3)+1),0)),INDIRECT(VLOOKUP($AB833,Categories!$A$2:$H$20,7,1)),2,0),"")</f>
        <v/>
      </c>
      <c r="AN833" s="79" t="str">
        <f ca="1">IFERROR(VLOOKUP((HLOOKUP((VLOOKUP($AB833,Categories!$A$2:$F$20,5,1)), $AB$3:$AJ833, (ROW()-ROW($AB$3)+1), 0)), INDIRECT(VLOOKUP($AB833,Categories!$A$2:$H$20,8,1)),2,0),"")</f>
        <v/>
      </c>
      <c r="AO833" s="79" t="str">
        <f t="shared" ca="1" si="156"/>
        <v/>
      </c>
      <c r="AP833" s="81"/>
      <c r="AQ833" s="70" t="str">
        <f>IFERROR(VLOOKUP(VALUE(MID(AP833,1,1)),AdditionalElements!$A$2:$B$50,2,0),"")</f>
        <v/>
      </c>
      <c r="AR833" s="70" t="str">
        <f>IFERROR(VLOOKUP(VALUE(MID(AP833,2,1)),AdditionalElements!$H$2:$I$50,2,0),"")</f>
        <v/>
      </c>
      <c r="AS833" s="70" t="str">
        <f>IFERROR(VLOOKUP(VALUE(MID(AP833,3,1)),AdditionalElements!$O$2:$P$50,2,0),"")</f>
        <v/>
      </c>
      <c r="AT833" s="70" t="str">
        <f>IFERROR(VLOOKUP(VALUE(MID(AP833,4,1)),AdditionalElements!$V$2:$W$50,2,0),"")</f>
        <v/>
      </c>
      <c r="AU833" s="71"/>
      <c r="AV833" s="79" t="str">
        <f>IFERROR(IF(VALUE(MID(AU833,1,1))=1, VLOOKUP(VALUE(MID(AU833,1,1)), TxtPanelShape!$A$2:$C$50, 3, 0), (IF(VALUE(MID(AU833,1,1))&gt;=7, VLOOKUP(VALUE(MID(AU833,1,1)), TxtPanelShape!$A$2:$C$50, 3, 0),VLOOKUP(VALUE(MID(AU833,1,2)),TxtPanelShape!$A$2:$C$50,3,0)))), "")</f>
        <v/>
      </c>
      <c r="AW833" s="79" t="str">
        <f>IFERROR(IF(VALUE(MID(AU833,1,1))=1, ", "&amp;VLOOKUP(VALUE(MID(AU833,2,1)), TxtPanelShape!$H$2:$I$50, 2, 0), IF(VALUE(MID(AU833,1,1))&gt;=7, ", "&amp;VLOOKUP(VALUE(MID(AU833,2,1)), TxtPanelShape!$H$2:$I$50, 2, 0),"")), "")</f>
        <v/>
      </c>
      <c r="AX833" s="79" t="str">
        <f>IFERROR(IF(VALUE(MID(AU833,1,1))=1, ", "&amp;VLOOKUP(VALUE(MID(AU833,3,1)), TxtPanelShape!$O$2:$P$50, 2, 0), IF(VALUE(MID(AU833,1,1))&gt;=7, ", "&amp;VLOOKUP(VALUE(MID(AU833,3,1)), TxtPanelShape!$O$2:$P$50, 2, 0),"")),"")</f>
        <v/>
      </c>
      <c r="AY833" s="79" t="str">
        <f>IFERROR("; "&amp;VLOOKUP(VALUE(MID(AU833,4,1)), TxtPanelShape!$V$2:$W$50,2,0),"")</f>
        <v/>
      </c>
      <c r="AZ833" s="79" t="str">
        <f t="shared" si="157"/>
        <v/>
      </c>
      <c r="BA833" s="71"/>
      <c r="BB833" s="79" t="str">
        <f>IFERROR(IF(VALUE(MID(BA833,1,1))=1, VLOOKUP(VALUE(MID(BA833,1,1)), TxtPanelShape!$A$2:$C$50, 3, 0), (IF(VALUE(MID(BA833,1,1))&gt;=7, VLOOKUP(VALUE(MID(BA833,1,1)), TxtPanelShape!$A$2:$C$50, 3, 0),VLOOKUP(VALUE(MID(BA833,1,2)),TxtPanelShape!$A$2:$C$50,3,0)))), "")</f>
        <v/>
      </c>
      <c r="BC833" s="79" t="str">
        <f>IFERROR(IF(VALUE(MID(BA833,1,1))=1, ", "&amp;VLOOKUP(VALUE(MID(BA833,2,1)), TxtPanelShape!$H$2:$I$50, 2, 0), IF(VALUE(MID(BA833,1,1))&gt;=7, ", "&amp;VLOOKUP(VALUE(MID(BA833,2,1)), TxtPanelShape!$H$2:$I$50, 2, 0),"")), "")</f>
        <v/>
      </c>
      <c r="BD833" s="79" t="str">
        <f>IFERROR(IF(VALUE(MID(BA833,1,1))=1, ", "&amp;VLOOKUP(VALUE(MID(BA833,3,1)), TxtPanelShape!$O$2:$P$50, 2, 0), IF(VALUE(MID(BA833,1,1))&gt;=7, ", "&amp;VLOOKUP(VALUE(MID(BA833,3,1)), TxtPanelShape!$O$2:$P$50, 2, 0),"")),"")</f>
        <v/>
      </c>
      <c r="BE833" s="79" t="str">
        <f>IFERROR("; "&amp;VLOOKUP(VALUE(MID(BA833,4,1)), TxtPanelShape!$V$2:$W$50,2,0),"")</f>
        <v/>
      </c>
      <c r="BF833" s="79" t="str">
        <f t="shared" si="158"/>
        <v/>
      </c>
      <c r="BG833" s="71"/>
      <c r="BH833" s="79" t="str">
        <f>IFERROR(VLOOKUP(BG833, TxtPanelDefinition!$A$2:$B$50, 2, 0),"")</f>
        <v/>
      </c>
      <c r="BI833" s="71"/>
      <c r="BJ833" s="79" t="str">
        <f>IFERROR(VLOOKUP(BI833, TxtPanelDefinition!$A$2:$B$50, 2, 0),"")</f>
        <v/>
      </c>
      <c r="BK833" s="71"/>
      <c r="BL833" s="79" t="str">
        <f>IFERROR(VLOOKUP(BK833, InscrTechniques!$A$2:$B$50, 2, 0),"")</f>
        <v/>
      </c>
      <c r="BM833" s="71"/>
      <c r="BN833" s="79" t="str">
        <f>IFERROR(VLOOKUP(BM833, InscrTechniques!$A$2:$B$50, 2, 0),"")</f>
        <v/>
      </c>
      <c r="BO833" s="71"/>
      <c r="BP833" s="79" t="str">
        <f>IFERROR(VLOOKUP(BO833, InscrTechniques!$A$2:$B$50, 2, 0),"")</f>
        <v/>
      </c>
      <c r="BQ833" s="71"/>
      <c r="BR833" s="79" t="str">
        <f>IFERROR(VLOOKUP(BQ833, InscrTechniques!$A$2:$B$50, 2, 0),"")</f>
        <v/>
      </c>
      <c r="BS833" s="71"/>
      <c r="BT833" s="79" t="str">
        <f>IFERROR(VLOOKUP(BS833, InscrTechniques!$A$2:$B$50, 2, 0),"")</f>
        <v/>
      </c>
      <c r="BU833" s="71"/>
      <c r="BV833" s="79" t="str">
        <f>IFERROR(VLOOKUP(BU833, InscrTechniques!$A$2:$B$50, 2, 0),"")</f>
        <v/>
      </c>
      <c r="BW833" s="125"/>
      <c r="BX833" s="79" t="str">
        <f>IFERROR(VLOOKUP(BW833, InscrTechniques!$A$2:$B$50, 2, 0),"")</f>
        <v/>
      </c>
      <c r="BY833" s="125"/>
      <c r="BZ833" s="79" t="str">
        <f>IFERROR(VLOOKUP(BY833, InscrTechniques!$A$2:$B$50, 2, 0),"")</f>
        <v/>
      </c>
      <c r="CA833" s="74"/>
      <c r="CB833" s="114" t="str">
        <f>IFERROR(VLOOKUP(CA833, LetterStyle!$A$2:$B$50, 2, 0),"")</f>
        <v/>
      </c>
      <c r="CC833" s="74"/>
      <c r="CD833" s="114" t="str">
        <f>IFERROR(VLOOKUP(CC833, LetterStyle!$A$2:$B$50, 2, 0),"")</f>
        <v/>
      </c>
      <c r="CE833" s="74"/>
      <c r="CF833" s="114" t="str">
        <f>IFERROR(VLOOKUP(CE833, LetterStyle!$A$2:$B$50, 2, 0),"")</f>
        <v/>
      </c>
      <c r="CG833" s="74"/>
      <c r="CH833" s="79" t="str">
        <f>IFERROR(VLOOKUP(CG833, LetterStyle!$A$2:$B$50, 2, 0),"")</f>
        <v/>
      </c>
      <c r="CI833" s="71"/>
      <c r="CJ833" s="79" t="str">
        <f>IFERROR(VLOOKUP(CI833, DecMotifs!$A$1:$B$306, 2, 0),"")</f>
        <v/>
      </c>
      <c r="CK833" s="71"/>
      <c r="CL833" s="79" t="str">
        <f>IFERROR(VLOOKUP(CK833, DecMotifs!$A$1:$B$306, 2, 0),"")</f>
        <v/>
      </c>
      <c r="CM833" s="71"/>
      <c r="CN833" s="79" t="str">
        <f>IFERROR(VLOOKUP(CM833, DecMotifs!$A$1:$B$306, 2, 0),"")</f>
        <v/>
      </c>
      <c r="CO833" s="71"/>
      <c r="CP833" s="79" t="str">
        <f>IFERROR(VLOOKUP(CO833, MarginalDec!$A$2:$B$253, 2, 0),"")</f>
        <v/>
      </c>
      <c r="CQ833" s="71"/>
      <c r="CR833" s="79" t="str">
        <f>IFERROR(VLOOKUP(CQ833, MarginalDec!$A$2:$B$253, 2, 0),"")</f>
        <v/>
      </c>
      <c r="CS833" s="71"/>
      <c r="CT833" s="79" t="str">
        <f>IFERROR(VLOOKUP(CS833, MarginalDec!$A$2:$B$253, 2, 0),"")</f>
        <v/>
      </c>
      <c r="CU833" s="71"/>
      <c r="CV833" s="79" t="str">
        <f>IF(ISBLANK(CU833),"", IFERROR(VLOOKUP(CU833, Tooling!$A$2:$B$252, 2, 0),""))</f>
        <v/>
      </c>
      <c r="CW833" s="71"/>
      <c r="CX833" s="79" t="str">
        <f>IF(ISBLANK(CW833),"", IFERROR(VLOOKUP(CW833, Tooling!$A$2:$B$252, 2, 0),""))</f>
        <v/>
      </c>
      <c r="CY833" s="71"/>
      <c r="CZ833" s="79" t="str">
        <f>IF(ISBLANK(CY833),"", IFERROR(VLOOKUP(CY833, Repairs!$A$2:$B$252, 2, 0),""))</f>
        <v/>
      </c>
      <c r="DA833" s="77"/>
      <c r="DB833" s="71"/>
      <c r="DC833" s="79" t="str">
        <f>IFERROR(VLOOKUP(DB833, DatingReason!$A$2:$B$252, 2, 0),"")</f>
        <v/>
      </c>
      <c r="DD833" s="123" t="str">
        <f t="shared" si="159"/>
        <v/>
      </c>
      <c r="DF833" s="119" t="str">
        <f t="array" ref="DF833">IF(AND($B833&lt;&gt;"", $DE833&lt;&gt;"", $DE833&lt;&gt;"No"),MAX(IF($B833=PEOPLE!$B$4:$B$1000, PEOPLE!$Q$4:$Q$1000,""))+100,"")</f>
        <v/>
      </c>
      <c r="DG833" s="68"/>
      <c r="DH833" s="76">
        <f>COUNTIF(PEOPLE!B:B, MEMORIALS!B833)</f>
        <v>0</v>
      </c>
      <c r="DI833" s="82"/>
      <c r="DJ833" s="82"/>
      <c r="DK833" s="82"/>
      <c r="DL833" s="68"/>
      <c r="DM833" s="68"/>
      <c r="DN833" s="68"/>
      <c r="DO833" s="68"/>
      <c r="DP833" s="68"/>
    </row>
    <row r="834" spans="1:120" ht="15" customHeight="1" x14ac:dyDescent="0.25">
      <c r="A834" s="68"/>
      <c r="B834" s="69"/>
      <c r="C834" s="68"/>
      <c r="D834" s="68"/>
      <c r="E834" s="70" t="str">
        <f>IF(D834="","",VLOOKUP(D834,Denomination!$A$2:$B$50, 2, 0))</f>
        <v/>
      </c>
      <c r="F834" s="68"/>
      <c r="G834" s="71"/>
      <c r="H834" s="70" t="str">
        <f>IF(G834="","",VLOOKUP(G834,MCondition!$A$2:$B$50, 2, 0))</f>
        <v/>
      </c>
      <c r="I834" s="72"/>
      <c r="J834" s="71"/>
      <c r="K834" s="70" t="str">
        <f>IF(J834="","",VLOOKUP(J834,ICondition!$A$2:$B$50, 2, 0))</f>
        <v/>
      </c>
      <c r="L834" s="73"/>
      <c r="M834" s="73"/>
      <c r="N834" s="73"/>
      <c r="O834" s="73"/>
      <c r="P834" s="73"/>
      <c r="Q834" s="73"/>
      <c r="R834" s="78"/>
      <c r="S834" s="79" t="str">
        <f>IFERROR(VLOOKUP(R834,Material!$A$2:$B$59, 2, 0),"")</f>
        <v/>
      </c>
      <c r="T834" s="71"/>
      <c r="U834" s="79" t="str">
        <f>IFERROR(VLOOKUP(T834,Material!$A$2:$B$59, 2, 0),"")</f>
        <v/>
      </c>
      <c r="V834" s="71"/>
      <c r="W834" s="79" t="str">
        <f>IFERROR(VLOOKUP(V834,Material!$A$2:$B$59, 2, 0),"")</f>
        <v/>
      </c>
      <c r="X834" s="71"/>
      <c r="Y834" s="79" t="str">
        <f>IFERROR(VLOOKUP(X834,Material!$A$2:$B$59, 2, 0),"")</f>
        <v/>
      </c>
      <c r="Z834" s="71"/>
      <c r="AA834" s="79" t="str">
        <f>IFERROR(VLOOKUP(Z834,Material!$A$2:$B$59, 2, 0),"")</f>
        <v/>
      </c>
      <c r="AB834" s="74"/>
      <c r="AC834" s="75" t="e">
        <f t="shared" si="148"/>
        <v>#VALUE!</v>
      </c>
      <c r="AD834" s="75" t="e">
        <f t="shared" si="149"/>
        <v>#VALUE!</v>
      </c>
      <c r="AE834" s="75" t="e">
        <f t="shared" si="151"/>
        <v>#VALUE!</v>
      </c>
      <c r="AF834" s="75" t="e">
        <f t="shared" si="150"/>
        <v>#VALUE!</v>
      </c>
      <c r="AG834" s="75" t="e">
        <f t="shared" si="152"/>
        <v>#VALUE!</v>
      </c>
      <c r="AH834" s="75" t="e">
        <f t="shared" si="153"/>
        <v>#VALUE!</v>
      </c>
      <c r="AI834" s="75" t="e">
        <f t="shared" si="154"/>
        <v>#VALUE!</v>
      </c>
      <c r="AJ834" s="80" t="e">
        <f t="shared" si="155"/>
        <v>#VALUE!</v>
      </c>
      <c r="AK834" s="79" t="str">
        <f>(IFERROR(VLOOKUP(AB834,Categories!$A$2:$B$20,2,1),""))</f>
        <v/>
      </c>
      <c r="AL834" s="79" t="str">
        <f ca="1">IFERROR(VLOOKUP((HLOOKUP((VLOOKUP($AB834,Categories!$A$2:$F$20,3,1)), $AB$3:$AJ834, (ROW()-ROW($AB$3)+1), 0)), INDIRECT(VLOOKUP($AB834,Categories!$A$2:$F$20,6,1)),2,0),AK834)</f>
        <v/>
      </c>
      <c r="AM834" s="79" t="str">
        <f ca="1">IFERROR(VLOOKUP((HLOOKUP((VLOOKUP($AB834,Categories!$A$2:$F$20,4,1)),$AB$3:$AJ834,(ROW()-ROW($AB$3)+1),0)),INDIRECT(VLOOKUP($AB834,Categories!$A$2:$H$20,7,1)),2,0),"")</f>
        <v/>
      </c>
      <c r="AN834" s="79" t="str">
        <f ca="1">IFERROR(VLOOKUP((HLOOKUP((VLOOKUP($AB834,Categories!$A$2:$F$20,5,1)), $AB$3:$AJ834, (ROW()-ROW($AB$3)+1), 0)), INDIRECT(VLOOKUP($AB834,Categories!$A$2:$H$20,8,1)),2,0),"")</f>
        <v/>
      </c>
      <c r="AO834" s="79" t="str">
        <f t="shared" ca="1" si="156"/>
        <v/>
      </c>
      <c r="AP834" s="81"/>
      <c r="AQ834" s="70" t="str">
        <f>IFERROR(VLOOKUP(VALUE(MID(AP834,1,1)),AdditionalElements!$A$2:$B$50,2,0),"")</f>
        <v/>
      </c>
      <c r="AR834" s="70" t="str">
        <f>IFERROR(VLOOKUP(VALUE(MID(AP834,2,1)),AdditionalElements!$H$2:$I$50,2,0),"")</f>
        <v/>
      </c>
      <c r="AS834" s="70" t="str">
        <f>IFERROR(VLOOKUP(VALUE(MID(AP834,3,1)),AdditionalElements!$O$2:$P$50,2,0),"")</f>
        <v/>
      </c>
      <c r="AT834" s="70" t="str">
        <f>IFERROR(VLOOKUP(VALUE(MID(AP834,4,1)),AdditionalElements!$V$2:$W$50,2,0),"")</f>
        <v/>
      </c>
      <c r="AU834" s="71"/>
      <c r="AV834" s="79" t="str">
        <f>IFERROR(IF(VALUE(MID(AU834,1,1))=1, VLOOKUP(VALUE(MID(AU834,1,1)), TxtPanelShape!$A$2:$C$50, 3, 0), (IF(VALUE(MID(AU834,1,1))&gt;=7, VLOOKUP(VALUE(MID(AU834,1,1)), TxtPanelShape!$A$2:$C$50, 3, 0),VLOOKUP(VALUE(MID(AU834,1,2)),TxtPanelShape!$A$2:$C$50,3,0)))), "")</f>
        <v/>
      </c>
      <c r="AW834" s="79" t="str">
        <f>IFERROR(IF(VALUE(MID(AU834,1,1))=1, ", "&amp;VLOOKUP(VALUE(MID(AU834,2,1)), TxtPanelShape!$H$2:$I$50, 2, 0), IF(VALUE(MID(AU834,1,1))&gt;=7, ", "&amp;VLOOKUP(VALUE(MID(AU834,2,1)), TxtPanelShape!$H$2:$I$50, 2, 0),"")), "")</f>
        <v/>
      </c>
      <c r="AX834" s="79" t="str">
        <f>IFERROR(IF(VALUE(MID(AU834,1,1))=1, ", "&amp;VLOOKUP(VALUE(MID(AU834,3,1)), TxtPanelShape!$O$2:$P$50, 2, 0), IF(VALUE(MID(AU834,1,1))&gt;=7, ", "&amp;VLOOKUP(VALUE(MID(AU834,3,1)), TxtPanelShape!$O$2:$P$50, 2, 0),"")),"")</f>
        <v/>
      </c>
      <c r="AY834" s="79" t="str">
        <f>IFERROR("; "&amp;VLOOKUP(VALUE(MID(AU834,4,1)), TxtPanelShape!$V$2:$W$50,2,0),"")</f>
        <v/>
      </c>
      <c r="AZ834" s="79" t="str">
        <f t="shared" si="157"/>
        <v/>
      </c>
      <c r="BA834" s="71"/>
      <c r="BB834" s="79" t="str">
        <f>IFERROR(IF(VALUE(MID(BA834,1,1))=1, VLOOKUP(VALUE(MID(BA834,1,1)), TxtPanelShape!$A$2:$C$50, 3, 0), (IF(VALUE(MID(BA834,1,1))&gt;=7, VLOOKUP(VALUE(MID(BA834,1,1)), TxtPanelShape!$A$2:$C$50, 3, 0),VLOOKUP(VALUE(MID(BA834,1,2)),TxtPanelShape!$A$2:$C$50,3,0)))), "")</f>
        <v/>
      </c>
      <c r="BC834" s="79" t="str">
        <f>IFERROR(IF(VALUE(MID(BA834,1,1))=1, ", "&amp;VLOOKUP(VALUE(MID(BA834,2,1)), TxtPanelShape!$H$2:$I$50, 2, 0), IF(VALUE(MID(BA834,1,1))&gt;=7, ", "&amp;VLOOKUP(VALUE(MID(BA834,2,1)), TxtPanelShape!$H$2:$I$50, 2, 0),"")), "")</f>
        <v/>
      </c>
      <c r="BD834" s="79" t="str">
        <f>IFERROR(IF(VALUE(MID(BA834,1,1))=1, ", "&amp;VLOOKUP(VALUE(MID(BA834,3,1)), TxtPanelShape!$O$2:$P$50, 2, 0), IF(VALUE(MID(BA834,1,1))&gt;=7, ", "&amp;VLOOKUP(VALUE(MID(BA834,3,1)), TxtPanelShape!$O$2:$P$50, 2, 0),"")),"")</f>
        <v/>
      </c>
      <c r="BE834" s="79" t="str">
        <f>IFERROR("; "&amp;VLOOKUP(VALUE(MID(BA834,4,1)), TxtPanelShape!$V$2:$W$50,2,0),"")</f>
        <v/>
      </c>
      <c r="BF834" s="79" t="str">
        <f t="shared" si="158"/>
        <v/>
      </c>
      <c r="BG834" s="71"/>
      <c r="BH834" s="79" t="str">
        <f>IFERROR(VLOOKUP(BG834, TxtPanelDefinition!$A$2:$B$50, 2, 0),"")</f>
        <v/>
      </c>
      <c r="BI834" s="71"/>
      <c r="BJ834" s="79" t="str">
        <f>IFERROR(VLOOKUP(BI834, TxtPanelDefinition!$A$2:$B$50, 2, 0),"")</f>
        <v/>
      </c>
      <c r="BK834" s="71"/>
      <c r="BL834" s="79" t="str">
        <f>IFERROR(VLOOKUP(BK834, InscrTechniques!$A$2:$B$50, 2, 0),"")</f>
        <v/>
      </c>
      <c r="BM834" s="71"/>
      <c r="BN834" s="79" t="str">
        <f>IFERROR(VLOOKUP(BM834, InscrTechniques!$A$2:$B$50, 2, 0),"")</f>
        <v/>
      </c>
      <c r="BO834" s="71"/>
      <c r="BP834" s="79" t="str">
        <f>IFERROR(VLOOKUP(BO834, InscrTechniques!$A$2:$B$50, 2, 0),"")</f>
        <v/>
      </c>
      <c r="BQ834" s="71"/>
      <c r="BR834" s="79" t="str">
        <f>IFERROR(VLOOKUP(BQ834, InscrTechniques!$A$2:$B$50, 2, 0),"")</f>
        <v/>
      </c>
      <c r="BS834" s="71"/>
      <c r="BT834" s="79" t="str">
        <f>IFERROR(VLOOKUP(BS834, InscrTechniques!$A$2:$B$50, 2, 0),"")</f>
        <v/>
      </c>
      <c r="BU834" s="71"/>
      <c r="BV834" s="79" t="str">
        <f>IFERROR(VLOOKUP(BU834, InscrTechniques!$A$2:$B$50, 2, 0),"")</f>
        <v/>
      </c>
      <c r="BW834" s="125"/>
      <c r="BX834" s="79" t="str">
        <f>IFERROR(VLOOKUP(BW834, InscrTechniques!$A$2:$B$50, 2, 0),"")</f>
        <v/>
      </c>
      <c r="BY834" s="125"/>
      <c r="BZ834" s="79" t="str">
        <f>IFERROR(VLOOKUP(BY834, InscrTechniques!$A$2:$B$50, 2, 0),"")</f>
        <v/>
      </c>
      <c r="CA834" s="74"/>
      <c r="CB834" s="114" t="str">
        <f>IFERROR(VLOOKUP(CA834, LetterStyle!$A$2:$B$50, 2, 0),"")</f>
        <v/>
      </c>
      <c r="CC834" s="74"/>
      <c r="CD834" s="114" t="str">
        <f>IFERROR(VLOOKUP(CC834, LetterStyle!$A$2:$B$50, 2, 0),"")</f>
        <v/>
      </c>
      <c r="CE834" s="74"/>
      <c r="CF834" s="114" t="str">
        <f>IFERROR(VLOOKUP(CE834, LetterStyle!$A$2:$B$50, 2, 0),"")</f>
        <v/>
      </c>
      <c r="CG834" s="74"/>
      <c r="CH834" s="79" t="str">
        <f>IFERROR(VLOOKUP(CG834, LetterStyle!$A$2:$B$50, 2, 0),"")</f>
        <v/>
      </c>
      <c r="CI834" s="71"/>
      <c r="CJ834" s="79" t="str">
        <f>IFERROR(VLOOKUP(CI834, DecMotifs!$A$1:$B$306, 2, 0),"")</f>
        <v/>
      </c>
      <c r="CK834" s="71"/>
      <c r="CL834" s="79" t="str">
        <f>IFERROR(VLOOKUP(CK834, DecMotifs!$A$1:$B$306, 2, 0),"")</f>
        <v/>
      </c>
      <c r="CM834" s="71"/>
      <c r="CN834" s="79" t="str">
        <f>IFERROR(VLOOKUP(CM834, DecMotifs!$A$1:$B$306, 2, 0),"")</f>
        <v/>
      </c>
      <c r="CO834" s="71"/>
      <c r="CP834" s="79" t="str">
        <f>IFERROR(VLOOKUP(CO834, MarginalDec!$A$2:$B$253, 2, 0),"")</f>
        <v/>
      </c>
      <c r="CQ834" s="71"/>
      <c r="CR834" s="79" t="str">
        <f>IFERROR(VLOOKUP(CQ834, MarginalDec!$A$2:$B$253, 2, 0),"")</f>
        <v/>
      </c>
      <c r="CS834" s="71"/>
      <c r="CT834" s="79" t="str">
        <f>IFERROR(VLOOKUP(CS834, MarginalDec!$A$2:$B$253, 2, 0),"")</f>
        <v/>
      </c>
      <c r="CU834" s="71"/>
      <c r="CV834" s="79" t="str">
        <f>IF(ISBLANK(CU834),"", IFERROR(VLOOKUP(CU834, Tooling!$A$2:$B$252, 2, 0),""))</f>
        <v/>
      </c>
      <c r="CW834" s="71"/>
      <c r="CX834" s="79" t="str">
        <f>IF(ISBLANK(CW834),"", IFERROR(VLOOKUP(CW834, Tooling!$A$2:$B$252, 2, 0),""))</f>
        <v/>
      </c>
      <c r="CY834" s="71"/>
      <c r="CZ834" s="79" t="str">
        <f>IF(ISBLANK(CY834),"", IFERROR(VLOOKUP(CY834, Repairs!$A$2:$B$252, 2, 0),""))</f>
        <v/>
      </c>
      <c r="DA834" s="77"/>
      <c r="DB834" s="71"/>
      <c r="DC834" s="79" t="str">
        <f>IFERROR(VLOOKUP(DB834, DatingReason!$A$2:$B$252, 2, 0),"")</f>
        <v/>
      </c>
      <c r="DD834" s="123" t="str">
        <f t="shared" si="159"/>
        <v/>
      </c>
      <c r="DF834" s="119" t="str">
        <f t="array" ref="DF834">IF(AND($B834&lt;&gt;"", $DE834&lt;&gt;"", $DE834&lt;&gt;"No"),MAX(IF($B834=PEOPLE!$B$4:$B$1000, PEOPLE!$Q$4:$Q$1000,""))+100,"")</f>
        <v/>
      </c>
      <c r="DG834" s="68"/>
      <c r="DH834" s="76">
        <f>COUNTIF(PEOPLE!B:B, MEMORIALS!B834)</f>
        <v>0</v>
      </c>
      <c r="DI834" s="82"/>
      <c r="DJ834" s="82"/>
      <c r="DK834" s="82"/>
      <c r="DL834" s="68"/>
      <c r="DM834" s="68"/>
      <c r="DN834" s="68"/>
      <c r="DO834" s="68"/>
      <c r="DP834" s="68"/>
    </row>
    <row r="835" spans="1:120" ht="15" customHeight="1" x14ac:dyDescent="0.25">
      <c r="A835" s="68"/>
      <c r="B835" s="69"/>
      <c r="C835" s="68"/>
      <c r="D835" s="68"/>
      <c r="E835" s="70" t="str">
        <f>IF(D835="","",VLOOKUP(D835,Denomination!$A$2:$B$50, 2, 0))</f>
        <v/>
      </c>
      <c r="F835" s="68"/>
      <c r="G835" s="71"/>
      <c r="H835" s="70" t="str">
        <f>IF(G835="","",VLOOKUP(G835,MCondition!$A$2:$B$50, 2, 0))</f>
        <v/>
      </c>
      <c r="I835" s="72"/>
      <c r="J835" s="71"/>
      <c r="K835" s="70" t="str">
        <f>IF(J835="","",VLOOKUP(J835,ICondition!$A$2:$B$50, 2, 0))</f>
        <v/>
      </c>
      <c r="L835" s="73"/>
      <c r="M835" s="73"/>
      <c r="N835" s="73"/>
      <c r="O835" s="73"/>
      <c r="P835" s="73"/>
      <c r="Q835" s="73"/>
      <c r="R835" s="78"/>
      <c r="S835" s="79" t="str">
        <f>IFERROR(VLOOKUP(R835,Material!$A$2:$B$59, 2, 0),"")</f>
        <v/>
      </c>
      <c r="T835" s="71"/>
      <c r="U835" s="79" t="str">
        <f>IFERROR(VLOOKUP(T835,Material!$A$2:$B$59, 2, 0),"")</f>
        <v/>
      </c>
      <c r="V835" s="71"/>
      <c r="W835" s="79" t="str">
        <f>IFERROR(VLOOKUP(V835,Material!$A$2:$B$59, 2, 0),"")</f>
        <v/>
      </c>
      <c r="X835" s="71"/>
      <c r="Y835" s="79" t="str">
        <f>IFERROR(VLOOKUP(X835,Material!$A$2:$B$59, 2, 0),"")</f>
        <v/>
      </c>
      <c r="Z835" s="71"/>
      <c r="AA835" s="79" t="str">
        <f>IFERROR(VLOOKUP(Z835,Material!$A$2:$B$59, 2, 0),"")</f>
        <v/>
      </c>
      <c r="AB835" s="74"/>
      <c r="AC835" s="75" t="e">
        <f t="shared" si="148"/>
        <v>#VALUE!</v>
      </c>
      <c r="AD835" s="75" t="e">
        <f t="shared" si="149"/>
        <v>#VALUE!</v>
      </c>
      <c r="AE835" s="75" t="e">
        <f t="shared" si="151"/>
        <v>#VALUE!</v>
      </c>
      <c r="AF835" s="75" t="e">
        <f t="shared" si="150"/>
        <v>#VALUE!</v>
      </c>
      <c r="AG835" s="75" t="e">
        <f t="shared" si="152"/>
        <v>#VALUE!</v>
      </c>
      <c r="AH835" s="75" t="e">
        <f t="shared" si="153"/>
        <v>#VALUE!</v>
      </c>
      <c r="AI835" s="75" t="e">
        <f t="shared" si="154"/>
        <v>#VALUE!</v>
      </c>
      <c r="AJ835" s="80" t="e">
        <f t="shared" si="155"/>
        <v>#VALUE!</v>
      </c>
      <c r="AK835" s="79" t="str">
        <f>(IFERROR(VLOOKUP(AB835,Categories!$A$2:$B$20,2,1),""))</f>
        <v/>
      </c>
      <c r="AL835" s="79" t="str">
        <f ca="1">IFERROR(VLOOKUP((HLOOKUP((VLOOKUP($AB835,Categories!$A$2:$F$20,3,1)), $AB$3:$AJ835, (ROW()-ROW($AB$3)+1), 0)), INDIRECT(VLOOKUP($AB835,Categories!$A$2:$F$20,6,1)),2,0),AK835)</f>
        <v/>
      </c>
      <c r="AM835" s="79" t="str">
        <f ca="1">IFERROR(VLOOKUP((HLOOKUP((VLOOKUP($AB835,Categories!$A$2:$F$20,4,1)),$AB$3:$AJ835,(ROW()-ROW($AB$3)+1),0)),INDIRECT(VLOOKUP($AB835,Categories!$A$2:$H$20,7,1)),2,0),"")</f>
        <v/>
      </c>
      <c r="AN835" s="79" t="str">
        <f ca="1">IFERROR(VLOOKUP((HLOOKUP((VLOOKUP($AB835,Categories!$A$2:$F$20,5,1)), $AB$3:$AJ835, (ROW()-ROW($AB$3)+1), 0)), INDIRECT(VLOOKUP($AB835,Categories!$A$2:$H$20,8,1)),2,0),"")</f>
        <v/>
      </c>
      <c r="AO835" s="79" t="str">
        <f t="shared" ca="1" si="156"/>
        <v/>
      </c>
      <c r="AP835" s="81"/>
      <c r="AQ835" s="70" t="str">
        <f>IFERROR(VLOOKUP(VALUE(MID(AP835,1,1)),AdditionalElements!$A$2:$B$50,2,0),"")</f>
        <v/>
      </c>
      <c r="AR835" s="70" t="str">
        <f>IFERROR(VLOOKUP(VALUE(MID(AP835,2,1)),AdditionalElements!$H$2:$I$50,2,0),"")</f>
        <v/>
      </c>
      <c r="AS835" s="70" t="str">
        <f>IFERROR(VLOOKUP(VALUE(MID(AP835,3,1)),AdditionalElements!$O$2:$P$50,2,0),"")</f>
        <v/>
      </c>
      <c r="AT835" s="70" t="str">
        <f>IFERROR(VLOOKUP(VALUE(MID(AP835,4,1)),AdditionalElements!$V$2:$W$50,2,0),"")</f>
        <v/>
      </c>
      <c r="AU835" s="71"/>
      <c r="AV835" s="79" t="str">
        <f>IFERROR(IF(VALUE(MID(AU835,1,1))=1, VLOOKUP(VALUE(MID(AU835,1,1)), TxtPanelShape!$A$2:$C$50, 3, 0), (IF(VALUE(MID(AU835,1,1))&gt;=7, VLOOKUP(VALUE(MID(AU835,1,1)), TxtPanelShape!$A$2:$C$50, 3, 0),VLOOKUP(VALUE(MID(AU835,1,2)),TxtPanelShape!$A$2:$C$50,3,0)))), "")</f>
        <v/>
      </c>
      <c r="AW835" s="79" t="str">
        <f>IFERROR(IF(VALUE(MID(AU835,1,1))=1, ", "&amp;VLOOKUP(VALUE(MID(AU835,2,1)), TxtPanelShape!$H$2:$I$50, 2, 0), IF(VALUE(MID(AU835,1,1))&gt;=7, ", "&amp;VLOOKUP(VALUE(MID(AU835,2,1)), TxtPanelShape!$H$2:$I$50, 2, 0),"")), "")</f>
        <v/>
      </c>
      <c r="AX835" s="79" t="str">
        <f>IFERROR(IF(VALUE(MID(AU835,1,1))=1, ", "&amp;VLOOKUP(VALUE(MID(AU835,3,1)), TxtPanelShape!$O$2:$P$50, 2, 0), IF(VALUE(MID(AU835,1,1))&gt;=7, ", "&amp;VLOOKUP(VALUE(MID(AU835,3,1)), TxtPanelShape!$O$2:$P$50, 2, 0),"")),"")</f>
        <v/>
      </c>
      <c r="AY835" s="79" t="str">
        <f>IFERROR("; "&amp;VLOOKUP(VALUE(MID(AU835,4,1)), TxtPanelShape!$V$2:$W$50,2,0),"")</f>
        <v/>
      </c>
      <c r="AZ835" s="79" t="str">
        <f t="shared" si="157"/>
        <v/>
      </c>
      <c r="BA835" s="71"/>
      <c r="BB835" s="79" t="str">
        <f>IFERROR(IF(VALUE(MID(BA835,1,1))=1, VLOOKUP(VALUE(MID(BA835,1,1)), TxtPanelShape!$A$2:$C$50, 3, 0), (IF(VALUE(MID(BA835,1,1))&gt;=7, VLOOKUP(VALUE(MID(BA835,1,1)), TxtPanelShape!$A$2:$C$50, 3, 0),VLOOKUP(VALUE(MID(BA835,1,2)),TxtPanelShape!$A$2:$C$50,3,0)))), "")</f>
        <v/>
      </c>
      <c r="BC835" s="79" t="str">
        <f>IFERROR(IF(VALUE(MID(BA835,1,1))=1, ", "&amp;VLOOKUP(VALUE(MID(BA835,2,1)), TxtPanelShape!$H$2:$I$50, 2, 0), IF(VALUE(MID(BA835,1,1))&gt;=7, ", "&amp;VLOOKUP(VALUE(MID(BA835,2,1)), TxtPanelShape!$H$2:$I$50, 2, 0),"")), "")</f>
        <v/>
      </c>
      <c r="BD835" s="79" t="str">
        <f>IFERROR(IF(VALUE(MID(BA835,1,1))=1, ", "&amp;VLOOKUP(VALUE(MID(BA835,3,1)), TxtPanelShape!$O$2:$P$50, 2, 0), IF(VALUE(MID(BA835,1,1))&gt;=7, ", "&amp;VLOOKUP(VALUE(MID(BA835,3,1)), TxtPanelShape!$O$2:$P$50, 2, 0),"")),"")</f>
        <v/>
      </c>
      <c r="BE835" s="79" t="str">
        <f>IFERROR("; "&amp;VLOOKUP(VALUE(MID(BA835,4,1)), TxtPanelShape!$V$2:$W$50,2,0),"")</f>
        <v/>
      </c>
      <c r="BF835" s="79" t="str">
        <f t="shared" si="158"/>
        <v/>
      </c>
      <c r="BG835" s="71"/>
      <c r="BH835" s="79" t="str">
        <f>IFERROR(VLOOKUP(BG835, TxtPanelDefinition!$A$2:$B$50, 2, 0),"")</f>
        <v/>
      </c>
      <c r="BI835" s="71"/>
      <c r="BJ835" s="79" t="str">
        <f>IFERROR(VLOOKUP(BI835, TxtPanelDefinition!$A$2:$B$50, 2, 0),"")</f>
        <v/>
      </c>
      <c r="BK835" s="71"/>
      <c r="BL835" s="79" t="str">
        <f>IFERROR(VLOOKUP(BK835, InscrTechniques!$A$2:$B$50, 2, 0),"")</f>
        <v/>
      </c>
      <c r="BM835" s="71"/>
      <c r="BN835" s="79" t="str">
        <f>IFERROR(VLOOKUP(BM835, InscrTechniques!$A$2:$B$50, 2, 0),"")</f>
        <v/>
      </c>
      <c r="BO835" s="71"/>
      <c r="BP835" s="79" t="str">
        <f>IFERROR(VLOOKUP(BO835, InscrTechniques!$A$2:$B$50, 2, 0),"")</f>
        <v/>
      </c>
      <c r="BQ835" s="71"/>
      <c r="BR835" s="79" t="str">
        <f>IFERROR(VLOOKUP(BQ835, InscrTechniques!$A$2:$B$50, 2, 0),"")</f>
        <v/>
      </c>
      <c r="BS835" s="71"/>
      <c r="BT835" s="79" t="str">
        <f>IFERROR(VLOOKUP(BS835, InscrTechniques!$A$2:$B$50, 2, 0),"")</f>
        <v/>
      </c>
      <c r="BU835" s="71"/>
      <c r="BV835" s="79" t="str">
        <f>IFERROR(VLOOKUP(BU835, InscrTechniques!$A$2:$B$50, 2, 0),"")</f>
        <v/>
      </c>
      <c r="BW835" s="125"/>
      <c r="BX835" s="79" t="str">
        <f>IFERROR(VLOOKUP(BW835, InscrTechniques!$A$2:$B$50, 2, 0),"")</f>
        <v/>
      </c>
      <c r="BY835" s="125"/>
      <c r="BZ835" s="79" t="str">
        <f>IFERROR(VLOOKUP(BY835, InscrTechniques!$A$2:$B$50, 2, 0),"")</f>
        <v/>
      </c>
      <c r="CA835" s="74"/>
      <c r="CB835" s="114" t="str">
        <f>IFERROR(VLOOKUP(CA835, LetterStyle!$A$2:$B$50, 2, 0),"")</f>
        <v/>
      </c>
      <c r="CC835" s="74"/>
      <c r="CD835" s="114" t="str">
        <f>IFERROR(VLOOKUP(CC835, LetterStyle!$A$2:$B$50, 2, 0),"")</f>
        <v/>
      </c>
      <c r="CE835" s="74"/>
      <c r="CF835" s="114" t="str">
        <f>IFERROR(VLOOKUP(CE835, LetterStyle!$A$2:$B$50, 2, 0),"")</f>
        <v/>
      </c>
      <c r="CG835" s="74"/>
      <c r="CH835" s="79" t="str">
        <f>IFERROR(VLOOKUP(CG835, LetterStyle!$A$2:$B$50, 2, 0),"")</f>
        <v/>
      </c>
      <c r="CI835" s="71"/>
      <c r="CJ835" s="79" t="str">
        <f>IFERROR(VLOOKUP(CI835, DecMotifs!$A$1:$B$306, 2, 0),"")</f>
        <v/>
      </c>
      <c r="CK835" s="71"/>
      <c r="CL835" s="79" t="str">
        <f>IFERROR(VLOOKUP(CK835, DecMotifs!$A$1:$B$306, 2, 0),"")</f>
        <v/>
      </c>
      <c r="CM835" s="71"/>
      <c r="CN835" s="79" t="str">
        <f>IFERROR(VLOOKUP(CM835, DecMotifs!$A$1:$B$306, 2, 0),"")</f>
        <v/>
      </c>
      <c r="CO835" s="71"/>
      <c r="CP835" s="79" t="str">
        <f>IFERROR(VLOOKUP(CO835, MarginalDec!$A$2:$B$253, 2, 0),"")</f>
        <v/>
      </c>
      <c r="CQ835" s="71"/>
      <c r="CR835" s="79" t="str">
        <f>IFERROR(VLOOKUP(CQ835, MarginalDec!$A$2:$B$253, 2, 0),"")</f>
        <v/>
      </c>
      <c r="CS835" s="71"/>
      <c r="CT835" s="79" t="str">
        <f>IFERROR(VLOOKUP(CS835, MarginalDec!$A$2:$B$253, 2, 0),"")</f>
        <v/>
      </c>
      <c r="CU835" s="71"/>
      <c r="CV835" s="79" t="str">
        <f>IF(ISBLANK(CU835),"", IFERROR(VLOOKUP(CU835, Tooling!$A$2:$B$252, 2, 0),""))</f>
        <v/>
      </c>
      <c r="CW835" s="71"/>
      <c r="CX835" s="79" t="str">
        <f>IF(ISBLANK(CW835),"", IFERROR(VLOOKUP(CW835, Tooling!$A$2:$B$252, 2, 0),""))</f>
        <v/>
      </c>
      <c r="CY835" s="71"/>
      <c r="CZ835" s="79" t="str">
        <f>IF(ISBLANK(CY835),"", IFERROR(VLOOKUP(CY835, Repairs!$A$2:$B$252, 2, 0),""))</f>
        <v/>
      </c>
      <c r="DA835" s="77"/>
      <c r="DB835" s="71"/>
      <c r="DC835" s="79" t="str">
        <f>IFERROR(VLOOKUP(DB835, DatingReason!$A$2:$B$252, 2, 0),"")</f>
        <v/>
      </c>
      <c r="DD835" s="123" t="str">
        <f t="shared" si="159"/>
        <v/>
      </c>
      <c r="DF835" s="119" t="str">
        <f t="array" ref="DF835">IF(AND($B835&lt;&gt;"", $DE835&lt;&gt;"", $DE835&lt;&gt;"No"),MAX(IF($B835=PEOPLE!$B$4:$B$1000, PEOPLE!$Q$4:$Q$1000,""))+100,"")</f>
        <v/>
      </c>
      <c r="DG835" s="68"/>
      <c r="DH835" s="76">
        <f>COUNTIF(PEOPLE!B:B, MEMORIALS!B835)</f>
        <v>0</v>
      </c>
      <c r="DI835" s="82"/>
      <c r="DJ835" s="82"/>
      <c r="DK835" s="82"/>
      <c r="DL835" s="68"/>
      <c r="DM835" s="68"/>
      <c r="DN835" s="68"/>
      <c r="DO835" s="68"/>
      <c r="DP835" s="68"/>
    </row>
    <row r="836" spans="1:120" ht="15" customHeight="1" x14ac:dyDescent="0.25">
      <c r="A836" s="68"/>
      <c r="B836" s="69"/>
      <c r="C836" s="68"/>
      <c r="D836" s="68"/>
      <c r="E836" s="70" t="str">
        <f>IF(D836="","",VLOOKUP(D836,Denomination!$A$2:$B$50, 2, 0))</f>
        <v/>
      </c>
      <c r="F836" s="68"/>
      <c r="G836" s="71"/>
      <c r="H836" s="70" t="str">
        <f>IF(G836="","",VLOOKUP(G836,MCondition!$A$2:$B$50, 2, 0))</f>
        <v/>
      </c>
      <c r="I836" s="72"/>
      <c r="J836" s="71"/>
      <c r="K836" s="70" t="str">
        <f>IF(J836="","",VLOOKUP(J836,ICondition!$A$2:$B$50, 2, 0))</f>
        <v/>
      </c>
      <c r="L836" s="73"/>
      <c r="M836" s="73"/>
      <c r="N836" s="73"/>
      <c r="O836" s="73"/>
      <c r="P836" s="73"/>
      <c r="Q836" s="73"/>
      <c r="R836" s="78"/>
      <c r="S836" s="79" t="str">
        <f>IFERROR(VLOOKUP(R836,Material!$A$2:$B$59, 2, 0),"")</f>
        <v/>
      </c>
      <c r="T836" s="71"/>
      <c r="U836" s="79" t="str">
        <f>IFERROR(VLOOKUP(T836,Material!$A$2:$B$59, 2, 0),"")</f>
        <v/>
      </c>
      <c r="V836" s="71"/>
      <c r="W836" s="79" t="str">
        <f>IFERROR(VLOOKUP(V836,Material!$A$2:$B$59, 2, 0),"")</f>
        <v/>
      </c>
      <c r="X836" s="71"/>
      <c r="Y836" s="79" t="str">
        <f>IFERROR(VLOOKUP(X836,Material!$A$2:$B$59, 2, 0),"")</f>
        <v/>
      </c>
      <c r="Z836" s="71"/>
      <c r="AA836" s="79" t="str">
        <f>IFERROR(VLOOKUP(Z836,Material!$A$2:$B$59, 2, 0),"")</f>
        <v/>
      </c>
      <c r="AB836" s="74"/>
      <c r="AC836" s="75" t="e">
        <f t="shared" ref="AC836:AC899" si="160">VALUE(MID($AB836,COLUMN()-(COLUMN(AC836)- 1),1))</f>
        <v>#VALUE!</v>
      </c>
      <c r="AD836" s="75" t="e">
        <f t="shared" ref="AD836:AD899" si="161">VALUE(MID($AB836,COLUMN()-(COLUMN(AD836)- 2),1))</f>
        <v>#VALUE!</v>
      </c>
      <c r="AE836" s="75" t="e">
        <f t="shared" si="151"/>
        <v>#VALUE!</v>
      </c>
      <c r="AF836" s="75" t="e">
        <f t="shared" ref="AF836:AF899" si="162">VALUE(MID($AB836,COLUMN()-(COLUMN(AF836)- 4),1))</f>
        <v>#VALUE!</v>
      </c>
      <c r="AG836" s="75" t="e">
        <f t="shared" si="152"/>
        <v>#VALUE!</v>
      </c>
      <c r="AH836" s="75" t="e">
        <f t="shared" si="153"/>
        <v>#VALUE!</v>
      </c>
      <c r="AI836" s="75" t="e">
        <f t="shared" si="154"/>
        <v>#VALUE!</v>
      </c>
      <c r="AJ836" s="80" t="e">
        <f t="shared" si="155"/>
        <v>#VALUE!</v>
      </c>
      <c r="AK836" s="79" t="str">
        <f>(IFERROR(VLOOKUP(AB836,Categories!$A$2:$B$20,2,1),""))</f>
        <v/>
      </c>
      <c r="AL836" s="79" t="str">
        <f ca="1">IFERROR(VLOOKUP((HLOOKUP((VLOOKUP($AB836,Categories!$A$2:$F$20,3,1)), $AB$3:$AJ836, (ROW()-ROW($AB$3)+1), 0)), INDIRECT(VLOOKUP($AB836,Categories!$A$2:$F$20,6,1)),2,0),AK836)</f>
        <v/>
      </c>
      <c r="AM836" s="79" t="str">
        <f ca="1">IFERROR(VLOOKUP((HLOOKUP((VLOOKUP($AB836,Categories!$A$2:$F$20,4,1)),$AB$3:$AJ836,(ROW()-ROW($AB$3)+1),0)),INDIRECT(VLOOKUP($AB836,Categories!$A$2:$H$20,7,1)),2,0),"")</f>
        <v/>
      </c>
      <c r="AN836" s="79" t="str">
        <f ca="1">IFERROR(VLOOKUP((HLOOKUP((VLOOKUP($AB836,Categories!$A$2:$F$20,5,1)), $AB$3:$AJ836, (ROW()-ROW($AB$3)+1), 0)), INDIRECT(VLOOKUP($AB836,Categories!$A$2:$H$20,8,1)),2,0),"")</f>
        <v/>
      </c>
      <c r="AO836" s="79" t="str">
        <f t="shared" ca="1" si="156"/>
        <v/>
      </c>
      <c r="AP836" s="81"/>
      <c r="AQ836" s="70" t="str">
        <f>IFERROR(VLOOKUP(VALUE(MID(AP836,1,1)),AdditionalElements!$A$2:$B$50,2,0),"")</f>
        <v/>
      </c>
      <c r="AR836" s="70" t="str">
        <f>IFERROR(VLOOKUP(VALUE(MID(AP836,2,1)),AdditionalElements!$H$2:$I$50,2,0),"")</f>
        <v/>
      </c>
      <c r="AS836" s="70" t="str">
        <f>IFERROR(VLOOKUP(VALUE(MID(AP836,3,1)),AdditionalElements!$O$2:$P$50,2,0),"")</f>
        <v/>
      </c>
      <c r="AT836" s="70" t="str">
        <f>IFERROR(VLOOKUP(VALUE(MID(AP836,4,1)),AdditionalElements!$V$2:$W$50,2,0),"")</f>
        <v/>
      </c>
      <c r="AU836" s="71"/>
      <c r="AV836" s="79" t="str">
        <f>IFERROR(IF(VALUE(MID(AU836,1,1))=1, VLOOKUP(VALUE(MID(AU836,1,1)), TxtPanelShape!$A$2:$C$50, 3, 0), (IF(VALUE(MID(AU836,1,1))&gt;=7, VLOOKUP(VALUE(MID(AU836,1,1)), TxtPanelShape!$A$2:$C$50, 3, 0),VLOOKUP(VALUE(MID(AU836,1,2)),TxtPanelShape!$A$2:$C$50,3,0)))), "")</f>
        <v/>
      </c>
      <c r="AW836" s="79" t="str">
        <f>IFERROR(IF(VALUE(MID(AU836,1,1))=1, ", "&amp;VLOOKUP(VALUE(MID(AU836,2,1)), TxtPanelShape!$H$2:$I$50, 2, 0), IF(VALUE(MID(AU836,1,1))&gt;=7, ", "&amp;VLOOKUP(VALUE(MID(AU836,2,1)), TxtPanelShape!$H$2:$I$50, 2, 0),"")), "")</f>
        <v/>
      </c>
      <c r="AX836" s="79" t="str">
        <f>IFERROR(IF(VALUE(MID(AU836,1,1))=1, ", "&amp;VLOOKUP(VALUE(MID(AU836,3,1)), TxtPanelShape!$O$2:$P$50, 2, 0), IF(VALUE(MID(AU836,1,1))&gt;=7, ", "&amp;VLOOKUP(VALUE(MID(AU836,3,1)), TxtPanelShape!$O$2:$P$50, 2, 0),"")),"")</f>
        <v/>
      </c>
      <c r="AY836" s="79" t="str">
        <f>IFERROR("; "&amp;VLOOKUP(VALUE(MID(AU836,4,1)), TxtPanelShape!$V$2:$W$50,2,0),"")</f>
        <v/>
      </c>
      <c r="AZ836" s="79" t="str">
        <f t="shared" si="157"/>
        <v/>
      </c>
      <c r="BA836" s="71"/>
      <c r="BB836" s="79" t="str">
        <f>IFERROR(IF(VALUE(MID(BA836,1,1))=1, VLOOKUP(VALUE(MID(BA836,1,1)), TxtPanelShape!$A$2:$C$50, 3, 0), (IF(VALUE(MID(BA836,1,1))&gt;=7, VLOOKUP(VALUE(MID(BA836,1,1)), TxtPanelShape!$A$2:$C$50, 3, 0),VLOOKUP(VALUE(MID(BA836,1,2)),TxtPanelShape!$A$2:$C$50,3,0)))), "")</f>
        <v/>
      </c>
      <c r="BC836" s="79" t="str">
        <f>IFERROR(IF(VALUE(MID(BA836,1,1))=1, ", "&amp;VLOOKUP(VALUE(MID(BA836,2,1)), TxtPanelShape!$H$2:$I$50, 2, 0), IF(VALUE(MID(BA836,1,1))&gt;=7, ", "&amp;VLOOKUP(VALUE(MID(BA836,2,1)), TxtPanelShape!$H$2:$I$50, 2, 0),"")), "")</f>
        <v/>
      </c>
      <c r="BD836" s="79" t="str">
        <f>IFERROR(IF(VALUE(MID(BA836,1,1))=1, ", "&amp;VLOOKUP(VALUE(MID(BA836,3,1)), TxtPanelShape!$O$2:$P$50, 2, 0), IF(VALUE(MID(BA836,1,1))&gt;=7, ", "&amp;VLOOKUP(VALUE(MID(BA836,3,1)), TxtPanelShape!$O$2:$P$50, 2, 0),"")),"")</f>
        <v/>
      </c>
      <c r="BE836" s="79" t="str">
        <f>IFERROR("; "&amp;VLOOKUP(VALUE(MID(BA836,4,1)), TxtPanelShape!$V$2:$W$50,2,0),"")</f>
        <v/>
      </c>
      <c r="BF836" s="79" t="str">
        <f t="shared" si="158"/>
        <v/>
      </c>
      <c r="BG836" s="71"/>
      <c r="BH836" s="79" t="str">
        <f>IFERROR(VLOOKUP(BG836, TxtPanelDefinition!$A$2:$B$50, 2, 0),"")</f>
        <v/>
      </c>
      <c r="BI836" s="71"/>
      <c r="BJ836" s="79" t="str">
        <f>IFERROR(VLOOKUP(BI836, TxtPanelDefinition!$A$2:$B$50, 2, 0),"")</f>
        <v/>
      </c>
      <c r="BK836" s="71"/>
      <c r="BL836" s="79" t="str">
        <f>IFERROR(VLOOKUP(BK836, InscrTechniques!$A$2:$B$50, 2, 0),"")</f>
        <v/>
      </c>
      <c r="BM836" s="71"/>
      <c r="BN836" s="79" t="str">
        <f>IFERROR(VLOOKUP(BM836, InscrTechniques!$A$2:$B$50, 2, 0),"")</f>
        <v/>
      </c>
      <c r="BO836" s="71"/>
      <c r="BP836" s="79" t="str">
        <f>IFERROR(VLOOKUP(BO836, InscrTechniques!$A$2:$B$50, 2, 0),"")</f>
        <v/>
      </c>
      <c r="BQ836" s="71"/>
      <c r="BR836" s="79" t="str">
        <f>IFERROR(VLOOKUP(BQ836, InscrTechniques!$A$2:$B$50, 2, 0),"")</f>
        <v/>
      </c>
      <c r="BS836" s="71"/>
      <c r="BT836" s="79" t="str">
        <f>IFERROR(VLOOKUP(BS836, InscrTechniques!$A$2:$B$50, 2, 0),"")</f>
        <v/>
      </c>
      <c r="BU836" s="71"/>
      <c r="BV836" s="79" t="str">
        <f>IFERROR(VLOOKUP(BU836, InscrTechniques!$A$2:$B$50, 2, 0),"")</f>
        <v/>
      </c>
      <c r="BW836" s="125"/>
      <c r="BX836" s="79" t="str">
        <f>IFERROR(VLOOKUP(BW836, InscrTechniques!$A$2:$B$50, 2, 0),"")</f>
        <v/>
      </c>
      <c r="BY836" s="125"/>
      <c r="BZ836" s="79" t="str">
        <f>IFERROR(VLOOKUP(BY836, InscrTechniques!$A$2:$B$50, 2, 0),"")</f>
        <v/>
      </c>
      <c r="CA836" s="74"/>
      <c r="CB836" s="114" t="str">
        <f>IFERROR(VLOOKUP(CA836, LetterStyle!$A$2:$B$50, 2, 0),"")</f>
        <v/>
      </c>
      <c r="CC836" s="74"/>
      <c r="CD836" s="114" t="str">
        <f>IFERROR(VLOOKUP(CC836, LetterStyle!$A$2:$B$50, 2, 0),"")</f>
        <v/>
      </c>
      <c r="CE836" s="74"/>
      <c r="CF836" s="114" t="str">
        <f>IFERROR(VLOOKUP(CE836, LetterStyle!$A$2:$B$50, 2, 0),"")</f>
        <v/>
      </c>
      <c r="CG836" s="74"/>
      <c r="CH836" s="79" t="str">
        <f>IFERROR(VLOOKUP(CG836, LetterStyle!$A$2:$B$50, 2, 0),"")</f>
        <v/>
      </c>
      <c r="CI836" s="71"/>
      <c r="CJ836" s="79" t="str">
        <f>IFERROR(VLOOKUP(CI836, DecMotifs!$A$1:$B$306, 2, 0),"")</f>
        <v/>
      </c>
      <c r="CK836" s="71"/>
      <c r="CL836" s="79" t="str">
        <f>IFERROR(VLOOKUP(CK836, DecMotifs!$A$1:$B$306, 2, 0),"")</f>
        <v/>
      </c>
      <c r="CM836" s="71"/>
      <c r="CN836" s="79" t="str">
        <f>IFERROR(VLOOKUP(CM836, DecMotifs!$A$1:$B$306, 2, 0),"")</f>
        <v/>
      </c>
      <c r="CO836" s="71"/>
      <c r="CP836" s="79" t="str">
        <f>IFERROR(VLOOKUP(CO836, MarginalDec!$A$2:$B$253, 2, 0),"")</f>
        <v/>
      </c>
      <c r="CQ836" s="71"/>
      <c r="CR836" s="79" t="str">
        <f>IFERROR(VLOOKUP(CQ836, MarginalDec!$A$2:$B$253, 2, 0),"")</f>
        <v/>
      </c>
      <c r="CS836" s="71"/>
      <c r="CT836" s="79" t="str">
        <f>IFERROR(VLOOKUP(CS836, MarginalDec!$A$2:$B$253, 2, 0),"")</f>
        <v/>
      </c>
      <c r="CU836" s="71"/>
      <c r="CV836" s="79" t="str">
        <f>IF(ISBLANK(CU836),"", IFERROR(VLOOKUP(CU836, Tooling!$A$2:$B$252, 2, 0),""))</f>
        <v/>
      </c>
      <c r="CW836" s="71"/>
      <c r="CX836" s="79" t="str">
        <f>IF(ISBLANK(CW836),"", IFERROR(VLOOKUP(CW836, Tooling!$A$2:$B$252, 2, 0),""))</f>
        <v/>
      </c>
      <c r="CY836" s="71"/>
      <c r="CZ836" s="79" t="str">
        <f>IF(ISBLANK(CY836),"", IFERROR(VLOOKUP(CY836, Repairs!$A$2:$B$252, 2, 0),""))</f>
        <v/>
      </c>
      <c r="DA836" s="77"/>
      <c r="DB836" s="71"/>
      <c r="DC836" s="79" t="str">
        <f>IFERROR(VLOOKUP(DB836, DatingReason!$A$2:$B$252, 2, 0),"")</f>
        <v/>
      </c>
      <c r="DD836" s="123" t="str">
        <f t="shared" si="159"/>
        <v/>
      </c>
      <c r="DF836" s="119" t="str">
        <f t="array" ref="DF836">IF(AND($B836&lt;&gt;"", $DE836&lt;&gt;"", $DE836&lt;&gt;"No"),MAX(IF($B836=PEOPLE!$B$4:$B$1000, PEOPLE!$Q$4:$Q$1000,""))+100,"")</f>
        <v/>
      </c>
      <c r="DG836" s="68"/>
      <c r="DH836" s="76">
        <f>COUNTIF(PEOPLE!B:B, MEMORIALS!B836)</f>
        <v>0</v>
      </c>
      <c r="DI836" s="82"/>
      <c r="DJ836" s="82"/>
      <c r="DK836" s="82"/>
      <c r="DL836" s="68"/>
      <c r="DM836" s="68"/>
      <c r="DN836" s="68"/>
      <c r="DO836" s="68"/>
      <c r="DP836" s="68"/>
    </row>
    <row r="837" spans="1:120" ht="15" customHeight="1" x14ac:dyDescent="0.25">
      <c r="A837" s="68"/>
      <c r="B837" s="69"/>
      <c r="C837" s="68"/>
      <c r="D837" s="68"/>
      <c r="E837" s="70" t="str">
        <f>IF(D837="","",VLOOKUP(D837,Denomination!$A$2:$B$50, 2, 0))</f>
        <v/>
      </c>
      <c r="F837" s="68"/>
      <c r="G837" s="71"/>
      <c r="H837" s="70" t="str">
        <f>IF(G837="","",VLOOKUP(G837,MCondition!$A$2:$B$50, 2, 0))</f>
        <v/>
      </c>
      <c r="I837" s="72"/>
      <c r="J837" s="71"/>
      <c r="K837" s="70" t="str">
        <f>IF(J837="","",VLOOKUP(J837,ICondition!$A$2:$B$50, 2, 0))</f>
        <v/>
      </c>
      <c r="L837" s="73"/>
      <c r="M837" s="73"/>
      <c r="N837" s="73"/>
      <c r="O837" s="73"/>
      <c r="P837" s="73"/>
      <c r="Q837" s="73"/>
      <c r="R837" s="78"/>
      <c r="S837" s="79" t="str">
        <f>IFERROR(VLOOKUP(R837,Material!$A$2:$B$59, 2, 0),"")</f>
        <v/>
      </c>
      <c r="T837" s="71"/>
      <c r="U837" s="79" t="str">
        <f>IFERROR(VLOOKUP(T837,Material!$A$2:$B$59, 2, 0),"")</f>
        <v/>
      </c>
      <c r="V837" s="71"/>
      <c r="W837" s="79" t="str">
        <f>IFERROR(VLOOKUP(V837,Material!$A$2:$B$59, 2, 0),"")</f>
        <v/>
      </c>
      <c r="X837" s="71"/>
      <c r="Y837" s="79" t="str">
        <f>IFERROR(VLOOKUP(X837,Material!$A$2:$B$59, 2, 0),"")</f>
        <v/>
      </c>
      <c r="Z837" s="71"/>
      <c r="AA837" s="79" t="str">
        <f>IFERROR(VLOOKUP(Z837,Material!$A$2:$B$59, 2, 0),"")</f>
        <v/>
      </c>
      <c r="AB837" s="74"/>
      <c r="AC837" s="75" t="e">
        <f t="shared" si="160"/>
        <v>#VALUE!</v>
      </c>
      <c r="AD837" s="75" t="e">
        <f t="shared" si="161"/>
        <v>#VALUE!</v>
      </c>
      <c r="AE837" s="75" t="e">
        <f t="shared" si="151"/>
        <v>#VALUE!</v>
      </c>
      <c r="AF837" s="75" t="e">
        <f t="shared" si="162"/>
        <v>#VALUE!</v>
      </c>
      <c r="AG837" s="75" t="e">
        <f t="shared" si="152"/>
        <v>#VALUE!</v>
      </c>
      <c r="AH837" s="75" t="e">
        <f t="shared" si="153"/>
        <v>#VALUE!</v>
      </c>
      <c r="AI837" s="75" t="e">
        <f t="shared" si="154"/>
        <v>#VALUE!</v>
      </c>
      <c r="AJ837" s="80" t="e">
        <f t="shared" si="155"/>
        <v>#VALUE!</v>
      </c>
      <c r="AK837" s="79" t="str">
        <f>(IFERROR(VLOOKUP(AB837,Categories!$A$2:$B$20,2,1),""))</f>
        <v/>
      </c>
      <c r="AL837" s="79" t="str">
        <f ca="1">IFERROR(VLOOKUP((HLOOKUP((VLOOKUP($AB837,Categories!$A$2:$F$20,3,1)), $AB$3:$AJ837, (ROW()-ROW($AB$3)+1), 0)), INDIRECT(VLOOKUP($AB837,Categories!$A$2:$F$20,6,1)),2,0),AK837)</f>
        <v/>
      </c>
      <c r="AM837" s="79" t="str">
        <f ca="1">IFERROR(VLOOKUP((HLOOKUP((VLOOKUP($AB837,Categories!$A$2:$F$20,4,1)),$AB$3:$AJ837,(ROW()-ROW($AB$3)+1),0)),INDIRECT(VLOOKUP($AB837,Categories!$A$2:$H$20,7,1)),2,0),"")</f>
        <v/>
      </c>
      <c r="AN837" s="79" t="str">
        <f ca="1">IFERROR(VLOOKUP((HLOOKUP((VLOOKUP($AB837,Categories!$A$2:$F$20,5,1)), $AB$3:$AJ837, (ROW()-ROW($AB$3)+1), 0)), INDIRECT(VLOOKUP($AB837,Categories!$A$2:$H$20,8,1)),2,0),"")</f>
        <v/>
      </c>
      <c r="AO837" s="79" t="str">
        <f t="shared" ca="1" si="156"/>
        <v/>
      </c>
      <c r="AP837" s="81"/>
      <c r="AQ837" s="70" t="str">
        <f>IFERROR(VLOOKUP(VALUE(MID(AP837,1,1)),AdditionalElements!$A$2:$B$50,2,0),"")</f>
        <v/>
      </c>
      <c r="AR837" s="70" t="str">
        <f>IFERROR(VLOOKUP(VALUE(MID(AP837,2,1)),AdditionalElements!$H$2:$I$50,2,0),"")</f>
        <v/>
      </c>
      <c r="AS837" s="70" t="str">
        <f>IFERROR(VLOOKUP(VALUE(MID(AP837,3,1)),AdditionalElements!$O$2:$P$50,2,0),"")</f>
        <v/>
      </c>
      <c r="AT837" s="70" t="str">
        <f>IFERROR(VLOOKUP(VALUE(MID(AP837,4,1)),AdditionalElements!$V$2:$W$50,2,0),"")</f>
        <v/>
      </c>
      <c r="AU837" s="71"/>
      <c r="AV837" s="79" t="str">
        <f>IFERROR(IF(VALUE(MID(AU837,1,1))=1, VLOOKUP(VALUE(MID(AU837,1,1)), TxtPanelShape!$A$2:$C$50, 3, 0), (IF(VALUE(MID(AU837,1,1))&gt;=7, VLOOKUP(VALUE(MID(AU837,1,1)), TxtPanelShape!$A$2:$C$50, 3, 0),VLOOKUP(VALUE(MID(AU837,1,2)),TxtPanelShape!$A$2:$C$50,3,0)))), "")</f>
        <v/>
      </c>
      <c r="AW837" s="79" t="str">
        <f>IFERROR(IF(VALUE(MID(AU837,1,1))=1, ", "&amp;VLOOKUP(VALUE(MID(AU837,2,1)), TxtPanelShape!$H$2:$I$50, 2, 0), IF(VALUE(MID(AU837,1,1))&gt;=7, ", "&amp;VLOOKUP(VALUE(MID(AU837,2,1)), TxtPanelShape!$H$2:$I$50, 2, 0),"")), "")</f>
        <v/>
      </c>
      <c r="AX837" s="79" t="str">
        <f>IFERROR(IF(VALUE(MID(AU837,1,1))=1, ", "&amp;VLOOKUP(VALUE(MID(AU837,3,1)), TxtPanelShape!$O$2:$P$50, 2, 0), IF(VALUE(MID(AU837,1,1))&gt;=7, ", "&amp;VLOOKUP(VALUE(MID(AU837,3,1)), TxtPanelShape!$O$2:$P$50, 2, 0),"")),"")</f>
        <v/>
      </c>
      <c r="AY837" s="79" t="str">
        <f>IFERROR("; "&amp;VLOOKUP(VALUE(MID(AU837,4,1)), TxtPanelShape!$V$2:$W$50,2,0),"")</f>
        <v/>
      </c>
      <c r="AZ837" s="79" t="str">
        <f t="shared" si="157"/>
        <v/>
      </c>
      <c r="BA837" s="71"/>
      <c r="BB837" s="79" t="str">
        <f>IFERROR(IF(VALUE(MID(BA837,1,1))=1, VLOOKUP(VALUE(MID(BA837,1,1)), TxtPanelShape!$A$2:$C$50, 3, 0), (IF(VALUE(MID(BA837,1,1))&gt;=7, VLOOKUP(VALUE(MID(BA837,1,1)), TxtPanelShape!$A$2:$C$50, 3, 0),VLOOKUP(VALUE(MID(BA837,1,2)),TxtPanelShape!$A$2:$C$50,3,0)))), "")</f>
        <v/>
      </c>
      <c r="BC837" s="79" t="str">
        <f>IFERROR(IF(VALUE(MID(BA837,1,1))=1, ", "&amp;VLOOKUP(VALUE(MID(BA837,2,1)), TxtPanelShape!$H$2:$I$50, 2, 0), IF(VALUE(MID(BA837,1,1))&gt;=7, ", "&amp;VLOOKUP(VALUE(MID(BA837,2,1)), TxtPanelShape!$H$2:$I$50, 2, 0),"")), "")</f>
        <v/>
      </c>
      <c r="BD837" s="79" t="str">
        <f>IFERROR(IF(VALUE(MID(BA837,1,1))=1, ", "&amp;VLOOKUP(VALUE(MID(BA837,3,1)), TxtPanelShape!$O$2:$P$50, 2, 0), IF(VALUE(MID(BA837,1,1))&gt;=7, ", "&amp;VLOOKUP(VALUE(MID(BA837,3,1)), TxtPanelShape!$O$2:$P$50, 2, 0),"")),"")</f>
        <v/>
      </c>
      <c r="BE837" s="79" t="str">
        <f>IFERROR("; "&amp;VLOOKUP(VALUE(MID(BA837,4,1)), TxtPanelShape!$V$2:$W$50,2,0),"")</f>
        <v/>
      </c>
      <c r="BF837" s="79" t="str">
        <f t="shared" si="158"/>
        <v/>
      </c>
      <c r="BG837" s="71"/>
      <c r="BH837" s="79" t="str">
        <f>IFERROR(VLOOKUP(BG837, TxtPanelDefinition!$A$2:$B$50, 2, 0),"")</f>
        <v/>
      </c>
      <c r="BI837" s="71"/>
      <c r="BJ837" s="79" t="str">
        <f>IFERROR(VLOOKUP(BI837, TxtPanelDefinition!$A$2:$B$50, 2, 0),"")</f>
        <v/>
      </c>
      <c r="BK837" s="71"/>
      <c r="BL837" s="79" t="str">
        <f>IFERROR(VLOOKUP(BK837, InscrTechniques!$A$2:$B$50, 2, 0),"")</f>
        <v/>
      </c>
      <c r="BM837" s="71"/>
      <c r="BN837" s="79" t="str">
        <f>IFERROR(VLOOKUP(BM837, InscrTechniques!$A$2:$B$50, 2, 0),"")</f>
        <v/>
      </c>
      <c r="BO837" s="71"/>
      <c r="BP837" s="79" t="str">
        <f>IFERROR(VLOOKUP(BO837, InscrTechniques!$A$2:$B$50, 2, 0),"")</f>
        <v/>
      </c>
      <c r="BQ837" s="71"/>
      <c r="BR837" s="79" t="str">
        <f>IFERROR(VLOOKUP(BQ837, InscrTechniques!$A$2:$B$50, 2, 0),"")</f>
        <v/>
      </c>
      <c r="BS837" s="71"/>
      <c r="BT837" s="79" t="str">
        <f>IFERROR(VLOOKUP(BS837, InscrTechniques!$A$2:$B$50, 2, 0),"")</f>
        <v/>
      </c>
      <c r="BU837" s="71"/>
      <c r="BV837" s="79" t="str">
        <f>IFERROR(VLOOKUP(BU837, InscrTechniques!$A$2:$B$50, 2, 0),"")</f>
        <v/>
      </c>
      <c r="BW837" s="125"/>
      <c r="BX837" s="79" t="str">
        <f>IFERROR(VLOOKUP(BW837, InscrTechniques!$A$2:$B$50, 2, 0),"")</f>
        <v/>
      </c>
      <c r="BY837" s="125"/>
      <c r="BZ837" s="79" t="str">
        <f>IFERROR(VLOOKUP(BY837, InscrTechniques!$A$2:$B$50, 2, 0),"")</f>
        <v/>
      </c>
      <c r="CA837" s="74"/>
      <c r="CB837" s="114" t="str">
        <f>IFERROR(VLOOKUP(CA837, LetterStyle!$A$2:$B$50, 2, 0),"")</f>
        <v/>
      </c>
      <c r="CC837" s="74"/>
      <c r="CD837" s="114" t="str">
        <f>IFERROR(VLOOKUP(CC837, LetterStyle!$A$2:$B$50, 2, 0),"")</f>
        <v/>
      </c>
      <c r="CE837" s="74"/>
      <c r="CF837" s="114" t="str">
        <f>IFERROR(VLOOKUP(CE837, LetterStyle!$A$2:$B$50, 2, 0),"")</f>
        <v/>
      </c>
      <c r="CG837" s="74"/>
      <c r="CH837" s="79" t="str">
        <f>IFERROR(VLOOKUP(CG837, LetterStyle!$A$2:$B$50, 2, 0),"")</f>
        <v/>
      </c>
      <c r="CI837" s="71"/>
      <c r="CJ837" s="79" t="str">
        <f>IFERROR(VLOOKUP(CI837, DecMotifs!$A$1:$B$306, 2, 0),"")</f>
        <v/>
      </c>
      <c r="CK837" s="71"/>
      <c r="CL837" s="79" t="str">
        <f>IFERROR(VLOOKUP(CK837, DecMotifs!$A$1:$B$306, 2, 0),"")</f>
        <v/>
      </c>
      <c r="CM837" s="71"/>
      <c r="CN837" s="79" t="str">
        <f>IFERROR(VLOOKUP(CM837, DecMotifs!$A$1:$B$306, 2, 0),"")</f>
        <v/>
      </c>
      <c r="CO837" s="71"/>
      <c r="CP837" s="79" t="str">
        <f>IFERROR(VLOOKUP(CO837, MarginalDec!$A$2:$B$253, 2, 0),"")</f>
        <v/>
      </c>
      <c r="CQ837" s="71"/>
      <c r="CR837" s="79" t="str">
        <f>IFERROR(VLOOKUP(CQ837, MarginalDec!$A$2:$B$253, 2, 0),"")</f>
        <v/>
      </c>
      <c r="CS837" s="71"/>
      <c r="CT837" s="79" t="str">
        <f>IFERROR(VLOOKUP(CS837, MarginalDec!$A$2:$B$253, 2, 0),"")</f>
        <v/>
      </c>
      <c r="CU837" s="71"/>
      <c r="CV837" s="79" t="str">
        <f>IF(ISBLANK(CU837),"", IFERROR(VLOOKUP(CU837, Tooling!$A$2:$B$252, 2, 0),""))</f>
        <v/>
      </c>
      <c r="CW837" s="71"/>
      <c r="CX837" s="79" t="str">
        <f>IF(ISBLANK(CW837),"", IFERROR(VLOOKUP(CW837, Tooling!$A$2:$B$252, 2, 0),""))</f>
        <v/>
      </c>
      <c r="CY837" s="71"/>
      <c r="CZ837" s="79" t="str">
        <f>IF(ISBLANK(CY837),"", IFERROR(VLOOKUP(CY837, Repairs!$A$2:$B$252, 2, 0),""))</f>
        <v/>
      </c>
      <c r="DA837" s="77"/>
      <c r="DB837" s="71"/>
      <c r="DC837" s="79" t="str">
        <f>IFERROR(VLOOKUP(DB837, DatingReason!$A$2:$B$252, 2, 0),"")</f>
        <v/>
      </c>
      <c r="DD837" s="123" t="str">
        <f t="shared" si="159"/>
        <v/>
      </c>
      <c r="DF837" s="119" t="str">
        <f t="array" ref="DF837">IF(AND($B837&lt;&gt;"", $DE837&lt;&gt;"", $DE837&lt;&gt;"No"),MAX(IF($B837=PEOPLE!$B$4:$B$1000, PEOPLE!$Q$4:$Q$1000,""))+100,"")</f>
        <v/>
      </c>
      <c r="DG837" s="68"/>
      <c r="DH837" s="76">
        <f>COUNTIF(PEOPLE!B:B, MEMORIALS!B837)</f>
        <v>0</v>
      </c>
      <c r="DI837" s="82"/>
      <c r="DJ837" s="82"/>
      <c r="DK837" s="82"/>
      <c r="DL837" s="68"/>
      <c r="DM837" s="68"/>
      <c r="DN837" s="68"/>
      <c r="DO837" s="68"/>
      <c r="DP837" s="68"/>
    </row>
    <row r="838" spans="1:120" ht="15" customHeight="1" x14ac:dyDescent="0.25">
      <c r="A838" s="68"/>
      <c r="B838" s="69"/>
      <c r="C838" s="68"/>
      <c r="D838" s="68"/>
      <c r="E838" s="70" t="str">
        <f>IF(D838="","",VLOOKUP(D838,Denomination!$A$2:$B$50, 2, 0))</f>
        <v/>
      </c>
      <c r="F838" s="68"/>
      <c r="G838" s="71"/>
      <c r="H838" s="70" t="str">
        <f>IF(G838="","",VLOOKUP(G838,MCondition!$A$2:$B$50, 2, 0))</f>
        <v/>
      </c>
      <c r="I838" s="72"/>
      <c r="J838" s="71"/>
      <c r="K838" s="70" t="str">
        <f>IF(J838="","",VLOOKUP(J838,ICondition!$A$2:$B$50, 2, 0))</f>
        <v/>
      </c>
      <c r="L838" s="73"/>
      <c r="M838" s="73"/>
      <c r="N838" s="73"/>
      <c r="O838" s="73"/>
      <c r="P838" s="73"/>
      <c r="Q838" s="73"/>
      <c r="R838" s="78"/>
      <c r="S838" s="79" t="str">
        <f>IFERROR(VLOOKUP(R838,Material!$A$2:$B$59, 2, 0),"")</f>
        <v/>
      </c>
      <c r="T838" s="71"/>
      <c r="U838" s="79" t="str">
        <f>IFERROR(VLOOKUP(T838,Material!$A$2:$B$59, 2, 0),"")</f>
        <v/>
      </c>
      <c r="V838" s="71"/>
      <c r="W838" s="79" t="str">
        <f>IFERROR(VLOOKUP(V838,Material!$A$2:$B$59, 2, 0),"")</f>
        <v/>
      </c>
      <c r="X838" s="71"/>
      <c r="Y838" s="79" t="str">
        <f>IFERROR(VLOOKUP(X838,Material!$A$2:$B$59, 2, 0),"")</f>
        <v/>
      </c>
      <c r="Z838" s="71"/>
      <c r="AA838" s="79" t="str">
        <f>IFERROR(VLOOKUP(Z838,Material!$A$2:$B$59, 2, 0),"")</f>
        <v/>
      </c>
      <c r="AB838" s="74"/>
      <c r="AC838" s="75" t="e">
        <f t="shared" si="160"/>
        <v>#VALUE!</v>
      </c>
      <c r="AD838" s="75" t="e">
        <f t="shared" si="161"/>
        <v>#VALUE!</v>
      </c>
      <c r="AE838" s="75" t="e">
        <f t="shared" ref="AE838:AE901" si="163">VALUE(MID($AB838,COLUMN()-(COLUMN(AE838)- 3),1))</f>
        <v>#VALUE!</v>
      </c>
      <c r="AF838" s="75" t="e">
        <f t="shared" si="162"/>
        <v>#VALUE!</v>
      </c>
      <c r="AG838" s="75" t="e">
        <f t="shared" ref="AG838:AG901" si="164">VALUE(AC838&amp;AD838)</f>
        <v>#VALUE!</v>
      </c>
      <c r="AH838" s="75" t="e">
        <f t="shared" ref="AH838:AH901" si="165">VALUE(AD838&amp;AE838)</f>
        <v>#VALUE!</v>
      </c>
      <c r="AI838" s="75" t="e">
        <f t="shared" ref="AI838:AI901" si="166">VALUE(AC838&amp;AD838&amp;AE838)</f>
        <v>#VALUE!</v>
      </c>
      <c r="AJ838" s="80" t="e">
        <f t="shared" ref="AJ838:AJ901" si="167">VALUE(AD838&amp;AE838&amp;AF838)</f>
        <v>#VALUE!</v>
      </c>
      <c r="AK838" s="79" t="str">
        <f>(IFERROR(VLOOKUP(AB838,Categories!$A$2:$B$20,2,1),""))</f>
        <v/>
      </c>
      <c r="AL838" s="79" t="str">
        <f ca="1">IFERROR(VLOOKUP((HLOOKUP((VLOOKUP($AB838,Categories!$A$2:$F$20,3,1)), $AB$3:$AJ838, (ROW()-ROW($AB$3)+1), 0)), INDIRECT(VLOOKUP($AB838,Categories!$A$2:$F$20,6,1)),2,0),AK838)</f>
        <v/>
      </c>
      <c r="AM838" s="79" t="str">
        <f ca="1">IFERROR(VLOOKUP((HLOOKUP((VLOOKUP($AB838,Categories!$A$2:$F$20,4,1)),$AB$3:$AJ838,(ROW()-ROW($AB$3)+1),0)),INDIRECT(VLOOKUP($AB838,Categories!$A$2:$H$20,7,1)),2,0),"")</f>
        <v/>
      </c>
      <c r="AN838" s="79" t="str">
        <f ca="1">IFERROR(VLOOKUP((HLOOKUP((VLOOKUP($AB838,Categories!$A$2:$F$20,5,1)), $AB$3:$AJ838, (ROW()-ROW($AB$3)+1), 0)), INDIRECT(VLOOKUP($AB838,Categories!$A$2:$H$20,8,1)),2,0),"")</f>
        <v/>
      </c>
      <c r="AO838" s="79" t="str">
        <f t="shared" ref="AO838:AO901" ca="1" si="168">IFERROR(IF(AM838="",IF(AN838="", AL838, AL838&amp;AN838),IF(AN838="",AL838&amp;AM838,AL838&amp;AM838&amp;AN838)),"")</f>
        <v/>
      </c>
      <c r="AP838" s="81"/>
      <c r="AQ838" s="70" t="str">
        <f>IFERROR(VLOOKUP(VALUE(MID(AP838,1,1)),AdditionalElements!$A$2:$B$50,2,0),"")</f>
        <v/>
      </c>
      <c r="AR838" s="70" t="str">
        <f>IFERROR(VLOOKUP(VALUE(MID(AP838,2,1)),AdditionalElements!$H$2:$I$50,2,0),"")</f>
        <v/>
      </c>
      <c r="AS838" s="70" t="str">
        <f>IFERROR(VLOOKUP(VALUE(MID(AP838,3,1)),AdditionalElements!$O$2:$P$50,2,0),"")</f>
        <v/>
      </c>
      <c r="AT838" s="70" t="str">
        <f>IFERROR(VLOOKUP(VALUE(MID(AP838,4,1)),AdditionalElements!$V$2:$W$50,2,0),"")</f>
        <v/>
      </c>
      <c r="AU838" s="71"/>
      <c r="AV838" s="79" t="str">
        <f>IFERROR(IF(VALUE(MID(AU838,1,1))=1, VLOOKUP(VALUE(MID(AU838,1,1)), TxtPanelShape!$A$2:$C$50, 3, 0), (IF(VALUE(MID(AU838,1,1))&gt;=7, VLOOKUP(VALUE(MID(AU838,1,1)), TxtPanelShape!$A$2:$C$50, 3, 0),VLOOKUP(VALUE(MID(AU838,1,2)),TxtPanelShape!$A$2:$C$50,3,0)))), "")</f>
        <v/>
      </c>
      <c r="AW838" s="79" t="str">
        <f>IFERROR(IF(VALUE(MID(AU838,1,1))=1, ", "&amp;VLOOKUP(VALUE(MID(AU838,2,1)), TxtPanelShape!$H$2:$I$50, 2, 0), IF(VALUE(MID(AU838,1,1))&gt;=7, ", "&amp;VLOOKUP(VALUE(MID(AU838,2,1)), TxtPanelShape!$H$2:$I$50, 2, 0),"")), "")</f>
        <v/>
      </c>
      <c r="AX838" s="79" t="str">
        <f>IFERROR(IF(VALUE(MID(AU838,1,1))=1, ", "&amp;VLOOKUP(VALUE(MID(AU838,3,1)), TxtPanelShape!$O$2:$P$50, 2, 0), IF(VALUE(MID(AU838,1,1))&gt;=7, ", "&amp;VLOOKUP(VALUE(MID(AU838,3,1)), TxtPanelShape!$O$2:$P$50, 2, 0),"")),"")</f>
        <v/>
      </c>
      <c r="AY838" s="79" t="str">
        <f>IFERROR("; "&amp;VLOOKUP(VALUE(MID(AU838,4,1)), TxtPanelShape!$V$2:$W$50,2,0),"")</f>
        <v/>
      </c>
      <c r="AZ838" s="79" t="str">
        <f t="shared" ref="AZ838:AZ901" si="169">AV838&amp;AW838&amp;AX838&amp;AY838</f>
        <v/>
      </c>
      <c r="BA838" s="71"/>
      <c r="BB838" s="79" t="str">
        <f>IFERROR(IF(VALUE(MID(BA838,1,1))=1, VLOOKUP(VALUE(MID(BA838,1,1)), TxtPanelShape!$A$2:$C$50, 3, 0), (IF(VALUE(MID(BA838,1,1))&gt;=7, VLOOKUP(VALUE(MID(BA838,1,1)), TxtPanelShape!$A$2:$C$50, 3, 0),VLOOKUP(VALUE(MID(BA838,1,2)),TxtPanelShape!$A$2:$C$50,3,0)))), "")</f>
        <v/>
      </c>
      <c r="BC838" s="79" t="str">
        <f>IFERROR(IF(VALUE(MID(BA838,1,1))=1, ", "&amp;VLOOKUP(VALUE(MID(BA838,2,1)), TxtPanelShape!$H$2:$I$50, 2, 0), IF(VALUE(MID(BA838,1,1))&gt;=7, ", "&amp;VLOOKUP(VALUE(MID(BA838,2,1)), TxtPanelShape!$H$2:$I$50, 2, 0),"")), "")</f>
        <v/>
      </c>
      <c r="BD838" s="79" t="str">
        <f>IFERROR(IF(VALUE(MID(BA838,1,1))=1, ", "&amp;VLOOKUP(VALUE(MID(BA838,3,1)), TxtPanelShape!$O$2:$P$50, 2, 0), IF(VALUE(MID(BA838,1,1))&gt;=7, ", "&amp;VLOOKUP(VALUE(MID(BA838,3,1)), TxtPanelShape!$O$2:$P$50, 2, 0),"")),"")</f>
        <v/>
      </c>
      <c r="BE838" s="79" t="str">
        <f>IFERROR("; "&amp;VLOOKUP(VALUE(MID(BA838,4,1)), TxtPanelShape!$V$2:$W$50,2,0),"")</f>
        <v/>
      </c>
      <c r="BF838" s="79" t="str">
        <f t="shared" ref="BF838:BF901" si="170">BB838&amp;BC838&amp;BD838&amp;BE838</f>
        <v/>
      </c>
      <c r="BG838" s="71"/>
      <c r="BH838" s="79" t="str">
        <f>IFERROR(VLOOKUP(BG838, TxtPanelDefinition!$A$2:$B$50, 2, 0),"")</f>
        <v/>
      </c>
      <c r="BI838" s="71"/>
      <c r="BJ838" s="79" t="str">
        <f>IFERROR(VLOOKUP(BI838, TxtPanelDefinition!$A$2:$B$50, 2, 0),"")</f>
        <v/>
      </c>
      <c r="BK838" s="71"/>
      <c r="BL838" s="79" t="str">
        <f>IFERROR(VLOOKUP(BK838, InscrTechniques!$A$2:$B$50, 2, 0),"")</f>
        <v/>
      </c>
      <c r="BM838" s="71"/>
      <c r="BN838" s="79" t="str">
        <f>IFERROR(VLOOKUP(BM838, InscrTechniques!$A$2:$B$50, 2, 0),"")</f>
        <v/>
      </c>
      <c r="BO838" s="71"/>
      <c r="BP838" s="79" t="str">
        <f>IFERROR(VLOOKUP(BO838, InscrTechniques!$A$2:$B$50, 2, 0),"")</f>
        <v/>
      </c>
      <c r="BQ838" s="71"/>
      <c r="BR838" s="79" t="str">
        <f>IFERROR(VLOOKUP(BQ838, InscrTechniques!$A$2:$B$50, 2, 0),"")</f>
        <v/>
      </c>
      <c r="BS838" s="71"/>
      <c r="BT838" s="79" t="str">
        <f>IFERROR(VLOOKUP(BS838, InscrTechniques!$A$2:$B$50, 2, 0),"")</f>
        <v/>
      </c>
      <c r="BU838" s="71"/>
      <c r="BV838" s="79" t="str">
        <f>IFERROR(VLOOKUP(BU838, InscrTechniques!$A$2:$B$50, 2, 0),"")</f>
        <v/>
      </c>
      <c r="BW838" s="125"/>
      <c r="BX838" s="79" t="str">
        <f>IFERROR(VLOOKUP(BW838, InscrTechniques!$A$2:$B$50, 2, 0),"")</f>
        <v/>
      </c>
      <c r="BY838" s="125"/>
      <c r="BZ838" s="79" t="str">
        <f>IFERROR(VLOOKUP(BY838, InscrTechniques!$A$2:$B$50, 2, 0),"")</f>
        <v/>
      </c>
      <c r="CA838" s="74"/>
      <c r="CB838" s="114" t="str">
        <f>IFERROR(VLOOKUP(CA838, LetterStyle!$A$2:$B$50, 2, 0),"")</f>
        <v/>
      </c>
      <c r="CC838" s="74"/>
      <c r="CD838" s="114" t="str">
        <f>IFERROR(VLOOKUP(CC838, LetterStyle!$A$2:$B$50, 2, 0),"")</f>
        <v/>
      </c>
      <c r="CE838" s="74"/>
      <c r="CF838" s="114" t="str">
        <f>IFERROR(VLOOKUP(CE838, LetterStyle!$A$2:$B$50, 2, 0),"")</f>
        <v/>
      </c>
      <c r="CG838" s="74"/>
      <c r="CH838" s="79" t="str">
        <f>IFERROR(VLOOKUP(CG838, LetterStyle!$A$2:$B$50, 2, 0),"")</f>
        <v/>
      </c>
      <c r="CI838" s="71"/>
      <c r="CJ838" s="79" t="str">
        <f>IFERROR(VLOOKUP(CI838, DecMotifs!$A$1:$B$306, 2, 0),"")</f>
        <v/>
      </c>
      <c r="CK838" s="71"/>
      <c r="CL838" s="79" t="str">
        <f>IFERROR(VLOOKUP(CK838, DecMotifs!$A$1:$B$306, 2, 0),"")</f>
        <v/>
      </c>
      <c r="CM838" s="71"/>
      <c r="CN838" s="79" t="str">
        <f>IFERROR(VLOOKUP(CM838, DecMotifs!$A$1:$B$306, 2, 0),"")</f>
        <v/>
      </c>
      <c r="CO838" s="71"/>
      <c r="CP838" s="79" t="str">
        <f>IFERROR(VLOOKUP(CO838, MarginalDec!$A$2:$B$253, 2, 0),"")</f>
        <v/>
      </c>
      <c r="CQ838" s="71"/>
      <c r="CR838" s="79" t="str">
        <f>IFERROR(VLOOKUP(CQ838, MarginalDec!$A$2:$B$253, 2, 0),"")</f>
        <v/>
      </c>
      <c r="CS838" s="71"/>
      <c r="CT838" s="79" t="str">
        <f>IFERROR(VLOOKUP(CS838, MarginalDec!$A$2:$B$253, 2, 0),"")</f>
        <v/>
      </c>
      <c r="CU838" s="71"/>
      <c r="CV838" s="79" t="str">
        <f>IF(ISBLANK(CU838),"", IFERROR(VLOOKUP(CU838, Tooling!$A$2:$B$252, 2, 0),""))</f>
        <v/>
      </c>
      <c r="CW838" s="71"/>
      <c r="CX838" s="79" t="str">
        <f>IF(ISBLANK(CW838),"", IFERROR(VLOOKUP(CW838, Tooling!$A$2:$B$252, 2, 0),""))</f>
        <v/>
      </c>
      <c r="CY838" s="71"/>
      <c r="CZ838" s="79" t="str">
        <f>IF(ISBLANK(CY838),"", IFERROR(VLOOKUP(CY838, Repairs!$A$2:$B$252, 2, 0),""))</f>
        <v/>
      </c>
      <c r="DA838" s="77"/>
      <c r="DB838" s="71"/>
      <c r="DC838" s="79" t="str">
        <f>IFERROR(VLOOKUP(DB838, DatingReason!$A$2:$B$252, 2, 0),"")</f>
        <v/>
      </c>
      <c r="DD838" s="123" t="str">
        <f t="shared" ref="DD838:DD901" si="171">IF(DA838&lt;&gt;"",LEFT(DA838,3)&amp;"0","")</f>
        <v/>
      </c>
      <c r="DF838" s="119" t="str">
        <f t="array" ref="DF838">IF(AND($B838&lt;&gt;"", $DE838&lt;&gt;"", $DE838&lt;&gt;"No"),MAX(IF($B838=PEOPLE!$B$4:$B$1000, PEOPLE!$Q$4:$Q$1000,""))+100,"")</f>
        <v/>
      </c>
      <c r="DG838" s="68"/>
      <c r="DH838" s="76">
        <f>COUNTIF(PEOPLE!B:B, MEMORIALS!B838)</f>
        <v>0</v>
      </c>
      <c r="DI838" s="82"/>
      <c r="DJ838" s="82"/>
      <c r="DK838" s="82"/>
      <c r="DL838" s="68"/>
      <c r="DM838" s="68"/>
      <c r="DN838" s="68"/>
      <c r="DO838" s="68"/>
      <c r="DP838" s="68"/>
    </row>
    <row r="839" spans="1:120" ht="15" customHeight="1" x14ac:dyDescent="0.25">
      <c r="A839" s="68"/>
      <c r="B839" s="69"/>
      <c r="C839" s="68"/>
      <c r="D839" s="68"/>
      <c r="E839" s="70" t="str">
        <f>IF(D839="","",VLOOKUP(D839,Denomination!$A$2:$B$50, 2, 0))</f>
        <v/>
      </c>
      <c r="F839" s="68"/>
      <c r="G839" s="71"/>
      <c r="H839" s="70" t="str">
        <f>IF(G839="","",VLOOKUP(G839,MCondition!$A$2:$B$50, 2, 0))</f>
        <v/>
      </c>
      <c r="I839" s="72"/>
      <c r="J839" s="71"/>
      <c r="K839" s="70" t="str">
        <f>IF(J839="","",VLOOKUP(J839,ICondition!$A$2:$B$50, 2, 0))</f>
        <v/>
      </c>
      <c r="L839" s="73"/>
      <c r="M839" s="73"/>
      <c r="N839" s="73"/>
      <c r="O839" s="73"/>
      <c r="P839" s="73"/>
      <c r="Q839" s="73"/>
      <c r="R839" s="78"/>
      <c r="S839" s="79" t="str">
        <f>IFERROR(VLOOKUP(R839,Material!$A$2:$B$59, 2, 0),"")</f>
        <v/>
      </c>
      <c r="T839" s="71"/>
      <c r="U839" s="79" t="str">
        <f>IFERROR(VLOOKUP(T839,Material!$A$2:$B$59, 2, 0),"")</f>
        <v/>
      </c>
      <c r="V839" s="71"/>
      <c r="W839" s="79" t="str">
        <f>IFERROR(VLOOKUP(V839,Material!$A$2:$B$59, 2, 0),"")</f>
        <v/>
      </c>
      <c r="X839" s="71"/>
      <c r="Y839" s="79" t="str">
        <f>IFERROR(VLOOKUP(X839,Material!$A$2:$B$59, 2, 0),"")</f>
        <v/>
      </c>
      <c r="Z839" s="71"/>
      <c r="AA839" s="79" t="str">
        <f>IFERROR(VLOOKUP(Z839,Material!$A$2:$B$59, 2, 0),"")</f>
        <v/>
      </c>
      <c r="AB839" s="74"/>
      <c r="AC839" s="75" t="e">
        <f t="shared" si="160"/>
        <v>#VALUE!</v>
      </c>
      <c r="AD839" s="75" t="e">
        <f t="shared" si="161"/>
        <v>#VALUE!</v>
      </c>
      <c r="AE839" s="75" t="e">
        <f t="shared" si="163"/>
        <v>#VALUE!</v>
      </c>
      <c r="AF839" s="75" t="e">
        <f t="shared" si="162"/>
        <v>#VALUE!</v>
      </c>
      <c r="AG839" s="75" t="e">
        <f t="shared" si="164"/>
        <v>#VALUE!</v>
      </c>
      <c r="AH839" s="75" t="e">
        <f t="shared" si="165"/>
        <v>#VALUE!</v>
      </c>
      <c r="AI839" s="75" t="e">
        <f t="shared" si="166"/>
        <v>#VALUE!</v>
      </c>
      <c r="AJ839" s="80" t="e">
        <f t="shared" si="167"/>
        <v>#VALUE!</v>
      </c>
      <c r="AK839" s="79" t="str">
        <f>(IFERROR(VLOOKUP(AB839,Categories!$A$2:$B$20,2,1),""))</f>
        <v/>
      </c>
      <c r="AL839" s="79" t="str">
        <f ca="1">IFERROR(VLOOKUP((HLOOKUP((VLOOKUP($AB839,Categories!$A$2:$F$20,3,1)), $AB$3:$AJ839, (ROW()-ROW($AB$3)+1), 0)), INDIRECT(VLOOKUP($AB839,Categories!$A$2:$F$20,6,1)),2,0),AK839)</f>
        <v/>
      </c>
      <c r="AM839" s="79" t="str">
        <f ca="1">IFERROR(VLOOKUP((HLOOKUP((VLOOKUP($AB839,Categories!$A$2:$F$20,4,1)),$AB$3:$AJ839,(ROW()-ROW($AB$3)+1),0)),INDIRECT(VLOOKUP($AB839,Categories!$A$2:$H$20,7,1)),2,0),"")</f>
        <v/>
      </c>
      <c r="AN839" s="79" t="str">
        <f ca="1">IFERROR(VLOOKUP((HLOOKUP((VLOOKUP($AB839,Categories!$A$2:$F$20,5,1)), $AB$3:$AJ839, (ROW()-ROW($AB$3)+1), 0)), INDIRECT(VLOOKUP($AB839,Categories!$A$2:$H$20,8,1)),2,0),"")</f>
        <v/>
      </c>
      <c r="AO839" s="79" t="str">
        <f t="shared" ca="1" si="168"/>
        <v/>
      </c>
      <c r="AP839" s="81"/>
      <c r="AQ839" s="70" t="str">
        <f>IFERROR(VLOOKUP(VALUE(MID(AP839,1,1)),AdditionalElements!$A$2:$B$50,2,0),"")</f>
        <v/>
      </c>
      <c r="AR839" s="70" t="str">
        <f>IFERROR(VLOOKUP(VALUE(MID(AP839,2,1)),AdditionalElements!$H$2:$I$50,2,0),"")</f>
        <v/>
      </c>
      <c r="AS839" s="70" t="str">
        <f>IFERROR(VLOOKUP(VALUE(MID(AP839,3,1)),AdditionalElements!$O$2:$P$50,2,0),"")</f>
        <v/>
      </c>
      <c r="AT839" s="70" t="str">
        <f>IFERROR(VLOOKUP(VALUE(MID(AP839,4,1)),AdditionalElements!$V$2:$W$50,2,0),"")</f>
        <v/>
      </c>
      <c r="AU839" s="71"/>
      <c r="AV839" s="79" t="str">
        <f>IFERROR(IF(VALUE(MID(AU839,1,1))=1, VLOOKUP(VALUE(MID(AU839,1,1)), TxtPanelShape!$A$2:$C$50, 3, 0), (IF(VALUE(MID(AU839,1,1))&gt;=7, VLOOKUP(VALUE(MID(AU839,1,1)), TxtPanelShape!$A$2:$C$50, 3, 0),VLOOKUP(VALUE(MID(AU839,1,2)),TxtPanelShape!$A$2:$C$50,3,0)))), "")</f>
        <v/>
      </c>
      <c r="AW839" s="79" t="str">
        <f>IFERROR(IF(VALUE(MID(AU839,1,1))=1, ", "&amp;VLOOKUP(VALUE(MID(AU839,2,1)), TxtPanelShape!$H$2:$I$50, 2, 0), IF(VALUE(MID(AU839,1,1))&gt;=7, ", "&amp;VLOOKUP(VALUE(MID(AU839,2,1)), TxtPanelShape!$H$2:$I$50, 2, 0),"")), "")</f>
        <v/>
      </c>
      <c r="AX839" s="79" t="str">
        <f>IFERROR(IF(VALUE(MID(AU839,1,1))=1, ", "&amp;VLOOKUP(VALUE(MID(AU839,3,1)), TxtPanelShape!$O$2:$P$50, 2, 0), IF(VALUE(MID(AU839,1,1))&gt;=7, ", "&amp;VLOOKUP(VALUE(MID(AU839,3,1)), TxtPanelShape!$O$2:$P$50, 2, 0),"")),"")</f>
        <v/>
      </c>
      <c r="AY839" s="79" t="str">
        <f>IFERROR("; "&amp;VLOOKUP(VALUE(MID(AU839,4,1)), TxtPanelShape!$V$2:$W$50,2,0),"")</f>
        <v/>
      </c>
      <c r="AZ839" s="79" t="str">
        <f t="shared" si="169"/>
        <v/>
      </c>
      <c r="BA839" s="71"/>
      <c r="BB839" s="79" t="str">
        <f>IFERROR(IF(VALUE(MID(BA839,1,1))=1, VLOOKUP(VALUE(MID(BA839,1,1)), TxtPanelShape!$A$2:$C$50, 3, 0), (IF(VALUE(MID(BA839,1,1))&gt;=7, VLOOKUP(VALUE(MID(BA839,1,1)), TxtPanelShape!$A$2:$C$50, 3, 0),VLOOKUP(VALUE(MID(BA839,1,2)),TxtPanelShape!$A$2:$C$50,3,0)))), "")</f>
        <v/>
      </c>
      <c r="BC839" s="79" t="str">
        <f>IFERROR(IF(VALUE(MID(BA839,1,1))=1, ", "&amp;VLOOKUP(VALUE(MID(BA839,2,1)), TxtPanelShape!$H$2:$I$50, 2, 0), IF(VALUE(MID(BA839,1,1))&gt;=7, ", "&amp;VLOOKUP(VALUE(MID(BA839,2,1)), TxtPanelShape!$H$2:$I$50, 2, 0),"")), "")</f>
        <v/>
      </c>
      <c r="BD839" s="79" t="str">
        <f>IFERROR(IF(VALUE(MID(BA839,1,1))=1, ", "&amp;VLOOKUP(VALUE(MID(BA839,3,1)), TxtPanelShape!$O$2:$P$50, 2, 0), IF(VALUE(MID(BA839,1,1))&gt;=7, ", "&amp;VLOOKUP(VALUE(MID(BA839,3,1)), TxtPanelShape!$O$2:$P$50, 2, 0),"")),"")</f>
        <v/>
      </c>
      <c r="BE839" s="79" t="str">
        <f>IFERROR("; "&amp;VLOOKUP(VALUE(MID(BA839,4,1)), TxtPanelShape!$V$2:$W$50,2,0),"")</f>
        <v/>
      </c>
      <c r="BF839" s="79" t="str">
        <f t="shared" si="170"/>
        <v/>
      </c>
      <c r="BG839" s="71"/>
      <c r="BH839" s="79" t="str">
        <f>IFERROR(VLOOKUP(BG839, TxtPanelDefinition!$A$2:$B$50, 2, 0),"")</f>
        <v/>
      </c>
      <c r="BI839" s="71"/>
      <c r="BJ839" s="79" t="str">
        <f>IFERROR(VLOOKUP(BI839, TxtPanelDefinition!$A$2:$B$50, 2, 0),"")</f>
        <v/>
      </c>
      <c r="BK839" s="71"/>
      <c r="BL839" s="79" t="str">
        <f>IFERROR(VLOOKUP(BK839, InscrTechniques!$A$2:$B$50, 2, 0),"")</f>
        <v/>
      </c>
      <c r="BM839" s="71"/>
      <c r="BN839" s="79" t="str">
        <f>IFERROR(VLOOKUP(BM839, InscrTechniques!$A$2:$B$50, 2, 0),"")</f>
        <v/>
      </c>
      <c r="BO839" s="71"/>
      <c r="BP839" s="79" t="str">
        <f>IFERROR(VLOOKUP(BO839, InscrTechniques!$A$2:$B$50, 2, 0),"")</f>
        <v/>
      </c>
      <c r="BQ839" s="71"/>
      <c r="BR839" s="79" t="str">
        <f>IFERROR(VLOOKUP(BQ839, InscrTechniques!$A$2:$B$50, 2, 0),"")</f>
        <v/>
      </c>
      <c r="BS839" s="71"/>
      <c r="BT839" s="79" t="str">
        <f>IFERROR(VLOOKUP(BS839, InscrTechniques!$A$2:$B$50, 2, 0),"")</f>
        <v/>
      </c>
      <c r="BU839" s="71"/>
      <c r="BV839" s="79" t="str">
        <f>IFERROR(VLOOKUP(BU839, InscrTechniques!$A$2:$B$50, 2, 0),"")</f>
        <v/>
      </c>
      <c r="BW839" s="125"/>
      <c r="BX839" s="79" t="str">
        <f>IFERROR(VLOOKUP(BW839, InscrTechniques!$A$2:$B$50, 2, 0),"")</f>
        <v/>
      </c>
      <c r="BY839" s="125"/>
      <c r="BZ839" s="79" t="str">
        <f>IFERROR(VLOOKUP(BY839, InscrTechniques!$A$2:$B$50, 2, 0),"")</f>
        <v/>
      </c>
      <c r="CA839" s="74"/>
      <c r="CB839" s="114" t="str">
        <f>IFERROR(VLOOKUP(CA839, LetterStyle!$A$2:$B$50, 2, 0),"")</f>
        <v/>
      </c>
      <c r="CC839" s="74"/>
      <c r="CD839" s="114" t="str">
        <f>IFERROR(VLOOKUP(CC839, LetterStyle!$A$2:$B$50, 2, 0),"")</f>
        <v/>
      </c>
      <c r="CE839" s="74"/>
      <c r="CF839" s="114" t="str">
        <f>IFERROR(VLOOKUP(CE839, LetterStyle!$A$2:$B$50, 2, 0),"")</f>
        <v/>
      </c>
      <c r="CG839" s="74"/>
      <c r="CH839" s="79" t="str">
        <f>IFERROR(VLOOKUP(CG839, LetterStyle!$A$2:$B$50, 2, 0),"")</f>
        <v/>
      </c>
      <c r="CI839" s="71"/>
      <c r="CJ839" s="79" t="str">
        <f>IFERROR(VLOOKUP(CI839, DecMotifs!$A$1:$B$306, 2, 0),"")</f>
        <v/>
      </c>
      <c r="CK839" s="71"/>
      <c r="CL839" s="79" t="str">
        <f>IFERROR(VLOOKUP(CK839, DecMotifs!$A$1:$B$306, 2, 0),"")</f>
        <v/>
      </c>
      <c r="CM839" s="71"/>
      <c r="CN839" s="79" t="str">
        <f>IFERROR(VLOOKUP(CM839, DecMotifs!$A$1:$B$306, 2, 0),"")</f>
        <v/>
      </c>
      <c r="CO839" s="71"/>
      <c r="CP839" s="79" t="str">
        <f>IFERROR(VLOOKUP(CO839, MarginalDec!$A$2:$B$253, 2, 0),"")</f>
        <v/>
      </c>
      <c r="CQ839" s="71"/>
      <c r="CR839" s="79" t="str">
        <f>IFERROR(VLOOKUP(CQ839, MarginalDec!$A$2:$B$253, 2, 0),"")</f>
        <v/>
      </c>
      <c r="CS839" s="71"/>
      <c r="CT839" s="79" t="str">
        <f>IFERROR(VLOOKUP(CS839, MarginalDec!$A$2:$B$253, 2, 0),"")</f>
        <v/>
      </c>
      <c r="CU839" s="71"/>
      <c r="CV839" s="79" t="str">
        <f>IF(ISBLANK(CU839),"", IFERROR(VLOOKUP(CU839, Tooling!$A$2:$B$252, 2, 0),""))</f>
        <v/>
      </c>
      <c r="CW839" s="71"/>
      <c r="CX839" s="79" t="str">
        <f>IF(ISBLANK(CW839),"", IFERROR(VLOOKUP(CW839, Tooling!$A$2:$B$252, 2, 0),""))</f>
        <v/>
      </c>
      <c r="CY839" s="71"/>
      <c r="CZ839" s="79" t="str">
        <f>IF(ISBLANK(CY839),"", IFERROR(VLOOKUP(CY839, Repairs!$A$2:$B$252, 2, 0),""))</f>
        <v/>
      </c>
      <c r="DA839" s="77"/>
      <c r="DB839" s="71"/>
      <c r="DC839" s="79" t="str">
        <f>IFERROR(VLOOKUP(DB839, DatingReason!$A$2:$B$252, 2, 0),"")</f>
        <v/>
      </c>
      <c r="DD839" s="123" t="str">
        <f t="shared" si="171"/>
        <v/>
      </c>
      <c r="DF839" s="119" t="str">
        <f t="array" ref="DF839">IF(AND($B839&lt;&gt;"", $DE839&lt;&gt;"", $DE839&lt;&gt;"No"),MAX(IF($B839=PEOPLE!$B$4:$B$1000, PEOPLE!$Q$4:$Q$1000,""))+100,"")</f>
        <v/>
      </c>
      <c r="DG839" s="68"/>
      <c r="DH839" s="76">
        <f>COUNTIF(PEOPLE!B:B, MEMORIALS!B839)</f>
        <v>0</v>
      </c>
      <c r="DI839" s="82"/>
      <c r="DJ839" s="82"/>
      <c r="DK839" s="82"/>
      <c r="DL839" s="68"/>
      <c r="DM839" s="68"/>
      <c r="DN839" s="68"/>
      <c r="DO839" s="68"/>
      <c r="DP839" s="68"/>
    </row>
    <row r="840" spans="1:120" ht="15" customHeight="1" x14ac:dyDescent="0.25">
      <c r="A840" s="68"/>
      <c r="B840" s="69"/>
      <c r="C840" s="68"/>
      <c r="D840" s="68"/>
      <c r="E840" s="70" t="str">
        <f>IF(D840="","",VLOOKUP(D840,Denomination!$A$2:$B$50, 2, 0))</f>
        <v/>
      </c>
      <c r="F840" s="68"/>
      <c r="G840" s="71"/>
      <c r="H840" s="70" t="str">
        <f>IF(G840="","",VLOOKUP(G840,MCondition!$A$2:$B$50, 2, 0))</f>
        <v/>
      </c>
      <c r="I840" s="72"/>
      <c r="J840" s="71"/>
      <c r="K840" s="70" t="str">
        <f>IF(J840="","",VLOOKUP(J840,ICondition!$A$2:$B$50, 2, 0))</f>
        <v/>
      </c>
      <c r="L840" s="73"/>
      <c r="M840" s="73"/>
      <c r="N840" s="73"/>
      <c r="O840" s="73"/>
      <c r="P840" s="73"/>
      <c r="Q840" s="73"/>
      <c r="R840" s="78"/>
      <c r="S840" s="79" t="str">
        <f>IFERROR(VLOOKUP(R840,Material!$A$2:$B$59, 2, 0),"")</f>
        <v/>
      </c>
      <c r="T840" s="71"/>
      <c r="U840" s="79" t="str">
        <f>IFERROR(VLOOKUP(T840,Material!$A$2:$B$59, 2, 0),"")</f>
        <v/>
      </c>
      <c r="V840" s="71"/>
      <c r="W840" s="79" t="str">
        <f>IFERROR(VLOOKUP(V840,Material!$A$2:$B$59, 2, 0),"")</f>
        <v/>
      </c>
      <c r="X840" s="71"/>
      <c r="Y840" s="79" t="str">
        <f>IFERROR(VLOOKUP(X840,Material!$A$2:$B$59, 2, 0),"")</f>
        <v/>
      </c>
      <c r="Z840" s="71"/>
      <c r="AA840" s="79" t="str">
        <f>IFERROR(VLOOKUP(Z840,Material!$A$2:$B$59, 2, 0),"")</f>
        <v/>
      </c>
      <c r="AB840" s="74"/>
      <c r="AC840" s="75" t="e">
        <f t="shared" si="160"/>
        <v>#VALUE!</v>
      </c>
      <c r="AD840" s="75" t="e">
        <f t="shared" si="161"/>
        <v>#VALUE!</v>
      </c>
      <c r="AE840" s="75" t="e">
        <f t="shared" si="163"/>
        <v>#VALUE!</v>
      </c>
      <c r="AF840" s="75" t="e">
        <f t="shared" si="162"/>
        <v>#VALUE!</v>
      </c>
      <c r="AG840" s="75" t="e">
        <f t="shared" si="164"/>
        <v>#VALUE!</v>
      </c>
      <c r="AH840" s="75" t="e">
        <f t="shared" si="165"/>
        <v>#VALUE!</v>
      </c>
      <c r="AI840" s="75" t="e">
        <f t="shared" si="166"/>
        <v>#VALUE!</v>
      </c>
      <c r="AJ840" s="80" t="e">
        <f t="shared" si="167"/>
        <v>#VALUE!</v>
      </c>
      <c r="AK840" s="79" t="str">
        <f>(IFERROR(VLOOKUP(AB840,Categories!$A$2:$B$20,2,1),""))</f>
        <v/>
      </c>
      <c r="AL840" s="79" t="str">
        <f ca="1">IFERROR(VLOOKUP((HLOOKUP((VLOOKUP($AB840,Categories!$A$2:$F$20,3,1)), $AB$3:$AJ840, (ROW()-ROW($AB$3)+1), 0)), INDIRECT(VLOOKUP($AB840,Categories!$A$2:$F$20,6,1)),2,0),AK840)</f>
        <v/>
      </c>
      <c r="AM840" s="79" t="str">
        <f ca="1">IFERROR(VLOOKUP((HLOOKUP((VLOOKUP($AB840,Categories!$A$2:$F$20,4,1)),$AB$3:$AJ840,(ROW()-ROW($AB$3)+1),0)),INDIRECT(VLOOKUP($AB840,Categories!$A$2:$H$20,7,1)),2,0),"")</f>
        <v/>
      </c>
      <c r="AN840" s="79" t="str">
        <f ca="1">IFERROR(VLOOKUP((HLOOKUP((VLOOKUP($AB840,Categories!$A$2:$F$20,5,1)), $AB$3:$AJ840, (ROW()-ROW($AB$3)+1), 0)), INDIRECT(VLOOKUP($AB840,Categories!$A$2:$H$20,8,1)),2,0),"")</f>
        <v/>
      </c>
      <c r="AO840" s="79" t="str">
        <f t="shared" ca="1" si="168"/>
        <v/>
      </c>
      <c r="AP840" s="81"/>
      <c r="AQ840" s="70" t="str">
        <f>IFERROR(VLOOKUP(VALUE(MID(AP840,1,1)),AdditionalElements!$A$2:$B$50,2,0),"")</f>
        <v/>
      </c>
      <c r="AR840" s="70" t="str">
        <f>IFERROR(VLOOKUP(VALUE(MID(AP840,2,1)),AdditionalElements!$H$2:$I$50,2,0),"")</f>
        <v/>
      </c>
      <c r="AS840" s="70" t="str">
        <f>IFERROR(VLOOKUP(VALUE(MID(AP840,3,1)),AdditionalElements!$O$2:$P$50,2,0),"")</f>
        <v/>
      </c>
      <c r="AT840" s="70" t="str">
        <f>IFERROR(VLOOKUP(VALUE(MID(AP840,4,1)),AdditionalElements!$V$2:$W$50,2,0),"")</f>
        <v/>
      </c>
      <c r="AU840" s="71"/>
      <c r="AV840" s="79" t="str">
        <f>IFERROR(IF(VALUE(MID(AU840,1,1))=1, VLOOKUP(VALUE(MID(AU840,1,1)), TxtPanelShape!$A$2:$C$50, 3, 0), (IF(VALUE(MID(AU840,1,1))&gt;=7, VLOOKUP(VALUE(MID(AU840,1,1)), TxtPanelShape!$A$2:$C$50, 3, 0),VLOOKUP(VALUE(MID(AU840,1,2)),TxtPanelShape!$A$2:$C$50,3,0)))), "")</f>
        <v/>
      </c>
      <c r="AW840" s="79" t="str">
        <f>IFERROR(IF(VALUE(MID(AU840,1,1))=1, ", "&amp;VLOOKUP(VALUE(MID(AU840,2,1)), TxtPanelShape!$H$2:$I$50, 2, 0), IF(VALUE(MID(AU840,1,1))&gt;=7, ", "&amp;VLOOKUP(VALUE(MID(AU840,2,1)), TxtPanelShape!$H$2:$I$50, 2, 0),"")), "")</f>
        <v/>
      </c>
      <c r="AX840" s="79" t="str">
        <f>IFERROR(IF(VALUE(MID(AU840,1,1))=1, ", "&amp;VLOOKUP(VALUE(MID(AU840,3,1)), TxtPanelShape!$O$2:$P$50, 2, 0), IF(VALUE(MID(AU840,1,1))&gt;=7, ", "&amp;VLOOKUP(VALUE(MID(AU840,3,1)), TxtPanelShape!$O$2:$P$50, 2, 0),"")),"")</f>
        <v/>
      </c>
      <c r="AY840" s="79" t="str">
        <f>IFERROR("; "&amp;VLOOKUP(VALUE(MID(AU840,4,1)), TxtPanelShape!$V$2:$W$50,2,0),"")</f>
        <v/>
      </c>
      <c r="AZ840" s="79" t="str">
        <f t="shared" si="169"/>
        <v/>
      </c>
      <c r="BA840" s="71"/>
      <c r="BB840" s="79" t="str">
        <f>IFERROR(IF(VALUE(MID(BA840,1,1))=1, VLOOKUP(VALUE(MID(BA840,1,1)), TxtPanelShape!$A$2:$C$50, 3, 0), (IF(VALUE(MID(BA840,1,1))&gt;=7, VLOOKUP(VALUE(MID(BA840,1,1)), TxtPanelShape!$A$2:$C$50, 3, 0),VLOOKUP(VALUE(MID(BA840,1,2)),TxtPanelShape!$A$2:$C$50,3,0)))), "")</f>
        <v/>
      </c>
      <c r="BC840" s="79" t="str">
        <f>IFERROR(IF(VALUE(MID(BA840,1,1))=1, ", "&amp;VLOOKUP(VALUE(MID(BA840,2,1)), TxtPanelShape!$H$2:$I$50, 2, 0), IF(VALUE(MID(BA840,1,1))&gt;=7, ", "&amp;VLOOKUP(VALUE(MID(BA840,2,1)), TxtPanelShape!$H$2:$I$50, 2, 0),"")), "")</f>
        <v/>
      </c>
      <c r="BD840" s="79" t="str">
        <f>IFERROR(IF(VALUE(MID(BA840,1,1))=1, ", "&amp;VLOOKUP(VALUE(MID(BA840,3,1)), TxtPanelShape!$O$2:$P$50, 2, 0), IF(VALUE(MID(BA840,1,1))&gt;=7, ", "&amp;VLOOKUP(VALUE(MID(BA840,3,1)), TxtPanelShape!$O$2:$P$50, 2, 0),"")),"")</f>
        <v/>
      </c>
      <c r="BE840" s="79" t="str">
        <f>IFERROR("; "&amp;VLOOKUP(VALUE(MID(BA840,4,1)), TxtPanelShape!$V$2:$W$50,2,0),"")</f>
        <v/>
      </c>
      <c r="BF840" s="79" t="str">
        <f t="shared" si="170"/>
        <v/>
      </c>
      <c r="BG840" s="71"/>
      <c r="BH840" s="79" t="str">
        <f>IFERROR(VLOOKUP(BG840, TxtPanelDefinition!$A$2:$B$50, 2, 0),"")</f>
        <v/>
      </c>
      <c r="BI840" s="71"/>
      <c r="BJ840" s="79" t="str">
        <f>IFERROR(VLOOKUP(BI840, TxtPanelDefinition!$A$2:$B$50, 2, 0),"")</f>
        <v/>
      </c>
      <c r="BK840" s="71"/>
      <c r="BL840" s="79" t="str">
        <f>IFERROR(VLOOKUP(BK840, InscrTechniques!$A$2:$B$50, 2, 0),"")</f>
        <v/>
      </c>
      <c r="BM840" s="71"/>
      <c r="BN840" s="79" t="str">
        <f>IFERROR(VLOOKUP(BM840, InscrTechniques!$A$2:$B$50, 2, 0),"")</f>
        <v/>
      </c>
      <c r="BO840" s="71"/>
      <c r="BP840" s="79" t="str">
        <f>IFERROR(VLOOKUP(BO840, InscrTechniques!$A$2:$B$50, 2, 0),"")</f>
        <v/>
      </c>
      <c r="BQ840" s="71"/>
      <c r="BR840" s="79" t="str">
        <f>IFERROR(VLOOKUP(BQ840, InscrTechniques!$A$2:$B$50, 2, 0),"")</f>
        <v/>
      </c>
      <c r="BS840" s="71"/>
      <c r="BT840" s="79" t="str">
        <f>IFERROR(VLOOKUP(BS840, InscrTechniques!$A$2:$B$50, 2, 0),"")</f>
        <v/>
      </c>
      <c r="BU840" s="71"/>
      <c r="BV840" s="79" t="str">
        <f>IFERROR(VLOOKUP(BU840, InscrTechniques!$A$2:$B$50, 2, 0),"")</f>
        <v/>
      </c>
      <c r="BW840" s="125"/>
      <c r="BX840" s="79" t="str">
        <f>IFERROR(VLOOKUP(BW840, InscrTechniques!$A$2:$B$50, 2, 0),"")</f>
        <v/>
      </c>
      <c r="BY840" s="125"/>
      <c r="BZ840" s="79" t="str">
        <f>IFERROR(VLOOKUP(BY840, InscrTechniques!$A$2:$B$50, 2, 0),"")</f>
        <v/>
      </c>
      <c r="CA840" s="74"/>
      <c r="CB840" s="114" t="str">
        <f>IFERROR(VLOOKUP(CA840, LetterStyle!$A$2:$B$50, 2, 0),"")</f>
        <v/>
      </c>
      <c r="CC840" s="74"/>
      <c r="CD840" s="114" t="str">
        <f>IFERROR(VLOOKUP(CC840, LetterStyle!$A$2:$B$50, 2, 0),"")</f>
        <v/>
      </c>
      <c r="CE840" s="74"/>
      <c r="CF840" s="114" t="str">
        <f>IFERROR(VLOOKUP(CE840, LetterStyle!$A$2:$B$50, 2, 0),"")</f>
        <v/>
      </c>
      <c r="CG840" s="74"/>
      <c r="CH840" s="79" t="str">
        <f>IFERROR(VLOOKUP(CG840, LetterStyle!$A$2:$B$50, 2, 0),"")</f>
        <v/>
      </c>
      <c r="CI840" s="71"/>
      <c r="CJ840" s="79" t="str">
        <f>IFERROR(VLOOKUP(CI840, DecMotifs!$A$1:$B$306, 2, 0),"")</f>
        <v/>
      </c>
      <c r="CK840" s="71"/>
      <c r="CL840" s="79" t="str">
        <f>IFERROR(VLOOKUP(CK840, DecMotifs!$A$1:$B$306, 2, 0),"")</f>
        <v/>
      </c>
      <c r="CM840" s="71"/>
      <c r="CN840" s="79" t="str">
        <f>IFERROR(VLOOKUP(CM840, DecMotifs!$A$1:$B$306, 2, 0),"")</f>
        <v/>
      </c>
      <c r="CO840" s="71"/>
      <c r="CP840" s="79" t="str">
        <f>IFERROR(VLOOKUP(CO840, MarginalDec!$A$2:$B$253, 2, 0),"")</f>
        <v/>
      </c>
      <c r="CQ840" s="71"/>
      <c r="CR840" s="79" t="str">
        <f>IFERROR(VLOOKUP(CQ840, MarginalDec!$A$2:$B$253, 2, 0),"")</f>
        <v/>
      </c>
      <c r="CS840" s="71"/>
      <c r="CT840" s="79" t="str">
        <f>IFERROR(VLOOKUP(CS840, MarginalDec!$A$2:$B$253, 2, 0),"")</f>
        <v/>
      </c>
      <c r="CU840" s="71"/>
      <c r="CV840" s="79" t="str">
        <f>IF(ISBLANK(CU840),"", IFERROR(VLOOKUP(CU840, Tooling!$A$2:$B$252, 2, 0),""))</f>
        <v/>
      </c>
      <c r="CW840" s="71"/>
      <c r="CX840" s="79" t="str">
        <f>IF(ISBLANK(CW840),"", IFERROR(VLOOKUP(CW840, Tooling!$A$2:$B$252, 2, 0),""))</f>
        <v/>
      </c>
      <c r="CY840" s="71"/>
      <c r="CZ840" s="79" t="str">
        <f>IF(ISBLANK(CY840),"", IFERROR(VLOOKUP(CY840, Repairs!$A$2:$B$252, 2, 0),""))</f>
        <v/>
      </c>
      <c r="DA840" s="77"/>
      <c r="DB840" s="71"/>
      <c r="DC840" s="79" t="str">
        <f>IFERROR(VLOOKUP(DB840, DatingReason!$A$2:$B$252, 2, 0),"")</f>
        <v/>
      </c>
      <c r="DD840" s="123" t="str">
        <f t="shared" si="171"/>
        <v/>
      </c>
      <c r="DF840" s="119" t="str">
        <f t="array" ref="DF840">IF(AND($B840&lt;&gt;"", $DE840&lt;&gt;"", $DE840&lt;&gt;"No"),MAX(IF($B840=PEOPLE!$B$4:$B$1000, PEOPLE!$Q$4:$Q$1000,""))+100,"")</f>
        <v/>
      </c>
      <c r="DG840" s="68"/>
      <c r="DH840" s="76">
        <f>COUNTIF(PEOPLE!B:B, MEMORIALS!B840)</f>
        <v>0</v>
      </c>
      <c r="DI840" s="82"/>
      <c r="DJ840" s="82"/>
      <c r="DK840" s="82"/>
      <c r="DL840" s="68"/>
      <c r="DM840" s="68"/>
      <c r="DN840" s="68"/>
      <c r="DO840" s="68"/>
      <c r="DP840" s="68"/>
    </row>
    <row r="841" spans="1:120" ht="15" customHeight="1" x14ac:dyDescent="0.25">
      <c r="A841" s="68"/>
      <c r="B841" s="69"/>
      <c r="C841" s="68"/>
      <c r="D841" s="68"/>
      <c r="E841" s="70" t="str">
        <f>IF(D841="","",VLOOKUP(D841,Denomination!$A$2:$B$50, 2, 0))</f>
        <v/>
      </c>
      <c r="F841" s="68"/>
      <c r="G841" s="71"/>
      <c r="H841" s="70" t="str">
        <f>IF(G841="","",VLOOKUP(G841,MCondition!$A$2:$B$50, 2, 0))</f>
        <v/>
      </c>
      <c r="I841" s="72"/>
      <c r="J841" s="71"/>
      <c r="K841" s="70" t="str">
        <f>IF(J841="","",VLOOKUP(J841,ICondition!$A$2:$B$50, 2, 0))</f>
        <v/>
      </c>
      <c r="L841" s="73"/>
      <c r="M841" s="73"/>
      <c r="N841" s="73"/>
      <c r="O841" s="73"/>
      <c r="P841" s="73"/>
      <c r="Q841" s="73"/>
      <c r="R841" s="78"/>
      <c r="S841" s="79" t="str">
        <f>IFERROR(VLOOKUP(R841,Material!$A$2:$B$59, 2, 0),"")</f>
        <v/>
      </c>
      <c r="T841" s="71"/>
      <c r="U841" s="79" t="str">
        <f>IFERROR(VLOOKUP(T841,Material!$A$2:$B$59, 2, 0),"")</f>
        <v/>
      </c>
      <c r="V841" s="71"/>
      <c r="W841" s="79" t="str">
        <f>IFERROR(VLOOKUP(V841,Material!$A$2:$B$59, 2, 0),"")</f>
        <v/>
      </c>
      <c r="X841" s="71"/>
      <c r="Y841" s="79" t="str">
        <f>IFERROR(VLOOKUP(X841,Material!$A$2:$B$59, 2, 0),"")</f>
        <v/>
      </c>
      <c r="Z841" s="71"/>
      <c r="AA841" s="79" t="str">
        <f>IFERROR(VLOOKUP(Z841,Material!$A$2:$B$59, 2, 0),"")</f>
        <v/>
      </c>
      <c r="AB841" s="74"/>
      <c r="AC841" s="75" t="e">
        <f t="shared" si="160"/>
        <v>#VALUE!</v>
      </c>
      <c r="AD841" s="75" t="e">
        <f t="shared" si="161"/>
        <v>#VALUE!</v>
      </c>
      <c r="AE841" s="75" t="e">
        <f t="shared" si="163"/>
        <v>#VALUE!</v>
      </c>
      <c r="AF841" s="75" t="e">
        <f t="shared" si="162"/>
        <v>#VALUE!</v>
      </c>
      <c r="AG841" s="75" t="e">
        <f t="shared" si="164"/>
        <v>#VALUE!</v>
      </c>
      <c r="AH841" s="75" t="e">
        <f t="shared" si="165"/>
        <v>#VALUE!</v>
      </c>
      <c r="AI841" s="75" t="e">
        <f t="shared" si="166"/>
        <v>#VALUE!</v>
      </c>
      <c r="AJ841" s="80" t="e">
        <f t="shared" si="167"/>
        <v>#VALUE!</v>
      </c>
      <c r="AK841" s="79" t="str">
        <f>(IFERROR(VLOOKUP(AB841,Categories!$A$2:$B$20,2,1),""))</f>
        <v/>
      </c>
      <c r="AL841" s="79" t="str">
        <f ca="1">IFERROR(VLOOKUP((HLOOKUP((VLOOKUP($AB841,Categories!$A$2:$F$20,3,1)), $AB$3:$AJ841, (ROW()-ROW($AB$3)+1), 0)), INDIRECT(VLOOKUP($AB841,Categories!$A$2:$F$20,6,1)),2,0),AK841)</f>
        <v/>
      </c>
      <c r="AM841" s="79" t="str">
        <f ca="1">IFERROR(VLOOKUP((HLOOKUP((VLOOKUP($AB841,Categories!$A$2:$F$20,4,1)),$AB$3:$AJ841,(ROW()-ROW($AB$3)+1),0)),INDIRECT(VLOOKUP($AB841,Categories!$A$2:$H$20,7,1)),2,0),"")</f>
        <v/>
      </c>
      <c r="AN841" s="79" t="str">
        <f ca="1">IFERROR(VLOOKUP((HLOOKUP((VLOOKUP($AB841,Categories!$A$2:$F$20,5,1)), $AB$3:$AJ841, (ROW()-ROW($AB$3)+1), 0)), INDIRECT(VLOOKUP($AB841,Categories!$A$2:$H$20,8,1)),2,0),"")</f>
        <v/>
      </c>
      <c r="AO841" s="79" t="str">
        <f t="shared" ca="1" si="168"/>
        <v/>
      </c>
      <c r="AP841" s="81"/>
      <c r="AQ841" s="70" t="str">
        <f>IFERROR(VLOOKUP(VALUE(MID(AP841,1,1)),AdditionalElements!$A$2:$B$50,2,0),"")</f>
        <v/>
      </c>
      <c r="AR841" s="70" t="str">
        <f>IFERROR(VLOOKUP(VALUE(MID(AP841,2,1)),AdditionalElements!$H$2:$I$50,2,0),"")</f>
        <v/>
      </c>
      <c r="AS841" s="70" t="str">
        <f>IFERROR(VLOOKUP(VALUE(MID(AP841,3,1)),AdditionalElements!$O$2:$P$50,2,0),"")</f>
        <v/>
      </c>
      <c r="AT841" s="70" t="str">
        <f>IFERROR(VLOOKUP(VALUE(MID(AP841,4,1)),AdditionalElements!$V$2:$W$50,2,0),"")</f>
        <v/>
      </c>
      <c r="AU841" s="71"/>
      <c r="AV841" s="79" t="str">
        <f>IFERROR(IF(VALUE(MID(AU841,1,1))=1, VLOOKUP(VALUE(MID(AU841,1,1)), TxtPanelShape!$A$2:$C$50, 3, 0), (IF(VALUE(MID(AU841,1,1))&gt;=7, VLOOKUP(VALUE(MID(AU841,1,1)), TxtPanelShape!$A$2:$C$50, 3, 0),VLOOKUP(VALUE(MID(AU841,1,2)),TxtPanelShape!$A$2:$C$50,3,0)))), "")</f>
        <v/>
      </c>
      <c r="AW841" s="79" t="str">
        <f>IFERROR(IF(VALUE(MID(AU841,1,1))=1, ", "&amp;VLOOKUP(VALUE(MID(AU841,2,1)), TxtPanelShape!$H$2:$I$50, 2, 0), IF(VALUE(MID(AU841,1,1))&gt;=7, ", "&amp;VLOOKUP(VALUE(MID(AU841,2,1)), TxtPanelShape!$H$2:$I$50, 2, 0),"")), "")</f>
        <v/>
      </c>
      <c r="AX841" s="79" t="str">
        <f>IFERROR(IF(VALUE(MID(AU841,1,1))=1, ", "&amp;VLOOKUP(VALUE(MID(AU841,3,1)), TxtPanelShape!$O$2:$P$50, 2, 0), IF(VALUE(MID(AU841,1,1))&gt;=7, ", "&amp;VLOOKUP(VALUE(MID(AU841,3,1)), TxtPanelShape!$O$2:$P$50, 2, 0),"")),"")</f>
        <v/>
      </c>
      <c r="AY841" s="79" t="str">
        <f>IFERROR("; "&amp;VLOOKUP(VALUE(MID(AU841,4,1)), TxtPanelShape!$V$2:$W$50,2,0),"")</f>
        <v/>
      </c>
      <c r="AZ841" s="79" t="str">
        <f t="shared" si="169"/>
        <v/>
      </c>
      <c r="BA841" s="71"/>
      <c r="BB841" s="79" t="str">
        <f>IFERROR(IF(VALUE(MID(BA841,1,1))=1, VLOOKUP(VALUE(MID(BA841,1,1)), TxtPanelShape!$A$2:$C$50, 3, 0), (IF(VALUE(MID(BA841,1,1))&gt;=7, VLOOKUP(VALUE(MID(BA841,1,1)), TxtPanelShape!$A$2:$C$50, 3, 0),VLOOKUP(VALUE(MID(BA841,1,2)),TxtPanelShape!$A$2:$C$50,3,0)))), "")</f>
        <v/>
      </c>
      <c r="BC841" s="79" t="str">
        <f>IFERROR(IF(VALUE(MID(BA841,1,1))=1, ", "&amp;VLOOKUP(VALUE(MID(BA841,2,1)), TxtPanelShape!$H$2:$I$50, 2, 0), IF(VALUE(MID(BA841,1,1))&gt;=7, ", "&amp;VLOOKUP(VALUE(MID(BA841,2,1)), TxtPanelShape!$H$2:$I$50, 2, 0),"")), "")</f>
        <v/>
      </c>
      <c r="BD841" s="79" t="str">
        <f>IFERROR(IF(VALUE(MID(BA841,1,1))=1, ", "&amp;VLOOKUP(VALUE(MID(BA841,3,1)), TxtPanelShape!$O$2:$P$50, 2, 0), IF(VALUE(MID(BA841,1,1))&gt;=7, ", "&amp;VLOOKUP(VALUE(MID(BA841,3,1)), TxtPanelShape!$O$2:$P$50, 2, 0),"")),"")</f>
        <v/>
      </c>
      <c r="BE841" s="79" t="str">
        <f>IFERROR("; "&amp;VLOOKUP(VALUE(MID(BA841,4,1)), TxtPanelShape!$V$2:$W$50,2,0),"")</f>
        <v/>
      </c>
      <c r="BF841" s="79" t="str">
        <f t="shared" si="170"/>
        <v/>
      </c>
      <c r="BG841" s="71"/>
      <c r="BH841" s="79" t="str">
        <f>IFERROR(VLOOKUP(BG841, TxtPanelDefinition!$A$2:$B$50, 2, 0),"")</f>
        <v/>
      </c>
      <c r="BI841" s="71"/>
      <c r="BJ841" s="79" t="str">
        <f>IFERROR(VLOOKUP(BI841, TxtPanelDefinition!$A$2:$B$50, 2, 0),"")</f>
        <v/>
      </c>
      <c r="BK841" s="71"/>
      <c r="BL841" s="79" t="str">
        <f>IFERROR(VLOOKUP(BK841, InscrTechniques!$A$2:$B$50, 2, 0),"")</f>
        <v/>
      </c>
      <c r="BM841" s="71"/>
      <c r="BN841" s="79" t="str">
        <f>IFERROR(VLOOKUP(BM841, InscrTechniques!$A$2:$B$50, 2, 0),"")</f>
        <v/>
      </c>
      <c r="BO841" s="71"/>
      <c r="BP841" s="79" t="str">
        <f>IFERROR(VLOOKUP(BO841, InscrTechniques!$A$2:$B$50, 2, 0),"")</f>
        <v/>
      </c>
      <c r="BQ841" s="71"/>
      <c r="BR841" s="79" t="str">
        <f>IFERROR(VLOOKUP(BQ841, InscrTechniques!$A$2:$B$50, 2, 0),"")</f>
        <v/>
      </c>
      <c r="BS841" s="71"/>
      <c r="BT841" s="79" t="str">
        <f>IFERROR(VLOOKUP(BS841, InscrTechniques!$A$2:$B$50, 2, 0),"")</f>
        <v/>
      </c>
      <c r="BU841" s="71"/>
      <c r="BV841" s="79" t="str">
        <f>IFERROR(VLOOKUP(BU841, InscrTechniques!$A$2:$B$50, 2, 0),"")</f>
        <v/>
      </c>
      <c r="BW841" s="125"/>
      <c r="BX841" s="79" t="str">
        <f>IFERROR(VLOOKUP(BW841, InscrTechniques!$A$2:$B$50, 2, 0),"")</f>
        <v/>
      </c>
      <c r="BY841" s="125"/>
      <c r="BZ841" s="79" t="str">
        <f>IFERROR(VLOOKUP(BY841, InscrTechniques!$A$2:$B$50, 2, 0),"")</f>
        <v/>
      </c>
      <c r="CA841" s="74"/>
      <c r="CB841" s="114" t="str">
        <f>IFERROR(VLOOKUP(CA841, LetterStyle!$A$2:$B$50, 2, 0),"")</f>
        <v/>
      </c>
      <c r="CC841" s="74"/>
      <c r="CD841" s="114" t="str">
        <f>IFERROR(VLOOKUP(CC841, LetterStyle!$A$2:$B$50, 2, 0),"")</f>
        <v/>
      </c>
      <c r="CE841" s="74"/>
      <c r="CF841" s="114" t="str">
        <f>IFERROR(VLOOKUP(CE841, LetterStyle!$A$2:$B$50, 2, 0),"")</f>
        <v/>
      </c>
      <c r="CG841" s="74"/>
      <c r="CH841" s="79" t="str">
        <f>IFERROR(VLOOKUP(CG841, LetterStyle!$A$2:$B$50, 2, 0),"")</f>
        <v/>
      </c>
      <c r="CI841" s="71"/>
      <c r="CJ841" s="79" t="str">
        <f>IFERROR(VLOOKUP(CI841, DecMotifs!$A$1:$B$306, 2, 0),"")</f>
        <v/>
      </c>
      <c r="CK841" s="71"/>
      <c r="CL841" s="79" t="str">
        <f>IFERROR(VLOOKUP(CK841, DecMotifs!$A$1:$B$306, 2, 0),"")</f>
        <v/>
      </c>
      <c r="CM841" s="71"/>
      <c r="CN841" s="79" t="str">
        <f>IFERROR(VLOOKUP(CM841, DecMotifs!$A$1:$B$306, 2, 0),"")</f>
        <v/>
      </c>
      <c r="CO841" s="71"/>
      <c r="CP841" s="79" t="str">
        <f>IFERROR(VLOOKUP(CO841, MarginalDec!$A$2:$B$253, 2, 0),"")</f>
        <v/>
      </c>
      <c r="CQ841" s="71"/>
      <c r="CR841" s="79" t="str">
        <f>IFERROR(VLOOKUP(CQ841, MarginalDec!$A$2:$B$253, 2, 0),"")</f>
        <v/>
      </c>
      <c r="CS841" s="71"/>
      <c r="CT841" s="79" t="str">
        <f>IFERROR(VLOOKUP(CS841, MarginalDec!$A$2:$B$253, 2, 0),"")</f>
        <v/>
      </c>
      <c r="CU841" s="71"/>
      <c r="CV841" s="79" t="str">
        <f>IF(ISBLANK(CU841),"", IFERROR(VLOOKUP(CU841, Tooling!$A$2:$B$252, 2, 0),""))</f>
        <v/>
      </c>
      <c r="CW841" s="71"/>
      <c r="CX841" s="79" t="str">
        <f>IF(ISBLANK(CW841),"", IFERROR(VLOOKUP(CW841, Tooling!$A$2:$B$252, 2, 0),""))</f>
        <v/>
      </c>
      <c r="CY841" s="71"/>
      <c r="CZ841" s="79" t="str">
        <f>IF(ISBLANK(CY841),"", IFERROR(VLOOKUP(CY841, Repairs!$A$2:$B$252, 2, 0),""))</f>
        <v/>
      </c>
      <c r="DA841" s="77"/>
      <c r="DB841" s="71"/>
      <c r="DC841" s="79" t="str">
        <f>IFERROR(VLOOKUP(DB841, DatingReason!$A$2:$B$252, 2, 0),"")</f>
        <v/>
      </c>
      <c r="DD841" s="123" t="str">
        <f t="shared" si="171"/>
        <v/>
      </c>
      <c r="DF841" s="119" t="str">
        <f t="array" ref="DF841">IF(AND($B841&lt;&gt;"", $DE841&lt;&gt;"", $DE841&lt;&gt;"No"),MAX(IF($B841=PEOPLE!$B$4:$B$1000, PEOPLE!$Q$4:$Q$1000,""))+100,"")</f>
        <v/>
      </c>
      <c r="DG841" s="68"/>
      <c r="DH841" s="76">
        <f>COUNTIF(PEOPLE!B:B, MEMORIALS!B841)</f>
        <v>0</v>
      </c>
      <c r="DI841" s="82"/>
      <c r="DJ841" s="82"/>
      <c r="DK841" s="82"/>
      <c r="DL841" s="68"/>
      <c r="DM841" s="68"/>
      <c r="DN841" s="68"/>
      <c r="DO841" s="68"/>
      <c r="DP841" s="68"/>
    </row>
    <row r="842" spans="1:120" ht="15" customHeight="1" x14ac:dyDescent="0.25">
      <c r="A842" s="68"/>
      <c r="B842" s="69"/>
      <c r="C842" s="68"/>
      <c r="D842" s="68"/>
      <c r="E842" s="70" t="str">
        <f>IF(D842="","",VLOOKUP(D842,Denomination!$A$2:$B$50, 2, 0))</f>
        <v/>
      </c>
      <c r="F842" s="68"/>
      <c r="G842" s="71"/>
      <c r="H842" s="70" t="str">
        <f>IF(G842="","",VLOOKUP(G842,MCondition!$A$2:$B$50, 2, 0))</f>
        <v/>
      </c>
      <c r="I842" s="72"/>
      <c r="J842" s="71"/>
      <c r="K842" s="70" t="str">
        <f>IF(J842="","",VLOOKUP(J842,ICondition!$A$2:$B$50, 2, 0))</f>
        <v/>
      </c>
      <c r="L842" s="73"/>
      <c r="M842" s="73"/>
      <c r="N842" s="73"/>
      <c r="O842" s="73"/>
      <c r="P842" s="73"/>
      <c r="Q842" s="73"/>
      <c r="R842" s="78"/>
      <c r="S842" s="79" t="str">
        <f>IFERROR(VLOOKUP(R842,Material!$A$2:$B$59, 2, 0),"")</f>
        <v/>
      </c>
      <c r="T842" s="71"/>
      <c r="U842" s="79" t="str">
        <f>IFERROR(VLOOKUP(T842,Material!$A$2:$B$59, 2, 0),"")</f>
        <v/>
      </c>
      <c r="V842" s="71"/>
      <c r="W842" s="79" t="str">
        <f>IFERROR(VLOOKUP(V842,Material!$A$2:$B$59, 2, 0),"")</f>
        <v/>
      </c>
      <c r="X842" s="71"/>
      <c r="Y842" s="79" t="str">
        <f>IFERROR(VLOOKUP(X842,Material!$A$2:$B$59, 2, 0),"")</f>
        <v/>
      </c>
      <c r="Z842" s="71"/>
      <c r="AA842" s="79" t="str">
        <f>IFERROR(VLOOKUP(Z842,Material!$A$2:$B$59, 2, 0),"")</f>
        <v/>
      </c>
      <c r="AB842" s="74"/>
      <c r="AC842" s="75" t="e">
        <f t="shared" si="160"/>
        <v>#VALUE!</v>
      </c>
      <c r="AD842" s="75" t="e">
        <f t="shared" si="161"/>
        <v>#VALUE!</v>
      </c>
      <c r="AE842" s="75" t="e">
        <f t="shared" si="163"/>
        <v>#VALUE!</v>
      </c>
      <c r="AF842" s="75" t="e">
        <f t="shared" si="162"/>
        <v>#VALUE!</v>
      </c>
      <c r="AG842" s="75" t="e">
        <f t="shared" si="164"/>
        <v>#VALUE!</v>
      </c>
      <c r="AH842" s="75" t="e">
        <f t="shared" si="165"/>
        <v>#VALUE!</v>
      </c>
      <c r="AI842" s="75" t="e">
        <f t="shared" si="166"/>
        <v>#VALUE!</v>
      </c>
      <c r="AJ842" s="80" t="e">
        <f t="shared" si="167"/>
        <v>#VALUE!</v>
      </c>
      <c r="AK842" s="79" t="str">
        <f>(IFERROR(VLOOKUP(AB842,Categories!$A$2:$B$20,2,1),""))</f>
        <v/>
      </c>
      <c r="AL842" s="79" t="str">
        <f ca="1">IFERROR(VLOOKUP((HLOOKUP((VLOOKUP($AB842,Categories!$A$2:$F$20,3,1)), $AB$3:$AJ842, (ROW()-ROW($AB$3)+1), 0)), INDIRECT(VLOOKUP($AB842,Categories!$A$2:$F$20,6,1)),2,0),AK842)</f>
        <v/>
      </c>
      <c r="AM842" s="79" t="str">
        <f ca="1">IFERROR(VLOOKUP((HLOOKUP((VLOOKUP($AB842,Categories!$A$2:$F$20,4,1)),$AB$3:$AJ842,(ROW()-ROW($AB$3)+1),0)),INDIRECT(VLOOKUP($AB842,Categories!$A$2:$H$20,7,1)),2,0),"")</f>
        <v/>
      </c>
      <c r="AN842" s="79" t="str">
        <f ca="1">IFERROR(VLOOKUP((HLOOKUP((VLOOKUP($AB842,Categories!$A$2:$F$20,5,1)), $AB$3:$AJ842, (ROW()-ROW($AB$3)+1), 0)), INDIRECT(VLOOKUP($AB842,Categories!$A$2:$H$20,8,1)),2,0),"")</f>
        <v/>
      </c>
      <c r="AO842" s="79" t="str">
        <f t="shared" ca="1" si="168"/>
        <v/>
      </c>
      <c r="AP842" s="81"/>
      <c r="AQ842" s="70" t="str">
        <f>IFERROR(VLOOKUP(VALUE(MID(AP842,1,1)),AdditionalElements!$A$2:$B$50,2,0),"")</f>
        <v/>
      </c>
      <c r="AR842" s="70" t="str">
        <f>IFERROR(VLOOKUP(VALUE(MID(AP842,2,1)),AdditionalElements!$H$2:$I$50,2,0),"")</f>
        <v/>
      </c>
      <c r="AS842" s="70" t="str">
        <f>IFERROR(VLOOKUP(VALUE(MID(AP842,3,1)),AdditionalElements!$O$2:$P$50,2,0),"")</f>
        <v/>
      </c>
      <c r="AT842" s="70" t="str">
        <f>IFERROR(VLOOKUP(VALUE(MID(AP842,4,1)),AdditionalElements!$V$2:$W$50,2,0),"")</f>
        <v/>
      </c>
      <c r="AU842" s="71"/>
      <c r="AV842" s="79" t="str">
        <f>IFERROR(IF(VALUE(MID(AU842,1,1))=1, VLOOKUP(VALUE(MID(AU842,1,1)), TxtPanelShape!$A$2:$C$50, 3, 0), (IF(VALUE(MID(AU842,1,1))&gt;=7, VLOOKUP(VALUE(MID(AU842,1,1)), TxtPanelShape!$A$2:$C$50, 3, 0),VLOOKUP(VALUE(MID(AU842,1,2)),TxtPanelShape!$A$2:$C$50,3,0)))), "")</f>
        <v/>
      </c>
      <c r="AW842" s="79" t="str">
        <f>IFERROR(IF(VALUE(MID(AU842,1,1))=1, ", "&amp;VLOOKUP(VALUE(MID(AU842,2,1)), TxtPanelShape!$H$2:$I$50, 2, 0), IF(VALUE(MID(AU842,1,1))&gt;=7, ", "&amp;VLOOKUP(VALUE(MID(AU842,2,1)), TxtPanelShape!$H$2:$I$50, 2, 0),"")), "")</f>
        <v/>
      </c>
      <c r="AX842" s="79" t="str">
        <f>IFERROR(IF(VALUE(MID(AU842,1,1))=1, ", "&amp;VLOOKUP(VALUE(MID(AU842,3,1)), TxtPanelShape!$O$2:$P$50, 2, 0), IF(VALUE(MID(AU842,1,1))&gt;=7, ", "&amp;VLOOKUP(VALUE(MID(AU842,3,1)), TxtPanelShape!$O$2:$P$50, 2, 0),"")),"")</f>
        <v/>
      </c>
      <c r="AY842" s="79" t="str">
        <f>IFERROR("; "&amp;VLOOKUP(VALUE(MID(AU842,4,1)), TxtPanelShape!$V$2:$W$50,2,0),"")</f>
        <v/>
      </c>
      <c r="AZ842" s="79" t="str">
        <f t="shared" si="169"/>
        <v/>
      </c>
      <c r="BA842" s="71"/>
      <c r="BB842" s="79" t="str">
        <f>IFERROR(IF(VALUE(MID(BA842,1,1))=1, VLOOKUP(VALUE(MID(BA842,1,1)), TxtPanelShape!$A$2:$C$50, 3, 0), (IF(VALUE(MID(BA842,1,1))&gt;=7, VLOOKUP(VALUE(MID(BA842,1,1)), TxtPanelShape!$A$2:$C$50, 3, 0),VLOOKUP(VALUE(MID(BA842,1,2)),TxtPanelShape!$A$2:$C$50,3,0)))), "")</f>
        <v/>
      </c>
      <c r="BC842" s="79" t="str">
        <f>IFERROR(IF(VALUE(MID(BA842,1,1))=1, ", "&amp;VLOOKUP(VALUE(MID(BA842,2,1)), TxtPanelShape!$H$2:$I$50, 2, 0), IF(VALUE(MID(BA842,1,1))&gt;=7, ", "&amp;VLOOKUP(VALUE(MID(BA842,2,1)), TxtPanelShape!$H$2:$I$50, 2, 0),"")), "")</f>
        <v/>
      </c>
      <c r="BD842" s="79" t="str">
        <f>IFERROR(IF(VALUE(MID(BA842,1,1))=1, ", "&amp;VLOOKUP(VALUE(MID(BA842,3,1)), TxtPanelShape!$O$2:$P$50, 2, 0), IF(VALUE(MID(BA842,1,1))&gt;=7, ", "&amp;VLOOKUP(VALUE(MID(BA842,3,1)), TxtPanelShape!$O$2:$P$50, 2, 0),"")),"")</f>
        <v/>
      </c>
      <c r="BE842" s="79" t="str">
        <f>IFERROR("; "&amp;VLOOKUP(VALUE(MID(BA842,4,1)), TxtPanelShape!$V$2:$W$50,2,0),"")</f>
        <v/>
      </c>
      <c r="BF842" s="79" t="str">
        <f t="shared" si="170"/>
        <v/>
      </c>
      <c r="BG842" s="71"/>
      <c r="BH842" s="79" t="str">
        <f>IFERROR(VLOOKUP(BG842, TxtPanelDefinition!$A$2:$B$50, 2, 0),"")</f>
        <v/>
      </c>
      <c r="BI842" s="71"/>
      <c r="BJ842" s="79" t="str">
        <f>IFERROR(VLOOKUP(BI842, TxtPanelDefinition!$A$2:$B$50, 2, 0),"")</f>
        <v/>
      </c>
      <c r="BK842" s="71"/>
      <c r="BL842" s="79" t="str">
        <f>IFERROR(VLOOKUP(BK842, InscrTechniques!$A$2:$B$50, 2, 0),"")</f>
        <v/>
      </c>
      <c r="BM842" s="71"/>
      <c r="BN842" s="79" t="str">
        <f>IFERROR(VLOOKUP(BM842, InscrTechniques!$A$2:$B$50, 2, 0),"")</f>
        <v/>
      </c>
      <c r="BO842" s="71"/>
      <c r="BP842" s="79" t="str">
        <f>IFERROR(VLOOKUP(BO842, InscrTechniques!$A$2:$B$50, 2, 0),"")</f>
        <v/>
      </c>
      <c r="BQ842" s="71"/>
      <c r="BR842" s="79" t="str">
        <f>IFERROR(VLOOKUP(BQ842, InscrTechniques!$A$2:$B$50, 2, 0),"")</f>
        <v/>
      </c>
      <c r="BS842" s="71"/>
      <c r="BT842" s="79" t="str">
        <f>IFERROR(VLOOKUP(BS842, InscrTechniques!$A$2:$B$50, 2, 0),"")</f>
        <v/>
      </c>
      <c r="BU842" s="71"/>
      <c r="BV842" s="79" t="str">
        <f>IFERROR(VLOOKUP(BU842, InscrTechniques!$A$2:$B$50, 2, 0),"")</f>
        <v/>
      </c>
      <c r="BW842" s="125"/>
      <c r="BX842" s="79" t="str">
        <f>IFERROR(VLOOKUP(BW842, InscrTechniques!$A$2:$B$50, 2, 0),"")</f>
        <v/>
      </c>
      <c r="BY842" s="125"/>
      <c r="BZ842" s="79" t="str">
        <f>IFERROR(VLOOKUP(BY842, InscrTechniques!$A$2:$B$50, 2, 0),"")</f>
        <v/>
      </c>
      <c r="CA842" s="74"/>
      <c r="CB842" s="114" t="str">
        <f>IFERROR(VLOOKUP(CA842, LetterStyle!$A$2:$B$50, 2, 0),"")</f>
        <v/>
      </c>
      <c r="CC842" s="74"/>
      <c r="CD842" s="114" t="str">
        <f>IFERROR(VLOOKUP(CC842, LetterStyle!$A$2:$B$50, 2, 0),"")</f>
        <v/>
      </c>
      <c r="CE842" s="74"/>
      <c r="CF842" s="114" t="str">
        <f>IFERROR(VLOOKUP(CE842, LetterStyle!$A$2:$B$50, 2, 0),"")</f>
        <v/>
      </c>
      <c r="CG842" s="74"/>
      <c r="CH842" s="79" t="str">
        <f>IFERROR(VLOOKUP(CG842, LetterStyle!$A$2:$B$50, 2, 0),"")</f>
        <v/>
      </c>
      <c r="CI842" s="71"/>
      <c r="CJ842" s="79" t="str">
        <f>IFERROR(VLOOKUP(CI842, DecMotifs!$A$1:$B$306, 2, 0),"")</f>
        <v/>
      </c>
      <c r="CK842" s="71"/>
      <c r="CL842" s="79" t="str">
        <f>IFERROR(VLOOKUP(CK842, DecMotifs!$A$1:$B$306, 2, 0),"")</f>
        <v/>
      </c>
      <c r="CM842" s="71"/>
      <c r="CN842" s="79" t="str">
        <f>IFERROR(VLOOKUP(CM842, DecMotifs!$A$1:$B$306, 2, 0),"")</f>
        <v/>
      </c>
      <c r="CO842" s="71"/>
      <c r="CP842" s="79" t="str">
        <f>IFERROR(VLOOKUP(CO842, MarginalDec!$A$2:$B$253, 2, 0),"")</f>
        <v/>
      </c>
      <c r="CQ842" s="71"/>
      <c r="CR842" s="79" t="str">
        <f>IFERROR(VLOOKUP(CQ842, MarginalDec!$A$2:$B$253, 2, 0),"")</f>
        <v/>
      </c>
      <c r="CS842" s="71"/>
      <c r="CT842" s="79" t="str">
        <f>IFERROR(VLOOKUP(CS842, MarginalDec!$A$2:$B$253, 2, 0),"")</f>
        <v/>
      </c>
      <c r="CU842" s="71"/>
      <c r="CV842" s="79" t="str">
        <f>IF(ISBLANK(CU842),"", IFERROR(VLOOKUP(CU842, Tooling!$A$2:$B$252, 2, 0),""))</f>
        <v/>
      </c>
      <c r="CW842" s="71"/>
      <c r="CX842" s="79" t="str">
        <f>IF(ISBLANK(CW842),"", IFERROR(VLOOKUP(CW842, Tooling!$A$2:$B$252, 2, 0),""))</f>
        <v/>
      </c>
      <c r="CY842" s="71"/>
      <c r="CZ842" s="79" t="str">
        <f>IF(ISBLANK(CY842),"", IFERROR(VLOOKUP(CY842, Repairs!$A$2:$B$252, 2, 0),""))</f>
        <v/>
      </c>
      <c r="DA842" s="77"/>
      <c r="DB842" s="71"/>
      <c r="DC842" s="79" t="str">
        <f>IFERROR(VLOOKUP(DB842, DatingReason!$A$2:$B$252, 2, 0),"")</f>
        <v/>
      </c>
      <c r="DD842" s="123" t="str">
        <f t="shared" si="171"/>
        <v/>
      </c>
      <c r="DF842" s="119" t="str">
        <f t="array" ref="DF842">IF(AND($B842&lt;&gt;"", $DE842&lt;&gt;"", $DE842&lt;&gt;"No"),MAX(IF($B842=PEOPLE!$B$4:$B$1000, PEOPLE!$Q$4:$Q$1000,""))+100,"")</f>
        <v/>
      </c>
      <c r="DG842" s="68"/>
      <c r="DH842" s="76">
        <f>COUNTIF(PEOPLE!B:B, MEMORIALS!B842)</f>
        <v>0</v>
      </c>
      <c r="DI842" s="82"/>
      <c r="DJ842" s="82"/>
      <c r="DK842" s="82"/>
      <c r="DL842" s="68"/>
      <c r="DM842" s="68"/>
      <c r="DN842" s="68"/>
      <c r="DO842" s="68"/>
      <c r="DP842" s="68"/>
    </row>
    <row r="843" spans="1:120" ht="15" customHeight="1" x14ac:dyDescent="0.25">
      <c r="A843" s="68"/>
      <c r="B843" s="69"/>
      <c r="C843" s="68"/>
      <c r="D843" s="68"/>
      <c r="E843" s="70" t="str">
        <f>IF(D843="","",VLOOKUP(D843,Denomination!$A$2:$B$50, 2, 0))</f>
        <v/>
      </c>
      <c r="F843" s="68"/>
      <c r="G843" s="71"/>
      <c r="H843" s="70" t="str">
        <f>IF(G843="","",VLOOKUP(G843,MCondition!$A$2:$B$50, 2, 0))</f>
        <v/>
      </c>
      <c r="I843" s="72"/>
      <c r="J843" s="71"/>
      <c r="K843" s="70" t="str">
        <f>IF(J843="","",VLOOKUP(J843,ICondition!$A$2:$B$50, 2, 0))</f>
        <v/>
      </c>
      <c r="L843" s="73"/>
      <c r="M843" s="73"/>
      <c r="N843" s="73"/>
      <c r="O843" s="73"/>
      <c r="P843" s="73"/>
      <c r="Q843" s="73"/>
      <c r="R843" s="78"/>
      <c r="S843" s="79" t="str">
        <f>IFERROR(VLOOKUP(R843,Material!$A$2:$B$59, 2, 0),"")</f>
        <v/>
      </c>
      <c r="T843" s="71"/>
      <c r="U843" s="79" t="str">
        <f>IFERROR(VLOOKUP(T843,Material!$A$2:$B$59, 2, 0),"")</f>
        <v/>
      </c>
      <c r="V843" s="71"/>
      <c r="W843" s="79" t="str">
        <f>IFERROR(VLOOKUP(V843,Material!$A$2:$B$59, 2, 0),"")</f>
        <v/>
      </c>
      <c r="X843" s="71"/>
      <c r="Y843" s="79" t="str">
        <f>IFERROR(VLOOKUP(X843,Material!$A$2:$B$59, 2, 0),"")</f>
        <v/>
      </c>
      <c r="Z843" s="71"/>
      <c r="AA843" s="79" t="str">
        <f>IFERROR(VLOOKUP(Z843,Material!$A$2:$B$59, 2, 0),"")</f>
        <v/>
      </c>
      <c r="AB843" s="74"/>
      <c r="AC843" s="75" t="e">
        <f t="shared" si="160"/>
        <v>#VALUE!</v>
      </c>
      <c r="AD843" s="75" t="e">
        <f t="shared" si="161"/>
        <v>#VALUE!</v>
      </c>
      <c r="AE843" s="75" t="e">
        <f t="shared" si="163"/>
        <v>#VALUE!</v>
      </c>
      <c r="AF843" s="75" t="e">
        <f t="shared" si="162"/>
        <v>#VALUE!</v>
      </c>
      <c r="AG843" s="75" t="e">
        <f t="shared" si="164"/>
        <v>#VALUE!</v>
      </c>
      <c r="AH843" s="75" t="e">
        <f t="shared" si="165"/>
        <v>#VALUE!</v>
      </c>
      <c r="AI843" s="75" t="e">
        <f t="shared" si="166"/>
        <v>#VALUE!</v>
      </c>
      <c r="AJ843" s="80" t="e">
        <f t="shared" si="167"/>
        <v>#VALUE!</v>
      </c>
      <c r="AK843" s="79" t="str">
        <f>(IFERROR(VLOOKUP(AB843,Categories!$A$2:$B$20,2,1),""))</f>
        <v/>
      </c>
      <c r="AL843" s="79" t="str">
        <f ca="1">IFERROR(VLOOKUP((HLOOKUP((VLOOKUP($AB843,Categories!$A$2:$F$20,3,1)), $AB$3:$AJ843, (ROW()-ROW($AB$3)+1), 0)), INDIRECT(VLOOKUP($AB843,Categories!$A$2:$F$20,6,1)),2,0),AK843)</f>
        <v/>
      </c>
      <c r="AM843" s="79" t="str">
        <f ca="1">IFERROR(VLOOKUP((HLOOKUP((VLOOKUP($AB843,Categories!$A$2:$F$20,4,1)),$AB$3:$AJ843,(ROW()-ROW($AB$3)+1),0)),INDIRECT(VLOOKUP($AB843,Categories!$A$2:$H$20,7,1)),2,0),"")</f>
        <v/>
      </c>
      <c r="AN843" s="79" t="str">
        <f ca="1">IFERROR(VLOOKUP((HLOOKUP((VLOOKUP($AB843,Categories!$A$2:$F$20,5,1)), $AB$3:$AJ843, (ROW()-ROW($AB$3)+1), 0)), INDIRECT(VLOOKUP($AB843,Categories!$A$2:$H$20,8,1)),2,0),"")</f>
        <v/>
      </c>
      <c r="AO843" s="79" t="str">
        <f t="shared" ca="1" si="168"/>
        <v/>
      </c>
      <c r="AP843" s="81"/>
      <c r="AQ843" s="70" t="str">
        <f>IFERROR(VLOOKUP(VALUE(MID(AP843,1,1)),AdditionalElements!$A$2:$B$50,2,0),"")</f>
        <v/>
      </c>
      <c r="AR843" s="70" t="str">
        <f>IFERROR(VLOOKUP(VALUE(MID(AP843,2,1)),AdditionalElements!$H$2:$I$50,2,0),"")</f>
        <v/>
      </c>
      <c r="AS843" s="70" t="str">
        <f>IFERROR(VLOOKUP(VALUE(MID(AP843,3,1)),AdditionalElements!$O$2:$P$50,2,0),"")</f>
        <v/>
      </c>
      <c r="AT843" s="70" t="str">
        <f>IFERROR(VLOOKUP(VALUE(MID(AP843,4,1)),AdditionalElements!$V$2:$W$50,2,0),"")</f>
        <v/>
      </c>
      <c r="AU843" s="71"/>
      <c r="AV843" s="79" t="str">
        <f>IFERROR(IF(VALUE(MID(AU843,1,1))=1, VLOOKUP(VALUE(MID(AU843,1,1)), TxtPanelShape!$A$2:$C$50, 3, 0), (IF(VALUE(MID(AU843,1,1))&gt;=7, VLOOKUP(VALUE(MID(AU843,1,1)), TxtPanelShape!$A$2:$C$50, 3, 0),VLOOKUP(VALUE(MID(AU843,1,2)),TxtPanelShape!$A$2:$C$50,3,0)))), "")</f>
        <v/>
      </c>
      <c r="AW843" s="79" t="str">
        <f>IFERROR(IF(VALUE(MID(AU843,1,1))=1, ", "&amp;VLOOKUP(VALUE(MID(AU843,2,1)), TxtPanelShape!$H$2:$I$50, 2, 0), IF(VALUE(MID(AU843,1,1))&gt;=7, ", "&amp;VLOOKUP(VALUE(MID(AU843,2,1)), TxtPanelShape!$H$2:$I$50, 2, 0),"")), "")</f>
        <v/>
      </c>
      <c r="AX843" s="79" t="str">
        <f>IFERROR(IF(VALUE(MID(AU843,1,1))=1, ", "&amp;VLOOKUP(VALUE(MID(AU843,3,1)), TxtPanelShape!$O$2:$P$50, 2, 0), IF(VALUE(MID(AU843,1,1))&gt;=7, ", "&amp;VLOOKUP(VALUE(MID(AU843,3,1)), TxtPanelShape!$O$2:$P$50, 2, 0),"")),"")</f>
        <v/>
      </c>
      <c r="AY843" s="79" t="str">
        <f>IFERROR("; "&amp;VLOOKUP(VALUE(MID(AU843,4,1)), TxtPanelShape!$V$2:$W$50,2,0),"")</f>
        <v/>
      </c>
      <c r="AZ843" s="79" t="str">
        <f t="shared" si="169"/>
        <v/>
      </c>
      <c r="BA843" s="71"/>
      <c r="BB843" s="79" t="str">
        <f>IFERROR(IF(VALUE(MID(BA843,1,1))=1, VLOOKUP(VALUE(MID(BA843,1,1)), TxtPanelShape!$A$2:$C$50, 3, 0), (IF(VALUE(MID(BA843,1,1))&gt;=7, VLOOKUP(VALUE(MID(BA843,1,1)), TxtPanelShape!$A$2:$C$50, 3, 0),VLOOKUP(VALUE(MID(BA843,1,2)),TxtPanelShape!$A$2:$C$50,3,0)))), "")</f>
        <v/>
      </c>
      <c r="BC843" s="79" t="str">
        <f>IFERROR(IF(VALUE(MID(BA843,1,1))=1, ", "&amp;VLOOKUP(VALUE(MID(BA843,2,1)), TxtPanelShape!$H$2:$I$50, 2, 0), IF(VALUE(MID(BA843,1,1))&gt;=7, ", "&amp;VLOOKUP(VALUE(MID(BA843,2,1)), TxtPanelShape!$H$2:$I$50, 2, 0),"")), "")</f>
        <v/>
      </c>
      <c r="BD843" s="79" t="str">
        <f>IFERROR(IF(VALUE(MID(BA843,1,1))=1, ", "&amp;VLOOKUP(VALUE(MID(BA843,3,1)), TxtPanelShape!$O$2:$P$50, 2, 0), IF(VALUE(MID(BA843,1,1))&gt;=7, ", "&amp;VLOOKUP(VALUE(MID(BA843,3,1)), TxtPanelShape!$O$2:$P$50, 2, 0),"")),"")</f>
        <v/>
      </c>
      <c r="BE843" s="79" t="str">
        <f>IFERROR("; "&amp;VLOOKUP(VALUE(MID(BA843,4,1)), TxtPanelShape!$V$2:$W$50,2,0),"")</f>
        <v/>
      </c>
      <c r="BF843" s="79" t="str">
        <f t="shared" si="170"/>
        <v/>
      </c>
      <c r="BG843" s="71"/>
      <c r="BH843" s="79" t="str">
        <f>IFERROR(VLOOKUP(BG843, TxtPanelDefinition!$A$2:$B$50, 2, 0),"")</f>
        <v/>
      </c>
      <c r="BI843" s="71"/>
      <c r="BJ843" s="79" t="str">
        <f>IFERROR(VLOOKUP(BI843, TxtPanelDefinition!$A$2:$B$50, 2, 0),"")</f>
        <v/>
      </c>
      <c r="BK843" s="71"/>
      <c r="BL843" s="79" t="str">
        <f>IFERROR(VLOOKUP(BK843, InscrTechniques!$A$2:$B$50, 2, 0),"")</f>
        <v/>
      </c>
      <c r="BM843" s="71"/>
      <c r="BN843" s="79" t="str">
        <f>IFERROR(VLOOKUP(BM843, InscrTechniques!$A$2:$B$50, 2, 0),"")</f>
        <v/>
      </c>
      <c r="BO843" s="71"/>
      <c r="BP843" s="79" t="str">
        <f>IFERROR(VLOOKUP(BO843, InscrTechniques!$A$2:$B$50, 2, 0),"")</f>
        <v/>
      </c>
      <c r="BQ843" s="71"/>
      <c r="BR843" s="79" t="str">
        <f>IFERROR(VLOOKUP(BQ843, InscrTechniques!$A$2:$B$50, 2, 0),"")</f>
        <v/>
      </c>
      <c r="BS843" s="71"/>
      <c r="BT843" s="79" t="str">
        <f>IFERROR(VLOOKUP(BS843, InscrTechniques!$A$2:$B$50, 2, 0),"")</f>
        <v/>
      </c>
      <c r="BU843" s="71"/>
      <c r="BV843" s="79" t="str">
        <f>IFERROR(VLOOKUP(BU843, InscrTechniques!$A$2:$B$50, 2, 0),"")</f>
        <v/>
      </c>
      <c r="BW843" s="125"/>
      <c r="BX843" s="79" t="str">
        <f>IFERROR(VLOOKUP(BW843, InscrTechniques!$A$2:$B$50, 2, 0),"")</f>
        <v/>
      </c>
      <c r="BY843" s="125"/>
      <c r="BZ843" s="79" t="str">
        <f>IFERROR(VLOOKUP(BY843, InscrTechniques!$A$2:$B$50, 2, 0),"")</f>
        <v/>
      </c>
      <c r="CA843" s="74"/>
      <c r="CB843" s="114" t="str">
        <f>IFERROR(VLOOKUP(CA843, LetterStyle!$A$2:$B$50, 2, 0),"")</f>
        <v/>
      </c>
      <c r="CC843" s="74"/>
      <c r="CD843" s="114" t="str">
        <f>IFERROR(VLOOKUP(CC843, LetterStyle!$A$2:$B$50, 2, 0),"")</f>
        <v/>
      </c>
      <c r="CE843" s="74"/>
      <c r="CF843" s="114" t="str">
        <f>IFERROR(VLOOKUP(CE843, LetterStyle!$A$2:$B$50, 2, 0),"")</f>
        <v/>
      </c>
      <c r="CG843" s="74"/>
      <c r="CH843" s="79" t="str">
        <f>IFERROR(VLOOKUP(CG843, LetterStyle!$A$2:$B$50, 2, 0),"")</f>
        <v/>
      </c>
      <c r="CI843" s="71"/>
      <c r="CJ843" s="79" t="str">
        <f>IFERROR(VLOOKUP(CI843, DecMotifs!$A$1:$B$306, 2, 0),"")</f>
        <v/>
      </c>
      <c r="CK843" s="71"/>
      <c r="CL843" s="79" t="str">
        <f>IFERROR(VLOOKUP(CK843, DecMotifs!$A$1:$B$306, 2, 0),"")</f>
        <v/>
      </c>
      <c r="CM843" s="71"/>
      <c r="CN843" s="79" t="str">
        <f>IFERROR(VLOOKUP(CM843, DecMotifs!$A$1:$B$306, 2, 0),"")</f>
        <v/>
      </c>
      <c r="CO843" s="71"/>
      <c r="CP843" s="79" t="str">
        <f>IFERROR(VLOOKUP(CO843, MarginalDec!$A$2:$B$253, 2, 0),"")</f>
        <v/>
      </c>
      <c r="CQ843" s="71"/>
      <c r="CR843" s="79" t="str">
        <f>IFERROR(VLOOKUP(CQ843, MarginalDec!$A$2:$B$253, 2, 0),"")</f>
        <v/>
      </c>
      <c r="CS843" s="71"/>
      <c r="CT843" s="79" t="str">
        <f>IFERROR(VLOOKUP(CS843, MarginalDec!$A$2:$B$253, 2, 0),"")</f>
        <v/>
      </c>
      <c r="CU843" s="71"/>
      <c r="CV843" s="79" t="str">
        <f>IF(ISBLANK(CU843),"", IFERROR(VLOOKUP(CU843, Tooling!$A$2:$B$252, 2, 0),""))</f>
        <v/>
      </c>
      <c r="CW843" s="71"/>
      <c r="CX843" s="79" t="str">
        <f>IF(ISBLANK(CW843),"", IFERROR(VLOOKUP(CW843, Tooling!$A$2:$B$252, 2, 0),""))</f>
        <v/>
      </c>
      <c r="CY843" s="71"/>
      <c r="CZ843" s="79" t="str">
        <f>IF(ISBLANK(CY843),"", IFERROR(VLOOKUP(CY843, Repairs!$A$2:$B$252, 2, 0),""))</f>
        <v/>
      </c>
      <c r="DA843" s="77"/>
      <c r="DB843" s="71"/>
      <c r="DC843" s="79" t="str">
        <f>IFERROR(VLOOKUP(DB843, DatingReason!$A$2:$B$252, 2, 0),"")</f>
        <v/>
      </c>
      <c r="DD843" s="123" t="str">
        <f t="shared" si="171"/>
        <v/>
      </c>
      <c r="DF843" s="119" t="str">
        <f t="array" ref="DF843">IF(AND($B843&lt;&gt;"", $DE843&lt;&gt;"", $DE843&lt;&gt;"No"),MAX(IF($B843=PEOPLE!$B$4:$B$1000, PEOPLE!$Q$4:$Q$1000,""))+100,"")</f>
        <v/>
      </c>
      <c r="DG843" s="68"/>
      <c r="DH843" s="76">
        <f>COUNTIF(PEOPLE!B:B, MEMORIALS!B843)</f>
        <v>0</v>
      </c>
      <c r="DI843" s="82"/>
      <c r="DJ843" s="82"/>
      <c r="DK843" s="82"/>
      <c r="DL843" s="68"/>
      <c r="DM843" s="68"/>
      <c r="DN843" s="68"/>
      <c r="DO843" s="68"/>
      <c r="DP843" s="68"/>
    </row>
    <row r="844" spans="1:120" ht="15" customHeight="1" x14ac:dyDescent="0.25">
      <c r="A844" s="68"/>
      <c r="B844" s="69"/>
      <c r="C844" s="68"/>
      <c r="D844" s="68"/>
      <c r="E844" s="70" t="str">
        <f>IF(D844="","",VLOOKUP(D844,Denomination!$A$2:$B$50, 2, 0))</f>
        <v/>
      </c>
      <c r="F844" s="68"/>
      <c r="G844" s="71"/>
      <c r="H844" s="70" t="str">
        <f>IF(G844="","",VLOOKUP(G844,MCondition!$A$2:$B$50, 2, 0))</f>
        <v/>
      </c>
      <c r="I844" s="72"/>
      <c r="J844" s="71"/>
      <c r="K844" s="70" t="str">
        <f>IF(J844="","",VLOOKUP(J844,ICondition!$A$2:$B$50, 2, 0))</f>
        <v/>
      </c>
      <c r="L844" s="73"/>
      <c r="M844" s="73"/>
      <c r="N844" s="73"/>
      <c r="O844" s="73"/>
      <c r="P844" s="73"/>
      <c r="Q844" s="73"/>
      <c r="R844" s="78"/>
      <c r="S844" s="79" t="str">
        <f>IFERROR(VLOOKUP(R844,Material!$A$2:$B$59, 2, 0),"")</f>
        <v/>
      </c>
      <c r="T844" s="71"/>
      <c r="U844" s="79" t="str">
        <f>IFERROR(VLOOKUP(T844,Material!$A$2:$B$59, 2, 0),"")</f>
        <v/>
      </c>
      <c r="V844" s="71"/>
      <c r="W844" s="79" t="str">
        <f>IFERROR(VLOOKUP(V844,Material!$A$2:$B$59, 2, 0),"")</f>
        <v/>
      </c>
      <c r="X844" s="71"/>
      <c r="Y844" s="79" t="str">
        <f>IFERROR(VLOOKUP(X844,Material!$A$2:$B$59, 2, 0),"")</f>
        <v/>
      </c>
      <c r="Z844" s="71"/>
      <c r="AA844" s="79" t="str">
        <f>IFERROR(VLOOKUP(Z844,Material!$A$2:$B$59, 2, 0),"")</f>
        <v/>
      </c>
      <c r="AB844" s="74"/>
      <c r="AC844" s="75" t="e">
        <f t="shared" si="160"/>
        <v>#VALUE!</v>
      </c>
      <c r="AD844" s="75" t="e">
        <f t="shared" si="161"/>
        <v>#VALUE!</v>
      </c>
      <c r="AE844" s="75" t="e">
        <f t="shared" si="163"/>
        <v>#VALUE!</v>
      </c>
      <c r="AF844" s="75" t="e">
        <f t="shared" si="162"/>
        <v>#VALUE!</v>
      </c>
      <c r="AG844" s="75" t="e">
        <f t="shared" si="164"/>
        <v>#VALUE!</v>
      </c>
      <c r="AH844" s="75" t="e">
        <f t="shared" si="165"/>
        <v>#VALUE!</v>
      </c>
      <c r="AI844" s="75" t="e">
        <f t="shared" si="166"/>
        <v>#VALUE!</v>
      </c>
      <c r="AJ844" s="80" t="e">
        <f t="shared" si="167"/>
        <v>#VALUE!</v>
      </c>
      <c r="AK844" s="79" t="str">
        <f>(IFERROR(VLOOKUP(AB844,Categories!$A$2:$B$20,2,1),""))</f>
        <v/>
      </c>
      <c r="AL844" s="79" t="str">
        <f ca="1">IFERROR(VLOOKUP((HLOOKUP((VLOOKUP($AB844,Categories!$A$2:$F$20,3,1)), $AB$3:$AJ844, (ROW()-ROW($AB$3)+1), 0)), INDIRECT(VLOOKUP($AB844,Categories!$A$2:$F$20,6,1)),2,0),AK844)</f>
        <v/>
      </c>
      <c r="AM844" s="79" t="str">
        <f ca="1">IFERROR(VLOOKUP((HLOOKUP((VLOOKUP($AB844,Categories!$A$2:$F$20,4,1)),$AB$3:$AJ844,(ROW()-ROW($AB$3)+1),0)),INDIRECT(VLOOKUP($AB844,Categories!$A$2:$H$20,7,1)),2,0),"")</f>
        <v/>
      </c>
      <c r="AN844" s="79" t="str">
        <f ca="1">IFERROR(VLOOKUP((HLOOKUP((VLOOKUP($AB844,Categories!$A$2:$F$20,5,1)), $AB$3:$AJ844, (ROW()-ROW($AB$3)+1), 0)), INDIRECT(VLOOKUP($AB844,Categories!$A$2:$H$20,8,1)),2,0),"")</f>
        <v/>
      </c>
      <c r="AO844" s="79" t="str">
        <f t="shared" ca="1" si="168"/>
        <v/>
      </c>
      <c r="AP844" s="81"/>
      <c r="AQ844" s="70" t="str">
        <f>IFERROR(VLOOKUP(VALUE(MID(AP844,1,1)),AdditionalElements!$A$2:$B$50,2,0),"")</f>
        <v/>
      </c>
      <c r="AR844" s="70" t="str">
        <f>IFERROR(VLOOKUP(VALUE(MID(AP844,2,1)),AdditionalElements!$H$2:$I$50,2,0),"")</f>
        <v/>
      </c>
      <c r="AS844" s="70" t="str">
        <f>IFERROR(VLOOKUP(VALUE(MID(AP844,3,1)),AdditionalElements!$O$2:$P$50,2,0),"")</f>
        <v/>
      </c>
      <c r="AT844" s="70" t="str">
        <f>IFERROR(VLOOKUP(VALUE(MID(AP844,4,1)),AdditionalElements!$V$2:$W$50,2,0),"")</f>
        <v/>
      </c>
      <c r="AU844" s="71"/>
      <c r="AV844" s="79" t="str">
        <f>IFERROR(IF(VALUE(MID(AU844,1,1))=1, VLOOKUP(VALUE(MID(AU844,1,1)), TxtPanelShape!$A$2:$C$50, 3, 0), (IF(VALUE(MID(AU844,1,1))&gt;=7, VLOOKUP(VALUE(MID(AU844,1,1)), TxtPanelShape!$A$2:$C$50, 3, 0),VLOOKUP(VALUE(MID(AU844,1,2)),TxtPanelShape!$A$2:$C$50,3,0)))), "")</f>
        <v/>
      </c>
      <c r="AW844" s="79" t="str">
        <f>IFERROR(IF(VALUE(MID(AU844,1,1))=1, ", "&amp;VLOOKUP(VALUE(MID(AU844,2,1)), TxtPanelShape!$H$2:$I$50, 2, 0), IF(VALUE(MID(AU844,1,1))&gt;=7, ", "&amp;VLOOKUP(VALUE(MID(AU844,2,1)), TxtPanelShape!$H$2:$I$50, 2, 0),"")), "")</f>
        <v/>
      </c>
      <c r="AX844" s="79" t="str">
        <f>IFERROR(IF(VALUE(MID(AU844,1,1))=1, ", "&amp;VLOOKUP(VALUE(MID(AU844,3,1)), TxtPanelShape!$O$2:$P$50, 2, 0), IF(VALUE(MID(AU844,1,1))&gt;=7, ", "&amp;VLOOKUP(VALUE(MID(AU844,3,1)), TxtPanelShape!$O$2:$P$50, 2, 0),"")),"")</f>
        <v/>
      </c>
      <c r="AY844" s="79" t="str">
        <f>IFERROR("; "&amp;VLOOKUP(VALUE(MID(AU844,4,1)), TxtPanelShape!$V$2:$W$50,2,0),"")</f>
        <v/>
      </c>
      <c r="AZ844" s="79" t="str">
        <f t="shared" si="169"/>
        <v/>
      </c>
      <c r="BA844" s="71"/>
      <c r="BB844" s="79" t="str">
        <f>IFERROR(IF(VALUE(MID(BA844,1,1))=1, VLOOKUP(VALUE(MID(BA844,1,1)), TxtPanelShape!$A$2:$C$50, 3, 0), (IF(VALUE(MID(BA844,1,1))&gt;=7, VLOOKUP(VALUE(MID(BA844,1,1)), TxtPanelShape!$A$2:$C$50, 3, 0),VLOOKUP(VALUE(MID(BA844,1,2)),TxtPanelShape!$A$2:$C$50,3,0)))), "")</f>
        <v/>
      </c>
      <c r="BC844" s="79" t="str">
        <f>IFERROR(IF(VALUE(MID(BA844,1,1))=1, ", "&amp;VLOOKUP(VALUE(MID(BA844,2,1)), TxtPanelShape!$H$2:$I$50, 2, 0), IF(VALUE(MID(BA844,1,1))&gt;=7, ", "&amp;VLOOKUP(VALUE(MID(BA844,2,1)), TxtPanelShape!$H$2:$I$50, 2, 0),"")), "")</f>
        <v/>
      </c>
      <c r="BD844" s="79" t="str">
        <f>IFERROR(IF(VALUE(MID(BA844,1,1))=1, ", "&amp;VLOOKUP(VALUE(MID(BA844,3,1)), TxtPanelShape!$O$2:$P$50, 2, 0), IF(VALUE(MID(BA844,1,1))&gt;=7, ", "&amp;VLOOKUP(VALUE(MID(BA844,3,1)), TxtPanelShape!$O$2:$P$50, 2, 0),"")),"")</f>
        <v/>
      </c>
      <c r="BE844" s="79" t="str">
        <f>IFERROR("; "&amp;VLOOKUP(VALUE(MID(BA844,4,1)), TxtPanelShape!$V$2:$W$50,2,0),"")</f>
        <v/>
      </c>
      <c r="BF844" s="79" t="str">
        <f t="shared" si="170"/>
        <v/>
      </c>
      <c r="BG844" s="71"/>
      <c r="BH844" s="79" t="str">
        <f>IFERROR(VLOOKUP(BG844, TxtPanelDefinition!$A$2:$B$50, 2, 0),"")</f>
        <v/>
      </c>
      <c r="BI844" s="71"/>
      <c r="BJ844" s="79" t="str">
        <f>IFERROR(VLOOKUP(BI844, TxtPanelDefinition!$A$2:$B$50, 2, 0),"")</f>
        <v/>
      </c>
      <c r="BK844" s="71"/>
      <c r="BL844" s="79" t="str">
        <f>IFERROR(VLOOKUP(BK844, InscrTechniques!$A$2:$B$50, 2, 0),"")</f>
        <v/>
      </c>
      <c r="BM844" s="71"/>
      <c r="BN844" s="79" t="str">
        <f>IFERROR(VLOOKUP(BM844, InscrTechniques!$A$2:$B$50, 2, 0),"")</f>
        <v/>
      </c>
      <c r="BO844" s="71"/>
      <c r="BP844" s="79" t="str">
        <f>IFERROR(VLOOKUP(BO844, InscrTechniques!$A$2:$B$50, 2, 0),"")</f>
        <v/>
      </c>
      <c r="BQ844" s="71"/>
      <c r="BR844" s="79" t="str">
        <f>IFERROR(VLOOKUP(BQ844, InscrTechniques!$A$2:$B$50, 2, 0),"")</f>
        <v/>
      </c>
      <c r="BS844" s="71"/>
      <c r="BT844" s="79" t="str">
        <f>IFERROR(VLOOKUP(BS844, InscrTechniques!$A$2:$B$50, 2, 0),"")</f>
        <v/>
      </c>
      <c r="BU844" s="71"/>
      <c r="BV844" s="79" t="str">
        <f>IFERROR(VLOOKUP(BU844, InscrTechniques!$A$2:$B$50, 2, 0),"")</f>
        <v/>
      </c>
      <c r="BW844" s="125"/>
      <c r="BX844" s="79" t="str">
        <f>IFERROR(VLOOKUP(BW844, InscrTechniques!$A$2:$B$50, 2, 0),"")</f>
        <v/>
      </c>
      <c r="BY844" s="125"/>
      <c r="BZ844" s="79" t="str">
        <f>IFERROR(VLOOKUP(BY844, InscrTechniques!$A$2:$B$50, 2, 0),"")</f>
        <v/>
      </c>
      <c r="CA844" s="74"/>
      <c r="CB844" s="114" t="str">
        <f>IFERROR(VLOOKUP(CA844, LetterStyle!$A$2:$B$50, 2, 0),"")</f>
        <v/>
      </c>
      <c r="CC844" s="74"/>
      <c r="CD844" s="114" t="str">
        <f>IFERROR(VLOOKUP(CC844, LetterStyle!$A$2:$B$50, 2, 0),"")</f>
        <v/>
      </c>
      <c r="CE844" s="74"/>
      <c r="CF844" s="114" t="str">
        <f>IFERROR(VLOOKUP(CE844, LetterStyle!$A$2:$B$50, 2, 0),"")</f>
        <v/>
      </c>
      <c r="CG844" s="74"/>
      <c r="CH844" s="79" t="str">
        <f>IFERROR(VLOOKUP(CG844, LetterStyle!$A$2:$B$50, 2, 0),"")</f>
        <v/>
      </c>
      <c r="CI844" s="71"/>
      <c r="CJ844" s="79" t="str">
        <f>IFERROR(VLOOKUP(CI844, DecMotifs!$A$1:$B$306, 2, 0),"")</f>
        <v/>
      </c>
      <c r="CK844" s="71"/>
      <c r="CL844" s="79" t="str">
        <f>IFERROR(VLOOKUP(CK844, DecMotifs!$A$1:$B$306, 2, 0),"")</f>
        <v/>
      </c>
      <c r="CM844" s="71"/>
      <c r="CN844" s="79" t="str">
        <f>IFERROR(VLOOKUP(CM844, DecMotifs!$A$1:$B$306, 2, 0),"")</f>
        <v/>
      </c>
      <c r="CO844" s="71"/>
      <c r="CP844" s="79" t="str">
        <f>IFERROR(VLOOKUP(CO844, MarginalDec!$A$2:$B$253, 2, 0),"")</f>
        <v/>
      </c>
      <c r="CQ844" s="71"/>
      <c r="CR844" s="79" t="str">
        <f>IFERROR(VLOOKUP(CQ844, MarginalDec!$A$2:$B$253, 2, 0),"")</f>
        <v/>
      </c>
      <c r="CS844" s="71"/>
      <c r="CT844" s="79" t="str">
        <f>IFERROR(VLOOKUP(CS844, MarginalDec!$A$2:$B$253, 2, 0),"")</f>
        <v/>
      </c>
      <c r="CU844" s="71"/>
      <c r="CV844" s="79" t="str">
        <f>IF(ISBLANK(CU844),"", IFERROR(VLOOKUP(CU844, Tooling!$A$2:$B$252, 2, 0),""))</f>
        <v/>
      </c>
      <c r="CW844" s="71"/>
      <c r="CX844" s="79" t="str">
        <f>IF(ISBLANK(CW844),"", IFERROR(VLOOKUP(CW844, Tooling!$A$2:$B$252, 2, 0),""))</f>
        <v/>
      </c>
      <c r="CY844" s="71"/>
      <c r="CZ844" s="79" t="str">
        <f>IF(ISBLANK(CY844),"", IFERROR(VLOOKUP(CY844, Repairs!$A$2:$B$252, 2, 0),""))</f>
        <v/>
      </c>
      <c r="DA844" s="77"/>
      <c r="DB844" s="71"/>
      <c r="DC844" s="79" t="str">
        <f>IFERROR(VLOOKUP(DB844, DatingReason!$A$2:$B$252, 2, 0),"")</f>
        <v/>
      </c>
      <c r="DD844" s="123" t="str">
        <f t="shared" si="171"/>
        <v/>
      </c>
      <c r="DF844" s="119" t="str">
        <f t="array" ref="DF844">IF(AND($B844&lt;&gt;"", $DE844&lt;&gt;"", $DE844&lt;&gt;"No"),MAX(IF($B844=PEOPLE!$B$4:$B$1000, PEOPLE!$Q$4:$Q$1000,""))+100,"")</f>
        <v/>
      </c>
      <c r="DG844" s="68"/>
      <c r="DH844" s="76">
        <f>COUNTIF(PEOPLE!B:B, MEMORIALS!B844)</f>
        <v>0</v>
      </c>
      <c r="DI844" s="82"/>
      <c r="DJ844" s="82"/>
      <c r="DK844" s="82"/>
      <c r="DL844" s="68"/>
      <c r="DM844" s="68"/>
      <c r="DN844" s="68"/>
      <c r="DO844" s="68"/>
      <c r="DP844" s="68"/>
    </row>
    <row r="845" spans="1:120" ht="15" customHeight="1" x14ac:dyDescent="0.25">
      <c r="A845" s="68"/>
      <c r="B845" s="69"/>
      <c r="C845" s="68"/>
      <c r="D845" s="68"/>
      <c r="E845" s="70" t="str">
        <f>IF(D845="","",VLOOKUP(D845,Denomination!$A$2:$B$50, 2, 0))</f>
        <v/>
      </c>
      <c r="F845" s="68"/>
      <c r="G845" s="71"/>
      <c r="H845" s="70" t="str">
        <f>IF(G845="","",VLOOKUP(G845,MCondition!$A$2:$B$50, 2, 0))</f>
        <v/>
      </c>
      <c r="I845" s="72"/>
      <c r="J845" s="71"/>
      <c r="K845" s="70" t="str">
        <f>IF(J845="","",VLOOKUP(J845,ICondition!$A$2:$B$50, 2, 0))</f>
        <v/>
      </c>
      <c r="L845" s="73"/>
      <c r="M845" s="73"/>
      <c r="N845" s="73"/>
      <c r="O845" s="73"/>
      <c r="P845" s="73"/>
      <c r="Q845" s="73"/>
      <c r="R845" s="78"/>
      <c r="S845" s="79" t="str">
        <f>IFERROR(VLOOKUP(R845,Material!$A$2:$B$59, 2, 0),"")</f>
        <v/>
      </c>
      <c r="T845" s="71"/>
      <c r="U845" s="79" t="str">
        <f>IFERROR(VLOOKUP(T845,Material!$A$2:$B$59, 2, 0),"")</f>
        <v/>
      </c>
      <c r="V845" s="71"/>
      <c r="W845" s="79" t="str">
        <f>IFERROR(VLOOKUP(V845,Material!$A$2:$B$59, 2, 0),"")</f>
        <v/>
      </c>
      <c r="X845" s="71"/>
      <c r="Y845" s="79" t="str">
        <f>IFERROR(VLOOKUP(X845,Material!$A$2:$B$59, 2, 0),"")</f>
        <v/>
      </c>
      <c r="Z845" s="71"/>
      <c r="AA845" s="79" t="str">
        <f>IFERROR(VLOOKUP(Z845,Material!$A$2:$B$59, 2, 0),"")</f>
        <v/>
      </c>
      <c r="AB845" s="74"/>
      <c r="AC845" s="75" t="e">
        <f t="shared" si="160"/>
        <v>#VALUE!</v>
      </c>
      <c r="AD845" s="75" t="e">
        <f t="shared" si="161"/>
        <v>#VALUE!</v>
      </c>
      <c r="AE845" s="75" t="e">
        <f t="shared" si="163"/>
        <v>#VALUE!</v>
      </c>
      <c r="AF845" s="75" t="e">
        <f t="shared" si="162"/>
        <v>#VALUE!</v>
      </c>
      <c r="AG845" s="75" t="e">
        <f t="shared" si="164"/>
        <v>#VALUE!</v>
      </c>
      <c r="AH845" s="75" t="e">
        <f t="shared" si="165"/>
        <v>#VALUE!</v>
      </c>
      <c r="AI845" s="75" t="e">
        <f t="shared" si="166"/>
        <v>#VALUE!</v>
      </c>
      <c r="AJ845" s="80" t="e">
        <f t="shared" si="167"/>
        <v>#VALUE!</v>
      </c>
      <c r="AK845" s="79" t="str">
        <f>(IFERROR(VLOOKUP(AB845,Categories!$A$2:$B$20,2,1),""))</f>
        <v/>
      </c>
      <c r="AL845" s="79" t="str">
        <f ca="1">IFERROR(VLOOKUP((HLOOKUP((VLOOKUP($AB845,Categories!$A$2:$F$20,3,1)), $AB$3:$AJ845, (ROW()-ROW($AB$3)+1), 0)), INDIRECT(VLOOKUP($AB845,Categories!$A$2:$F$20,6,1)),2,0),AK845)</f>
        <v/>
      </c>
      <c r="AM845" s="79" t="str">
        <f ca="1">IFERROR(VLOOKUP((HLOOKUP((VLOOKUP($AB845,Categories!$A$2:$F$20,4,1)),$AB$3:$AJ845,(ROW()-ROW($AB$3)+1),0)),INDIRECT(VLOOKUP($AB845,Categories!$A$2:$H$20,7,1)),2,0),"")</f>
        <v/>
      </c>
      <c r="AN845" s="79" t="str">
        <f ca="1">IFERROR(VLOOKUP((HLOOKUP((VLOOKUP($AB845,Categories!$A$2:$F$20,5,1)), $AB$3:$AJ845, (ROW()-ROW($AB$3)+1), 0)), INDIRECT(VLOOKUP($AB845,Categories!$A$2:$H$20,8,1)),2,0),"")</f>
        <v/>
      </c>
      <c r="AO845" s="79" t="str">
        <f t="shared" ca="1" si="168"/>
        <v/>
      </c>
      <c r="AP845" s="81"/>
      <c r="AQ845" s="70" t="str">
        <f>IFERROR(VLOOKUP(VALUE(MID(AP845,1,1)),AdditionalElements!$A$2:$B$50,2,0),"")</f>
        <v/>
      </c>
      <c r="AR845" s="70" t="str">
        <f>IFERROR(VLOOKUP(VALUE(MID(AP845,2,1)),AdditionalElements!$H$2:$I$50,2,0),"")</f>
        <v/>
      </c>
      <c r="AS845" s="70" t="str">
        <f>IFERROR(VLOOKUP(VALUE(MID(AP845,3,1)),AdditionalElements!$O$2:$P$50,2,0),"")</f>
        <v/>
      </c>
      <c r="AT845" s="70" t="str">
        <f>IFERROR(VLOOKUP(VALUE(MID(AP845,4,1)),AdditionalElements!$V$2:$W$50,2,0),"")</f>
        <v/>
      </c>
      <c r="AU845" s="71"/>
      <c r="AV845" s="79" t="str">
        <f>IFERROR(IF(VALUE(MID(AU845,1,1))=1, VLOOKUP(VALUE(MID(AU845,1,1)), TxtPanelShape!$A$2:$C$50, 3, 0), (IF(VALUE(MID(AU845,1,1))&gt;=7, VLOOKUP(VALUE(MID(AU845,1,1)), TxtPanelShape!$A$2:$C$50, 3, 0),VLOOKUP(VALUE(MID(AU845,1,2)),TxtPanelShape!$A$2:$C$50,3,0)))), "")</f>
        <v/>
      </c>
      <c r="AW845" s="79" t="str">
        <f>IFERROR(IF(VALUE(MID(AU845,1,1))=1, ", "&amp;VLOOKUP(VALUE(MID(AU845,2,1)), TxtPanelShape!$H$2:$I$50, 2, 0), IF(VALUE(MID(AU845,1,1))&gt;=7, ", "&amp;VLOOKUP(VALUE(MID(AU845,2,1)), TxtPanelShape!$H$2:$I$50, 2, 0),"")), "")</f>
        <v/>
      </c>
      <c r="AX845" s="79" t="str">
        <f>IFERROR(IF(VALUE(MID(AU845,1,1))=1, ", "&amp;VLOOKUP(VALUE(MID(AU845,3,1)), TxtPanelShape!$O$2:$P$50, 2, 0), IF(VALUE(MID(AU845,1,1))&gt;=7, ", "&amp;VLOOKUP(VALUE(MID(AU845,3,1)), TxtPanelShape!$O$2:$P$50, 2, 0),"")),"")</f>
        <v/>
      </c>
      <c r="AY845" s="79" t="str">
        <f>IFERROR("; "&amp;VLOOKUP(VALUE(MID(AU845,4,1)), TxtPanelShape!$V$2:$W$50,2,0),"")</f>
        <v/>
      </c>
      <c r="AZ845" s="79" t="str">
        <f t="shared" si="169"/>
        <v/>
      </c>
      <c r="BA845" s="71"/>
      <c r="BB845" s="79" t="str">
        <f>IFERROR(IF(VALUE(MID(BA845,1,1))=1, VLOOKUP(VALUE(MID(BA845,1,1)), TxtPanelShape!$A$2:$C$50, 3, 0), (IF(VALUE(MID(BA845,1,1))&gt;=7, VLOOKUP(VALUE(MID(BA845,1,1)), TxtPanelShape!$A$2:$C$50, 3, 0),VLOOKUP(VALUE(MID(BA845,1,2)),TxtPanelShape!$A$2:$C$50,3,0)))), "")</f>
        <v/>
      </c>
      <c r="BC845" s="79" t="str">
        <f>IFERROR(IF(VALUE(MID(BA845,1,1))=1, ", "&amp;VLOOKUP(VALUE(MID(BA845,2,1)), TxtPanelShape!$H$2:$I$50, 2, 0), IF(VALUE(MID(BA845,1,1))&gt;=7, ", "&amp;VLOOKUP(VALUE(MID(BA845,2,1)), TxtPanelShape!$H$2:$I$50, 2, 0),"")), "")</f>
        <v/>
      </c>
      <c r="BD845" s="79" t="str">
        <f>IFERROR(IF(VALUE(MID(BA845,1,1))=1, ", "&amp;VLOOKUP(VALUE(MID(BA845,3,1)), TxtPanelShape!$O$2:$P$50, 2, 0), IF(VALUE(MID(BA845,1,1))&gt;=7, ", "&amp;VLOOKUP(VALUE(MID(BA845,3,1)), TxtPanelShape!$O$2:$P$50, 2, 0),"")),"")</f>
        <v/>
      </c>
      <c r="BE845" s="79" t="str">
        <f>IFERROR("; "&amp;VLOOKUP(VALUE(MID(BA845,4,1)), TxtPanelShape!$V$2:$W$50,2,0),"")</f>
        <v/>
      </c>
      <c r="BF845" s="79" t="str">
        <f t="shared" si="170"/>
        <v/>
      </c>
      <c r="BG845" s="71"/>
      <c r="BH845" s="79" t="str">
        <f>IFERROR(VLOOKUP(BG845, TxtPanelDefinition!$A$2:$B$50, 2, 0),"")</f>
        <v/>
      </c>
      <c r="BI845" s="71"/>
      <c r="BJ845" s="79" t="str">
        <f>IFERROR(VLOOKUP(BI845, TxtPanelDefinition!$A$2:$B$50, 2, 0),"")</f>
        <v/>
      </c>
      <c r="BK845" s="71"/>
      <c r="BL845" s="79" t="str">
        <f>IFERROR(VLOOKUP(BK845, InscrTechniques!$A$2:$B$50, 2, 0),"")</f>
        <v/>
      </c>
      <c r="BM845" s="71"/>
      <c r="BN845" s="79" t="str">
        <f>IFERROR(VLOOKUP(BM845, InscrTechniques!$A$2:$B$50, 2, 0),"")</f>
        <v/>
      </c>
      <c r="BO845" s="71"/>
      <c r="BP845" s="79" t="str">
        <f>IFERROR(VLOOKUP(BO845, InscrTechniques!$A$2:$B$50, 2, 0),"")</f>
        <v/>
      </c>
      <c r="BQ845" s="71"/>
      <c r="BR845" s="79" t="str">
        <f>IFERROR(VLOOKUP(BQ845, InscrTechniques!$A$2:$B$50, 2, 0),"")</f>
        <v/>
      </c>
      <c r="BS845" s="71"/>
      <c r="BT845" s="79" t="str">
        <f>IFERROR(VLOOKUP(BS845, InscrTechniques!$A$2:$B$50, 2, 0),"")</f>
        <v/>
      </c>
      <c r="BU845" s="71"/>
      <c r="BV845" s="79" t="str">
        <f>IFERROR(VLOOKUP(BU845, InscrTechniques!$A$2:$B$50, 2, 0),"")</f>
        <v/>
      </c>
      <c r="BW845" s="125"/>
      <c r="BX845" s="79" t="str">
        <f>IFERROR(VLOOKUP(BW845, InscrTechniques!$A$2:$B$50, 2, 0),"")</f>
        <v/>
      </c>
      <c r="BY845" s="125"/>
      <c r="BZ845" s="79" t="str">
        <f>IFERROR(VLOOKUP(BY845, InscrTechniques!$A$2:$B$50, 2, 0),"")</f>
        <v/>
      </c>
      <c r="CA845" s="74"/>
      <c r="CB845" s="114" t="str">
        <f>IFERROR(VLOOKUP(CA845, LetterStyle!$A$2:$B$50, 2, 0),"")</f>
        <v/>
      </c>
      <c r="CC845" s="74"/>
      <c r="CD845" s="114" t="str">
        <f>IFERROR(VLOOKUP(CC845, LetterStyle!$A$2:$B$50, 2, 0),"")</f>
        <v/>
      </c>
      <c r="CE845" s="74"/>
      <c r="CF845" s="114" t="str">
        <f>IFERROR(VLOOKUP(CE845, LetterStyle!$A$2:$B$50, 2, 0),"")</f>
        <v/>
      </c>
      <c r="CG845" s="74"/>
      <c r="CH845" s="79" t="str">
        <f>IFERROR(VLOOKUP(CG845, LetterStyle!$A$2:$B$50, 2, 0),"")</f>
        <v/>
      </c>
      <c r="CI845" s="71"/>
      <c r="CJ845" s="79" t="str">
        <f>IFERROR(VLOOKUP(CI845, DecMotifs!$A$1:$B$306, 2, 0),"")</f>
        <v/>
      </c>
      <c r="CK845" s="71"/>
      <c r="CL845" s="79" t="str">
        <f>IFERROR(VLOOKUP(CK845, DecMotifs!$A$1:$B$306, 2, 0),"")</f>
        <v/>
      </c>
      <c r="CM845" s="71"/>
      <c r="CN845" s="79" t="str">
        <f>IFERROR(VLOOKUP(CM845, DecMotifs!$A$1:$B$306, 2, 0),"")</f>
        <v/>
      </c>
      <c r="CO845" s="71"/>
      <c r="CP845" s="79" t="str">
        <f>IFERROR(VLOOKUP(CO845, MarginalDec!$A$2:$B$253, 2, 0),"")</f>
        <v/>
      </c>
      <c r="CQ845" s="71"/>
      <c r="CR845" s="79" t="str">
        <f>IFERROR(VLOOKUP(CQ845, MarginalDec!$A$2:$B$253, 2, 0),"")</f>
        <v/>
      </c>
      <c r="CS845" s="71"/>
      <c r="CT845" s="79" t="str">
        <f>IFERROR(VLOOKUP(CS845, MarginalDec!$A$2:$B$253, 2, 0),"")</f>
        <v/>
      </c>
      <c r="CU845" s="71"/>
      <c r="CV845" s="79" t="str">
        <f>IF(ISBLANK(CU845),"", IFERROR(VLOOKUP(CU845, Tooling!$A$2:$B$252, 2, 0),""))</f>
        <v/>
      </c>
      <c r="CW845" s="71"/>
      <c r="CX845" s="79" t="str">
        <f>IF(ISBLANK(CW845),"", IFERROR(VLOOKUP(CW845, Tooling!$A$2:$B$252, 2, 0),""))</f>
        <v/>
      </c>
      <c r="CY845" s="71"/>
      <c r="CZ845" s="79" t="str">
        <f>IF(ISBLANK(CY845),"", IFERROR(VLOOKUP(CY845, Repairs!$A$2:$B$252, 2, 0),""))</f>
        <v/>
      </c>
      <c r="DA845" s="77"/>
      <c r="DB845" s="71"/>
      <c r="DC845" s="79" t="str">
        <f>IFERROR(VLOOKUP(DB845, DatingReason!$A$2:$B$252, 2, 0),"")</f>
        <v/>
      </c>
      <c r="DD845" s="123" t="str">
        <f t="shared" si="171"/>
        <v/>
      </c>
      <c r="DF845" s="119" t="str">
        <f t="array" ref="DF845">IF(AND($B845&lt;&gt;"", $DE845&lt;&gt;"", $DE845&lt;&gt;"No"),MAX(IF($B845=PEOPLE!$B$4:$B$1000, PEOPLE!$Q$4:$Q$1000,""))+100,"")</f>
        <v/>
      </c>
      <c r="DG845" s="68"/>
      <c r="DH845" s="76">
        <f>COUNTIF(PEOPLE!B:B, MEMORIALS!B845)</f>
        <v>0</v>
      </c>
      <c r="DI845" s="82"/>
      <c r="DJ845" s="82"/>
      <c r="DK845" s="82"/>
      <c r="DL845" s="68"/>
      <c r="DM845" s="68"/>
      <c r="DN845" s="68"/>
      <c r="DO845" s="68"/>
      <c r="DP845" s="68"/>
    </row>
    <row r="846" spans="1:120" ht="15" customHeight="1" x14ac:dyDescent="0.25">
      <c r="A846" s="68"/>
      <c r="B846" s="69"/>
      <c r="C846" s="68"/>
      <c r="D846" s="68"/>
      <c r="E846" s="70" t="str">
        <f>IF(D846="","",VLOOKUP(D846,Denomination!$A$2:$B$50, 2, 0))</f>
        <v/>
      </c>
      <c r="F846" s="68"/>
      <c r="G846" s="71"/>
      <c r="H846" s="70" t="str">
        <f>IF(G846="","",VLOOKUP(G846,MCondition!$A$2:$B$50, 2, 0))</f>
        <v/>
      </c>
      <c r="I846" s="72"/>
      <c r="J846" s="71"/>
      <c r="K846" s="70" t="str">
        <f>IF(J846="","",VLOOKUP(J846,ICondition!$A$2:$B$50, 2, 0))</f>
        <v/>
      </c>
      <c r="L846" s="73"/>
      <c r="M846" s="73"/>
      <c r="N846" s="73"/>
      <c r="O846" s="73"/>
      <c r="P846" s="73"/>
      <c r="Q846" s="73"/>
      <c r="R846" s="78"/>
      <c r="S846" s="79" t="str">
        <f>IFERROR(VLOOKUP(R846,Material!$A$2:$B$59, 2, 0),"")</f>
        <v/>
      </c>
      <c r="T846" s="71"/>
      <c r="U846" s="79" t="str">
        <f>IFERROR(VLOOKUP(T846,Material!$A$2:$B$59, 2, 0),"")</f>
        <v/>
      </c>
      <c r="V846" s="71"/>
      <c r="W846" s="79" t="str">
        <f>IFERROR(VLOOKUP(V846,Material!$A$2:$B$59, 2, 0),"")</f>
        <v/>
      </c>
      <c r="X846" s="71"/>
      <c r="Y846" s="79" t="str">
        <f>IFERROR(VLOOKUP(X846,Material!$A$2:$B$59, 2, 0),"")</f>
        <v/>
      </c>
      <c r="Z846" s="71"/>
      <c r="AA846" s="79" t="str">
        <f>IFERROR(VLOOKUP(Z846,Material!$A$2:$B$59, 2, 0),"")</f>
        <v/>
      </c>
      <c r="AB846" s="74"/>
      <c r="AC846" s="75" t="e">
        <f t="shared" si="160"/>
        <v>#VALUE!</v>
      </c>
      <c r="AD846" s="75" t="e">
        <f t="shared" si="161"/>
        <v>#VALUE!</v>
      </c>
      <c r="AE846" s="75" t="e">
        <f t="shared" si="163"/>
        <v>#VALUE!</v>
      </c>
      <c r="AF846" s="75" t="e">
        <f t="shared" si="162"/>
        <v>#VALUE!</v>
      </c>
      <c r="AG846" s="75" t="e">
        <f t="shared" si="164"/>
        <v>#VALUE!</v>
      </c>
      <c r="AH846" s="75" t="e">
        <f t="shared" si="165"/>
        <v>#VALUE!</v>
      </c>
      <c r="AI846" s="75" t="e">
        <f t="shared" si="166"/>
        <v>#VALUE!</v>
      </c>
      <c r="AJ846" s="80" t="e">
        <f t="shared" si="167"/>
        <v>#VALUE!</v>
      </c>
      <c r="AK846" s="79" t="str">
        <f>(IFERROR(VLOOKUP(AB846,Categories!$A$2:$B$20,2,1),""))</f>
        <v/>
      </c>
      <c r="AL846" s="79" t="str">
        <f ca="1">IFERROR(VLOOKUP((HLOOKUP((VLOOKUP($AB846,Categories!$A$2:$F$20,3,1)), $AB$3:$AJ846, (ROW()-ROW($AB$3)+1), 0)), INDIRECT(VLOOKUP($AB846,Categories!$A$2:$F$20,6,1)),2,0),AK846)</f>
        <v/>
      </c>
      <c r="AM846" s="79" t="str">
        <f ca="1">IFERROR(VLOOKUP((HLOOKUP((VLOOKUP($AB846,Categories!$A$2:$F$20,4,1)),$AB$3:$AJ846,(ROW()-ROW($AB$3)+1),0)),INDIRECT(VLOOKUP($AB846,Categories!$A$2:$H$20,7,1)),2,0),"")</f>
        <v/>
      </c>
      <c r="AN846" s="79" t="str">
        <f ca="1">IFERROR(VLOOKUP((HLOOKUP((VLOOKUP($AB846,Categories!$A$2:$F$20,5,1)), $AB$3:$AJ846, (ROW()-ROW($AB$3)+1), 0)), INDIRECT(VLOOKUP($AB846,Categories!$A$2:$H$20,8,1)),2,0),"")</f>
        <v/>
      </c>
      <c r="AO846" s="79" t="str">
        <f t="shared" ca="1" si="168"/>
        <v/>
      </c>
      <c r="AP846" s="81"/>
      <c r="AQ846" s="70" t="str">
        <f>IFERROR(VLOOKUP(VALUE(MID(AP846,1,1)),AdditionalElements!$A$2:$B$50,2,0),"")</f>
        <v/>
      </c>
      <c r="AR846" s="70" t="str">
        <f>IFERROR(VLOOKUP(VALUE(MID(AP846,2,1)),AdditionalElements!$H$2:$I$50,2,0),"")</f>
        <v/>
      </c>
      <c r="AS846" s="70" t="str">
        <f>IFERROR(VLOOKUP(VALUE(MID(AP846,3,1)),AdditionalElements!$O$2:$P$50,2,0),"")</f>
        <v/>
      </c>
      <c r="AT846" s="70" t="str">
        <f>IFERROR(VLOOKUP(VALUE(MID(AP846,4,1)),AdditionalElements!$V$2:$W$50,2,0),"")</f>
        <v/>
      </c>
      <c r="AU846" s="71"/>
      <c r="AV846" s="79" t="str">
        <f>IFERROR(IF(VALUE(MID(AU846,1,1))=1, VLOOKUP(VALUE(MID(AU846,1,1)), TxtPanelShape!$A$2:$C$50, 3, 0), (IF(VALUE(MID(AU846,1,1))&gt;=7, VLOOKUP(VALUE(MID(AU846,1,1)), TxtPanelShape!$A$2:$C$50, 3, 0),VLOOKUP(VALUE(MID(AU846,1,2)),TxtPanelShape!$A$2:$C$50,3,0)))), "")</f>
        <v/>
      </c>
      <c r="AW846" s="79" t="str">
        <f>IFERROR(IF(VALUE(MID(AU846,1,1))=1, ", "&amp;VLOOKUP(VALUE(MID(AU846,2,1)), TxtPanelShape!$H$2:$I$50, 2, 0), IF(VALUE(MID(AU846,1,1))&gt;=7, ", "&amp;VLOOKUP(VALUE(MID(AU846,2,1)), TxtPanelShape!$H$2:$I$50, 2, 0),"")), "")</f>
        <v/>
      </c>
      <c r="AX846" s="79" t="str">
        <f>IFERROR(IF(VALUE(MID(AU846,1,1))=1, ", "&amp;VLOOKUP(VALUE(MID(AU846,3,1)), TxtPanelShape!$O$2:$P$50, 2, 0), IF(VALUE(MID(AU846,1,1))&gt;=7, ", "&amp;VLOOKUP(VALUE(MID(AU846,3,1)), TxtPanelShape!$O$2:$P$50, 2, 0),"")),"")</f>
        <v/>
      </c>
      <c r="AY846" s="79" t="str">
        <f>IFERROR("; "&amp;VLOOKUP(VALUE(MID(AU846,4,1)), TxtPanelShape!$V$2:$W$50,2,0),"")</f>
        <v/>
      </c>
      <c r="AZ846" s="79" t="str">
        <f t="shared" si="169"/>
        <v/>
      </c>
      <c r="BA846" s="71"/>
      <c r="BB846" s="79" t="str">
        <f>IFERROR(IF(VALUE(MID(BA846,1,1))=1, VLOOKUP(VALUE(MID(BA846,1,1)), TxtPanelShape!$A$2:$C$50, 3, 0), (IF(VALUE(MID(BA846,1,1))&gt;=7, VLOOKUP(VALUE(MID(BA846,1,1)), TxtPanelShape!$A$2:$C$50, 3, 0),VLOOKUP(VALUE(MID(BA846,1,2)),TxtPanelShape!$A$2:$C$50,3,0)))), "")</f>
        <v/>
      </c>
      <c r="BC846" s="79" t="str">
        <f>IFERROR(IF(VALUE(MID(BA846,1,1))=1, ", "&amp;VLOOKUP(VALUE(MID(BA846,2,1)), TxtPanelShape!$H$2:$I$50, 2, 0), IF(VALUE(MID(BA846,1,1))&gt;=7, ", "&amp;VLOOKUP(VALUE(MID(BA846,2,1)), TxtPanelShape!$H$2:$I$50, 2, 0),"")), "")</f>
        <v/>
      </c>
      <c r="BD846" s="79" t="str">
        <f>IFERROR(IF(VALUE(MID(BA846,1,1))=1, ", "&amp;VLOOKUP(VALUE(MID(BA846,3,1)), TxtPanelShape!$O$2:$P$50, 2, 0), IF(VALUE(MID(BA846,1,1))&gt;=7, ", "&amp;VLOOKUP(VALUE(MID(BA846,3,1)), TxtPanelShape!$O$2:$P$50, 2, 0),"")),"")</f>
        <v/>
      </c>
      <c r="BE846" s="79" t="str">
        <f>IFERROR("; "&amp;VLOOKUP(VALUE(MID(BA846,4,1)), TxtPanelShape!$V$2:$W$50,2,0),"")</f>
        <v/>
      </c>
      <c r="BF846" s="79" t="str">
        <f t="shared" si="170"/>
        <v/>
      </c>
      <c r="BG846" s="71"/>
      <c r="BH846" s="79" t="str">
        <f>IFERROR(VLOOKUP(BG846, TxtPanelDefinition!$A$2:$B$50, 2, 0),"")</f>
        <v/>
      </c>
      <c r="BI846" s="71"/>
      <c r="BJ846" s="79" t="str">
        <f>IFERROR(VLOOKUP(BI846, TxtPanelDefinition!$A$2:$B$50, 2, 0),"")</f>
        <v/>
      </c>
      <c r="BK846" s="71"/>
      <c r="BL846" s="79" t="str">
        <f>IFERROR(VLOOKUP(BK846, InscrTechniques!$A$2:$B$50, 2, 0),"")</f>
        <v/>
      </c>
      <c r="BM846" s="71"/>
      <c r="BN846" s="79" t="str">
        <f>IFERROR(VLOOKUP(BM846, InscrTechniques!$A$2:$B$50, 2, 0),"")</f>
        <v/>
      </c>
      <c r="BO846" s="71"/>
      <c r="BP846" s="79" t="str">
        <f>IFERROR(VLOOKUP(BO846, InscrTechniques!$A$2:$B$50, 2, 0),"")</f>
        <v/>
      </c>
      <c r="BQ846" s="71"/>
      <c r="BR846" s="79" t="str">
        <f>IFERROR(VLOOKUP(BQ846, InscrTechniques!$A$2:$B$50, 2, 0),"")</f>
        <v/>
      </c>
      <c r="BS846" s="71"/>
      <c r="BT846" s="79" t="str">
        <f>IFERROR(VLOOKUP(BS846, InscrTechniques!$A$2:$B$50, 2, 0),"")</f>
        <v/>
      </c>
      <c r="BU846" s="71"/>
      <c r="BV846" s="79" t="str">
        <f>IFERROR(VLOOKUP(BU846, InscrTechniques!$A$2:$B$50, 2, 0),"")</f>
        <v/>
      </c>
      <c r="BW846" s="125"/>
      <c r="BX846" s="79" t="str">
        <f>IFERROR(VLOOKUP(BW846, InscrTechniques!$A$2:$B$50, 2, 0),"")</f>
        <v/>
      </c>
      <c r="BY846" s="125"/>
      <c r="BZ846" s="79" t="str">
        <f>IFERROR(VLOOKUP(BY846, InscrTechniques!$A$2:$B$50, 2, 0),"")</f>
        <v/>
      </c>
      <c r="CA846" s="74"/>
      <c r="CB846" s="114" t="str">
        <f>IFERROR(VLOOKUP(CA846, LetterStyle!$A$2:$B$50, 2, 0),"")</f>
        <v/>
      </c>
      <c r="CC846" s="74"/>
      <c r="CD846" s="114" t="str">
        <f>IFERROR(VLOOKUP(CC846, LetterStyle!$A$2:$B$50, 2, 0),"")</f>
        <v/>
      </c>
      <c r="CE846" s="74"/>
      <c r="CF846" s="114" t="str">
        <f>IFERROR(VLOOKUP(CE846, LetterStyle!$A$2:$B$50, 2, 0),"")</f>
        <v/>
      </c>
      <c r="CG846" s="74"/>
      <c r="CH846" s="79" t="str">
        <f>IFERROR(VLOOKUP(CG846, LetterStyle!$A$2:$B$50, 2, 0),"")</f>
        <v/>
      </c>
      <c r="CI846" s="71"/>
      <c r="CJ846" s="79" t="str">
        <f>IFERROR(VLOOKUP(CI846, DecMotifs!$A$1:$B$306, 2, 0),"")</f>
        <v/>
      </c>
      <c r="CK846" s="71"/>
      <c r="CL846" s="79" t="str">
        <f>IFERROR(VLOOKUP(CK846, DecMotifs!$A$1:$B$306, 2, 0),"")</f>
        <v/>
      </c>
      <c r="CM846" s="71"/>
      <c r="CN846" s="79" t="str">
        <f>IFERROR(VLOOKUP(CM846, DecMotifs!$A$1:$B$306, 2, 0),"")</f>
        <v/>
      </c>
      <c r="CO846" s="71"/>
      <c r="CP846" s="79" t="str">
        <f>IFERROR(VLOOKUP(CO846, MarginalDec!$A$2:$B$253, 2, 0),"")</f>
        <v/>
      </c>
      <c r="CQ846" s="71"/>
      <c r="CR846" s="79" t="str">
        <f>IFERROR(VLOOKUP(CQ846, MarginalDec!$A$2:$B$253, 2, 0),"")</f>
        <v/>
      </c>
      <c r="CS846" s="71"/>
      <c r="CT846" s="79" t="str">
        <f>IFERROR(VLOOKUP(CS846, MarginalDec!$A$2:$B$253, 2, 0),"")</f>
        <v/>
      </c>
      <c r="CU846" s="71"/>
      <c r="CV846" s="79" t="str">
        <f>IF(ISBLANK(CU846),"", IFERROR(VLOOKUP(CU846, Tooling!$A$2:$B$252, 2, 0),""))</f>
        <v/>
      </c>
      <c r="CW846" s="71"/>
      <c r="CX846" s="79" t="str">
        <f>IF(ISBLANK(CW846),"", IFERROR(VLOOKUP(CW846, Tooling!$A$2:$B$252, 2, 0),""))</f>
        <v/>
      </c>
      <c r="CY846" s="71"/>
      <c r="CZ846" s="79" t="str">
        <f>IF(ISBLANK(CY846),"", IFERROR(VLOOKUP(CY846, Repairs!$A$2:$B$252, 2, 0),""))</f>
        <v/>
      </c>
      <c r="DA846" s="77"/>
      <c r="DB846" s="71"/>
      <c r="DC846" s="79" t="str">
        <f>IFERROR(VLOOKUP(DB846, DatingReason!$A$2:$B$252, 2, 0),"")</f>
        <v/>
      </c>
      <c r="DD846" s="123" t="str">
        <f t="shared" si="171"/>
        <v/>
      </c>
      <c r="DF846" s="119" t="str">
        <f t="array" ref="DF846">IF(AND($B846&lt;&gt;"", $DE846&lt;&gt;"", $DE846&lt;&gt;"No"),MAX(IF($B846=PEOPLE!$B$4:$B$1000, PEOPLE!$Q$4:$Q$1000,""))+100,"")</f>
        <v/>
      </c>
      <c r="DG846" s="68"/>
      <c r="DH846" s="76">
        <f>COUNTIF(PEOPLE!B:B, MEMORIALS!B846)</f>
        <v>0</v>
      </c>
      <c r="DI846" s="82"/>
      <c r="DJ846" s="82"/>
      <c r="DK846" s="82"/>
      <c r="DL846" s="68"/>
      <c r="DM846" s="68"/>
      <c r="DN846" s="68"/>
      <c r="DO846" s="68"/>
      <c r="DP846" s="68"/>
    </row>
    <row r="847" spans="1:120" ht="15" customHeight="1" x14ac:dyDescent="0.25">
      <c r="A847" s="68"/>
      <c r="B847" s="69"/>
      <c r="C847" s="68"/>
      <c r="D847" s="68"/>
      <c r="E847" s="70" t="str">
        <f>IF(D847="","",VLOOKUP(D847,Denomination!$A$2:$B$50, 2, 0))</f>
        <v/>
      </c>
      <c r="F847" s="68"/>
      <c r="G847" s="71"/>
      <c r="H847" s="70" t="str">
        <f>IF(G847="","",VLOOKUP(G847,MCondition!$A$2:$B$50, 2, 0))</f>
        <v/>
      </c>
      <c r="I847" s="72"/>
      <c r="J847" s="71"/>
      <c r="K847" s="70" t="str">
        <f>IF(J847="","",VLOOKUP(J847,ICondition!$A$2:$B$50, 2, 0))</f>
        <v/>
      </c>
      <c r="L847" s="73"/>
      <c r="M847" s="73"/>
      <c r="N847" s="73"/>
      <c r="O847" s="73"/>
      <c r="P847" s="73"/>
      <c r="Q847" s="73"/>
      <c r="R847" s="78"/>
      <c r="S847" s="79" t="str">
        <f>IFERROR(VLOOKUP(R847,Material!$A$2:$B$59, 2, 0),"")</f>
        <v/>
      </c>
      <c r="T847" s="71"/>
      <c r="U847" s="79" t="str">
        <f>IFERROR(VLOOKUP(T847,Material!$A$2:$B$59, 2, 0),"")</f>
        <v/>
      </c>
      <c r="V847" s="71"/>
      <c r="W847" s="79" t="str">
        <f>IFERROR(VLOOKUP(V847,Material!$A$2:$B$59, 2, 0),"")</f>
        <v/>
      </c>
      <c r="X847" s="71"/>
      <c r="Y847" s="79" t="str">
        <f>IFERROR(VLOOKUP(X847,Material!$A$2:$B$59, 2, 0),"")</f>
        <v/>
      </c>
      <c r="Z847" s="71"/>
      <c r="AA847" s="79" t="str">
        <f>IFERROR(VLOOKUP(Z847,Material!$A$2:$B$59, 2, 0),"")</f>
        <v/>
      </c>
      <c r="AB847" s="74"/>
      <c r="AC847" s="75" t="e">
        <f t="shared" si="160"/>
        <v>#VALUE!</v>
      </c>
      <c r="AD847" s="75" t="e">
        <f t="shared" si="161"/>
        <v>#VALUE!</v>
      </c>
      <c r="AE847" s="75" t="e">
        <f t="shared" si="163"/>
        <v>#VALUE!</v>
      </c>
      <c r="AF847" s="75" t="e">
        <f t="shared" si="162"/>
        <v>#VALUE!</v>
      </c>
      <c r="AG847" s="75" t="e">
        <f t="shared" si="164"/>
        <v>#VALUE!</v>
      </c>
      <c r="AH847" s="75" t="e">
        <f t="shared" si="165"/>
        <v>#VALUE!</v>
      </c>
      <c r="AI847" s="75" t="e">
        <f t="shared" si="166"/>
        <v>#VALUE!</v>
      </c>
      <c r="AJ847" s="80" t="e">
        <f t="shared" si="167"/>
        <v>#VALUE!</v>
      </c>
      <c r="AK847" s="79" t="str">
        <f>(IFERROR(VLOOKUP(AB847,Categories!$A$2:$B$20,2,1),""))</f>
        <v/>
      </c>
      <c r="AL847" s="79" t="str">
        <f ca="1">IFERROR(VLOOKUP((HLOOKUP((VLOOKUP($AB847,Categories!$A$2:$F$20,3,1)), $AB$3:$AJ847, (ROW()-ROW($AB$3)+1), 0)), INDIRECT(VLOOKUP($AB847,Categories!$A$2:$F$20,6,1)),2,0),AK847)</f>
        <v/>
      </c>
      <c r="AM847" s="79" t="str">
        <f ca="1">IFERROR(VLOOKUP((HLOOKUP((VLOOKUP($AB847,Categories!$A$2:$F$20,4,1)),$AB$3:$AJ847,(ROW()-ROW($AB$3)+1),0)),INDIRECT(VLOOKUP($AB847,Categories!$A$2:$H$20,7,1)),2,0),"")</f>
        <v/>
      </c>
      <c r="AN847" s="79" t="str">
        <f ca="1">IFERROR(VLOOKUP((HLOOKUP((VLOOKUP($AB847,Categories!$A$2:$F$20,5,1)), $AB$3:$AJ847, (ROW()-ROW($AB$3)+1), 0)), INDIRECT(VLOOKUP($AB847,Categories!$A$2:$H$20,8,1)),2,0),"")</f>
        <v/>
      </c>
      <c r="AO847" s="79" t="str">
        <f t="shared" ca="1" si="168"/>
        <v/>
      </c>
      <c r="AP847" s="81"/>
      <c r="AQ847" s="70" t="str">
        <f>IFERROR(VLOOKUP(VALUE(MID(AP847,1,1)),AdditionalElements!$A$2:$B$50,2,0),"")</f>
        <v/>
      </c>
      <c r="AR847" s="70" t="str">
        <f>IFERROR(VLOOKUP(VALUE(MID(AP847,2,1)),AdditionalElements!$H$2:$I$50,2,0),"")</f>
        <v/>
      </c>
      <c r="AS847" s="70" t="str">
        <f>IFERROR(VLOOKUP(VALUE(MID(AP847,3,1)),AdditionalElements!$O$2:$P$50,2,0),"")</f>
        <v/>
      </c>
      <c r="AT847" s="70" t="str">
        <f>IFERROR(VLOOKUP(VALUE(MID(AP847,4,1)),AdditionalElements!$V$2:$W$50,2,0),"")</f>
        <v/>
      </c>
      <c r="AU847" s="71"/>
      <c r="AV847" s="79" t="str">
        <f>IFERROR(IF(VALUE(MID(AU847,1,1))=1, VLOOKUP(VALUE(MID(AU847,1,1)), TxtPanelShape!$A$2:$C$50, 3, 0), (IF(VALUE(MID(AU847,1,1))&gt;=7, VLOOKUP(VALUE(MID(AU847,1,1)), TxtPanelShape!$A$2:$C$50, 3, 0),VLOOKUP(VALUE(MID(AU847,1,2)),TxtPanelShape!$A$2:$C$50,3,0)))), "")</f>
        <v/>
      </c>
      <c r="AW847" s="79" t="str">
        <f>IFERROR(IF(VALUE(MID(AU847,1,1))=1, ", "&amp;VLOOKUP(VALUE(MID(AU847,2,1)), TxtPanelShape!$H$2:$I$50, 2, 0), IF(VALUE(MID(AU847,1,1))&gt;=7, ", "&amp;VLOOKUP(VALUE(MID(AU847,2,1)), TxtPanelShape!$H$2:$I$50, 2, 0),"")), "")</f>
        <v/>
      </c>
      <c r="AX847" s="79" t="str">
        <f>IFERROR(IF(VALUE(MID(AU847,1,1))=1, ", "&amp;VLOOKUP(VALUE(MID(AU847,3,1)), TxtPanelShape!$O$2:$P$50, 2, 0), IF(VALUE(MID(AU847,1,1))&gt;=7, ", "&amp;VLOOKUP(VALUE(MID(AU847,3,1)), TxtPanelShape!$O$2:$P$50, 2, 0),"")),"")</f>
        <v/>
      </c>
      <c r="AY847" s="79" t="str">
        <f>IFERROR("; "&amp;VLOOKUP(VALUE(MID(AU847,4,1)), TxtPanelShape!$V$2:$W$50,2,0),"")</f>
        <v/>
      </c>
      <c r="AZ847" s="79" t="str">
        <f t="shared" si="169"/>
        <v/>
      </c>
      <c r="BA847" s="71"/>
      <c r="BB847" s="79" t="str">
        <f>IFERROR(IF(VALUE(MID(BA847,1,1))=1, VLOOKUP(VALUE(MID(BA847,1,1)), TxtPanelShape!$A$2:$C$50, 3, 0), (IF(VALUE(MID(BA847,1,1))&gt;=7, VLOOKUP(VALUE(MID(BA847,1,1)), TxtPanelShape!$A$2:$C$50, 3, 0),VLOOKUP(VALUE(MID(BA847,1,2)),TxtPanelShape!$A$2:$C$50,3,0)))), "")</f>
        <v/>
      </c>
      <c r="BC847" s="79" t="str">
        <f>IFERROR(IF(VALUE(MID(BA847,1,1))=1, ", "&amp;VLOOKUP(VALUE(MID(BA847,2,1)), TxtPanelShape!$H$2:$I$50, 2, 0), IF(VALUE(MID(BA847,1,1))&gt;=7, ", "&amp;VLOOKUP(VALUE(MID(BA847,2,1)), TxtPanelShape!$H$2:$I$50, 2, 0),"")), "")</f>
        <v/>
      </c>
      <c r="BD847" s="79" t="str">
        <f>IFERROR(IF(VALUE(MID(BA847,1,1))=1, ", "&amp;VLOOKUP(VALUE(MID(BA847,3,1)), TxtPanelShape!$O$2:$P$50, 2, 0), IF(VALUE(MID(BA847,1,1))&gt;=7, ", "&amp;VLOOKUP(VALUE(MID(BA847,3,1)), TxtPanelShape!$O$2:$P$50, 2, 0),"")),"")</f>
        <v/>
      </c>
      <c r="BE847" s="79" t="str">
        <f>IFERROR("; "&amp;VLOOKUP(VALUE(MID(BA847,4,1)), TxtPanelShape!$V$2:$W$50,2,0),"")</f>
        <v/>
      </c>
      <c r="BF847" s="79" t="str">
        <f t="shared" si="170"/>
        <v/>
      </c>
      <c r="BG847" s="71"/>
      <c r="BH847" s="79" t="str">
        <f>IFERROR(VLOOKUP(BG847, TxtPanelDefinition!$A$2:$B$50, 2, 0),"")</f>
        <v/>
      </c>
      <c r="BI847" s="71"/>
      <c r="BJ847" s="79" t="str">
        <f>IFERROR(VLOOKUP(BI847, TxtPanelDefinition!$A$2:$B$50, 2, 0),"")</f>
        <v/>
      </c>
      <c r="BK847" s="71"/>
      <c r="BL847" s="79" t="str">
        <f>IFERROR(VLOOKUP(BK847, InscrTechniques!$A$2:$B$50, 2, 0),"")</f>
        <v/>
      </c>
      <c r="BM847" s="71"/>
      <c r="BN847" s="79" t="str">
        <f>IFERROR(VLOOKUP(BM847, InscrTechniques!$A$2:$B$50, 2, 0),"")</f>
        <v/>
      </c>
      <c r="BO847" s="71"/>
      <c r="BP847" s="79" t="str">
        <f>IFERROR(VLOOKUP(BO847, InscrTechniques!$A$2:$B$50, 2, 0),"")</f>
        <v/>
      </c>
      <c r="BQ847" s="71"/>
      <c r="BR847" s="79" t="str">
        <f>IFERROR(VLOOKUP(BQ847, InscrTechniques!$A$2:$B$50, 2, 0),"")</f>
        <v/>
      </c>
      <c r="BS847" s="71"/>
      <c r="BT847" s="79" t="str">
        <f>IFERROR(VLOOKUP(BS847, InscrTechniques!$A$2:$B$50, 2, 0),"")</f>
        <v/>
      </c>
      <c r="BU847" s="71"/>
      <c r="BV847" s="79" t="str">
        <f>IFERROR(VLOOKUP(BU847, InscrTechniques!$A$2:$B$50, 2, 0),"")</f>
        <v/>
      </c>
      <c r="BW847" s="125"/>
      <c r="BX847" s="79" t="str">
        <f>IFERROR(VLOOKUP(BW847, InscrTechniques!$A$2:$B$50, 2, 0),"")</f>
        <v/>
      </c>
      <c r="BY847" s="125"/>
      <c r="BZ847" s="79" t="str">
        <f>IFERROR(VLOOKUP(BY847, InscrTechniques!$A$2:$B$50, 2, 0),"")</f>
        <v/>
      </c>
      <c r="CA847" s="74"/>
      <c r="CB847" s="114" t="str">
        <f>IFERROR(VLOOKUP(CA847, LetterStyle!$A$2:$B$50, 2, 0),"")</f>
        <v/>
      </c>
      <c r="CC847" s="74"/>
      <c r="CD847" s="114" t="str">
        <f>IFERROR(VLOOKUP(CC847, LetterStyle!$A$2:$B$50, 2, 0),"")</f>
        <v/>
      </c>
      <c r="CE847" s="74"/>
      <c r="CF847" s="114" t="str">
        <f>IFERROR(VLOOKUP(CE847, LetterStyle!$A$2:$B$50, 2, 0),"")</f>
        <v/>
      </c>
      <c r="CG847" s="74"/>
      <c r="CH847" s="79" t="str">
        <f>IFERROR(VLOOKUP(CG847, LetterStyle!$A$2:$B$50, 2, 0),"")</f>
        <v/>
      </c>
      <c r="CI847" s="71"/>
      <c r="CJ847" s="79" t="str">
        <f>IFERROR(VLOOKUP(CI847, DecMotifs!$A$1:$B$306, 2, 0),"")</f>
        <v/>
      </c>
      <c r="CK847" s="71"/>
      <c r="CL847" s="79" t="str">
        <f>IFERROR(VLOOKUP(CK847, DecMotifs!$A$1:$B$306, 2, 0),"")</f>
        <v/>
      </c>
      <c r="CM847" s="71"/>
      <c r="CN847" s="79" t="str">
        <f>IFERROR(VLOOKUP(CM847, DecMotifs!$A$1:$B$306, 2, 0),"")</f>
        <v/>
      </c>
      <c r="CO847" s="71"/>
      <c r="CP847" s="79" t="str">
        <f>IFERROR(VLOOKUP(CO847, MarginalDec!$A$2:$B$253, 2, 0),"")</f>
        <v/>
      </c>
      <c r="CQ847" s="71"/>
      <c r="CR847" s="79" t="str">
        <f>IFERROR(VLOOKUP(CQ847, MarginalDec!$A$2:$B$253, 2, 0),"")</f>
        <v/>
      </c>
      <c r="CS847" s="71"/>
      <c r="CT847" s="79" t="str">
        <f>IFERROR(VLOOKUP(CS847, MarginalDec!$A$2:$B$253, 2, 0),"")</f>
        <v/>
      </c>
      <c r="CU847" s="71"/>
      <c r="CV847" s="79" t="str">
        <f>IF(ISBLANK(CU847),"", IFERROR(VLOOKUP(CU847, Tooling!$A$2:$B$252, 2, 0),""))</f>
        <v/>
      </c>
      <c r="CW847" s="71"/>
      <c r="CX847" s="79" t="str">
        <f>IF(ISBLANK(CW847),"", IFERROR(VLOOKUP(CW847, Tooling!$A$2:$B$252, 2, 0),""))</f>
        <v/>
      </c>
      <c r="CY847" s="71"/>
      <c r="CZ847" s="79" t="str">
        <f>IF(ISBLANK(CY847),"", IFERROR(VLOOKUP(CY847, Repairs!$A$2:$B$252, 2, 0),""))</f>
        <v/>
      </c>
      <c r="DA847" s="77"/>
      <c r="DB847" s="71"/>
      <c r="DC847" s="79" t="str">
        <f>IFERROR(VLOOKUP(DB847, DatingReason!$A$2:$B$252, 2, 0),"")</f>
        <v/>
      </c>
      <c r="DD847" s="123" t="str">
        <f t="shared" si="171"/>
        <v/>
      </c>
      <c r="DF847" s="119" t="str">
        <f t="array" ref="DF847">IF(AND($B847&lt;&gt;"", $DE847&lt;&gt;"", $DE847&lt;&gt;"No"),MAX(IF($B847=PEOPLE!$B$4:$B$1000, PEOPLE!$Q$4:$Q$1000,""))+100,"")</f>
        <v/>
      </c>
      <c r="DG847" s="68"/>
      <c r="DH847" s="76">
        <f>COUNTIF(PEOPLE!B:B, MEMORIALS!B847)</f>
        <v>0</v>
      </c>
      <c r="DI847" s="82"/>
      <c r="DJ847" s="82"/>
      <c r="DK847" s="82"/>
      <c r="DL847" s="68"/>
      <c r="DM847" s="68"/>
      <c r="DN847" s="68"/>
      <c r="DO847" s="68"/>
      <c r="DP847" s="68"/>
    </row>
    <row r="848" spans="1:120" ht="15" customHeight="1" x14ac:dyDescent="0.25">
      <c r="A848" s="68"/>
      <c r="B848" s="69"/>
      <c r="C848" s="68"/>
      <c r="D848" s="68"/>
      <c r="E848" s="70" t="str">
        <f>IF(D848="","",VLOOKUP(D848,Denomination!$A$2:$B$50, 2, 0))</f>
        <v/>
      </c>
      <c r="F848" s="68"/>
      <c r="G848" s="71"/>
      <c r="H848" s="70" t="str">
        <f>IF(G848="","",VLOOKUP(G848,MCondition!$A$2:$B$50, 2, 0))</f>
        <v/>
      </c>
      <c r="I848" s="72"/>
      <c r="J848" s="71"/>
      <c r="K848" s="70" t="str">
        <f>IF(J848="","",VLOOKUP(J848,ICondition!$A$2:$B$50, 2, 0))</f>
        <v/>
      </c>
      <c r="L848" s="73"/>
      <c r="M848" s="73"/>
      <c r="N848" s="73"/>
      <c r="O848" s="73"/>
      <c r="P848" s="73"/>
      <c r="Q848" s="73"/>
      <c r="R848" s="78"/>
      <c r="S848" s="79" t="str">
        <f>IFERROR(VLOOKUP(R848,Material!$A$2:$B$59, 2, 0),"")</f>
        <v/>
      </c>
      <c r="T848" s="71"/>
      <c r="U848" s="79" t="str">
        <f>IFERROR(VLOOKUP(T848,Material!$A$2:$B$59, 2, 0),"")</f>
        <v/>
      </c>
      <c r="V848" s="71"/>
      <c r="W848" s="79" t="str">
        <f>IFERROR(VLOOKUP(V848,Material!$A$2:$B$59, 2, 0),"")</f>
        <v/>
      </c>
      <c r="X848" s="71"/>
      <c r="Y848" s="79" t="str">
        <f>IFERROR(VLOOKUP(X848,Material!$A$2:$B$59, 2, 0),"")</f>
        <v/>
      </c>
      <c r="Z848" s="71"/>
      <c r="AA848" s="79" t="str">
        <f>IFERROR(VLOOKUP(Z848,Material!$A$2:$B$59, 2, 0),"")</f>
        <v/>
      </c>
      <c r="AB848" s="74"/>
      <c r="AC848" s="75" t="e">
        <f t="shared" si="160"/>
        <v>#VALUE!</v>
      </c>
      <c r="AD848" s="75" t="e">
        <f t="shared" si="161"/>
        <v>#VALUE!</v>
      </c>
      <c r="AE848" s="75" t="e">
        <f t="shared" si="163"/>
        <v>#VALUE!</v>
      </c>
      <c r="AF848" s="75" t="e">
        <f t="shared" si="162"/>
        <v>#VALUE!</v>
      </c>
      <c r="AG848" s="75" t="e">
        <f t="shared" si="164"/>
        <v>#VALUE!</v>
      </c>
      <c r="AH848" s="75" t="e">
        <f t="shared" si="165"/>
        <v>#VALUE!</v>
      </c>
      <c r="AI848" s="75" t="e">
        <f t="shared" si="166"/>
        <v>#VALUE!</v>
      </c>
      <c r="AJ848" s="80" t="e">
        <f t="shared" si="167"/>
        <v>#VALUE!</v>
      </c>
      <c r="AK848" s="79" t="str">
        <f>(IFERROR(VLOOKUP(AB848,Categories!$A$2:$B$20,2,1),""))</f>
        <v/>
      </c>
      <c r="AL848" s="79" t="str">
        <f ca="1">IFERROR(VLOOKUP((HLOOKUP((VLOOKUP($AB848,Categories!$A$2:$F$20,3,1)), $AB$3:$AJ848, (ROW()-ROW($AB$3)+1), 0)), INDIRECT(VLOOKUP($AB848,Categories!$A$2:$F$20,6,1)),2,0),AK848)</f>
        <v/>
      </c>
      <c r="AM848" s="79" t="str">
        <f ca="1">IFERROR(VLOOKUP((HLOOKUP((VLOOKUP($AB848,Categories!$A$2:$F$20,4,1)),$AB$3:$AJ848,(ROW()-ROW($AB$3)+1),0)),INDIRECT(VLOOKUP($AB848,Categories!$A$2:$H$20,7,1)),2,0),"")</f>
        <v/>
      </c>
      <c r="AN848" s="79" t="str">
        <f ca="1">IFERROR(VLOOKUP((HLOOKUP((VLOOKUP($AB848,Categories!$A$2:$F$20,5,1)), $AB$3:$AJ848, (ROW()-ROW($AB$3)+1), 0)), INDIRECT(VLOOKUP($AB848,Categories!$A$2:$H$20,8,1)),2,0),"")</f>
        <v/>
      </c>
      <c r="AO848" s="79" t="str">
        <f t="shared" ca="1" si="168"/>
        <v/>
      </c>
      <c r="AP848" s="81"/>
      <c r="AQ848" s="70" t="str">
        <f>IFERROR(VLOOKUP(VALUE(MID(AP848,1,1)),AdditionalElements!$A$2:$B$50,2,0),"")</f>
        <v/>
      </c>
      <c r="AR848" s="70" t="str">
        <f>IFERROR(VLOOKUP(VALUE(MID(AP848,2,1)),AdditionalElements!$H$2:$I$50,2,0),"")</f>
        <v/>
      </c>
      <c r="AS848" s="70" t="str">
        <f>IFERROR(VLOOKUP(VALUE(MID(AP848,3,1)),AdditionalElements!$O$2:$P$50,2,0),"")</f>
        <v/>
      </c>
      <c r="AT848" s="70" t="str">
        <f>IFERROR(VLOOKUP(VALUE(MID(AP848,4,1)),AdditionalElements!$V$2:$W$50,2,0),"")</f>
        <v/>
      </c>
      <c r="AU848" s="71"/>
      <c r="AV848" s="79" t="str">
        <f>IFERROR(IF(VALUE(MID(AU848,1,1))=1, VLOOKUP(VALUE(MID(AU848,1,1)), TxtPanelShape!$A$2:$C$50, 3, 0), (IF(VALUE(MID(AU848,1,1))&gt;=7, VLOOKUP(VALUE(MID(AU848,1,1)), TxtPanelShape!$A$2:$C$50, 3, 0),VLOOKUP(VALUE(MID(AU848,1,2)),TxtPanelShape!$A$2:$C$50,3,0)))), "")</f>
        <v/>
      </c>
      <c r="AW848" s="79" t="str">
        <f>IFERROR(IF(VALUE(MID(AU848,1,1))=1, ", "&amp;VLOOKUP(VALUE(MID(AU848,2,1)), TxtPanelShape!$H$2:$I$50, 2, 0), IF(VALUE(MID(AU848,1,1))&gt;=7, ", "&amp;VLOOKUP(VALUE(MID(AU848,2,1)), TxtPanelShape!$H$2:$I$50, 2, 0),"")), "")</f>
        <v/>
      </c>
      <c r="AX848" s="79" t="str">
        <f>IFERROR(IF(VALUE(MID(AU848,1,1))=1, ", "&amp;VLOOKUP(VALUE(MID(AU848,3,1)), TxtPanelShape!$O$2:$P$50, 2, 0), IF(VALUE(MID(AU848,1,1))&gt;=7, ", "&amp;VLOOKUP(VALUE(MID(AU848,3,1)), TxtPanelShape!$O$2:$P$50, 2, 0),"")),"")</f>
        <v/>
      </c>
      <c r="AY848" s="79" t="str">
        <f>IFERROR("; "&amp;VLOOKUP(VALUE(MID(AU848,4,1)), TxtPanelShape!$V$2:$W$50,2,0),"")</f>
        <v/>
      </c>
      <c r="AZ848" s="79" t="str">
        <f t="shared" si="169"/>
        <v/>
      </c>
      <c r="BA848" s="71"/>
      <c r="BB848" s="79" t="str">
        <f>IFERROR(IF(VALUE(MID(BA848,1,1))=1, VLOOKUP(VALUE(MID(BA848,1,1)), TxtPanelShape!$A$2:$C$50, 3, 0), (IF(VALUE(MID(BA848,1,1))&gt;=7, VLOOKUP(VALUE(MID(BA848,1,1)), TxtPanelShape!$A$2:$C$50, 3, 0),VLOOKUP(VALUE(MID(BA848,1,2)),TxtPanelShape!$A$2:$C$50,3,0)))), "")</f>
        <v/>
      </c>
      <c r="BC848" s="79" t="str">
        <f>IFERROR(IF(VALUE(MID(BA848,1,1))=1, ", "&amp;VLOOKUP(VALUE(MID(BA848,2,1)), TxtPanelShape!$H$2:$I$50, 2, 0), IF(VALUE(MID(BA848,1,1))&gt;=7, ", "&amp;VLOOKUP(VALUE(MID(BA848,2,1)), TxtPanelShape!$H$2:$I$50, 2, 0),"")), "")</f>
        <v/>
      </c>
      <c r="BD848" s="79" t="str">
        <f>IFERROR(IF(VALUE(MID(BA848,1,1))=1, ", "&amp;VLOOKUP(VALUE(MID(BA848,3,1)), TxtPanelShape!$O$2:$P$50, 2, 0), IF(VALUE(MID(BA848,1,1))&gt;=7, ", "&amp;VLOOKUP(VALUE(MID(BA848,3,1)), TxtPanelShape!$O$2:$P$50, 2, 0),"")),"")</f>
        <v/>
      </c>
      <c r="BE848" s="79" t="str">
        <f>IFERROR("; "&amp;VLOOKUP(VALUE(MID(BA848,4,1)), TxtPanelShape!$V$2:$W$50,2,0),"")</f>
        <v/>
      </c>
      <c r="BF848" s="79" t="str">
        <f t="shared" si="170"/>
        <v/>
      </c>
      <c r="BG848" s="71"/>
      <c r="BH848" s="79" t="str">
        <f>IFERROR(VLOOKUP(BG848, TxtPanelDefinition!$A$2:$B$50, 2, 0),"")</f>
        <v/>
      </c>
      <c r="BI848" s="71"/>
      <c r="BJ848" s="79" t="str">
        <f>IFERROR(VLOOKUP(BI848, TxtPanelDefinition!$A$2:$B$50, 2, 0),"")</f>
        <v/>
      </c>
      <c r="BK848" s="71"/>
      <c r="BL848" s="79" t="str">
        <f>IFERROR(VLOOKUP(BK848, InscrTechniques!$A$2:$B$50, 2, 0),"")</f>
        <v/>
      </c>
      <c r="BM848" s="71"/>
      <c r="BN848" s="79" t="str">
        <f>IFERROR(VLOOKUP(BM848, InscrTechniques!$A$2:$B$50, 2, 0),"")</f>
        <v/>
      </c>
      <c r="BO848" s="71"/>
      <c r="BP848" s="79" t="str">
        <f>IFERROR(VLOOKUP(BO848, InscrTechniques!$A$2:$B$50, 2, 0),"")</f>
        <v/>
      </c>
      <c r="BQ848" s="71"/>
      <c r="BR848" s="79" t="str">
        <f>IFERROR(VLOOKUP(BQ848, InscrTechniques!$A$2:$B$50, 2, 0),"")</f>
        <v/>
      </c>
      <c r="BS848" s="71"/>
      <c r="BT848" s="79" t="str">
        <f>IFERROR(VLOOKUP(BS848, InscrTechniques!$A$2:$B$50, 2, 0),"")</f>
        <v/>
      </c>
      <c r="BU848" s="71"/>
      <c r="BV848" s="79" t="str">
        <f>IFERROR(VLOOKUP(BU848, InscrTechniques!$A$2:$B$50, 2, 0),"")</f>
        <v/>
      </c>
      <c r="BW848" s="125"/>
      <c r="BX848" s="79" t="str">
        <f>IFERROR(VLOOKUP(BW848, InscrTechniques!$A$2:$B$50, 2, 0),"")</f>
        <v/>
      </c>
      <c r="BY848" s="125"/>
      <c r="BZ848" s="79" t="str">
        <f>IFERROR(VLOOKUP(BY848, InscrTechniques!$A$2:$B$50, 2, 0),"")</f>
        <v/>
      </c>
      <c r="CA848" s="74"/>
      <c r="CB848" s="114" t="str">
        <f>IFERROR(VLOOKUP(CA848, LetterStyle!$A$2:$B$50, 2, 0),"")</f>
        <v/>
      </c>
      <c r="CC848" s="74"/>
      <c r="CD848" s="114" t="str">
        <f>IFERROR(VLOOKUP(CC848, LetterStyle!$A$2:$B$50, 2, 0),"")</f>
        <v/>
      </c>
      <c r="CE848" s="74"/>
      <c r="CF848" s="114" t="str">
        <f>IFERROR(VLOOKUP(CE848, LetterStyle!$A$2:$B$50, 2, 0),"")</f>
        <v/>
      </c>
      <c r="CG848" s="74"/>
      <c r="CH848" s="79" t="str">
        <f>IFERROR(VLOOKUP(CG848, LetterStyle!$A$2:$B$50, 2, 0),"")</f>
        <v/>
      </c>
      <c r="CI848" s="71"/>
      <c r="CJ848" s="79" t="str">
        <f>IFERROR(VLOOKUP(CI848, DecMotifs!$A$1:$B$306, 2, 0),"")</f>
        <v/>
      </c>
      <c r="CK848" s="71"/>
      <c r="CL848" s="79" t="str">
        <f>IFERROR(VLOOKUP(CK848, DecMotifs!$A$1:$B$306, 2, 0),"")</f>
        <v/>
      </c>
      <c r="CM848" s="71"/>
      <c r="CN848" s="79" t="str">
        <f>IFERROR(VLOOKUP(CM848, DecMotifs!$A$1:$B$306, 2, 0),"")</f>
        <v/>
      </c>
      <c r="CO848" s="71"/>
      <c r="CP848" s="79" t="str">
        <f>IFERROR(VLOOKUP(CO848, MarginalDec!$A$2:$B$253, 2, 0),"")</f>
        <v/>
      </c>
      <c r="CQ848" s="71"/>
      <c r="CR848" s="79" t="str">
        <f>IFERROR(VLOOKUP(CQ848, MarginalDec!$A$2:$B$253, 2, 0),"")</f>
        <v/>
      </c>
      <c r="CS848" s="71"/>
      <c r="CT848" s="79" t="str">
        <f>IFERROR(VLOOKUP(CS848, MarginalDec!$A$2:$B$253, 2, 0),"")</f>
        <v/>
      </c>
      <c r="CU848" s="71"/>
      <c r="CV848" s="79" t="str">
        <f>IF(ISBLANK(CU848),"", IFERROR(VLOOKUP(CU848, Tooling!$A$2:$B$252, 2, 0),""))</f>
        <v/>
      </c>
      <c r="CW848" s="71"/>
      <c r="CX848" s="79" t="str">
        <f>IF(ISBLANK(CW848),"", IFERROR(VLOOKUP(CW848, Tooling!$A$2:$B$252, 2, 0),""))</f>
        <v/>
      </c>
      <c r="CY848" s="71"/>
      <c r="CZ848" s="79" t="str">
        <f>IF(ISBLANK(CY848),"", IFERROR(VLOOKUP(CY848, Repairs!$A$2:$B$252, 2, 0),""))</f>
        <v/>
      </c>
      <c r="DA848" s="77"/>
      <c r="DB848" s="71"/>
      <c r="DC848" s="79" t="str">
        <f>IFERROR(VLOOKUP(DB848, DatingReason!$A$2:$B$252, 2, 0),"")</f>
        <v/>
      </c>
      <c r="DD848" s="123" t="str">
        <f t="shared" si="171"/>
        <v/>
      </c>
      <c r="DF848" s="119" t="str">
        <f t="array" ref="DF848">IF(AND($B848&lt;&gt;"", $DE848&lt;&gt;"", $DE848&lt;&gt;"No"),MAX(IF($B848=PEOPLE!$B$4:$B$1000, PEOPLE!$Q$4:$Q$1000,""))+100,"")</f>
        <v/>
      </c>
      <c r="DG848" s="68"/>
      <c r="DH848" s="76">
        <f>COUNTIF(PEOPLE!B:B, MEMORIALS!B848)</f>
        <v>0</v>
      </c>
      <c r="DI848" s="82"/>
      <c r="DJ848" s="82"/>
      <c r="DK848" s="82"/>
      <c r="DL848" s="68"/>
      <c r="DM848" s="68"/>
      <c r="DN848" s="68"/>
      <c r="DO848" s="68"/>
      <c r="DP848" s="68"/>
    </row>
    <row r="849" spans="1:120" ht="15" customHeight="1" x14ac:dyDescent="0.25">
      <c r="A849" s="68"/>
      <c r="B849" s="69"/>
      <c r="C849" s="68"/>
      <c r="D849" s="68"/>
      <c r="E849" s="70" t="str">
        <f>IF(D849="","",VLOOKUP(D849,Denomination!$A$2:$B$50, 2, 0))</f>
        <v/>
      </c>
      <c r="F849" s="68"/>
      <c r="G849" s="71"/>
      <c r="H849" s="70" t="str">
        <f>IF(G849="","",VLOOKUP(G849,MCondition!$A$2:$B$50, 2, 0))</f>
        <v/>
      </c>
      <c r="I849" s="72"/>
      <c r="J849" s="71"/>
      <c r="K849" s="70" t="str">
        <f>IF(J849="","",VLOOKUP(J849,ICondition!$A$2:$B$50, 2, 0))</f>
        <v/>
      </c>
      <c r="L849" s="73"/>
      <c r="M849" s="73"/>
      <c r="N849" s="73"/>
      <c r="O849" s="73"/>
      <c r="P849" s="73"/>
      <c r="Q849" s="73"/>
      <c r="R849" s="78"/>
      <c r="S849" s="79" t="str">
        <f>IFERROR(VLOOKUP(R849,Material!$A$2:$B$59, 2, 0),"")</f>
        <v/>
      </c>
      <c r="T849" s="71"/>
      <c r="U849" s="79" t="str">
        <f>IFERROR(VLOOKUP(T849,Material!$A$2:$B$59, 2, 0),"")</f>
        <v/>
      </c>
      <c r="V849" s="71"/>
      <c r="W849" s="79" t="str">
        <f>IFERROR(VLOOKUP(V849,Material!$A$2:$B$59, 2, 0),"")</f>
        <v/>
      </c>
      <c r="X849" s="71"/>
      <c r="Y849" s="79" t="str">
        <f>IFERROR(VLOOKUP(X849,Material!$A$2:$B$59, 2, 0),"")</f>
        <v/>
      </c>
      <c r="Z849" s="71"/>
      <c r="AA849" s="79" t="str">
        <f>IFERROR(VLOOKUP(Z849,Material!$A$2:$B$59, 2, 0),"")</f>
        <v/>
      </c>
      <c r="AB849" s="74"/>
      <c r="AC849" s="75" t="e">
        <f t="shared" si="160"/>
        <v>#VALUE!</v>
      </c>
      <c r="AD849" s="75" t="e">
        <f t="shared" si="161"/>
        <v>#VALUE!</v>
      </c>
      <c r="AE849" s="75" t="e">
        <f t="shared" si="163"/>
        <v>#VALUE!</v>
      </c>
      <c r="AF849" s="75" t="e">
        <f t="shared" si="162"/>
        <v>#VALUE!</v>
      </c>
      <c r="AG849" s="75" t="e">
        <f t="shared" si="164"/>
        <v>#VALUE!</v>
      </c>
      <c r="AH849" s="75" t="e">
        <f t="shared" si="165"/>
        <v>#VALUE!</v>
      </c>
      <c r="AI849" s="75" t="e">
        <f t="shared" si="166"/>
        <v>#VALUE!</v>
      </c>
      <c r="AJ849" s="80" t="e">
        <f t="shared" si="167"/>
        <v>#VALUE!</v>
      </c>
      <c r="AK849" s="79" t="str">
        <f>(IFERROR(VLOOKUP(AB849,Categories!$A$2:$B$20,2,1),""))</f>
        <v/>
      </c>
      <c r="AL849" s="79" t="str">
        <f ca="1">IFERROR(VLOOKUP((HLOOKUP((VLOOKUP($AB849,Categories!$A$2:$F$20,3,1)), $AB$3:$AJ849, (ROW()-ROW($AB$3)+1), 0)), INDIRECT(VLOOKUP($AB849,Categories!$A$2:$F$20,6,1)),2,0),AK849)</f>
        <v/>
      </c>
      <c r="AM849" s="79" t="str">
        <f ca="1">IFERROR(VLOOKUP((HLOOKUP((VLOOKUP($AB849,Categories!$A$2:$F$20,4,1)),$AB$3:$AJ849,(ROW()-ROW($AB$3)+1),0)),INDIRECT(VLOOKUP($AB849,Categories!$A$2:$H$20,7,1)),2,0),"")</f>
        <v/>
      </c>
      <c r="AN849" s="79" t="str">
        <f ca="1">IFERROR(VLOOKUP((HLOOKUP((VLOOKUP($AB849,Categories!$A$2:$F$20,5,1)), $AB$3:$AJ849, (ROW()-ROW($AB$3)+1), 0)), INDIRECT(VLOOKUP($AB849,Categories!$A$2:$H$20,8,1)),2,0),"")</f>
        <v/>
      </c>
      <c r="AO849" s="79" t="str">
        <f t="shared" ca="1" si="168"/>
        <v/>
      </c>
      <c r="AP849" s="81"/>
      <c r="AQ849" s="70" t="str">
        <f>IFERROR(VLOOKUP(VALUE(MID(AP849,1,1)),AdditionalElements!$A$2:$B$50,2,0),"")</f>
        <v/>
      </c>
      <c r="AR849" s="70" t="str">
        <f>IFERROR(VLOOKUP(VALUE(MID(AP849,2,1)),AdditionalElements!$H$2:$I$50,2,0),"")</f>
        <v/>
      </c>
      <c r="AS849" s="70" t="str">
        <f>IFERROR(VLOOKUP(VALUE(MID(AP849,3,1)),AdditionalElements!$O$2:$P$50,2,0),"")</f>
        <v/>
      </c>
      <c r="AT849" s="70" t="str">
        <f>IFERROR(VLOOKUP(VALUE(MID(AP849,4,1)),AdditionalElements!$V$2:$W$50,2,0),"")</f>
        <v/>
      </c>
      <c r="AU849" s="71"/>
      <c r="AV849" s="79" t="str">
        <f>IFERROR(IF(VALUE(MID(AU849,1,1))=1, VLOOKUP(VALUE(MID(AU849,1,1)), TxtPanelShape!$A$2:$C$50, 3, 0), (IF(VALUE(MID(AU849,1,1))&gt;=7, VLOOKUP(VALUE(MID(AU849,1,1)), TxtPanelShape!$A$2:$C$50, 3, 0),VLOOKUP(VALUE(MID(AU849,1,2)),TxtPanelShape!$A$2:$C$50,3,0)))), "")</f>
        <v/>
      </c>
      <c r="AW849" s="79" t="str">
        <f>IFERROR(IF(VALUE(MID(AU849,1,1))=1, ", "&amp;VLOOKUP(VALUE(MID(AU849,2,1)), TxtPanelShape!$H$2:$I$50, 2, 0), IF(VALUE(MID(AU849,1,1))&gt;=7, ", "&amp;VLOOKUP(VALUE(MID(AU849,2,1)), TxtPanelShape!$H$2:$I$50, 2, 0),"")), "")</f>
        <v/>
      </c>
      <c r="AX849" s="79" t="str">
        <f>IFERROR(IF(VALUE(MID(AU849,1,1))=1, ", "&amp;VLOOKUP(VALUE(MID(AU849,3,1)), TxtPanelShape!$O$2:$P$50, 2, 0), IF(VALUE(MID(AU849,1,1))&gt;=7, ", "&amp;VLOOKUP(VALUE(MID(AU849,3,1)), TxtPanelShape!$O$2:$P$50, 2, 0),"")),"")</f>
        <v/>
      </c>
      <c r="AY849" s="79" t="str">
        <f>IFERROR("; "&amp;VLOOKUP(VALUE(MID(AU849,4,1)), TxtPanelShape!$V$2:$W$50,2,0),"")</f>
        <v/>
      </c>
      <c r="AZ849" s="79" t="str">
        <f t="shared" si="169"/>
        <v/>
      </c>
      <c r="BA849" s="71"/>
      <c r="BB849" s="79" t="str">
        <f>IFERROR(IF(VALUE(MID(BA849,1,1))=1, VLOOKUP(VALUE(MID(BA849,1,1)), TxtPanelShape!$A$2:$C$50, 3, 0), (IF(VALUE(MID(BA849,1,1))&gt;=7, VLOOKUP(VALUE(MID(BA849,1,1)), TxtPanelShape!$A$2:$C$50, 3, 0),VLOOKUP(VALUE(MID(BA849,1,2)),TxtPanelShape!$A$2:$C$50,3,0)))), "")</f>
        <v/>
      </c>
      <c r="BC849" s="79" t="str">
        <f>IFERROR(IF(VALUE(MID(BA849,1,1))=1, ", "&amp;VLOOKUP(VALUE(MID(BA849,2,1)), TxtPanelShape!$H$2:$I$50, 2, 0), IF(VALUE(MID(BA849,1,1))&gt;=7, ", "&amp;VLOOKUP(VALUE(MID(BA849,2,1)), TxtPanelShape!$H$2:$I$50, 2, 0),"")), "")</f>
        <v/>
      </c>
      <c r="BD849" s="79" t="str">
        <f>IFERROR(IF(VALUE(MID(BA849,1,1))=1, ", "&amp;VLOOKUP(VALUE(MID(BA849,3,1)), TxtPanelShape!$O$2:$P$50, 2, 0), IF(VALUE(MID(BA849,1,1))&gt;=7, ", "&amp;VLOOKUP(VALUE(MID(BA849,3,1)), TxtPanelShape!$O$2:$P$50, 2, 0),"")),"")</f>
        <v/>
      </c>
      <c r="BE849" s="79" t="str">
        <f>IFERROR("; "&amp;VLOOKUP(VALUE(MID(BA849,4,1)), TxtPanelShape!$V$2:$W$50,2,0),"")</f>
        <v/>
      </c>
      <c r="BF849" s="79" t="str">
        <f t="shared" si="170"/>
        <v/>
      </c>
      <c r="BG849" s="71"/>
      <c r="BH849" s="79" t="str">
        <f>IFERROR(VLOOKUP(BG849, TxtPanelDefinition!$A$2:$B$50, 2, 0),"")</f>
        <v/>
      </c>
      <c r="BI849" s="71"/>
      <c r="BJ849" s="79" t="str">
        <f>IFERROR(VLOOKUP(BI849, TxtPanelDefinition!$A$2:$B$50, 2, 0),"")</f>
        <v/>
      </c>
      <c r="BK849" s="71"/>
      <c r="BL849" s="79" t="str">
        <f>IFERROR(VLOOKUP(BK849, InscrTechniques!$A$2:$B$50, 2, 0),"")</f>
        <v/>
      </c>
      <c r="BM849" s="71"/>
      <c r="BN849" s="79" t="str">
        <f>IFERROR(VLOOKUP(BM849, InscrTechniques!$A$2:$B$50, 2, 0),"")</f>
        <v/>
      </c>
      <c r="BO849" s="71"/>
      <c r="BP849" s="79" t="str">
        <f>IFERROR(VLOOKUP(BO849, InscrTechniques!$A$2:$B$50, 2, 0),"")</f>
        <v/>
      </c>
      <c r="BQ849" s="71"/>
      <c r="BR849" s="79" t="str">
        <f>IFERROR(VLOOKUP(BQ849, InscrTechniques!$A$2:$B$50, 2, 0),"")</f>
        <v/>
      </c>
      <c r="BS849" s="71"/>
      <c r="BT849" s="79" t="str">
        <f>IFERROR(VLOOKUP(BS849, InscrTechniques!$A$2:$B$50, 2, 0),"")</f>
        <v/>
      </c>
      <c r="BU849" s="71"/>
      <c r="BV849" s="79" t="str">
        <f>IFERROR(VLOOKUP(BU849, InscrTechniques!$A$2:$B$50, 2, 0),"")</f>
        <v/>
      </c>
      <c r="BW849" s="125"/>
      <c r="BX849" s="79" t="str">
        <f>IFERROR(VLOOKUP(BW849, InscrTechniques!$A$2:$B$50, 2, 0),"")</f>
        <v/>
      </c>
      <c r="BY849" s="125"/>
      <c r="BZ849" s="79" t="str">
        <f>IFERROR(VLOOKUP(BY849, InscrTechniques!$A$2:$B$50, 2, 0),"")</f>
        <v/>
      </c>
      <c r="CA849" s="74"/>
      <c r="CB849" s="114" t="str">
        <f>IFERROR(VLOOKUP(CA849, LetterStyle!$A$2:$B$50, 2, 0),"")</f>
        <v/>
      </c>
      <c r="CC849" s="74"/>
      <c r="CD849" s="114" t="str">
        <f>IFERROR(VLOOKUP(CC849, LetterStyle!$A$2:$B$50, 2, 0),"")</f>
        <v/>
      </c>
      <c r="CE849" s="74"/>
      <c r="CF849" s="114" t="str">
        <f>IFERROR(VLOOKUP(CE849, LetterStyle!$A$2:$B$50, 2, 0),"")</f>
        <v/>
      </c>
      <c r="CG849" s="74"/>
      <c r="CH849" s="79" t="str">
        <f>IFERROR(VLOOKUP(CG849, LetterStyle!$A$2:$B$50, 2, 0),"")</f>
        <v/>
      </c>
      <c r="CI849" s="71"/>
      <c r="CJ849" s="79" t="str">
        <f>IFERROR(VLOOKUP(CI849, DecMotifs!$A$1:$B$306, 2, 0),"")</f>
        <v/>
      </c>
      <c r="CK849" s="71"/>
      <c r="CL849" s="79" t="str">
        <f>IFERROR(VLOOKUP(CK849, DecMotifs!$A$1:$B$306, 2, 0),"")</f>
        <v/>
      </c>
      <c r="CM849" s="71"/>
      <c r="CN849" s="79" t="str">
        <f>IFERROR(VLOOKUP(CM849, DecMotifs!$A$1:$B$306, 2, 0),"")</f>
        <v/>
      </c>
      <c r="CO849" s="71"/>
      <c r="CP849" s="79" t="str">
        <f>IFERROR(VLOOKUP(CO849, MarginalDec!$A$2:$B$253, 2, 0),"")</f>
        <v/>
      </c>
      <c r="CQ849" s="71"/>
      <c r="CR849" s="79" t="str">
        <f>IFERROR(VLOOKUP(CQ849, MarginalDec!$A$2:$B$253, 2, 0),"")</f>
        <v/>
      </c>
      <c r="CS849" s="71"/>
      <c r="CT849" s="79" t="str">
        <f>IFERROR(VLOOKUP(CS849, MarginalDec!$A$2:$B$253, 2, 0),"")</f>
        <v/>
      </c>
      <c r="CU849" s="71"/>
      <c r="CV849" s="79" t="str">
        <f>IF(ISBLANK(CU849),"", IFERROR(VLOOKUP(CU849, Tooling!$A$2:$B$252, 2, 0),""))</f>
        <v/>
      </c>
      <c r="CW849" s="71"/>
      <c r="CX849" s="79" t="str">
        <f>IF(ISBLANK(CW849),"", IFERROR(VLOOKUP(CW849, Tooling!$A$2:$B$252, 2, 0),""))</f>
        <v/>
      </c>
      <c r="CY849" s="71"/>
      <c r="CZ849" s="79" t="str">
        <f>IF(ISBLANK(CY849),"", IFERROR(VLOOKUP(CY849, Repairs!$A$2:$B$252, 2, 0),""))</f>
        <v/>
      </c>
      <c r="DA849" s="77"/>
      <c r="DB849" s="71"/>
      <c r="DC849" s="79" t="str">
        <f>IFERROR(VLOOKUP(DB849, DatingReason!$A$2:$B$252, 2, 0),"")</f>
        <v/>
      </c>
      <c r="DD849" s="123" t="str">
        <f t="shared" si="171"/>
        <v/>
      </c>
      <c r="DF849" s="119" t="str">
        <f t="array" ref="DF849">IF(AND($B849&lt;&gt;"", $DE849&lt;&gt;"", $DE849&lt;&gt;"No"),MAX(IF($B849=PEOPLE!$B$4:$B$1000, PEOPLE!$Q$4:$Q$1000,""))+100,"")</f>
        <v/>
      </c>
      <c r="DG849" s="68"/>
      <c r="DH849" s="76">
        <f>COUNTIF(PEOPLE!B:B, MEMORIALS!B849)</f>
        <v>0</v>
      </c>
      <c r="DI849" s="82"/>
      <c r="DJ849" s="82"/>
      <c r="DK849" s="82"/>
      <c r="DL849" s="68"/>
      <c r="DM849" s="68"/>
      <c r="DN849" s="68"/>
      <c r="DO849" s="68"/>
      <c r="DP849" s="68"/>
    </row>
    <row r="850" spans="1:120" ht="15" customHeight="1" x14ac:dyDescent="0.25">
      <c r="A850" s="68"/>
      <c r="B850" s="69"/>
      <c r="C850" s="68"/>
      <c r="D850" s="68"/>
      <c r="E850" s="70" t="str">
        <f>IF(D850="","",VLOOKUP(D850,Denomination!$A$2:$B$50, 2, 0))</f>
        <v/>
      </c>
      <c r="F850" s="68"/>
      <c r="G850" s="71"/>
      <c r="H850" s="70" t="str">
        <f>IF(G850="","",VLOOKUP(G850,MCondition!$A$2:$B$50, 2, 0))</f>
        <v/>
      </c>
      <c r="I850" s="72"/>
      <c r="J850" s="71"/>
      <c r="K850" s="70" t="str">
        <f>IF(J850="","",VLOOKUP(J850,ICondition!$A$2:$B$50, 2, 0))</f>
        <v/>
      </c>
      <c r="L850" s="73"/>
      <c r="M850" s="73"/>
      <c r="N850" s="73"/>
      <c r="O850" s="73"/>
      <c r="P850" s="73"/>
      <c r="Q850" s="73"/>
      <c r="R850" s="78"/>
      <c r="S850" s="79" t="str">
        <f>IFERROR(VLOOKUP(R850,Material!$A$2:$B$59, 2, 0),"")</f>
        <v/>
      </c>
      <c r="T850" s="71"/>
      <c r="U850" s="79" t="str">
        <f>IFERROR(VLOOKUP(T850,Material!$A$2:$B$59, 2, 0),"")</f>
        <v/>
      </c>
      <c r="V850" s="71"/>
      <c r="W850" s="79" t="str">
        <f>IFERROR(VLOOKUP(V850,Material!$A$2:$B$59, 2, 0),"")</f>
        <v/>
      </c>
      <c r="X850" s="71"/>
      <c r="Y850" s="79" t="str">
        <f>IFERROR(VLOOKUP(X850,Material!$A$2:$B$59, 2, 0),"")</f>
        <v/>
      </c>
      <c r="Z850" s="71"/>
      <c r="AA850" s="79" t="str">
        <f>IFERROR(VLOOKUP(Z850,Material!$A$2:$B$59, 2, 0),"")</f>
        <v/>
      </c>
      <c r="AB850" s="74"/>
      <c r="AC850" s="75" t="e">
        <f t="shared" si="160"/>
        <v>#VALUE!</v>
      </c>
      <c r="AD850" s="75" t="e">
        <f t="shared" si="161"/>
        <v>#VALUE!</v>
      </c>
      <c r="AE850" s="75" t="e">
        <f t="shared" si="163"/>
        <v>#VALUE!</v>
      </c>
      <c r="AF850" s="75" t="e">
        <f t="shared" si="162"/>
        <v>#VALUE!</v>
      </c>
      <c r="AG850" s="75" t="e">
        <f t="shared" si="164"/>
        <v>#VALUE!</v>
      </c>
      <c r="AH850" s="75" t="e">
        <f t="shared" si="165"/>
        <v>#VALUE!</v>
      </c>
      <c r="AI850" s="75" t="e">
        <f t="shared" si="166"/>
        <v>#VALUE!</v>
      </c>
      <c r="AJ850" s="80" t="e">
        <f t="shared" si="167"/>
        <v>#VALUE!</v>
      </c>
      <c r="AK850" s="79" t="str">
        <f>(IFERROR(VLOOKUP(AB850,Categories!$A$2:$B$20,2,1),""))</f>
        <v/>
      </c>
      <c r="AL850" s="79" t="str">
        <f ca="1">IFERROR(VLOOKUP((HLOOKUP((VLOOKUP($AB850,Categories!$A$2:$F$20,3,1)), $AB$3:$AJ850, (ROW()-ROW($AB$3)+1), 0)), INDIRECT(VLOOKUP($AB850,Categories!$A$2:$F$20,6,1)),2,0),AK850)</f>
        <v/>
      </c>
      <c r="AM850" s="79" t="str">
        <f ca="1">IFERROR(VLOOKUP((HLOOKUP((VLOOKUP($AB850,Categories!$A$2:$F$20,4,1)),$AB$3:$AJ850,(ROW()-ROW($AB$3)+1),0)),INDIRECT(VLOOKUP($AB850,Categories!$A$2:$H$20,7,1)),2,0),"")</f>
        <v/>
      </c>
      <c r="AN850" s="79" t="str">
        <f ca="1">IFERROR(VLOOKUP((HLOOKUP((VLOOKUP($AB850,Categories!$A$2:$F$20,5,1)), $AB$3:$AJ850, (ROW()-ROW($AB$3)+1), 0)), INDIRECT(VLOOKUP($AB850,Categories!$A$2:$H$20,8,1)),2,0),"")</f>
        <v/>
      </c>
      <c r="AO850" s="79" t="str">
        <f t="shared" ca="1" si="168"/>
        <v/>
      </c>
      <c r="AP850" s="81"/>
      <c r="AQ850" s="70" t="str">
        <f>IFERROR(VLOOKUP(VALUE(MID(AP850,1,1)),AdditionalElements!$A$2:$B$50,2,0),"")</f>
        <v/>
      </c>
      <c r="AR850" s="70" t="str">
        <f>IFERROR(VLOOKUP(VALUE(MID(AP850,2,1)),AdditionalElements!$H$2:$I$50,2,0),"")</f>
        <v/>
      </c>
      <c r="AS850" s="70" t="str">
        <f>IFERROR(VLOOKUP(VALUE(MID(AP850,3,1)),AdditionalElements!$O$2:$P$50,2,0),"")</f>
        <v/>
      </c>
      <c r="AT850" s="70" t="str">
        <f>IFERROR(VLOOKUP(VALUE(MID(AP850,4,1)),AdditionalElements!$V$2:$W$50,2,0),"")</f>
        <v/>
      </c>
      <c r="AU850" s="71"/>
      <c r="AV850" s="79" t="str">
        <f>IFERROR(IF(VALUE(MID(AU850,1,1))=1, VLOOKUP(VALUE(MID(AU850,1,1)), TxtPanelShape!$A$2:$C$50, 3, 0), (IF(VALUE(MID(AU850,1,1))&gt;=7, VLOOKUP(VALUE(MID(AU850,1,1)), TxtPanelShape!$A$2:$C$50, 3, 0),VLOOKUP(VALUE(MID(AU850,1,2)),TxtPanelShape!$A$2:$C$50,3,0)))), "")</f>
        <v/>
      </c>
      <c r="AW850" s="79" t="str">
        <f>IFERROR(IF(VALUE(MID(AU850,1,1))=1, ", "&amp;VLOOKUP(VALUE(MID(AU850,2,1)), TxtPanelShape!$H$2:$I$50, 2, 0), IF(VALUE(MID(AU850,1,1))&gt;=7, ", "&amp;VLOOKUP(VALUE(MID(AU850,2,1)), TxtPanelShape!$H$2:$I$50, 2, 0),"")), "")</f>
        <v/>
      </c>
      <c r="AX850" s="79" t="str">
        <f>IFERROR(IF(VALUE(MID(AU850,1,1))=1, ", "&amp;VLOOKUP(VALUE(MID(AU850,3,1)), TxtPanelShape!$O$2:$P$50, 2, 0), IF(VALUE(MID(AU850,1,1))&gt;=7, ", "&amp;VLOOKUP(VALUE(MID(AU850,3,1)), TxtPanelShape!$O$2:$P$50, 2, 0),"")),"")</f>
        <v/>
      </c>
      <c r="AY850" s="79" t="str">
        <f>IFERROR("; "&amp;VLOOKUP(VALUE(MID(AU850,4,1)), TxtPanelShape!$V$2:$W$50,2,0),"")</f>
        <v/>
      </c>
      <c r="AZ850" s="79" t="str">
        <f t="shared" si="169"/>
        <v/>
      </c>
      <c r="BA850" s="71"/>
      <c r="BB850" s="79" t="str">
        <f>IFERROR(IF(VALUE(MID(BA850,1,1))=1, VLOOKUP(VALUE(MID(BA850,1,1)), TxtPanelShape!$A$2:$C$50, 3, 0), (IF(VALUE(MID(BA850,1,1))&gt;=7, VLOOKUP(VALUE(MID(BA850,1,1)), TxtPanelShape!$A$2:$C$50, 3, 0),VLOOKUP(VALUE(MID(BA850,1,2)),TxtPanelShape!$A$2:$C$50,3,0)))), "")</f>
        <v/>
      </c>
      <c r="BC850" s="79" t="str">
        <f>IFERROR(IF(VALUE(MID(BA850,1,1))=1, ", "&amp;VLOOKUP(VALUE(MID(BA850,2,1)), TxtPanelShape!$H$2:$I$50, 2, 0), IF(VALUE(MID(BA850,1,1))&gt;=7, ", "&amp;VLOOKUP(VALUE(MID(BA850,2,1)), TxtPanelShape!$H$2:$I$50, 2, 0),"")), "")</f>
        <v/>
      </c>
      <c r="BD850" s="79" t="str">
        <f>IFERROR(IF(VALUE(MID(BA850,1,1))=1, ", "&amp;VLOOKUP(VALUE(MID(BA850,3,1)), TxtPanelShape!$O$2:$P$50, 2, 0), IF(VALUE(MID(BA850,1,1))&gt;=7, ", "&amp;VLOOKUP(VALUE(MID(BA850,3,1)), TxtPanelShape!$O$2:$P$50, 2, 0),"")),"")</f>
        <v/>
      </c>
      <c r="BE850" s="79" t="str">
        <f>IFERROR("; "&amp;VLOOKUP(VALUE(MID(BA850,4,1)), TxtPanelShape!$V$2:$W$50,2,0),"")</f>
        <v/>
      </c>
      <c r="BF850" s="79" t="str">
        <f t="shared" si="170"/>
        <v/>
      </c>
      <c r="BG850" s="71"/>
      <c r="BH850" s="79" t="str">
        <f>IFERROR(VLOOKUP(BG850, TxtPanelDefinition!$A$2:$B$50, 2, 0),"")</f>
        <v/>
      </c>
      <c r="BI850" s="71"/>
      <c r="BJ850" s="79" t="str">
        <f>IFERROR(VLOOKUP(BI850, TxtPanelDefinition!$A$2:$B$50, 2, 0),"")</f>
        <v/>
      </c>
      <c r="BK850" s="71"/>
      <c r="BL850" s="79" t="str">
        <f>IFERROR(VLOOKUP(BK850, InscrTechniques!$A$2:$B$50, 2, 0),"")</f>
        <v/>
      </c>
      <c r="BM850" s="71"/>
      <c r="BN850" s="79" t="str">
        <f>IFERROR(VLOOKUP(BM850, InscrTechniques!$A$2:$B$50, 2, 0),"")</f>
        <v/>
      </c>
      <c r="BO850" s="71"/>
      <c r="BP850" s="79" t="str">
        <f>IFERROR(VLOOKUP(BO850, InscrTechniques!$A$2:$B$50, 2, 0),"")</f>
        <v/>
      </c>
      <c r="BQ850" s="71"/>
      <c r="BR850" s="79" t="str">
        <f>IFERROR(VLOOKUP(BQ850, InscrTechniques!$A$2:$B$50, 2, 0),"")</f>
        <v/>
      </c>
      <c r="BS850" s="71"/>
      <c r="BT850" s="79" t="str">
        <f>IFERROR(VLOOKUP(BS850, InscrTechniques!$A$2:$B$50, 2, 0),"")</f>
        <v/>
      </c>
      <c r="BU850" s="71"/>
      <c r="BV850" s="79" t="str">
        <f>IFERROR(VLOOKUP(BU850, InscrTechniques!$A$2:$B$50, 2, 0),"")</f>
        <v/>
      </c>
      <c r="BW850" s="125"/>
      <c r="BX850" s="79" t="str">
        <f>IFERROR(VLOOKUP(BW850, InscrTechniques!$A$2:$B$50, 2, 0),"")</f>
        <v/>
      </c>
      <c r="BY850" s="125"/>
      <c r="BZ850" s="79" t="str">
        <f>IFERROR(VLOOKUP(BY850, InscrTechniques!$A$2:$B$50, 2, 0),"")</f>
        <v/>
      </c>
      <c r="CA850" s="74"/>
      <c r="CB850" s="114" t="str">
        <f>IFERROR(VLOOKUP(CA850, LetterStyle!$A$2:$B$50, 2, 0),"")</f>
        <v/>
      </c>
      <c r="CC850" s="74"/>
      <c r="CD850" s="114" t="str">
        <f>IFERROR(VLOOKUP(CC850, LetterStyle!$A$2:$B$50, 2, 0),"")</f>
        <v/>
      </c>
      <c r="CE850" s="74"/>
      <c r="CF850" s="114" t="str">
        <f>IFERROR(VLOOKUP(CE850, LetterStyle!$A$2:$B$50, 2, 0),"")</f>
        <v/>
      </c>
      <c r="CG850" s="74"/>
      <c r="CH850" s="79" t="str">
        <f>IFERROR(VLOOKUP(CG850, LetterStyle!$A$2:$B$50, 2, 0),"")</f>
        <v/>
      </c>
      <c r="CI850" s="71"/>
      <c r="CJ850" s="79" t="str">
        <f>IFERROR(VLOOKUP(CI850, DecMotifs!$A$1:$B$306, 2, 0),"")</f>
        <v/>
      </c>
      <c r="CK850" s="71"/>
      <c r="CL850" s="79" t="str">
        <f>IFERROR(VLOOKUP(CK850, DecMotifs!$A$1:$B$306, 2, 0),"")</f>
        <v/>
      </c>
      <c r="CM850" s="71"/>
      <c r="CN850" s="79" t="str">
        <f>IFERROR(VLOOKUP(CM850, DecMotifs!$A$1:$B$306, 2, 0),"")</f>
        <v/>
      </c>
      <c r="CO850" s="71"/>
      <c r="CP850" s="79" t="str">
        <f>IFERROR(VLOOKUP(CO850, MarginalDec!$A$2:$B$253, 2, 0),"")</f>
        <v/>
      </c>
      <c r="CQ850" s="71"/>
      <c r="CR850" s="79" t="str">
        <f>IFERROR(VLOOKUP(CQ850, MarginalDec!$A$2:$B$253, 2, 0),"")</f>
        <v/>
      </c>
      <c r="CS850" s="71"/>
      <c r="CT850" s="79" t="str">
        <f>IFERROR(VLOOKUP(CS850, MarginalDec!$A$2:$B$253, 2, 0),"")</f>
        <v/>
      </c>
      <c r="CU850" s="71"/>
      <c r="CV850" s="79" t="str">
        <f>IF(ISBLANK(CU850),"", IFERROR(VLOOKUP(CU850, Tooling!$A$2:$B$252, 2, 0),""))</f>
        <v/>
      </c>
      <c r="CW850" s="71"/>
      <c r="CX850" s="79" t="str">
        <f>IF(ISBLANK(CW850),"", IFERROR(VLOOKUP(CW850, Tooling!$A$2:$B$252, 2, 0),""))</f>
        <v/>
      </c>
      <c r="CY850" s="71"/>
      <c r="CZ850" s="79" t="str">
        <f>IF(ISBLANK(CY850),"", IFERROR(VLOOKUP(CY850, Repairs!$A$2:$B$252, 2, 0),""))</f>
        <v/>
      </c>
      <c r="DA850" s="77"/>
      <c r="DB850" s="71"/>
      <c r="DC850" s="79" t="str">
        <f>IFERROR(VLOOKUP(DB850, DatingReason!$A$2:$B$252, 2, 0),"")</f>
        <v/>
      </c>
      <c r="DD850" s="123" t="str">
        <f t="shared" si="171"/>
        <v/>
      </c>
      <c r="DF850" s="119" t="str">
        <f t="array" ref="DF850">IF(AND($B850&lt;&gt;"", $DE850&lt;&gt;"", $DE850&lt;&gt;"No"),MAX(IF($B850=PEOPLE!$B$4:$B$1000, PEOPLE!$Q$4:$Q$1000,""))+100,"")</f>
        <v/>
      </c>
      <c r="DG850" s="68"/>
      <c r="DH850" s="76">
        <f>COUNTIF(PEOPLE!B:B, MEMORIALS!B850)</f>
        <v>0</v>
      </c>
      <c r="DI850" s="82"/>
      <c r="DJ850" s="82"/>
      <c r="DK850" s="82"/>
      <c r="DL850" s="68"/>
      <c r="DM850" s="68"/>
      <c r="DN850" s="68"/>
      <c r="DO850" s="68"/>
      <c r="DP850" s="68"/>
    </row>
    <row r="851" spans="1:120" ht="15" customHeight="1" x14ac:dyDescent="0.25">
      <c r="A851" s="68"/>
      <c r="B851" s="69"/>
      <c r="C851" s="68"/>
      <c r="D851" s="68"/>
      <c r="E851" s="70" t="str">
        <f>IF(D851="","",VLOOKUP(D851,Denomination!$A$2:$B$50, 2, 0))</f>
        <v/>
      </c>
      <c r="F851" s="68"/>
      <c r="G851" s="71"/>
      <c r="H851" s="70" t="str">
        <f>IF(G851="","",VLOOKUP(G851,MCondition!$A$2:$B$50, 2, 0))</f>
        <v/>
      </c>
      <c r="I851" s="72"/>
      <c r="J851" s="71"/>
      <c r="K851" s="70" t="str">
        <f>IF(J851="","",VLOOKUP(J851,ICondition!$A$2:$B$50, 2, 0))</f>
        <v/>
      </c>
      <c r="L851" s="73"/>
      <c r="M851" s="73"/>
      <c r="N851" s="73"/>
      <c r="O851" s="73"/>
      <c r="P851" s="73"/>
      <c r="Q851" s="73"/>
      <c r="R851" s="78"/>
      <c r="S851" s="79" t="str">
        <f>IFERROR(VLOOKUP(R851,Material!$A$2:$B$59, 2, 0),"")</f>
        <v/>
      </c>
      <c r="T851" s="71"/>
      <c r="U851" s="79" t="str">
        <f>IFERROR(VLOOKUP(T851,Material!$A$2:$B$59, 2, 0),"")</f>
        <v/>
      </c>
      <c r="V851" s="71"/>
      <c r="W851" s="79" t="str">
        <f>IFERROR(VLOOKUP(V851,Material!$A$2:$B$59, 2, 0),"")</f>
        <v/>
      </c>
      <c r="X851" s="71"/>
      <c r="Y851" s="79" t="str">
        <f>IFERROR(VLOOKUP(X851,Material!$A$2:$B$59, 2, 0),"")</f>
        <v/>
      </c>
      <c r="Z851" s="71"/>
      <c r="AA851" s="79" t="str">
        <f>IFERROR(VLOOKUP(Z851,Material!$A$2:$B$59, 2, 0),"")</f>
        <v/>
      </c>
      <c r="AB851" s="74"/>
      <c r="AC851" s="75" t="e">
        <f t="shared" si="160"/>
        <v>#VALUE!</v>
      </c>
      <c r="AD851" s="75" t="e">
        <f t="shared" si="161"/>
        <v>#VALUE!</v>
      </c>
      <c r="AE851" s="75" t="e">
        <f t="shared" si="163"/>
        <v>#VALUE!</v>
      </c>
      <c r="AF851" s="75" t="e">
        <f t="shared" si="162"/>
        <v>#VALUE!</v>
      </c>
      <c r="AG851" s="75" t="e">
        <f t="shared" si="164"/>
        <v>#VALUE!</v>
      </c>
      <c r="AH851" s="75" t="e">
        <f t="shared" si="165"/>
        <v>#VALUE!</v>
      </c>
      <c r="AI851" s="75" t="e">
        <f t="shared" si="166"/>
        <v>#VALUE!</v>
      </c>
      <c r="AJ851" s="80" t="e">
        <f t="shared" si="167"/>
        <v>#VALUE!</v>
      </c>
      <c r="AK851" s="79" t="str">
        <f>(IFERROR(VLOOKUP(AB851,Categories!$A$2:$B$20,2,1),""))</f>
        <v/>
      </c>
      <c r="AL851" s="79" t="str">
        <f ca="1">IFERROR(VLOOKUP((HLOOKUP((VLOOKUP($AB851,Categories!$A$2:$F$20,3,1)), $AB$3:$AJ851, (ROW()-ROW($AB$3)+1), 0)), INDIRECT(VLOOKUP($AB851,Categories!$A$2:$F$20,6,1)),2,0),AK851)</f>
        <v/>
      </c>
      <c r="AM851" s="79" t="str">
        <f ca="1">IFERROR(VLOOKUP((HLOOKUP((VLOOKUP($AB851,Categories!$A$2:$F$20,4,1)),$AB$3:$AJ851,(ROW()-ROW($AB$3)+1),0)),INDIRECT(VLOOKUP($AB851,Categories!$A$2:$H$20,7,1)),2,0),"")</f>
        <v/>
      </c>
      <c r="AN851" s="79" t="str">
        <f ca="1">IFERROR(VLOOKUP((HLOOKUP((VLOOKUP($AB851,Categories!$A$2:$F$20,5,1)), $AB$3:$AJ851, (ROW()-ROW($AB$3)+1), 0)), INDIRECT(VLOOKUP($AB851,Categories!$A$2:$H$20,8,1)),2,0),"")</f>
        <v/>
      </c>
      <c r="AO851" s="79" t="str">
        <f t="shared" ca="1" si="168"/>
        <v/>
      </c>
      <c r="AP851" s="81"/>
      <c r="AQ851" s="70" t="str">
        <f>IFERROR(VLOOKUP(VALUE(MID(AP851,1,1)),AdditionalElements!$A$2:$B$50,2,0),"")</f>
        <v/>
      </c>
      <c r="AR851" s="70" t="str">
        <f>IFERROR(VLOOKUP(VALUE(MID(AP851,2,1)),AdditionalElements!$H$2:$I$50,2,0),"")</f>
        <v/>
      </c>
      <c r="AS851" s="70" t="str">
        <f>IFERROR(VLOOKUP(VALUE(MID(AP851,3,1)),AdditionalElements!$O$2:$P$50,2,0),"")</f>
        <v/>
      </c>
      <c r="AT851" s="70" t="str">
        <f>IFERROR(VLOOKUP(VALUE(MID(AP851,4,1)),AdditionalElements!$V$2:$W$50,2,0),"")</f>
        <v/>
      </c>
      <c r="AU851" s="71"/>
      <c r="AV851" s="79" t="str">
        <f>IFERROR(IF(VALUE(MID(AU851,1,1))=1, VLOOKUP(VALUE(MID(AU851,1,1)), TxtPanelShape!$A$2:$C$50, 3, 0), (IF(VALUE(MID(AU851,1,1))&gt;=7, VLOOKUP(VALUE(MID(AU851,1,1)), TxtPanelShape!$A$2:$C$50, 3, 0),VLOOKUP(VALUE(MID(AU851,1,2)),TxtPanelShape!$A$2:$C$50,3,0)))), "")</f>
        <v/>
      </c>
      <c r="AW851" s="79" t="str">
        <f>IFERROR(IF(VALUE(MID(AU851,1,1))=1, ", "&amp;VLOOKUP(VALUE(MID(AU851,2,1)), TxtPanelShape!$H$2:$I$50, 2, 0), IF(VALUE(MID(AU851,1,1))&gt;=7, ", "&amp;VLOOKUP(VALUE(MID(AU851,2,1)), TxtPanelShape!$H$2:$I$50, 2, 0),"")), "")</f>
        <v/>
      </c>
      <c r="AX851" s="79" t="str">
        <f>IFERROR(IF(VALUE(MID(AU851,1,1))=1, ", "&amp;VLOOKUP(VALUE(MID(AU851,3,1)), TxtPanelShape!$O$2:$P$50, 2, 0), IF(VALUE(MID(AU851,1,1))&gt;=7, ", "&amp;VLOOKUP(VALUE(MID(AU851,3,1)), TxtPanelShape!$O$2:$P$50, 2, 0),"")),"")</f>
        <v/>
      </c>
      <c r="AY851" s="79" t="str">
        <f>IFERROR("; "&amp;VLOOKUP(VALUE(MID(AU851,4,1)), TxtPanelShape!$V$2:$W$50,2,0),"")</f>
        <v/>
      </c>
      <c r="AZ851" s="79" t="str">
        <f t="shared" si="169"/>
        <v/>
      </c>
      <c r="BA851" s="71"/>
      <c r="BB851" s="79" t="str">
        <f>IFERROR(IF(VALUE(MID(BA851,1,1))=1, VLOOKUP(VALUE(MID(BA851,1,1)), TxtPanelShape!$A$2:$C$50, 3, 0), (IF(VALUE(MID(BA851,1,1))&gt;=7, VLOOKUP(VALUE(MID(BA851,1,1)), TxtPanelShape!$A$2:$C$50, 3, 0),VLOOKUP(VALUE(MID(BA851,1,2)),TxtPanelShape!$A$2:$C$50,3,0)))), "")</f>
        <v/>
      </c>
      <c r="BC851" s="79" t="str">
        <f>IFERROR(IF(VALUE(MID(BA851,1,1))=1, ", "&amp;VLOOKUP(VALUE(MID(BA851,2,1)), TxtPanelShape!$H$2:$I$50, 2, 0), IF(VALUE(MID(BA851,1,1))&gt;=7, ", "&amp;VLOOKUP(VALUE(MID(BA851,2,1)), TxtPanelShape!$H$2:$I$50, 2, 0),"")), "")</f>
        <v/>
      </c>
      <c r="BD851" s="79" t="str">
        <f>IFERROR(IF(VALUE(MID(BA851,1,1))=1, ", "&amp;VLOOKUP(VALUE(MID(BA851,3,1)), TxtPanelShape!$O$2:$P$50, 2, 0), IF(VALUE(MID(BA851,1,1))&gt;=7, ", "&amp;VLOOKUP(VALUE(MID(BA851,3,1)), TxtPanelShape!$O$2:$P$50, 2, 0),"")),"")</f>
        <v/>
      </c>
      <c r="BE851" s="79" t="str">
        <f>IFERROR("; "&amp;VLOOKUP(VALUE(MID(BA851,4,1)), TxtPanelShape!$V$2:$W$50,2,0),"")</f>
        <v/>
      </c>
      <c r="BF851" s="79" t="str">
        <f t="shared" si="170"/>
        <v/>
      </c>
      <c r="BG851" s="71"/>
      <c r="BH851" s="79" t="str">
        <f>IFERROR(VLOOKUP(BG851, TxtPanelDefinition!$A$2:$B$50, 2, 0),"")</f>
        <v/>
      </c>
      <c r="BI851" s="71"/>
      <c r="BJ851" s="79" t="str">
        <f>IFERROR(VLOOKUP(BI851, TxtPanelDefinition!$A$2:$B$50, 2, 0),"")</f>
        <v/>
      </c>
      <c r="BK851" s="71"/>
      <c r="BL851" s="79" t="str">
        <f>IFERROR(VLOOKUP(BK851, InscrTechniques!$A$2:$B$50, 2, 0),"")</f>
        <v/>
      </c>
      <c r="BM851" s="71"/>
      <c r="BN851" s="79" t="str">
        <f>IFERROR(VLOOKUP(BM851, InscrTechniques!$A$2:$B$50, 2, 0),"")</f>
        <v/>
      </c>
      <c r="BO851" s="71"/>
      <c r="BP851" s="79" t="str">
        <f>IFERROR(VLOOKUP(BO851, InscrTechniques!$A$2:$B$50, 2, 0),"")</f>
        <v/>
      </c>
      <c r="BQ851" s="71"/>
      <c r="BR851" s="79" t="str">
        <f>IFERROR(VLOOKUP(BQ851, InscrTechniques!$A$2:$B$50, 2, 0),"")</f>
        <v/>
      </c>
      <c r="BS851" s="71"/>
      <c r="BT851" s="79" t="str">
        <f>IFERROR(VLOOKUP(BS851, InscrTechniques!$A$2:$B$50, 2, 0),"")</f>
        <v/>
      </c>
      <c r="BU851" s="71"/>
      <c r="BV851" s="79" t="str">
        <f>IFERROR(VLOOKUP(BU851, InscrTechniques!$A$2:$B$50, 2, 0),"")</f>
        <v/>
      </c>
      <c r="BW851" s="125"/>
      <c r="BX851" s="79" t="str">
        <f>IFERROR(VLOOKUP(BW851, InscrTechniques!$A$2:$B$50, 2, 0),"")</f>
        <v/>
      </c>
      <c r="BY851" s="125"/>
      <c r="BZ851" s="79" t="str">
        <f>IFERROR(VLOOKUP(BY851, InscrTechniques!$A$2:$B$50, 2, 0),"")</f>
        <v/>
      </c>
      <c r="CA851" s="74"/>
      <c r="CB851" s="114" t="str">
        <f>IFERROR(VLOOKUP(CA851, LetterStyle!$A$2:$B$50, 2, 0),"")</f>
        <v/>
      </c>
      <c r="CC851" s="74"/>
      <c r="CD851" s="114" t="str">
        <f>IFERROR(VLOOKUP(CC851, LetterStyle!$A$2:$B$50, 2, 0),"")</f>
        <v/>
      </c>
      <c r="CE851" s="74"/>
      <c r="CF851" s="114" t="str">
        <f>IFERROR(VLOOKUP(CE851, LetterStyle!$A$2:$B$50, 2, 0),"")</f>
        <v/>
      </c>
      <c r="CG851" s="74"/>
      <c r="CH851" s="79" t="str">
        <f>IFERROR(VLOOKUP(CG851, LetterStyle!$A$2:$B$50, 2, 0),"")</f>
        <v/>
      </c>
      <c r="CI851" s="71"/>
      <c r="CJ851" s="79" t="str">
        <f>IFERROR(VLOOKUP(CI851, DecMotifs!$A$1:$B$306, 2, 0),"")</f>
        <v/>
      </c>
      <c r="CK851" s="71"/>
      <c r="CL851" s="79" t="str">
        <f>IFERROR(VLOOKUP(CK851, DecMotifs!$A$1:$B$306, 2, 0),"")</f>
        <v/>
      </c>
      <c r="CM851" s="71"/>
      <c r="CN851" s="79" t="str">
        <f>IFERROR(VLOOKUP(CM851, DecMotifs!$A$1:$B$306, 2, 0),"")</f>
        <v/>
      </c>
      <c r="CO851" s="71"/>
      <c r="CP851" s="79" t="str">
        <f>IFERROR(VLOOKUP(CO851, MarginalDec!$A$2:$B$253, 2, 0),"")</f>
        <v/>
      </c>
      <c r="CQ851" s="71"/>
      <c r="CR851" s="79" t="str">
        <f>IFERROR(VLOOKUP(CQ851, MarginalDec!$A$2:$B$253, 2, 0),"")</f>
        <v/>
      </c>
      <c r="CS851" s="71"/>
      <c r="CT851" s="79" t="str">
        <f>IFERROR(VLOOKUP(CS851, MarginalDec!$A$2:$B$253, 2, 0),"")</f>
        <v/>
      </c>
      <c r="CU851" s="71"/>
      <c r="CV851" s="79" t="str">
        <f>IF(ISBLANK(CU851),"", IFERROR(VLOOKUP(CU851, Tooling!$A$2:$B$252, 2, 0),""))</f>
        <v/>
      </c>
      <c r="CW851" s="71"/>
      <c r="CX851" s="79" t="str">
        <f>IF(ISBLANK(CW851),"", IFERROR(VLOOKUP(CW851, Tooling!$A$2:$B$252, 2, 0),""))</f>
        <v/>
      </c>
      <c r="CY851" s="71"/>
      <c r="CZ851" s="79" t="str">
        <f>IF(ISBLANK(CY851),"", IFERROR(VLOOKUP(CY851, Repairs!$A$2:$B$252, 2, 0),""))</f>
        <v/>
      </c>
      <c r="DA851" s="77"/>
      <c r="DB851" s="71"/>
      <c r="DC851" s="79" t="str">
        <f>IFERROR(VLOOKUP(DB851, DatingReason!$A$2:$B$252, 2, 0),"")</f>
        <v/>
      </c>
      <c r="DD851" s="123" t="str">
        <f t="shared" si="171"/>
        <v/>
      </c>
      <c r="DF851" s="119" t="str">
        <f t="array" ref="DF851">IF(AND($B851&lt;&gt;"", $DE851&lt;&gt;"", $DE851&lt;&gt;"No"),MAX(IF($B851=PEOPLE!$B$4:$B$1000, PEOPLE!$Q$4:$Q$1000,""))+100,"")</f>
        <v/>
      </c>
      <c r="DG851" s="68"/>
      <c r="DH851" s="76">
        <f>COUNTIF(PEOPLE!B:B, MEMORIALS!B851)</f>
        <v>0</v>
      </c>
      <c r="DI851" s="82"/>
      <c r="DJ851" s="82"/>
      <c r="DK851" s="82"/>
      <c r="DL851" s="68"/>
      <c r="DM851" s="68"/>
      <c r="DN851" s="68"/>
      <c r="DO851" s="68"/>
      <c r="DP851" s="68"/>
    </row>
    <row r="852" spans="1:120" ht="15" customHeight="1" x14ac:dyDescent="0.25">
      <c r="A852" s="68"/>
      <c r="B852" s="69"/>
      <c r="C852" s="68"/>
      <c r="D852" s="68"/>
      <c r="E852" s="70" t="str">
        <f>IF(D852="","",VLOOKUP(D852,Denomination!$A$2:$B$50, 2, 0))</f>
        <v/>
      </c>
      <c r="F852" s="68"/>
      <c r="G852" s="71"/>
      <c r="H852" s="70" t="str">
        <f>IF(G852="","",VLOOKUP(G852,MCondition!$A$2:$B$50, 2, 0))</f>
        <v/>
      </c>
      <c r="I852" s="72"/>
      <c r="J852" s="71"/>
      <c r="K852" s="70" t="str">
        <f>IF(J852="","",VLOOKUP(J852,ICondition!$A$2:$B$50, 2, 0))</f>
        <v/>
      </c>
      <c r="L852" s="73"/>
      <c r="M852" s="73"/>
      <c r="N852" s="73"/>
      <c r="O852" s="73"/>
      <c r="P852" s="73"/>
      <c r="Q852" s="73"/>
      <c r="R852" s="78"/>
      <c r="S852" s="79" t="str">
        <f>IFERROR(VLOOKUP(R852,Material!$A$2:$B$59, 2, 0),"")</f>
        <v/>
      </c>
      <c r="T852" s="71"/>
      <c r="U852" s="79" t="str">
        <f>IFERROR(VLOOKUP(T852,Material!$A$2:$B$59, 2, 0),"")</f>
        <v/>
      </c>
      <c r="V852" s="71"/>
      <c r="W852" s="79" t="str">
        <f>IFERROR(VLOOKUP(V852,Material!$A$2:$B$59, 2, 0),"")</f>
        <v/>
      </c>
      <c r="X852" s="71"/>
      <c r="Y852" s="79" t="str">
        <f>IFERROR(VLOOKUP(X852,Material!$A$2:$B$59, 2, 0),"")</f>
        <v/>
      </c>
      <c r="Z852" s="71"/>
      <c r="AA852" s="79" t="str">
        <f>IFERROR(VLOOKUP(Z852,Material!$A$2:$B$59, 2, 0),"")</f>
        <v/>
      </c>
      <c r="AB852" s="74"/>
      <c r="AC852" s="75" t="e">
        <f t="shared" si="160"/>
        <v>#VALUE!</v>
      </c>
      <c r="AD852" s="75" t="e">
        <f t="shared" si="161"/>
        <v>#VALUE!</v>
      </c>
      <c r="AE852" s="75" t="e">
        <f t="shared" si="163"/>
        <v>#VALUE!</v>
      </c>
      <c r="AF852" s="75" t="e">
        <f t="shared" si="162"/>
        <v>#VALUE!</v>
      </c>
      <c r="AG852" s="75" t="e">
        <f t="shared" si="164"/>
        <v>#VALUE!</v>
      </c>
      <c r="AH852" s="75" t="e">
        <f t="shared" si="165"/>
        <v>#VALUE!</v>
      </c>
      <c r="AI852" s="75" t="e">
        <f t="shared" si="166"/>
        <v>#VALUE!</v>
      </c>
      <c r="AJ852" s="80" t="e">
        <f t="shared" si="167"/>
        <v>#VALUE!</v>
      </c>
      <c r="AK852" s="79" t="str">
        <f>(IFERROR(VLOOKUP(AB852,Categories!$A$2:$B$20,2,1),""))</f>
        <v/>
      </c>
      <c r="AL852" s="79" t="str">
        <f ca="1">IFERROR(VLOOKUP((HLOOKUP((VLOOKUP($AB852,Categories!$A$2:$F$20,3,1)), $AB$3:$AJ852, (ROW()-ROW($AB$3)+1), 0)), INDIRECT(VLOOKUP($AB852,Categories!$A$2:$F$20,6,1)),2,0),AK852)</f>
        <v/>
      </c>
      <c r="AM852" s="79" t="str">
        <f ca="1">IFERROR(VLOOKUP((HLOOKUP((VLOOKUP($AB852,Categories!$A$2:$F$20,4,1)),$AB$3:$AJ852,(ROW()-ROW($AB$3)+1),0)),INDIRECT(VLOOKUP($AB852,Categories!$A$2:$H$20,7,1)),2,0),"")</f>
        <v/>
      </c>
      <c r="AN852" s="79" t="str">
        <f ca="1">IFERROR(VLOOKUP((HLOOKUP((VLOOKUP($AB852,Categories!$A$2:$F$20,5,1)), $AB$3:$AJ852, (ROW()-ROW($AB$3)+1), 0)), INDIRECT(VLOOKUP($AB852,Categories!$A$2:$H$20,8,1)),2,0),"")</f>
        <v/>
      </c>
      <c r="AO852" s="79" t="str">
        <f t="shared" ca="1" si="168"/>
        <v/>
      </c>
      <c r="AP852" s="81"/>
      <c r="AQ852" s="70" t="str">
        <f>IFERROR(VLOOKUP(VALUE(MID(AP852,1,1)),AdditionalElements!$A$2:$B$50,2,0),"")</f>
        <v/>
      </c>
      <c r="AR852" s="70" t="str">
        <f>IFERROR(VLOOKUP(VALUE(MID(AP852,2,1)),AdditionalElements!$H$2:$I$50,2,0),"")</f>
        <v/>
      </c>
      <c r="AS852" s="70" t="str">
        <f>IFERROR(VLOOKUP(VALUE(MID(AP852,3,1)),AdditionalElements!$O$2:$P$50,2,0),"")</f>
        <v/>
      </c>
      <c r="AT852" s="70" t="str">
        <f>IFERROR(VLOOKUP(VALUE(MID(AP852,4,1)),AdditionalElements!$V$2:$W$50,2,0),"")</f>
        <v/>
      </c>
      <c r="AU852" s="71"/>
      <c r="AV852" s="79" t="str">
        <f>IFERROR(IF(VALUE(MID(AU852,1,1))=1, VLOOKUP(VALUE(MID(AU852,1,1)), TxtPanelShape!$A$2:$C$50, 3, 0), (IF(VALUE(MID(AU852,1,1))&gt;=7, VLOOKUP(VALUE(MID(AU852,1,1)), TxtPanelShape!$A$2:$C$50, 3, 0),VLOOKUP(VALUE(MID(AU852,1,2)),TxtPanelShape!$A$2:$C$50,3,0)))), "")</f>
        <v/>
      </c>
      <c r="AW852" s="79" t="str">
        <f>IFERROR(IF(VALUE(MID(AU852,1,1))=1, ", "&amp;VLOOKUP(VALUE(MID(AU852,2,1)), TxtPanelShape!$H$2:$I$50, 2, 0), IF(VALUE(MID(AU852,1,1))&gt;=7, ", "&amp;VLOOKUP(VALUE(MID(AU852,2,1)), TxtPanelShape!$H$2:$I$50, 2, 0),"")), "")</f>
        <v/>
      </c>
      <c r="AX852" s="79" t="str">
        <f>IFERROR(IF(VALUE(MID(AU852,1,1))=1, ", "&amp;VLOOKUP(VALUE(MID(AU852,3,1)), TxtPanelShape!$O$2:$P$50, 2, 0), IF(VALUE(MID(AU852,1,1))&gt;=7, ", "&amp;VLOOKUP(VALUE(MID(AU852,3,1)), TxtPanelShape!$O$2:$P$50, 2, 0),"")),"")</f>
        <v/>
      </c>
      <c r="AY852" s="79" t="str">
        <f>IFERROR("; "&amp;VLOOKUP(VALUE(MID(AU852,4,1)), TxtPanelShape!$V$2:$W$50,2,0),"")</f>
        <v/>
      </c>
      <c r="AZ852" s="79" t="str">
        <f t="shared" si="169"/>
        <v/>
      </c>
      <c r="BA852" s="71"/>
      <c r="BB852" s="79" t="str">
        <f>IFERROR(IF(VALUE(MID(BA852,1,1))=1, VLOOKUP(VALUE(MID(BA852,1,1)), TxtPanelShape!$A$2:$C$50, 3, 0), (IF(VALUE(MID(BA852,1,1))&gt;=7, VLOOKUP(VALUE(MID(BA852,1,1)), TxtPanelShape!$A$2:$C$50, 3, 0),VLOOKUP(VALUE(MID(BA852,1,2)),TxtPanelShape!$A$2:$C$50,3,0)))), "")</f>
        <v/>
      </c>
      <c r="BC852" s="79" t="str">
        <f>IFERROR(IF(VALUE(MID(BA852,1,1))=1, ", "&amp;VLOOKUP(VALUE(MID(BA852,2,1)), TxtPanelShape!$H$2:$I$50, 2, 0), IF(VALUE(MID(BA852,1,1))&gt;=7, ", "&amp;VLOOKUP(VALUE(MID(BA852,2,1)), TxtPanelShape!$H$2:$I$50, 2, 0),"")), "")</f>
        <v/>
      </c>
      <c r="BD852" s="79" t="str">
        <f>IFERROR(IF(VALUE(MID(BA852,1,1))=1, ", "&amp;VLOOKUP(VALUE(MID(BA852,3,1)), TxtPanelShape!$O$2:$P$50, 2, 0), IF(VALUE(MID(BA852,1,1))&gt;=7, ", "&amp;VLOOKUP(VALUE(MID(BA852,3,1)), TxtPanelShape!$O$2:$P$50, 2, 0),"")),"")</f>
        <v/>
      </c>
      <c r="BE852" s="79" t="str">
        <f>IFERROR("; "&amp;VLOOKUP(VALUE(MID(BA852,4,1)), TxtPanelShape!$V$2:$W$50,2,0),"")</f>
        <v/>
      </c>
      <c r="BF852" s="79" t="str">
        <f t="shared" si="170"/>
        <v/>
      </c>
      <c r="BG852" s="71"/>
      <c r="BH852" s="79" t="str">
        <f>IFERROR(VLOOKUP(BG852, TxtPanelDefinition!$A$2:$B$50, 2, 0),"")</f>
        <v/>
      </c>
      <c r="BI852" s="71"/>
      <c r="BJ852" s="79" t="str">
        <f>IFERROR(VLOOKUP(BI852, TxtPanelDefinition!$A$2:$B$50, 2, 0),"")</f>
        <v/>
      </c>
      <c r="BK852" s="71"/>
      <c r="BL852" s="79" t="str">
        <f>IFERROR(VLOOKUP(BK852, InscrTechniques!$A$2:$B$50, 2, 0),"")</f>
        <v/>
      </c>
      <c r="BM852" s="71"/>
      <c r="BN852" s="79" t="str">
        <f>IFERROR(VLOOKUP(BM852, InscrTechniques!$A$2:$B$50, 2, 0),"")</f>
        <v/>
      </c>
      <c r="BO852" s="71"/>
      <c r="BP852" s="79" t="str">
        <f>IFERROR(VLOOKUP(BO852, InscrTechniques!$A$2:$B$50, 2, 0),"")</f>
        <v/>
      </c>
      <c r="BQ852" s="71"/>
      <c r="BR852" s="79" t="str">
        <f>IFERROR(VLOOKUP(BQ852, InscrTechniques!$A$2:$B$50, 2, 0),"")</f>
        <v/>
      </c>
      <c r="BS852" s="71"/>
      <c r="BT852" s="79" t="str">
        <f>IFERROR(VLOOKUP(BS852, InscrTechniques!$A$2:$B$50, 2, 0),"")</f>
        <v/>
      </c>
      <c r="BU852" s="71"/>
      <c r="BV852" s="79" t="str">
        <f>IFERROR(VLOOKUP(BU852, InscrTechniques!$A$2:$B$50, 2, 0),"")</f>
        <v/>
      </c>
      <c r="BW852" s="125"/>
      <c r="BX852" s="79" t="str">
        <f>IFERROR(VLOOKUP(BW852, InscrTechniques!$A$2:$B$50, 2, 0),"")</f>
        <v/>
      </c>
      <c r="BY852" s="125"/>
      <c r="BZ852" s="79" t="str">
        <f>IFERROR(VLOOKUP(BY852, InscrTechniques!$A$2:$B$50, 2, 0),"")</f>
        <v/>
      </c>
      <c r="CA852" s="74"/>
      <c r="CB852" s="114" t="str">
        <f>IFERROR(VLOOKUP(CA852, LetterStyle!$A$2:$B$50, 2, 0),"")</f>
        <v/>
      </c>
      <c r="CC852" s="74"/>
      <c r="CD852" s="114" t="str">
        <f>IFERROR(VLOOKUP(CC852, LetterStyle!$A$2:$B$50, 2, 0),"")</f>
        <v/>
      </c>
      <c r="CE852" s="74"/>
      <c r="CF852" s="114" t="str">
        <f>IFERROR(VLOOKUP(CE852, LetterStyle!$A$2:$B$50, 2, 0),"")</f>
        <v/>
      </c>
      <c r="CG852" s="74"/>
      <c r="CH852" s="79" t="str">
        <f>IFERROR(VLOOKUP(CG852, LetterStyle!$A$2:$B$50, 2, 0),"")</f>
        <v/>
      </c>
      <c r="CI852" s="71"/>
      <c r="CJ852" s="79" t="str">
        <f>IFERROR(VLOOKUP(CI852, DecMotifs!$A$1:$B$306, 2, 0),"")</f>
        <v/>
      </c>
      <c r="CK852" s="71"/>
      <c r="CL852" s="79" t="str">
        <f>IFERROR(VLOOKUP(CK852, DecMotifs!$A$1:$B$306, 2, 0),"")</f>
        <v/>
      </c>
      <c r="CM852" s="71"/>
      <c r="CN852" s="79" t="str">
        <f>IFERROR(VLOOKUP(CM852, DecMotifs!$A$1:$B$306, 2, 0),"")</f>
        <v/>
      </c>
      <c r="CO852" s="71"/>
      <c r="CP852" s="79" t="str">
        <f>IFERROR(VLOOKUP(CO852, MarginalDec!$A$2:$B$253, 2, 0),"")</f>
        <v/>
      </c>
      <c r="CQ852" s="71"/>
      <c r="CR852" s="79" t="str">
        <f>IFERROR(VLOOKUP(CQ852, MarginalDec!$A$2:$B$253, 2, 0),"")</f>
        <v/>
      </c>
      <c r="CS852" s="71"/>
      <c r="CT852" s="79" t="str">
        <f>IFERROR(VLOOKUP(CS852, MarginalDec!$A$2:$B$253, 2, 0),"")</f>
        <v/>
      </c>
      <c r="CU852" s="71"/>
      <c r="CV852" s="79" t="str">
        <f>IF(ISBLANK(CU852),"", IFERROR(VLOOKUP(CU852, Tooling!$A$2:$B$252, 2, 0),""))</f>
        <v/>
      </c>
      <c r="CW852" s="71"/>
      <c r="CX852" s="79" t="str">
        <f>IF(ISBLANK(CW852),"", IFERROR(VLOOKUP(CW852, Tooling!$A$2:$B$252, 2, 0),""))</f>
        <v/>
      </c>
      <c r="CY852" s="71"/>
      <c r="CZ852" s="79" t="str">
        <f>IF(ISBLANK(CY852),"", IFERROR(VLOOKUP(CY852, Repairs!$A$2:$B$252, 2, 0),""))</f>
        <v/>
      </c>
      <c r="DA852" s="77"/>
      <c r="DB852" s="71"/>
      <c r="DC852" s="79" t="str">
        <f>IFERROR(VLOOKUP(DB852, DatingReason!$A$2:$B$252, 2, 0),"")</f>
        <v/>
      </c>
      <c r="DD852" s="123" t="str">
        <f t="shared" si="171"/>
        <v/>
      </c>
      <c r="DF852" s="119" t="str">
        <f t="array" ref="DF852">IF(AND($B852&lt;&gt;"", $DE852&lt;&gt;"", $DE852&lt;&gt;"No"),MAX(IF($B852=PEOPLE!$B$4:$B$1000, PEOPLE!$Q$4:$Q$1000,""))+100,"")</f>
        <v/>
      </c>
      <c r="DG852" s="68"/>
      <c r="DH852" s="76">
        <f>COUNTIF(PEOPLE!B:B, MEMORIALS!B852)</f>
        <v>0</v>
      </c>
      <c r="DI852" s="82"/>
      <c r="DJ852" s="82"/>
      <c r="DK852" s="82"/>
      <c r="DL852" s="68"/>
      <c r="DM852" s="68"/>
      <c r="DN852" s="68"/>
      <c r="DO852" s="68"/>
      <c r="DP852" s="68"/>
    </row>
    <row r="853" spans="1:120" ht="15" customHeight="1" x14ac:dyDescent="0.25">
      <c r="A853" s="68"/>
      <c r="B853" s="69"/>
      <c r="C853" s="68"/>
      <c r="D853" s="68"/>
      <c r="E853" s="70" t="str">
        <f>IF(D853="","",VLOOKUP(D853,Denomination!$A$2:$B$50, 2, 0))</f>
        <v/>
      </c>
      <c r="F853" s="68"/>
      <c r="G853" s="71"/>
      <c r="H853" s="70" t="str">
        <f>IF(G853="","",VLOOKUP(G853,MCondition!$A$2:$B$50, 2, 0))</f>
        <v/>
      </c>
      <c r="I853" s="72"/>
      <c r="J853" s="71"/>
      <c r="K853" s="70" t="str">
        <f>IF(J853="","",VLOOKUP(J853,ICondition!$A$2:$B$50, 2, 0))</f>
        <v/>
      </c>
      <c r="L853" s="73"/>
      <c r="M853" s="73"/>
      <c r="N853" s="73"/>
      <c r="O853" s="73"/>
      <c r="P853" s="73"/>
      <c r="Q853" s="73"/>
      <c r="R853" s="78"/>
      <c r="S853" s="79" t="str">
        <f>IFERROR(VLOOKUP(R853,Material!$A$2:$B$59, 2, 0),"")</f>
        <v/>
      </c>
      <c r="T853" s="71"/>
      <c r="U853" s="79" t="str">
        <f>IFERROR(VLOOKUP(T853,Material!$A$2:$B$59, 2, 0),"")</f>
        <v/>
      </c>
      <c r="V853" s="71"/>
      <c r="W853" s="79" t="str">
        <f>IFERROR(VLOOKUP(V853,Material!$A$2:$B$59, 2, 0),"")</f>
        <v/>
      </c>
      <c r="X853" s="71"/>
      <c r="Y853" s="79" t="str">
        <f>IFERROR(VLOOKUP(X853,Material!$A$2:$B$59, 2, 0),"")</f>
        <v/>
      </c>
      <c r="Z853" s="71"/>
      <c r="AA853" s="79" t="str">
        <f>IFERROR(VLOOKUP(Z853,Material!$A$2:$B$59, 2, 0),"")</f>
        <v/>
      </c>
      <c r="AB853" s="74"/>
      <c r="AC853" s="75" t="e">
        <f t="shared" si="160"/>
        <v>#VALUE!</v>
      </c>
      <c r="AD853" s="75" t="e">
        <f t="shared" si="161"/>
        <v>#VALUE!</v>
      </c>
      <c r="AE853" s="75" t="e">
        <f t="shared" si="163"/>
        <v>#VALUE!</v>
      </c>
      <c r="AF853" s="75" t="e">
        <f t="shared" si="162"/>
        <v>#VALUE!</v>
      </c>
      <c r="AG853" s="75" t="e">
        <f t="shared" si="164"/>
        <v>#VALUE!</v>
      </c>
      <c r="AH853" s="75" t="e">
        <f t="shared" si="165"/>
        <v>#VALUE!</v>
      </c>
      <c r="AI853" s="75" t="e">
        <f t="shared" si="166"/>
        <v>#VALUE!</v>
      </c>
      <c r="AJ853" s="80" t="e">
        <f t="shared" si="167"/>
        <v>#VALUE!</v>
      </c>
      <c r="AK853" s="79" t="str">
        <f>(IFERROR(VLOOKUP(AB853,Categories!$A$2:$B$20,2,1),""))</f>
        <v/>
      </c>
      <c r="AL853" s="79" t="str">
        <f ca="1">IFERROR(VLOOKUP((HLOOKUP((VLOOKUP($AB853,Categories!$A$2:$F$20,3,1)), $AB$3:$AJ853, (ROW()-ROW($AB$3)+1), 0)), INDIRECT(VLOOKUP($AB853,Categories!$A$2:$F$20,6,1)),2,0),AK853)</f>
        <v/>
      </c>
      <c r="AM853" s="79" t="str">
        <f ca="1">IFERROR(VLOOKUP((HLOOKUP((VLOOKUP($AB853,Categories!$A$2:$F$20,4,1)),$AB$3:$AJ853,(ROW()-ROW($AB$3)+1),0)),INDIRECT(VLOOKUP($AB853,Categories!$A$2:$H$20,7,1)),2,0),"")</f>
        <v/>
      </c>
      <c r="AN853" s="79" t="str">
        <f ca="1">IFERROR(VLOOKUP((HLOOKUP((VLOOKUP($AB853,Categories!$A$2:$F$20,5,1)), $AB$3:$AJ853, (ROW()-ROW($AB$3)+1), 0)), INDIRECT(VLOOKUP($AB853,Categories!$A$2:$H$20,8,1)),2,0),"")</f>
        <v/>
      </c>
      <c r="AO853" s="79" t="str">
        <f t="shared" ca="1" si="168"/>
        <v/>
      </c>
      <c r="AP853" s="81"/>
      <c r="AQ853" s="70" t="str">
        <f>IFERROR(VLOOKUP(VALUE(MID(AP853,1,1)),AdditionalElements!$A$2:$B$50,2,0),"")</f>
        <v/>
      </c>
      <c r="AR853" s="70" t="str">
        <f>IFERROR(VLOOKUP(VALUE(MID(AP853,2,1)),AdditionalElements!$H$2:$I$50,2,0),"")</f>
        <v/>
      </c>
      <c r="AS853" s="70" t="str">
        <f>IFERROR(VLOOKUP(VALUE(MID(AP853,3,1)),AdditionalElements!$O$2:$P$50,2,0),"")</f>
        <v/>
      </c>
      <c r="AT853" s="70" t="str">
        <f>IFERROR(VLOOKUP(VALUE(MID(AP853,4,1)),AdditionalElements!$V$2:$W$50,2,0),"")</f>
        <v/>
      </c>
      <c r="AU853" s="71"/>
      <c r="AV853" s="79" t="str">
        <f>IFERROR(IF(VALUE(MID(AU853,1,1))=1, VLOOKUP(VALUE(MID(AU853,1,1)), TxtPanelShape!$A$2:$C$50, 3, 0), (IF(VALUE(MID(AU853,1,1))&gt;=7, VLOOKUP(VALUE(MID(AU853,1,1)), TxtPanelShape!$A$2:$C$50, 3, 0),VLOOKUP(VALUE(MID(AU853,1,2)),TxtPanelShape!$A$2:$C$50,3,0)))), "")</f>
        <v/>
      </c>
      <c r="AW853" s="79" t="str">
        <f>IFERROR(IF(VALUE(MID(AU853,1,1))=1, ", "&amp;VLOOKUP(VALUE(MID(AU853,2,1)), TxtPanelShape!$H$2:$I$50, 2, 0), IF(VALUE(MID(AU853,1,1))&gt;=7, ", "&amp;VLOOKUP(VALUE(MID(AU853,2,1)), TxtPanelShape!$H$2:$I$50, 2, 0),"")), "")</f>
        <v/>
      </c>
      <c r="AX853" s="79" t="str">
        <f>IFERROR(IF(VALUE(MID(AU853,1,1))=1, ", "&amp;VLOOKUP(VALUE(MID(AU853,3,1)), TxtPanelShape!$O$2:$P$50, 2, 0), IF(VALUE(MID(AU853,1,1))&gt;=7, ", "&amp;VLOOKUP(VALUE(MID(AU853,3,1)), TxtPanelShape!$O$2:$P$50, 2, 0),"")),"")</f>
        <v/>
      </c>
      <c r="AY853" s="79" t="str">
        <f>IFERROR("; "&amp;VLOOKUP(VALUE(MID(AU853,4,1)), TxtPanelShape!$V$2:$W$50,2,0),"")</f>
        <v/>
      </c>
      <c r="AZ853" s="79" t="str">
        <f t="shared" si="169"/>
        <v/>
      </c>
      <c r="BA853" s="71"/>
      <c r="BB853" s="79" t="str">
        <f>IFERROR(IF(VALUE(MID(BA853,1,1))=1, VLOOKUP(VALUE(MID(BA853,1,1)), TxtPanelShape!$A$2:$C$50, 3, 0), (IF(VALUE(MID(BA853,1,1))&gt;=7, VLOOKUP(VALUE(MID(BA853,1,1)), TxtPanelShape!$A$2:$C$50, 3, 0),VLOOKUP(VALUE(MID(BA853,1,2)),TxtPanelShape!$A$2:$C$50,3,0)))), "")</f>
        <v/>
      </c>
      <c r="BC853" s="79" t="str">
        <f>IFERROR(IF(VALUE(MID(BA853,1,1))=1, ", "&amp;VLOOKUP(VALUE(MID(BA853,2,1)), TxtPanelShape!$H$2:$I$50, 2, 0), IF(VALUE(MID(BA853,1,1))&gt;=7, ", "&amp;VLOOKUP(VALUE(MID(BA853,2,1)), TxtPanelShape!$H$2:$I$50, 2, 0),"")), "")</f>
        <v/>
      </c>
      <c r="BD853" s="79" t="str">
        <f>IFERROR(IF(VALUE(MID(BA853,1,1))=1, ", "&amp;VLOOKUP(VALUE(MID(BA853,3,1)), TxtPanelShape!$O$2:$P$50, 2, 0), IF(VALUE(MID(BA853,1,1))&gt;=7, ", "&amp;VLOOKUP(VALUE(MID(BA853,3,1)), TxtPanelShape!$O$2:$P$50, 2, 0),"")),"")</f>
        <v/>
      </c>
      <c r="BE853" s="79" t="str">
        <f>IFERROR("; "&amp;VLOOKUP(VALUE(MID(BA853,4,1)), TxtPanelShape!$V$2:$W$50,2,0),"")</f>
        <v/>
      </c>
      <c r="BF853" s="79" t="str">
        <f t="shared" si="170"/>
        <v/>
      </c>
      <c r="BG853" s="71"/>
      <c r="BH853" s="79" t="str">
        <f>IFERROR(VLOOKUP(BG853, TxtPanelDefinition!$A$2:$B$50, 2, 0),"")</f>
        <v/>
      </c>
      <c r="BI853" s="71"/>
      <c r="BJ853" s="79" t="str">
        <f>IFERROR(VLOOKUP(BI853, TxtPanelDefinition!$A$2:$B$50, 2, 0),"")</f>
        <v/>
      </c>
      <c r="BK853" s="71"/>
      <c r="BL853" s="79" t="str">
        <f>IFERROR(VLOOKUP(BK853, InscrTechniques!$A$2:$B$50, 2, 0),"")</f>
        <v/>
      </c>
      <c r="BM853" s="71"/>
      <c r="BN853" s="79" t="str">
        <f>IFERROR(VLOOKUP(BM853, InscrTechniques!$A$2:$B$50, 2, 0),"")</f>
        <v/>
      </c>
      <c r="BO853" s="71"/>
      <c r="BP853" s="79" t="str">
        <f>IFERROR(VLOOKUP(BO853, InscrTechniques!$A$2:$B$50, 2, 0),"")</f>
        <v/>
      </c>
      <c r="BQ853" s="71"/>
      <c r="BR853" s="79" t="str">
        <f>IFERROR(VLOOKUP(BQ853, InscrTechniques!$A$2:$B$50, 2, 0),"")</f>
        <v/>
      </c>
      <c r="BS853" s="71"/>
      <c r="BT853" s="79" t="str">
        <f>IFERROR(VLOOKUP(BS853, InscrTechniques!$A$2:$B$50, 2, 0),"")</f>
        <v/>
      </c>
      <c r="BU853" s="71"/>
      <c r="BV853" s="79" t="str">
        <f>IFERROR(VLOOKUP(BU853, InscrTechniques!$A$2:$B$50, 2, 0),"")</f>
        <v/>
      </c>
      <c r="BW853" s="125"/>
      <c r="BX853" s="79" t="str">
        <f>IFERROR(VLOOKUP(BW853, InscrTechniques!$A$2:$B$50, 2, 0),"")</f>
        <v/>
      </c>
      <c r="BY853" s="125"/>
      <c r="BZ853" s="79" t="str">
        <f>IFERROR(VLOOKUP(BY853, InscrTechniques!$A$2:$B$50, 2, 0),"")</f>
        <v/>
      </c>
      <c r="CA853" s="74"/>
      <c r="CB853" s="114" t="str">
        <f>IFERROR(VLOOKUP(CA853, LetterStyle!$A$2:$B$50, 2, 0),"")</f>
        <v/>
      </c>
      <c r="CC853" s="74"/>
      <c r="CD853" s="114" t="str">
        <f>IFERROR(VLOOKUP(CC853, LetterStyle!$A$2:$B$50, 2, 0),"")</f>
        <v/>
      </c>
      <c r="CE853" s="74"/>
      <c r="CF853" s="114" t="str">
        <f>IFERROR(VLOOKUP(CE853, LetterStyle!$A$2:$B$50, 2, 0),"")</f>
        <v/>
      </c>
      <c r="CG853" s="74"/>
      <c r="CH853" s="79" t="str">
        <f>IFERROR(VLOOKUP(CG853, LetterStyle!$A$2:$B$50, 2, 0),"")</f>
        <v/>
      </c>
      <c r="CI853" s="71"/>
      <c r="CJ853" s="79" t="str">
        <f>IFERROR(VLOOKUP(CI853, DecMotifs!$A$1:$B$306, 2, 0),"")</f>
        <v/>
      </c>
      <c r="CK853" s="71"/>
      <c r="CL853" s="79" t="str">
        <f>IFERROR(VLOOKUP(CK853, DecMotifs!$A$1:$B$306, 2, 0),"")</f>
        <v/>
      </c>
      <c r="CM853" s="71"/>
      <c r="CN853" s="79" t="str">
        <f>IFERROR(VLOOKUP(CM853, DecMotifs!$A$1:$B$306, 2, 0),"")</f>
        <v/>
      </c>
      <c r="CO853" s="71"/>
      <c r="CP853" s="79" t="str">
        <f>IFERROR(VLOOKUP(CO853, MarginalDec!$A$2:$B$253, 2, 0),"")</f>
        <v/>
      </c>
      <c r="CQ853" s="71"/>
      <c r="CR853" s="79" t="str">
        <f>IFERROR(VLOOKUP(CQ853, MarginalDec!$A$2:$B$253, 2, 0),"")</f>
        <v/>
      </c>
      <c r="CS853" s="71"/>
      <c r="CT853" s="79" t="str">
        <f>IFERROR(VLOOKUP(CS853, MarginalDec!$A$2:$B$253, 2, 0),"")</f>
        <v/>
      </c>
      <c r="CU853" s="71"/>
      <c r="CV853" s="79" t="str">
        <f>IF(ISBLANK(CU853),"", IFERROR(VLOOKUP(CU853, Tooling!$A$2:$B$252, 2, 0),""))</f>
        <v/>
      </c>
      <c r="CW853" s="71"/>
      <c r="CX853" s="79" t="str">
        <f>IF(ISBLANK(CW853),"", IFERROR(VLOOKUP(CW853, Tooling!$A$2:$B$252, 2, 0),""))</f>
        <v/>
      </c>
      <c r="CY853" s="71"/>
      <c r="CZ853" s="79" t="str">
        <f>IF(ISBLANK(CY853),"", IFERROR(VLOOKUP(CY853, Repairs!$A$2:$B$252, 2, 0),""))</f>
        <v/>
      </c>
      <c r="DA853" s="77"/>
      <c r="DB853" s="71"/>
      <c r="DC853" s="79" t="str">
        <f>IFERROR(VLOOKUP(DB853, DatingReason!$A$2:$B$252, 2, 0),"")</f>
        <v/>
      </c>
      <c r="DD853" s="123" t="str">
        <f t="shared" si="171"/>
        <v/>
      </c>
      <c r="DF853" s="119" t="str">
        <f t="array" ref="DF853">IF(AND($B853&lt;&gt;"", $DE853&lt;&gt;"", $DE853&lt;&gt;"No"),MAX(IF($B853=PEOPLE!$B$4:$B$1000, PEOPLE!$Q$4:$Q$1000,""))+100,"")</f>
        <v/>
      </c>
      <c r="DG853" s="68"/>
      <c r="DH853" s="76">
        <f>COUNTIF(PEOPLE!B:B, MEMORIALS!B853)</f>
        <v>0</v>
      </c>
      <c r="DI853" s="82"/>
      <c r="DJ853" s="82"/>
      <c r="DK853" s="82"/>
      <c r="DL853" s="68"/>
      <c r="DM853" s="68"/>
      <c r="DN853" s="68"/>
      <c r="DO853" s="68"/>
      <c r="DP853" s="68"/>
    </row>
    <row r="854" spans="1:120" ht="15" customHeight="1" x14ac:dyDescent="0.25">
      <c r="A854" s="68"/>
      <c r="B854" s="69"/>
      <c r="C854" s="68"/>
      <c r="D854" s="68"/>
      <c r="E854" s="70" t="str">
        <f>IF(D854="","",VLOOKUP(D854,Denomination!$A$2:$B$50, 2, 0))</f>
        <v/>
      </c>
      <c r="F854" s="68"/>
      <c r="G854" s="71"/>
      <c r="H854" s="70" t="str">
        <f>IF(G854="","",VLOOKUP(G854,MCondition!$A$2:$B$50, 2, 0))</f>
        <v/>
      </c>
      <c r="I854" s="72"/>
      <c r="J854" s="71"/>
      <c r="K854" s="70" t="str">
        <f>IF(J854="","",VLOOKUP(J854,ICondition!$A$2:$B$50, 2, 0))</f>
        <v/>
      </c>
      <c r="L854" s="73"/>
      <c r="M854" s="73"/>
      <c r="N854" s="73"/>
      <c r="O854" s="73"/>
      <c r="P854" s="73"/>
      <c r="Q854" s="73"/>
      <c r="R854" s="78"/>
      <c r="S854" s="79" t="str">
        <f>IFERROR(VLOOKUP(R854,Material!$A$2:$B$59, 2, 0),"")</f>
        <v/>
      </c>
      <c r="T854" s="71"/>
      <c r="U854" s="79" t="str">
        <f>IFERROR(VLOOKUP(T854,Material!$A$2:$B$59, 2, 0),"")</f>
        <v/>
      </c>
      <c r="V854" s="71"/>
      <c r="W854" s="79" t="str">
        <f>IFERROR(VLOOKUP(V854,Material!$A$2:$B$59, 2, 0),"")</f>
        <v/>
      </c>
      <c r="X854" s="71"/>
      <c r="Y854" s="79" t="str">
        <f>IFERROR(VLOOKUP(X854,Material!$A$2:$B$59, 2, 0),"")</f>
        <v/>
      </c>
      <c r="Z854" s="71"/>
      <c r="AA854" s="79" t="str">
        <f>IFERROR(VLOOKUP(Z854,Material!$A$2:$B$59, 2, 0),"")</f>
        <v/>
      </c>
      <c r="AB854" s="74"/>
      <c r="AC854" s="75" t="e">
        <f t="shared" si="160"/>
        <v>#VALUE!</v>
      </c>
      <c r="AD854" s="75" t="e">
        <f t="shared" si="161"/>
        <v>#VALUE!</v>
      </c>
      <c r="AE854" s="75" t="e">
        <f t="shared" si="163"/>
        <v>#VALUE!</v>
      </c>
      <c r="AF854" s="75" t="e">
        <f t="shared" si="162"/>
        <v>#VALUE!</v>
      </c>
      <c r="AG854" s="75" t="e">
        <f t="shared" si="164"/>
        <v>#VALUE!</v>
      </c>
      <c r="AH854" s="75" t="e">
        <f t="shared" si="165"/>
        <v>#VALUE!</v>
      </c>
      <c r="AI854" s="75" t="e">
        <f t="shared" si="166"/>
        <v>#VALUE!</v>
      </c>
      <c r="AJ854" s="80" t="e">
        <f t="shared" si="167"/>
        <v>#VALUE!</v>
      </c>
      <c r="AK854" s="79" t="str">
        <f>(IFERROR(VLOOKUP(AB854,Categories!$A$2:$B$20,2,1),""))</f>
        <v/>
      </c>
      <c r="AL854" s="79" t="str">
        <f ca="1">IFERROR(VLOOKUP((HLOOKUP((VLOOKUP($AB854,Categories!$A$2:$F$20,3,1)), $AB$3:$AJ854, (ROW()-ROW($AB$3)+1), 0)), INDIRECT(VLOOKUP($AB854,Categories!$A$2:$F$20,6,1)),2,0),AK854)</f>
        <v/>
      </c>
      <c r="AM854" s="79" t="str">
        <f ca="1">IFERROR(VLOOKUP((HLOOKUP((VLOOKUP($AB854,Categories!$A$2:$F$20,4,1)),$AB$3:$AJ854,(ROW()-ROW($AB$3)+1),0)),INDIRECT(VLOOKUP($AB854,Categories!$A$2:$H$20,7,1)),2,0),"")</f>
        <v/>
      </c>
      <c r="AN854" s="79" t="str">
        <f ca="1">IFERROR(VLOOKUP((HLOOKUP((VLOOKUP($AB854,Categories!$A$2:$F$20,5,1)), $AB$3:$AJ854, (ROW()-ROW($AB$3)+1), 0)), INDIRECT(VLOOKUP($AB854,Categories!$A$2:$H$20,8,1)),2,0),"")</f>
        <v/>
      </c>
      <c r="AO854" s="79" t="str">
        <f t="shared" ca="1" si="168"/>
        <v/>
      </c>
      <c r="AP854" s="81"/>
      <c r="AQ854" s="70" t="str">
        <f>IFERROR(VLOOKUP(VALUE(MID(AP854,1,1)),AdditionalElements!$A$2:$B$50,2,0),"")</f>
        <v/>
      </c>
      <c r="AR854" s="70" t="str">
        <f>IFERROR(VLOOKUP(VALUE(MID(AP854,2,1)),AdditionalElements!$H$2:$I$50,2,0),"")</f>
        <v/>
      </c>
      <c r="AS854" s="70" t="str">
        <f>IFERROR(VLOOKUP(VALUE(MID(AP854,3,1)),AdditionalElements!$O$2:$P$50,2,0),"")</f>
        <v/>
      </c>
      <c r="AT854" s="70" t="str">
        <f>IFERROR(VLOOKUP(VALUE(MID(AP854,4,1)),AdditionalElements!$V$2:$W$50,2,0),"")</f>
        <v/>
      </c>
      <c r="AU854" s="71"/>
      <c r="AV854" s="79" t="str">
        <f>IFERROR(IF(VALUE(MID(AU854,1,1))=1, VLOOKUP(VALUE(MID(AU854,1,1)), TxtPanelShape!$A$2:$C$50, 3, 0), (IF(VALUE(MID(AU854,1,1))&gt;=7, VLOOKUP(VALUE(MID(AU854,1,1)), TxtPanelShape!$A$2:$C$50, 3, 0),VLOOKUP(VALUE(MID(AU854,1,2)),TxtPanelShape!$A$2:$C$50,3,0)))), "")</f>
        <v/>
      </c>
      <c r="AW854" s="79" t="str">
        <f>IFERROR(IF(VALUE(MID(AU854,1,1))=1, ", "&amp;VLOOKUP(VALUE(MID(AU854,2,1)), TxtPanelShape!$H$2:$I$50, 2, 0), IF(VALUE(MID(AU854,1,1))&gt;=7, ", "&amp;VLOOKUP(VALUE(MID(AU854,2,1)), TxtPanelShape!$H$2:$I$50, 2, 0),"")), "")</f>
        <v/>
      </c>
      <c r="AX854" s="79" t="str">
        <f>IFERROR(IF(VALUE(MID(AU854,1,1))=1, ", "&amp;VLOOKUP(VALUE(MID(AU854,3,1)), TxtPanelShape!$O$2:$P$50, 2, 0), IF(VALUE(MID(AU854,1,1))&gt;=7, ", "&amp;VLOOKUP(VALUE(MID(AU854,3,1)), TxtPanelShape!$O$2:$P$50, 2, 0),"")),"")</f>
        <v/>
      </c>
      <c r="AY854" s="79" t="str">
        <f>IFERROR("; "&amp;VLOOKUP(VALUE(MID(AU854,4,1)), TxtPanelShape!$V$2:$W$50,2,0),"")</f>
        <v/>
      </c>
      <c r="AZ854" s="79" t="str">
        <f t="shared" si="169"/>
        <v/>
      </c>
      <c r="BA854" s="71"/>
      <c r="BB854" s="79" t="str">
        <f>IFERROR(IF(VALUE(MID(BA854,1,1))=1, VLOOKUP(VALUE(MID(BA854,1,1)), TxtPanelShape!$A$2:$C$50, 3, 0), (IF(VALUE(MID(BA854,1,1))&gt;=7, VLOOKUP(VALUE(MID(BA854,1,1)), TxtPanelShape!$A$2:$C$50, 3, 0),VLOOKUP(VALUE(MID(BA854,1,2)),TxtPanelShape!$A$2:$C$50,3,0)))), "")</f>
        <v/>
      </c>
      <c r="BC854" s="79" t="str">
        <f>IFERROR(IF(VALUE(MID(BA854,1,1))=1, ", "&amp;VLOOKUP(VALUE(MID(BA854,2,1)), TxtPanelShape!$H$2:$I$50, 2, 0), IF(VALUE(MID(BA854,1,1))&gt;=7, ", "&amp;VLOOKUP(VALUE(MID(BA854,2,1)), TxtPanelShape!$H$2:$I$50, 2, 0),"")), "")</f>
        <v/>
      </c>
      <c r="BD854" s="79" t="str">
        <f>IFERROR(IF(VALUE(MID(BA854,1,1))=1, ", "&amp;VLOOKUP(VALUE(MID(BA854,3,1)), TxtPanelShape!$O$2:$P$50, 2, 0), IF(VALUE(MID(BA854,1,1))&gt;=7, ", "&amp;VLOOKUP(VALUE(MID(BA854,3,1)), TxtPanelShape!$O$2:$P$50, 2, 0),"")),"")</f>
        <v/>
      </c>
      <c r="BE854" s="79" t="str">
        <f>IFERROR("; "&amp;VLOOKUP(VALUE(MID(BA854,4,1)), TxtPanelShape!$V$2:$W$50,2,0),"")</f>
        <v/>
      </c>
      <c r="BF854" s="79" t="str">
        <f t="shared" si="170"/>
        <v/>
      </c>
      <c r="BG854" s="71"/>
      <c r="BH854" s="79" t="str">
        <f>IFERROR(VLOOKUP(BG854, TxtPanelDefinition!$A$2:$B$50, 2, 0),"")</f>
        <v/>
      </c>
      <c r="BI854" s="71"/>
      <c r="BJ854" s="79" t="str">
        <f>IFERROR(VLOOKUP(BI854, TxtPanelDefinition!$A$2:$B$50, 2, 0),"")</f>
        <v/>
      </c>
      <c r="BK854" s="71"/>
      <c r="BL854" s="79" t="str">
        <f>IFERROR(VLOOKUP(BK854, InscrTechniques!$A$2:$B$50, 2, 0),"")</f>
        <v/>
      </c>
      <c r="BM854" s="71"/>
      <c r="BN854" s="79" t="str">
        <f>IFERROR(VLOOKUP(BM854, InscrTechniques!$A$2:$B$50, 2, 0),"")</f>
        <v/>
      </c>
      <c r="BO854" s="71"/>
      <c r="BP854" s="79" t="str">
        <f>IFERROR(VLOOKUP(BO854, InscrTechniques!$A$2:$B$50, 2, 0),"")</f>
        <v/>
      </c>
      <c r="BQ854" s="71"/>
      <c r="BR854" s="79" t="str">
        <f>IFERROR(VLOOKUP(BQ854, InscrTechniques!$A$2:$B$50, 2, 0),"")</f>
        <v/>
      </c>
      <c r="BS854" s="71"/>
      <c r="BT854" s="79" t="str">
        <f>IFERROR(VLOOKUP(BS854, InscrTechniques!$A$2:$B$50, 2, 0),"")</f>
        <v/>
      </c>
      <c r="BU854" s="71"/>
      <c r="BV854" s="79" t="str">
        <f>IFERROR(VLOOKUP(BU854, InscrTechniques!$A$2:$B$50, 2, 0),"")</f>
        <v/>
      </c>
      <c r="BW854" s="125"/>
      <c r="BX854" s="79" t="str">
        <f>IFERROR(VLOOKUP(BW854, InscrTechniques!$A$2:$B$50, 2, 0),"")</f>
        <v/>
      </c>
      <c r="BY854" s="125"/>
      <c r="BZ854" s="79" t="str">
        <f>IFERROR(VLOOKUP(BY854, InscrTechniques!$A$2:$B$50, 2, 0),"")</f>
        <v/>
      </c>
      <c r="CA854" s="74"/>
      <c r="CB854" s="114" t="str">
        <f>IFERROR(VLOOKUP(CA854, LetterStyle!$A$2:$B$50, 2, 0),"")</f>
        <v/>
      </c>
      <c r="CC854" s="74"/>
      <c r="CD854" s="114" t="str">
        <f>IFERROR(VLOOKUP(CC854, LetterStyle!$A$2:$B$50, 2, 0),"")</f>
        <v/>
      </c>
      <c r="CE854" s="74"/>
      <c r="CF854" s="114" t="str">
        <f>IFERROR(VLOOKUP(CE854, LetterStyle!$A$2:$B$50, 2, 0),"")</f>
        <v/>
      </c>
      <c r="CG854" s="74"/>
      <c r="CH854" s="79" t="str">
        <f>IFERROR(VLOOKUP(CG854, LetterStyle!$A$2:$B$50, 2, 0),"")</f>
        <v/>
      </c>
      <c r="CI854" s="71"/>
      <c r="CJ854" s="79" t="str">
        <f>IFERROR(VLOOKUP(CI854, DecMotifs!$A$1:$B$306, 2, 0),"")</f>
        <v/>
      </c>
      <c r="CK854" s="71"/>
      <c r="CL854" s="79" t="str">
        <f>IFERROR(VLOOKUP(CK854, DecMotifs!$A$1:$B$306, 2, 0),"")</f>
        <v/>
      </c>
      <c r="CM854" s="71"/>
      <c r="CN854" s="79" t="str">
        <f>IFERROR(VLOOKUP(CM854, DecMotifs!$A$1:$B$306, 2, 0),"")</f>
        <v/>
      </c>
      <c r="CO854" s="71"/>
      <c r="CP854" s="79" t="str">
        <f>IFERROR(VLOOKUP(CO854, MarginalDec!$A$2:$B$253, 2, 0),"")</f>
        <v/>
      </c>
      <c r="CQ854" s="71"/>
      <c r="CR854" s="79" t="str">
        <f>IFERROR(VLOOKUP(CQ854, MarginalDec!$A$2:$B$253, 2, 0),"")</f>
        <v/>
      </c>
      <c r="CS854" s="71"/>
      <c r="CT854" s="79" t="str">
        <f>IFERROR(VLOOKUP(CS854, MarginalDec!$A$2:$B$253, 2, 0),"")</f>
        <v/>
      </c>
      <c r="CU854" s="71"/>
      <c r="CV854" s="79" t="str">
        <f>IF(ISBLANK(CU854),"", IFERROR(VLOOKUP(CU854, Tooling!$A$2:$B$252, 2, 0),""))</f>
        <v/>
      </c>
      <c r="CW854" s="71"/>
      <c r="CX854" s="79" t="str">
        <f>IF(ISBLANK(CW854),"", IFERROR(VLOOKUP(CW854, Tooling!$A$2:$B$252, 2, 0),""))</f>
        <v/>
      </c>
      <c r="CY854" s="71"/>
      <c r="CZ854" s="79" t="str">
        <f>IF(ISBLANK(CY854),"", IFERROR(VLOOKUP(CY854, Repairs!$A$2:$B$252, 2, 0),""))</f>
        <v/>
      </c>
      <c r="DA854" s="77"/>
      <c r="DB854" s="71"/>
      <c r="DC854" s="79" t="str">
        <f>IFERROR(VLOOKUP(DB854, DatingReason!$A$2:$B$252, 2, 0),"")</f>
        <v/>
      </c>
      <c r="DD854" s="123" t="str">
        <f t="shared" si="171"/>
        <v/>
      </c>
      <c r="DF854" s="119" t="str">
        <f t="array" ref="DF854">IF(AND($B854&lt;&gt;"", $DE854&lt;&gt;"", $DE854&lt;&gt;"No"),MAX(IF($B854=PEOPLE!$B$4:$B$1000, PEOPLE!$Q$4:$Q$1000,""))+100,"")</f>
        <v/>
      </c>
      <c r="DG854" s="68"/>
      <c r="DH854" s="76">
        <f>COUNTIF(PEOPLE!B:B, MEMORIALS!B854)</f>
        <v>0</v>
      </c>
      <c r="DI854" s="82"/>
      <c r="DJ854" s="82"/>
      <c r="DK854" s="82"/>
      <c r="DL854" s="68"/>
      <c r="DM854" s="68"/>
      <c r="DN854" s="68"/>
      <c r="DO854" s="68"/>
      <c r="DP854" s="68"/>
    </row>
    <row r="855" spans="1:120" ht="15" customHeight="1" x14ac:dyDescent="0.25">
      <c r="A855" s="68"/>
      <c r="B855" s="69"/>
      <c r="C855" s="68"/>
      <c r="D855" s="68"/>
      <c r="E855" s="70" t="str">
        <f>IF(D855="","",VLOOKUP(D855,Denomination!$A$2:$B$50, 2, 0))</f>
        <v/>
      </c>
      <c r="F855" s="68"/>
      <c r="G855" s="71"/>
      <c r="H855" s="70" t="str">
        <f>IF(G855="","",VLOOKUP(G855,MCondition!$A$2:$B$50, 2, 0))</f>
        <v/>
      </c>
      <c r="I855" s="72"/>
      <c r="J855" s="71"/>
      <c r="K855" s="70" t="str">
        <f>IF(J855="","",VLOOKUP(J855,ICondition!$A$2:$B$50, 2, 0))</f>
        <v/>
      </c>
      <c r="L855" s="73"/>
      <c r="M855" s="73"/>
      <c r="N855" s="73"/>
      <c r="O855" s="73"/>
      <c r="P855" s="73"/>
      <c r="Q855" s="73"/>
      <c r="R855" s="78"/>
      <c r="S855" s="79" t="str">
        <f>IFERROR(VLOOKUP(R855,Material!$A$2:$B$59, 2, 0),"")</f>
        <v/>
      </c>
      <c r="T855" s="71"/>
      <c r="U855" s="79" t="str">
        <f>IFERROR(VLOOKUP(T855,Material!$A$2:$B$59, 2, 0),"")</f>
        <v/>
      </c>
      <c r="V855" s="71"/>
      <c r="W855" s="79" t="str">
        <f>IFERROR(VLOOKUP(V855,Material!$A$2:$B$59, 2, 0),"")</f>
        <v/>
      </c>
      <c r="X855" s="71"/>
      <c r="Y855" s="79" t="str">
        <f>IFERROR(VLOOKUP(X855,Material!$A$2:$B$59, 2, 0),"")</f>
        <v/>
      </c>
      <c r="Z855" s="71"/>
      <c r="AA855" s="79" t="str">
        <f>IFERROR(VLOOKUP(Z855,Material!$A$2:$B$59, 2, 0),"")</f>
        <v/>
      </c>
      <c r="AB855" s="74"/>
      <c r="AC855" s="75" t="e">
        <f t="shared" si="160"/>
        <v>#VALUE!</v>
      </c>
      <c r="AD855" s="75" t="e">
        <f t="shared" si="161"/>
        <v>#VALUE!</v>
      </c>
      <c r="AE855" s="75" t="e">
        <f t="shared" si="163"/>
        <v>#VALUE!</v>
      </c>
      <c r="AF855" s="75" t="e">
        <f t="shared" si="162"/>
        <v>#VALUE!</v>
      </c>
      <c r="AG855" s="75" t="e">
        <f t="shared" si="164"/>
        <v>#VALUE!</v>
      </c>
      <c r="AH855" s="75" t="e">
        <f t="shared" si="165"/>
        <v>#VALUE!</v>
      </c>
      <c r="AI855" s="75" t="e">
        <f t="shared" si="166"/>
        <v>#VALUE!</v>
      </c>
      <c r="AJ855" s="80" t="e">
        <f t="shared" si="167"/>
        <v>#VALUE!</v>
      </c>
      <c r="AK855" s="79" t="str">
        <f>(IFERROR(VLOOKUP(AB855,Categories!$A$2:$B$20,2,1),""))</f>
        <v/>
      </c>
      <c r="AL855" s="79" t="str">
        <f ca="1">IFERROR(VLOOKUP((HLOOKUP((VLOOKUP($AB855,Categories!$A$2:$F$20,3,1)), $AB$3:$AJ855, (ROW()-ROW($AB$3)+1), 0)), INDIRECT(VLOOKUP($AB855,Categories!$A$2:$F$20,6,1)),2,0),AK855)</f>
        <v/>
      </c>
      <c r="AM855" s="79" t="str">
        <f ca="1">IFERROR(VLOOKUP((HLOOKUP((VLOOKUP($AB855,Categories!$A$2:$F$20,4,1)),$AB$3:$AJ855,(ROW()-ROW($AB$3)+1),0)),INDIRECT(VLOOKUP($AB855,Categories!$A$2:$H$20,7,1)),2,0),"")</f>
        <v/>
      </c>
      <c r="AN855" s="79" t="str">
        <f ca="1">IFERROR(VLOOKUP((HLOOKUP((VLOOKUP($AB855,Categories!$A$2:$F$20,5,1)), $AB$3:$AJ855, (ROW()-ROW($AB$3)+1), 0)), INDIRECT(VLOOKUP($AB855,Categories!$A$2:$H$20,8,1)),2,0),"")</f>
        <v/>
      </c>
      <c r="AO855" s="79" t="str">
        <f t="shared" ca="1" si="168"/>
        <v/>
      </c>
      <c r="AP855" s="81"/>
      <c r="AQ855" s="70" t="str">
        <f>IFERROR(VLOOKUP(VALUE(MID(AP855,1,1)),AdditionalElements!$A$2:$B$50,2,0),"")</f>
        <v/>
      </c>
      <c r="AR855" s="70" t="str">
        <f>IFERROR(VLOOKUP(VALUE(MID(AP855,2,1)),AdditionalElements!$H$2:$I$50,2,0),"")</f>
        <v/>
      </c>
      <c r="AS855" s="70" t="str">
        <f>IFERROR(VLOOKUP(VALUE(MID(AP855,3,1)),AdditionalElements!$O$2:$P$50,2,0),"")</f>
        <v/>
      </c>
      <c r="AT855" s="70" t="str">
        <f>IFERROR(VLOOKUP(VALUE(MID(AP855,4,1)),AdditionalElements!$V$2:$W$50,2,0),"")</f>
        <v/>
      </c>
      <c r="AU855" s="71"/>
      <c r="AV855" s="79" t="str">
        <f>IFERROR(IF(VALUE(MID(AU855,1,1))=1, VLOOKUP(VALUE(MID(AU855,1,1)), TxtPanelShape!$A$2:$C$50, 3, 0), (IF(VALUE(MID(AU855,1,1))&gt;=7, VLOOKUP(VALUE(MID(AU855,1,1)), TxtPanelShape!$A$2:$C$50, 3, 0),VLOOKUP(VALUE(MID(AU855,1,2)),TxtPanelShape!$A$2:$C$50,3,0)))), "")</f>
        <v/>
      </c>
      <c r="AW855" s="79" t="str">
        <f>IFERROR(IF(VALUE(MID(AU855,1,1))=1, ", "&amp;VLOOKUP(VALUE(MID(AU855,2,1)), TxtPanelShape!$H$2:$I$50, 2, 0), IF(VALUE(MID(AU855,1,1))&gt;=7, ", "&amp;VLOOKUP(VALUE(MID(AU855,2,1)), TxtPanelShape!$H$2:$I$50, 2, 0),"")), "")</f>
        <v/>
      </c>
      <c r="AX855" s="79" t="str">
        <f>IFERROR(IF(VALUE(MID(AU855,1,1))=1, ", "&amp;VLOOKUP(VALUE(MID(AU855,3,1)), TxtPanelShape!$O$2:$P$50, 2, 0), IF(VALUE(MID(AU855,1,1))&gt;=7, ", "&amp;VLOOKUP(VALUE(MID(AU855,3,1)), TxtPanelShape!$O$2:$P$50, 2, 0),"")),"")</f>
        <v/>
      </c>
      <c r="AY855" s="79" t="str">
        <f>IFERROR("; "&amp;VLOOKUP(VALUE(MID(AU855,4,1)), TxtPanelShape!$V$2:$W$50,2,0),"")</f>
        <v/>
      </c>
      <c r="AZ855" s="79" t="str">
        <f t="shared" si="169"/>
        <v/>
      </c>
      <c r="BA855" s="71"/>
      <c r="BB855" s="79" t="str">
        <f>IFERROR(IF(VALUE(MID(BA855,1,1))=1, VLOOKUP(VALUE(MID(BA855,1,1)), TxtPanelShape!$A$2:$C$50, 3, 0), (IF(VALUE(MID(BA855,1,1))&gt;=7, VLOOKUP(VALUE(MID(BA855,1,1)), TxtPanelShape!$A$2:$C$50, 3, 0),VLOOKUP(VALUE(MID(BA855,1,2)),TxtPanelShape!$A$2:$C$50,3,0)))), "")</f>
        <v/>
      </c>
      <c r="BC855" s="79" t="str">
        <f>IFERROR(IF(VALUE(MID(BA855,1,1))=1, ", "&amp;VLOOKUP(VALUE(MID(BA855,2,1)), TxtPanelShape!$H$2:$I$50, 2, 0), IF(VALUE(MID(BA855,1,1))&gt;=7, ", "&amp;VLOOKUP(VALUE(MID(BA855,2,1)), TxtPanelShape!$H$2:$I$50, 2, 0),"")), "")</f>
        <v/>
      </c>
      <c r="BD855" s="79" t="str">
        <f>IFERROR(IF(VALUE(MID(BA855,1,1))=1, ", "&amp;VLOOKUP(VALUE(MID(BA855,3,1)), TxtPanelShape!$O$2:$P$50, 2, 0), IF(VALUE(MID(BA855,1,1))&gt;=7, ", "&amp;VLOOKUP(VALUE(MID(BA855,3,1)), TxtPanelShape!$O$2:$P$50, 2, 0),"")),"")</f>
        <v/>
      </c>
      <c r="BE855" s="79" t="str">
        <f>IFERROR("; "&amp;VLOOKUP(VALUE(MID(BA855,4,1)), TxtPanelShape!$V$2:$W$50,2,0),"")</f>
        <v/>
      </c>
      <c r="BF855" s="79" t="str">
        <f t="shared" si="170"/>
        <v/>
      </c>
      <c r="BG855" s="71"/>
      <c r="BH855" s="79" t="str">
        <f>IFERROR(VLOOKUP(BG855, TxtPanelDefinition!$A$2:$B$50, 2, 0),"")</f>
        <v/>
      </c>
      <c r="BI855" s="71"/>
      <c r="BJ855" s="79" t="str">
        <f>IFERROR(VLOOKUP(BI855, TxtPanelDefinition!$A$2:$B$50, 2, 0),"")</f>
        <v/>
      </c>
      <c r="BK855" s="71"/>
      <c r="BL855" s="79" t="str">
        <f>IFERROR(VLOOKUP(BK855, InscrTechniques!$A$2:$B$50, 2, 0),"")</f>
        <v/>
      </c>
      <c r="BM855" s="71"/>
      <c r="BN855" s="79" t="str">
        <f>IFERROR(VLOOKUP(BM855, InscrTechniques!$A$2:$B$50, 2, 0),"")</f>
        <v/>
      </c>
      <c r="BO855" s="71"/>
      <c r="BP855" s="79" t="str">
        <f>IFERROR(VLOOKUP(BO855, InscrTechniques!$A$2:$B$50, 2, 0),"")</f>
        <v/>
      </c>
      <c r="BQ855" s="71"/>
      <c r="BR855" s="79" t="str">
        <f>IFERROR(VLOOKUP(BQ855, InscrTechniques!$A$2:$B$50, 2, 0),"")</f>
        <v/>
      </c>
      <c r="BS855" s="71"/>
      <c r="BT855" s="79" t="str">
        <f>IFERROR(VLOOKUP(BS855, InscrTechniques!$A$2:$B$50, 2, 0),"")</f>
        <v/>
      </c>
      <c r="BU855" s="71"/>
      <c r="BV855" s="79" t="str">
        <f>IFERROR(VLOOKUP(BU855, InscrTechniques!$A$2:$B$50, 2, 0),"")</f>
        <v/>
      </c>
      <c r="BW855" s="125"/>
      <c r="BX855" s="79" t="str">
        <f>IFERROR(VLOOKUP(BW855, InscrTechniques!$A$2:$B$50, 2, 0),"")</f>
        <v/>
      </c>
      <c r="BY855" s="125"/>
      <c r="BZ855" s="79" t="str">
        <f>IFERROR(VLOOKUP(BY855, InscrTechniques!$A$2:$B$50, 2, 0),"")</f>
        <v/>
      </c>
      <c r="CA855" s="74"/>
      <c r="CB855" s="114" t="str">
        <f>IFERROR(VLOOKUP(CA855, LetterStyle!$A$2:$B$50, 2, 0),"")</f>
        <v/>
      </c>
      <c r="CC855" s="74"/>
      <c r="CD855" s="114" t="str">
        <f>IFERROR(VLOOKUP(CC855, LetterStyle!$A$2:$B$50, 2, 0),"")</f>
        <v/>
      </c>
      <c r="CE855" s="74"/>
      <c r="CF855" s="114" t="str">
        <f>IFERROR(VLOOKUP(CE855, LetterStyle!$A$2:$B$50, 2, 0),"")</f>
        <v/>
      </c>
      <c r="CG855" s="74"/>
      <c r="CH855" s="79" t="str">
        <f>IFERROR(VLOOKUP(CG855, LetterStyle!$A$2:$B$50, 2, 0),"")</f>
        <v/>
      </c>
      <c r="CI855" s="71"/>
      <c r="CJ855" s="79" t="str">
        <f>IFERROR(VLOOKUP(CI855, DecMotifs!$A$1:$B$306, 2, 0),"")</f>
        <v/>
      </c>
      <c r="CK855" s="71"/>
      <c r="CL855" s="79" t="str">
        <f>IFERROR(VLOOKUP(CK855, DecMotifs!$A$1:$B$306, 2, 0),"")</f>
        <v/>
      </c>
      <c r="CM855" s="71"/>
      <c r="CN855" s="79" t="str">
        <f>IFERROR(VLOOKUP(CM855, DecMotifs!$A$1:$B$306, 2, 0),"")</f>
        <v/>
      </c>
      <c r="CO855" s="71"/>
      <c r="CP855" s="79" t="str">
        <f>IFERROR(VLOOKUP(CO855, MarginalDec!$A$2:$B$253, 2, 0),"")</f>
        <v/>
      </c>
      <c r="CQ855" s="71"/>
      <c r="CR855" s="79" t="str">
        <f>IFERROR(VLOOKUP(CQ855, MarginalDec!$A$2:$B$253, 2, 0),"")</f>
        <v/>
      </c>
      <c r="CS855" s="71"/>
      <c r="CT855" s="79" t="str">
        <f>IFERROR(VLOOKUP(CS855, MarginalDec!$A$2:$B$253, 2, 0),"")</f>
        <v/>
      </c>
      <c r="CU855" s="71"/>
      <c r="CV855" s="79" t="str">
        <f>IF(ISBLANK(CU855),"", IFERROR(VLOOKUP(CU855, Tooling!$A$2:$B$252, 2, 0),""))</f>
        <v/>
      </c>
      <c r="CW855" s="71"/>
      <c r="CX855" s="79" t="str">
        <f>IF(ISBLANK(CW855),"", IFERROR(VLOOKUP(CW855, Tooling!$A$2:$B$252, 2, 0),""))</f>
        <v/>
      </c>
      <c r="CY855" s="71"/>
      <c r="CZ855" s="79" t="str">
        <f>IF(ISBLANK(CY855),"", IFERROR(VLOOKUP(CY855, Repairs!$A$2:$B$252, 2, 0),""))</f>
        <v/>
      </c>
      <c r="DA855" s="77"/>
      <c r="DB855" s="71"/>
      <c r="DC855" s="79" t="str">
        <f>IFERROR(VLOOKUP(DB855, DatingReason!$A$2:$B$252, 2, 0),"")</f>
        <v/>
      </c>
      <c r="DD855" s="123" t="str">
        <f t="shared" si="171"/>
        <v/>
      </c>
      <c r="DF855" s="119" t="str">
        <f t="array" ref="DF855">IF(AND($B855&lt;&gt;"", $DE855&lt;&gt;"", $DE855&lt;&gt;"No"),MAX(IF($B855=PEOPLE!$B$4:$B$1000, PEOPLE!$Q$4:$Q$1000,""))+100,"")</f>
        <v/>
      </c>
      <c r="DG855" s="68"/>
      <c r="DH855" s="76">
        <f>COUNTIF(PEOPLE!B:B, MEMORIALS!B855)</f>
        <v>0</v>
      </c>
      <c r="DI855" s="82"/>
      <c r="DJ855" s="82"/>
      <c r="DK855" s="82"/>
      <c r="DL855" s="68"/>
      <c r="DM855" s="68"/>
      <c r="DN855" s="68"/>
      <c r="DO855" s="68"/>
      <c r="DP855" s="68"/>
    </row>
    <row r="856" spans="1:120" ht="15" customHeight="1" x14ac:dyDescent="0.25">
      <c r="A856" s="68"/>
      <c r="B856" s="69"/>
      <c r="C856" s="68"/>
      <c r="D856" s="68"/>
      <c r="E856" s="70" t="str">
        <f>IF(D856="","",VLOOKUP(D856,Denomination!$A$2:$B$50, 2, 0))</f>
        <v/>
      </c>
      <c r="F856" s="68"/>
      <c r="G856" s="71"/>
      <c r="H856" s="70" t="str">
        <f>IF(G856="","",VLOOKUP(G856,MCondition!$A$2:$B$50, 2, 0))</f>
        <v/>
      </c>
      <c r="I856" s="72"/>
      <c r="J856" s="71"/>
      <c r="K856" s="70" t="str">
        <f>IF(J856="","",VLOOKUP(J856,ICondition!$A$2:$B$50, 2, 0))</f>
        <v/>
      </c>
      <c r="L856" s="73"/>
      <c r="M856" s="73"/>
      <c r="N856" s="73"/>
      <c r="O856" s="73"/>
      <c r="P856" s="73"/>
      <c r="Q856" s="73"/>
      <c r="R856" s="78"/>
      <c r="S856" s="79" t="str">
        <f>IFERROR(VLOOKUP(R856,Material!$A$2:$B$59, 2, 0),"")</f>
        <v/>
      </c>
      <c r="T856" s="71"/>
      <c r="U856" s="79" t="str">
        <f>IFERROR(VLOOKUP(T856,Material!$A$2:$B$59, 2, 0),"")</f>
        <v/>
      </c>
      <c r="V856" s="71"/>
      <c r="W856" s="79" t="str">
        <f>IFERROR(VLOOKUP(V856,Material!$A$2:$B$59, 2, 0),"")</f>
        <v/>
      </c>
      <c r="X856" s="71"/>
      <c r="Y856" s="79" t="str">
        <f>IFERROR(VLOOKUP(X856,Material!$A$2:$B$59, 2, 0),"")</f>
        <v/>
      </c>
      <c r="Z856" s="71"/>
      <c r="AA856" s="79" t="str">
        <f>IFERROR(VLOOKUP(Z856,Material!$A$2:$B$59, 2, 0),"")</f>
        <v/>
      </c>
      <c r="AB856" s="74"/>
      <c r="AC856" s="75" t="e">
        <f t="shared" si="160"/>
        <v>#VALUE!</v>
      </c>
      <c r="AD856" s="75" t="e">
        <f t="shared" si="161"/>
        <v>#VALUE!</v>
      </c>
      <c r="AE856" s="75" t="e">
        <f t="shared" si="163"/>
        <v>#VALUE!</v>
      </c>
      <c r="AF856" s="75" t="e">
        <f t="shared" si="162"/>
        <v>#VALUE!</v>
      </c>
      <c r="AG856" s="75" t="e">
        <f t="shared" si="164"/>
        <v>#VALUE!</v>
      </c>
      <c r="AH856" s="75" t="e">
        <f t="shared" si="165"/>
        <v>#VALUE!</v>
      </c>
      <c r="AI856" s="75" t="e">
        <f t="shared" si="166"/>
        <v>#VALUE!</v>
      </c>
      <c r="AJ856" s="80" t="e">
        <f t="shared" si="167"/>
        <v>#VALUE!</v>
      </c>
      <c r="AK856" s="79" t="str">
        <f>(IFERROR(VLOOKUP(AB856,Categories!$A$2:$B$20,2,1),""))</f>
        <v/>
      </c>
      <c r="AL856" s="79" t="str">
        <f ca="1">IFERROR(VLOOKUP((HLOOKUP((VLOOKUP($AB856,Categories!$A$2:$F$20,3,1)), $AB$3:$AJ856, (ROW()-ROW($AB$3)+1), 0)), INDIRECT(VLOOKUP($AB856,Categories!$A$2:$F$20,6,1)),2,0),AK856)</f>
        <v/>
      </c>
      <c r="AM856" s="79" t="str">
        <f ca="1">IFERROR(VLOOKUP((HLOOKUP((VLOOKUP($AB856,Categories!$A$2:$F$20,4,1)),$AB$3:$AJ856,(ROW()-ROW($AB$3)+1),0)),INDIRECT(VLOOKUP($AB856,Categories!$A$2:$H$20,7,1)),2,0),"")</f>
        <v/>
      </c>
      <c r="AN856" s="79" t="str">
        <f ca="1">IFERROR(VLOOKUP((HLOOKUP((VLOOKUP($AB856,Categories!$A$2:$F$20,5,1)), $AB$3:$AJ856, (ROW()-ROW($AB$3)+1), 0)), INDIRECT(VLOOKUP($AB856,Categories!$A$2:$H$20,8,1)),2,0),"")</f>
        <v/>
      </c>
      <c r="AO856" s="79" t="str">
        <f t="shared" ca="1" si="168"/>
        <v/>
      </c>
      <c r="AP856" s="81"/>
      <c r="AQ856" s="70" t="str">
        <f>IFERROR(VLOOKUP(VALUE(MID(AP856,1,1)),AdditionalElements!$A$2:$B$50,2,0),"")</f>
        <v/>
      </c>
      <c r="AR856" s="70" t="str">
        <f>IFERROR(VLOOKUP(VALUE(MID(AP856,2,1)),AdditionalElements!$H$2:$I$50,2,0),"")</f>
        <v/>
      </c>
      <c r="AS856" s="70" t="str">
        <f>IFERROR(VLOOKUP(VALUE(MID(AP856,3,1)),AdditionalElements!$O$2:$P$50,2,0),"")</f>
        <v/>
      </c>
      <c r="AT856" s="70" t="str">
        <f>IFERROR(VLOOKUP(VALUE(MID(AP856,4,1)),AdditionalElements!$V$2:$W$50,2,0),"")</f>
        <v/>
      </c>
      <c r="AU856" s="71"/>
      <c r="AV856" s="79" t="str">
        <f>IFERROR(IF(VALUE(MID(AU856,1,1))=1, VLOOKUP(VALUE(MID(AU856,1,1)), TxtPanelShape!$A$2:$C$50, 3, 0), (IF(VALUE(MID(AU856,1,1))&gt;=7, VLOOKUP(VALUE(MID(AU856,1,1)), TxtPanelShape!$A$2:$C$50, 3, 0),VLOOKUP(VALUE(MID(AU856,1,2)),TxtPanelShape!$A$2:$C$50,3,0)))), "")</f>
        <v/>
      </c>
      <c r="AW856" s="79" t="str">
        <f>IFERROR(IF(VALUE(MID(AU856,1,1))=1, ", "&amp;VLOOKUP(VALUE(MID(AU856,2,1)), TxtPanelShape!$H$2:$I$50, 2, 0), IF(VALUE(MID(AU856,1,1))&gt;=7, ", "&amp;VLOOKUP(VALUE(MID(AU856,2,1)), TxtPanelShape!$H$2:$I$50, 2, 0),"")), "")</f>
        <v/>
      </c>
      <c r="AX856" s="79" t="str">
        <f>IFERROR(IF(VALUE(MID(AU856,1,1))=1, ", "&amp;VLOOKUP(VALUE(MID(AU856,3,1)), TxtPanelShape!$O$2:$P$50, 2, 0), IF(VALUE(MID(AU856,1,1))&gt;=7, ", "&amp;VLOOKUP(VALUE(MID(AU856,3,1)), TxtPanelShape!$O$2:$P$50, 2, 0),"")),"")</f>
        <v/>
      </c>
      <c r="AY856" s="79" t="str">
        <f>IFERROR("; "&amp;VLOOKUP(VALUE(MID(AU856,4,1)), TxtPanelShape!$V$2:$W$50,2,0),"")</f>
        <v/>
      </c>
      <c r="AZ856" s="79" t="str">
        <f t="shared" si="169"/>
        <v/>
      </c>
      <c r="BA856" s="71"/>
      <c r="BB856" s="79" t="str">
        <f>IFERROR(IF(VALUE(MID(BA856,1,1))=1, VLOOKUP(VALUE(MID(BA856,1,1)), TxtPanelShape!$A$2:$C$50, 3, 0), (IF(VALUE(MID(BA856,1,1))&gt;=7, VLOOKUP(VALUE(MID(BA856,1,1)), TxtPanelShape!$A$2:$C$50, 3, 0),VLOOKUP(VALUE(MID(BA856,1,2)),TxtPanelShape!$A$2:$C$50,3,0)))), "")</f>
        <v/>
      </c>
      <c r="BC856" s="79" t="str">
        <f>IFERROR(IF(VALUE(MID(BA856,1,1))=1, ", "&amp;VLOOKUP(VALUE(MID(BA856,2,1)), TxtPanelShape!$H$2:$I$50, 2, 0), IF(VALUE(MID(BA856,1,1))&gt;=7, ", "&amp;VLOOKUP(VALUE(MID(BA856,2,1)), TxtPanelShape!$H$2:$I$50, 2, 0),"")), "")</f>
        <v/>
      </c>
      <c r="BD856" s="79" t="str">
        <f>IFERROR(IF(VALUE(MID(BA856,1,1))=1, ", "&amp;VLOOKUP(VALUE(MID(BA856,3,1)), TxtPanelShape!$O$2:$P$50, 2, 0), IF(VALUE(MID(BA856,1,1))&gt;=7, ", "&amp;VLOOKUP(VALUE(MID(BA856,3,1)), TxtPanelShape!$O$2:$P$50, 2, 0),"")),"")</f>
        <v/>
      </c>
      <c r="BE856" s="79" t="str">
        <f>IFERROR("; "&amp;VLOOKUP(VALUE(MID(BA856,4,1)), TxtPanelShape!$V$2:$W$50,2,0),"")</f>
        <v/>
      </c>
      <c r="BF856" s="79" t="str">
        <f t="shared" si="170"/>
        <v/>
      </c>
      <c r="BG856" s="71"/>
      <c r="BH856" s="79" t="str">
        <f>IFERROR(VLOOKUP(BG856, TxtPanelDefinition!$A$2:$B$50, 2, 0),"")</f>
        <v/>
      </c>
      <c r="BI856" s="71"/>
      <c r="BJ856" s="79" t="str">
        <f>IFERROR(VLOOKUP(BI856, TxtPanelDefinition!$A$2:$B$50, 2, 0),"")</f>
        <v/>
      </c>
      <c r="BK856" s="71"/>
      <c r="BL856" s="79" t="str">
        <f>IFERROR(VLOOKUP(BK856, InscrTechniques!$A$2:$B$50, 2, 0),"")</f>
        <v/>
      </c>
      <c r="BM856" s="71"/>
      <c r="BN856" s="79" t="str">
        <f>IFERROR(VLOOKUP(BM856, InscrTechniques!$A$2:$B$50, 2, 0),"")</f>
        <v/>
      </c>
      <c r="BO856" s="71"/>
      <c r="BP856" s="79" t="str">
        <f>IFERROR(VLOOKUP(BO856, InscrTechniques!$A$2:$B$50, 2, 0),"")</f>
        <v/>
      </c>
      <c r="BQ856" s="71"/>
      <c r="BR856" s="79" t="str">
        <f>IFERROR(VLOOKUP(BQ856, InscrTechniques!$A$2:$B$50, 2, 0),"")</f>
        <v/>
      </c>
      <c r="BS856" s="71"/>
      <c r="BT856" s="79" t="str">
        <f>IFERROR(VLOOKUP(BS856, InscrTechniques!$A$2:$B$50, 2, 0),"")</f>
        <v/>
      </c>
      <c r="BU856" s="71"/>
      <c r="BV856" s="79" t="str">
        <f>IFERROR(VLOOKUP(BU856, InscrTechniques!$A$2:$B$50, 2, 0),"")</f>
        <v/>
      </c>
      <c r="BW856" s="125"/>
      <c r="BX856" s="79" t="str">
        <f>IFERROR(VLOOKUP(BW856, InscrTechniques!$A$2:$B$50, 2, 0),"")</f>
        <v/>
      </c>
      <c r="BY856" s="125"/>
      <c r="BZ856" s="79" t="str">
        <f>IFERROR(VLOOKUP(BY856, InscrTechniques!$A$2:$B$50, 2, 0),"")</f>
        <v/>
      </c>
      <c r="CA856" s="74"/>
      <c r="CB856" s="114" t="str">
        <f>IFERROR(VLOOKUP(CA856, LetterStyle!$A$2:$B$50, 2, 0),"")</f>
        <v/>
      </c>
      <c r="CC856" s="74"/>
      <c r="CD856" s="114" t="str">
        <f>IFERROR(VLOOKUP(CC856, LetterStyle!$A$2:$B$50, 2, 0),"")</f>
        <v/>
      </c>
      <c r="CE856" s="74"/>
      <c r="CF856" s="114" t="str">
        <f>IFERROR(VLOOKUP(CE856, LetterStyle!$A$2:$B$50, 2, 0),"")</f>
        <v/>
      </c>
      <c r="CG856" s="74"/>
      <c r="CH856" s="79" t="str">
        <f>IFERROR(VLOOKUP(CG856, LetterStyle!$A$2:$B$50, 2, 0),"")</f>
        <v/>
      </c>
      <c r="CI856" s="71"/>
      <c r="CJ856" s="79" t="str">
        <f>IFERROR(VLOOKUP(CI856, DecMotifs!$A$1:$B$306, 2, 0),"")</f>
        <v/>
      </c>
      <c r="CK856" s="71"/>
      <c r="CL856" s="79" t="str">
        <f>IFERROR(VLOOKUP(CK856, DecMotifs!$A$1:$B$306, 2, 0),"")</f>
        <v/>
      </c>
      <c r="CM856" s="71"/>
      <c r="CN856" s="79" t="str">
        <f>IFERROR(VLOOKUP(CM856, DecMotifs!$A$1:$B$306, 2, 0),"")</f>
        <v/>
      </c>
      <c r="CO856" s="71"/>
      <c r="CP856" s="79" t="str">
        <f>IFERROR(VLOOKUP(CO856, MarginalDec!$A$2:$B$253, 2, 0),"")</f>
        <v/>
      </c>
      <c r="CQ856" s="71"/>
      <c r="CR856" s="79" t="str">
        <f>IFERROR(VLOOKUP(CQ856, MarginalDec!$A$2:$B$253, 2, 0),"")</f>
        <v/>
      </c>
      <c r="CS856" s="71"/>
      <c r="CT856" s="79" t="str">
        <f>IFERROR(VLOOKUP(CS856, MarginalDec!$A$2:$B$253, 2, 0),"")</f>
        <v/>
      </c>
      <c r="CU856" s="71"/>
      <c r="CV856" s="79" t="str">
        <f>IF(ISBLANK(CU856),"", IFERROR(VLOOKUP(CU856, Tooling!$A$2:$B$252, 2, 0),""))</f>
        <v/>
      </c>
      <c r="CW856" s="71"/>
      <c r="CX856" s="79" t="str">
        <f>IF(ISBLANK(CW856),"", IFERROR(VLOOKUP(CW856, Tooling!$A$2:$B$252, 2, 0),""))</f>
        <v/>
      </c>
      <c r="CY856" s="71"/>
      <c r="CZ856" s="79" t="str">
        <f>IF(ISBLANK(CY856),"", IFERROR(VLOOKUP(CY856, Repairs!$A$2:$B$252, 2, 0),""))</f>
        <v/>
      </c>
      <c r="DA856" s="77"/>
      <c r="DB856" s="71"/>
      <c r="DC856" s="79" t="str">
        <f>IFERROR(VLOOKUP(DB856, DatingReason!$A$2:$B$252, 2, 0),"")</f>
        <v/>
      </c>
      <c r="DD856" s="123" t="str">
        <f t="shared" si="171"/>
        <v/>
      </c>
      <c r="DF856" s="119" t="str">
        <f t="array" ref="DF856">IF(AND($B856&lt;&gt;"", $DE856&lt;&gt;"", $DE856&lt;&gt;"No"),MAX(IF($B856=PEOPLE!$B$4:$B$1000, PEOPLE!$Q$4:$Q$1000,""))+100,"")</f>
        <v/>
      </c>
      <c r="DG856" s="68"/>
      <c r="DH856" s="76">
        <f>COUNTIF(PEOPLE!B:B, MEMORIALS!B856)</f>
        <v>0</v>
      </c>
      <c r="DI856" s="82"/>
      <c r="DJ856" s="82"/>
      <c r="DK856" s="82"/>
      <c r="DL856" s="68"/>
      <c r="DM856" s="68"/>
      <c r="DN856" s="68"/>
      <c r="DO856" s="68"/>
      <c r="DP856" s="68"/>
    </row>
    <row r="857" spans="1:120" ht="15" customHeight="1" x14ac:dyDescent="0.25">
      <c r="A857" s="68"/>
      <c r="B857" s="69"/>
      <c r="C857" s="68"/>
      <c r="D857" s="68"/>
      <c r="E857" s="70" t="str">
        <f>IF(D857="","",VLOOKUP(D857,Denomination!$A$2:$B$50, 2, 0))</f>
        <v/>
      </c>
      <c r="F857" s="68"/>
      <c r="G857" s="71"/>
      <c r="H857" s="70" t="str">
        <f>IF(G857="","",VLOOKUP(G857,MCondition!$A$2:$B$50, 2, 0))</f>
        <v/>
      </c>
      <c r="I857" s="72"/>
      <c r="J857" s="71"/>
      <c r="K857" s="70" t="str">
        <f>IF(J857="","",VLOOKUP(J857,ICondition!$A$2:$B$50, 2, 0))</f>
        <v/>
      </c>
      <c r="L857" s="73"/>
      <c r="M857" s="73"/>
      <c r="N857" s="73"/>
      <c r="O857" s="73"/>
      <c r="P857" s="73"/>
      <c r="Q857" s="73"/>
      <c r="R857" s="78"/>
      <c r="S857" s="79" t="str">
        <f>IFERROR(VLOOKUP(R857,Material!$A$2:$B$59, 2, 0),"")</f>
        <v/>
      </c>
      <c r="T857" s="71"/>
      <c r="U857" s="79" t="str">
        <f>IFERROR(VLOOKUP(T857,Material!$A$2:$B$59, 2, 0),"")</f>
        <v/>
      </c>
      <c r="V857" s="71"/>
      <c r="W857" s="79" t="str">
        <f>IFERROR(VLOOKUP(V857,Material!$A$2:$B$59, 2, 0),"")</f>
        <v/>
      </c>
      <c r="X857" s="71"/>
      <c r="Y857" s="79" t="str">
        <f>IFERROR(VLOOKUP(X857,Material!$A$2:$B$59, 2, 0),"")</f>
        <v/>
      </c>
      <c r="Z857" s="71"/>
      <c r="AA857" s="79" t="str">
        <f>IFERROR(VLOOKUP(Z857,Material!$A$2:$B$59, 2, 0),"")</f>
        <v/>
      </c>
      <c r="AB857" s="74"/>
      <c r="AC857" s="75" t="e">
        <f t="shared" si="160"/>
        <v>#VALUE!</v>
      </c>
      <c r="AD857" s="75" t="e">
        <f t="shared" si="161"/>
        <v>#VALUE!</v>
      </c>
      <c r="AE857" s="75" t="e">
        <f t="shared" si="163"/>
        <v>#VALUE!</v>
      </c>
      <c r="AF857" s="75" t="e">
        <f t="shared" si="162"/>
        <v>#VALUE!</v>
      </c>
      <c r="AG857" s="75" t="e">
        <f t="shared" si="164"/>
        <v>#VALUE!</v>
      </c>
      <c r="AH857" s="75" t="e">
        <f t="shared" si="165"/>
        <v>#VALUE!</v>
      </c>
      <c r="AI857" s="75" t="e">
        <f t="shared" si="166"/>
        <v>#VALUE!</v>
      </c>
      <c r="AJ857" s="80" t="e">
        <f t="shared" si="167"/>
        <v>#VALUE!</v>
      </c>
      <c r="AK857" s="79" t="str">
        <f>(IFERROR(VLOOKUP(AB857,Categories!$A$2:$B$20,2,1),""))</f>
        <v/>
      </c>
      <c r="AL857" s="79" t="str">
        <f ca="1">IFERROR(VLOOKUP((HLOOKUP((VLOOKUP($AB857,Categories!$A$2:$F$20,3,1)), $AB$3:$AJ857, (ROW()-ROW($AB$3)+1), 0)), INDIRECT(VLOOKUP($AB857,Categories!$A$2:$F$20,6,1)),2,0),AK857)</f>
        <v/>
      </c>
      <c r="AM857" s="79" t="str">
        <f ca="1">IFERROR(VLOOKUP((HLOOKUP((VLOOKUP($AB857,Categories!$A$2:$F$20,4,1)),$AB$3:$AJ857,(ROW()-ROW($AB$3)+1),0)),INDIRECT(VLOOKUP($AB857,Categories!$A$2:$H$20,7,1)),2,0),"")</f>
        <v/>
      </c>
      <c r="AN857" s="79" t="str">
        <f ca="1">IFERROR(VLOOKUP((HLOOKUP((VLOOKUP($AB857,Categories!$A$2:$F$20,5,1)), $AB$3:$AJ857, (ROW()-ROW($AB$3)+1), 0)), INDIRECT(VLOOKUP($AB857,Categories!$A$2:$H$20,8,1)),2,0),"")</f>
        <v/>
      </c>
      <c r="AO857" s="79" t="str">
        <f t="shared" ca="1" si="168"/>
        <v/>
      </c>
      <c r="AP857" s="81"/>
      <c r="AQ857" s="70" t="str">
        <f>IFERROR(VLOOKUP(VALUE(MID(AP857,1,1)),AdditionalElements!$A$2:$B$50,2,0),"")</f>
        <v/>
      </c>
      <c r="AR857" s="70" t="str">
        <f>IFERROR(VLOOKUP(VALUE(MID(AP857,2,1)),AdditionalElements!$H$2:$I$50,2,0),"")</f>
        <v/>
      </c>
      <c r="AS857" s="70" t="str">
        <f>IFERROR(VLOOKUP(VALUE(MID(AP857,3,1)),AdditionalElements!$O$2:$P$50,2,0),"")</f>
        <v/>
      </c>
      <c r="AT857" s="70" t="str">
        <f>IFERROR(VLOOKUP(VALUE(MID(AP857,4,1)),AdditionalElements!$V$2:$W$50,2,0),"")</f>
        <v/>
      </c>
      <c r="AU857" s="71"/>
      <c r="AV857" s="79" t="str">
        <f>IFERROR(IF(VALUE(MID(AU857,1,1))=1, VLOOKUP(VALUE(MID(AU857,1,1)), TxtPanelShape!$A$2:$C$50, 3, 0), (IF(VALUE(MID(AU857,1,1))&gt;=7, VLOOKUP(VALUE(MID(AU857,1,1)), TxtPanelShape!$A$2:$C$50, 3, 0),VLOOKUP(VALUE(MID(AU857,1,2)),TxtPanelShape!$A$2:$C$50,3,0)))), "")</f>
        <v/>
      </c>
      <c r="AW857" s="79" t="str">
        <f>IFERROR(IF(VALUE(MID(AU857,1,1))=1, ", "&amp;VLOOKUP(VALUE(MID(AU857,2,1)), TxtPanelShape!$H$2:$I$50, 2, 0), IF(VALUE(MID(AU857,1,1))&gt;=7, ", "&amp;VLOOKUP(VALUE(MID(AU857,2,1)), TxtPanelShape!$H$2:$I$50, 2, 0),"")), "")</f>
        <v/>
      </c>
      <c r="AX857" s="79" t="str">
        <f>IFERROR(IF(VALUE(MID(AU857,1,1))=1, ", "&amp;VLOOKUP(VALUE(MID(AU857,3,1)), TxtPanelShape!$O$2:$P$50, 2, 0), IF(VALUE(MID(AU857,1,1))&gt;=7, ", "&amp;VLOOKUP(VALUE(MID(AU857,3,1)), TxtPanelShape!$O$2:$P$50, 2, 0),"")),"")</f>
        <v/>
      </c>
      <c r="AY857" s="79" t="str">
        <f>IFERROR("; "&amp;VLOOKUP(VALUE(MID(AU857,4,1)), TxtPanelShape!$V$2:$W$50,2,0),"")</f>
        <v/>
      </c>
      <c r="AZ857" s="79" t="str">
        <f t="shared" si="169"/>
        <v/>
      </c>
      <c r="BA857" s="71"/>
      <c r="BB857" s="79" t="str">
        <f>IFERROR(IF(VALUE(MID(BA857,1,1))=1, VLOOKUP(VALUE(MID(BA857,1,1)), TxtPanelShape!$A$2:$C$50, 3, 0), (IF(VALUE(MID(BA857,1,1))&gt;=7, VLOOKUP(VALUE(MID(BA857,1,1)), TxtPanelShape!$A$2:$C$50, 3, 0),VLOOKUP(VALUE(MID(BA857,1,2)),TxtPanelShape!$A$2:$C$50,3,0)))), "")</f>
        <v/>
      </c>
      <c r="BC857" s="79" t="str">
        <f>IFERROR(IF(VALUE(MID(BA857,1,1))=1, ", "&amp;VLOOKUP(VALUE(MID(BA857,2,1)), TxtPanelShape!$H$2:$I$50, 2, 0), IF(VALUE(MID(BA857,1,1))&gt;=7, ", "&amp;VLOOKUP(VALUE(MID(BA857,2,1)), TxtPanelShape!$H$2:$I$50, 2, 0),"")), "")</f>
        <v/>
      </c>
      <c r="BD857" s="79" t="str">
        <f>IFERROR(IF(VALUE(MID(BA857,1,1))=1, ", "&amp;VLOOKUP(VALUE(MID(BA857,3,1)), TxtPanelShape!$O$2:$P$50, 2, 0), IF(VALUE(MID(BA857,1,1))&gt;=7, ", "&amp;VLOOKUP(VALUE(MID(BA857,3,1)), TxtPanelShape!$O$2:$P$50, 2, 0),"")),"")</f>
        <v/>
      </c>
      <c r="BE857" s="79" t="str">
        <f>IFERROR("; "&amp;VLOOKUP(VALUE(MID(BA857,4,1)), TxtPanelShape!$V$2:$W$50,2,0),"")</f>
        <v/>
      </c>
      <c r="BF857" s="79" t="str">
        <f t="shared" si="170"/>
        <v/>
      </c>
      <c r="BG857" s="71"/>
      <c r="BH857" s="79" t="str">
        <f>IFERROR(VLOOKUP(BG857, TxtPanelDefinition!$A$2:$B$50, 2, 0),"")</f>
        <v/>
      </c>
      <c r="BI857" s="71"/>
      <c r="BJ857" s="79" t="str">
        <f>IFERROR(VLOOKUP(BI857, TxtPanelDefinition!$A$2:$B$50, 2, 0),"")</f>
        <v/>
      </c>
      <c r="BK857" s="71"/>
      <c r="BL857" s="79" t="str">
        <f>IFERROR(VLOOKUP(BK857, InscrTechniques!$A$2:$B$50, 2, 0),"")</f>
        <v/>
      </c>
      <c r="BM857" s="71"/>
      <c r="BN857" s="79" t="str">
        <f>IFERROR(VLOOKUP(BM857, InscrTechniques!$A$2:$B$50, 2, 0),"")</f>
        <v/>
      </c>
      <c r="BO857" s="71"/>
      <c r="BP857" s="79" t="str">
        <f>IFERROR(VLOOKUP(BO857, InscrTechniques!$A$2:$B$50, 2, 0),"")</f>
        <v/>
      </c>
      <c r="BQ857" s="71"/>
      <c r="BR857" s="79" t="str">
        <f>IFERROR(VLOOKUP(BQ857, InscrTechniques!$A$2:$B$50, 2, 0),"")</f>
        <v/>
      </c>
      <c r="BS857" s="71"/>
      <c r="BT857" s="79" t="str">
        <f>IFERROR(VLOOKUP(BS857, InscrTechniques!$A$2:$B$50, 2, 0),"")</f>
        <v/>
      </c>
      <c r="BU857" s="71"/>
      <c r="BV857" s="79" t="str">
        <f>IFERROR(VLOOKUP(BU857, InscrTechniques!$A$2:$B$50, 2, 0),"")</f>
        <v/>
      </c>
      <c r="BW857" s="125"/>
      <c r="BX857" s="79" t="str">
        <f>IFERROR(VLOOKUP(BW857, InscrTechniques!$A$2:$B$50, 2, 0),"")</f>
        <v/>
      </c>
      <c r="BY857" s="125"/>
      <c r="BZ857" s="79" t="str">
        <f>IFERROR(VLOOKUP(BY857, InscrTechniques!$A$2:$B$50, 2, 0),"")</f>
        <v/>
      </c>
      <c r="CA857" s="74"/>
      <c r="CB857" s="114" t="str">
        <f>IFERROR(VLOOKUP(CA857, LetterStyle!$A$2:$B$50, 2, 0),"")</f>
        <v/>
      </c>
      <c r="CC857" s="74"/>
      <c r="CD857" s="114" t="str">
        <f>IFERROR(VLOOKUP(CC857, LetterStyle!$A$2:$B$50, 2, 0),"")</f>
        <v/>
      </c>
      <c r="CE857" s="74"/>
      <c r="CF857" s="114" t="str">
        <f>IFERROR(VLOOKUP(CE857, LetterStyle!$A$2:$B$50, 2, 0),"")</f>
        <v/>
      </c>
      <c r="CG857" s="74"/>
      <c r="CH857" s="79" t="str">
        <f>IFERROR(VLOOKUP(CG857, LetterStyle!$A$2:$B$50, 2, 0),"")</f>
        <v/>
      </c>
      <c r="CI857" s="71"/>
      <c r="CJ857" s="79" t="str">
        <f>IFERROR(VLOOKUP(CI857, DecMotifs!$A$1:$B$306, 2, 0),"")</f>
        <v/>
      </c>
      <c r="CK857" s="71"/>
      <c r="CL857" s="79" t="str">
        <f>IFERROR(VLOOKUP(CK857, DecMotifs!$A$1:$B$306, 2, 0),"")</f>
        <v/>
      </c>
      <c r="CM857" s="71"/>
      <c r="CN857" s="79" t="str">
        <f>IFERROR(VLOOKUP(CM857, DecMotifs!$A$1:$B$306, 2, 0),"")</f>
        <v/>
      </c>
      <c r="CO857" s="71"/>
      <c r="CP857" s="79" t="str">
        <f>IFERROR(VLOOKUP(CO857, MarginalDec!$A$2:$B$253, 2, 0),"")</f>
        <v/>
      </c>
      <c r="CQ857" s="71"/>
      <c r="CR857" s="79" t="str">
        <f>IFERROR(VLOOKUP(CQ857, MarginalDec!$A$2:$B$253, 2, 0),"")</f>
        <v/>
      </c>
      <c r="CS857" s="71"/>
      <c r="CT857" s="79" t="str">
        <f>IFERROR(VLOOKUP(CS857, MarginalDec!$A$2:$B$253, 2, 0),"")</f>
        <v/>
      </c>
      <c r="CU857" s="71"/>
      <c r="CV857" s="79" t="str">
        <f>IF(ISBLANK(CU857),"", IFERROR(VLOOKUP(CU857, Tooling!$A$2:$B$252, 2, 0),""))</f>
        <v/>
      </c>
      <c r="CW857" s="71"/>
      <c r="CX857" s="79" t="str">
        <f>IF(ISBLANK(CW857),"", IFERROR(VLOOKUP(CW857, Tooling!$A$2:$B$252, 2, 0),""))</f>
        <v/>
      </c>
      <c r="CY857" s="71"/>
      <c r="CZ857" s="79" t="str">
        <f>IF(ISBLANK(CY857),"", IFERROR(VLOOKUP(CY857, Repairs!$A$2:$B$252, 2, 0),""))</f>
        <v/>
      </c>
      <c r="DA857" s="77"/>
      <c r="DB857" s="71"/>
      <c r="DC857" s="79" t="str">
        <f>IFERROR(VLOOKUP(DB857, DatingReason!$A$2:$B$252, 2, 0),"")</f>
        <v/>
      </c>
      <c r="DD857" s="123" t="str">
        <f t="shared" si="171"/>
        <v/>
      </c>
      <c r="DF857" s="119" t="str">
        <f t="array" ref="DF857">IF(AND($B857&lt;&gt;"", $DE857&lt;&gt;"", $DE857&lt;&gt;"No"),MAX(IF($B857=PEOPLE!$B$4:$B$1000, PEOPLE!$Q$4:$Q$1000,""))+100,"")</f>
        <v/>
      </c>
      <c r="DG857" s="68"/>
      <c r="DH857" s="76">
        <f>COUNTIF(PEOPLE!B:B, MEMORIALS!B857)</f>
        <v>0</v>
      </c>
      <c r="DI857" s="82"/>
      <c r="DJ857" s="82"/>
      <c r="DK857" s="82"/>
      <c r="DL857" s="68"/>
      <c r="DM857" s="68"/>
      <c r="DN857" s="68"/>
      <c r="DO857" s="68"/>
      <c r="DP857" s="68"/>
    </row>
    <row r="858" spans="1:120" ht="15" customHeight="1" x14ac:dyDescent="0.25">
      <c r="A858" s="68"/>
      <c r="B858" s="69"/>
      <c r="C858" s="68"/>
      <c r="D858" s="68"/>
      <c r="E858" s="70" t="str">
        <f>IF(D858="","",VLOOKUP(D858,Denomination!$A$2:$B$50, 2, 0))</f>
        <v/>
      </c>
      <c r="F858" s="68"/>
      <c r="G858" s="71"/>
      <c r="H858" s="70" t="str">
        <f>IF(G858="","",VLOOKUP(G858,MCondition!$A$2:$B$50, 2, 0))</f>
        <v/>
      </c>
      <c r="I858" s="72"/>
      <c r="J858" s="71"/>
      <c r="K858" s="70" t="str">
        <f>IF(J858="","",VLOOKUP(J858,ICondition!$A$2:$B$50, 2, 0))</f>
        <v/>
      </c>
      <c r="L858" s="73"/>
      <c r="M858" s="73"/>
      <c r="N858" s="73"/>
      <c r="O858" s="73"/>
      <c r="P858" s="73"/>
      <c r="Q858" s="73"/>
      <c r="R858" s="78"/>
      <c r="S858" s="79" t="str">
        <f>IFERROR(VLOOKUP(R858,Material!$A$2:$B$59, 2, 0),"")</f>
        <v/>
      </c>
      <c r="T858" s="71"/>
      <c r="U858" s="79" t="str">
        <f>IFERROR(VLOOKUP(T858,Material!$A$2:$B$59, 2, 0),"")</f>
        <v/>
      </c>
      <c r="V858" s="71"/>
      <c r="W858" s="79" t="str">
        <f>IFERROR(VLOOKUP(V858,Material!$A$2:$B$59, 2, 0),"")</f>
        <v/>
      </c>
      <c r="X858" s="71"/>
      <c r="Y858" s="79" t="str">
        <f>IFERROR(VLOOKUP(X858,Material!$A$2:$B$59, 2, 0),"")</f>
        <v/>
      </c>
      <c r="Z858" s="71"/>
      <c r="AA858" s="79" t="str">
        <f>IFERROR(VLOOKUP(Z858,Material!$A$2:$B$59, 2, 0),"")</f>
        <v/>
      </c>
      <c r="AB858" s="74"/>
      <c r="AC858" s="75" t="e">
        <f t="shared" si="160"/>
        <v>#VALUE!</v>
      </c>
      <c r="AD858" s="75" t="e">
        <f t="shared" si="161"/>
        <v>#VALUE!</v>
      </c>
      <c r="AE858" s="75" t="e">
        <f t="shared" si="163"/>
        <v>#VALUE!</v>
      </c>
      <c r="AF858" s="75" t="e">
        <f t="shared" si="162"/>
        <v>#VALUE!</v>
      </c>
      <c r="AG858" s="75" t="e">
        <f t="shared" si="164"/>
        <v>#VALUE!</v>
      </c>
      <c r="AH858" s="75" t="e">
        <f t="shared" si="165"/>
        <v>#VALUE!</v>
      </c>
      <c r="AI858" s="75" t="e">
        <f t="shared" si="166"/>
        <v>#VALUE!</v>
      </c>
      <c r="AJ858" s="80" t="e">
        <f t="shared" si="167"/>
        <v>#VALUE!</v>
      </c>
      <c r="AK858" s="79" t="str">
        <f>(IFERROR(VLOOKUP(AB858,Categories!$A$2:$B$20,2,1),""))</f>
        <v/>
      </c>
      <c r="AL858" s="79" t="str">
        <f ca="1">IFERROR(VLOOKUP((HLOOKUP((VLOOKUP($AB858,Categories!$A$2:$F$20,3,1)), $AB$3:$AJ858, (ROW()-ROW($AB$3)+1), 0)), INDIRECT(VLOOKUP($AB858,Categories!$A$2:$F$20,6,1)),2,0),AK858)</f>
        <v/>
      </c>
      <c r="AM858" s="79" t="str">
        <f ca="1">IFERROR(VLOOKUP((HLOOKUP((VLOOKUP($AB858,Categories!$A$2:$F$20,4,1)),$AB$3:$AJ858,(ROW()-ROW($AB$3)+1),0)),INDIRECT(VLOOKUP($AB858,Categories!$A$2:$H$20,7,1)),2,0),"")</f>
        <v/>
      </c>
      <c r="AN858" s="79" t="str">
        <f ca="1">IFERROR(VLOOKUP((HLOOKUP((VLOOKUP($AB858,Categories!$A$2:$F$20,5,1)), $AB$3:$AJ858, (ROW()-ROW($AB$3)+1), 0)), INDIRECT(VLOOKUP($AB858,Categories!$A$2:$H$20,8,1)),2,0),"")</f>
        <v/>
      </c>
      <c r="AO858" s="79" t="str">
        <f t="shared" ca="1" si="168"/>
        <v/>
      </c>
      <c r="AP858" s="81"/>
      <c r="AQ858" s="70" t="str">
        <f>IFERROR(VLOOKUP(VALUE(MID(AP858,1,1)),AdditionalElements!$A$2:$B$50,2,0),"")</f>
        <v/>
      </c>
      <c r="AR858" s="70" t="str">
        <f>IFERROR(VLOOKUP(VALUE(MID(AP858,2,1)),AdditionalElements!$H$2:$I$50,2,0),"")</f>
        <v/>
      </c>
      <c r="AS858" s="70" t="str">
        <f>IFERROR(VLOOKUP(VALUE(MID(AP858,3,1)),AdditionalElements!$O$2:$P$50,2,0),"")</f>
        <v/>
      </c>
      <c r="AT858" s="70" t="str">
        <f>IFERROR(VLOOKUP(VALUE(MID(AP858,4,1)),AdditionalElements!$V$2:$W$50,2,0),"")</f>
        <v/>
      </c>
      <c r="AU858" s="71"/>
      <c r="AV858" s="79" t="str">
        <f>IFERROR(IF(VALUE(MID(AU858,1,1))=1, VLOOKUP(VALUE(MID(AU858,1,1)), TxtPanelShape!$A$2:$C$50, 3, 0), (IF(VALUE(MID(AU858,1,1))&gt;=7, VLOOKUP(VALUE(MID(AU858,1,1)), TxtPanelShape!$A$2:$C$50, 3, 0),VLOOKUP(VALUE(MID(AU858,1,2)),TxtPanelShape!$A$2:$C$50,3,0)))), "")</f>
        <v/>
      </c>
      <c r="AW858" s="79" t="str">
        <f>IFERROR(IF(VALUE(MID(AU858,1,1))=1, ", "&amp;VLOOKUP(VALUE(MID(AU858,2,1)), TxtPanelShape!$H$2:$I$50, 2, 0), IF(VALUE(MID(AU858,1,1))&gt;=7, ", "&amp;VLOOKUP(VALUE(MID(AU858,2,1)), TxtPanelShape!$H$2:$I$50, 2, 0),"")), "")</f>
        <v/>
      </c>
      <c r="AX858" s="79" t="str">
        <f>IFERROR(IF(VALUE(MID(AU858,1,1))=1, ", "&amp;VLOOKUP(VALUE(MID(AU858,3,1)), TxtPanelShape!$O$2:$P$50, 2, 0), IF(VALUE(MID(AU858,1,1))&gt;=7, ", "&amp;VLOOKUP(VALUE(MID(AU858,3,1)), TxtPanelShape!$O$2:$P$50, 2, 0),"")),"")</f>
        <v/>
      </c>
      <c r="AY858" s="79" t="str">
        <f>IFERROR("; "&amp;VLOOKUP(VALUE(MID(AU858,4,1)), TxtPanelShape!$V$2:$W$50,2,0),"")</f>
        <v/>
      </c>
      <c r="AZ858" s="79" t="str">
        <f t="shared" si="169"/>
        <v/>
      </c>
      <c r="BA858" s="71"/>
      <c r="BB858" s="79" t="str">
        <f>IFERROR(IF(VALUE(MID(BA858,1,1))=1, VLOOKUP(VALUE(MID(BA858,1,1)), TxtPanelShape!$A$2:$C$50, 3, 0), (IF(VALUE(MID(BA858,1,1))&gt;=7, VLOOKUP(VALUE(MID(BA858,1,1)), TxtPanelShape!$A$2:$C$50, 3, 0),VLOOKUP(VALUE(MID(BA858,1,2)),TxtPanelShape!$A$2:$C$50,3,0)))), "")</f>
        <v/>
      </c>
      <c r="BC858" s="79" t="str">
        <f>IFERROR(IF(VALUE(MID(BA858,1,1))=1, ", "&amp;VLOOKUP(VALUE(MID(BA858,2,1)), TxtPanelShape!$H$2:$I$50, 2, 0), IF(VALUE(MID(BA858,1,1))&gt;=7, ", "&amp;VLOOKUP(VALUE(MID(BA858,2,1)), TxtPanelShape!$H$2:$I$50, 2, 0),"")), "")</f>
        <v/>
      </c>
      <c r="BD858" s="79" t="str">
        <f>IFERROR(IF(VALUE(MID(BA858,1,1))=1, ", "&amp;VLOOKUP(VALUE(MID(BA858,3,1)), TxtPanelShape!$O$2:$P$50, 2, 0), IF(VALUE(MID(BA858,1,1))&gt;=7, ", "&amp;VLOOKUP(VALUE(MID(BA858,3,1)), TxtPanelShape!$O$2:$P$50, 2, 0),"")),"")</f>
        <v/>
      </c>
      <c r="BE858" s="79" t="str">
        <f>IFERROR("; "&amp;VLOOKUP(VALUE(MID(BA858,4,1)), TxtPanelShape!$V$2:$W$50,2,0),"")</f>
        <v/>
      </c>
      <c r="BF858" s="79" t="str">
        <f t="shared" si="170"/>
        <v/>
      </c>
      <c r="BG858" s="71"/>
      <c r="BH858" s="79" t="str">
        <f>IFERROR(VLOOKUP(BG858, TxtPanelDefinition!$A$2:$B$50, 2, 0),"")</f>
        <v/>
      </c>
      <c r="BI858" s="71"/>
      <c r="BJ858" s="79" t="str">
        <f>IFERROR(VLOOKUP(BI858, TxtPanelDefinition!$A$2:$B$50, 2, 0),"")</f>
        <v/>
      </c>
      <c r="BK858" s="71"/>
      <c r="BL858" s="79" t="str">
        <f>IFERROR(VLOOKUP(BK858, InscrTechniques!$A$2:$B$50, 2, 0),"")</f>
        <v/>
      </c>
      <c r="BM858" s="71"/>
      <c r="BN858" s="79" t="str">
        <f>IFERROR(VLOOKUP(BM858, InscrTechniques!$A$2:$B$50, 2, 0),"")</f>
        <v/>
      </c>
      <c r="BO858" s="71"/>
      <c r="BP858" s="79" t="str">
        <f>IFERROR(VLOOKUP(BO858, InscrTechniques!$A$2:$B$50, 2, 0),"")</f>
        <v/>
      </c>
      <c r="BQ858" s="71"/>
      <c r="BR858" s="79" t="str">
        <f>IFERROR(VLOOKUP(BQ858, InscrTechniques!$A$2:$B$50, 2, 0),"")</f>
        <v/>
      </c>
      <c r="BS858" s="71"/>
      <c r="BT858" s="79" t="str">
        <f>IFERROR(VLOOKUP(BS858, InscrTechniques!$A$2:$B$50, 2, 0),"")</f>
        <v/>
      </c>
      <c r="BU858" s="71"/>
      <c r="BV858" s="79" t="str">
        <f>IFERROR(VLOOKUP(BU858, InscrTechniques!$A$2:$B$50, 2, 0),"")</f>
        <v/>
      </c>
      <c r="BW858" s="125"/>
      <c r="BX858" s="79" t="str">
        <f>IFERROR(VLOOKUP(BW858, InscrTechniques!$A$2:$B$50, 2, 0),"")</f>
        <v/>
      </c>
      <c r="BY858" s="125"/>
      <c r="BZ858" s="79" t="str">
        <f>IFERROR(VLOOKUP(BY858, InscrTechniques!$A$2:$B$50, 2, 0),"")</f>
        <v/>
      </c>
      <c r="CA858" s="74"/>
      <c r="CB858" s="114" t="str">
        <f>IFERROR(VLOOKUP(CA858, LetterStyle!$A$2:$B$50, 2, 0),"")</f>
        <v/>
      </c>
      <c r="CC858" s="74"/>
      <c r="CD858" s="114" t="str">
        <f>IFERROR(VLOOKUP(CC858, LetterStyle!$A$2:$B$50, 2, 0),"")</f>
        <v/>
      </c>
      <c r="CE858" s="74"/>
      <c r="CF858" s="114" t="str">
        <f>IFERROR(VLOOKUP(CE858, LetterStyle!$A$2:$B$50, 2, 0),"")</f>
        <v/>
      </c>
      <c r="CG858" s="74"/>
      <c r="CH858" s="79" t="str">
        <f>IFERROR(VLOOKUP(CG858, LetterStyle!$A$2:$B$50, 2, 0),"")</f>
        <v/>
      </c>
      <c r="CI858" s="71"/>
      <c r="CJ858" s="79" t="str">
        <f>IFERROR(VLOOKUP(CI858, DecMotifs!$A$1:$B$306, 2, 0),"")</f>
        <v/>
      </c>
      <c r="CK858" s="71"/>
      <c r="CL858" s="79" t="str">
        <f>IFERROR(VLOOKUP(CK858, DecMotifs!$A$1:$B$306, 2, 0),"")</f>
        <v/>
      </c>
      <c r="CM858" s="71"/>
      <c r="CN858" s="79" t="str">
        <f>IFERROR(VLOOKUP(CM858, DecMotifs!$A$1:$B$306, 2, 0),"")</f>
        <v/>
      </c>
      <c r="CO858" s="71"/>
      <c r="CP858" s="79" t="str">
        <f>IFERROR(VLOOKUP(CO858, MarginalDec!$A$2:$B$253, 2, 0),"")</f>
        <v/>
      </c>
      <c r="CQ858" s="71"/>
      <c r="CR858" s="79" t="str">
        <f>IFERROR(VLOOKUP(CQ858, MarginalDec!$A$2:$B$253, 2, 0),"")</f>
        <v/>
      </c>
      <c r="CS858" s="71"/>
      <c r="CT858" s="79" t="str">
        <f>IFERROR(VLOOKUP(CS858, MarginalDec!$A$2:$B$253, 2, 0),"")</f>
        <v/>
      </c>
      <c r="CU858" s="71"/>
      <c r="CV858" s="79" t="str">
        <f>IF(ISBLANK(CU858),"", IFERROR(VLOOKUP(CU858, Tooling!$A$2:$B$252, 2, 0),""))</f>
        <v/>
      </c>
      <c r="CW858" s="71"/>
      <c r="CX858" s="79" t="str">
        <f>IF(ISBLANK(CW858),"", IFERROR(VLOOKUP(CW858, Tooling!$A$2:$B$252, 2, 0),""))</f>
        <v/>
      </c>
      <c r="CY858" s="71"/>
      <c r="CZ858" s="79" t="str">
        <f>IF(ISBLANK(CY858),"", IFERROR(VLOOKUP(CY858, Repairs!$A$2:$B$252, 2, 0),""))</f>
        <v/>
      </c>
      <c r="DA858" s="77"/>
      <c r="DB858" s="71"/>
      <c r="DC858" s="79" t="str">
        <f>IFERROR(VLOOKUP(DB858, DatingReason!$A$2:$B$252, 2, 0),"")</f>
        <v/>
      </c>
      <c r="DD858" s="123" t="str">
        <f t="shared" si="171"/>
        <v/>
      </c>
      <c r="DF858" s="119" t="str">
        <f t="array" ref="DF858">IF(AND($B858&lt;&gt;"", $DE858&lt;&gt;"", $DE858&lt;&gt;"No"),MAX(IF($B858=PEOPLE!$B$4:$B$1000, PEOPLE!$Q$4:$Q$1000,""))+100,"")</f>
        <v/>
      </c>
      <c r="DG858" s="68"/>
      <c r="DH858" s="76">
        <f>COUNTIF(PEOPLE!B:B, MEMORIALS!B858)</f>
        <v>0</v>
      </c>
      <c r="DI858" s="82"/>
      <c r="DJ858" s="82"/>
      <c r="DK858" s="82"/>
      <c r="DL858" s="68"/>
      <c r="DM858" s="68"/>
      <c r="DN858" s="68"/>
      <c r="DO858" s="68"/>
      <c r="DP858" s="68"/>
    </row>
    <row r="859" spans="1:120" ht="15" customHeight="1" x14ac:dyDescent="0.25">
      <c r="A859" s="68"/>
      <c r="B859" s="69"/>
      <c r="C859" s="68"/>
      <c r="D859" s="68"/>
      <c r="E859" s="70" t="str">
        <f>IF(D859="","",VLOOKUP(D859,Denomination!$A$2:$B$50, 2, 0))</f>
        <v/>
      </c>
      <c r="F859" s="68"/>
      <c r="G859" s="71"/>
      <c r="H859" s="70" t="str">
        <f>IF(G859="","",VLOOKUP(G859,MCondition!$A$2:$B$50, 2, 0))</f>
        <v/>
      </c>
      <c r="I859" s="72"/>
      <c r="J859" s="71"/>
      <c r="K859" s="70" t="str">
        <f>IF(J859="","",VLOOKUP(J859,ICondition!$A$2:$B$50, 2, 0))</f>
        <v/>
      </c>
      <c r="L859" s="73"/>
      <c r="M859" s="73"/>
      <c r="N859" s="73"/>
      <c r="O859" s="73"/>
      <c r="P859" s="73"/>
      <c r="Q859" s="73"/>
      <c r="R859" s="78"/>
      <c r="S859" s="79" t="str">
        <f>IFERROR(VLOOKUP(R859,Material!$A$2:$B$59, 2, 0),"")</f>
        <v/>
      </c>
      <c r="T859" s="71"/>
      <c r="U859" s="79" t="str">
        <f>IFERROR(VLOOKUP(T859,Material!$A$2:$B$59, 2, 0),"")</f>
        <v/>
      </c>
      <c r="V859" s="71"/>
      <c r="W859" s="79" t="str">
        <f>IFERROR(VLOOKUP(V859,Material!$A$2:$B$59, 2, 0),"")</f>
        <v/>
      </c>
      <c r="X859" s="71"/>
      <c r="Y859" s="79" t="str">
        <f>IFERROR(VLOOKUP(X859,Material!$A$2:$B$59, 2, 0),"")</f>
        <v/>
      </c>
      <c r="Z859" s="71"/>
      <c r="AA859" s="79" t="str">
        <f>IFERROR(VLOOKUP(Z859,Material!$A$2:$B$59, 2, 0),"")</f>
        <v/>
      </c>
      <c r="AB859" s="74"/>
      <c r="AC859" s="75" t="e">
        <f t="shared" si="160"/>
        <v>#VALUE!</v>
      </c>
      <c r="AD859" s="75" t="e">
        <f t="shared" si="161"/>
        <v>#VALUE!</v>
      </c>
      <c r="AE859" s="75" t="e">
        <f t="shared" si="163"/>
        <v>#VALUE!</v>
      </c>
      <c r="AF859" s="75" t="e">
        <f t="shared" si="162"/>
        <v>#VALUE!</v>
      </c>
      <c r="AG859" s="75" t="e">
        <f t="shared" si="164"/>
        <v>#VALUE!</v>
      </c>
      <c r="AH859" s="75" t="e">
        <f t="shared" si="165"/>
        <v>#VALUE!</v>
      </c>
      <c r="AI859" s="75" t="e">
        <f t="shared" si="166"/>
        <v>#VALUE!</v>
      </c>
      <c r="AJ859" s="80" t="e">
        <f t="shared" si="167"/>
        <v>#VALUE!</v>
      </c>
      <c r="AK859" s="79" t="str">
        <f>(IFERROR(VLOOKUP(AB859,Categories!$A$2:$B$20,2,1),""))</f>
        <v/>
      </c>
      <c r="AL859" s="79" t="str">
        <f ca="1">IFERROR(VLOOKUP((HLOOKUP((VLOOKUP($AB859,Categories!$A$2:$F$20,3,1)), $AB$3:$AJ859, (ROW()-ROW($AB$3)+1), 0)), INDIRECT(VLOOKUP($AB859,Categories!$A$2:$F$20,6,1)),2,0),AK859)</f>
        <v/>
      </c>
      <c r="AM859" s="79" t="str">
        <f ca="1">IFERROR(VLOOKUP((HLOOKUP((VLOOKUP($AB859,Categories!$A$2:$F$20,4,1)),$AB$3:$AJ859,(ROW()-ROW($AB$3)+1),0)),INDIRECT(VLOOKUP($AB859,Categories!$A$2:$H$20,7,1)),2,0),"")</f>
        <v/>
      </c>
      <c r="AN859" s="79" t="str">
        <f ca="1">IFERROR(VLOOKUP((HLOOKUP((VLOOKUP($AB859,Categories!$A$2:$F$20,5,1)), $AB$3:$AJ859, (ROW()-ROW($AB$3)+1), 0)), INDIRECT(VLOOKUP($AB859,Categories!$A$2:$H$20,8,1)),2,0),"")</f>
        <v/>
      </c>
      <c r="AO859" s="79" t="str">
        <f t="shared" ca="1" si="168"/>
        <v/>
      </c>
      <c r="AP859" s="81"/>
      <c r="AQ859" s="70" t="str">
        <f>IFERROR(VLOOKUP(VALUE(MID(AP859,1,1)),AdditionalElements!$A$2:$B$50,2,0),"")</f>
        <v/>
      </c>
      <c r="AR859" s="70" t="str">
        <f>IFERROR(VLOOKUP(VALUE(MID(AP859,2,1)),AdditionalElements!$H$2:$I$50,2,0),"")</f>
        <v/>
      </c>
      <c r="AS859" s="70" t="str">
        <f>IFERROR(VLOOKUP(VALUE(MID(AP859,3,1)),AdditionalElements!$O$2:$P$50,2,0),"")</f>
        <v/>
      </c>
      <c r="AT859" s="70" t="str">
        <f>IFERROR(VLOOKUP(VALUE(MID(AP859,4,1)),AdditionalElements!$V$2:$W$50,2,0),"")</f>
        <v/>
      </c>
      <c r="AU859" s="71"/>
      <c r="AV859" s="79" t="str">
        <f>IFERROR(IF(VALUE(MID(AU859,1,1))=1, VLOOKUP(VALUE(MID(AU859,1,1)), TxtPanelShape!$A$2:$C$50, 3, 0), (IF(VALUE(MID(AU859,1,1))&gt;=7, VLOOKUP(VALUE(MID(AU859,1,1)), TxtPanelShape!$A$2:$C$50, 3, 0),VLOOKUP(VALUE(MID(AU859,1,2)),TxtPanelShape!$A$2:$C$50,3,0)))), "")</f>
        <v/>
      </c>
      <c r="AW859" s="79" t="str">
        <f>IFERROR(IF(VALUE(MID(AU859,1,1))=1, ", "&amp;VLOOKUP(VALUE(MID(AU859,2,1)), TxtPanelShape!$H$2:$I$50, 2, 0), IF(VALUE(MID(AU859,1,1))&gt;=7, ", "&amp;VLOOKUP(VALUE(MID(AU859,2,1)), TxtPanelShape!$H$2:$I$50, 2, 0),"")), "")</f>
        <v/>
      </c>
      <c r="AX859" s="79" t="str">
        <f>IFERROR(IF(VALUE(MID(AU859,1,1))=1, ", "&amp;VLOOKUP(VALUE(MID(AU859,3,1)), TxtPanelShape!$O$2:$P$50, 2, 0), IF(VALUE(MID(AU859,1,1))&gt;=7, ", "&amp;VLOOKUP(VALUE(MID(AU859,3,1)), TxtPanelShape!$O$2:$P$50, 2, 0),"")),"")</f>
        <v/>
      </c>
      <c r="AY859" s="79" t="str">
        <f>IFERROR("; "&amp;VLOOKUP(VALUE(MID(AU859,4,1)), TxtPanelShape!$V$2:$W$50,2,0),"")</f>
        <v/>
      </c>
      <c r="AZ859" s="79" t="str">
        <f t="shared" si="169"/>
        <v/>
      </c>
      <c r="BA859" s="71"/>
      <c r="BB859" s="79" t="str">
        <f>IFERROR(IF(VALUE(MID(BA859,1,1))=1, VLOOKUP(VALUE(MID(BA859,1,1)), TxtPanelShape!$A$2:$C$50, 3, 0), (IF(VALUE(MID(BA859,1,1))&gt;=7, VLOOKUP(VALUE(MID(BA859,1,1)), TxtPanelShape!$A$2:$C$50, 3, 0),VLOOKUP(VALUE(MID(BA859,1,2)),TxtPanelShape!$A$2:$C$50,3,0)))), "")</f>
        <v/>
      </c>
      <c r="BC859" s="79" t="str">
        <f>IFERROR(IF(VALUE(MID(BA859,1,1))=1, ", "&amp;VLOOKUP(VALUE(MID(BA859,2,1)), TxtPanelShape!$H$2:$I$50, 2, 0), IF(VALUE(MID(BA859,1,1))&gt;=7, ", "&amp;VLOOKUP(VALUE(MID(BA859,2,1)), TxtPanelShape!$H$2:$I$50, 2, 0),"")), "")</f>
        <v/>
      </c>
      <c r="BD859" s="79" t="str">
        <f>IFERROR(IF(VALUE(MID(BA859,1,1))=1, ", "&amp;VLOOKUP(VALUE(MID(BA859,3,1)), TxtPanelShape!$O$2:$P$50, 2, 0), IF(VALUE(MID(BA859,1,1))&gt;=7, ", "&amp;VLOOKUP(VALUE(MID(BA859,3,1)), TxtPanelShape!$O$2:$P$50, 2, 0),"")),"")</f>
        <v/>
      </c>
      <c r="BE859" s="79" t="str">
        <f>IFERROR("; "&amp;VLOOKUP(VALUE(MID(BA859,4,1)), TxtPanelShape!$V$2:$W$50,2,0),"")</f>
        <v/>
      </c>
      <c r="BF859" s="79" t="str">
        <f t="shared" si="170"/>
        <v/>
      </c>
      <c r="BG859" s="71"/>
      <c r="BH859" s="79" t="str">
        <f>IFERROR(VLOOKUP(BG859, TxtPanelDefinition!$A$2:$B$50, 2, 0),"")</f>
        <v/>
      </c>
      <c r="BI859" s="71"/>
      <c r="BJ859" s="79" t="str">
        <f>IFERROR(VLOOKUP(BI859, TxtPanelDefinition!$A$2:$B$50, 2, 0),"")</f>
        <v/>
      </c>
      <c r="BK859" s="71"/>
      <c r="BL859" s="79" t="str">
        <f>IFERROR(VLOOKUP(BK859, InscrTechniques!$A$2:$B$50, 2, 0),"")</f>
        <v/>
      </c>
      <c r="BM859" s="71"/>
      <c r="BN859" s="79" t="str">
        <f>IFERROR(VLOOKUP(BM859, InscrTechniques!$A$2:$B$50, 2, 0),"")</f>
        <v/>
      </c>
      <c r="BO859" s="71"/>
      <c r="BP859" s="79" t="str">
        <f>IFERROR(VLOOKUP(BO859, InscrTechniques!$A$2:$B$50, 2, 0),"")</f>
        <v/>
      </c>
      <c r="BQ859" s="71"/>
      <c r="BR859" s="79" t="str">
        <f>IFERROR(VLOOKUP(BQ859, InscrTechniques!$A$2:$B$50, 2, 0),"")</f>
        <v/>
      </c>
      <c r="BS859" s="71"/>
      <c r="BT859" s="79" t="str">
        <f>IFERROR(VLOOKUP(BS859, InscrTechniques!$A$2:$B$50, 2, 0),"")</f>
        <v/>
      </c>
      <c r="BU859" s="71"/>
      <c r="BV859" s="79" t="str">
        <f>IFERROR(VLOOKUP(BU859, InscrTechniques!$A$2:$B$50, 2, 0),"")</f>
        <v/>
      </c>
      <c r="BW859" s="125"/>
      <c r="BX859" s="79" t="str">
        <f>IFERROR(VLOOKUP(BW859, InscrTechniques!$A$2:$B$50, 2, 0),"")</f>
        <v/>
      </c>
      <c r="BY859" s="125"/>
      <c r="BZ859" s="79" t="str">
        <f>IFERROR(VLOOKUP(BY859, InscrTechniques!$A$2:$B$50, 2, 0),"")</f>
        <v/>
      </c>
      <c r="CA859" s="74"/>
      <c r="CB859" s="114" t="str">
        <f>IFERROR(VLOOKUP(CA859, LetterStyle!$A$2:$B$50, 2, 0),"")</f>
        <v/>
      </c>
      <c r="CC859" s="74"/>
      <c r="CD859" s="114" t="str">
        <f>IFERROR(VLOOKUP(CC859, LetterStyle!$A$2:$B$50, 2, 0),"")</f>
        <v/>
      </c>
      <c r="CE859" s="74"/>
      <c r="CF859" s="114" t="str">
        <f>IFERROR(VLOOKUP(CE859, LetterStyle!$A$2:$B$50, 2, 0),"")</f>
        <v/>
      </c>
      <c r="CG859" s="74"/>
      <c r="CH859" s="79" t="str">
        <f>IFERROR(VLOOKUP(CG859, LetterStyle!$A$2:$B$50, 2, 0),"")</f>
        <v/>
      </c>
      <c r="CI859" s="71"/>
      <c r="CJ859" s="79" t="str">
        <f>IFERROR(VLOOKUP(CI859, DecMotifs!$A$1:$B$306, 2, 0),"")</f>
        <v/>
      </c>
      <c r="CK859" s="71"/>
      <c r="CL859" s="79" t="str">
        <f>IFERROR(VLOOKUP(CK859, DecMotifs!$A$1:$B$306, 2, 0),"")</f>
        <v/>
      </c>
      <c r="CM859" s="71"/>
      <c r="CN859" s="79" t="str">
        <f>IFERROR(VLOOKUP(CM859, DecMotifs!$A$1:$B$306, 2, 0),"")</f>
        <v/>
      </c>
      <c r="CO859" s="71"/>
      <c r="CP859" s="79" t="str">
        <f>IFERROR(VLOOKUP(CO859, MarginalDec!$A$2:$B$253, 2, 0),"")</f>
        <v/>
      </c>
      <c r="CQ859" s="71"/>
      <c r="CR859" s="79" t="str">
        <f>IFERROR(VLOOKUP(CQ859, MarginalDec!$A$2:$B$253, 2, 0),"")</f>
        <v/>
      </c>
      <c r="CS859" s="71"/>
      <c r="CT859" s="79" t="str">
        <f>IFERROR(VLOOKUP(CS859, MarginalDec!$A$2:$B$253, 2, 0),"")</f>
        <v/>
      </c>
      <c r="CU859" s="71"/>
      <c r="CV859" s="79" t="str">
        <f>IF(ISBLANK(CU859),"", IFERROR(VLOOKUP(CU859, Tooling!$A$2:$B$252, 2, 0),""))</f>
        <v/>
      </c>
      <c r="CW859" s="71"/>
      <c r="CX859" s="79" t="str">
        <f>IF(ISBLANK(CW859),"", IFERROR(VLOOKUP(CW859, Tooling!$A$2:$B$252, 2, 0),""))</f>
        <v/>
      </c>
      <c r="CY859" s="71"/>
      <c r="CZ859" s="79" t="str">
        <f>IF(ISBLANK(CY859),"", IFERROR(VLOOKUP(CY859, Repairs!$A$2:$B$252, 2, 0),""))</f>
        <v/>
      </c>
      <c r="DA859" s="77"/>
      <c r="DB859" s="71"/>
      <c r="DC859" s="79" t="str">
        <f>IFERROR(VLOOKUP(DB859, DatingReason!$A$2:$B$252, 2, 0),"")</f>
        <v/>
      </c>
      <c r="DD859" s="123" t="str">
        <f t="shared" si="171"/>
        <v/>
      </c>
      <c r="DF859" s="119" t="str">
        <f t="array" ref="DF859">IF(AND($B859&lt;&gt;"", $DE859&lt;&gt;"", $DE859&lt;&gt;"No"),MAX(IF($B859=PEOPLE!$B$4:$B$1000, PEOPLE!$Q$4:$Q$1000,""))+100,"")</f>
        <v/>
      </c>
      <c r="DG859" s="68"/>
      <c r="DH859" s="76">
        <f>COUNTIF(PEOPLE!B:B, MEMORIALS!B859)</f>
        <v>0</v>
      </c>
      <c r="DI859" s="82"/>
      <c r="DJ859" s="82"/>
      <c r="DK859" s="82"/>
      <c r="DL859" s="68"/>
      <c r="DM859" s="68"/>
      <c r="DN859" s="68"/>
      <c r="DO859" s="68"/>
      <c r="DP859" s="68"/>
    </row>
    <row r="860" spans="1:120" ht="15" customHeight="1" x14ac:dyDescent="0.25">
      <c r="A860" s="68"/>
      <c r="B860" s="69"/>
      <c r="C860" s="68"/>
      <c r="D860" s="68"/>
      <c r="E860" s="70" t="str">
        <f>IF(D860="","",VLOOKUP(D860,Denomination!$A$2:$B$50, 2, 0))</f>
        <v/>
      </c>
      <c r="F860" s="68"/>
      <c r="G860" s="71"/>
      <c r="H860" s="70" t="str">
        <f>IF(G860="","",VLOOKUP(G860,MCondition!$A$2:$B$50, 2, 0))</f>
        <v/>
      </c>
      <c r="I860" s="72"/>
      <c r="J860" s="71"/>
      <c r="K860" s="70" t="str">
        <f>IF(J860="","",VLOOKUP(J860,ICondition!$A$2:$B$50, 2, 0))</f>
        <v/>
      </c>
      <c r="L860" s="73"/>
      <c r="M860" s="73"/>
      <c r="N860" s="73"/>
      <c r="O860" s="73"/>
      <c r="P860" s="73"/>
      <c r="Q860" s="73"/>
      <c r="R860" s="78"/>
      <c r="S860" s="79" t="str">
        <f>IFERROR(VLOOKUP(R860,Material!$A$2:$B$59, 2, 0),"")</f>
        <v/>
      </c>
      <c r="T860" s="71"/>
      <c r="U860" s="79" t="str">
        <f>IFERROR(VLOOKUP(T860,Material!$A$2:$B$59, 2, 0),"")</f>
        <v/>
      </c>
      <c r="V860" s="71"/>
      <c r="W860" s="79" t="str">
        <f>IFERROR(VLOOKUP(V860,Material!$A$2:$B$59, 2, 0),"")</f>
        <v/>
      </c>
      <c r="X860" s="71"/>
      <c r="Y860" s="79" t="str">
        <f>IFERROR(VLOOKUP(X860,Material!$A$2:$B$59, 2, 0),"")</f>
        <v/>
      </c>
      <c r="Z860" s="71"/>
      <c r="AA860" s="79" t="str">
        <f>IFERROR(VLOOKUP(Z860,Material!$A$2:$B$59, 2, 0),"")</f>
        <v/>
      </c>
      <c r="AB860" s="74"/>
      <c r="AC860" s="75" t="e">
        <f t="shared" si="160"/>
        <v>#VALUE!</v>
      </c>
      <c r="AD860" s="75" t="e">
        <f t="shared" si="161"/>
        <v>#VALUE!</v>
      </c>
      <c r="AE860" s="75" t="e">
        <f t="shared" si="163"/>
        <v>#VALUE!</v>
      </c>
      <c r="AF860" s="75" t="e">
        <f t="shared" si="162"/>
        <v>#VALUE!</v>
      </c>
      <c r="AG860" s="75" t="e">
        <f t="shared" si="164"/>
        <v>#VALUE!</v>
      </c>
      <c r="AH860" s="75" t="e">
        <f t="shared" si="165"/>
        <v>#VALUE!</v>
      </c>
      <c r="AI860" s="75" t="e">
        <f t="shared" si="166"/>
        <v>#VALUE!</v>
      </c>
      <c r="AJ860" s="80" t="e">
        <f t="shared" si="167"/>
        <v>#VALUE!</v>
      </c>
      <c r="AK860" s="79" t="str">
        <f>(IFERROR(VLOOKUP(AB860,Categories!$A$2:$B$20,2,1),""))</f>
        <v/>
      </c>
      <c r="AL860" s="79" t="str">
        <f ca="1">IFERROR(VLOOKUP((HLOOKUP((VLOOKUP($AB860,Categories!$A$2:$F$20,3,1)), $AB$3:$AJ860, (ROW()-ROW($AB$3)+1), 0)), INDIRECT(VLOOKUP($AB860,Categories!$A$2:$F$20,6,1)),2,0),AK860)</f>
        <v/>
      </c>
      <c r="AM860" s="79" t="str">
        <f ca="1">IFERROR(VLOOKUP((HLOOKUP((VLOOKUP($AB860,Categories!$A$2:$F$20,4,1)),$AB$3:$AJ860,(ROW()-ROW($AB$3)+1),0)),INDIRECT(VLOOKUP($AB860,Categories!$A$2:$H$20,7,1)),2,0),"")</f>
        <v/>
      </c>
      <c r="AN860" s="79" t="str">
        <f ca="1">IFERROR(VLOOKUP((HLOOKUP((VLOOKUP($AB860,Categories!$A$2:$F$20,5,1)), $AB$3:$AJ860, (ROW()-ROW($AB$3)+1), 0)), INDIRECT(VLOOKUP($AB860,Categories!$A$2:$H$20,8,1)),2,0),"")</f>
        <v/>
      </c>
      <c r="AO860" s="79" t="str">
        <f t="shared" ca="1" si="168"/>
        <v/>
      </c>
      <c r="AP860" s="81"/>
      <c r="AQ860" s="70" t="str">
        <f>IFERROR(VLOOKUP(VALUE(MID(AP860,1,1)),AdditionalElements!$A$2:$B$50,2,0),"")</f>
        <v/>
      </c>
      <c r="AR860" s="70" t="str">
        <f>IFERROR(VLOOKUP(VALUE(MID(AP860,2,1)),AdditionalElements!$H$2:$I$50,2,0),"")</f>
        <v/>
      </c>
      <c r="AS860" s="70" t="str">
        <f>IFERROR(VLOOKUP(VALUE(MID(AP860,3,1)),AdditionalElements!$O$2:$P$50,2,0),"")</f>
        <v/>
      </c>
      <c r="AT860" s="70" t="str">
        <f>IFERROR(VLOOKUP(VALUE(MID(AP860,4,1)),AdditionalElements!$V$2:$W$50,2,0),"")</f>
        <v/>
      </c>
      <c r="AU860" s="71"/>
      <c r="AV860" s="79" t="str">
        <f>IFERROR(IF(VALUE(MID(AU860,1,1))=1, VLOOKUP(VALUE(MID(AU860,1,1)), TxtPanelShape!$A$2:$C$50, 3, 0), (IF(VALUE(MID(AU860,1,1))&gt;=7, VLOOKUP(VALUE(MID(AU860,1,1)), TxtPanelShape!$A$2:$C$50, 3, 0),VLOOKUP(VALUE(MID(AU860,1,2)),TxtPanelShape!$A$2:$C$50,3,0)))), "")</f>
        <v/>
      </c>
      <c r="AW860" s="79" t="str">
        <f>IFERROR(IF(VALUE(MID(AU860,1,1))=1, ", "&amp;VLOOKUP(VALUE(MID(AU860,2,1)), TxtPanelShape!$H$2:$I$50, 2, 0), IF(VALUE(MID(AU860,1,1))&gt;=7, ", "&amp;VLOOKUP(VALUE(MID(AU860,2,1)), TxtPanelShape!$H$2:$I$50, 2, 0),"")), "")</f>
        <v/>
      </c>
      <c r="AX860" s="79" t="str">
        <f>IFERROR(IF(VALUE(MID(AU860,1,1))=1, ", "&amp;VLOOKUP(VALUE(MID(AU860,3,1)), TxtPanelShape!$O$2:$P$50, 2, 0), IF(VALUE(MID(AU860,1,1))&gt;=7, ", "&amp;VLOOKUP(VALUE(MID(AU860,3,1)), TxtPanelShape!$O$2:$P$50, 2, 0),"")),"")</f>
        <v/>
      </c>
      <c r="AY860" s="79" t="str">
        <f>IFERROR("; "&amp;VLOOKUP(VALUE(MID(AU860,4,1)), TxtPanelShape!$V$2:$W$50,2,0),"")</f>
        <v/>
      </c>
      <c r="AZ860" s="79" t="str">
        <f t="shared" si="169"/>
        <v/>
      </c>
      <c r="BA860" s="71"/>
      <c r="BB860" s="79" t="str">
        <f>IFERROR(IF(VALUE(MID(BA860,1,1))=1, VLOOKUP(VALUE(MID(BA860,1,1)), TxtPanelShape!$A$2:$C$50, 3, 0), (IF(VALUE(MID(BA860,1,1))&gt;=7, VLOOKUP(VALUE(MID(BA860,1,1)), TxtPanelShape!$A$2:$C$50, 3, 0),VLOOKUP(VALUE(MID(BA860,1,2)),TxtPanelShape!$A$2:$C$50,3,0)))), "")</f>
        <v/>
      </c>
      <c r="BC860" s="79" t="str">
        <f>IFERROR(IF(VALUE(MID(BA860,1,1))=1, ", "&amp;VLOOKUP(VALUE(MID(BA860,2,1)), TxtPanelShape!$H$2:$I$50, 2, 0), IF(VALUE(MID(BA860,1,1))&gt;=7, ", "&amp;VLOOKUP(VALUE(MID(BA860,2,1)), TxtPanelShape!$H$2:$I$50, 2, 0),"")), "")</f>
        <v/>
      </c>
      <c r="BD860" s="79" t="str">
        <f>IFERROR(IF(VALUE(MID(BA860,1,1))=1, ", "&amp;VLOOKUP(VALUE(MID(BA860,3,1)), TxtPanelShape!$O$2:$P$50, 2, 0), IF(VALUE(MID(BA860,1,1))&gt;=7, ", "&amp;VLOOKUP(VALUE(MID(BA860,3,1)), TxtPanelShape!$O$2:$P$50, 2, 0),"")),"")</f>
        <v/>
      </c>
      <c r="BE860" s="79" t="str">
        <f>IFERROR("; "&amp;VLOOKUP(VALUE(MID(BA860,4,1)), TxtPanelShape!$V$2:$W$50,2,0),"")</f>
        <v/>
      </c>
      <c r="BF860" s="79" t="str">
        <f t="shared" si="170"/>
        <v/>
      </c>
      <c r="BG860" s="71"/>
      <c r="BH860" s="79" t="str">
        <f>IFERROR(VLOOKUP(BG860, TxtPanelDefinition!$A$2:$B$50, 2, 0),"")</f>
        <v/>
      </c>
      <c r="BI860" s="71"/>
      <c r="BJ860" s="79" t="str">
        <f>IFERROR(VLOOKUP(BI860, TxtPanelDefinition!$A$2:$B$50, 2, 0),"")</f>
        <v/>
      </c>
      <c r="BK860" s="71"/>
      <c r="BL860" s="79" t="str">
        <f>IFERROR(VLOOKUP(BK860, InscrTechniques!$A$2:$B$50, 2, 0),"")</f>
        <v/>
      </c>
      <c r="BM860" s="71"/>
      <c r="BN860" s="79" t="str">
        <f>IFERROR(VLOOKUP(BM860, InscrTechniques!$A$2:$B$50, 2, 0),"")</f>
        <v/>
      </c>
      <c r="BO860" s="71"/>
      <c r="BP860" s="79" t="str">
        <f>IFERROR(VLOOKUP(BO860, InscrTechniques!$A$2:$B$50, 2, 0),"")</f>
        <v/>
      </c>
      <c r="BQ860" s="71"/>
      <c r="BR860" s="79" t="str">
        <f>IFERROR(VLOOKUP(BQ860, InscrTechniques!$A$2:$B$50, 2, 0),"")</f>
        <v/>
      </c>
      <c r="BS860" s="71"/>
      <c r="BT860" s="79" t="str">
        <f>IFERROR(VLOOKUP(BS860, InscrTechniques!$A$2:$B$50, 2, 0),"")</f>
        <v/>
      </c>
      <c r="BU860" s="71"/>
      <c r="BV860" s="79" t="str">
        <f>IFERROR(VLOOKUP(BU860, InscrTechniques!$A$2:$B$50, 2, 0),"")</f>
        <v/>
      </c>
      <c r="BW860" s="125"/>
      <c r="BX860" s="79" t="str">
        <f>IFERROR(VLOOKUP(BW860, InscrTechniques!$A$2:$B$50, 2, 0),"")</f>
        <v/>
      </c>
      <c r="BY860" s="125"/>
      <c r="BZ860" s="79" t="str">
        <f>IFERROR(VLOOKUP(BY860, InscrTechniques!$A$2:$B$50, 2, 0),"")</f>
        <v/>
      </c>
      <c r="CA860" s="74"/>
      <c r="CB860" s="114" t="str">
        <f>IFERROR(VLOOKUP(CA860, LetterStyle!$A$2:$B$50, 2, 0),"")</f>
        <v/>
      </c>
      <c r="CC860" s="74"/>
      <c r="CD860" s="114" t="str">
        <f>IFERROR(VLOOKUP(CC860, LetterStyle!$A$2:$B$50, 2, 0),"")</f>
        <v/>
      </c>
      <c r="CE860" s="74"/>
      <c r="CF860" s="114" t="str">
        <f>IFERROR(VLOOKUP(CE860, LetterStyle!$A$2:$B$50, 2, 0),"")</f>
        <v/>
      </c>
      <c r="CG860" s="74"/>
      <c r="CH860" s="79" t="str">
        <f>IFERROR(VLOOKUP(CG860, LetterStyle!$A$2:$B$50, 2, 0),"")</f>
        <v/>
      </c>
      <c r="CI860" s="71"/>
      <c r="CJ860" s="79" t="str">
        <f>IFERROR(VLOOKUP(CI860, DecMotifs!$A$1:$B$306, 2, 0),"")</f>
        <v/>
      </c>
      <c r="CK860" s="71"/>
      <c r="CL860" s="79" t="str">
        <f>IFERROR(VLOOKUP(CK860, DecMotifs!$A$1:$B$306, 2, 0),"")</f>
        <v/>
      </c>
      <c r="CM860" s="71"/>
      <c r="CN860" s="79" t="str">
        <f>IFERROR(VLOOKUP(CM860, DecMotifs!$A$1:$B$306, 2, 0),"")</f>
        <v/>
      </c>
      <c r="CO860" s="71"/>
      <c r="CP860" s="79" t="str">
        <f>IFERROR(VLOOKUP(CO860, MarginalDec!$A$2:$B$253, 2, 0),"")</f>
        <v/>
      </c>
      <c r="CQ860" s="71"/>
      <c r="CR860" s="79" t="str">
        <f>IFERROR(VLOOKUP(CQ860, MarginalDec!$A$2:$B$253, 2, 0),"")</f>
        <v/>
      </c>
      <c r="CS860" s="71"/>
      <c r="CT860" s="79" t="str">
        <f>IFERROR(VLOOKUP(CS860, MarginalDec!$A$2:$B$253, 2, 0),"")</f>
        <v/>
      </c>
      <c r="CU860" s="71"/>
      <c r="CV860" s="79" t="str">
        <f>IF(ISBLANK(CU860),"", IFERROR(VLOOKUP(CU860, Tooling!$A$2:$B$252, 2, 0),""))</f>
        <v/>
      </c>
      <c r="CW860" s="71"/>
      <c r="CX860" s="79" t="str">
        <f>IF(ISBLANK(CW860),"", IFERROR(VLOOKUP(CW860, Tooling!$A$2:$B$252, 2, 0),""))</f>
        <v/>
      </c>
      <c r="CY860" s="71"/>
      <c r="CZ860" s="79" t="str">
        <f>IF(ISBLANK(CY860),"", IFERROR(VLOOKUP(CY860, Repairs!$A$2:$B$252, 2, 0),""))</f>
        <v/>
      </c>
      <c r="DA860" s="77"/>
      <c r="DB860" s="71"/>
      <c r="DC860" s="79" t="str">
        <f>IFERROR(VLOOKUP(DB860, DatingReason!$A$2:$B$252, 2, 0),"")</f>
        <v/>
      </c>
      <c r="DD860" s="123" t="str">
        <f t="shared" si="171"/>
        <v/>
      </c>
      <c r="DF860" s="119" t="str">
        <f t="array" ref="DF860">IF(AND($B860&lt;&gt;"", $DE860&lt;&gt;"", $DE860&lt;&gt;"No"),MAX(IF($B860=PEOPLE!$B$4:$B$1000, PEOPLE!$Q$4:$Q$1000,""))+100,"")</f>
        <v/>
      </c>
      <c r="DG860" s="68"/>
      <c r="DH860" s="76">
        <f>COUNTIF(PEOPLE!B:B, MEMORIALS!B860)</f>
        <v>0</v>
      </c>
      <c r="DI860" s="82"/>
      <c r="DJ860" s="82"/>
      <c r="DK860" s="82"/>
      <c r="DL860" s="68"/>
      <c r="DM860" s="68"/>
      <c r="DN860" s="68"/>
      <c r="DO860" s="68"/>
      <c r="DP860" s="68"/>
    </row>
    <row r="861" spans="1:120" ht="15" customHeight="1" x14ac:dyDescent="0.25">
      <c r="A861" s="68"/>
      <c r="B861" s="69"/>
      <c r="C861" s="68"/>
      <c r="D861" s="68"/>
      <c r="E861" s="70" t="str">
        <f>IF(D861="","",VLOOKUP(D861,Denomination!$A$2:$B$50, 2, 0))</f>
        <v/>
      </c>
      <c r="F861" s="68"/>
      <c r="G861" s="71"/>
      <c r="H861" s="70" t="str">
        <f>IF(G861="","",VLOOKUP(G861,MCondition!$A$2:$B$50, 2, 0))</f>
        <v/>
      </c>
      <c r="I861" s="72"/>
      <c r="J861" s="71"/>
      <c r="K861" s="70" t="str">
        <f>IF(J861="","",VLOOKUP(J861,ICondition!$A$2:$B$50, 2, 0))</f>
        <v/>
      </c>
      <c r="L861" s="73"/>
      <c r="M861" s="73"/>
      <c r="N861" s="73"/>
      <c r="O861" s="73"/>
      <c r="P861" s="73"/>
      <c r="Q861" s="73"/>
      <c r="R861" s="78"/>
      <c r="S861" s="79" t="str">
        <f>IFERROR(VLOOKUP(R861,Material!$A$2:$B$59, 2, 0),"")</f>
        <v/>
      </c>
      <c r="T861" s="71"/>
      <c r="U861" s="79" t="str">
        <f>IFERROR(VLOOKUP(T861,Material!$A$2:$B$59, 2, 0),"")</f>
        <v/>
      </c>
      <c r="V861" s="71"/>
      <c r="W861" s="79" t="str">
        <f>IFERROR(VLOOKUP(V861,Material!$A$2:$B$59, 2, 0),"")</f>
        <v/>
      </c>
      <c r="X861" s="71"/>
      <c r="Y861" s="79" t="str">
        <f>IFERROR(VLOOKUP(X861,Material!$A$2:$B$59, 2, 0),"")</f>
        <v/>
      </c>
      <c r="Z861" s="71"/>
      <c r="AA861" s="79" t="str">
        <f>IFERROR(VLOOKUP(Z861,Material!$A$2:$B$59, 2, 0),"")</f>
        <v/>
      </c>
      <c r="AB861" s="74"/>
      <c r="AC861" s="75" t="e">
        <f t="shared" si="160"/>
        <v>#VALUE!</v>
      </c>
      <c r="AD861" s="75" t="e">
        <f t="shared" si="161"/>
        <v>#VALUE!</v>
      </c>
      <c r="AE861" s="75" t="e">
        <f t="shared" si="163"/>
        <v>#VALUE!</v>
      </c>
      <c r="AF861" s="75" t="e">
        <f t="shared" si="162"/>
        <v>#VALUE!</v>
      </c>
      <c r="AG861" s="75" t="e">
        <f t="shared" si="164"/>
        <v>#VALUE!</v>
      </c>
      <c r="AH861" s="75" t="e">
        <f t="shared" si="165"/>
        <v>#VALUE!</v>
      </c>
      <c r="AI861" s="75" t="e">
        <f t="shared" si="166"/>
        <v>#VALUE!</v>
      </c>
      <c r="AJ861" s="80" t="e">
        <f t="shared" si="167"/>
        <v>#VALUE!</v>
      </c>
      <c r="AK861" s="79" t="str">
        <f>(IFERROR(VLOOKUP(AB861,Categories!$A$2:$B$20,2,1),""))</f>
        <v/>
      </c>
      <c r="AL861" s="79" t="str">
        <f ca="1">IFERROR(VLOOKUP((HLOOKUP((VLOOKUP($AB861,Categories!$A$2:$F$20,3,1)), $AB$3:$AJ861, (ROW()-ROW($AB$3)+1), 0)), INDIRECT(VLOOKUP($AB861,Categories!$A$2:$F$20,6,1)),2,0),AK861)</f>
        <v/>
      </c>
      <c r="AM861" s="79" t="str">
        <f ca="1">IFERROR(VLOOKUP((HLOOKUP((VLOOKUP($AB861,Categories!$A$2:$F$20,4,1)),$AB$3:$AJ861,(ROW()-ROW($AB$3)+1),0)),INDIRECT(VLOOKUP($AB861,Categories!$A$2:$H$20,7,1)),2,0),"")</f>
        <v/>
      </c>
      <c r="AN861" s="79" t="str">
        <f ca="1">IFERROR(VLOOKUP((HLOOKUP((VLOOKUP($AB861,Categories!$A$2:$F$20,5,1)), $AB$3:$AJ861, (ROW()-ROW($AB$3)+1), 0)), INDIRECT(VLOOKUP($AB861,Categories!$A$2:$H$20,8,1)),2,0),"")</f>
        <v/>
      </c>
      <c r="AO861" s="79" t="str">
        <f t="shared" ca="1" si="168"/>
        <v/>
      </c>
      <c r="AP861" s="81"/>
      <c r="AQ861" s="70" t="str">
        <f>IFERROR(VLOOKUP(VALUE(MID(AP861,1,1)),AdditionalElements!$A$2:$B$50,2,0),"")</f>
        <v/>
      </c>
      <c r="AR861" s="70" t="str">
        <f>IFERROR(VLOOKUP(VALUE(MID(AP861,2,1)),AdditionalElements!$H$2:$I$50,2,0),"")</f>
        <v/>
      </c>
      <c r="AS861" s="70" t="str">
        <f>IFERROR(VLOOKUP(VALUE(MID(AP861,3,1)),AdditionalElements!$O$2:$P$50,2,0),"")</f>
        <v/>
      </c>
      <c r="AT861" s="70" t="str">
        <f>IFERROR(VLOOKUP(VALUE(MID(AP861,4,1)),AdditionalElements!$V$2:$W$50,2,0),"")</f>
        <v/>
      </c>
      <c r="AU861" s="71"/>
      <c r="AV861" s="79" t="str">
        <f>IFERROR(IF(VALUE(MID(AU861,1,1))=1, VLOOKUP(VALUE(MID(AU861,1,1)), TxtPanelShape!$A$2:$C$50, 3, 0), (IF(VALUE(MID(AU861,1,1))&gt;=7, VLOOKUP(VALUE(MID(AU861,1,1)), TxtPanelShape!$A$2:$C$50, 3, 0),VLOOKUP(VALUE(MID(AU861,1,2)),TxtPanelShape!$A$2:$C$50,3,0)))), "")</f>
        <v/>
      </c>
      <c r="AW861" s="79" t="str">
        <f>IFERROR(IF(VALUE(MID(AU861,1,1))=1, ", "&amp;VLOOKUP(VALUE(MID(AU861,2,1)), TxtPanelShape!$H$2:$I$50, 2, 0), IF(VALUE(MID(AU861,1,1))&gt;=7, ", "&amp;VLOOKUP(VALUE(MID(AU861,2,1)), TxtPanelShape!$H$2:$I$50, 2, 0),"")), "")</f>
        <v/>
      </c>
      <c r="AX861" s="79" t="str">
        <f>IFERROR(IF(VALUE(MID(AU861,1,1))=1, ", "&amp;VLOOKUP(VALUE(MID(AU861,3,1)), TxtPanelShape!$O$2:$P$50, 2, 0), IF(VALUE(MID(AU861,1,1))&gt;=7, ", "&amp;VLOOKUP(VALUE(MID(AU861,3,1)), TxtPanelShape!$O$2:$P$50, 2, 0),"")),"")</f>
        <v/>
      </c>
      <c r="AY861" s="79" t="str">
        <f>IFERROR("; "&amp;VLOOKUP(VALUE(MID(AU861,4,1)), TxtPanelShape!$V$2:$W$50,2,0),"")</f>
        <v/>
      </c>
      <c r="AZ861" s="79" t="str">
        <f t="shared" si="169"/>
        <v/>
      </c>
      <c r="BA861" s="71"/>
      <c r="BB861" s="79" t="str">
        <f>IFERROR(IF(VALUE(MID(BA861,1,1))=1, VLOOKUP(VALUE(MID(BA861,1,1)), TxtPanelShape!$A$2:$C$50, 3, 0), (IF(VALUE(MID(BA861,1,1))&gt;=7, VLOOKUP(VALUE(MID(BA861,1,1)), TxtPanelShape!$A$2:$C$50, 3, 0),VLOOKUP(VALUE(MID(BA861,1,2)),TxtPanelShape!$A$2:$C$50,3,0)))), "")</f>
        <v/>
      </c>
      <c r="BC861" s="79" t="str">
        <f>IFERROR(IF(VALUE(MID(BA861,1,1))=1, ", "&amp;VLOOKUP(VALUE(MID(BA861,2,1)), TxtPanelShape!$H$2:$I$50, 2, 0), IF(VALUE(MID(BA861,1,1))&gt;=7, ", "&amp;VLOOKUP(VALUE(MID(BA861,2,1)), TxtPanelShape!$H$2:$I$50, 2, 0),"")), "")</f>
        <v/>
      </c>
      <c r="BD861" s="79" t="str">
        <f>IFERROR(IF(VALUE(MID(BA861,1,1))=1, ", "&amp;VLOOKUP(VALUE(MID(BA861,3,1)), TxtPanelShape!$O$2:$P$50, 2, 0), IF(VALUE(MID(BA861,1,1))&gt;=7, ", "&amp;VLOOKUP(VALUE(MID(BA861,3,1)), TxtPanelShape!$O$2:$P$50, 2, 0),"")),"")</f>
        <v/>
      </c>
      <c r="BE861" s="79" t="str">
        <f>IFERROR("; "&amp;VLOOKUP(VALUE(MID(BA861,4,1)), TxtPanelShape!$V$2:$W$50,2,0),"")</f>
        <v/>
      </c>
      <c r="BF861" s="79" t="str">
        <f t="shared" si="170"/>
        <v/>
      </c>
      <c r="BG861" s="71"/>
      <c r="BH861" s="79" t="str">
        <f>IFERROR(VLOOKUP(BG861, TxtPanelDefinition!$A$2:$B$50, 2, 0),"")</f>
        <v/>
      </c>
      <c r="BI861" s="71"/>
      <c r="BJ861" s="79" t="str">
        <f>IFERROR(VLOOKUP(BI861, TxtPanelDefinition!$A$2:$B$50, 2, 0),"")</f>
        <v/>
      </c>
      <c r="BK861" s="71"/>
      <c r="BL861" s="79" t="str">
        <f>IFERROR(VLOOKUP(BK861, InscrTechniques!$A$2:$B$50, 2, 0),"")</f>
        <v/>
      </c>
      <c r="BM861" s="71"/>
      <c r="BN861" s="79" t="str">
        <f>IFERROR(VLOOKUP(BM861, InscrTechniques!$A$2:$B$50, 2, 0),"")</f>
        <v/>
      </c>
      <c r="BO861" s="71"/>
      <c r="BP861" s="79" t="str">
        <f>IFERROR(VLOOKUP(BO861, InscrTechniques!$A$2:$B$50, 2, 0),"")</f>
        <v/>
      </c>
      <c r="BQ861" s="71"/>
      <c r="BR861" s="79" t="str">
        <f>IFERROR(VLOOKUP(BQ861, InscrTechniques!$A$2:$B$50, 2, 0),"")</f>
        <v/>
      </c>
      <c r="BS861" s="71"/>
      <c r="BT861" s="79" t="str">
        <f>IFERROR(VLOOKUP(BS861, InscrTechniques!$A$2:$B$50, 2, 0),"")</f>
        <v/>
      </c>
      <c r="BU861" s="71"/>
      <c r="BV861" s="79" t="str">
        <f>IFERROR(VLOOKUP(BU861, InscrTechniques!$A$2:$B$50, 2, 0),"")</f>
        <v/>
      </c>
      <c r="BW861" s="125"/>
      <c r="BX861" s="79" t="str">
        <f>IFERROR(VLOOKUP(BW861, InscrTechniques!$A$2:$B$50, 2, 0),"")</f>
        <v/>
      </c>
      <c r="BY861" s="125"/>
      <c r="BZ861" s="79" t="str">
        <f>IFERROR(VLOOKUP(BY861, InscrTechniques!$A$2:$B$50, 2, 0),"")</f>
        <v/>
      </c>
      <c r="CA861" s="74"/>
      <c r="CB861" s="114" t="str">
        <f>IFERROR(VLOOKUP(CA861, LetterStyle!$A$2:$B$50, 2, 0),"")</f>
        <v/>
      </c>
      <c r="CC861" s="74"/>
      <c r="CD861" s="114" t="str">
        <f>IFERROR(VLOOKUP(CC861, LetterStyle!$A$2:$B$50, 2, 0),"")</f>
        <v/>
      </c>
      <c r="CE861" s="74"/>
      <c r="CF861" s="114" t="str">
        <f>IFERROR(VLOOKUP(CE861, LetterStyle!$A$2:$B$50, 2, 0),"")</f>
        <v/>
      </c>
      <c r="CG861" s="74"/>
      <c r="CH861" s="79" t="str">
        <f>IFERROR(VLOOKUP(CG861, LetterStyle!$A$2:$B$50, 2, 0),"")</f>
        <v/>
      </c>
      <c r="CI861" s="71"/>
      <c r="CJ861" s="79" t="str">
        <f>IFERROR(VLOOKUP(CI861, DecMotifs!$A$1:$B$306, 2, 0),"")</f>
        <v/>
      </c>
      <c r="CK861" s="71"/>
      <c r="CL861" s="79" t="str">
        <f>IFERROR(VLOOKUP(CK861, DecMotifs!$A$1:$B$306, 2, 0),"")</f>
        <v/>
      </c>
      <c r="CM861" s="71"/>
      <c r="CN861" s="79" t="str">
        <f>IFERROR(VLOOKUP(CM861, DecMotifs!$A$1:$B$306, 2, 0),"")</f>
        <v/>
      </c>
      <c r="CO861" s="71"/>
      <c r="CP861" s="79" t="str">
        <f>IFERROR(VLOOKUP(CO861, MarginalDec!$A$2:$B$253, 2, 0),"")</f>
        <v/>
      </c>
      <c r="CQ861" s="71"/>
      <c r="CR861" s="79" t="str">
        <f>IFERROR(VLOOKUP(CQ861, MarginalDec!$A$2:$B$253, 2, 0),"")</f>
        <v/>
      </c>
      <c r="CS861" s="71"/>
      <c r="CT861" s="79" t="str">
        <f>IFERROR(VLOOKUP(CS861, MarginalDec!$A$2:$B$253, 2, 0),"")</f>
        <v/>
      </c>
      <c r="CU861" s="71"/>
      <c r="CV861" s="79" t="str">
        <f>IF(ISBLANK(CU861),"", IFERROR(VLOOKUP(CU861, Tooling!$A$2:$B$252, 2, 0),""))</f>
        <v/>
      </c>
      <c r="CW861" s="71"/>
      <c r="CX861" s="79" t="str">
        <f>IF(ISBLANK(CW861),"", IFERROR(VLOOKUP(CW861, Tooling!$A$2:$B$252, 2, 0),""))</f>
        <v/>
      </c>
      <c r="CY861" s="71"/>
      <c r="CZ861" s="79" t="str">
        <f>IF(ISBLANK(CY861),"", IFERROR(VLOOKUP(CY861, Repairs!$A$2:$B$252, 2, 0),""))</f>
        <v/>
      </c>
      <c r="DA861" s="77"/>
      <c r="DB861" s="71"/>
      <c r="DC861" s="79" t="str">
        <f>IFERROR(VLOOKUP(DB861, DatingReason!$A$2:$B$252, 2, 0),"")</f>
        <v/>
      </c>
      <c r="DD861" s="123" t="str">
        <f t="shared" si="171"/>
        <v/>
      </c>
      <c r="DF861" s="119" t="str">
        <f t="array" ref="DF861">IF(AND($B861&lt;&gt;"", $DE861&lt;&gt;"", $DE861&lt;&gt;"No"),MAX(IF($B861=PEOPLE!$B$4:$B$1000, PEOPLE!$Q$4:$Q$1000,""))+100,"")</f>
        <v/>
      </c>
      <c r="DG861" s="68"/>
      <c r="DH861" s="76">
        <f>COUNTIF(PEOPLE!B:B, MEMORIALS!B861)</f>
        <v>0</v>
      </c>
      <c r="DI861" s="82"/>
      <c r="DJ861" s="82"/>
      <c r="DK861" s="82"/>
      <c r="DL861" s="68"/>
      <c r="DM861" s="68"/>
      <c r="DN861" s="68"/>
      <c r="DO861" s="68"/>
      <c r="DP861" s="68"/>
    </row>
    <row r="862" spans="1:120" ht="15" customHeight="1" x14ac:dyDescent="0.25">
      <c r="A862" s="68"/>
      <c r="B862" s="69"/>
      <c r="C862" s="68"/>
      <c r="D862" s="68"/>
      <c r="E862" s="70" t="str">
        <f>IF(D862="","",VLOOKUP(D862,Denomination!$A$2:$B$50, 2, 0))</f>
        <v/>
      </c>
      <c r="F862" s="68"/>
      <c r="G862" s="71"/>
      <c r="H862" s="70" t="str">
        <f>IF(G862="","",VLOOKUP(G862,MCondition!$A$2:$B$50, 2, 0))</f>
        <v/>
      </c>
      <c r="I862" s="72"/>
      <c r="J862" s="71"/>
      <c r="K862" s="70" t="str">
        <f>IF(J862="","",VLOOKUP(J862,ICondition!$A$2:$B$50, 2, 0))</f>
        <v/>
      </c>
      <c r="L862" s="73"/>
      <c r="M862" s="73"/>
      <c r="N862" s="73"/>
      <c r="O862" s="73"/>
      <c r="P862" s="73"/>
      <c r="Q862" s="73"/>
      <c r="R862" s="78"/>
      <c r="S862" s="79" t="str">
        <f>IFERROR(VLOOKUP(R862,Material!$A$2:$B$59, 2, 0),"")</f>
        <v/>
      </c>
      <c r="T862" s="71"/>
      <c r="U862" s="79" t="str">
        <f>IFERROR(VLOOKUP(T862,Material!$A$2:$B$59, 2, 0),"")</f>
        <v/>
      </c>
      <c r="V862" s="71"/>
      <c r="W862" s="79" t="str">
        <f>IFERROR(VLOOKUP(V862,Material!$A$2:$B$59, 2, 0),"")</f>
        <v/>
      </c>
      <c r="X862" s="71"/>
      <c r="Y862" s="79" t="str">
        <f>IFERROR(VLOOKUP(X862,Material!$A$2:$B$59, 2, 0),"")</f>
        <v/>
      </c>
      <c r="Z862" s="71"/>
      <c r="AA862" s="79" t="str">
        <f>IFERROR(VLOOKUP(Z862,Material!$A$2:$B$59, 2, 0),"")</f>
        <v/>
      </c>
      <c r="AB862" s="74"/>
      <c r="AC862" s="75" t="e">
        <f t="shared" si="160"/>
        <v>#VALUE!</v>
      </c>
      <c r="AD862" s="75" t="e">
        <f t="shared" si="161"/>
        <v>#VALUE!</v>
      </c>
      <c r="AE862" s="75" t="e">
        <f t="shared" si="163"/>
        <v>#VALUE!</v>
      </c>
      <c r="AF862" s="75" t="e">
        <f t="shared" si="162"/>
        <v>#VALUE!</v>
      </c>
      <c r="AG862" s="75" t="e">
        <f t="shared" si="164"/>
        <v>#VALUE!</v>
      </c>
      <c r="AH862" s="75" t="e">
        <f t="shared" si="165"/>
        <v>#VALUE!</v>
      </c>
      <c r="AI862" s="75" t="e">
        <f t="shared" si="166"/>
        <v>#VALUE!</v>
      </c>
      <c r="AJ862" s="80" t="e">
        <f t="shared" si="167"/>
        <v>#VALUE!</v>
      </c>
      <c r="AK862" s="79" t="str">
        <f>(IFERROR(VLOOKUP(AB862,Categories!$A$2:$B$20,2,1),""))</f>
        <v/>
      </c>
      <c r="AL862" s="79" t="str">
        <f ca="1">IFERROR(VLOOKUP((HLOOKUP((VLOOKUP($AB862,Categories!$A$2:$F$20,3,1)), $AB$3:$AJ862, (ROW()-ROW($AB$3)+1), 0)), INDIRECT(VLOOKUP($AB862,Categories!$A$2:$F$20,6,1)),2,0),AK862)</f>
        <v/>
      </c>
      <c r="AM862" s="79" t="str">
        <f ca="1">IFERROR(VLOOKUP((HLOOKUP((VLOOKUP($AB862,Categories!$A$2:$F$20,4,1)),$AB$3:$AJ862,(ROW()-ROW($AB$3)+1),0)),INDIRECT(VLOOKUP($AB862,Categories!$A$2:$H$20,7,1)),2,0),"")</f>
        <v/>
      </c>
      <c r="AN862" s="79" t="str">
        <f ca="1">IFERROR(VLOOKUP((HLOOKUP((VLOOKUP($AB862,Categories!$A$2:$F$20,5,1)), $AB$3:$AJ862, (ROW()-ROW($AB$3)+1), 0)), INDIRECT(VLOOKUP($AB862,Categories!$A$2:$H$20,8,1)),2,0),"")</f>
        <v/>
      </c>
      <c r="AO862" s="79" t="str">
        <f t="shared" ca="1" si="168"/>
        <v/>
      </c>
      <c r="AP862" s="81"/>
      <c r="AQ862" s="70" t="str">
        <f>IFERROR(VLOOKUP(VALUE(MID(AP862,1,1)),AdditionalElements!$A$2:$B$50,2,0),"")</f>
        <v/>
      </c>
      <c r="AR862" s="70" t="str">
        <f>IFERROR(VLOOKUP(VALUE(MID(AP862,2,1)),AdditionalElements!$H$2:$I$50,2,0),"")</f>
        <v/>
      </c>
      <c r="AS862" s="70" t="str">
        <f>IFERROR(VLOOKUP(VALUE(MID(AP862,3,1)),AdditionalElements!$O$2:$P$50,2,0),"")</f>
        <v/>
      </c>
      <c r="AT862" s="70" t="str">
        <f>IFERROR(VLOOKUP(VALUE(MID(AP862,4,1)),AdditionalElements!$V$2:$W$50,2,0),"")</f>
        <v/>
      </c>
      <c r="AU862" s="71"/>
      <c r="AV862" s="79" t="str">
        <f>IFERROR(IF(VALUE(MID(AU862,1,1))=1, VLOOKUP(VALUE(MID(AU862,1,1)), TxtPanelShape!$A$2:$C$50, 3, 0), (IF(VALUE(MID(AU862,1,1))&gt;=7, VLOOKUP(VALUE(MID(AU862,1,1)), TxtPanelShape!$A$2:$C$50, 3, 0),VLOOKUP(VALUE(MID(AU862,1,2)),TxtPanelShape!$A$2:$C$50,3,0)))), "")</f>
        <v/>
      </c>
      <c r="AW862" s="79" t="str">
        <f>IFERROR(IF(VALUE(MID(AU862,1,1))=1, ", "&amp;VLOOKUP(VALUE(MID(AU862,2,1)), TxtPanelShape!$H$2:$I$50, 2, 0), IF(VALUE(MID(AU862,1,1))&gt;=7, ", "&amp;VLOOKUP(VALUE(MID(AU862,2,1)), TxtPanelShape!$H$2:$I$50, 2, 0),"")), "")</f>
        <v/>
      </c>
      <c r="AX862" s="79" t="str">
        <f>IFERROR(IF(VALUE(MID(AU862,1,1))=1, ", "&amp;VLOOKUP(VALUE(MID(AU862,3,1)), TxtPanelShape!$O$2:$P$50, 2, 0), IF(VALUE(MID(AU862,1,1))&gt;=7, ", "&amp;VLOOKUP(VALUE(MID(AU862,3,1)), TxtPanelShape!$O$2:$P$50, 2, 0),"")),"")</f>
        <v/>
      </c>
      <c r="AY862" s="79" t="str">
        <f>IFERROR("; "&amp;VLOOKUP(VALUE(MID(AU862,4,1)), TxtPanelShape!$V$2:$W$50,2,0),"")</f>
        <v/>
      </c>
      <c r="AZ862" s="79" t="str">
        <f t="shared" si="169"/>
        <v/>
      </c>
      <c r="BA862" s="71"/>
      <c r="BB862" s="79" t="str">
        <f>IFERROR(IF(VALUE(MID(BA862,1,1))=1, VLOOKUP(VALUE(MID(BA862,1,1)), TxtPanelShape!$A$2:$C$50, 3, 0), (IF(VALUE(MID(BA862,1,1))&gt;=7, VLOOKUP(VALUE(MID(BA862,1,1)), TxtPanelShape!$A$2:$C$50, 3, 0),VLOOKUP(VALUE(MID(BA862,1,2)),TxtPanelShape!$A$2:$C$50,3,0)))), "")</f>
        <v/>
      </c>
      <c r="BC862" s="79" t="str">
        <f>IFERROR(IF(VALUE(MID(BA862,1,1))=1, ", "&amp;VLOOKUP(VALUE(MID(BA862,2,1)), TxtPanelShape!$H$2:$I$50, 2, 0), IF(VALUE(MID(BA862,1,1))&gt;=7, ", "&amp;VLOOKUP(VALUE(MID(BA862,2,1)), TxtPanelShape!$H$2:$I$50, 2, 0),"")), "")</f>
        <v/>
      </c>
      <c r="BD862" s="79" t="str">
        <f>IFERROR(IF(VALUE(MID(BA862,1,1))=1, ", "&amp;VLOOKUP(VALUE(MID(BA862,3,1)), TxtPanelShape!$O$2:$P$50, 2, 0), IF(VALUE(MID(BA862,1,1))&gt;=7, ", "&amp;VLOOKUP(VALUE(MID(BA862,3,1)), TxtPanelShape!$O$2:$P$50, 2, 0),"")),"")</f>
        <v/>
      </c>
      <c r="BE862" s="79" t="str">
        <f>IFERROR("; "&amp;VLOOKUP(VALUE(MID(BA862,4,1)), TxtPanelShape!$V$2:$W$50,2,0),"")</f>
        <v/>
      </c>
      <c r="BF862" s="79" t="str">
        <f t="shared" si="170"/>
        <v/>
      </c>
      <c r="BG862" s="71"/>
      <c r="BH862" s="79" t="str">
        <f>IFERROR(VLOOKUP(BG862, TxtPanelDefinition!$A$2:$B$50, 2, 0),"")</f>
        <v/>
      </c>
      <c r="BI862" s="71"/>
      <c r="BJ862" s="79" t="str">
        <f>IFERROR(VLOOKUP(BI862, TxtPanelDefinition!$A$2:$B$50, 2, 0),"")</f>
        <v/>
      </c>
      <c r="BK862" s="71"/>
      <c r="BL862" s="79" t="str">
        <f>IFERROR(VLOOKUP(BK862, InscrTechniques!$A$2:$B$50, 2, 0),"")</f>
        <v/>
      </c>
      <c r="BM862" s="71"/>
      <c r="BN862" s="79" t="str">
        <f>IFERROR(VLOOKUP(BM862, InscrTechniques!$A$2:$B$50, 2, 0),"")</f>
        <v/>
      </c>
      <c r="BO862" s="71"/>
      <c r="BP862" s="79" t="str">
        <f>IFERROR(VLOOKUP(BO862, InscrTechniques!$A$2:$B$50, 2, 0),"")</f>
        <v/>
      </c>
      <c r="BQ862" s="71"/>
      <c r="BR862" s="79" t="str">
        <f>IFERROR(VLOOKUP(BQ862, InscrTechniques!$A$2:$B$50, 2, 0),"")</f>
        <v/>
      </c>
      <c r="BS862" s="71"/>
      <c r="BT862" s="79" t="str">
        <f>IFERROR(VLOOKUP(BS862, InscrTechniques!$A$2:$B$50, 2, 0),"")</f>
        <v/>
      </c>
      <c r="BU862" s="71"/>
      <c r="BV862" s="79" t="str">
        <f>IFERROR(VLOOKUP(BU862, InscrTechniques!$A$2:$B$50, 2, 0),"")</f>
        <v/>
      </c>
      <c r="BW862" s="125"/>
      <c r="BX862" s="79" t="str">
        <f>IFERROR(VLOOKUP(BW862, InscrTechniques!$A$2:$B$50, 2, 0),"")</f>
        <v/>
      </c>
      <c r="BY862" s="125"/>
      <c r="BZ862" s="79" t="str">
        <f>IFERROR(VLOOKUP(BY862, InscrTechniques!$A$2:$B$50, 2, 0),"")</f>
        <v/>
      </c>
      <c r="CA862" s="74"/>
      <c r="CB862" s="114" t="str">
        <f>IFERROR(VLOOKUP(CA862, LetterStyle!$A$2:$B$50, 2, 0),"")</f>
        <v/>
      </c>
      <c r="CC862" s="74"/>
      <c r="CD862" s="114" t="str">
        <f>IFERROR(VLOOKUP(CC862, LetterStyle!$A$2:$B$50, 2, 0),"")</f>
        <v/>
      </c>
      <c r="CE862" s="74"/>
      <c r="CF862" s="114" t="str">
        <f>IFERROR(VLOOKUP(CE862, LetterStyle!$A$2:$B$50, 2, 0),"")</f>
        <v/>
      </c>
      <c r="CG862" s="74"/>
      <c r="CH862" s="79" t="str">
        <f>IFERROR(VLOOKUP(CG862, LetterStyle!$A$2:$B$50, 2, 0),"")</f>
        <v/>
      </c>
      <c r="CI862" s="71"/>
      <c r="CJ862" s="79" t="str">
        <f>IFERROR(VLOOKUP(CI862, DecMotifs!$A$1:$B$306, 2, 0),"")</f>
        <v/>
      </c>
      <c r="CK862" s="71"/>
      <c r="CL862" s="79" t="str">
        <f>IFERROR(VLOOKUP(CK862, DecMotifs!$A$1:$B$306, 2, 0),"")</f>
        <v/>
      </c>
      <c r="CM862" s="71"/>
      <c r="CN862" s="79" t="str">
        <f>IFERROR(VLOOKUP(CM862, DecMotifs!$A$1:$B$306, 2, 0),"")</f>
        <v/>
      </c>
      <c r="CO862" s="71"/>
      <c r="CP862" s="79" t="str">
        <f>IFERROR(VLOOKUP(CO862, MarginalDec!$A$2:$B$253, 2, 0),"")</f>
        <v/>
      </c>
      <c r="CQ862" s="71"/>
      <c r="CR862" s="79" t="str">
        <f>IFERROR(VLOOKUP(CQ862, MarginalDec!$A$2:$B$253, 2, 0),"")</f>
        <v/>
      </c>
      <c r="CS862" s="71"/>
      <c r="CT862" s="79" t="str">
        <f>IFERROR(VLOOKUP(CS862, MarginalDec!$A$2:$B$253, 2, 0),"")</f>
        <v/>
      </c>
      <c r="CU862" s="71"/>
      <c r="CV862" s="79" t="str">
        <f>IF(ISBLANK(CU862),"", IFERROR(VLOOKUP(CU862, Tooling!$A$2:$B$252, 2, 0),""))</f>
        <v/>
      </c>
      <c r="CW862" s="71"/>
      <c r="CX862" s="79" t="str">
        <f>IF(ISBLANK(CW862),"", IFERROR(VLOOKUP(CW862, Tooling!$A$2:$B$252, 2, 0),""))</f>
        <v/>
      </c>
      <c r="CY862" s="71"/>
      <c r="CZ862" s="79" t="str">
        <f>IF(ISBLANK(CY862),"", IFERROR(VLOOKUP(CY862, Repairs!$A$2:$B$252, 2, 0),""))</f>
        <v/>
      </c>
      <c r="DA862" s="77"/>
      <c r="DB862" s="71"/>
      <c r="DC862" s="79" t="str">
        <f>IFERROR(VLOOKUP(DB862, DatingReason!$A$2:$B$252, 2, 0),"")</f>
        <v/>
      </c>
      <c r="DD862" s="123" t="str">
        <f t="shared" si="171"/>
        <v/>
      </c>
      <c r="DF862" s="119" t="str">
        <f t="array" ref="DF862">IF(AND($B862&lt;&gt;"", $DE862&lt;&gt;"", $DE862&lt;&gt;"No"),MAX(IF($B862=PEOPLE!$B$4:$B$1000, PEOPLE!$Q$4:$Q$1000,""))+100,"")</f>
        <v/>
      </c>
      <c r="DG862" s="68"/>
      <c r="DH862" s="76">
        <f>COUNTIF(PEOPLE!B:B, MEMORIALS!B862)</f>
        <v>0</v>
      </c>
      <c r="DI862" s="82"/>
      <c r="DJ862" s="82"/>
      <c r="DK862" s="82"/>
      <c r="DL862" s="68"/>
      <c r="DM862" s="68"/>
      <c r="DN862" s="68"/>
      <c r="DO862" s="68"/>
      <c r="DP862" s="68"/>
    </row>
    <row r="863" spans="1:120" ht="15" customHeight="1" x14ac:dyDescent="0.25">
      <c r="A863" s="68"/>
      <c r="B863" s="69"/>
      <c r="C863" s="68"/>
      <c r="D863" s="68"/>
      <c r="E863" s="70" t="str">
        <f>IF(D863="","",VLOOKUP(D863,Denomination!$A$2:$B$50, 2, 0))</f>
        <v/>
      </c>
      <c r="F863" s="68"/>
      <c r="G863" s="71"/>
      <c r="H863" s="70" t="str">
        <f>IF(G863="","",VLOOKUP(G863,MCondition!$A$2:$B$50, 2, 0))</f>
        <v/>
      </c>
      <c r="I863" s="72"/>
      <c r="J863" s="71"/>
      <c r="K863" s="70" t="str">
        <f>IF(J863="","",VLOOKUP(J863,ICondition!$A$2:$B$50, 2, 0))</f>
        <v/>
      </c>
      <c r="L863" s="73"/>
      <c r="M863" s="73"/>
      <c r="N863" s="73"/>
      <c r="O863" s="73"/>
      <c r="P863" s="73"/>
      <c r="Q863" s="73"/>
      <c r="R863" s="78"/>
      <c r="S863" s="79" t="str">
        <f>IFERROR(VLOOKUP(R863,Material!$A$2:$B$59, 2, 0),"")</f>
        <v/>
      </c>
      <c r="T863" s="71"/>
      <c r="U863" s="79" t="str">
        <f>IFERROR(VLOOKUP(T863,Material!$A$2:$B$59, 2, 0),"")</f>
        <v/>
      </c>
      <c r="V863" s="71"/>
      <c r="W863" s="79" t="str">
        <f>IFERROR(VLOOKUP(V863,Material!$A$2:$B$59, 2, 0),"")</f>
        <v/>
      </c>
      <c r="X863" s="71"/>
      <c r="Y863" s="79" t="str">
        <f>IFERROR(VLOOKUP(X863,Material!$A$2:$B$59, 2, 0),"")</f>
        <v/>
      </c>
      <c r="Z863" s="71"/>
      <c r="AA863" s="79" t="str">
        <f>IFERROR(VLOOKUP(Z863,Material!$A$2:$B$59, 2, 0),"")</f>
        <v/>
      </c>
      <c r="AB863" s="74"/>
      <c r="AC863" s="75" t="e">
        <f t="shared" si="160"/>
        <v>#VALUE!</v>
      </c>
      <c r="AD863" s="75" t="e">
        <f t="shared" si="161"/>
        <v>#VALUE!</v>
      </c>
      <c r="AE863" s="75" t="e">
        <f t="shared" si="163"/>
        <v>#VALUE!</v>
      </c>
      <c r="AF863" s="75" t="e">
        <f t="shared" si="162"/>
        <v>#VALUE!</v>
      </c>
      <c r="AG863" s="75" t="e">
        <f t="shared" si="164"/>
        <v>#VALUE!</v>
      </c>
      <c r="AH863" s="75" t="e">
        <f t="shared" si="165"/>
        <v>#VALUE!</v>
      </c>
      <c r="AI863" s="75" t="e">
        <f t="shared" si="166"/>
        <v>#VALUE!</v>
      </c>
      <c r="AJ863" s="80" t="e">
        <f t="shared" si="167"/>
        <v>#VALUE!</v>
      </c>
      <c r="AK863" s="79" t="str">
        <f>(IFERROR(VLOOKUP(AB863,Categories!$A$2:$B$20,2,1),""))</f>
        <v/>
      </c>
      <c r="AL863" s="79" t="str">
        <f ca="1">IFERROR(VLOOKUP((HLOOKUP((VLOOKUP($AB863,Categories!$A$2:$F$20,3,1)), $AB$3:$AJ863, (ROW()-ROW($AB$3)+1), 0)), INDIRECT(VLOOKUP($AB863,Categories!$A$2:$F$20,6,1)),2,0),AK863)</f>
        <v/>
      </c>
      <c r="AM863" s="79" t="str">
        <f ca="1">IFERROR(VLOOKUP((HLOOKUP((VLOOKUP($AB863,Categories!$A$2:$F$20,4,1)),$AB$3:$AJ863,(ROW()-ROW($AB$3)+1),0)),INDIRECT(VLOOKUP($AB863,Categories!$A$2:$H$20,7,1)),2,0),"")</f>
        <v/>
      </c>
      <c r="AN863" s="79" t="str">
        <f ca="1">IFERROR(VLOOKUP((HLOOKUP((VLOOKUP($AB863,Categories!$A$2:$F$20,5,1)), $AB$3:$AJ863, (ROW()-ROW($AB$3)+1), 0)), INDIRECT(VLOOKUP($AB863,Categories!$A$2:$H$20,8,1)),2,0),"")</f>
        <v/>
      </c>
      <c r="AO863" s="79" t="str">
        <f t="shared" ca="1" si="168"/>
        <v/>
      </c>
      <c r="AP863" s="81"/>
      <c r="AQ863" s="70" t="str">
        <f>IFERROR(VLOOKUP(VALUE(MID(AP863,1,1)),AdditionalElements!$A$2:$B$50,2,0),"")</f>
        <v/>
      </c>
      <c r="AR863" s="70" t="str">
        <f>IFERROR(VLOOKUP(VALUE(MID(AP863,2,1)),AdditionalElements!$H$2:$I$50,2,0),"")</f>
        <v/>
      </c>
      <c r="AS863" s="70" t="str">
        <f>IFERROR(VLOOKUP(VALUE(MID(AP863,3,1)),AdditionalElements!$O$2:$P$50,2,0),"")</f>
        <v/>
      </c>
      <c r="AT863" s="70" t="str">
        <f>IFERROR(VLOOKUP(VALUE(MID(AP863,4,1)),AdditionalElements!$V$2:$W$50,2,0),"")</f>
        <v/>
      </c>
      <c r="AU863" s="71"/>
      <c r="AV863" s="79" t="str">
        <f>IFERROR(IF(VALUE(MID(AU863,1,1))=1, VLOOKUP(VALUE(MID(AU863,1,1)), TxtPanelShape!$A$2:$C$50, 3, 0), (IF(VALUE(MID(AU863,1,1))&gt;=7, VLOOKUP(VALUE(MID(AU863,1,1)), TxtPanelShape!$A$2:$C$50, 3, 0),VLOOKUP(VALUE(MID(AU863,1,2)),TxtPanelShape!$A$2:$C$50,3,0)))), "")</f>
        <v/>
      </c>
      <c r="AW863" s="79" t="str">
        <f>IFERROR(IF(VALUE(MID(AU863,1,1))=1, ", "&amp;VLOOKUP(VALUE(MID(AU863,2,1)), TxtPanelShape!$H$2:$I$50, 2, 0), IF(VALUE(MID(AU863,1,1))&gt;=7, ", "&amp;VLOOKUP(VALUE(MID(AU863,2,1)), TxtPanelShape!$H$2:$I$50, 2, 0),"")), "")</f>
        <v/>
      </c>
      <c r="AX863" s="79" t="str">
        <f>IFERROR(IF(VALUE(MID(AU863,1,1))=1, ", "&amp;VLOOKUP(VALUE(MID(AU863,3,1)), TxtPanelShape!$O$2:$P$50, 2, 0), IF(VALUE(MID(AU863,1,1))&gt;=7, ", "&amp;VLOOKUP(VALUE(MID(AU863,3,1)), TxtPanelShape!$O$2:$P$50, 2, 0),"")),"")</f>
        <v/>
      </c>
      <c r="AY863" s="79" t="str">
        <f>IFERROR("; "&amp;VLOOKUP(VALUE(MID(AU863,4,1)), TxtPanelShape!$V$2:$W$50,2,0),"")</f>
        <v/>
      </c>
      <c r="AZ863" s="79" t="str">
        <f t="shared" si="169"/>
        <v/>
      </c>
      <c r="BA863" s="71"/>
      <c r="BB863" s="79" t="str">
        <f>IFERROR(IF(VALUE(MID(BA863,1,1))=1, VLOOKUP(VALUE(MID(BA863,1,1)), TxtPanelShape!$A$2:$C$50, 3, 0), (IF(VALUE(MID(BA863,1,1))&gt;=7, VLOOKUP(VALUE(MID(BA863,1,1)), TxtPanelShape!$A$2:$C$50, 3, 0),VLOOKUP(VALUE(MID(BA863,1,2)),TxtPanelShape!$A$2:$C$50,3,0)))), "")</f>
        <v/>
      </c>
      <c r="BC863" s="79" t="str">
        <f>IFERROR(IF(VALUE(MID(BA863,1,1))=1, ", "&amp;VLOOKUP(VALUE(MID(BA863,2,1)), TxtPanelShape!$H$2:$I$50, 2, 0), IF(VALUE(MID(BA863,1,1))&gt;=7, ", "&amp;VLOOKUP(VALUE(MID(BA863,2,1)), TxtPanelShape!$H$2:$I$50, 2, 0),"")), "")</f>
        <v/>
      </c>
      <c r="BD863" s="79" t="str">
        <f>IFERROR(IF(VALUE(MID(BA863,1,1))=1, ", "&amp;VLOOKUP(VALUE(MID(BA863,3,1)), TxtPanelShape!$O$2:$P$50, 2, 0), IF(VALUE(MID(BA863,1,1))&gt;=7, ", "&amp;VLOOKUP(VALUE(MID(BA863,3,1)), TxtPanelShape!$O$2:$P$50, 2, 0),"")),"")</f>
        <v/>
      </c>
      <c r="BE863" s="79" t="str">
        <f>IFERROR("; "&amp;VLOOKUP(VALUE(MID(BA863,4,1)), TxtPanelShape!$V$2:$W$50,2,0),"")</f>
        <v/>
      </c>
      <c r="BF863" s="79" t="str">
        <f t="shared" si="170"/>
        <v/>
      </c>
      <c r="BG863" s="71"/>
      <c r="BH863" s="79" t="str">
        <f>IFERROR(VLOOKUP(BG863, TxtPanelDefinition!$A$2:$B$50, 2, 0),"")</f>
        <v/>
      </c>
      <c r="BI863" s="71"/>
      <c r="BJ863" s="79" t="str">
        <f>IFERROR(VLOOKUP(BI863, TxtPanelDefinition!$A$2:$B$50, 2, 0),"")</f>
        <v/>
      </c>
      <c r="BK863" s="71"/>
      <c r="BL863" s="79" t="str">
        <f>IFERROR(VLOOKUP(BK863, InscrTechniques!$A$2:$B$50, 2, 0),"")</f>
        <v/>
      </c>
      <c r="BM863" s="71"/>
      <c r="BN863" s="79" t="str">
        <f>IFERROR(VLOOKUP(BM863, InscrTechniques!$A$2:$B$50, 2, 0),"")</f>
        <v/>
      </c>
      <c r="BO863" s="71"/>
      <c r="BP863" s="79" t="str">
        <f>IFERROR(VLOOKUP(BO863, InscrTechniques!$A$2:$B$50, 2, 0),"")</f>
        <v/>
      </c>
      <c r="BQ863" s="71"/>
      <c r="BR863" s="79" t="str">
        <f>IFERROR(VLOOKUP(BQ863, InscrTechniques!$A$2:$B$50, 2, 0),"")</f>
        <v/>
      </c>
      <c r="BS863" s="71"/>
      <c r="BT863" s="79" t="str">
        <f>IFERROR(VLOOKUP(BS863, InscrTechniques!$A$2:$B$50, 2, 0),"")</f>
        <v/>
      </c>
      <c r="BU863" s="71"/>
      <c r="BV863" s="79" t="str">
        <f>IFERROR(VLOOKUP(BU863, InscrTechniques!$A$2:$B$50, 2, 0),"")</f>
        <v/>
      </c>
      <c r="BW863" s="125"/>
      <c r="BX863" s="79" t="str">
        <f>IFERROR(VLOOKUP(BW863, InscrTechniques!$A$2:$B$50, 2, 0),"")</f>
        <v/>
      </c>
      <c r="BY863" s="125"/>
      <c r="BZ863" s="79" t="str">
        <f>IFERROR(VLOOKUP(BY863, InscrTechniques!$A$2:$B$50, 2, 0),"")</f>
        <v/>
      </c>
      <c r="CA863" s="74"/>
      <c r="CB863" s="114" t="str">
        <f>IFERROR(VLOOKUP(CA863, LetterStyle!$A$2:$B$50, 2, 0),"")</f>
        <v/>
      </c>
      <c r="CC863" s="74"/>
      <c r="CD863" s="114" t="str">
        <f>IFERROR(VLOOKUP(CC863, LetterStyle!$A$2:$B$50, 2, 0),"")</f>
        <v/>
      </c>
      <c r="CE863" s="74"/>
      <c r="CF863" s="114" t="str">
        <f>IFERROR(VLOOKUP(CE863, LetterStyle!$A$2:$B$50, 2, 0),"")</f>
        <v/>
      </c>
      <c r="CG863" s="74"/>
      <c r="CH863" s="79" t="str">
        <f>IFERROR(VLOOKUP(CG863, LetterStyle!$A$2:$B$50, 2, 0),"")</f>
        <v/>
      </c>
      <c r="CI863" s="71"/>
      <c r="CJ863" s="79" t="str">
        <f>IFERROR(VLOOKUP(CI863, DecMotifs!$A$1:$B$306, 2, 0),"")</f>
        <v/>
      </c>
      <c r="CK863" s="71"/>
      <c r="CL863" s="79" t="str">
        <f>IFERROR(VLOOKUP(CK863, DecMotifs!$A$1:$B$306, 2, 0),"")</f>
        <v/>
      </c>
      <c r="CM863" s="71"/>
      <c r="CN863" s="79" t="str">
        <f>IFERROR(VLOOKUP(CM863, DecMotifs!$A$1:$B$306, 2, 0),"")</f>
        <v/>
      </c>
      <c r="CO863" s="71"/>
      <c r="CP863" s="79" t="str">
        <f>IFERROR(VLOOKUP(CO863, MarginalDec!$A$2:$B$253, 2, 0),"")</f>
        <v/>
      </c>
      <c r="CQ863" s="71"/>
      <c r="CR863" s="79" t="str">
        <f>IFERROR(VLOOKUP(CQ863, MarginalDec!$A$2:$B$253, 2, 0),"")</f>
        <v/>
      </c>
      <c r="CS863" s="71"/>
      <c r="CT863" s="79" t="str">
        <f>IFERROR(VLOOKUP(CS863, MarginalDec!$A$2:$B$253, 2, 0),"")</f>
        <v/>
      </c>
      <c r="CU863" s="71"/>
      <c r="CV863" s="79" t="str">
        <f>IF(ISBLANK(CU863),"", IFERROR(VLOOKUP(CU863, Tooling!$A$2:$B$252, 2, 0),""))</f>
        <v/>
      </c>
      <c r="CW863" s="71"/>
      <c r="CX863" s="79" t="str">
        <f>IF(ISBLANK(CW863),"", IFERROR(VLOOKUP(CW863, Tooling!$A$2:$B$252, 2, 0),""))</f>
        <v/>
      </c>
      <c r="CY863" s="71"/>
      <c r="CZ863" s="79" t="str">
        <f>IF(ISBLANK(CY863),"", IFERROR(VLOOKUP(CY863, Repairs!$A$2:$B$252, 2, 0),""))</f>
        <v/>
      </c>
      <c r="DA863" s="77"/>
      <c r="DB863" s="71"/>
      <c r="DC863" s="79" t="str">
        <f>IFERROR(VLOOKUP(DB863, DatingReason!$A$2:$B$252, 2, 0),"")</f>
        <v/>
      </c>
      <c r="DD863" s="123" t="str">
        <f t="shared" si="171"/>
        <v/>
      </c>
      <c r="DF863" s="119" t="str">
        <f t="array" ref="DF863">IF(AND($B863&lt;&gt;"", $DE863&lt;&gt;"", $DE863&lt;&gt;"No"),MAX(IF($B863=PEOPLE!$B$4:$B$1000, PEOPLE!$Q$4:$Q$1000,""))+100,"")</f>
        <v/>
      </c>
      <c r="DG863" s="68"/>
      <c r="DH863" s="76">
        <f>COUNTIF(PEOPLE!B:B, MEMORIALS!B863)</f>
        <v>0</v>
      </c>
      <c r="DI863" s="82"/>
      <c r="DJ863" s="82"/>
      <c r="DK863" s="82"/>
      <c r="DL863" s="68"/>
      <c r="DM863" s="68"/>
      <c r="DN863" s="68"/>
      <c r="DO863" s="68"/>
      <c r="DP863" s="68"/>
    </row>
    <row r="864" spans="1:120" ht="15" customHeight="1" x14ac:dyDescent="0.25">
      <c r="A864" s="68"/>
      <c r="B864" s="69"/>
      <c r="C864" s="68"/>
      <c r="D864" s="68"/>
      <c r="E864" s="70" t="str">
        <f>IF(D864="","",VLOOKUP(D864,Denomination!$A$2:$B$50, 2, 0))</f>
        <v/>
      </c>
      <c r="F864" s="68"/>
      <c r="G864" s="71"/>
      <c r="H864" s="70" t="str">
        <f>IF(G864="","",VLOOKUP(G864,MCondition!$A$2:$B$50, 2, 0))</f>
        <v/>
      </c>
      <c r="I864" s="72"/>
      <c r="J864" s="71"/>
      <c r="K864" s="70" t="str">
        <f>IF(J864="","",VLOOKUP(J864,ICondition!$A$2:$B$50, 2, 0))</f>
        <v/>
      </c>
      <c r="L864" s="73"/>
      <c r="M864" s="73"/>
      <c r="N864" s="73"/>
      <c r="O864" s="73"/>
      <c r="P864" s="73"/>
      <c r="Q864" s="73"/>
      <c r="R864" s="78"/>
      <c r="S864" s="79" t="str">
        <f>IFERROR(VLOOKUP(R864,Material!$A$2:$B$59, 2, 0),"")</f>
        <v/>
      </c>
      <c r="T864" s="71"/>
      <c r="U864" s="79" t="str">
        <f>IFERROR(VLOOKUP(T864,Material!$A$2:$B$59, 2, 0),"")</f>
        <v/>
      </c>
      <c r="V864" s="71"/>
      <c r="W864" s="79" t="str">
        <f>IFERROR(VLOOKUP(V864,Material!$A$2:$B$59, 2, 0),"")</f>
        <v/>
      </c>
      <c r="X864" s="71"/>
      <c r="Y864" s="79" t="str">
        <f>IFERROR(VLOOKUP(X864,Material!$A$2:$B$59, 2, 0),"")</f>
        <v/>
      </c>
      <c r="Z864" s="71"/>
      <c r="AA864" s="79" t="str">
        <f>IFERROR(VLOOKUP(Z864,Material!$A$2:$B$59, 2, 0),"")</f>
        <v/>
      </c>
      <c r="AB864" s="74"/>
      <c r="AC864" s="75" t="e">
        <f t="shared" si="160"/>
        <v>#VALUE!</v>
      </c>
      <c r="AD864" s="75" t="e">
        <f t="shared" si="161"/>
        <v>#VALUE!</v>
      </c>
      <c r="AE864" s="75" t="e">
        <f t="shared" si="163"/>
        <v>#VALUE!</v>
      </c>
      <c r="AF864" s="75" t="e">
        <f t="shared" si="162"/>
        <v>#VALUE!</v>
      </c>
      <c r="AG864" s="75" t="e">
        <f t="shared" si="164"/>
        <v>#VALUE!</v>
      </c>
      <c r="AH864" s="75" t="e">
        <f t="shared" si="165"/>
        <v>#VALUE!</v>
      </c>
      <c r="AI864" s="75" t="e">
        <f t="shared" si="166"/>
        <v>#VALUE!</v>
      </c>
      <c r="AJ864" s="80" t="e">
        <f t="shared" si="167"/>
        <v>#VALUE!</v>
      </c>
      <c r="AK864" s="79" t="str">
        <f>(IFERROR(VLOOKUP(AB864,Categories!$A$2:$B$20,2,1),""))</f>
        <v/>
      </c>
      <c r="AL864" s="79" t="str">
        <f ca="1">IFERROR(VLOOKUP((HLOOKUP((VLOOKUP($AB864,Categories!$A$2:$F$20,3,1)), $AB$3:$AJ864, (ROW()-ROW($AB$3)+1), 0)), INDIRECT(VLOOKUP($AB864,Categories!$A$2:$F$20,6,1)),2,0),AK864)</f>
        <v/>
      </c>
      <c r="AM864" s="79" t="str">
        <f ca="1">IFERROR(VLOOKUP((HLOOKUP((VLOOKUP($AB864,Categories!$A$2:$F$20,4,1)),$AB$3:$AJ864,(ROW()-ROW($AB$3)+1),0)),INDIRECT(VLOOKUP($AB864,Categories!$A$2:$H$20,7,1)),2,0),"")</f>
        <v/>
      </c>
      <c r="AN864" s="79" t="str">
        <f ca="1">IFERROR(VLOOKUP((HLOOKUP((VLOOKUP($AB864,Categories!$A$2:$F$20,5,1)), $AB$3:$AJ864, (ROW()-ROW($AB$3)+1), 0)), INDIRECT(VLOOKUP($AB864,Categories!$A$2:$H$20,8,1)),2,0),"")</f>
        <v/>
      </c>
      <c r="AO864" s="79" t="str">
        <f t="shared" ca="1" si="168"/>
        <v/>
      </c>
      <c r="AP864" s="81"/>
      <c r="AQ864" s="70" t="str">
        <f>IFERROR(VLOOKUP(VALUE(MID(AP864,1,1)),AdditionalElements!$A$2:$B$50,2,0),"")</f>
        <v/>
      </c>
      <c r="AR864" s="70" t="str">
        <f>IFERROR(VLOOKUP(VALUE(MID(AP864,2,1)),AdditionalElements!$H$2:$I$50,2,0),"")</f>
        <v/>
      </c>
      <c r="AS864" s="70" t="str">
        <f>IFERROR(VLOOKUP(VALUE(MID(AP864,3,1)),AdditionalElements!$O$2:$P$50,2,0),"")</f>
        <v/>
      </c>
      <c r="AT864" s="70" t="str">
        <f>IFERROR(VLOOKUP(VALUE(MID(AP864,4,1)),AdditionalElements!$V$2:$W$50,2,0),"")</f>
        <v/>
      </c>
      <c r="AU864" s="71"/>
      <c r="AV864" s="79" t="str">
        <f>IFERROR(IF(VALUE(MID(AU864,1,1))=1, VLOOKUP(VALUE(MID(AU864,1,1)), TxtPanelShape!$A$2:$C$50, 3, 0), (IF(VALUE(MID(AU864,1,1))&gt;=7, VLOOKUP(VALUE(MID(AU864,1,1)), TxtPanelShape!$A$2:$C$50, 3, 0),VLOOKUP(VALUE(MID(AU864,1,2)),TxtPanelShape!$A$2:$C$50,3,0)))), "")</f>
        <v/>
      </c>
      <c r="AW864" s="79" t="str">
        <f>IFERROR(IF(VALUE(MID(AU864,1,1))=1, ", "&amp;VLOOKUP(VALUE(MID(AU864,2,1)), TxtPanelShape!$H$2:$I$50, 2, 0), IF(VALUE(MID(AU864,1,1))&gt;=7, ", "&amp;VLOOKUP(VALUE(MID(AU864,2,1)), TxtPanelShape!$H$2:$I$50, 2, 0),"")), "")</f>
        <v/>
      </c>
      <c r="AX864" s="79" t="str">
        <f>IFERROR(IF(VALUE(MID(AU864,1,1))=1, ", "&amp;VLOOKUP(VALUE(MID(AU864,3,1)), TxtPanelShape!$O$2:$P$50, 2, 0), IF(VALUE(MID(AU864,1,1))&gt;=7, ", "&amp;VLOOKUP(VALUE(MID(AU864,3,1)), TxtPanelShape!$O$2:$P$50, 2, 0),"")),"")</f>
        <v/>
      </c>
      <c r="AY864" s="79" t="str">
        <f>IFERROR("; "&amp;VLOOKUP(VALUE(MID(AU864,4,1)), TxtPanelShape!$V$2:$W$50,2,0),"")</f>
        <v/>
      </c>
      <c r="AZ864" s="79" t="str">
        <f t="shared" si="169"/>
        <v/>
      </c>
      <c r="BA864" s="71"/>
      <c r="BB864" s="79" t="str">
        <f>IFERROR(IF(VALUE(MID(BA864,1,1))=1, VLOOKUP(VALUE(MID(BA864,1,1)), TxtPanelShape!$A$2:$C$50, 3, 0), (IF(VALUE(MID(BA864,1,1))&gt;=7, VLOOKUP(VALUE(MID(BA864,1,1)), TxtPanelShape!$A$2:$C$50, 3, 0),VLOOKUP(VALUE(MID(BA864,1,2)),TxtPanelShape!$A$2:$C$50,3,0)))), "")</f>
        <v/>
      </c>
      <c r="BC864" s="79" t="str">
        <f>IFERROR(IF(VALUE(MID(BA864,1,1))=1, ", "&amp;VLOOKUP(VALUE(MID(BA864,2,1)), TxtPanelShape!$H$2:$I$50, 2, 0), IF(VALUE(MID(BA864,1,1))&gt;=7, ", "&amp;VLOOKUP(VALUE(MID(BA864,2,1)), TxtPanelShape!$H$2:$I$50, 2, 0),"")), "")</f>
        <v/>
      </c>
      <c r="BD864" s="79" t="str">
        <f>IFERROR(IF(VALUE(MID(BA864,1,1))=1, ", "&amp;VLOOKUP(VALUE(MID(BA864,3,1)), TxtPanelShape!$O$2:$P$50, 2, 0), IF(VALUE(MID(BA864,1,1))&gt;=7, ", "&amp;VLOOKUP(VALUE(MID(BA864,3,1)), TxtPanelShape!$O$2:$P$50, 2, 0),"")),"")</f>
        <v/>
      </c>
      <c r="BE864" s="79" t="str">
        <f>IFERROR("; "&amp;VLOOKUP(VALUE(MID(BA864,4,1)), TxtPanelShape!$V$2:$W$50,2,0),"")</f>
        <v/>
      </c>
      <c r="BF864" s="79" t="str">
        <f t="shared" si="170"/>
        <v/>
      </c>
      <c r="BG864" s="71"/>
      <c r="BH864" s="79" t="str">
        <f>IFERROR(VLOOKUP(BG864, TxtPanelDefinition!$A$2:$B$50, 2, 0),"")</f>
        <v/>
      </c>
      <c r="BI864" s="71"/>
      <c r="BJ864" s="79" t="str">
        <f>IFERROR(VLOOKUP(BI864, TxtPanelDefinition!$A$2:$B$50, 2, 0),"")</f>
        <v/>
      </c>
      <c r="BK864" s="71"/>
      <c r="BL864" s="79" t="str">
        <f>IFERROR(VLOOKUP(BK864, InscrTechniques!$A$2:$B$50, 2, 0),"")</f>
        <v/>
      </c>
      <c r="BM864" s="71"/>
      <c r="BN864" s="79" t="str">
        <f>IFERROR(VLOOKUP(BM864, InscrTechniques!$A$2:$B$50, 2, 0),"")</f>
        <v/>
      </c>
      <c r="BO864" s="71"/>
      <c r="BP864" s="79" t="str">
        <f>IFERROR(VLOOKUP(BO864, InscrTechniques!$A$2:$B$50, 2, 0),"")</f>
        <v/>
      </c>
      <c r="BQ864" s="71"/>
      <c r="BR864" s="79" t="str">
        <f>IFERROR(VLOOKUP(BQ864, InscrTechniques!$A$2:$B$50, 2, 0),"")</f>
        <v/>
      </c>
      <c r="BS864" s="71"/>
      <c r="BT864" s="79" t="str">
        <f>IFERROR(VLOOKUP(BS864, InscrTechniques!$A$2:$B$50, 2, 0),"")</f>
        <v/>
      </c>
      <c r="BU864" s="71"/>
      <c r="BV864" s="79" t="str">
        <f>IFERROR(VLOOKUP(BU864, InscrTechniques!$A$2:$B$50, 2, 0),"")</f>
        <v/>
      </c>
      <c r="BW864" s="125"/>
      <c r="BX864" s="79" t="str">
        <f>IFERROR(VLOOKUP(BW864, InscrTechniques!$A$2:$B$50, 2, 0),"")</f>
        <v/>
      </c>
      <c r="BY864" s="125"/>
      <c r="BZ864" s="79" t="str">
        <f>IFERROR(VLOOKUP(BY864, InscrTechniques!$A$2:$B$50, 2, 0),"")</f>
        <v/>
      </c>
      <c r="CA864" s="74"/>
      <c r="CB864" s="114" t="str">
        <f>IFERROR(VLOOKUP(CA864, LetterStyle!$A$2:$B$50, 2, 0),"")</f>
        <v/>
      </c>
      <c r="CC864" s="74"/>
      <c r="CD864" s="114" t="str">
        <f>IFERROR(VLOOKUP(CC864, LetterStyle!$A$2:$B$50, 2, 0),"")</f>
        <v/>
      </c>
      <c r="CE864" s="74"/>
      <c r="CF864" s="114" t="str">
        <f>IFERROR(VLOOKUP(CE864, LetterStyle!$A$2:$B$50, 2, 0),"")</f>
        <v/>
      </c>
      <c r="CG864" s="74"/>
      <c r="CH864" s="79" t="str">
        <f>IFERROR(VLOOKUP(CG864, LetterStyle!$A$2:$B$50, 2, 0),"")</f>
        <v/>
      </c>
      <c r="CI864" s="71"/>
      <c r="CJ864" s="79" t="str">
        <f>IFERROR(VLOOKUP(CI864, DecMotifs!$A$1:$B$306, 2, 0),"")</f>
        <v/>
      </c>
      <c r="CK864" s="71"/>
      <c r="CL864" s="79" t="str">
        <f>IFERROR(VLOOKUP(CK864, DecMotifs!$A$1:$B$306, 2, 0),"")</f>
        <v/>
      </c>
      <c r="CM864" s="71"/>
      <c r="CN864" s="79" t="str">
        <f>IFERROR(VLOOKUP(CM864, DecMotifs!$A$1:$B$306, 2, 0),"")</f>
        <v/>
      </c>
      <c r="CO864" s="71"/>
      <c r="CP864" s="79" t="str">
        <f>IFERROR(VLOOKUP(CO864, MarginalDec!$A$2:$B$253, 2, 0),"")</f>
        <v/>
      </c>
      <c r="CQ864" s="71"/>
      <c r="CR864" s="79" t="str">
        <f>IFERROR(VLOOKUP(CQ864, MarginalDec!$A$2:$B$253, 2, 0),"")</f>
        <v/>
      </c>
      <c r="CS864" s="71"/>
      <c r="CT864" s="79" t="str">
        <f>IFERROR(VLOOKUP(CS864, MarginalDec!$A$2:$B$253, 2, 0),"")</f>
        <v/>
      </c>
      <c r="CU864" s="71"/>
      <c r="CV864" s="79" t="str">
        <f>IF(ISBLANK(CU864),"", IFERROR(VLOOKUP(CU864, Tooling!$A$2:$B$252, 2, 0),""))</f>
        <v/>
      </c>
      <c r="CW864" s="71"/>
      <c r="CX864" s="79" t="str">
        <f>IF(ISBLANK(CW864),"", IFERROR(VLOOKUP(CW864, Tooling!$A$2:$B$252, 2, 0),""))</f>
        <v/>
      </c>
      <c r="CY864" s="71"/>
      <c r="CZ864" s="79" t="str">
        <f>IF(ISBLANK(CY864),"", IFERROR(VLOOKUP(CY864, Repairs!$A$2:$B$252, 2, 0),""))</f>
        <v/>
      </c>
      <c r="DA864" s="77"/>
      <c r="DB864" s="71"/>
      <c r="DC864" s="79" t="str">
        <f>IFERROR(VLOOKUP(DB864, DatingReason!$A$2:$B$252, 2, 0),"")</f>
        <v/>
      </c>
      <c r="DD864" s="123" t="str">
        <f t="shared" si="171"/>
        <v/>
      </c>
      <c r="DF864" s="119" t="str">
        <f t="array" ref="DF864">IF(AND($B864&lt;&gt;"", $DE864&lt;&gt;"", $DE864&lt;&gt;"No"),MAX(IF($B864=PEOPLE!$B$4:$B$1000, PEOPLE!$Q$4:$Q$1000,""))+100,"")</f>
        <v/>
      </c>
      <c r="DG864" s="68"/>
      <c r="DH864" s="76">
        <f>COUNTIF(PEOPLE!B:B, MEMORIALS!B864)</f>
        <v>0</v>
      </c>
      <c r="DI864" s="82"/>
      <c r="DJ864" s="82"/>
      <c r="DK864" s="82"/>
      <c r="DL864" s="68"/>
      <c r="DM864" s="68"/>
      <c r="DN864" s="68"/>
      <c r="DO864" s="68"/>
      <c r="DP864" s="68"/>
    </row>
    <row r="865" spans="1:120" ht="15" customHeight="1" x14ac:dyDescent="0.25">
      <c r="A865" s="68"/>
      <c r="B865" s="69"/>
      <c r="C865" s="68"/>
      <c r="D865" s="68"/>
      <c r="E865" s="70" t="str">
        <f>IF(D865="","",VLOOKUP(D865,Denomination!$A$2:$B$50, 2, 0))</f>
        <v/>
      </c>
      <c r="F865" s="68"/>
      <c r="G865" s="71"/>
      <c r="H865" s="70" t="str">
        <f>IF(G865="","",VLOOKUP(G865,MCondition!$A$2:$B$50, 2, 0))</f>
        <v/>
      </c>
      <c r="I865" s="72"/>
      <c r="J865" s="71"/>
      <c r="K865" s="70" t="str">
        <f>IF(J865="","",VLOOKUP(J865,ICondition!$A$2:$B$50, 2, 0))</f>
        <v/>
      </c>
      <c r="L865" s="73"/>
      <c r="M865" s="73"/>
      <c r="N865" s="73"/>
      <c r="O865" s="73"/>
      <c r="P865" s="73"/>
      <c r="Q865" s="73"/>
      <c r="R865" s="78"/>
      <c r="S865" s="79" t="str">
        <f>IFERROR(VLOOKUP(R865,Material!$A$2:$B$59, 2, 0),"")</f>
        <v/>
      </c>
      <c r="T865" s="71"/>
      <c r="U865" s="79" t="str">
        <f>IFERROR(VLOOKUP(T865,Material!$A$2:$B$59, 2, 0),"")</f>
        <v/>
      </c>
      <c r="V865" s="71"/>
      <c r="W865" s="79" t="str">
        <f>IFERROR(VLOOKUP(V865,Material!$A$2:$B$59, 2, 0),"")</f>
        <v/>
      </c>
      <c r="X865" s="71"/>
      <c r="Y865" s="79" t="str">
        <f>IFERROR(VLOOKUP(X865,Material!$A$2:$B$59, 2, 0),"")</f>
        <v/>
      </c>
      <c r="Z865" s="71"/>
      <c r="AA865" s="79" t="str">
        <f>IFERROR(VLOOKUP(Z865,Material!$A$2:$B$59, 2, 0),"")</f>
        <v/>
      </c>
      <c r="AB865" s="74"/>
      <c r="AC865" s="75" t="e">
        <f t="shared" si="160"/>
        <v>#VALUE!</v>
      </c>
      <c r="AD865" s="75" t="e">
        <f t="shared" si="161"/>
        <v>#VALUE!</v>
      </c>
      <c r="AE865" s="75" t="e">
        <f t="shared" si="163"/>
        <v>#VALUE!</v>
      </c>
      <c r="AF865" s="75" t="e">
        <f t="shared" si="162"/>
        <v>#VALUE!</v>
      </c>
      <c r="AG865" s="75" t="e">
        <f t="shared" si="164"/>
        <v>#VALUE!</v>
      </c>
      <c r="AH865" s="75" t="e">
        <f t="shared" si="165"/>
        <v>#VALUE!</v>
      </c>
      <c r="AI865" s="75" t="e">
        <f t="shared" si="166"/>
        <v>#VALUE!</v>
      </c>
      <c r="AJ865" s="80" t="e">
        <f t="shared" si="167"/>
        <v>#VALUE!</v>
      </c>
      <c r="AK865" s="79" t="str">
        <f>(IFERROR(VLOOKUP(AB865,Categories!$A$2:$B$20,2,1),""))</f>
        <v/>
      </c>
      <c r="AL865" s="79" t="str">
        <f ca="1">IFERROR(VLOOKUP((HLOOKUP((VLOOKUP($AB865,Categories!$A$2:$F$20,3,1)), $AB$3:$AJ865, (ROW()-ROW($AB$3)+1), 0)), INDIRECT(VLOOKUP($AB865,Categories!$A$2:$F$20,6,1)),2,0),AK865)</f>
        <v/>
      </c>
      <c r="AM865" s="79" t="str">
        <f ca="1">IFERROR(VLOOKUP((HLOOKUP((VLOOKUP($AB865,Categories!$A$2:$F$20,4,1)),$AB$3:$AJ865,(ROW()-ROW($AB$3)+1),0)),INDIRECT(VLOOKUP($AB865,Categories!$A$2:$H$20,7,1)),2,0),"")</f>
        <v/>
      </c>
      <c r="AN865" s="79" t="str">
        <f ca="1">IFERROR(VLOOKUP((HLOOKUP((VLOOKUP($AB865,Categories!$A$2:$F$20,5,1)), $AB$3:$AJ865, (ROW()-ROW($AB$3)+1), 0)), INDIRECT(VLOOKUP($AB865,Categories!$A$2:$H$20,8,1)),2,0),"")</f>
        <v/>
      </c>
      <c r="AO865" s="79" t="str">
        <f t="shared" ca="1" si="168"/>
        <v/>
      </c>
      <c r="AP865" s="81"/>
      <c r="AQ865" s="70" t="str">
        <f>IFERROR(VLOOKUP(VALUE(MID(AP865,1,1)),AdditionalElements!$A$2:$B$50,2,0),"")</f>
        <v/>
      </c>
      <c r="AR865" s="70" t="str">
        <f>IFERROR(VLOOKUP(VALUE(MID(AP865,2,1)),AdditionalElements!$H$2:$I$50,2,0),"")</f>
        <v/>
      </c>
      <c r="AS865" s="70" t="str">
        <f>IFERROR(VLOOKUP(VALUE(MID(AP865,3,1)),AdditionalElements!$O$2:$P$50,2,0),"")</f>
        <v/>
      </c>
      <c r="AT865" s="70" t="str">
        <f>IFERROR(VLOOKUP(VALUE(MID(AP865,4,1)),AdditionalElements!$V$2:$W$50,2,0),"")</f>
        <v/>
      </c>
      <c r="AU865" s="71"/>
      <c r="AV865" s="79" t="str">
        <f>IFERROR(IF(VALUE(MID(AU865,1,1))=1, VLOOKUP(VALUE(MID(AU865,1,1)), TxtPanelShape!$A$2:$C$50, 3, 0), (IF(VALUE(MID(AU865,1,1))&gt;=7, VLOOKUP(VALUE(MID(AU865,1,1)), TxtPanelShape!$A$2:$C$50, 3, 0),VLOOKUP(VALUE(MID(AU865,1,2)),TxtPanelShape!$A$2:$C$50,3,0)))), "")</f>
        <v/>
      </c>
      <c r="AW865" s="79" t="str">
        <f>IFERROR(IF(VALUE(MID(AU865,1,1))=1, ", "&amp;VLOOKUP(VALUE(MID(AU865,2,1)), TxtPanelShape!$H$2:$I$50, 2, 0), IF(VALUE(MID(AU865,1,1))&gt;=7, ", "&amp;VLOOKUP(VALUE(MID(AU865,2,1)), TxtPanelShape!$H$2:$I$50, 2, 0),"")), "")</f>
        <v/>
      </c>
      <c r="AX865" s="79" t="str">
        <f>IFERROR(IF(VALUE(MID(AU865,1,1))=1, ", "&amp;VLOOKUP(VALUE(MID(AU865,3,1)), TxtPanelShape!$O$2:$P$50, 2, 0), IF(VALUE(MID(AU865,1,1))&gt;=7, ", "&amp;VLOOKUP(VALUE(MID(AU865,3,1)), TxtPanelShape!$O$2:$P$50, 2, 0),"")),"")</f>
        <v/>
      </c>
      <c r="AY865" s="79" t="str">
        <f>IFERROR("; "&amp;VLOOKUP(VALUE(MID(AU865,4,1)), TxtPanelShape!$V$2:$W$50,2,0),"")</f>
        <v/>
      </c>
      <c r="AZ865" s="79" t="str">
        <f t="shared" si="169"/>
        <v/>
      </c>
      <c r="BA865" s="71"/>
      <c r="BB865" s="79" t="str">
        <f>IFERROR(IF(VALUE(MID(BA865,1,1))=1, VLOOKUP(VALUE(MID(BA865,1,1)), TxtPanelShape!$A$2:$C$50, 3, 0), (IF(VALUE(MID(BA865,1,1))&gt;=7, VLOOKUP(VALUE(MID(BA865,1,1)), TxtPanelShape!$A$2:$C$50, 3, 0),VLOOKUP(VALUE(MID(BA865,1,2)),TxtPanelShape!$A$2:$C$50,3,0)))), "")</f>
        <v/>
      </c>
      <c r="BC865" s="79" t="str">
        <f>IFERROR(IF(VALUE(MID(BA865,1,1))=1, ", "&amp;VLOOKUP(VALUE(MID(BA865,2,1)), TxtPanelShape!$H$2:$I$50, 2, 0), IF(VALUE(MID(BA865,1,1))&gt;=7, ", "&amp;VLOOKUP(VALUE(MID(BA865,2,1)), TxtPanelShape!$H$2:$I$50, 2, 0),"")), "")</f>
        <v/>
      </c>
      <c r="BD865" s="79" t="str">
        <f>IFERROR(IF(VALUE(MID(BA865,1,1))=1, ", "&amp;VLOOKUP(VALUE(MID(BA865,3,1)), TxtPanelShape!$O$2:$P$50, 2, 0), IF(VALUE(MID(BA865,1,1))&gt;=7, ", "&amp;VLOOKUP(VALUE(MID(BA865,3,1)), TxtPanelShape!$O$2:$P$50, 2, 0),"")),"")</f>
        <v/>
      </c>
      <c r="BE865" s="79" t="str">
        <f>IFERROR("; "&amp;VLOOKUP(VALUE(MID(BA865,4,1)), TxtPanelShape!$V$2:$W$50,2,0),"")</f>
        <v/>
      </c>
      <c r="BF865" s="79" t="str">
        <f t="shared" si="170"/>
        <v/>
      </c>
      <c r="BG865" s="71"/>
      <c r="BH865" s="79" t="str">
        <f>IFERROR(VLOOKUP(BG865, TxtPanelDefinition!$A$2:$B$50, 2, 0),"")</f>
        <v/>
      </c>
      <c r="BI865" s="71"/>
      <c r="BJ865" s="79" t="str">
        <f>IFERROR(VLOOKUP(BI865, TxtPanelDefinition!$A$2:$B$50, 2, 0),"")</f>
        <v/>
      </c>
      <c r="BK865" s="71"/>
      <c r="BL865" s="79" t="str">
        <f>IFERROR(VLOOKUP(BK865, InscrTechniques!$A$2:$B$50, 2, 0),"")</f>
        <v/>
      </c>
      <c r="BM865" s="71"/>
      <c r="BN865" s="79" t="str">
        <f>IFERROR(VLOOKUP(BM865, InscrTechniques!$A$2:$B$50, 2, 0),"")</f>
        <v/>
      </c>
      <c r="BO865" s="71"/>
      <c r="BP865" s="79" t="str">
        <f>IFERROR(VLOOKUP(BO865, InscrTechniques!$A$2:$B$50, 2, 0),"")</f>
        <v/>
      </c>
      <c r="BQ865" s="71"/>
      <c r="BR865" s="79" t="str">
        <f>IFERROR(VLOOKUP(BQ865, InscrTechniques!$A$2:$B$50, 2, 0),"")</f>
        <v/>
      </c>
      <c r="BS865" s="71"/>
      <c r="BT865" s="79" t="str">
        <f>IFERROR(VLOOKUP(BS865, InscrTechniques!$A$2:$B$50, 2, 0),"")</f>
        <v/>
      </c>
      <c r="BU865" s="71"/>
      <c r="BV865" s="79" t="str">
        <f>IFERROR(VLOOKUP(BU865, InscrTechniques!$A$2:$B$50, 2, 0),"")</f>
        <v/>
      </c>
      <c r="BW865" s="125"/>
      <c r="BX865" s="79" t="str">
        <f>IFERROR(VLOOKUP(BW865, InscrTechniques!$A$2:$B$50, 2, 0),"")</f>
        <v/>
      </c>
      <c r="BY865" s="125"/>
      <c r="BZ865" s="79" t="str">
        <f>IFERROR(VLOOKUP(BY865, InscrTechniques!$A$2:$B$50, 2, 0),"")</f>
        <v/>
      </c>
      <c r="CA865" s="74"/>
      <c r="CB865" s="114" t="str">
        <f>IFERROR(VLOOKUP(CA865, LetterStyle!$A$2:$B$50, 2, 0),"")</f>
        <v/>
      </c>
      <c r="CC865" s="74"/>
      <c r="CD865" s="114" t="str">
        <f>IFERROR(VLOOKUP(CC865, LetterStyle!$A$2:$B$50, 2, 0),"")</f>
        <v/>
      </c>
      <c r="CE865" s="74"/>
      <c r="CF865" s="114" t="str">
        <f>IFERROR(VLOOKUP(CE865, LetterStyle!$A$2:$B$50, 2, 0),"")</f>
        <v/>
      </c>
      <c r="CG865" s="74"/>
      <c r="CH865" s="79" t="str">
        <f>IFERROR(VLOOKUP(CG865, LetterStyle!$A$2:$B$50, 2, 0),"")</f>
        <v/>
      </c>
      <c r="CI865" s="71"/>
      <c r="CJ865" s="79" t="str">
        <f>IFERROR(VLOOKUP(CI865, DecMotifs!$A$1:$B$306, 2, 0),"")</f>
        <v/>
      </c>
      <c r="CK865" s="71"/>
      <c r="CL865" s="79" t="str">
        <f>IFERROR(VLOOKUP(CK865, DecMotifs!$A$1:$B$306, 2, 0),"")</f>
        <v/>
      </c>
      <c r="CM865" s="71"/>
      <c r="CN865" s="79" t="str">
        <f>IFERROR(VLOOKUP(CM865, DecMotifs!$A$1:$B$306, 2, 0),"")</f>
        <v/>
      </c>
      <c r="CO865" s="71"/>
      <c r="CP865" s="79" t="str">
        <f>IFERROR(VLOOKUP(CO865, MarginalDec!$A$2:$B$253, 2, 0),"")</f>
        <v/>
      </c>
      <c r="CQ865" s="71"/>
      <c r="CR865" s="79" t="str">
        <f>IFERROR(VLOOKUP(CQ865, MarginalDec!$A$2:$B$253, 2, 0),"")</f>
        <v/>
      </c>
      <c r="CS865" s="71"/>
      <c r="CT865" s="79" t="str">
        <f>IFERROR(VLOOKUP(CS865, MarginalDec!$A$2:$B$253, 2, 0),"")</f>
        <v/>
      </c>
      <c r="CU865" s="71"/>
      <c r="CV865" s="79" t="str">
        <f>IF(ISBLANK(CU865),"", IFERROR(VLOOKUP(CU865, Tooling!$A$2:$B$252, 2, 0),""))</f>
        <v/>
      </c>
      <c r="CW865" s="71"/>
      <c r="CX865" s="79" t="str">
        <f>IF(ISBLANK(CW865),"", IFERROR(VLOOKUP(CW865, Tooling!$A$2:$B$252, 2, 0),""))</f>
        <v/>
      </c>
      <c r="CY865" s="71"/>
      <c r="CZ865" s="79" t="str">
        <f>IF(ISBLANK(CY865),"", IFERROR(VLOOKUP(CY865, Repairs!$A$2:$B$252, 2, 0),""))</f>
        <v/>
      </c>
      <c r="DA865" s="77"/>
      <c r="DB865" s="71"/>
      <c r="DC865" s="79" t="str">
        <f>IFERROR(VLOOKUP(DB865, DatingReason!$A$2:$B$252, 2, 0),"")</f>
        <v/>
      </c>
      <c r="DD865" s="123" t="str">
        <f t="shared" si="171"/>
        <v/>
      </c>
      <c r="DF865" s="119" t="str">
        <f t="array" ref="DF865">IF(AND($B865&lt;&gt;"", $DE865&lt;&gt;"", $DE865&lt;&gt;"No"),MAX(IF($B865=PEOPLE!$B$4:$B$1000, PEOPLE!$Q$4:$Q$1000,""))+100,"")</f>
        <v/>
      </c>
      <c r="DG865" s="68"/>
      <c r="DH865" s="76">
        <f>COUNTIF(PEOPLE!B:B, MEMORIALS!B865)</f>
        <v>0</v>
      </c>
      <c r="DI865" s="82"/>
      <c r="DJ865" s="82"/>
      <c r="DK865" s="82"/>
      <c r="DL865" s="68"/>
      <c r="DM865" s="68"/>
      <c r="DN865" s="68"/>
      <c r="DO865" s="68"/>
      <c r="DP865" s="68"/>
    </row>
    <row r="866" spans="1:120" ht="15" customHeight="1" x14ac:dyDescent="0.25">
      <c r="A866" s="68"/>
      <c r="B866" s="69"/>
      <c r="C866" s="68"/>
      <c r="D866" s="68"/>
      <c r="E866" s="70" t="str">
        <f>IF(D866="","",VLOOKUP(D866,Denomination!$A$2:$B$50, 2, 0))</f>
        <v/>
      </c>
      <c r="F866" s="68"/>
      <c r="G866" s="71"/>
      <c r="H866" s="70" t="str">
        <f>IF(G866="","",VLOOKUP(G866,MCondition!$A$2:$B$50, 2, 0))</f>
        <v/>
      </c>
      <c r="I866" s="72"/>
      <c r="J866" s="71"/>
      <c r="K866" s="70" t="str">
        <f>IF(J866="","",VLOOKUP(J866,ICondition!$A$2:$B$50, 2, 0))</f>
        <v/>
      </c>
      <c r="L866" s="73"/>
      <c r="M866" s="73"/>
      <c r="N866" s="73"/>
      <c r="O866" s="73"/>
      <c r="P866" s="73"/>
      <c r="Q866" s="73"/>
      <c r="R866" s="78"/>
      <c r="S866" s="79" t="str">
        <f>IFERROR(VLOOKUP(R866,Material!$A$2:$B$59, 2, 0),"")</f>
        <v/>
      </c>
      <c r="T866" s="71"/>
      <c r="U866" s="79" t="str">
        <f>IFERROR(VLOOKUP(T866,Material!$A$2:$B$59, 2, 0),"")</f>
        <v/>
      </c>
      <c r="V866" s="71"/>
      <c r="W866" s="79" t="str">
        <f>IFERROR(VLOOKUP(V866,Material!$A$2:$B$59, 2, 0),"")</f>
        <v/>
      </c>
      <c r="X866" s="71"/>
      <c r="Y866" s="79" t="str">
        <f>IFERROR(VLOOKUP(X866,Material!$A$2:$B$59, 2, 0),"")</f>
        <v/>
      </c>
      <c r="Z866" s="71"/>
      <c r="AA866" s="79" t="str">
        <f>IFERROR(VLOOKUP(Z866,Material!$A$2:$B$59, 2, 0),"")</f>
        <v/>
      </c>
      <c r="AB866" s="74"/>
      <c r="AC866" s="75" t="e">
        <f t="shared" si="160"/>
        <v>#VALUE!</v>
      </c>
      <c r="AD866" s="75" t="e">
        <f t="shared" si="161"/>
        <v>#VALUE!</v>
      </c>
      <c r="AE866" s="75" t="e">
        <f t="shared" si="163"/>
        <v>#VALUE!</v>
      </c>
      <c r="AF866" s="75" t="e">
        <f t="shared" si="162"/>
        <v>#VALUE!</v>
      </c>
      <c r="AG866" s="75" t="e">
        <f t="shared" si="164"/>
        <v>#VALUE!</v>
      </c>
      <c r="AH866" s="75" t="e">
        <f t="shared" si="165"/>
        <v>#VALUE!</v>
      </c>
      <c r="AI866" s="75" t="e">
        <f t="shared" si="166"/>
        <v>#VALUE!</v>
      </c>
      <c r="AJ866" s="80" t="e">
        <f t="shared" si="167"/>
        <v>#VALUE!</v>
      </c>
      <c r="AK866" s="79" t="str">
        <f>(IFERROR(VLOOKUP(AB866,Categories!$A$2:$B$20,2,1),""))</f>
        <v/>
      </c>
      <c r="AL866" s="79" t="str">
        <f ca="1">IFERROR(VLOOKUP((HLOOKUP((VLOOKUP($AB866,Categories!$A$2:$F$20,3,1)), $AB$3:$AJ866, (ROW()-ROW($AB$3)+1), 0)), INDIRECT(VLOOKUP($AB866,Categories!$A$2:$F$20,6,1)),2,0),AK866)</f>
        <v/>
      </c>
      <c r="AM866" s="79" t="str">
        <f ca="1">IFERROR(VLOOKUP((HLOOKUP((VLOOKUP($AB866,Categories!$A$2:$F$20,4,1)),$AB$3:$AJ866,(ROW()-ROW($AB$3)+1),0)),INDIRECT(VLOOKUP($AB866,Categories!$A$2:$H$20,7,1)),2,0),"")</f>
        <v/>
      </c>
      <c r="AN866" s="79" t="str">
        <f ca="1">IFERROR(VLOOKUP((HLOOKUP((VLOOKUP($AB866,Categories!$A$2:$F$20,5,1)), $AB$3:$AJ866, (ROW()-ROW($AB$3)+1), 0)), INDIRECT(VLOOKUP($AB866,Categories!$A$2:$H$20,8,1)),2,0),"")</f>
        <v/>
      </c>
      <c r="AO866" s="79" t="str">
        <f t="shared" ca="1" si="168"/>
        <v/>
      </c>
      <c r="AP866" s="81"/>
      <c r="AQ866" s="70" t="str">
        <f>IFERROR(VLOOKUP(VALUE(MID(AP866,1,1)),AdditionalElements!$A$2:$B$50,2,0),"")</f>
        <v/>
      </c>
      <c r="AR866" s="70" t="str">
        <f>IFERROR(VLOOKUP(VALUE(MID(AP866,2,1)),AdditionalElements!$H$2:$I$50,2,0),"")</f>
        <v/>
      </c>
      <c r="AS866" s="70" t="str">
        <f>IFERROR(VLOOKUP(VALUE(MID(AP866,3,1)),AdditionalElements!$O$2:$P$50,2,0),"")</f>
        <v/>
      </c>
      <c r="AT866" s="70" t="str">
        <f>IFERROR(VLOOKUP(VALUE(MID(AP866,4,1)),AdditionalElements!$V$2:$W$50,2,0),"")</f>
        <v/>
      </c>
      <c r="AU866" s="71"/>
      <c r="AV866" s="79" t="str">
        <f>IFERROR(IF(VALUE(MID(AU866,1,1))=1, VLOOKUP(VALUE(MID(AU866,1,1)), TxtPanelShape!$A$2:$C$50, 3, 0), (IF(VALUE(MID(AU866,1,1))&gt;=7, VLOOKUP(VALUE(MID(AU866,1,1)), TxtPanelShape!$A$2:$C$50, 3, 0),VLOOKUP(VALUE(MID(AU866,1,2)),TxtPanelShape!$A$2:$C$50,3,0)))), "")</f>
        <v/>
      </c>
      <c r="AW866" s="79" t="str">
        <f>IFERROR(IF(VALUE(MID(AU866,1,1))=1, ", "&amp;VLOOKUP(VALUE(MID(AU866,2,1)), TxtPanelShape!$H$2:$I$50, 2, 0), IF(VALUE(MID(AU866,1,1))&gt;=7, ", "&amp;VLOOKUP(VALUE(MID(AU866,2,1)), TxtPanelShape!$H$2:$I$50, 2, 0),"")), "")</f>
        <v/>
      </c>
      <c r="AX866" s="79" t="str">
        <f>IFERROR(IF(VALUE(MID(AU866,1,1))=1, ", "&amp;VLOOKUP(VALUE(MID(AU866,3,1)), TxtPanelShape!$O$2:$P$50, 2, 0), IF(VALUE(MID(AU866,1,1))&gt;=7, ", "&amp;VLOOKUP(VALUE(MID(AU866,3,1)), TxtPanelShape!$O$2:$P$50, 2, 0),"")),"")</f>
        <v/>
      </c>
      <c r="AY866" s="79" t="str">
        <f>IFERROR("; "&amp;VLOOKUP(VALUE(MID(AU866,4,1)), TxtPanelShape!$V$2:$W$50,2,0),"")</f>
        <v/>
      </c>
      <c r="AZ866" s="79" t="str">
        <f t="shared" si="169"/>
        <v/>
      </c>
      <c r="BA866" s="71"/>
      <c r="BB866" s="79" t="str">
        <f>IFERROR(IF(VALUE(MID(BA866,1,1))=1, VLOOKUP(VALUE(MID(BA866,1,1)), TxtPanelShape!$A$2:$C$50, 3, 0), (IF(VALUE(MID(BA866,1,1))&gt;=7, VLOOKUP(VALUE(MID(BA866,1,1)), TxtPanelShape!$A$2:$C$50, 3, 0),VLOOKUP(VALUE(MID(BA866,1,2)),TxtPanelShape!$A$2:$C$50,3,0)))), "")</f>
        <v/>
      </c>
      <c r="BC866" s="79" t="str">
        <f>IFERROR(IF(VALUE(MID(BA866,1,1))=1, ", "&amp;VLOOKUP(VALUE(MID(BA866,2,1)), TxtPanelShape!$H$2:$I$50, 2, 0), IF(VALUE(MID(BA866,1,1))&gt;=7, ", "&amp;VLOOKUP(VALUE(MID(BA866,2,1)), TxtPanelShape!$H$2:$I$50, 2, 0),"")), "")</f>
        <v/>
      </c>
      <c r="BD866" s="79" t="str">
        <f>IFERROR(IF(VALUE(MID(BA866,1,1))=1, ", "&amp;VLOOKUP(VALUE(MID(BA866,3,1)), TxtPanelShape!$O$2:$P$50, 2, 0), IF(VALUE(MID(BA866,1,1))&gt;=7, ", "&amp;VLOOKUP(VALUE(MID(BA866,3,1)), TxtPanelShape!$O$2:$P$50, 2, 0),"")),"")</f>
        <v/>
      </c>
      <c r="BE866" s="79" t="str">
        <f>IFERROR("; "&amp;VLOOKUP(VALUE(MID(BA866,4,1)), TxtPanelShape!$V$2:$W$50,2,0),"")</f>
        <v/>
      </c>
      <c r="BF866" s="79" t="str">
        <f t="shared" si="170"/>
        <v/>
      </c>
      <c r="BG866" s="71"/>
      <c r="BH866" s="79" t="str">
        <f>IFERROR(VLOOKUP(BG866, TxtPanelDefinition!$A$2:$B$50, 2, 0),"")</f>
        <v/>
      </c>
      <c r="BI866" s="71"/>
      <c r="BJ866" s="79" t="str">
        <f>IFERROR(VLOOKUP(BI866, TxtPanelDefinition!$A$2:$B$50, 2, 0),"")</f>
        <v/>
      </c>
      <c r="BK866" s="71"/>
      <c r="BL866" s="79" t="str">
        <f>IFERROR(VLOOKUP(BK866, InscrTechniques!$A$2:$B$50, 2, 0),"")</f>
        <v/>
      </c>
      <c r="BM866" s="71"/>
      <c r="BN866" s="79" t="str">
        <f>IFERROR(VLOOKUP(BM866, InscrTechniques!$A$2:$B$50, 2, 0),"")</f>
        <v/>
      </c>
      <c r="BO866" s="71"/>
      <c r="BP866" s="79" t="str">
        <f>IFERROR(VLOOKUP(BO866, InscrTechniques!$A$2:$B$50, 2, 0),"")</f>
        <v/>
      </c>
      <c r="BQ866" s="71"/>
      <c r="BR866" s="79" t="str">
        <f>IFERROR(VLOOKUP(BQ866, InscrTechniques!$A$2:$B$50, 2, 0),"")</f>
        <v/>
      </c>
      <c r="BS866" s="71"/>
      <c r="BT866" s="79" t="str">
        <f>IFERROR(VLOOKUP(BS866, InscrTechniques!$A$2:$B$50, 2, 0),"")</f>
        <v/>
      </c>
      <c r="BU866" s="71"/>
      <c r="BV866" s="79" t="str">
        <f>IFERROR(VLOOKUP(BU866, InscrTechniques!$A$2:$B$50, 2, 0),"")</f>
        <v/>
      </c>
      <c r="BW866" s="125"/>
      <c r="BX866" s="79" t="str">
        <f>IFERROR(VLOOKUP(BW866, InscrTechniques!$A$2:$B$50, 2, 0),"")</f>
        <v/>
      </c>
      <c r="BY866" s="125"/>
      <c r="BZ866" s="79" t="str">
        <f>IFERROR(VLOOKUP(BY866, InscrTechniques!$A$2:$B$50, 2, 0),"")</f>
        <v/>
      </c>
      <c r="CA866" s="74"/>
      <c r="CB866" s="114" t="str">
        <f>IFERROR(VLOOKUP(CA866, LetterStyle!$A$2:$B$50, 2, 0),"")</f>
        <v/>
      </c>
      <c r="CC866" s="74"/>
      <c r="CD866" s="114" t="str">
        <f>IFERROR(VLOOKUP(CC866, LetterStyle!$A$2:$B$50, 2, 0),"")</f>
        <v/>
      </c>
      <c r="CE866" s="74"/>
      <c r="CF866" s="114" t="str">
        <f>IFERROR(VLOOKUP(CE866, LetterStyle!$A$2:$B$50, 2, 0),"")</f>
        <v/>
      </c>
      <c r="CG866" s="74"/>
      <c r="CH866" s="79" t="str">
        <f>IFERROR(VLOOKUP(CG866, LetterStyle!$A$2:$B$50, 2, 0),"")</f>
        <v/>
      </c>
      <c r="CI866" s="71"/>
      <c r="CJ866" s="79" t="str">
        <f>IFERROR(VLOOKUP(CI866, DecMotifs!$A$1:$B$306, 2, 0),"")</f>
        <v/>
      </c>
      <c r="CK866" s="71"/>
      <c r="CL866" s="79" t="str">
        <f>IFERROR(VLOOKUP(CK866, DecMotifs!$A$1:$B$306, 2, 0),"")</f>
        <v/>
      </c>
      <c r="CM866" s="71"/>
      <c r="CN866" s="79" t="str">
        <f>IFERROR(VLOOKUP(CM866, DecMotifs!$A$1:$B$306, 2, 0),"")</f>
        <v/>
      </c>
      <c r="CO866" s="71"/>
      <c r="CP866" s="79" t="str">
        <f>IFERROR(VLOOKUP(CO866, MarginalDec!$A$2:$B$253, 2, 0),"")</f>
        <v/>
      </c>
      <c r="CQ866" s="71"/>
      <c r="CR866" s="79" t="str">
        <f>IFERROR(VLOOKUP(CQ866, MarginalDec!$A$2:$B$253, 2, 0),"")</f>
        <v/>
      </c>
      <c r="CS866" s="71"/>
      <c r="CT866" s="79" t="str">
        <f>IFERROR(VLOOKUP(CS866, MarginalDec!$A$2:$B$253, 2, 0),"")</f>
        <v/>
      </c>
      <c r="CU866" s="71"/>
      <c r="CV866" s="79" t="str">
        <f>IF(ISBLANK(CU866),"", IFERROR(VLOOKUP(CU866, Tooling!$A$2:$B$252, 2, 0),""))</f>
        <v/>
      </c>
      <c r="CW866" s="71"/>
      <c r="CX866" s="79" t="str">
        <f>IF(ISBLANK(CW866),"", IFERROR(VLOOKUP(CW866, Tooling!$A$2:$B$252, 2, 0),""))</f>
        <v/>
      </c>
      <c r="CY866" s="71"/>
      <c r="CZ866" s="79" t="str">
        <f>IF(ISBLANK(CY866),"", IFERROR(VLOOKUP(CY866, Repairs!$A$2:$B$252, 2, 0),""))</f>
        <v/>
      </c>
      <c r="DA866" s="77"/>
      <c r="DB866" s="71"/>
      <c r="DC866" s="79" t="str">
        <f>IFERROR(VLOOKUP(DB866, DatingReason!$A$2:$B$252, 2, 0),"")</f>
        <v/>
      </c>
      <c r="DD866" s="123" t="str">
        <f t="shared" si="171"/>
        <v/>
      </c>
      <c r="DF866" s="119" t="str">
        <f t="array" ref="DF866">IF(AND($B866&lt;&gt;"", $DE866&lt;&gt;"", $DE866&lt;&gt;"No"),MAX(IF($B866=PEOPLE!$B$4:$B$1000, PEOPLE!$Q$4:$Q$1000,""))+100,"")</f>
        <v/>
      </c>
      <c r="DG866" s="68"/>
      <c r="DH866" s="76">
        <f>COUNTIF(PEOPLE!B:B, MEMORIALS!B866)</f>
        <v>0</v>
      </c>
      <c r="DI866" s="82"/>
      <c r="DJ866" s="82"/>
      <c r="DK866" s="82"/>
      <c r="DL866" s="68"/>
      <c r="DM866" s="68"/>
      <c r="DN866" s="68"/>
      <c r="DO866" s="68"/>
      <c r="DP866" s="68"/>
    </row>
    <row r="867" spans="1:120" ht="15" customHeight="1" x14ac:dyDescent="0.25">
      <c r="A867" s="68"/>
      <c r="B867" s="69"/>
      <c r="C867" s="68"/>
      <c r="D867" s="68"/>
      <c r="E867" s="70" t="str">
        <f>IF(D867="","",VLOOKUP(D867,Denomination!$A$2:$B$50, 2, 0))</f>
        <v/>
      </c>
      <c r="F867" s="68"/>
      <c r="G867" s="71"/>
      <c r="H867" s="70" t="str">
        <f>IF(G867="","",VLOOKUP(G867,MCondition!$A$2:$B$50, 2, 0))</f>
        <v/>
      </c>
      <c r="I867" s="72"/>
      <c r="J867" s="71"/>
      <c r="K867" s="70" t="str">
        <f>IF(J867="","",VLOOKUP(J867,ICondition!$A$2:$B$50, 2, 0))</f>
        <v/>
      </c>
      <c r="L867" s="73"/>
      <c r="M867" s="73"/>
      <c r="N867" s="73"/>
      <c r="O867" s="73"/>
      <c r="P867" s="73"/>
      <c r="Q867" s="73"/>
      <c r="R867" s="78"/>
      <c r="S867" s="79" t="str">
        <f>IFERROR(VLOOKUP(R867,Material!$A$2:$B$59, 2, 0),"")</f>
        <v/>
      </c>
      <c r="T867" s="71"/>
      <c r="U867" s="79" t="str">
        <f>IFERROR(VLOOKUP(T867,Material!$A$2:$B$59, 2, 0),"")</f>
        <v/>
      </c>
      <c r="V867" s="71"/>
      <c r="W867" s="79" t="str">
        <f>IFERROR(VLOOKUP(V867,Material!$A$2:$B$59, 2, 0),"")</f>
        <v/>
      </c>
      <c r="X867" s="71"/>
      <c r="Y867" s="79" t="str">
        <f>IFERROR(VLOOKUP(X867,Material!$A$2:$B$59, 2, 0),"")</f>
        <v/>
      </c>
      <c r="Z867" s="71"/>
      <c r="AA867" s="79" t="str">
        <f>IFERROR(VLOOKUP(Z867,Material!$A$2:$B$59, 2, 0),"")</f>
        <v/>
      </c>
      <c r="AB867" s="74"/>
      <c r="AC867" s="75" t="e">
        <f t="shared" si="160"/>
        <v>#VALUE!</v>
      </c>
      <c r="AD867" s="75" t="e">
        <f t="shared" si="161"/>
        <v>#VALUE!</v>
      </c>
      <c r="AE867" s="75" t="e">
        <f t="shared" si="163"/>
        <v>#VALUE!</v>
      </c>
      <c r="AF867" s="75" t="e">
        <f t="shared" si="162"/>
        <v>#VALUE!</v>
      </c>
      <c r="AG867" s="75" t="e">
        <f t="shared" si="164"/>
        <v>#VALUE!</v>
      </c>
      <c r="AH867" s="75" t="e">
        <f t="shared" si="165"/>
        <v>#VALUE!</v>
      </c>
      <c r="AI867" s="75" t="e">
        <f t="shared" si="166"/>
        <v>#VALUE!</v>
      </c>
      <c r="AJ867" s="80" t="e">
        <f t="shared" si="167"/>
        <v>#VALUE!</v>
      </c>
      <c r="AK867" s="79" t="str">
        <f>(IFERROR(VLOOKUP(AB867,Categories!$A$2:$B$20,2,1),""))</f>
        <v/>
      </c>
      <c r="AL867" s="79" t="str">
        <f ca="1">IFERROR(VLOOKUP((HLOOKUP((VLOOKUP($AB867,Categories!$A$2:$F$20,3,1)), $AB$3:$AJ867, (ROW()-ROW($AB$3)+1), 0)), INDIRECT(VLOOKUP($AB867,Categories!$A$2:$F$20,6,1)),2,0),AK867)</f>
        <v/>
      </c>
      <c r="AM867" s="79" t="str">
        <f ca="1">IFERROR(VLOOKUP((HLOOKUP((VLOOKUP($AB867,Categories!$A$2:$F$20,4,1)),$AB$3:$AJ867,(ROW()-ROW($AB$3)+1),0)),INDIRECT(VLOOKUP($AB867,Categories!$A$2:$H$20,7,1)),2,0),"")</f>
        <v/>
      </c>
      <c r="AN867" s="79" t="str">
        <f ca="1">IFERROR(VLOOKUP((HLOOKUP((VLOOKUP($AB867,Categories!$A$2:$F$20,5,1)), $AB$3:$AJ867, (ROW()-ROW($AB$3)+1), 0)), INDIRECT(VLOOKUP($AB867,Categories!$A$2:$H$20,8,1)),2,0),"")</f>
        <v/>
      </c>
      <c r="AO867" s="79" t="str">
        <f t="shared" ca="1" si="168"/>
        <v/>
      </c>
      <c r="AP867" s="81"/>
      <c r="AQ867" s="70" t="str">
        <f>IFERROR(VLOOKUP(VALUE(MID(AP867,1,1)),AdditionalElements!$A$2:$B$50,2,0),"")</f>
        <v/>
      </c>
      <c r="AR867" s="70" t="str">
        <f>IFERROR(VLOOKUP(VALUE(MID(AP867,2,1)),AdditionalElements!$H$2:$I$50,2,0),"")</f>
        <v/>
      </c>
      <c r="AS867" s="70" t="str">
        <f>IFERROR(VLOOKUP(VALUE(MID(AP867,3,1)),AdditionalElements!$O$2:$P$50,2,0),"")</f>
        <v/>
      </c>
      <c r="AT867" s="70" t="str">
        <f>IFERROR(VLOOKUP(VALUE(MID(AP867,4,1)),AdditionalElements!$V$2:$W$50,2,0),"")</f>
        <v/>
      </c>
      <c r="AU867" s="71"/>
      <c r="AV867" s="79" t="str">
        <f>IFERROR(IF(VALUE(MID(AU867,1,1))=1, VLOOKUP(VALUE(MID(AU867,1,1)), TxtPanelShape!$A$2:$C$50, 3, 0), (IF(VALUE(MID(AU867,1,1))&gt;=7, VLOOKUP(VALUE(MID(AU867,1,1)), TxtPanelShape!$A$2:$C$50, 3, 0),VLOOKUP(VALUE(MID(AU867,1,2)),TxtPanelShape!$A$2:$C$50,3,0)))), "")</f>
        <v/>
      </c>
      <c r="AW867" s="79" t="str">
        <f>IFERROR(IF(VALUE(MID(AU867,1,1))=1, ", "&amp;VLOOKUP(VALUE(MID(AU867,2,1)), TxtPanelShape!$H$2:$I$50, 2, 0), IF(VALUE(MID(AU867,1,1))&gt;=7, ", "&amp;VLOOKUP(VALUE(MID(AU867,2,1)), TxtPanelShape!$H$2:$I$50, 2, 0),"")), "")</f>
        <v/>
      </c>
      <c r="AX867" s="79" t="str">
        <f>IFERROR(IF(VALUE(MID(AU867,1,1))=1, ", "&amp;VLOOKUP(VALUE(MID(AU867,3,1)), TxtPanelShape!$O$2:$P$50, 2, 0), IF(VALUE(MID(AU867,1,1))&gt;=7, ", "&amp;VLOOKUP(VALUE(MID(AU867,3,1)), TxtPanelShape!$O$2:$P$50, 2, 0),"")),"")</f>
        <v/>
      </c>
      <c r="AY867" s="79" t="str">
        <f>IFERROR("; "&amp;VLOOKUP(VALUE(MID(AU867,4,1)), TxtPanelShape!$V$2:$W$50,2,0),"")</f>
        <v/>
      </c>
      <c r="AZ867" s="79" t="str">
        <f t="shared" si="169"/>
        <v/>
      </c>
      <c r="BA867" s="71"/>
      <c r="BB867" s="79" t="str">
        <f>IFERROR(IF(VALUE(MID(BA867,1,1))=1, VLOOKUP(VALUE(MID(BA867,1,1)), TxtPanelShape!$A$2:$C$50, 3, 0), (IF(VALUE(MID(BA867,1,1))&gt;=7, VLOOKUP(VALUE(MID(BA867,1,1)), TxtPanelShape!$A$2:$C$50, 3, 0),VLOOKUP(VALUE(MID(BA867,1,2)),TxtPanelShape!$A$2:$C$50,3,0)))), "")</f>
        <v/>
      </c>
      <c r="BC867" s="79" t="str">
        <f>IFERROR(IF(VALUE(MID(BA867,1,1))=1, ", "&amp;VLOOKUP(VALUE(MID(BA867,2,1)), TxtPanelShape!$H$2:$I$50, 2, 0), IF(VALUE(MID(BA867,1,1))&gt;=7, ", "&amp;VLOOKUP(VALUE(MID(BA867,2,1)), TxtPanelShape!$H$2:$I$50, 2, 0),"")), "")</f>
        <v/>
      </c>
      <c r="BD867" s="79" t="str">
        <f>IFERROR(IF(VALUE(MID(BA867,1,1))=1, ", "&amp;VLOOKUP(VALUE(MID(BA867,3,1)), TxtPanelShape!$O$2:$P$50, 2, 0), IF(VALUE(MID(BA867,1,1))&gt;=7, ", "&amp;VLOOKUP(VALUE(MID(BA867,3,1)), TxtPanelShape!$O$2:$P$50, 2, 0),"")),"")</f>
        <v/>
      </c>
      <c r="BE867" s="79" t="str">
        <f>IFERROR("; "&amp;VLOOKUP(VALUE(MID(BA867,4,1)), TxtPanelShape!$V$2:$W$50,2,0),"")</f>
        <v/>
      </c>
      <c r="BF867" s="79" t="str">
        <f t="shared" si="170"/>
        <v/>
      </c>
      <c r="BG867" s="71"/>
      <c r="BH867" s="79" t="str">
        <f>IFERROR(VLOOKUP(BG867, TxtPanelDefinition!$A$2:$B$50, 2, 0),"")</f>
        <v/>
      </c>
      <c r="BI867" s="71"/>
      <c r="BJ867" s="79" t="str">
        <f>IFERROR(VLOOKUP(BI867, TxtPanelDefinition!$A$2:$B$50, 2, 0),"")</f>
        <v/>
      </c>
      <c r="BK867" s="71"/>
      <c r="BL867" s="79" t="str">
        <f>IFERROR(VLOOKUP(BK867, InscrTechniques!$A$2:$B$50, 2, 0),"")</f>
        <v/>
      </c>
      <c r="BM867" s="71"/>
      <c r="BN867" s="79" t="str">
        <f>IFERROR(VLOOKUP(BM867, InscrTechniques!$A$2:$B$50, 2, 0),"")</f>
        <v/>
      </c>
      <c r="BO867" s="71"/>
      <c r="BP867" s="79" t="str">
        <f>IFERROR(VLOOKUP(BO867, InscrTechniques!$A$2:$B$50, 2, 0),"")</f>
        <v/>
      </c>
      <c r="BQ867" s="71"/>
      <c r="BR867" s="79" t="str">
        <f>IFERROR(VLOOKUP(BQ867, InscrTechniques!$A$2:$B$50, 2, 0),"")</f>
        <v/>
      </c>
      <c r="BS867" s="71"/>
      <c r="BT867" s="79" t="str">
        <f>IFERROR(VLOOKUP(BS867, InscrTechniques!$A$2:$B$50, 2, 0),"")</f>
        <v/>
      </c>
      <c r="BU867" s="71"/>
      <c r="BV867" s="79" t="str">
        <f>IFERROR(VLOOKUP(BU867, InscrTechniques!$A$2:$B$50, 2, 0),"")</f>
        <v/>
      </c>
      <c r="BW867" s="125"/>
      <c r="BX867" s="79" t="str">
        <f>IFERROR(VLOOKUP(BW867, InscrTechniques!$A$2:$B$50, 2, 0),"")</f>
        <v/>
      </c>
      <c r="BY867" s="125"/>
      <c r="BZ867" s="79" t="str">
        <f>IFERROR(VLOOKUP(BY867, InscrTechniques!$A$2:$B$50, 2, 0),"")</f>
        <v/>
      </c>
      <c r="CA867" s="74"/>
      <c r="CB867" s="114" t="str">
        <f>IFERROR(VLOOKUP(CA867, LetterStyle!$A$2:$B$50, 2, 0),"")</f>
        <v/>
      </c>
      <c r="CC867" s="74"/>
      <c r="CD867" s="114" t="str">
        <f>IFERROR(VLOOKUP(CC867, LetterStyle!$A$2:$B$50, 2, 0),"")</f>
        <v/>
      </c>
      <c r="CE867" s="74"/>
      <c r="CF867" s="114" t="str">
        <f>IFERROR(VLOOKUP(CE867, LetterStyle!$A$2:$B$50, 2, 0),"")</f>
        <v/>
      </c>
      <c r="CG867" s="74"/>
      <c r="CH867" s="79" t="str">
        <f>IFERROR(VLOOKUP(CG867, LetterStyle!$A$2:$B$50, 2, 0),"")</f>
        <v/>
      </c>
      <c r="CI867" s="71"/>
      <c r="CJ867" s="79" t="str">
        <f>IFERROR(VLOOKUP(CI867, DecMotifs!$A$1:$B$306, 2, 0),"")</f>
        <v/>
      </c>
      <c r="CK867" s="71"/>
      <c r="CL867" s="79" t="str">
        <f>IFERROR(VLOOKUP(CK867, DecMotifs!$A$1:$B$306, 2, 0),"")</f>
        <v/>
      </c>
      <c r="CM867" s="71"/>
      <c r="CN867" s="79" t="str">
        <f>IFERROR(VLOOKUP(CM867, DecMotifs!$A$1:$B$306, 2, 0),"")</f>
        <v/>
      </c>
      <c r="CO867" s="71"/>
      <c r="CP867" s="79" t="str">
        <f>IFERROR(VLOOKUP(CO867, MarginalDec!$A$2:$B$253, 2, 0),"")</f>
        <v/>
      </c>
      <c r="CQ867" s="71"/>
      <c r="CR867" s="79" t="str">
        <f>IFERROR(VLOOKUP(CQ867, MarginalDec!$A$2:$B$253, 2, 0),"")</f>
        <v/>
      </c>
      <c r="CS867" s="71"/>
      <c r="CT867" s="79" t="str">
        <f>IFERROR(VLOOKUP(CS867, MarginalDec!$A$2:$B$253, 2, 0),"")</f>
        <v/>
      </c>
      <c r="CU867" s="71"/>
      <c r="CV867" s="79" t="str">
        <f>IF(ISBLANK(CU867),"", IFERROR(VLOOKUP(CU867, Tooling!$A$2:$B$252, 2, 0),""))</f>
        <v/>
      </c>
      <c r="CW867" s="71"/>
      <c r="CX867" s="79" t="str">
        <f>IF(ISBLANK(CW867),"", IFERROR(VLOOKUP(CW867, Tooling!$A$2:$B$252, 2, 0),""))</f>
        <v/>
      </c>
      <c r="CY867" s="71"/>
      <c r="CZ867" s="79" t="str">
        <f>IF(ISBLANK(CY867),"", IFERROR(VLOOKUP(CY867, Repairs!$A$2:$B$252, 2, 0),""))</f>
        <v/>
      </c>
      <c r="DA867" s="77"/>
      <c r="DB867" s="71"/>
      <c r="DC867" s="79" t="str">
        <f>IFERROR(VLOOKUP(DB867, DatingReason!$A$2:$B$252, 2, 0),"")</f>
        <v/>
      </c>
      <c r="DD867" s="123" t="str">
        <f t="shared" si="171"/>
        <v/>
      </c>
      <c r="DF867" s="119" t="str">
        <f t="array" ref="DF867">IF(AND($B867&lt;&gt;"", $DE867&lt;&gt;"", $DE867&lt;&gt;"No"),MAX(IF($B867=PEOPLE!$B$4:$B$1000, PEOPLE!$Q$4:$Q$1000,""))+100,"")</f>
        <v/>
      </c>
      <c r="DG867" s="68"/>
      <c r="DH867" s="76">
        <f>COUNTIF(PEOPLE!B:B, MEMORIALS!B867)</f>
        <v>0</v>
      </c>
      <c r="DI867" s="82"/>
      <c r="DJ867" s="82"/>
      <c r="DK867" s="82"/>
      <c r="DL867" s="68"/>
      <c r="DM867" s="68"/>
      <c r="DN867" s="68"/>
      <c r="DO867" s="68"/>
      <c r="DP867" s="68"/>
    </row>
    <row r="868" spans="1:120" ht="15" customHeight="1" x14ac:dyDescent="0.25">
      <c r="A868" s="68"/>
      <c r="B868" s="69"/>
      <c r="C868" s="68"/>
      <c r="D868" s="68"/>
      <c r="E868" s="70" t="str">
        <f>IF(D868="","",VLOOKUP(D868,Denomination!$A$2:$B$50, 2, 0))</f>
        <v/>
      </c>
      <c r="F868" s="68"/>
      <c r="G868" s="71"/>
      <c r="H868" s="70" t="str">
        <f>IF(G868="","",VLOOKUP(G868,MCondition!$A$2:$B$50, 2, 0))</f>
        <v/>
      </c>
      <c r="I868" s="72"/>
      <c r="J868" s="71"/>
      <c r="K868" s="70" t="str">
        <f>IF(J868="","",VLOOKUP(J868,ICondition!$A$2:$B$50, 2, 0))</f>
        <v/>
      </c>
      <c r="L868" s="73"/>
      <c r="M868" s="73"/>
      <c r="N868" s="73"/>
      <c r="O868" s="73"/>
      <c r="P868" s="73"/>
      <c r="Q868" s="73"/>
      <c r="R868" s="78"/>
      <c r="S868" s="79" t="str">
        <f>IFERROR(VLOOKUP(R868,Material!$A$2:$B$59, 2, 0),"")</f>
        <v/>
      </c>
      <c r="T868" s="71"/>
      <c r="U868" s="79" t="str">
        <f>IFERROR(VLOOKUP(T868,Material!$A$2:$B$59, 2, 0),"")</f>
        <v/>
      </c>
      <c r="V868" s="71"/>
      <c r="W868" s="79" t="str">
        <f>IFERROR(VLOOKUP(V868,Material!$A$2:$B$59, 2, 0),"")</f>
        <v/>
      </c>
      <c r="X868" s="71"/>
      <c r="Y868" s="79" t="str">
        <f>IFERROR(VLOOKUP(X868,Material!$A$2:$B$59, 2, 0),"")</f>
        <v/>
      </c>
      <c r="Z868" s="71"/>
      <c r="AA868" s="79" t="str">
        <f>IFERROR(VLOOKUP(Z868,Material!$A$2:$B$59, 2, 0),"")</f>
        <v/>
      </c>
      <c r="AB868" s="74"/>
      <c r="AC868" s="75" t="e">
        <f t="shared" si="160"/>
        <v>#VALUE!</v>
      </c>
      <c r="AD868" s="75" t="e">
        <f t="shared" si="161"/>
        <v>#VALUE!</v>
      </c>
      <c r="AE868" s="75" t="e">
        <f t="shared" si="163"/>
        <v>#VALUE!</v>
      </c>
      <c r="AF868" s="75" t="e">
        <f t="shared" si="162"/>
        <v>#VALUE!</v>
      </c>
      <c r="AG868" s="75" t="e">
        <f t="shared" si="164"/>
        <v>#VALUE!</v>
      </c>
      <c r="AH868" s="75" t="e">
        <f t="shared" si="165"/>
        <v>#VALUE!</v>
      </c>
      <c r="AI868" s="75" t="e">
        <f t="shared" si="166"/>
        <v>#VALUE!</v>
      </c>
      <c r="AJ868" s="80" t="e">
        <f t="shared" si="167"/>
        <v>#VALUE!</v>
      </c>
      <c r="AK868" s="79" t="str">
        <f>(IFERROR(VLOOKUP(AB868,Categories!$A$2:$B$20,2,1),""))</f>
        <v/>
      </c>
      <c r="AL868" s="79" t="str">
        <f ca="1">IFERROR(VLOOKUP((HLOOKUP((VLOOKUP($AB868,Categories!$A$2:$F$20,3,1)), $AB$3:$AJ868, (ROW()-ROW($AB$3)+1), 0)), INDIRECT(VLOOKUP($AB868,Categories!$A$2:$F$20,6,1)),2,0),AK868)</f>
        <v/>
      </c>
      <c r="AM868" s="79" t="str">
        <f ca="1">IFERROR(VLOOKUP((HLOOKUP((VLOOKUP($AB868,Categories!$A$2:$F$20,4,1)),$AB$3:$AJ868,(ROW()-ROW($AB$3)+1),0)),INDIRECT(VLOOKUP($AB868,Categories!$A$2:$H$20,7,1)),2,0),"")</f>
        <v/>
      </c>
      <c r="AN868" s="79" t="str">
        <f ca="1">IFERROR(VLOOKUP((HLOOKUP((VLOOKUP($AB868,Categories!$A$2:$F$20,5,1)), $AB$3:$AJ868, (ROW()-ROW($AB$3)+1), 0)), INDIRECT(VLOOKUP($AB868,Categories!$A$2:$H$20,8,1)),2,0),"")</f>
        <v/>
      </c>
      <c r="AO868" s="79" t="str">
        <f t="shared" ca="1" si="168"/>
        <v/>
      </c>
      <c r="AP868" s="81"/>
      <c r="AQ868" s="70" t="str">
        <f>IFERROR(VLOOKUP(VALUE(MID(AP868,1,1)),AdditionalElements!$A$2:$B$50,2,0),"")</f>
        <v/>
      </c>
      <c r="AR868" s="70" t="str">
        <f>IFERROR(VLOOKUP(VALUE(MID(AP868,2,1)),AdditionalElements!$H$2:$I$50,2,0),"")</f>
        <v/>
      </c>
      <c r="AS868" s="70" t="str">
        <f>IFERROR(VLOOKUP(VALUE(MID(AP868,3,1)),AdditionalElements!$O$2:$P$50,2,0),"")</f>
        <v/>
      </c>
      <c r="AT868" s="70" t="str">
        <f>IFERROR(VLOOKUP(VALUE(MID(AP868,4,1)),AdditionalElements!$V$2:$W$50,2,0),"")</f>
        <v/>
      </c>
      <c r="AU868" s="71"/>
      <c r="AV868" s="79" t="str">
        <f>IFERROR(IF(VALUE(MID(AU868,1,1))=1, VLOOKUP(VALUE(MID(AU868,1,1)), TxtPanelShape!$A$2:$C$50, 3, 0), (IF(VALUE(MID(AU868,1,1))&gt;=7, VLOOKUP(VALUE(MID(AU868,1,1)), TxtPanelShape!$A$2:$C$50, 3, 0),VLOOKUP(VALUE(MID(AU868,1,2)),TxtPanelShape!$A$2:$C$50,3,0)))), "")</f>
        <v/>
      </c>
      <c r="AW868" s="79" t="str">
        <f>IFERROR(IF(VALUE(MID(AU868,1,1))=1, ", "&amp;VLOOKUP(VALUE(MID(AU868,2,1)), TxtPanelShape!$H$2:$I$50, 2, 0), IF(VALUE(MID(AU868,1,1))&gt;=7, ", "&amp;VLOOKUP(VALUE(MID(AU868,2,1)), TxtPanelShape!$H$2:$I$50, 2, 0),"")), "")</f>
        <v/>
      </c>
      <c r="AX868" s="79" t="str">
        <f>IFERROR(IF(VALUE(MID(AU868,1,1))=1, ", "&amp;VLOOKUP(VALUE(MID(AU868,3,1)), TxtPanelShape!$O$2:$P$50, 2, 0), IF(VALUE(MID(AU868,1,1))&gt;=7, ", "&amp;VLOOKUP(VALUE(MID(AU868,3,1)), TxtPanelShape!$O$2:$P$50, 2, 0),"")),"")</f>
        <v/>
      </c>
      <c r="AY868" s="79" t="str">
        <f>IFERROR("; "&amp;VLOOKUP(VALUE(MID(AU868,4,1)), TxtPanelShape!$V$2:$W$50,2,0),"")</f>
        <v/>
      </c>
      <c r="AZ868" s="79" t="str">
        <f t="shared" si="169"/>
        <v/>
      </c>
      <c r="BA868" s="71"/>
      <c r="BB868" s="79" t="str">
        <f>IFERROR(IF(VALUE(MID(BA868,1,1))=1, VLOOKUP(VALUE(MID(BA868,1,1)), TxtPanelShape!$A$2:$C$50, 3, 0), (IF(VALUE(MID(BA868,1,1))&gt;=7, VLOOKUP(VALUE(MID(BA868,1,1)), TxtPanelShape!$A$2:$C$50, 3, 0),VLOOKUP(VALUE(MID(BA868,1,2)),TxtPanelShape!$A$2:$C$50,3,0)))), "")</f>
        <v/>
      </c>
      <c r="BC868" s="79" t="str">
        <f>IFERROR(IF(VALUE(MID(BA868,1,1))=1, ", "&amp;VLOOKUP(VALUE(MID(BA868,2,1)), TxtPanelShape!$H$2:$I$50, 2, 0), IF(VALUE(MID(BA868,1,1))&gt;=7, ", "&amp;VLOOKUP(VALUE(MID(BA868,2,1)), TxtPanelShape!$H$2:$I$50, 2, 0),"")), "")</f>
        <v/>
      </c>
      <c r="BD868" s="79" t="str">
        <f>IFERROR(IF(VALUE(MID(BA868,1,1))=1, ", "&amp;VLOOKUP(VALUE(MID(BA868,3,1)), TxtPanelShape!$O$2:$P$50, 2, 0), IF(VALUE(MID(BA868,1,1))&gt;=7, ", "&amp;VLOOKUP(VALUE(MID(BA868,3,1)), TxtPanelShape!$O$2:$P$50, 2, 0),"")),"")</f>
        <v/>
      </c>
      <c r="BE868" s="79" t="str">
        <f>IFERROR("; "&amp;VLOOKUP(VALUE(MID(BA868,4,1)), TxtPanelShape!$V$2:$W$50,2,0),"")</f>
        <v/>
      </c>
      <c r="BF868" s="79" t="str">
        <f t="shared" si="170"/>
        <v/>
      </c>
      <c r="BG868" s="71"/>
      <c r="BH868" s="79" t="str">
        <f>IFERROR(VLOOKUP(BG868, TxtPanelDefinition!$A$2:$B$50, 2, 0),"")</f>
        <v/>
      </c>
      <c r="BI868" s="71"/>
      <c r="BJ868" s="79" t="str">
        <f>IFERROR(VLOOKUP(BI868, TxtPanelDefinition!$A$2:$B$50, 2, 0),"")</f>
        <v/>
      </c>
      <c r="BK868" s="71"/>
      <c r="BL868" s="79" t="str">
        <f>IFERROR(VLOOKUP(BK868, InscrTechniques!$A$2:$B$50, 2, 0),"")</f>
        <v/>
      </c>
      <c r="BM868" s="71"/>
      <c r="BN868" s="79" t="str">
        <f>IFERROR(VLOOKUP(BM868, InscrTechniques!$A$2:$B$50, 2, 0),"")</f>
        <v/>
      </c>
      <c r="BO868" s="71"/>
      <c r="BP868" s="79" t="str">
        <f>IFERROR(VLOOKUP(BO868, InscrTechniques!$A$2:$B$50, 2, 0),"")</f>
        <v/>
      </c>
      <c r="BQ868" s="71"/>
      <c r="BR868" s="79" t="str">
        <f>IFERROR(VLOOKUP(BQ868, InscrTechniques!$A$2:$B$50, 2, 0),"")</f>
        <v/>
      </c>
      <c r="BS868" s="71"/>
      <c r="BT868" s="79" t="str">
        <f>IFERROR(VLOOKUP(BS868, InscrTechniques!$A$2:$B$50, 2, 0),"")</f>
        <v/>
      </c>
      <c r="BU868" s="71"/>
      <c r="BV868" s="79" t="str">
        <f>IFERROR(VLOOKUP(BU868, InscrTechniques!$A$2:$B$50, 2, 0),"")</f>
        <v/>
      </c>
      <c r="BW868" s="125"/>
      <c r="BX868" s="79" t="str">
        <f>IFERROR(VLOOKUP(BW868, InscrTechniques!$A$2:$B$50, 2, 0),"")</f>
        <v/>
      </c>
      <c r="BY868" s="125"/>
      <c r="BZ868" s="79" t="str">
        <f>IFERROR(VLOOKUP(BY868, InscrTechniques!$A$2:$B$50, 2, 0),"")</f>
        <v/>
      </c>
      <c r="CA868" s="74"/>
      <c r="CB868" s="114" t="str">
        <f>IFERROR(VLOOKUP(CA868, LetterStyle!$A$2:$B$50, 2, 0),"")</f>
        <v/>
      </c>
      <c r="CC868" s="74"/>
      <c r="CD868" s="114" t="str">
        <f>IFERROR(VLOOKUP(CC868, LetterStyle!$A$2:$B$50, 2, 0),"")</f>
        <v/>
      </c>
      <c r="CE868" s="74"/>
      <c r="CF868" s="114" t="str">
        <f>IFERROR(VLOOKUP(CE868, LetterStyle!$A$2:$B$50, 2, 0),"")</f>
        <v/>
      </c>
      <c r="CG868" s="74"/>
      <c r="CH868" s="79" t="str">
        <f>IFERROR(VLOOKUP(CG868, LetterStyle!$A$2:$B$50, 2, 0),"")</f>
        <v/>
      </c>
      <c r="CI868" s="71"/>
      <c r="CJ868" s="79" t="str">
        <f>IFERROR(VLOOKUP(CI868, DecMotifs!$A$1:$B$306, 2, 0),"")</f>
        <v/>
      </c>
      <c r="CK868" s="71"/>
      <c r="CL868" s="79" t="str">
        <f>IFERROR(VLOOKUP(CK868, DecMotifs!$A$1:$B$306, 2, 0),"")</f>
        <v/>
      </c>
      <c r="CM868" s="71"/>
      <c r="CN868" s="79" t="str">
        <f>IFERROR(VLOOKUP(CM868, DecMotifs!$A$1:$B$306, 2, 0),"")</f>
        <v/>
      </c>
      <c r="CO868" s="71"/>
      <c r="CP868" s="79" t="str">
        <f>IFERROR(VLOOKUP(CO868, MarginalDec!$A$2:$B$253, 2, 0),"")</f>
        <v/>
      </c>
      <c r="CQ868" s="71"/>
      <c r="CR868" s="79" t="str">
        <f>IFERROR(VLOOKUP(CQ868, MarginalDec!$A$2:$B$253, 2, 0),"")</f>
        <v/>
      </c>
      <c r="CS868" s="71"/>
      <c r="CT868" s="79" t="str">
        <f>IFERROR(VLOOKUP(CS868, MarginalDec!$A$2:$B$253, 2, 0),"")</f>
        <v/>
      </c>
      <c r="CU868" s="71"/>
      <c r="CV868" s="79" t="str">
        <f>IF(ISBLANK(CU868),"", IFERROR(VLOOKUP(CU868, Tooling!$A$2:$B$252, 2, 0),""))</f>
        <v/>
      </c>
      <c r="CW868" s="71"/>
      <c r="CX868" s="79" t="str">
        <f>IF(ISBLANK(CW868),"", IFERROR(VLOOKUP(CW868, Tooling!$A$2:$B$252, 2, 0),""))</f>
        <v/>
      </c>
      <c r="CY868" s="71"/>
      <c r="CZ868" s="79" t="str">
        <f>IF(ISBLANK(CY868),"", IFERROR(VLOOKUP(CY868, Repairs!$A$2:$B$252, 2, 0),""))</f>
        <v/>
      </c>
      <c r="DA868" s="77"/>
      <c r="DB868" s="71"/>
      <c r="DC868" s="79" t="str">
        <f>IFERROR(VLOOKUP(DB868, DatingReason!$A$2:$B$252, 2, 0),"")</f>
        <v/>
      </c>
      <c r="DD868" s="123" t="str">
        <f t="shared" si="171"/>
        <v/>
      </c>
      <c r="DF868" s="119" t="str">
        <f t="array" ref="DF868">IF(AND($B868&lt;&gt;"", $DE868&lt;&gt;"", $DE868&lt;&gt;"No"),MAX(IF($B868=PEOPLE!$B$4:$B$1000, PEOPLE!$Q$4:$Q$1000,""))+100,"")</f>
        <v/>
      </c>
      <c r="DG868" s="68"/>
      <c r="DH868" s="76">
        <f>COUNTIF(PEOPLE!B:B, MEMORIALS!B868)</f>
        <v>0</v>
      </c>
      <c r="DI868" s="82"/>
      <c r="DJ868" s="82"/>
      <c r="DK868" s="82"/>
      <c r="DL868" s="68"/>
      <c r="DM868" s="68"/>
      <c r="DN868" s="68"/>
      <c r="DO868" s="68"/>
      <c r="DP868" s="68"/>
    </row>
    <row r="869" spans="1:120" ht="15" customHeight="1" x14ac:dyDescent="0.25">
      <c r="A869" s="68"/>
      <c r="B869" s="69"/>
      <c r="C869" s="68"/>
      <c r="D869" s="68"/>
      <c r="E869" s="70" t="str">
        <f>IF(D869="","",VLOOKUP(D869,Denomination!$A$2:$B$50, 2, 0))</f>
        <v/>
      </c>
      <c r="F869" s="68"/>
      <c r="G869" s="71"/>
      <c r="H869" s="70" t="str">
        <f>IF(G869="","",VLOOKUP(G869,MCondition!$A$2:$B$50, 2, 0))</f>
        <v/>
      </c>
      <c r="I869" s="72"/>
      <c r="J869" s="71"/>
      <c r="K869" s="70" t="str">
        <f>IF(J869="","",VLOOKUP(J869,ICondition!$A$2:$B$50, 2, 0))</f>
        <v/>
      </c>
      <c r="L869" s="73"/>
      <c r="M869" s="73"/>
      <c r="N869" s="73"/>
      <c r="O869" s="73"/>
      <c r="P869" s="73"/>
      <c r="Q869" s="73"/>
      <c r="R869" s="78"/>
      <c r="S869" s="79" t="str">
        <f>IFERROR(VLOOKUP(R869,Material!$A$2:$B$59, 2, 0),"")</f>
        <v/>
      </c>
      <c r="T869" s="71"/>
      <c r="U869" s="79" t="str">
        <f>IFERROR(VLOOKUP(T869,Material!$A$2:$B$59, 2, 0),"")</f>
        <v/>
      </c>
      <c r="V869" s="71"/>
      <c r="W869" s="79" t="str">
        <f>IFERROR(VLOOKUP(V869,Material!$A$2:$B$59, 2, 0),"")</f>
        <v/>
      </c>
      <c r="X869" s="71"/>
      <c r="Y869" s="79" t="str">
        <f>IFERROR(VLOOKUP(X869,Material!$A$2:$B$59, 2, 0),"")</f>
        <v/>
      </c>
      <c r="Z869" s="71"/>
      <c r="AA869" s="79" t="str">
        <f>IFERROR(VLOOKUP(Z869,Material!$A$2:$B$59, 2, 0),"")</f>
        <v/>
      </c>
      <c r="AB869" s="74"/>
      <c r="AC869" s="75" t="e">
        <f t="shared" si="160"/>
        <v>#VALUE!</v>
      </c>
      <c r="AD869" s="75" t="e">
        <f t="shared" si="161"/>
        <v>#VALUE!</v>
      </c>
      <c r="AE869" s="75" t="e">
        <f t="shared" si="163"/>
        <v>#VALUE!</v>
      </c>
      <c r="AF869" s="75" t="e">
        <f t="shared" si="162"/>
        <v>#VALUE!</v>
      </c>
      <c r="AG869" s="75" t="e">
        <f t="shared" si="164"/>
        <v>#VALUE!</v>
      </c>
      <c r="AH869" s="75" t="e">
        <f t="shared" si="165"/>
        <v>#VALUE!</v>
      </c>
      <c r="AI869" s="75" t="e">
        <f t="shared" si="166"/>
        <v>#VALUE!</v>
      </c>
      <c r="AJ869" s="80" t="e">
        <f t="shared" si="167"/>
        <v>#VALUE!</v>
      </c>
      <c r="AK869" s="79" t="str">
        <f>(IFERROR(VLOOKUP(AB869,Categories!$A$2:$B$20,2,1),""))</f>
        <v/>
      </c>
      <c r="AL869" s="79" t="str">
        <f ca="1">IFERROR(VLOOKUP((HLOOKUP((VLOOKUP($AB869,Categories!$A$2:$F$20,3,1)), $AB$3:$AJ869, (ROW()-ROW($AB$3)+1), 0)), INDIRECT(VLOOKUP($AB869,Categories!$A$2:$F$20,6,1)),2,0),AK869)</f>
        <v/>
      </c>
      <c r="AM869" s="79" t="str">
        <f ca="1">IFERROR(VLOOKUP((HLOOKUP((VLOOKUP($AB869,Categories!$A$2:$F$20,4,1)),$AB$3:$AJ869,(ROW()-ROW($AB$3)+1),0)),INDIRECT(VLOOKUP($AB869,Categories!$A$2:$H$20,7,1)),2,0),"")</f>
        <v/>
      </c>
      <c r="AN869" s="79" t="str">
        <f ca="1">IFERROR(VLOOKUP((HLOOKUP((VLOOKUP($AB869,Categories!$A$2:$F$20,5,1)), $AB$3:$AJ869, (ROW()-ROW($AB$3)+1), 0)), INDIRECT(VLOOKUP($AB869,Categories!$A$2:$H$20,8,1)),2,0),"")</f>
        <v/>
      </c>
      <c r="AO869" s="79" t="str">
        <f t="shared" ca="1" si="168"/>
        <v/>
      </c>
      <c r="AP869" s="81"/>
      <c r="AQ869" s="70" t="str">
        <f>IFERROR(VLOOKUP(VALUE(MID(AP869,1,1)),AdditionalElements!$A$2:$B$50,2,0),"")</f>
        <v/>
      </c>
      <c r="AR869" s="70" t="str">
        <f>IFERROR(VLOOKUP(VALUE(MID(AP869,2,1)),AdditionalElements!$H$2:$I$50,2,0),"")</f>
        <v/>
      </c>
      <c r="AS869" s="70" t="str">
        <f>IFERROR(VLOOKUP(VALUE(MID(AP869,3,1)),AdditionalElements!$O$2:$P$50,2,0),"")</f>
        <v/>
      </c>
      <c r="AT869" s="70" t="str">
        <f>IFERROR(VLOOKUP(VALUE(MID(AP869,4,1)),AdditionalElements!$V$2:$W$50,2,0),"")</f>
        <v/>
      </c>
      <c r="AU869" s="71"/>
      <c r="AV869" s="79" t="str">
        <f>IFERROR(IF(VALUE(MID(AU869,1,1))=1, VLOOKUP(VALUE(MID(AU869,1,1)), TxtPanelShape!$A$2:$C$50, 3, 0), (IF(VALUE(MID(AU869,1,1))&gt;=7, VLOOKUP(VALUE(MID(AU869,1,1)), TxtPanelShape!$A$2:$C$50, 3, 0),VLOOKUP(VALUE(MID(AU869,1,2)),TxtPanelShape!$A$2:$C$50,3,0)))), "")</f>
        <v/>
      </c>
      <c r="AW869" s="79" t="str">
        <f>IFERROR(IF(VALUE(MID(AU869,1,1))=1, ", "&amp;VLOOKUP(VALUE(MID(AU869,2,1)), TxtPanelShape!$H$2:$I$50, 2, 0), IF(VALUE(MID(AU869,1,1))&gt;=7, ", "&amp;VLOOKUP(VALUE(MID(AU869,2,1)), TxtPanelShape!$H$2:$I$50, 2, 0),"")), "")</f>
        <v/>
      </c>
      <c r="AX869" s="79" t="str">
        <f>IFERROR(IF(VALUE(MID(AU869,1,1))=1, ", "&amp;VLOOKUP(VALUE(MID(AU869,3,1)), TxtPanelShape!$O$2:$P$50, 2, 0), IF(VALUE(MID(AU869,1,1))&gt;=7, ", "&amp;VLOOKUP(VALUE(MID(AU869,3,1)), TxtPanelShape!$O$2:$P$50, 2, 0),"")),"")</f>
        <v/>
      </c>
      <c r="AY869" s="79" t="str">
        <f>IFERROR("; "&amp;VLOOKUP(VALUE(MID(AU869,4,1)), TxtPanelShape!$V$2:$W$50,2,0),"")</f>
        <v/>
      </c>
      <c r="AZ869" s="79" t="str">
        <f t="shared" si="169"/>
        <v/>
      </c>
      <c r="BA869" s="71"/>
      <c r="BB869" s="79" t="str">
        <f>IFERROR(IF(VALUE(MID(BA869,1,1))=1, VLOOKUP(VALUE(MID(BA869,1,1)), TxtPanelShape!$A$2:$C$50, 3, 0), (IF(VALUE(MID(BA869,1,1))&gt;=7, VLOOKUP(VALUE(MID(BA869,1,1)), TxtPanelShape!$A$2:$C$50, 3, 0),VLOOKUP(VALUE(MID(BA869,1,2)),TxtPanelShape!$A$2:$C$50,3,0)))), "")</f>
        <v/>
      </c>
      <c r="BC869" s="79" t="str">
        <f>IFERROR(IF(VALUE(MID(BA869,1,1))=1, ", "&amp;VLOOKUP(VALUE(MID(BA869,2,1)), TxtPanelShape!$H$2:$I$50, 2, 0), IF(VALUE(MID(BA869,1,1))&gt;=7, ", "&amp;VLOOKUP(VALUE(MID(BA869,2,1)), TxtPanelShape!$H$2:$I$50, 2, 0),"")), "")</f>
        <v/>
      </c>
      <c r="BD869" s="79" t="str">
        <f>IFERROR(IF(VALUE(MID(BA869,1,1))=1, ", "&amp;VLOOKUP(VALUE(MID(BA869,3,1)), TxtPanelShape!$O$2:$P$50, 2, 0), IF(VALUE(MID(BA869,1,1))&gt;=7, ", "&amp;VLOOKUP(VALUE(MID(BA869,3,1)), TxtPanelShape!$O$2:$P$50, 2, 0),"")),"")</f>
        <v/>
      </c>
      <c r="BE869" s="79" t="str">
        <f>IFERROR("; "&amp;VLOOKUP(VALUE(MID(BA869,4,1)), TxtPanelShape!$V$2:$W$50,2,0),"")</f>
        <v/>
      </c>
      <c r="BF869" s="79" t="str">
        <f t="shared" si="170"/>
        <v/>
      </c>
      <c r="BG869" s="71"/>
      <c r="BH869" s="79" t="str">
        <f>IFERROR(VLOOKUP(BG869, TxtPanelDefinition!$A$2:$B$50, 2, 0),"")</f>
        <v/>
      </c>
      <c r="BI869" s="71"/>
      <c r="BJ869" s="79" t="str">
        <f>IFERROR(VLOOKUP(BI869, TxtPanelDefinition!$A$2:$B$50, 2, 0),"")</f>
        <v/>
      </c>
      <c r="BK869" s="71"/>
      <c r="BL869" s="79" t="str">
        <f>IFERROR(VLOOKUP(BK869, InscrTechniques!$A$2:$B$50, 2, 0),"")</f>
        <v/>
      </c>
      <c r="BM869" s="71"/>
      <c r="BN869" s="79" t="str">
        <f>IFERROR(VLOOKUP(BM869, InscrTechniques!$A$2:$B$50, 2, 0),"")</f>
        <v/>
      </c>
      <c r="BO869" s="71"/>
      <c r="BP869" s="79" t="str">
        <f>IFERROR(VLOOKUP(BO869, InscrTechniques!$A$2:$B$50, 2, 0),"")</f>
        <v/>
      </c>
      <c r="BQ869" s="71"/>
      <c r="BR869" s="79" t="str">
        <f>IFERROR(VLOOKUP(BQ869, InscrTechniques!$A$2:$B$50, 2, 0),"")</f>
        <v/>
      </c>
      <c r="BS869" s="71"/>
      <c r="BT869" s="79" t="str">
        <f>IFERROR(VLOOKUP(BS869, InscrTechniques!$A$2:$B$50, 2, 0),"")</f>
        <v/>
      </c>
      <c r="BU869" s="71"/>
      <c r="BV869" s="79" t="str">
        <f>IFERROR(VLOOKUP(BU869, InscrTechniques!$A$2:$B$50, 2, 0),"")</f>
        <v/>
      </c>
      <c r="BW869" s="125"/>
      <c r="BX869" s="79" t="str">
        <f>IFERROR(VLOOKUP(BW869, InscrTechniques!$A$2:$B$50, 2, 0),"")</f>
        <v/>
      </c>
      <c r="BY869" s="125"/>
      <c r="BZ869" s="79" t="str">
        <f>IFERROR(VLOOKUP(BY869, InscrTechniques!$A$2:$B$50, 2, 0),"")</f>
        <v/>
      </c>
      <c r="CA869" s="74"/>
      <c r="CB869" s="114" t="str">
        <f>IFERROR(VLOOKUP(CA869, LetterStyle!$A$2:$B$50, 2, 0),"")</f>
        <v/>
      </c>
      <c r="CC869" s="74"/>
      <c r="CD869" s="114" t="str">
        <f>IFERROR(VLOOKUP(CC869, LetterStyle!$A$2:$B$50, 2, 0),"")</f>
        <v/>
      </c>
      <c r="CE869" s="74"/>
      <c r="CF869" s="114" t="str">
        <f>IFERROR(VLOOKUP(CE869, LetterStyle!$A$2:$B$50, 2, 0),"")</f>
        <v/>
      </c>
      <c r="CG869" s="74"/>
      <c r="CH869" s="79" t="str">
        <f>IFERROR(VLOOKUP(CG869, LetterStyle!$A$2:$B$50, 2, 0),"")</f>
        <v/>
      </c>
      <c r="CI869" s="71"/>
      <c r="CJ869" s="79" t="str">
        <f>IFERROR(VLOOKUP(CI869, DecMotifs!$A$1:$B$306, 2, 0),"")</f>
        <v/>
      </c>
      <c r="CK869" s="71"/>
      <c r="CL869" s="79" t="str">
        <f>IFERROR(VLOOKUP(CK869, DecMotifs!$A$1:$B$306, 2, 0),"")</f>
        <v/>
      </c>
      <c r="CM869" s="71"/>
      <c r="CN869" s="79" t="str">
        <f>IFERROR(VLOOKUP(CM869, DecMotifs!$A$1:$B$306, 2, 0),"")</f>
        <v/>
      </c>
      <c r="CO869" s="71"/>
      <c r="CP869" s="79" t="str">
        <f>IFERROR(VLOOKUP(CO869, MarginalDec!$A$2:$B$253, 2, 0),"")</f>
        <v/>
      </c>
      <c r="CQ869" s="71"/>
      <c r="CR869" s="79" t="str">
        <f>IFERROR(VLOOKUP(CQ869, MarginalDec!$A$2:$B$253, 2, 0),"")</f>
        <v/>
      </c>
      <c r="CS869" s="71"/>
      <c r="CT869" s="79" t="str">
        <f>IFERROR(VLOOKUP(CS869, MarginalDec!$A$2:$B$253, 2, 0),"")</f>
        <v/>
      </c>
      <c r="CU869" s="71"/>
      <c r="CV869" s="79" t="str">
        <f>IF(ISBLANK(CU869),"", IFERROR(VLOOKUP(CU869, Tooling!$A$2:$B$252, 2, 0),""))</f>
        <v/>
      </c>
      <c r="CW869" s="71"/>
      <c r="CX869" s="79" t="str">
        <f>IF(ISBLANK(CW869),"", IFERROR(VLOOKUP(CW869, Tooling!$A$2:$B$252, 2, 0),""))</f>
        <v/>
      </c>
      <c r="CY869" s="71"/>
      <c r="CZ869" s="79" t="str">
        <f>IF(ISBLANK(CY869),"", IFERROR(VLOOKUP(CY869, Repairs!$A$2:$B$252, 2, 0),""))</f>
        <v/>
      </c>
      <c r="DA869" s="77"/>
      <c r="DB869" s="71"/>
      <c r="DC869" s="79" t="str">
        <f>IFERROR(VLOOKUP(DB869, DatingReason!$A$2:$B$252, 2, 0),"")</f>
        <v/>
      </c>
      <c r="DD869" s="123" t="str">
        <f t="shared" si="171"/>
        <v/>
      </c>
      <c r="DF869" s="119" t="str">
        <f t="array" ref="DF869">IF(AND($B869&lt;&gt;"", $DE869&lt;&gt;"", $DE869&lt;&gt;"No"),MAX(IF($B869=PEOPLE!$B$4:$B$1000, PEOPLE!$Q$4:$Q$1000,""))+100,"")</f>
        <v/>
      </c>
      <c r="DG869" s="68"/>
      <c r="DH869" s="76">
        <f>COUNTIF(PEOPLE!B:B, MEMORIALS!B869)</f>
        <v>0</v>
      </c>
      <c r="DI869" s="82"/>
      <c r="DJ869" s="82"/>
      <c r="DK869" s="82"/>
      <c r="DL869" s="68"/>
      <c r="DM869" s="68"/>
      <c r="DN869" s="68"/>
      <c r="DO869" s="68"/>
      <c r="DP869" s="68"/>
    </row>
    <row r="870" spans="1:120" ht="15" customHeight="1" x14ac:dyDescent="0.25">
      <c r="A870" s="68"/>
      <c r="B870" s="69"/>
      <c r="C870" s="68"/>
      <c r="D870" s="68"/>
      <c r="E870" s="70" t="str">
        <f>IF(D870="","",VLOOKUP(D870,Denomination!$A$2:$B$50, 2, 0))</f>
        <v/>
      </c>
      <c r="F870" s="68"/>
      <c r="G870" s="71"/>
      <c r="H870" s="70" t="str">
        <f>IF(G870="","",VLOOKUP(G870,MCondition!$A$2:$B$50, 2, 0))</f>
        <v/>
      </c>
      <c r="I870" s="72"/>
      <c r="J870" s="71"/>
      <c r="K870" s="70" t="str">
        <f>IF(J870="","",VLOOKUP(J870,ICondition!$A$2:$B$50, 2, 0))</f>
        <v/>
      </c>
      <c r="L870" s="73"/>
      <c r="M870" s="73"/>
      <c r="N870" s="73"/>
      <c r="O870" s="73"/>
      <c r="P870" s="73"/>
      <c r="Q870" s="73"/>
      <c r="R870" s="78"/>
      <c r="S870" s="79" t="str">
        <f>IFERROR(VLOOKUP(R870,Material!$A$2:$B$59, 2, 0),"")</f>
        <v/>
      </c>
      <c r="T870" s="71"/>
      <c r="U870" s="79" t="str">
        <f>IFERROR(VLOOKUP(T870,Material!$A$2:$B$59, 2, 0),"")</f>
        <v/>
      </c>
      <c r="V870" s="71"/>
      <c r="W870" s="79" t="str">
        <f>IFERROR(VLOOKUP(V870,Material!$A$2:$B$59, 2, 0),"")</f>
        <v/>
      </c>
      <c r="X870" s="71"/>
      <c r="Y870" s="79" t="str">
        <f>IFERROR(VLOOKUP(X870,Material!$A$2:$B$59, 2, 0),"")</f>
        <v/>
      </c>
      <c r="Z870" s="71"/>
      <c r="AA870" s="79" t="str">
        <f>IFERROR(VLOOKUP(Z870,Material!$A$2:$B$59, 2, 0),"")</f>
        <v/>
      </c>
      <c r="AB870" s="74"/>
      <c r="AC870" s="75" t="e">
        <f t="shared" si="160"/>
        <v>#VALUE!</v>
      </c>
      <c r="AD870" s="75" t="e">
        <f t="shared" si="161"/>
        <v>#VALUE!</v>
      </c>
      <c r="AE870" s="75" t="e">
        <f t="shared" si="163"/>
        <v>#VALUE!</v>
      </c>
      <c r="AF870" s="75" t="e">
        <f t="shared" si="162"/>
        <v>#VALUE!</v>
      </c>
      <c r="AG870" s="75" t="e">
        <f t="shared" si="164"/>
        <v>#VALUE!</v>
      </c>
      <c r="AH870" s="75" t="e">
        <f t="shared" si="165"/>
        <v>#VALUE!</v>
      </c>
      <c r="AI870" s="75" t="e">
        <f t="shared" si="166"/>
        <v>#VALUE!</v>
      </c>
      <c r="AJ870" s="80" t="e">
        <f t="shared" si="167"/>
        <v>#VALUE!</v>
      </c>
      <c r="AK870" s="79" t="str">
        <f>(IFERROR(VLOOKUP(AB870,Categories!$A$2:$B$20,2,1),""))</f>
        <v/>
      </c>
      <c r="AL870" s="79" t="str">
        <f ca="1">IFERROR(VLOOKUP((HLOOKUP((VLOOKUP($AB870,Categories!$A$2:$F$20,3,1)), $AB$3:$AJ870, (ROW()-ROW($AB$3)+1), 0)), INDIRECT(VLOOKUP($AB870,Categories!$A$2:$F$20,6,1)),2,0),AK870)</f>
        <v/>
      </c>
      <c r="AM870" s="79" t="str">
        <f ca="1">IFERROR(VLOOKUP((HLOOKUP((VLOOKUP($AB870,Categories!$A$2:$F$20,4,1)),$AB$3:$AJ870,(ROW()-ROW($AB$3)+1),0)),INDIRECT(VLOOKUP($AB870,Categories!$A$2:$H$20,7,1)),2,0),"")</f>
        <v/>
      </c>
      <c r="AN870" s="79" t="str">
        <f ca="1">IFERROR(VLOOKUP((HLOOKUP((VLOOKUP($AB870,Categories!$A$2:$F$20,5,1)), $AB$3:$AJ870, (ROW()-ROW($AB$3)+1), 0)), INDIRECT(VLOOKUP($AB870,Categories!$A$2:$H$20,8,1)),2,0),"")</f>
        <v/>
      </c>
      <c r="AO870" s="79" t="str">
        <f t="shared" ca="1" si="168"/>
        <v/>
      </c>
      <c r="AP870" s="81"/>
      <c r="AQ870" s="70" t="str">
        <f>IFERROR(VLOOKUP(VALUE(MID(AP870,1,1)),AdditionalElements!$A$2:$B$50,2,0),"")</f>
        <v/>
      </c>
      <c r="AR870" s="70" t="str">
        <f>IFERROR(VLOOKUP(VALUE(MID(AP870,2,1)),AdditionalElements!$H$2:$I$50,2,0),"")</f>
        <v/>
      </c>
      <c r="AS870" s="70" t="str">
        <f>IFERROR(VLOOKUP(VALUE(MID(AP870,3,1)),AdditionalElements!$O$2:$P$50,2,0),"")</f>
        <v/>
      </c>
      <c r="AT870" s="70" t="str">
        <f>IFERROR(VLOOKUP(VALUE(MID(AP870,4,1)),AdditionalElements!$V$2:$W$50,2,0),"")</f>
        <v/>
      </c>
      <c r="AU870" s="71"/>
      <c r="AV870" s="79" t="str">
        <f>IFERROR(IF(VALUE(MID(AU870,1,1))=1, VLOOKUP(VALUE(MID(AU870,1,1)), TxtPanelShape!$A$2:$C$50, 3, 0), (IF(VALUE(MID(AU870,1,1))&gt;=7, VLOOKUP(VALUE(MID(AU870,1,1)), TxtPanelShape!$A$2:$C$50, 3, 0),VLOOKUP(VALUE(MID(AU870,1,2)),TxtPanelShape!$A$2:$C$50,3,0)))), "")</f>
        <v/>
      </c>
      <c r="AW870" s="79" t="str">
        <f>IFERROR(IF(VALUE(MID(AU870,1,1))=1, ", "&amp;VLOOKUP(VALUE(MID(AU870,2,1)), TxtPanelShape!$H$2:$I$50, 2, 0), IF(VALUE(MID(AU870,1,1))&gt;=7, ", "&amp;VLOOKUP(VALUE(MID(AU870,2,1)), TxtPanelShape!$H$2:$I$50, 2, 0),"")), "")</f>
        <v/>
      </c>
      <c r="AX870" s="79" t="str">
        <f>IFERROR(IF(VALUE(MID(AU870,1,1))=1, ", "&amp;VLOOKUP(VALUE(MID(AU870,3,1)), TxtPanelShape!$O$2:$P$50, 2, 0), IF(VALUE(MID(AU870,1,1))&gt;=7, ", "&amp;VLOOKUP(VALUE(MID(AU870,3,1)), TxtPanelShape!$O$2:$P$50, 2, 0),"")),"")</f>
        <v/>
      </c>
      <c r="AY870" s="79" t="str">
        <f>IFERROR("; "&amp;VLOOKUP(VALUE(MID(AU870,4,1)), TxtPanelShape!$V$2:$W$50,2,0),"")</f>
        <v/>
      </c>
      <c r="AZ870" s="79" t="str">
        <f t="shared" si="169"/>
        <v/>
      </c>
      <c r="BA870" s="71"/>
      <c r="BB870" s="79" t="str">
        <f>IFERROR(IF(VALUE(MID(BA870,1,1))=1, VLOOKUP(VALUE(MID(BA870,1,1)), TxtPanelShape!$A$2:$C$50, 3, 0), (IF(VALUE(MID(BA870,1,1))&gt;=7, VLOOKUP(VALUE(MID(BA870,1,1)), TxtPanelShape!$A$2:$C$50, 3, 0),VLOOKUP(VALUE(MID(BA870,1,2)),TxtPanelShape!$A$2:$C$50,3,0)))), "")</f>
        <v/>
      </c>
      <c r="BC870" s="79" t="str">
        <f>IFERROR(IF(VALUE(MID(BA870,1,1))=1, ", "&amp;VLOOKUP(VALUE(MID(BA870,2,1)), TxtPanelShape!$H$2:$I$50, 2, 0), IF(VALUE(MID(BA870,1,1))&gt;=7, ", "&amp;VLOOKUP(VALUE(MID(BA870,2,1)), TxtPanelShape!$H$2:$I$50, 2, 0),"")), "")</f>
        <v/>
      </c>
      <c r="BD870" s="79" t="str">
        <f>IFERROR(IF(VALUE(MID(BA870,1,1))=1, ", "&amp;VLOOKUP(VALUE(MID(BA870,3,1)), TxtPanelShape!$O$2:$P$50, 2, 0), IF(VALUE(MID(BA870,1,1))&gt;=7, ", "&amp;VLOOKUP(VALUE(MID(BA870,3,1)), TxtPanelShape!$O$2:$P$50, 2, 0),"")),"")</f>
        <v/>
      </c>
      <c r="BE870" s="79" t="str">
        <f>IFERROR("; "&amp;VLOOKUP(VALUE(MID(BA870,4,1)), TxtPanelShape!$V$2:$W$50,2,0),"")</f>
        <v/>
      </c>
      <c r="BF870" s="79" t="str">
        <f t="shared" si="170"/>
        <v/>
      </c>
      <c r="BG870" s="71"/>
      <c r="BH870" s="79" t="str">
        <f>IFERROR(VLOOKUP(BG870, TxtPanelDefinition!$A$2:$B$50, 2, 0),"")</f>
        <v/>
      </c>
      <c r="BI870" s="71"/>
      <c r="BJ870" s="79" t="str">
        <f>IFERROR(VLOOKUP(BI870, TxtPanelDefinition!$A$2:$B$50, 2, 0),"")</f>
        <v/>
      </c>
      <c r="BK870" s="71"/>
      <c r="BL870" s="79" t="str">
        <f>IFERROR(VLOOKUP(BK870, InscrTechniques!$A$2:$B$50, 2, 0),"")</f>
        <v/>
      </c>
      <c r="BM870" s="71"/>
      <c r="BN870" s="79" t="str">
        <f>IFERROR(VLOOKUP(BM870, InscrTechniques!$A$2:$B$50, 2, 0),"")</f>
        <v/>
      </c>
      <c r="BO870" s="71"/>
      <c r="BP870" s="79" t="str">
        <f>IFERROR(VLOOKUP(BO870, InscrTechniques!$A$2:$B$50, 2, 0),"")</f>
        <v/>
      </c>
      <c r="BQ870" s="71"/>
      <c r="BR870" s="79" t="str">
        <f>IFERROR(VLOOKUP(BQ870, InscrTechniques!$A$2:$B$50, 2, 0),"")</f>
        <v/>
      </c>
      <c r="BS870" s="71"/>
      <c r="BT870" s="79" t="str">
        <f>IFERROR(VLOOKUP(BS870, InscrTechniques!$A$2:$B$50, 2, 0),"")</f>
        <v/>
      </c>
      <c r="BU870" s="71"/>
      <c r="BV870" s="79" t="str">
        <f>IFERROR(VLOOKUP(BU870, InscrTechniques!$A$2:$B$50, 2, 0),"")</f>
        <v/>
      </c>
      <c r="BW870" s="125"/>
      <c r="BX870" s="79" t="str">
        <f>IFERROR(VLOOKUP(BW870, InscrTechniques!$A$2:$B$50, 2, 0),"")</f>
        <v/>
      </c>
      <c r="BY870" s="125"/>
      <c r="BZ870" s="79" t="str">
        <f>IFERROR(VLOOKUP(BY870, InscrTechniques!$A$2:$B$50, 2, 0),"")</f>
        <v/>
      </c>
      <c r="CA870" s="74"/>
      <c r="CB870" s="114" t="str">
        <f>IFERROR(VLOOKUP(CA870, LetterStyle!$A$2:$B$50, 2, 0),"")</f>
        <v/>
      </c>
      <c r="CC870" s="74"/>
      <c r="CD870" s="114" t="str">
        <f>IFERROR(VLOOKUP(CC870, LetterStyle!$A$2:$B$50, 2, 0),"")</f>
        <v/>
      </c>
      <c r="CE870" s="74"/>
      <c r="CF870" s="114" t="str">
        <f>IFERROR(VLOOKUP(CE870, LetterStyle!$A$2:$B$50, 2, 0),"")</f>
        <v/>
      </c>
      <c r="CG870" s="74"/>
      <c r="CH870" s="79" t="str">
        <f>IFERROR(VLOOKUP(CG870, LetterStyle!$A$2:$B$50, 2, 0),"")</f>
        <v/>
      </c>
      <c r="CI870" s="71"/>
      <c r="CJ870" s="79" t="str">
        <f>IFERROR(VLOOKUP(CI870, DecMotifs!$A$1:$B$306, 2, 0),"")</f>
        <v/>
      </c>
      <c r="CK870" s="71"/>
      <c r="CL870" s="79" t="str">
        <f>IFERROR(VLOOKUP(CK870, DecMotifs!$A$1:$B$306, 2, 0),"")</f>
        <v/>
      </c>
      <c r="CM870" s="71"/>
      <c r="CN870" s="79" t="str">
        <f>IFERROR(VLOOKUP(CM870, DecMotifs!$A$1:$B$306, 2, 0),"")</f>
        <v/>
      </c>
      <c r="CO870" s="71"/>
      <c r="CP870" s="79" t="str">
        <f>IFERROR(VLOOKUP(CO870, MarginalDec!$A$2:$B$253, 2, 0),"")</f>
        <v/>
      </c>
      <c r="CQ870" s="71"/>
      <c r="CR870" s="79" t="str">
        <f>IFERROR(VLOOKUP(CQ870, MarginalDec!$A$2:$B$253, 2, 0),"")</f>
        <v/>
      </c>
      <c r="CS870" s="71"/>
      <c r="CT870" s="79" t="str">
        <f>IFERROR(VLOOKUP(CS870, MarginalDec!$A$2:$B$253, 2, 0),"")</f>
        <v/>
      </c>
      <c r="CU870" s="71"/>
      <c r="CV870" s="79" t="str">
        <f>IF(ISBLANK(CU870),"", IFERROR(VLOOKUP(CU870, Tooling!$A$2:$B$252, 2, 0),""))</f>
        <v/>
      </c>
      <c r="CW870" s="71"/>
      <c r="CX870" s="79" t="str">
        <f>IF(ISBLANK(CW870),"", IFERROR(VLOOKUP(CW870, Tooling!$A$2:$B$252, 2, 0),""))</f>
        <v/>
      </c>
      <c r="CY870" s="71"/>
      <c r="CZ870" s="79" t="str">
        <f>IF(ISBLANK(CY870),"", IFERROR(VLOOKUP(CY870, Repairs!$A$2:$B$252, 2, 0),""))</f>
        <v/>
      </c>
      <c r="DA870" s="77"/>
      <c r="DB870" s="71"/>
      <c r="DC870" s="79" t="str">
        <f>IFERROR(VLOOKUP(DB870, DatingReason!$A$2:$B$252, 2, 0),"")</f>
        <v/>
      </c>
      <c r="DD870" s="123" t="str">
        <f t="shared" si="171"/>
        <v/>
      </c>
      <c r="DF870" s="119" t="str">
        <f t="array" ref="DF870">IF(AND($B870&lt;&gt;"", $DE870&lt;&gt;"", $DE870&lt;&gt;"No"),MAX(IF($B870=PEOPLE!$B$4:$B$1000, PEOPLE!$Q$4:$Q$1000,""))+100,"")</f>
        <v/>
      </c>
      <c r="DG870" s="68"/>
      <c r="DH870" s="76">
        <f>COUNTIF(PEOPLE!B:B, MEMORIALS!B870)</f>
        <v>0</v>
      </c>
      <c r="DI870" s="82"/>
      <c r="DJ870" s="82"/>
      <c r="DK870" s="82"/>
      <c r="DL870" s="68"/>
      <c r="DM870" s="68"/>
      <c r="DN870" s="68"/>
      <c r="DO870" s="68"/>
      <c r="DP870" s="68"/>
    </row>
    <row r="871" spans="1:120" ht="15" customHeight="1" x14ac:dyDescent="0.25">
      <c r="A871" s="68"/>
      <c r="B871" s="69"/>
      <c r="C871" s="68"/>
      <c r="D871" s="68"/>
      <c r="E871" s="70" t="str">
        <f>IF(D871="","",VLOOKUP(D871,Denomination!$A$2:$B$50, 2, 0))</f>
        <v/>
      </c>
      <c r="F871" s="68"/>
      <c r="G871" s="71"/>
      <c r="H871" s="70" t="str">
        <f>IF(G871="","",VLOOKUP(G871,MCondition!$A$2:$B$50, 2, 0))</f>
        <v/>
      </c>
      <c r="I871" s="72"/>
      <c r="J871" s="71"/>
      <c r="K871" s="70" t="str">
        <f>IF(J871="","",VLOOKUP(J871,ICondition!$A$2:$B$50, 2, 0))</f>
        <v/>
      </c>
      <c r="L871" s="73"/>
      <c r="M871" s="73"/>
      <c r="N871" s="73"/>
      <c r="O871" s="73"/>
      <c r="P871" s="73"/>
      <c r="Q871" s="73"/>
      <c r="R871" s="78"/>
      <c r="S871" s="79" t="str">
        <f>IFERROR(VLOOKUP(R871,Material!$A$2:$B$59, 2, 0),"")</f>
        <v/>
      </c>
      <c r="T871" s="71"/>
      <c r="U871" s="79" t="str">
        <f>IFERROR(VLOOKUP(T871,Material!$A$2:$B$59, 2, 0),"")</f>
        <v/>
      </c>
      <c r="V871" s="71"/>
      <c r="W871" s="79" t="str">
        <f>IFERROR(VLOOKUP(V871,Material!$A$2:$B$59, 2, 0),"")</f>
        <v/>
      </c>
      <c r="X871" s="71"/>
      <c r="Y871" s="79" t="str">
        <f>IFERROR(VLOOKUP(X871,Material!$A$2:$B$59, 2, 0),"")</f>
        <v/>
      </c>
      <c r="Z871" s="71"/>
      <c r="AA871" s="79" t="str">
        <f>IFERROR(VLOOKUP(Z871,Material!$A$2:$B$59, 2, 0),"")</f>
        <v/>
      </c>
      <c r="AB871" s="74"/>
      <c r="AC871" s="75" t="e">
        <f t="shared" si="160"/>
        <v>#VALUE!</v>
      </c>
      <c r="AD871" s="75" t="e">
        <f t="shared" si="161"/>
        <v>#VALUE!</v>
      </c>
      <c r="AE871" s="75" t="e">
        <f t="shared" si="163"/>
        <v>#VALUE!</v>
      </c>
      <c r="AF871" s="75" t="e">
        <f t="shared" si="162"/>
        <v>#VALUE!</v>
      </c>
      <c r="AG871" s="75" t="e">
        <f t="shared" si="164"/>
        <v>#VALUE!</v>
      </c>
      <c r="AH871" s="75" t="e">
        <f t="shared" si="165"/>
        <v>#VALUE!</v>
      </c>
      <c r="AI871" s="75" t="e">
        <f t="shared" si="166"/>
        <v>#VALUE!</v>
      </c>
      <c r="AJ871" s="80" t="e">
        <f t="shared" si="167"/>
        <v>#VALUE!</v>
      </c>
      <c r="AK871" s="79" t="str">
        <f>(IFERROR(VLOOKUP(AB871,Categories!$A$2:$B$20,2,1),""))</f>
        <v/>
      </c>
      <c r="AL871" s="79" t="str">
        <f ca="1">IFERROR(VLOOKUP((HLOOKUP((VLOOKUP($AB871,Categories!$A$2:$F$20,3,1)), $AB$3:$AJ871, (ROW()-ROW($AB$3)+1), 0)), INDIRECT(VLOOKUP($AB871,Categories!$A$2:$F$20,6,1)),2,0),AK871)</f>
        <v/>
      </c>
      <c r="AM871" s="79" t="str">
        <f ca="1">IFERROR(VLOOKUP((HLOOKUP((VLOOKUP($AB871,Categories!$A$2:$F$20,4,1)),$AB$3:$AJ871,(ROW()-ROW($AB$3)+1),0)),INDIRECT(VLOOKUP($AB871,Categories!$A$2:$H$20,7,1)),2,0),"")</f>
        <v/>
      </c>
      <c r="AN871" s="79" t="str">
        <f ca="1">IFERROR(VLOOKUP((HLOOKUP((VLOOKUP($AB871,Categories!$A$2:$F$20,5,1)), $AB$3:$AJ871, (ROW()-ROW($AB$3)+1), 0)), INDIRECT(VLOOKUP($AB871,Categories!$A$2:$H$20,8,1)),2,0),"")</f>
        <v/>
      </c>
      <c r="AO871" s="79" t="str">
        <f t="shared" ca="1" si="168"/>
        <v/>
      </c>
      <c r="AP871" s="81"/>
      <c r="AQ871" s="70" t="str">
        <f>IFERROR(VLOOKUP(VALUE(MID(AP871,1,1)),AdditionalElements!$A$2:$B$50,2,0),"")</f>
        <v/>
      </c>
      <c r="AR871" s="70" t="str">
        <f>IFERROR(VLOOKUP(VALUE(MID(AP871,2,1)),AdditionalElements!$H$2:$I$50,2,0),"")</f>
        <v/>
      </c>
      <c r="AS871" s="70" t="str">
        <f>IFERROR(VLOOKUP(VALUE(MID(AP871,3,1)),AdditionalElements!$O$2:$P$50,2,0),"")</f>
        <v/>
      </c>
      <c r="AT871" s="70" t="str">
        <f>IFERROR(VLOOKUP(VALUE(MID(AP871,4,1)),AdditionalElements!$V$2:$W$50,2,0),"")</f>
        <v/>
      </c>
      <c r="AU871" s="71"/>
      <c r="AV871" s="79" t="str">
        <f>IFERROR(IF(VALUE(MID(AU871,1,1))=1, VLOOKUP(VALUE(MID(AU871,1,1)), TxtPanelShape!$A$2:$C$50, 3, 0), (IF(VALUE(MID(AU871,1,1))&gt;=7, VLOOKUP(VALUE(MID(AU871,1,1)), TxtPanelShape!$A$2:$C$50, 3, 0),VLOOKUP(VALUE(MID(AU871,1,2)),TxtPanelShape!$A$2:$C$50,3,0)))), "")</f>
        <v/>
      </c>
      <c r="AW871" s="79" t="str">
        <f>IFERROR(IF(VALUE(MID(AU871,1,1))=1, ", "&amp;VLOOKUP(VALUE(MID(AU871,2,1)), TxtPanelShape!$H$2:$I$50, 2, 0), IF(VALUE(MID(AU871,1,1))&gt;=7, ", "&amp;VLOOKUP(VALUE(MID(AU871,2,1)), TxtPanelShape!$H$2:$I$50, 2, 0),"")), "")</f>
        <v/>
      </c>
      <c r="AX871" s="79" t="str">
        <f>IFERROR(IF(VALUE(MID(AU871,1,1))=1, ", "&amp;VLOOKUP(VALUE(MID(AU871,3,1)), TxtPanelShape!$O$2:$P$50, 2, 0), IF(VALUE(MID(AU871,1,1))&gt;=7, ", "&amp;VLOOKUP(VALUE(MID(AU871,3,1)), TxtPanelShape!$O$2:$P$50, 2, 0),"")),"")</f>
        <v/>
      </c>
      <c r="AY871" s="79" t="str">
        <f>IFERROR("; "&amp;VLOOKUP(VALUE(MID(AU871,4,1)), TxtPanelShape!$V$2:$W$50,2,0),"")</f>
        <v/>
      </c>
      <c r="AZ871" s="79" t="str">
        <f t="shared" si="169"/>
        <v/>
      </c>
      <c r="BA871" s="71"/>
      <c r="BB871" s="79" t="str">
        <f>IFERROR(IF(VALUE(MID(BA871,1,1))=1, VLOOKUP(VALUE(MID(BA871,1,1)), TxtPanelShape!$A$2:$C$50, 3, 0), (IF(VALUE(MID(BA871,1,1))&gt;=7, VLOOKUP(VALUE(MID(BA871,1,1)), TxtPanelShape!$A$2:$C$50, 3, 0),VLOOKUP(VALUE(MID(BA871,1,2)),TxtPanelShape!$A$2:$C$50,3,0)))), "")</f>
        <v/>
      </c>
      <c r="BC871" s="79" t="str">
        <f>IFERROR(IF(VALUE(MID(BA871,1,1))=1, ", "&amp;VLOOKUP(VALUE(MID(BA871,2,1)), TxtPanelShape!$H$2:$I$50, 2, 0), IF(VALUE(MID(BA871,1,1))&gt;=7, ", "&amp;VLOOKUP(VALUE(MID(BA871,2,1)), TxtPanelShape!$H$2:$I$50, 2, 0),"")), "")</f>
        <v/>
      </c>
      <c r="BD871" s="79" t="str">
        <f>IFERROR(IF(VALUE(MID(BA871,1,1))=1, ", "&amp;VLOOKUP(VALUE(MID(BA871,3,1)), TxtPanelShape!$O$2:$P$50, 2, 0), IF(VALUE(MID(BA871,1,1))&gt;=7, ", "&amp;VLOOKUP(VALUE(MID(BA871,3,1)), TxtPanelShape!$O$2:$P$50, 2, 0),"")),"")</f>
        <v/>
      </c>
      <c r="BE871" s="79" t="str">
        <f>IFERROR("; "&amp;VLOOKUP(VALUE(MID(BA871,4,1)), TxtPanelShape!$V$2:$W$50,2,0),"")</f>
        <v/>
      </c>
      <c r="BF871" s="79" t="str">
        <f t="shared" si="170"/>
        <v/>
      </c>
      <c r="BG871" s="71"/>
      <c r="BH871" s="79" t="str">
        <f>IFERROR(VLOOKUP(BG871, TxtPanelDefinition!$A$2:$B$50, 2, 0),"")</f>
        <v/>
      </c>
      <c r="BI871" s="71"/>
      <c r="BJ871" s="79" t="str">
        <f>IFERROR(VLOOKUP(BI871, TxtPanelDefinition!$A$2:$B$50, 2, 0),"")</f>
        <v/>
      </c>
      <c r="BK871" s="71"/>
      <c r="BL871" s="79" t="str">
        <f>IFERROR(VLOOKUP(BK871, InscrTechniques!$A$2:$B$50, 2, 0),"")</f>
        <v/>
      </c>
      <c r="BM871" s="71"/>
      <c r="BN871" s="79" t="str">
        <f>IFERROR(VLOOKUP(BM871, InscrTechniques!$A$2:$B$50, 2, 0),"")</f>
        <v/>
      </c>
      <c r="BO871" s="71"/>
      <c r="BP871" s="79" t="str">
        <f>IFERROR(VLOOKUP(BO871, InscrTechniques!$A$2:$B$50, 2, 0),"")</f>
        <v/>
      </c>
      <c r="BQ871" s="71"/>
      <c r="BR871" s="79" t="str">
        <f>IFERROR(VLOOKUP(BQ871, InscrTechniques!$A$2:$B$50, 2, 0),"")</f>
        <v/>
      </c>
      <c r="BS871" s="71"/>
      <c r="BT871" s="79" t="str">
        <f>IFERROR(VLOOKUP(BS871, InscrTechniques!$A$2:$B$50, 2, 0),"")</f>
        <v/>
      </c>
      <c r="BU871" s="71"/>
      <c r="BV871" s="79" t="str">
        <f>IFERROR(VLOOKUP(BU871, InscrTechniques!$A$2:$B$50, 2, 0),"")</f>
        <v/>
      </c>
      <c r="BW871" s="125"/>
      <c r="BX871" s="79" t="str">
        <f>IFERROR(VLOOKUP(BW871, InscrTechniques!$A$2:$B$50, 2, 0),"")</f>
        <v/>
      </c>
      <c r="BY871" s="125"/>
      <c r="BZ871" s="79" t="str">
        <f>IFERROR(VLOOKUP(BY871, InscrTechniques!$A$2:$B$50, 2, 0),"")</f>
        <v/>
      </c>
      <c r="CA871" s="74"/>
      <c r="CB871" s="114" t="str">
        <f>IFERROR(VLOOKUP(CA871, LetterStyle!$A$2:$B$50, 2, 0),"")</f>
        <v/>
      </c>
      <c r="CC871" s="74"/>
      <c r="CD871" s="114" t="str">
        <f>IFERROR(VLOOKUP(CC871, LetterStyle!$A$2:$B$50, 2, 0),"")</f>
        <v/>
      </c>
      <c r="CE871" s="74"/>
      <c r="CF871" s="114" t="str">
        <f>IFERROR(VLOOKUP(CE871, LetterStyle!$A$2:$B$50, 2, 0),"")</f>
        <v/>
      </c>
      <c r="CG871" s="74"/>
      <c r="CH871" s="79" t="str">
        <f>IFERROR(VLOOKUP(CG871, LetterStyle!$A$2:$B$50, 2, 0),"")</f>
        <v/>
      </c>
      <c r="CI871" s="71"/>
      <c r="CJ871" s="79" t="str">
        <f>IFERROR(VLOOKUP(CI871, DecMotifs!$A$1:$B$306, 2, 0),"")</f>
        <v/>
      </c>
      <c r="CK871" s="71"/>
      <c r="CL871" s="79" t="str">
        <f>IFERROR(VLOOKUP(CK871, DecMotifs!$A$1:$B$306, 2, 0),"")</f>
        <v/>
      </c>
      <c r="CM871" s="71"/>
      <c r="CN871" s="79" t="str">
        <f>IFERROR(VLOOKUP(CM871, DecMotifs!$A$1:$B$306, 2, 0),"")</f>
        <v/>
      </c>
      <c r="CO871" s="71"/>
      <c r="CP871" s="79" t="str">
        <f>IFERROR(VLOOKUP(CO871, MarginalDec!$A$2:$B$253, 2, 0),"")</f>
        <v/>
      </c>
      <c r="CQ871" s="71"/>
      <c r="CR871" s="79" t="str">
        <f>IFERROR(VLOOKUP(CQ871, MarginalDec!$A$2:$B$253, 2, 0),"")</f>
        <v/>
      </c>
      <c r="CS871" s="71"/>
      <c r="CT871" s="79" t="str">
        <f>IFERROR(VLOOKUP(CS871, MarginalDec!$A$2:$B$253, 2, 0),"")</f>
        <v/>
      </c>
      <c r="CU871" s="71"/>
      <c r="CV871" s="79" t="str">
        <f>IF(ISBLANK(CU871),"", IFERROR(VLOOKUP(CU871, Tooling!$A$2:$B$252, 2, 0),""))</f>
        <v/>
      </c>
      <c r="CW871" s="71"/>
      <c r="CX871" s="79" t="str">
        <f>IF(ISBLANK(CW871),"", IFERROR(VLOOKUP(CW871, Tooling!$A$2:$B$252, 2, 0),""))</f>
        <v/>
      </c>
      <c r="CY871" s="71"/>
      <c r="CZ871" s="79" t="str">
        <f>IF(ISBLANK(CY871),"", IFERROR(VLOOKUP(CY871, Repairs!$A$2:$B$252, 2, 0),""))</f>
        <v/>
      </c>
      <c r="DA871" s="77"/>
      <c r="DB871" s="71"/>
      <c r="DC871" s="79" t="str">
        <f>IFERROR(VLOOKUP(DB871, DatingReason!$A$2:$B$252, 2, 0),"")</f>
        <v/>
      </c>
      <c r="DD871" s="123" t="str">
        <f t="shared" si="171"/>
        <v/>
      </c>
      <c r="DF871" s="119" t="str">
        <f t="array" ref="DF871">IF(AND($B871&lt;&gt;"", $DE871&lt;&gt;"", $DE871&lt;&gt;"No"),MAX(IF($B871=PEOPLE!$B$4:$B$1000, PEOPLE!$Q$4:$Q$1000,""))+100,"")</f>
        <v/>
      </c>
      <c r="DG871" s="68"/>
      <c r="DH871" s="76">
        <f>COUNTIF(PEOPLE!B:B, MEMORIALS!B871)</f>
        <v>0</v>
      </c>
      <c r="DI871" s="82"/>
      <c r="DJ871" s="82"/>
      <c r="DK871" s="82"/>
      <c r="DL871" s="68"/>
      <c r="DM871" s="68"/>
      <c r="DN871" s="68"/>
      <c r="DO871" s="68"/>
      <c r="DP871" s="68"/>
    </row>
    <row r="872" spans="1:120" ht="15" customHeight="1" x14ac:dyDescent="0.25">
      <c r="A872" s="68"/>
      <c r="B872" s="69"/>
      <c r="C872" s="68"/>
      <c r="D872" s="68"/>
      <c r="E872" s="70" t="str">
        <f>IF(D872="","",VLOOKUP(D872,Denomination!$A$2:$B$50, 2, 0))</f>
        <v/>
      </c>
      <c r="F872" s="68"/>
      <c r="G872" s="71"/>
      <c r="H872" s="70" t="str">
        <f>IF(G872="","",VLOOKUP(G872,MCondition!$A$2:$B$50, 2, 0))</f>
        <v/>
      </c>
      <c r="I872" s="72"/>
      <c r="J872" s="71"/>
      <c r="K872" s="70" t="str">
        <f>IF(J872="","",VLOOKUP(J872,ICondition!$A$2:$B$50, 2, 0))</f>
        <v/>
      </c>
      <c r="L872" s="73"/>
      <c r="M872" s="73"/>
      <c r="N872" s="73"/>
      <c r="O872" s="73"/>
      <c r="P872" s="73"/>
      <c r="Q872" s="73"/>
      <c r="R872" s="78"/>
      <c r="S872" s="79" t="str">
        <f>IFERROR(VLOOKUP(R872,Material!$A$2:$B$59, 2, 0),"")</f>
        <v/>
      </c>
      <c r="T872" s="71"/>
      <c r="U872" s="79" t="str">
        <f>IFERROR(VLOOKUP(T872,Material!$A$2:$B$59, 2, 0),"")</f>
        <v/>
      </c>
      <c r="V872" s="71"/>
      <c r="W872" s="79" t="str">
        <f>IFERROR(VLOOKUP(V872,Material!$A$2:$B$59, 2, 0),"")</f>
        <v/>
      </c>
      <c r="X872" s="71"/>
      <c r="Y872" s="79" t="str">
        <f>IFERROR(VLOOKUP(X872,Material!$A$2:$B$59, 2, 0),"")</f>
        <v/>
      </c>
      <c r="Z872" s="71"/>
      <c r="AA872" s="79" t="str">
        <f>IFERROR(VLOOKUP(Z872,Material!$A$2:$B$59, 2, 0),"")</f>
        <v/>
      </c>
      <c r="AB872" s="74"/>
      <c r="AC872" s="75" t="e">
        <f t="shared" si="160"/>
        <v>#VALUE!</v>
      </c>
      <c r="AD872" s="75" t="e">
        <f t="shared" si="161"/>
        <v>#VALUE!</v>
      </c>
      <c r="AE872" s="75" t="e">
        <f t="shared" si="163"/>
        <v>#VALUE!</v>
      </c>
      <c r="AF872" s="75" t="e">
        <f t="shared" si="162"/>
        <v>#VALUE!</v>
      </c>
      <c r="AG872" s="75" t="e">
        <f t="shared" si="164"/>
        <v>#VALUE!</v>
      </c>
      <c r="AH872" s="75" t="e">
        <f t="shared" si="165"/>
        <v>#VALUE!</v>
      </c>
      <c r="AI872" s="75" t="e">
        <f t="shared" si="166"/>
        <v>#VALUE!</v>
      </c>
      <c r="AJ872" s="80" t="e">
        <f t="shared" si="167"/>
        <v>#VALUE!</v>
      </c>
      <c r="AK872" s="79" t="str">
        <f>(IFERROR(VLOOKUP(AB872,Categories!$A$2:$B$20,2,1),""))</f>
        <v/>
      </c>
      <c r="AL872" s="79" t="str">
        <f ca="1">IFERROR(VLOOKUP((HLOOKUP((VLOOKUP($AB872,Categories!$A$2:$F$20,3,1)), $AB$3:$AJ872, (ROW()-ROW($AB$3)+1), 0)), INDIRECT(VLOOKUP($AB872,Categories!$A$2:$F$20,6,1)),2,0),AK872)</f>
        <v/>
      </c>
      <c r="AM872" s="79" t="str">
        <f ca="1">IFERROR(VLOOKUP((HLOOKUP((VLOOKUP($AB872,Categories!$A$2:$F$20,4,1)),$AB$3:$AJ872,(ROW()-ROW($AB$3)+1),0)),INDIRECT(VLOOKUP($AB872,Categories!$A$2:$H$20,7,1)),2,0),"")</f>
        <v/>
      </c>
      <c r="AN872" s="79" t="str">
        <f ca="1">IFERROR(VLOOKUP((HLOOKUP((VLOOKUP($AB872,Categories!$A$2:$F$20,5,1)), $AB$3:$AJ872, (ROW()-ROW($AB$3)+1), 0)), INDIRECT(VLOOKUP($AB872,Categories!$A$2:$H$20,8,1)),2,0),"")</f>
        <v/>
      </c>
      <c r="AO872" s="79" t="str">
        <f t="shared" ca="1" si="168"/>
        <v/>
      </c>
      <c r="AP872" s="81"/>
      <c r="AQ872" s="70" t="str">
        <f>IFERROR(VLOOKUP(VALUE(MID(AP872,1,1)),AdditionalElements!$A$2:$B$50,2,0),"")</f>
        <v/>
      </c>
      <c r="AR872" s="70" t="str">
        <f>IFERROR(VLOOKUP(VALUE(MID(AP872,2,1)),AdditionalElements!$H$2:$I$50,2,0),"")</f>
        <v/>
      </c>
      <c r="AS872" s="70" t="str">
        <f>IFERROR(VLOOKUP(VALUE(MID(AP872,3,1)),AdditionalElements!$O$2:$P$50,2,0),"")</f>
        <v/>
      </c>
      <c r="AT872" s="70" t="str">
        <f>IFERROR(VLOOKUP(VALUE(MID(AP872,4,1)),AdditionalElements!$V$2:$W$50,2,0),"")</f>
        <v/>
      </c>
      <c r="AU872" s="71"/>
      <c r="AV872" s="79" t="str">
        <f>IFERROR(IF(VALUE(MID(AU872,1,1))=1, VLOOKUP(VALUE(MID(AU872,1,1)), TxtPanelShape!$A$2:$C$50, 3, 0), (IF(VALUE(MID(AU872,1,1))&gt;=7, VLOOKUP(VALUE(MID(AU872,1,1)), TxtPanelShape!$A$2:$C$50, 3, 0),VLOOKUP(VALUE(MID(AU872,1,2)),TxtPanelShape!$A$2:$C$50,3,0)))), "")</f>
        <v/>
      </c>
      <c r="AW872" s="79" t="str">
        <f>IFERROR(IF(VALUE(MID(AU872,1,1))=1, ", "&amp;VLOOKUP(VALUE(MID(AU872,2,1)), TxtPanelShape!$H$2:$I$50, 2, 0), IF(VALUE(MID(AU872,1,1))&gt;=7, ", "&amp;VLOOKUP(VALUE(MID(AU872,2,1)), TxtPanelShape!$H$2:$I$50, 2, 0),"")), "")</f>
        <v/>
      </c>
      <c r="AX872" s="79" t="str">
        <f>IFERROR(IF(VALUE(MID(AU872,1,1))=1, ", "&amp;VLOOKUP(VALUE(MID(AU872,3,1)), TxtPanelShape!$O$2:$P$50, 2, 0), IF(VALUE(MID(AU872,1,1))&gt;=7, ", "&amp;VLOOKUP(VALUE(MID(AU872,3,1)), TxtPanelShape!$O$2:$P$50, 2, 0),"")),"")</f>
        <v/>
      </c>
      <c r="AY872" s="79" t="str">
        <f>IFERROR("; "&amp;VLOOKUP(VALUE(MID(AU872,4,1)), TxtPanelShape!$V$2:$W$50,2,0),"")</f>
        <v/>
      </c>
      <c r="AZ872" s="79" t="str">
        <f t="shared" si="169"/>
        <v/>
      </c>
      <c r="BA872" s="71"/>
      <c r="BB872" s="79" t="str">
        <f>IFERROR(IF(VALUE(MID(BA872,1,1))=1, VLOOKUP(VALUE(MID(BA872,1,1)), TxtPanelShape!$A$2:$C$50, 3, 0), (IF(VALUE(MID(BA872,1,1))&gt;=7, VLOOKUP(VALUE(MID(BA872,1,1)), TxtPanelShape!$A$2:$C$50, 3, 0),VLOOKUP(VALUE(MID(BA872,1,2)),TxtPanelShape!$A$2:$C$50,3,0)))), "")</f>
        <v/>
      </c>
      <c r="BC872" s="79" t="str">
        <f>IFERROR(IF(VALUE(MID(BA872,1,1))=1, ", "&amp;VLOOKUP(VALUE(MID(BA872,2,1)), TxtPanelShape!$H$2:$I$50, 2, 0), IF(VALUE(MID(BA872,1,1))&gt;=7, ", "&amp;VLOOKUP(VALUE(MID(BA872,2,1)), TxtPanelShape!$H$2:$I$50, 2, 0),"")), "")</f>
        <v/>
      </c>
      <c r="BD872" s="79" t="str">
        <f>IFERROR(IF(VALUE(MID(BA872,1,1))=1, ", "&amp;VLOOKUP(VALUE(MID(BA872,3,1)), TxtPanelShape!$O$2:$P$50, 2, 0), IF(VALUE(MID(BA872,1,1))&gt;=7, ", "&amp;VLOOKUP(VALUE(MID(BA872,3,1)), TxtPanelShape!$O$2:$P$50, 2, 0),"")),"")</f>
        <v/>
      </c>
      <c r="BE872" s="79" t="str">
        <f>IFERROR("; "&amp;VLOOKUP(VALUE(MID(BA872,4,1)), TxtPanelShape!$V$2:$W$50,2,0),"")</f>
        <v/>
      </c>
      <c r="BF872" s="79" t="str">
        <f t="shared" si="170"/>
        <v/>
      </c>
      <c r="BG872" s="71"/>
      <c r="BH872" s="79" t="str">
        <f>IFERROR(VLOOKUP(BG872, TxtPanelDefinition!$A$2:$B$50, 2, 0),"")</f>
        <v/>
      </c>
      <c r="BI872" s="71"/>
      <c r="BJ872" s="79" t="str">
        <f>IFERROR(VLOOKUP(BI872, TxtPanelDefinition!$A$2:$B$50, 2, 0),"")</f>
        <v/>
      </c>
      <c r="BK872" s="71"/>
      <c r="BL872" s="79" t="str">
        <f>IFERROR(VLOOKUP(BK872, InscrTechniques!$A$2:$B$50, 2, 0),"")</f>
        <v/>
      </c>
      <c r="BM872" s="71"/>
      <c r="BN872" s="79" t="str">
        <f>IFERROR(VLOOKUP(BM872, InscrTechniques!$A$2:$B$50, 2, 0),"")</f>
        <v/>
      </c>
      <c r="BO872" s="71"/>
      <c r="BP872" s="79" t="str">
        <f>IFERROR(VLOOKUP(BO872, InscrTechniques!$A$2:$B$50, 2, 0),"")</f>
        <v/>
      </c>
      <c r="BQ872" s="71"/>
      <c r="BR872" s="79" t="str">
        <f>IFERROR(VLOOKUP(BQ872, InscrTechniques!$A$2:$B$50, 2, 0),"")</f>
        <v/>
      </c>
      <c r="BS872" s="71"/>
      <c r="BT872" s="79" t="str">
        <f>IFERROR(VLOOKUP(BS872, InscrTechniques!$A$2:$B$50, 2, 0),"")</f>
        <v/>
      </c>
      <c r="BU872" s="71"/>
      <c r="BV872" s="79" t="str">
        <f>IFERROR(VLOOKUP(BU872, InscrTechniques!$A$2:$B$50, 2, 0),"")</f>
        <v/>
      </c>
      <c r="BW872" s="125"/>
      <c r="BX872" s="79" t="str">
        <f>IFERROR(VLOOKUP(BW872, InscrTechniques!$A$2:$B$50, 2, 0),"")</f>
        <v/>
      </c>
      <c r="BY872" s="125"/>
      <c r="BZ872" s="79" t="str">
        <f>IFERROR(VLOOKUP(BY872, InscrTechniques!$A$2:$B$50, 2, 0),"")</f>
        <v/>
      </c>
      <c r="CA872" s="74"/>
      <c r="CB872" s="114" t="str">
        <f>IFERROR(VLOOKUP(CA872, LetterStyle!$A$2:$B$50, 2, 0),"")</f>
        <v/>
      </c>
      <c r="CC872" s="74"/>
      <c r="CD872" s="114" t="str">
        <f>IFERROR(VLOOKUP(CC872, LetterStyle!$A$2:$B$50, 2, 0),"")</f>
        <v/>
      </c>
      <c r="CE872" s="74"/>
      <c r="CF872" s="114" t="str">
        <f>IFERROR(VLOOKUP(CE872, LetterStyle!$A$2:$B$50, 2, 0),"")</f>
        <v/>
      </c>
      <c r="CG872" s="74"/>
      <c r="CH872" s="79" t="str">
        <f>IFERROR(VLOOKUP(CG872, LetterStyle!$A$2:$B$50, 2, 0),"")</f>
        <v/>
      </c>
      <c r="CI872" s="71"/>
      <c r="CJ872" s="79" t="str">
        <f>IFERROR(VLOOKUP(CI872, DecMotifs!$A$1:$B$306, 2, 0),"")</f>
        <v/>
      </c>
      <c r="CK872" s="71"/>
      <c r="CL872" s="79" t="str">
        <f>IFERROR(VLOOKUP(CK872, DecMotifs!$A$1:$B$306, 2, 0),"")</f>
        <v/>
      </c>
      <c r="CM872" s="71"/>
      <c r="CN872" s="79" t="str">
        <f>IFERROR(VLOOKUP(CM872, DecMotifs!$A$1:$B$306, 2, 0),"")</f>
        <v/>
      </c>
      <c r="CO872" s="71"/>
      <c r="CP872" s="79" t="str">
        <f>IFERROR(VLOOKUP(CO872, MarginalDec!$A$2:$B$253, 2, 0),"")</f>
        <v/>
      </c>
      <c r="CQ872" s="71"/>
      <c r="CR872" s="79" t="str">
        <f>IFERROR(VLOOKUP(CQ872, MarginalDec!$A$2:$B$253, 2, 0),"")</f>
        <v/>
      </c>
      <c r="CS872" s="71"/>
      <c r="CT872" s="79" t="str">
        <f>IFERROR(VLOOKUP(CS872, MarginalDec!$A$2:$B$253, 2, 0),"")</f>
        <v/>
      </c>
      <c r="CU872" s="71"/>
      <c r="CV872" s="79" t="str">
        <f>IF(ISBLANK(CU872),"", IFERROR(VLOOKUP(CU872, Tooling!$A$2:$B$252, 2, 0),""))</f>
        <v/>
      </c>
      <c r="CW872" s="71"/>
      <c r="CX872" s="79" t="str">
        <f>IF(ISBLANK(CW872),"", IFERROR(VLOOKUP(CW872, Tooling!$A$2:$B$252, 2, 0),""))</f>
        <v/>
      </c>
      <c r="CY872" s="71"/>
      <c r="CZ872" s="79" t="str">
        <f>IF(ISBLANK(CY872),"", IFERROR(VLOOKUP(CY872, Repairs!$A$2:$B$252, 2, 0),""))</f>
        <v/>
      </c>
      <c r="DA872" s="77"/>
      <c r="DB872" s="71"/>
      <c r="DC872" s="79" t="str">
        <f>IFERROR(VLOOKUP(DB872, DatingReason!$A$2:$B$252, 2, 0),"")</f>
        <v/>
      </c>
      <c r="DD872" s="123" t="str">
        <f t="shared" si="171"/>
        <v/>
      </c>
      <c r="DF872" s="119" t="str">
        <f t="array" ref="DF872">IF(AND($B872&lt;&gt;"", $DE872&lt;&gt;"", $DE872&lt;&gt;"No"),MAX(IF($B872=PEOPLE!$B$4:$B$1000, PEOPLE!$Q$4:$Q$1000,""))+100,"")</f>
        <v/>
      </c>
      <c r="DG872" s="68"/>
      <c r="DH872" s="76">
        <f>COUNTIF(PEOPLE!B:B, MEMORIALS!B872)</f>
        <v>0</v>
      </c>
      <c r="DI872" s="82"/>
      <c r="DJ872" s="82"/>
      <c r="DK872" s="82"/>
      <c r="DL872" s="68"/>
      <c r="DM872" s="68"/>
      <c r="DN872" s="68"/>
      <c r="DO872" s="68"/>
      <c r="DP872" s="68"/>
    </row>
    <row r="873" spans="1:120" ht="15" customHeight="1" x14ac:dyDescent="0.25">
      <c r="A873" s="68"/>
      <c r="B873" s="69"/>
      <c r="C873" s="68"/>
      <c r="D873" s="68"/>
      <c r="E873" s="70" t="str">
        <f>IF(D873="","",VLOOKUP(D873,Denomination!$A$2:$B$50, 2, 0))</f>
        <v/>
      </c>
      <c r="F873" s="68"/>
      <c r="G873" s="71"/>
      <c r="H873" s="70" t="str">
        <f>IF(G873="","",VLOOKUP(G873,MCondition!$A$2:$B$50, 2, 0))</f>
        <v/>
      </c>
      <c r="I873" s="72"/>
      <c r="J873" s="71"/>
      <c r="K873" s="70" t="str">
        <f>IF(J873="","",VLOOKUP(J873,ICondition!$A$2:$B$50, 2, 0))</f>
        <v/>
      </c>
      <c r="L873" s="73"/>
      <c r="M873" s="73"/>
      <c r="N873" s="73"/>
      <c r="O873" s="73"/>
      <c r="P873" s="73"/>
      <c r="Q873" s="73"/>
      <c r="R873" s="78"/>
      <c r="S873" s="79" t="str">
        <f>IFERROR(VLOOKUP(R873,Material!$A$2:$B$59, 2, 0),"")</f>
        <v/>
      </c>
      <c r="T873" s="71"/>
      <c r="U873" s="79" t="str">
        <f>IFERROR(VLOOKUP(T873,Material!$A$2:$B$59, 2, 0),"")</f>
        <v/>
      </c>
      <c r="V873" s="71"/>
      <c r="W873" s="79" t="str">
        <f>IFERROR(VLOOKUP(V873,Material!$A$2:$B$59, 2, 0),"")</f>
        <v/>
      </c>
      <c r="X873" s="71"/>
      <c r="Y873" s="79" t="str">
        <f>IFERROR(VLOOKUP(X873,Material!$A$2:$B$59, 2, 0),"")</f>
        <v/>
      </c>
      <c r="Z873" s="71"/>
      <c r="AA873" s="79" t="str">
        <f>IFERROR(VLOOKUP(Z873,Material!$A$2:$B$59, 2, 0),"")</f>
        <v/>
      </c>
      <c r="AB873" s="74"/>
      <c r="AC873" s="75" t="e">
        <f t="shared" si="160"/>
        <v>#VALUE!</v>
      </c>
      <c r="AD873" s="75" t="e">
        <f t="shared" si="161"/>
        <v>#VALUE!</v>
      </c>
      <c r="AE873" s="75" t="e">
        <f t="shared" si="163"/>
        <v>#VALUE!</v>
      </c>
      <c r="AF873" s="75" t="e">
        <f t="shared" si="162"/>
        <v>#VALUE!</v>
      </c>
      <c r="AG873" s="75" t="e">
        <f t="shared" si="164"/>
        <v>#VALUE!</v>
      </c>
      <c r="AH873" s="75" t="e">
        <f t="shared" si="165"/>
        <v>#VALUE!</v>
      </c>
      <c r="AI873" s="75" t="e">
        <f t="shared" si="166"/>
        <v>#VALUE!</v>
      </c>
      <c r="AJ873" s="80" t="e">
        <f t="shared" si="167"/>
        <v>#VALUE!</v>
      </c>
      <c r="AK873" s="79" t="str">
        <f>(IFERROR(VLOOKUP(AB873,Categories!$A$2:$B$20,2,1),""))</f>
        <v/>
      </c>
      <c r="AL873" s="79" t="str">
        <f ca="1">IFERROR(VLOOKUP((HLOOKUP((VLOOKUP($AB873,Categories!$A$2:$F$20,3,1)), $AB$3:$AJ873, (ROW()-ROW($AB$3)+1), 0)), INDIRECT(VLOOKUP($AB873,Categories!$A$2:$F$20,6,1)),2,0),AK873)</f>
        <v/>
      </c>
      <c r="AM873" s="79" t="str">
        <f ca="1">IFERROR(VLOOKUP((HLOOKUP((VLOOKUP($AB873,Categories!$A$2:$F$20,4,1)),$AB$3:$AJ873,(ROW()-ROW($AB$3)+1),0)),INDIRECT(VLOOKUP($AB873,Categories!$A$2:$H$20,7,1)),2,0),"")</f>
        <v/>
      </c>
      <c r="AN873" s="79" t="str">
        <f ca="1">IFERROR(VLOOKUP((HLOOKUP((VLOOKUP($AB873,Categories!$A$2:$F$20,5,1)), $AB$3:$AJ873, (ROW()-ROW($AB$3)+1), 0)), INDIRECT(VLOOKUP($AB873,Categories!$A$2:$H$20,8,1)),2,0),"")</f>
        <v/>
      </c>
      <c r="AO873" s="79" t="str">
        <f t="shared" ca="1" si="168"/>
        <v/>
      </c>
      <c r="AP873" s="81"/>
      <c r="AQ873" s="70" t="str">
        <f>IFERROR(VLOOKUP(VALUE(MID(AP873,1,1)),AdditionalElements!$A$2:$B$50,2,0),"")</f>
        <v/>
      </c>
      <c r="AR873" s="70" t="str">
        <f>IFERROR(VLOOKUP(VALUE(MID(AP873,2,1)),AdditionalElements!$H$2:$I$50,2,0),"")</f>
        <v/>
      </c>
      <c r="AS873" s="70" t="str">
        <f>IFERROR(VLOOKUP(VALUE(MID(AP873,3,1)),AdditionalElements!$O$2:$P$50,2,0),"")</f>
        <v/>
      </c>
      <c r="AT873" s="70" t="str">
        <f>IFERROR(VLOOKUP(VALUE(MID(AP873,4,1)),AdditionalElements!$V$2:$W$50,2,0),"")</f>
        <v/>
      </c>
      <c r="AU873" s="71"/>
      <c r="AV873" s="79" t="str">
        <f>IFERROR(IF(VALUE(MID(AU873,1,1))=1, VLOOKUP(VALUE(MID(AU873,1,1)), TxtPanelShape!$A$2:$C$50, 3, 0), (IF(VALUE(MID(AU873,1,1))&gt;=7, VLOOKUP(VALUE(MID(AU873,1,1)), TxtPanelShape!$A$2:$C$50, 3, 0),VLOOKUP(VALUE(MID(AU873,1,2)),TxtPanelShape!$A$2:$C$50,3,0)))), "")</f>
        <v/>
      </c>
      <c r="AW873" s="79" t="str">
        <f>IFERROR(IF(VALUE(MID(AU873,1,1))=1, ", "&amp;VLOOKUP(VALUE(MID(AU873,2,1)), TxtPanelShape!$H$2:$I$50, 2, 0), IF(VALUE(MID(AU873,1,1))&gt;=7, ", "&amp;VLOOKUP(VALUE(MID(AU873,2,1)), TxtPanelShape!$H$2:$I$50, 2, 0),"")), "")</f>
        <v/>
      </c>
      <c r="AX873" s="79" t="str">
        <f>IFERROR(IF(VALUE(MID(AU873,1,1))=1, ", "&amp;VLOOKUP(VALUE(MID(AU873,3,1)), TxtPanelShape!$O$2:$P$50, 2, 0), IF(VALUE(MID(AU873,1,1))&gt;=7, ", "&amp;VLOOKUP(VALUE(MID(AU873,3,1)), TxtPanelShape!$O$2:$P$50, 2, 0),"")),"")</f>
        <v/>
      </c>
      <c r="AY873" s="79" t="str">
        <f>IFERROR("; "&amp;VLOOKUP(VALUE(MID(AU873,4,1)), TxtPanelShape!$V$2:$W$50,2,0),"")</f>
        <v/>
      </c>
      <c r="AZ873" s="79" t="str">
        <f t="shared" si="169"/>
        <v/>
      </c>
      <c r="BA873" s="71"/>
      <c r="BB873" s="79" t="str">
        <f>IFERROR(IF(VALUE(MID(BA873,1,1))=1, VLOOKUP(VALUE(MID(BA873,1,1)), TxtPanelShape!$A$2:$C$50, 3, 0), (IF(VALUE(MID(BA873,1,1))&gt;=7, VLOOKUP(VALUE(MID(BA873,1,1)), TxtPanelShape!$A$2:$C$50, 3, 0),VLOOKUP(VALUE(MID(BA873,1,2)),TxtPanelShape!$A$2:$C$50,3,0)))), "")</f>
        <v/>
      </c>
      <c r="BC873" s="79" t="str">
        <f>IFERROR(IF(VALUE(MID(BA873,1,1))=1, ", "&amp;VLOOKUP(VALUE(MID(BA873,2,1)), TxtPanelShape!$H$2:$I$50, 2, 0), IF(VALUE(MID(BA873,1,1))&gt;=7, ", "&amp;VLOOKUP(VALUE(MID(BA873,2,1)), TxtPanelShape!$H$2:$I$50, 2, 0),"")), "")</f>
        <v/>
      </c>
      <c r="BD873" s="79" t="str">
        <f>IFERROR(IF(VALUE(MID(BA873,1,1))=1, ", "&amp;VLOOKUP(VALUE(MID(BA873,3,1)), TxtPanelShape!$O$2:$P$50, 2, 0), IF(VALUE(MID(BA873,1,1))&gt;=7, ", "&amp;VLOOKUP(VALUE(MID(BA873,3,1)), TxtPanelShape!$O$2:$P$50, 2, 0),"")),"")</f>
        <v/>
      </c>
      <c r="BE873" s="79" t="str">
        <f>IFERROR("; "&amp;VLOOKUP(VALUE(MID(BA873,4,1)), TxtPanelShape!$V$2:$W$50,2,0),"")</f>
        <v/>
      </c>
      <c r="BF873" s="79" t="str">
        <f t="shared" si="170"/>
        <v/>
      </c>
      <c r="BG873" s="71"/>
      <c r="BH873" s="79" t="str">
        <f>IFERROR(VLOOKUP(BG873, TxtPanelDefinition!$A$2:$B$50, 2, 0),"")</f>
        <v/>
      </c>
      <c r="BI873" s="71"/>
      <c r="BJ873" s="79" t="str">
        <f>IFERROR(VLOOKUP(BI873, TxtPanelDefinition!$A$2:$B$50, 2, 0),"")</f>
        <v/>
      </c>
      <c r="BK873" s="71"/>
      <c r="BL873" s="79" t="str">
        <f>IFERROR(VLOOKUP(BK873, InscrTechniques!$A$2:$B$50, 2, 0),"")</f>
        <v/>
      </c>
      <c r="BM873" s="71"/>
      <c r="BN873" s="79" t="str">
        <f>IFERROR(VLOOKUP(BM873, InscrTechniques!$A$2:$B$50, 2, 0),"")</f>
        <v/>
      </c>
      <c r="BO873" s="71"/>
      <c r="BP873" s="79" t="str">
        <f>IFERROR(VLOOKUP(BO873, InscrTechniques!$A$2:$B$50, 2, 0),"")</f>
        <v/>
      </c>
      <c r="BQ873" s="71"/>
      <c r="BR873" s="79" t="str">
        <f>IFERROR(VLOOKUP(BQ873, InscrTechniques!$A$2:$B$50, 2, 0),"")</f>
        <v/>
      </c>
      <c r="BS873" s="71"/>
      <c r="BT873" s="79" t="str">
        <f>IFERROR(VLOOKUP(BS873, InscrTechniques!$A$2:$B$50, 2, 0),"")</f>
        <v/>
      </c>
      <c r="BU873" s="71"/>
      <c r="BV873" s="79" t="str">
        <f>IFERROR(VLOOKUP(BU873, InscrTechniques!$A$2:$B$50, 2, 0),"")</f>
        <v/>
      </c>
      <c r="BW873" s="125"/>
      <c r="BX873" s="79" t="str">
        <f>IFERROR(VLOOKUP(BW873, InscrTechniques!$A$2:$B$50, 2, 0),"")</f>
        <v/>
      </c>
      <c r="BY873" s="125"/>
      <c r="BZ873" s="79" t="str">
        <f>IFERROR(VLOOKUP(BY873, InscrTechniques!$A$2:$B$50, 2, 0),"")</f>
        <v/>
      </c>
      <c r="CA873" s="74"/>
      <c r="CB873" s="114" t="str">
        <f>IFERROR(VLOOKUP(CA873, LetterStyle!$A$2:$B$50, 2, 0),"")</f>
        <v/>
      </c>
      <c r="CC873" s="74"/>
      <c r="CD873" s="114" t="str">
        <f>IFERROR(VLOOKUP(CC873, LetterStyle!$A$2:$B$50, 2, 0),"")</f>
        <v/>
      </c>
      <c r="CE873" s="74"/>
      <c r="CF873" s="114" t="str">
        <f>IFERROR(VLOOKUP(CE873, LetterStyle!$A$2:$B$50, 2, 0),"")</f>
        <v/>
      </c>
      <c r="CG873" s="74"/>
      <c r="CH873" s="79" t="str">
        <f>IFERROR(VLOOKUP(CG873, LetterStyle!$A$2:$B$50, 2, 0),"")</f>
        <v/>
      </c>
      <c r="CI873" s="71"/>
      <c r="CJ873" s="79" t="str">
        <f>IFERROR(VLOOKUP(CI873, DecMotifs!$A$1:$B$306, 2, 0),"")</f>
        <v/>
      </c>
      <c r="CK873" s="71"/>
      <c r="CL873" s="79" t="str">
        <f>IFERROR(VLOOKUP(CK873, DecMotifs!$A$1:$B$306, 2, 0),"")</f>
        <v/>
      </c>
      <c r="CM873" s="71"/>
      <c r="CN873" s="79" t="str">
        <f>IFERROR(VLOOKUP(CM873, DecMotifs!$A$1:$B$306, 2, 0),"")</f>
        <v/>
      </c>
      <c r="CO873" s="71"/>
      <c r="CP873" s="79" t="str">
        <f>IFERROR(VLOOKUP(CO873, MarginalDec!$A$2:$B$253, 2, 0),"")</f>
        <v/>
      </c>
      <c r="CQ873" s="71"/>
      <c r="CR873" s="79" t="str">
        <f>IFERROR(VLOOKUP(CQ873, MarginalDec!$A$2:$B$253, 2, 0),"")</f>
        <v/>
      </c>
      <c r="CS873" s="71"/>
      <c r="CT873" s="79" t="str">
        <f>IFERROR(VLOOKUP(CS873, MarginalDec!$A$2:$B$253, 2, 0),"")</f>
        <v/>
      </c>
      <c r="CU873" s="71"/>
      <c r="CV873" s="79" t="str">
        <f>IF(ISBLANK(CU873),"", IFERROR(VLOOKUP(CU873, Tooling!$A$2:$B$252, 2, 0),""))</f>
        <v/>
      </c>
      <c r="CW873" s="71"/>
      <c r="CX873" s="79" t="str">
        <f>IF(ISBLANK(CW873),"", IFERROR(VLOOKUP(CW873, Tooling!$A$2:$B$252, 2, 0),""))</f>
        <v/>
      </c>
      <c r="CY873" s="71"/>
      <c r="CZ873" s="79" t="str">
        <f>IF(ISBLANK(CY873),"", IFERROR(VLOOKUP(CY873, Repairs!$A$2:$B$252, 2, 0),""))</f>
        <v/>
      </c>
      <c r="DA873" s="77"/>
      <c r="DB873" s="71"/>
      <c r="DC873" s="79" t="str">
        <f>IFERROR(VLOOKUP(DB873, DatingReason!$A$2:$B$252, 2, 0),"")</f>
        <v/>
      </c>
      <c r="DD873" s="123" t="str">
        <f t="shared" si="171"/>
        <v/>
      </c>
      <c r="DF873" s="119" t="str">
        <f t="array" ref="DF873">IF(AND($B873&lt;&gt;"", $DE873&lt;&gt;"", $DE873&lt;&gt;"No"),MAX(IF($B873=PEOPLE!$B$4:$B$1000, PEOPLE!$Q$4:$Q$1000,""))+100,"")</f>
        <v/>
      </c>
      <c r="DG873" s="68"/>
      <c r="DH873" s="76">
        <f>COUNTIF(PEOPLE!B:B, MEMORIALS!B873)</f>
        <v>0</v>
      </c>
      <c r="DI873" s="82"/>
      <c r="DJ873" s="82"/>
      <c r="DK873" s="82"/>
      <c r="DL873" s="68"/>
      <c r="DM873" s="68"/>
      <c r="DN873" s="68"/>
      <c r="DO873" s="68"/>
      <c r="DP873" s="68"/>
    </row>
    <row r="874" spans="1:120" ht="15" customHeight="1" x14ac:dyDescent="0.25">
      <c r="A874" s="68"/>
      <c r="B874" s="69"/>
      <c r="C874" s="68"/>
      <c r="D874" s="68"/>
      <c r="E874" s="70" t="str">
        <f>IF(D874="","",VLOOKUP(D874,Denomination!$A$2:$B$50, 2, 0))</f>
        <v/>
      </c>
      <c r="F874" s="68"/>
      <c r="G874" s="71"/>
      <c r="H874" s="70" t="str">
        <f>IF(G874="","",VLOOKUP(G874,MCondition!$A$2:$B$50, 2, 0))</f>
        <v/>
      </c>
      <c r="I874" s="72"/>
      <c r="J874" s="71"/>
      <c r="K874" s="70" t="str">
        <f>IF(J874="","",VLOOKUP(J874,ICondition!$A$2:$B$50, 2, 0))</f>
        <v/>
      </c>
      <c r="L874" s="73"/>
      <c r="M874" s="73"/>
      <c r="N874" s="73"/>
      <c r="O874" s="73"/>
      <c r="P874" s="73"/>
      <c r="Q874" s="73"/>
      <c r="R874" s="78"/>
      <c r="S874" s="79" t="str">
        <f>IFERROR(VLOOKUP(R874,Material!$A$2:$B$59, 2, 0),"")</f>
        <v/>
      </c>
      <c r="T874" s="71"/>
      <c r="U874" s="79" t="str">
        <f>IFERROR(VLOOKUP(T874,Material!$A$2:$B$59, 2, 0),"")</f>
        <v/>
      </c>
      <c r="V874" s="71"/>
      <c r="W874" s="79" t="str">
        <f>IFERROR(VLOOKUP(V874,Material!$A$2:$B$59, 2, 0),"")</f>
        <v/>
      </c>
      <c r="X874" s="71"/>
      <c r="Y874" s="79" t="str">
        <f>IFERROR(VLOOKUP(X874,Material!$A$2:$B$59, 2, 0),"")</f>
        <v/>
      </c>
      <c r="Z874" s="71"/>
      <c r="AA874" s="79" t="str">
        <f>IFERROR(VLOOKUP(Z874,Material!$A$2:$B$59, 2, 0),"")</f>
        <v/>
      </c>
      <c r="AB874" s="74"/>
      <c r="AC874" s="75" t="e">
        <f t="shared" si="160"/>
        <v>#VALUE!</v>
      </c>
      <c r="AD874" s="75" t="e">
        <f t="shared" si="161"/>
        <v>#VALUE!</v>
      </c>
      <c r="AE874" s="75" t="e">
        <f t="shared" si="163"/>
        <v>#VALUE!</v>
      </c>
      <c r="AF874" s="75" t="e">
        <f t="shared" si="162"/>
        <v>#VALUE!</v>
      </c>
      <c r="AG874" s="75" t="e">
        <f t="shared" si="164"/>
        <v>#VALUE!</v>
      </c>
      <c r="AH874" s="75" t="e">
        <f t="shared" si="165"/>
        <v>#VALUE!</v>
      </c>
      <c r="AI874" s="75" t="e">
        <f t="shared" si="166"/>
        <v>#VALUE!</v>
      </c>
      <c r="AJ874" s="80" t="e">
        <f t="shared" si="167"/>
        <v>#VALUE!</v>
      </c>
      <c r="AK874" s="79" t="str">
        <f>(IFERROR(VLOOKUP(AB874,Categories!$A$2:$B$20,2,1),""))</f>
        <v/>
      </c>
      <c r="AL874" s="79" t="str">
        <f ca="1">IFERROR(VLOOKUP((HLOOKUP((VLOOKUP($AB874,Categories!$A$2:$F$20,3,1)), $AB$3:$AJ874, (ROW()-ROW($AB$3)+1), 0)), INDIRECT(VLOOKUP($AB874,Categories!$A$2:$F$20,6,1)),2,0),AK874)</f>
        <v/>
      </c>
      <c r="AM874" s="79" t="str">
        <f ca="1">IFERROR(VLOOKUP((HLOOKUP((VLOOKUP($AB874,Categories!$A$2:$F$20,4,1)),$AB$3:$AJ874,(ROW()-ROW($AB$3)+1),0)),INDIRECT(VLOOKUP($AB874,Categories!$A$2:$H$20,7,1)),2,0),"")</f>
        <v/>
      </c>
      <c r="AN874" s="79" t="str">
        <f ca="1">IFERROR(VLOOKUP((HLOOKUP((VLOOKUP($AB874,Categories!$A$2:$F$20,5,1)), $AB$3:$AJ874, (ROW()-ROW($AB$3)+1), 0)), INDIRECT(VLOOKUP($AB874,Categories!$A$2:$H$20,8,1)),2,0),"")</f>
        <v/>
      </c>
      <c r="AO874" s="79" t="str">
        <f t="shared" ca="1" si="168"/>
        <v/>
      </c>
      <c r="AP874" s="81"/>
      <c r="AQ874" s="70" t="str">
        <f>IFERROR(VLOOKUP(VALUE(MID(AP874,1,1)),AdditionalElements!$A$2:$B$50,2,0),"")</f>
        <v/>
      </c>
      <c r="AR874" s="70" t="str">
        <f>IFERROR(VLOOKUP(VALUE(MID(AP874,2,1)),AdditionalElements!$H$2:$I$50,2,0),"")</f>
        <v/>
      </c>
      <c r="AS874" s="70" t="str">
        <f>IFERROR(VLOOKUP(VALUE(MID(AP874,3,1)),AdditionalElements!$O$2:$P$50,2,0),"")</f>
        <v/>
      </c>
      <c r="AT874" s="70" t="str">
        <f>IFERROR(VLOOKUP(VALUE(MID(AP874,4,1)),AdditionalElements!$V$2:$W$50,2,0),"")</f>
        <v/>
      </c>
      <c r="AU874" s="71"/>
      <c r="AV874" s="79" t="str">
        <f>IFERROR(IF(VALUE(MID(AU874,1,1))=1, VLOOKUP(VALUE(MID(AU874,1,1)), TxtPanelShape!$A$2:$C$50, 3, 0), (IF(VALUE(MID(AU874,1,1))&gt;=7, VLOOKUP(VALUE(MID(AU874,1,1)), TxtPanelShape!$A$2:$C$50, 3, 0),VLOOKUP(VALUE(MID(AU874,1,2)),TxtPanelShape!$A$2:$C$50,3,0)))), "")</f>
        <v/>
      </c>
      <c r="AW874" s="79" t="str">
        <f>IFERROR(IF(VALUE(MID(AU874,1,1))=1, ", "&amp;VLOOKUP(VALUE(MID(AU874,2,1)), TxtPanelShape!$H$2:$I$50, 2, 0), IF(VALUE(MID(AU874,1,1))&gt;=7, ", "&amp;VLOOKUP(VALUE(MID(AU874,2,1)), TxtPanelShape!$H$2:$I$50, 2, 0),"")), "")</f>
        <v/>
      </c>
      <c r="AX874" s="79" t="str">
        <f>IFERROR(IF(VALUE(MID(AU874,1,1))=1, ", "&amp;VLOOKUP(VALUE(MID(AU874,3,1)), TxtPanelShape!$O$2:$P$50, 2, 0), IF(VALUE(MID(AU874,1,1))&gt;=7, ", "&amp;VLOOKUP(VALUE(MID(AU874,3,1)), TxtPanelShape!$O$2:$P$50, 2, 0),"")),"")</f>
        <v/>
      </c>
      <c r="AY874" s="79" t="str">
        <f>IFERROR("; "&amp;VLOOKUP(VALUE(MID(AU874,4,1)), TxtPanelShape!$V$2:$W$50,2,0),"")</f>
        <v/>
      </c>
      <c r="AZ874" s="79" t="str">
        <f t="shared" si="169"/>
        <v/>
      </c>
      <c r="BA874" s="71"/>
      <c r="BB874" s="79" t="str">
        <f>IFERROR(IF(VALUE(MID(BA874,1,1))=1, VLOOKUP(VALUE(MID(BA874,1,1)), TxtPanelShape!$A$2:$C$50, 3, 0), (IF(VALUE(MID(BA874,1,1))&gt;=7, VLOOKUP(VALUE(MID(BA874,1,1)), TxtPanelShape!$A$2:$C$50, 3, 0),VLOOKUP(VALUE(MID(BA874,1,2)),TxtPanelShape!$A$2:$C$50,3,0)))), "")</f>
        <v/>
      </c>
      <c r="BC874" s="79" t="str">
        <f>IFERROR(IF(VALUE(MID(BA874,1,1))=1, ", "&amp;VLOOKUP(VALUE(MID(BA874,2,1)), TxtPanelShape!$H$2:$I$50, 2, 0), IF(VALUE(MID(BA874,1,1))&gt;=7, ", "&amp;VLOOKUP(VALUE(MID(BA874,2,1)), TxtPanelShape!$H$2:$I$50, 2, 0),"")), "")</f>
        <v/>
      </c>
      <c r="BD874" s="79" t="str">
        <f>IFERROR(IF(VALUE(MID(BA874,1,1))=1, ", "&amp;VLOOKUP(VALUE(MID(BA874,3,1)), TxtPanelShape!$O$2:$P$50, 2, 0), IF(VALUE(MID(BA874,1,1))&gt;=7, ", "&amp;VLOOKUP(VALUE(MID(BA874,3,1)), TxtPanelShape!$O$2:$P$50, 2, 0),"")),"")</f>
        <v/>
      </c>
      <c r="BE874" s="79" t="str">
        <f>IFERROR("; "&amp;VLOOKUP(VALUE(MID(BA874,4,1)), TxtPanelShape!$V$2:$W$50,2,0),"")</f>
        <v/>
      </c>
      <c r="BF874" s="79" t="str">
        <f t="shared" si="170"/>
        <v/>
      </c>
      <c r="BG874" s="71"/>
      <c r="BH874" s="79" t="str">
        <f>IFERROR(VLOOKUP(BG874, TxtPanelDefinition!$A$2:$B$50, 2, 0),"")</f>
        <v/>
      </c>
      <c r="BI874" s="71"/>
      <c r="BJ874" s="79" t="str">
        <f>IFERROR(VLOOKUP(BI874, TxtPanelDefinition!$A$2:$B$50, 2, 0),"")</f>
        <v/>
      </c>
      <c r="BK874" s="71"/>
      <c r="BL874" s="79" t="str">
        <f>IFERROR(VLOOKUP(BK874, InscrTechniques!$A$2:$B$50, 2, 0),"")</f>
        <v/>
      </c>
      <c r="BM874" s="71"/>
      <c r="BN874" s="79" t="str">
        <f>IFERROR(VLOOKUP(BM874, InscrTechniques!$A$2:$B$50, 2, 0),"")</f>
        <v/>
      </c>
      <c r="BO874" s="71"/>
      <c r="BP874" s="79" t="str">
        <f>IFERROR(VLOOKUP(BO874, InscrTechniques!$A$2:$B$50, 2, 0),"")</f>
        <v/>
      </c>
      <c r="BQ874" s="71"/>
      <c r="BR874" s="79" t="str">
        <f>IFERROR(VLOOKUP(BQ874, InscrTechniques!$A$2:$B$50, 2, 0),"")</f>
        <v/>
      </c>
      <c r="BS874" s="71"/>
      <c r="BT874" s="79" t="str">
        <f>IFERROR(VLOOKUP(BS874, InscrTechniques!$A$2:$B$50, 2, 0),"")</f>
        <v/>
      </c>
      <c r="BU874" s="71"/>
      <c r="BV874" s="79" t="str">
        <f>IFERROR(VLOOKUP(BU874, InscrTechniques!$A$2:$B$50, 2, 0),"")</f>
        <v/>
      </c>
      <c r="BW874" s="125"/>
      <c r="BX874" s="79" t="str">
        <f>IFERROR(VLOOKUP(BW874, InscrTechniques!$A$2:$B$50, 2, 0),"")</f>
        <v/>
      </c>
      <c r="BY874" s="125"/>
      <c r="BZ874" s="79" t="str">
        <f>IFERROR(VLOOKUP(BY874, InscrTechniques!$A$2:$B$50, 2, 0),"")</f>
        <v/>
      </c>
      <c r="CA874" s="74"/>
      <c r="CB874" s="114" t="str">
        <f>IFERROR(VLOOKUP(CA874, LetterStyle!$A$2:$B$50, 2, 0),"")</f>
        <v/>
      </c>
      <c r="CC874" s="74"/>
      <c r="CD874" s="114" t="str">
        <f>IFERROR(VLOOKUP(CC874, LetterStyle!$A$2:$B$50, 2, 0),"")</f>
        <v/>
      </c>
      <c r="CE874" s="74"/>
      <c r="CF874" s="114" t="str">
        <f>IFERROR(VLOOKUP(CE874, LetterStyle!$A$2:$B$50, 2, 0),"")</f>
        <v/>
      </c>
      <c r="CG874" s="74"/>
      <c r="CH874" s="79" t="str">
        <f>IFERROR(VLOOKUP(CG874, LetterStyle!$A$2:$B$50, 2, 0),"")</f>
        <v/>
      </c>
      <c r="CI874" s="71"/>
      <c r="CJ874" s="79" t="str">
        <f>IFERROR(VLOOKUP(CI874, DecMotifs!$A$1:$B$306, 2, 0),"")</f>
        <v/>
      </c>
      <c r="CK874" s="71"/>
      <c r="CL874" s="79" t="str">
        <f>IFERROR(VLOOKUP(CK874, DecMotifs!$A$1:$B$306, 2, 0),"")</f>
        <v/>
      </c>
      <c r="CM874" s="71"/>
      <c r="CN874" s="79" t="str">
        <f>IFERROR(VLOOKUP(CM874, DecMotifs!$A$1:$B$306, 2, 0),"")</f>
        <v/>
      </c>
      <c r="CO874" s="71"/>
      <c r="CP874" s="79" t="str">
        <f>IFERROR(VLOOKUP(CO874, MarginalDec!$A$2:$B$253, 2, 0),"")</f>
        <v/>
      </c>
      <c r="CQ874" s="71"/>
      <c r="CR874" s="79" t="str">
        <f>IFERROR(VLOOKUP(CQ874, MarginalDec!$A$2:$B$253, 2, 0),"")</f>
        <v/>
      </c>
      <c r="CS874" s="71"/>
      <c r="CT874" s="79" t="str">
        <f>IFERROR(VLOOKUP(CS874, MarginalDec!$A$2:$B$253, 2, 0),"")</f>
        <v/>
      </c>
      <c r="CU874" s="71"/>
      <c r="CV874" s="79" t="str">
        <f>IF(ISBLANK(CU874),"", IFERROR(VLOOKUP(CU874, Tooling!$A$2:$B$252, 2, 0),""))</f>
        <v/>
      </c>
      <c r="CW874" s="71"/>
      <c r="CX874" s="79" t="str">
        <f>IF(ISBLANK(CW874),"", IFERROR(VLOOKUP(CW874, Tooling!$A$2:$B$252, 2, 0),""))</f>
        <v/>
      </c>
      <c r="CY874" s="71"/>
      <c r="CZ874" s="79" t="str">
        <f>IF(ISBLANK(CY874),"", IFERROR(VLOOKUP(CY874, Repairs!$A$2:$B$252, 2, 0),""))</f>
        <v/>
      </c>
      <c r="DA874" s="77"/>
      <c r="DB874" s="71"/>
      <c r="DC874" s="79" t="str">
        <f>IFERROR(VLOOKUP(DB874, DatingReason!$A$2:$B$252, 2, 0),"")</f>
        <v/>
      </c>
      <c r="DD874" s="123" t="str">
        <f t="shared" si="171"/>
        <v/>
      </c>
      <c r="DF874" s="119" t="str">
        <f t="array" ref="DF874">IF(AND($B874&lt;&gt;"", $DE874&lt;&gt;"", $DE874&lt;&gt;"No"),MAX(IF($B874=PEOPLE!$B$4:$B$1000, PEOPLE!$Q$4:$Q$1000,""))+100,"")</f>
        <v/>
      </c>
      <c r="DG874" s="68"/>
      <c r="DH874" s="76">
        <f>COUNTIF(PEOPLE!B:B, MEMORIALS!B874)</f>
        <v>0</v>
      </c>
      <c r="DI874" s="82"/>
      <c r="DJ874" s="82"/>
      <c r="DK874" s="82"/>
      <c r="DL874" s="68"/>
      <c r="DM874" s="68"/>
      <c r="DN874" s="68"/>
      <c r="DO874" s="68"/>
      <c r="DP874" s="68"/>
    </row>
    <row r="875" spans="1:120" ht="15" customHeight="1" x14ac:dyDescent="0.25">
      <c r="A875" s="68"/>
      <c r="B875" s="69"/>
      <c r="C875" s="68"/>
      <c r="D875" s="68"/>
      <c r="E875" s="70" t="str">
        <f>IF(D875="","",VLOOKUP(D875,Denomination!$A$2:$B$50, 2, 0))</f>
        <v/>
      </c>
      <c r="F875" s="68"/>
      <c r="G875" s="71"/>
      <c r="H875" s="70" t="str">
        <f>IF(G875="","",VLOOKUP(G875,MCondition!$A$2:$B$50, 2, 0))</f>
        <v/>
      </c>
      <c r="I875" s="72"/>
      <c r="J875" s="71"/>
      <c r="K875" s="70" t="str">
        <f>IF(J875="","",VLOOKUP(J875,ICondition!$A$2:$B$50, 2, 0))</f>
        <v/>
      </c>
      <c r="L875" s="73"/>
      <c r="M875" s="73"/>
      <c r="N875" s="73"/>
      <c r="O875" s="73"/>
      <c r="P875" s="73"/>
      <c r="Q875" s="73"/>
      <c r="R875" s="78"/>
      <c r="S875" s="79" t="str">
        <f>IFERROR(VLOOKUP(R875,Material!$A$2:$B$59, 2, 0),"")</f>
        <v/>
      </c>
      <c r="T875" s="71"/>
      <c r="U875" s="79" t="str">
        <f>IFERROR(VLOOKUP(T875,Material!$A$2:$B$59, 2, 0),"")</f>
        <v/>
      </c>
      <c r="V875" s="71"/>
      <c r="W875" s="79" t="str">
        <f>IFERROR(VLOOKUP(V875,Material!$A$2:$B$59, 2, 0),"")</f>
        <v/>
      </c>
      <c r="X875" s="71"/>
      <c r="Y875" s="79" t="str">
        <f>IFERROR(VLOOKUP(X875,Material!$A$2:$B$59, 2, 0),"")</f>
        <v/>
      </c>
      <c r="Z875" s="71"/>
      <c r="AA875" s="79" t="str">
        <f>IFERROR(VLOOKUP(Z875,Material!$A$2:$B$59, 2, 0),"")</f>
        <v/>
      </c>
      <c r="AB875" s="74"/>
      <c r="AC875" s="75" t="e">
        <f t="shared" si="160"/>
        <v>#VALUE!</v>
      </c>
      <c r="AD875" s="75" t="e">
        <f t="shared" si="161"/>
        <v>#VALUE!</v>
      </c>
      <c r="AE875" s="75" t="e">
        <f t="shared" si="163"/>
        <v>#VALUE!</v>
      </c>
      <c r="AF875" s="75" t="e">
        <f t="shared" si="162"/>
        <v>#VALUE!</v>
      </c>
      <c r="AG875" s="75" t="e">
        <f t="shared" si="164"/>
        <v>#VALUE!</v>
      </c>
      <c r="AH875" s="75" t="e">
        <f t="shared" si="165"/>
        <v>#VALUE!</v>
      </c>
      <c r="AI875" s="75" t="e">
        <f t="shared" si="166"/>
        <v>#VALUE!</v>
      </c>
      <c r="AJ875" s="80" t="e">
        <f t="shared" si="167"/>
        <v>#VALUE!</v>
      </c>
      <c r="AK875" s="79" t="str">
        <f>(IFERROR(VLOOKUP(AB875,Categories!$A$2:$B$20,2,1),""))</f>
        <v/>
      </c>
      <c r="AL875" s="79" t="str">
        <f ca="1">IFERROR(VLOOKUP((HLOOKUP((VLOOKUP($AB875,Categories!$A$2:$F$20,3,1)), $AB$3:$AJ875, (ROW()-ROW($AB$3)+1), 0)), INDIRECT(VLOOKUP($AB875,Categories!$A$2:$F$20,6,1)),2,0),AK875)</f>
        <v/>
      </c>
      <c r="AM875" s="79" t="str">
        <f ca="1">IFERROR(VLOOKUP((HLOOKUP((VLOOKUP($AB875,Categories!$A$2:$F$20,4,1)),$AB$3:$AJ875,(ROW()-ROW($AB$3)+1),0)),INDIRECT(VLOOKUP($AB875,Categories!$A$2:$H$20,7,1)),2,0),"")</f>
        <v/>
      </c>
      <c r="AN875" s="79" t="str">
        <f ca="1">IFERROR(VLOOKUP((HLOOKUP((VLOOKUP($AB875,Categories!$A$2:$F$20,5,1)), $AB$3:$AJ875, (ROW()-ROW($AB$3)+1), 0)), INDIRECT(VLOOKUP($AB875,Categories!$A$2:$H$20,8,1)),2,0),"")</f>
        <v/>
      </c>
      <c r="AO875" s="79" t="str">
        <f t="shared" ca="1" si="168"/>
        <v/>
      </c>
      <c r="AP875" s="81"/>
      <c r="AQ875" s="70" t="str">
        <f>IFERROR(VLOOKUP(VALUE(MID(AP875,1,1)),AdditionalElements!$A$2:$B$50,2,0),"")</f>
        <v/>
      </c>
      <c r="AR875" s="70" t="str">
        <f>IFERROR(VLOOKUP(VALUE(MID(AP875,2,1)),AdditionalElements!$H$2:$I$50,2,0),"")</f>
        <v/>
      </c>
      <c r="AS875" s="70" t="str">
        <f>IFERROR(VLOOKUP(VALUE(MID(AP875,3,1)),AdditionalElements!$O$2:$P$50,2,0),"")</f>
        <v/>
      </c>
      <c r="AT875" s="70" t="str">
        <f>IFERROR(VLOOKUP(VALUE(MID(AP875,4,1)),AdditionalElements!$V$2:$W$50,2,0),"")</f>
        <v/>
      </c>
      <c r="AU875" s="71"/>
      <c r="AV875" s="79" t="str">
        <f>IFERROR(IF(VALUE(MID(AU875,1,1))=1, VLOOKUP(VALUE(MID(AU875,1,1)), TxtPanelShape!$A$2:$C$50, 3, 0), (IF(VALUE(MID(AU875,1,1))&gt;=7, VLOOKUP(VALUE(MID(AU875,1,1)), TxtPanelShape!$A$2:$C$50, 3, 0),VLOOKUP(VALUE(MID(AU875,1,2)),TxtPanelShape!$A$2:$C$50,3,0)))), "")</f>
        <v/>
      </c>
      <c r="AW875" s="79" t="str">
        <f>IFERROR(IF(VALUE(MID(AU875,1,1))=1, ", "&amp;VLOOKUP(VALUE(MID(AU875,2,1)), TxtPanelShape!$H$2:$I$50, 2, 0), IF(VALUE(MID(AU875,1,1))&gt;=7, ", "&amp;VLOOKUP(VALUE(MID(AU875,2,1)), TxtPanelShape!$H$2:$I$50, 2, 0),"")), "")</f>
        <v/>
      </c>
      <c r="AX875" s="79" t="str">
        <f>IFERROR(IF(VALUE(MID(AU875,1,1))=1, ", "&amp;VLOOKUP(VALUE(MID(AU875,3,1)), TxtPanelShape!$O$2:$P$50, 2, 0), IF(VALUE(MID(AU875,1,1))&gt;=7, ", "&amp;VLOOKUP(VALUE(MID(AU875,3,1)), TxtPanelShape!$O$2:$P$50, 2, 0),"")),"")</f>
        <v/>
      </c>
      <c r="AY875" s="79" t="str">
        <f>IFERROR("; "&amp;VLOOKUP(VALUE(MID(AU875,4,1)), TxtPanelShape!$V$2:$W$50,2,0),"")</f>
        <v/>
      </c>
      <c r="AZ875" s="79" t="str">
        <f t="shared" si="169"/>
        <v/>
      </c>
      <c r="BA875" s="71"/>
      <c r="BB875" s="79" t="str">
        <f>IFERROR(IF(VALUE(MID(BA875,1,1))=1, VLOOKUP(VALUE(MID(BA875,1,1)), TxtPanelShape!$A$2:$C$50, 3, 0), (IF(VALUE(MID(BA875,1,1))&gt;=7, VLOOKUP(VALUE(MID(BA875,1,1)), TxtPanelShape!$A$2:$C$50, 3, 0),VLOOKUP(VALUE(MID(BA875,1,2)),TxtPanelShape!$A$2:$C$50,3,0)))), "")</f>
        <v/>
      </c>
      <c r="BC875" s="79" t="str">
        <f>IFERROR(IF(VALUE(MID(BA875,1,1))=1, ", "&amp;VLOOKUP(VALUE(MID(BA875,2,1)), TxtPanelShape!$H$2:$I$50, 2, 0), IF(VALUE(MID(BA875,1,1))&gt;=7, ", "&amp;VLOOKUP(VALUE(MID(BA875,2,1)), TxtPanelShape!$H$2:$I$50, 2, 0),"")), "")</f>
        <v/>
      </c>
      <c r="BD875" s="79" t="str">
        <f>IFERROR(IF(VALUE(MID(BA875,1,1))=1, ", "&amp;VLOOKUP(VALUE(MID(BA875,3,1)), TxtPanelShape!$O$2:$P$50, 2, 0), IF(VALUE(MID(BA875,1,1))&gt;=7, ", "&amp;VLOOKUP(VALUE(MID(BA875,3,1)), TxtPanelShape!$O$2:$P$50, 2, 0),"")),"")</f>
        <v/>
      </c>
      <c r="BE875" s="79" t="str">
        <f>IFERROR("; "&amp;VLOOKUP(VALUE(MID(BA875,4,1)), TxtPanelShape!$V$2:$W$50,2,0),"")</f>
        <v/>
      </c>
      <c r="BF875" s="79" t="str">
        <f t="shared" si="170"/>
        <v/>
      </c>
      <c r="BG875" s="71"/>
      <c r="BH875" s="79" t="str">
        <f>IFERROR(VLOOKUP(BG875, TxtPanelDefinition!$A$2:$B$50, 2, 0),"")</f>
        <v/>
      </c>
      <c r="BI875" s="71"/>
      <c r="BJ875" s="79" t="str">
        <f>IFERROR(VLOOKUP(BI875, TxtPanelDefinition!$A$2:$B$50, 2, 0),"")</f>
        <v/>
      </c>
      <c r="BK875" s="71"/>
      <c r="BL875" s="79" t="str">
        <f>IFERROR(VLOOKUP(BK875, InscrTechniques!$A$2:$B$50, 2, 0),"")</f>
        <v/>
      </c>
      <c r="BM875" s="71"/>
      <c r="BN875" s="79" t="str">
        <f>IFERROR(VLOOKUP(BM875, InscrTechniques!$A$2:$B$50, 2, 0),"")</f>
        <v/>
      </c>
      <c r="BO875" s="71"/>
      <c r="BP875" s="79" t="str">
        <f>IFERROR(VLOOKUP(BO875, InscrTechniques!$A$2:$B$50, 2, 0),"")</f>
        <v/>
      </c>
      <c r="BQ875" s="71"/>
      <c r="BR875" s="79" t="str">
        <f>IFERROR(VLOOKUP(BQ875, InscrTechniques!$A$2:$B$50, 2, 0),"")</f>
        <v/>
      </c>
      <c r="BS875" s="71"/>
      <c r="BT875" s="79" t="str">
        <f>IFERROR(VLOOKUP(BS875, InscrTechniques!$A$2:$B$50, 2, 0),"")</f>
        <v/>
      </c>
      <c r="BU875" s="71"/>
      <c r="BV875" s="79" t="str">
        <f>IFERROR(VLOOKUP(BU875, InscrTechniques!$A$2:$B$50, 2, 0),"")</f>
        <v/>
      </c>
      <c r="BW875" s="125"/>
      <c r="BX875" s="79" t="str">
        <f>IFERROR(VLOOKUP(BW875, InscrTechniques!$A$2:$B$50, 2, 0),"")</f>
        <v/>
      </c>
      <c r="BY875" s="125"/>
      <c r="BZ875" s="79" t="str">
        <f>IFERROR(VLOOKUP(BY875, InscrTechniques!$A$2:$B$50, 2, 0),"")</f>
        <v/>
      </c>
      <c r="CA875" s="74"/>
      <c r="CB875" s="114" t="str">
        <f>IFERROR(VLOOKUP(CA875, LetterStyle!$A$2:$B$50, 2, 0),"")</f>
        <v/>
      </c>
      <c r="CC875" s="74"/>
      <c r="CD875" s="114" t="str">
        <f>IFERROR(VLOOKUP(CC875, LetterStyle!$A$2:$B$50, 2, 0),"")</f>
        <v/>
      </c>
      <c r="CE875" s="74"/>
      <c r="CF875" s="114" t="str">
        <f>IFERROR(VLOOKUP(CE875, LetterStyle!$A$2:$B$50, 2, 0),"")</f>
        <v/>
      </c>
      <c r="CG875" s="74"/>
      <c r="CH875" s="79" t="str">
        <f>IFERROR(VLOOKUP(CG875, LetterStyle!$A$2:$B$50, 2, 0),"")</f>
        <v/>
      </c>
      <c r="CI875" s="71"/>
      <c r="CJ875" s="79" t="str">
        <f>IFERROR(VLOOKUP(CI875, DecMotifs!$A$1:$B$306, 2, 0),"")</f>
        <v/>
      </c>
      <c r="CK875" s="71"/>
      <c r="CL875" s="79" t="str">
        <f>IFERROR(VLOOKUP(CK875, DecMotifs!$A$1:$B$306, 2, 0),"")</f>
        <v/>
      </c>
      <c r="CM875" s="71"/>
      <c r="CN875" s="79" t="str">
        <f>IFERROR(VLOOKUP(CM875, DecMotifs!$A$1:$B$306, 2, 0),"")</f>
        <v/>
      </c>
      <c r="CO875" s="71"/>
      <c r="CP875" s="79" t="str">
        <f>IFERROR(VLOOKUP(CO875, MarginalDec!$A$2:$B$253, 2, 0),"")</f>
        <v/>
      </c>
      <c r="CQ875" s="71"/>
      <c r="CR875" s="79" t="str">
        <f>IFERROR(VLOOKUP(CQ875, MarginalDec!$A$2:$B$253, 2, 0),"")</f>
        <v/>
      </c>
      <c r="CS875" s="71"/>
      <c r="CT875" s="79" t="str">
        <f>IFERROR(VLOOKUP(CS875, MarginalDec!$A$2:$B$253, 2, 0),"")</f>
        <v/>
      </c>
      <c r="CU875" s="71"/>
      <c r="CV875" s="79" t="str">
        <f>IF(ISBLANK(CU875),"", IFERROR(VLOOKUP(CU875, Tooling!$A$2:$B$252, 2, 0),""))</f>
        <v/>
      </c>
      <c r="CW875" s="71"/>
      <c r="CX875" s="79" t="str">
        <f>IF(ISBLANK(CW875),"", IFERROR(VLOOKUP(CW875, Tooling!$A$2:$B$252, 2, 0),""))</f>
        <v/>
      </c>
      <c r="CY875" s="71"/>
      <c r="CZ875" s="79" t="str">
        <f>IF(ISBLANK(CY875),"", IFERROR(VLOOKUP(CY875, Repairs!$A$2:$B$252, 2, 0),""))</f>
        <v/>
      </c>
      <c r="DA875" s="77"/>
      <c r="DB875" s="71"/>
      <c r="DC875" s="79" t="str">
        <f>IFERROR(VLOOKUP(DB875, DatingReason!$A$2:$B$252, 2, 0),"")</f>
        <v/>
      </c>
      <c r="DD875" s="123" t="str">
        <f t="shared" si="171"/>
        <v/>
      </c>
      <c r="DF875" s="119" t="str">
        <f t="array" ref="DF875">IF(AND($B875&lt;&gt;"", $DE875&lt;&gt;"", $DE875&lt;&gt;"No"),MAX(IF($B875=PEOPLE!$B$4:$B$1000, PEOPLE!$Q$4:$Q$1000,""))+100,"")</f>
        <v/>
      </c>
      <c r="DG875" s="68"/>
      <c r="DH875" s="76">
        <f>COUNTIF(PEOPLE!B:B, MEMORIALS!B875)</f>
        <v>0</v>
      </c>
      <c r="DI875" s="82"/>
      <c r="DJ875" s="82"/>
      <c r="DK875" s="82"/>
      <c r="DL875" s="68"/>
      <c r="DM875" s="68"/>
      <c r="DN875" s="68"/>
      <c r="DO875" s="68"/>
      <c r="DP875" s="68"/>
    </row>
    <row r="876" spans="1:120" ht="15" customHeight="1" x14ac:dyDescent="0.25">
      <c r="A876" s="68"/>
      <c r="B876" s="69"/>
      <c r="C876" s="68"/>
      <c r="D876" s="68"/>
      <c r="E876" s="70" t="str">
        <f>IF(D876="","",VLOOKUP(D876,Denomination!$A$2:$B$50, 2, 0))</f>
        <v/>
      </c>
      <c r="F876" s="68"/>
      <c r="G876" s="71"/>
      <c r="H876" s="70" t="str">
        <f>IF(G876="","",VLOOKUP(G876,MCondition!$A$2:$B$50, 2, 0))</f>
        <v/>
      </c>
      <c r="I876" s="72"/>
      <c r="J876" s="71"/>
      <c r="K876" s="70" t="str">
        <f>IF(J876="","",VLOOKUP(J876,ICondition!$A$2:$B$50, 2, 0))</f>
        <v/>
      </c>
      <c r="L876" s="73"/>
      <c r="M876" s="73"/>
      <c r="N876" s="73"/>
      <c r="O876" s="73"/>
      <c r="P876" s="73"/>
      <c r="Q876" s="73"/>
      <c r="R876" s="78"/>
      <c r="S876" s="79" t="str">
        <f>IFERROR(VLOOKUP(R876,Material!$A$2:$B$59, 2, 0),"")</f>
        <v/>
      </c>
      <c r="T876" s="71"/>
      <c r="U876" s="79" t="str">
        <f>IFERROR(VLOOKUP(T876,Material!$A$2:$B$59, 2, 0),"")</f>
        <v/>
      </c>
      <c r="V876" s="71"/>
      <c r="W876" s="79" t="str">
        <f>IFERROR(VLOOKUP(V876,Material!$A$2:$B$59, 2, 0),"")</f>
        <v/>
      </c>
      <c r="X876" s="71"/>
      <c r="Y876" s="79" t="str">
        <f>IFERROR(VLOOKUP(X876,Material!$A$2:$B$59, 2, 0),"")</f>
        <v/>
      </c>
      <c r="Z876" s="71"/>
      <c r="AA876" s="79" t="str">
        <f>IFERROR(VLOOKUP(Z876,Material!$A$2:$B$59, 2, 0),"")</f>
        <v/>
      </c>
      <c r="AB876" s="74"/>
      <c r="AC876" s="75" t="e">
        <f t="shared" si="160"/>
        <v>#VALUE!</v>
      </c>
      <c r="AD876" s="75" t="e">
        <f t="shared" si="161"/>
        <v>#VALUE!</v>
      </c>
      <c r="AE876" s="75" t="e">
        <f t="shared" si="163"/>
        <v>#VALUE!</v>
      </c>
      <c r="AF876" s="75" t="e">
        <f t="shared" si="162"/>
        <v>#VALUE!</v>
      </c>
      <c r="AG876" s="75" t="e">
        <f t="shared" si="164"/>
        <v>#VALUE!</v>
      </c>
      <c r="AH876" s="75" t="e">
        <f t="shared" si="165"/>
        <v>#VALUE!</v>
      </c>
      <c r="AI876" s="75" t="e">
        <f t="shared" si="166"/>
        <v>#VALUE!</v>
      </c>
      <c r="AJ876" s="80" t="e">
        <f t="shared" si="167"/>
        <v>#VALUE!</v>
      </c>
      <c r="AK876" s="79" t="str">
        <f>(IFERROR(VLOOKUP(AB876,Categories!$A$2:$B$20,2,1),""))</f>
        <v/>
      </c>
      <c r="AL876" s="79" t="str">
        <f ca="1">IFERROR(VLOOKUP((HLOOKUP((VLOOKUP($AB876,Categories!$A$2:$F$20,3,1)), $AB$3:$AJ876, (ROW()-ROW($AB$3)+1), 0)), INDIRECT(VLOOKUP($AB876,Categories!$A$2:$F$20,6,1)),2,0),AK876)</f>
        <v/>
      </c>
      <c r="AM876" s="79" t="str">
        <f ca="1">IFERROR(VLOOKUP((HLOOKUP((VLOOKUP($AB876,Categories!$A$2:$F$20,4,1)),$AB$3:$AJ876,(ROW()-ROW($AB$3)+1),0)),INDIRECT(VLOOKUP($AB876,Categories!$A$2:$H$20,7,1)),2,0),"")</f>
        <v/>
      </c>
      <c r="AN876" s="79" t="str">
        <f ca="1">IFERROR(VLOOKUP((HLOOKUP((VLOOKUP($AB876,Categories!$A$2:$F$20,5,1)), $AB$3:$AJ876, (ROW()-ROW($AB$3)+1), 0)), INDIRECT(VLOOKUP($AB876,Categories!$A$2:$H$20,8,1)),2,0),"")</f>
        <v/>
      </c>
      <c r="AO876" s="79" t="str">
        <f t="shared" ca="1" si="168"/>
        <v/>
      </c>
      <c r="AP876" s="81"/>
      <c r="AQ876" s="70" t="str">
        <f>IFERROR(VLOOKUP(VALUE(MID(AP876,1,1)),AdditionalElements!$A$2:$B$50,2,0),"")</f>
        <v/>
      </c>
      <c r="AR876" s="70" t="str">
        <f>IFERROR(VLOOKUP(VALUE(MID(AP876,2,1)),AdditionalElements!$H$2:$I$50,2,0),"")</f>
        <v/>
      </c>
      <c r="AS876" s="70" t="str">
        <f>IFERROR(VLOOKUP(VALUE(MID(AP876,3,1)),AdditionalElements!$O$2:$P$50,2,0),"")</f>
        <v/>
      </c>
      <c r="AT876" s="70" t="str">
        <f>IFERROR(VLOOKUP(VALUE(MID(AP876,4,1)),AdditionalElements!$V$2:$W$50,2,0),"")</f>
        <v/>
      </c>
      <c r="AU876" s="71"/>
      <c r="AV876" s="79" t="str">
        <f>IFERROR(IF(VALUE(MID(AU876,1,1))=1, VLOOKUP(VALUE(MID(AU876,1,1)), TxtPanelShape!$A$2:$C$50, 3, 0), (IF(VALUE(MID(AU876,1,1))&gt;=7, VLOOKUP(VALUE(MID(AU876,1,1)), TxtPanelShape!$A$2:$C$50, 3, 0),VLOOKUP(VALUE(MID(AU876,1,2)),TxtPanelShape!$A$2:$C$50,3,0)))), "")</f>
        <v/>
      </c>
      <c r="AW876" s="79" t="str">
        <f>IFERROR(IF(VALUE(MID(AU876,1,1))=1, ", "&amp;VLOOKUP(VALUE(MID(AU876,2,1)), TxtPanelShape!$H$2:$I$50, 2, 0), IF(VALUE(MID(AU876,1,1))&gt;=7, ", "&amp;VLOOKUP(VALUE(MID(AU876,2,1)), TxtPanelShape!$H$2:$I$50, 2, 0),"")), "")</f>
        <v/>
      </c>
      <c r="AX876" s="79" t="str">
        <f>IFERROR(IF(VALUE(MID(AU876,1,1))=1, ", "&amp;VLOOKUP(VALUE(MID(AU876,3,1)), TxtPanelShape!$O$2:$P$50, 2, 0), IF(VALUE(MID(AU876,1,1))&gt;=7, ", "&amp;VLOOKUP(VALUE(MID(AU876,3,1)), TxtPanelShape!$O$2:$P$50, 2, 0),"")),"")</f>
        <v/>
      </c>
      <c r="AY876" s="79" t="str">
        <f>IFERROR("; "&amp;VLOOKUP(VALUE(MID(AU876,4,1)), TxtPanelShape!$V$2:$W$50,2,0),"")</f>
        <v/>
      </c>
      <c r="AZ876" s="79" t="str">
        <f t="shared" si="169"/>
        <v/>
      </c>
      <c r="BA876" s="71"/>
      <c r="BB876" s="79" t="str">
        <f>IFERROR(IF(VALUE(MID(BA876,1,1))=1, VLOOKUP(VALUE(MID(BA876,1,1)), TxtPanelShape!$A$2:$C$50, 3, 0), (IF(VALUE(MID(BA876,1,1))&gt;=7, VLOOKUP(VALUE(MID(BA876,1,1)), TxtPanelShape!$A$2:$C$50, 3, 0),VLOOKUP(VALUE(MID(BA876,1,2)),TxtPanelShape!$A$2:$C$50,3,0)))), "")</f>
        <v/>
      </c>
      <c r="BC876" s="79" t="str">
        <f>IFERROR(IF(VALUE(MID(BA876,1,1))=1, ", "&amp;VLOOKUP(VALUE(MID(BA876,2,1)), TxtPanelShape!$H$2:$I$50, 2, 0), IF(VALUE(MID(BA876,1,1))&gt;=7, ", "&amp;VLOOKUP(VALUE(MID(BA876,2,1)), TxtPanelShape!$H$2:$I$50, 2, 0),"")), "")</f>
        <v/>
      </c>
      <c r="BD876" s="79" t="str">
        <f>IFERROR(IF(VALUE(MID(BA876,1,1))=1, ", "&amp;VLOOKUP(VALUE(MID(BA876,3,1)), TxtPanelShape!$O$2:$P$50, 2, 0), IF(VALUE(MID(BA876,1,1))&gt;=7, ", "&amp;VLOOKUP(VALUE(MID(BA876,3,1)), TxtPanelShape!$O$2:$P$50, 2, 0),"")),"")</f>
        <v/>
      </c>
      <c r="BE876" s="79" t="str">
        <f>IFERROR("; "&amp;VLOOKUP(VALUE(MID(BA876,4,1)), TxtPanelShape!$V$2:$W$50,2,0),"")</f>
        <v/>
      </c>
      <c r="BF876" s="79" t="str">
        <f t="shared" si="170"/>
        <v/>
      </c>
      <c r="BG876" s="71"/>
      <c r="BH876" s="79" t="str">
        <f>IFERROR(VLOOKUP(BG876, TxtPanelDefinition!$A$2:$B$50, 2, 0),"")</f>
        <v/>
      </c>
      <c r="BI876" s="71"/>
      <c r="BJ876" s="79" t="str">
        <f>IFERROR(VLOOKUP(BI876, TxtPanelDefinition!$A$2:$B$50, 2, 0),"")</f>
        <v/>
      </c>
      <c r="BK876" s="71"/>
      <c r="BL876" s="79" t="str">
        <f>IFERROR(VLOOKUP(BK876, InscrTechniques!$A$2:$B$50, 2, 0),"")</f>
        <v/>
      </c>
      <c r="BM876" s="71"/>
      <c r="BN876" s="79" t="str">
        <f>IFERROR(VLOOKUP(BM876, InscrTechniques!$A$2:$B$50, 2, 0),"")</f>
        <v/>
      </c>
      <c r="BO876" s="71"/>
      <c r="BP876" s="79" t="str">
        <f>IFERROR(VLOOKUP(BO876, InscrTechniques!$A$2:$B$50, 2, 0),"")</f>
        <v/>
      </c>
      <c r="BQ876" s="71"/>
      <c r="BR876" s="79" t="str">
        <f>IFERROR(VLOOKUP(BQ876, InscrTechniques!$A$2:$B$50, 2, 0),"")</f>
        <v/>
      </c>
      <c r="BS876" s="71"/>
      <c r="BT876" s="79" t="str">
        <f>IFERROR(VLOOKUP(BS876, InscrTechniques!$A$2:$B$50, 2, 0),"")</f>
        <v/>
      </c>
      <c r="BU876" s="71"/>
      <c r="BV876" s="79" t="str">
        <f>IFERROR(VLOOKUP(BU876, InscrTechniques!$A$2:$B$50, 2, 0),"")</f>
        <v/>
      </c>
      <c r="BW876" s="125"/>
      <c r="BX876" s="79" t="str">
        <f>IFERROR(VLOOKUP(BW876, InscrTechniques!$A$2:$B$50, 2, 0),"")</f>
        <v/>
      </c>
      <c r="BY876" s="125"/>
      <c r="BZ876" s="79" t="str">
        <f>IFERROR(VLOOKUP(BY876, InscrTechniques!$A$2:$B$50, 2, 0),"")</f>
        <v/>
      </c>
      <c r="CA876" s="74"/>
      <c r="CB876" s="114" t="str">
        <f>IFERROR(VLOOKUP(CA876, LetterStyle!$A$2:$B$50, 2, 0),"")</f>
        <v/>
      </c>
      <c r="CC876" s="74"/>
      <c r="CD876" s="114" t="str">
        <f>IFERROR(VLOOKUP(CC876, LetterStyle!$A$2:$B$50, 2, 0),"")</f>
        <v/>
      </c>
      <c r="CE876" s="74"/>
      <c r="CF876" s="114" t="str">
        <f>IFERROR(VLOOKUP(CE876, LetterStyle!$A$2:$B$50, 2, 0),"")</f>
        <v/>
      </c>
      <c r="CG876" s="74"/>
      <c r="CH876" s="79" t="str">
        <f>IFERROR(VLOOKUP(CG876, LetterStyle!$A$2:$B$50, 2, 0),"")</f>
        <v/>
      </c>
      <c r="CI876" s="71"/>
      <c r="CJ876" s="79" t="str">
        <f>IFERROR(VLOOKUP(CI876, DecMotifs!$A$1:$B$306, 2, 0),"")</f>
        <v/>
      </c>
      <c r="CK876" s="71"/>
      <c r="CL876" s="79" t="str">
        <f>IFERROR(VLOOKUP(CK876, DecMotifs!$A$1:$B$306, 2, 0),"")</f>
        <v/>
      </c>
      <c r="CM876" s="71"/>
      <c r="CN876" s="79" t="str">
        <f>IFERROR(VLOOKUP(CM876, DecMotifs!$A$1:$B$306, 2, 0),"")</f>
        <v/>
      </c>
      <c r="CO876" s="71"/>
      <c r="CP876" s="79" t="str">
        <f>IFERROR(VLOOKUP(CO876, MarginalDec!$A$2:$B$253, 2, 0),"")</f>
        <v/>
      </c>
      <c r="CQ876" s="71"/>
      <c r="CR876" s="79" t="str">
        <f>IFERROR(VLOOKUP(CQ876, MarginalDec!$A$2:$B$253, 2, 0),"")</f>
        <v/>
      </c>
      <c r="CS876" s="71"/>
      <c r="CT876" s="79" t="str">
        <f>IFERROR(VLOOKUP(CS876, MarginalDec!$A$2:$B$253, 2, 0),"")</f>
        <v/>
      </c>
      <c r="CU876" s="71"/>
      <c r="CV876" s="79" t="str">
        <f>IF(ISBLANK(CU876),"", IFERROR(VLOOKUP(CU876, Tooling!$A$2:$B$252, 2, 0),""))</f>
        <v/>
      </c>
      <c r="CW876" s="71"/>
      <c r="CX876" s="79" t="str">
        <f>IF(ISBLANK(CW876),"", IFERROR(VLOOKUP(CW876, Tooling!$A$2:$B$252, 2, 0),""))</f>
        <v/>
      </c>
      <c r="CY876" s="71"/>
      <c r="CZ876" s="79" t="str">
        <f>IF(ISBLANK(CY876),"", IFERROR(VLOOKUP(CY876, Repairs!$A$2:$B$252, 2, 0),""))</f>
        <v/>
      </c>
      <c r="DA876" s="77"/>
      <c r="DB876" s="71"/>
      <c r="DC876" s="79" t="str">
        <f>IFERROR(VLOOKUP(DB876, DatingReason!$A$2:$B$252, 2, 0),"")</f>
        <v/>
      </c>
      <c r="DD876" s="123" t="str">
        <f t="shared" si="171"/>
        <v/>
      </c>
      <c r="DF876" s="119" t="str">
        <f t="array" ref="DF876">IF(AND($B876&lt;&gt;"", $DE876&lt;&gt;"", $DE876&lt;&gt;"No"),MAX(IF($B876=PEOPLE!$B$4:$B$1000, PEOPLE!$Q$4:$Q$1000,""))+100,"")</f>
        <v/>
      </c>
      <c r="DG876" s="68"/>
      <c r="DH876" s="76">
        <f>COUNTIF(PEOPLE!B:B, MEMORIALS!B876)</f>
        <v>0</v>
      </c>
      <c r="DI876" s="82"/>
      <c r="DJ876" s="82"/>
      <c r="DK876" s="82"/>
      <c r="DL876" s="68"/>
      <c r="DM876" s="68"/>
      <c r="DN876" s="68"/>
      <c r="DO876" s="68"/>
      <c r="DP876" s="68"/>
    </row>
    <row r="877" spans="1:120" ht="15" customHeight="1" x14ac:dyDescent="0.25">
      <c r="A877" s="68"/>
      <c r="B877" s="69"/>
      <c r="C877" s="68"/>
      <c r="D877" s="68"/>
      <c r="E877" s="70" t="str">
        <f>IF(D877="","",VLOOKUP(D877,Denomination!$A$2:$B$50, 2, 0))</f>
        <v/>
      </c>
      <c r="F877" s="68"/>
      <c r="G877" s="71"/>
      <c r="H877" s="70" t="str">
        <f>IF(G877="","",VLOOKUP(G877,MCondition!$A$2:$B$50, 2, 0))</f>
        <v/>
      </c>
      <c r="I877" s="72"/>
      <c r="J877" s="71"/>
      <c r="K877" s="70" t="str">
        <f>IF(J877="","",VLOOKUP(J877,ICondition!$A$2:$B$50, 2, 0))</f>
        <v/>
      </c>
      <c r="L877" s="73"/>
      <c r="M877" s="73"/>
      <c r="N877" s="73"/>
      <c r="O877" s="73"/>
      <c r="P877" s="73"/>
      <c r="Q877" s="73"/>
      <c r="R877" s="78"/>
      <c r="S877" s="79" t="str">
        <f>IFERROR(VLOOKUP(R877,Material!$A$2:$B$59, 2, 0),"")</f>
        <v/>
      </c>
      <c r="T877" s="71"/>
      <c r="U877" s="79" t="str">
        <f>IFERROR(VLOOKUP(T877,Material!$A$2:$B$59, 2, 0),"")</f>
        <v/>
      </c>
      <c r="V877" s="71"/>
      <c r="W877" s="79" t="str">
        <f>IFERROR(VLOOKUP(V877,Material!$A$2:$B$59, 2, 0),"")</f>
        <v/>
      </c>
      <c r="X877" s="71"/>
      <c r="Y877" s="79" t="str">
        <f>IFERROR(VLOOKUP(X877,Material!$A$2:$B$59, 2, 0),"")</f>
        <v/>
      </c>
      <c r="Z877" s="71"/>
      <c r="AA877" s="79" t="str">
        <f>IFERROR(VLOOKUP(Z877,Material!$A$2:$B$59, 2, 0),"")</f>
        <v/>
      </c>
      <c r="AB877" s="74"/>
      <c r="AC877" s="75" t="e">
        <f t="shared" si="160"/>
        <v>#VALUE!</v>
      </c>
      <c r="AD877" s="75" t="e">
        <f t="shared" si="161"/>
        <v>#VALUE!</v>
      </c>
      <c r="AE877" s="75" t="e">
        <f t="shared" si="163"/>
        <v>#VALUE!</v>
      </c>
      <c r="AF877" s="75" t="e">
        <f t="shared" si="162"/>
        <v>#VALUE!</v>
      </c>
      <c r="AG877" s="75" t="e">
        <f t="shared" si="164"/>
        <v>#VALUE!</v>
      </c>
      <c r="AH877" s="75" t="e">
        <f t="shared" si="165"/>
        <v>#VALUE!</v>
      </c>
      <c r="AI877" s="75" t="e">
        <f t="shared" si="166"/>
        <v>#VALUE!</v>
      </c>
      <c r="AJ877" s="80" t="e">
        <f t="shared" si="167"/>
        <v>#VALUE!</v>
      </c>
      <c r="AK877" s="79" t="str">
        <f>(IFERROR(VLOOKUP(AB877,Categories!$A$2:$B$20,2,1),""))</f>
        <v/>
      </c>
      <c r="AL877" s="79" t="str">
        <f ca="1">IFERROR(VLOOKUP((HLOOKUP((VLOOKUP($AB877,Categories!$A$2:$F$20,3,1)), $AB$3:$AJ877, (ROW()-ROW($AB$3)+1), 0)), INDIRECT(VLOOKUP($AB877,Categories!$A$2:$F$20,6,1)),2,0),AK877)</f>
        <v/>
      </c>
      <c r="AM877" s="79" t="str">
        <f ca="1">IFERROR(VLOOKUP((HLOOKUP((VLOOKUP($AB877,Categories!$A$2:$F$20,4,1)),$AB$3:$AJ877,(ROW()-ROW($AB$3)+1),0)),INDIRECT(VLOOKUP($AB877,Categories!$A$2:$H$20,7,1)),2,0),"")</f>
        <v/>
      </c>
      <c r="AN877" s="79" t="str">
        <f ca="1">IFERROR(VLOOKUP((HLOOKUP((VLOOKUP($AB877,Categories!$A$2:$F$20,5,1)), $AB$3:$AJ877, (ROW()-ROW($AB$3)+1), 0)), INDIRECT(VLOOKUP($AB877,Categories!$A$2:$H$20,8,1)),2,0),"")</f>
        <v/>
      </c>
      <c r="AO877" s="79" t="str">
        <f t="shared" ca="1" si="168"/>
        <v/>
      </c>
      <c r="AP877" s="81"/>
      <c r="AQ877" s="70" t="str">
        <f>IFERROR(VLOOKUP(VALUE(MID(AP877,1,1)),AdditionalElements!$A$2:$B$50,2,0),"")</f>
        <v/>
      </c>
      <c r="AR877" s="70" t="str">
        <f>IFERROR(VLOOKUP(VALUE(MID(AP877,2,1)),AdditionalElements!$H$2:$I$50,2,0),"")</f>
        <v/>
      </c>
      <c r="AS877" s="70" t="str">
        <f>IFERROR(VLOOKUP(VALUE(MID(AP877,3,1)),AdditionalElements!$O$2:$P$50,2,0),"")</f>
        <v/>
      </c>
      <c r="AT877" s="70" t="str">
        <f>IFERROR(VLOOKUP(VALUE(MID(AP877,4,1)),AdditionalElements!$V$2:$W$50,2,0),"")</f>
        <v/>
      </c>
      <c r="AU877" s="71"/>
      <c r="AV877" s="79" t="str">
        <f>IFERROR(IF(VALUE(MID(AU877,1,1))=1, VLOOKUP(VALUE(MID(AU877,1,1)), TxtPanelShape!$A$2:$C$50, 3, 0), (IF(VALUE(MID(AU877,1,1))&gt;=7, VLOOKUP(VALUE(MID(AU877,1,1)), TxtPanelShape!$A$2:$C$50, 3, 0),VLOOKUP(VALUE(MID(AU877,1,2)),TxtPanelShape!$A$2:$C$50,3,0)))), "")</f>
        <v/>
      </c>
      <c r="AW877" s="79" t="str">
        <f>IFERROR(IF(VALUE(MID(AU877,1,1))=1, ", "&amp;VLOOKUP(VALUE(MID(AU877,2,1)), TxtPanelShape!$H$2:$I$50, 2, 0), IF(VALUE(MID(AU877,1,1))&gt;=7, ", "&amp;VLOOKUP(VALUE(MID(AU877,2,1)), TxtPanelShape!$H$2:$I$50, 2, 0),"")), "")</f>
        <v/>
      </c>
      <c r="AX877" s="79" t="str">
        <f>IFERROR(IF(VALUE(MID(AU877,1,1))=1, ", "&amp;VLOOKUP(VALUE(MID(AU877,3,1)), TxtPanelShape!$O$2:$P$50, 2, 0), IF(VALUE(MID(AU877,1,1))&gt;=7, ", "&amp;VLOOKUP(VALUE(MID(AU877,3,1)), TxtPanelShape!$O$2:$P$50, 2, 0),"")),"")</f>
        <v/>
      </c>
      <c r="AY877" s="79" t="str">
        <f>IFERROR("; "&amp;VLOOKUP(VALUE(MID(AU877,4,1)), TxtPanelShape!$V$2:$W$50,2,0),"")</f>
        <v/>
      </c>
      <c r="AZ877" s="79" t="str">
        <f t="shared" si="169"/>
        <v/>
      </c>
      <c r="BA877" s="71"/>
      <c r="BB877" s="79" t="str">
        <f>IFERROR(IF(VALUE(MID(BA877,1,1))=1, VLOOKUP(VALUE(MID(BA877,1,1)), TxtPanelShape!$A$2:$C$50, 3, 0), (IF(VALUE(MID(BA877,1,1))&gt;=7, VLOOKUP(VALUE(MID(BA877,1,1)), TxtPanelShape!$A$2:$C$50, 3, 0),VLOOKUP(VALUE(MID(BA877,1,2)),TxtPanelShape!$A$2:$C$50,3,0)))), "")</f>
        <v/>
      </c>
      <c r="BC877" s="79" t="str">
        <f>IFERROR(IF(VALUE(MID(BA877,1,1))=1, ", "&amp;VLOOKUP(VALUE(MID(BA877,2,1)), TxtPanelShape!$H$2:$I$50, 2, 0), IF(VALUE(MID(BA877,1,1))&gt;=7, ", "&amp;VLOOKUP(VALUE(MID(BA877,2,1)), TxtPanelShape!$H$2:$I$50, 2, 0),"")), "")</f>
        <v/>
      </c>
      <c r="BD877" s="79" t="str">
        <f>IFERROR(IF(VALUE(MID(BA877,1,1))=1, ", "&amp;VLOOKUP(VALUE(MID(BA877,3,1)), TxtPanelShape!$O$2:$P$50, 2, 0), IF(VALUE(MID(BA877,1,1))&gt;=7, ", "&amp;VLOOKUP(VALUE(MID(BA877,3,1)), TxtPanelShape!$O$2:$P$50, 2, 0),"")),"")</f>
        <v/>
      </c>
      <c r="BE877" s="79" t="str">
        <f>IFERROR("; "&amp;VLOOKUP(VALUE(MID(BA877,4,1)), TxtPanelShape!$V$2:$W$50,2,0),"")</f>
        <v/>
      </c>
      <c r="BF877" s="79" t="str">
        <f t="shared" si="170"/>
        <v/>
      </c>
      <c r="BG877" s="71"/>
      <c r="BH877" s="79" t="str">
        <f>IFERROR(VLOOKUP(BG877, TxtPanelDefinition!$A$2:$B$50, 2, 0),"")</f>
        <v/>
      </c>
      <c r="BI877" s="71"/>
      <c r="BJ877" s="79" t="str">
        <f>IFERROR(VLOOKUP(BI877, TxtPanelDefinition!$A$2:$B$50, 2, 0),"")</f>
        <v/>
      </c>
      <c r="BK877" s="71"/>
      <c r="BL877" s="79" t="str">
        <f>IFERROR(VLOOKUP(BK877, InscrTechniques!$A$2:$B$50, 2, 0),"")</f>
        <v/>
      </c>
      <c r="BM877" s="71"/>
      <c r="BN877" s="79" t="str">
        <f>IFERROR(VLOOKUP(BM877, InscrTechniques!$A$2:$B$50, 2, 0),"")</f>
        <v/>
      </c>
      <c r="BO877" s="71"/>
      <c r="BP877" s="79" t="str">
        <f>IFERROR(VLOOKUP(BO877, InscrTechniques!$A$2:$B$50, 2, 0),"")</f>
        <v/>
      </c>
      <c r="BQ877" s="71"/>
      <c r="BR877" s="79" t="str">
        <f>IFERROR(VLOOKUP(BQ877, InscrTechniques!$A$2:$B$50, 2, 0),"")</f>
        <v/>
      </c>
      <c r="BS877" s="71"/>
      <c r="BT877" s="79" t="str">
        <f>IFERROR(VLOOKUP(BS877, InscrTechniques!$A$2:$B$50, 2, 0),"")</f>
        <v/>
      </c>
      <c r="BU877" s="71"/>
      <c r="BV877" s="79" t="str">
        <f>IFERROR(VLOOKUP(BU877, InscrTechniques!$A$2:$B$50, 2, 0),"")</f>
        <v/>
      </c>
      <c r="BW877" s="125"/>
      <c r="BX877" s="79" t="str">
        <f>IFERROR(VLOOKUP(BW877, InscrTechniques!$A$2:$B$50, 2, 0),"")</f>
        <v/>
      </c>
      <c r="BY877" s="125"/>
      <c r="BZ877" s="79" t="str">
        <f>IFERROR(VLOOKUP(BY877, InscrTechniques!$A$2:$B$50, 2, 0),"")</f>
        <v/>
      </c>
      <c r="CA877" s="74"/>
      <c r="CB877" s="114" t="str">
        <f>IFERROR(VLOOKUP(CA877, LetterStyle!$A$2:$B$50, 2, 0),"")</f>
        <v/>
      </c>
      <c r="CC877" s="74"/>
      <c r="CD877" s="114" t="str">
        <f>IFERROR(VLOOKUP(CC877, LetterStyle!$A$2:$B$50, 2, 0),"")</f>
        <v/>
      </c>
      <c r="CE877" s="74"/>
      <c r="CF877" s="114" t="str">
        <f>IFERROR(VLOOKUP(CE877, LetterStyle!$A$2:$B$50, 2, 0),"")</f>
        <v/>
      </c>
      <c r="CG877" s="74"/>
      <c r="CH877" s="79" t="str">
        <f>IFERROR(VLOOKUP(CG877, LetterStyle!$A$2:$B$50, 2, 0),"")</f>
        <v/>
      </c>
      <c r="CI877" s="71"/>
      <c r="CJ877" s="79" t="str">
        <f>IFERROR(VLOOKUP(CI877, DecMotifs!$A$1:$B$306, 2, 0),"")</f>
        <v/>
      </c>
      <c r="CK877" s="71"/>
      <c r="CL877" s="79" t="str">
        <f>IFERROR(VLOOKUP(CK877, DecMotifs!$A$1:$B$306, 2, 0),"")</f>
        <v/>
      </c>
      <c r="CM877" s="71"/>
      <c r="CN877" s="79" t="str">
        <f>IFERROR(VLOOKUP(CM877, DecMotifs!$A$1:$B$306, 2, 0),"")</f>
        <v/>
      </c>
      <c r="CO877" s="71"/>
      <c r="CP877" s="79" t="str">
        <f>IFERROR(VLOOKUP(CO877, MarginalDec!$A$2:$B$253, 2, 0),"")</f>
        <v/>
      </c>
      <c r="CQ877" s="71"/>
      <c r="CR877" s="79" t="str">
        <f>IFERROR(VLOOKUP(CQ877, MarginalDec!$A$2:$B$253, 2, 0),"")</f>
        <v/>
      </c>
      <c r="CS877" s="71"/>
      <c r="CT877" s="79" t="str">
        <f>IFERROR(VLOOKUP(CS877, MarginalDec!$A$2:$B$253, 2, 0),"")</f>
        <v/>
      </c>
      <c r="CU877" s="71"/>
      <c r="CV877" s="79" t="str">
        <f>IF(ISBLANK(CU877),"", IFERROR(VLOOKUP(CU877, Tooling!$A$2:$B$252, 2, 0),""))</f>
        <v/>
      </c>
      <c r="CW877" s="71"/>
      <c r="CX877" s="79" t="str">
        <f>IF(ISBLANK(CW877),"", IFERROR(VLOOKUP(CW877, Tooling!$A$2:$B$252, 2, 0),""))</f>
        <v/>
      </c>
      <c r="CY877" s="71"/>
      <c r="CZ877" s="79" t="str">
        <f>IF(ISBLANK(CY877),"", IFERROR(VLOOKUP(CY877, Repairs!$A$2:$B$252, 2, 0),""))</f>
        <v/>
      </c>
      <c r="DA877" s="77"/>
      <c r="DB877" s="71"/>
      <c r="DC877" s="79" t="str">
        <f>IFERROR(VLOOKUP(DB877, DatingReason!$A$2:$B$252, 2, 0),"")</f>
        <v/>
      </c>
      <c r="DD877" s="123" t="str">
        <f t="shared" si="171"/>
        <v/>
      </c>
      <c r="DF877" s="119" t="str">
        <f t="array" ref="DF877">IF(AND($B877&lt;&gt;"", $DE877&lt;&gt;"", $DE877&lt;&gt;"No"),MAX(IF($B877=PEOPLE!$B$4:$B$1000, PEOPLE!$Q$4:$Q$1000,""))+100,"")</f>
        <v/>
      </c>
      <c r="DG877" s="68"/>
      <c r="DH877" s="76">
        <f>COUNTIF(PEOPLE!B:B, MEMORIALS!B877)</f>
        <v>0</v>
      </c>
      <c r="DI877" s="82"/>
      <c r="DJ877" s="82"/>
      <c r="DK877" s="82"/>
      <c r="DL877" s="68"/>
      <c r="DM877" s="68"/>
      <c r="DN877" s="68"/>
      <c r="DO877" s="68"/>
      <c r="DP877" s="68"/>
    </row>
    <row r="878" spans="1:120" ht="15" customHeight="1" x14ac:dyDescent="0.25">
      <c r="A878" s="68"/>
      <c r="B878" s="69"/>
      <c r="C878" s="68"/>
      <c r="D878" s="68"/>
      <c r="E878" s="70" t="str">
        <f>IF(D878="","",VLOOKUP(D878,Denomination!$A$2:$B$50, 2, 0))</f>
        <v/>
      </c>
      <c r="F878" s="68"/>
      <c r="G878" s="71"/>
      <c r="H878" s="70" t="str">
        <f>IF(G878="","",VLOOKUP(G878,MCondition!$A$2:$B$50, 2, 0))</f>
        <v/>
      </c>
      <c r="I878" s="72"/>
      <c r="J878" s="71"/>
      <c r="K878" s="70" t="str">
        <f>IF(J878="","",VLOOKUP(J878,ICondition!$A$2:$B$50, 2, 0))</f>
        <v/>
      </c>
      <c r="L878" s="73"/>
      <c r="M878" s="73"/>
      <c r="N878" s="73"/>
      <c r="O878" s="73"/>
      <c r="P878" s="73"/>
      <c r="Q878" s="73"/>
      <c r="R878" s="78"/>
      <c r="S878" s="79" t="str">
        <f>IFERROR(VLOOKUP(R878,Material!$A$2:$B$59, 2, 0),"")</f>
        <v/>
      </c>
      <c r="T878" s="71"/>
      <c r="U878" s="79" t="str">
        <f>IFERROR(VLOOKUP(T878,Material!$A$2:$B$59, 2, 0),"")</f>
        <v/>
      </c>
      <c r="V878" s="71"/>
      <c r="W878" s="79" t="str">
        <f>IFERROR(VLOOKUP(V878,Material!$A$2:$B$59, 2, 0),"")</f>
        <v/>
      </c>
      <c r="X878" s="71"/>
      <c r="Y878" s="79" t="str">
        <f>IFERROR(VLOOKUP(X878,Material!$A$2:$B$59, 2, 0),"")</f>
        <v/>
      </c>
      <c r="Z878" s="71"/>
      <c r="AA878" s="79" t="str">
        <f>IFERROR(VLOOKUP(Z878,Material!$A$2:$B$59, 2, 0),"")</f>
        <v/>
      </c>
      <c r="AB878" s="74"/>
      <c r="AC878" s="75" t="e">
        <f t="shared" si="160"/>
        <v>#VALUE!</v>
      </c>
      <c r="AD878" s="75" t="e">
        <f t="shared" si="161"/>
        <v>#VALUE!</v>
      </c>
      <c r="AE878" s="75" t="e">
        <f t="shared" si="163"/>
        <v>#VALUE!</v>
      </c>
      <c r="AF878" s="75" t="e">
        <f t="shared" si="162"/>
        <v>#VALUE!</v>
      </c>
      <c r="AG878" s="75" t="e">
        <f t="shared" si="164"/>
        <v>#VALUE!</v>
      </c>
      <c r="AH878" s="75" t="e">
        <f t="shared" si="165"/>
        <v>#VALUE!</v>
      </c>
      <c r="AI878" s="75" t="e">
        <f t="shared" si="166"/>
        <v>#VALUE!</v>
      </c>
      <c r="AJ878" s="80" t="e">
        <f t="shared" si="167"/>
        <v>#VALUE!</v>
      </c>
      <c r="AK878" s="79" t="str">
        <f>(IFERROR(VLOOKUP(AB878,Categories!$A$2:$B$20,2,1),""))</f>
        <v/>
      </c>
      <c r="AL878" s="79" t="str">
        <f ca="1">IFERROR(VLOOKUP((HLOOKUP((VLOOKUP($AB878,Categories!$A$2:$F$20,3,1)), $AB$3:$AJ878, (ROW()-ROW($AB$3)+1), 0)), INDIRECT(VLOOKUP($AB878,Categories!$A$2:$F$20,6,1)),2,0),AK878)</f>
        <v/>
      </c>
      <c r="AM878" s="79" t="str">
        <f ca="1">IFERROR(VLOOKUP((HLOOKUP((VLOOKUP($AB878,Categories!$A$2:$F$20,4,1)),$AB$3:$AJ878,(ROW()-ROW($AB$3)+1),0)),INDIRECT(VLOOKUP($AB878,Categories!$A$2:$H$20,7,1)),2,0),"")</f>
        <v/>
      </c>
      <c r="AN878" s="79" t="str">
        <f ca="1">IFERROR(VLOOKUP((HLOOKUP((VLOOKUP($AB878,Categories!$A$2:$F$20,5,1)), $AB$3:$AJ878, (ROW()-ROW($AB$3)+1), 0)), INDIRECT(VLOOKUP($AB878,Categories!$A$2:$H$20,8,1)),2,0),"")</f>
        <v/>
      </c>
      <c r="AO878" s="79" t="str">
        <f t="shared" ca="1" si="168"/>
        <v/>
      </c>
      <c r="AP878" s="81"/>
      <c r="AQ878" s="70" t="str">
        <f>IFERROR(VLOOKUP(VALUE(MID(AP878,1,1)),AdditionalElements!$A$2:$B$50,2,0),"")</f>
        <v/>
      </c>
      <c r="AR878" s="70" t="str">
        <f>IFERROR(VLOOKUP(VALUE(MID(AP878,2,1)),AdditionalElements!$H$2:$I$50,2,0),"")</f>
        <v/>
      </c>
      <c r="AS878" s="70" t="str">
        <f>IFERROR(VLOOKUP(VALUE(MID(AP878,3,1)),AdditionalElements!$O$2:$P$50,2,0),"")</f>
        <v/>
      </c>
      <c r="AT878" s="70" t="str">
        <f>IFERROR(VLOOKUP(VALUE(MID(AP878,4,1)),AdditionalElements!$V$2:$W$50,2,0),"")</f>
        <v/>
      </c>
      <c r="AU878" s="71"/>
      <c r="AV878" s="79" t="str">
        <f>IFERROR(IF(VALUE(MID(AU878,1,1))=1, VLOOKUP(VALUE(MID(AU878,1,1)), TxtPanelShape!$A$2:$C$50, 3, 0), (IF(VALUE(MID(AU878,1,1))&gt;=7, VLOOKUP(VALUE(MID(AU878,1,1)), TxtPanelShape!$A$2:$C$50, 3, 0),VLOOKUP(VALUE(MID(AU878,1,2)),TxtPanelShape!$A$2:$C$50,3,0)))), "")</f>
        <v/>
      </c>
      <c r="AW878" s="79" t="str">
        <f>IFERROR(IF(VALUE(MID(AU878,1,1))=1, ", "&amp;VLOOKUP(VALUE(MID(AU878,2,1)), TxtPanelShape!$H$2:$I$50, 2, 0), IF(VALUE(MID(AU878,1,1))&gt;=7, ", "&amp;VLOOKUP(VALUE(MID(AU878,2,1)), TxtPanelShape!$H$2:$I$50, 2, 0),"")), "")</f>
        <v/>
      </c>
      <c r="AX878" s="79" t="str">
        <f>IFERROR(IF(VALUE(MID(AU878,1,1))=1, ", "&amp;VLOOKUP(VALUE(MID(AU878,3,1)), TxtPanelShape!$O$2:$P$50, 2, 0), IF(VALUE(MID(AU878,1,1))&gt;=7, ", "&amp;VLOOKUP(VALUE(MID(AU878,3,1)), TxtPanelShape!$O$2:$P$50, 2, 0),"")),"")</f>
        <v/>
      </c>
      <c r="AY878" s="79" t="str">
        <f>IFERROR("; "&amp;VLOOKUP(VALUE(MID(AU878,4,1)), TxtPanelShape!$V$2:$W$50,2,0),"")</f>
        <v/>
      </c>
      <c r="AZ878" s="79" t="str">
        <f t="shared" si="169"/>
        <v/>
      </c>
      <c r="BA878" s="71"/>
      <c r="BB878" s="79" t="str">
        <f>IFERROR(IF(VALUE(MID(BA878,1,1))=1, VLOOKUP(VALUE(MID(BA878,1,1)), TxtPanelShape!$A$2:$C$50, 3, 0), (IF(VALUE(MID(BA878,1,1))&gt;=7, VLOOKUP(VALUE(MID(BA878,1,1)), TxtPanelShape!$A$2:$C$50, 3, 0),VLOOKUP(VALUE(MID(BA878,1,2)),TxtPanelShape!$A$2:$C$50,3,0)))), "")</f>
        <v/>
      </c>
      <c r="BC878" s="79" t="str">
        <f>IFERROR(IF(VALUE(MID(BA878,1,1))=1, ", "&amp;VLOOKUP(VALUE(MID(BA878,2,1)), TxtPanelShape!$H$2:$I$50, 2, 0), IF(VALUE(MID(BA878,1,1))&gt;=7, ", "&amp;VLOOKUP(VALUE(MID(BA878,2,1)), TxtPanelShape!$H$2:$I$50, 2, 0),"")), "")</f>
        <v/>
      </c>
      <c r="BD878" s="79" t="str">
        <f>IFERROR(IF(VALUE(MID(BA878,1,1))=1, ", "&amp;VLOOKUP(VALUE(MID(BA878,3,1)), TxtPanelShape!$O$2:$P$50, 2, 0), IF(VALUE(MID(BA878,1,1))&gt;=7, ", "&amp;VLOOKUP(VALUE(MID(BA878,3,1)), TxtPanelShape!$O$2:$P$50, 2, 0),"")),"")</f>
        <v/>
      </c>
      <c r="BE878" s="79" t="str">
        <f>IFERROR("; "&amp;VLOOKUP(VALUE(MID(BA878,4,1)), TxtPanelShape!$V$2:$W$50,2,0),"")</f>
        <v/>
      </c>
      <c r="BF878" s="79" t="str">
        <f t="shared" si="170"/>
        <v/>
      </c>
      <c r="BG878" s="71"/>
      <c r="BH878" s="79" t="str">
        <f>IFERROR(VLOOKUP(BG878, TxtPanelDefinition!$A$2:$B$50, 2, 0),"")</f>
        <v/>
      </c>
      <c r="BI878" s="71"/>
      <c r="BJ878" s="79" t="str">
        <f>IFERROR(VLOOKUP(BI878, TxtPanelDefinition!$A$2:$B$50, 2, 0),"")</f>
        <v/>
      </c>
      <c r="BK878" s="71"/>
      <c r="BL878" s="79" t="str">
        <f>IFERROR(VLOOKUP(BK878, InscrTechniques!$A$2:$B$50, 2, 0),"")</f>
        <v/>
      </c>
      <c r="BM878" s="71"/>
      <c r="BN878" s="79" t="str">
        <f>IFERROR(VLOOKUP(BM878, InscrTechniques!$A$2:$B$50, 2, 0),"")</f>
        <v/>
      </c>
      <c r="BO878" s="71"/>
      <c r="BP878" s="79" t="str">
        <f>IFERROR(VLOOKUP(BO878, InscrTechniques!$A$2:$B$50, 2, 0),"")</f>
        <v/>
      </c>
      <c r="BQ878" s="71"/>
      <c r="BR878" s="79" t="str">
        <f>IFERROR(VLOOKUP(BQ878, InscrTechniques!$A$2:$B$50, 2, 0),"")</f>
        <v/>
      </c>
      <c r="BS878" s="71"/>
      <c r="BT878" s="79" t="str">
        <f>IFERROR(VLOOKUP(BS878, InscrTechniques!$A$2:$B$50, 2, 0),"")</f>
        <v/>
      </c>
      <c r="BU878" s="71"/>
      <c r="BV878" s="79" t="str">
        <f>IFERROR(VLOOKUP(BU878, InscrTechniques!$A$2:$B$50, 2, 0),"")</f>
        <v/>
      </c>
      <c r="BW878" s="125"/>
      <c r="BX878" s="79" t="str">
        <f>IFERROR(VLOOKUP(BW878, InscrTechniques!$A$2:$B$50, 2, 0),"")</f>
        <v/>
      </c>
      <c r="BY878" s="125"/>
      <c r="BZ878" s="79" t="str">
        <f>IFERROR(VLOOKUP(BY878, InscrTechniques!$A$2:$B$50, 2, 0),"")</f>
        <v/>
      </c>
      <c r="CA878" s="74"/>
      <c r="CB878" s="114" t="str">
        <f>IFERROR(VLOOKUP(CA878, LetterStyle!$A$2:$B$50, 2, 0),"")</f>
        <v/>
      </c>
      <c r="CC878" s="74"/>
      <c r="CD878" s="114" t="str">
        <f>IFERROR(VLOOKUP(CC878, LetterStyle!$A$2:$B$50, 2, 0),"")</f>
        <v/>
      </c>
      <c r="CE878" s="74"/>
      <c r="CF878" s="114" t="str">
        <f>IFERROR(VLOOKUP(CE878, LetterStyle!$A$2:$B$50, 2, 0),"")</f>
        <v/>
      </c>
      <c r="CG878" s="74"/>
      <c r="CH878" s="79" t="str">
        <f>IFERROR(VLOOKUP(CG878, LetterStyle!$A$2:$B$50, 2, 0),"")</f>
        <v/>
      </c>
      <c r="CI878" s="71"/>
      <c r="CJ878" s="79" t="str">
        <f>IFERROR(VLOOKUP(CI878, DecMotifs!$A$1:$B$306, 2, 0),"")</f>
        <v/>
      </c>
      <c r="CK878" s="71"/>
      <c r="CL878" s="79" t="str">
        <f>IFERROR(VLOOKUP(CK878, DecMotifs!$A$1:$B$306, 2, 0),"")</f>
        <v/>
      </c>
      <c r="CM878" s="71"/>
      <c r="CN878" s="79" t="str">
        <f>IFERROR(VLOOKUP(CM878, DecMotifs!$A$1:$B$306, 2, 0),"")</f>
        <v/>
      </c>
      <c r="CO878" s="71"/>
      <c r="CP878" s="79" t="str">
        <f>IFERROR(VLOOKUP(CO878, MarginalDec!$A$2:$B$253, 2, 0),"")</f>
        <v/>
      </c>
      <c r="CQ878" s="71"/>
      <c r="CR878" s="79" t="str">
        <f>IFERROR(VLOOKUP(CQ878, MarginalDec!$A$2:$B$253, 2, 0),"")</f>
        <v/>
      </c>
      <c r="CS878" s="71"/>
      <c r="CT878" s="79" t="str">
        <f>IFERROR(VLOOKUP(CS878, MarginalDec!$A$2:$B$253, 2, 0),"")</f>
        <v/>
      </c>
      <c r="CU878" s="71"/>
      <c r="CV878" s="79" t="str">
        <f>IF(ISBLANK(CU878),"", IFERROR(VLOOKUP(CU878, Tooling!$A$2:$B$252, 2, 0),""))</f>
        <v/>
      </c>
      <c r="CW878" s="71"/>
      <c r="CX878" s="79" t="str">
        <f>IF(ISBLANK(CW878),"", IFERROR(VLOOKUP(CW878, Tooling!$A$2:$B$252, 2, 0),""))</f>
        <v/>
      </c>
      <c r="CY878" s="71"/>
      <c r="CZ878" s="79" t="str">
        <f>IF(ISBLANK(CY878),"", IFERROR(VLOOKUP(CY878, Repairs!$A$2:$B$252, 2, 0),""))</f>
        <v/>
      </c>
      <c r="DA878" s="77"/>
      <c r="DB878" s="71"/>
      <c r="DC878" s="79" t="str">
        <f>IFERROR(VLOOKUP(DB878, DatingReason!$A$2:$B$252, 2, 0),"")</f>
        <v/>
      </c>
      <c r="DD878" s="123" t="str">
        <f t="shared" si="171"/>
        <v/>
      </c>
      <c r="DF878" s="119" t="str">
        <f t="array" ref="DF878">IF(AND($B878&lt;&gt;"", $DE878&lt;&gt;"", $DE878&lt;&gt;"No"),MAX(IF($B878=PEOPLE!$B$4:$B$1000, PEOPLE!$Q$4:$Q$1000,""))+100,"")</f>
        <v/>
      </c>
      <c r="DG878" s="68"/>
      <c r="DH878" s="76">
        <f>COUNTIF(PEOPLE!B:B, MEMORIALS!B878)</f>
        <v>0</v>
      </c>
      <c r="DI878" s="82"/>
      <c r="DJ878" s="82"/>
      <c r="DK878" s="82"/>
      <c r="DL878" s="68"/>
      <c r="DM878" s="68"/>
      <c r="DN878" s="68"/>
      <c r="DO878" s="68"/>
      <c r="DP878" s="68"/>
    </row>
    <row r="879" spans="1:120" ht="15" customHeight="1" x14ac:dyDescent="0.25">
      <c r="A879" s="68"/>
      <c r="B879" s="69"/>
      <c r="C879" s="68"/>
      <c r="D879" s="68"/>
      <c r="E879" s="70" t="str">
        <f>IF(D879="","",VLOOKUP(D879,Denomination!$A$2:$B$50, 2, 0))</f>
        <v/>
      </c>
      <c r="F879" s="68"/>
      <c r="G879" s="71"/>
      <c r="H879" s="70" t="str">
        <f>IF(G879="","",VLOOKUP(G879,MCondition!$A$2:$B$50, 2, 0))</f>
        <v/>
      </c>
      <c r="I879" s="72"/>
      <c r="J879" s="71"/>
      <c r="K879" s="70" t="str">
        <f>IF(J879="","",VLOOKUP(J879,ICondition!$A$2:$B$50, 2, 0))</f>
        <v/>
      </c>
      <c r="L879" s="73"/>
      <c r="M879" s="73"/>
      <c r="N879" s="73"/>
      <c r="O879" s="73"/>
      <c r="P879" s="73"/>
      <c r="Q879" s="73"/>
      <c r="R879" s="78"/>
      <c r="S879" s="79" t="str">
        <f>IFERROR(VLOOKUP(R879,Material!$A$2:$B$59, 2, 0),"")</f>
        <v/>
      </c>
      <c r="T879" s="71"/>
      <c r="U879" s="79" t="str">
        <f>IFERROR(VLOOKUP(T879,Material!$A$2:$B$59, 2, 0),"")</f>
        <v/>
      </c>
      <c r="V879" s="71"/>
      <c r="W879" s="79" t="str">
        <f>IFERROR(VLOOKUP(V879,Material!$A$2:$B$59, 2, 0),"")</f>
        <v/>
      </c>
      <c r="X879" s="71"/>
      <c r="Y879" s="79" t="str">
        <f>IFERROR(VLOOKUP(X879,Material!$A$2:$B$59, 2, 0),"")</f>
        <v/>
      </c>
      <c r="Z879" s="71"/>
      <c r="AA879" s="79" t="str">
        <f>IFERROR(VLOOKUP(Z879,Material!$A$2:$B$59, 2, 0),"")</f>
        <v/>
      </c>
      <c r="AB879" s="74"/>
      <c r="AC879" s="75" t="e">
        <f t="shared" si="160"/>
        <v>#VALUE!</v>
      </c>
      <c r="AD879" s="75" t="e">
        <f t="shared" si="161"/>
        <v>#VALUE!</v>
      </c>
      <c r="AE879" s="75" t="e">
        <f t="shared" si="163"/>
        <v>#VALUE!</v>
      </c>
      <c r="AF879" s="75" t="e">
        <f t="shared" si="162"/>
        <v>#VALUE!</v>
      </c>
      <c r="AG879" s="75" t="e">
        <f t="shared" si="164"/>
        <v>#VALUE!</v>
      </c>
      <c r="AH879" s="75" t="e">
        <f t="shared" si="165"/>
        <v>#VALUE!</v>
      </c>
      <c r="AI879" s="75" t="e">
        <f t="shared" si="166"/>
        <v>#VALUE!</v>
      </c>
      <c r="AJ879" s="80" t="e">
        <f t="shared" si="167"/>
        <v>#VALUE!</v>
      </c>
      <c r="AK879" s="79" t="str">
        <f>(IFERROR(VLOOKUP(AB879,Categories!$A$2:$B$20,2,1),""))</f>
        <v/>
      </c>
      <c r="AL879" s="79" t="str">
        <f ca="1">IFERROR(VLOOKUP((HLOOKUP((VLOOKUP($AB879,Categories!$A$2:$F$20,3,1)), $AB$3:$AJ879, (ROW()-ROW($AB$3)+1), 0)), INDIRECT(VLOOKUP($AB879,Categories!$A$2:$F$20,6,1)),2,0),AK879)</f>
        <v/>
      </c>
      <c r="AM879" s="79" t="str">
        <f ca="1">IFERROR(VLOOKUP((HLOOKUP((VLOOKUP($AB879,Categories!$A$2:$F$20,4,1)),$AB$3:$AJ879,(ROW()-ROW($AB$3)+1),0)),INDIRECT(VLOOKUP($AB879,Categories!$A$2:$H$20,7,1)),2,0),"")</f>
        <v/>
      </c>
      <c r="AN879" s="79" t="str">
        <f ca="1">IFERROR(VLOOKUP((HLOOKUP((VLOOKUP($AB879,Categories!$A$2:$F$20,5,1)), $AB$3:$AJ879, (ROW()-ROW($AB$3)+1), 0)), INDIRECT(VLOOKUP($AB879,Categories!$A$2:$H$20,8,1)),2,0),"")</f>
        <v/>
      </c>
      <c r="AO879" s="79" t="str">
        <f t="shared" ca="1" si="168"/>
        <v/>
      </c>
      <c r="AP879" s="81"/>
      <c r="AQ879" s="70" t="str">
        <f>IFERROR(VLOOKUP(VALUE(MID(AP879,1,1)),AdditionalElements!$A$2:$B$50,2,0),"")</f>
        <v/>
      </c>
      <c r="AR879" s="70" t="str">
        <f>IFERROR(VLOOKUP(VALUE(MID(AP879,2,1)),AdditionalElements!$H$2:$I$50,2,0),"")</f>
        <v/>
      </c>
      <c r="AS879" s="70" t="str">
        <f>IFERROR(VLOOKUP(VALUE(MID(AP879,3,1)),AdditionalElements!$O$2:$P$50,2,0),"")</f>
        <v/>
      </c>
      <c r="AT879" s="70" t="str">
        <f>IFERROR(VLOOKUP(VALUE(MID(AP879,4,1)),AdditionalElements!$V$2:$W$50,2,0),"")</f>
        <v/>
      </c>
      <c r="AU879" s="71"/>
      <c r="AV879" s="79" t="str">
        <f>IFERROR(IF(VALUE(MID(AU879,1,1))=1, VLOOKUP(VALUE(MID(AU879,1,1)), TxtPanelShape!$A$2:$C$50, 3, 0), (IF(VALUE(MID(AU879,1,1))&gt;=7, VLOOKUP(VALUE(MID(AU879,1,1)), TxtPanelShape!$A$2:$C$50, 3, 0),VLOOKUP(VALUE(MID(AU879,1,2)),TxtPanelShape!$A$2:$C$50,3,0)))), "")</f>
        <v/>
      </c>
      <c r="AW879" s="79" t="str">
        <f>IFERROR(IF(VALUE(MID(AU879,1,1))=1, ", "&amp;VLOOKUP(VALUE(MID(AU879,2,1)), TxtPanelShape!$H$2:$I$50, 2, 0), IF(VALUE(MID(AU879,1,1))&gt;=7, ", "&amp;VLOOKUP(VALUE(MID(AU879,2,1)), TxtPanelShape!$H$2:$I$50, 2, 0),"")), "")</f>
        <v/>
      </c>
      <c r="AX879" s="79" t="str">
        <f>IFERROR(IF(VALUE(MID(AU879,1,1))=1, ", "&amp;VLOOKUP(VALUE(MID(AU879,3,1)), TxtPanelShape!$O$2:$P$50, 2, 0), IF(VALUE(MID(AU879,1,1))&gt;=7, ", "&amp;VLOOKUP(VALUE(MID(AU879,3,1)), TxtPanelShape!$O$2:$P$50, 2, 0),"")),"")</f>
        <v/>
      </c>
      <c r="AY879" s="79" t="str">
        <f>IFERROR("; "&amp;VLOOKUP(VALUE(MID(AU879,4,1)), TxtPanelShape!$V$2:$W$50,2,0),"")</f>
        <v/>
      </c>
      <c r="AZ879" s="79" t="str">
        <f t="shared" si="169"/>
        <v/>
      </c>
      <c r="BA879" s="71"/>
      <c r="BB879" s="79" t="str">
        <f>IFERROR(IF(VALUE(MID(BA879,1,1))=1, VLOOKUP(VALUE(MID(BA879,1,1)), TxtPanelShape!$A$2:$C$50, 3, 0), (IF(VALUE(MID(BA879,1,1))&gt;=7, VLOOKUP(VALUE(MID(BA879,1,1)), TxtPanelShape!$A$2:$C$50, 3, 0),VLOOKUP(VALUE(MID(BA879,1,2)),TxtPanelShape!$A$2:$C$50,3,0)))), "")</f>
        <v/>
      </c>
      <c r="BC879" s="79" t="str">
        <f>IFERROR(IF(VALUE(MID(BA879,1,1))=1, ", "&amp;VLOOKUP(VALUE(MID(BA879,2,1)), TxtPanelShape!$H$2:$I$50, 2, 0), IF(VALUE(MID(BA879,1,1))&gt;=7, ", "&amp;VLOOKUP(VALUE(MID(BA879,2,1)), TxtPanelShape!$H$2:$I$50, 2, 0),"")), "")</f>
        <v/>
      </c>
      <c r="BD879" s="79" t="str">
        <f>IFERROR(IF(VALUE(MID(BA879,1,1))=1, ", "&amp;VLOOKUP(VALUE(MID(BA879,3,1)), TxtPanelShape!$O$2:$P$50, 2, 0), IF(VALUE(MID(BA879,1,1))&gt;=7, ", "&amp;VLOOKUP(VALUE(MID(BA879,3,1)), TxtPanelShape!$O$2:$P$50, 2, 0),"")),"")</f>
        <v/>
      </c>
      <c r="BE879" s="79" t="str">
        <f>IFERROR("; "&amp;VLOOKUP(VALUE(MID(BA879,4,1)), TxtPanelShape!$V$2:$W$50,2,0),"")</f>
        <v/>
      </c>
      <c r="BF879" s="79" t="str">
        <f t="shared" si="170"/>
        <v/>
      </c>
      <c r="BG879" s="71"/>
      <c r="BH879" s="79" t="str">
        <f>IFERROR(VLOOKUP(BG879, TxtPanelDefinition!$A$2:$B$50, 2, 0),"")</f>
        <v/>
      </c>
      <c r="BI879" s="71"/>
      <c r="BJ879" s="79" t="str">
        <f>IFERROR(VLOOKUP(BI879, TxtPanelDefinition!$A$2:$B$50, 2, 0),"")</f>
        <v/>
      </c>
      <c r="BK879" s="71"/>
      <c r="BL879" s="79" t="str">
        <f>IFERROR(VLOOKUP(BK879, InscrTechniques!$A$2:$B$50, 2, 0),"")</f>
        <v/>
      </c>
      <c r="BM879" s="71"/>
      <c r="BN879" s="79" t="str">
        <f>IFERROR(VLOOKUP(BM879, InscrTechniques!$A$2:$B$50, 2, 0),"")</f>
        <v/>
      </c>
      <c r="BO879" s="71"/>
      <c r="BP879" s="79" t="str">
        <f>IFERROR(VLOOKUP(BO879, InscrTechniques!$A$2:$B$50, 2, 0),"")</f>
        <v/>
      </c>
      <c r="BQ879" s="71"/>
      <c r="BR879" s="79" t="str">
        <f>IFERROR(VLOOKUP(BQ879, InscrTechniques!$A$2:$B$50, 2, 0),"")</f>
        <v/>
      </c>
      <c r="BS879" s="71"/>
      <c r="BT879" s="79" t="str">
        <f>IFERROR(VLOOKUP(BS879, InscrTechniques!$A$2:$B$50, 2, 0),"")</f>
        <v/>
      </c>
      <c r="BU879" s="71"/>
      <c r="BV879" s="79" t="str">
        <f>IFERROR(VLOOKUP(BU879, InscrTechniques!$A$2:$B$50, 2, 0),"")</f>
        <v/>
      </c>
      <c r="BW879" s="125"/>
      <c r="BX879" s="79" t="str">
        <f>IFERROR(VLOOKUP(BW879, InscrTechniques!$A$2:$B$50, 2, 0),"")</f>
        <v/>
      </c>
      <c r="BY879" s="125"/>
      <c r="BZ879" s="79" t="str">
        <f>IFERROR(VLOOKUP(BY879, InscrTechniques!$A$2:$B$50, 2, 0),"")</f>
        <v/>
      </c>
      <c r="CA879" s="74"/>
      <c r="CB879" s="114" t="str">
        <f>IFERROR(VLOOKUP(CA879, LetterStyle!$A$2:$B$50, 2, 0),"")</f>
        <v/>
      </c>
      <c r="CC879" s="74"/>
      <c r="CD879" s="114" t="str">
        <f>IFERROR(VLOOKUP(CC879, LetterStyle!$A$2:$B$50, 2, 0),"")</f>
        <v/>
      </c>
      <c r="CE879" s="74"/>
      <c r="CF879" s="114" t="str">
        <f>IFERROR(VLOOKUP(CE879, LetterStyle!$A$2:$B$50, 2, 0),"")</f>
        <v/>
      </c>
      <c r="CG879" s="74"/>
      <c r="CH879" s="79" t="str">
        <f>IFERROR(VLOOKUP(CG879, LetterStyle!$A$2:$B$50, 2, 0),"")</f>
        <v/>
      </c>
      <c r="CI879" s="71"/>
      <c r="CJ879" s="79" t="str">
        <f>IFERROR(VLOOKUP(CI879, DecMotifs!$A$1:$B$306, 2, 0),"")</f>
        <v/>
      </c>
      <c r="CK879" s="71"/>
      <c r="CL879" s="79" t="str">
        <f>IFERROR(VLOOKUP(CK879, DecMotifs!$A$1:$B$306, 2, 0),"")</f>
        <v/>
      </c>
      <c r="CM879" s="71"/>
      <c r="CN879" s="79" t="str">
        <f>IFERROR(VLOOKUP(CM879, DecMotifs!$A$1:$B$306, 2, 0),"")</f>
        <v/>
      </c>
      <c r="CO879" s="71"/>
      <c r="CP879" s="79" t="str">
        <f>IFERROR(VLOOKUP(CO879, MarginalDec!$A$2:$B$253, 2, 0),"")</f>
        <v/>
      </c>
      <c r="CQ879" s="71"/>
      <c r="CR879" s="79" t="str">
        <f>IFERROR(VLOOKUP(CQ879, MarginalDec!$A$2:$B$253, 2, 0),"")</f>
        <v/>
      </c>
      <c r="CS879" s="71"/>
      <c r="CT879" s="79" t="str">
        <f>IFERROR(VLOOKUP(CS879, MarginalDec!$A$2:$B$253, 2, 0),"")</f>
        <v/>
      </c>
      <c r="CU879" s="71"/>
      <c r="CV879" s="79" t="str">
        <f>IF(ISBLANK(CU879),"", IFERROR(VLOOKUP(CU879, Tooling!$A$2:$B$252, 2, 0),""))</f>
        <v/>
      </c>
      <c r="CW879" s="71"/>
      <c r="CX879" s="79" t="str">
        <f>IF(ISBLANK(CW879),"", IFERROR(VLOOKUP(CW879, Tooling!$A$2:$B$252, 2, 0),""))</f>
        <v/>
      </c>
      <c r="CY879" s="71"/>
      <c r="CZ879" s="79" t="str">
        <f>IF(ISBLANK(CY879),"", IFERROR(VLOOKUP(CY879, Repairs!$A$2:$B$252, 2, 0),""))</f>
        <v/>
      </c>
      <c r="DA879" s="77"/>
      <c r="DB879" s="71"/>
      <c r="DC879" s="79" t="str">
        <f>IFERROR(VLOOKUP(DB879, DatingReason!$A$2:$B$252, 2, 0),"")</f>
        <v/>
      </c>
      <c r="DD879" s="123" t="str">
        <f t="shared" si="171"/>
        <v/>
      </c>
      <c r="DF879" s="119" t="str">
        <f t="array" ref="DF879">IF(AND($B879&lt;&gt;"", $DE879&lt;&gt;"", $DE879&lt;&gt;"No"),MAX(IF($B879=PEOPLE!$B$4:$B$1000, PEOPLE!$Q$4:$Q$1000,""))+100,"")</f>
        <v/>
      </c>
      <c r="DG879" s="68"/>
      <c r="DH879" s="76">
        <f>COUNTIF(PEOPLE!B:B, MEMORIALS!B879)</f>
        <v>0</v>
      </c>
      <c r="DI879" s="82"/>
      <c r="DJ879" s="82"/>
      <c r="DK879" s="82"/>
      <c r="DL879" s="68"/>
      <c r="DM879" s="68"/>
      <c r="DN879" s="68"/>
      <c r="DO879" s="68"/>
      <c r="DP879" s="68"/>
    </row>
    <row r="880" spans="1:120" ht="15" customHeight="1" x14ac:dyDescent="0.25">
      <c r="A880" s="68"/>
      <c r="B880" s="69"/>
      <c r="C880" s="68"/>
      <c r="D880" s="68"/>
      <c r="E880" s="70" t="str">
        <f>IF(D880="","",VLOOKUP(D880,Denomination!$A$2:$B$50, 2, 0))</f>
        <v/>
      </c>
      <c r="F880" s="68"/>
      <c r="G880" s="71"/>
      <c r="H880" s="70" t="str">
        <f>IF(G880="","",VLOOKUP(G880,MCondition!$A$2:$B$50, 2, 0))</f>
        <v/>
      </c>
      <c r="I880" s="72"/>
      <c r="J880" s="71"/>
      <c r="K880" s="70" t="str">
        <f>IF(J880="","",VLOOKUP(J880,ICondition!$A$2:$B$50, 2, 0))</f>
        <v/>
      </c>
      <c r="L880" s="73"/>
      <c r="M880" s="73"/>
      <c r="N880" s="73"/>
      <c r="O880" s="73"/>
      <c r="P880" s="73"/>
      <c r="Q880" s="73"/>
      <c r="R880" s="78"/>
      <c r="S880" s="79" t="str">
        <f>IFERROR(VLOOKUP(R880,Material!$A$2:$B$59, 2, 0),"")</f>
        <v/>
      </c>
      <c r="T880" s="71"/>
      <c r="U880" s="79" t="str">
        <f>IFERROR(VLOOKUP(T880,Material!$A$2:$B$59, 2, 0),"")</f>
        <v/>
      </c>
      <c r="V880" s="71"/>
      <c r="W880" s="79" t="str">
        <f>IFERROR(VLOOKUP(V880,Material!$A$2:$B$59, 2, 0),"")</f>
        <v/>
      </c>
      <c r="X880" s="71"/>
      <c r="Y880" s="79" t="str">
        <f>IFERROR(VLOOKUP(X880,Material!$A$2:$B$59, 2, 0),"")</f>
        <v/>
      </c>
      <c r="Z880" s="71"/>
      <c r="AA880" s="79" t="str">
        <f>IFERROR(VLOOKUP(Z880,Material!$A$2:$B$59, 2, 0),"")</f>
        <v/>
      </c>
      <c r="AB880" s="74"/>
      <c r="AC880" s="75" t="e">
        <f t="shared" si="160"/>
        <v>#VALUE!</v>
      </c>
      <c r="AD880" s="75" t="e">
        <f t="shared" si="161"/>
        <v>#VALUE!</v>
      </c>
      <c r="AE880" s="75" t="e">
        <f t="shared" si="163"/>
        <v>#VALUE!</v>
      </c>
      <c r="AF880" s="75" t="e">
        <f t="shared" si="162"/>
        <v>#VALUE!</v>
      </c>
      <c r="AG880" s="75" t="e">
        <f t="shared" si="164"/>
        <v>#VALUE!</v>
      </c>
      <c r="AH880" s="75" t="e">
        <f t="shared" si="165"/>
        <v>#VALUE!</v>
      </c>
      <c r="AI880" s="75" t="e">
        <f t="shared" si="166"/>
        <v>#VALUE!</v>
      </c>
      <c r="AJ880" s="80" t="e">
        <f t="shared" si="167"/>
        <v>#VALUE!</v>
      </c>
      <c r="AK880" s="79" t="str">
        <f>(IFERROR(VLOOKUP(AB880,Categories!$A$2:$B$20,2,1),""))</f>
        <v/>
      </c>
      <c r="AL880" s="79" t="str">
        <f ca="1">IFERROR(VLOOKUP((HLOOKUP((VLOOKUP($AB880,Categories!$A$2:$F$20,3,1)), $AB$3:$AJ880, (ROW()-ROW($AB$3)+1), 0)), INDIRECT(VLOOKUP($AB880,Categories!$A$2:$F$20,6,1)),2,0),AK880)</f>
        <v/>
      </c>
      <c r="AM880" s="79" t="str">
        <f ca="1">IFERROR(VLOOKUP((HLOOKUP((VLOOKUP($AB880,Categories!$A$2:$F$20,4,1)),$AB$3:$AJ880,(ROW()-ROW($AB$3)+1),0)),INDIRECT(VLOOKUP($AB880,Categories!$A$2:$H$20,7,1)),2,0),"")</f>
        <v/>
      </c>
      <c r="AN880" s="79" t="str">
        <f ca="1">IFERROR(VLOOKUP((HLOOKUP((VLOOKUP($AB880,Categories!$A$2:$F$20,5,1)), $AB$3:$AJ880, (ROW()-ROW($AB$3)+1), 0)), INDIRECT(VLOOKUP($AB880,Categories!$A$2:$H$20,8,1)),2,0),"")</f>
        <v/>
      </c>
      <c r="AO880" s="79" t="str">
        <f t="shared" ca="1" si="168"/>
        <v/>
      </c>
      <c r="AP880" s="81"/>
      <c r="AQ880" s="70" t="str">
        <f>IFERROR(VLOOKUP(VALUE(MID(AP880,1,1)),AdditionalElements!$A$2:$B$50,2,0),"")</f>
        <v/>
      </c>
      <c r="AR880" s="70" t="str">
        <f>IFERROR(VLOOKUP(VALUE(MID(AP880,2,1)),AdditionalElements!$H$2:$I$50,2,0),"")</f>
        <v/>
      </c>
      <c r="AS880" s="70" t="str">
        <f>IFERROR(VLOOKUP(VALUE(MID(AP880,3,1)),AdditionalElements!$O$2:$P$50,2,0),"")</f>
        <v/>
      </c>
      <c r="AT880" s="70" t="str">
        <f>IFERROR(VLOOKUP(VALUE(MID(AP880,4,1)),AdditionalElements!$V$2:$W$50,2,0),"")</f>
        <v/>
      </c>
      <c r="AU880" s="71"/>
      <c r="AV880" s="79" t="str">
        <f>IFERROR(IF(VALUE(MID(AU880,1,1))=1, VLOOKUP(VALUE(MID(AU880,1,1)), TxtPanelShape!$A$2:$C$50, 3, 0), (IF(VALUE(MID(AU880,1,1))&gt;=7, VLOOKUP(VALUE(MID(AU880,1,1)), TxtPanelShape!$A$2:$C$50, 3, 0),VLOOKUP(VALUE(MID(AU880,1,2)),TxtPanelShape!$A$2:$C$50,3,0)))), "")</f>
        <v/>
      </c>
      <c r="AW880" s="79" t="str">
        <f>IFERROR(IF(VALUE(MID(AU880,1,1))=1, ", "&amp;VLOOKUP(VALUE(MID(AU880,2,1)), TxtPanelShape!$H$2:$I$50, 2, 0), IF(VALUE(MID(AU880,1,1))&gt;=7, ", "&amp;VLOOKUP(VALUE(MID(AU880,2,1)), TxtPanelShape!$H$2:$I$50, 2, 0),"")), "")</f>
        <v/>
      </c>
      <c r="AX880" s="79" t="str">
        <f>IFERROR(IF(VALUE(MID(AU880,1,1))=1, ", "&amp;VLOOKUP(VALUE(MID(AU880,3,1)), TxtPanelShape!$O$2:$P$50, 2, 0), IF(VALUE(MID(AU880,1,1))&gt;=7, ", "&amp;VLOOKUP(VALUE(MID(AU880,3,1)), TxtPanelShape!$O$2:$P$50, 2, 0),"")),"")</f>
        <v/>
      </c>
      <c r="AY880" s="79" t="str">
        <f>IFERROR("; "&amp;VLOOKUP(VALUE(MID(AU880,4,1)), TxtPanelShape!$V$2:$W$50,2,0),"")</f>
        <v/>
      </c>
      <c r="AZ880" s="79" t="str">
        <f t="shared" si="169"/>
        <v/>
      </c>
      <c r="BA880" s="71"/>
      <c r="BB880" s="79" t="str">
        <f>IFERROR(IF(VALUE(MID(BA880,1,1))=1, VLOOKUP(VALUE(MID(BA880,1,1)), TxtPanelShape!$A$2:$C$50, 3, 0), (IF(VALUE(MID(BA880,1,1))&gt;=7, VLOOKUP(VALUE(MID(BA880,1,1)), TxtPanelShape!$A$2:$C$50, 3, 0),VLOOKUP(VALUE(MID(BA880,1,2)),TxtPanelShape!$A$2:$C$50,3,0)))), "")</f>
        <v/>
      </c>
      <c r="BC880" s="79" t="str">
        <f>IFERROR(IF(VALUE(MID(BA880,1,1))=1, ", "&amp;VLOOKUP(VALUE(MID(BA880,2,1)), TxtPanelShape!$H$2:$I$50, 2, 0), IF(VALUE(MID(BA880,1,1))&gt;=7, ", "&amp;VLOOKUP(VALUE(MID(BA880,2,1)), TxtPanelShape!$H$2:$I$50, 2, 0),"")), "")</f>
        <v/>
      </c>
      <c r="BD880" s="79" t="str">
        <f>IFERROR(IF(VALUE(MID(BA880,1,1))=1, ", "&amp;VLOOKUP(VALUE(MID(BA880,3,1)), TxtPanelShape!$O$2:$P$50, 2, 0), IF(VALUE(MID(BA880,1,1))&gt;=7, ", "&amp;VLOOKUP(VALUE(MID(BA880,3,1)), TxtPanelShape!$O$2:$P$50, 2, 0),"")),"")</f>
        <v/>
      </c>
      <c r="BE880" s="79" t="str">
        <f>IFERROR("; "&amp;VLOOKUP(VALUE(MID(BA880,4,1)), TxtPanelShape!$V$2:$W$50,2,0),"")</f>
        <v/>
      </c>
      <c r="BF880" s="79" t="str">
        <f t="shared" si="170"/>
        <v/>
      </c>
      <c r="BG880" s="71"/>
      <c r="BH880" s="79" t="str">
        <f>IFERROR(VLOOKUP(BG880, TxtPanelDefinition!$A$2:$B$50, 2, 0),"")</f>
        <v/>
      </c>
      <c r="BI880" s="71"/>
      <c r="BJ880" s="79" t="str">
        <f>IFERROR(VLOOKUP(BI880, TxtPanelDefinition!$A$2:$B$50, 2, 0),"")</f>
        <v/>
      </c>
      <c r="BK880" s="71"/>
      <c r="BL880" s="79" t="str">
        <f>IFERROR(VLOOKUP(BK880, InscrTechniques!$A$2:$B$50, 2, 0),"")</f>
        <v/>
      </c>
      <c r="BM880" s="71"/>
      <c r="BN880" s="79" t="str">
        <f>IFERROR(VLOOKUP(BM880, InscrTechniques!$A$2:$B$50, 2, 0),"")</f>
        <v/>
      </c>
      <c r="BO880" s="71"/>
      <c r="BP880" s="79" t="str">
        <f>IFERROR(VLOOKUP(BO880, InscrTechniques!$A$2:$B$50, 2, 0),"")</f>
        <v/>
      </c>
      <c r="BQ880" s="71"/>
      <c r="BR880" s="79" t="str">
        <f>IFERROR(VLOOKUP(BQ880, InscrTechniques!$A$2:$B$50, 2, 0),"")</f>
        <v/>
      </c>
      <c r="BS880" s="71"/>
      <c r="BT880" s="79" t="str">
        <f>IFERROR(VLOOKUP(BS880, InscrTechniques!$A$2:$B$50, 2, 0),"")</f>
        <v/>
      </c>
      <c r="BU880" s="71"/>
      <c r="BV880" s="79" t="str">
        <f>IFERROR(VLOOKUP(BU880, InscrTechniques!$A$2:$B$50, 2, 0),"")</f>
        <v/>
      </c>
      <c r="BW880" s="125"/>
      <c r="BX880" s="79" t="str">
        <f>IFERROR(VLOOKUP(BW880, InscrTechniques!$A$2:$B$50, 2, 0),"")</f>
        <v/>
      </c>
      <c r="BY880" s="125"/>
      <c r="BZ880" s="79" t="str">
        <f>IFERROR(VLOOKUP(BY880, InscrTechniques!$A$2:$B$50, 2, 0),"")</f>
        <v/>
      </c>
      <c r="CA880" s="74"/>
      <c r="CB880" s="114" t="str">
        <f>IFERROR(VLOOKUP(CA880, LetterStyle!$A$2:$B$50, 2, 0),"")</f>
        <v/>
      </c>
      <c r="CC880" s="74"/>
      <c r="CD880" s="114" t="str">
        <f>IFERROR(VLOOKUP(CC880, LetterStyle!$A$2:$B$50, 2, 0),"")</f>
        <v/>
      </c>
      <c r="CE880" s="74"/>
      <c r="CF880" s="114" t="str">
        <f>IFERROR(VLOOKUP(CE880, LetterStyle!$A$2:$B$50, 2, 0),"")</f>
        <v/>
      </c>
      <c r="CG880" s="74"/>
      <c r="CH880" s="79" t="str">
        <f>IFERROR(VLOOKUP(CG880, LetterStyle!$A$2:$B$50, 2, 0),"")</f>
        <v/>
      </c>
      <c r="CI880" s="71"/>
      <c r="CJ880" s="79" t="str">
        <f>IFERROR(VLOOKUP(CI880, DecMotifs!$A$1:$B$306, 2, 0),"")</f>
        <v/>
      </c>
      <c r="CK880" s="71"/>
      <c r="CL880" s="79" t="str">
        <f>IFERROR(VLOOKUP(CK880, DecMotifs!$A$1:$B$306, 2, 0),"")</f>
        <v/>
      </c>
      <c r="CM880" s="71"/>
      <c r="CN880" s="79" t="str">
        <f>IFERROR(VLOOKUP(CM880, DecMotifs!$A$1:$B$306, 2, 0),"")</f>
        <v/>
      </c>
      <c r="CO880" s="71"/>
      <c r="CP880" s="79" t="str">
        <f>IFERROR(VLOOKUP(CO880, MarginalDec!$A$2:$B$253, 2, 0),"")</f>
        <v/>
      </c>
      <c r="CQ880" s="71"/>
      <c r="CR880" s="79" t="str">
        <f>IFERROR(VLOOKUP(CQ880, MarginalDec!$A$2:$B$253, 2, 0),"")</f>
        <v/>
      </c>
      <c r="CS880" s="71"/>
      <c r="CT880" s="79" t="str">
        <f>IFERROR(VLOOKUP(CS880, MarginalDec!$A$2:$B$253, 2, 0),"")</f>
        <v/>
      </c>
      <c r="CU880" s="71"/>
      <c r="CV880" s="79" t="str">
        <f>IF(ISBLANK(CU880),"", IFERROR(VLOOKUP(CU880, Tooling!$A$2:$B$252, 2, 0),""))</f>
        <v/>
      </c>
      <c r="CW880" s="71"/>
      <c r="CX880" s="79" t="str">
        <f>IF(ISBLANK(CW880),"", IFERROR(VLOOKUP(CW880, Tooling!$A$2:$B$252, 2, 0),""))</f>
        <v/>
      </c>
      <c r="CY880" s="71"/>
      <c r="CZ880" s="79" t="str">
        <f>IF(ISBLANK(CY880),"", IFERROR(VLOOKUP(CY880, Repairs!$A$2:$B$252, 2, 0),""))</f>
        <v/>
      </c>
      <c r="DA880" s="77"/>
      <c r="DB880" s="71"/>
      <c r="DC880" s="79" t="str">
        <f>IFERROR(VLOOKUP(DB880, DatingReason!$A$2:$B$252, 2, 0),"")</f>
        <v/>
      </c>
      <c r="DD880" s="123" t="str">
        <f t="shared" si="171"/>
        <v/>
      </c>
      <c r="DF880" s="119" t="str">
        <f t="array" ref="DF880">IF(AND($B880&lt;&gt;"", $DE880&lt;&gt;"", $DE880&lt;&gt;"No"),MAX(IF($B880=PEOPLE!$B$4:$B$1000, PEOPLE!$Q$4:$Q$1000,""))+100,"")</f>
        <v/>
      </c>
      <c r="DG880" s="68"/>
      <c r="DH880" s="76">
        <f>COUNTIF(PEOPLE!B:B, MEMORIALS!B880)</f>
        <v>0</v>
      </c>
      <c r="DI880" s="82"/>
      <c r="DJ880" s="82"/>
      <c r="DK880" s="82"/>
      <c r="DL880" s="68"/>
      <c r="DM880" s="68"/>
      <c r="DN880" s="68"/>
      <c r="DO880" s="68"/>
      <c r="DP880" s="68"/>
    </row>
    <row r="881" spans="1:120" ht="15" customHeight="1" x14ac:dyDescent="0.25">
      <c r="A881" s="68"/>
      <c r="B881" s="69"/>
      <c r="C881" s="68"/>
      <c r="D881" s="68"/>
      <c r="E881" s="70" t="str">
        <f>IF(D881="","",VLOOKUP(D881,Denomination!$A$2:$B$50, 2, 0))</f>
        <v/>
      </c>
      <c r="F881" s="68"/>
      <c r="G881" s="71"/>
      <c r="H881" s="70" t="str">
        <f>IF(G881="","",VLOOKUP(G881,MCondition!$A$2:$B$50, 2, 0))</f>
        <v/>
      </c>
      <c r="I881" s="72"/>
      <c r="J881" s="71"/>
      <c r="K881" s="70" t="str">
        <f>IF(J881="","",VLOOKUP(J881,ICondition!$A$2:$B$50, 2, 0))</f>
        <v/>
      </c>
      <c r="L881" s="73"/>
      <c r="M881" s="73"/>
      <c r="N881" s="73"/>
      <c r="O881" s="73"/>
      <c r="P881" s="73"/>
      <c r="Q881" s="73"/>
      <c r="R881" s="78"/>
      <c r="S881" s="79" t="str">
        <f>IFERROR(VLOOKUP(R881,Material!$A$2:$B$59, 2, 0),"")</f>
        <v/>
      </c>
      <c r="T881" s="71"/>
      <c r="U881" s="79" t="str">
        <f>IFERROR(VLOOKUP(T881,Material!$A$2:$B$59, 2, 0),"")</f>
        <v/>
      </c>
      <c r="V881" s="71"/>
      <c r="W881" s="79" t="str">
        <f>IFERROR(VLOOKUP(V881,Material!$A$2:$B$59, 2, 0),"")</f>
        <v/>
      </c>
      <c r="X881" s="71"/>
      <c r="Y881" s="79" t="str">
        <f>IFERROR(VLOOKUP(X881,Material!$A$2:$B$59, 2, 0),"")</f>
        <v/>
      </c>
      <c r="Z881" s="71"/>
      <c r="AA881" s="79" t="str">
        <f>IFERROR(VLOOKUP(Z881,Material!$A$2:$B$59, 2, 0),"")</f>
        <v/>
      </c>
      <c r="AB881" s="74"/>
      <c r="AC881" s="75" t="e">
        <f t="shared" si="160"/>
        <v>#VALUE!</v>
      </c>
      <c r="AD881" s="75" t="e">
        <f t="shared" si="161"/>
        <v>#VALUE!</v>
      </c>
      <c r="AE881" s="75" t="e">
        <f t="shared" si="163"/>
        <v>#VALUE!</v>
      </c>
      <c r="AF881" s="75" t="e">
        <f t="shared" si="162"/>
        <v>#VALUE!</v>
      </c>
      <c r="AG881" s="75" t="e">
        <f t="shared" si="164"/>
        <v>#VALUE!</v>
      </c>
      <c r="AH881" s="75" t="e">
        <f t="shared" si="165"/>
        <v>#VALUE!</v>
      </c>
      <c r="AI881" s="75" t="e">
        <f t="shared" si="166"/>
        <v>#VALUE!</v>
      </c>
      <c r="AJ881" s="80" t="e">
        <f t="shared" si="167"/>
        <v>#VALUE!</v>
      </c>
      <c r="AK881" s="79" t="str">
        <f>(IFERROR(VLOOKUP(AB881,Categories!$A$2:$B$20,2,1),""))</f>
        <v/>
      </c>
      <c r="AL881" s="79" t="str">
        <f ca="1">IFERROR(VLOOKUP((HLOOKUP((VLOOKUP($AB881,Categories!$A$2:$F$20,3,1)), $AB$3:$AJ881, (ROW()-ROW($AB$3)+1), 0)), INDIRECT(VLOOKUP($AB881,Categories!$A$2:$F$20,6,1)),2,0),AK881)</f>
        <v/>
      </c>
      <c r="AM881" s="79" t="str">
        <f ca="1">IFERROR(VLOOKUP((HLOOKUP((VLOOKUP($AB881,Categories!$A$2:$F$20,4,1)),$AB$3:$AJ881,(ROW()-ROW($AB$3)+1),0)),INDIRECT(VLOOKUP($AB881,Categories!$A$2:$H$20,7,1)),2,0),"")</f>
        <v/>
      </c>
      <c r="AN881" s="79" t="str">
        <f ca="1">IFERROR(VLOOKUP((HLOOKUP((VLOOKUP($AB881,Categories!$A$2:$F$20,5,1)), $AB$3:$AJ881, (ROW()-ROW($AB$3)+1), 0)), INDIRECT(VLOOKUP($AB881,Categories!$A$2:$H$20,8,1)),2,0),"")</f>
        <v/>
      </c>
      <c r="AO881" s="79" t="str">
        <f t="shared" ca="1" si="168"/>
        <v/>
      </c>
      <c r="AP881" s="81"/>
      <c r="AQ881" s="70" t="str">
        <f>IFERROR(VLOOKUP(VALUE(MID(AP881,1,1)),AdditionalElements!$A$2:$B$50,2,0),"")</f>
        <v/>
      </c>
      <c r="AR881" s="70" t="str">
        <f>IFERROR(VLOOKUP(VALUE(MID(AP881,2,1)),AdditionalElements!$H$2:$I$50,2,0),"")</f>
        <v/>
      </c>
      <c r="AS881" s="70" t="str">
        <f>IFERROR(VLOOKUP(VALUE(MID(AP881,3,1)),AdditionalElements!$O$2:$P$50,2,0),"")</f>
        <v/>
      </c>
      <c r="AT881" s="70" t="str">
        <f>IFERROR(VLOOKUP(VALUE(MID(AP881,4,1)),AdditionalElements!$V$2:$W$50,2,0),"")</f>
        <v/>
      </c>
      <c r="AU881" s="71"/>
      <c r="AV881" s="79" t="str">
        <f>IFERROR(IF(VALUE(MID(AU881,1,1))=1, VLOOKUP(VALUE(MID(AU881,1,1)), TxtPanelShape!$A$2:$C$50, 3, 0), (IF(VALUE(MID(AU881,1,1))&gt;=7, VLOOKUP(VALUE(MID(AU881,1,1)), TxtPanelShape!$A$2:$C$50, 3, 0),VLOOKUP(VALUE(MID(AU881,1,2)),TxtPanelShape!$A$2:$C$50,3,0)))), "")</f>
        <v/>
      </c>
      <c r="AW881" s="79" t="str">
        <f>IFERROR(IF(VALUE(MID(AU881,1,1))=1, ", "&amp;VLOOKUP(VALUE(MID(AU881,2,1)), TxtPanelShape!$H$2:$I$50, 2, 0), IF(VALUE(MID(AU881,1,1))&gt;=7, ", "&amp;VLOOKUP(VALUE(MID(AU881,2,1)), TxtPanelShape!$H$2:$I$50, 2, 0),"")), "")</f>
        <v/>
      </c>
      <c r="AX881" s="79" t="str">
        <f>IFERROR(IF(VALUE(MID(AU881,1,1))=1, ", "&amp;VLOOKUP(VALUE(MID(AU881,3,1)), TxtPanelShape!$O$2:$P$50, 2, 0), IF(VALUE(MID(AU881,1,1))&gt;=7, ", "&amp;VLOOKUP(VALUE(MID(AU881,3,1)), TxtPanelShape!$O$2:$P$50, 2, 0),"")),"")</f>
        <v/>
      </c>
      <c r="AY881" s="79" t="str">
        <f>IFERROR("; "&amp;VLOOKUP(VALUE(MID(AU881,4,1)), TxtPanelShape!$V$2:$W$50,2,0),"")</f>
        <v/>
      </c>
      <c r="AZ881" s="79" t="str">
        <f t="shared" si="169"/>
        <v/>
      </c>
      <c r="BA881" s="71"/>
      <c r="BB881" s="79" t="str">
        <f>IFERROR(IF(VALUE(MID(BA881,1,1))=1, VLOOKUP(VALUE(MID(BA881,1,1)), TxtPanelShape!$A$2:$C$50, 3, 0), (IF(VALUE(MID(BA881,1,1))&gt;=7, VLOOKUP(VALUE(MID(BA881,1,1)), TxtPanelShape!$A$2:$C$50, 3, 0),VLOOKUP(VALUE(MID(BA881,1,2)),TxtPanelShape!$A$2:$C$50,3,0)))), "")</f>
        <v/>
      </c>
      <c r="BC881" s="79" t="str">
        <f>IFERROR(IF(VALUE(MID(BA881,1,1))=1, ", "&amp;VLOOKUP(VALUE(MID(BA881,2,1)), TxtPanelShape!$H$2:$I$50, 2, 0), IF(VALUE(MID(BA881,1,1))&gt;=7, ", "&amp;VLOOKUP(VALUE(MID(BA881,2,1)), TxtPanelShape!$H$2:$I$50, 2, 0),"")), "")</f>
        <v/>
      </c>
      <c r="BD881" s="79" t="str">
        <f>IFERROR(IF(VALUE(MID(BA881,1,1))=1, ", "&amp;VLOOKUP(VALUE(MID(BA881,3,1)), TxtPanelShape!$O$2:$P$50, 2, 0), IF(VALUE(MID(BA881,1,1))&gt;=7, ", "&amp;VLOOKUP(VALUE(MID(BA881,3,1)), TxtPanelShape!$O$2:$P$50, 2, 0),"")),"")</f>
        <v/>
      </c>
      <c r="BE881" s="79" t="str">
        <f>IFERROR("; "&amp;VLOOKUP(VALUE(MID(BA881,4,1)), TxtPanelShape!$V$2:$W$50,2,0),"")</f>
        <v/>
      </c>
      <c r="BF881" s="79" t="str">
        <f t="shared" si="170"/>
        <v/>
      </c>
      <c r="BG881" s="71"/>
      <c r="BH881" s="79" t="str">
        <f>IFERROR(VLOOKUP(BG881, TxtPanelDefinition!$A$2:$B$50, 2, 0),"")</f>
        <v/>
      </c>
      <c r="BI881" s="71"/>
      <c r="BJ881" s="79" t="str">
        <f>IFERROR(VLOOKUP(BI881, TxtPanelDefinition!$A$2:$B$50, 2, 0),"")</f>
        <v/>
      </c>
      <c r="BK881" s="71"/>
      <c r="BL881" s="79" t="str">
        <f>IFERROR(VLOOKUP(BK881, InscrTechniques!$A$2:$B$50, 2, 0),"")</f>
        <v/>
      </c>
      <c r="BM881" s="71"/>
      <c r="BN881" s="79" t="str">
        <f>IFERROR(VLOOKUP(BM881, InscrTechniques!$A$2:$B$50, 2, 0),"")</f>
        <v/>
      </c>
      <c r="BO881" s="71"/>
      <c r="BP881" s="79" t="str">
        <f>IFERROR(VLOOKUP(BO881, InscrTechniques!$A$2:$B$50, 2, 0),"")</f>
        <v/>
      </c>
      <c r="BQ881" s="71"/>
      <c r="BR881" s="79" t="str">
        <f>IFERROR(VLOOKUP(BQ881, InscrTechniques!$A$2:$B$50, 2, 0),"")</f>
        <v/>
      </c>
      <c r="BS881" s="71"/>
      <c r="BT881" s="79" t="str">
        <f>IFERROR(VLOOKUP(BS881, InscrTechniques!$A$2:$B$50, 2, 0),"")</f>
        <v/>
      </c>
      <c r="BU881" s="71"/>
      <c r="BV881" s="79" t="str">
        <f>IFERROR(VLOOKUP(BU881, InscrTechniques!$A$2:$B$50, 2, 0),"")</f>
        <v/>
      </c>
      <c r="BW881" s="125"/>
      <c r="BX881" s="79" t="str">
        <f>IFERROR(VLOOKUP(BW881, InscrTechniques!$A$2:$B$50, 2, 0),"")</f>
        <v/>
      </c>
      <c r="BY881" s="125"/>
      <c r="BZ881" s="79" t="str">
        <f>IFERROR(VLOOKUP(BY881, InscrTechniques!$A$2:$B$50, 2, 0),"")</f>
        <v/>
      </c>
      <c r="CA881" s="74"/>
      <c r="CB881" s="114" t="str">
        <f>IFERROR(VLOOKUP(CA881, LetterStyle!$A$2:$B$50, 2, 0),"")</f>
        <v/>
      </c>
      <c r="CC881" s="74"/>
      <c r="CD881" s="114" t="str">
        <f>IFERROR(VLOOKUP(CC881, LetterStyle!$A$2:$B$50, 2, 0),"")</f>
        <v/>
      </c>
      <c r="CE881" s="74"/>
      <c r="CF881" s="114" t="str">
        <f>IFERROR(VLOOKUP(CE881, LetterStyle!$A$2:$B$50, 2, 0),"")</f>
        <v/>
      </c>
      <c r="CG881" s="74"/>
      <c r="CH881" s="79" t="str">
        <f>IFERROR(VLOOKUP(CG881, LetterStyle!$A$2:$B$50, 2, 0),"")</f>
        <v/>
      </c>
      <c r="CI881" s="71"/>
      <c r="CJ881" s="79" t="str">
        <f>IFERROR(VLOOKUP(CI881, DecMotifs!$A$1:$B$306, 2, 0),"")</f>
        <v/>
      </c>
      <c r="CK881" s="71"/>
      <c r="CL881" s="79" t="str">
        <f>IFERROR(VLOOKUP(CK881, DecMotifs!$A$1:$B$306, 2, 0),"")</f>
        <v/>
      </c>
      <c r="CM881" s="71"/>
      <c r="CN881" s="79" t="str">
        <f>IFERROR(VLOOKUP(CM881, DecMotifs!$A$1:$B$306, 2, 0),"")</f>
        <v/>
      </c>
      <c r="CO881" s="71"/>
      <c r="CP881" s="79" t="str">
        <f>IFERROR(VLOOKUP(CO881, MarginalDec!$A$2:$B$253, 2, 0),"")</f>
        <v/>
      </c>
      <c r="CQ881" s="71"/>
      <c r="CR881" s="79" t="str">
        <f>IFERROR(VLOOKUP(CQ881, MarginalDec!$A$2:$B$253, 2, 0),"")</f>
        <v/>
      </c>
      <c r="CS881" s="71"/>
      <c r="CT881" s="79" t="str">
        <f>IFERROR(VLOOKUP(CS881, MarginalDec!$A$2:$B$253, 2, 0),"")</f>
        <v/>
      </c>
      <c r="CU881" s="71"/>
      <c r="CV881" s="79" t="str">
        <f>IF(ISBLANK(CU881),"", IFERROR(VLOOKUP(CU881, Tooling!$A$2:$B$252, 2, 0),""))</f>
        <v/>
      </c>
      <c r="CW881" s="71"/>
      <c r="CX881" s="79" t="str">
        <f>IF(ISBLANK(CW881),"", IFERROR(VLOOKUP(CW881, Tooling!$A$2:$B$252, 2, 0),""))</f>
        <v/>
      </c>
      <c r="CY881" s="71"/>
      <c r="CZ881" s="79" t="str">
        <f>IF(ISBLANK(CY881),"", IFERROR(VLOOKUP(CY881, Repairs!$A$2:$B$252, 2, 0),""))</f>
        <v/>
      </c>
      <c r="DA881" s="77"/>
      <c r="DB881" s="71"/>
      <c r="DC881" s="79" t="str">
        <f>IFERROR(VLOOKUP(DB881, DatingReason!$A$2:$B$252, 2, 0),"")</f>
        <v/>
      </c>
      <c r="DD881" s="123" t="str">
        <f t="shared" si="171"/>
        <v/>
      </c>
      <c r="DF881" s="119" t="str">
        <f t="array" ref="DF881">IF(AND($B881&lt;&gt;"", $DE881&lt;&gt;"", $DE881&lt;&gt;"No"),MAX(IF($B881=PEOPLE!$B$4:$B$1000, PEOPLE!$Q$4:$Q$1000,""))+100,"")</f>
        <v/>
      </c>
      <c r="DG881" s="68"/>
      <c r="DH881" s="76">
        <f>COUNTIF(PEOPLE!B:B, MEMORIALS!B881)</f>
        <v>0</v>
      </c>
      <c r="DI881" s="82"/>
      <c r="DJ881" s="82"/>
      <c r="DK881" s="82"/>
      <c r="DL881" s="68"/>
      <c r="DM881" s="68"/>
      <c r="DN881" s="68"/>
      <c r="DO881" s="68"/>
      <c r="DP881" s="68"/>
    </row>
    <row r="882" spans="1:120" ht="15" customHeight="1" x14ac:dyDescent="0.25">
      <c r="A882" s="68"/>
      <c r="B882" s="69"/>
      <c r="C882" s="68"/>
      <c r="D882" s="68"/>
      <c r="E882" s="70" t="str">
        <f>IF(D882="","",VLOOKUP(D882,Denomination!$A$2:$B$50, 2, 0))</f>
        <v/>
      </c>
      <c r="F882" s="68"/>
      <c r="G882" s="71"/>
      <c r="H882" s="70" t="str">
        <f>IF(G882="","",VLOOKUP(G882,MCondition!$A$2:$B$50, 2, 0))</f>
        <v/>
      </c>
      <c r="I882" s="72"/>
      <c r="J882" s="71"/>
      <c r="K882" s="70" t="str">
        <f>IF(J882="","",VLOOKUP(J882,ICondition!$A$2:$B$50, 2, 0))</f>
        <v/>
      </c>
      <c r="L882" s="73"/>
      <c r="M882" s="73"/>
      <c r="N882" s="73"/>
      <c r="O882" s="73"/>
      <c r="P882" s="73"/>
      <c r="Q882" s="73"/>
      <c r="R882" s="78"/>
      <c r="S882" s="79" t="str">
        <f>IFERROR(VLOOKUP(R882,Material!$A$2:$B$59, 2, 0),"")</f>
        <v/>
      </c>
      <c r="T882" s="71"/>
      <c r="U882" s="79" t="str">
        <f>IFERROR(VLOOKUP(T882,Material!$A$2:$B$59, 2, 0),"")</f>
        <v/>
      </c>
      <c r="V882" s="71"/>
      <c r="W882" s="79" t="str">
        <f>IFERROR(VLOOKUP(V882,Material!$A$2:$B$59, 2, 0),"")</f>
        <v/>
      </c>
      <c r="X882" s="71"/>
      <c r="Y882" s="79" t="str">
        <f>IFERROR(VLOOKUP(X882,Material!$A$2:$B$59, 2, 0),"")</f>
        <v/>
      </c>
      <c r="Z882" s="71"/>
      <c r="AA882" s="79" t="str">
        <f>IFERROR(VLOOKUP(Z882,Material!$A$2:$B$59, 2, 0),"")</f>
        <v/>
      </c>
      <c r="AB882" s="74"/>
      <c r="AC882" s="75" t="e">
        <f t="shared" si="160"/>
        <v>#VALUE!</v>
      </c>
      <c r="AD882" s="75" t="e">
        <f t="shared" si="161"/>
        <v>#VALUE!</v>
      </c>
      <c r="AE882" s="75" t="e">
        <f t="shared" si="163"/>
        <v>#VALUE!</v>
      </c>
      <c r="AF882" s="75" t="e">
        <f t="shared" si="162"/>
        <v>#VALUE!</v>
      </c>
      <c r="AG882" s="75" t="e">
        <f t="shared" si="164"/>
        <v>#VALUE!</v>
      </c>
      <c r="AH882" s="75" t="e">
        <f t="shared" si="165"/>
        <v>#VALUE!</v>
      </c>
      <c r="AI882" s="75" t="e">
        <f t="shared" si="166"/>
        <v>#VALUE!</v>
      </c>
      <c r="AJ882" s="80" t="e">
        <f t="shared" si="167"/>
        <v>#VALUE!</v>
      </c>
      <c r="AK882" s="79" t="str">
        <f>(IFERROR(VLOOKUP(AB882,Categories!$A$2:$B$20,2,1),""))</f>
        <v/>
      </c>
      <c r="AL882" s="79" t="str">
        <f ca="1">IFERROR(VLOOKUP((HLOOKUP((VLOOKUP($AB882,Categories!$A$2:$F$20,3,1)), $AB$3:$AJ882, (ROW()-ROW($AB$3)+1), 0)), INDIRECT(VLOOKUP($AB882,Categories!$A$2:$F$20,6,1)),2,0),AK882)</f>
        <v/>
      </c>
      <c r="AM882" s="79" t="str">
        <f ca="1">IFERROR(VLOOKUP((HLOOKUP((VLOOKUP($AB882,Categories!$A$2:$F$20,4,1)),$AB$3:$AJ882,(ROW()-ROW($AB$3)+1),0)),INDIRECT(VLOOKUP($AB882,Categories!$A$2:$H$20,7,1)),2,0),"")</f>
        <v/>
      </c>
      <c r="AN882" s="79" t="str">
        <f ca="1">IFERROR(VLOOKUP((HLOOKUP((VLOOKUP($AB882,Categories!$A$2:$F$20,5,1)), $AB$3:$AJ882, (ROW()-ROW($AB$3)+1), 0)), INDIRECT(VLOOKUP($AB882,Categories!$A$2:$H$20,8,1)),2,0),"")</f>
        <v/>
      </c>
      <c r="AO882" s="79" t="str">
        <f t="shared" ca="1" si="168"/>
        <v/>
      </c>
      <c r="AP882" s="81"/>
      <c r="AQ882" s="70" t="str">
        <f>IFERROR(VLOOKUP(VALUE(MID(AP882,1,1)),AdditionalElements!$A$2:$B$50,2,0),"")</f>
        <v/>
      </c>
      <c r="AR882" s="70" t="str">
        <f>IFERROR(VLOOKUP(VALUE(MID(AP882,2,1)),AdditionalElements!$H$2:$I$50,2,0),"")</f>
        <v/>
      </c>
      <c r="AS882" s="70" t="str">
        <f>IFERROR(VLOOKUP(VALUE(MID(AP882,3,1)),AdditionalElements!$O$2:$P$50,2,0),"")</f>
        <v/>
      </c>
      <c r="AT882" s="70" t="str">
        <f>IFERROR(VLOOKUP(VALUE(MID(AP882,4,1)),AdditionalElements!$V$2:$W$50,2,0),"")</f>
        <v/>
      </c>
      <c r="AU882" s="71"/>
      <c r="AV882" s="79" t="str">
        <f>IFERROR(IF(VALUE(MID(AU882,1,1))=1, VLOOKUP(VALUE(MID(AU882,1,1)), TxtPanelShape!$A$2:$C$50, 3, 0), (IF(VALUE(MID(AU882,1,1))&gt;=7, VLOOKUP(VALUE(MID(AU882,1,1)), TxtPanelShape!$A$2:$C$50, 3, 0),VLOOKUP(VALUE(MID(AU882,1,2)),TxtPanelShape!$A$2:$C$50,3,0)))), "")</f>
        <v/>
      </c>
      <c r="AW882" s="79" t="str">
        <f>IFERROR(IF(VALUE(MID(AU882,1,1))=1, ", "&amp;VLOOKUP(VALUE(MID(AU882,2,1)), TxtPanelShape!$H$2:$I$50, 2, 0), IF(VALUE(MID(AU882,1,1))&gt;=7, ", "&amp;VLOOKUP(VALUE(MID(AU882,2,1)), TxtPanelShape!$H$2:$I$50, 2, 0),"")), "")</f>
        <v/>
      </c>
      <c r="AX882" s="79" t="str">
        <f>IFERROR(IF(VALUE(MID(AU882,1,1))=1, ", "&amp;VLOOKUP(VALUE(MID(AU882,3,1)), TxtPanelShape!$O$2:$P$50, 2, 0), IF(VALUE(MID(AU882,1,1))&gt;=7, ", "&amp;VLOOKUP(VALUE(MID(AU882,3,1)), TxtPanelShape!$O$2:$P$50, 2, 0),"")),"")</f>
        <v/>
      </c>
      <c r="AY882" s="79" t="str">
        <f>IFERROR("; "&amp;VLOOKUP(VALUE(MID(AU882,4,1)), TxtPanelShape!$V$2:$W$50,2,0),"")</f>
        <v/>
      </c>
      <c r="AZ882" s="79" t="str">
        <f t="shared" si="169"/>
        <v/>
      </c>
      <c r="BA882" s="71"/>
      <c r="BB882" s="79" t="str">
        <f>IFERROR(IF(VALUE(MID(BA882,1,1))=1, VLOOKUP(VALUE(MID(BA882,1,1)), TxtPanelShape!$A$2:$C$50, 3, 0), (IF(VALUE(MID(BA882,1,1))&gt;=7, VLOOKUP(VALUE(MID(BA882,1,1)), TxtPanelShape!$A$2:$C$50, 3, 0),VLOOKUP(VALUE(MID(BA882,1,2)),TxtPanelShape!$A$2:$C$50,3,0)))), "")</f>
        <v/>
      </c>
      <c r="BC882" s="79" t="str">
        <f>IFERROR(IF(VALUE(MID(BA882,1,1))=1, ", "&amp;VLOOKUP(VALUE(MID(BA882,2,1)), TxtPanelShape!$H$2:$I$50, 2, 0), IF(VALUE(MID(BA882,1,1))&gt;=7, ", "&amp;VLOOKUP(VALUE(MID(BA882,2,1)), TxtPanelShape!$H$2:$I$50, 2, 0),"")), "")</f>
        <v/>
      </c>
      <c r="BD882" s="79" t="str">
        <f>IFERROR(IF(VALUE(MID(BA882,1,1))=1, ", "&amp;VLOOKUP(VALUE(MID(BA882,3,1)), TxtPanelShape!$O$2:$P$50, 2, 0), IF(VALUE(MID(BA882,1,1))&gt;=7, ", "&amp;VLOOKUP(VALUE(MID(BA882,3,1)), TxtPanelShape!$O$2:$P$50, 2, 0),"")),"")</f>
        <v/>
      </c>
      <c r="BE882" s="79" t="str">
        <f>IFERROR("; "&amp;VLOOKUP(VALUE(MID(BA882,4,1)), TxtPanelShape!$V$2:$W$50,2,0),"")</f>
        <v/>
      </c>
      <c r="BF882" s="79" t="str">
        <f t="shared" si="170"/>
        <v/>
      </c>
      <c r="BG882" s="71"/>
      <c r="BH882" s="79" t="str">
        <f>IFERROR(VLOOKUP(BG882, TxtPanelDefinition!$A$2:$B$50, 2, 0),"")</f>
        <v/>
      </c>
      <c r="BI882" s="71"/>
      <c r="BJ882" s="79" t="str">
        <f>IFERROR(VLOOKUP(BI882, TxtPanelDefinition!$A$2:$B$50, 2, 0),"")</f>
        <v/>
      </c>
      <c r="BK882" s="71"/>
      <c r="BL882" s="79" t="str">
        <f>IFERROR(VLOOKUP(BK882, InscrTechniques!$A$2:$B$50, 2, 0),"")</f>
        <v/>
      </c>
      <c r="BM882" s="71"/>
      <c r="BN882" s="79" t="str">
        <f>IFERROR(VLOOKUP(BM882, InscrTechniques!$A$2:$B$50, 2, 0),"")</f>
        <v/>
      </c>
      <c r="BO882" s="71"/>
      <c r="BP882" s="79" t="str">
        <f>IFERROR(VLOOKUP(BO882, InscrTechniques!$A$2:$B$50, 2, 0),"")</f>
        <v/>
      </c>
      <c r="BQ882" s="71"/>
      <c r="BR882" s="79" t="str">
        <f>IFERROR(VLOOKUP(BQ882, InscrTechniques!$A$2:$B$50, 2, 0),"")</f>
        <v/>
      </c>
      <c r="BS882" s="71"/>
      <c r="BT882" s="79" t="str">
        <f>IFERROR(VLOOKUP(BS882, InscrTechniques!$A$2:$B$50, 2, 0),"")</f>
        <v/>
      </c>
      <c r="BU882" s="71"/>
      <c r="BV882" s="79" t="str">
        <f>IFERROR(VLOOKUP(BU882, InscrTechniques!$A$2:$B$50, 2, 0),"")</f>
        <v/>
      </c>
      <c r="BW882" s="125"/>
      <c r="BX882" s="79" t="str">
        <f>IFERROR(VLOOKUP(BW882, InscrTechniques!$A$2:$B$50, 2, 0),"")</f>
        <v/>
      </c>
      <c r="BY882" s="125"/>
      <c r="BZ882" s="79" t="str">
        <f>IFERROR(VLOOKUP(BY882, InscrTechniques!$A$2:$B$50, 2, 0),"")</f>
        <v/>
      </c>
      <c r="CA882" s="74"/>
      <c r="CB882" s="114" t="str">
        <f>IFERROR(VLOOKUP(CA882, LetterStyle!$A$2:$B$50, 2, 0),"")</f>
        <v/>
      </c>
      <c r="CC882" s="74"/>
      <c r="CD882" s="114" t="str">
        <f>IFERROR(VLOOKUP(CC882, LetterStyle!$A$2:$B$50, 2, 0),"")</f>
        <v/>
      </c>
      <c r="CE882" s="74"/>
      <c r="CF882" s="114" t="str">
        <f>IFERROR(VLOOKUP(CE882, LetterStyle!$A$2:$B$50, 2, 0),"")</f>
        <v/>
      </c>
      <c r="CG882" s="74"/>
      <c r="CH882" s="79" t="str">
        <f>IFERROR(VLOOKUP(CG882, LetterStyle!$A$2:$B$50, 2, 0),"")</f>
        <v/>
      </c>
      <c r="CI882" s="71"/>
      <c r="CJ882" s="79" t="str">
        <f>IFERROR(VLOOKUP(CI882, DecMotifs!$A$1:$B$306, 2, 0),"")</f>
        <v/>
      </c>
      <c r="CK882" s="71"/>
      <c r="CL882" s="79" t="str">
        <f>IFERROR(VLOOKUP(CK882, DecMotifs!$A$1:$B$306, 2, 0),"")</f>
        <v/>
      </c>
      <c r="CM882" s="71"/>
      <c r="CN882" s="79" t="str">
        <f>IFERROR(VLOOKUP(CM882, DecMotifs!$A$1:$B$306, 2, 0),"")</f>
        <v/>
      </c>
      <c r="CO882" s="71"/>
      <c r="CP882" s="79" t="str">
        <f>IFERROR(VLOOKUP(CO882, MarginalDec!$A$2:$B$253, 2, 0),"")</f>
        <v/>
      </c>
      <c r="CQ882" s="71"/>
      <c r="CR882" s="79" t="str">
        <f>IFERROR(VLOOKUP(CQ882, MarginalDec!$A$2:$B$253, 2, 0),"")</f>
        <v/>
      </c>
      <c r="CS882" s="71"/>
      <c r="CT882" s="79" t="str">
        <f>IFERROR(VLOOKUP(CS882, MarginalDec!$A$2:$B$253, 2, 0),"")</f>
        <v/>
      </c>
      <c r="CU882" s="71"/>
      <c r="CV882" s="79" t="str">
        <f>IF(ISBLANK(CU882),"", IFERROR(VLOOKUP(CU882, Tooling!$A$2:$B$252, 2, 0),""))</f>
        <v/>
      </c>
      <c r="CW882" s="71"/>
      <c r="CX882" s="79" t="str">
        <f>IF(ISBLANK(CW882),"", IFERROR(VLOOKUP(CW882, Tooling!$A$2:$B$252, 2, 0),""))</f>
        <v/>
      </c>
      <c r="CY882" s="71"/>
      <c r="CZ882" s="79" t="str">
        <f>IF(ISBLANK(CY882),"", IFERROR(VLOOKUP(CY882, Repairs!$A$2:$B$252, 2, 0),""))</f>
        <v/>
      </c>
      <c r="DA882" s="77"/>
      <c r="DB882" s="71"/>
      <c r="DC882" s="79" t="str">
        <f>IFERROR(VLOOKUP(DB882, DatingReason!$A$2:$B$252, 2, 0),"")</f>
        <v/>
      </c>
      <c r="DD882" s="123" t="str">
        <f t="shared" si="171"/>
        <v/>
      </c>
      <c r="DF882" s="119" t="str">
        <f t="array" ref="DF882">IF(AND($B882&lt;&gt;"", $DE882&lt;&gt;"", $DE882&lt;&gt;"No"),MAX(IF($B882=PEOPLE!$B$4:$B$1000, PEOPLE!$Q$4:$Q$1000,""))+100,"")</f>
        <v/>
      </c>
      <c r="DG882" s="68"/>
      <c r="DH882" s="76">
        <f>COUNTIF(PEOPLE!B:B, MEMORIALS!B882)</f>
        <v>0</v>
      </c>
      <c r="DI882" s="82"/>
      <c r="DJ882" s="82"/>
      <c r="DK882" s="82"/>
      <c r="DL882" s="68"/>
      <c r="DM882" s="68"/>
      <c r="DN882" s="68"/>
      <c r="DO882" s="68"/>
      <c r="DP882" s="68"/>
    </row>
    <row r="883" spans="1:120" ht="15" customHeight="1" x14ac:dyDescent="0.25">
      <c r="A883" s="68"/>
      <c r="B883" s="69"/>
      <c r="C883" s="68"/>
      <c r="D883" s="68"/>
      <c r="E883" s="70" t="str">
        <f>IF(D883="","",VLOOKUP(D883,Denomination!$A$2:$B$50, 2, 0))</f>
        <v/>
      </c>
      <c r="F883" s="68"/>
      <c r="G883" s="71"/>
      <c r="H883" s="70" t="str">
        <f>IF(G883="","",VLOOKUP(G883,MCondition!$A$2:$B$50, 2, 0))</f>
        <v/>
      </c>
      <c r="I883" s="72"/>
      <c r="J883" s="71"/>
      <c r="K883" s="70" t="str">
        <f>IF(J883="","",VLOOKUP(J883,ICondition!$A$2:$B$50, 2, 0))</f>
        <v/>
      </c>
      <c r="L883" s="73"/>
      <c r="M883" s="73"/>
      <c r="N883" s="73"/>
      <c r="O883" s="73"/>
      <c r="P883" s="73"/>
      <c r="Q883" s="73"/>
      <c r="R883" s="78"/>
      <c r="S883" s="79" t="str">
        <f>IFERROR(VLOOKUP(R883,Material!$A$2:$B$59, 2, 0),"")</f>
        <v/>
      </c>
      <c r="T883" s="71"/>
      <c r="U883" s="79" t="str">
        <f>IFERROR(VLOOKUP(T883,Material!$A$2:$B$59, 2, 0),"")</f>
        <v/>
      </c>
      <c r="V883" s="71"/>
      <c r="W883" s="79" t="str">
        <f>IFERROR(VLOOKUP(V883,Material!$A$2:$B$59, 2, 0),"")</f>
        <v/>
      </c>
      <c r="X883" s="71"/>
      <c r="Y883" s="79" t="str">
        <f>IFERROR(VLOOKUP(X883,Material!$A$2:$B$59, 2, 0),"")</f>
        <v/>
      </c>
      <c r="Z883" s="71"/>
      <c r="AA883" s="79" t="str">
        <f>IFERROR(VLOOKUP(Z883,Material!$A$2:$B$59, 2, 0),"")</f>
        <v/>
      </c>
      <c r="AB883" s="74"/>
      <c r="AC883" s="75" t="e">
        <f t="shared" si="160"/>
        <v>#VALUE!</v>
      </c>
      <c r="AD883" s="75" t="e">
        <f t="shared" si="161"/>
        <v>#VALUE!</v>
      </c>
      <c r="AE883" s="75" t="e">
        <f t="shared" si="163"/>
        <v>#VALUE!</v>
      </c>
      <c r="AF883" s="75" t="e">
        <f t="shared" si="162"/>
        <v>#VALUE!</v>
      </c>
      <c r="AG883" s="75" t="e">
        <f t="shared" si="164"/>
        <v>#VALUE!</v>
      </c>
      <c r="AH883" s="75" t="e">
        <f t="shared" si="165"/>
        <v>#VALUE!</v>
      </c>
      <c r="AI883" s="75" t="e">
        <f t="shared" si="166"/>
        <v>#VALUE!</v>
      </c>
      <c r="AJ883" s="80" t="e">
        <f t="shared" si="167"/>
        <v>#VALUE!</v>
      </c>
      <c r="AK883" s="79" t="str">
        <f>(IFERROR(VLOOKUP(AB883,Categories!$A$2:$B$20,2,1),""))</f>
        <v/>
      </c>
      <c r="AL883" s="79" t="str">
        <f ca="1">IFERROR(VLOOKUP((HLOOKUP((VLOOKUP($AB883,Categories!$A$2:$F$20,3,1)), $AB$3:$AJ883, (ROW()-ROW($AB$3)+1), 0)), INDIRECT(VLOOKUP($AB883,Categories!$A$2:$F$20,6,1)),2,0),AK883)</f>
        <v/>
      </c>
      <c r="AM883" s="79" t="str">
        <f ca="1">IFERROR(VLOOKUP((HLOOKUP((VLOOKUP($AB883,Categories!$A$2:$F$20,4,1)),$AB$3:$AJ883,(ROW()-ROW($AB$3)+1),0)),INDIRECT(VLOOKUP($AB883,Categories!$A$2:$H$20,7,1)),2,0),"")</f>
        <v/>
      </c>
      <c r="AN883" s="79" t="str">
        <f ca="1">IFERROR(VLOOKUP((HLOOKUP((VLOOKUP($AB883,Categories!$A$2:$F$20,5,1)), $AB$3:$AJ883, (ROW()-ROW($AB$3)+1), 0)), INDIRECT(VLOOKUP($AB883,Categories!$A$2:$H$20,8,1)),2,0),"")</f>
        <v/>
      </c>
      <c r="AO883" s="79" t="str">
        <f t="shared" ca="1" si="168"/>
        <v/>
      </c>
      <c r="AP883" s="81"/>
      <c r="AQ883" s="70" t="str">
        <f>IFERROR(VLOOKUP(VALUE(MID(AP883,1,1)),AdditionalElements!$A$2:$B$50,2,0),"")</f>
        <v/>
      </c>
      <c r="AR883" s="70" t="str">
        <f>IFERROR(VLOOKUP(VALUE(MID(AP883,2,1)),AdditionalElements!$H$2:$I$50,2,0),"")</f>
        <v/>
      </c>
      <c r="AS883" s="70" t="str">
        <f>IFERROR(VLOOKUP(VALUE(MID(AP883,3,1)),AdditionalElements!$O$2:$P$50,2,0),"")</f>
        <v/>
      </c>
      <c r="AT883" s="70" t="str">
        <f>IFERROR(VLOOKUP(VALUE(MID(AP883,4,1)),AdditionalElements!$V$2:$W$50,2,0),"")</f>
        <v/>
      </c>
      <c r="AU883" s="71"/>
      <c r="AV883" s="79" t="str">
        <f>IFERROR(IF(VALUE(MID(AU883,1,1))=1, VLOOKUP(VALUE(MID(AU883,1,1)), TxtPanelShape!$A$2:$C$50, 3, 0), (IF(VALUE(MID(AU883,1,1))&gt;=7, VLOOKUP(VALUE(MID(AU883,1,1)), TxtPanelShape!$A$2:$C$50, 3, 0),VLOOKUP(VALUE(MID(AU883,1,2)),TxtPanelShape!$A$2:$C$50,3,0)))), "")</f>
        <v/>
      </c>
      <c r="AW883" s="79" t="str">
        <f>IFERROR(IF(VALUE(MID(AU883,1,1))=1, ", "&amp;VLOOKUP(VALUE(MID(AU883,2,1)), TxtPanelShape!$H$2:$I$50, 2, 0), IF(VALUE(MID(AU883,1,1))&gt;=7, ", "&amp;VLOOKUP(VALUE(MID(AU883,2,1)), TxtPanelShape!$H$2:$I$50, 2, 0),"")), "")</f>
        <v/>
      </c>
      <c r="AX883" s="79" t="str">
        <f>IFERROR(IF(VALUE(MID(AU883,1,1))=1, ", "&amp;VLOOKUP(VALUE(MID(AU883,3,1)), TxtPanelShape!$O$2:$P$50, 2, 0), IF(VALUE(MID(AU883,1,1))&gt;=7, ", "&amp;VLOOKUP(VALUE(MID(AU883,3,1)), TxtPanelShape!$O$2:$P$50, 2, 0),"")),"")</f>
        <v/>
      </c>
      <c r="AY883" s="79" t="str">
        <f>IFERROR("; "&amp;VLOOKUP(VALUE(MID(AU883,4,1)), TxtPanelShape!$V$2:$W$50,2,0),"")</f>
        <v/>
      </c>
      <c r="AZ883" s="79" t="str">
        <f t="shared" si="169"/>
        <v/>
      </c>
      <c r="BA883" s="71"/>
      <c r="BB883" s="79" t="str">
        <f>IFERROR(IF(VALUE(MID(BA883,1,1))=1, VLOOKUP(VALUE(MID(BA883,1,1)), TxtPanelShape!$A$2:$C$50, 3, 0), (IF(VALUE(MID(BA883,1,1))&gt;=7, VLOOKUP(VALUE(MID(BA883,1,1)), TxtPanelShape!$A$2:$C$50, 3, 0),VLOOKUP(VALUE(MID(BA883,1,2)),TxtPanelShape!$A$2:$C$50,3,0)))), "")</f>
        <v/>
      </c>
      <c r="BC883" s="79" t="str">
        <f>IFERROR(IF(VALUE(MID(BA883,1,1))=1, ", "&amp;VLOOKUP(VALUE(MID(BA883,2,1)), TxtPanelShape!$H$2:$I$50, 2, 0), IF(VALUE(MID(BA883,1,1))&gt;=7, ", "&amp;VLOOKUP(VALUE(MID(BA883,2,1)), TxtPanelShape!$H$2:$I$50, 2, 0),"")), "")</f>
        <v/>
      </c>
      <c r="BD883" s="79" t="str">
        <f>IFERROR(IF(VALUE(MID(BA883,1,1))=1, ", "&amp;VLOOKUP(VALUE(MID(BA883,3,1)), TxtPanelShape!$O$2:$P$50, 2, 0), IF(VALUE(MID(BA883,1,1))&gt;=7, ", "&amp;VLOOKUP(VALUE(MID(BA883,3,1)), TxtPanelShape!$O$2:$P$50, 2, 0),"")),"")</f>
        <v/>
      </c>
      <c r="BE883" s="79" t="str">
        <f>IFERROR("; "&amp;VLOOKUP(VALUE(MID(BA883,4,1)), TxtPanelShape!$V$2:$W$50,2,0),"")</f>
        <v/>
      </c>
      <c r="BF883" s="79" t="str">
        <f t="shared" si="170"/>
        <v/>
      </c>
      <c r="BG883" s="71"/>
      <c r="BH883" s="79" t="str">
        <f>IFERROR(VLOOKUP(BG883, TxtPanelDefinition!$A$2:$B$50, 2, 0),"")</f>
        <v/>
      </c>
      <c r="BI883" s="71"/>
      <c r="BJ883" s="79" t="str">
        <f>IFERROR(VLOOKUP(BI883, TxtPanelDefinition!$A$2:$B$50, 2, 0),"")</f>
        <v/>
      </c>
      <c r="BK883" s="71"/>
      <c r="BL883" s="79" t="str">
        <f>IFERROR(VLOOKUP(BK883, InscrTechniques!$A$2:$B$50, 2, 0),"")</f>
        <v/>
      </c>
      <c r="BM883" s="71"/>
      <c r="BN883" s="79" t="str">
        <f>IFERROR(VLOOKUP(BM883, InscrTechniques!$A$2:$B$50, 2, 0),"")</f>
        <v/>
      </c>
      <c r="BO883" s="71"/>
      <c r="BP883" s="79" t="str">
        <f>IFERROR(VLOOKUP(BO883, InscrTechniques!$A$2:$B$50, 2, 0),"")</f>
        <v/>
      </c>
      <c r="BQ883" s="71"/>
      <c r="BR883" s="79" t="str">
        <f>IFERROR(VLOOKUP(BQ883, InscrTechniques!$A$2:$B$50, 2, 0),"")</f>
        <v/>
      </c>
      <c r="BS883" s="71"/>
      <c r="BT883" s="79" t="str">
        <f>IFERROR(VLOOKUP(BS883, InscrTechniques!$A$2:$B$50, 2, 0),"")</f>
        <v/>
      </c>
      <c r="BU883" s="71"/>
      <c r="BV883" s="79" t="str">
        <f>IFERROR(VLOOKUP(BU883, InscrTechniques!$A$2:$B$50, 2, 0),"")</f>
        <v/>
      </c>
      <c r="BW883" s="125"/>
      <c r="BX883" s="79" t="str">
        <f>IFERROR(VLOOKUP(BW883, InscrTechniques!$A$2:$B$50, 2, 0),"")</f>
        <v/>
      </c>
      <c r="BY883" s="125"/>
      <c r="BZ883" s="79" t="str">
        <f>IFERROR(VLOOKUP(BY883, InscrTechniques!$A$2:$B$50, 2, 0),"")</f>
        <v/>
      </c>
      <c r="CA883" s="74"/>
      <c r="CB883" s="114" t="str">
        <f>IFERROR(VLOOKUP(CA883, LetterStyle!$A$2:$B$50, 2, 0),"")</f>
        <v/>
      </c>
      <c r="CC883" s="74"/>
      <c r="CD883" s="114" t="str">
        <f>IFERROR(VLOOKUP(CC883, LetterStyle!$A$2:$B$50, 2, 0),"")</f>
        <v/>
      </c>
      <c r="CE883" s="74"/>
      <c r="CF883" s="114" t="str">
        <f>IFERROR(VLOOKUP(CE883, LetterStyle!$A$2:$B$50, 2, 0),"")</f>
        <v/>
      </c>
      <c r="CG883" s="74"/>
      <c r="CH883" s="79" t="str">
        <f>IFERROR(VLOOKUP(CG883, LetterStyle!$A$2:$B$50, 2, 0),"")</f>
        <v/>
      </c>
      <c r="CI883" s="71"/>
      <c r="CJ883" s="79" t="str">
        <f>IFERROR(VLOOKUP(CI883, DecMotifs!$A$1:$B$306, 2, 0),"")</f>
        <v/>
      </c>
      <c r="CK883" s="71"/>
      <c r="CL883" s="79" t="str">
        <f>IFERROR(VLOOKUP(CK883, DecMotifs!$A$1:$B$306, 2, 0),"")</f>
        <v/>
      </c>
      <c r="CM883" s="71"/>
      <c r="CN883" s="79" t="str">
        <f>IFERROR(VLOOKUP(CM883, DecMotifs!$A$1:$B$306, 2, 0),"")</f>
        <v/>
      </c>
      <c r="CO883" s="71"/>
      <c r="CP883" s="79" t="str">
        <f>IFERROR(VLOOKUP(CO883, MarginalDec!$A$2:$B$253, 2, 0),"")</f>
        <v/>
      </c>
      <c r="CQ883" s="71"/>
      <c r="CR883" s="79" t="str">
        <f>IFERROR(VLOOKUP(CQ883, MarginalDec!$A$2:$B$253, 2, 0),"")</f>
        <v/>
      </c>
      <c r="CS883" s="71"/>
      <c r="CT883" s="79" t="str">
        <f>IFERROR(VLOOKUP(CS883, MarginalDec!$A$2:$B$253, 2, 0),"")</f>
        <v/>
      </c>
      <c r="CU883" s="71"/>
      <c r="CV883" s="79" t="str">
        <f>IF(ISBLANK(CU883),"", IFERROR(VLOOKUP(CU883, Tooling!$A$2:$B$252, 2, 0),""))</f>
        <v/>
      </c>
      <c r="CW883" s="71"/>
      <c r="CX883" s="79" t="str">
        <f>IF(ISBLANK(CW883),"", IFERROR(VLOOKUP(CW883, Tooling!$A$2:$B$252, 2, 0),""))</f>
        <v/>
      </c>
      <c r="CY883" s="71"/>
      <c r="CZ883" s="79" t="str">
        <f>IF(ISBLANK(CY883),"", IFERROR(VLOOKUP(CY883, Repairs!$A$2:$B$252, 2, 0),""))</f>
        <v/>
      </c>
      <c r="DA883" s="77"/>
      <c r="DB883" s="71"/>
      <c r="DC883" s="79" t="str">
        <f>IFERROR(VLOOKUP(DB883, DatingReason!$A$2:$B$252, 2, 0),"")</f>
        <v/>
      </c>
      <c r="DD883" s="123" t="str">
        <f t="shared" si="171"/>
        <v/>
      </c>
      <c r="DF883" s="119" t="str">
        <f t="array" ref="DF883">IF(AND($B883&lt;&gt;"", $DE883&lt;&gt;"", $DE883&lt;&gt;"No"),MAX(IF($B883=PEOPLE!$B$4:$B$1000, PEOPLE!$Q$4:$Q$1000,""))+100,"")</f>
        <v/>
      </c>
      <c r="DG883" s="68"/>
      <c r="DH883" s="76">
        <f>COUNTIF(PEOPLE!B:B, MEMORIALS!B883)</f>
        <v>0</v>
      </c>
      <c r="DI883" s="82"/>
      <c r="DJ883" s="82"/>
      <c r="DK883" s="82"/>
      <c r="DL883" s="68"/>
      <c r="DM883" s="68"/>
      <c r="DN883" s="68"/>
      <c r="DO883" s="68"/>
      <c r="DP883" s="68"/>
    </row>
    <row r="884" spans="1:120" ht="15" customHeight="1" x14ac:dyDescent="0.25">
      <c r="A884" s="68"/>
      <c r="B884" s="69"/>
      <c r="C884" s="68"/>
      <c r="D884" s="68"/>
      <c r="E884" s="70" t="str">
        <f>IF(D884="","",VLOOKUP(D884,Denomination!$A$2:$B$50, 2, 0))</f>
        <v/>
      </c>
      <c r="F884" s="68"/>
      <c r="G884" s="71"/>
      <c r="H884" s="70" t="str">
        <f>IF(G884="","",VLOOKUP(G884,MCondition!$A$2:$B$50, 2, 0))</f>
        <v/>
      </c>
      <c r="I884" s="72"/>
      <c r="J884" s="71"/>
      <c r="K884" s="70" t="str">
        <f>IF(J884="","",VLOOKUP(J884,ICondition!$A$2:$B$50, 2, 0))</f>
        <v/>
      </c>
      <c r="L884" s="73"/>
      <c r="M884" s="73"/>
      <c r="N884" s="73"/>
      <c r="O884" s="73"/>
      <c r="P884" s="73"/>
      <c r="Q884" s="73"/>
      <c r="R884" s="78"/>
      <c r="S884" s="79" t="str">
        <f>IFERROR(VLOOKUP(R884,Material!$A$2:$B$59, 2, 0),"")</f>
        <v/>
      </c>
      <c r="T884" s="71"/>
      <c r="U884" s="79" t="str">
        <f>IFERROR(VLOOKUP(T884,Material!$A$2:$B$59, 2, 0),"")</f>
        <v/>
      </c>
      <c r="V884" s="71"/>
      <c r="W884" s="79" t="str">
        <f>IFERROR(VLOOKUP(V884,Material!$A$2:$B$59, 2, 0),"")</f>
        <v/>
      </c>
      <c r="X884" s="71"/>
      <c r="Y884" s="79" t="str">
        <f>IFERROR(VLOOKUP(X884,Material!$A$2:$B$59, 2, 0),"")</f>
        <v/>
      </c>
      <c r="Z884" s="71"/>
      <c r="AA884" s="79" t="str">
        <f>IFERROR(VLOOKUP(Z884,Material!$A$2:$B$59, 2, 0),"")</f>
        <v/>
      </c>
      <c r="AB884" s="74"/>
      <c r="AC884" s="75" t="e">
        <f t="shared" si="160"/>
        <v>#VALUE!</v>
      </c>
      <c r="AD884" s="75" t="e">
        <f t="shared" si="161"/>
        <v>#VALUE!</v>
      </c>
      <c r="AE884" s="75" t="e">
        <f t="shared" si="163"/>
        <v>#VALUE!</v>
      </c>
      <c r="AF884" s="75" t="e">
        <f t="shared" si="162"/>
        <v>#VALUE!</v>
      </c>
      <c r="AG884" s="75" t="e">
        <f t="shared" si="164"/>
        <v>#VALUE!</v>
      </c>
      <c r="AH884" s="75" t="e">
        <f t="shared" si="165"/>
        <v>#VALUE!</v>
      </c>
      <c r="AI884" s="75" t="e">
        <f t="shared" si="166"/>
        <v>#VALUE!</v>
      </c>
      <c r="AJ884" s="80" t="e">
        <f t="shared" si="167"/>
        <v>#VALUE!</v>
      </c>
      <c r="AK884" s="79" t="str">
        <f>(IFERROR(VLOOKUP(AB884,Categories!$A$2:$B$20,2,1),""))</f>
        <v/>
      </c>
      <c r="AL884" s="79" t="str">
        <f ca="1">IFERROR(VLOOKUP((HLOOKUP((VLOOKUP($AB884,Categories!$A$2:$F$20,3,1)), $AB$3:$AJ884, (ROW()-ROW($AB$3)+1), 0)), INDIRECT(VLOOKUP($AB884,Categories!$A$2:$F$20,6,1)),2,0),AK884)</f>
        <v/>
      </c>
      <c r="AM884" s="79" t="str">
        <f ca="1">IFERROR(VLOOKUP((HLOOKUP((VLOOKUP($AB884,Categories!$A$2:$F$20,4,1)),$AB$3:$AJ884,(ROW()-ROW($AB$3)+1),0)),INDIRECT(VLOOKUP($AB884,Categories!$A$2:$H$20,7,1)),2,0),"")</f>
        <v/>
      </c>
      <c r="AN884" s="79" t="str">
        <f ca="1">IFERROR(VLOOKUP((HLOOKUP((VLOOKUP($AB884,Categories!$A$2:$F$20,5,1)), $AB$3:$AJ884, (ROW()-ROW($AB$3)+1), 0)), INDIRECT(VLOOKUP($AB884,Categories!$A$2:$H$20,8,1)),2,0),"")</f>
        <v/>
      </c>
      <c r="AO884" s="79" t="str">
        <f t="shared" ca="1" si="168"/>
        <v/>
      </c>
      <c r="AP884" s="81"/>
      <c r="AQ884" s="70" t="str">
        <f>IFERROR(VLOOKUP(VALUE(MID(AP884,1,1)),AdditionalElements!$A$2:$B$50,2,0),"")</f>
        <v/>
      </c>
      <c r="AR884" s="70" t="str">
        <f>IFERROR(VLOOKUP(VALUE(MID(AP884,2,1)),AdditionalElements!$H$2:$I$50,2,0),"")</f>
        <v/>
      </c>
      <c r="AS884" s="70" t="str">
        <f>IFERROR(VLOOKUP(VALUE(MID(AP884,3,1)),AdditionalElements!$O$2:$P$50,2,0),"")</f>
        <v/>
      </c>
      <c r="AT884" s="70" t="str">
        <f>IFERROR(VLOOKUP(VALUE(MID(AP884,4,1)),AdditionalElements!$V$2:$W$50,2,0),"")</f>
        <v/>
      </c>
      <c r="AU884" s="71"/>
      <c r="AV884" s="79" t="str">
        <f>IFERROR(IF(VALUE(MID(AU884,1,1))=1, VLOOKUP(VALUE(MID(AU884,1,1)), TxtPanelShape!$A$2:$C$50, 3, 0), (IF(VALUE(MID(AU884,1,1))&gt;=7, VLOOKUP(VALUE(MID(AU884,1,1)), TxtPanelShape!$A$2:$C$50, 3, 0),VLOOKUP(VALUE(MID(AU884,1,2)),TxtPanelShape!$A$2:$C$50,3,0)))), "")</f>
        <v/>
      </c>
      <c r="AW884" s="79" t="str">
        <f>IFERROR(IF(VALUE(MID(AU884,1,1))=1, ", "&amp;VLOOKUP(VALUE(MID(AU884,2,1)), TxtPanelShape!$H$2:$I$50, 2, 0), IF(VALUE(MID(AU884,1,1))&gt;=7, ", "&amp;VLOOKUP(VALUE(MID(AU884,2,1)), TxtPanelShape!$H$2:$I$50, 2, 0),"")), "")</f>
        <v/>
      </c>
      <c r="AX884" s="79" t="str">
        <f>IFERROR(IF(VALUE(MID(AU884,1,1))=1, ", "&amp;VLOOKUP(VALUE(MID(AU884,3,1)), TxtPanelShape!$O$2:$P$50, 2, 0), IF(VALUE(MID(AU884,1,1))&gt;=7, ", "&amp;VLOOKUP(VALUE(MID(AU884,3,1)), TxtPanelShape!$O$2:$P$50, 2, 0),"")),"")</f>
        <v/>
      </c>
      <c r="AY884" s="79" t="str">
        <f>IFERROR("; "&amp;VLOOKUP(VALUE(MID(AU884,4,1)), TxtPanelShape!$V$2:$W$50,2,0),"")</f>
        <v/>
      </c>
      <c r="AZ884" s="79" t="str">
        <f t="shared" si="169"/>
        <v/>
      </c>
      <c r="BA884" s="71"/>
      <c r="BB884" s="79" t="str">
        <f>IFERROR(IF(VALUE(MID(BA884,1,1))=1, VLOOKUP(VALUE(MID(BA884,1,1)), TxtPanelShape!$A$2:$C$50, 3, 0), (IF(VALUE(MID(BA884,1,1))&gt;=7, VLOOKUP(VALUE(MID(BA884,1,1)), TxtPanelShape!$A$2:$C$50, 3, 0),VLOOKUP(VALUE(MID(BA884,1,2)),TxtPanelShape!$A$2:$C$50,3,0)))), "")</f>
        <v/>
      </c>
      <c r="BC884" s="79" t="str">
        <f>IFERROR(IF(VALUE(MID(BA884,1,1))=1, ", "&amp;VLOOKUP(VALUE(MID(BA884,2,1)), TxtPanelShape!$H$2:$I$50, 2, 0), IF(VALUE(MID(BA884,1,1))&gt;=7, ", "&amp;VLOOKUP(VALUE(MID(BA884,2,1)), TxtPanelShape!$H$2:$I$50, 2, 0),"")), "")</f>
        <v/>
      </c>
      <c r="BD884" s="79" t="str">
        <f>IFERROR(IF(VALUE(MID(BA884,1,1))=1, ", "&amp;VLOOKUP(VALUE(MID(BA884,3,1)), TxtPanelShape!$O$2:$P$50, 2, 0), IF(VALUE(MID(BA884,1,1))&gt;=7, ", "&amp;VLOOKUP(VALUE(MID(BA884,3,1)), TxtPanelShape!$O$2:$P$50, 2, 0),"")),"")</f>
        <v/>
      </c>
      <c r="BE884" s="79" t="str">
        <f>IFERROR("; "&amp;VLOOKUP(VALUE(MID(BA884,4,1)), TxtPanelShape!$V$2:$W$50,2,0),"")</f>
        <v/>
      </c>
      <c r="BF884" s="79" t="str">
        <f t="shared" si="170"/>
        <v/>
      </c>
      <c r="BG884" s="71"/>
      <c r="BH884" s="79" t="str">
        <f>IFERROR(VLOOKUP(BG884, TxtPanelDefinition!$A$2:$B$50, 2, 0),"")</f>
        <v/>
      </c>
      <c r="BI884" s="71"/>
      <c r="BJ884" s="79" t="str">
        <f>IFERROR(VLOOKUP(BI884, TxtPanelDefinition!$A$2:$B$50, 2, 0),"")</f>
        <v/>
      </c>
      <c r="BK884" s="71"/>
      <c r="BL884" s="79" t="str">
        <f>IFERROR(VLOOKUP(BK884, InscrTechniques!$A$2:$B$50, 2, 0),"")</f>
        <v/>
      </c>
      <c r="BM884" s="71"/>
      <c r="BN884" s="79" t="str">
        <f>IFERROR(VLOOKUP(BM884, InscrTechniques!$A$2:$B$50, 2, 0),"")</f>
        <v/>
      </c>
      <c r="BO884" s="71"/>
      <c r="BP884" s="79" t="str">
        <f>IFERROR(VLOOKUP(BO884, InscrTechniques!$A$2:$B$50, 2, 0),"")</f>
        <v/>
      </c>
      <c r="BQ884" s="71"/>
      <c r="BR884" s="79" t="str">
        <f>IFERROR(VLOOKUP(BQ884, InscrTechniques!$A$2:$B$50, 2, 0),"")</f>
        <v/>
      </c>
      <c r="BS884" s="71"/>
      <c r="BT884" s="79" t="str">
        <f>IFERROR(VLOOKUP(BS884, InscrTechniques!$A$2:$B$50, 2, 0),"")</f>
        <v/>
      </c>
      <c r="BU884" s="71"/>
      <c r="BV884" s="79" t="str">
        <f>IFERROR(VLOOKUP(BU884, InscrTechniques!$A$2:$B$50, 2, 0),"")</f>
        <v/>
      </c>
      <c r="BW884" s="125"/>
      <c r="BX884" s="79" t="str">
        <f>IFERROR(VLOOKUP(BW884, InscrTechniques!$A$2:$B$50, 2, 0),"")</f>
        <v/>
      </c>
      <c r="BY884" s="125"/>
      <c r="BZ884" s="79" t="str">
        <f>IFERROR(VLOOKUP(BY884, InscrTechniques!$A$2:$B$50, 2, 0),"")</f>
        <v/>
      </c>
      <c r="CA884" s="74"/>
      <c r="CB884" s="114" t="str">
        <f>IFERROR(VLOOKUP(CA884, LetterStyle!$A$2:$B$50, 2, 0),"")</f>
        <v/>
      </c>
      <c r="CC884" s="74"/>
      <c r="CD884" s="114" t="str">
        <f>IFERROR(VLOOKUP(CC884, LetterStyle!$A$2:$B$50, 2, 0),"")</f>
        <v/>
      </c>
      <c r="CE884" s="74"/>
      <c r="CF884" s="114" t="str">
        <f>IFERROR(VLOOKUP(CE884, LetterStyle!$A$2:$B$50, 2, 0),"")</f>
        <v/>
      </c>
      <c r="CG884" s="74"/>
      <c r="CH884" s="79" t="str">
        <f>IFERROR(VLOOKUP(CG884, LetterStyle!$A$2:$B$50, 2, 0),"")</f>
        <v/>
      </c>
      <c r="CI884" s="71"/>
      <c r="CJ884" s="79" t="str">
        <f>IFERROR(VLOOKUP(CI884, DecMotifs!$A$1:$B$306, 2, 0),"")</f>
        <v/>
      </c>
      <c r="CK884" s="71"/>
      <c r="CL884" s="79" t="str">
        <f>IFERROR(VLOOKUP(CK884, DecMotifs!$A$1:$B$306, 2, 0),"")</f>
        <v/>
      </c>
      <c r="CM884" s="71"/>
      <c r="CN884" s="79" t="str">
        <f>IFERROR(VLOOKUP(CM884, DecMotifs!$A$1:$B$306, 2, 0),"")</f>
        <v/>
      </c>
      <c r="CO884" s="71"/>
      <c r="CP884" s="79" t="str">
        <f>IFERROR(VLOOKUP(CO884, MarginalDec!$A$2:$B$253, 2, 0),"")</f>
        <v/>
      </c>
      <c r="CQ884" s="71"/>
      <c r="CR884" s="79" t="str">
        <f>IFERROR(VLOOKUP(CQ884, MarginalDec!$A$2:$B$253, 2, 0),"")</f>
        <v/>
      </c>
      <c r="CS884" s="71"/>
      <c r="CT884" s="79" t="str">
        <f>IFERROR(VLOOKUP(CS884, MarginalDec!$A$2:$B$253, 2, 0),"")</f>
        <v/>
      </c>
      <c r="CU884" s="71"/>
      <c r="CV884" s="79" t="str">
        <f>IF(ISBLANK(CU884),"", IFERROR(VLOOKUP(CU884, Tooling!$A$2:$B$252, 2, 0),""))</f>
        <v/>
      </c>
      <c r="CW884" s="71"/>
      <c r="CX884" s="79" t="str">
        <f>IF(ISBLANK(CW884),"", IFERROR(VLOOKUP(CW884, Tooling!$A$2:$B$252, 2, 0),""))</f>
        <v/>
      </c>
      <c r="CY884" s="71"/>
      <c r="CZ884" s="79" t="str">
        <f>IF(ISBLANK(CY884),"", IFERROR(VLOOKUP(CY884, Repairs!$A$2:$B$252, 2, 0),""))</f>
        <v/>
      </c>
      <c r="DA884" s="77"/>
      <c r="DB884" s="71"/>
      <c r="DC884" s="79" t="str">
        <f>IFERROR(VLOOKUP(DB884, DatingReason!$A$2:$B$252, 2, 0),"")</f>
        <v/>
      </c>
      <c r="DD884" s="123" t="str">
        <f t="shared" si="171"/>
        <v/>
      </c>
      <c r="DF884" s="119" t="str">
        <f t="array" ref="DF884">IF(AND($B884&lt;&gt;"", $DE884&lt;&gt;"", $DE884&lt;&gt;"No"),MAX(IF($B884=PEOPLE!$B$4:$B$1000, PEOPLE!$Q$4:$Q$1000,""))+100,"")</f>
        <v/>
      </c>
      <c r="DG884" s="68"/>
      <c r="DH884" s="76">
        <f>COUNTIF(PEOPLE!B:B, MEMORIALS!B884)</f>
        <v>0</v>
      </c>
      <c r="DI884" s="82"/>
      <c r="DJ884" s="82"/>
      <c r="DK884" s="82"/>
      <c r="DL884" s="68"/>
      <c r="DM884" s="68"/>
      <c r="DN884" s="68"/>
      <c r="DO884" s="68"/>
      <c r="DP884" s="68"/>
    </row>
    <row r="885" spans="1:120" ht="15" customHeight="1" x14ac:dyDescent="0.25">
      <c r="A885" s="68"/>
      <c r="B885" s="69"/>
      <c r="C885" s="68"/>
      <c r="D885" s="68"/>
      <c r="E885" s="70" t="str">
        <f>IF(D885="","",VLOOKUP(D885,Denomination!$A$2:$B$50, 2, 0))</f>
        <v/>
      </c>
      <c r="F885" s="68"/>
      <c r="G885" s="71"/>
      <c r="H885" s="70" t="str">
        <f>IF(G885="","",VLOOKUP(G885,MCondition!$A$2:$B$50, 2, 0))</f>
        <v/>
      </c>
      <c r="I885" s="72"/>
      <c r="J885" s="71"/>
      <c r="K885" s="70" t="str">
        <f>IF(J885="","",VLOOKUP(J885,ICondition!$A$2:$B$50, 2, 0))</f>
        <v/>
      </c>
      <c r="L885" s="73"/>
      <c r="M885" s="73"/>
      <c r="N885" s="73"/>
      <c r="O885" s="73"/>
      <c r="P885" s="73"/>
      <c r="Q885" s="73"/>
      <c r="R885" s="78"/>
      <c r="S885" s="79" t="str">
        <f>IFERROR(VLOOKUP(R885,Material!$A$2:$B$59, 2, 0),"")</f>
        <v/>
      </c>
      <c r="T885" s="71"/>
      <c r="U885" s="79" t="str">
        <f>IFERROR(VLOOKUP(T885,Material!$A$2:$B$59, 2, 0),"")</f>
        <v/>
      </c>
      <c r="V885" s="71"/>
      <c r="W885" s="79" t="str">
        <f>IFERROR(VLOOKUP(V885,Material!$A$2:$B$59, 2, 0),"")</f>
        <v/>
      </c>
      <c r="X885" s="71"/>
      <c r="Y885" s="79" t="str">
        <f>IFERROR(VLOOKUP(X885,Material!$A$2:$B$59, 2, 0),"")</f>
        <v/>
      </c>
      <c r="Z885" s="71"/>
      <c r="AA885" s="79" t="str">
        <f>IFERROR(VLOOKUP(Z885,Material!$A$2:$B$59, 2, 0),"")</f>
        <v/>
      </c>
      <c r="AB885" s="74"/>
      <c r="AC885" s="75" t="e">
        <f t="shared" si="160"/>
        <v>#VALUE!</v>
      </c>
      <c r="AD885" s="75" t="e">
        <f t="shared" si="161"/>
        <v>#VALUE!</v>
      </c>
      <c r="AE885" s="75" t="e">
        <f t="shared" si="163"/>
        <v>#VALUE!</v>
      </c>
      <c r="AF885" s="75" t="e">
        <f t="shared" si="162"/>
        <v>#VALUE!</v>
      </c>
      <c r="AG885" s="75" t="e">
        <f t="shared" si="164"/>
        <v>#VALUE!</v>
      </c>
      <c r="AH885" s="75" t="e">
        <f t="shared" si="165"/>
        <v>#VALUE!</v>
      </c>
      <c r="AI885" s="75" t="e">
        <f t="shared" si="166"/>
        <v>#VALUE!</v>
      </c>
      <c r="AJ885" s="80" t="e">
        <f t="shared" si="167"/>
        <v>#VALUE!</v>
      </c>
      <c r="AK885" s="79" t="str">
        <f>(IFERROR(VLOOKUP(AB885,Categories!$A$2:$B$20,2,1),""))</f>
        <v/>
      </c>
      <c r="AL885" s="79" t="str">
        <f ca="1">IFERROR(VLOOKUP((HLOOKUP((VLOOKUP($AB885,Categories!$A$2:$F$20,3,1)), $AB$3:$AJ885, (ROW()-ROW($AB$3)+1), 0)), INDIRECT(VLOOKUP($AB885,Categories!$A$2:$F$20,6,1)),2,0),AK885)</f>
        <v/>
      </c>
      <c r="AM885" s="79" t="str">
        <f ca="1">IFERROR(VLOOKUP((HLOOKUP((VLOOKUP($AB885,Categories!$A$2:$F$20,4,1)),$AB$3:$AJ885,(ROW()-ROW($AB$3)+1),0)),INDIRECT(VLOOKUP($AB885,Categories!$A$2:$H$20,7,1)),2,0),"")</f>
        <v/>
      </c>
      <c r="AN885" s="79" t="str">
        <f ca="1">IFERROR(VLOOKUP((HLOOKUP((VLOOKUP($AB885,Categories!$A$2:$F$20,5,1)), $AB$3:$AJ885, (ROW()-ROW($AB$3)+1), 0)), INDIRECT(VLOOKUP($AB885,Categories!$A$2:$H$20,8,1)),2,0),"")</f>
        <v/>
      </c>
      <c r="AO885" s="79" t="str">
        <f t="shared" ca="1" si="168"/>
        <v/>
      </c>
      <c r="AP885" s="81"/>
      <c r="AQ885" s="70" t="str">
        <f>IFERROR(VLOOKUP(VALUE(MID(AP885,1,1)),AdditionalElements!$A$2:$B$50,2,0),"")</f>
        <v/>
      </c>
      <c r="AR885" s="70" t="str">
        <f>IFERROR(VLOOKUP(VALUE(MID(AP885,2,1)),AdditionalElements!$H$2:$I$50,2,0),"")</f>
        <v/>
      </c>
      <c r="AS885" s="70" t="str">
        <f>IFERROR(VLOOKUP(VALUE(MID(AP885,3,1)),AdditionalElements!$O$2:$P$50,2,0),"")</f>
        <v/>
      </c>
      <c r="AT885" s="70" t="str">
        <f>IFERROR(VLOOKUP(VALUE(MID(AP885,4,1)),AdditionalElements!$V$2:$W$50,2,0),"")</f>
        <v/>
      </c>
      <c r="AU885" s="71"/>
      <c r="AV885" s="79" t="str">
        <f>IFERROR(IF(VALUE(MID(AU885,1,1))=1, VLOOKUP(VALUE(MID(AU885,1,1)), TxtPanelShape!$A$2:$C$50, 3, 0), (IF(VALUE(MID(AU885,1,1))&gt;=7, VLOOKUP(VALUE(MID(AU885,1,1)), TxtPanelShape!$A$2:$C$50, 3, 0),VLOOKUP(VALUE(MID(AU885,1,2)),TxtPanelShape!$A$2:$C$50,3,0)))), "")</f>
        <v/>
      </c>
      <c r="AW885" s="79" t="str">
        <f>IFERROR(IF(VALUE(MID(AU885,1,1))=1, ", "&amp;VLOOKUP(VALUE(MID(AU885,2,1)), TxtPanelShape!$H$2:$I$50, 2, 0), IF(VALUE(MID(AU885,1,1))&gt;=7, ", "&amp;VLOOKUP(VALUE(MID(AU885,2,1)), TxtPanelShape!$H$2:$I$50, 2, 0),"")), "")</f>
        <v/>
      </c>
      <c r="AX885" s="79" t="str">
        <f>IFERROR(IF(VALUE(MID(AU885,1,1))=1, ", "&amp;VLOOKUP(VALUE(MID(AU885,3,1)), TxtPanelShape!$O$2:$P$50, 2, 0), IF(VALUE(MID(AU885,1,1))&gt;=7, ", "&amp;VLOOKUP(VALUE(MID(AU885,3,1)), TxtPanelShape!$O$2:$P$50, 2, 0),"")),"")</f>
        <v/>
      </c>
      <c r="AY885" s="79" t="str">
        <f>IFERROR("; "&amp;VLOOKUP(VALUE(MID(AU885,4,1)), TxtPanelShape!$V$2:$W$50,2,0),"")</f>
        <v/>
      </c>
      <c r="AZ885" s="79" t="str">
        <f t="shared" si="169"/>
        <v/>
      </c>
      <c r="BA885" s="71"/>
      <c r="BB885" s="79" t="str">
        <f>IFERROR(IF(VALUE(MID(BA885,1,1))=1, VLOOKUP(VALUE(MID(BA885,1,1)), TxtPanelShape!$A$2:$C$50, 3, 0), (IF(VALUE(MID(BA885,1,1))&gt;=7, VLOOKUP(VALUE(MID(BA885,1,1)), TxtPanelShape!$A$2:$C$50, 3, 0),VLOOKUP(VALUE(MID(BA885,1,2)),TxtPanelShape!$A$2:$C$50,3,0)))), "")</f>
        <v/>
      </c>
      <c r="BC885" s="79" t="str">
        <f>IFERROR(IF(VALUE(MID(BA885,1,1))=1, ", "&amp;VLOOKUP(VALUE(MID(BA885,2,1)), TxtPanelShape!$H$2:$I$50, 2, 0), IF(VALUE(MID(BA885,1,1))&gt;=7, ", "&amp;VLOOKUP(VALUE(MID(BA885,2,1)), TxtPanelShape!$H$2:$I$50, 2, 0),"")), "")</f>
        <v/>
      </c>
      <c r="BD885" s="79" t="str">
        <f>IFERROR(IF(VALUE(MID(BA885,1,1))=1, ", "&amp;VLOOKUP(VALUE(MID(BA885,3,1)), TxtPanelShape!$O$2:$P$50, 2, 0), IF(VALUE(MID(BA885,1,1))&gt;=7, ", "&amp;VLOOKUP(VALUE(MID(BA885,3,1)), TxtPanelShape!$O$2:$P$50, 2, 0),"")),"")</f>
        <v/>
      </c>
      <c r="BE885" s="79" t="str">
        <f>IFERROR("; "&amp;VLOOKUP(VALUE(MID(BA885,4,1)), TxtPanelShape!$V$2:$W$50,2,0),"")</f>
        <v/>
      </c>
      <c r="BF885" s="79" t="str">
        <f t="shared" si="170"/>
        <v/>
      </c>
      <c r="BG885" s="71"/>
      <c r="BH885" s="79" t="str">
        <f>IFERROR(VLOOKUP(BG885, TxtPanelDefinition!$A$2:$B$50, 2, 0),"")</f>
        <v/>
      </c>
      <c r="BI885" s="71"/>
      <c r="BJ885" s="79" t="str">
        <f>IFERROR(VLOOKUP(BI885, TxtPanelDefinition!$A$2:$B$50, 2, 0),"")</f>
        <v/>
      </c>
      <c r="BK885" s="71"/>
      <c r="BL885" s="79" t="str">
        <f>IFERROR(VLOOKUP(BK885, InscrTechniques!$A$2:$B$50, 2, 0),"")</f>
        <v/>
      </c>
      <c r="BM885" s="71"/>
      <c r="BN885" s="79" t="str">
        <f>IFERROR(VLOOKUP(BM885, InscrTechniques!$A$2:$B$50, 2, 0),"")</f>
        <v/>
      </c>
      <c r="BO885" s="71"/>
      <c r="BP885" s="79" t="str">
        <f>IFERROR(VLOOKUP(BO885, InscrTechniques!$A$2:$B$50, 2, 0),"")</f>
        <v/>
      </c>
      <c r="BQ885" s="71"/>
      <c r="BR885" s="79" t="str">
        <f>IFERROR(VLOOKUP(BQ885, InscrTechniques!$A$2:$B$50, 2, 0),"")</f>
        <v/>
      </c>
      <c r="BS885" s="71"/>
      <c r="BT885" s="79" t="str">
        <f>IFERROR(VLOOKUP(BS885, InscrTechniques!$A$2:$B$50, 2, 0),"")</f>
        <v/>
      </c>
      <c r="BU885" s="71"/>
      <c r="BV885" s="79" t="str">
        <f>IFERROR(VLOOKUP(BU885, InscrTechniques!$A$2:$B$50, 2, 0),"")</f>
        <v/>
      </c>
      <c r="BW885" s="125"/>
      <c r="BX885" s="79" t="str">
        <f>IFERROR(VLOOKUP(BW885, InscrTechniques!$A$2:$B$50, 2, 0),"")</f>
        <v/>
      </c>
      <c r="BY885" s="125"/>
      <c r="BZ885" s="79" t="str">
        <f>IFERROR(VLOOKUP(BY885, InscrTechniques!$A$2:$B$50, 2, 0),"")</f>
        <v/>
      </c>
      <c r="CA885" s="74"/>
      <c r="CB885" s="114" t="str">
        <f>IFERROR(VLOOKUP(CA885, LetterStyle!$A$2:$B$50, 2, 0),"")</f>
        <v/>
      </c>
      <c r="CC885" s="74"/>
      <c r="CD885" s="114" t="str">
        <f>IFERROR(VLOOKUP(CC885, LetterStyle!$A$2:$B$50, 2, 0),"")</f>
        <v/>
      </c>
      <c r="CE885" s="74"/>
      <c r="CF885" s="114" t="str">
        <f>IFERROR(VLOOKUP(CE885, LetterStyle!$A$2:$B$50, 2, 0),"")</f>
        <v/>
      </c>
      <c r="CG885" s="74"/>
      <c r="CH885" s="79" t="str">
        <f>IFERROR(VLOOKUP(CG885, LetterStyle!$A$2:$B$50, 2, 0),"")</f>
        <v/>
      </c>
      <c r="CI885" s="71"/>
      <c r="CJ885" s="79" t="str">
        <f>IFERROR(VLOOKUP(CI885, DecMotifs!$A$1:$B$306, 2, 0),"")</f>
        <v/>
      </c>
      <c r="CK885" s="71"/>
      <c r="CL885" s="79" t="str">
        <f>IFERROR(VLOOKUP(CK885, DecMotifs!$A$1:$B$306, 2, 0),"")</f>
        <v/>
      </c>
      <c r="CM885" s="71"/>
      <c r="CN885" s="79" t="str">
        <f>IFERROR(VLOOKUP(CM885, DecMotifs!$A$1:$B$306, 2, 0),"")</f>
        <v/>
      </c>
      <c r="CO885" s="71"/>
      <c r="CP885" s="79" t="str">
        <f>IFERROR(VLOOKUP(CO885, MarginalDec!$A$2:$B$253, 2, 0),"")</f>
        <v/>
      </c>
      <c r="CQ885" s="71"/>
      <c r="CR885" s="79" t="str">
        <f>IFERROR(VLOOKUP(CQ885, MarginalDec!$A$2:$B$253, 2, 0),"")</f>
        <v/>
      </c>
      <c r="CS885" s="71"/>
      <c r="CT885" s="79" t="str">
        <f>IFERROR(VLOOKUP(CS885, MarginalDec!$A$2:$B$253, 2, 0),"")</f>
        <v/>
      </c>
      <c r="CU885" s="71"/>
      <c r="CV885" s="79" t="str">
        <f>IF(ISBLANK(CU885),"", IFERROR(VLOOKUP(CU885, Tooling!$A$2:$B$252, 2, 0),""))</f>
        <v/>
      </c>
      <c r="CW885" s="71"/>
      <c r="CX885" s="79" t="str">
        <f>IF(ISBLANK(CW885),"", IFERROR(VLOOKUP(CW885, Tooling!$A$2:$B$252, 2, 0),""))</f>
        <v/>
      </c>
      <c r="CY885" s="71"/>
      <c r="CZ885" s="79" t="str">
        <f>IF(ISBLANK(CY885),"", IFERROR(VLOOKUP(CY885, Repairs!$A$2:$B$252, 2, 0),""))</f>
        <v/>
      </c>
      <c r="DA885" s="77"/>
      <c r="DB885" s="71"/>
      <c r="DC885" s="79" t="str">
        <f>IFERROR(VLOOKUP(DB885, DatingReason!$A$2:$B$252, 2, 0),"")</f>
        <v/>
      </c>
      <c r="DD885" s="123" t="str">
        <f t="shared" si="171"/>
        <v/>
      </c>
      <c r="DF885" s="119" t="str">
        <f t="array" ref="DF885">IF(AND($B885&lt;&gt;"", $DE885&lt;&gt;"", $DE885&lt;&gt;"No"),MAX(IF($B885=PEOPLE!$B$4:$B$1000, PEOPLE!$Q$4:$Q$1000,""))+100,"")</f>
        <v/>
      </c>
      <c r="DG885" s="68"/>
      <c r="DH885" s="76">
        <f>COUNTIF(PEOPLE!B:B, MEMORIALS!B885)</f>
        <v>0</v>
      </c>
      <c r="DI885" s="82"/>
      <c r="DJ885" s="82"/>
      <c r="DK885" s="82"/>
      <c r="DL885" s="68"/>
      <c r="DM885" s="68"/>
      <c r="DN885" s="68"/>
      <c r="DO885" s="68"/>
      <c r="DP885" s="68"/>
    </row>
    <row r="886" spans="1:120" ht="15" customHeight="1" x14ac:dyDescent="0.25">
      <c r="A886" s="68"/>
      <c r="B886" s="69"/>
      <c r="C886" s="68"/>
      <c r="D886" s="68"/>
      <c r="E886" s="70" t="str">
        <f>IF(D886="","",VLOOKUP(D886,Denomination!$A$2:$B$50, 2, 0))</f>
        <v/>
      </c>
      <c r="F886" s="68"/>
      <c r="G886" s="71"/>
      <c r="H886" s="70" t="str">
        <f>IF(G886="","",VLOOKUP(G886,MCondition!$A$2:$B$50, 2, 0))</f>
        <v/>
      </c>
      <c r="I886" s="72"/>
      <c r="J886" s="71"/>
      <c r="K886" s="70" t="str">
        <f>IF(J886="","",VLOOKUP(J886,ICondition!$A$2:$B$50, 2, 0))</f>
        <v/>
      </c>
      <c r="L886" s="73"/>
      <c r="M886" s="73"/>
      <c r="N886" s="73"/>
      <c r="O886" s="73"/>
      <c r="P886" s="73"/>
      <c r="Q886" s="73"/>
      <c r="R886" s="78"/>
      <c r="S886" s="79" t="str">
        <f>IFERROR(VLOOKUP(R886,Material!$A$2:$B$59, 2, 0),"")</f>
        <v/>
      </c>
      <c r="T886" s="71"/>
      <c r="U886" s="79" t="str">
        <f>IFERROR(VLOOKUP(T886,Material!$A$2:$B$59, 2, 0),"")</f>
        <v/>
      </c>
      <c r="V886" s="71"/>
      <c r="W886" s="79" t="str">
        <f>IFERROR(VLOOKUP(V886,Material!$A$2:$B$59, 2, 0),"")</f>
        <v/>
      </c>
      <c r="X886" s="71"/>
      <c r="Y886" s="79" t="str">
        <f>IFERROR(VLOOKUP(X886,Material!$A$2:$B$59, 2, 0),"")</f>
        <v/>
      </c>
      <c r="Z886" s="71"/>
      <c r="AA886" s="79" t="str">
        <f>IFERROR(VLOOKUP(Z886,Material!$A$2:$B$59, 2, 0),"")</f>
        <v/>
      </c>
      <c r="AB886" s="74"/>
      <c r="AC886" s="75" t="e">
        <f t="shared" si="160"/>
        <v>#VALUE!</v>
      </c>
      <c r="AD886" s="75" t="e">
        <f t="shared" si="161"/>
        <v>#VALUE!</v>
      </c>
      <c r="AE886" s="75" t="e">
        <f t="shared" si="163"/>
        <v>#VALUE!</v>
      </c>
      <c r="AF886" s="75" t="e">
        <f t="shared" si="162"/>
        <v>#VALUE!</v>
      </c>
      <c r="AG886" s="75" t="e">
        <f t="shared" si="164"/>
        <v>#VALUE!</v>
      </c>
      <c r="AH886" s="75" t="e">
        <f t="shared" si="165"/>
        <v>#VALUE!</v>
      </c>
      <c r="AI886" s="75" t="e">
        <f t="shared" si="166"/>
        <v>#VALUE!</v>
      </c>
      <c r="AJ886" s="80" t="e">
        <f t="shared" si="167"/>
        <v>#VALUE!</v>
      </c>
      <c r="AK886" s="79" t="str">
        <f>(IFERROR(VLOOKUP(AB886,Categories!$A$2:$B$20,2,1),""))</f>
        <v/>
      </c>
      <c r="AL886" s="79" t="str">
        <f ca="1">IFERROR(VLOOKUP((HLOOKUP((VLOOKUP($AB886,Categories!$A$2:$F$20,3,1)), $AB$3:$AJ886, (ROW()-ROW($AB$3)+1), 0)), INDIRECT(VLOOKUP($AB886,Categories!$A$2:$F$20,6,1)),2,0),AK886)</f>
        <v/>
      </c>
      <c r="AM886" s="79" t="str">
        <f ca="1">IFERROR(VLOOKUP((HLOOKUP((VLOOKUP($AB886,Categories!$A$2:$F$20,4,1)),$AB$3:$AJ886,(ROW()-ROW($AB$3)+1),0)),INDIRECT(VLOOKUP($AB886,Categories!$A$2:$H$20,7,1)),2,0),"")</f>
        <v/>
      </c>
      <c r="AN886" s="79" t="str">
        <f ca="1">IFERROR(VLOOKUP((HLOOKUP((VLOOKUP($AB886,Categories!$A$2:$F$20,5,1)), $AB$3:$AJ886, (ROW()-ROW($AB$3)+1), 0)), INDIRECT(VLOOKUP($AB886,Categories!$A$2:$H$20,8,1)),2,0),"")</f>
        <v/>
      </c>
      <c r="AO886" s="79" t="str">
        <f t="shared" ca="1" si="168"/>
        <v/>
      </c>
      <c r="AP886" s="81"/>
      <c r="AQ886" s="70" t="str">
        <f>IFERROR(VLOOKUP(VALUE(MID(AP886,1,1)),AdditionalElements!$A$2:$B$50,2,0),"")</f>
        <v/>
      </c>
      <c r="AR886" s="70" t="str">
        <f>IFERROR(VLOOKUP(VALUE(MID(AP886,2,1)),AdditionalElements!$H$2:$I$50,2,0),"")</f>
        <v/>
      </c>
      <c r="AS886" s="70" t="str">
        <f>IFERROR(VLOOKUP(VALUE(MID(AP886,3,1)),AdditionalElements!$O$2:$P$50,2,0),"")</f>
        <v/>
      </c>
      <c r="AT886" s="70" t="str">
        <f>IFERROR(VLOOKUP(VALUE(MID(AP886,4,1)),AdditionalElements!$V$2:$W$50,2,0),"")</f>
        <v/>
      </c>
      <c r="AU886" s="71"/>
      <c r="AV886" s="79" t="str">
        <f>IFERROR(IF(VALUE(MID(AU886,1,1))=1, VLOOKUP(VALUE(MID(AU886,1,1)), TxtPanelShape!$A$2:$C$50, 3, 0), (IF(VALUE(MID(AU886,1,1))&gt;=7, VLOOKUP(VALUE(MID(AU886,1,1)), TxtPanelShape!$A$2:$C$50, 3, 0),VLOOKUP(VALUE(MID(AU886,1,2)),TxtPanelShape!$A$2:$C$50,3,0)))), "")</f>
        <v/>
      </c>
      <c r="AW886" s="79" t="str">
        <f>IFERROR(IF(VALUE(MID(AU886,1,1))=1, ", "&amp;VLOOKUP(VALUE(MID(AU886,2,1)), TxtPanelShape!$H$2:$I$50, 2, 0), IF(VALUE(MID(AU886,1,1))&gt;=7, ", "&amp;VLOOKUP(VALUE(MID(AU886,2,1)), TxtPanelShape!$H$2:$I$50, 2, 0),"")), "")</f>
        <v/>
      </c>
      <c r="AX886" s="79" t="str">
        <f>IFERROR(IF(VALUE(MID(AU886,1,1))=1, ", "&amp;VLOOKUP(VALUE(MID(AU886,3,1)), TxtPanelShape!$O$2:$P$50, 2, 0), IF(VALUE(MID(AU886,1,1))&gt;=7, ", "&amp;VLOOKUP(VALUE(MID(AU886,3,1)), TxtPanelShape!$O$2:$P$50, 2, 0),"")),"")</f>
        <v/>
      </c>
      <c r="AY886" s="79" t="str">
        <f>IFERROR("; "&amp;VLOOKUP(VALUE(MID(AU886,4,1)), TxtPanelShape!$V$2:$W$50,2,0),"")</f>
        <v/>
      </c>
      <c r="AZ886" s="79" t="str">
        <f t="shared" si="169"/>
        <v/>
      </c>
      <c r="BA886" s="71"/>
      <c r="BB886" s="79" t="str">
        <f>IFERROR(IF(VALUE(MID(BA886,1,1))=1, VLOOKUP(VALUE(MID(BA886,1,1)), TxtPanelShape!$A$2:$C$50, 3, 0), (IF(VALUE(MID(BA886,1,1))&gt;=7, VLOOKUP(VALUE(MID(BA886,1,1)), TxtPanelShape!$A$2:$C$50, 3, 0),VLOOKUP(VALUE(MID(BA886,1,2)),TxtPanelShape!$A$2:$C$50,3,0)))), "")</f>
        <v/>
      </c>
      <c r="BC886" s="79" t="str">
        <f>IFERROR(IF(VALUE(MID(BA886,1,1))=1, ", "&amp;VLOOKUP(VALUE(MID(BA886,2,1)), TxtPanelShape!$H$2:$I$50, 2, 0), IF(VALUE(MID(BA886,1,1))&gt;=7, ", "&amp;VLOOKUP(VALUE(MID(BA886,2,1)), TxtPanelShape!$H$2:$I$50, 2, 0),"")), "")</f>
        <v/>
      </c>
      <c r="BD886" s="79" t="str">
        <f>IFERROR(IF(VALUE(MID(BA886,1,1))=1, ", "&amp;VLOOKUP(VALUE(MID(BA886,3,1)), TxtPanelShape!$O$2:$P$50, 2, 0), IF(VALUE(MID(BA886,1,1))&gt;=7, ", "&amp;VLOOKUP(VALUE(MID(BA886,3,1)), TxtPanelShape!$O$2:$P$50, 2, 0),"")),"")</f>
        <v/>
      </c>
      <c r="BE886" s="79" t="str">
        <f>IFERROR("; "&amp;VLOOKUP(VALUE(MID(BA886,4,1)), TxtPanelShape!$V$2:$W$50,2,0),"")</f>
        <v/>
      </c>
      <c r="BF886" s="79" t="str">
        <f t="shared" si="170"/>
        <v/>
      </c>
      <c r="BG886" s="71"/>
      <c r="BH886" s="79" t="str">
        <f>IFERROR(VLOOKUP(BG886, TxtPanelDefinition!$A$2:$B$50, 2, 0),"")</f>
        <v/>
      </c>
      <c r="BI886" s="71"/>
      <c r="BJ886" s="79" t="str">
        <f>IFERROR(VLOOKUP(BI886, TxtPanelDefinition!$A$2:$B$50, 2, 0),"")</f>
        <v/>
      </c>
      <c r="BK886" s="71"/>
      <c r="BL886" s="79" t="str">
        <f>IFERROR(VLOOKUP(BK886, InscrTechniques!$A$2:$B$50, 2, 0),"")</f>
        <v/>
      </c>
      <c r="BM886" s="71"/>
      <c r="BN886" s="79" t="str">
        <f>IFERROR(VLOOKUP(BM886, InscrTechniques!$A$2:$B$50, 2, 0),"")</f>
        <v/>
      </c>
      <c r="BO886" s="71"/>
      <c r="BP886" s="79" t="str">
        <f>IFERROR(VLOOKUP(BO886, InscrTechniques!$A$2:$B$50, 2, 0),"")</f>
        <v/>
      </c>
      <c r="BQ886" s="71"/>
      <c r="BR886" s="79" t="str">
        <f>IFERROR(VLOOKUP(BQ886, InscrTechniques!$A$2:$B$50, 2, 0),"")</f>
        <v/>
      </c>
      <c r="BS886" s="71"/>
      <c r="BT886" s="79" t="str">
        <f>IFERROR(VLOOKUP(BS886, InscrTechniques!$A$2:$B$50, 2, 0),"")</f>
        <v/>
      </c>
      <c r="BU886" s="71"/>
      <c r="BV886" s="79" t="str">
        <f>IFERROR(VLOOKUP(BU886, InscrTechniques!$A$2:$B$50, 2, 0),"")</f>
        <v/>
      </c>
      <c r="BW886" s="125"/>
      <c r="BX886" s="79" t="str">
        <f>IFERROR(VLOOKUP(BW886, InscrTechniques!$A$2:$B$50, 2, 0),"")</f>
        <v/>
      </c>
      <c r="BY886" s="125"/>
      <c r="BZ886" s="79" t="str">
        <f>IFERROR(VLOOKUP(BY886, InscrTechniques!$A$2:$B$50, 2, 0),"")</f>
        <v/>
      </c>
      <c r="CA886" s="74"/>
      <c r="CB886" s="114" t="str">
        <f>IFERROR(VLOOKUP(CA886, LetterStyle!$A$2:$B$50, 2, 0),"")</f>
        <v/>
      </c>
      <c r="CC886" s="74"/>
      <c r="CD886" s="114" t="str">
        <f>IFERROR(VLOOKUP(CC886, LetterStyle!$A$2:$B$50, 2, 0),"")</f>
        <v/>
      </c>
      <c r="CE886" s="74"/>
      <c r="CF886" s="114" t="str">
        <f>IFERROR(VLOOKUP(CE886, LetterStyle!$A$2:$B$50, 2, 0),"")</f>
        <v/>
      </c>
      <c r="CG886" s="74"/>
      <c r="CH886" s="79" t="str">
        <f>IFERROR(VLOOKUP(CG886, LetterStyle!$A$2:$B$50, 2, 0),"")</f>
        <v/>
      </c>
      <c r="CI886" s="71"/>
      <c r="CJ886" s="79" t="str">
        <f>IFERROR(VLOOKUP(CI886, DecMotifs!$A$1:$B$306, 2, 0),"")</f>
        <v/>
      </c>
      <c r="CK886" s="71"/>
      <c r="CL886" s="79" t="str">
        <f>IFERROR(VLOOKUP(CK886, DecMotifs!$A$1:$B$306, 2, 0),"")</f>
        <v/>
      </c>
      <c r="CM886" s="71"/>
      <c r="CN886" s="79" t="str">
        <f>IFERROR(VLOOKUP(CM886, DecMotifs!$A$1:$B$306, 2, 0),"")</f>
        <v/>
      </c>
      <c r="CO886" s="71"/>
      <c r="CP886" s="79" t="str">
        <f>IFERROR(VLOOKUP(CO886, MarginalDec!$A$2:$B$253, 2, 0),"")</f>
        <v/>
      </c>
      <c r="CQ886" s="71"/>
      <c r="CR886" s="79" t="str">
        <f>IFERROR(VLOOKUP(CQ886, MarginalDec!$A$2:$B$253, 2, 0),"")</f>
        <v/>
      </c>
      <c r="CS886" s="71"/>
      <c r="CT886" s="79" t="str">
        <f>IFERROR(VLOOKUP(CS886, MarginalDec!$A$2:$B$253, 2, 0),"")</f>
        <v/>
      </c>
      <c r="CU886" s="71"/>
      <c r="CV886" s="79" t="str">
        <f>IF(ISBLANK(CU886),"", IFERROR(VLOOKUP(CU886, Tooling!$A$2:$B$252, 2, 0),""))</f>
        <v/>
      </c>
      <c r="CW886" s="71"/>
      <c r="CX886" s="79" t="str">
        <f>IF(ISBLANK(CW886),"", IFERROR(VLOOKUP(CW886, Tooling!$A$2:$B$252, 2, 0),""))</f>
        <v/>
      </c>
      <c r="CY886" s="71"/>
      <c r="CZ886" s="79" t="str">
        <f>IF(ISBLANK(CY886),"", IFERROR(VLOOKUP(CY886, Repairs!$A$2:$B$252, 2, 0),""))</f>
        <v/>
      </c>
      <c r="DA886" s="77"/>
      <c r="DB886" s="71"/>
      <c r="DC886" s="79" t="str">
        <f>IFERROR(VLOOKUP(DB886, DatingReason!$A$2:$B$252, 2, 0),"")</f>
        <v/>
      </c>
      <c r="DD886" s="123" t="str">
        <f t="shared" si="171"/>
        <v/>
      </c>
      <c r="DF886" s="119" t="str">
        <f t="array" ref="DF886">IF(AND($B886&lt;&gt;"", $DE886&lt;&gt;"", $DE886&lt;&gt;"No"),MAX(IF($B886=PEOPLE!$B$4:$B$1000, PEOPLE!$Q$4:$Q$1000,""))+100,"")</f>
        <v/>
      </c>
      <c r="DG886" s="68"/>
      <c r="DH886" s="76">
        <f>COUNTIF(PEOPLE!B:B, MEMORIALS!B886)</f>
        <v>0</v>
      </c>
      <c r="DI886" s="82"/>
      <c r="DJ886" s="82"/>
      <c r="DK886" s="82"/>
      <c r="DL886" s="68"/>
      <c r="DM886" s="68"/>
      <c r="DN886" s="68"/>
      <c r="DO886" s="68"/>
      <c r="DP886" s="68"/>
    </row>
    <row r="887" spans="1:120" ht="15" customHeight="1" x14ac:dyDescent="0.25">
      <c r="A887" s="68"/>
      <c r="B887" s="69"/>
      <c r="C887" s="68"/>
      <c r="D887" s="68"/>
      <c r="E887" s="70" t="str">
        <f>IF(D887="","",VLOOKUP(D887,Denomination!$A$2:$B$50, 2, 0))</f>
        <v/>
      </c>
      <c r="F887" s="68"/>
      <c r="G887" s="71"/>
      <c r="H887" s="70" t="str">
        <f>IF(G887="","",VLOOKUP(G887,MCondition!$A$2:$B$50, 2, 0))</f>
        <v/>
      </c>
      <c r="I887" s="72"/>
      <c r="J887" s="71"/>
      <c r="K887" s="70" t="str">
        <f>IF(J887="","",VLOOKUP(J887,ICondition!$A$2:$B$50, 2, 0))</f>
        <v/>
      </c>
      <c r="L887" s="73"/>
      <c r="M887" s="73"/>
      <c r="N887" s="73"/>
      <c r="O887" s="73"/>
      <c r="P887" s="73"/>
      <c r="Q887" s="73"/>
      <c r="R887" s="78"/>
      <c r="S887" s="79" t="str">
        <f>IFERROR(VLOOKUP(R887,Material!$A$2:$B$59, 2, 0),"")</f>
        <v/>
      </c>
      <c r="T887" s="71"/>
      <c r="U887" s="79" t="str">
        <f>IFERROR(VLOOKUP(T887,Material!$A$2:$B$59, 2, 0),"")</f>
        <v/>
      </c>
      <c r="V887" s="71"/>
      <c r="W887" s="79" t="str">
        <f>IFERROR(VLOOKUP(V887,Material!$A$2:$B$59, 2, 0),"")</f>
        <v/>
      </c>
      <c r="X887" s="71"/>
      <c r="Y887" s="79" t="str">
        <f>IFERROR(VLOOKUP(X887,Material!$A$2:$B$59, 2, 0),"")</f>
        <v/>
      </c>
      <c r="Z887" s="71"/>
      <c r="AA887" s="79" t="str">
        <f>IFERROR(VLOOKUP(Z887,Material!$A$2:$B$59, 2, 0),"")</f>
        <v/>
      </c>
      <c r="AB887" s="74"/>
      <c r="AC887" s="75" t="e">
        <f t="shared" si="160"/>
        <v>#VALUE!</v>
      </c>
      <c r="AD887" s="75" t="e">
        <f t="shared" si="161"/>
        <v>#VALUE!</v>
      </c>
      <c r="AE887" s="75" t="e">
        <f t="shared" si="163"/>
        <v>#VALUE!</v>
      </c>
      <c r="AF887" s="75" t="e">
        <f t="shared" si="162"/>
        <v>#VALUE!</v>
      </c>
      <c r="AG887" s="75" t="e">
        <f t="shared" si="164"/>
        <v>#VALUE!</v>
      </c>
      <c r="AH887" s="75" t="e">
        <f t="shared" si="165"/>
        <v>#VALUE!</v>
      </c>
      <c r="AI887" s="75" t="e">
        <f t="shared" si="166"/>
        <v>#VALUE!</v>
      </c>
      <c r="AJ887" s="80" t="e">
        <f t="shared" si="167"/>
        <v>#VALUE!</v>
      </c>
      <c r="AK887" s="79" t="str">
        <f>(IFERROR(VLOOKUP(AB887,Categories!$A$2:$B$20,2,1),""))</f>
        <v/>
      </c>
      <c r="AL887" s="79" t="str">
        <f ca="1">IFERROR(VLOOKUP((HLOOKUP((VLOOKUP($AB887,Categories!$A$2:$F$20,3,1)), $AB$3:$AJ887, (ROW()-ROW($AB$3)+1), 0)), INDIRECT(VLOOKUP($AB887,Categories!$A$2:$F$20,6,1)),2,0),AK887)</f>
        <v/>
      </c>
      <c r="AM887" s="79" t="str">
        <f ca="1">IFERROR(VLOOKUP((HLOOKUP((VLOOKUP($AB887,Categories!$A$2:$F$20,4,1)),$AB$3:$AJ887,(ROW()-ROW($AB$3)+1),0)),INDIRECT(VLOOKUP($AB887,Categories!$A$2:$H$20,7,1)),2,0),"")</f>
        <v/>
      </c>
      <c r="AN887" s="79" t="str">
        <f ca="1">IFERROR(VLOOKUP((HLOOKUP((VLOOKUP($AB887,Categories!$A$2:$F$20,5,1)), $AB$3:$AJ887, (ROW()-ROW($AB$3)+1), 0)), INDIRECT(VLOOKUP($AB887,Categories!$A$2:$H$20,8,1)),2,0),"")</f>
        <v/>
      </c>
      <c r="AO887" s="79" t="str">
        <f t="shared" ca="1" si="168"/>
        <v/>
      </c>
      <c r="AP887" s="81"/>
      <c r="AQ887" s="70" t="str">
        <f>IFERROR(VLOOKUP(VALUE(MID(AP887,1,1)),AdditionalElements!$A$2:$B$50,2,0),"")</f>
        <v/>
      </c>
      <c r="AR887" s="70" t="str">
        <f>IFERROR(VLOOKUP(VALUE(MID(AP887,2,1)),AdditionalElements!$H$2:$I$50,2,0),"")</f>
        <v/>
      </c>
      <c r="AS887" s="70" t="str">
        <f>IFERROR(VLOOKUP(VALUE(MID(AP887,3,1)),AdditionalElements!$O$2:$P$50,2,0),"")</f>
        <v/>
      </c>
      <c r="AT887" s="70" t="str">
        <f>IFERROR(VLOOKUP(VALUE(MID(AP887,4,1)),AdditionalElements!$V$2:$W$50,2,0),"")</f>
        <v/>
      </c>
      <c r="AU887" s="71"/>
      <c r="AV887" s="79" t="str">
        <f>IFERROR(IF(VALUE(MID(AU887,1,1))=1, VLOOKUP(VALUE(MID(AU887,1,1)), TxtPanelShape!$A$2:$C$50, 3, 0), (IF(VALUE(MID(AU887,1,1))&gt;=7, VLOOKUP(VALUE(MID(AU887,1,1)), TxtPanelShape!$A$2:$C$50, 3, 0),VLOOKUP(VALUE(MID(AU887,1,2)),TxtPanelShape!$A$2:$C$50,3,0)))), "")</f>
        <v/>
      </c>
      <c r="AW887" s="79" t="str">
        <f>IFERROR(IF(VALUE(MID(AU887,1,1))=1, ", "&amp;VLOOKUP(VALUE(MID(AU887,2,1)), TxtPanelShape!$H$2:$I$50, 2, 0), IF(VALUE(MID(AU887,1,1))&gt;=7, ", "&amp;VLOOKUP(VALUE(MID(AU887,2,1)), TxtPanelShape!$H$2:$I$50, 2, 0),"")), "")</f>
        <v/>
      </c>
      <c r="AX887" s="79" t="str">
        <f>IFERROR(IF(VALUE(MID(AU887,1,1))=1, ", "&amp;VLOOKUP(VALUE(MID(AU887,3,1)), TxtPanelShape!$O$2:$P$50, 2, 0), IF(VALUE(MID(AU887,1,1))&gt;=7, ", "&amp;VLOOKUP(VALUE(MID(AU887,3,1)), TxtPanelShape!$O$2:$P$50, 2, 0),"")),"")</f>
        <v/>
      </c>
      <c r="AY887" s="79" t="str">
        <f>IFERROR("; "&amp;VLOOKUP(VALUE(MID(AU887,4,1)), TxtPanelShape!$V$2:$W$50,2,0),"")</f>
        <v/>
      </c>
      <c r="AZ887" s="79" t="str">
        <f t="shared" si="169"/>
        <v/>
      </c>
      <c r="BA887" s="71"/>
      <c r="BB887" s="79" t="str">
        <f>IFERROR(IF(VALUE(MID(BA887,1,1))=1, VLOOKUP(VALUE(MID(BA887,1,1)), TxtPanelShape!$A$2:$C$50, 3, 0), (IF(VALUE(MID(BA887,1,1))&gt;=7, VLOOKUP(VALUE(MID(BA887,1,1)), TxtPanelShape!$A$2:$C$50, 3, 0),VLOOKUP(VALUE(MID(BA887,1,2)),TxtPanelShape!$A$2:$C$50,3,0)))), "")</f>
        <v/>
      </c>
      <c r="BC887" s="79" t="str">
        <f>IFERROR(IF(VALUE(MID(BA887,1,1))=1, ", "&amp;VLOOKUP(VALUE(MID(BA887,2,1)), TxtPanelShape!$H$2:$I$50, 2, 0), IF(VALUE(MID(BA887,1,1))&gt;=7, ", "&amp;VLOOKUP(VALUE(MID(BA887,2,1)), TxtPanelShape!$H$2:$I$50, 2, 0),"")), "")</f>
        <v/>
      </c>
      <c r="BD887" s="79" t="str">
        <f>IFERROR(IF(VALUE(MID(BA887,1,1))=1, ", "&amp;VLOOKUP(VALUE(MID(BA887,3,1)), TxtPanelShape!$O$2:$P$50, 2, 0), IF(VALUE(MID(BA887,1,1))&gt;=7, ", "&amp;VLOOKUP(VALUE(MID(BA887,3,1)), TxtPanelShape!$O$2:$P$50, 2, 0),"")),"")</f>
        <v/>
      </c>
      <c r="BE887" s="79" t="str">
        <f>IFERROR("; "&amp;VLOOKUP(VALUE(MID(BA887,4,1)), TxtPanelShape!$V$2:$W$50,2,0),"")</f>
        <v/>
      </c>
      <c r="BF887" s="79" t="str">
        <f t="shared" si="170"/>
        <v/>
      </c>
      <c r="BG887" s="71"/>
      <c r="BH887" s="79" t="str">
        <f>IFERROR(VLOOKUP(BG887, TxtPanelDefinition!$A$2:$B$50, 2, 0),"")</f>
        <v/>
      </c>
      <c r="BI887" s="71"/>
      <c r="BJ887" s="79" t="str">
        <f>IFERROR(VLOOKUP(BI887, TxtPanelDefinition!$A$2:$B$50, 2, 0),"")</f>
        <v/>
      </c>
      <c r="BK887" s="71"/>
      <c r="BL887" s="79" t="str">
        <f>IFERROR(VLOOKUP(BK887, InscrTechniques!$A$2:$B$50, 2, 0),"")</f>
        <v/>
      </c>
      <c r="BM887" s="71"/>
      <c r="BN887" s="79" t="str">
        <f>IFERROR(VLOOKUP(BM887, InscrTechniques!$A$2:$B$50, 2, 0),"")</f>
        <v/>
      </c>
      <c r="BO887" s="71"/>
      <c r="BP887" s="79" t="str">
        <f>IFERROR(VLOOKUP(BO887, InscrTechniques!$A$2:$B$50, 2, 0),"")</f>
        <v/>
      </c>
      <c r="BQ887" s="71"/>
      <c r="BR887" s="79" t="str">
        <f>IFERROR(VLOOKUP(BQ887, InscrTechniques!$A$2:$B$50, 2, 0),"")</f>
        <v/>
      </c>
      <c r="BS887" s="71"/>
      <c r="BT887" s="79" t="str">
        <f>IFERROR(VLOOKUP(BS887, InscrTechniques!$A$2:$B$50, 2, 0),"")</f>
        <v/>
      </c>
      <c r="BU887" s="71"/>
      <c r="BV887" s="79" t="str">
        <f>IFERROR(VLOOKUP(BU887, InscrTechniques!$A$2:$B$50, 2, 0),"")</f>
        <v/>
      </c>
      <c r="BW887" s="125"/>
      <c r="BX887" s="79" t="str">
        <f>IFERROR(VLOOKUP(BW887, InscrTechniques!$A$2:$B$50, 2, 0),"")</f>
        <v/>
      </c>
      <c r="BY887" s="125"/>
      <c r="BZ887" s="79" t="str">
        <f>IFERROR(VLOOKUP(BY887, InscrTechniques!$A$2:$B$50, 2, 0),"")</f>
        <v/>
      </c>
      <c r="CA887" s="74"/>
      <c r="CB887" s="114" t="str">
        <f>IFERROR(VLOOKUP(CA887, LetterStyle!$A$2:$B$50, 2, 0),"")</f>
        <v/>
      </c>
      <c r="CC887" s="74"/>
      <c r="CD887" s="114" t="str">
        <f>IFERROR(VLOOKUP(CC887, LetterStyle!$A$2:$B$50, 2, 0),"")</f>
        <v/>
      </c>
      <c r="CE887" s="74"/>
      <c r="CF887" s="114" t="str">
        <f>IFERROR(VLOOKUP(CE887, LetterStyle!$A$2:$B$50, 2, 0),"")</f>
        <v/>
      </c>
      <c r="CG887" s="74"/>
      <c r="CH887" s="79" t="str">
        <f>IFERROR(VLOOKUP(CG887, LetterStyle!$A$2:$B$50, 2, 0),"")</f>
        <v/>
      </c>
      <c r="CI887" s="71"/>
      <c r="CJ887" s="79" t="str">
        <f>IFERROR(VLOOKUP(CI887, DecMotifs!$A$1:$B$306, 2, 0),"")</f>
        <v/>
      </c>
      <c r="CK887" s="71"/>
      <c r="CL887" s="79" t="str">
        <f>IFERROR(VLOOKUP(CK887, DecMotifs!$A$1:$B$306, 2, 0),"")</f>
        <v/>
      </c>
      <c r="CM887" s="71"/>
      <c r="CN887" s="79" t="str">
        <f>IFERROR(VLOOKUP(CM887, DecMotifs!$A$1:$B$306, 2, 0),"")</f>
        <v/>
      </c>
      <c r="CO887" s="71"/>
      <c r="CP887" s="79" t="str">
        <f>IFERROR(VLOOKUP(CO887, MarginalDec!$A$2:$B$253, 2, 0),"")</f>
        <v/>
      </c>
      <c r="CQ887" s="71"/>
      <c r="CR887" s="79" t="str">
        <f>IFERROR(VLOOKUP(CQ887, MarginalDec!$A$2:$B$253, 2, 0),"")</f>
        <v/>
      </c>
      <c r="CS887" s="71"/>
      <c r="CT887" s="79" t="str">
        <f>IFERROR(VLOOKUP(CS887, MarginalDec!$A$2:$B$253, 2, 0),"")</f>
        <v/>
      </c>
      <c r="CU887" s="71"/>
      <c r="CV887" s="79" t="str">
        <f>IF(ISBLANK(CU887),"", IFERROR(VLOOKUP(CU887, Tooling!$A$2:$B$252, 2, 0),""))</f>
        <v/>
      </c>
      <c r="CW887" s="71"/>
      <c r="CX887" s="79" t="str">
        <f>IF(ISBLANK(CW887),"", IFERROR(VLOOKUP(CW887, Tooling!$A$2:$B$252, 2, 0),""))</f>
        <v/>
      </c>
      <c r="CY887" s="71"/>
      <c r="CZ887" s="79" t="str">
        <f>IF(ISBLANK(CY887),"", IFERROR(VLOOKUP(CY887, Repairs!$A$2:$B$252, 2, 0),""))</f>
        <v/>
      </c>
      <c r="DA887" s="77"/>
      <c r="DB887" s="71"/>
      <c r="DC887" s="79" t="str">
        <f>IFERROR(VLOOKUP(DB887, DatingReason!$A$2:$B$252, 2, 0),"")</f>
        <v/>
      </c>
      <c r="DD887" s="123" t="str">
        <f t="shared" si="171"/>
        <v/>
      </c>
      <c r="DF887" s="119" t="str">
        <f t="array" ref="DF887">IF(AND($B887&lt;&gt;"", $DE887&lt;&gt;"", $DE887&lt;&gt;"No"),MAX(IF($B887=PEOPLE!$B$4:$B$1000, PEOPLE!$Q$4:$Q$1000,""))+100,"")</f>
        <v/>
      </c>
      <c r="DG887" s="68"/>
      <c r="DH887" s="76">
        <f>COUNTIF(PEOPLE!B:B, MEMORIALS!B887)</f>
        <v>0</v>
      </c>
      <c r="DI887" s="82"/>
      <c r="DJ887" s="82"/>
      <c r="DK887" s="82"/>
      <c r="DL887" s="68"/>
      <c r="DM887" s="68"/>
      <c r="DN887" s="68"/>
      <c r="DO887" s="68"/>
      <c r="DP887" s="68"/>
    </row>
    <row r="888" spans="1:120" ht="15" customHeight="1" x14ac:dyDescent="0.25">
      <c r="A888" s="68"/>
      <c r="B888" s="69"/>
      <c r="C888" s="68"/>
      <c r="D888" s="68"/>
      <c r="E888" s="70" t="str">
        <f>IF(D888="","",VLOOKUP(D888,Denomination!$A$2:$B$50, 2, 0))</f>
        <v/>
      </c>
      <c r="F888" s="68"/>
      <c r="G888" s="71"/>
      <c r="H888" s="70" t="str">
        <f>IF(G888="","",VLOOKUP(G888,MCondition!$A$2:$B$50, 2, 0))</f>
        <v/>
      </c>
      <c r="I888" s="72"/>
      <c r="J888" s="71"/>
      <c r="K888" s="70" t="str">
        <f>IF(J888="","",VLOOKUP(J888,ICondition!$A$2:$B$50, 2, 0))</f>
        <v/>
      </c>
      <c r="L888" s="73"/>
      <c r="M888" s="73"/>
      <c r="N888" s="73"/>
      <c r="O888" s="73"/>
      <c r="P888" s="73"/>
      <c r="Q888" s="73"/>
      <c r="R888" s="78"/>
      <c r="S888" s="79" t="str">
        <f>IFERROR(VLOOKUP(R888,Material!$A$2:$B$59, 2, 0),"")</f>
        <v/>
      </c>
      <c r="T888" s="71"/>
      <c r="U888" s="79" t="str">
        <f>IFERROR(VLOOKUP(T888,Material!$A$2:$B$59, 2, 0),"")</f>
        <v/>
      </c>
      <c r="V888" s="71"/>
      <c r="W888" s="79" t="str">
        <f>IFERROR(VLOOKUP(V888,Material!$A$2:$B$59, 2, 0),"")</f>
        <v/>
      </c>
      <c r="X888" s="71"/>
      <c r="Y888" s="79" t="str">
        <f>IFERROR(VLOOKUP(X888,Material!$A$2:$B$59, 2, 0),"")</f>
        <v/>
      </c>
      <c r="Z888" s="71"/>
      <c r="AA888" s="79" t="str">
        <f>IFERROR(VLOOKUP(Z888,Material!$A$2:$B$59, 2, 0),"")</f>
        <v/>
      </c>
      <c r="AB888" s="74"/>
      <c r="AC888" s="75" t="e">
        <f t="shared" si="160"/>
        <v>#VALUE!</v>
      </c>
      <c r="AD888" s="75" t="e">
        <f t="shared" si="161"/>
        <v>#VALUE!</v>
      </c>
      <c r="AE888" s="75" t="e">
        <f t="shared" si="163"/>
        <v>#VALUE!</v>
      </c>
      <c r="AF888" s="75" t="e">
        <f t="shared" si="162"/>
        <v>#VALUE!</v>
      </c>
      <c r="AG888" s="75" t="e">
        <f t="shared" si="164"/>
        <v>#VALUE!</v>
      </c>
      <c r="AH888" s="75" t="e">
        <f t="shared" si="165"/>
        <v>#VALUE!</v>
      </c>
      <c r="AI888" s="75" t="e">
        <f t="shared" si="166"/>
        <v>#VALUE!</v>
      </c>
      <c r="AJ888" s="80" t="e">
        <f t="shared" si="167"/>
        <v>#VALUE!</v>
      </c>
      <c r="AK888" s="79" t="str">
        <f>(IFERROR(VLOOKUP(AB888,Categories!$A$2:$B$20,2,1),""))</f>
        <v/>
      </c>
      <c r="AL888" s="79" t="str">
        <f ca="1">IFERROR(VLOOKUP((HLOOKUP((VLOOKUP($AB888,Categories!$A$2:$F$20,3,1)), $AB$3:$AJ888, (ROW()-ROW($AB$3)+1), 0)), INDIRECT(VLOOKUP($AB888,Categories!$A$2:$F$20,6,1)),2,0),AK888)</f>
        <v/>
      </c>
      <c r="AM888" s="79" t="str">
        <f ca="1">IFERROR(VLOOKUP((HLOOKUP((VLOOKUP($AB888,Categories!$A$2:$F$20,4,1)),$AB$3:$AJ888,(ROW()-ROW($AB$3)+1),0)),INDIRECT(VLOOKUP($AB888,Categories!$A$2:$H$20,7,1)),2,0),"")</f>
        <v/>
      </c>
      <c r="AN888" s="79" t="str">
        <f ca="1">IFERROR(VLOOKUP((HLOOKUP((VLOOKUP($AB888,Categories!$A$2:$F$20,5,1)), $AB$3:$AJ888, (ROW()-ROW($AB$3)+1), 0)), INDIRECT(VLOOKUP($AB888,Categories!$A$2:$H$20,8,1)),2,0),"")</f>
        <v/>
      </c>
      <c r="AO888" s="79" t="str">
        <f t="shared" ca="1" si="168"/>
        <v/>
      </c>
      <c r="AP888" s="81"/>
      <c r="AQ888" s="70" t="str">
        <f>IFERROR(VLOOKUP(VALUE(MID(AP888,1,1)),AdditionalElements!$A$2:$B$50,2,0),"")</f>
        <v/>
      </c>
      <c r="AR888" s="70" t="str">
        <f>IFERROR(VLOOKUP(VALUE(MID(AP888,2,1)),AdditionalElements!$H$2:$I$50,2,0),"")</f>
        <v/>
      </c>
      <c r="AS888" s="70" t="str">
        <f>IFERROR(VLOOKUP(VALUE(MID(AP888,3,1)),AdditionalElements!$O$2:$P$50,2,0),"")</f>
        <v/>
      </c>
      <c r="AT888" s="70" t="str">
        <f>IFERROR(VLOOKUP(VALUE(MID(AP888,4,1)),AdditionalElements!$V$2:$W$50,2,0),"")</f>
        <v/>
      </c>
      <c r="AU888" s="71"/>
      <c r="AV888" s="79" t="str">
        <f>IFERROR(IF(VALUE(MID(AU888,1,1))=1, VLOOKUP(VALUE(MID(AU888,1,1)), TxtPanelShape!$A$2:$C$50, 3, 0), (IF(VALUE(MID(AU888,1,1))&gt;=7, VLOOKUP(VALUE(MID(AU888,1,1)), TxtPanelShape!$A$2:$C$50, 3, 0),VLOOKUP(VALUE(MID(AU888,1,2)),TxtPanelShape!$A$2:$C$50,3,0)))), "")</f>
        <v/>
      </c>
      <c r="AW888" s="79" t="str">
        <f>IFERROR(IF(VALUE(MID(AU888,1,1))=1, ", "&amp;VLOOKUP(VALUE(MID(AU888,2,1)), TxtPanelShape!$H$2:$I$50, 2, 0), IF(VALUE(MID(AU888,1,1))&gt;=7, ", "&amp;VLOOKUP(VALUE(MID(AU888,2,1)), TxtPanelShape!$H$2:$I$50, 2, 0),"")), "")</f>
        <v/>
      </c>
      <c r="AX888" s="79" t="str">
        <f>IFERROR(IF(VALUE(MID(AU888,1,1))=1, ", "&amp;VLOOKUP(VALUE(MID(AU888,3,1)), TxtPanelShape!$O$2:$P$50, 2, 0), IF(VALUE(MID(AU888,1,1))&gt;=7, ", "&amp;VLOOKUP(VALUE(MID(AU888,3,1)), TxtPanelShape!$O$2:$P$50, 2, 0),"")),"")</f>
        <v/>
      </c>
      <c r="AY888" s="79" t="str">
        <f>IFERROR("; "&amp;VLOOKUP(VALUE(MID(AU888,4,1)), TxtPanelShape!$V$2:$W$50,2,0),"")</f>
        <v/>
      </c>
      <c r="AZ888" s="79" t="str">
        <f t="shared" si="169"/>
        <v/>
      </c>
      <c r="BA888" s="71"/>
      <c r="BB888" s="79" t="str">
        <f>IFERROR(IF(VALUE(MID(BA888,1,1))=1, VLOOKUP(VALUE(MID(BA888,1,1)), TxtPanelShape!$A$2:$C$50, 3, 0), (IF(VALUE(MID(BA888,1,1))&gt;=7, VLOOKUP(VALUE(MID(BA888,1,1)), TxtPanelShape!$A$2:$C$50, 3, 0),VLOOKUP(VALUE(MID(BA888,1,2)),TxtPanelShape!$A$2:$C$50,3,0)))), "")</f>
        <v/>
      </c>
      <c r="BC888" s="79" t="str">
        <f>IFERROR(IF(VALUE(MID(BA888,1,1))=1, ", "&amp;VLOOKUP(VALUE(MID(BA888,2,1)), TxtPanelShape!$H$2:$I$50, 2, 0), IF(VALUE(MID(BA888,1,1))&gt;=7, ", "&amp;VLOOKUP(VALUE(MID(BA888,2,1)), TxtPanelShape!$H$2:$I$50, 2, 0),"")), "")</f>
        <v/>
      </c>
      <c r="BD888" s="79" t="str">
        <f>IFERROR(IF(VALUE(MID(BA888,1,1))=1, ", "&amp;VLOOKUP(VALUE(MID(BA888,3,1)), TxtPanelShape!$O$2:$P$50, 2, 0), IF(VALUE(MID(BA888,1,1))&gt;=7, ", "&amp;VLOOKUP(VALUE(MID(BA888,3,1)), TxtPanelShape!$O$2:$P$50, 2, 0),"")),"")</f>
        <v/>
      </c>
      <c r="BE888" s="79" t="str">
        <f>IFERROR("; "&amp;VLOOKUP(VALUE(MID(BA888,4,1)), TxtPanelShape!$V$2:$W$50,2,0),"")</f>
        <v/>
      </c>
      <c r="BF888" s="79" t="str">
        <f t="shared" si="170"/>
        <v/>
      </c>
      <c r="BG888" s="71"/>
      <c r="BH888" s="79" t="str">
        <f>IFERROR(VLOOKUP(BG888, TxtPanelDefinition!$A$2:$B$50, 2, 0),"")</f>
        <v/>
      </c>
      <c r="BI888" s="71"/>
      <c r="BJ888" s="79" t="str">
        <f>IFERROR(VLOOKUP(BI888, TxtPanelDefinition!$A$2:$B$50, 2, 0),"")</f>
        <v/>
      </c>
      <c r="BK888" s="71"/>
      <c r="BL888" s="79" t="str">
        <f>IFERROR(VLOOKUP(BK888, InscrTechniques!$A$2:$B$50, 2, 0),"")</f>
        <v/>
      </c>
      <c r="BM888" s="71"/>
      <c r="BN888" s="79" t="str">
        <f>IFERROR(VLOOKUP(BM888, InscrTechniques!$A$2:$B$50, 2, 0),"")</f>
        <v/>
      </c>
      <c r="BO888" s="71"/>
      <c r="BP888" s="79" t="str">
        <f>IFERROR(VLOOKUP(BO888, InscrTechniques!$A$2:$B$50, 2, 0),"")</f>
        <v/>
      </c>
      <c r="BQ888" s="71"/>
      <c r="BR888" s="79" t="str">
        <f>IFERROR(VLOOKUP(BQ888, InscrTechniques!$A$2:$B$50, 2, 0),"")</f>
        <v/>
      </c>
      <c r="BS888" s="71"/>
      <c r="BT888" s="79" t="str">
        <f>IFERROR(VLOOKUP(BS888, InscrTechniques!$A$2:$B$50, 2, 0),"")</f>
        <v/>
      </c>
      <c r="BU888" s="71"/>
      <c r="BV888" s="79" t="str">
        <f>IFERROR(VLOOKUP(BU888, InscrTechniques!$A$2:$B$50, 2, 0),"")</f>
        <v/>
      </c>
      <c r="BW888" s="125"/>
      <c r="BX888" s="79" t="str">
        <f>IFERROR(VLOOKUP(BW888, InscrTechniques!$A$2:$B$50, 2, 0),"")</f>
        <v/>
      </c>
      <c r="BY888" s="125"/>
      <c r="BZ888" s="79" t="str">
        <f>IFERROR(VLOOKUP(BY888, InscrTechniques!$A$2:$B$50, 2, 0),"")</f>
        <v/>
      </c>
      <c r="CA888" s="74"/>
      <c r="CB888" s="114" t="str">
        <f>IFERROR(VLOOKUP(CA888, LetterStyle!$A$2:$B$50, 2, 0),"")</f>
        <v/>
      </c>
      <c r="CC888" s="74"/>
      <c r="CD888" s="114" t="str">
        <f>IFERROR(VLOOKUP(CC888, LetterStyle!$A$2:$B$50, 2, 0),"")</f>
        <v/>
      </c>
      <c r="CE888" s="74"/>
      <c r="CF888" s="114" t="str">
        <f>IFERROR(VLOOKUP(CE888, LetterStyle!$A$2:$B$50, 2, 0),"")</f>
        <v/>
      </c>
      <c r="CG888" s="74"/>
      <c r="CH888" s="79" t="str">
        <f>IFERROR(VLOOKUP(CG888, LetterStyle!$A$2:$B$50, 2, 0),"")</f>
        <v/>
      </c>
      <c r="CI888" s="71"/>
      <c r="CJ888" s="79" t="str">
        <f>IFERROR(VLOOKUP(CI888, DecMotifs!$A$1:$B$306, 2, 0),"")</f>
        <v/>
      </c>
      <c r="CK888" s="71"/>
      <c r="CL888" s="79" t="str">
        <f>IFERROR(VLOOKUP(CK888, DecMotifs!$A$1:$B$306, 2, 0),"")</f>
        <v/>
      </c>
      <c r="CM888" s="71"/>
      <c r="CN888" s="79" t="str">
        <f>IFERROR(VLOOKUP(CM888, DecMotifs!$A$1:$B$306, 2, 0),"")</f>
        <v/>
      </c>
      <c r="CO888" s="71"/>
      <c r="CP888" s="79" t="str">
        <f>IFERROR(VLOOKUP(CO888, MarginalDec!$A$2:$B$253, 2, 0),"")</f>
        <v/>
      </c>
      <c r="CQ888" s="71"/>
      <c r="CR888" s="79" t="str">
        <f>IFERROR(VLOOKUP(CQ888, MarginalDec!$A$2:$B$253, 2, 0),"")</f>
        <v/>
      </c>
      <c r="CS888" s="71"/>
      <c r="CT888" s="79" t="str">
        <f>IFERROR(VLOOKUP(CS888, MarginalDec!$A$2:$B$253, 2, 0),"")</f>
        <v/>
      </c>
      <c r="CU888" s="71"/>
      <c r="CV888" s="79" t="str">
        <f>IF(ISBLANK(CU888),"", IFERROR(VLOOKUP(CU888, Tooling!$A$2:$B$252, 2, 0),""))</f>
        <v/>
      </c>
      <c r="CW888" s="71"/>
      <c r="CX888" s="79" t="str">
        <f>IF(ISBLANK(CW888),"", IFERROR(VLOOKUP(CW888, Tooling!$A$2:$B$252, 2, 0),""))</f>
        <v/>
      </c>
      <c r="CY888" s="71"/>
      <c r="CZ888" s="79" t="str">
        <f>IF(ISBLANK(CY888),"", IFERROR(VLOOKUP(CY888, Repairs!$A$2:$B$252, 2, 0),""))</f>
        <v/>
      </c>
      <c r="DA888" s="77"/>
      <c r="DB888" s="71"/>
      <c r="DC888" s="79" t="str">
        <f>IFERROR(VLOOKUP(DB888, DatingReason!$A$2:$B$252, 2, 0),"")</f>
        <v/>
      </c>
      <c r="DD888" s="123" t="str">
        <f t="shared" si="171"/>
        <v/>
      </c>
      <c r="DF888" s="119" t="str">
        <f t="array" ref="DF888">IF(AND($B888&lt;&gt;"", $DE888&lt;&gt;"", $DE888&lt;&gt;"No"),MAX(IF($B888=PEOPLE!$B$4:$B$1000, PEOPLE!$Q$4:$Q$1000,""))+100,"")</f>
        <v/>
      </c>
      <c r="DG888" s="68"/>
      <c r="DH888" s="76">
        <f>COUNTIF(PEOPLE!B:B, MEMORIALS!B888)</f>
        <v>0</v>
      </c>
      <c r="DI888" s="82"/>
      <c r="DJ888" s="82"/>
      <c r="DK888" s="82"/>
      <c r="DL888" s="68"/>
      <c r="DM888" s="68"/>
      <c r="DN888" s="68"/>
      <c r="DO888" s="68"/>
      <c r="DP888" s="68"/>
    </row>
    <row r="889" spans="1:120" ht="15" customHeight="1" x14ac:dyDescent="0.25">
      <c r="A889" s="68"/>
      <c r="B889" s="69"/>
      <c r="C889" s="68"/>
      <c r="D889" s="68"/>
      <c r="E889" s="70" t="str">
        <f>IF(D889="","",VLOOKUP(D889,Denomination!$A$2:$B$50, 2, 0))</f>
        <v/>
      </c>
      <c r="F889" s="68"/>
      <c r="G889" s="71"/>
      <c r="H889" s="70" t="str">
        <f>IF(G889="","",VLOOKUP(G889,MCondition!$A$2:$B$50, 2, 0))</f>
        <v/>
      </c>
      <c r="I889" s="72"/>
      <c r="J889" s="71"/>
      <c r="K889" s="70" t="str">
        <f>IF(J889="","",VLOOKUP(J889,ICondition!$A$2:$B$50, 2, 0))</f>
        <v/>
      </c>
      <c r="L889" s="73"/>
      <c r="M889" s="73"/>
      <c r="N889" s="73"/>
      <c r="O889" s="73"/>
      <c r="P889" s="73"/>
      <c r="Q889" s="73"/>
      <c r="R889" s="78"/>
      <c r="S889" s="79" t="str">
        <f>IFERROR(VLOOKUP(R889,Material!$A$2:$B$59, 2, 0),"")</f>
        <v/>
      </c>
      <c r="T889" s="71"/>
      <c r="U889" s="79" t="str">
        <f>IFERROR(VLOOKUP(T889,Material!$A$2:$B$59, 2, 0),"")</f>
        <v/>
      </c>
      <c r="V889" s="71"/>
      <c r="W889" s="79" t="str">
        <f>IFERROR(VLOOKUP(V889,Material!$A$2:$B$59, 2, 0),"")</f>
        <v/>
      </c>
      <c r="X889" s="71"/>
      <c r="Y889" s="79" t="str">
        <f>IFERROR(VLOOKUP(X889,Material!$A$2:$B$59, 2, 0),"")</f>
        <v/>
      </c>
      <c r="Z889" s="71"/>
      <c r="AA889" s="79" t="str">
        <f>IFERROR(VLOOKUP(Z889,Material!$A$2:$B$59, 2, 0),"")</f>
        <v/>
      </c>
      <c r="AB889" s="74"/>
      <c r="AC889" s="75" t="e">
        <f t="shared" si="160"/>
        <v>#VALUE!</v>
      </c>
      <c r="AD889" s="75" t="e">
        <f t="shared" si="161"/>
        <v>#VALUE!</v>
      </c>
      <c r="AE889" s="75" t="e">
        <f t="shared" si="163"/>
        <v>#VALUE!</v>
      </c>
      <c r="AF889" s="75" t="e">
        <f t="shared" si="162"/>
        <v>#VALUE!</v>
      </c>
      <c r="AG889" s="75" t="e">
        <f t="shared" si="164"/>
        <v>#VALUE!</v>
      </c>
      <c r="AH889" s="75" t="e">
        <f t="shared" si="165"/>
        <v>#VALUE!</v>
      </c>
      <c r="AI889" s="75" t="e">
        <f t="shared" si="166"/>
        <v>#VALUE!</v>
      </c>
      <c r="AJ889" s="80" t="e">
        <f t="shared" si="167"/>
        <v>#VALUE!</v>
      </c>
      <c r="AK889" s="79" t="str">
        <f>(IFERROR(VLOOKUP(AB889,Categories!$A$2:$B$20,2,1),""))</f>
        <v/>
      </c>
      <c r="AL889" s="79" t="str">
        <f ca="1">IFERROR(VLOOKUP((HLOOKUP((VLOOKUP($AB889,Categories!$A$2:$F$20,3,1)), $AB$3:$AJ889, (ROW()-ROW($AB$3)+1), 0)), INDIRECT(VLOOKUP($AB889,Categories!$A$2:$F$20,6,1)),2,0),AK889)</f>
        <v/>
      </c>
      <c r="AM889" s="79" t="str">
        <f ca="1">IFERROR(VLOOKUP((HLOOKUP((VLOOKUP($AB889,Categories!$A$2:$F$20,4,1)),$AB$3:$AJ889,(ROW()-ROW($AB$3)+1),0)),INDIRECT(VLOOKUP($AB889,Categories!$A$2:$H$20,7,1)),2,0),"")</f>
        <v/>
      </c>
      <c r="AN889" s="79" t="str">
        <f ca="1">IFERROR(VLOOKUP((HLOOKUP((VLOOKUP($AB889,Categories!$A$2:$F$20,5,1)), $AB$3:$AJ889, (ROW()-ROW($AB$3)+1), 0)), INDIRECT(VLOOKUP($AB889,Categories!$A$2:$H$20,8,1)),2,0),"")</f>
        <v/>
      </c>
      <c r="AO889" s="79" t="str">
        <f t="shared" ca="1" si="168"/>
        <v/>
      </c>
      <c r="AP889" s="81"/>
      <c r="AQ889" s="70" t="str">
        <f>IFERROR(VLOOKUP(VALUE(MID(AP889,1,1)),AdditionalElements!$A$2:$B$50,2,0),"")</f>
        <v/>
      </c>
      <c r="AR889" s="70" t="str">
        <f>IFERROR(VLOOKUP(VALUE(MID(AP889,2,1)),AdditionalElements!$H$2:$I$50,2,0),"")</f>
        <v/>
      </c>
      <c r="AS889" s="70" t="str">
        <f>IFERROR(VLOOKUP(VALUE(MID(AP889,3,1)),AdditionalElements!$O$2:$P$50,2,0),"")</f>
        <v/>
      </c>
      <c r="AT889" s="70" t="str">
        <f>IFERROR(VLOOKUP(VALUE(MID(AP889,4,1)),AdditionalElements!$V$2:$W$50,2,0),"")</f>
        <v/>
      </c>
      <c r="AU889" s="71"/>
      <c r="AV889" s="79" t="str">
        <f>IFERROR(IF(VALUE(MID(AU889,1,1))=1, VLOOKUP(VALUE(MID(AU889,1,1)), TxtPanelShape!$A$2:$C$50, 3, 0), (IF(VALUE(MID(AU889,1,1))&gt;=7, VLOOKUP(VALUE(MID(AU889,1,1)), TxtPanelShape!$A$2:$C$50, 3, 0),VLOOKUP(VALUE(MID(AU889,1,2)),TxtPanelShape!$A$2:$C$50,3,0)))), "")</f>
        <v/>
      </c>
      <c r="AW889" s="79" t="str">
        <f>IFERROR(IF(VALUE(MID(AU889,1,1))=1, ", "&amp;VLOOKUP(VALUE(MID(AU889,2,1)), TxtPanelShape!$H$2:$I$50, 2, 0), IF(VALUE(MID(AU889,1,1))&gt;=7, ", "&amp;VLOOKUP(VALUE(MID(AU889,2,1)), TxtPanelShape!$H$2:$I$50, 2, 0),"")), "")</f>
        <v/>
      </c>
      <c r="AX889" s="79" t="str">
        <f>IFERROR(IF(VALUE(MID(AU889,1,1))=1, ", "&amp;VLOOKUP(VALUE(MID(AU889,3,1)), TxtPanelShape!$O$2:$P$50, 2, 0), IF(VALUE(MID(AU889,1,1))&gt;=7, ", "&amp;VLOOKUP(VALUE(MID(AU889,3,1)), TxtPanelShape!$O$2:$P$50, 2, 0),"")),"")</f>
        <v/>
      </c>
      <c r="AY889" s="79" t="str">
        <f>IFERROR("; "&amp;VLOOKUP(VALUE(MID(AU889,4,1)), TxtPanelShape!$V$2:$W$50,2,0),"")</f>
        <v/>
      </c>
      <c r="AZ889" s="79" t="str">
        <f t="shared" si="169"/>
        <v/>
      </c>
      <c r="BA889" s="71"/>
      <c r="BB889" s="79" t="str">
        <f>IFERROR(IF(VALUE(MID(BA889,1,1))=1, VLOOKUP(VALUE(MID(BA889,1,1)), TxtPanelShape!$A$2:$C$50, 3, 0), (IF(VALUE(MID(BA889,1,1))&gt;=7, VLOOKUP(VALUE(MID(BA889,1,1)), TxtPanelShape!$A$2:$C$50, 3, 0),VLOOKUP(VALUE(MID(BA889,1,2)),TxtPanelShape!$A$2:$C$50,3,0)))), "")</f>
        <v/>
      </c>
      <c r="BC889" s="79" t="str">
        <f>IFERROR(IF(VALUE(MID(BA889,1,1))=1, ", "&amp;VLOOKUP(VALUE(MID(BA889,2,1)), TxtPanelShape!$H$2:$I$50, 2, 0), IF(VALUE(MID(BA889,1,1))&gt;=7, ", "&amp;VLOOKUP(VALUE(MID(BA889,2,1)), TxtPanelShape!$H$2:$I$50, 2, 0),"")), "")</f>
        <v/>
      </c>
      <c r="BD889" s="79" t="str">
        <f>IFERROR(IF(VALUE(MID(BA889,1,1))=1, ", "&amp;VLOOKUP(VALUE(MID(BA889,3,1)), TxtPanelShape!$O$2:$P$50, 2, 0), IF(VALUE(MID(BA889,1,1))&gt;=7, ", "&amp;VLOOKUP(VALUE(MID(BA889,3,1)), TxtPanelShape!$O$2:$P$50, 2, 0),"")),"")</f>
        <v/>
      </c>
      <c r="BE889" s="79" t="str">
        <f>IFERROR("; "&amp;VLOOKUP(VALUE(MID(BA889,4,1)), TxtPanelShape!$V$2:$W$50,2,0),"")</f>
        <v/>
      </c>
      <c r="BF889" s="79" t="str">
        <f t="shared" si="170"/>
        <v/>
      </c>
      <c r="BG889" s="71"/>
      <c r="BH889" s="79" t="str">
        <f>IFERROR(VLOOKUP(BG889, TxtPanelDefinition!$A$2:$B$50, 2, 0),"")</f>
        <v/>
      </c>
      <c r="BI889" s="71"/>
      <c r="BJ889" s="79" t="str">
        <f>IFERROR(VLOOKUP(BI889, TxtPanelDefinition!$A$2:$B$50, 2, 0),"")</f>
        <v/>
      </c>
      <c r="BK889" s="71"/>
      <c r="BL889" s="79" t="str">
        <f>IFERROR(VLOOKUP(BK889, InscrTechniques!$A$2:$B$50, 2, 0),"")</f>
        <v/>
      </c>
      <c r="BM889" s="71"/>
      <c r="BN889" s="79" t="str">
        <f>IFERROR(VLOOKUP(BM889, InscrTechniques!$A$2:$B$50, 2, 0),"")</f>
        <v/>
      </c>
      <c r="BO889" s="71"/>
      <c r="BP889" s="79" t="str">
        <f>IFERROR(VLOOKUP(BO889, InscrTechniques!$A$2:$B$50, 2, 0),"")</f>
        <v/>
      </c>
      <c r="BQ889" s="71"/>
      <c r="BR889" s="79" t="str">
        <f>IFERROR(VLOOKUP(BQ889, InscrTechniques!$A$2:$B$50, 2, 0),"")</f>
        <v/>
      </c>
      <c r="BS889" s="71"/>
      <c r="BT889" s="79" t="str">
        <f>IFERROR(VLOOKUP(BS889, InscrTechniques!$A$2:$B$50, 2, 0),"")</f>
        <v/>
      </c>
      <c r="BU889" s="71"/>
      <c r="BV889" s="79" t="str">
        <f>IFERROR(VLOOKUP(BU889, InscrTechniques!$A$2:$B$50, 2, 0),"")</f>
        <v/>
      </c>
      <c r="BW889" s="125"/>
      <c r="BX889" s="79" t="str">
        <f>IFERROR(VLOOKUP(BW889, InscrTechniques!$A$2:$B$50, 2, 0),"")</f>
        <v/>
      </c>
      <c r="BY889" s="125"/>
      <c r="BZ889" s="79" t="str">
        <f>IFERROR(VLOOKUP(BY889, InscrTechniques!$A$2:$B$50, 2, 0),"")</f>
        <v/>
      </c>
      <c r="CA889" s="74"/>
      <c r="CB889" s="114" t="str">
        <f>IFERROR(VLOOKUP(CA889, LetterStyle!$A$2:$B$50, 2, 0),"")</f>
        <v/>
      </c>
      <c r="CC889" s="74"/>
      <c r="CD889" s="114" t="str">
        <f>IFERROR(VLOOKUP(CC889, LetterStyle!$A$2:$B$50, 2, 0),"")</f>
        <v/>
      </c>
      <c r="CE889" s="74"/>
      <c r="CF889" s="114" t="str">
        <f>IFERROR(VLOOKUP(CE889, LetterStyle!$A$2:$B$50, 2, 0),"")</f>
        <v/>
      </c>
      <c r="CG889" s="74"/>
      <c r="CH889" s="79" t="str">
        <f>IFERROR(VLOOKUP(CG889, LetterStyle!$A$2:$B$50, 2, 0),"")</f>
        <v/>
      </c>
      <c r="CI889" s="71"/>
      <c r="CJ889" s="79" t="str">
        <f>IFERROR(VLOOKUP(CI889, DecMotifs!$A$1:$B$306, 2, 0),"")</f>
        <v/>
      </c>
      <c r="CK889" s="71"/>
      <c r="CL889" s="79" t="str">
        <f>IFERROR(VLOOKUP(CK889, DecMotifs!$A$1:$B$306, 2, 0),"")</f>
        <v/>
      </c>
      <c r="CM889" s="71"/>
      <c r="CN889" s="79" t="str">
        <f>IFERROR(VLOOKUP(CM889, DecMotifs!$A$1:$B$306, 2, 0),"")</f>
        <v/>
      </c>
      <c r="CO889" s="71"/>
      <c r="CP889" s="79" t="str">
        <f>IFERROR(VLOOKUP(CO889, MarginalDec!$A$2:$B$253, 2, 0),"")</f>
        <v/>
      </c>
      <c r="CQ889" s="71"/>
      <c r="CR889" s="79" t="str">
        <f>IFERROR(VLOOKUP(CQ889, MarginalDec!$A$2:$B$253, 2, 0),"")</f>
        <v/>
      </c>
      <c r="CS889" s="71"/>
      <c r="CT889" s="79" t="str">
        <f>IFERROR(VLOOKUP(CS889, MarginalDec!$A$2:$B$253, 2, 0),"")</f>
        <v/>
      </c>
      <c r="CU889" s="71"/>
      <c r="CV889" s="79" t="str">
        <f>IF(ISBLANK(CU889),"", IFERROR(VLOOKUP(CU889, Tooling!$A$2:$B$252, 2, 0),""))</f>
        <v/>
      </c>
      <c r="CW889" s="71"/>
      <c r="CX889" s="79" t="str">
        <f>IF(ISBLANK(CW889),"", IFERROR(VLOOKUP(CW889, Tooling!$A$2:$B$252, 2, 0),""))</f>
        <v/>
      </c>
      <c r="CY889" s="71"/>
      <c r="CZ889" s="79" t="str">
        <f>IF(ISBLANK(CY889),"", IFERROR(VLOOKUP(CY889, Repairs!$A$2:$B$252, 2, 0),""))</f>
        <v/>
      </c>
      <c r="DA889" s="77"/>
      <c r="DB889" s="71"/>
      <c r="DC889" s="79" t="str">
        <f>IFERROR(VLOOKUP(DB889, DatingReason!$A$2:$B$252, 2, 0),"")</f>
        <v/>
      </c>
      <c r="DD889" s="123" t="str">
        <f t="shared" si="171"/>
        <v/>
      </c>
      <c r="DF889" s="119" t="str">
        <f t="array" ref="DF889">IF(AND($B889&lt;&gt;"", $DE889&lt;&gt;"", $DE889&lt;&gt;"No"),MAX(IF($B889=PEOPLE!$B$4:$B$1000, PEOPLE!$Q$4:$Q$1000,""))+100,"")</f>
        <v/>
      </c>
      <c r="DG889" s="68"/>
      <c r="DH889" s="76">
        <f>COUNTIF(PEOPLE!B:B, MEMORIALS!B889)</f>
        <v>0</v>
      </c>
      <c r="DI889" s="82"/>
      <c r="DJ889" s="82"/>
      <c r="DK889" s="82"/>
      <c r="DL889" s="68"/>
      <c r="DM889" s="68"/>
      <c r="DN889" s="68"/>
      <c r="DO889" s="68"/>
      <c r="DP889" s="68"/>
    </row>
    <row r="890" spans="1:120" ht="15" customHeight="1" x14ac:dyDescent="0.25">
      <c r="A890" s="68"/>
      <c r="B890" s="69"/>
      <c r="C890" s="68"/>
      <c r="D890" s="68"/>
      <c r="E890" s="70" t="str">
        <f>IF(D890="","",VLOOKUP(D890,Denomination!$A$2:$B$50, 2, 0))</f>
        <v/>
      </c>
      <c r="F890" s="68"/>
      <c r="G890" s="71"/>
      <c r="H890" s="70" t="str">
        <f>IF(G890="","",VLOOKUP(G890,MCondition!$A$2:$B$50, 2, 0))</f>
        <v/>
      </c>
      <c r="I890" s="72"/>
      <c r="J890" s="71"/>
      <c r="K890" s="70" t="str">
        <f>IF(J890="","",VLOOKUP(J890,ICondition!$A$2:$B$50, 2, 0))</f>
        <v/>
      </c>
      <c r="L890" s="73"/>
      <c r="M890" s="73"/>
      <c r="N890" s="73"/>
      <c r="O890" s="73"/>
      <c r="P890" s="73"/>
      <c r="Q890" s="73"/>
      <c r="R890" s="78"/>
      <c r="S890" s="79" t="str">
        <f>IFERROR(VLOOKUP(R890,Material!$A$2:$B$59, 2, 0),"")</f>
        <v/>
      </c>
      <c r="T890" s="71"/>
      <c r="U890" s="79" t="str">
        <f>IFERROR(VLOOKUP(T890,Material!$A$2:$B$59, 2, 0),"")</f>
        <v/>
      </c>
      <c r="V890" s="71"/>
      <c r="W890" s="79" t="str">
        <f>IFERROR(VLOOKUP(V890,Material!$A$2:$B$59, 2, 0),"")</f>
        <v/>
      </c>
      <c r="X890" s="71"/>
      <c r="Y890" s="79" t="str">
        <f>IFERROR(VLOOKUP(X890,Material!$A$2:$B$59, 2, 0),"")</f>
        <v/>
      </c>
      <c r="Z890" s="71"/>
      <c r="AA890" s="79" t="str">
        <f>IFERROR(VLOOKUP(Z890,Material!$A$2:$B$59, 2, 0),"")</f>
        <v/>
      </c>
      <c r="AB890" s="74"/>
      <c r="AC890" s="75" t="e">
        <f t="shared" si="160"/>
        <v>#VALUE!</v>
      </c>
      <c r="AD890" s="75" t="e">
        <f t="shared" si="161"/>
        <v>#VALUE!</v>
      </c>
      <c r="AE890" s="75" t="e">
        <f t="shared" si="163"/>
        <v>#VALUE!</v>
      </c>
      <c r="AF890" s="75" t="e">
        <f t="shared" si="162"/>
        <v>#VALUE!</v>
      </c>
      <c r="AG890" s="75" t="e">
        <f t="shared" si="164"/>
        <v>#VALUE!</v>
      </c>
      <c r="AH890" s="75" t="e">
        <f t="shared" si="165"/>
        <v>#VALUE!</v>
      </c>
      <c r="AI890" s="75" t="e">
        <f t="shared" si="166"/>
        <v>#VALUE!</v>
      </c>
      <c r="AJ890" s="80" t="e">
        <f t="shared" si="167"/>
        <v>#VALUE!</v>
      </c>
      <c r="AK890" s="79" t="str">
        <f>(IFERROR(VLOOKUP(AB890,Categories!$A$2:$B$20,2,1),""))</f>
        <v/>
      </c>
      <c r="AL890" s="79" t="str">
        <f ca="1">IFERROR(VLOOKUP((HLOOKUP((VLOOKUP($AB890,Categories!$A$2:$F$20,3,1)), $AB$3:$AJ890, (ROW()-ROW($AB$3)+1), 0)), INDIRECT(VLOOKUP($AB890,Categories!$A$2:$F$20,6,1)),2,0),AK890)</f>
        <v/>
      </c>
      <c r="AM890" s="79" t="str">
        <f ca="1">IFERROR(VLOOKUP((HLOOKUP((VLOOKUP($AB890,Categories!$A$2:$F$20,4,1)),$AB$3:$AJ890,(ROW()-ROW($AB$3)+1),0)),INDIRECT(VLOOKUP($AB890,Categories!$A$2:$H$20,7,1)),2,0),"")</f>
        <v/>
      </c>
      <c r="AN890" s="79" t="str">
        <f ca="1">IFERROR(VLOOKUP((HLOOKUP((VLOOKUP($AB890,Categories!$A$2:$F$20,5,1)), $AB$3:$AJ890, (ROW()-ROW($AB$3)+1), 0)), INDIRECT(VLOOKUP($AB890,Categories!$A$2:$H$20,8,1)),2,0),"")</f>
        <v/>
      </c>
      <c r="AO890" s="79" t="str">
        <f t="shared" ca="1" si="168"/>
        <v/>
      </c>
      <c r="AP890" s="81"/>
      <c r="AQ890" s="70" t="str">
        <f>IFERROR(VLOOKUP(VALUE(MID(AP890,1,1)),AdditionalElements!$A$2:$B$50,2,0),"")</f>
        <v/>
      </c>
      <c r="AR890" s="70" t="str">
        <f>IFERROR(VLOOKUP(VALUE(MID(AP890,2,1)),AdditionalElements!$H$2:$I$50,2,0),"")</f>
        <v/>
      </c>
      <c r="AS890" s="70" t="str">
        <f>IFERROR(VLOOKUP(VALUE(MID(AP890,3,1)),AdditionalElements!$O$2:$P$50,2,0),"")</f>
        <v/>
      </c>
      <c r="AT890" s="70" t="str">
        <f>IFERROR(VLOOKUP(VALUE(MID(AP890,4,1)),AdditionalElements!$V$2:$W$50,2,0),"")</f>
        <v/>
      </c>
      <c r="AU890" s="71"/>
      <c r="AV890" s="79" t="str">
        <f>IFERROR(IF(VALUE(MID(AU890,1,1))=1, VLOOKUP(VALUE(MID(AU890,1,1)), TxtPanelShape!$A$2:$C$50, 3, 0), (IF(VALUE(MID(AU890,1,1))&gt;=7, VLOOKUP(VALUE(MID(AU890,1,1)), TxtPanelShape!$A$2:$C$50, 3, 0),VLOOKUP(VALUE(MID(AU890,1,2)),TxtPanelShape!$A$2:$C$50,3,0)))), "")</f>
        <v/>
      </c>
      <c r="AW890" s="79" t="str">
        <f>IFERROR(IF(VALUE(MID(AU890,1,1))=1, ", "&amp;VLOOKUP(VALUE(MID(AU890,2,1)), TxtPanelShape!$H$2:$I$50, 2, 0), IF(VALUE(MID(AU890,1,1))&gt;=7, ", "&amp;VLOOKUP(VALUE(MID(AU890,2,1)), TxtPanelShape!$H$2:$I$50, 2, 0),"")), "")</f>
        <v/>
      </c>
      <c r="AX890" s="79" t="str">
        <f>IFERROR(IF(VALUE(MID(AU890,1,1))=1, ", "&amp;VLOOKUP(VALUE(MID(AU890,3,1)), TxtPanelShape!$O$2:$P$50, 2, 0), IF(VALUE(MID(AU890,1,1))&gt;=7, ", "&amp;VLOOKUP(VALUE(MID(AU890,3,1)), TxtPanelShape!$O$2:$P$50, 2, 0),"")),"")</f>
        <v/>
      </c>
      <c r="AY890" s="79" t="str">
        <f>IFERROR("; "&amp;VLOOKUP(VALUE(MID(AU890,4,1)), TxtPanelShape!$V$2:$W$50,2,0),"")</f>
        <v/>
      </c>
      <c r="AZ890" s="79" t="str">
        <f t="shared" si="169"/>
        <v/>
      </c>
      <c r="BA890" s="71"/>
      <c r="BB890" s="79" t="str">
        <f>IFERROR(IF(VALUE(MID(BA890,1,1))=1, VLOOKUP(VALUE(MID(BA890,1,1)), TxtPanelShape!$A$2:$C$50, 3, 0), (IF(VALUE(MID(BA890,1,1))&gt;=7, VLOOKUP(VALUE(MID(BA890,1,1)), TxtPanelShape!$A$2:$C$50, 3, 0),VLOOKUP(VALUE(MID(BA890,1,2)),TxtPanelShape!$A$2:$C$50,3,0)))), "")</f>
        <v/>
      </c>
      <c r="BC890" s="79" t="str">
        <f>IFERROR(IF(VALUE(MID(BA890,1,1))=1, ", "&amp;VLOOKUP(VALUE(MID(BA890,2,1)), TxtPanelShape!$H$2:$I$50, 2, 0), IF(VALUE(MID(BA890,1,1))&gt;=7, ", "&amp;VLOOKUP(VALUE(MID(BA890,2,1)), TxtPanelShape!$H$2:$I$50, 2, 0),"")), "")</f>
        <v/>
      </c>
      <c r="BD890" s="79" t="str">
        <f>IFERROR(IF(VALUE(MID(BA890,1,1))=1, ", "&amp;VLOOKUP(VALUE(MID(BA890,3,1)), TxtPanelShape!$O$2:$P$50, 2, 0), IF(VALUE(MID(BA890,1,1))&gt;=7, ", "&amp;VLOOKUP(VALUE(MID(BA890,3,1)), TxtPanelShape!$O$2:$P$50, 2, 0),"")),"")</f>
        <v/>
      </c>
      <c r="BE890" s="79" t="str">
        <f>IFERROR("; "&amp;VLOOKUP(VALUE(MID(BA890,4,1)), TxtPanelShape!$V$2:$W$50,2,0),"")</f>
        <v/>
      </c>
      <c r="BF890" s="79" t="str">
        <f t="shared" si="170"/>
        <v/>
      </c>
      <c r="BG890" s="71"/>
      <c r="BH890" s="79" t="str">
        <f>IFERROR(VLOOKUP(BG890, TxtPanelDefinition!$A$2:$B$50, 2, 0),"")</f>
        <v/>
      </c>
      <c r="BI890" s="71"/>
      <c r="BJ890" s="79" t="str">
        <f>IFERROR(VLOOKUP(BI890, TxtPanelDefinition!$A$2:$B$50, 2, 0),"")</f>
        <v/>
      </c>
      <c r="BK890" s="71"/>
      <c r="BL890" s="79" t="str">
        <f>IFERROR(VLOOKUP(BK890, InscrTechniques!$A$2:$B$50, 2, 0),"")</f>
        <v/>
      </c>
      <c r="BM890" s="71"/>
      <c r="BN890" s="79" t="str">
        <f>IFERROR(VLOOKUP(BM890, InscrTechniques!$A$2:$B$50, 2, 0),"")</f>
        <v/>
      </c>
      <c r="BO890" s="71"/>
      <c r="BP890" s="79" t="str">
        <f>IFERROR(VLOOKUP(BO890, InscrTechniques!$A$2:$B$50, 2, 0),"")</f>
        <v/>
      </c>
      <c r="BQ890" s="71"/>
      <c r="BR890" s="79" t="str">
        <f>IFERROR(VLOOKUP(BQ890, InscrTechniques!$A$2:$B$50, 2, 0),"")</f>
        <v/>
      </c>
      <c r="BS890" s="71"/>
      <c r="BT890" s="79" t="str">
        <f>IFERROR(VLOOKUP(BS890, InscrTechniques!$A$2:$B$50, 2, 0),"")</f>
        <v/>
      </c>
      <c r="BU890" s="71"/>
      <c r="BV890" s="79" t="str">
        <f>IFERROR(VLOOKUP(BU890, InscrTechniques!$A$2:$B$50, 2, 0),"")</f>
        <v/>
      </c>
      <c r="BW890" s="125"/>
      <c r="BX890" s="79" t="str">
        <f>IFERROR(VLOOKUP(BW890, InscrTechniques!$A$2:$B$50, 2, 0),"")</f>
        <v/>
      </c>
      <c r="BY890" s="125"/>
      <c r="BZ890" s="79" t="str">
        <f>IFERROR(VLOOKUP(BY890, InscrTechniques!$A$2:$B$50, 2, 0),"")</f>
        <v/>
      </c>
      <c r="CA890" s="74"/>
      <c r="CB890" s="114" t="str">
        <f>IFERROR(VLOOKUP(CA890, LetterStyle!$A$2:$B$50, 2, 0),"")</f>
        <v/>
      </c>
      <c r="CC890" s="74"/>
      <c r="CD890" s="114" t="str">
        <f>IFERROR(VLOOKUP(CC890, LetterStyle!$A$2:$B$50, 2, 0),"")</f>
        <v/>
      </c>
      <c r="CE890" s="74"/>
      <c r="CF890" s="114" t="str">
        <f>IFERROR(VLOOKUP(CE890, LetterStyle!$A$2:$B$50, 2, 0),"")</f>
        <v/>
      </c>
      <c r="CG890" s="74"/>
      <c r="CH890" s="79" t="str">
        <f>IFERROR(VLOOKUP(CG890, LetterStyle!$A$2:$B$50, 2, 0),"")</f>
        <v/>
      </c>
      <c r="CI890" s="71"/>
      <c r="CJ890" s="79" t="str">
        <f>IFERROR(VLOOKUP(CI890, DecMotifs!$A$1:$B$306, 2, 0),"")</f>
        <v/>
      </c>
      <c r="CK890" s="71"/>
      <c r="CL890" s="79" t="str">
        <f>IFERROR(VLOOKUP(CK890, DecMotifs!$A$1:$B$306, 2, 0),"")</f>
        <v/>
      </c>
      <c r="CM890" s="71"/>
      <c r="CN890" s="79" t="str">
        <f>IFERROR(VLOOKUP(CM890, DecMotifs!$A$1:$B$306, 2, 0),"")</f>
        <v/>
      </c>
      <c r="CO890" s="71"/>
      <c r="CP890" s="79" t="str">
        <f>IFERROR(VLOOKUP(CO890, MarginalDec!$A$2:$B$253, 2, 0),"")</f>
        <v/>
      </c>
      <c r="CQ890" s="71"/>
      <c r="CR890" s="79" t="str">
        <f>IFERROR(VLOOKUP(CQ890, MarginalDec!$A$2:$B$253, 2, 0),"")</f>
        <v/>
      </c>
      <c r="CS890" s="71"/>
      <c r="CT890" s="79" t="str">
        <f>IFERROR(VLOOKUP(CS890, MarginalDec!$A$2:$B$253, 2, 0),"")</f>
        <v/>
      </c>
      <c r="CU890" s="71"/>
      <c r="CV890" s="79" t="str">
        <f>IF(ISBLANK(CU890),"", IFERROR(VLOOKUP(CU890, Tooling!$A$2:$B$252, 2, 0),""))</f>
        <v/>
      </c>
      <c r="CW890" s="71"/>
      <c r="CX890" s="79" t="str">
        <f>IF(ISBLANK(CW890),"", IFERROR(VLOOKUP(CW890, Tooling!$A$2:$B$252, 2, 0),""))</f>
        <v/>
      </c>
      <c r="CY890" s="71"/>
      <c r="CZ890" s="79" t="str">
        <f>IF(ISBLANK(CY890),"", IFERROR(VLOOKUP(CY890, Repairs!$A$2:$B$252, 2, 0),""))</f>
        <v/>
      </c>
      <c r="DA890" s="77"/>
      <c r="DB890" s="71"/>
      <c r="DC890" s="79" t="str">
        <f>IFERROR(VLOOKUP(DB890, DatingReason!$A$2:$B$252, 2, 0),"")</f>
        <v/>
      </c>
      <c r="DD890" s="123" t="str">
        <f t="shared" si="171"/>
        <v/>
      </c>
      <c r="DF890" s="119" t="str">
        <f t="array" ref="DF890">IF(AND($B890&lt;&gt;"", $DE890&lt;&gt;"", $DE890&lt;&gt;"No"),MAX(IF($B890=PEOPLE!$B$4:$B$1000, PEOPLE!$Q$4:$Q$1000,""))+100,"")</f>
        <v/>
      </c>
      <c r="DG890" s="68"/>
      <c r="DH890" s="76">
        <f>COUNTIF(PEOPLE!B:B, MEMORIALS!B890)</f>
        <v>0</v>
      </c>
      <c r="DI890" s="82"/>
      <c r="DJ890" s="82"/>
      <c r="DK890" s="82"/>
      <c r="DL890" s="68"/>
      <c r="DM890" s="68"/>
      <c r="DN890" s="68"/>
      <c r="DO890" s="68"/>
      <c r="DP890" s="68"/>
    </row>
    <row r="891" spans="1:120" ht="15" customHeight="1" x14ac:dyDescent="0.25">
      <c r="A891" s="68"/>
      <c r="B891" s="69"/>
      <c r="C891" s="68"/>
      <c r="D891" s="68"/>
      <c r="E891" s="70" t="str">
        <f>IF(D891="","",VLOOKUP(D891,Denomination!$A$2:$B$50, 2, 0))</f>
        <v/>
      </c>
      <c r="F891" s="68"/>
      <c r="G891" s="71"/>
      <c r="H891" s="70" t="str">
        <f>IF(G891="","",VLOOKUP(G891,MCondition!$A$2:$B$50, 2, 0))</f>
        <v/>
      </c>
      <c r="I891" s="72"/>
      <c r="J891" s="71"/>
      <c r="K891" s="70" t="str">
        <f>IF(J891="","",VLOOKUP(J891,ICondition!$A$2:$B$50, 2, 0))</f>
        <v/>
      </c>
      <c r="L891" s="73"/>
      <c r="M891" s="73"/>
      <c r="N891" s="73"/>
      <c r="O891" s="73"/>
      <c r="P891" s="73"/>
      <c r="Q891" s="73"/>
      <c r="R891" s="78"/>
      <c r="S891" s="79" t="str">
        <f>IFERROR(VLOOKUP(R891,Material!$A$2:$B$59, 2, 0),"")</f>
        <v/>
      </c>
      <c r="T891" s="71"/>
      <c r="U891" s="79" t="str">
        <f>IFERROR(VLOOKUP(T891,Material!$A$2:$B$59, 2, 0),"")</f>
        <v/>
      </c>
      <c r="V891" s="71"/>
      <c r="W891" s="79" t="str">
        <f>IFERROR(VLOOKUP(V891,Material!$A$2:$B$59, 2, 0),"")</f>
        <v/>
      </c>
      <c r="X891" s="71"/>
      <c r="Y891" s="79" t="str">
        <f>IFERROR(VLOOKUP(X891,Material!$A$2:$B$59, 2, 0),"")</f>
        <v/>
      </c>
      <c r="Z891" s="71"/>
      <c r="AA891" s="79" t="str">
        <f>IFERROR(VLOOKUP(Z891,Material!$A$2:$B$59, 2, 0),"")</f>
        <v/>
      </c>
      <c r="AB891" s="74"/>
      <c r="AC891" s="75" t="e">
        <f t="shared" si="160"/>
        <v>#VALUE!</v>
      </c>
      <c r="AD891" s="75" t="e">
        <f t="shared" si="161"/>
        <v>#VALUE!</v>
      </c>
      <c r="AE891" s="75" t="e">
        <f t="shared" si="163"/>
        <v>#VALUE!</v>
      </c>
      <c r="AF891" s="75" t="e">
        <f t="shared" si="162"/>
        <v>#VALUE!</v>
      </c>
      <c r="AG891" s="75" t="e">
        <f t="shared" si="164"/>
        <v>#VALUE!</v>
      </c>
      <c r="AH891" s="75" t="e">
        <f t="shared" si="165"/>
        <v>#VALUE!</v>
      </c>
      <c r="AI891" s="75" t="e">
        <f t="shared" si="166"/>
        <v>#VALUE!</v>
      </c>
      <c r="AJ891" s="80" t="e">
        <f t="shared" si="167"/>
        <v>#VALUE!</v>
      </c>
      <c r="AK891" s="79" t="str">
        <f>(IFERROR(VLOOKUP(AB891,Categories!$A$2:$B$20,2,1),""))</f>
        <v/>
      </c>
      <c r="AL891" s="79" t="str">
        <f ca="1">IFERROR(VLOOKUP((HLOOKUP((VLOOKUP($AB891,Categories!$A$2:$F$20,3,1)), $AB$3:$AJ891, (ROW()-ROW($AB$3)+1), 0)), INDIRECT(VLOOKUP($AB891,Categories!$A$2:$F$20,6,1)),2,0),AK891)</f>
        <v/>
      </c>
      <c r="AM891" s="79" t="str">
        <f ca="1">IFERROR(VLOOKUP((HLOOKUP((VLOOKUP($AB891,Categories!$A$2:$F$20,4,1)),$AB$3:$AJ891,(ROW()-ROW($AB$3)+1),0)),INDIRECT(VLOOKUP($AB891,Categories!$A$2:$H$20,7,1)),2,0),"")</f>
        <v/>
      </c>
      <c r="AN891" s="79" t="str">
        <f ca="1">IFERROR(VLOOKUP((HLOOKUP((VLOOKUP($AB891,Categories!$A$2:$F$20,5,1)), $AB$3:$AJ891, (ROW()-ROW($AB$3)+1), 0)), INDIRECT(VLOOKUP($AB891,Categories!$A$2:$H$20,8,1)),2,0),"")</f>
        <v/>
      </c>
      <c r="AO891" s="79" t="str">
        <f t="shared" ca="1" si="168"/>
        <v/>
      </c>
      <c r="AP891" s="81"/>
      <c r="AQ891" s="70" t="str">
        <f>IFERROR(VLOOKUP(VALUE(MID(AP891,1,1)),AdditionalElements!$A$2:$B$50,2,0),"")</f>
        <v/>
      </c>
      <c r="AR891" s="70" t="str">
        <f>IFERROR(VLOOKUP(VALUE(MID(AP891,2,1)),AdditionalElements!$H$2:$I$50,2,0),"")</f>
        <v/>
      </c>
      <c r="AS891" s="70" t="str">
        <f>IFERROR(VLOOKUP(VALUE(MID(AP891,3,1)),AdditionalElements!$O$2:$P$50,2,0),"")</f>
        <v/>
      </c>
      <c r="AT891" s="70" t="str">
        <f>IFERROR(VLOOKUP(VALUE(MID(AP891,4,1)),AdditionalElements!$V$2:$W$50,2,0),"")</f>
        <v/>
      </c>
      <c r="AU891" s="71"/>
      <c r="AV891" s="79" t="str">
        <f>IFERROR(IF(VALUE(MID(AU891,1,1))=1, VLOOKUP(VALUE(MID(AU891,1,1)), TxtPanelShape!$A$2:$C$50, 3, 0), (IF(VALUE(MID(AU891,1,1))&gt;=7, VLOOKUP(VALUE(MID(AU891,1,1)), TxtPanelShape!$A$2:$C$50, 3, 0),VLOOKUP(VALUE(MID(AU891,1,2)),TxtPanelShape!$A$2:$C$50,3,0)))), "")</f>
        <v/>
      </c>
      <c r="AW891" s="79" t="str">
        <f>IFERROR(IF(VALUE(MID(AU891,1,1))=1, ", "&amp;VLOOKUP(VALUE(MID(AU891,2,1)), TxtPanelShape!$H$2:$I$50, 2, 0), IF(VALUE(MID(AU891,1,1))&gt;=7, ", "&amp;VLOOKUP(VALUE(MID(AU891,2,1)), TxtPanelShape!$H$2:$I$50, 2, 0),"")), "")</f>
        <v/>
      </c>
      <c r="AX891" s="79" t="str">
        <f>IFERROR(IF(VALUE(MID(AU891,1,1))=1, ", "&amp;VLOOKUP(VALUE(MID(AU891,3,1)), TxtPanelShape!$O$2:$P$50, 2, 0), IF(VALUE(MID(AU891,1,1))&gt;=7, ", "&amp;VLOOKUP(VALUE(MID(AU891,3,1)), TxtPanelShape!$O$2:$P$50, 2, 0),"")),"")</f>
        <v/>
      </c>
      <c r="AY891" s="79" t="str">
        <f>IFERROR("; "&amp;VLOOKUP(VALUE(MID(AU891,4,1)), TxtPanelShape!$V$2:$W$50,2,0),"")</f>
        <v/>
      </c>
      <c r="AZ891" s="79" t="str">
        <f t="shared" si="169"/>
        <v/>
      </c>
      <c r="BA891" s="71"/>
      <c r="BB891" s="79" t="str">
        <f>IFERROR(IF(VALUE(MID(BA891,1,1))=1, VLOOKUP(VALUE(MID(BA891,1,1)), TxtPanelShape!$A$2:$C$50, 3, 0), (IF(VALUE(MID(BA891,1,1))&gt;=7, VLOOKUP(VALUE(MID(BA891,1,1)), TxtPanelShape!$A$2:$C$50, 3, 0),VLOOKUP(VALUE(MID(BA891,1,2)),TxtPanelShape!$A$2:$C$50,3,0)))), "")</f>
        <v/>
      </c>
      <c r="BC891" s="79" t="str">
        <f>IFERROR(IF(VALUE(MID(BA891,1,1))=1, ", "&amp;VLOOKUP(VALUE(MID(BA891,2,1)), TxtPanelShape!$H$2:$I$50, 2, 0), IF(VALUE(MID(BA891,1,1))&gt;=7, ", "&amp;VLOOKUP(VALUE(MID(BA891,2,1)), TxtPanelShape!$H$2:$I$50, 2, 0),"")), "")</f>
        <v/>
      </c>
      <c r="BD891" s="79" t="str">
        <f>IFERROR(IF(VALUE(MID(BA891,1,1))=1, ", "&amp;VLOOKUP(VALUE(MID(BA891,3,1)), TxtPanelShape!$O$2:$P$50, 2, 0), IF(VALUE(MID(BA891,1,1))&gt;=7, ", "&amp;VLOOKUP(VALUE(MID(BA891,3,1)), TxtPanelShape!$O$2:$P$50, 2, 0),"")),"")</f>
        <v/>
      </c>
      <c r="BE891" s="79" t="str">
        <f>IFERROR("; "&amp;VLOOKUP(VALUE(MID(BA891,4,1)), TxtPanelShape!$V$2:$W$50,2,0),"")</f>
        <v/>
      </c>
      <c r="BF891" s="79" t="str">
        <f t="shared" si="170"/>
        <v/>
      </c>
      <c r="BG891" s="71"/>
      <c r="BH891" s="79" t="str">
        <f>IFERROR(VLOOKUP(BG891, TxtPanelDefinition!$A$2:$B$50, 2, 0),"")</f>
        <v/>
      </c>
      <c r="BI891" s="71"/>
      <c r="BJ891" s="79" t="str">
        <f>IFERROR(VLOOKUP(BI891, TxtPanelDefinition!$A$2:$B$50, 2, 0),"")</f>
        <v/>
      </c>
      <c r="BK891" s="71"/>
      <c r="BL891" s="79" t="str">
        <f>IFERROR(VLOOKUP(BK891, InscrTechniques!$A$2:$B$50, 2, 0),"")</f>
        <v/>
      </c>
      <c r="BM891" s="71"/>
      <c r="BN891" s="79" t="str">
        <f>IFERROR(VLOOKUP(BM891, InscrTechniques!$A$2:$B$50, 2, 0),"")</f>
        <v/>
      </c>
      <c r="BO891" s="71"/>
      <c r="BP891" s="79" t="str">
        <f>IFERROR(VLOOKUP(BO891, InscrTechniques!$A$2:$B$50, 2, 0),"")</f>
        <v/>
      </c>
      <c r="BQ891" s="71"/>
      <c r="BR891" s="79" t="str">
        <f>IFERROR(VLOOKUP(BQ891, InscrTechniques!$A$2:$B$50, 2, 0),"")</f>
        <v/>
      </c>
      <c r="BS891" s="71"/>
      <c r="BT891" s="79" t="str">
        <f>IFERROR(VLOOKUP(BS891, InscrTechniques!$A$2:$B$50, 2, 0),"")</f>
        <v/>
      </c>
      <c r="BU891" s="71"/>
      <c r="BV891" s="79" t="str">
        <f>IFERROR(VLOOKUP(BU891, InscrTechniques!$A$2:$B$50, 2, 0),"")</f>
        <v/>
      </c>
      <c r="BW891" s="125"/>
      <c r="BX891" s="79" t="str">
        <f>IFERROR(VLOOKUP(BW891, InscrTechniques!$A$2:$B$50, 2, 0),"")</f>
        <v/>
      </c>
      <c r="BY891" s="125"/>
      <c r="BZ891" s="79" t="str">
        <f>IFERROR(VLOOKUP(BY891, InscrTechniques!$A$2:$B$50, 2, 0),"")</f>
        <v/>
      </c>
      <c r="CA891" s="74"/>
      <c r="CB891" s="114" t="str">
        <f>IFERROR(VLOOKUP(CA891, LetterStyle!$A$2:$B$50, 2, 0),"")</f>
        <v/>
      </c>
      <c r="CC891" s="74"/>
      <c r="CD891" s="114" t="str">
        <f>IFERROR(VLOOKUP(CC891, LetterStyle!$A$2:$B$50, 2, 0),"")</f>
        <v/>
      </c>
      <c r="CE891" s="74"/>
      <c r="CF891" s="114" t="str">
        <f>IFERROR(VLOOKUP(CE891, LetterStyle!$A$2:$B$50, 2, 0),"")</f>
        <v/>
      </c>
      <c r="CG891" s="74"/>
      <c r="CH891" s="79" t="str">
        <f>IFERROR(VLOOKUP(CG891, LetterStyle!$A$2:$B$50, 2, 0),"")</f>
        <v/>
      </c>
      <c r="CI891" s="71"/>
      <c r="CJ891" s="79" t="str">
        <f>IFERROR(VLOOKUP(CI891, DecMotifs!$A$1:$B$306, 2, 0),"")</f>
        <v/>
      </c>
      <c r="CK891" s="71"/>
      <c r="CL891" s="79" t="str">
        <f>IFERROR(VLOOKUP(CK891, DecMotifs!$A$1:$B$306, 2, 0),"")</f>
        <v/>
      </c>
      <c r="CM891" s="71"/>
      <c r="CN891" s="79" t="str">
        <f>IFERROR(VLOOKUP(CM891, DecMotifs!$A$1:$B$306, 2, 0),"")</f>
        <v/>
      </c>
      <c r="CO891" s="71"/>
      <c r="CP891" s="79" t="str">
        <f>IFERROR(VLOOKUP(CO891, MarginalDec!$A$2:$B$253, 2, 0),"")</f>
        <v/>
      </c>
      <c r="CQ891" s="71"/>
      <c r="CR891" s="79" t="str">
        <f>IFERROR(VLOOKUP(CQ891, MarginalDec!$A$2:$B$253, 2, 0),"")</f>
        <v/>
      </c>
      <c r="CS891" s="71"/>
      <c r="CT891" s="79" t="str">
        <f>IFERROR(VLOOKUP(CS891, MarginalDec!$A$2:$B$253, 2, 0),"")</f>
        <v/>
      </c>
      <c r="CU891" s="71"/>
      <c r="CV891" s="79" t="str">
        <f>IF(ISBLANK(CU891),"", IFERROR(VLOOKUP(CU891, Tooling!$A$2:$B$252, 2, 0),""))</f>
        <v/>
      </c>
      <c r="CW891" s="71"/>
      <c r="CX891" s="79" t="str">
        <f>IF(ISBLANK(CW891),"", IFERROR(VLOOKUP(CW891, Tooling!$A$2:$B$252, 2, 0),""))</f>
        <v/>
      </c>
      <c r="CY891" s="71"/>
      <c r="CZ891" s="79" t="str">
        <f>IF(ISBLANK(CY891),"", IFERROR(VLOOKUP(CY891, Repairs!$A$2:$B$252, 2, 0),""))</f>
        <v/>
      </c>
      <c r="DA891" s="77"/>
      <c r="DB891" s="71"/>
      <c r="DC891" s="79" t="str">
        <f>IFERROR(VLOOKUP(DB891, DatingReason!$A$2:$B$252, 2, 0),"")</f>
        <v/>
      </c>
      <c r="DD891" s="123" t="str">
        <f t="shared" si="171"/>
        <v/>
      </c>
      <c r="DF891" s="119" t="str">
        <f t="array" ref="DF891">IF(AND($B891&lt;&gt;"", $DE891&lt;&gt;"", $DE891&lt;&gt;"No"),MAX(IF($B891=PEOPLE!$B$4:$B$1000, PEOPLE!$Q$4:$Q$1000,""))+100,"")</f>
        <v/>
      </c>
      <c r="DG891" s="68"/>
      <c r="DH891" s="76">
        <f>COUNTIF(PEOPLE!B:B, MEMORIALS!B891)</f>
        <v>0</v>
      </c>
      <c r="DI891" s="82"/>
      <c r="DJ891" s="82"/>
      <c r="DK891" s="82"/>
      <c r="DL891" s="68"/>
      <c r="DM891" s="68"/>
      <c r="DN891" s="68"/>
      <c r="DO891" s="68"/>
      <c r="DP891" s="68"/>
    </row>
    <row r="892" spans="1:120" ht="15" customHeight="1" x14ac:dyDescent="0.25">
      <c r="A892" s="68"/>
      <c r="B892" s="69"/>
      <c r="C892" s="68"/>
      <c r="D892" s="68"/>
      <c r="E892" s="70" t="str">
        <f>IF(D892="","",VLOOKUP(D892,Denomination!$A$2:$B$50, 2, 0))</f>
        <v/>
      </c>
      <c r="F892" s="68"/>
      <c r="G892" s="71"/>
      <c r="H892" s="70" t="str">
        <f>IF(G892="","",VLOOKUP(G892,MCondition!$A$2:$B$50, 2, 0))</f>
        <v/>
      </c>
      <c r="I892" s="72"/>
      <c r="J892" s="71"/>
      <c r="K892" s="70" t="str">
        <f>IF(J892="","",VLOOKUP(J892,ICondition!$A$2:$B$50, 2, 0))</f>
        <v/>
      </c>
      <c r="L892" s="73"/>
      <c r="M892" s="73"/>
      <c r="N892" s="73"/>
      <c r="O892" s="73"/>
      <c r="P892" s="73"/>
      <c r="Q892" s="73"/>
      <c r="R892" s="78"/>
      <c r="S892" s="79" t="str">
        <f>IFERROR(VLOOKUP(R892,Material!$A$2:$B$59, 2, 0),"")</f>
        <v/>
      </c>
      <c r="T892" s="71"/>
      <c r="U892" s="79" t="str">
        <f>IFERROR(VLOOKUP(T892,Material!$A$2:$B$59, 2, 0),"")</f>
        <v/>
      </c>
      <c r="V892" s="71"/>
      <c r="W892" s="79" t="str">
        <f>IFERROR(VLOOKUP(V892,Material!$A$2:$B$59, 2, 0),"")</f>
        <v/>
      </c>
      <c r="X892" s="71"/>
      <c r="Y892" s="79" t="str">
        <f>IFERROR(VLOOKUP(X892,Material!$A$2:$B$59, 2, 0),"")</f>
        <v/>
      </c>
      <c r="Z892" s="71"/>
      <c r="AA892" s="79" t="str">
        <f>IFERROR(VLOOKUP(Z892,Material!$A$2:$B$59, 2, 0),"")</f>
        <v/>
      </c>
      <c r="AB892" s="74"/>
      <c r="AC892" s="75" t="e">
        <f t="shared" si="160"/>
        <v>#VALUE!</v>
      </c>
      <c r="AD892" s="75" t="e">
        <f t="shared" si="161"/>
        <v>#VALUE!</v>
      </c>
      <c r="AE892" s="75" t="e">
        <f t="shared" si="163"/>
        <v>#VALUE!</v>
      </c>
      <c r="AF892" s="75" t="e">
        <f t="shared" si="162"/>
        <v>#VALUE!</v>
      </c>
      <c r="AG892" s="75" t="e">
        <f t="shared" si="164"/>
        <v>#VALUE!</v>
      </c>
      <c r="AH892" s="75" t="e">
        <f t="shared" si="165"/>
        <v>#VALUE!</v>
      </c>
      <c r="AI892" s="75" t="e">
        <f t="shared" si="166"/>
        <v>#VALUE!</v>
      </c>
      <c r="AJ892" s="80" t="e">
        <f t="shared" si="167"/>
        <v>#VALUE!</v>
      </c>
      <c r="AK892" s="79" t="str">
        <f>(IFERROR(VLOOKUP(AB892,Categories!$A$2:$B$20,2,1),""))</f>
        <v/>
      </c>
      <c r="AL892" s="79" t="str">
        <f ca="1">IFERROR(VLOOKUP((HLOOKUP((VLOOKUP($AB892,Categories!$A$2:$F$20,3,1)), $AB$3:$AJ892, (ROW()-ROW($AB$3)+1), 0)), INDIRECT(VLOOKUP($AB892,Categories!$A$2:$F$20,6,1)),2,0),AK892)</f>
        <v/>
      </c>
      <c r="AM892" s="79" t="str">
        <f ca="1">IFERROR(VLOOKUP((HLOOKUP((VLOOKUP($AB892,Categories!$A$2:$F$20,4,1)),$AB$3:$AJ892,(ROW()-ROW($AB$3)+1),0)),INDIRECT(VLOOKUP($AB892,Categories!$A$2:$H$20,7,1)),2,0),"")</f>
        <v/>
      </c>
      <c r="AN892" s="79" t="str">
        <f ca="1">IFERROR(VLOOKUP((HLOOKUP((VLOOKUP($AB892,Categories!$A$2:$F$20,5,1)), $AB$3:$AJ892, (ROW()-ROW($AB$3)+1), 0)), INDIRECT(VLOOKUP($AB892,Categories!$A$2:$H$20,8,1)),2,0),"")</f>
        <v/>
      </c>
      <c r="AO892" s="79" t="str">
        <f t="shared" ca="1" si="168"/>
        <v/>
      </c>
      <c r="AP892" s="81"/>
      <c r="AQ892" s="70" t="str">
        <f>IFERROR(VLOOKUP(VALUE(MID(AP892,1,1)),AdditionalElements!$A$2:$B$50,2,0),"")</f>
        <v/>
      </c>
      <c r="AR892" s="70" t="str">
        <f>IFERROR(VLOOKUP(VALUE(MID(AP892,2,1)),AdditionalElements!$H$2:$I$50,2,0),"")</f>
        <v/>
      </c>
      <c r="AS892" s="70" t="str">
        <f>IFERROR(VLOOKUP(VALUE(MID(AP892,3,1)),AdditionalElements!$O$2:$P$50,2,0),"")</f>
        <v/>
      </c>
      <c r="AT892" s="70" t="str">
        <f>IFERROR(VLOOKUP(VALUE(MID(AP892,4,1)),AdditionalElements!$V$2:$W$50,2,0),"")</f>
        <v/>
      </c>
      <c r="AU892" s="71"/>
      <c r="AV892" s="79" t="str">
        <f>IFERROR(IF(VALUE(MID(AU892,1,1))=1, VLOOKUP(VALUE(MID(AU892,1,1)), TxtPanelShape!$A$2:$C$50, 3, 0), (IF(VALUE(MID(AU892,1,1))&gt;=7, VLOOKUP(VALUE(MID(AU892,1,1)), TxtPanelShape!$A$2:$C$50, 3, 0),VLOOKUP(VALUE(MID(AU892,1,2)),TxtPanelShape!$A$2:$C$50,3,0)))), "")</f>
        <v/>
      </c>
      <c r="AW892" s="79" t="str">
        <f>IFERROR(IF(VALUE(MID(AU892,1,1))=1, ", "&amp;VLOOKUP(VALUE(MID(AU892,2,1)), TxtPanelShape!$H$2:$I$50, 2, 0), IF(VALUE(MID(AU892,1,1))&gt;=7, ", "&amp;VLOOKUP(VALUE(MID(AU892,2,1)), TxtPanelShape!$H$2:$I$50, 2, 0),"")), "")</f>
        <v/>
      </c>
      <c r="AX892" s="79" t="str">
        <f>IFERROR(IF(VALUE(MID(AU892,1,1))=1, ", "&amp;VLOOKUP(VALUE(MID(AU892,3,1)), TxtPanelShape!$O$2:$P$50, 2, 0), IF(VALUE(MID(AU892,1,1))&gt;=7, ", "&amp;VLOOKUP(VALUE(MID(AU892,3,1)), TxtPanelShape!$O$2:$P$50, 2, 0),"")),"")</f>
        <v/>
      </c>
      <c r="AY892" s="79" t="str">
        <f>IFERROR("; "&amp;VLOOKUP(VALUE(MID(AU892,4,1)), TxtPanelShape!$V$2:$W$50,2,0),"")</f>
        <v/>
      </c>
      <c r="AZ892" s="79" t="str">
        <f t="shared" si="169"/>
        <v/>
      </c>
      <c r="BA892" s="71"/>
      <c r="BB892" s="79" t="str">
        <f>IFERROR(IF(VALUE(MID(BA892,1,1))=1, VLOOKUP(VALUE(MID(BA892,1,1)), TxtPanelShape!$A$2:$C$50, 3, 0), (IF(VALUE(MID(BA892,1,1))&gt;=7, VLOOKUP(VALUE(MID(BA892,1,1)), TxtPanelShape!$A$2:$C$50, 3, 0),VLOOKUP(VALUE(MID(BA892,1,2)),TxtPanelShape!$A$2:$C$50,3,0)))), "")</f>
        <v/>
      </c>
      <c r="BC892" s="79" t="str">
        <f>IFERROR(IF(VALUE(MID(BA892,1,1))=1, ", "&amp;VLOOKUP(VALUE(MID(BA892,2,1)), TxtPanelShape!$H$2:$I$50, 2, 0), IF(VALUE(MID(BA892,1,1))&gt;=7, ", "&amp;VLOOKUP(VALUE(MID(BA892,2,1)), TxtPanelShape!$H$2:$I$50, 2, 0),"")), "")</f>
        <v/>
      </c>
      <c r="BD892" s="79" t="str">
        <f>IFERROR(IF(VALUE(MID(BA892,1,1))=1, ", "&amp;VLOOKUP(VALUE(MID(BA892,3,1)), TxtPanelShape!$O$2:$P$50, 2, 0), IF(VALUE(MID(BA892,1,1))&gt;=7, ", "&amp;VLOOKUP(VALUE(MID(BA892,3,1)), TxtPanelShape!$O$2:$P$50, 2, 0),"")),"")</f>
        <v/>
      </c>
      <c r="BE892" s="79" t="str">
        <f>IFERROR("; "&amp;VLOOKUP(VALUE(MID(BA892,4,1)), TxtPanelShape!$V$2:$W$50,2,0),"")</f>
        <v/>
      </c>
      <c r="BF892" s="79" t="str">
        <f t="shared" si="170"/>
        <v/>
      </c>
      <c r="BG892" s="71"/>
      <c r="BH892" s="79" t="str">
        <f>IFERROR(VLOOKUP(BG892, TxtPanelDefinition!$A$2:$B$50, 2, 0),"")</f>
        <v/>
      </c>
      <c r="BI892" s="71"/>
      <c r="BJ892" s="79" t="str">
        <f>IFERROR(VLOOKUP(BI892, TxtPanelDefinition!$A$2:$B$50, 2, 0),"")</f>
        <v/>
      </c>
      <c r="BK892" s="71"/>
      <c r="BL892" s="79" t="str">
        <f>IFERROR(VLOOKUP(BK892, InscrTechniques!$A$2:$B$50, 2, 0),"")</f>
        <v/>
      </c>
      <c r="BM892" s="71"/>
      <c r="BN892" s="79" t="str">
        <f>IFERROR(VLOOKUP(BM892, InscrTechniques!$A$2:$B$50, 2, 0),"")</f>
        <v/>
      </c>
      <c r="BO892" s="71"/>
      <c r="BP892" s="79" t="str">
        <f>IFERROR(VLOOKUP(BO892, InscrTechniques!$A$2:$B$50, 2, 0),"")</f>
        <v/>
      </c>
      <c r="BQ892" s="71"/>
      <c r="BR892" s="79" t="str">
        <f>IFERROR(VLOOKUP(BQ892, InscrTechniques!$A$2:$B$50, 2, 0),"")</f>
        <v/>
      </c>
      <c r="BS892" s="71"/>
      <c r="BT892" s="79" t="str">
        <f>IFERROR(VLOOKUP(BS892, InscrTechniques!$A$2:$B$50, 2, 0),"")</f>
        <v/>
      </c>
      <c r="BU892" s="71"/>
      <c r="BV892" s="79" t="str">
        <f>IFERROR(VLOOKUP(BU892, InscrTechniques!$A$2:$B$50, 2, 0),"")</f>
        <v/>
      </c>
      <c r="BW892" s="125"/>
      <c r="BX892" s="79" t="str">
        <f>IFERROR(VLOOKUP(BW892, InscrTechniques!$A$2:$B$50, 2, 0),"")</f>
        <v/>
      </c>
      <c r="BY892" s="125"/>
      <c r="BZ892" s="79" t="str">
        <f>IFERROR(VLOOKUP(BY892, InscrTechniques!$A$2:$B$50, 2, 0),"")</f>
        <v/>
      </c>
      <c r="CA892" s="74"/>
      <c r="CB892" s="114" t="str">
        <f>IFERROR(VLOOKUP(CA892, LetterStyle!$A$2:$B$50, 2, 0),"")</f>
        <v/>
      </c>
      <c r="CC892" s="74"/>
      <c r="CD892" s="114" t="str">
        <f>IFERROR(VLOOKUP(CC892, LetterStyle!$A$2:$B$50, 2, 0),"")</f>
        <v/>
      </c>
      <c r="CE892" s="74"/>
      <c r="CF892" s="114" t="str">
        <f>IFERROR(VLOOKUP(CE892, LetterStyle!$A$2:$B$50, 2, 0),"")</f>
        <v/>
      </c>
      <c r="CG892" s="74"/>
      <c r="CH892" s="79" t="str">
        <f>IFERROR(VLOOKUP(CG892, LetterStyle!$A$2:$B$50, 2, 0),"")</f>
        <v/>
      </c>
      <c r="CI892" s="71"/>
      <c r="CJ892" s="79" t="str">
        <f>IFERROR(VLOOKUP(CI892, DecMotifs!$A$1:$B$306, 2, 0),"")</f>
        <v/>
      </c>
      <c r="CK892" s="71"/>
      <c r="CL892" s="79" t="str">
        <f>IFERROR(VLOOKUP(CK892, DecMotifs!$A$1:$B$306, 2, 0),"")</f>
        <v/>
      </c>
      <c r="CM892" s="71"/>
      <c r="CN892" s="79" t="str">
        <f>IFERROR(VLOOKUP(CM892, DecMotifs!$A$1:$B$306, 2, 0),"")</f>
        <v/>
      </c>
      <c r="CO892" s="71"/>
      <c r="CP892" s="79" t="str">
        <f>IFERROR(VLOOKUP(CO892, MarginalDec!$A$2:$B$253, 2, 0),"")</f>
        <v/>
      </c>
      <c r="CQ892" s="71"/>
      <c r="CR892" s="79" t="str">
        <f>IFERROR(VLOOKUP(CQ892, MarginalDec!$A$2:$B$253, 2, 0),"")</f>
        <v/>
      </c>
      <c r="CS892" s="71"/>
      <c r="CT892" s="79" t="str">
        <f>IFERROR(VLOOKUP(CS892, MarginalDec!$A$2:$B$253, 2, 0),"")</f>
        <v/>
      </c>
      <c r="CU892" s="71"/>
      <c r="CV892" s="79" t="str">
        <f>IF(ISBLANK(CU892),"", IFERROR(VLOOKUP(CU892, Tooling!$A$2:$B$252, 2, 0),""))</f>
        <v/>
      </c>
      <c r="CW892" s="71"/>
      <c r="CX892" s="79" t="str">
        <f>IF(ISBLANK(CW892),"", IFERROR(VLOOKUP(CW892, Tooling!$A$2:$B$252, 2, 0),""))</f>
        <v/>
      </c>
      <c r="CY892" s="71"/>
      <c r="CZ892" s="79" t="str">
        <f>IF(ISBLANK(CY892),"", IFERROR(VLOOKUP(CY892, Repairs!$A$2:$B$252, 2, 0),""))</f>
        <v/>
      </c>
      <c r="DA892" s="77"/>
      <c r="DB892" s="71"/>
      <c r="DC892" s="79" t="str">
        <f>IFERROR(VLOOKUP(DB892, DatingReason!$A$2:$B$252, 2, 0),"")</f>
        <v/>
      </c>
      <c r="DD892" s="123" t="str">
        <f t="shared" si="171"/>
        <v/>
      </c>
      <c r="DF892" s="119" t="str">
        <f t="array" ref="DF892">IF(AND($B892&lt;&gt;"", $DE892&lt;&gt;"", $DE892&lt;&gt;"No"),MAX(IF($B892=PEOPLE!$B$4:$B$1000, PEOPLE!$Q$4:$Q$1000,""))+100,"")</f>
        <v/>
      </c>
      <c r="DG892" s="68"/>
      <c r="DH892" s="76">
        <f>COUNTIF(PEOPLE!B:B, MEMORIALS!B892)</f>
        <v>0</v>
      </c>
      <c r="DI892" s="82"/>
      <c r="DJ892" s="82"/>
      <c r="DK892" s="82"/>
      <c r="DL892" s="68"/>
      <c r="DM892" s="68"/>
      <c r="DN892" s="68"/>
      <c r="DO892" s="68"/>
      <c r="DP892" s="68"/>
    </row>
    <row r="893" spans="1:120" ht="15" customHeight="1" x14ac:dyDescent="0.25">
      <c r="A893" s="68"/>
      <c r="B893" s="69"/>
      <c r="C893" s="68"/>
      <c r="D893" s="68"/>
      <c r="E893" s="70" t="str">
        <f>IF(D893="","",VLOOKUP(D893,Denomination!$A$2:$B$50, 2, 0))</f>
        <v/>
      </c>
      <c r="F893" s="68"/>
      <c r="G893" s="71"/>
      <c r="H893" s="70" t="str">
        <f>IF(G893="","",VLOOKUP(G893,MCondition!$A$2:$B$50, 2, 0))</f>
        <v/>
      </c>
      <c r="I893" s="72"/>
      <c r="J893" s="71"/>
      <c r="K893" s="70" t="str">
        <f>IF(J893="","",VLOOKUP(J893,ICondition!$A$2:$B$50, 2, 0))</f>
        <v/>
      </c>
      <c r="L893" s="73"/>
      <c r="M893" s="73"/>
      <c r="N893" s="73"/>
      <c r="O893" s="73"/>
      <c r="P893" s="73"/>
      <c r="Q893" s="73"/>
      <c r="R893" s="78"/>
      <c r="S893" s="79" t="str">
        <f>IFERROR(VLOOKUP(R893,Material!$A$2:$B$59, 2, 0),"")</f>
        <v/>
      </c>
      <c r="T893" s="71"/>
      <c r="U893" s="79" t="str">
        <f>IFERROR(VLOOKUP(T893,Material!$A$2:$B$59, 2, 0),"")</f>
        <v/>
      </c>
      <c r="V893" s="71"/>
      <c r="W893" s="79" t="str">
        <f>IFERROR(VLOOKUP(V893,Material!$A$2:$B$59, 2, 0),"")</f>
        <v/>
      </c>
      <c r="X893" s="71"/>
      <c r="Y893" s="79" t="str">
        <f>IFERROR(VLOOKUP(X893,Material!$A$2:$B$59, 2, 0),"")</f>
        <v/>
      </c>
      <c r="Z893" s="71"/>
      <c r="AA893" s="79" t="str">
        <f>IFERROR(VLOOKUP(Z893,Material!$A$2:$B$59, 2, 0),"")</f>
        <v/>
      </c>
      <c r="AB893" s="74"/>
      <c r="AC893" s="75" t="e">
        <f t="shared" si="160"/>
        <v>#VALUE!</v>
      </c>
      <c r="AD893" s="75" t="e">
        <f t="shared" si="161"/>
        <v>#VALUE!</v>
      </c>
      <c r="AE893" s="75" t="e">
        <f t="shared" si="163"/>
        <v>#VALUE!</v>
      </c>
      <c r="AF893" s="75" t="e">
        <f t="shared" si="162"/>
        <v>#VALUE!</v>
      </c>
      <c r="AG893" s="75" t="e">
        <f t="shared" si="164"/>
        <v>#VALUE!</v>
      </c>
      <c r="AH893" s="75" t="e">
        <f t="shared" si="165"/>
        <v>#VALUE!</v>
      </c>
      <c r="AI893" s="75" t="e">
        <f t="shared" si="166"/>
        <v>#VALUE!</v>
      </c>
      <c r="AJ893" s="80" t="e">
        <f t="shared" si="167"/>
        <v>#VALUE!</v>
      </c>
      <c r="AK893" s="79" t="str">
        <f>(IFERROR(VLOOKUP(AB893,Categories!$A$2:$B$20,2,1),""))</f>
        <v/>
      </c>
      <c r="AL893" s="79" t="str">
        <f ca="1">IFERROR(VLOOKUP((HLOOKUP((VLOOKUP($AB893,Categories!$A$2:$F$20,3,1)), $AB$3:$AJ893, (ROW()-ROW($AB$3)+1), 0)), INDIRECT(VLOOKUP($AB893,Categories!$A$2:$F$20,6,1)),2,0),AK893)</f>
        <v/>
      </c>
      <c r="AM893" s="79" t="str">
        <f ca="1">IFERROR(VLOOKUP((HLOOKUP((VLOOKUP($AB893,Categories!$A$2:$F$20,4,1)),$AB$3:$AJ893,(ROW()-ROW($AB$3)+1),0)),INDIRECT(VLOOKUP($AB893,Categories!$A$2:$H$20,7,1)),2,0),"")</f>
        <v/>
      </c>
      <c r="AN893" s="79" t="str">
        <f ca="1">IFERROR(VLOOKUP((HLOOKUP((VLOOKUP($AB893,Categories!$A$2:$F$20,5,1)), $AB$3:$AJ893, (ROW()-ROW($AB$3)+1), 0)), INDIRECT(VLOOKUP($AB893,Categories!$A$2:$H$20,8,1)),2,0),"")</f>
        <v/>
      </c>
      <c r="AO893" s="79" t="str">
        <f t="shared" ca="1" si="168"/>
        <v/>
      </c>
      <c r="AP893" s="81"/>
      <c r="AQ893" s="70" t="str">
        <f>IFERROR(VLOOKUP(VALUE(MID(AP893,1,1)),AdditionalElements!$A$2:$B$50,2,0),"")</f>
        <v/>
      </c>
      <c r="AR893" s="70" t="str">
        <f>IFERROR(VLOOKUP(VALUE(MID(AP893,2,1)),AdditionalElements!$H$2:$I$50,2,0),"")</f>
        <v/>
      </c>
      <c r="AS893" s="70" t="str">
        <f>IFERROR(VLOOKUP(VALUE(MID(AP893,3,1)),AdditionalElements!$O$2:$P$50,2,0),"")</f>
        <v/>
      </c>
      <c r="AT893" s="70" t="str">
        <f>IFERROR(VLOOKUP(VALUE(MID(AP893,4,1)),AdditionalElements!$V$2:$W$50,2,0),"")</f>
        <v/>
      </c>
      <c r="AU893" s="71"/>
      <c r="AV893" s="79" t="str">
        <f>IFERROR(IF(VALUE(MID(AU893,1,1))=1, VLOOKUP(VALUE(MID(AU893,1,1)), TxtPanelShape!$A$2:$C$50, 3, 0), (IF(VALUE(MID(AU893,1,1))&gt;=7, VLOOKUP(VALUE(MID(AU893,1,1)), TxtPanelShape!$A$2:$C$50, 3, 0),VLOOKUP(VALUE(MID(AU893,1,2)),TxtPanelShape!$A$2:$C$50,3,0)))), "")</f>
        <v/>
      </c>
      <c r="AW893" s="79" t="str">
        <f>IFERROR(IF(VALUE(MID(AU893,1,1))=1, ", "&amp;VLOOKUP(VALUE(MID(AU893,2,1)), TxtPanelShape!$H$2:$I$50, 2, 0), IF(VALUE(MID(AU893,1,1))&gt;=7, ", "&amp;VLOOKUP(VALUE(MID(AU893,2,1)), TxtPanelShape!$H$2:$I$50, 2, 0),"")), "")</f>
        <v/>
      </c>
      <c r="AX893" s="79" t="str">
        <f>IFERROR(IF(VALUE(MID(AU893,1,1))=1, ", "&amp;VLOOKUP(VALUE(MID(AU893,3,1)), TxtPanelShape!$O$2:$P$50, 2, 0), IF(VALUE(MID(AU893,1,1))&gt;=7, ", "&amp;VLOOKUP(VALUE(MID(AU893,3,1)), TxtPanelShape!$O$2:$P$50, 2, 0),"")),"")</f>
        <v/>
      </c>
      <c r="AY893" s="79" t="str">
        <f>IFERROR("; "&amp;VLOOKUP(VALUE(MID(AU893,4,1)), TxtPanelShape!$V$2:$W$50,2,0),"")</f>
        <v/>
      </c>
      <c r="AZ893" s="79" t="str">
        <f t="shared" si="169"/>
        <v/>
      </c>
      <c r="BA893" s="71"/>
      <c r="BB893" s="79" t="str">
        <f>IFERROR(IF(VALUE(MID(BA893,1,1))=1, VLOOKUP(VALUE(MID(BA893,1,1)), TxtPanelShape!$A$2:$C$50, 3, 0), (IF(VALUE(MID(BA893,1,1))&gt;=7, VLOOKUP(VALUE(MID(BA893,1,1)), TxtPanelShape!$A$2:$C$50, 3, 0),VLOOKUP(VALUE(MID(BA893,1,2)),TxtPanelShape!$A$2:$C$50,3,0)))), "")</f>
        <v/>
      </c>
      <c r="BC893" s="79" t="str">
        <f>IFERROR(IF(VALUE(MID(BA893,1,1))=1, ", "&amp;VLOOKUP(VALUE(MID(BA893,2,1)), TxtPanelShape!$H$2:$I$50, 2, 0), IF(VALUE(MID(BA893,1,1))&gt;=7, ", "&amp;VLOOKUP(VALUE(MID(BA893,2,1)), TxtPanelShape!$H$2:$I$50, 2, 0),"")), "")</f>
        <v/>
      </c>
      <c r="BD893" s="79" t="str">
        <f>IFERROR(IF(VALUE(MID(BA893,1,1))=1, ", "&amp;VLOOKUP(VALUE(MID(BA893,3,1)), TxtPanelShape!$O$2:$P$50, 2, 0), IF(VALUE(MID(BA893,1,1))&gt;=7, ", "&amp;VLOOKUP(VALUE(MID(BA893,3,1)), TxtPanelShape!$O$2:$P$50, 2, 0),"")),"")</f>
        <v/>
      </c>
      <c r="BE893" s="79" t="str">
        <f>IFERROR("; "&amp;VLOOKUP(VALUE(MID(BA893,4,1)), TxtPanelShape!$V$2:$W$50,2,0),"")</f>
        <v/>
      </c>
      <c r="BF893" s="79" t="str">
        <f t="shared" si="170"/>
        <v/>
      </c>
      <c r="BG893" s="71"/>
      <c r="BH893" s="79" t="str">
        <f>IFERROR(VLOOKUP(BG893, TxtPanelDefinition!$A$2:$B$50, 2, 0),"")</f>
        <v/>
      </c>
      <c r="BI893" s="71"/>
      <c r="BJ893" s="79" t="str">
        <f>IFERROR(VLOOKUP(BI893, TxtPanelDefinition!$A$2:$B$50, 2, 0),"")</f>
        <v/>
      </c>
      <c r="BK893" s="71"/>
      <c r="BL893" s="79" t="str">
        <f>IFERROR(VLOOKUP(BK893, InscrTechniques!$A$2:$B$50, 2, 0),"")</f>
        <v/>
      </c>
      <c r="BM893" s="71"/>
      <c r="BN893" s="79" t="str">
        <f>IFERROR(VLOOKUP(BM893, InscrTechniques!$A$2:$B$50, 2, 0),"")</f>
        <v/>
      </c>
      <c r="BO893" s="71"/>
      <c r="BP893" s="79" t="str">
        <f>IFERROR(VLOOKUP(BO893, InscrTechniques!$A$2:$B$50, 2, 0),"")</f>
        <v/>
      </c>
      <c r="BQ893" s="71"/>
      <c r="BR893" s="79" t="str">
        <f>IFERROR(VLOOKUP(BQ893, InscrTechniques!$A$2:$B$50, 2, 0),"")</f>
        <v/>
      </c>
      <c r="BS893" s="71"/>
      <c r="BT893" s="79" t="str">
        <f>IFERROR(VLOOKUP(BS893, InscrTechniques!$A$2:$B$50, 2, 0),"")</f>
        <v/>
      </c>
      <c r="BU893" s="71"/>
      <c r="BV893" s="79" t="str">
        <f>IFERROR(VLOOKUP(BU893, InscrTechniques!$A$2:$B$50, 2, 0),"")</f>
        <v/>
      </c>
      <c r="BW893" s="125"/>
      <c r="BX893" s="79" t="str">
        <f>IFERROR(VLOOKUP(BW893, InscrTechniques!$A$2:$B$50, 2, 0),"")</f>
        <v/>
      </c>
      <c r="BY893" s="125"/>
      <c r="BZ893" s="79" t="str">
        <f>IFERROR(VLOOKUP(BY893, InscrTechniques!$A$2:$B$50, 2, 0),"")</f>
        <v/>
      </c>
      <c r="CA893" s="74"/>
      <c r="CB893" s="114" t="str">
        <f>IFERROR(VLOOKUP(CA893, LetterStyle!$A$2:$B$50, 2, 0),"")</f>
        <v/>
      </c>
      <c r="CC893" s="74"/>
      <c r="CD893" s="114" t="str">
        <f>IFERROR(VLOOKUP(CC893, LetterStyle!$A$2:$B$50, 2, 0),"")</f>
        <v/>
      </c>
      <c r="CE893" s="74"/>
      <c r="CF893" s="114" t="str">
        <f>IFERROR(VLOOKUP(CE893, LetterStyle!$A$2:$B$50, 2, 0),"")</f>
        <v/>
      </c>
      <c r="CG893" s="74"/>
      <c r="CH893" s="79" t="str">
        <f>IFERROR(VLOOKUP(CG893, LetterStyle!$A$2:$B$50, 2, 0),"")</f>
        <v/>
      </c>
      <c r="CI893" s="71"/>
      <c r="CJ893" s="79" t="str">
        <f>IFERROR(VLOOKUP(CI893, DecMotifs!$A$1:$B$306, 2, 0),"")</f>
        <v/>
      </c>
      <c r="CK893" s="71"/>
      <c r="CL893" s="79" t="str">
        <f>IFERROR(VLOOKUP(CK893, DecMotifs!$A$1:$B$306, 2, 0),"")</f>
        <v/>
      </c>
      <c r="CM893" s="71"/>
      <c r="CN893" s="79" t="str">
        <f>IFERROR(VLOOKUP(CM893, DecMotifs!$A$1:$B$306, 2, 0),"")</f>
        <v/>
      </c>
      <c r="CO893" s="71"/>
      <c r="CP893" s="79" t="str">
        <f>IFERROR(VLOOKUP(CO893, MarginalDec!$A$2:$B$253, 2, 0),"")</f>
        <v/>
      </c>
      <c r="CQ893" s="71"/>
      <c r="CR893" s="79" t="str">
        <f>IFERROR(VLOOKUP(CQ893, MarginalDec!$A$2:$B$253, 2, 0),"")</f>
        <v/>
      </c>
      <c r="CS893" s="71"/>
      <c r="CT893" s="79" t="str">
        <f>IFERROR(VLOOKUP(CS893, MarginalDec!$A$2:$B$253, 2, 0),"")</f>
        <v/>
      </c>
      <c r="CU893" s="71"/>
      <c r="CV893" s="79" t="str">
        <f>IF(ISBLANK(CU893),"", IFERROR(VLOOKUP(CU893, Tooling!$A$2:$B$252, 2, 0),""))</f>
        <v/>
      </c>
      <c r="CW893" s="71"/>
      <c r="CX893" s="79" t="str">
        <f>IF(ISBLANK(CW893),"", IFERROR(VLOOKUP(CW893, Tooling!$A$2:$B$252, 2, 0),""))</f>
        <v/>
      </c>
      <c r="CY893" s="71"/>
      <c r="CZ893" s="79" t="str">
        <f>IF(ISBLANK(CY893),"", IFERROR(VLOOKUP(CY893, Repairs!$A$2:$B$252, 2, 0),""))</f>
        <v/>
      </c>
      <c r="DA893" s="77"/>
      <c r="DB893" s="71"/>
      <c r="DC893" s="79" t="str">
        <f>IFERROR(VLOOKUP(DB893, DatingReason!$A$2:$B$252, 2, 0),"")</f>
        <v/>
      </c>
      <c r="DD893" s="123" t="str">
        <f t="shared" si="171"/>
        <v/>
      </c>
      <c r="DF893" s="119" t="str">
        <f t="array" ref="DF893">IF(AND($B893&lt;&gt;"", $DE893&lt;&gt;"", $DE893&lt;&gt;"No"),MAX(IF($B893=PEOPLE!$B$4:$B$1000, PEOPLE!$Q$4:$Q$1000,""))+100,"")</f>
        <v/>
      </c>
      <c r="DG893" s="68"/>
      <c r="DH893" s="76">
        <f>COUNTIF(PEOPLE!B:B, MEMORIALS!B893)</f>
        <v>0</v>
      </c>
      <c r="DI893" s="82"/>
      <c r="DJ893" s="82"/>
      <c r="DK893" s="82"/>
      <c r="DL893" s="68"/>
      <c r="DM893" s="68"/>
      <c r="DN893" s="68"/>
      <c r="DO893" s="68"/>
      <c r="DP893" s="68"/>
    </row>
    <row r="894" spans="1:120" ht="15" customHeight="1" x14ac:dyDescent="0.25">
      <c r="A894" s="68"/>
      <c r="B894" s="69"/>
      <c r="C894" s="68"/>
      <c r="D894" s="68"/>
      <c r="E894" s="70" t="str">
        <f>IF(D894="","",VLOOKUP(D894,Denomination!$A$2:$B$50, 2, 0))</f>
        <v/>
      </c>
      <c r="F894" s="68"/>
      <c r="G894" s="71"/>
      <c r="H894" s="70" t="str">
        <f>IF(G894="","",VLOOKUP(G894,MCondition!$A$2:$B$50, 2, 0))</f>
        <v/>
      </c>
      <c r="I894" s="72"/>
      <c r="J894" s="71"/>
      <c r="K894" s="70" t="str">
        <f>IF(J894="","",VLOOKUP(J894,ICondition!$A$2:$B$50, 2, 0))</f>
        <v/>
      </c>
      <c r="L894" s="73"/>
      <c r="M894" s="73"/>
      <c r="N894" s="73"/>
      <c r="O894" s="73"/>
      <c r="P894" s="73"/>
      <c r="Q894" s="73"/>
      <c r="R894" s="78"/>
      <c r="S894" s="79" t="str">
        <f>IFERROR(VLOOKUP(R894,Material!$A$2:$B$59, 2, 0),"")</f>
        <v/>
      </c>
      <c r="T894" s="71"/>
      <c r="U894" s="79" t="str">
        <f>IFERROR(VLOOKUP(T894,Material!$A$2:$B$59, 2, 0),"")</f>
        <v/>
      </c>
      <c r="V894" s="71"/>
      <c r="W894" s="79" t="str">
        <f>IFERROR(VLOOKUP(V894,Material!$A$2:$B$59, 2, 0),"")</f>
        <v/>
      </c>
      <c r="X894" s="71"/>
      <c r="Y894" s="79" t="str">
        <f>IFERROR(VLOOKUP(X894,Material!$A$2:$B$59, 2, 0),"")</f>
        <v/>
      </c>
      <c r="Z894" s="71"/>
      <c r="AA894" s="79" t="str">
        <f>IFERROR(VLOOKUP(Z894,Material!$A$2:$B$59, 2, 0),"")</f>
        <v/>
      </c>
      <c r="AB894" s="74"/>
      <c r="AC894" s="75" t="e">
        <f t="shared" si="160"/>
        <v>#VALUE!</v>
      </c>
      <c r="AD894" s="75" t="e">
        <f t="shared" si="161"/>
        <v>#VALUE!</v>
      </c>
      <c r="AE894" s="75" t="e">
        <f t="shared" si="163"/>
        <v>#VALUE!</v>
      </c>
      <c r="AF894" s="75" t="e">
        <f t="shared" si="162"/>
        <v>#VALUE!</v>
      </c>
      <c r="AG894" s="75" t="e">
        <f t="shared" si="164"/>
        <v>#VALUE!</v>
      </c>
      <c r="AH894" s="75" t="e">
        <f t="shared" si="165"/>
        <v>#VALUE!</v>
      </c>
      <c r="AI894" s="75" t="e">
        <f t="shared" si="166"/>
        <v>#VALUE!</v>
      </c>
      <c r="AJ894" s="80" t="e">
        <f t="shared" si="167"/>
        <v>#VALUE!</v>
      </c>
      <c r="AK894" s="79" t="str">
        <f>(IFERROR(VLOOKUP(AB894,Categories!$A$2:$B$20,2,1),""))</f>
        <v/>
      </c>
      <c r="AL894" s="79" t="str">
        <f ca="1">IFERROR(VLOOKUP((HLOOKUP((VLOOKUP($AB894,Categories!$A$2:$F$20,3,1)), $AB$3:$AJ894, (ROW()-ROW($AB$3)+1), 0)), INDIRECT(VLOOKUP($AB894,Categories!$A$2:$F$20,6,1)),2,0),AK894)</f>
        <v/>
      </c>
      <c r="AM894" s="79" t="str">
        <f ca="1">IFERROR(VLOOKUP((HLOOKUP((VLOOKUP($AB894,Categories!$A$2:$F$20,4,1)),$AB$3:$AJ894,(ROW()-ROW($AB$3)+1),0)),INDIRECT(VLOOKUP($AB894,Categories!$A$2:$H$20,7,1)),2,0),"")</f>
        <v/>
      </c>
      <c r="AN894" s="79" t="str">
        <f ca="1">IFERROR(VLOOKUP((HLOOKUP((VLOOKUP($AB894,Categories!$A$2:$F$20,5,1)), $AB$3:$AJ894, (ROW()-ROW($AB$3)+1), 0)), INDIRECT(VLOOKUP($AB894,Categories!$A$2:$H$20,8,1)),2,0),"")</f>
        <v/>
      </c>
      <c r="AO894" s="79" t="str">
        <f t="shared" ca="1" si="168"/>
        <v/>
      </c>
      <c r="AP894" s="81"/>
      <c r="AQ894" s="70" t="str">
        <f>IFERROR(VLOOKUP(VALUE(MID(AP894,1,1)),AdditionalElements!$A$2:$B$50,2,0),"")</f>
        <v/>
      </c>
      <c r="AR894" s="70" t="str">
        <f>IFERROR(VLOOKUP(VALUE(MID(AP894,2,1)),AdditionalElements!$H$2:$I$50,2,0),"")</f>
        <v/>
      </c>
      <c r="AS894" s="70" t="str">
        <f>IFERROR(VLOOKUP(VALUE(MID(AP894,3,1)),AdditionalElements!$O$2:$P$50,2,0),"")</f>
        <v/>
      </c>
      <c r="AT894" s="70" t="str">
        <f>IFERROR(VLOOKUP(VALUE(MID(AP894,4,1)),AdditionalElements!$V$2:$W$50,2,0),"")</f>
        <v/>
      </c>
      <c r="AU894" s="71"/>
      <c r="AV894" s="79" t="str">
        <f>IFERROR(IF(VALUE(MID(AU894,1,1))=1, VLOOKUP(VALUE(MID(AU894,1,1)), TxtPanelShape!$A$2:$C$50, 3, 0), (IF(VALUE(MID(AU894,1,1))&gt;=7, VLOOKUP(VALUE(MID(AU894,1,1)), TxtPanelShape!$A$2:$C$50, 3, 0),VLOOKUP(VALUE(MID(AU894,1,2)),TxtPanelShape!$A$2:$C$50,3,0)))), "")</f>
        <v/>
      </c>
      <c r="AW894" s="79" t="str">
        <f>IFERROR(IF(VALUE(MID(AU894,1,1))=1, ", "&amp;VLOOKUP(VALUE(MID(AU894,2,1)), TxtPanelShape!$H$2:$I$50, 2, 0), IF(VALUE(MID(AU894,1,1))&gt;=7, ", "&amp;VLOOKUP(VALUE(MID(AU894,2,1)), TxtPanelShape!$H$2:$I$50, 2, 0),"")), "")</f>
        <v/>
      </c>
      <c r="AX894" s="79" t="str">
        <f>IFERROR(IF(VALUE(MID(AU894,1,1))=1, ", "&amp;VLOOKUP(VALUE(MID(AU894,3,1)), TxtPanelShape!$O$2:$P$50, 2, 0), IF(VALUE(MID(AU894,1,1))&gt;=7, ", "&amp;VLOOKUP(VALUE(MID(AU894,3,1)), TxtPanelShape!$O$2:$P$50, 2, 0),"")),"")</f>
        <v/>
      </c>
      <c r="AY894" s="79" t="str">
        <f>IFERROR("; "&amp;VLOOKUP(VALUE(MID(AU894,4,1)), TxtPanelShape!$V$2:$W$50,2,0),"")</f>
        <v/>
      </c>
      <c r="AZ894" s="79" t="str">
        <f t="shared" si="169"/>
        <v/>
      </c>
      <c r="BA894" s="71"/>
      <c r="BB894" s="79" t="str">
        <f>IFERROR(IF(VALUE(MID(BA894,1,1))=1, VLOOKUP(VALUE(MID(BA894,1,1)), TxtPanelShape!$A$2:$C$50, 3, 0), (IF(VALUE(MID(BA894,1,1))&gt;=7, VLOOKUP(VALUE(MID(BA894,1,1)), TxtPanelShape!$A$2:$C$50, 3, 0),VLOOKUP(VALUE(MID(BA894,1,2)),TxtPanelShape!$A$2:$C$50,3,0)))), "")</f>
        <v/>
      </c>
      <c r="BC894" s="79" t="str">
        <f>IFERROR(IF(VALUE(MID(BA894,1,1))=1, ", "&amp;VLOOKUP(VALUE(MID(BA894,2,1)), TxtPanelShape!$H$2:$I$50, 2, 0), IF(VALUE(MID(BA894,1,1))&gt;=7, ", "&amp;VLOOKUP(VALUE(MID(BA894,2,1)), TxtPanelShape!$H$2:$I$50, 2, 0),"")), "")</f>
        <v/>
      </c>
      <c r="BD894" s="79" t="str">
        <f>IFERROR(IF(VALUE(MID(BA894,1,1))=1, ", "&amp;VLOOKUP(VALUE(MID(BA894,3,1)), TxtPanelShape!$O$2:$P$50, 2, 0), IF(VALUE(MID(BA894,1,1))&gt;=7, ", "&amp;VLOOKUP(VALUE(MID(BA894,3,1)), TxtPanelShape!$O$2:$P$50, 2, 0),"")),"")</f>
        <v/>
      </c>
      <c r="BE894" s="79" t="str">
        <f>IFERROR("; "&amp;VLOOKUP(VALUE(MID(BA894,4,1)), TxtPanelShape!$V$2:$W$50,2,0),"")</f>
        <v/>
      </c>
      <c r="BF894" s="79" t="str">
        <f t="shared" si="170"/>
        <v/>
      </c>
      <c r="BG894" s="71"/>
      <c r="BH894" s="79" t="str">
        <f>IFERROR(VLOOKUP(BG894, TxtPanelDefinition!$A$2:$B$50, 2, 0),"")</f>
        <v/>
      </c>
      <c r="BI894" s="71"/>
      <c r="BJ894" s="79" t="str">
        <f>IFERROR(VLOOKUP(BI894, TxtPanelDefinition!$A$2:$B$50, 2, 0),"")</f>
        <v/>
      </c>
      <c r="BK894" s="71"/>
      <c r="BL894" s="79" t="str">
        <f>IFERROR(VLOOKUP(BK894, InscrTechniques!$A$2:$B$50, 2, 0),"")</f>
        <v/>
      </c>
      <c r="BM894" s="71"/>
      <c r="BN894" s="79" t="str">
        <f>IFERROR(VLOOKUP(BM894, InscrTechniques!$A$2:$B$50, 2, 0),"")</f>
        <v/>
      </c>
      <c r="BO894" s="71"/>
      <c r="BP894" s="79" t="str">
        <f>IFERROR(VLOOKUP(BO894, InscrTechniques!$A$2:$B$50, 2, 0),"")</f>
        <v/>
      </c>
      <c r="BQ894" s="71"/>
      <c r="BR894" s="79" t="str">
        <f>IFERROR(VLOOKUP(BQ894, InscrTechniques!$A$2:$B$50, 2, 0),"")</f>
        <v/>
      </c>
      <c r="BS894" s="71"/>
      <c r="BT894" s="79" t="str">
        <f>IFERROR(VLOOKUP(BS894, InscrTechniques!$A$2:$B$50, 2, 0),"")</f>
        <v/>
      </c>
      <c r="BU894" s="71"/>
      <c r="BV894" s="79" t="str">
        <f>IFERROR(VLOOKUP(BU894, InscrTechniques!$A$2:$B$50, 2, 0),"")</f>
        <v/>
      </c>
      <c r="BW894" s="125"/>
      <c r="BX894" s="79" t="str">
        <f>IFERROR(VLOOKUP(BW894, InscrTechniques!$A$2:$B$50, 2, 0),"")</f>
        <v/>
      </c>
      <c r="BY894" s="125"/>
      <c r="BZ894" s="79" t="str">
        <f>IFERROR(VLOOKUP(BY894, InscrTechniques!$A$2:$B$50, 2, 0),"")</f>
        <v/>
      </c>
      <c r="CA894" s="74"/>
      <c r="CB894" s="114" t="str">
        <f>IFERROR(VLOOKUP(CA894, LetterStyle!$A$2:$B$50, 2, 0),"")</f>
        <v/>
      </c>
      <c r="CC894" s="74"/>
      <c r="CD894" s="114" t="str">
        <f>IFERROR(VLOOKUP(CC894, LetterStyle!$A$2:$B$50, 2, 0),"")</f>
        <v/>
      </c>
      <c r="CE894" s="74"/>
      <c r="CF894" s="114" t="str">
        <f>IFERROR(VLOOKUP(CE894, LetterStyle!$A$2:$B$50, 2, 0),"")</f>
        <v/>
      </c>
      <c r="CG894" s="74"/>
      <c r="CH894" s="79" t="str">
        <f>IFERROR(VLOOKUP(CG894, LetterStyle!$A$2:$B$50, 2, 0),"")</f>
        <v/>
      </c>
      <c r="CI894" s="71"/>
      <c r="CJ894" s="79" t="str">
        <f>IFERROR(VLOOKUP(CI894, DecMotifs!$A$1:$B$306, 2, 0),"")</f>
        <v/>
      </c>
      <c r="CK894" s="71"/>
      <c r="CL894" s="79" t="str">
        <f>IFERROR(VLOOKUP(CK894, DecMotifs!$A$1:$B$306, 2, 0),"")</f>
        <v/>
      </c>
      <c r="CM894" s="71"/>
      <c r="CN894" s="79" t="str">
        <f>IFERROR(VLOOKUP(CM894, DecMotifs!$A$1:$B$306, 2, 0),"")</f>
        <v/>
      </c>
      <c r="CO894" s="71"/>
      <c r="CP894" s="79" t="str">
        <f>IFERROR(VLOOKUP(CO894, MarginalDec!$A$2:$B$253, 2, 0),"")</f>
        <v/>
      </c>
      <c r="CQ894" s="71"/>
      <c r="CR894" s="79" t="str">
        <f>IFERROR(VLOOKUP(CQ894, MarginalDec!$A$2:$B$253, 2, 0),"")</f>
        <v/>
      </c>
      <c r="CS894" s="71"/>
      <c r="CT894" s="79" t="str">
        <f>IFERROR(VLOOKUP(CS894, MarginalDec!$A$2:$B$253, 2, 0),"")</f>
        <v/>
      </c>
      <c r="CU894" s="71"/>
      <c r="CV894" s="79" t="str">
        <f>IF(ISBLANK(CU894),"", IFERROR(VLOOKUP(CU894, Tooling!$A$2:$B$252, 2, 0),""))</f>
        <v/>
      </c>
      <c r="CW894" s="71"/>
      <c r="CX894" s="79" t="str">
        <f>IF(ISBLANK(CW894),"", IFERROR(VLOOKUP(CW894, Tooling!$A$2:$B$252, 2, 0),""))</f>
        <v/>
      </c>
      <c r="CY894" s="71"/>
      <c r="CZ894" s="79" t="str">
        <f>IF(ISBLANK(CY894),"", IFERROR(VLOOKUP(CY894, Repairs!$A$2:$B$252, 2, 0),""))</f>
        <v/>
      </c>
      <c r="DA894" s="77"/>
      <c r="DB894" s="71"/>
      <c r="DC894" s="79" t="str">
        <f>IFERROR(VLOOKUP(DB894, DatingReason!$A$2:$B$252, 2, 0),"")</f>
        <v/>
      </c>
      <c r="DD894" s="123" t="str">
        <f t="shared" si="171"/>
        <v/>
      </c>
      <c r="DF894" s="119" t="str">
        <f t="array" ref="DF894">IF(AND($B894&lt;&gt;"", $DE894&lt;&gt;"", $DE894&lt;&gt;"No"),MAX(IF($B894=PEOPLE!$B$4:$B$1000, PEOPLE!$Q$4:$Q$1000,""))+100,"")</f>
        <v/>
      </c>
      <c r="DG894" s="68"/>
      <c r="DH894" s="76">
        <f>COUNTIF(PEOPLE!B:B, MEMORIALS!B894)</f>
        <v>0</v>
      </c>
      <c r="DI894" s="82"/>
      <c r="DJ894" s="82"/>
      <c r="DK894" s="82"/>
      <c r="DL894" s="68"/>
      <c r="DM894" s="68"/>
      <c r="DN894" s="68"/>
      <c r="DO894" s="68"/>
      <c r="DP894" s="68"/>
    </row>
    <row r="895" spans="1:120" ht="15" customHeight="1" x14ac:dyDescent="0.25">
      <c r="A895" s="68"/>
      <c r="B895" s="69"/>
      <c r="C895" s="68"/>
      <c r="D895" s="68"/>
      <c r="E895" s="70" t="str">
        <f>IF(D895="","",VLOOKUP(D895,Denomination!$A$2:$B$50, 2, 0))</f>
        <v/>
      </c>
      <c r="F895" s="68"/>
      <c r="G895" s="71"/>
      <c r="H895" s="70" t="str">
        <f>IF(G895="","",VLOOKUP(G895,MCondition!$A$2:$B$50, 2, 0))</f>
        <v/>
      </c>
      <c r="I895" s="72"/>
      <c r="J895" s="71"/>
      <c r="K895" s="70" t="str">
        <f>IF(J895="","",VLOOKUP(J895,ICondition!$A$2:$B$50, 2, 0))</f>
        <v/>
      </c>
      <c r="L895" s="73"/>
      <c r="M895" s="73"/>
      <c r="N895" s="73"/>
      <c r="O895" s="73"/>
      <c r="P895" s="73"/>
      <c r="Q895" s="73"/>
      <c r="R895" s="78"/>
      <c r="S895" s="79" t="str">
        <f>IFERROR(VLOOKUP(R895,Material!$A$2:$B$59, 2, 0),"")</f>
        <v/>
      </c>
      <c r="T895" s="71"/>
      <c r="U895" s="79" t="str">
        <f>IFERROR(VLOOKUP(T895,Material!$A$2:$B$59, 2, 0),"")</f>
        <v/>
      </c>
      <c r="V895" s="71"/>
      <c r="W895" s="79" t="str">
        <f>IFERROR(VLOOKUP(V895,Material!$A$2:$B$59, 2, 0),"")</f>
        <v/>
      </c>
      <c r="X895" s="71"/>
      <c r="Y895" s="79" t="str">
        <f>IFERROR(VLOOKUP(X895,Material!$A$2:$B$59, 2, 0),"")</f>
        <v/>
      </c>
      <c r="Z895" s="71"/>
      <c r="AA895" s="79" t="str">
        <f>IFERROR(VLOOKUP(Z895,Material!$A$2:$B$59, 2, 0),"")</f>
        <v/>
      </c>
      <c r="AB895" s="74"/>
      <c r="AC895" s="75" t="e">
        <f t="shared" si="160"/>
        <v>#VALUE!</v>
      </c>
      <c r="AD895" s="75" t="e">
        <f t="shared" si="161"/>
        <v>#VALUE!</v>
      </c>
      <c r="AE895" s="75" t="e">
        <f t="shared" si="163"/>
        <v>#VALUE!</v>
      </c>
      <c r="AF895" s="75" t="e">
        <f t="shared" si="162"/>
        <v>#VALUE!</v>
      </c>
      <c r="AG895" s="75" t="e">
        <f t="shared" si="164"/>
        <v>#VALUE!</v>
      </c>
      <c r="AH895" s="75" t="e">
        <f t="shared" si="165"/>
        <v>#VALUE!</v>
      </c>
      <c r="AI895" s="75" t="e">
        <f t="shared" si="166"/>
        <v>#VALUE!</v>
      </c>
      <c r="AJ895" s="80" t="e">
        <f t="shared" si="167"/>
        <v>#VALUE!</v>
      </c>
      <c r="AK895" s="79" t="str">
        <f>(IFERROR(VLOOKUP(AB895,Categories!$A$2:$B$20,2,1),""))</f>
        <v/>
      </c>
      <c r="AL895" s="79" t="str">
        <f ca="1">IFERROR(VLOOKUP((HLOOKUP((VLOOKUP($AB895,Categories!$A$2:$F$20,3,1)), $AB$3:$AJ895, (ROW()-ROW($AB$3)+1), 0)), INDIRECT(VLOOKUP($AB895,Categories!$A$2:$F$20,6,1)),2,0),AK895)</f>
        <v/>
      </c>
      <c r="AM895" s="79" t="str">
        <f ca="1">IFERROR(VLOOKUP((HLOOKUP((VLOOKUP($AB895,Categories!$A$2:$F$20,4,1)),$AB$3:$AJ895,(ROW()-ROW($AB$3)+1),0)),INDIRECT(VLOOKUP($AB895,Categories!$A$2:$H$20,7,1)),2,0),"")</f>
        <v/>
      </c>
      <c r="AN895" s="79" t="str">
        <f ca="1">IFERROR(VLOOKUP((HLOOKUP((VLOOKUP($AB895,Categories!$A$2:$F$20,5,1)), $AB$3:$AJ895, (ROW()-ROW($AB$3)+1), 0)), INDIRECT(VLOOKUP($AB895,Categories!$A$2:$H$20,8,1)),2,0),"")</f>
        <v/>
      </c>
      <c r="AO895" s="79" t="str">
        <f t="shared" ca="1" si="168"/>
        <v/>
      </c>
      <c r="AP895" s="81"/>
      <c r="AQ895" s="70" t="str">
        <f>IFERROR(VLOOKUP(VALUE(MID(AP895,1,1)),AdditionalElements!$A$2:$B$50,2,0),"")</f>
        <v/>
      </c>
      <c r="AR895" s="70" t="str">
        <f>IFERROR(VLOOKUP(VALUE(MID(AP895,2,1)),AdditionalElements!$H$2:$I$50,2,0),"")</f>
        <v/>
      </c>
      <c r="AS895" s="70" t="str">
        <f>IFERROR(VLOOKUP(VALUE(MID(AP895,3,1)),AdditionalElements!$O$2:$P$50,2,0),"")</f>
        <v/>
      </c>
      <c r="AT895" s="70" t="str">
        <f>IFERROR(VLOOKUP(VALUE(MID(AP895,4,1)),AdditionalElements!$V$2:$W$50,2,0),"")</f>
        <v/>
      </c>
      <c r="AU895" s="71"/>
      <c r="AV895" s="79" t="str">
        <f>IFERROR(IF(VALUE(MID(AU895,1,1))=1, VLOOKUP(VALUE(MID(AU895,1,1)), TxtPanelShape!$A$2:$C$50, 3, 0), (IF(VALUE(MID(AU895,1,1))&gt;=7, VLOOKUP(VALUE(MID(AU895,1,1)), TxtPanelShape!$A$2:$C$50, 3, 0),VLOOKUP(VALUE(MID(AU895,1,2)),TxtPanelShape!$A$2:$C$50,3,0)))), "")</f>
        <v/>
      </c>
      <c r="AW895" s="79" t="str">
        <f>IFERROR(IF(VALUE(MID(AU895,1,1))=1, ", "&amp;VLOOKUP(VALUE(MID(AU895,2,1)), TxtPanelShape!$H$2:$I$50, 2, 0), IF(VALUE(MID(AU895,1,1))&gt;=7, ", "&amp;VLOOKUP(VALUE(MID(AU895,2,1)), TxtPanelShape!$H$2:$I$50, 2, 0),"")), "")</f>
        <v/>
      </c>
      <c r="AX895" s="79" t="str">
        <f>IFERROR(IF(VALUE(MID(AU895,1,1))=1, ", "&amp;VLOOKUP(VALUE(MID(AU895,3,1)), TxtPanelShape!$O$2:$P$50, 2, 0), IF(VALUE(MID(AU895,1,1))&gt;=7, ", "&amp;VLOOKUP(VALUE(MID(AU895,3,1)), TxtPanelShape!$O$2:$P$50, 2, 0),"")),"")</f>
        <v/>
      </c>
      <c r="AY895" s="79" t="str">
        <f>IFERROR("; "&amp;VLOOKUP(VALUE(MID(AU895,4,1)), TxtPanelShape!$V$2:$W$50,2,0),"")</f>
        <v/>
      </c>
      <c r="AZ895" s="79" t="str">
        <f t="shared" si="169"/>
        <v/>
      </c>
      <c r="BA895" s="71"/>
      <c r="BB895" s="79" t="str">
        <f>IFERROR(IF(VALUE(MID(BA895,1,1))=1, VLOOKUP(VALUE(MID(BA895,1,1)), TxtPanelShape!$A$2:$C$50, 3, 0), (IF(VALUE(MID(BA895,1,1))&gt;=7, VLOOKUP(VALUE(MID(BA895,1,1)), TxtPanelShape!$A$2:$C$50, 3, 0),VLOOKUP(VALUE(MID(BA895,1,2)),TxtPanelShape!$A$2:$C$50,3,0)))), "")</f>
        <v/>
      </c>
      <c r="BC895" s="79" t="str">
        <f>IFERROR(IF(VALUE(MID(BA895,1,1))=1, ", "&amp;VLOOKUP(VALUE(MID(BA895,2,1)), TxtPanelShape!$H$2:$I$50, 2, 0), IF(VALUE(MID(BA895,1,1))&gt;=7, ", "&amp;VLOOKUP(VALUE(MID(BA895,2,1)), TxtPanelShape!$H$2:$I$50, 2, 0),"")), "")</f>
        <v/>
      </c>
      <c r="BD895" s="79" t="str">
        <f>IFERROR(IF(VALUE(MID(BA895,1,1))=1, ", "&amp;VLOOKUP(VALUE(MID(BA895,3,1)), TxtPanelShape!$O$2:$P$50, 2, 0), IF(VALUE(MID(BA895,1,1))&gt;=7, ", "&amp;VLOOKUP(VALUE(MID(BA895,3,1)), TxtPanelShape!$O$2:$P$50, 2, 0),"")),"")</f>
        <v/>
      </c>
      <c r="BE895" s="79" t="str">
        <f>IFERROR("; "&amp;VLOOKUP(VALUE(MID(BA895,4,1)), TxtPanelShape!$V$2:$W$50,2,0),"")</f>
        <v/>
      </c>
      <c r="BF895" s="79" t="str">
        <f t="shared" si="170"/>
        <v/>
      </c>
      <c r="BG895" s="71"/>
      <c r="BH895" s="79" t="str">
        <f>IFERROR(VLOOKUP(BG895, TxtPanelDefinition!$A$2:$B$50, 2, 0),"")</f>
        <v/>
      </c>
      <c r="BI895" s="71"/>
      <c r="BJ895" s="79" t="str">
        <f>IFERROR(VLOOKUP(BI895, TxtPanelDefinition!$A$2:$B$50, 2, 0),"")</f>
        <v/>
      </c>
      <c r="BK895" s="71"/>
      <c r="BL895" s="79" t="str">
        <f>IFERROR(VLOOKUP(BK895, InscrTechniques!$A$2:$B$50, 2, 0),"")</f>
        <v/>
      </c>
      <c r="BM895" s="71"/>
      <c r="BN895" s="79" t="str">
        <f>IFERROR(VLOOKUP(BM895, InscrTechniques!$A$2:$B$50, 2, 0),"")</f>
        <v/>
      </c>
      <c r="BO895" s="71"/>
      <c r="BP895" s="79" t="str">
        <f>IFERROR(VLOOKUP(BO895, InscrTechniques!$A$2:$B$50, 2, 0),"")</f>
        <v/>
      </c>
      <c r="BQ895" s="71"/>
      <c r="BR895" s="79" t="str">
        <f>IFERROR(VLOOKUP(BQ895, InscrTechniques!$A$2:$B$50, 2, 0),"")</f>
        <v/>
      </c>
      <c r="BS895" s="71"/>
      <c r="BT895" s="79" t="str">
        <f>IFERROR(VLOOKUP(BS895, InscrTechniques!$A$2:$B$50, 2, 0),"")</f>
        <v/>
      </c>
      <c r="BU895" s="71"/>
      <c r="BV895" s="79" t="str">
        <f>IFERROR(VLOOKUP(BU895, InscrTechniques!$A$2:$B$50, 2, 0),"")</f>
        <v/>
      </c>
      <c r="BW895" s="125"/>
      <c r="BX895" s="79" t="str">
        <f>IFERROR(VLOOKUP(BW895, InscrTechniques!$A$2:$B$50, 2, 0),"")</f>
        <v/>
      </c>
      <c r="BY895" s="125"/>
      <c r="BZ895" s="79" t="str">
        <f>IFERROR(VLOOKUP(BY895, InscrTechniques!$A$2:$B$50, 2, 0),"")</f>
        <v/>
      </c>
      <c r="CA895" s="74"/>
      <c r="CB895" s="114" t="str">
        <f>IFERROR(VLOOKUP(CA895, LetterStyle!$A$2:$B$50, 2, 0),"")</f>
        <v/>
      </c>
      <c r="CC895" s="74"/>
      <c r="CD895" s="114" t="str">
        <f>IFERROR(VLOOKUP(CC895, LetterStyle!$A$2:$B$50, 2, 0),"")</f>
        <v/>
      </c>
      <c r="CE895" s="74"/>
      <c r="CF895" s="114" t="str">
        <f>IFERROR(VLOOKUP(CE895, LetterStyle!$A$2:$B$50, 2, 0),"")</f>
        <v/>
      </c>
      <c r="CG895" s="74"/>
      <c r="CH895" s="79" t="str">
        <f>IFERROR(VLOOKUP(CG895, LetterStyle!$A$2:$B$50, 2, 0),"")</f>
        <v/>
      </c>
      <c r="CI895" s="71"/>
      <c r="CJ895" s="79" t="str">
        <f>IFERROR(VLOOKUP(CI895, DecMotifs!$A$1:$B$306, 2, 0),"")</f>
        <v/>
      </c>
      <c r="CK895" s="71"/>
      <c r="CL895" s="79" t="str">
        <f>IFERROR(VLOOKUP(CK895, DecMotifs!$A$1:$B$306, 2, 0),"")</f>
        <v/>
      </c>
      <c r="CM895" s="71"/>
      <c r="CN895" s="79" t="str">
        <f>IFERROR(VLOOKUP(CM895, DecMotifs!$A$1:$B$306, 2, 0),"")</f>
        <v/>
      </c>
      <c r="CO895" s="71"/>
      <c r="CP895" s="79" t="str">
        <f>IFERROR(VLOOKUP(CO895, MarginalDec!$A$2:$B$253, 2, 0),"")</f>
        <v/>
      </c>
      <c r="CQ895" s="71"/>
      <c r="CR895" s="79" t="str">
        <f>IFERROR(VLOOKUP(CQ895, MarginalDec!$A$2:$B$253, 2, 0),"")</f>
        <v/>
      </c>
      <c r="CS895" s="71"/>
      <c r="CT895" s="79" t="str">
        <f>IFERROR(VLOOKUP(CS895, MarginalDec!$A$2:$B$253, 2, 0),"")</f>
        <v/>
      </c>
      <c r="CU895" s="71"/>
      <c r="CV895" s="79" t="str">
        <f>IF(ISBLANK(CU895),"", IFERROR(VLOOKUP(CU895, Tooling!$A$2:$B$252, 2, 0),""))</f>
        <v/>
      </c>
      <c r="CW895" s="71"/>
      <c r="CX895" s="79" t="str">
        <f>IF(ISBLANK(CW895),"", IFERROR(VLOOKUP(CW895, Tooling!$A$2:$B$252, 2, 0),""))</f>
        <v/>
      </c>
      <c r="CY895" s="71"/>
      <c r="CZ895" s="79" t="str">
        <f>IF(ISBLANK(CY895),"", IFERROR(VLOOKUP(CY895, Repairs!$A$2:$B$252, 2, 0),""))</f>
        <v/>
      </c>
      <c r="DA895" s="77"/>
      <c r="DB895" s="71"/>
      <c r="DC895" s="79" t="str">
        <f>IFERROR(VLOOKUP(DB895, DatingReason!$A$2:$B$252, 2, 0),"")</f>
        <v/>
      </c>
      <c r="DD895" s="123" t="str">
        <f t="shared" si="171"/>
        <v/>
      </c>
      <c r="DF895" s="119" t="str">
        <f t="array" ref="DF895">IF(AND($B895&lt;&gt;"", $DE895&lt;&gt;"", $DE895&lt;&gt;"No"),MAX(IF($B895=PEOPLE!$B$4:$B$1000, PEOPLE!$Q$4:$Q$1000,""))+100,"")</f>
        <v/>
      </c>
      <c r="DG895" s="68"/>
      <c r="DH895" s="76">
        <f>COUNTIF(PEOPLE!B:B, MEMORIALS!B895)</f>
        <v>0</v>
      </c>
      <c r="DI895" s="82"/>
      <c r="DJ895" s="82"/>
      <c r="DK895" s="82"/>
      <c r="DL895" s="68"/>
      <c r="DM895" s="68"/>
      <c r="DN895" s="68"/>
      <c r="DO895" s="68"/>
      <c r="DP895" s="68"/>
    </row>
    <row r="896" spans="1:120" ht="15" customHeight="1" x14ac:dyDescent="0.25">
      <c r="A896" s="68"/>
      <c r="B896" s="69"/>
      <c r="C896" s="68"/>
      <c r="D896" s="68"/>
      <c r="E896" s="70" t="str">
        <f>IF(D896="","",VLOOKUP(D896,Denomination!$A$2:$B$50, 2, 0))</f>
        <v/>
      </c>
      <c r="F896" s="68"/>
      <c r="G896" s="71"/>
      <c r="H896" s="70" t="str">
        <f>IF(G896="","",VLOOKUP(G896,MCondition!$A$2:$B$50, 2, 0))</f>
        <v/>
      </c>
      <c r="I896" s="72"/>
      <c r="J896" s="71"/>
      <c r="K896" s="70" t="str">
        <f>IF(J896="","",VLOOKUP(J896,ICondition!$A$2:$B$50, 2, 0))</f>
        <v/>
      </c>
      <c r="L896" s="73"/>
      <c r="M896" s="73"/>
      <c r="N896" s="73"/>
      <c r="O896" s="73"/>
      <c r="P896" s="73"/>
      <c r="Q896" s="73"/>
      <c r="R896" s="78"/>
      <c r="S896" s="79" t="str">
        <f>IFERROR(VLOOKUP(R896,Material!$A$2:$B$59, 2, 0),"")</f>
        <v/>
      </c>
      <c r="T896" s="71"/>
      <c r="U896" s="79" t="str">
        <f>IFERROR(VLOOKUP(T896,Material!$A$2:$B$59, 2, 0),"")</f>
        <v/>
      </c>
      <c r="V896" s="71"/>
      <c r="W896" s="79" t="str">
        <f>IFERROR(VLOOKUP(V896,Material!$A$2:$B$59, 2, 0),"")</f>
        <v/>
      </c>
      <c r="X896" s="71"/>
      <c r="Y896" s="79" t="str">
        <f>IFERROR(VLOOKUP(X896,Material!$A$2:$B$59, 2, 0),"")</f>
        <v/>
      </c>
      <c r="Z896" s="71"/>
      <c r="AA896" s="79" t="str">
        <f>IFERROR(VLOOKUP(Z896,Material!$A$2:$B$59, 2, 0),"")</f>
        <v/>
      </c>
      <c r="AB896" s="74"/>
      <c r="AC896" s="75" t="e">
        <f t="shared" si="160"/>
        <v>#VALUE!</v>
      </c>
      <c r="AD896" s="75" t="e">
        <f t="shared" si="161"/>
        <v>#VALUE!</v>
      </c>
      <c r="AE896" s="75" t="e">
        <f t="shared" si="163"/>
        <v>#VALUE!</v>
      </c>
      <c r="AF896" s="75" t="e">
        <f t="shared" si="162"/>
        <v>#VALUE!</v>
      </c>
      <c r="AG896" s="75" t="e">
        <f t="shared" si="164"/>
        <v>#VALUE!</v>
      </c>
      <c r="AH896" s="75" t="e">
        <f t="shared" si="165"/>
        <v>#VALUE!</v>
      </c>
      <c r="AI896" s="75" t="e">
        <f t="shared" si="166"/>
        <v>#VALUE!</v>
      </c>
      <c r="AJ896" s="80" t="e">
        <f t="shared" si="167"/>
        <v>#VALUE!</v>
      </c>
      <c r="AK896" s="79" t="str">
        <f>(IFERROR(VLOOKUP(AB896,Categories!$A$2:$B$20,2,1),""))</f>
        <v/>
      </c>
      <c r="AL896" s="79" t="str">
        <f ca="1">IFERROR(VLOOKUP((HLOOKUP((VLOOKUP($AB896,Categories!$A$2:$F$20,3,1)), $AB$3:$AJ896, (ROW()-ROW($AB$3)+1), 0)), INDIRECT(VLOOKUP($AB896,Categories!$A$2:$F$20,6,1)),2,0),AK896)</f>
        <v/>
      </c>
      <c r="AM896" s="79" t="str">
        <f ca="1">IFERROR(VLOOKUP((HLOOKUP((VLOOKUP($AB896,Categories!$A$2:$F$20,4,1)),$AB$3:$AJ896,(ROW()-ROW($AB$3)+1),0)),INDIRECT(VLOOKUP($AB896,Categories!$A$2:$H$20,7,1)),2,0),"")</f>
        <v/>
      </c>
      <c r="AN896" s="79" t="str">
        <f ca="1">IFERROR(VLOOKUP((HLOOKUP((VLOOKUP($AB896,Categories!$A$2:$F$20,5,1)), $AB$3:$AJ896, (ROW()-ROW($AB$3)+1), 0)), INDIRECT(VLOOKUP($AB896,Categories!$A$2:$H$20,8,1)),2,0),"")</f>
        <v/>
      </c>
      <c r="AO896" s="79" t="str">
        <f t="shared" ca="1" si="168"/>
        <v/>
      </c>
      <c r="AP896" s="81"/>
      <c r="AQ896" s="70" t="str">
        <f>IFERROR(VLOOKUP(VALUE(MID(AP896,1,1)),AdditionalElements!$A$2:$B$50,2,0),"")</f>
        <v/>
      </c>
      <c r="AR896" s="70" t="str">
        <f>IFERROR(VLOOKUP(VALUE(MID(AP896,2,1)),AdditionalElements!$H$2:$I$50,2,0),"")</f>
        <v/>
      </c>
      <c r="AS896" s="70" t="str">
        <f>IFERROR(VLOOKUP(VALUE(MID(AP896,3,1)),AdditionalElements!$O$2:$P$50,2,0),"")</f>
        <v/>
      </c>
      <c r="AT896" s="70" t="str">
        <f>IFERROR(VLOOKUP(VALUE(MID(AP896,4,1)),AdditionalElements!$V$2:$W$50,2,0),"")</f>
        <v/>
      </c>
      <c r="AU896" s="71"/>
      <c r="AV896" s="79" t="str">
        <f>IFERROR(IF(VALUE(MID(AU896,1,1))=1, VLOOKUP(VALUE(MID(AU896,1,1)), TxtPanelShape!$A$2:$C$50, 3, 0), (IF(VALUE(MID(AU896,1,1))&gt;=7, VLOOKUP(VALUE(MID(AU896,1,1)), TxtPanelShape!$A$2:$C$50, 3, 0),VLOOKUP(VALUE(MID(AU896,1,2)),TxtPanelShape!$A$2:$C$50,3,0)))), "")</f>
        <v/>
      </c>
      <c r="AW896" s="79" t="str">
        <f>IFERROR(IF(VALUE(MID(AU896,1,1))=1, ", "&amp;VLOOKUP(VALUE(MID(AU896,2,1)), TxtPanelShape!$H$2:$I$50, 2, 0), IF(VALUE(MID(AU896,1,1))&gt;=7, ", "&amp;VLOOKUP(VALUE(MID(AU896,2,1)), TxtPanelShape!$H$2:$I$50, 2, 0),"")), "")</f>
        <v/>
      </c>
      <c r="AX896" s="79" t="str">
        <f>IFERROR(IF(VALUE(MID(AU896,1,1))=1, ", "&amp;VLOOKUP(VALUE(MID(AU896,3,1)), TxtPanelShape!$O$2:$P$50, 2, 0), IF(VALUE(MID(AU896,1,1))&gt;=7, ", "&amp;VLOOKUP(VALUE(MID(AU896,3,1)), TxtPanelShape!$O$2:$P$50, 2, 0),"")),"")</f>
        <v/>
      </c>
      <c r="AY896" s="79" t="str">
        <f>IFERROR("; "&amp;VLOOKUP(VALUE(MID(AU896,4,1)), TxtPanelShape!$V$2:$W$50,2,0),"")</f>
        <v/>
      </c>
      <c r="AZ896" s="79" t="str">
        <f t="shared" si="169"/>
        <v/>
      </c>
      <c r="BA896" s="71"/>
      <c r="BB896" s="79" t="str">
        <f>IFERROR(IF(VALUE(MID(BA896,1,1))=1, VLOOKUP(VALUE(MID(BA896,1,1)), TxtPanelShape!$A$2:$C$50, 3, 0), (IF(VALUE(MID(BA896,1,1))&gt;=7, VLOOKUP(VALUE(MID(BA896,1,1)), TxtPanelShape!$A$2:$C$50, 3, 0),VLOOKUP(VALUE(MID(BA896,1,2)),TxtPanelShape!$A$2:$C$50,3,0)))), "")</f>
        <v/>
      </c>
      <c r="BC896" s="79" t="str">
        <f>IFERROR(IF(VALUE(MID(BA896,1,1))=1, ", "&amp;VLOOKUP(VALUE(MID(BA896,2,1)), TxtPanelShape!$H$2:$I$50, 2, 0), IF(VALUE(MID(BA896,1,1))&gt;=7, ", "&amp;VLOOKUP(VALUE(MID(BA896,2,1)), TxtPanelShape!$H$2:$I$50, 2, 0),"")), "")</f>
        <v/>
      </c>
      <c r="BD896" s="79" t="str">
        <f>IFERROR(IF(VALUE(MID(BA896,1,1))=1, ", "&amp;VLOOKUP(VALUE(MID(BA896,3,1)), TxtPanelShape!$O$2:$P$50, 2, 0), IF(VALUE(MID(BA896,1,1))&gt;=7, ", "&amp;VLOOKUP(VALUE(MID(BA896,3,1)), TxtPanelShape!$O$2:$P$50, 2, 0),"")),"")</f>
        <v/>
      </c>
      <c r="BE896" s="79" t="str">
        <f>IFERROR("; "&amp;VLOOKUP(VALUE(MID(BA896,4,1)), TxtPanelShape!$V$2:$W$50,2,0),"")</f>
        <v/>
      </c>
      <c r="BF896" s="79" t="str">
        <f t="shared" si="170"/>
        <v/>
      </c>
      <c r="BG896" s="71"/>
      <c r="BH896" s="79" t="str">
        <f>IFERROR(VLOOKUP(BG896, TxtPanelDefinition!$A$2:$B$50, 2, 0),"")</f>
        <v/>
      </c>
      <c r="BI896" s="71"/>
      <c r="BJ896" s="79" t="str">
        <f>IFERROR(VLOOKUP(BI896, TxtPanelDefinition!$A$2:$B$50, 2, 0),"")</f>
        <v/>
      </c>
      <c r="BK896" s="71"/>
      <c r="BL896" s="79" t="str">
        <f>IFERROR(VLOOKUP(BK896, InscrTechniques!$A$2:$B$50, 2, 0),"")</f>
        <v/>
      </c>
      <c r="BM896" s="71"/>
      <c r="BN896" s="79" t="str">
        <f>IFERROR(VLOOKUP(BM896, InscrTechniques!$A$2:$B$50, 2, 0),"")</f>
        <v/>
      </c>
      <c r="BO896" s="71"/>
      <c r="BP896" s="79" t="str">
        <f>IFERROR(VLOOKUP(BO896, InscrTechniques!$A$2:$B$50, 2, 0),"")</f>
        <v/>
      </c>
      <c r="BQ896" s="71"/>
      <c r="BR896" s="79" t="str">
        <f>IFERROR(VLOOKUP(BQ896, InscrTechniques!$A$2:$B$50, 2, 0),"")</f>
        <v/>
      </c>
      <c r="BS896" s="71"/>
      <c r="BT896" s="79" t="str">
        <f>IFERROR(VLOOKUP(BS896, InscrTechniques!$A$2:$B$50, 2, 0),"")</f>
        <v/>
      </c>
      <c r="BU896" s="71"/>
      <c r="BV896" s="79" t="str">
        <f>IFERROR(VLOOKUP(BU896, InscrTechniques!$A$2:$B$50, 2, 0),"")</f>
        <v/>
      </c>
      <c r="BW896" s="125"/>
      <c r="BX896" s="79" t="str">
        <f>IFERROR(VLOOKUP(BW896, InscrTechniques!$A$2:$B$50, 2, 0),"")</f>
        <v/>
      </c>
      <c r="BY896" s="125"/>
      <c r="BZ896" s="79" t="str">
        <f>IFERROR(VLOOKUP(BY896, InscrTechniques!$A$2:$B$50, 2, 0),"")</f>
        <v/>
      </c>
      <c r="CA896" s="74"/>
      <c r="CB896" s="114" t="str">
        <f>IFERROR(VLOOKUP(CA896, LetterStyle!$A$2:$B$50, 2, 0),"")</f>
        <v/>
      </c>
      <c r="CC896" s="74"/>
      <c r="CD896" s="114" t="str">
        <f>IFERROR(VLOOKUP(CC896, LetterStyle!$A$2:$B$50, 2, 0),"")</f>
        <v/>
      </c>
      <c r="CE896" s="74"/>
      <c r="CF896" s="114" t="str">
        <f>IFERROR(VLOOKUP(CE896, LetterStyle!$A$2:$B$50, 2, 0),"")</f>
        <v/>
      </c>
      <c r="CG896" s="74"/>
      <c r="CH896" s="79" t="str">
        <f>IFERROR(VLOOKUP(CG896, LetterStyle!$A$2:$B$50, 2, 0),"")</f>
        <v/>
      </c>
      <c r="CI896" s="71"/>
      <c r="CJ896" s="79" t="str">
        <f>IFERROR(VLOOKUP(CI896, DecMotifs!$A$1:$B$306, 2, 0),"")</f>
        <v/>
      </c>
      <c r="CK896" s="71"/>
      <c r="CL896" s="79" t="str">
        <f>IFERROR(VLOOKUP(CK896, DecMotifs!$A$1:$B$306, 2, 0),"")</f>
        <v/>
      </c>
      <c r="CM896" s="71"/>
      <c r="CN896" s="79" t="str">
        <f>IFERROR(VLOOKUP(CM896, DecMotifs!$A$1:$B$306, 2, 0),"")</f>
        <v/>
      </c>
      <c r="CO896" s="71"/>
      <c r="CP896" s="79" t="str">
        <f>IFERROR(VLOOKUP(CO896, MarginalDec!$A$2:$B$253, 2, 0),"")</f>
        <v/>
      </c>
      <c r="CQ896" s="71"/>
      <c r="CR896" s="79" t="str">
        <f>IFERROR(VLOOKUP(CQ896, MarginalDec!$A$2:$B$253, 2, 0),"")</f>
        <v/>
      </c>
      <c r="CS896" s="71"/>
      <c r="CT896" s="79" t="str">
        <f>IFERROR(VLOOKUP(CS896, MarginalDec!$A$2:$B$253, 2, 0),"")</f>
        <v/>
      </c>
      <c r="CU896" s="71"/>
      <c r="CV896" s="79" t="str">
        <f>IF(ISBLANK(CU896),"", IFERROR(VLOOKUP(CU896, Tooling!$A$2:$B$252, 2, 0),""))</f>
        <v/>
      </c>
      <c r="CW896" s="71"/>
      <c r="CX896" s="79" t="str">
        <f>IF(ISBLANK(CW896),"", IFERROR(VLOOKUP(CW896, Tooling!$A$2:$B$252, 2, 0),""))</f>
        <v/>
      </c>
      <c r="CY896" s="71"/>
      <c r="CZ896" s="79" t="str">
        <f>IF(ISBLANK(CY896),"", IFERROR(VLOOKUP(CY896, Repairs!$A$2:$B$252, 2, 0),""))</f>
        <v/>
      </c>
      <c r="DA896" s="77"/>
      <c r="DB896" s="71"/>
      <c r="DC896" s="79" t="str">
        <f>IFERROR(VLOOKUP(DB896, DatingReason!$A$2:$B$252, 2, 0),"")</f>
        <v/>
      </c>
      <c r="DD896" s="123" t="str">
        <f t="shared" si="171"/>
        <v/>
      </c>
      <c r="DF896" s="119" t="str">
        <f t="array" ref="DF896">IF(AND($B896&lt;&gt;"", $DE896&lt;&gt;"", $DE896&lt;&gt;"No"),MAX(IF($B896=PEOPLE!$B$4:$B$1000, PEOPLE!$Q$4:$Q$1000,""))+100,"")</f>
        <v/>
      </c>
      <c r="DG896" s="68"/>
      <c r="DH896" s="76">
        <f>COUNTIF(PEOPLE!B:B, MEMORIALS!B896)</f>
        <v>0</v>
      </c>
      <c r="DI896" s="82"/>
      <c r="DJ896" s="82"/>
      <c r="DK896" s="82"/>
      <c r="DL896" s="68"/>
      <c r="DM896" s="68"/>
      <c r="DN896" s="68"/>
      <c r="DO896" s="68"/>
      <c r="DP896" s="68"/>
    </row>
    <row r="897" spans="1:120" ht="15" customHeight="1" x14ac:dyDescent="0.25">
      <c r="A897" s="68"/>
      <c r="B897" s="69"/>
      <c r="C897" s="68"/>
      <c r="D897" s="68"/>
      <c r="E897" s="70" t="str">
        <f>IF(D897="","",VLOOKUP(D897,Denomination!$A$2:$B$50, 2, 0))</f>
        <v/>
      </c>
      <c r="F897" s="68"/>
      <c r="G897" s="71"/>
      <c r="H897" s="70" t="str">
        <f>IF(G897="","",VLOOKUP(G897,MCondition!$A$2:$B$50, 2, 0))</f>
        <v/>
      </c>
      <c r="I897" s="72"/>
      <c r="J897" s="71"/>
      <c r="K897" s="70" t="str">
        <f>IF(J897="","",VLOOKUP(J897,ICondition!$A$2:$B$50, 2, 0))</f>
        <v/>
      </c>
      <c r="L897" s="73"/>
      <c r="M897" s="73"/>
      <c r="N897" s="73"/>
      <c r="O897" s="73"/>
      <c r="P897" s="73"/>
      <c r="Q897" s="73"/>
      <c r="R897" s="78"/>
      <c r="S897" s="79" t="str">
        <f>IFERROR(VLOOKUP(R897,Material!$A$2:$B$59, 2, 0),"")</f>
        <v/>
      </c>
      <c r="T897" s="71"/>
      <c r="U897" s="79" t="str">
        <f>IFERROR(VLOOKUP(T897,Material!$A$2:$B$59, 2, 0),"")</f>
        <v/>
      </c>
      <c r="V897" s="71"/>
      <c r="W897" s="79" t="str">
        <f>IFERROR(VLOOKUP(V897,Material!$A$2:$B$59, 2, 0),"")</f>
        <v/>
      </c>
      <c r="X897" s="71"/>
      <c r="Y897" s="79" t="str">
        <f>IFERROR(VLOOKUP(X897,Material!$A$2:$B$59, 2, 0),"")</f>
        <v/>
      </c>
      <c r="Z897" s="71"/>
      <c r="AA897" s="79" t="str">
        <f>IFERROR(VLOOKUP(Z897,Material!$A$2:$B$59, 2, 0),"")</f>
        <v/>
      </c>
      <c r="AB897" s="74"/>
      <c r="AC897" s="75" t="e">
        <f t="shared" si="160"/>
        <v>#VALUE!</v>
      </c>
      <c r="AD897" s="75" t="e">
        <f t="shared" si="161"/>
        <v>#VALUE!</v>
      </c>
      <c r="AE897" s="75" t="e">
        <f t="shared" si="163"/>
        <v>#VALUE!</v>
      </c>
      <c r="AF897" s="75" t="e">
        <f t="shared" si="162"/>
        <v>#VALUE!</v>
      </c>
      <c r="AG897" s="75" t="e">
        <f t="shared" si="164"/>
        <v>#VALUE!</v>
      </c>
      <c r="AH897" s="75" t="e">
        <f t="shared" si="165"/>
        <v>#VALUE!</v>
      </c>
      <c r="AI897" s="75" t="e">
        <f t="shared" si="166"/>
        <v>#VALUE!</v>
      </c>
      <c r="AJ897" s="80" t="e">
        <f t="shared" si="167"/>
        <v>#VALUE!</v>
      </c>
      <c r="AK897" s="79" t="str">
        <f>(IFERROR(VLOOKUP(AB897,Categories!$A$2:$B$20,2,1),""))</f>
        <v/>
      </c>
      <c r="AL897" s="79" t="str">
        <f ca="1">IFERROR(VLOOKUP((HLOOKUP((VLOOKUP($AB897,Categories!$A$2:$F$20,3,1)), $AB$3:$AJ897, (ROW()-ROW($AB$3)+1), 0)), INDIRECT(VLOOKUP($AB897,Categories!$A$2:$F$20,6,1)),2,0),AK897)</f>
        <v/>
      </c>
      <c r="AM897" s="79" t="str">
        <f ca="1">IFERROR(VLOOKUP((HLOOKUP((VLOOKUP($AB897,Categories!$A$2:$F$20,4,1)),$AB$3:$AJ897,(ROW()-ROW($AB$3)+1),0)),INDIRECT(VLOOKUP($AB897,Categories!$A$2:$H$20,7,1)),2,0),"")</f>
        <v/>
      </c>
      <c r="AN897" s="79" t="str">
        <f ca="1">IFERROR(VLOOKUP((HLOOKUP((VLOOKUP($AB897,Categories!$A$2:$F$20,5,1)), $AB$3:$AJ897, (ROW()-ROW($AB$3)+1), 0)), INDIRECT(VLOOKUP($AB897,Categories!$A$2:$H$20,8,1)),2,0),"")</f>
        <v/>
      </c>
      <c r="AO897" s="79" t="str">
        <f t="shared" ca="1" si="168"/>
        <v/>
      </c>
      <c r="AP897" s="81"/>
      <c r="AQ897" s="70" t="str">
        <f>IFERROR(VLOOKUP(VALUE(MID(AP897,1,1)),AdditionalElements!$A$2:$B$50,2,0),"")</f>
        <v/>
      </c>
      <c r="AR897" s="70" t="str">
        <f>IFERROR(VLOOKUP(VALUE(MID(AP897,2,1)),AdditionalElements!$H$2:$I$50,2,0),"")</f>
        <v/>
      </c>
      <c r="AS897" s="70" t="str">
        <f>IFERROR(VLOOKUP(VALUE(MID(AP897,3,1)),AdditionalElements!$O$2:$P$50,2,0),"")</f>
        <v/>
      </c>
      <c r="AT897" s="70" t="str">
        <f>IFERROR(VLOOKUP(VALUE(MID(AP897,4,1)),AdditionalElements!$V$2:$W$50,2,0),"")</f>
        <v/>
      </c>
      <c r="AU897" s="71"/>
      <c r="AV897" s="79" t="str">
        <f>IFERROR(IF(VALUE(MID(AU897,1,1))=1, VLOOKUP(VALUE(MID(AU897,1,1)), TxtPanelShape!$A$2:$C$50, 3, 0), (IF(VALUE(MID(AU897,1,1))&gt;=7, VLOOKUP(VALUE(MID(AU897,1,1)), TxtPanelShape!$A$2:$C$50, 3, 0),VLOOKUP(VALUE(MID(AU897,1,2)),TxtPanelShape!$A$2:$C$50,3,0)))), "")</f>
        <v/>
      </c>
      <c r="AW897" s="79" t="str">
        <f>IFERROR(IF(VALUE(MID(AU897,1,1))=1, ", "&amp;VLOOKUP(VALUE(MID(AU897,2,1)), TxtPanelShape!$H$2:$I$50, 2, 0), IF(VALUE(MID(AU897,1,1))&gt;=7, ", "&amp;VLOOKUP(VALUE(MID(AU897,2,1)), TxtPanelShape!$H$2:$I$50, 2, 0),"")), "")</f>
        <v/>
      </c>
      <c r="AX897" s="79" t="str">
        <f>IFERROR(IF(VALUE(MID(AU897,1,1))=1, ", "&amp;VLOOKUP(VALUE(MID(AU897,3,1)), TxtPanelShape!$O$2:$P$50, 2, 0), IF(VALUE(MID(AU897,1,1))&gt;=7, ", "&amp;VLOOKUP(VALUE(MID(AU897,3,1)), TxtPanelShape!$O$2:$P$50, 2, 0),"")),"")</f>
        <v/>
      </c>
      <c r="AY897" s="79" t="str">
        <f>IFERROR("; "&amp;VLOOKUP(VALUE(MID(AU897,4,1)), TxtPanelShape!$V$2:$W$50,2,0),"")</f>
        <v/>
      </c>
      <c r="AZ897" s="79" t="str">
        <f t="shared" si="169"/>
        <v/>
      </c>
      <c r="BA897" s="71"/>
      <c r="BB897" s="79" t="str">
        <f>IFERROR(IF(VALUE(MID(BA897,1,1))=1, VLOOKUP(VALUE(MID(BA897,1,1)), TxtPanelShape!$A$2:$C$50, 3, 0), (IF(VALUE(MID(BA897,1,1))&gt;=7, VLOOKUP(VALUE(MID(BA897,1,1)), TxtPanelShape!$A$2:$C$50, 3, 0),VLOOKUP(VALUE(MID(BA897,1,2)),TxtPanelShape!$A$2:$C$50,3,0)))), "")</f>
        <v/>
      </c>
      <c r="BC897" s="79" t="str">
        <f>IFERROR(IF(VALUE(MID(BA897,1,1))=1, ", "&amp;VLOOKUP(VALUE(MID(BA897,2,1)), TxtPanelShape!$H$2:$I$50, 2, 0), IF(VALUE(MID(BA897,1,1))&gt;=7, ", "&amp;VLOOKUP(VALUE(MID(BA897,2,1)), TxtPanelShape!$H$2:$I$50, 2, 0),"")), "")</f>
        <v/>
      </c>
      <c r="BD897" s="79" t="str">
        <f>IFERROR(IF(VALUE(MID(BA897,1,1))=1, ", "&amp;VLOOKUP(VALUE(MID(BA897,3,1)), TxtPanelShape!$O$2:$P$50, 2, 0), IF(VALUE(MID(BA897,1,1))&gt;=7, ", "&amp;VLOOKUP(VALUE(MID(BA897,3,1)), TxtPanelShape!$O$2:$P$50, 2, 0),"")),"")</f>
        <v/>
      </c>
      <c r="BE897" s="79" t="str">
        <f>IFERROR("; "&amp;VLOOKUP(VALUE(MID(BA897,4,1)), TxtPanelShape!$V$2:$W$50,2,0),"")</f>
        <v/>
      </c>
      <c r="BF897" s="79" t="str">
        <f t="shared" si="170"/>
        <v/>
      </c>
      <c r="BG897" s="71"/>
      <c r="BH897" s="79" t="str">
        <f>IFERROR(VLOOKUP(BG897, TxtPanelDefinition!$A$2:$B$50, 2, 0),"")</f>
        <v/>
      </c>
      <c r="BI897" s="71"/>
      <c r="BJ897" s="79" t="str">
        <f>IFERROR(VLOOKUP(BI897, TxtPanelDefinition!$A$2:$B$50, 2, 0),"")</f>
        <v/>
      </c>
      <c r="BK897" s="71"/>
      <c r="BL897" s="79" t="str">
        <f>IFERROR(VLOOKUP(BK897, InscrTechniques!$A$2:$B$50, 2, 0),"")</f>
        <v/>
      </c>
      <c r="BM897" s="71"/>
      <c r="BN897" s="79" t="str">
        <f>IFERROR(VLOOKUP(BM897, InscrTechniques!$A$2:$B$50, 2, 0),"")</f>
        <v/>
      </c>
      <c r="BO897" s="71"/>
      <c r="BP897" s="79" t="str">
        <f>IFERROR(VLOOKUP(BO897, InscrTechniques!$A$2:$B$50, 2, 0),"")</f>
        <v/>
      </c>
      <c r="BQ897" s="71"/>
      <c r="BR897" s="79" t="str">
        <f>IFERROR(VLOOKUP(BQ897, InscrTechniques!$A$2:$B$50, 2, 0),"")</f>
        <v/>
      </c>
      <c r="BS897" s="71"/>
      <c r="BT897" s="79" t="str">
        <f>IFERROR(VLOOKUP(BS897, InscrTechniques!$A$2:$B$50, 2, 0),"")</f>
        <v/>
      </c>
      <c r="BU897" s="71"/>
      <c r="BV897" s="79" t="str">
        <f>IFERROR(VLOOKUP(BU897, InscrTechniques!$A$2:$B$50, 2, 0),"")</f>
        <v/>
      </c>
      <c r="BW897" s="125"/>
      <c r="BX897" s="79" t="str">
        <f>IFERROR(VLOOKUP(BW897, InscrTechniques!$A$2:$B$50, 2, 0),"")</f>
        <v/>
      </c>
      <c r="BY897" s="125"/>
      <c r="BZ897" s="79" t="str">
        <f>IFERROR(VLOOKUP(BY897, InscrTechniques!$A$2:$B$50, 2, 0),"")</f>
        <v/>
      </c>
      <c r="CA897" s="74"/>
      <c r="CB897" s="114" t="str">
        <f>IFERROR(VLOOKUP(CA897, LetterStyle!$A$2:$B$50, 2, 0),"")</f>
        <v/>
      </c>
      <c r="CC897" s="74"/>
      <c r="CD897" s="114" t="str">
        <f>IFERROR(VLOOKUP(CC897, LetterStyle!$A$2:$B$50, 2, 0),"")</f>
        <v/>
      </c>
      <c r="CE897" s="74"/>
      <c r="CF897" s="114" t="str">
        <f>IFERROR(VLOOKUP(CE897, LetterStyle!$A$2:$B$50, 2, 0),"")</f>
        <v/>
      </c>
      <c r="CG897" s="74"/>
      <c r="CH897" s="79" t="str">
        <f>IFERROR(VLOOKUP(CG897, LetterStyle!$A$2:$B$50, 2, 0),"")</f>
        <v/>
      </c>
      <c r="CI897" s="71"/>
      <c r="CJ897" s="79" t="str">
        <f>IFERROR(VLOOKUP(CI897, DecMotifs!$A$1:$B$306, 2, 0),"")</f>
        <v/>
      </c>
      <c r="CK897" s="71"/>
      <c r="CL897" s="79" t="str">
        <f>IFERROR(VLOOKUP(CK897, DecMotifs!$A$1:$B$306, 2, 0),"")</f>
        <v/>
      </c>
      <c r="CM897" s="71"/>
      <c r="CN897" s="79" t="str">
        <f>IFERROR(VLOOKUP(CM897, DecMotifs!$A$1:$B$306, 2, 0),"")</f>
        <v/>
      </c>
      <c r="CO897" s="71"/>
      <c r="CP897" s="79" t="str">
        <f>IFERROR(VLOOKUP(CO897, MarginalDec!$A$2:$B$253, 2, 0),"")</f>
        <v/>
      </c>
      <c r="CQ897" s="71"/>
      <c r="CR897" s="79" t="str">
        <f>IFERROR(VLOOKUP(CQ897, MarginalDec!$A$2:$B$253, 2, 0),"")</f>
        <v/>
      </c>
      <c r="CS897" s="71"/>
      <c r="CT897" s="79" t="str">
        <f>IFERROR(VLOOKUP(CS897, MarginalDec!$A$2:$B$253, 2, 0),"")</f>
        <v/>
      </c>
      <c r="CU897" s="71"/>
      <c r="CV897" s="79" t="str">
        <f>IF(ISBLANK(CU897),"", IFERROR(VLOOKUP(CU897, Tooling!$A$2:$B$252, 2, 0),""))</f>
        <v/>
      </c>
      <c r="CW897" s="71"/>
      <c r="CX897" s="79" t="str">
        <f>IF(ISBLANK(CW897),"", IFERROR(VLOOKUP(CW897, Tooling!$A$2:$B$252, 2, 0),""))</f>
        <v/>
      </c>
      <c r="CY897" s="71"/>
      <c r="CZ897" s="79" t="str">
        <f>IF(ISBLANK(CY897),"", IFERROR(VLOOKUP(CY897, Repairs!$A$2:$B$252, 2, 0),""))</f>
        <v/>
      </c>
      <c r="DA897" s="77"/>
      <c r="DB897" s="71"/>
      <c r="DC897" s="79" t="str">
        <f>IFERROR(VLOOKUP(DB897, DatingReason!$A$2:$B$252, 2, 0),"")</f>
        <v/>
      </c>
      <c r="DD897" s="123" t="str">
        <f t="shared" si="171"/>
        <v/>
      </c>
      <c r="DF897" s="119" t="str">
        <f t="array" ref="DF897">IF(AND($B897&lt;&gt;"", $DE897&lt;&gt;"", $DE897&lt;&gt;"No"),MAX(IF($B897=PEOPLE!$B$4:$B$1000, PEOPLE!$Q$4:$Q$1000,""))+100,"")</f>
        <v/>
      </c>
      <c r="DG897" s="68"/>
      <c r="DH897" s="76">
        <f>COUNTIF(PEOPLE!B:B, MEMORIALS!B897)</f>
        <v>0</v>
      </c>
      <c r="DI897" s="82"/>
      <c r="DJ897" s="82"/>
      <c r="DK897" s="82"/>
      <c r="DL897" s="68"/>
      <c r="DM897" s="68"/>
      <c r="DN897" s="68"/>
      <c r="DO897" s="68"/>
      <c r="DP897" s="68"/>
    </row>
    <row r="898" spans="1:120" ht="15" customHeight="1" x14ac:dyDescent="0.25">
      <c r="A898" s="68"/>
      <c r="B898" s="69"/>
      <c r="C898" s="68"/>
      <c r="D898" s="68"/>
      <c r="E898" s="70" t="str">
        <f>IF(D898="","",VLOOKUP(D898,Denomination!$A$2:$B$50, 2, 0))</f>
        <v/>
      </c>
      <c r="F898" s="68"/>
      <c r="G898" s="71"/>
      <c r="H898" s="70" t="str">
        <f>IF(G898="","",VLOOKUP(G898,MCondition!$A$2:$B$50, 2, 0))</f>
        <v/>
      </c>
      <c r="I898" s="72"/>
      <c r="J898" s="71"/>
      <c r="K898" s="70" t="str">
        <f>IF(J898="","",VLOOKUP(J898,ICondition!$A$2:$B$50, 2, 0))</f>
        <v/>
      </c>
      <c r="L898" s="73"/>
      <c r="M898" s="73"/>
      <c r="N898" s="73"/>
      <c r="O898" s="73"/>
      <c r="P898" s="73"/>
      <c r="Q898" s="73"/>
      <c r="R898" s="78"/>
      <c r="S898" s="79" t="str">
        <f>IFERROR(VLOOKUP(R898,Material!$A$2:$B$59, 2, 0),"")</f>
        <v/>
      </c>
      <c r="T898" s="71"/>
      <c r="U898" s="79" t="str">
        <f>IFERROR(VLOOKUP(T898,Material!$A$2:$B$59, 2, 0),"")</f>
        <v/>
      </c>
      <c r="V898" s="71"/>
      <c r="W898" s="79" t="str">
        <f>IFERROR(VLOOKUP(V898,Material!$A$2:$B$59, 2, 0),"")</f>
        <v/>
      </c>
      <c r="X898" s="71"/>
      <c r="Y898" s="79" t="str">
        <f>IFERROR(VLOOKUP(X898,Material!$A$2:$B$59, 2, 0),"")</f>
        <v/>
      </c>
      <c r="Z898" s="71"/>
      <c r="AA898" s="79" t="str">
        <f>IFERROR(VLOOKUP(Z898,Material!$A$2:$B$59, 2, 0),"")</f>
        <v/>
      </c>
      <c r="AB898" s="74"/>
      <c r="AC898" s="75" t="e">
        <f t="shared" si="160"/>
        <v>#VALUE!</v>
      </c>
      <c r="AD898" s="75" t="e">
        <f t="shared" si="161"/>
        <v>#VALUE!</v>
      </c>
      <c r="AE898" s="75" t="e">
        <f t="shared" si="163"/>
        <v>#VALUE!</v>
      </c>
      <c r="AF898" s="75" t="e">
        <f t="shared" si="162"/>
        <v>#VALUE!</v>
      </c>
      <c r="AG898" s="75" t="e">
        <f t="shared" si="164"/>
        <v>#VALUE!</v>
      </c>
      <c r="AH898" s="75" t="e">
        <f t="shared" si="165"/>
        <v>#VALUE!</v>
      </c>
      <c r="AI898" s="75" t="e">
        <f t="shared" si="166"/>
        <v>#VALUE!</v>
      </c>
      <c r="AJ898" s="80" t="e">
        <f t="shared" si="167"/>
        <v>#VALUE!</v>
      </c>
      <c r="AK898" s="79" t="str">
        <f>(IFERROR(VLOOKUP(AB898,Categories!$A$2:$B$20,2,1),""))</f>
        <v/>
      </c>
      <c r="AL898" s="79" t="str">
        <f ca="1">IFERROR(VLOOKUP((HLOOKUP((VLOOKUP($AB898,Categories!$A$2:$F$20,3,1)), $AB$3:$AJ898, (ROW()-ROW($AB$3)+1), 0)), INDIRECT(VLOOKUP($AB898,Categories!$A$2:$F$20,6,1)),2,0),AK898)</f>
        <v/>
      </c>
      <c r="AM898" s="79" t="str">
        <f ca="1">IFERROR(VLOOKUP((HLOOKUP((VLOOKUP($AB898,Categories!$A$2:$F$20,4,1)),$AB$3:$AJ898,(ROW()-ROW($AB$3)+1),0)),INDIRECT(VLOOKUP($AB898,Categories!$A$2:$H$20,7,1)),2,0),"")</f>
        <v/>
      </c>
      <c r="AN898" s="79" t="str">
        <f ca="1">IFERROR(VLOOKUP((HLOOKUP((VLOOKUP($AB898,Categories!$A$2:$F$20,5,1)), $AB$3:$AJ898, (ROW()-ROW($AB$3)+1), 0)), INDIRECT(VLOOKUP($AB898,Categories!$A$2:$H$20,8,1)),2,0),"")</f>
        <v/>
      </c>
      <c r="AO898" s="79" t="str">
        <f t="shared" ca="1" si="168"/>
        <v/>
      </c>
      <c r="AP898" s="81"/>
      <c r="AQ898" s="70" t="str">
        <f>IFERROR(VLOOKUP(VALUE(MID(AP898,1,1)),AdditionalElements!$A$2:$B$50,2,0),"")</f>
        <v/>
      </c>
      <c r="AR898" s="70" t="str">
        <f>IFERROR(VLOOKUP(VALUE(MID(AP898,2,1)),AdditionalElements!$H$2:$I$50,2,0),"")</f>
        <v/>
      </c>
      <c r="AS898" s="70" t="str">
        <f>IFERROR(VLOOKUP(VALUE(MID(AP898,3,1)),AdditionalElements!$O$2:$P$50,2,0),"")</f>
        <v/>
      </c>
      <c r="AT898" s="70" t="str">
        <f>IFERROR(VLOOKUP(VALUE(MID(AP898,4,1)),AdditionalElements!$V$2:$W$50,2,0),"")</f>
        <v/>
      </c>
      <c r="AU898" s="71"/>
      <c r="AV898" s="79" t="str">
        <f>IFERROR(IF(VALUE(MID(AU898,1,1))=1, VLOOKUP(VALUE(MID(AU898,1,1)), TxtPanelShape!$A$2:$C$50, 3, 0), (IF(VALUE(MID(AU898,1,1))&gt;=7, VLOOKUP(VALUE(MID(AU898,1,1)), TxtPanelShape!$A$2:$C$50, 3, 0),VLOOKUP(VALUE(MID(AU898,1,2)),TxtPanelShape!$A$2:$C$50,3,0)))), "")</f>
        <v/>
      </c>
      <c r="AW898" s="79" t="str">
        <f>IFERROR(IF(VALUE(MID(AU898,1,1))=1, ", "&amp;VLOOKUP(VALUE(MID(AU898,2,1)), TxtPanelShape!$H$2:$I$50, 2, 0), IF(VALUE(MID(AU898,1,1))&gt;=7, ", "&amp;VLOOKUP(VALUE(MID(AU898,2,1)), TxtPanelShape!$H$2:$I$50, 2, 0),"")), "")</f>
        <v/>
      </c>
      <c r="AX898" s="79" t="str">
        <f>IFERROR(IF(VALUE(MID(AU898,1,1))=1, ", "&amp;VLOOKUP(VALUE(MID(AU898,3,1)), TxtPanelShape!$O$2:$P$50, 2, 0), IF(VALUE(MID(AU898,1,1))&gt;=7, ", "&amp;VLOOKUP(VALUE(MID(AU898,3,1)), TxtPanelShape!$O$2:$P$50, 2, 0),"")),"")</f>
        <v/>
      </c>
      <c r="AY898" s="79" t="str">
        <f>IFERROR("; "&amp;VLOOKUP(VALUE(MID(AU898,4,1)), TxtPanelShape!$V$2:$W$50,2,0),"")</f>
        <v/>
      </c>
      <c r="AZ898" s="79" t="str">
        <f t="shared" si="169"/>
        <v/>
      </c>
      <c r="BA898" s="71"/>
      <c r="BB898" s="79" t="str">
        <f>IFERROR(IF(VALUE(MID(BA898,1,1))=1, VLOOKUP(VALUE(MID(BA898,1,1)), TxtPanelShape!$A$2:$C$50, 3, 0), (IF(VALUE(MID(BA898,1,1))&gt;=7, VLOOKUP(VALUE(MID(BA898,1,1)), TxtPanelShape!$A$2:$C$50, 3, 0),VLOOKUP(VALUE(MID(BA898,1,2)),TxtPanelShape!$A$2:$C$50,3,0)))), "")</f>
        <v/>
      </c>
      <c r="BC898" s="79" t="str">
        <f>IFERROR(IF(VALUE(MID(BA898,1,1))=1, ", "&amp;VLOOKUP(VALUE(MID(BA898,2,1)), TxtPanelShape!$H$2:$I$50, 2, 0), IF(VALUE(MID(BA898,1,1))&gt;=7, ", "&amp;VLOOKUP(VALUE(MID(BA898,2,1)), TxtPanelShape!$H$2:$I$50, 2, 0),"")), "")</f>
        <v/>
      </c>
      <c r="BD898" s="79" t="str">
        <f>IFERROR(IF(VALUE(MID(BA898,1,1))=1, ", "&amp;VLOOKUP(VALUE(MID(BA898,3,1)), TxtPanelShape!$O$2:$P$50, 2, 0), IF(VALUE(MID(BA898,1,1))&gt;=7, ", "&amp;VLOOKUP(VALUE(MID(BA898,3,1)), TxtPanelShape!$O$2:$P$50, 2, 0),"")),"")</f>
        <v/>
      </c>
      <c r="BE898" s="79" t="str">
        <f>IFERROR("; "&amp;VLOOKUP(VALUE(MID(BA898,4,1)), TxtPanelShape!$V$2:$W$50,2,0),"")</f>
        <v/>
      </c>
      <c r="BF898" s="79" t="str">
        <f t="shared" si="170"/>
        <v/>
      </c>
      <c r="BG898" s="71"/>
      <c r="BH898" s="79" t="str">
        <f>IFERROR(VLOOKUP(BG898, TxtPanelDefinition!$A$2:$B$50, 2, 0),"")</f>
        <v/>
      </c>
      <c r="BI898" s="71"/>
      <c r="BJ898" s="79" t="str">
        <f>IFERROR(VLOOKUP(BI898, TxtPanelDefinition!$A$2:$B$50, 2, 0),"")</f>
        <v/>
      </c>
      <c r="BK898" s="71"/>
      <c r="BL898" s="79" t="str">
        <f>IFERROR(VLOOKUP(BK898, InscrTechniques!$A$2:$B$50, 2, 0),"")</f>
        <v/>
      </c>
      <c r="BM898" s="71"/>
      <c r="BN898" s="79" t="str">
        <f>IFERROR(VLOOKUP(BM898, InscrTechniques!$A$2:$B$50, 2, 0),"")</f>
        <v/>
      </c>
      <c r="BO898" s="71"/>
      <c r="BP898" s="79" t="str">
        <f>IFERROR(VLOOKUP(BO898, InscrTechniques!$A$2:$B$50, 2, 0),"")</f>
        <v/>
      </c>
      <c r="BQ898" s="71"/>
      <c r="BR898" s="79" t="str">
        <f>IFERROR(VLOOKUP(BQ898, InscrTechniques!$A$2:$B$50, 2, 0),"")</f>
        <v/>
      </c>
      <c r="BS898" s="71"/>
      <c r="BT898" s="79" t="str">
        <f>IFERROR(VLOOKUP(BS898, InscrTechniques!$A$2:$B$50, 2, 0),"")</f>
        <v/>
      </c>
      <c r="BU898" s="71"/>
      <c r="BV898" s="79" t="str">
        <f>IFERROR(VLOOKUP(BU898, InscrTechniques!$A$2:$B$50, 2, 0),"")</f>
        <v/>
      </c>
      <c r="BW898" s="125"/>
      <c r="BX898" s="79" t="str">
        <f>IFERROR(VLOOKUP(BW898, InscrTechniques!$A$2:$B$50, 2, 0),"")</f>
        <v/>
      </c>
      <c r="BY898" s="125"/>
      <c r="BZ898" s="79" t="str">
        <f>IFERROR(VLOOKUP(BY898, InscrTechniques!$A$2:$B$50, 2, 0),"")</f>
        <v/>
      </c>
      <c r="CA898" s="74"/>
      <c r="CB898" s="114" t="str">
        <f>IFERROR(VLOOKUP(CA898, LetterStyle!$A$2:$B$50, 2, 0),"")</f>
        <v/>
      </c>
      <c r="CC898" s="74"/>
      <c r="CD898" s="114" t="str">
        <f>IFERROR(VLOOKUP(CC898, LetterStyle!$A$2:$B$50, 2, 0),"")</f>
        <v/>
      </c>
      <c r="CE898" s="74"/>
      <c r="CF898" s="114" t="str">
        <f>IFERROR(VLOOKUP(CE898, LetterStyle!$A$2:$B$50, 2, 0),"")</f>
        <v/>
      </c>
      <c r="CG898" s="74"/>
      <c r="CH898" s="79" t="str">
        <f>IFERROR(VLOOKUP(CG898, LetterStyle!$A$2:$B$50, 2, 0),"")</f>
        <v/>
      </c>
      <c r="CI898" s="71"/>
      <c r="CJ898" s="79" t="str">
        <f>IFERROR(VLOOKUP(CI898, DecMotifs!$A$1:$B$306, 2, 0),"")</f>
        <v/>
      </c>
      <c r="CK898" s="71"/>
      <c r="CL898" s="79" t="str">
        <f>IFERROR(VLOOKUP(CK898, DecMotifs!$A$1:$B$306, 2, 0),"")</f>
        <v/>
      </c>
      <c r="CM898" s="71"/>
      <c r="CN898" s="79" t="str">
        <f>IFERROR(VLOOKUP(CM898, DecMotifs!$A$1:$B$306, 2, 0),"")</f>
        <v/>
      </c>
      <c r="CO898" s="71"/>
      <c r="CP898" s="79" t="str">
        <f>IFERROR(VLOOKUP(CO898, MarginalDec!$A$2:$B$253, 2, 0),"")</f>
        <v/>
      </c>
      <c r="CQ898" s="71"/>
      <c r="CR898" s="79" t="str">
        <f>IFERROR(VLOOKUP(CQ898, MarginalDec!$A$2:$B$253, 2, 0),"")</f>
        <v/>
      </c>
      <c r="CS898" s="71"/>
      <c r="CT898" s="79" t="str">
        <f>IFERROR(VLOOKUP(CS898, MarginalDec!$A$2:$B$253, 2, 0),"")</f>
        <v/>
      </c>
      <c r="CU898" s="71"/>
      <c r="CV898" s="79" t="str">
        <f>IF(ISBLANK(CU898),"", IFERROR(VLOOKUP(CU898, Tooling!$A$2:$B$252, 2, 0),""))</f>
        <v/>
      </c>
      <c r="CW898" s="71"/>
      <c r="CX898" s="79" t="str">
        <f>IF(ISBLANK(CW898),"", IFERROR(VLOOKUP(CW898, Tooling!$A$2:$B$252, 2, 0),""))</f>
        <v/>
      </c>
      <c r="CY898" s="71"/>
      <c r="CZ898" s="79" t="str">
        <f>IF(ISBLANK(CY898),"", IFERROR(VLOOKUP(CY898, Repairs!$A$2:$B$252, 2, 0),""))</f>
        <v/>
      </c>
      <c r="DA898" s="77"/>
      <c r="DB898" s="71"/>
      <c r="DC898" s="79" t="str">
        <f>IFERROR(VLOOKUP(DB898, DatingReason!$A$2:$B$252, 2, 0),"")</f>
        <v/>
      </c>
      <c r="DD898" s="123" t="str">
        <f t="shared" si="171"/>
        <v/>
      </c>
      <c r="DF898" s="119" t="str">
        <f t="array" ref="DF898">IF(AND($B898&lt;&gt;"", $DE898&lt;&gt;"", $DE898&lt;&gt;"No"),MAX(IF($B898=PEOPLE!$B$4:$B$1000, PEOPLE!$Q$4:$Q$1000,""))+100,"")</f>
        <v/>
      </c>
      <c r="DG898" s="68"/>
      <c r="DH898" s="76">
        <f>COUNTIF(PEOPLE!B:B, MEMORIALS!B898)</f>
        <v>0</v>
      </c>
      <c r="DI898" s="82"/>
      <c r="DJ898" s="82"/>
      <c r="DK898" s="82"/>
      <c r="DL898" s="68"/>
      <c r="DM898" s="68"/>
      <c r="DN898" s="68"/>
      <c r="DO898" s="68"/>
      <c r="DP898" s="68"/>
    </row>
    <row r="899" spans="1:120" ht="15" customHeight="1" x14ac:dyDescent="0.25">
      <c r="A899" s="68"/>
      <c r="B899" s="69"/>
      <c r="C899" s="68"/>
      <c r="D899" s="68"/>
      <c r="E899" s="70" t="str">
        <f>IF(D899="","",VLOOKUP(D899,Denomination!$A$2:$B$50, 2, 0))</f>
        <v/>
      </c>
      <c r="F899" s="68"/>
      <c r="G899" s="71"/>
      <c r="H899" s="70" t="str">
        <f>IF(G899="","",VLOOKUP(G899,MCondition!$A$2:$B$50, 2, 0))</f>
        <v/>
      </c>
      <c r="I899" s="72"/>
      <c r="J899" s="71"/>
      <c r="K899" s="70" t="str">
        <f>IF(J899="","",VLOOKUP(J899,ICondition!$A$2:$B$50, 2, 0))</f>
        <v/>
      </c>
      <c r="L899" s="73"/>
      <c r="M899" s="73"/>
      <c r="N899" s="73"/>
      <c r="O899" s="73"/>
      <c r="P899" s="73"/>
      <c r="Q899" s="73"/>
      <c r="R899" s="78"/>
      <c r="S899" s="79" t="str">
        <f>IFERROR(VLOOKUP(R899,Material!$A$2:$B$59, 2, 0),"")</f>
        <v/>
      </c>
      <c r="T899" s="71"/>
      <c r="U899" s="79" t="str">
        <f>IFERROR(VLOOKUP(T899,Material!$A$2:$B$59, 2, 0),"")</f>
        <v/>
      </c>
      <c r="V899" s="71"/>
      <c r="W899" s="79" t="str">
        <f>IFERROR(VLOOKUP(V899,Material!$A$2:$B$59, 2, 0),"")</f>
        <v/>
      </c>
      <c r="X899" s="71"/>
      <c r="Y899" s="79" t="str">
        <f>IFERROR(VLOOKUP(X899,Material!$A$2:$B$59, 2, 0),"")</f>
        <v/>
      </c>
      <c r="Z899" s="71"/>
      <c r="AA899" s="79" t="str">
        <f>IFERROR(VLOOKUP(Z899,Material!$A$2:$B$59, 2, 0),"")</f>
        <v/>
      </c>
      <c r="AB899" s="74"/>
      <c r="AC899" s="75" t="e">
        <f t="shared" si="160"/>
        <v>#VALUE!</v>
      </c>
      <c r="AD899" s="75" t="e">
        <f t="shared" si="161"/>
        <v>#VALUE!</v>
      </c>
      <c r="AE899" s="75" t="e">
        <f t="shared" si="163"/>
        <v>#VALUE!</v>
      </c>
      <c r="AF899" s="75" t="e">
        <f t="shared" si="162"/>
        <v>#VALUE!</v>
      </c>
      <c r="AG899" s="75" t="e">
        <f t="shared" si="164"/>
        <v>#VALUE!</v>
      </c>
      <c r="AH899" s="75" t="e">
        <f t="shared" si="165"/>
        <v>#VALUE!</v>
      </c>
      <c r="AI899" s="75" t="e">
        <f t="shared" si="166"/>
        <v>#VALUE!</v>
      </c>
      <c r="AJ899" s="80" t="e">
        <f t="shared" si="167"/>
        <v>#VALUE!</v>
      </c>
      <c r="AK899" s="79" t="str">
        <f>(IFERROR(VLOOKUP(AB899,Categories!$A$2:$B$20,2,1),""))</f>
        <v/>
      </c>
      <c r="AL899" s="79" t="str">
        <f ca="1">IFERROR(VLOOKUP((HLOOKUP((VLOOKUP($AB899,Categories!$A$2:$F$20,3,1)), $AB$3:$AJ899, (ROW()-ROW($AB$3)+1), 0)), INDIRECT(VLOOKUP($AB899,Categories!$A$2:$F$20,6,1)),2,0),AK899)</f>
        <v/>
      </c>
      <c r="AM899" s="79" t="str">
        <f ca="1">IFERROR(VLOOKUP((HLOOKUP((VLOOKUP($AB899,Categories!$A$2:$F$20,4,1)),$AB$3:$AJ899,(ROW()-ROW($AB$3)+1),0)),INDIRECT(VLOOKUP($AB899,Categories!$A$2:$H$20,7,1)),2,0),"")</f>
        <v/>
      </c>
      <c r="AN899" s="79" t="str">
        <f ca="1">IFERROR(VLOOKUP((HLOOKUP((VLOOKUP($AB899,Categories!$A$2:$F$20,5,1)), $AB$3:$AJ899, (ROW()-ROW($AB$3)+1), 0)), INDIRECT(VLOOKUP($AB899,Categories!$A$2:$H$20,8,1)),2,0),"")</f>
        <v/>
      </c>
      <c r="AO899" s="79" t="str">
        <f t="shared" ca="1" si="168"/>
        <v/>
      </c>
      <c r="AP899" s="81"/>
      <c r="AQ899" s="70" t="str">
        <f>IFERROR(VLOOKUP(VALUE(MID(AP899,1,1)),AdditionalElements!$A$2:$B$50,2,0),"")</f>
        <v/>
      </c>
      <c r="AR899" s="70" t="str">
        <f>IFERROR(VLOOKUP(VALUE(MID(AP899,2,1)),AdditionalElements!$H$2:$I$50,2,0),"")</f>
        <v/>
      </c>
      <c r="AS899" s="70" t="str">
        <f>IFERROR(VLOOKUP(VALUE(MID(AP899,3,1)),AdditionalElements!$O$2:$P$50,2,0),"")</f>
        <v/>
      </c>
      <c r="AT899" s="70" t="str">
        <f>IFERROR(VLOOKUP(VALUE(MID(AP899,4,1)),AdditionalElements!$V$2:$W$50,2,0),"")</f>
        <v/>
      </c>
      <c r="AU899" s="71"/>
      <c r="AV899" s="79" t="str">
        <f>IFERROR(IF(VALUE(MID(AU899,1,1))=1, VLOOKUP(VALUE(MID(AU899,1,1)), TxtPanelShape!$A$2:$C$50, 3, 0), (IF(VALUE(MID(AU899,1,1))&gt;=7, VLOOKUP(VALUE(MID(AU899,1,1)), TxtPanelShape!$A$2:$C$50, 3, 0),VLOOKUP(VALUE(MID(AU899,1,2)),TxtPanelShape!$A$2:$C$50,3,0)))), "")</f>
        <v/>
      </c>
      <c r="AW899" s="79" t="str">
        <f>IFERROR(IF(VALUE(MID(AU899,1,1))=1, ", "&amp;VLOOKUP(VALUE(MID(AU899,2,1)), TxtPanelShape!$H$2:$I$50, 2, 0), IF(VALUE(MID(AU899,1,1))&gt;=7, ", "&amp;VLOOKUP(VALUE(MID(AU899,2,1)), TxtPanelShape!$H$2:$I$50, 2, 0),"")), "")</f>
        <v/>
      </c>
      <c r="AX899" s="79" t="str">
        <f>IFERROR(IF(VALUE(MID(AU899,1,1))=1, ", "&amp;VLOOKUP(VALUE(MID(AU899,3,1)), TxtPanelShape!$O$2:$P$50, 2, 0), IF(VALUE(MID(AU899,1,1))&gt;=7, ", "&amp;VLOOKUP(VALUE(MID(AU899,3,1)), TxtPanelShape!$O$2:$P$50, 2, 0),"")),"")</f>
        <v/>
      </c>
      <c r="AY899" s="79" t="str">
        <f>IFERROR("; "&amp;VLOOKUP(VALUE(MID(AU899,4,1)), TxtPanelShape!$V$2:$W$50,2,0),"")</f>
        <v/>
      </c>
      <c r="AZ899" s="79" t="str">
        <f t="shared" si="169"/>
        <v/>
      </c>
      <c r="BA899" s="71"/>
      <c r="BB899" s="79" t="str">
        <f>IFERROR(IF(VALUE(MID(BA899,1,1))=1, VLOOKUP(VALUE(MID(BA899,1,1)), TxtPanelShape!$A$2:$C$50, 3, 0), (IF(VALUE(MID(BA899,1,1))&gt;=7, VLOOKUP(VALUE(MID(BA899,1,1)), TxtPanelShape!$A$2:$C$50, 3, 0),VLOOKUP(VALUE(MID(BA899,1,2)),TxtPanelShape!$A$2:$C$50,3,0)))), "")</f>
        <v/>
      </c>
      <c r="BC899" s="79" t="str">
        <f>IFERROR(IF(VALUE(MID(BA899,1,1))=1, ", "&amp;VLOOKUP(VALUE(MID(BA899,2,1)), TxtPanelShape!$H$2:$I$50, 2, 0), IF(VALUE(MID(BA899,1,1))&gt;=7, ", "&amp;VLOOKUP(VALUE(MID(BA899,2,1)), TxtPanelShape!$H$2:$I$50, 2, 0),"")), "")</f>
        <v/>
      </c>
      <c r="BD899" s="79" t="str">
        <f>IFERROR(IF(VALUE(MID(BA899,1,1))=1, ", "&amp;VLOOKUP(VALUE(MID(BA899,3,1)), TxtPanelShape!$O$2:$P$50, 2, 0), IF(VALUE(MID(BA899,1,1))&gt;=7, ", "&amp;VLOOKUP(VALUE(MID(BA899,3,1)), TxtPanelShape!$O$2:$P$50, 2, 0),"")),"")</f>
        <v/>
      </c>
      <c r="BE899" s="79" t="str">
        <f>IFERROR("; "&amp;VLOOKUP(VALUE(MID(BA899,4,1)), TxtPanelShape!$V$2:$W$50,2,0),"")</f>
        <v/>
      </c>
      <c r="BF899" s="79" t="str">
        <f t="shared" si="170"/>
        <v/>
      </c>
      <c r="BG899" s="71"/>
      <c r="BH899" s="79" t="str">
        <f>IFERROR(VLOOKUP(BG899, TxtPanelDefinition!$A$2:$B$50, 2, 0),"")</f>
        <v/>
      </c>
      <c r="BI899" s="71"/>
      <c r="BJ899" s="79" t="str">
        <f>IFERROR(VLOOKUP(BI899, TxtPanelDefinition!$A$2:$B$50, 2, 0),"")</f>
        <v/>
      </c>
      <c r="BK899" s="71"/>
      <c r="BL899" s="79" t="str">
        <f>IFERROR(VLOOKUP(BK899, InscrTechniques!$A$2:$B$50, 2, 0),"")</f>
        <v/>
      </c>
      <c r="BM899" s="71"/>
      <c r="BN899" s="79" t="str">
        <f>IFERROR(VLOOKUP(BM899, InscrTechniques!$A$2:$B$50, 2, 0),"")</f>
        <v/>
      </c>
      <c r="BO899" s="71"/>
      <c r="BP899" s="79" t="str">
        <f>IFERROR(VLOOKUP(BO899, InscrTechniques!$A$2:$B$50, 2, 0),"")</f>
        <v/>
      </c>
      <c r="BQ899" s="71"/>
      <c r="BR899" s="79" t="str">
        <f>IFERROR(VLOOKUP(BQ899, InscrTechniques!$A$2:$B$50, 2, 0),"")</f>
        <v/>
      </c>
      <c r="BS899" s="71"/>
      <c r="BT899" s="79" t="str">
        <f>IFERROR(VLOOKUP(BS899, InscrTechniques!$A$2:$B$50, 2, 0),"")</f>
        <v/>
      </c>
      <c r="BU899" s="71"/>
      <c r="BV899" s="79" t="str">
        <f>IFERROR(VLOOKUP(BU899, InscrTechniques!$A$2:$B$50, 2, 0),"")</f>
        <v/>
      </c>
      <c r="BW899" s="125"/>
      <c r="BX899" s="79" t="str">
        <f>IFERROR(VLOOKUP(BW899, InscrTechniques!$A$2:$B$50, 2, 0),"")</f>
        <v/>
      </c>
      <c r="BY899" s="125"/>
      <c r="BZ899" s="79" t="str">
        <f>IFERROR(VLOOKUP(BY899, InscrTechniques!$A$2:$B$50, 2, 0),"")</f>
        <v/>
      </c>
      <c r="CA899" s="74"/>
      <c r="CB899" s="114" t="str">
        <f>IFERROR(VLOOKUP(CA899, LetterStyle!$A$2:$B$50, 2, 0),"")</f>
        <v/>
      </c>
      <c r="CC899" s="74"/>
      <c r="CD899" s="114" t="str">
        <f>IFERROR(VLOOKUP(CC899, LetterStyle!$A$2:$B$50, 2, 0),"")</f>
        <v/>
      </c>
      <c r="CE899" s="74"/>
      <c r="CF899" s="114" t="str">
        <f>IFERROR(VLOOKUP(CE899, LetterStyle!$A$2:$B$50, 2, 0),"")</f>
        <v/>
      </c>
      <c r="CG899" s="74"/>
      <c r="CH899" s="79" t="str">
        <f>IFERROR(VLOOKUP(CG899, LetterStyle!$A$2:$B$50, 2, 0),"")</f>
        <v/>
      </c>
      <c r="CI899" s="71"/>
      <c r="CJ899" s="79" t="str">
        <f>IFERROR(VLOOKUP(CI899, DecMotifs!$A$1:$B$306, 2, 0),"")</f>
        <v/>
      </c>
      <c r="CK899" s="71"/>
      <c r="CL899" s="79" t="str">
        <f>IFERROR(VLOOKUP(CK899, DecMotifs!$A$1:$B$306, 2, 0),"")</f>
        <v/>
      </c>
      <c r="CM899" s="71"/>
      <c r="CN899" s="79" t="str">
        <f>IFERROR(VLOOKUP(CM899, DecMotifs!$A$1:$B$306, 2, 0),"")</f>
        <v/>
      </c>
      <c r="CO899" s="71"/>
      <c r="CP899" s="79" t="str">
        <f>IFERROR(VLOOKUP(CO899, MarginalDec!$A$2:$B$253, 2, 0),"")</f>
        <v/>
      </c>
      <c r="CQ899" s="71"/>
      <c r="CR899" s="79" t="str">
        <f>IFERROR(VLOOKUP(CQ899, MarginalDec!$A$2:$B$253, 2, 0),"")</f>
        <v/>
      </c>
      <c r="CS899" s="71"/>
      <c r="CT899" s="79" t="str">
        <f>IFERROR(VLOOKUP(CS899, MarginalDec!$A$2:$B$253, 2, 0),"")</f>
        <v/>
      </c>
      <c r="CU899" s="71"/>
      <c r="CV899" s="79" t="str">
        <f>IF(ISBLANK(CU899),"", IFERROR(VLOOKUP(CU899, Tooling!$A$2:$B$252, 2, 0),""))</f>
        <v/>
      </c>
      <c r="CW899" s="71"/>
      <c r="CX899" s="79" t="str">
        <f>IF(ISBLANK(CW899),"", IFERROR(VLOOKUP(CW899, Tooling!$A$2:$B$252, 2, 0),""))</f>
        <v/>
      </c>
      <c r="CY899" s="71"/>
      <c r="CZ899" s="79" t="str">
        <f>IF(ISBLANK(CY899),"", IFERROR(VLOOKUP(CY899, Repairs!$A$2:$B$252, 2, 0),""))</f>
        <v/>
      </c>
      <c r="DA899" s="77"/>
      <c r="DB899" s="71"/>
      <c r="DC899" s="79" t="str">
        <f>IFERROR(VLOOKUP(DB899, DatingReason!$A$2:$B$252, 2, 0),"")</f>
        <v/>
      </c>
      <c r="DD899" s="123" t="str">
        <f t="shared" si="171"/>
        <v/>
      </c>
      <c r="DF899" s="119" t="str">
        <f t="array" ref="DF899">IF(AND($B899&lt;&gt;"", $DE899&lt;&gt;"", $DE899&lt;&gt;"No"),MAX(IF($B899=PEOPLE!$B$4:$B$1000, PEOPLE!$Q$4:$Q$1000,""))+100,"")</f>
        <v/>
      </c>
      <c r="DG899" s="68"/>
      <c r="DH899" s="76">
        <f>COUNTIF(PEOPLE!B:B, MEMORIALS!B899)</f>
        <v>0</v>
      </c>
      <c r="DI899" s="82"/>
      <c r="DJ899" s="82"/>
      <c r="DK899" s="82"/>
      <c r="DL899" s="68"/>
      <c r="DM899" s="68"/>
      <c r="DN899" s="68"/>
      <c r="DO899" s="68"/>
      <c r="DP899" s="68"/>
    </row>
    <row r="900" spans="1:120" ht="15" customHeight="1" x14ac:dyDescent="0.25">
      <c r="A900" s="68"/>
      <c r="B900" s="69"/>
      <c r="C900" s="68"/>
      <c r="D900" s="68"/>
      <c r="E900" s="70" t="str">
        <f>IF(D900="","",VLOOKUP(D900,Denomination!$A$2:$B$50, 2, 0))</f>
        <v/>
      </c>
      <c r="F900" s="68"/>
      <c r="G900" s="71"/>
      <c r="H900" s="70" t="str">
        <f>IF(G900="","",VLOOKUP(G900,MCondition!$A$2:$B$50, 2, 0))</f>
        <v/>
      </c>
      <c r="I900" s="72"/>
      <c r="J900" s="71"/>
      <c r="K900" s="70" t="str">
        <f>IF(J900="","",VLOOKUP(J900,ICondition!$A$2:$B$50, 2, 0))</f>
        <v/>
      </c>
      <c r="L900" s="73"/>
      <c r="M900" s="73"/>
      <c r="N900" s="73"/>
      <c r="O900" s="73"/>
      <c r="P900" s="73"/>
      <c r="Q900" s="73"/>
      <c r="R900" s="78"/>
      <c r="S900" s="79" t="str">
        <f>IFERROR(VLOOKUP(R900,Material!$A$2:$B$59, 2, 0),"")</f>
        <v/>
      </c>
      <c r="T900" s="71"/>
      <c r="U900" s="79" t="str">
        <f>IFERROR(VLOOKUP(T900,Material!$A$2:$B$59, 2, 0),"")</f>
        <v/>
      </c>
      <c r="V900" s="71"/>
      <c r="W900" s="79" t="str">
        <f>IFERROR(VLOOKUP(V900,Material!$A$2:$B$59, 2, 0),"")</f>
        <v/>
      </c>
      <c r="X900" s="71"/>
      <c r="Y900" s="79" t="str">
        <f>IFERROR(VLOOKUP(X900,Material!$A$2:$B$59, 2, 0),"")</f>
        <v/>
      </c>
      <c r="Z900" s="71"/>
      <c r="AA900" s="79" t="str">
        <f>IFERROR(VLOOKUP(Z900,Material!$A$2:$B$59, 2, 0),"")</f>
        <v/>
      </c>
      <c r="AB900" s="74"/>
      <c r="AC900" s="75" t="e">
        <f t="shared" ref="AC900:AC963" si="172">VALUE(MID($AB900,COLUMN()-(COLUMN(AC900)- 1),1))</f>
        <v>#VALUE!</v>
      </c>
      <c r="AD900" s="75" t="e">
        <f t="shared" ref="AD900:AD963" si="173">VALUE(MID($AB900,COLUMN()-(COLUMN(AD900)- 2),1))</f>
        <v>#VALUE!</v>
      </c>
      <c r="AE900" s="75" t="e">
        <f t="shared" si="163"/>
        <v>#VALUE!</v>
      </c>
      <c r="AF900" s="75" t="e">
        <f t="shared" ref="AF900:AF963" si="174">VALUE(MID($AB900,COLUMN()-(COLUMN(AF900)- 4),1))</f>
        <v>#VALUE!</v>
      </c>
      <c r="AG900" s="75" t="e">
        <f t="shared" si="164"/>
        <v>#VALUE!</v>
      </c>
      <c r="AH900" s="75" t="e">
        <f t="shared" si="165"/>
        <v>#VALUE!</v>
      </c>
      <c r="AI900" s="75" t="e">
        <f t="shared" si="166"/>
        <v>#VALUE!</v>
      </c>
      <c r="AJ900" s="80" t="e">
        <f t="shared" si="167"/>
        <v>#VALUE!</v>
      </c>
      <c r="AK900" s="79" t="str">
        <f>(IFERROR(VLOOKUP(AB900,Categories!$A$2:$B$20,2,1),""))</f>
        <v/>
      </c>
      <c r="AL900" s="79" t="str">
        <f ca="1">IFERROR(VLOOKUP((HLOOKUP((VLOOKUP($AB900,Categories!$A$2:$F$20,3,1)), $AB$3:$AJ900, (ROW()-ROW($AB$3)+1), 0)), INDIRECT(VLOOKUP($AB900,Categories!$A$2:$F$20,6,1)),2,0),AK900)</f>
        <v/>
      </c>
      <c r="AM900" s="79" t="str">
        <f ca="1">IFERROR(VLOOKUP((HLOOKUP((VLOOKUP($AB900,Categories!$A$2:$F$20,4,1)),$AB$3:$AJ900,(ROW()-ROW($AB$3)+1),0)),INDIRECT(VLOOKUP($AB900,Categories!$A$2:$H$20,7,1)),2,0),"")</f>
        <v/>
      </c>
      <c r="AN900" s="79" t="str">
        <f ca="1">IFERROR(VLOOKUP((HLOOKUP((VLOOKUP($AB900,Categories!$A$2:$F$20,5,1)), $AB$3:$AJ900, (ROW()-ROW($AB$3)+1), 0)), INDIRECT(VLOOKUP($AB900,Categories!$A$2:$H$20,8,1)),2,0),"")</f>
        <v/>
      </c>
      <c r="AO900" s="79" t="str">
        <f t="shared" ca="1" si="168"/>
        <v/>
      </c>
      <c r="AP900" s="81"/>
      <c r="AQ900" s="70" t="str">
        <f>IFERROR(VLOOKUP(VALUE(MID(AP900,1,1)),AdditionalElements!$A$2:$B$50,2,0),"")</f>
        <v/>
      </c>
      <c r="AR900" s="70" t="str">
        <f>IFERROR(VLOOKUP(VALUE(MID(AP900,2,1)),AdditionalElements!$H$2:$I$50,2,0),"")</f>
        <v/>
      </c>
      <c r="AS900" s="70" t="str">
        <f>IFERROR(VLOOKUP(VALUE(MID(AP900,3,1)),AdditionalElements!$O$2:$P$50,2,0),"")</f>
        <v/>
      </c>
      <c r="AT900" s="70" t="str">
        <f>IFERROR(VLOOKUP(VALUE(MID(AP900,4,1)),AdditionalElements!$V$2:$W$50,2,0),"")</f>
        <v/>
      </c>
      <c r="AU900" s="71"/>
      <c r="AV900" s="79" t="str">
        <f>IFERROR(IF(VALUE(MID(AU900,1,1))=1, VLOOKUP(VALUE(MID(AU900,1,1)), TxtPanelShape!$A$2:$C$50, 3, 0), (IF(VALUE(MID(AU900,1,1))&gt;=7, VLOOKUP(VALUE(MID(AU900,1,1)), TxtPanelShape!$A$2:$C$50, 3, 0),VLOOKUP(VALUE(MID(AU900,1,2)),TxtPanelShape!$A$2:$C$50,3,0)))), "")</f>
        <v/>
      </c>
      <c r="AW900" s="79" t="str">
        <f>IFERROR(IF(VALUE(MID(AU900,1,1))=1, ", "&amp;VLOOKUP(VALUE(MID(AU900,2,1)), TxtPanelShape!$H$2:$I$50, 2, 0), IF(VALUE(MID(AU900,1,1))&gt;=7, ", "&amp;VLOOKUP(VALUE(MID(AU900,2,1)), TxtPanelShape!$H$2:$I$50, 2, 0),"")), "")</f>
        <v/>
      </c>
      <c r="AX900" s="79" t="str">
        <f>IFERROR(IF(VALUE(MID(AU900,1,1))=1, ", "&amp;VLOOKUP(VALUE(MID(AU900,3,1)), TxtPanelShape!$O$2:$P$50, 2, 0), IF(VALUE(MID(AU900,1,1))&gt;=7, ", "&amp;VLOOKUP(VALUE(MID(AU900,3,1)), TxtPanelShape!$O$2:$P$50, 2, 0),"")),"")</f>
        <v/>
      </c>
      <c r="AY900" s="79" t="str">
        <f>IFERROR("; "&amp;VLOOKUP(VALUE(MID(AU900,4,1)), TxtPanelShape!$V$2:$W$50,2,0),"")</f>
        <v/>
      </c>
      <c r="AZ900" s="79" t="str">
        <f t="shared" si="169"/>
        <v/>
      </c>
      <c r="BA900" s="71"/>
      <c r="BB900" s="79" t="str">
        <f>IFERROR(IF(VALUE(MID(BA900,1,1))=1, VLOOKUP(VALUE(MID(BA900,1,1)), TxtPanelShape!$A$2:$C$50, 3, 0), (IF(VALUE(MID(BA900,1,1))&gt;=7, VLOOKUP(VALUE(MID(BA900,1,1)), TxtPanelShape!$A$2:$C$50, 3, 0),VLOOKUP(VALUE(MID(BA900,1,2)),TxtPanelShape!$A$2:$C$50,3,0)))), "")</f>
        <v/>
      </c>
      <c r="BC900" s="79" t="str">
        <f>IFERROR(IF(VALUE(MID(BA900,1,1))=1, ", "&amp;VLOOKUP(VALUE(MID(BA900,2,1)), TxtPanelShape!$H$2:$I$50, 2, 0), IF(VALUE(MID(BA900,1,1))&gt;=7, ", "&amp;VLOOKUP(VALUE(MID(BA900,2,1)), TxtPanelShape!$H$2:$I$50, 2, 0),"")), "")</f>
        <v/>
      </c>
      <c r="BD900" s="79" t="str">
        <f>IFERROR(IF(VALUE(MID(BA900,1,1))=1, ", "&amp;VLOOKUP(VALUE(MID(BA900,3,1)), TxtPanelShape!$O$2:$P$50, 2, 0), IF(VALUE(MID(BA900,1,1))&gt;=7, ", "&amp;VLOOKUP(VALUE(MID(BA900,3,1)), TxtPanelShape!$O$2:$P$50, 2, 0),"")),"")</f>
        <v/>
      </c>
      <c r="BE900" s="79" t="str">
        <f>IFERROR("; "&amp;VLOOKUP(VALUE(MID(BA900,4,1)), TxtPanelShape!$V$2:$W$50,2,0),"")</f>
        <v/>
      </c>
      <c r="BF900" s="79" t="str">
        <f t="shared" si="170"/>
        <v/>
      </c>
      <c r="BG900" s="71"/>
      <c r="BH900" s="79" t="str">
        <f>IFERROR(VLOOKUP(BG900, TxtPanelDefinition!$A$2:$B$50, 2, 0),"")</f>
        <v/>
      </c>
      <c r="BI900" s="71"/>
      <c r="BJ900" s="79" t="str">
        <f>IFERROR(VLOOKUP(BI900, TxtPanelDefinition!$A$2:$B$50, 2, 0),"")</f>
        <v/>
      </c>
      <c r="BK900" s="71"/>
      <c r="BL900" s="79" t="str">
        <f>IFERROR(VLOOKUP(BK900, InscrTechniques!$A$2:$B$50, 2, 0),"")</f>
        <v/>
      </c>
      <c r="BM900" s="71"/>
      <c r="BN900" s="79" t="str">
        <f>IFERROR(VLOOKUP(BM900, InscrTechniques!$A$2:$B$50, 2, 0),"")</f>
        <v/>
      </c>
      <c r="BO900" s="71"/>
      <c r="BP900" s="79" t="str">
        <f>IFERROR(VLOOKUP(BO900, InscrTechniques!$A$2:$B$50, 2, 0),"")</f>
        <v/>
      </c>
      <c r="BQ900" s="71"/>
      <c r="BR900" s="79" t="str">
        <f>IFERROR(VLOOKUP(BQ900, InscrTechniques!$A$2:$B$50, 2, 0),"")</f>
        <v/>
      </c>
      <c r="BS900" s="71"/>
      <c r="BT900" s="79" t="str">
        <f>IFERROR(VLOOKUP(BS900, InscrTechniques!$A$2:$B$50, 2, 0),"")</f>
        <v/>
      </c>
      <c r="BU900" s="71"/>
      <c r="BV900" s="79" t="str">
        <f>IFERROR(VLOOKUP(BU900, InscrTechniques!$A$2:$B$50, 2, 0),"")</f>
        <v/>
      </c>
      <c r="BW900" s="125"/>
      <c r="BX900" s="79" t="str">
        <f>IFERROR(VLOOKUP(BW900, InscrTechniques!$A$2:$B$50, 2, 0),"")</f>
        <v/>
      </c>
      <c r="BY900" s="125"/>
      <c r="BZ900" s="79" t="str">
        <f>IFERROR(VLOOKUP(BY900, InscrTechniques!$A$2:$B$50, 2, 0),"")</f>
        <v/>
      </c>
      <c r="CA900" s="74"/>
      <c r="CB900" s="114" t="str">
        <f>IFERROR(VLOOKUP(CA900, LetterStyle!$A$2:$B$50, 2, 0),"")</f>
        <v/>
      </c>
      <c r="CC900" s="74"/>
      <c r="CD900" s="114" t="str">
        <f>IFERROR(VLOOKUP(CC900, LetterStyle!$A$2:$B$50, 2, 0),"")</f>
        <v/>
      </c>
      <c r="CE900" s="74"/>
      <c r="CF900" s="114" t="str">
        <f>IFERROR(VLOOKUP(CE900, LetterStyle!$A$2:$B$50, 2, 0),"")</f>
        <v/>
      </c>
      <c r="CG900" s="74"/>
      <c r="CH900" s="79" t="str">
        <f>IFERROR(VLOOKUP(CG900, LetterStyle!$A$2:$B$50, 2, 0),"")</f>
        <v/>
      </c>
      <c r="CI900" s="71"/>
      <c r="CJ900" s="79" t="str">
        <f>IFERROR(VLOOKUP(CI900, DecMotifs!$A$1:$B$306, 2, 0),"")</f>
        <v/>
      </c>
      <c r="CK900" s="71"/>
      <c r="CL900" s="79" t="str">
        <f>IFERROR(VLOOKUP(CK900, DecMotifs!$A$1:$B$306, 2, 0),"")</f>
        <v/>
      </c>
      <c r="CM900" s="71"/>
      <c r="CN900" s="79" t="str">
        <f>IFERROR(VLOOKUP(CM900, DecMotifs!$A$1:$B$306, 2, 0),"")</f>
        <v/>
      </c>
      <c r="CO900" s="71"/>
      <c r="CP900" s="79" t="str">
        <f>IFERROR(VLOOKUP(CO900, MarginalDec!$A$2:$B$253, 2, 0),"")</f>
        <v/>
      </c>
      <c r="CQ900" s="71"/>
      <c r="CR900" s="79" t="str">
        <f>IFERROR(VLOOKUP(CQ900, MarginalDec!$A$2:$B$253, 2, 0),"")</f>
        <v/>
      </c>
      <c r="CS900" s="71"/>
      <c r="CT900" s="79" t="str">
        <f>IFERROR(VLOOKUP(CS900, MarginalDec!$A$2:$B$253, 2, 0),"")</f>
        <v/>
      </c>
      <c r="CU900" s="71"/>
      <c r="CV900" s="79" t="str">
        <f>IF(ISBLANK(CU900),"", IFERROR(VLOOKUP(CU900, Tooling!$A$2:$B$252, 2, 0),""))</f>
        <v/>
      </c>
      <c r="CW900" s="71"/>
      <c r="CX900" s="79" t="str">
        <f>IF(ISBLANK(CW900),"", IFERROR(VLOOKUP(CW900, Tooling!$A$2:$B$252, 2, 0),""))</f>
        <v/>
      </c>
      <c r="CY900" s="71"/>
      <c r="CZ900" s="79" t="str">
        <f>IF(ISBLANK(CY900),"", IFERROR(VLOOKUP(CY900, Repairs!$A$2:$B$252, 2, 0),""))</f>
        <v/>
      </c>
      <c r="DA900" s="77"/>
      <c r="DB900" s="71"/>
      <c r="DC900" s="79" t="str">
        <f>IFERROR(VLOOKUP(DB900, DatingReason!$A$2:$B$252, 2, 0),"")</f>
        <v/>
      </c>
      <c r="DD900" s="123" t="str">
        <f t="shared" si="171"/>
        <v/>
      </c>
      <c r="DF900" s="119" t="str">
        <f t="array" ref="DF900">IF(AND($B900&lt;&gt;"", $DE900&lt;&gt;"", $DE900&lt;&gt;"No"),MAX(IF($B900=PEOPLE!$B$4:$B$1000, PEOPLE!$Q$4:$Q$1000,""))+100,"")</f>
        <v/>
      </c>
      <c r="DG900" s="68"/>
      <c r="DH900" s="76">
        <f>COUNTIF(PEOPLE!B:B, MEMORIALS!B900)</f>
        <v>0</v>
      </c>
      <c r="DI900" s="82"/>
      <c r="DJ900" s="82"/>
      <c r="DK900" s="82"/>
      <c r="DL900" s="68"/>
      <c r="DM900" s="68"/>
      <c r="DN900" s="68"/>
      <c r="DO900" s="68"/>
      <c r="DP900" s="68"/>
    </row>
    <row r="901" spans="1:120" ht="15" customHeight="1" x14ac:dyDescent="0.25">
      <c r="A901" s="68"/>
      <c r="B901" s="69"/>
      <c r="C901" s="68"/>
      <c r="D901" s="68"/>
      <c r="E901" s="70" t="str">
        <f>IF(D901="","",VLOOKUP(D901,Denomination!$A$2:$B$50, 2, 0))</f>
        <v/>
      </c>
      <c r="F901" s="68"/>
      <c r="G901" s="71"/>
      <c r="H901" s="70" t="str">
        <f>IF(G901="","",VLOOKUP(G901,MCondition!$A$2:$B$50, 2, 0))</f>
        <v/>
      </c>
      <c r="I901" s="72"/>
      <c r="J901" s="71"/>
      <c r="K901" s="70" t="str">
        <f>IF(J901="","",VLOOKUP(J901,ICondition!$A$2:$B$50, 2, 0))</f>
        <v/>
      </c>
      <c r="L901" s="73"/>
      <c r="M901" s="73"/>
      <c r="N901" s="73"/>
      <c r="O901" s="73"/>
      <c r="P901" s="73"/>
      <c r="Q901" s="73"/>
      <c r="R901" s="78"/>
      <c r="S901" s="79" t="str">
        <f>IFERROR(VLOOKUP(R901,Material!$A$2:$B$59, 2, 0),"")</f>
        <v/>
      </c>
      <c r="T901" s="71"/>
      <c r="U901" s="79" t="str">
        <f>IFERROR(VLOOKUP(T901,Material!$A$2:$B$59, 2, 0),"")</f>
        <v/>
      </c>
      <c r="V901" s="71"/>
      <c r="W901" s="79" t="str">
        <f>IFERROR(VLOOKUP(V901,Material!$A$2:$B$59, 2, 0),"")</f>
        <v/>
      </c>
      <c r="X901" s="71"/>
      <c r="Y901" s="79" t="str">
        <f>IFERROR(VLOOKUP(X901,Material!$A$2:$B$59, 2, 0),"")</f>
        <v/>
      </c>
      <c r="Z901" s="71"/>
      <c r="AA901" s="79" t="str">
        <f>IFERROR(VLOOKUP(Z901,Material!$A$2:$B$59, 2, 0),"")</f>
        <v/>
      </c>
      <c r="AB901" s="74"/>
      <c r="AC901" s="75" t="e">
        <f t="shared" si="172"/>
        <v>#VALUE!</v>
      </c>
      <c r="AD901" s="75" t="e">
        <f t="shared" si="173"/>
        <v>#VALUE!</v>
      </c>
      <c r="AE901" s="75" t="e">
        <f t="shared" si="163"/>
        <v>#VALUE!</v>
      </c>
      <c r="AF901" s="75" t="e">
        <f t="shared" si="174"/>
        <v>#VALUE!</v>
      </c>
      <c r="AG901" s="75" t="e">
        <f t="shared" si="164"/>
        <v>#VALUE!</v>
      </c>
      <c r="AH901" s="75" t="e">
        <f t="shared" si="165"/>
        <v>#VALUE!</v>
      </c>
      <c r="AI901" s="75" t="e">
        <f t="shared" si="166"/>
        <v>#VALUE!</v>
      </c>
      <c r="AJ901" s="80" t="e">
        <f t="shared" si="167"/>
        <v>#VALUE!</v>
      </c>
      <c r="AK901" s="79" t="str">
        <f>(IFERROR(VLOOKUP(AB901,Categories!$A$2:$B$20,2,1),""))</f>
        <v/>
      </c>
      <c r="AL901" s="79" t="str">
        <f ca="1">IFERROR(VLOOKUP((HLOOKUP((VLOOKUP($AB901,Categories!$A$2:$F$20,3,1)), $AB$3:$AJ901, (ROW()-ROW($AB$3)+1), 0)), INDIRECT(VLOOKUP($AB901,Categories!$A$2:$F$20,6,1)),2,0),AK901)</f>
        <v/>
      </c>
      <c r="AM901" s="79" t="str">
        <f ca="1">IFERROR(VLOOKUP((HLOOKUP((VLOOKUP($AB901,Categories!$A$2:$F$20,4,1)),$AB$3:$AJ901,(ROW()-ROW($AB$3)+1),0)),INDIRECT(VLOOKUP($AB901,Categories!$A$2:$H$20,7,1)),2,0),"")</f>
        <v/>
      </c>
      <c r="AN901" s="79" t="str">
        <f ca="1">IFERROR(VLOOKUP((HLOOKUP((VLOOKUP($AB901,Categories!$A$2:$F$20,5,1)), $AB$3:$AJ901, (ROW()-ROW($AB$3)+1), 0)), INDIRECT(VLOOKUP($AB901,Categories!$A$2:$H$20,8,1)),2,0),"")</f>
        <v/>
      </c>
      <c r="AO901" s="79" t="str">
        <f t="shared" ca="1" si="168"/>
        <v/>
      </c>
      <c r="AP901" s="81"/>
      <c r="AQ901" s="70" t="str">
        <f>IFERROR(VLOOKUP(VALUE(MID(AP901,1,1)),AdditionalElements!$A$2:$B$50,2,0),"")</f>
        <v/>
      </c>
      <c r="AR901" s="70" t="str">
        <f>IFERROR(VLOOKUP(VALUE(MID(AP901,2,1)),AdditionalElements!$H$2:$I$50,2,0),"")</f>
        <v/>
      </c>
      <c r="AS901" s="70" t="str">
        <f>IFERROR(VLOOKUP(VALUE(MID(AP901,3,1)),AdditionalElements!$O$2:$P$50,2,0),"")</f>
        <v/>
      </c>
      <c r="AT901" s="70" t="str">
        <f>IFERROR(VLOOKUP(VALUE(MID(AP901,4,1)),AdditionalElements!$V$2:$W$50,2,0),"")</f>
        <v/>
      </c>
      <c r="AU901" s="71"/>
      <c r="AV901" s="79" t="str">
        <f>IFERROR(IF(VALUE(MID(AU901,1,1))=1, VLOOKUP(VALUE(MID(AU901,1,1)), TxtPanelShape!$A$2:$C$50, 3, 0), (IF(VALUE(MID(AU901,1,1))&gt;=7, VLOOKUP(VALUE(MID(AU901,1,1)), TxtPanelShape!$A$2:$C$50, 3, 0),VLOOKUP(VALUE(MID(AU901,1,2)),TxtPanelShape!$A$2:$C$50,3,0)))), "")</f>
        <v/>
      </c>
      <c r="AW901" s="79" t="str">
        <f>IFERROR(IF(VALUE(MID(AU901,1,1))=1, ", "&amp;VLOOKUP(VALUE(MID(AU901,2,1)), TxtPanelShape!$H$2:$I$50, 2, 0), IF(VALUE(MID(AU901,1,1))&gt;=7, ", "&amp;VLOOKUP(VALUE(MID(AU901,2,1)), TxtPanelShape!$H$2:$I$50, 2, 0),"")), "")</f>
        <v/>
      </c>
      <c r="AX901" s="79" t="str">
        <f>IFERROR(IF(VALUE(MID(AU901,1,1))=1, ", "&amp;VLOOKUP(VALUE(MID(AU901,3,1)), TxtPanelShape!$O$2:$P$50, 2, 0), IF(VALUE(MID(AU901,1,1))&gt;=7, ", "&amp;VLOOKUP(VALUE(MID(AU901,3,1)), TxtPanelShape!$O$2:$P$50, 2, 0),"")),"")</f>
        <v/>
      </c>
      <c r="AY901" s="79" t="str">
        <f>IFERROR("; "&amp;VLOOKUP(VALUE(MID(AU901,4,1)), TxtPanelShape!$V$2:$W$50,2,0),"")</f>
        <v/>
      </c>
      <c r="AZ901" s="79" t="str">
        <f t="shared" si="169"/>
        <v/>
      </c>
      <c r="BA901" s="71"/>
      <c r="BB901" s="79" t="str">
        <f>IFERROR(IF(VALUE(MID(BA901,1,1))=1, VLOOKUP(VALUE(MID(BA901,1,1)), TxtPanelShape!$A$2:$C$50, 3, 0), (IF(VALUE(MID(BA901,1,1))&gt;=7, VLOOKUP(VALUE(MID(BA901,1,1)), TxtPanelShape!$A$2:$C$50, 3, 0),VLOOKUP(VALUE(MID(BA901,1,2)),TxtPanelShape!$A$2:$C$50,3,0)))), "")</f>
        <v/>
      </c>
      <c r="BC901" s="79" t="str">
        <f>IFERROR(IF(VALUE(MID(BA901,1,1))=1, ", "&amp;VLOOKUP(VALUE(MID(BA901,2,1)), TxtPanelShape!$H$2:$I$50, 2, 0), IF(VALUE(MID(BA901,1,1))&gt;=7, ", "&amp;VLOOKUP(VALUE(MID(BA901,2,1)), TxtPanelShape!$H$2:$I$50, 2, 0),"")), "")</f>
        <v/>
      </c>
      <c r="BD901" s="79" t="str">
        <f>IFERROR(IF(VALUE(MID(BA901,1,1))=1, ", "&amp;VLOOKUP(VALUE(MID(BA901,3,1)), TxtPanelShape!$O$2:$P$50, 2, 0), IF(VALUE(MID(BA901,1,1))&gt;=7, ", "&amp;VLOOKUP(VALUE(MID(BA901,3,1)), TxtPanelShape!$O$2:$P$50, 2, 0),"")),"")</f>
        <v/>
      </c>
      <c r="BE901" s="79" t="str">
        <f>IFERROR("; "&amp;VLOOKUP(VALUE(MID(BA901,4,1)), TxtPanelShape!$V$2:$W$50,2,0),"")</f>
        <v/>
      </c>
      <c r="BF901" s="79" t="str">
        <f t="shared" si="170"/>
        <v/>
      </c>
      <c r="BG901" s="71"/>
      <c r="BH901" s="79" t="str">
        <f>IFERROR(VLOOKUP(BG901, TxtPanelDefinition!$A$2:$B$50, 2, 0),"")</f>
        <v/>
      </c>
      <c r="BI901" s="71"/>
      <c r="BJ901" s="79" t="str">
        <f>IFERROR(VLOOKUP(BI901, TxtPanelDefinition!$A$2:$B$50, 2, 0),"")</f>
        <v/>
      </c>
      <c r="BK901" s="71"/>
      <c r="BL901" s="79" t="str">
        <f>IFERROR(VLOOKUP(BK901, InscrTechniques!$A$2:$B$50, 2, 0),"")</f>
        <v/>
      </c>
      <c r="BM901" s="71"/>
      <c r="BN901" s="79" t="str">
        <f>IFERROR(VLOOKUP(BM901, InscrTechniques!$A$2:$B$50, 2, 0),"")</f>
        <v/>
      </c>
      <c r="BO901" s="71"/>
      <c r="BP901" s="79" t="str">
        <f>IFERROR(VLOOKUP(BO901, InscrTechniques!$A$2:$B$50, 2, 0),"")</f>
        <v/>
      </c>
      <c r="BQ901" s="71"/>
      <c r="BR901" s="79" t="str">
        <f>IFERROR(VLOOKUP(BQ901, InscrTechniques!$A$2:$B$50, 2, 0),"")</f>
        <v/>
      </c>
      <c r="BS901" s="71"/>
      <c r="BT901" s="79" t="str">
        <f>IFERROR(VLOOKUP(BS901, InscrTechniques!$A$2:$B$50, 2, 0),"")</f>
        <v/>
      </c>
      <c r="BU901" s="71"/>
      <c r="BV901" s="79" t="str">
        <f>IFERROR(VLOOKUP(BU901, InscrTechniques!$A$2:$B$50, 2, 0),"")</f>
        <v/>
      </c>
      <c r="BW901" s="125"/>
      <c r="BX901" s="79" t="str">
        <f>IFERROR(VLOOKUP(BW901, InscrTechniques!$A$2:$B$50, 2, 0),"")</f>
        <v/>
      </c>
      <c r="BY901" s="125"/>
      <c r="BZ901" s="79" t="str">
        <f>IFERROR(VLOOKUP(BY901, InscrTechniques!$A$2:$B$50, 2, 0),"")</f>
        <v/>
      </c>
      <c r="CA901" s="74"/>
      <c r="CB901" s="114" t="str">
        <f>IFERROR(VLOOKUP(CA901, LetterStyle!$A$2:$B$50, 2, 0),"")</f>
        <v/>
      </c>
      <c r="CC901" s="74"/>
      <c r="CD901" s="114" t="str">
        <f>IFERROR(VLOOKUP(CC901, LetterStyle!$A$2:$B$50, 2, 0),"")</f>
        <v/>
      </c>
      <c r="CE901" s="74"/>
      <c r="CF901" s="114" t="str">
        <f>IFERROR(VLOOKUP(CE901, LetterStyle!$A$2:$B$50, 2, 0),"")</f>
        <v/>
      </c>
      <c r="CG901" s="74"/>
      <c r="CH901" s="79" t="str">
        <f>IFERROR(VLOOKUP(CG901, LetterStyle!$A$2:$B$50, 2, 0),"")</f>
        <v/>
      </c>
      <c r="CI901" s="71"/>
      <c r="CJ901" s="79" t="str">
        <f>IFERROR(VLOOKUP(CI901, DecMotifs!$A$1:$B$306, 2, 0),"")</f>
        <v/>
      </c>
      <c r="CK901" s="71"/>
      <c r="CL901" s="79" t="str">
        <f>IFERROR(VLOOKUP(CK901, DecMotifs!$A$1:$B$306, 2, 0),"")</f>
        <v/>
      </c>
      <c r="CM901" s="71"/>
      <c r="CN901" s="79" t="str">
        <f>IFERROR(VLOOKUP(CM901, DecMotifs!$A$1:$B$306, 2, 0),"")</f>
        <v/>
      </c>
      <c r="CO901" s="71"/>
      <c r="CP901" s="79" t="str">
        <f>IFERROR(VLOOKUP(CO901, MarginalDec!$A$2:$B$253, 2, 0),"")</f>
        <v/>
      </c>
      <c r="CQ901" s="71"/>
      <c r="CR901" s="79" t="str">
        <f>IFERROR(VLOOKUP(CQ901, MarginalDec!$A$2:$B$253, 2, 0),"")</f>
        <v/>
      </c>
      <c r="CS901" s="71"/>
      <c r="CT901" s="79" t="str">
        <f>IFERROR(VLOOKUP(CS901, MarginalDec!$A$2:$B$253, 2, 0),"")</f>
        <v/>
      </c>
      <c r="CU901" s="71"/>
      <c r="CV901" s="79" t="str">
        <f>IF(ISBLANK(CU901),"", IFERROR(VLOOKUP(CU901, Tooling!$A$2:$B$252, 2, 0),""))</f>
        <v/>
      </c>
      <c r="CW901" s="71"/>
      <c r="CX901" s="79" t="str">
        <f>IF(ISBLANK(CW901),"", IFERROR(VLOOKUP(CW901, Tooling!$A$2:$B$252, 2, 0),""))</f>
        <v/>
      </c>
      <c r="CY901" s="71"/>
      <c r="CZ901" s="79" t="str">
        <f>IF(ISBLANK(CY901),"", IFERROR(VLOOKUP(CY901, Repairs!$A$2:$B$252, 2, 0),""))</f>
        <v/>
      </c>
      <c r="DA901" s="77"/>
      <c r="DB901" s="71"/>
      <c r="DC901" s="79" t="str">
        <f>IFERROR(VLOOKUP(DB901, DatingReason!$A$2:$B$252, 2, 0),"")</f>
        <v/>
      </c>
      <c r="DD901" s="123" t="str">
        <f t="shared" si="171"/>
        <v/>
      </c>
      <c r="DF901" s="119" t="str">
        <f t="array" ref="DF901">IF(AND($B901&lt;&gt;"", $DE901&lt;&gt;"", $DE901&lt;&gt;"No"),MAX(IF($B901=PEOPLE!$B$4:$B$1000, PEOPLE!$Q$4:$Q$1000,""))+100,"")</f>
        <v/>
      </c>
      <c r="DG901" s="68"/>
      <c r="DH901" s="76">
        <f>COUNTIF(PEOPLE!B:B, MEMORIALS!B901)</f>
        <v>0</v>
      </c>
      <c r="DI901" s="82"/>
      <c r="DJ901" s="82"/>
      <c r="DK901" s="82"/>
      <c r="DL901" s="68"/>
      <c r="DM901" s="68"/>
      <c r="DN901" s="68"/>
      <c r="DO901" s="68"/>
      <c r="DP901" s="68"/>
    </row>
    <row r="902" spans="1:120" ht="15" customHeight="1" x14ac:dyDescent="0.25">
      <c r="A902" s="68"/>
      <c r="B902" s="69"/>
      <c r="C902" s="68"/>
      <c r="D902" s="68"/>
      <c r="E902" s="70" t="str">
        <f>IF(D902="","",VLOOKUP(D902,Denomination!$A$2:$B$50, 2, 0))</f>
        <v/>
      </c>
      <c r="F902" s="68"/>
      <c r="G902" s="71"/>
      <c r="H902" s="70" t="str">
        <f>IF(G902="","",VLOOKUP(G902,MCondition!$A$2:$B$50, 2, 0))</f>
        <v/>
      </c>
      <c r="I902" s="72"/>
      <c r="J902" s="71"/>
      <c r="K902" s="70" t="str">
        <f>IF(J902="","",VLOOKUP(J902,ICondition!$A$2:$B$50, 2, 0))</f>
        <v/>
      </c>
      <c r="L902" s="73"/>
      <c r="M902" s="73"/>
      <c r="N902" s="73"/>
      <c r="O902" s="73"/>
      <c r="P902" s="73"/>
      <c r="Q902" s="73"/>
      <c r="R902" s="78"/>
      <c r="S902" s="79" t="str">
        <f>IFERROR(VLOOKUP(R902,Material!$A$2:$B$59, 2, 0),"")</f>
        <v/>
      </c>
      <c r="T902" s="71"/>
      <c r="U902" s="79" t="str">
        <f>IFERROR(VLOOKUP(T902,Material!$A$2:$B$59, 2, 0),"")</f>
        <v/>
      </c>
      <c r="V902" s="71"/>
      <c r="W902" s="79" t="str">
        <f>IFERROR(VLOOKUP(V902,Material!$A$2:$B$59, 2, 0),"")</f>
        <v/>
      </c>
      <c r="X902" s="71"/>
      <c r="Y902" s="79" t="str">
        <f>IFERROR(VLOOKUP(X902,Material!$A$2:$B$59, 2, 0),"")</f>
        <v/>
      </c>
      <c r="Z902" s="71"/>
      <c r="AA902" s="79" t="str">
        <f>IFERROR(VLOOKUP(Z902,Material!$A$2:$B$59, 2, 0),"")</f>
        <v/>
      </c>
      <c r="AB902" s="74"/>
      <c r="AC902" s="75" t="e">
        <f t="shared" si="172"/>
        <v>#VALUE!</v>
      </c>
      <c r="AD902" s="75" t="e">
        <f t="shared" si="173"/>
        <v>#VALUE!</v>
      </c>
      <c r="AE902" s="75" t="e">
        <f t="shared" ref="AE902:AE965" si="175">VALUE(MID($AB902,COLUMN()-(COLUMN(AE902)- 3),1))</f>
        <v>#VALUE!</v>
      </c>
      <c r="AF902" s="75" t="e">
        <f t="shared" si="174"/>
        <v>#VALUE!</v>
      </c>
      <c r="AG902" s="75" t="e">
        <f t="shared" ref="AG902:AG965" si="176">VALUE(AC902&amp;AD902)</f>
        <v>#VALUE!</v>
      </c>
      <c r="AH902" s="75" t="e">
        <f t="shared" ref="AH902:AH965" si="177">VALUE(AD902&amp;AE902)</f>
        <v>#VALUE!</v>
      </c>
      <c r="AI902" s="75" t="e">
        <f t="shared" ref="AI902:AI965" si="178">VALUE(AC902&amp;AD902&amp;AE902)</f>
        <v>#VALUE!</v>
      </c>
      <c r="AJ902" s="80" t="e">
        <f t="shared" ref="AJ902:AJ965" si="179">VALUE(AD902&amp;AE902&amp;AF902)</f>
        <v>#VALUE!</v>
      </c>
      <c r="AK902" s="79" t="str">
        <f>(IFERROR(VLOOKUP(AB902,Categories!$A$2:$B$20,2,1),""))</f>
        <v/>
      </c>
      <c r="AL902" s="79" t="str">
        <f ca="1">IFERROR(VLOOKUP((HLOOKUP((VLOOKUP($AB902,Categories!$A$2:$F$20,3,1)), $AB$3:$AJ902, (ROW()-ROW($AB$3)+1), 0)), INDIRECT(VLOOKUP($AB902,Categories!$A$2:$F$20,6,1)),2,0),AK902)</f>
        <v/>
      </c>
      <c r="AM902" s="79" t="str">
        <f ca="1">IFERROR(VLOOKUP((HLOOKUP((VLOOKUP($AB902,Categories!$A$2:$F$20,4,1)),$AB$3:$AJ902,(ROW()-ROW($AB$3)+1),0)),INDIRECT(VLOOKUP($AB902,Categories!$A$2:$H$20,7,1)),2,0),"")</f>
        <v/>
      </c>
      <c r="AN902" s="79" t="str">
        <f ca="1">IFERROR(VLOOKUP((HLOOKUP((VLOOKUP($AB902,Categories!$A$2:$F$20,5,1)), $AB$3:$AJ902, (ROW()-ROW($AB$3)+1), 0)), INDIRECT(VLOOKUP($AB902,Categories!$A$2:$H$20,8,1)),2,0),"")</f>
        <v/>
      </c>
      <c r="AO902" s="79" t="str">
        <f t="shared" ref="AO902:AO965" ca="1" si="180">IFERROR(IF(AM902="",IF(AN902="", AL902, AL902&amp;AN902),IF(AN902="",AL902&amp;AM902,AL902&amp;AM902&amp;AN902)),"")</f>
        <v/>
      </c>
      <c r="AP902" s="81"/>
      <c r="AQ902" s="70" t="str">
        <f>IFERROR(VLOOKUP(VALUE(MID(AP902,1,1)),AdditionalElements!$A$2:$B$50,2,0),"")</f>
        <v/>
      </c>
      <c r="AR902" s="70" t="str">
        <f>IFERROR(VLOOKUP(VALUE(MID(AP902,2,1)),AdditionalElements!$H$2:$I$50,2,0),"")</f>
        <v/>
      </c>
      <c r="AS902" s="70" t="str">
        <f>IFERROR(VLOOKUP(VALUE(MID(AP902,3,1)),AdditionalElements!$O$2:$P$50,2,0),"")</f>
        <v/>
      </c>
      <c r="AT902" s="70" t="str">
        <f>IFERROR(VLOOKUP(VALUE(MID(AP902,4,1)),AdditionalElements!$V$2:$W$50,2,0),"")</f>
        <v/>
      </c>
      <c r="AU902" s="71"/>
      <c r="AV902" s="79" t="str">
        <f>IFERROR(IF(VALUE(MID(AU902,1,1))=1, VLOOKUP(VALUE(MID(AU902,1,1)), TxtPanelShape!$A$2:$C$50, 3, 0), (IF(VALUE(MID(AU902,1,1))&gt;=7, VLOOKUP(VALUE(MID(AU902,1,1)), TxtPanelShape!$A$2:$C$50, 3, 0),VLOOKUP(VALUE(MID(AU902,1,2)),TxtPanelShape!$A$2:$C$50,3,0)))), "")</f>
        <v/>
      </c>
      <c r="AW902" s="79" t="str">
        <f>IFERROR(IF(VALUE(MID(AU902,1,1))=1, ", "&amp;VLOOKUP(VALUE(MID(AU902,2,1)), TxtPanelShape!$H$2:$I$50, 2, 0), IF(VALUE(MID(AU902,1,1))&gt;=7, ", "&amp;VLOOKUP(VALUE(MID(AU902,2,1)), TxtPanelShape!$H$2:$I$50, 2, 0),"")), "")</f>
        <v/>
      </c>
      <c r="AX902" s="79" t="str">
        <f>IFERROR(IF(VALUE(MID(AU902,1,1))=1, ", "&amp;VLOOKUP(VALUE(MID(AU902,3,1)), TxtPanelShape!$O$2:$P$50, 2, 0), IF(VALUE(MID(AU902,1,1))&gt;=7, ", "&amp;VLOOKUP(VALUE(MID(AU902,3,1)), TxtPanelShape!$O$2:$P$50, 2, 0),"")),"")</f>
        <v/>
      </c>
      <c r="AY902" s="79" t="str">
        <f>IFERROR("; "&amp;VLOOKUP(VALUE(MID(AU902,4,1)), TxtPanelShape!$V$2:$W$50,2,0),"")</f>
        <v/>
      </c>
      <c r="AZ902" s="79" t="str">
        <f t="shared" ref="AZ902:AZ965" si="181">AV902&amp;AW902&amp;AX902&amp;AY902</f>
        <v/>
      </c>
      <c r="BA902" s="71"/>
      <c r="BB902" s="79" t="str">
        <f>IFERROR(IF(VALUE(MID(BA902,1,1))=1, VLOOKUP(VALUE(MID(BA902,1,1)), TxtPanelShape!$A$2:$C$50, 3, 0), (IF(VALUE(MID(BA902,1,1))&gt;=7, VLOOKUP(VALUE(MID(BA902,1,1)), TxtPanelShape!$A$2:$C$50, 3, 0),VLOOKUP(VALUE(MID(BA902,1,2)),TxtPanelShape!$A$2:$C$50,3,0)))), "")</f>
        <v/>
      </c>
      <c r="BC902" s="79" t="str">
        <f>IFERROR(IF(VALUE(MID(BA902,1,1))=1, ", "&amp;VLOOKUP(VALUE(MID(BA902,2,1)), TxtPanelShape!$H$2:$I$50, 2, 0), IF(VALUE(MID(BA902,1,1))&gt;=7, ", "&amp;VLOOKUP(VALUE(MID(BA902,2,1)), TxtPanelShape!$H$2:$I$50, 2, 0),"")), "")</f>
        <v/>
      </c>
      <c r="BD902" s="79" t="str">
        <f>IFERROR(IF(VALUE(MID(BA902,1,1))=1, ", "&amp;VLOOKUP(VALUE(MID(BA902,3,1)), TxtPanelShape!$O$2:$P$50, 2, 0), IF(VALUE(MID(BA902,1,1))&gt;=7, ", "&amp;VLOOKUP(VALUE(MID(BA902,3,1)), TxtPanelShape!$O$2:$P$50, 2, 0),"")),"")</f>
        <v/>
      </c>
      <c r="BE902" s="79" t="str">
        <f>IFERROR("; "&amp;VLOOKUP(VALUE(MID(BA902,4,1)), TxtPanelShape!$V$2:$W$50,2,0),"")</f>
        <v/>
      </c>
      <c r="BF902" s="79" t="str">
        <f t="shared" ref="BF902:BF965" si="182">BB902&amp;BC902&amp;BD902&amp;BE902</f>
        <v/>
      </c>
      <c r="BG902" s="71"/>
      <c r="BH902" s="79" t="str">
        <f>IFERROR(VLOOKUP(BG902, TxtPanelDefinition!$A$2:$B$50, 2, 0),"")</f>
        <v/>
      </c>
      <c r="BI902" s="71"/>
      <c r="BJ902" s="79" t="str">
        <f>IFERROR(VLOOKUP(BI902, TxtPanelDefinition!$A$2:$B$50, 2, 0),"")</f>
        <v/>
      </c>
      <c r="BK902" s="71"/>
      <c r="BL902" s="79" t="str">
        <f>IFERROR(VLOOKUP(BK902, InscrTechniques!$A$2:$B$50, 2, 0),"")</f>
        <v/>
      </c>
      <c r="BM902" s="71"/>
      <c r="BN902" s="79" t="str">
        <f>IFERROR(VLOOKUP(BM902, InscrTechniques!$A$2:$B$50, 2, 0),"")</f>
        <v/>
      </c>
      <c r="BO902" s="71"/>
      <c r="BP902" s="79" t="str">
        <f>IFERROR(VLOOKUP(BO902, InscrTechniques!$A$2:$B$50, 2, 0),"")</f>
        <v/>
      </c>
      <c r="BQ902" s="71"/>
      <c r="BR902" s="79" t="str">
        <f>IFERROR(VLOOKUP(BQ902, InscrTechniques!$A$2:$B$50, 2, 0),"")</f>
        <v/>
      </c>
      <c r="BS902" s="71"/>
      <c r="BT902" s="79" t="str">
        <f>IFERROR(VLOOKUP(BS902, InscrTechniques!$A$2:$B$50, 2, 0),"")</f>
        <v/>
      </c>
      <c r="BU902" s="71"/>
      <c r="BV902" s="79" t="str">
        <f>IFERROR(VLOOKUP(BU902, InscrTechniques!$A$2:$B$50, 2, 0),"")</f>
        <v/>
      </c>
      <c r="BW902" s="125"/>
      <c r="BX902" s="79" t="str">
        <f>IFERROR(VLOOKUP(BW902, InscrTechniques!$A$2:$B$50, 2, 0),"")</f>
        <v/>
      </c>
      <c r="BY902" s="125"/>
      <c r="BZ902" s="79" t="str">
        <f>IFERROR(VLOOKUP(BY902, InscrTechniques!$A$2:$B$50, 2, 0),"")</f>
        <v/>
      </c>
      <c r="CA902" s="74"/>
      <c r="CB902" s="114" t="str">
        <f>IFERROR(VLOOKUP(CA902, LetterStyle!$A$2:$B$50, 2, 0),"")</f>
        <v/>
      </c>
      <c r="CC902" s="74"/>
      <c r="CD902" s="114" t="str">
        <f>IFERROR(VLOOKUP(CC902, LetterStyle!$A$2:$B$50, 2, 0),"")</f>
        <v/>
      </c>
      <c r="CE902" s="74"/>
      <c r="CF902" s="114" t="str">
        <f>IFERROR(VLOOKUP(CE902, LetterStyle!$A$2:$B$50, 2, 0),"")</f>
        <v/>
      </c>
      <c r="CG902" s="74"/>
      <c r="CH902" s="79" t="str">
        <f>IFERROR(VLOOKUP(CG902, LetterStyle!$A$2:$B$50, 2, 0),"")</f>
        <v/>
      </c>
      <c r="CI902" s="71"/>
      <c r="CJ902" s="79" t="str">
        <f>IFERROR(VLOOKUP(CI902, DecMotifs!$A$1:$B$306, 2, 0),"")</f>
        <v/>
      </c>
      <c r="CK902" s="71"/>
      <c r="CL902" s="79" t="str">
        <f>IFERROR(VLOOKUP(CK902, DecMotifs!$A$1:$B$306, 2, 0),"")</f>
        <v/>
      </c>
      <c r="CM902" s="71"/>
      <c r="CN902" s="79" t="str">
        <f>IFERROR(VLOOKUP(CM902, DecMotifs!$A$1:$B$306, 2, 0),"")</f>
        <v/>
      </c>
      <c r="CO902" s="71"/>
      <c r="CP902" s="79" t="str">
        <f>IFERROR(VLOOKUP(CO902, MarginalDec!$A$2:$B$253, 2, 0),"")</f>
        <v/>
      </c>
      <c r="CQ902" s="71"/>
      <c r="CR902" s="79" t="str">
        <f>IFERROR(VLOOKUP(CQ902, MarginalDec!$A$2:$B$253, 2, 0),"")</f>
        <v/>
      </c>
      <c r="CS902" s="71"/>
      <c r="CT902" s="79" t="str">
        <f>IFERROR(VLOOKUP(CS902, MarginalDec!$A$2:$B$253, 2, 0),"")</f>
        <v/>
      </c>
      <c r="CU902" s="71"/>
      <c r="CV902" s="79" t="str">
        <f>IF(ISBLANK(CU902),"", IFERROR(VLOOKUP(CU902, Tooling!$A$2:$B$252, 2, 0),""))</f>
        <v/>
      </c>
      <c r="CW902" s="71"/>
      <c r="CX902" s="79" t="str">
        <f>IF(ISBLANK(CW902),"", IFERROR(VLOOKUP(CW902, Tooling!$A$2:$B$252, 2, 0),""))</f>
        <v/>
      </c>
      <c r="CY902" s="71"/>
      <c r="CZ902" s="79" t="str">
        <f>IF(ISBLANK(CY902),"", IFERROR(VLOOKUP(CY902, Repairs!$A$2:$B$252, 2, 0),""))</f>
        <v/>
      </c>
      <c r="DA902" s="77"/>
      <c r="DB902" s="71"/>
      <c r="DC902" s="79" t="str">
        <f>IFERROR(VLOOKUP(DB902, DatingReason!$A$2:$B$252, 2, 0),"")</f>
        <v/>
      </c>
      <c r="DD902" s="123" t="str">
        <f t="shared" ref="DD902:DD965" si="183">IF(DA902&lt;&gt;"",LEFT(DA902,3)&amp;"0","")</f>
        <v/>
      </c>
      <c r="DF902" s="119" t="str">
        <f t="array" ref="DF902">IF(AND($B902&lt;&gt;"", $DE902&lt;&gt;"", $DE902&lt;&gt;"No"),MAX(IF($B902=PEOPLE!$B$4:$B$1000, PEOPLE!$Q$4:$Q$1000,""))+100,"")</f>
        <v/>
      </c>
      <c r="DG902" s="68"/>
      <c r="DH902" s="76">
        <f>COUNTIF(PEOPLE!B:B, MEMORIALS!B902)</f>
        <v>0</v>
      </c>
      <c r="DI902" s="82"/>
      <c r="DJ902" s="82"/>
      <c r="DK902" s="82"/>
      <c r="DL902" s="68"/>
      <c r="DM902" s="68"/>
      <c r="DN902" s="68"/>
      <c r="DO902" s="68"/>
      <c r="DP902" s="68"/>
    </row>
    <row r="903" spans="1:120" ht="15" customHeight="1" x14ac:dyDescent="0.25">
      <c r="A903" s="68"/>
      <c r="B903" s="69"/>
      <c r="C903" s="68"/>
      <c r="D903" s="68"/>
      <c r="E903" s="70" t="str">
        <f>IF(D903="","",VLOOKUP(D903,Denomination!$A$2:$B$50, 2, 0))</f>
        <v/>
      </c>
      <c r="F903" s="68"/>
      <c r="G903" s="71"/>
      <c r="H903" s="70" t="str">
        <f>IF(G903="","",VLOOKUP(G903,MCondition!$A$2:$B$50, 2, 0))</f>
        <v/>
      </c>
      <c r="I903" s="72"/>
      <c r="J903" s="71"/>
      <c r="K903" s="70" t="str">
        <f>IF(J903="","",VLOOKUP(J903,ICondition!$A$2:$B$50, 2, 0))</f>
        <v/>
      </c>
      <c r="L903" s="73"/>
      <c r="M903" s="73"/>
      <c r="N903" s="73"/>
      <c r="O903" s="73"/>
      <c r="P903" s="73"/>
      <c r="Q903" s="73"/>
      <c r="R903" s="78"/>
      <c r="S903" s="79" t="str">
        <f>IFERROR(VLOOKUP(R903,Material!$A$2:$B$59, 2, 0),"")</f>
        <v/>
      </c>
      <c r="T903" s="71"/>
      <c r="U903" s="79" t="str">
        <f>IFERROR(VLOOKUP(T903,Material!$A$2:$B$59, 2, 0),"")</f>
        <v/>
      </c>
      <c r="V903" s="71"/>
      <c r="W903" s="79" t="str">
        <f>IFERROR(VLOOKUP(V903,Material!$A$2:$B$59, 2, 0),"")</f>
        <v/>
      </c>
      <c r="X903" s="71"/>
      <c r="Y903" s="79" t="str">
        <f>IFERROR(VLOOKUP(X903,Material!$A$2:$B$59, 2, 0),"")</f>
        <v/>
      </c>
      <c r="Z903" s="71"/>
      <c r="AA903" s="79" t="str">
        <f>IFERROR(VLOOKUP(Z903,Material!$A$2:$B$59, 2, 0),"")</f>
        <v/>
      </c>
      <c r="AB903" s="74"/>
      <c r="AC903" s="75" t="e">
        <f t="shared" si="172"/>
        <v>#VALUE!</v>
      </c>
      <c r="AD903" s="75" t="e">
        <f t="shared" si="173"/>
        <v>#VALUE!</v>
      </c>
      <c r="AE903" s="75" t="e">
        <f t="shared" si="175"/>
        <v>#VALUE!</v>
      </c>
      <c r="AF903" s="75" t="e">
        <f t="shared" si="174"/>
        <v>#VALUE!</v>
      </c>
      <c r="AG903" s="75" t="e">
        <f t="shared" si="176"/>
        <v>#VALUE!</v>
      </c>
      <c r="AH903" s="75" t="e">
        <f t="shared" si="177"/>
        <v>#VALUE!</v>
      </c>
      <c r="AI903" s="75" t="e">
        <f t="shared" si="178"/>
        <v>#VALUE!</v>
      </c>
      <c r="AJ903" s="80" t="e">
        <f t="shared" si="179"/>
        <v>#VALUE!</v>
      </c>
      <c r="AK903" s="79" t="str">
        <f>(IFERROR(VLOOKUP(AB903,Categories!$A$2:$B$20,2,1),""))</f>
        <v/>
      </c>
      <c r="AL903" s="79" t="str">
        <f ca="1">IFERROR(VLOOKUP((HLOOKUP((VLOOKUP($AB903,Categories!$A$2:$F$20,3,1)), $AB$3:$AJ903, (ROW()-ROW($AB$3)+1), 0)), INDIRECT(VLOOKUP($AB903,Categories!$A$2:$F$20,6,1)),2,0),AK903)</f>
        <v/>
      </c>
      <c r="AM903" s="79" t="str">
        <f ca="1">IFERROR(VLOOKUP((HLOOKUP((VLOOKUP($AB903,Categories!$A$2:$F$20,4,1)),$AB$3:$AJ903,(ROW()-ROW($AB$3)+1),0)),INDIRECT(VLOOKUP($AB903,Categories!$A$2:$H$20,7,1)),2,0),"")</f>
        <v/>
      </c>
      <c r="AN903" s="79" t="str">
        <f ca="1">IFERROR(VLOOKUP((HLOOKUP((VLOOKUP($AB903,Categories!$A$2:$F$20,5,1)), $AB$3:$AJ903, (ROW()-ROW($AB$3)+1), 0)), INDIRECT(VLOOKUP($AB903,Categories!$A$2:$H$20,8,1)),2,0),"")</f>
        <v/>
      </c>
      <c r="AO903" s="79" t="str">
        <f t="shared" ca="1" si="180"/>
        <v/>
      </c>
      <c r="AP903" s="81"/>
      <c r="AQ903" s="70" t="str">
        <f>IFERROR(VLOOKUP(VALUE(MID(AP903,1,1)),AdditionalElements!$A$2:$B$50,2,0),"")</f>
        <v/>
      </c>
      <c r="AR903" s="70" t="str">
        <f>IFERROR(VLOOKUP(VALUE(MID(AP903,2,1)),AdditionalElements!$H$2:$I$50,2,0),"")</f>
        <v/>
      </c>
      <c r="AS903" s="70" t="str">
        <f>IFERROR(VLOOKUP(VALUE(MID(AP903,3,1)),AdditionalElements!$O$2:$P$50,2,0),"")</f>
        <v/>
      </c>
      <c r="AT903" s="70" t="str">
        <f>IFERROR(VLOOKUP(VALUE(MID(AP903,4,1)),AdditionalElements!$V$2:$W$50,2,0),"")</f>
        <v/>
      </c>
      <c r="AU903" s="71"/>
      <c r="AV903" s="79" t="str">
        <f>IFERROR(IF(VALUE(MID(AU903,1,1))=1, VLOOKUP(VALUE(MID(AU903,1,1)), TxtPanelShape!$A$2:$C$50, 3, 0), (IF(VALUE(MID(AU903,1,1))&gt;=7, VLOOKUP(VALUE(MID(AU903,1,1)), TxtPanelShape!$A$2:$C$50, 3, 0),VLOOKUP(VALUE(MID(AU903,1,2)),TxtPanelShape!$A$2:$C$50,3,0)))), "")</f>
        <v/>
      </c>
      <c r="AW903" s="79" t="str">
        <f>IFERROR(IF(VALUE(MID(AU903,1,1))=1, ", "&amp;VLOOKUP(VALUE(MID(AU903,2,1)), TxtPanelShape!$H$2:$I$50, 2, 0), IF(VALUE(MID(AU903,1,1))&gt;=7, ", "&amp;VLOOKUP(VALUE(MID(AU903,2,1)), TxtPanelShape!$H$2:$I$50, 2, 0),"")), "")</f>
        <v/>
      </c>
      <c r="AX903" s="79" t="str">
        <f>IFERROR(IF(VALUE(MID(AU903,1,1))=1, ", "&amp;VLOOKUP(VALUE(MID(AU903,3,1)), TxtPanelShape!$O$2:$P$50, 2, 0), IF(VALUE(MID(AU903,1,1))&gt;=7, ", "&amp;VLOOKUP(VALUE(MID(AU903,3,1)), TxtPanelShape!$O$2:$P$50, 2, 0),"")),"")</f>
        <v/>
      </c>
      <c r="AY903" s="79" t="str">
        <f>IFERROR("; "&amp;VLOOKUP(VALUE(MID(AU903,4,1)), TxtPanelShape!$V$2:$W$50,2,0),"")</f>
        <v/>
      </c>
      <c r="AZ903" s="79" t="str">
        <f t="shared" si="181"/>
        <v/>
      </c>
      <c r="BA903" s="71"/>
      <c r="BB903" s="79" t="str">
        <f>IFERROR(IF(VALUE(MID(BA903,1,1))=1, VLOOKUP(VALUE(MID(BA903,1,1)), TxtPanelShape!$A$2:$C$50, 3, 0), (IF(VALUE(MID(BA903,1,1))&gt;=7, VLOOKUP(VALUE(MID(BA903,1,1)), TxtPanelShape!$A$2:$C$50, 3, 0),VLOOKUP(VALUE(MID(BA903,1,2)),TxtPanelShape!$A$2:$C$50,3,0)))), "")</f>
        <v/>
      </c>
      <c r="BC903" s="79" t="str">
        <f>IFERROR(IF(VALUE(MID(BA903,1,1))=1, ", "&amp;VLOOKUP(VALUE(MID(BA903,2,1)), TxtPanelShape!$H$2:$I$50, 2, 0), IF(VALUE(MID(BA903,1,1))&gt;=7, ", "&amp;VLOOKUP(VALUE(MID(BA903,2,1)), TxtPanelShape!$H$2:$I$50, 2, 0),"")), "")</f>
        <v/>
      </c>
      <c r="BD903" s="79" t="str">
        <f>IFERROR(IF(VALUE(MID(BA903,1,1))=1, ", "&amp;VLOOKUP(VALUE(MID(BA903,3,1)), TxtPanelShape!$O$2:$P$50, 2, 0), IF(VALUE(MID(BA903,1,1))&gt;=7, ", "&amp;VLOOKUP(VALUE(MID(BA903,3,1)), TxtPanelShape!$O$2:$P$50, 2, 0),"")),"")</f>
        <v/>
      </c>
      <c r="BE903" s="79" t="str">
        <f>IFERROR("; "&amp;VLOOKUP(VALUE(MID(BA903,4,1)), TxtPanelShape!$V$2:$W$50,2,0),"")</f>
        <v/>
      </c>
      <c r="BF903" s="79" t="str">
        <f t="shared" si="182"/>
        <v/>
      </c>
      <c r="BG903" s="71"/>
      <c r="BH903" s="79" t="str">
        <f>IFERROR(VLOOKUP(BG903, TxtPanelDefinition!$A$2:$B$50, 2, 0),"")</f>
        <v/>
      </c>
      <c r="BI903" s="71"/>
      <c r="BJ903" s="79" t="str">
        <f>IFERROR(VLOOKUP(BI903, TxtPanelDefinition!$A$2:$B$50, 2, 0),"")</f>
        <v/>
      </c>
      <c r="BK903" s="71"/>
      <c r="BL903" s="79" t="str">
        <f>IFERROR(VLOOKUP(BK903, InscrTechniques!$A$2:$B$50, 2, 0),"")</f>
        <v/>
      </c>
      <c r="BM903" s="71"/>
      <c r="BN903" s="79" t="str">
        <f>IFERROR(VLOOKUP(BM903, InscrTechniques!$A$2:$B$50, 2, 0),"")</f>
        <v/>
      </c>
      <c r="BO903" s="71"/>
      <c r="BP903" s="79" t="str">
        <f>IFERROR(VLOOKUP(BO903, InscrTechniques!$A$2:$B$50, 2, 0),"")</f>
        <v/>
      </c>
      <c r="BQ903" s="71"/>
      <c r="BR903" s="79" t="str">
        <f>IFERROR(VLOOKUP(BQ903, InscrTechniques!$A$2:$B$50, 2, 0),"")</f>
        <v/>
      </c>
      <c r="BS903" s="71"/>
      <c r="BT903" s="79" t="str">
        <f>IFERROR(VLOOKUP(BS903, InscrTechniques!$A$2:$B$50, 2, 0),"")</f>
        <v/>
      </c>
      <c r="BU903" s="71"/>
      <c r="BV903" s="79" t="str">
        <f>IFERROR(VLOOKUP(BU903, InscrTechniques!$A$2:$B$50, 2, 0),"")</f>
        <v/>
      </c>
      <c r="BW903" s="125"/>
      <c r="BX903" s="79" t="str">
        <f>IFERROR(VLOOKUP(BW903, InscrTechniques!$A$2:$B$50, 2, 0),"")</f>
        <v/>
      </c>
      <c r="BY903" s="125"/>
      <c r="BZ903" s="79" t="str">
        <f>IFERROR(VLOOKUP(BY903, InscrTechniques!$A$2:$B$50, 2, 0),"")</f>
        <v/>
      </c>
      <c r="CA903" s="74"/>
      <c r="CB903" s="114" t="str">
        <f>IFERROR(VLOOKUP(CA903, LetterStyle!$A$2:$B$50, 2, 0),"")</f>
        <v/>
      </c>
      <c r="CC903" s="74"/>
      <c r="CD903" s="114" t="str">
        <f>IFERROR(VLOOKUP(CC903, LetterStyle!$A$2:$B$50, 2, 0),"")</f>
        <v/>
      </c>
      <c r="CE903" s="74"/>
      <c r="CF903" s="114" t="str">
        <f>IFERROR(VLOOKUP(CE903, LetterStyle!$A$2:$B$50, 2, 0),"")</f>
        <v/>
      </c>
      <c r="CG903" s="74"/>
      <c r="CH903" s="79" t="str">
        <f>IFERROR(VLOOKUP(CG903, LetterStyle!$A$2:$B$50, 2, 0),"")</f>
        <v/>
      </c>
      <c r="CI903" s="71"/>
      <c r="CJ903" s="79" t="str">
        <f>IFERROR(VLOOKUP(CI903, DecMotifs!$A$1:$B$306, 2, 0),"")</f>
        <v/>
      </c>
      <c r="CK903" s="71"/>
      <c r="CL903" s="79" t="str">
        <f>IFERROR(VLOOKUP(CK903, DecMotifs!$A$1:$B$306, 2, 0),"")</f>
        <v/>
      </c>
      <c r="CM903" s="71"/>
      <c r="CN903" s="79" t="str">
        <f>IFERROR(VLOOKUP(CM903, DecMotifs!$A$1:$B$306, 2, 0),"")</f>
        <v/>
      </c>
      <c r="CO903" s="71"/>
      <c r="CP903" s="79" t="str">
        <f>IFERROR(VLOOKUP(CO903, MarginalDec!$A$2:$B$253, 2, 0),"")</f>
        <v/>
      </c>
      <c r="CQ903" s="71"/>
      <c r="CR903" s="79" t="str">
        <f>IFERROR(VLOOKUP(CQ903, MarginalDec!$A$2:$B$253, 2, 0),"")</f>
        <v/>
      </c>
      <c r="CS903" s="71"/>
      <c r="CT903" s="79" t="str">
        <f>IFERROR(VLOOKUP(CS903, MarginalDec!$A$2:$B$253, 2, 0),"")</f>
        <v/>
      </c>
      <c r="CU903" s="71"/>
      <c r="CV903" s="79" t="str">
        <f>IF(ISBLANK(CU903),"", IFERROR(VLOOKUP(CU903, Tooling!$A$2:$B$252, 2, 0),""))</f>
        <v/>
      </c>
      <c r="CW903" s="71"/>
      <c r="CX903" s="79" t="str">
        <f>IF(ISBLANK(CW903),"", IFERROR(VLOOKUP(CW903, Tooling!$A$2:$B$252, 2, 0),""))</f>
        <v/>
      </c>
      <c r="CY903" s="71"/>
      <c r="CZ903" s="79" t="str">
        <f>IF(ISBLANK(CY903),"", IFERROR(VLOOKUP(CY903, Repairs!$A$2:$B$252, 2, 0),""))</f>
        <v/>
      </c>
      <c r="DA903" s="77"/>
      <c r="DB903" s="71"/>
      <c r="DC903" s="79" t="str">
        <f>IFERROR(VLOOKUP(DB903, DatingReason!$A$2:$B$252, 2, 0),"")</f>
        <v/>
      </c>
      <c r="DD903" s="123" t="str">
        <f t="shared" si="183"/>
        <v/>
      </c>
      <c r="DF903" s="119" t="str">
        <f t="array" ref="DF903">IF(AND($B903&lt;&gt;"", $DE903&lt;&gt;"", $DE903&lt;&gt;"No"),MAX(IF($B903=PEOPLE!$B$4:$B$1000, PEOPLE!$Q$4:$Q$1000,""))+100,"")</f>
        <v/>
      </c>
      <c r="DG903" s="68"/>
      <c r="DH903" s="76">
        <f>COUNTIF(PEOPLE!B:B, MEMORIALS!B903)</f>
        <v>0</v>
      </c>
      <c r="DI903" s="82"/>
      <c r="DJ903" s="82"/>
      <c r="DK903" s="82"/>
      <c r="DL903" s="68"/>
      <c r="DM903" s="68"/>
      <c r="DN903" s="68"/>
      <c r="DO903" s="68"/>
      <c r="DP903" s="68"/>
    </row>
    <row r="904" spans="1:120" ht="15" customHeight="1" x14ac:dyDescent="0.25">
      <c r="A904" s="68"/>
      <c r="B904" s="69"/>
      <c r="C904" s="68"/>
      <c r="D904" s="68"/>
      <c r="E904" s="70" t="str">
        <f>IF(D904="","",VLOOKUP(D904,Denomination!$A$2:$B$50, 2, 0))</f>
        <v/>
      </c>
      <c r="F904" s="68"/>
      <c r="G904" s="71"/>
      <c r="H904" s="70" t="str">
        <f>IF(G904="","",VLOOKUP(G904,MCondition!$A$2:$B$50, 2, 0))</f>
        <v/>
      </c>
      <c r="I904" s="72"/>
      <c r="J904" s="71"/>
      <c r="K904" s="70" t="str">
        <f>IF(J904="","",VLOOKUP(J904,ICondition!$A$2:$B$50, 2, 0))</f>
        <v/>
      </c>
      <c r="L904" s="73"/>
      <c r="M904" s="73"/>
      <c r="N904" s="73"/>
      <c r="O904" s="73"/>
      <c r="P904" s="73"/>
      <c r="Q904" s="73"/>
      <c r="R904" s="78"/>
      <c r="S904" s="79" t="str">
        <f>IFERROR(VLOOKUP(R904,Material!$A$2:$B$59, 2, 0),"")</f>
        <v/>
      </c>
      <c r="T904" s="71"/>
      <c r="U904" s="79" t="str">
        <f>IFERROR(VLOOKUP(T904,Material!$A$2:$B$59, 2, 0),"")</f>
        <v/>
      </c>
      <c r="V904" s="71"/>
      <c r="W904" s="79" t="str">
        <f>IFERROR(VLOOKUP(V904,Material!$A$2:$B$59, 2, 0),"")</f>
        <v/>
      </c>
      <c r="X904" s="71"/>
      <c r="Y904" s="79" t="str">
        <f>IFERROR(VLOOKUP(X904,Material!$A$2:$B$59, 2, 0),"")</f>
        <v/>
      </c>
      <c r="Z904" s="71"/>
      <c r="AA904" s="79" t="str">
        <f>IFERROR(VLOOKUP(Z904,Material!$A$2:$B$59, 2, 0),"")</f>
        <v/>
      </c>
      <c r="AB904" s="74"/>
      <c r="AC904" s="75" t="e">
        <f t="shared" si="172"/>
        <v>#VALUE!</v>
      </c>
      <c r="AD904" s="75" t="e">
        <f t="shared" si="173"/>
        <v>#VALUE!</v>
      </c>
      <c r="AE904" s="75" t="e">
        <f t="shared" si="175"/>
        <v>#VALUE!</v>
      </c>
      <c r="AF904" s="75" t="e">
        <f t="shared" si="174"/>
        <v>#VALUE!</v>
      </c>
      <c r="AG904" s="75" t="e">
        <f t="shared" si="176"/>
        <v>#VALUE!</v>
      </c>
      <c r="AH904" s="75" t="e">
        <f t="shared" si="177"/>
        <v>#VALUE!</v>
      </c>
      <c r="AI904" s="75" t="e">
        <f t="shared" si="178"/>
        <v>#VALUE!</v>
      </c>
      <c r="AJ904" s="80" t="e">
        <f t="shared" si="179"/>
        <v>#VALUE!</v>
      </c>
      <c r="AK904" s="79" t="str">
        <f>(IFERROR(VLOOKUP(AB904,Categories!$A$2:$B$20,2,1),""))</f>
        <v/>
      </c>
      <c r="AL904" s="79" t="str">
        <f ca="1">IFERROR(VLOOKUP((HLOOKUP((VLOOKUP($AB904,Categories!$A$2:$F$20,3,1)), $AB$3:$AJ904, (ROW()-ROW($AB$3)+1), 0)), INDIRECT(VLOOKUP($AB904,Categories!$A$2:$F$20,6,1)),2,0),AK904)</f>
        <v/>
      </c>
      <c r="AM904" s="79" t="str">
        <f ca="1">IFERROR(VLOOKUP((HLOOKUP((VLOOKUP($AB904,Categories!$A$2:$F$20,4,1)),$AB$3:$AJ904,(ROW()-ROW($AB$3)+1),0)),INDIRECT(VLOOKUP($AB904,Categories!$A$2:$H$20,7,1)),2,0),"")</f>
        <v/>
      </c>
      <c r="AN904" s="79" t="str">
        <f ca="1">IFERROR(VLOOKUP((HLOOKUP((VLOOKUP($AB904,Categories!$A$2:$F$20,5,1)), $AB$3:$AJ904, (ROW()-ROW($AB$3)+1), 0)), INDIRECT(VLOOKUP($AB904,Categories!$A$2:$H$20,8,1)),2,0),"")</f>
        <v/>
      </c>
      <c r="AO904" s="79" t="str">
        <f t="shared" ca="1" si="180"/>
        <v/>
      </c>
      <c r="AP904" s="81"/>
      <c r="AQ904" s="70" t="str">
        <f>IFERROR(VLOOKUP(VALUE(MID(AP904,1,1)),AdditionalElements!$A$2:$B$50,2,0),"")</f>
        <v/>
      </c>
      <c r="AR904" s="70" t="str">
        <f>IFERROR(VLOOKUP(VALUE(MID(AP904,2,1)),AdditionalElements!$H$2:$I$50,2,0),"")</f>
        <v/>
      </c>
      <c r="AS904" s="70" t="str">
        <f>IFERROR(VLOOKUP(VALUE(MID(AP904,3,1)),AdditionalElements!$O$2:$P$50,2,0),"")</f>
        <v/>
      </c>
      <c r="AT904" s="70" t="str">
        <f>IFERROR(VLOOKUP(VALUE(MID(AP904,4,1)),AdditionalElements!$V$2:$W$50,2,0),"")</f>
        <v/>
      </c>
      <c r="AU904" s="71"/>
      <c r="AV904" s="79" t="str">
        <f>IFERROR(IF(VALUE(MID(AU904,1,1))=1, VLOOKUP(VALUE(MID(AU904,1,1)), TxtPanelShape!$A$2:$C$50, 3, 0), (IF(VALUE(MID(AU904,1,1))&gt;=7, VLOOKUP(VALUE(MID(AU904,1,1)), TxtPanelShape!$A$2:$C$50, 3, 0),VLOOKUP(VALUE(MID(AU904,1,2)),TxtPanelShape!$A$2:$C$50,3,0)))), "")</f>
        <v/>
      </c>
      <c r="AW904" s="79" t="str">
        <f>IFERROR(IF(VALUE(MID(AU904,1,1))=1, ", "&amp;VLOOKUP(VALUE(MID(AU904,2,1)), TxtPanelShape!$H$2:$I$50, 2, 0), IF(VALUE(MID(AU904,1,1))&gt;=7, ", "&amp;VLOOKUP(VALUE(MID(AU904,2,1)), TxtPanelShape!$H$2:$I$50, 2, 0),"")), "")</f>
        <v/>
      </c>
      <c r="AX904" s="79" t="str">
        <f>IFERROR(IF(VALUE(MID(AU904,1,1))=1, ", "&amp;VLOOKUP(VALUE(MID(AU904,3,1)), TxtPanelShape!$O$2:$P$50, 2, 0), IF(VALUE(MID(AU904,1,1))&gt;=7, ", "&amp;VLOOKUP(VALUE(MID(AU904,3,1)), TxtPanelShape!$O$2:$P$50, 2, 0),"")),"")</f>
        <v/>
      </c>
      <c r="AY904" s="79" t="str">
        <f>IFERROR("; "&amp;VLOOKUP(VALUE(MID(AU904,4,1)), TxtPanelShape!$V$2:$W$50,2,0),"")</f>
        <v/>
      </c>
      <c r="AZ904" s="79" t="str">
        <f t="shared" si="181"/>
        <v/>
      </c>
      <c r="BA904" s="71"/>
      <c r="BB904" s="79" t="str">
        <f>IFERROR(IF(VALUE(MID(BA904,1,1))=1, VLOOKUP(VALUE(MID(BA904,1,1)), TxtPanelShape!$A$2:$C$50, 3, 0), (IF(VALUE(MID(BA904,1,1))&gt;=7, VLOOKUP(VALUE(MID(BA904,1,1)), TxtPanelShape!$A$2:$C$50, 3, 0),VLOOKUP(VALUE(MID(BA904,1,2)),TxtPanelShape!$A$2:$C$50,3,0)))), "")</f>
        <v/>
      </c>
      <c r="BC904" s="79" t="str">
        <f>IFERROR(IF(VALUE(MID(BA904,1,1))=1, ", "&amp;VLOOKUP(VALUE(MID(BA904,2,1)), TxtPanelShape!$H$2:$I$50, 2, 0), IF(VALUE(MID(BA904,1,1))&gt;=7, ", "&amp;VLOOKUP(VALUE(MID(BA904,2,1)), TxtPanelShape!$H$2:$I$50, 2, 0),"")), "")</f>
        <v/>
      </c>
      <c r="BD904" s="79" t="str">
        <f>IFERROR(IF(VALUE(MID(BA904,1,1))=1, ", "&amp;VLOOKUP(VALUE(MID(BA904,3,1)), TxtPanelShape!$O$2:$P$50, 2, 0), IF(VALUE(MID(BA904,1,1))&gt;=7, ", "&amp;VLOOKUP(VALUE(MID(BA904,3,1)), TxtPanelShape!$O$2:$P$50, 2, 0),"")),"")</f>
        <v/>
      </c>
      <c r="BE904" s="79" t="str">
        <f>IFERROR("; "&amp;VLOOKUP(VALUE(MID(BA904,4,1)), TxtPanelShape!$V$2:$W$50,2,0),"")</f>
        <v/>
      </c>
      <c r="BF904" s="79" t="str">
        <f t="shared" si="182"/>
        <v/>
      </c>
      <c r="BG904" s="71"/>
      <c r="BH904" s="79" t="str">
        <f>IFERROR(VLOOKUP(BG904, TxtPanelDefinition!$A$2:$B$50, 2, 0),"")</f>
        <v/>
      </c>
      <c r="BI904" s="71"/>
      <c r="BJ904" s="79" t="str">
        <f>IFERROR(VLOOKUP(BI904, TxtPanelDefinition!$A$2:$B$50, 2, 0),"")</f>
        <v/>
      </c>
      <c r="BK904" s="71"/>
      <c r="BL904" s="79" t="str">
        <f>IFERROR(VLOOKUP(BK904, InscrTechniques!$A$2:$B$50, 2, 0),"")</f>
        <v/>
      </c>
      <c r="BM904" s="71"/>
      <c r="BN904" s="79" t="str">
        <f>IFERROR(VLOOKUP(BM904, InscrTechniques!$A$2:$B$50, 2, 0),"")</f>
        <v/>
      </c>
      <c r="BO904" s="71"/>
      <c r="BP904" s="79" t="str">
        <f>IFERROR(VLOOKUP(BO904, InscrTechniques!$A$2:$B$50, 2, 0),"")</f>
        <v/>
      </c>
      <c r="BQ904" s="71"/>
      <c r="BR904" s="79" t="str">
        <f>IFERROR(VLOOKUP(BQ904, InscrTechniques!$A$2:$B$50, 2, 0),"")</f>
        <v/>
      </c>
      <c r="BS904" s="71"/>
      <c r="BT904" s="79" t="str">
        <f>IFERROR(VLOOKUP(BS904, InscrTechniques!$A$2:$B$50, 2, 0),"")</f>
        <v/>
      </c>
      <c r="BU904" s="71"/>
      <c r="BV904" s="79" t="str">
        <f>IFERROR(VLOOKUP(BU904, InscrTechniques!$A$2:$B$50, 2, 0),"")</f>
        <v/>
      </c>
      <c r="BW904" s="125"/>
      <c r="BX904" s="79" t="str">
        <f>IFERROR(VLOOKUP(BW904, InscrTechniques!$A$2:$B$50, 2, 0),"")</f>
        <v/>
      </c>
      <c r="BY904" s="125"/>
      <c r="BZ904" s="79" t="str">
        <f>IFERROR(VLOOKUP(BY904, InscrTechniques!$A$2:$B$50, 2, 0),"")</f>
        <v/>
      </c>
      <c r="CA904" s="74"/>
      <c r="CB904" s="114" t="str">
        <f>IFERROR(VLOOKUP(CA904, LetterStyle!$A$2:$B$50, 2, 0),"")</f>
        <v/>
      </c>
      <c r="CC904" s="74"/>
      <c r="CD904" s="114" t="str">
        <f>IFERROR(VLOOKUP(CC904, LetterStyle!$A$2:$B$50, 2, 0),"")</f>
        <v/>
      </c>
      <c r="CE904" s="74"/>
      <c r="CF904" s="114" t="str">
        <f>IFERROR(VLOOKUP(CE904, LetterStyle!$A$2:$B$50, 2, 0),"")</f>
        <v/>
      </c>
      <c r="CG904" s="74"/>
      <c r="CH904" s="79" t="str">
        <f>IFERROR(VLOOKUP(CG904, LetterStyle!$A$2:$B$50, 2, 0),"")</f>
        <v/>
      </c>
      <c r="CI904" s="71"/>
      <c r="CJ904" s="79" t="str">
        <f>IFERROR(VLOOKUP(CI904, DecMotifs!$A$1:$B$306, 2, 0),"")</f>
        <v/>
      </c>
      <c r="CK904" s="71"/>
      <c r="CL904" s="79" t="str">
        <f>IFERROR(VLOOKUP(CK904, DecMotifs!$A$1:$B$306, 2, 0),"")</f>
        <v/>
      </c>
      <c r="CM904" s="71"/>
      <c r="CN904" s="79" t="str">
        <f>IFERROR(VLOOKUP(CM904, DecMotifs!$A$1:$B$306, 2, 0),"")</f>
        <v/>
      </c>
      <c r="CO904" s="71"/>
      <c r="CP904" s="79" t="str">
        <f>IFERROR(VLOOKUP(CO904, MarginalDec!$A$2:$B$253, 2, 0),"")</f>
        <v/>
      </c>
      <c r="CQ904" s="71"/>
      <c r="CR904" s="79" t="str">
        <f>IFERROR(VLOOKUP(CQ904, MarginalDec!$A$2:$B$253, 2, 0),"")</f>
        <v/>
      </c>
      <c r="CS904" s="71"/>
      <c r="CT904" s="79" t="str">
        <f>IFERROR(VLOOKUP(CS904, MarginalDec!$A$2:$B$253, 2, 0),"")</f>
        <v/>
      </c>
      <c r="CU904" s="71"/>
      <c r="CV904" s="79" t="str">
        <f>IF(ISBLANK(CU904),"", IFERROR(VLOOKUP(CU904, Tooling!$A$2:$B$252, 2, 0),""))</f>
        <v/>
      </c>
      <c r="CW904" s="71"/>
      <c r="CX904" s="79" t="str">
        <f>IF(ISBLANK(CW904),"", IFERROR(VLOOKUP(CW904, Tooling!$A$2:$B$252, 2, 0),""))</f>
        <v/>
      </c>
      <c r="CY904" s="71"/>
      <c r="CZ904" s="79" t="str">
        <f>IF(ISBLANK(CY904),"", IFERROR(VLOOKUP(CY904, Repairs!$A$2:$B$252, 2, 0),""))</f>
        <v/>
      </c>
      <c r="DA904" s="77"/>
      <c r="DB904" s="71"/>
      <c r="DC904" s="79" t="str">
        <f>IFERROR(VLOOKUP(DB904, DatingReason!$A$2:$B$252, 2, 0),"")</f>
        <v/>
      </c>
      <c r="DD904" s="123" t="str">
        <f t="shared" si="183"/>
        <v/>
      </c>
      <c r="DF904" s="119" t="str">
        <f t="array" ref="DF904">IF(AND($B904&lt;&gt;"", $DE904&lt;&gt;"", $DE904&lt;&gt;"No"),MAX(IF($B904=PEOPLE!$B$4:$B$1000, PEOPLE!$Q$4:$Q$1000,""))+100,"")</f>
        <v/>
      </c>
      <c r="DG904" s="68"/>
      <c r="DH904" s="76">
        <f>COUNTIF(PEOPLE!B:B, MEMORIALS!B904)</f>
        <v>0</v>
      </c>
      <c r="DI904" s="82"/>
      <c r="DJ904" s="82"/>
      <c r="DK904" s="82"/>
      <c r="DL904" s="68"/>
      <c r="DM904" s="68"/>
      <c r="DN904" s="68"/>
      <c r="DO904" s="68"/>
      <c r="DP904" s="68"/>
    </row>
    <row r="905" spans="1:120" ht="15" customHeight="1" x14ac:dyDescent="0.25">
      <c r="A905" s="68"/>
      <c r="B905" s="69"/>
      <c r="C905" s="68"/>
      <c r="D905" s="68"/>
      <c r="E905" s="70" t="str">
        <f>IF(D905="","",VLOOKUP(D905,Denomination!$A$2:$B$50, 2, 0))</f>
        <v/>
      </c>
      <c r="F905" s="68"/>
      <c r="G905" s="71"/>
      <c r="H905" s="70" t="str">
        <f>IF(G905="","",VLOOKUP(G905,MCondition!$A$2:$B$50, 2, 0))</f>
        <v/>
      </c>
      <c r="I905" s="72"/>
      <c r="J905" s="71"/>
      <c r="K905" s="70" t="str">
        <f>IF(J905="","",VLOOKUP(J905,ICondition!$A$2:$B$50, 2, 0))</f>
        <v/>
      </c>
      <c r="L905" s="73"/>
      <c r="M905" s="73"/>
      <c r="N905" s="73"/>
      <c r="O905" s="73"/>
      <c r="P905" s="73"/>
      <c r="Q905" s="73"/>
      <c r="R905" s="78"/>
      <c r="S905" s="79" t="str">
        <f>IFERROR(VLOOKUP(R905,Material!$A$2:$B$59, 2, 0),"")</f>
        <v/>
      </c>
      <c r="T905" s="71"/>
      <c r="U905" s="79" t="str">
        <f>IFERROR(VLOOKUP(T905,Material!$A$2:$B$59, 2, 0),"")</f>
        <v/>
      </c>
      <c r="V905" s="71"/>
      <c r="W905" s="79" t="str">
        <f>IFERROR(VLOOKUP(V905,Material!$A$2:$B$59, 2, 0),"")</f>
        <v/>
      </c>
      <c r="X905" s="71"/>
      <c r="Y905" s="79" t="str">
        <f>IFERROR(VLOOKUP(X905,Material!$A$2:$B$59, 2, 0),"")</f>
        <v/>
      </c>
      <c r="Z905" s="71"/>
      <c r="AA905" s="79" t="str">
        <f>IFERROR(VLOOKUP(Z905,Material!$A$2:$B$59, 2, 0),"")</f>
        <v/>
      </c>
      <c r="AB905" s="74"/>
      <c r="AC905" s="75" t="e">
        <f t="shared" si="172"/>
        <v>#VALUE!</v>
      </c>
      <c r="AD905" s="75" t="e">
        <f t="shared" si="173"/>
        <v>#VALUE!</v>
      </c>
      <c r="AE905" s="75" t="e">
        <f t="shared" si="175"/>
        <v>#VALUE!</v>
      </c>
      <c r="AF905" s="75" t="e">
        <f t="shared" si="174"/>
        <v>#VALUE!</v>
      </c>
      <c r="AG905" s="75" t="e">
        <f t="shared" si="176"/>
        <v>#VALUE!</v>
      </c>
      <c r="AH905" s="75" t="e">
        <f t="shared" si="177"/>
        <v>#VALUE!</v>
      </c>
      <c r="AI905" s="75" t="e">
        <f t="shared" si="178"/>
        <v>#VALUE!</v>
      </c>
      <c r="AJ905" s="80" t="e">
        <f t="shared" si="179"/>
        <v>#VALUE!</v>
      </c>
      <c r="AK905" s="79" t="str">
        <f>(IFERROR(VLOOKUP(AB905,Categories!$A$2:$B$20,2,1),""))</f>
        <v/>
      </c>
      <c r="AL905" s="79" t="str">
        <f ca="1">IFERROR(VLOOKUP((HLOOKUP((VLOOKUP($AB905,Categories!$A$2:$F$20,3,1)), $AB$3:$AJ905, (ROW()-ROW($AB$3)+1), 0)), INDIRECT(VLOOKUP($AB905,Categories!$A$2:$F$20,6,1)),2,0),AK905)</f>
        <v/>
      </c>
      <c r="AM905" s="79" t="str">
        <f ca="1">IFERROR(VLOOKUP((HLOOKUP((VLOOKUP($AB905,Categories!$A$2:$F$20,4,1)),$AB$3:$AJ905,(ROW()-ROW($AB$3)+1),0)),INDIRECT(VLOOKUP($AB905,Categories!$A$2:$H$20,7,1)),2,0),"")</f>
        <v/>
      </c>
      <c r="AN905" s="79" t="str">
        <f ca="1">IFERROR(VLOOKUP((HLOOKUP((VLOOKUP($AB905,Categories!$A$2:$F$20,5,1)), $AB$3:$AJ905, (ROW()-ROW($AB$3)+1), 0)), INDIRECT(VLOOKUP($AB905,Categories!$A$2:$H$20,8,1)),2,0),"")</f>
        <v/>
      </c>
      <c r="AO905" s="79" t="str">
        <f t="shared" ca="1" si="180"/>
        <v/>
      </c>
      <c r="AP905" s="81"/>
      <c r="AQ905" s="70" t="str">
        <f>IFERROR(VLOOKUP(VALUE(MID(AP905,1,1)),AdditionalElements!$A$2:$B$50,2,0),"")</f>
        <v/>
      </c>
      <c r="AR905" s="70" t="str">
        <f>IFERROR(VLOOKUP(VALUE(MID(AP905,2,1)),AdditionalElements!$H$2:$I$50,2,0),"")</f>
        <v/>
      </c>
      <c r="AS905" s="70" t="str">
        <f>IFERROR(VLOOKUP(VALUE(MID(AP905,3,1)),AdditionalElements!$O$2:$P$50,2,0),"")</f>
        <v/>
      </c>
      <c r="AT905" s="70" t="str">
        <f>IFERROR(VLOOKUP(VALUE(MID(AP905,4,1)),AdditionalElements!$V$2:$W$50,2,0),"")</f>
        <v/>
      </c>
      <c r="AU905" s="71"/>
      <c r="AV905" s="79" t="str">
        <f>IFERROR(IF(VALUE(MID(AU905,1,1))=1, VLOOKUP(VALUE(MID(AU905,1,1)), TxtPanelShape!$A$2:$C$50, 3, 0), (IF(VALUE(MID(AU905,1,1))&gt;=7, VLOOKUP(VALUE(MID(AU905,1,1)), TxtPanelShape!$A$2:$C$50, 3, 0),VLOOKUP(VALUE(MID(AU905,1,2)),TxtPanelShape!$A$2:$C$50,3,0)))), "")</f>
        <v/>
      </c>
      <c r="AW905" s="79" t="str">
        <f>IFERROR(IF(VALUE(MID(AU905,1,1))=1, ", "&amp;VLOOKUP(VALUE(MID(AU905,2,1)), TxtPanelShape!$H$2:$I$50, 2, 0), IF(VALUE(MID(AU905,1,1))&gt;=7, ", "&amp;VLOOKUP(VALUE(MID(AU905,2,1)), TxtPanelShape!$H$2:$I$50, 2, 0),"")), "")</f>
        <v/>
      </c>
      <c r="AX905" s="79" t="str">
        <f>IFERROR(IF(VALUE(MID(AU905,1,1))=1, ", "&amp;VLOOKUP(VALUE(MID(AU905,3,1)), TxtPanelShape!$O$2:$P$50, 2, 0), IF(VALUE(MID(AU905,1,1))&gt;=7, ", "&amp;VLOOKUP(VALUE(MID(AU905,3,1)), TxtPanelShape!$O$2:$P$50, 2, 0),"")),"")</f>
        <v/>
      </c>
      <c r="AY905" s="79" t="str">
        <f>IFERROR("; "&amp;VLOOKUP(VALUE(MID(AU905,4,1)), TxtPanelShape!$V$2:$W$50,2,0),"")</f>
        <v/>
      </c>
      <c r="AZ905" s="79" t="str">
        <f t="shared" si="181"/>
        <v/>
      </c>
      <c r="BA905" s="71"/>
      <c r="BB905" s="79" t="str">
        <f>IFERROR(IF(VALUE(MID(BA905,1,1))=1, VLOOKUP(VALUE(MID(BA905,1,1)), TxtPanelShape!$A$2:$C$50, 3, 0), (IF(VALUE(MID(BA905,1,1))&gt;=7, VLOOKUP(VALUE(MID(BA905,1,1)), TxtPanelShape!$A$2:$C$50, 3, 0),VLOOKUP(VALUE(MID(BA905,1,2)),TxtPanelShape!$A$2:$C$50,3,0)))), "")</f>
        <v/>
      </c>
      <c r="BC905" s="79" t="str">
        <f>IFERROR(IF(VALUE(MID(BA905,1,1))=1, ", "&amp;VLOOKUP(VALUE(MID(BA905,2,1)), TxtPanelShape!$H$2:$I$50, 2, 0), IF(VALUE(MID(BA905,1,1))&gt;=7, ", "&amp;VLOOKUP(VALUE(MID(BA905,2,1)), TxtPanelShape!$H$2:$I$50, 2, 0),"")), "")</f>
        <v/>
      </c>
      <c r="BD905" s="79" t="str">
        <f>IFERROR(IF(VALUE(MID(BA905,1,1))=1, ", "&amp;VLOOKUP(VALUE(MID(BA905,3,1)), TxtPanelShape!$O$2:$P$50, 2, 0), IF(VALUE(MID(BA905,1,1))&gt;=7, ", "&amp;VLOOKUP(VALUE(MID(BA905,3,1)), TxtPanelShape!$O$2:$P$50, 2, 0),"")),"")</f>
        <v/>
      </c>
      <c r="BE905" s="79" t="str">
        <f>IFERROR("; "&amp;VLOOKUP(VALUE(MID(BA905,4,1)), TxtPanelShape!$V$2:$W$50,2,0),"")</f>
        <v/>
      </c>
      <c r="BF905" s="79" t="str">
        <f t="shared" si="182"/>
        <v/>
      </c>
      <c r="BG905" s="71"/>
      <c r="BH905" s="79" t="str">
        <f>IFERROR(VLOOKUP(BG905, TxtPanelDefinition!$A$2:$B$50, 2, 0),"")</f>
        <v/>
      </c>
      <c r="BI905" s="71"/>
      <c r="BJ905" s="79" t="str">
        <f>IFERROR(VLOOKUP(BI905, TxtPanelDefinition!$A$2:$B$50, 2, 0),"")</f>
        <v/>
      </c>
      <c r="BK905" s="71"/>
      <c r="BL905" s="79" t="str">
        <f>IFERROR(VLOOKUP(BK905, InscrTechniques!$A$2:$B$50, 2, 0),"")</f>
        <v/>
      </c>
      <c r="BM905" s="71"/>
      <c r="BN905" s="79" t="str">
        <f>IFERROR(VLOOKUP(BM905, InscrTechniques!$A$2:$B$50, 2, 0),"")</f>
        <v/>
      </c>
      <c r="BO905" s="71"/>
      <c r="BP905" s="79" t="str">
        <f>IFERROR(VLOOKUP(BO905, InscrTechniques!$A$2:$B$50, 2, 0),"")</f>
        <v/>
      </c>
      <c r="BQ905" s="71"/>
      <c r="BR905" s="79" t="str">
        <f>IFERROR(VLOOKUP(BQ905, InscrTechniques!$A$2:$B$50, 2, 0),"")</f>
        <v/>
      </c>
      <c r="BS905" s="71"/>
      <c r="BT905" s="79" t="str">
        <f>IFERROR(VLOOKUP(BS905, InscrTechniques!$A$2:$B$50, 2, 0),"")</f>
        <v/>
      </c>
      <c r="BU905" s="71"/>
      <c r="BV905" s="79" t="str">
        <f>IFERROR(VLOOKUP(BU905, InscrTechniques!$A$2:$B$50, 2, 0),"")</f>
        <v/>
      </c>
      <c r="BW905" s="125"/>
      <c r="BX905" s="79" t="str">
        <f>IFERROR(VLOOKUP(BW905, InscrTechniques!$A$2:$B$50, 2, 0),"")</f>
        <v/>
      </c>
      <c r="BY905" s="125"/>
      <c r="BZ905" s="79" t="str">
        <f>IFERROR(VLOOKUP(BY905, InscrTechniques!$A$2:$B$50, 2, 0),"")</f>
        <v/>
      </c>
      <c r="CA905" s="74"/>
      <c r="CB905" s="114" t="str">
        <f>IFERROR(VLOOKUP(CA905, LetterStyle!$A$2:$B$50, 2, 0),"")</f>
        <v/>
      </c>
      <c r="CC905" s="74"/>
      <c r="CD905" s="114" t="str">
        <f>IFERROR(VLOOKUP(CC905, LetterStyle!$A$2:$B$50, 2, 0),"")</f>
        <v/>
      </c>
      <c r="CE905" s="74"/>
      <c r="CF905" s="114" t="str">
        <f>IFERROR(VLOOKUP(CE905, LetterStyle!$A$2:$B$50, 2, 0),"")</f>
        <v/>
      </c>
      <c r="CG905" s="74"/>
      <c r="CH905" s="79" t="str">
        <f>IFERROR(VLOOKUP(CG905, LetterStyle!$A$2:$B$50, 2, 0),"")</f>
        <v/>
      </c>
      <c r="CI905" s="71"/>
      <c r="CJ905" s="79" t="str">
        <f>IFERROR(VLOOKUP(CI905, DecMotifs!$A$1:$B$306, 2, 0),"")</f>
        <v/>
      </c>
      <c r="CK905" s="71"/>
      <c r="CL905" s="79" t="str">
        <f>IFERROR(VLOOKUP(CK905, DecMotifs!$A$1:$B$306, 2, 0),"")</f>
        <v/>
      </c>
      <c r="CM905" s="71"/>
      <c r="CN905" s="79" t="str">
        <f>IFERROR(VLOOKUP(CM905, DecMotifs!$A$1:$B$306, 2, 0),"")</f>
        <v/>
      </c>
      <c r="CO905" s="71"/>
      <c r="CP905" s="79" t="str">
        <f>IFERROR(VLOOKUP(CO905, MarginalDec!$A$2:$B$253, 2, 0),"")</f>
        <v/>
      </c>
      <c r="CQ905" s="71"/>
      <c r="CR905" s="79" t="str">
        <f>IFERROR(VLOOKUP(CQ905, MarginalDec!$A$2:$B$253, 2, 0),"")</f>
        <v/>
      </c>
      <c r="CS905" s="71"/>
      <c r="CT905" s="79" t="str">
        <f>IFERROR(VLOOKUP(CS905, MarginalDec!$A$2:$B$253, 2, 0),"")</f>
        <v/>
      </c>
      <c r="CU905" s="71"/>
      <c r="CV905" s="79" t="str">
        <f>IF(ISBLANK(CU905),"", IFERROR(VLOOKUP(CU905, Tooling!$A$2:$B$252, 2, 0),""))</f>
        <v/>
      </c>
      <c r="CW905" s="71"/>
      <c r="CX905" s="79" t="str">
        <f>IF(ISBLANK(CW905),"", IFERROR(VLOOKUP(CW905, Tooling!$A$2:$B$252, 2, 0),""))</f>
        <v/>
      </c>
      <c r="CY905" s="71"/>
      <c r="CZ905" s="79" t="str">
        <f>IF(ISBLANK(CY905),"", IFERROR(VLOOKUP(CY905, Repairs!$A$2:$B$252, 2, 0),""))</f>
        <v/>
      </c>
      <c r="DA905" s="77"/>
      <c r="DB905" s="71"/>
      <c r="DC905" s="79" t="str">
        <f>IFERROR(VLOOKUP(DB905, DatingReason!$A$2:$B$252, 2, 0),"")</f>
        <v/>
      </c>
      <c r="DD905" s="123" t="str">
        <f t="shared" si="183"/>
        <v/>
      </c>
      <c r="DF905" s="119" t="str">
        <f t="array" ref="DF905">IF(AND($B905&lt;&gt;"", $DE905&lt;&gt;"", $DE905&lt;&gt;"No"),MAX(IF($B905=PEOPLE!$B$4:$B$1000, PEOPLE!$Q$4:$Q$1000,""))+100,"")</f>
        <v/>
      </c>
      <c r="DG905" s="68"/>
      <c r="DH905" s="76">
        <f>COUNTIF(PEOPLE!B:B, MEMORIALS!B905)</f>
        <v>0</v>
      </c>
      <c r="DI905" s="82"/>
      <c r="DJ905" s="82"/>
      <c r="DK905" s="82"/>
      <c r="DL905" s="68"/>
      <c r="DM905" s="68"/>
      <c r="DN905" s="68"/>
      <c r="DO905" s="68"/>
      <c r="DP905" s="68"/>
    </row>
    <row r="906" spans="1:120" ht="15" customHeight="1" x14ac:dyDescent="0.25">
      <c r="A906" s="68"/>
      <c r="B906" s="69"/>
      <c r="C906" s="68"/>
      <c r="D906" s="68"/>
      <c r="E906" s="70" t="str">
        <f>IF(D906="","",VLOOKUP(D906,Denomination!$A$2:$B$50, 2, 0))</f>
        <v/>
      </c>
      <c r="F906" s="68"/>
      <c r="G906" s="71"/>
      <c r="H906" s="70" t="str">
        <f>IF(G906="","",VLOOKUP(G906,MCondition!$A$2:$B$50, 2, 0))</f>
        <v/>
      </c>
      <c r="I906" s="72"/>
      <c r="J906" s="71"/>
      <c r="K906" s="70" t="str">
        <f>IF(J906="","",VLOOKUP(J906,ICondition!$A$2:$B$50, 2, 0))</f>
        <v/>
      </c>
      <c r="L906" s="73"/>
      <c r="M906" s="73"/>
      <c r="N906" s="73"/>
      <c r="O906" s="73"/>
      <c r="P906" s="73"/>
      <c r="Q906" s="73"/>
      <c r="R906" s="78"/>
      <c r="S906" s="79" t="str">
        <f>IFERROR(VLOOKUP(R906,Material!$A$2:$B$59, 2, 0),"")</f>
        <v/>
      </c>
      <c r="T906" s="71"/>
      <c r="U906" s="79" t="str">
        <f>IFERROR(VLOOKUP(T906,Material!$A$2:$B$59, 2, 0),"")</f>
        <v/>
      </c>
      <c r="V906" s="71"/>
      <c r="W906" s="79" t="str">
        <f>IFERROR(VLOOKUP(V906,Material!$A$2:$B$59, 2, 0),"")</f>
        <v/>
      </c>
      <c r="X906" s="71"/>
      <c r="Y906" s="79" t="str">
        <f>IFERROR(VLOOKUP(X906,Material!$A$2:$B$59, 2, 0),"")</f>
        <v/>
      </c>
      <c r="Z906" s="71"/>
      <c r="AA906" s="79" t="str">
        <f>IFERROR(VLOOKUP(Z906,Material!$A$2:$B$59, 2, 0),"")</f>
        <v/>
      </c>
      <c r="AB906" s="74"/>
      <c r="AC906" s="75" t="e">
        <f t="shared" si="172"/>
        <v>#VALUE!</v>
      </c>
      <c r="AD906" s="75" t="e">
        <f t="shared" si="173"/>
        <v>#VALUE!</v>
      </c>
      <c r="AE906" s="75" t="e">
        <f t="shared" si="175"/>
        <v>#VALUE!</v>
      </c>
      <c r="AF906" s="75" t="e">
        <f t="shared" si="174"/>
        <v>#VALUE!</v>
      </c>
      <c r="AG906" s="75" t="e">
        <f t="shared" si="176"/>
        <v>#VALUE!</v>
      </c>
      <c r="AH906" s="75" t="e">
        <f t="shared" si="177"/>
        <v>#VALUE!</v>
      </c>
      <c r="AI906" s="75" t="e">
        <f t="shared" si="178"/>
        <v>#VALUE!</v>
      </c>
      <c r="AJ906" s="80" t="e">
        <f t="shared" si="179"/>
        <v>#VALUE!</v>
      </c>
      <c r="AK906" s="79" t="str">
        <f>(IFERROR(VLOOKUP(AB906,Categories!$A$2:$B$20,2,1),""))</f>
        <v/>
      </c>
      <c r="AL906" s="79" t="str">
        <f ca="1">IFERROR(VLOOKUP((HLOOKUP((VLOOKUP($AB906,Categories!$A$2:$F$20,3,1)), $AB$3:$AJ906, (ROW()-ROW($AB$3)+1), 0)), INDIRECT(VLOOKUP($AB906,Categories!$A$2:$F$20,6,1)),2,0),AK906)</f>
        <v/>
      </c>
      <c r="AM906" s="79" t="str">
        <f ca="1">IFERROR(VLOOKUP((HLOOKUP((VLOOKUP($AB906,Categories!$A$2:$F$20,4,1)),$AB$3:$AJ906,(ROW()-ROW($AB$3)+1),0)),INDIRECT(VLOOKUP($AB906,Categories!$A$2:$H$20,7,1)),2,0),"")</f>
        <v/>
      </c>
      <c r="AN906" s="79" t="str">
        <f ca="1">IFERROR(VLOOKUP((HLOOKUP((VLOOKUP($AB906,Categories!$A$2:$F$20,5,1)), $AB$3:$AJ906, (ROW()-ROW($AB$3)+1), 0)), INDIRECT(VLOOKUP($AB906,Categories!$A$2:$H$20,8,1)),2,0),"")</f>
        <v/>
      </c>
      <c r="AO906" s="79" t="str">
        <f t="shared" ca="1" si="180"/>
        <v/>
      </c>
      <c r="AP906" s="81"/>
      <c r="AQ906" s="70" t="str">
        <f>IFERROR(VLOOKUP(VALUE(MID(AP906,1,1)),AdditionalElements!$A$2:$B$50,2,0),"")</f>
        <v/>
      </c>
      <c r="AR906" s="70" t="str">
        <f>IFERROR(VLOOKUP(VALUE(MID(AP906,2,1)),AdditionalElements!$H$2:$I$50,2,0),"")</f>
        <v/>
      </c>
      <c r="AS906" s="70" t="str">
        <f>IFERROR(VLOOKUP(VALUE(MID(AP906,3,1)),AdditionalElements!$O$2:$P$50,2,0),"")</f>
        <v/>
      </c>
      <c r="AT906" s="70" t="str">
        <f>IFERROR(VLOOKUP(VALUE(MID(AP906,4,1)),AdditionalElements!$V$2:$W$50,2,0),"")</f>
        <v/>
      </c>
      <c r="AU906" s="71"/>
      <c r="AV906" s="79" t="str">
        <f>IFERROR(IF(VALUE(MID(AU906,1,1))=1, VLOOKUP(VALUE(MID(AU906,1,1)), TxtPanelShape!$A$2:$C$50, 3, 0), (IF(VALUE(MID(AU906,1,1))&gt;=7, VLOOKUP(VALUE(MID(AU906,1,1)), TxtPanelShape!$A$2:$C$50, 3, 0),VLOOKUP(VALUE(MID(AU906,1,2)),TxtPanelShape!$A$2:$C$50,3,0)))), "")</f>
        <v/>
      </c>
      <c r="AW906" s="79" t="str">
        <f>IFERROR(IF(VALUE(MID(AU906,1,1))=1, ", "&amp;VLOOKUP(VALUE(MID(AU906,2,1)), TxtPanelShape!$H$2:$I$50, 2, 0), IF(VALUE(MID(AU906,1,1))&gt;=7, ", "&amp;VLOOKUP(VALUE(MID(AU906,2,1)), TxtPanelShape!$H$2:$I$50, 2, 0),"")), "")</f>
        <v/>
      </c>
      <c r="AX906" s="79" t="str">
        <f>IFERROR(IF(VALUE(MID(AU906,1,1))=1, ", "&amp;VLOOKUP(VALUE(MID(AU906,3,1)), TxtPanelShape!$O$2:$P$50, 2, 0), IF(VALUE(MID(AU906,1,1))&gt;=7, ", "&amp;VLOOKUP(VALUE(MID(AU906,3,1)), TxtPanelShape!$O$2:$P$50, 2, 0),"")),"")</f>
        <v/>
      </c>
      <c r="AY906" s="79" t="str">
        <f>IFERROR("; "&amp;VLOOKUP(VALUE(MID(AU906,4,1)), TxtPanelShape!$V$2:$W$50,2,0),"")</f>
        <v/>
      </c>
      <c r="AZ906" s="79" t="str">
        <f t="shared" si="181"/>
        <v/>
      </c>
      <c r="BA906" s="71"/>
      <c r="BB906" s="79" t="str">
        <f>IFERROR(IF(VALUE(MID(BA906,1,1))=1, VLOOKUP(VALUE(MID(BA906,1,1)), TxtPanelShape!$A$2:$C$50, 3, 0), (IF(VALUE(MID(BA906,1,1))&gt;=7, VLOOKUP(VALUE(MID(BA906,1,1)), TxtPanelShape!$A$2:$C$50, 3, 0),VLOOKUP(VALUE(MID(BA906,1,2)),TxtPanelShape!$A$2:$C$50,3,0)))), "")</f>
        <v/>
      </c>
      <c r="BC906" s="79" t="str">
        <f>IFERROR(IF(VALUE(MID(BA906,1,1))=1, ", "&amp;VLOOKUP(VALUE(MID(BA906,2,1)), TxtPanelShape!$H$2:$I$50, 2, 0), IF(VALUE(MID(BA906,1,1))&gt;=7, ", "&amp;VLOOKUP(VALUE(MID(BA906,2,1)), TxtPanelShape!$H$2:$I$50, 2, 0),"")), "")</f>
        <v/>
      </c>
      <c r="BD906" s="79" t="str">
        <f>IFERROR(IF(VALUE(MID(BA906,1,1))=1, ", "&amp;VLOOKUP(VALUE(MID(BA906,3,1)), TxtPanelShape!$O$2:$P$50, 2, 0), IF(VALUE(MID(BA906,1,1))&gt;=7, ", "&amp;VLOOKUP(VALUE(MID(BA906,3,1)), TxtPanelShape!$O$2:$P$50, 2, 0),"")),"")</f>
        <v/>
      </c>
      <c r="BE906" s="79" t="str">
        <f>IFERROR("; "&amp;VLOOKUP(VALUE(MID(BA906,4,1)), TxtPanelShape!$V$2:$W$50,2,0),"")</f>
        <v/>
      </c>
      <c r="BF906" s="79" t="str">
        <f t="shared" si="182"/>
        <v/>
      </c>
      <c r="BG906" s="71"/>
      <c r="BH906" s="79" t="str">
        <f>IFERROR(VLOOKUP(BG906, TxtPanelDefinition!$A$2:$B$50, 2, 0),"")</f>
        <v/>
      </c>
      <c r="BI906" s="71"/>
      <c r="BJ906" s="79" t="str">
        <f>IFERROR(VLOOKUP(BI906, TxtPanelDefinition!$A$2:$B$50, 2, 0),"")</f>
        <v/>
      </c>
      <c r="BK906" s="71"/>
      <c r="BL906" s="79" t="str">
        <f>IFERROR(VLOOKUP(BK906, InscrTechniques!$A$2:$B$50, 2, 0),"")</f>
        <v/>
      </c>
      <c r="BM906" s="71"/>
      <c r="BN906" s="79" t="str">
        <f>IFERROR(VLOOKUP(BM906, InscrTechniques!$A$2:$B$50, 2, 0),"")</f>
        <v/>
      </c>
      <c r="BO906" s="71"/>
      <c r="BP906" s="79" t="str">
        <f>IFERROR(VLOOKUP(BO906, InscrTechniques!$A$2:$B$50, 2, 0),"")</f>
        <v/>
      </c>
      <c r="BQ906" s="71"/>
      <c r="BR906" s="79" t="str">
        <f>IFERROR(VLOOKUP(BQ906, InscrTechniques!$A$2:$B$50, 2, 0),"")</f>
        <v/>
      </c>
      <c r="BS906" s="71"/>
      <c r="BT906" s="79" t="str">
        <f>IFERROR(VLOOKUP(BS906, InscrTechniques!$A$2:$B$50, 2, 0),"")</f>
        <v/>
      </c>
      <c r="BU906" s="71"/>
      <c r="BV906" s="79" t="str">
        <f>IFERROR(VLOOKUP(BU906, InscrTechniques!$A$2:$B$50, 2, 0),"")</f>
        <v/>
      </c>
      <c r="BW906" s="125"/>
      <c r="BX906" s="79" t="str">
        <f>IFERROR(VLOOKUP(BW906, InscrTechniques!$A$2:$B$50, 2, 0),"")</f>
        <v/>
      </c>
      <c r="BY906" s="125"/>
      <c r="BZ906" s="79" t="str">
        <f>IFERROR(VLOOKUP(BY906, InscrTechniques!$A$2:$B$50, 2, 0),"")</f>
        <v/>
      </c>
      <c r="CA906" s="74"/>
      <c r="CB906" s="114" t="str">
        <f>IFERROR(VLOOKUP(CA906, LetterStyle!$A$2:$B$50, 2, 0),"")</f>
        <v/>
      </c>
      <c r="CC906" s="74"/>
      <c r="CD906" s="114" t="str">
        <f>IFERROR(VLOOKUP(CC906, LetterStyle!$A$2:$B$50, 2, 0),"")</f>
        <v/>
      </c>
      <c r="CE906" s="74"/>
      <c r="CF906" s="114" t="str">
        <f>IFERROR(VLOOKUP(CE906, LetterStyle!$A$2:$B$50, 2, 0),"")</f>
        <v/>
      </c>
      <c r="CG906" s="74"/>
      <c r="CH906" s="79" t="str">
        <f>IFERROR(VLOOKUP(CG906, LetterStyle!$A$2:$B$50, 2, 0),"")</f>
        <v/>
      </c>
      <c r="CI906" s="71"/>
      <c r="CJ906" s="79" t="str">
        <f>IFERROR(VLOOKUP(CI906, DecMotifs!$A$1:$B$306, 2, 0),"")</f>
        <v/>
      </c>
      <c r="CK906" s="71"/>
      <c r="CL906" s="79" t="str">
        <f>IFERROR(VLOOKUP(CK906, DecMotifs!$A$1:$B$306, 2, 0),"")</f>
        <v/>
      </c>
      <c r="CM906" s="71"/>
      <c r="CN906" s="79" t="str">
        <f>IFERROR(VLOOKUP(CM906, DecMotifs!$A$1:$B$306, 2, 0),"")</f>
        <v/>
      </c>
      <c r="CO906" s="71"/>
      <c r="CP906" s="79" t="str">
        <f>IFERROR(VLOOKUP(CO906, MarginalDec!$A$2:$B$253, 2, 0),"")</f>
        <v/>
      </c>
      <c r="CQ906" s="71"/>
      <c r="CR906" s="79" t="str">
        <f>IFERROR(VLOOKUP(CQ906, MarginalDec!$A$2:$B$253, 2, 0),"")</f>
        <v/>
      </c>
      <c r="CS906" s="71"/>
      <c r="CT906" s="79" t="str">
        <f>IFERROR(VLOOKUP(CS906, MarginalDec!$A$2:$B$253, 2, 0),"")</f>
        <v/>
      </c>
      <c r="CU906" s="71"/>
      <c r="CV906" s="79" t="str">
        <f>IF(ISBLANK(CU906),"", IFERROR(VLOOKUP(CU906, Tooling!$A$2:$B$252, 2, 0),""))</f>
        <v/>
      </c>
      <c r="CW906" s="71"/>
      <c r="CX906" s="79" t="str">
        <f>IF(ISBLANK(CW906),"", IFERROR(VLOOKUP(CW906, Tooling!$A$2:$B$252, 2, 0),""))</f>
        <v/>
      </c>
      <c r="CY906" s="71"/>
      <c r="CZ906" s="79" t="str">
        <f>IF(ISBLANK(CY906),"", IFERROR(VLOOKUP(CY906, Repairs!$A$2:$B$252, 2, 0),""))</f>
        <v/>
      </c>
      <c r="DA906" s="77"/>
      <c r="DB906" s="71"/>
      <c r="DC906" s="79" t="str">
        <f>IFERROR(VLOOKUP(DB906, DatingReason!$A$2:$B$252, 2, 0),"")</f>
        <v/>
      </c>
      <c r="DD906" s="123" t="str">
        <f t="shared" si="183"/>
        <v/>
      </c>
      <c r="DF906" s="119" t="str">
        <f t="array" ref="DF906">IF(AND($B906&lt;&gt;"", $DE906&lt;&gt;"", $DE906&lt;&gt;"No"),MAX(IF($B906=PEOPLE!$B$4:$B$1000, PEOPLE!$Q$4:$Q$1000,""))+100,"")</f>
        <v/>
      </c>
      <c r="DG906" s="68"/>
      <c r="DH906" s="76">
        <f>COUNTIF(PEOPLE!B:B, MEMORIALS!B906)</f>
        <v>0</v>
      </c>
      <c r="DI906" s="82"/>
      <c r="DJ906" s="82"/>
      <c r="DK906" s="82"/>
      <c r="DL906" s="68"/>
      <c r="DM906" s="68"/>
      <c r="DN906" s="68"/>
      <c r="DO906" s="68"/>
      <c r="DP906" s="68"/>
    </row>
    <row r="907" spans="1:120" ht="15" customHeight="1" x14ac:dyDescent="0.25">
      <c r="A907" s="68"/>
      <c r="B907" s="69"/>
      <c r="C907" s="68"/>
      <c r="D907" s="68"/>
      <c r="E907" s="70" t="str">
        <f>IF(D907="","",VLOOKUP(D907,Denomination!$A$2:$B$50, 2, 0))</f>
        <v/>
      </c>
      <c r="F907" s="68"/>
      <c r="G907" s="71"/>
      <c r="H907" s="70" t="str">
        <f>IF(G907="","",VLOOKUP(G907,MCondition!$A$2:$B$50, 2, 0))</f>
        <v/>
      </c>
      <c r="I907" s="72"/>
      <c r="J907" s="71"/>
      <c r="K907" s="70" t="str">
        <f>IF(J907="","",VLOOKUP(J907,ICondition!$A$2:$B$50, 2, 0))</f>
        <v/>
      </c>
      <c r="L907" s="73"/>
      <c r="M907" s="73"/>
      <c r="N907" s="73"/>
      <c r="O907" s="73"/>
      <c r="P907" s="73"/>
      <c r="Q907" s="73"/>
      <c r="R907" s="78"/>
      <c r="S907" s="79" t="str">
        <f>IFERROR(VLOOKUP(R907,Material!$A$2:$B$59, 2, 0),"")</f>
        <v/>
      </c>
      <c r="T907" s="71"/>
      <c r="U907" s="79" t="str">
        <f>IFERROR(VLOOKUP(T907,Material!$A$2:$B$59, 2, 0),"")</f>
        <v/>
      </c>
      <c r="V907" s="71"/>
      <c r="W907" s="79" t="str">
        <f>IFERROR(VLOOKUP(V907,Material!$A$2:$B$59, 2, 0),"")</f>
        <v/>
      </c>
      <c r="X907" s="71"/>
      <c r="Y907" s="79" t="str">
        <f>IFERROR(VLOOKUP(X907,Material!$A$2:$B$59, 2, 0),"")</f>
        <v/>
      </c>
      <c r="Z907" s="71"/>
      <c r="AA907" s="79" t="str">
        <f>IFERROR(VLOOKUP(Z907,Material!$A$2:$B$59, 2, 0),"")</f>
        <v/>
      </c>
      <c r="AB907" s="74"/>
      <c r="AC907" s="75" t="e">
        <f t="shared" si="172"/>
        <v>#VALUE!</v>
      </c>
      <c r="AD907" s="75" t="e">
        <f t="shared" si="173"/>
        <v>#VALUE!</v>
      </c>
      <c r="AE907" s="75" t="e">
        <f t="shared" si="175"/>
        <v>#VALUE!</v>
      </c>
      <c r="AF907" s="75" t="e">
        <f t="shared" si="174"/>
        <v>#VALUE!</v>
      </c>
      <c r="AG907" s="75" t="e">
        <f t="shared" si="176"/>
        <v>#VALUE!</v>
      </c>
      <c r="AH907" s="75" t="e">
        <f t="shared" si="177"/>
        <v>#VALUE!</v>
      </c>
      <c r="AI907" s="75" t="e">
        <f t="shared" si="178"/>
        <v>#VALUE!</v>
      </c>
      <c r="AJ907" s="80" t="e">
        <f t="shared" si="179"/>
        <v>#VALUE!</v>
      </c>
      <c r="AK907" s="79" t="str">
        <f>(IFERROR(VLOOKUP(AB907,Categories!$A$2:$B$20,2,1),""))</f>
        <v/>
      </c>
      <c r="AL907" s="79" t="str">
        <f ca="1">IFERROR(VLOOKUP((HLOOKUP((VLOOKUP($AB907,Categories!$A$2:$F$20,3,1)), $AB$3:$AJ907, (ROW()-ROW($AB$3)+1), 0)), INDIRECT(VLOOKUP($AB907,Categories!$A$2:$F$20,6,1)),2,0),AK907)</f>
        <v/>
      </c>
      <c r="AM907" s="79" t="str">
        <f ca="1">IFERROR(VLOOKUP((HLOOKUP((VLOOKUP($AB907,Categories!$A$2:$F$20,4,1)),$AB$3:$AJ907,(ROW()-ROW($AB$3)+1),0)),INDIRECT(VLOOKUP($AB907,Categories!$A$2:$H$20,7,1)),2,0),"")</f>
        <v/>
      </c>
      <c r="AN907" s="79" t="str">
        <f ca="1">IFERROR(VLOOKUP((HLOOKUP((VLOOKUP($AB907,Categories!$A$2:$F$20,5,1)), $AB$3:$AJ907, (ROW()-ROW($AB$3)+1), 0)), INDIRECT(VLOOKUP($AB907,Categories!$A$2:$H$20,8,1)),2,0),"")</f>
        <v/>
      </c>
      <c r="AO907" s="79" t="str">
        <f t="shared" ca="1" si="180"/>
        <v/>
      </c>
      <c r="AP907" s="81"/>
      <c r="AQ907" s="70" t="str">
        <f>IFERROR(VLOOKUP(VALUE(MID(AP907,1,1)),AdditionalElements!$A$2:$B$50,2,0),"")</f>
        <v/>
      </c>
      <c r="AR907" s="70" t="str">
        <f>IFERROR(VLOOKUP(VALUE(MID(AP907,2,1)),AdditionalElements!$H$2:$I$50,2,0),"")</f>
        <v/>
      </c>
      <c r="AS907" s="70" t="str">
        <f>IFERROR(VLOOKUP(VALUE(MID(AP907,3,1)),AdditionalElements!$O$2:$P$50,2,0),"")</f>
        <v/>
      </c>
      <c r="AT907" s="70" t="str">
        <f>IFERROR(VLOOKUP(VALUE(MID(AP907,4,1)),AdditionalElements!$V$2:$W$50,2,0),"")</f>
        <v/>
      </c>
      <c r="AU907" s="71"/>
      <c r="AV907" s="79" t="str">
        <f>IFERROR(IF(VALUE(MID(AU907,1,1))=1, VLOOKUP(VALUE(MID(AU907,1,1)), TxtPanelShape!$A$2:$C$50, 3, 0), (IF(VALUE(MID(AU907,1,1))&gt;=7, VLOOKUP(VALUE(MID(AU907,1,1)), TxtPanelShape!$A$2:$C$50, 3, 0),VLOOKUP(VALUE(MID(AU907,1,2)),TxtPanelShape!$A$2:$C$50,3,0)))), "")</f>
        <v/>
      </c>
      <c r="AW907" s="79" t="str">
        <f>IFERROR(IF(VALUE(MID(AU907,1,1))=1, ", "&amp;VLOOKUP(VALUE(MID(AU907,2,1)), TxtPanelShape!$H$2:$I$50, 2, 0), IF(VALUE(MID(AU907,1,1))&gt;=7, ", "&amp;VLOOKUP(VALUE(MID(AU907,2,1)), TxtPanelShape!$H$2:$I$50, 2, 0),"")), "")</f>
        <v/>
      </c>
      <c r="AX907" s="79" t="str">
        <f>IFERROR(IF(VALUE(MID(AU907,1,1))=1, ", "&amp;VLOOKUP(VALUE(MID(AU907,3,1)), TxtPanelShape!$O$2:$P$50, 2, 0), IF(VALUE(MID(AU907,1,1))&gt;=7, ", "&amp;VLOOKUP(VALUE(MID(AU907,3,1)), TxtPanelShape!$O$2:$P$50, 2, 0),"")),"")</f>
        <v/>
      </c>
      <c r="AY907" s="79" t="str">
        <f>IFERROR("; "&amp;VLOOKUP(VALUE(MID(AU907,4,1)), TxtPanelShape!$V$2:$W$50,2,0),"")</f>
        <v/>
      </c>
      <c r="AZ907" s="79" t="str">
        <f t="shared" si="181"/>
        <v/>
      </c>
      <c r="BA907" s="71"/>
      <c r="BB907" s="79" t="str">
        <f>IFERROR(IF(VALUE(MID(BA907,1,1))=1, VLOOKUP(VALUE(MID(BA907,1,1)), TxtPanelShape!$A$2:$C$50, 3, 0), (IF(VALUE(MID(BA907,1,1))&gt;=7, VLOOKUP(VALUE(MID(BA907,1,1)), TxtPanelShape!$A$2:$C$50, 3, 0),VLOOKUP(VALUE(MID(BA907,1,2)),TxtPanelShape!$A$2:$C$50,3,0)))), "")</f>
        <v/>
      </c>
      <c r="BC907" s="79" t="str">
        <f>IFERROR(IF(VALUE(MID(BA907,1,1))=1, ", "&amp;VLOOKUP(VALUE(MID(BA907,2,1)), TxtPanelShape!$H$2:$I$50, 2, 0), IF(VALUE(MID(BA907,1,1))&gt;=7, ", "&amp;VLOOKUP(VALUE(MID(BA907,2,1)), TxtPanelShape!$H$2:$I$50, 2, 0),"")), "")</f>
        <v/>
      </c>
      <c r="BD907" s="79" t="str">
        <f>IFERROR(IF(VALUE(MID(BA907,1,1))=1, ", "&amp;VLOOKUP(VALUE(MID(BA907,3,1)), TxtPanelShape!$O$2:$P$50, 2, 0), IF(VALUE(MID(BA907,1,1))&gt;=7, ", "&amp;VLOOKUP(VALUE(MID(BA907,3,1)), TxtPanelShape!$O$2:$P$50, 2, 0),"")),"")</f>
        <v/>
      </c>
      <c r="BE907" s="79" t="str">
        <f>IFERROR("; "&amp;VLOOKUP(VALUE(MID(BA907,4,1)), TxtPanelShape!$V$2:$W$50,2,0),"")</f>
        <v/>
      </c>
      <c r="BF907" s="79" t="str">
        <f t="shared" si="182"/>
        <v/>
      </c>
      <c r="BG907" s="71"/>
      <c r="BH907" s="79" t="str">
        <f>IFERROR(VLOOKUP(BG907, TxtPanelDefinition!$A$2:$B$50, 2, 0),"")</f>
        <v/>
      </c>
      <c r="BI907" s="71"/>
      <c r="BJ907" s="79" t="str">
        <f>IFERROR(VLOOKUP(BI907, TxtPanelDefinition!$A$2:$B$50, 2, 0),"")</f>
        <v/>
      </c>
      <c r="BK907" s="71"/>
      <c r="BL907" s="79" t="str">
        <f>IFERROR(VLOOKUP(BK907, InscrTechniques!$A$2:$B$50, 2, 0),"")</f>
        <v/>
      </c>
      <c r="BM907" s="71"/>
      <c r="BN907" s="79" t="str">
        <f>IFERROR(VLOOKUP(BM907, InscrTechniques!$A$2:$B$50, 2, 0),"")</f>
        <v/>
      </c>
      <c r="BO907" s="71"/>
      <c r="BP907" s="79" t="str">
        <f>IFERROR(VLOOKUP(BO907, InscrTechniques!$A$2:$B$50, 2, 0),"")</f>
        <v/>
      </c>
      <c r="BQ907" s="71"/>
      <c r="BR907" s="79" t="str">
        <f>IFERROR(VLOOKUP(BQ907, InscrTechniques!$A$2:$B$50, 2, 0),"")</f>
        <v/>
      </c>
      <c r="BS907" s="71"/>
      <c r="BT907" s="79" t="str">
        <f>IFERROR(VLOOKUP(BS907, InscrTechniques!$A$2:$B$50, 2, 0),"")</f>
        <v/>
      </c>
      <c r="BU907" s="71"/>
      <c r="BV907" s="79" t="str">
        <f>IFERROR(VLOOKUP(BU907, InscrTechniques!$A$2:$B$50, 2, 0),"")</f>
        <v/>
      </c>
      <c r="BW907" s="125"/>
      <c r="BX907" s="79" t="str">
        <f>IFERROR(VLOOKUP(BW907, InscrTechniques!$A$2:$B$50, 2, 0),"")</f>
        <v/>
      </c>
      <c r="BY907" s="125"/>
      <c r="BZ907" s="79" t="str">
        <f>IFERROR(VLOOKUP(BY907, InscrTechniques!$A$2:$B$50, 2, 0),"")</f>
        <v/>
      </c>
      <c r="CA907" s="74"/>
      <c r="CB907" s="114" t="str">
        <f>IFERROR(VLOOKUP(CA907, LetterStyle!$A$2:$B$50, 2, 0),"")</f>
        <v/>
      </c>
      <c r="CC907" s="74"/>
      <c r="CD907" s="114" t="str">
        <f>IFERROR(VLOOKUP(CC907, LetterStyle!$A$2:$B$50, 2, 0),"")</f>
        <v/>
      </c>
      <c r="CE907" s="74"/>
      <c r="CF907" s="114" t="str">
        <f>IFERROR(VLOOKUP(CE907, LetterStyle!$A$2:$B$50, 2, 0),"")</f>
        <v/>
      </c>
      <c r="CG907" s="74"/>
      <c r="CH907" s="79" t="str">
        <f>IFERROR(VLOOKUP(CG907, LetterStyle!$A$2:$B$50, 2, 0),"")</f>
        <v/>
      </c>
      <c r="CI907" s="71"/>
      <c r="CJ907" s="79" t="str">
        <f>IFERROR(VLOOKUP(CI907, DecMotifs!$A$1:$B$306, 2, 0),"")</f>
        <v/>
      </c>
      <c r="CK907" s="71"/>
      <c r="CL907" s="79" t="str">
        <f>IFERROR(VLOOKUP(CK907, DecMotifs!$A$1:$B$306, 2, 0),"")</f>
        <v/>
      </c>
      <c r="CM907" s="71"/>
      <c r="CN907" s="79" t="str">
        <f>IFERROR(VLOOKUP(CM907, DecMotifs!$A$1:$B$306, 2, 0),"")</f>
        <v/>
      </c>
      <c r="CO907" s="71"/>
      <c r="CP907" s="79" t="str">
        <f>IFERROR(VLOOKUP(CO907, MarginalDec!$A$2:$B$253, 2, 0),"")</f>
        <v/>
      </c>
      <c r="CQ907" s="71"/>
      <c r="CR907" s="79" t="str">
        <f>IFERROR(VLOOKUP(CQ907, MarginalDec!$A$2:$B$253, 2, 0),"")</f>
        <v/>
      </c>
      <c r="CS907" s="71"/>
      <c r="CT907" s="79" t="str">
        <f>IFERROR(VLOOKUP(CS907, MarginalDec!$A$2:$B$253, 2, 0),"")</f>
        <v/>
      </c>
      <c r="CU907" s="71"/>
      <c r="CV907" s="79" t="str">
        <f>IF(ISBLANK(CU907),"", IFERROR(VLOOKUP(CU907, Tooling!$A$2:$B$252, 2, 0),""))</f>
        <v/>
      </c>
      <c r="CW907" s="71"/>
      <c r="CX907" s="79" t="str">
        <f>IF(ISBLANK(CW907),"", IFERROR(VLOOKUP(CW907, Tooling!$A$2:$B$252, 2, 0),""))</f>
        <v/>
      </c>
      <c r="CY907" s="71"/>
      <c r="CZ907" s="79" t="str">
        <f>IF(ISBLANK(CY907),"", IFERROR(VLOOKUP(CY907, Repairs!$A$2:$B$252, 2, 0),""))</f>
        <v/>
      </c>
      <c r="DA907" s="77"/>
      <c r="DB907" s="71"/>
      <c r="DC907" s="79" t="str">
        <f>IFERROR(VLOOKUP(DB907, DatingReason!$A$2:$B$252, 2, 0),"")</f>
        <v/>
      </c>
      <c r="DD907" s="123" t="str">
        <f t="shared" si="183"/>
        <v/>
      </c>
      <c r="DF907" s="119" t="str">
        <f t="array" ref="DF907">IF(AND($B907&lt;&gt;"", $DE907&lt;&gt;"", $DE907&lt;&gt;"No"),MAX(IF($B907=PEOPLE!$B$4:$B$1000, PEOPLE!$Q$4:$Q$1000,""))+100,"")</f>
        <v/>
      </c>
      <c r="DG907" s="68"/>
      <c r="DH907" s="76">
        <f>COUNTIF(PEOPLE!B:B, MEMORIALS!B907)</f>
        <v>0</v>
      </c>
      <c r="DI907" s="82"/>
      <c r="DJ907" s="82"/>
      <c r="DK907" s="82"/>
      <c r="DL907" s="68"/>
      <c r="DM907" s="68"/>
      <c r="DN907" s="68"/>
      <c r="DO907" s="68"/>
      <c r="DP907" s="68"/>
    </row>
    <row r="908" spans="1:120" ht="15" customHeight="1" x14ac:dyDescent="0.25">
      <c r="A908" s="68"/>
      <c r="B908" s="69"/>
      <c r="C908" s="68"/>
      <c r="D908" s="68"/>
      <c r="E908" s="70" t="str">
        <f>IF(D908="","",VLOOKUP(D908,Denomination!$A$2:$B$50, 2, 0))</f>
        <v/>
      </c>
      <c r="F908" s="68"/>
      <c r="G908" s="71"/>
      <c r="H908" s="70" t="str">
        <f>IF(G908="","",VLOOKUP(G908,MCondition!$A$2:$B$50, 2, 0))</f>
        <v/>
      </c>
      <c r="I908" s="72"/>
      <c r="J908" s="71"/>
      <c r="K908" s="70" t="str">
        <f>IF(J908="","",VLOOKUP(J908,ICondition!$A$2:$B$50, 2, 0))</f>
        <v/>
      </c>
      <c r="L908" s="73"/>
      <c r="M908" s="73"/>
      <c r="N908" s="73"/>
      <c r="O908" s="73"/>
      <c r="P908" s="73"/>
      <c r="Q908" s="73"/>
      <c r="R908" s="78"/>
      <c r="S908" s="79" t="str">
        <f>IFERROR(VLOOKUP(R908,Material!$A$2:$B$59, 2, 0),"")</f>
        <v/>
      </c>
      <c r="T908" s="71"/>
      <c r="U908" s="79" t="str">
        <f>IFERROR(VLOOKUP(T908,Material!$A$2:$B$59, 2, 0),"")</f>
        <v/>
      </c>
      <c r="V908" s="71"/>
      <c r="W908" s="79" t="str">
        <f>IFERROR(VLOOKUP(V908,Material!$A$2:$B$59, 2, 0),"")</f>
        <v/>
      </c>
      <c r="X908" s="71"/>
      <c r="Y908" s="79" t="str">
        <f>IFERROR(VLOOKUP(X908,Material!$A$2:$B$59, 2, 0),"")</f>
        <v/>
      </c>
      <c r="Z908" s="71"/>
      <c r="AA908" s="79" t="str">
        <f>IFERROR(VLOOKUP(Z908,Material!$A$2:$B$59, 2, 0),"")</f>
        <v/>
      </c>
      <c r="AB908" s="74"/>
      <c r="AC908" s="75" t="e">
        <f t="shared" si="172"/>
        <v>#VALUE!</v>
      </c>
      <c r="AD908" s="75" t="e">
        <f t="shared" si="173"/>
        <v>#VALUE!</v>
      </c>
      <c r="AE908" s="75" t="e">
        <f t="shared" si="175"/>
        <v>#VALUE!</v>
      </c>
      <c r="AF908" s="75" t="e">
        <f t="shared" si="174"/>
        <v>#VALUE!</v>
      </c>
      <c r="AG908" s="75" t="e">
        <f t="shared" si="176"/>
        <v>#VALUE!</v>
      </c>
      <c r="AH908" s="75" t="e">
        <f t="shared" si="177"/>
        <v>#VALUE!</v>
      </c>
      <c r="AI908" s="75" t="e">
        <f t="shared" si="178"/>
        <v>#VALUE!</v>
      </c>
      <c r="AJ908" s="80" t="e">
        <f t="shared" si="179"/>
        <v>#VALUE!</v>
      </c>
      <c r="AK908" s="79" t="str">
        <f>(IFERROR(VLOOKUP(AB908,Categories!$A$2:$B$20,2,1),""))</f>
        <v/>
      </c>
      <c r="AL908" s="79" t="str">
        <f ca="1">IFERROR(VLOOKUP((HLOOKUP((VLOOKUP($AB908,Categories!$A$2:$F$20,3,1)), $AB$3:$AJ908, (ROW()-ROW($AB$3)+1), 0)), INDIRECT(VLOOKUP($AB908,Categories!$A$2:$F$20,6,1)),2,0),AK908)</f>
        <v/>
      </c>
      <c r="AM908" s="79" t="str">
        <f ca="1">IFERROR(VLOOKUP((HLOOKUP((VLOOKUP($AB908,Categories!$A$2:$F$20,4,1)),$AB$3:$AJ908,(ROW()-ROW($AB$3)+1),0)),INDIRECT(VLOOKUP($AB908,Categories!$A$2:$H$20,7,1)),2,0),"")</f>
        <v/>
      </c>
      <c r="AN908" s="79" t="str">
        <f ca="1">IFERROR(VLOOKUP((HLOOKUP((VLOOKUP($AB908,Categories!$A$2:$F$20,5,1)), $AB$3:$AJ908, (ROW()-ROW($AB$3)+1), 0)), INDIRECT(VLOOKUP($AB908,Categories!$A$2:$H$20,8,1)),2,0),"")</f>
        <v/>
      </c>
      <c r="AO908" s="79" t="str">
        <f t="shared" ca="1" si="180"/>
        <v/>
      </c>
      <c r="AP908" s="81"/>
      <c r="AQ908" s="70" t="str">
        <f>IFERROR(VLOOKUP(VALUE(MID(AP908,1,1)),AdditionalElements!$A$2:$B$50,2,0),"")</f>
        <v/>
      </c>
      <c r="AR908" s="70" t="str">
        <f>IFERROR(VLOOKUP(VALUE(MID(AP908,2,1)),AdditionalElements!$H$2:$I$50,2,0),"")</f>
        <v/>
      </c>
      <c r="AS908" s="70" t="str">
        <f>IFERROR(VLOOKUP(VALUE(MID(AP908,3,1)),AdditionalElements!$O$2:$P$50,2,0),"")</f>
        <v/>
      </c>
      <c r="AT908" s="70" t="str">
        <f>IFERROR(VLOOKUP(VALUE(MID(AP908,4,1)),AdditionalElements!$V$2:$W$50,2,0),"")</f>
        <v/>
      </c>
      <c r="AU908" s="71"/>
      <c r="AV908" s="79" t="str">
        <f>IFERROR(IF(VALUE(MID(AU908,1,1))=1, VLOOKUP(VALUE(MID(AU908,1,1)), TxtPanelShape!$A$2:$C$50, 3, 0), (IF(VALUE(MID(AU908,1,1))&gt;=7, VLOOKUP(VALUE(MID(AU908,1,1)), TxtPanelShape!$A$2:$C$50, 3, 0),VLOOKUP(VALUE(MID(AU908,1,2)),TxtPanelShape!$A$2:$C$50,3,0)))), "")</f>
        <v/>
      </c>
      <c r="AW908" s="79" t="str">
        <f>IFERROR(IF(VALUE(MID(AU908,1,1))=1, ", "&amp;VLOOKUP(VALUE(MID(AU908,2,1)), TxtPanelShape!$H$2:$I$50, 2, 0), IF(VALUE(MID(AU908,1,1))&gt;=7, ", "&amp;VLOOKUP(VALUE(MID(AU908,2,1)), TxtPanelShape!$H$2:$I$50, 2, 0),"")), "")</f>
        <v/>
      </c>
      <c r="AX908" s="79" t="str">
        <f>IFERROR(IF(VALUE(MID(AU908,1,1))=1, ", "&amp;VLOOKUP(VALUE(MID(AU908,3,1)), TxtPanelShape!$O$2:$P$50, 2, 0), IF(VALUE(MID(AU908,1,1))&gt;=7, ", "&amp;VLOOKUP(VALUE(MID(AU908,3,1)), TxtPanelShape!$O$2:$P$50, 2, 0),"")),"")</f>
        <v/>
      </c>
      <c r="AY908" s="79" t="str">
        <f>IFERROR("; "&amp;VLOOKUP(VALUE(MID(AU908,4,1)), TxtPanelShape!$V$2:$W$50,2,0),"")</f>
        <v/>
      </c>
      <c r="AZ908" s="79" t="str">
        <f t="shared" si="181"/>
        <v/>
      </c>
      <c r="BA908" s="71"/>
      <c r="BB908" s="79" t="str">
        <f>IFERROR(IF(VALUE(MID(BA908,1,1))=1, VLOOKUP(VALUE(MID(BA908,1,1)), TxtPanelShape!$A$2:$C$50, 3, 0), (IF(VALUE(MID(BA908,1,1))&gt;=7, VLOOKUP(VALUE(MID(BA908,1,1)), TxtPanelShape!$A$2:$C$50, 3, 0),VLOOKUP(VALUE(MID(BA908,1,2)),TxtPanelShape!$A$2:$C$50,3,0)))), "")</f>
        <v/>
      </c>
      <c r="BC908" s="79" t="str">
        <f>IFERROR(IF(VALUE(MID(BA908,1,1))=1, ", "&amp;VLOOKUP(VALUE(MID(BA908,2,1)), TxtPanelShape!$H$2:$I$50, 2, 0), IF(VALUE(MID(BA908,1,1))&gt;=7, ", "&amp;VLOOKUP(VALUE(MID(BA908,2,1)), TxtPanelShape!$H$2:$I$50, 2, 0),"")), "")</f>
        <v/>
      </c>
      <c r="BD908" s="79" t="str">
        <f>IFERROR(IF(VALUE(MID(BA908,1,1))=1, ", "&amp;VLOOKUP(VALUE(MID(BA908,3,1)), TxtPanelShape!$O$2:$P$50, 2, 0), IF(VALUE(MID(BA908,1,1))&gt;=7, ", "&amp;VLOOKUP(VALUE(MID(BA908,3,1)), TxtPanelShape!$O$2:$P$50, 2, 0),"")),"")</f>
        <v/>
      </c>
      <c r="BE908" s="79" t="str">
        <f>IFERROR("; "&amp;VLOOKUP(VALUE(MID(BA908,4,1)), TxtPanelShape!$V$2:$W$50,2,0),"")</f>
        <v/>
      </c>
      <c r="BF908" s="79" t="str">
        <f t="shared" si="182"/>
        <v/>
      </c>
      <c r="BG908" s="71"/>
      <c r="BH908" s="79" t="str">
        <f>IFERROR(VLOOKUP(BG908, TxtPanelDefinition!$A$2:$B$50, 2, 0),"")</f>
        <v/>
      </c>
      <c r="BI908" s="71"/>
      <c r="BJ908" s="79" t="str">
        <f>IFERROR(VLOOKUP(BI908, TxtPanelDefinition!$A$2:$B$50, 2, 0),"")</f>
        <v/>
      </c>
      <c r="BK908" s="71"/>
      <c r="BL908" s="79" t="str">
        <f>IFERROR(VLOOKUP(BK908, InscrTechniques!$A$2:$B$50, 2, 0),"")</f>
        <v/>
      </c>
      <c r="BM908" s="71"/>
      <c r="BN908" s="79" t="str">
        <f>IFERROR(VLOOKUP(BM908, InscrTechniques!$A$2:$B$50, 2, 0),"")</f>
        <v/>
      </c>
      <c r="BO908" s="71"/>
      <c r="BP908" s="79" t="str">
        <f>IFERROR(VLOOKUP(BO908, InscrTechniques!$A$2:$B$50, 2, 0),"")</f>
        <v/>
      </c>
      <c r="BQ908" s="71"/>
      <c r="BR908" s="79" t="str">
        <f>IFERROR(VLOOKUP(BQ908, InscrTechniques!$A$2:$B$50, 2, 0),"")</f>
        <v/>
      </c>
      <c r="BS908" s="71"/>
      <c r="BT908" s="79" t="str">
        <f>IFERROR(VLOOKUP(BS908, InscrTechniques!$A$2:$B$50, 2, 0),"")</f>
        <v/>
      </c>
      <c r="BU908" s="71"/>
      <c r="BV908" s="79" t="str">
        <f>IFERROR(VLOOKUP(BU908, InscrTechniques!$A$2:$B$50, 2, 0),"")</f>
        <v/>
      </c>
      <c r="BW908" s="125"/>
      <c r="BX908" s="79" t="str">
        <f>IFERROR(VLOOKUP(BW908, InscrTechniques!$A$2:$B$50, 2, 0),"")</f>
        <v/>
      </c>
      <c r="BY908" s="125"/>
      <c r="BZ908" s="79" t="str">
        <f>IFERROR(VLOOKUP(BY908, InscrTechniques!$A$2:$B$50, 2, 0),"")</f>
        <v/>
      </c>
      <c r="CA908" s="74"/>
      <c r="CB908" s="114" t="str">
        <f>IFERROR(VLOOKUP(CA908, LetterStyle!$A$2:$B$50, 2, 0),"")</f>
        <v/>
      </c>
      <c r="CC908" s="74"/>
      <c r="CD908" s="114" t="str">
        <f>IFERROR(VLOOKUP(CC908, LetterStyle!$A$2:$B$50, 2, 0),"")</f>
        <v/>
      </c>
      <c r="CE908" s="74"/>
      <c r="CF908" s="114" t="str">
        <f>IFERROR(VLOOKUP(CE908, LetterStyle!$A$2:$B$50, 2, 0),"")</f>
        <v/>
      </c>
      <c r="CG908" s="74"/>
      <c r="CH908" s="79" t="str">
        <f>IFERROR(VLOOKUP(CG908, LetterStyle!$A$2:$B$50, 2, 0),"")</f>
        <v/>
      </c>
      <c r="CI908" s="71"/>
      <c r="CJ908" s="79" t="str">
        <f>IFERROR(VLOOKUP(CI908, DecMotifs!$A$1:$B$306, 2, 0),"")</f>
        <v/>
      </c>
      <c r="CK908" s="71"/>
      <c r="CL908" s="79" t="str">
        <f>IFERROR(VLOOKUP(CK908, DecMotifs!$A$1:$B$306, 2, 0),"")</f>
        <v/>
      </c>
      <c r="CM908" s="71"/>
      <c r="CN908" s="79" t="str">
        <f>IFERROR(VLOOKUP(CM908, DecMotifs!$A$1:$B$306, 2, 0),"")</f>
        <v/>
      </c>
      <c r="CO908" s="71"/>
      <c r="CP908" s="79" t="str">
        <f>IFERROR(VLOOKUP(CO908, MarginalDec!$A$2:$B$253, 2, 0),"")</f>
        <v/>
      </c>
      <c r="CQ908" s="71"/>
      <c r="CR908" s="79" t="str">
        <f>IFERROR(VLOOKUP(CQ908, MarginalDec!$A$2:$B$253, 2, 0),"")</f>
        <v/>
      </c>
      <c r="CS908" s="71"/>
      <c r="CT908" s="79" t="str">
        <f>IFERROR(VLOOKUP(CS908, MarginalDec!$A$2:$B$253, 2, 0),"")</f>
        <v/>
      </c>
      <c r="CU908" s="71"/>
      <c r="CV908" s="79" t="str">
        <f>IF(ISBLANK(CU908),"", IFERROR(VLOOKUP(CU908, Tooling!$A$2:$B$252, 2, 0),""))</f>
        <v/>
      </c>
      <c r="CW908" s="71"/>
      <c r="CX908" s="79" t="str">
        <f>IF(ISBLANK(CW908),"", IFERROR(VLOOKUP(CW908, Tooling!$A$2:$B$252, 2, 0),""))</f>
        <v/>
      </c>
      <c r="CY908" s="71"/>
      <c r="CZ908" s="79" t="str">
        <f>IF(ISBLANK(CY908),"", IFERROR(VLOOKUP(CY908, Repairs!$A$2:$B$252, 2, 0),""))</f>
        <v/>
      </c>
      <c r="DA908" s="77"/>
      <c r="DB908" s="71"/>
      <c r="DC908" s="79" t="str">
        <f>IFERROR(VLOOKUP(DB908, DatingReason!$A$2:$B$252, 2, 0),"")</f>
        <v/>
      </c>
      <c r="DD908" s="123" t="str">
        <f t="shared" si="183"/>
        <v/>
      </c>
      <c r="DF908" s="119" t="str">
        <f t="array" ref="DF908">IF(AND($B908&lt;&gt;"", $DE908&lt;&gt;"", $DE908&lt;&gt;"No"),MAX(IF($B908=PEOPLE!$B$4:$B$1000, PEOPLE!$Q$4:$Q$1000,""))+100,"")</f>
        <v/>
      </c>
      <c r="DG908" s="68"/>
      <c r="DH908" s="76">
        <f>COUNTIF(PEOPLE!B:B, MEMORIALS!B908)</f>
        <v>0</v>
      </c>
      <c r="DI908" s="82"/>
      <c r="DJ908" s="82"/>
      <c r="DK908" s="82"/>
      <c r="DL908" s="68"/>
      <c r="DM908" s="68"/>
      <c r="DN908" s="68"/>
      <c r="DO908" s="68"/>
      <c r="DP908" s="68"/>
    </row>
    <row r="909" spans="1:120" ht="15" customHeight="1" x14ac:dyDescent="0.25">
      <c r="A909" s="68"/>
      <c r="B909" s="69"/>
      <c r="C909" s="68"/>
      <c r="D909" s="68"/>
      <c r="E909" s="70" t="str">
        <f>IF(D909="","",VLOOKUP(D909,Denomination!$A$2:$B$50, 2, 0))</f>
        <v/>
      </c>
      <c r="F909" s="68"/>
      <c r="G909" s="71"/>
      <c r="H909" s="70" t="str">
        <f>IF(G909="","",VLOOKUP(G909,MCondition!$A$2:$B$50, 2, 0))</f>
        <v/>
      </c>
      <c r="I909" s="72"/>
      <c r="J909" s="71"/>
      <c r="K909" s="70" t="str">
        <f>IF(J909="","",VLOOKUP(J909,ICondition!$A$2:$B$50, 2, 0))</f>
        <v/>
      </c>
      <c r="L909" s="73"/>
      <c r="M909" s="73"/>
      <c r="N909" s="73"/>
      <c r="O909" s="73"/>
      <c r="P909" s="73"/>
      <c r="Q909" s="73"/>
      <c r="R909" s="78"/>
      <c r="S909" s="79" t="str">
        <f>IFERROR(VLOOKUP(R909,Material!$A$2:$B$59, 2, 0),"")</f>
        <v/>
      </c>
      <c r="T909" s="71"/>
      <c r="U909" s="79" t="str">
        <f>IFERROR(VLOOKUP(T909,Material!$A$2:$B$59, 2, 0),"")</f>
        <v/>
      </c>
      <c r="V909" s="71"/>
      <c r="W909" s="79" t="str">
        <f>IFERROR(VLOOKUP(V909,Material!$A$2:$B$59, 2, 0),"")</f>
        <v/>
      </c>
      <c r="X909" s="71"/>
      <c r="Y909" s="79" t="str">
        <f>IFERROR(VLOOKUP(X909,Material!$A$2:$B$59, 2, 0),"")</f>
        <v/>
      </c>
      <c r="Z909" s="71"/>
      <c r="AA909" s="79" t="str">
        <f>IFERROR(VLOOKUP(Z909,Material!$A$2:$B$59, 2, 0),"")</f>
        <v/>
      </c>
      <c r="AB909" s="74"/>
      <c r="AC909" s="75" t="e">
        <f t="shared" si="172"/>
        <v>#VALUE!</v>
      </c>
      <c r="AD909" s="75" t="e">
        <f t="shared" si="173"/>
        <v>#VALUE!</v>
      </c>
      <c r="AE909" s="75" t="e">
        <f t="shared" si="175"/>
        <v>#VALUE!</v>
      </c>
      <c r="AF909" s="75" t="e">
        <f t="shared" si="174"/>
        <v>#VALUE!</v>
      </c>
      <c r="AG909" s="75" t="e">
        <f t="shared" si="176"/>
        <v>#VALUE!</v>
      </c>
      <c r="AH909" s="75" t="e">
        <f t="shared" si="177"/>
        <v>#VALUE!</v>
      </c>
      <c r="AI909" s="75" t="e">
        <f t="shared" si="178"/>
        <v>#VALUE!</v>
      </c>
      <c r="AJ909" s="80" t="e">
        <f t="shared" si="179"/>
        <v>#VALUE!</v>
      </c>
      <c r="AK909" s="79" t="str">
        <f>(IFERROR(VLOOKUP(AB909,Categories!$A$2:$B$20,2,1),""))</f>
        <v/>
      </c>
      <c r="AL909" s="79" t="str">
        <f ca="1">IFERROR(VLOOKUP((HLOOKUP((VLOOKUP($AB909,Categories!$A$2:$F$20,3,1)), $AB$3:$AJ909, (ROW()-ROW($AB$3)+1), 0)), INDIRECT(VLOOKUP($AB909,Categories!$A$2:$F$20,6,1)),2,0),AK909)</f>
        <v/>
      </c>
      <c r="AM909" s="79" t="str">
        <f ca="1">IFERROR(VLOOKUP((HLOOKUP((VLOOKUP($AB909,Categories!$A$2:$F$20,4,1)),$AB$3:$AJ909,(ROW()-ROW($AB$3)+1),0)),INDIRECT(VLOOKUP($AB909,Categories!$A$2:$H$20,7,1)),2,0),"")</f>
        <v/>
      </c>
      <c r="AN909" s="79" t="str">
        <f ca="1">IFERROR(VLOOKUP((HLOOKUP((VLOOKUP($AB909,Categories!$A$2:$F$20,5,1)), $AB$3:$AJ909, (ROW()-ROW($AB$3)+1), 0)), INDIRECT(VLOOKUP($AB909,Categories!$A$2:$H$20,8,1)),2,0),"")</f>
        <v/>
      </c>
      <c r="AO909" s="79" t="str">
        <f t="shared" ca="1" si="180"/>
        <v/>
      </c>
      <c r="AP909" s="81"/>
      <c r="AQ909" s="70" t="str">
        <f>IFERROR(VLOOKUP(VALUE(MID(AP909,1,1)),AdditionalElements!$A$2:$B$50,2,0),"")</f>
        <v/>
      </c>
      <c r="AR909" s="70" t="str">
        <f>IFERROR(VLOOKUP(VALUE(MID(AP909,2,1)),AdditionalElements!$H$2:$I$50,2,0),"")</f>
        <v/>
      </c>
      <c r="AS909" s="70" t="str">
        <f>IFERROR(VLOOKUP(VALUE(MID(AP909,3,1)),AdditionalElements!$O$2:$P$50,2,0),"")</f>
        <v/>
      </c>
      <c r="AT909" s="70" t="str">
        <f>IFERROR(VLOOKUP(VALUE(MID(AP909,4,1)),AdditionalElements!$V$2:$W$50,2,0),"")</f>
        <v/>
      </c>
      <c r="AU909" s="71"/>
      <c r="AV909" s="79" t="str">
        <f>IFERROR(IF(VALUE(MID(AU909,1,1))=1, VLOOKUP(VALUE(MID(AU909,1,1)), TxtPanelShape!$A$2:$C$50, 3, 0), (IF(VALUE(MID(AU909,1,1))&gt;=7, VLOOKUP(VALUE(MID(AU909,1,1)), TxtPanelShape!$A$2:$C$50, 3, 0),VLOOKUP(VALUE(MID(AU909,1,2)),TxtPanelShape!$A$2:$C$50,3,0)))), "")</f>
        <v/>
      </c>
      <c r="AW909" s="79" t="str">
        <f>IFERROR(IF(VALUE(MID(AU909,1,1))=1, ", "&amp;VLOOKUP(VALUE(MID(AU909,2,1)), TxtPanelShape!$H$2:$I$50, 2, 0), IF(VALUE(MID(AU909,1,1))&gt;=7, ", "&amp;VLOOKUP(VALUE(MID(AU909,2,1)), TxtPanelShape!$H$2:$I$50, 2, 0),"")), "")</f>
        <v/>
      </c>
      <c r="AX909" s="79" t="str">
        <f>IFERROR(IF(VALUE(MID(AU909,1,1))=1, ", "&amp;VLOOKUP(VALUE(MID(AU909,3,1)), TxtPanelShape!$O$2:$P$50, 2, 0), IF(VALUE(MID(AU909,1,1))&gt;=7, ", "&amp;VLOOKUP(VALUE(MID(AU909,3,1)), TxtPanelShape!$O$2:$P$50, 2, 0),"")),"")</f>
        <v/>
      </c>
      <c r="AY909" s="79" t="str">
        <f>IFERROR("; "&amp;VLOOKUP(VALUE(MID(AU909,4,1)), TxtPanelShape!$V$2:$W$50,2,0),"")</f>
        <v/>
      </c>
      <c r="AZ909" s="79" t="str">
        <f t="shared" si="181"/>
        <v/>
      </c>
      <c r="BA909" s="71"/>
      <c r="BB909" s="79" t="str">
        <f>IFERROR(IF(VALUE(MID(BA909,1,1))=1, VLOOKUP(VALUE(MID(BA909,1,1)), TxtPanelShape!$A$2:$C$50, 3, 0), (IF(VALUE(MID(BA909,1,1))&gt;=7, VLOOKUP(VALUE(MID(BA909,1,1)), TxtPanelShape!$A$2:$C$50, 3, 0),VLOOKUP(VALUE(MID(BA909,1,2)),TxtPanelShape!$A$2:$C$50,3,0)))), "")</f>
        <v/>
      </c>
      <c r="BC909" s="79" t="str">
        <f>IFERROR(IF(VALUE(MID(BA909,1,1))=1, ", "&amp;VLOOKUP(VALUE(MID(BA909,2,1)), TxtPanelShape!$H$2:$I$50, 2, 0), IF(VALUE(MID(BA909,1,1))&gt;=7, ", "&amp;VLOOKUP(VALUE(MID(BA909,2,1)), TxtPanelShape!$H$2:$I$50, 2, 0),"")), "")</f>
        <v/>
      </c>
      <c r="BD909" s="79" t="str">
        <f>IFERROR(IF(VALUE(MID(BA909,1,1))=1, ", "&amp;VLOOKUP(VALUE(MID(BA909,3,1)), TxtPanelShape!$O$2:$P$50, 2, 0), IF(VALUE(MID(BA909,1,1))&gt;=7, ", "&amp;VLOOKUP(VALUE(MID(BA909,3,1)), TxtPanelShape!$O$2:$P$50, 2, 0),"")),"")</f>
        <v/>
      </c>
      <c r="BE909" s="79" t="str">
        <f>IFERROR("; "&amp;VLOOKUP(VALUE(MID(BA909,4,1)), TxtPanelShape!$V$2:$W$50,2,0),"")</f>
        <v/>
      </c>
      <c r="BF909" s="79" t="str">
        <f t="shared" si="182"/>
        <v/>
      </c>
      <c r="BG909" s="71"/>
      <c r="BH909" s="79" t="str">
        <f>IFERROR(VLOOKUP(BG909, TxtPanelDefinition!$A$2:$B$50, 2, 0),"")</f>
        <v/>
      </c>
      <c r="BI909" s="71"/>
      <c r="BJ909" s="79" t="str">
        <f>IFERROR(VLOOKUP(BI909, TxtPanelDefinition!$A$2:$B$50, 2, 0),"")</f>
        <v/>
      </c>
      <c r="BK909" s="71"/>
      <c r="BL909" s="79" t="str">
        <f>IFERROR(VLOOKUP(BK909, InscrTechniques!$A$2:$B$50, 2, 0),"")</f>
        <v/>
      </c>
      <c r="BM909" s="71"/>
      <c r="BN909" s="79" t="str">
        <f>IFERROR(VLOOKUP(BM909, InscrTechniques!$A$2:$B$50, 2, 0),"")</f>
        <v/>
      </c>
      <c r="BO909" s="71"/>
      <c r="BP909" s="79" t="str">
        <f>IFERROR(VLOOKUP(BO909, InscrTechniques!$A$2:$B$50, 2, 0),"")</f>
        <v/>
      </c>
      <c r="BQ909" s="71"/>
      <c r="BR909" s="79" t="str">
        <f>IFERROR(VLOOKUP(BQ909, InscrTechniques!$A$2:$B$50, 2, 0),"")</f>
        <v/>
      </c>
      <c r="BS909" s="71"/>
      <c r="BT909" s="79" t="str">
        <f>IFERROR(VLOOKUP(BS909, InscrTechniques!$A$2:$B$50, 2, 0),"")</f>
        <v/>
      </c>
      <c r="BU909" s="71"/>
      <c r="BV909" s="79" t="str">
        <f>IFERROR(VLOOKUP(BU909, InscrTechniques!$A$2:$B$50, 2, 0),"")</f>
        <v/>
      </c>
      <c r="BW909" s="125"/>
      <c r="BX909" s="79" t="str">
        <f>IFERROR(VLOOKUP(BW909, InscrTechniques!$A$2:$B$50, 2, 0),"")</f>
        <v/>
      </c>
      <c r="BY909" s="125"/>
      <c r="BZ909" s="79" t="str">
        <f>IFERROR(VLOOKUP(BY909, InscrTechniques!$A$2:$B$50, 2, 0),"")</f>
        <v/>
      </c>
      <c r="CA909" s="74"/>
      <c r="CB909" s="114" t="str">
        <f>IFERROR(VLOOKUP(CA909, LetterStyle!$A$2:$B$50, 2, 0),"")</f>
        <v/>
      </c>
      <c r="CC909" s="74"/>
      <c r="CD909" s="114" t="str">
        <f>IFERROR(VLOOKUP(CC909, LetterStyle!$A$2:$B$50, 2, 0),"")</f>
        <v/>
      </c>
      <c r="CE909" s="74"/>
      <c r="CF909" s="114" t="str">
        <f>IFERROR(VLOOKUP(CE909, LetterStyle!$A$2:$B$50, 2, 0),"")</f>
        <v/>
      </c>
      <c r="CG909" s="74"/>
      <c r="CH909" s="79" t="str">
        <f>IFERROR(VLOOKUP(CG909, LetterStyle!$A$2:$B$50, 2, 0),"")</f>
        <v/>
      </c>
      <c r="CI909" s="71"/>
      <c r="CJ909" s="79" t="str">
        <f>IFERROR(VLOOKUP(CI909, DecMotifs!$A$1:$B$306, 2, 0),"")</f>
        <v/>
      </c>
      <c r="CK909" s="71"/>
      <c r="CL909" s="79" t="str">
        <f>IFERROR(VLOOKUP(CK909, DecMotifs!$A$1:$B$306, 2, 0),"")</f>
        <v/>
      </c>
      <c r="CM909" s="71"/>
      <c r="CN909" s="79" t="str">
        <f>IFERROR(VLOOKUP(CM909, DecMotifs!$A$1:$B$306, 2, 0),"")</f>
        <v/>
      </c>
      <c r="CO909" s="71"/>
      <c r="CP909" s="79" t="str">
        <f>IFERROR(VLOOKUP(CO909, MarginalDec!$A$2:$B$253, 2, 0),"")</f>
        <v/>
      </c>
      <c r="CQ909" s="71"/>
      <c r="CR909" s="79" t="str">
        <f>IFERROR(VLOOKUP(CQ909, MarginalDec!$A$2:$B$253, 2, 0),"")</f>
        <v/>
      </c>
      <c r="CS909" s="71"/>
      <c r="CT909" s="79" t="str">
        <f>IFERROR(VLOOKUP(CS909, MarginalDec!$A$2:$B$253, 2, 0),"")</f>
        <v/>
      </c>
      <c r="CU909" s="71"/>
      <c r="CV909" s="79" t="str">
        <f>IF(ISBLANK(CU909),"", IFERROR(VLOOKUP(CU909, Tooling!$A$2:$B$252, 2, 0),""))</f>
        <v/>
      </c>
      <c r="CW909" s="71"/>
      <c r="CX909" s="79" t="str">
        <f>IF(ISBLANK(CW909),"", IFERROR(VLOOKUP(CW909, Tooling!$A$2:$B$252, 2, 0),""))</f>
        <v/>
      </c>
      <c r="CY909" s="71"/>
      <c r="CZ909" s="79" t="str">
        <f>IF(ISBLANK(CY909),"", IFERROR(VLOOKUP(CY909, Repairs!$A$2:$B$252, 2, 0),""))</f>
        <v/>
      </c>
      <c r="DA909" s="77"/>
      <c r="DB909" s="71"/>
      <c r="DC909" s="79" t="str">
        <f>IFERROR(VLOOKUP(DB909, DatingReason!$A$2:$B$252, 2, 0),"")</f>
        <v/>
      </c>
      <c r="DD909" s="123" t="str">
        <f t="shared" si="183"/>
        <v/>
      </c>
      <c r="DF909" s="119" t="str">
        <f t="array" ref="DF909">IF(AND($B909&lt;&gt;"", $DE909&lt;&gt;"", $DE909&lt;&gt;"No"),MAX(IF($B909=PEOPLE!$B$4:$B$1000, PEOPLE!$Q$4:$Q$1000,""))+100,"")</f>
        <v/>
      </c>
      <c r="DG909" s="68"/>
      <c r="DH909" s="76">
        <f>COUNTIF(PEOPLE!B:B, MEMORIALS!B909)</f>
        <v>0</v>
      </c>
      <c r="DI909" s="82"/>
      <c r="DJ909" s="82"/>
      <c r="DK909" s="82"/>
      <c r="DL909" s="68"/>
      <c r="DM909" s="68"/>
      <c r="DN909" s="68"/>
      <c r="DO909" s="68"/>
      <c r="DP909" s="68"/>
    </row>
    <row r="910" spans="1:120" ht="15" customHeight="1" x14ac:dyDescent="0.25">
      <c r="A910" s="68"/>
      <c r="B910" s="69"/>
      <c r="C910" s="68"/>
      <c r="D910" s="68"/>
      <c r="E910" s="70" t="str">
        <f>IF(D910="","",VLOOKUP(D910,Denomination!$A$2:$B$50, 2, 0))</f>
        <v/>
      </c>
      <c r="F910" s="68"/>
      <c r="G910" s="71"/>
      <c r="H910" s="70" t="str">
        <f>IF(G910="","",VLOOKUP(G910,MCondition!$A$2:$B$50, 2, 0))</f>
        <v/>
      </c>
      <c r="I910" s="72"/>
      <c r="J910" s="71"/>
      <c r="K910" s="70" t="str">
        <f>IF(J910="","",VLOOKUP(J910,ICondition!$A$2:$B$50, 2, 0))</f>
        <v/>
      </c>
      <c r="L910" s="73"/>
      <c r="M910" s="73"/>
      <c r="N910" s="73"/>
      <c r="O910" s="73"/>
      <c r="P910" s="73"/>
      <c r="Q910" s="73"/>
      <c r="R910" s="78"/>
      <c r="S910" s="79" t="str">
        <f>IFERROR(VLOOKUP(R910,Material!$A$2:$B$59, 2, 0),"")</f>
        <v/>
      </c>
      <c r="T910" s="71"/>
      <c r="U910" s="79" t="str">
        <f>IFERROR(VLOOKUP(T910,Material!$A$2:$B$59, 2, 0),"")</f>
        <v/>
      </c>
      <c r="V910" s="71"/>
      <c r="W910" s="79" t="str">
        <f>IFERROR(VLOOKUP(V910,Material!$A$2:$B$59, 2, 0),"")</f>
        <v/>
      </c>
      <c r="X910" s="71"/>
      <c r="Y910" s="79" t="str">
        <f>IFERROR(VLOOKUP(X910,Material!$A$2:$B$59, 2, 0),"")</f>
        <v/>
      </c>
      <c r="Z910" s="71"/>
      <c r="AA910" s="79" t="str">
        <f>IFERROR(VLOOKUP(Z910,Material!$A$2:$B$59, 2, 0),"")</f>
        <v/>
      </c>
      <c r="AB910" s="74"/>
      <c r="AC910" s="75" t="e">
        <f t="shared" si="172"/>
        <v>#VALUE!</v>
      </c>
      <c r="AD910" s="75" t="e">
        <f t="shared" si="173"/>
        <v>#VALUE!</v>
      </c>
      <c r="AE910" s="75" t="e">
        <f t="shared" si="175"/>
        <v>#VALUE!</v>
      </c>
      <c r="AF910" s="75" t="e">
        <f t="shared" si="174"/>
        <v>#VALUE!</v>
      </c>
      <c r="AG910" s="75" t="e">
        <f t="shared" si="176"/>
        <v>#VALUE!</v>
      </c>
      <c r="AH910" s="75" t="e">
        <f t="shared" si="177"/>
        <v>#VALUE!</v>
      </c>
      <c r="AI910" s="75" t="e">
        <f t="shared" si="178"/>
        <v>#VALUE!</v>
      </c>
      <c r="AJ910" s="80" t="e">
        <f t="shared" si="179"/>
        <v>#VALUE!</v>
      </c>
      <c r="AK910" s="79" t="str">
        <f>(IFERROR(VLOOKUP(AB910,Categories!$A$2:$B$20,2,1),""))</f>
        <v/>
      </c>
      <c r="AL910" s="79" t="str">
        <f ca="1">IFERROR(VLOOKUP((HLOOKUP((VLOOKUP($AB910,Categories!$A$2:$F$20,3,1)), $AB$3:$AJ910, (ROW()-ROW($AB$3)+1), 0)), INDIRECT(VLOOKUP($AB910,Categories!$A$2:$F$20,6,1)),2,0),AK910)</f>
        <v/>
      </c>
      <c r="AM910" s="79" t="str">
        <f ca="1">IFERROR(VLOOKUP((HLOOKUP((VLOOKUP($AB910,Categories!$A$2:$F$20,4,1)),$AB$3:$AJ910,(ROW()-ROW($AB$3)+1),0)),INDIRECT(VLOOKUP($AB910,Categories!$A$2:$H$20,7,1)),2,0),"")</f>
        <v/>
      </c>
      <c r="AN910" s="79" t="str">
        <f ca="1">IFERROR(VLOOKUP((HLOOKUP((VLOOKUP($AB910,Categories!$A$2:$F$20,5,1)), $AB$3:$AJ910, (ROW()-ROW($AB$3)+1), 0)), INDIRECT(VLOOKUP($AB910,Categories!$A$2:$H$20,8,1)),2,0),"")</f>
        <v/>
      </c>
      <c r="AO910" s="79" t="str">
        <f t="shared" ca="1" si="180"/>
        <v/>
      </c>
      <c r="AP910" s="81"/>
      <c r="AQ910" s="70" t="str">
        <f>IFERROR(VLOOKUP(VALUE(MID(AP910,1,1)),AdditionalElements!$A$2:$B$50,2,0),"")</f>
        <v/>
      </c>
      <c r="AR910" s="70" t="str">
        <f>IFERROR(VLOOKUP(VALUE(MID(AP910,2,1)),AdditionalElements!$H$2:$I$50,2,0),"")</f>
        <v/>
      </c>
      <c r="AS910" s="70" t="str">
        <f>IFERROR(VLOOKUP(VALUE(MID(AP910,3,1)),AdditionalElements!$O$2:$P$50,2,0),"")</f>
        <v/>
      </c>
      <c r="AT910" s="70" t="str">
        <f>IFERROR(VLOOKUP(VALUE(MID(AP910,4,1)),AdditionalElements!$V$2:$W$50,2,0),"")</f>
        <v/>
      </c>
      <c r="AU910" s="71"/>
      <c r="AV910" s="79" t="str">
        <f>IFERROR(IF(VALUE(MID(AU910,1,1))=1, VLOOKUP(VALUE(MID(AU910,1,1)), TxtPanelShape!$A$2:$C$50, 3, 0), (IF(VALUE(MID(AU910,1,1))&gt;=7, VLOOKUP(VALUE(MID(AU910,1,1)), TxtPanelShape!$A$2:$C$50, 3, 0),VLOOKUP(VALUE(MID(AU910,1,2)),TxtPanelShape!$A$2:$C$50,3,0)))), "")</f>
        <v/>
      </c>
      <c r="AW910" s="79" t="str">
        <f>IFERROR(IF(VALUE(MID(AU910,1,1))=1, ", "&amp;VLOOKUP(VALUE(MID(AU910,2,1)), TxtPanelShape!$H$2:$I$50, 2, 0), IF(VALUE(MID(AU910,1,1))&gt;=7, ", "&amp;VLOOKUP(VALUE(MID(AU910,2,1)), TxtPanelShape!$H$2:$I$50, 2, 0),"")), "")</f>
        <v/>
      </c>
      <c r="AX910" s="79" t="str">
        <f>IFERROR(IF(VALUE(MID(AU910,1,1))=1, ", "&amp;VLOOKUP(VALUE(MID(AU910,3,1)), TxtPanelShape!$O$2:$P$50, 2, 0), IF(VALUE(MID(AU910,1,1))&gt;=7, ", "&amp;VLOOKUP(VALUE(MID(AU910,3,1)), TxtPanelShape!$O$2:$P$50, 2, 0),"")),"")</f>
        <v/>
      </c>
      <c r="AY910" s="79" t="str">
        <f>IFERROR("; "&amp;VLOOKUP(VALUE(MID(AU910,4,1)), TxtPanelShape!$V$2:$W$50,2,0),"")</f>
        <v/>
      </c>
      <c r="AZ910" s="79" t="str">
        <f t="shared" si="181"/>
        <v/>
      </c>
      <c r="BA910" s="71"/>
      <c r="BB910" s="79" t="str">
        <f>IFERROR(IF(VALUE(MID(BA910,1,1))=1, VLOOKUP(VALUE(MID(BA910,1,1)), TxtPanelShape!$A$2:$C$50, 3, 0), (IF(VALUE(MID(BA910,1,1))&gt;=7, VLOOKUP(VALUE(MID(BA910,1,1)), TxtPanelShape!$A$2:$C$50, 3, 0),VLOOKUP(VALUE(MID(BA910,1,2)),TxtPanelShape!$A$2:$C$50,3,0)))), "")</f>
        <v/>
      </c>
      <c r="BC910" s="79" t="str">
        <f>IFERROR(IF(VALUE(MID(BA910,1,1))=1, ", "&amp;VLOOKUP(VALUE(MID(BA910,2,1)), TxtPanelShape!$H$2:$I$50, 2, 0), IF(VALUE(MID(BA910,1,1))&gt;=7, ", "&amp;VLOOKUP(VALUE(MID(BA910,2,1)), TxtPanelShape!$H$2:$I$50, 2, 0),"")), "")</f>
        <v/>
      </c>
      <c r="BD910" s="79" t="str">
        <f>IFERROR(IF(VALUE(MID(BA910,1,1))=1, ", "&amp;VLOOKUP(VALUE(MID(BA910,3,1)), TxtPanelShape!$O$2:$P$50, 2, 0), IF(VALUE(MID(BA910,1,1))&gt;=7, ", "&amp;VLOOKUP(VALUE(MID(BA910,3,1)), TxtPanelShape!$O$2:$P$50, 2, 0),"")),"")</f>
        <v/>
      </c>
      <c r="BE910" s="79" t="str">
        <f>IFERROR("; "&amp;VLOOKUP(VALUE(MID(BA910,4,1)), TxtPanelShape!$V$2:$W$50,2,0),"")</f>
        <v/>
      </c>
      <c r="BF910" s="79" t="str">
        <f t="shared" si="182"/>
        <v/>
      </c>
      <c r="BG910" s="71"/>
      <c r="BH910" s="79" t="str">
        <f>IFERROR(VLOOKUP(BG910, TxtPanelDefinition!$A$2:$B$50, 2, 0),"")</f>
        <v/>
      </c>
      <c r="BI910" s="71"/>
      <c r="BJ910" s="79" t="str">
        <f>IFERROR(VLOOKUP(BI910, TxtPanelDefinition!$A$2:$B$50, 2, 0),"")</f>
        <v/>
      </c>
      <c r="BK910" s="71"/>
      <c r="BL910" s="79" t="str">
        <f>IFERROR(VLOOKUP(BK910, InscrTechniques!$A$2:$B$50, 2, 0),"")</f>
        <v/>
      </c>
      <c r="BM910" s="71"/>
      <c r="BN910" s="79" t="str">
        <f>IFERROR(VLOOKUP(BM910, InscrTechniques!$A$2:$B$50, 2, 0),"")</f>
        <v/>
      </c>
      <c r="BO910" s="71"/>
      <c r="BP910" s="79" t="str">
        <f>IFERROR(VLOOKUP(BO910, InscrTechniques!$A$2:$B$50, 2, 0),"")</f>
        <v/>
      </c>
      <c r="BQ910" s="71"/>
      <c r="BR910" s="79" t="str">
        <f>IFERROR(VLOOKUP(BQ910, InscrTechniques!$A$2:$B$50, 2, 0),"")</f>
        <v/>
      </c>
      <c r="BS910" s="71"/>
      <c r="BT910" s="79" t="str">
        <f>IFERROR(VLOOKUP(BS910, InscrTechniques!$A$2:$B$50, 2, 0),"")</f>
        <v/>
      </c>
      <c r="BU910" s="71"/>
      <c r="BV910" s="79" t="str">
        <f>IFERROR(VLOOKUP(BU910, InscrTechniques!$A$2:$B$50, 2, 0),"")</f>
        <v/>
      </c>
      <c r="BW910" s="125"/>
      <c r="BX910" s="79" t="str">
        <f>IFERROR(VLOOKUP(BW910, InscrTechniques!$A$2:$B$50, 2, 0),"")</f>
        <v/>
      </c>
      <c r="BY910" s="125"/>
      <c r="BZ910" s="79" t="str">
        <f>IFERROR(VLOOKUP(BY910, InscrTechniques!$A$2:$B$50, 2, 0),"")</f>
        <v/>
      </c>
      <c r="CA910" s="74"/>
      <c r="CB910" s="114" t="str">
        <f>IFERROR(VLOOKUP(CA910, LetterStyle!$A$2:$B$50, 2, 0),"")</f>
        <v/>
      </c>
      <c r="CC910" s="74"/>
      <c r="CD910" s="114" t="str">
        <f>IFERROR(VLOOKUP(CC910, LetterStyle!$A$2:$B$50, 2, 0),"")</f>
        <v/>
      </c>
      <c r="CE910" s="74"/>
      <c r="CF910" s="114" t="str">
        <f>IFERROR(VLOOKUP(CE910, LetterStyle!$A$2:$B$50, 2, 0),"")</f>
        <v/>
      </c>
      <c r="CG910" s="74"/>
      <c r="CH910" s="79" t="str">
        <f>IFERROR(VLOOKUP(CG910, LetterStyle!$A$2:$B$50, 2, 0),"")</f>
        <v/>
      </c>
      <c r="CI910" s="71"/>
      <c r="CJ910" s="79" t="str">
        <f>IFERROR(VLOOKUP(CI910, DecMotifs!$A$1:$B$306, 2, 0),"")</f>
        <v/>
      </c>
      <c r="CK910" s="71"/>
      <c r="CL910" s="79" t="str">
        <f>IFERROR(VLOOKUP(CK910, DecMotifs!$A$1:$B$306, 2, 0),"")</f>
        <v/>
      </c>
      <c r="CM910" s="71"/>
      <c r="CN910" s="79" t="str">
        <f>IFERROR(VLOOKUP(CM910, DecMotifs!$A$1:$B$306, 2, 0),"")</f>
        <v/>
      </c>
      <c r="CO910" s="71"/>
      <c r="CP910" s="79" t="str">
        <f>IFERROR(VLOOKUP(CO910, MarginalDec!$A$2:$B$253, 2, 0),"")</f>
        <v/>
      </c>
      <c r="CQ910" s="71"/>
      <c r="CR910" s="79" t="str">
        <f>IFERROR(VLOOKUP(CQ910, MarginalDec!$A$2:$B$253, 2, 0),"")</f>
        <v/>
      </c>
      <c r="CS910" s="71"/>
      <c r="CT910" s="79" t="str">
        <f>IFERROR(VLOOKUP(CS910, MarginalDec!$A$2:$B$253, 2, 0),"")</f>
        <v/>
      </c>
      <c r="CU910" s="71"/>
      <c r="CV910" s="79" t="str">
        <f>IF(ISBLANK(CU910),"", IFERROR(VLOOKUP(CU910, Tooling!$A$2:$B$252, 2, 0),""))</f>
        <v/>
      </c>
      <c r="CW910" s="71"/>
      <c r="CX910" s="79" t="str">
        <f>IF(ISBLANK(CW910),"", IFERROR(VLOOKUP(CW910, Tooling!$A$2:$B$252, 2, 0),""))</f>
        <v/>
      </c>
      <c r="CY910" s="71"/>
      <c r="CZ910" s="79" t="str">
        <f>IF(ISBLANK(CY910),"", IFERROR(VLOOKUP(CY910, Repairs!$A$2:$B$252, 2, 0),""))</f>
        <v/>
      </c>
      <c r="DA910" s="77"/>
      <c r="DB910" s="71"/>
      <c r="DC910" s="79" t="str">
        <f>IFERROR(VLOOKUP(DB910, DatingReason!$A$2:$B$252, 2, 0),"")</f>
        <v/>
      </c>
      <c r="DD910" s="123" t="str">
        <f t="shared" si="183"/>
        <v/>
      </c>
      <c r="DF910" s="119" t="str">
        <f t="array" ref="DF910">IF(AND($B910&lt;&gt;"", $DE910&lt;&gt;"", $DE910&lt;&gt;"No"),MAX(IF($B910=PEOPLE!$B$4:$B$1000, PEOPLE!$Q$4:$Q$1000,""))+100,"")</f>
        <v/>
      </c>
      <c r="DG910" s="68"/>
      <c r="DH910" s="76">
        <f>COUNTIF(PEOPLE!B:B, MEMORIALS!B910)</f>
        <v>0</v>
      </c>
      <c r="DI910" s="82"/>
      <c r="DJ910" s="82"/>
      <c r="DK910" s="82"/>
      <c r="DL910" s="68"/>
      <c r="DM910" s="68"/>
      <c r="DN910" s="68"/>
      <c r="DO910" s="68"/>
      <c r="DP910" s="68"/>
    </row>
    <row r="911" spans="1:120" ht="15" customHeight="1" x14ac:dyDescent="0.25">
      <c r="A911" s="68"/>
      <c r="B911" s="69"/>
      <c r="C911" s="68"/>
      <c r="D911" s="68"/>
      <c r="E911" s="70" t="str">
        <f>IF(D911="","",VLOOKUP(D911,Denomination!$A$2:$B$50, 2, 0))</f>
        <v/>
      </c>
      <c r="F911" s="68"/>
      <c r="G911" s="71"/>
      <c r="H911" s="70" t="str">
        <f>IF(G911="","",VLOOKUP(G911,MCondition!$A$2:$B$50, 2, 0))</f>
        <v/>
      </c>
      <c r="I911" s="72"/>
      <c r="J911" s="71"/>
      <c r="K911" s="70" t="str">
        <f>IF(J911="","",VLOOKUP(J911,ICondition!$A$2:$B$50, 2, 0))</f>
        <v/>
      </c>
      <c r="L911" s="73"/>
      <c r="M911" s="73"/>
      <c r="N911" s="73"/>
      <c r="O911" s="73"/>
      <c r="P911" s="73"/>
      <c r="Q911" s="73"/>
      <c r="R911" s="78"/>
      <c r="S911" s="79" t="str">
        <f>IFERROR(VLOOKUP(R911,Material!$A$2:$B$59, 2, 0),"")</f>
        <v/>
      </c>
      <c r="T911" s="71"/>
      <c r="U911" s="79" t="str">
        <f>IFERROR(VLOOKUP(T911,Material!$A$2:$B$59, 2, 0),"")</f>
        <v/>
      </c>
      <c r="V911" s="71"/>
      <c r="W911" s="79" t="str">
        <f>IFERROR(VLOOKUP(V911,Material!$A$2:$B$59, 2, 0),"")</f>
        <v/>
      </c>
      <c r="X911" s="71"/>
      <c r="Y911" s="79" t="str">
        <f>IFERROR(VLOOKUP(X911,Material!$A$2:$B$59, 2, 0),"")</f>
        <v/>
      </c>
      <c r="Z911" s="71"/>
      <c r="AA911" s="79" t="str">
        <f>IFERROR(VLOOKUP(Z911,Material!$A$2:$B$59, 2, 0),"")</f>
        <v/>
      </c>
      <c r="AB911" s="74"/>
      <c r="AC911" s="75" t="e">
        <f t="shared" si="172"/>
        <v>#VALUE!</v>
      </c>
      <c r="AD911" s="75" t="e">
        <f t="shared" si="173"/>
        <v>#VALUE!</v>
      </c>
      <c r="AE911" s="75" t="e">
        <f t="shared" si="175"/>
        <v>#VALUE!</v>
      </c>
      <c r="AF911" s="75" t="e">
        <f t="shared" si="174"/>
        <v>#VALUE!</v>
      </c>
      <c r="AG911" s="75" t="e">
        <f t="shared" si="176"/>
        <v>#VALUE!</v>
      </c>
      <c r="AH911" s="75" t="e">
        <f t="shared" si="177"/>
        <v>#VALUE!</v>
      </c>
      <c r="AI911" s="75" t="e">
        <f t="shared" si="178"/>
        <v>#VALUE!</v>
      </c>
      <c r="AJ911" s="80" t="e">
        <f t="shared" si="179"/>
        <v>#VALUE!</v>
      </c>
      <c r="AK911" s="79" t="str">
        <f>(IFERROR(VLOOKUP(AB911,Categories!$A$2:$B$20,2,1),""))</f>
        <v/>
      </c>
      <c r="AL911" s="79" t="str">
        <f ca="1">IFERROR(VLOOKUP((HLOOKUP((VLOOKUP($AB911,Categories!$A$2:$F$20,3,1)), $AB$3:$AJ911, (ROW()-ROW($AB$3)+1), 0)), INDIRECT(VLOOKUP($AB911,Categories!$A$2:$F$20,6,1)),2,0),AK911)</f>
        <v/>
      </c>
      <c r="AM911" s="79" t="str">
        <f ca="1">IFERROR(VLOOKUP((HLOOKUP((VLOOKUP($AB911,Categories!$A$2:$F$20,4,1)),$AB$3:$AJ911,(ROW()-ROW($AB$3)+1),0)),INDIRECT(VLOOKUP($AB911,Categories!$A$2:$H$20,7,1)),2,0),"")</f>
        <v/>
      </c>
      <c r="AN911" s="79" t="str">
        <f ca="1">IFERROR(VLOOKUP((HLOOKUP((VLOOKUP($AB911,Categories!$A$2:$F$20,5,1)), $AB$3:$AJ911, (ROW()-ROW($AB$3)+1), 0)), INDIRECT(VLOOKUP($AB911,Categories!$A$2:$H$20,8,1)),2,0),"")</f>
        <v/>
      </c>
      <c r="AO911" s="79" t="str">
        <f t="shared" ca="1" si="180"/>
        <v/>
      </c>
      <c r="AP911" s="81"/>
      <c r="AQ911" s="70" t="str">
        <f>IFERROR(VLOOKUP(VALUE(MID(AP911,1,1)),AdditionalElements!$A$2:$B$50,2,0),"")</f>
        <v/>
      </c>
      <c r="AR911" s="70" t="str">
        <f>IFERROR(VLOOKUP(VALUE(MID(AP911,2,1)),AdditionalElements!$H$2:$I$50,2,0),"")</f>
        <v/>
      </c>
      <c r="AS911" s="70" t="str">
        <f>IFERROR(VLOOKUP(VALUE(MID(AP911,3,1)),AdditionalElements!$O$2:$P$50,2,0),"")</f>
        <v/>
      </c>
      <c r="AT911" s="70" t="str">
        <f>IFERROR(VLOOKUP(VALUE(MID(AP911,4,1)),AdditionalElements!$V$2:$W$50,2,0),"")</f>
        <v/>
      </c>
      <c r="AU911" s="71"/>
      <c r="AV911" s="79" t="str">
        <f>IFERROR(IF(VALUE(MID(AU911,1,1))=1, VLOOKUP(VALUE(MID(AU911,1,1)), TxtPanelShape!$A$2:$C$50, 3, 0), (IF(VALUE(MID(AU911,1,1))&gt;=7, VLOOKUP(VALUE(MID(AU911,1,1)), TxtPanelShape!$A$2:$C$50, 3, 0),VLOOKUP(VALUE(MID(AU911,1,2)),TxtPanelShape!$A$2:$C$50,3,0)))), "")</f>
        <v/>
      </c>
      <c r="AW911" s="79" t="str">
        <f>IFERROR(IF(VALUE(MID(AU911,1,1))=1, ", "&amp;VLOOKUP(VALUE(MID(AU911,2,1)), TxtPanelShape!$H$2:$I$50, 2, 0), IF(VALUE(MID(AU911,1,1))&gt;=7, ", "&amp;VLOOKUP(VALUE(MID(AU911,2,1)), TxtPanelShape!$H$2:$I$50, 2, 0),"")), "")</f>
        <v/>
      </c>
      <c r="AX911" s="79" t="str">
        <f>IFERROR(IF(VALUE(MID(AU911,1,1))=1, ", "&amp;VLOOKUP(VALUE(MID(AU911,3,1)), TxtPanelShape!$O$2:$P$50, 2, 0), IF(VALUE(MID(AU911,1,1))&gt;=7, ", "&amp;VLOOKUP(VALUE(MID(AU911,3,1)), TxtPanelShape!$O$2:$P$50, 2, 0),"")),"")</f>
        <v/>
      </c>
      <c r="AY911" s="79" t="str">
        <f>IFERROR("; "&amp;VLOOKUP(VALUE(MID(AU911,4,1)), TxtPanelShape!$V$2:$W$50,2,0),"")</f>
        <v/>
      </c>
      <c r="AZ911" s="79" t="str">
        <f t="shared" si="181"/>
        <v/>
      </c>
      <c r="BA911" s="71"/>
      <c r="BB911" s="79" t="str">
        <f>IFERROR(IF(VALUE(MID(BA911,1,1))=1, VLOOKUP(VALUE(MID(BA911,1,1)), TxtPanelShape!$A$2:$C$50, 3, 0), (IF(VALUE(MID(BA911,1,1))&gt;=7, VLOOKUP(VALUE(MID(BA911,1,1)), TxtPanelShape!$A$2:$C$50, 3, 0),VLOOKUP(VALUE(MID(BA911,1,2)),TxtPanelShape!$A$2:$C$50,3,0)))), "")</f>
        <v/>
      </c>
      <c r="BC911" s="79" t="str">
        <f>IFERROR(IF(VALUE(MID(BA911,1,1))=1, ", "&amp;VLOOKUP(VALUE(MID(BA911,2,1)), TxtPanelShape!$H$2:$I$50, 2, 0), IF(VALUE(MID(BA911,1,1))&gt;=7, ", "&amp;VLOOKUP(VALUE(MID(BA911,2,1)), TxtPanelShape!$H$2:$I$50, 2, 0),"")), "")</f>
        <v/>
      </c>
      <c r="BD911" s="79" t="str">
        <f>IFERROR(IF(VALUE(MID(BA911,1,1))=1, ", "&amp;VLOOKUP(VALUE(MID(BA911,3,1)), TxtPanelShape!$O$2:$P$50, 2, 0), IF(VALUE(MID(BA911,1,1))&gt;=7, ", "&amp;VLOOKUP(VALUE(MID(BA911,3,1)), TxtPanelShape!$O$2:$P$50, 2, 0),"")),"")</f>
        <v/>
      </c>
      <c r="BE911" s="79" t="str">
        <f>IFERROR("; "&amp;VLOOKUP(VALUE(MID(BA911,4,1)), TxtPanelShape!$V$2:$W$50,2,0),"")</f>
        <v/>
      </c>
      <c r="BF911" s="79" t="str">
        <f t="shared" si="182"/>
        <v/>
      </c>
      <c r="BG911" s="71"/>
      <c r="BH911" s="79" t="str">
        <f>IFERROR(VLOOKUP(BG911, TxtPanelDefinition!$A$2:$B$50, 2, 0),"")</f>
        <v/>
      </c>
      <c r="BI911" s="71"/>
      <c r="BJ911" s="79" t="str">
        <f>IFERROR(VLOOKUP(BI911, TxtPanelDefinition!$A$2:$B$50, 2, 0),"")</f>
        <v/>
      </c>
      <c r="BK911" s="71"/>
      <c r="BL911" s="79" t="str">
        <f>IFERROR(VLOOKUP(BK911, InscrTechniques!$A$2:$B$50, 2, 0),"")</f>
        <v/>
      </c>
      <c r="BM911" s="71"/>
      <c r="BN911" s="79" t="str">
        <f>IFERROR(VLOOKUP(BM911, InscrTechniques!$A$2:$B$50, 2, 0),"")</f>
        <v/>
      </c>
      <c r="BO911" s="71"/>
      <c r="BP911" s="79" t="str">
        <f>IFERROR(VLOOKUP(BO911, InscrTechniques!$A$2:$B$50, 2, 0),"")</f>
        <v/>
      </c>
      <c r="BQ911" s="71"/>
      <c r="BR911" s="79" t="str">
        <f>IFERROR(VLOOKUP(BQ911, InscrTechniques!$A$2:$B$50, 2, 0),"")</f>
        <v/>
      </c>
      <c r="BS911" s="71"/>
      <c r="BT911" s="79" t="str">
        <f>IFERROR(VLOOKUP(BS911, InscrTechniques!$A$2:$B$50, 2, 0),"")</f>
        <v/>
      </c>
      <c r="BU911" s="71"/>
      <c r="BV911" s="79" t="str">
        <f>IFERROR(VLOOKUP(BU911, InscrTechniques!$A$2:$B$50, 2, 0),"")</f>
        <v/>
      </c>
      <c r="BW911" s="125"/>
      <c r="BX911" s="79" t="str">
        <f>IFERROR(VLOOKUP(BW911, InscrTechniques!$A$2:$B$50, 2, 0),"")</f>
        <v/>
      </c>
      <c r="BY911" s="125"/>
      <c r="BZ911" s="79" t="str">
        <f>IFERROR(VLOOKUP(BY911, InscrTechniques!$A$2:$B$50, 2, 0),"")</f>
        <v/>
      </c>
      <c r="CA911" s="74"/>
      <c r="CB911" s="114" t="str">
        <f>IFERROR(VLOOKUP(CA911, LetterStyle!$A$2:$B$50, 2, 0),"")</f>
        <v/>
      </c>
      <c r="CC911" s="74"/>
      <c r="CD911" s="114" t="str">
        <f>IFERROR(VLOOKUP(CC911, LetterStyle!$A$2:$B$50, 2, 0),"")</f>
        <v/>
      </c>
      <c r="CE911" s="74"/>
      <c r="CF911" s="114" t="str">
        <f>IFERROR(VLOOKUP(CE911, LetterStyle!$A$2:$B$50, 2, 0),"")</f>
        <v/>
      </c>
      <c r="CG911" s="74"/>
      <c r="CH911" s="79" t="str">
        <f>IFERROR(VLOOKUP(CG911, LetterStyle!$A$2:$B$50, 2, 0),"")</f>
        <v/>
      </c>
      <c r="CI911" s="71"/>
      <c r="CJ911" s="79" t="str">
        <f>IFERROR(VLOOKUP(CI911, DecMotifs!$A$1:$B$306, 2, 0),"")</f>
        <v/>
      </c>
      <c r="CK911" s="71"/>
      <c r="CL911" s="79" t="str">
        <f>IFERROR(VLOOKUP(CK911, DecMotifs!$A$1:$B$306, 2, 0),"")</f>
        <v/>
      </c>
      <c r="CM911" s="71"/>
      <c r="CN911" s="79" t="str">
        <f>IFERROR(VLOOKUP(CM911, DecMotifs!$A$1:$B$306, 2, 0),"")</f>
        <v/>
      </c>
      <c r="CO911" s="71"/>
      <c r="CP911" s="79" t="str">
        <f>IFERROR(VLOOKUP(CO911, MarginalDec!$A$2:$B$253, 2, 0),"")</f>
        <v/>
      </c>
      <c r="CQ911" s="71"/>
      <c r="CR911" s="79" t="str">
        <f>IFERROR(VLOOKUP(CQ911, MarginalDec!$A$2:$B$253, 2, 0),"")</f>
        <v/>
      </c>
      <c r="CS911" s="71"/>
      <c r="CT911" s="79" t="str">
        <f>IFERROR(VLOOKUP(CS911, MarginalDec!$A$2:$B$253, 2, 0),"")</f>
        <v/>
      </c>
      <c r="CU911" s="71"/>
      <c r="CV911" s="79" t="str">
        <f>IF(ISBLANK(CU911),"", IFERROR(VLOOKUP(CU911, Tooling!$A$2:$B$252, 2, 0),""))</f>
        <v/>
      </c>
      <c r="CW911" s="71"/>
      <c r="CX911" s="79" t="str">
        <f>IF(ISBLANK(CW911),"", IFERROR(VLOOKUP(CW911, Tooling!$A$2:$B$252, 2, 0),""))</f>
        <v/>
      </c>
      <c r="CY911" s="71"/>
      <c r="CZ911" s="79" t="str">
        <f>IF(ISBLANK(CY911),"", IFERROR(VLOOKUP(CY911, Repairs!$A$2:$B$252, 2, 0),""))</f>
        <v/>
      </c>
      <c r="DA911" s="77"/>
      <c r="DB911" s="71"/>
      <c r="DC911" s="79" t="str">
        <f>IFERROR(VLOOKUP(DB911, DatingReason!$A$2:$B$252, 2, 0),"")</f>
        <v/>
      </c>
      <c r="DD911" s="123" t="str">
        <f t="shared" si="183"/>
        <v/>
      </c>
      <c r="DF911" s="119" t="str">
        <f t="array" ref="DF911">IF(AND($B911&lt;&gt;"", $DE911&lt;&gt;"", $DE911&lt;&gt;"No"),MAX(IF($B911=PEOPLE!$B$4:$B$1000, PEOPLE!$Q$4:$Q$1000,""))+100,"")</f>
        <v/>
      </c>
      <c r="DG911" s="68"/>
      <c r="DH911" s="76">
        <f>COUNTIF(PEOPLE!B:B, MEMORIALS!B911)</f>
        <v>0</v>
      </c>
      <c r="DI911" s="82"/>
      <c r="DJ911" s="82"/>
      <c r="DK911" s="82"/>
      <c r="DL911" s="68"/>
      <c r="DM911" s="68"/>
      <c r="DN911" s="68"/>
      <c r="DO911" s="68"/>
      <c r="DP911" s="68"/>
    </row>
    <row r="912" spans="1:120" ht="15" customHeight="1" x14ac:dyDescent="0.25">
      <c r="A912" s="68"/>
      <c r="B912" s="69"/>
      <c r="C912" s="68"/>
      <c r="D912" s="68"/>
      <c r="E912" s="70" t="str">
        <f>IF(D912="","",VLOOKUP(D912,Denomination!$A$2:$B$50, 2, 0))</f>
        <v/>
      </c>
      <c r="F912" s="68"/>
      <c r="G912" s="71"/>
      <c r="H912" s="70" t="str">
        <f>IF(G912="","",VLOOKUP(G912,MCondition!$A$2:$B$50, 2, 0))</f>
        <v/>
      </c>
      <c r="I912" s="72"/>
      <c r="J912" s="71"/>
      <c r="K912" s="70" t="str">
        <f>IF(J912="","",VLOOKUP(J912,ICondition!$A$2:$B$50, 2, 0))</f>
        <v/>
      </c>
      <c r="L912" s="73"/>
      <c r="M912" s="73"/>
      <c r="N912" s="73"/>
      <c r="O912" s="73"/>
      <c r="P912" s="73"/>
      <c r="Q912" s="73"/>
      <c r="R912" s="78"/>
      <c r="S912" s="79" t="str">
        <f>IFERROR(VLOOKUP(R912,Material!$A$2:$B$59, 2, 0),"")</f>
        <v/>
      </c>
      <c r="T912" s="71"/>
      <c r="U912" s="79" t="str">
        <f>IFERROR(VLOOKUP(T912,Material!$A$2:$B$59, 2, 0),"")</f>
        <v/>
      </c>
      <c r="V912" s="71"/>
      <c r="W912" s="79" t="str">
        <f>IFERROR(VLOOKUP(V912,Material!$A$2:$B$59, 2, 0),"")</f>
        <v/>
      </c>
      <c r="X912" s="71"/>
      <c r="Y912" s="79" t="str">
        <f>IFERROR(VLOOKUP(X912,Material!$A$2:$B$59, 2, 0),"")</f>
        <v/>
      </c>
      <c r="Z912" s="71"/>
      <c r="AA912" s="79" t="str">
        <f>IFERROR(VLOOKUP(Z912,Material!$A$2:$B$59, 2, 0),"")</f>
        <v/>
      </c>
      <c r="AB912" s="74"/>
      <c r="AC912" s="75" t="e">
        <f t="shared" si="172"/>
        <v>#VALUE!</v>
      </c>
      <c r="AD912" s="75" t="e">
        <f t="shared" si="173"/>
        <v>#VALUE!</v>
      </c>
      <c r="AE912" s="75" t="e">
        <f t="shared" si="175"/>
        <v>#VALUE!</v>
      </c>
      <c r="AF912" s="75" t="e">
        <f t="shared" si="174"/>
        <v>#VALUE!</v>
      </c>
      <c r="AG912" s="75" t="e">
        <f t="shared" si="176"/>
        <v>#VALUE!</v>
      </c>
      <c r="AH912" s="75" t="e">
        <f t="shared" si="177"/>
        <v>#VALUE!</v>
      </c>
      <c r="AI912" s="75" t="e">
        <f t="shared" si="178"/>
        <v>#VALUE!</v>
      </c>
      <c r="AJ912" s="80" t="e">
        <f t="shared" si="179"/>
        <v>#VALUE!</v>
      </c>
      <c r="AK912" s="79" t="str">
        <f>(IFERROR(VLOOKUP(AB912,Categories!$A$2:$B$20,2,1),""))</f>
        <v/>
      </c>
      <c r="AL912" s="79" t="str">
        <f ca="1">IFERROR(VLOOKUP((HLOOKUP((VLOOKUP($AB912,Categories!$A$2:$F$20,3,1)), $AB$3:$AJ912, (ROW()-ROW($AB$3)+1), 0)), INDIRECT(VLOOKUP($AB912,Categories!$A$2:$F$20,6,1)),2,0),AK912)</f>
        <v/>
      </c>
      <c r="AM912" s="79" t="str">
        <f ca="1">IFERROR(VLOOKUP((HLOOKUP((VLOOKUP($AB912,Categories!$A$2:$F$20,4,1)),$AB$3:$AJ912,(ROW()-ROW($AB$3)+1),0)),INDIRECT(VLOOKUP($AB912,Categories!$A$2:$H$20,7,1)),2,0),"")</f>
        <v/>
      </c>
      <c r="AN912" s="79" t="str">
        <f ca="1">IFERROR(VLOOKUP((HLOOKUP((VLOOKUP($AB912,Categories!$A$2:$F$20,5,1)), $AB$3:$AJ912, (ROW()-ROW($AB$3)+1), 0)), INDIRECT(VLOOKUP($AB912,Categories!$A$2:$H$20,8,1)),2,0),"")</f>
        <v/>
      </c>
      <c r="AO912" s="79" t="str">
        <f t="shared" ca="1" si="180"/>
        <v/>
      </c>
      <c r="AP912" s="81"/>
      <c r="AQ912" s="70" t="str">
        <f>IFERROR(VLOOKUP(VALUE(MID(AP912,1,1)),AdditionalElements!$A$2:$B$50,2,0),"")</f>
        <v/>
      </c>
      <c r="AR912" s="70" t="str">
        <f>IFERROR(VLOOKUP(VALUE(MID(AP912,2,1)),AdditionalElements!$H$2:$I$50,2,0),"")</f>
        <v/>
      </c>
      <c r="AS912" s="70" t="str">
        <f>IFERROR(VLOOKUP(VALUE(MID(AP912,3,1)),AdditionalElements!$O$2:$P$50,2,0),"")</f>
        <v/>
      </c>
      <c r="AT912" s="70" t="str">
        <f>IFERROR(VLOOKUP(VALUE(MID(AP912,4,1)),AdditionalElements!$V$2:$W$50,2,0),"")</f>
        <v/>
      </c>
      <c r="AU912" s="71"/>
      <c r="AV912" s="79" t="str">
        <f>IFERROR(IF(VALUE(MID(AU912,1,1))=1, VLOOKUP(VALUE(MID(AU912,1,1)), TxtPanelShape!$A$2:$C$50, 3, 0), (IF(VALUE(MID(AU912,1,1))&gt;=7, VLOOKUP(VALUE(MID(AU912,1,1)), TxtPanelShape!$A$2:$C$50, 3, 0),VLOOKUP(VALUE(MID(AU912,1,2)),TxtPanelShape!$A$2:$C$50,3,0)))), "")</f>
        <v/>
      </c>
      <c r="AW912" s="79" t="str">
        <f>IFERROR(IF(VALUE(MID(AU912,1,1))=1, ", "&amp;VLOOKUP(VALUE(MID(AU912,2,1)), TxtPanelShape!$H$2:$I$50, 2, 0), IF(VALUE(MID(AU912,1,1))&gt;=7, ", "&amp;VLOOKUP(VALUE(MID(AU912,2,1)), TxtPanelShape!$H$2:$I$50, 2, 0),"")), "")</f>
        <v/>
      </c>
      <c r="AX912" s="79" t="str">
        <f>IFERROR(IF(VALUE(MID(AU912,1,1))=1, ", "&amp;VLOOKUP(VALUE(MID(AU912,3,1)), TxtPanelShape!$O$2:$P$50, 2, 0), IF(VALUE(MID(AU912,1,1))&gt;=7, ", "&amp;VLOOKUP(VALUE(MID(AU912,3,1)), TxtPanelShape!$O$2:$P$50, 2, 0),"")),"")</f>
        <v/>
      </c>
      <c r="AY912" s="79" t="str">
        <f>IFERROR("; "&amp;VLOOKUP(VALUE(MID(AU912,4,1)), TxtPanelShape!$V$2:$W$50,2,0),"")</f>
        <v/>
      </c>
      <c r="AZ912" s="79" t="str">
        <f t="shared" si="181"/>
        <v/>
      </c>
      <c r="BA912" s="71"/>
      <c r="BB912" s="79" t="str">
        <f>IFERROR(IF(VALUE(MID(BA912,1,1))=1, VLOOKUP(VALUE(MID(BA912,1,1)), TxtPanelShape!$A$2:$C$50, 3, 0), (IF(VALUE(MID(BA912,1,1))&gt;=7, VLOOKUP(VALUE(MID(BA912,1,1)), TxtPanelShape!$A$2:$C$50, 3, 0),VLOOKUP(VALUE(MID(BA912,1,2)),TxtPanelShape!$A$2:$C$50,3,0)))), "")</f>
        <v/>
      </c>
      <c r="BC912" s="79" t="str">
        <f>IFERROR(IF(VALUE(MID(BA912,1,1))=1, ", "&amp;VLOOKUP(VALUE(MID(BA912,2,1)), TxtPanelShape!$H$2:$I$50, 2, 0), IF(VALUE(MID(BA912,1,1))&gt;=7, ", "&amp;VLOOKUP(VALUE(MID(BA912,2,1)), TxtPanelShape!$H$2:$I$50, 2, 0),"")), "")</f>
        <v/>
      </c>
      <c r="BD912" s="79" t="str">
        <f>IFERROR(IF(VALUE(MID(BA912,1,1))=1, ", "&amp;VLOOKUP(VALUE(MID(BA912,3,1)), TxtPanelShape!$O$2:$P$50, 2, 0), IF(VALUE(MID(BA912,1,1))&gt;=7, ", "&amp;VLOOKUP(VALUE(MID(BA912,3,1)), TxtPanelShape!$O$2:$P$50, 2, 0),"")),"")</f>
        <v/>
      </c>
      <c r="BE912" s="79" t="str">
        <f>IFERROR("; "&amp;VLOOKUP(VALUE(MID(BA912,4,1)), TxtPanelShape!$V$2:$W$50,2,0),"")</f>
        <v/>
      </c>
      <c r="BF912" s="79" t="str">
        <f t="shared" si="182"/>
        <v/>
      </c>
      <c r="BG912" s="71"/>
      <c r="BH912" s="79" t="str">
        <f>IFERROR(VLOOKUP(BG912, TxtPanelDefinition!$A$2:$B$50, 2, 0),"")</f>
        <v/>
      </c>
      <c r="BI912" s="71"/>
      <c r="BJ912" s="79" t="str">
        <f>IFERROR(VLOOKUP(BI912, TxtPanelDefinition!$A$2:$B$50, 2, 0),"")</f>
        <v/>
      </c>
      <c r="BK912" s="71"/>
      <c r="BL912" s="79" t="str">
        <f>IFERROR(VLOOKUP(BK912, InscrTechniques!$A$2:$B$50, 2, 0),"")</f>
        <v/>
      </c>
      <c r="BM912" s="71"/>
      <c r="BN912" s="79" t="str">
        <f>IFERROR(VLOOKUP(BM912, InscrTechniques!$A$2:$B$50, 2, 0),"")</f>
        <v/>
      </c>
      <c r="BO912" s="71"/>
      <c r="BP912" s="79" t="str">
        <f>IFERROR(VLOOKUP(BO912, InscrTechniques!$A$2:$B$50, 2, 0),"")</f>
        <v/>
      </c>
      <c r="BQ912" s="71"/>
      <c r="BR912" s="79" t="str">
        <f>IFERROR(VLOOKUP(BQ912, InscrTechniques!$A$2:$B$50, 2, 0),"")</f>
        <v/>
      </c>
      <c r="BS912" s="71"/>
      <c r="BT912" s="79" t="str">
        <f>IFERROR(VLOOKUP(BS912, InscrTechniques!$A$2:$B$50, 2, 0),"")</f>
        <v/>
      </c>
      <c r="BU912" s="71"/>
      <c r="BV912" s="79" t="str">
        <f>IFERROR(VLOOKUP(BU912, InscrTechniques!$A$2:$B$50, 2, 0),"")</f>
        <v/>
      </c>
      <c r="BW912" s="125"/>
      <c r="BX912" s="79" t="str">
        <f>IFERROR(VLOOKUP(BW912, InscrTechniques!$A$2:$B$50, 2, 0),"")</f>
        <v/>
      </c>
      <c r="BY912" s="125"/>
      <c r="BZ912" s="79" t="str">
        <f>IFERROR(VLOOKUP(BY912, InscrTechniques!$A$2:$B$50, 2, 0),"")</f>
        <v/>
      </c>
      <c r="CA912" s="74"/>
      <c r="CB912" s="114" t="str">
        <f>IFERROR(VLOOKUP(CA912, LetterStyle!$A$2:$B$50, 2, 0),"")</f>
        <v/>
      </c>
      <c r="CC912" s="74"/>
      <c r="CD912" s="114" t="str">
        <f>IFERROR(VLOOKUP(CC912, LetterStyle!$A$2:$B$50, 2, 0),"")</f>
        <v/>
      </c>
      <c r="CE912" s="74"/>
      <c r="CF912" s="114" t="str">
        <f>IFERROR(VLOOKUP(CE912, LetterStyle!$A$2:$B$50, 2, 0),"")</f>
        <v/>
      </c>
      <c r="CG912" s="74"/>
      <c r="CH912" s="79" t="str">
        <f>IFERROR(VLOOKUP(CG912, LetterStyle!$A$2:$B$50, 2, 0),"")</f>
        <v/>
      </c>
      <c r="CI912" s="71"/>
      <c r="CJ912" s="79" t="str">
        <f>IFERROR(VLOOKUP(CI912, DecMotifs!$A$1:$B$306, 2, 0),"")</f>
        <v/>
      </c>
      <c r="CK912" s="71"/>
      <c r="CL912" s="79" t="str">
        <f>IFERROR(VLOOKUP(CK912, DecMotifs!$A$1:$B$306, 2, 0),"")</f>
        <v/>
      </c>
      <c r="CM912" s="71"/>
      <c r="CN912" s="79" t="str">
        <f>IFERROR(VLOOKUP(CM912, DecMotifs!$A$1:$B$306, 2, 0),"")</f>
        <v/>
      </c>
      <c r="CO912" s="71"/>
      <c r="CP912" s="79" t="str">
        <f>IFERROR(VLOOKUP(CO912, MarginalDec!$A$2:$B$253, 2, 0),"")</f>
        <v/>
      </c>
      <c r="CQ912" s="71"/>
      <c r="CR912" s="79" t="str">
        <f>IFERROR(VLOOKUP(CQ912, MarginalDec!$A$2:$B$253, 2, 0),"")</f>
        <v/>
      </c>
      <c r="CS912" s="71"/>
      <c r="CT912" s="79" t="str">
        <f>IFERROR(VLOOKUP(CS912, MarginalDec!$A$2:$B$253, 2, 0),"")</f>
        <v/>
      </c>
      <c r="CU912" s="71"/>
      <c r="CV912" s="79" t="str">
        <f>IF(ISBLANK(CU912),"", IFERROR(VLOOKUP(CU912, Tooling!$A$2:$B$252, 2, 0),""))</f>
        <v/>
      </c>
      <c r="CW912" s="71"/>
      <c r="CX912" s="79" t="str">
        <f>IF(ISBLANK(CW912),"", IFERROR(VLOOKUP(CW912, Tooling!$A$2:$B$252, 2, 0),""))</f>
        <v/>
      </c>
      <c r="CY912" s="71"/>
      <c r="CZ912" s="79" t="str">
        <f>IF(ISBLANK(CY912),"", IFERROR(VLOOKUP(CY912, Repairs!$A$2:$B$252, 2, 0),""))</f>
        <v/>
      </c>
      <c r="DA912" s="77"/>
      <c r="DB912" s="71"/>
      <c r="DC912" s="79" t="str">
        <f>IFERROR(VLOOKUP(DB912, DatingReason!$A$2:$B$252, 2, 0),"")</f>
        <v/>
      </c>
      <c r="DD912" s="123" t="str">
        <f t="shared" si="183"/>
        <v/>
      </c>
      <c r="DF912" s="119" t="str">
        <f t="array" ref="DF912">IF(AND($B912&lt;&gt;"", $DE912&lt;&gt;"", $DE912&lt;&gt;"No"),MAX(IF($B912=PEOPLE!$B$4:$B$1000, PEOPLE!$Q$4:$Q$1000,""))+100,"")</f>
        <v/>
      </c>
      <c r="DG912" s="68"/>
      <c r="DH912" s="76">
        <f>COUNTIF(PEOPLE!B:B, MEMORIALS!B912)</f>
        <v>0</v>
      </c>
      <c r="DI912" s="82"/>
      <c r="DJ912" s="82"/>
      <c r="DK912" s="82"/>
      <c r="DL912" s="68"/>
      <c r="DM912" s="68"/>
      <c r="DN912" s="68"/>
      <c r="DO912" s="68"/>
      <c r="DP912" s="68"/>
    </row>
    <row r="913" spans="1:120" ht="15" customHeight="1" x14ac:dyDescent="0.25">
      <c r="A913" s="68"/>
      <c r="B913" s="69"/>
      <c r="C913" s="68"/>
      <c r="D913" s="68"/>
      <c r="E913" s="70" t="str">
        <f>IF(D913="","",VLOOKUP(D913,Denomination!$A$2:$B$50, 2, 0))</f>
        <v/>
      </c>
      <c r="F913" s="68"/>
      <c r="G913" s="71"/>
      <c r="H913" s="70" t="str">
        <f>IF(G913="","",VLOOKUP(G913,MCondition!$A$2:$B$50, 2, 0))</f>
        <v/>
      </c>
      <c r="I913" s="72"/>
      <c r="J913" s="71"/>
      <c r="K913" s="70" t="str">
        <f>IF(J913="","",VLOOKUP(J913,ICondition!$A$2:$B$50, 2, 0))</f>
        <v/>
      </c>
      <c r="L913" s="73"/>
      <c r="M913" s="73"/>
      <c r="N913" s="73"/>
      <c r="O913" s="73"/>
      <c r="P913" s="73"/>
      <c r="Q913" s="73"/>
      <c r="R913" s="78"/>
      <c r="S913" s="79" t="str">
        <f>IFERROR(VLOOKUP(R913,Material!$A$2:$B$59, 2, 0),"")</f>
        <v/>
      </c>
      <c r="T913" s="71"/>
      <c r="U913" s="79" t="str">
        <f>IFERROR(VLOOKUP(T913,Material!$A$2:$B$59, 2, 0),"")</f>
        <v/>
      </c>
      <c r="V913" s="71"/>
      <c r="W913" s="79" t="str">
        <f>IFERROR(VLOOKUP(V913,Material!$A$2:$B$59, 2, 0),"")</f>
        <v/>
      </c>
      <c r="X913" s="71"/>
      <c r="Y913" s="79" t="str">
        <f>IFERROR(VLOOKUP(X913,Material!$A$2:$B$59, 2, 0),"")</f>
        <v/>
      </c>
      <c r="Z913" s="71"/>
      <c r="AA913" s="79" t="str">
        <f>IFERROR(VLOOKUP(Z913,Material!$A$2:$B$59, 2, 0),"")</f>
        <v/>
      </c>
      <c r="AB913" s="74"/>
      <c r="AC913" s="75" t="e">
        <f t="shared" si="172"/>
        <v>#VALUE!</v>
      </c>
      <c r="AD913" s="75" t="e">
        <f t="shared" si="173"/>
        <v>#VALUE!</v>
      </c>
      <c r="AE913" s="75" t="e">
        <f t="shared" si="175"/>
        <v>#VALUE!</v>
      </c>
      <c r="AF913" s="75" t="e">
        <f t="shared" si="174"/>
        <v>#VALUE!</v>
      </c>
      <c r="AG913" s="75" t="e">
        <f t="shared" si="176"/>
        <v>#VALUE!</v>
      </c>
      <c r="AH913" s="75" t="e">
        <f t="shared" si="177"/>
        <v>#VALUE!</v>
      </c>
      <c r="AI913" s="75" t="e">
        <f t="shared" si="178"/>
        <v>#VALUE!</v>
      </c>
      <c r="AJ913" s="80" t="e">
        <f t="shared" si="179"/>
        <v>#VALUE!</v>
      </c>
      <c r="AK913" s="79" t="str">
        <f>(IFERROR(VLOOKUP(AB913,Categories!$A$2:$B$20,2,1),""))</f>
        <v/>
      </c>
      <c r="AL913" s="79" t="str">
        <f ca="1">IFERROR(VLOOKUP((HLOOKUP((VLOOKUP($AB913,Categories!$A$2:$F$20,3,1)), $AB$3:$AJ913, (ROW()-ROW($AB$3)+1), 0)), INDIRECT(VLOOKUP($AB913,Categories!$A$2:$F$20,6,1)),2,0),AK913)</f>
        <v/>
      </c>
      <c r="AM913" s="79" t="str">
        <f ca="1">IFERROR(VLOOKUP((HLOOKUP((VLOOKUP($AB913,Categories!$A$2:$F$20,4,1)),$AB$3:$AJ913,(ROW()-ROW($AB$3)+1),0)),INDIRECT(VLOOKUP($AB913,Categories!$A$2:$H$20,7,1)),2,0),"")</f>
        <v/>
      </c>
      <c r="AN913" s="79" t="str">
        <f ca="1">IFERROR(VLOOKUP((HLOOKUP((VLOOKUP($AB913,Categories!$A$2:$F$20,5,1)), $AB$3:$AJ913, (ROW()-ROW($AB$3)+1), 0)), INDIRECT(VLOOKUP($AB913,Categories!$A$2:$H$20,8,1)),2,0),"")</f>
        <v/>
      </c>
      <c r="AO913" s="79" t="str">
        <f t="shared" ca="1" si="180"/>
        <v/>
      </c>
      <c r="AP913" s="81"/>
      <c r="AQ913" s="70" t="str">
        <f>IFERROR(VLOOKUP(VALUE(MID(AP913,1,1)),AdditionalElements!$A$2:$B$50,2,0),"")</f>
        <v/>
      </c>
      <c r="AR913" s="70" t="str">
        <f>IFERROR(VLOOKUP(VALUE(MID(AP913,2,1)),AdditionalElements!$H$2:$I$50,2,0),"")</f>
        <v/>
      </c>
      <c r="AS913" s="70" t="str">
        <f>IFERROR(VLOOKUP(VALUE(MID(AP913,3,1)),AdditionalElements!$O$2:$P$50,2,0),"")</f>
        <v/>
      </c>
      <c r="AT913" s="70" t="str">
        <f>IFERROR(VLOOKUP(VALUE(MID(AP913,4,1)),AdditionalElements!$V$2:$W$50,2,0),"")</f>
        <v/>
      </c>
      <c r="AU913" s="71"/>
      <c r="AV913" s="79" t="str">
        <f>IFERROR(IF(VALUE(MID(AU913,1,1))=1, VLOOKUP(VALUE(MID(AU913,1,1)), TxtPanelShape!$A$2:$C$50, 3, 0), (IF(VALUE(MID(AU913,1,1))&gt;=7, VLOOKUP(VALUE(MID(AU913,1,1)), TxtPanelShape!$A$2:$C$50, 3, 0),VLOOKUP(VALUE(MID(AU913,1,2)),TxtPanelShape!$A$2:$C$50,3,0)))), "")</f>
        <v/>
      </c>
      <c r="AW913" s="79" t="str">
        <f>IFERROR(IF(VALUE(MID(AU913,1,1))=1, ", "&amp;VLOOKUP(VALUE(MID(AU913,2,1)), TxtPanelShape!$H$2:$I$50, 2, 0), IF(VALUE(MID(AU913,1,1))&gt;=7, ", "&amp;VLOOKUP(VALUE(MID(AU913,2,1)), TxtPanelShape!$H$2:$I$50, 2, 0),"")), "")</f>
        <v/>
      </c>
      <c r="AX913" s="79" t="str">
        <f>IFERROR(IF(VALUE(MID(AU913,1,1))=1, ", "&amp;VLOOKUP(VALUE(MID(AU913,3,1)), TxtPanelShape!$O$2:$P$50, 2, 0), IF(VALUE(MID(AU913,1,1))&gt;=7, ", "&amp;VLOOKUP(VALUE(MID(AU913,3,1)), TxtPanelShape!$O$2:$P$50, 2, 0),"")),"")</f>
        <v/>
      </c>
      <c r="AY913" s="79" t="str">
        <f>IFERROR("; "&amp;VLOOKUP(VALUE(MID(AU913,4,1)), TxtPanelShape!$V$2:$W$50,2,0),"")</f>
        <v/>
      </c>
      <c r="AZ913" s="79" t="str">
        <f t="shared" si="181"/>
        <v/>
      </c>
      <c r="BA913" s="71"/>
      <c r="BB913" s="79" t="str">
        <f>IFERROR(IF(VALUE(MID(BA913,1,1))=1, VLOOKUP(VALUE(MID(BA913,1,1)), TxtPanelShape!$A$2:$C$50, 3, 0), (IF(VALUE(MID(BA913,1,1))&gt;=7, VLOOKUP(VALUE(MID(BA913,1,1)), TxtPanelShape!$A$2:$C$50, 3, 0),VLOOKUP(VALUE(MID(BA913,1,2)),TxtPanelShape!$A$2:$C$50,3,0)))), "")</f>
        <v/>
      </c>
      <c r="BC913" s="79" t="str">
        <f>IFERROR(IF(VALUE(MID(BA913,1,1))=1, ", "&amp;VLOOKUP(VALUE(MID(BA913,2,1)), TxtPanelShape!$H$2:$I$50, 2, 0), IF(VALUE(MID(BA913,1,1))&gt;=7, ", "&amp;VLOOKUP(VALUE(MID(BA913,2,1)), TxtPanelShape!$H$2:$I$50, 2, 0),"")), "")</f>
        <v/>
      </c>
      <c r="BD913" s="79" t="str">
        <f>IFERROR(IF(VALUE(MID(BA913,1,1))=1, ", "&amp;VLOOKUP(VALUE(MID(BA913,3,1)), TxtPanelShape!$O$2:$P$50, 2, 0), IF(VALUE(MID(BA913,1,1))&gt;=7, ", "&amp;VLOOKUP(VALUE(MID(BA913,3,1)), TxtPanelShape!$O$2:$P$50, 2, 0),"")),"")</f>
        <v/>
      </c>
      <c r="BE913" s="79" t="str">
        <f>IFERROR("; "&amp;VLOOKUP(VALUE(MID(BA913,4,1)), TxtPanelShape!$V$2:$W$50,2,0),"")</f>
        <v/>
      </c>
      <c r="BF913" s="79" t="str">
        <f t="shared" si="182"/>
        <v/>
      </c>
      <c r="BG913" s="71"/>
      <c r="BH913" s="79" t="str">
        <f>IFERROR(VLOOKUP(BG913, TxtPanelDefinition!$A$2:$B$50, 2, 0),"")</f>
        <v/>
      </c>
      <c r="BI913" s="71"/>
      <c r="BJ913" s="79" t="str">
        <f>IFERROR(VLOOKUP(BI913, TxtPanelDefinition!$A$2:$B$50, 2, 0),"")</f>
        <v/>
      </c>
      <c r="BK913" s="71"/>
      <c r="BL913" s="79" t="str">
        <f>IFERROR(VLOOKUP(BK913, InscrTechniques!$A$2:$B$50, 2, 0),"")</f>
        <v/>
      </c>
      <c r="BM913" s="71"/>
      <c r="BN913" s="79" t="str">
        <f>IFERROR(VLOOKUP(BM913, InscrTechniques!$A$2:$B$50, 2, 0),"")</f>
        <v/>
      </c>
      <c r="BO913" s="71"/>
      <c r="BP913" s="79" t="str">
        <f>IFERROR(VLOOKUP(BO913, InscrTechniques!$A$2:$B$50, 2, 0),"")</f>
        <v/>
      </c>
      <c r="BQ913" s="71"/>
      <c r="BR913" s="79" t="str">
        <f>IFERROR(VLOOKUP(BQ913, InscrTechniques!$A$2:$B$50, 2, 0),"")</f>
        <v/>
      </c>
      <c r="BS913" s="71"/>
      <c r="BT913" s="79" t="str">
        <f>IFERROR(VLOOKUP(BS913, InscrTechniques!$A$2:$B$50, 2, 0),"")</f>
        <v/>
      </c>
      <c r="BU913" s="71"/>
      <c r="BV913" s="79" t="str">
        <f>IFERROR(VLOOKUP(BU913, InscrTechniques!$A$2:$B$50, 2, 0),"")</f>
        <v/>
      </c>
      <c r="BW913" s="125"/>
      <c r="BX913" s="79" t="str">
        <f>IFERROR(VLOOKUP(BW913, InscrTechniques!$A$2:$B$50, 2, 0),"")</f>
        <v/>
      </c>
      <c r="BY913" s="125"/>
      <c r="BZ913" s="79" t="str">
        <f>IFERROR(VLOOKUP(BY913, InscrTechniques!$A$2:$B$50, 2, 0),"")</f>
        <v/>
      </c>
      <c r="CA913" s="74"/>
      <c r="CB913" s="114" t="str">
        <f>IFERROR(VLOOKUP(CA913, LetterStyle!$A$2:$B$50, 2, 0),"")</f>
        <v/>
      </c>
      <c r="CC913" s="74"/>
      <c r="CD913" s="114" t="str">
        <f>IFERROR(VLOOKUP(CC913, LetterStyle!$A$2:$B$50, 2, 0),"")</f>
        <v/>
      </c>
      <c r="CE913" s="74"/>
      <c r="CF913" s="114" t="str">
        <f>IFERROR(VLOOKUP(CE913, LetterStyle!$A$2:$B$50, 2, 0),"")</f>
        <v/>
      </c>
      <c r="CG913" s="74"/>
      <c r="CH913" s="79" t="str">
        <f>IFERROR(VLOOKUP(CG913, LetterStyle!$A$2:$B$50, 2, 0),"")</f>
        <v/>
      </c>
      <c r="CI913" s="71"/>
      <c r="CJ913" s="79" t="str">
        <f>IFERROR(VLOOKUP(CI913, DecMotifs!$A$1:$B$306, 2, 0),"")</f>
        <v/>
      </c>
      <c r="CK913" s="71"/>
      <c r="CL913" s="79" t="str">
        <f>IFERROR(VLOOKUP(CK913, DecMotifs!$A$1:$B$306, 2, 0),"")</f>
        <v/>
      </c>
      <c r="CM913" s="71"/>
      <c r="CN913" s="79" t="str">
        <f>IFERROR(VLOOKUP(CM913, DecMotifs!$A$1:$B$306, 2, 0),"")</f>
        <v/>
      </c>
      <c r="CO913" s="71"/>
      <c r="CP913" s="79" t="str">
        <f>IFERROR(VLOOKUP(CO913, MarginalDec!$A$2:$B$253, 2, 0),"")</f>
        <v/>
      </c>
      <c r="CQ913" s="71"/>
      <c r="CR913" s="79" t="str">
        <f>IFERROR(VLOOKUP(CQ913, MarginalDec!$A$2:$B$253, 2, 0),"")</f>
        <v/>
      </c>
      <c r="CS913" s="71"/>
      <c r="CT913" s="79" t="str">
        <f>IFERROR(VLOOKUP(CS913, MarginalDec!$A$2:$B$253, 2, 0),"")</f>
        <v/>
      </c>
      <c r="CU913" s="71"/>
      <c r="CV913" s="79" t="str">
        <f>IF(ISBLANK(CU913),"", IFERROR(VLOOKUP(CU913, Tooling!$A$2:$B$252, 2, 0),""))</f>
        <v/>
      </c>
      <c r="CW913" s="71"/>
      <c r="CX913" s="79" t="str">
        <f>IF(ISBLANK(CW913),"", IFERROR(VLOOKUP(CW913, Tooling!$A$2:$B$252, 2, 0),""))</f>
        <v/>
      </c>
      <c r="CY913" s="71"/>
      <c r="CZ913" s="79" t="str">
        <f>IF(ISBLANK(CY913),"", IFERROR(VLOOKUP(CY913, Repairs!$A$2:$B$252, 2, 0),""))</f>
        <v/>
      </c>
      <c r="DA913" s="77"/>
      <c r="DB913" s="71"/>
      <c r="DC913" s="79" t="str">
        <f>IFERROR(VLOOKUP(DB913, DatingReason!$A$2:$B$252, 2, 0),"")</f>
        <v/>
      </c>
      <c r="DD913" s="123" t="str">
        <f t="shared" si="183"/>
        <v/>
      </c>
      <c r="DF913" s="119" t="str">
        <f t="array" ref="DF913">IF(AND($B913&lt;&gt;"", $DE913&lt;&gt;"", $DE913&lt;&gt;"No"),MAX(IF($B913=PEOPLE!$B$4:$B$1000, PEOPLE!$Q$4:$Q$1000,""))+100,"")</f>
        <v/>
      </c>
      <c r="DG913" s="68"/>
      <c r="DH913" s="76">
        <f>COUNTIF(PEOPLE!B:B, MEMORIALS!B913)</f>
        <v>0</v>
      </c>
      <c r="DI913" s="82"/>
      <c r="DJ913" s="82"/>
      <c r="DK913" s="82"/>
      <c r="DL913" s="68"/>
      <c r="DM913" s="68"/>
      <c r="DN913" s="68"/>
      <c r="DO913" s="68"/>
      <c r="DP913" s="68"/>
    </row>
    <row r="914" spans="1:120" ht="15" customHeight="1" x14ac:dyDescent="0.25">
      <c r="A914" s="68"/>
      <c r="B914" s="69"/>
      <c r="C914" s="68"/>
      <c r="D914" s="68"/>
      <c r="E914" s="70" t="str">
        <f>IF(D914="","",VLOOKUP(D914,Denomination!$A$2:$B$50, 2, 0))</f>
        <v/>
      </c>
      <c r="F914" s="68"/>
      <c r="G914" s="71"/>
      <c r="H914" s="70" t="str">
        <f>IF(G914="","",VLOOKUP(G914,MCondition!$A$2:$B$50, 2, 0))</f>
        <v/>
      </c>
      <c r="I914" s="72"/>
      <c r="J914" s="71"/>
      <c r="K914" s="70" t="str">
        <f>IF(J914="","",VLOOKUP(J914,ICondition!$A$2:$B$50, 2, 0))</f>
        <v/>
      </c>
      <c r="L914" s="73"/>
      <c r="M914" s="73"/>
      <c r="N914" s="73"/>
      <c r="O914" s="73"/>
      <c r="P914" s="73"/>
      <c r="Q914" s="73"/>
      <c r="R914" s="78"/>
      <c r="S914" s="79" t="str">
        <f>IFERROR(VLOOKUP(R914,Material!$A$2:$B$59, 2, 0),"")</f>
        <v/>
      </c>
      <c r="T914" s="71"/>
      <c r="U914" s="79" t="str">
        <f>IFERROR(VLOOKUP(T914,Material!$A$2:$B$59, 2, 0),"")</f>
        <v/>
      </c>
      <c r="V914" s="71"/>
      <c r="W914" s="79" t="str">
        <f>IFERROR(VLOOKUP(V914,Material!$A$2:$B$59, 2, 0),"")</f>
        <v/>
      </c>
      <c r="X914" s="71"/>
      <c r="Y914" s="79" t="str">
        <f>IFERROR(VLOOKUP(X914,Material!$A$2:$B$59, 2, 0),"")</f>
        <v/>
      </c>
      <c r="Z914" s="71"/>
      <c r="AA914" s="79" t="str">
        <f>IFERROR(VLOOKUP(Z914,Material!$A$2:$B$59, 2, 0),"")</f>
        <v/>
      </c>
      <c r="AB914" s="74"/>
      <c r="AC914" s="75" t="e">
        <f t="shared" si="172"/>
        <v>#VALUE!</v>
      </c>
      <c r="AD914" s="75" t="e">
        <f t="shared" si="173"/>
        <v>#VALUE!</v>
      </c>
      <c r="AE914" s="75" t="e">
        <f t="shared" si="175"/>
        <v>#VALUE!</v>
      </c>
      <c r="AF914" s="75" t="e">
        <f t="shared" si="174"/>
        <v>#VALUE!</v>
      </c>
      <c r="AG914" s="75" t="e">
        <f t="shared" si="176"/>
        <v>#VALUE!</v>
      </c>
      <c r="AH914" s="75" t="e">
        <f t="shared" si="177"/>
        <v>#VALUE!</v>
      </c>
      <c r="AI914" s="75" t="e">
        <f t="shared" si="178"/>
        <v>#VALUE!</v>
      </c>
      <c r="AJ914" s="80" t="e">
        <f t="shared" si="179"/>
        <v>#VALUE!</v>
      </c>
      <c r="AK914" s="79" t="str">
        <f>(IFERROR(VLOOKUP(AB914,Categories!$A$2:$B$20,2,1),""))</f>
        <v/>
      </c>
      <c r="AL914" s="79" t="str">
        <f ca="1">IFERROR(VLOOKUP((HLOOKUP((VLOOKUP($AB914,Categories!$A$2:$F$20,3,1)), $AB$3:$AJ914, (ROW()-ROW($AB$3)+1), 0)), INDIRECT(VLOOKUP($AB914,Categories!$A$2:$F$20,6,1)),2,0),AK914)</f>
        <v/>
      </c>
      <c r="AM914" s="79" t="str">
        <f ca="1">IFERROR(VLOOKUP((HLOOKUP((VLOOKUP($AB914,Categories!$A$2:$F$20,4,1)),$AB$3:$AJ914,(ROW()-ROW($AB$3)+1),0)),INDIRECT(VLOOKUP($AB914,Categories!$A$2:$H$20,7,1)),2,0),"")</f>
        <v/>
      </c>
      <c r="AN914" s="79" t="str">
        <f ca="1">IFERROR(VLOOKUP((HLOOKUP((VLOOKUP($AB914,Categories!$A$2:$F$20,5,1)), $AB$3:$AJ914, (ROW()-ROW($AB$3)+1), 0)), INDIRECT(VLOOKUP($AB914,Categories!$A$2:$H$20,8,1)),2,0),"")</f>
        <v/>
      </c>
      <c r="AO914" s="79" t="str">
        <f t="shared" ca="1" si="180"/>
        <v/>
      </c>
      <c r="AP914" s="81"/>
      <c r="AQ914" s="70" t="str">
        <f>IFERROR(VLOOKUP(VALUE(MID(AP914,1,1)),AdditionalElements!$A$2:$B$50,2,0),"")</f>
        <v/>
      </c>
      <c r="AR914" s="70" t="str">
        <f>IFERROR(VLOOKUP(VALUE(MID(AP914,2,1)),AdditionalElements!$H$2:$I$50,2,0),"")</f>
        <v/>
      </c>
      <c r="AS914" s="70" t="str">
        <f>IFERROR(VLOOKUP(VALUE(MID(AP914,3,1)),AdditionalElements!$O$2:$P$50,2,0),"")</f>
        <v/>
      </c>
      <c r="AT914" s="70" t="str">
        <f>IFERROR(VLOOKUP(VALUE(MID(AP914,4,1)),AdditionalElements!$V$2:$W$50,2,0),"")</f>
        <v/>
      </c>
      <c r="AU914" s="71"/>
      <c r="AV914" s="79" t="str">
        <f>IFERROR(IF(VALUE(MID(AU914,1,1))=1, VLOOKUP(VALUE(MID(AU914,1,1)), TxtPanelShape!$A$2:$C$50, 3, 0), (IF(VALUE(MID(AU914,1,1))&gt;=7, VLOOKUP(VALUE(MID(AU914,1,1)), TxtPanelShape!$A$2:$C$50, 3, 0),VLOOKUP(VALUE(MID(AU914,1,2)),TxtPanelShape!$A$2:$C$50,3,0)))), "")</f>
        <v/>
      </c>
      <c r="AW914" s="79" t="str">
        <f>IFERROR(IF(VALUE(MID(AU914,1,1))=1, ", "&amp;VLOOKUP(VALUE(MID(AU914,2,1)), TxtPanelShape!$H$2:$I$50, 2, 0), IF(VALUE(MID(AU914,1,1))&gt;=7, ", "&amp;VLOOKUP(VALUE(MID(AU914,2,1)), TxtPanelShape!$H$2:$I$50, 2, 0),"")), "")</f>
        <v/>
      </c>
      <c r="AX914" s="79" t="str">
        <f>IFERROR(IF(VALUE(MID(AU914,1,1))=1, ", "&amp;VLOOKUP(VALUE(MID(AU914,3,1)), TxtPanelShape!$O$2:$P$50, 2, 0), IF(VALUE(MID(AU914,1,1))&gt;=7, ", "&amp;VLOOKUP(VALUE(MID(AU914,3,1)), TxtPanelShape!$O$2:$P$50, 2, 0),"")),"")</f>
        <v/>
      </c>
      <c r="AY914" s="79" t="str">
        <f>IFERROR("; "&amp;VLOOKUP(VALUE(MID(AU914,4,1)), TxtPanelShape!$V$2:$W$50,2,0),"")</f>
        <v/>
      </c>
      <c r="AZ914" s="79" t="str">
        <f t="shared" si="181"/>
        <v/>
      </c>
      <c r="BA914" s="71"/>
      <c r="BB914" s="79" t="str">
        <f>IFERROR(IF(VALUE(MID(BA914,1,1))=1, VLOOKUP(VALUE(MID(BA914,1,1)), TxtPanelShape!$A$2:$C$50, 3, 0), (IF(VALUE(MID(BA914,1,1))&gt;=7, VLOOKUP(VALUE(MID(BA914,1,1)), TxtPanelShape!$A$2:$C$50, 3, 0),VLOOKUP(VALUE(MID(BA914,1,2)),TxtPanelShape!$A$2:$C$50,3,0)))), "")</f>
        <v/>
      </c>
      <c r="BC914" s="79" t="str">
        <f>IFERROR(IF(VALUE(MID(BA914,1,1))=1, ", "&amp;VLOOKUP(VALUE(MID(BA914,2,1)), TxtPanelShape!$H$2:$I$50, 2, 0), IF(VALUE(MID(BA914,1,1))&gt;=7, ", "&amp;VLOOKUP(VALUE(MID(BA914,2,1)), TxtPanelShape!$H$2:$I$50, 2, 0),"")), "")</f>
        <v/>
      </c>
      <c r="BD914" s="79" t="str">
        <f>IFERROR(IF(VALUE(MID(BA914,1,1))=1, ", "&amp;VLOOKUP(VALUE(MID(BA914,3,1)), TxtPanelShape!$O$2:$P$50, 2, 0), IF(VALUE(MID(BA914,1,1))&gt;=7, ", "&amp;VLOOKUP(VALUE(MID(BA914,3,1)), TxtPanelShape!$O$2:$P$50, 2, 0),"")),"")</f>
        <v/>
      </c>
      <c r="BE914" s="79" t="str">
        <f>IFERROR("; "&amp;VLOOKUP(VALUE(MID(BA914,4,1)), TxtPanelShape!$V$2:$W$50,2,0),"")</f>
        <v/>
      </c>
      <c r="BF914" s="79" t="str">
        <f t="shared" si="182"/>
        <v/>
      </c>
      <c r="BG914" s="71"/>
      <c r="BH914" s="79" t="str">
        <f>IFERROR(VLOOKUP(BG914, TxtPanelDefinition!$A$2:$B$50, 2, 0),"")</f>
        <v/>
      </c>
      <c r="BI914" s="71"/>
      <c r="BJ914" s="79" t="str">
        <f>IFERROR(VLOOKUP(BI914, TxtPanelDefinition!$A$2:$B$50, 2, 0),"")</f>
        <v/>
      </c>
      <c r="BK914" s="71"/>
      <c r="BL914" s="79" t="str">
        <f>IFERROR(VLOOKUP(BK914, InscrTechniques!$A$2:$B$50, 2, 0),"")</f>
        <v/>
      </c>
      <c r="BM914" s="71"/>
      <c r="BN914" s="79" t="str">
        <f>IFERROR(VLOOKUP(BM914, InscrTechniques!$A$2:$B$50, 2, 0),"")</f>
        <v/>
      </c>
      <c r="BO914" s="71"/>
      <c r="BP914" s="79" t="str">
        <f>IFERROR(VLOOKUP(BO914, InscrTechniques!$A$2:$B$50, 2, 0),"")</f>
        <v/>
      </c>
      <c r="BQ914" s="71"/>
      <c r="BR914" s="79" t="str">
        <f>IFERROR(VLOOKUP(BQ914, InscrTechniques!$A$2:$B$50, 2, 0),"")</f>
        <v/>
      </c>
      <c r="BS914" s="71"/>
      <c r="BT914" s="79" t="str">
        <f>IFERROR(VLOOKUP(BS914, InscrTechniques!$A$2:$B$50, 2, 0),"")</f>
        <v/>
      </c>
      <c r="BU914" s="71"/>
      <c r="BV914" s="79" t="str">
        <f>IFERROR(VLOOKUP(BU914, InscrTechniques!$A$2:$B$50, 2, 0),"")</f>
        <v/>
      </c>
      <c r="BW914" s="125"/>
      <c r="BX914" s="79" t="str">
        <f>IFERROR(VLOOKUP(BW914, InscrTechniques!$A$2:$B$50, 2, 0),"")</f>
        <v/>
      </c>
      <c r="BY914" s="125"/>
      <c r="BZ914" s="79" t="str">
        <f>IFERROR(VLOOKUP(BY914, InscrTechniques!$A$2:$B$50, 2, 0),"")</f>
        <v/>
      </c>
      <c r="CA914" s="74"/>
      <c r="CB914" s="114" t="str">
        <f>IFERROR(VLOOKUP(CA914, LetterStyle!$A$2:$B$50, 2, 0),"")</f>
        <v/>
      </c>
      <c r="CC914" s="74"/>
      <c r="CD914" s="114" t="str">
        <f>IFERROR(VLOOKUP(CC914, LetterStyle!$A$2:$B$50, 2, 0),"")</f>
        <v/>
      </c>
      <c r="CE914" s="74"/>
      <c r="CF914" s="114" t="str">
        <f>IFERROR(VLOOKUP(CE914, LetterStyle!$A$2:$B$50, 2, 0),"")</f>
        <v/>
      </c>
      <c r="CG914" s="74"/>
      <c r="CH914" s="79" t="str">
        <f>IFERROR(VLOOKUP(CG914, LetterStyle!$A$2:$B$50, 2, 0),"")</f>
        <v/>
      </c>
      <c r="CI914" s="71"/>
      <c r="CJ914" s="79" t="str">
        <f>IFERROR(VLOOKUP(CI914, DecMotifs!$A$1:$B$306, 2, 0),"")</f>
        <v/>
      </c>
      <c r="CK914" s="71"/>
      <c r="CL914" s="79" t="str">
        <f>IFERROR(VLOOKUP(CK914, DecMotifs!$A$1:$B$306, 2, 0),"")</f>
        <v/>
      </c>
      <c r="CM914" s="71"/>
      <c r="CN914" s="79" t="str">
        <f>IFERROR(VLOOKUP(CM914, DecMotifs!$A$1:$B$306, 2, 0),"")</f>
        <v/>
      </c>
      <c r="CO914" s="71"/>
      <c r="CP914" s="79" t="str">
        <f>IFERROR(VLOOKUP(CO914, MarginalDec!$A$2:$B$253, 2, 0),"")</f>
        <v/>
      </c>
      <c r="CQ914" s="71"/>
      <c r="CR914" s="79" t="str">
        <f>IFERROR(VLOOKUP(CQ914, MarginalDec!$A$2:$B$253, 2, 0),"")</f>
        <v/>
      </c>
      <c r="CS914" s="71"/>
      <c r="CT914" s="79" t="str">
        <f>IFERROR(VLOOKUP(CS914, MarginalDec!$A$2:$B$253, 2, 0),"")</f>
        <v/>
      </c>
      <c r="CU914" s="71"/>
      <c r="CV914" s="79" t="str">
        <f>IF(ISBLANK(CU914),"", IFERROR(VLOOKUP(CU914, Tooling!$A$2:$B$252, 2, 0),""))</f>
        <v/>
      </c>
      <c r="CW914" s="71"/>
      <c r="CX914" s="79" t="str">
        <f>IF(ISBLANK(CW914),"", IFERROR(VLOOKUP(CW914, Tooling!$A$2:$B$252, 2, 0),""))</f>
        <v/>
      </c>
      <c r="CY914" s="71"/>
      <c r="CZ914" s="79" t="str">
        <f>IF(ISBLANK(CY914),"", IFERROR(VLOOKUP(CY914, Repairs!$A$2:$B$252, 2, 0),""))</f>
        <v/>
      </c>
      <c r="DA914" s="77"/>
      <c r="DB914" s="71"/>
      <c r="DC914" s="79" t="str">
        <f>IFERROR(VLOOKUP(DB914, DatingReason!$A$2:$B$252, 2, 0),"")</f>
        <v/>
      </c>
      <c r="DD914" s="123" t="str">
        <f t="shared" si="183"/>
        <v/>
      </c>
      <c r="DF914" s="119" t="str">
        <f t="array" ref="DF914">IF(AND($B914&lt;&gt;"", $DE914&lt;&gt;"", $DE914&lt;&gt;"No"),MAX(IF($B914=PEOPLE!$B$4:$B$1000, PEOPLE!$Q$4:$Q$1000,""))+100,"")</f>
        <v/>
      </c>
      <c r="DG914" s="68"/>
      <c r="DH914" s="76">
        <f>COUNTIF(PEOPLE!B:B, MEMORIALS!B914)</f>
        <v>0</v>
      </c>
      <c r="DI914" s="82"/>
      <c r="DJ914" s="82"/>
      <c r="DK914" s="82"/>
      <c r="DL914" s="68"/>
      <c r="DM914" s="68"/>
      <c r="DN914" s="68"/>
      <c r="DO914" s="68"/>
      <c r="DP914" s="68"/>
    </row>
    <row r="915" spans="1:120" ht="15" customHeight="1" x14ac:dyDescent="0.25">
      <c r="A915" s="68"/>
      <c r="B915" s="69"/>
      <c r="C915" s="68"/>
      <c r="D915" s="68"/>
      <c r="E915" s="70" t="str">
        <f>IF(D915="","",VLOOKUP(D915,Denomination!$A$2:$B$50, 2, 0))</f>
        <v/>
      </c>
      <c r="F915" s="68"/>
      <c r="G915" s="71"/>
      <c r="H915" s="70" t="str">
        <f>IF(G915="","",VLOOKUP(G915,MCondition!$A$2:$B$50, 2, 0))</f>
        <v/>
      </c>
      <c r="I915" s="72"/>
      <c r="J915" s="71"/>
      <c r="K915" s="70" t="str">
        <f>IF(J915="","",VLOOKUP(J915,ICondition!$A$2:$B$50, 2, 0))</f>
        <v/>
      </c>
      <c r="L915" s="73"/>
      <c r="M915" s="73"/>
      <c r="N915" s="73"/>
      <c r="O915" s="73"/>
      <c r="P915" s="73"/>
      <c r="Q915" s="73"/>
      <c r="R915" s="78"/>
      <c r="S915" s="79" t="str">
        <f>IFERROR(VLOOKUP(R915,Material!$A$2:$B$59, 2, 0),"")</f>
        <v/>
      </c>
      <c r="T915" s="71"/>
      <c r="U915" s="79" t="str">
        <f>IFERROR(VLOOKUP(T915,Material!$A$2:$B$59, 2, 0),"")</f>
        <v/>
      </c>
      <c r="V915" s="71"/>
      <c r="W915" s="79" t="str">
        <f>IFERROR(VLOOKUP(V915,Material!$A$2:$B$59, 2, 0),"")</f>
        <v/>
      </c>
      <c r="X915" s="71"/>
      <c r="Y915" s="79" t="str">
        <f>IFERROR(VLOOKUP(X915,Material!$A$2:$B$59, 2, 0),"")</f>
        <v/>
      </c>
      <c r="Z915" s="71"/>
      <c r="AA915" s="79" t="str">
        <f>IFERROR(VLOOKUP(Z915,Material!$A$2:$B$59, 2, 0),"")</f>
        <v/>
      </c>
      <c r="AB915" s="74"/>
      <c r="AC915" s="75" t="e">
        <f t="shared" si="172"/>
        <v>#VALUE!</v>
      </c>
      <c r="AD915" s="75" t="e">
        <f t="shared" si="173"/>
        <v>#VALUE!</v>
      </c>
      <c r="AE915" s="75" t="e">
        <f t="shared" si="175"/>
        <v>#VALUE!</v>
      </c>
      <c r="AF915" s="75" t="e">
        <f t="shared" si="174"/>
        <v>#VALUE!</v>
      </c>
      <c r="AG915" s="75" t="e">
        <f t="shared" si="176"/>
        <v>#VALUE!</v>
      </c>
      <c r="AH915" s="75" t="e">
        <f t="shared" si="177"/>
        <v>#VALUE!</v>
      </c>
      <c r="AI915" s="75" t="e">
        <f t="shared" si="178"/>
        <v>#VALUE!</v>
      </c>
      <c r="AJ915" s="80" t="e">
        <f t="shared" si="179"/>
        <v>#VALUE!</v>
      </c>
      <c r="AK915" s="79" t="str">
        <f>(IFERROR(VLOOKUP(AB915,Categories!$A$2:$B$20,2,1),""))</f>
        <v/>
      </c>
      <c r="AL915" s="79" t="str">
        <f ca="1">IFERROR(VLOOKUP((HLOOKUP((VLOOKUP($AB915,Categories!$A$2:$F$20,3,1)), $AB$3:$AJ915, (ROW()-ROW($AB$3)+1), 0)), INDIRECT(VLOOKUP($AB915,Categories!$A$2:$F$20,6,1)),2,0),AK915)</f>
        <v/>
      </c>
      <c r="AM915" s="79" t="str">
        <f ca="1">IFERROR(VLOOKUP((HLOOKUP((VLOOKUP($AB915,Categories!$A$2:$F$20,4,1)),$AB$3:$AJ915,(ROW()-ROW($AB$3)+1),0)),INDIRECT(VLOOKUP($AB915,Categories!$A$2:$H$20,7,1)),2,0),"")</f>
        <v/>
      </c>
      <c r="AN915" s="79" t="str">
        <f ca="1">IFERROR(VLOOKUP((HLOOKUP((VLOOKUP($AB915,Categories!$A$2:$F$20,5,1)), $AB$3:$AJ915, (ROW()-ROW($AB$3)+1), 0)), INDIRECT(VLOOKUP($AB915,Categories!$A$2:$H$20,8,1)),2,0),"")</f>
        <v/>
      </c>
      <c r="AO915" s="79" t="str">
        <f t="shared" ca="1" si="180"/>
        <v/>
      </c>
      <c r="AP915" s="81"/>
      <c r="AQ915" s="70" t="str">
        <f>IFERROR(VLOOKUP(VALUE(MID(AP915,1,1)),AdditionalElements!$A$2:$B$50,2,0),"")</f>
        <v/>
      </c>
      <c r="AR915" s="70" t="str">
        <f>IFERROR(VLOOKUP(VALUE(MID(AP915,2,1)),AdditionalElements!$H$2:$I$50,2,0),"")</f>
        <v/>
      </c>
      <c r="AS915" s="70" t="str">
        <f>IFERROR(VLOOKUP(VALUE(MID(AP915,3,1)),AdditionalElements!$O$2:$P$50,2,0),"")</f>
        <v/>
      </c>
      <c r="AT915" s="70" t="str">
        <f>IFERROR(VLOOKUP(VALUE(MID(AP915,4,1)),AdditionalElements!$V$2:$W$50,2,0),"")</f>
        <v/>
      </c>
      <c r="AU915" s="71"/>
      <c r="AV915" s="79" t="str">
        <f>IFERROR(IF(VALUE(MID(AU915,1,1))=1, VLOOKUP(VALUE(MID(AU915,1,1)), TxtPanelShape!$A$2:$C$50, 3, 0), (IF(VALUE(MID(AU915,1,1))&gt;=7, VLOOKUP(VALUE(MID(AU915,1,1)), TxtPanelShape!$A$2:$C$50, 3, 0),VLOOKUP(VALUE(MID(AU915,1,2)),TxtPanelShape!$A$2:$C$50,3,0)))), "")</f>
        <v/>
      </c>
      <c r="AW915" s="79" t="str">
        <f>IFERROR(IF(VALUE(MID(AU915,1,1))=1, ", "&amp;VLOOKUP(VALUE(MID(AU915,2,1)), TxtPanelShape!$H$2:$I$50, 2, 0), IF(VALUE(MID(AU915,1,1))&gt;=7, ", "&amp;VLOOKUP(VALUE(MID(AU915,2,1)), TxtPanelShape!$H$2:$I$50, 2, 0),"")), "")</f>
        <v/>
      </c>
      <c r="AX915" s="79" t="str">
        <f>IFERROR(IF(VALUE(MID(AU915,1,1))=1, ", "&amp;VLOOKUP(VALUE(MID(AU915,3,1)), TxtPanelShape!$O$2:$P$50, 2, 0), IF(VALUE(MID(AU915,1,1))&gt;=7, ", "&amp;VLOOKUP(VALUE(MID(AU915,3,1)), TxtPanelShape!$O$2:$P$50, 2, 0),"")),"")</f>
        <v/>
      </c>
      <c r="AY915" s="79" t="str">
        <f>IFERROR("; "&amp;VLOOKUP(VALUE(MID(AU915,4,1)), TxtPanelShape!$V$2:$W$50,2,0),"")</f>
        <v/>
      </c>
      <c r="AZ915" s="79" t="str">
        <f t="shared" si="181"/>
        <v/>
      </c>
      <c r="BA915" s="71"/>
      <c r="BB915" s="79" t="str">
        <f>IFERROR(IF(VALUE(MID(BA915,1,1))=1, VLOOKUP(VALUE(MID(BA915,1,1)), TxtPanelShape!$A$2:$C$50, 3, 0), (IF(VALUE(MID(BA915,1,1))&gt;=7, VLOOKUP(VALUE(MID(BA915,1,1)), TxtPanelShape!$A$2:$C$50, 3, 0),VLOOKUP(VALUE(MID(BA915,1,2)),TxtPanelShape!$A$2:$C$50,3,0)))), "")</f>
        <v/>
      </c>
      <c r="BC915" s="79" t="str">
        <f>IFERROR(IF(VALUE(MID(BA915,1,1))=1, ", "&amp;VLOOKUP(VALUE(MID(BA915,2,1)), TxtPanelShape!$H$2:$I$50, 2, 0), IF(VALUE(MID(BA915,1,1))&gt;=7, ", "&amp;VLOOKUP(VALUE(MID(BA915,2,1)), TxtPanelShape!$H$2:$I$50, 2, 0),"")), "")</f>
        <v/>
      </c>
      <c r="BD915" s="79" t="str">
        <f>IFERROR(IF(VALUE(MID(BA915,1,1))=1, ", "&amp;VLOOKUP(VALUE(MID(BA915,3,1)), TxtPanelShape!$O$2:$P$50, 2, 0), IF(VALUE(MID(BA915,1,1))&gt;=7, ", "&amp;VLOOKUP(VALUE(MID(BA915,3,1)), TxtPanelShape!$O$2:$P$50, 2, 0),"")),"")</f>
        <v/>
      </c>
      <c r="BE915" s="79" t="str">
        <f>IFERROR("; "&amp;VLOOKUP(VALUE(MID(BA915,4,1)), TxtPanelShape!$V$2:$W$50,2,0),"")</f>
        <v/>
      </c>
      <c r="BF915" s="79" t="str">
        <f t="shared" si="182"/>
        <v/>
      </c>
      <c r="BG915" s="71"/>
      <c r="BH915" s="79" t="str">
        <f>IFERROR(VLOOKUP(BG915, TxtPanelDefinition!$A$2:$B$50, 2, 0),"")</f>
        <v/>
      </c>
      <c r="BI915" s="71"/>
      <c r="BJ915" s="79" t="str">
        <f>IFERROR(VLOOKUP(BI915, TxtPanelDefinition!$A$2:$B$50, 2, 0),"")</f>
        <v/>
      </c>
      <c r="BK915" s="71"/>
      <c r="BL915" s="79" t="str">
        <f>IFERROR(VLOOKUP(BK915, InscrTechniques!$A$2:$B$50, 2, 0),"")</f>
        <v/>
      </c>
      <c r="BM915" s="71"/>
      <c r="BN915" s="79" t="str">
        <f>IFERROR(VLOOKUP(BM915, InscrTechniques!$A$2:$B$50, 2, 0),"")</f>
        <v/>
      </c>
      <c r="BO915" s="71"/>
      <c r="BP915" s="79" t="str">
        <f>IFERROR(VLOOKUP(BO915, InscrTechniques!$A$2:$B$50, 2, 0),"")</f>
        <v/>
      </c>
      <c r="BQ915" s="71"/>
      <c r="BR915" s="79" t="str">
        <f>IFERROR(VLOOKUP(BQ915, InscrTechniques!$A$2:$B$50, 2, 0),"")</f>
        <v/>
      </c>
      <c r="BS915" s="71"/>
      <c r="BT915" s="79" t="str">
        <f>IFERROR(VLOOKUP(BS915, InscrTechniques!$A$2:$B$50, 2, 0),"")</f>
        <v/>
      </c>
      <c r="BU915" s="71"/>
      <c r="BV915" s="79" t="str">
        <f>IFERROR(VLOOKUP(BU915, InscrTechniques!$A$2:$B$50, 2, 0),"")</f>
        <v/>
      </c>
      <c r="BW915" s="125"/>
      <c r="BX915" s="79" t="str">
        <f>IFERROR(VLOOKUP(BW915, InscrTechniques!$A$2:$B$50, 2, 0),"")</f>
        <v/>
      </c>
      <c r="BY915" s="125"/>
      <c r="BZ915" s="79" t="str">
        <f>IFERROR(VLOOKUP(BY915, InscrTechniques!$A$2:$B$50, 2, 0),"")</f>
        <v/>
      </c>
      <c r="CA915" s="74"/>
      <c r="CB915" s="114" t="str">
        <f>IFERROR(VLOOKUP(CA915, LetterStyle!$A$2:$B$50, 2, 0),"")</f>
        <v/>
      </c>
      <c r="CC915" s="74"/>
      <c r="CD915" s="114" t="str">
        <f>IFERROR(VLOOKUP(CC915, LetterStyle!$A$2:$B$50, 2, 0),"")</f>
        <v/>
      </c>
      <c r="CE915" s="74"/>
      <c r="CF915" s="114" t="str">
        <f>IFERROR(VLOOKUP(CE915, LetterStyle!$A$2:$B$50, 2, 0),"")</f>
        <v/>
      </c>
      <c r="CG915" s="74"/>
      <c r="CH915" s="79" t="str">
        <f>IFERROR(VLOOKUP(CG915, LetterStyle!$A$2:$B$50, 2, 0),"")</f>
        <v/>
      </c>
      <c r="CI915" s="71"/>
      <c r="CJ915" s="79" t="str">
        <f>IFERROR(VLOOKUP(CI915, DecMotifs!$A$1:$B$306, 2, 0),"")</f>
        <v/>
      </c>
      <c r="CK915" s="71"/>
      <c r="CL915" s="79" t="str">
        <f>IFERROR(VLOOKUP(CK915, DecMotifs!$A$1:$B$306, 2, 0),"")</f>
        <v/>
      </c>
      <c r="CM915" s="71"/>
      <c r="CN915" s="79" t="str">
        <f>IFERROR(VLOOKUP(CM915, DecMotifs!$A$1:$B$306, 2, 0),"")</f>
        <v/>
      </c>
      <c r="CO915" s="71"/>
      <c r="CP915" s="79" t="str">
        <f>IFERROR(VLOOKUP(CO915, MarginalDec!$A$2:$B$253, 2, 0),"")</f>
        <v/>
      </c>
      <c r="CQ915" s="71"/>
      <c r="CR915" s="79" t="str">
        <f>IFERROR(VLOOKUP(CQ915, MarginalDec!$A$2:$B$253, 2, 0),"")</f>
        <v/>
      </c>
      <c r="CS915" s="71"/>
      <c r="CT915" s="79" t="str">
        <f>IFERROR(VLOOKUP(CS915, MarginalDec!$A$2:$B$253, 2, 0),"")</f>
        <v/>
      </c>
      <c r="CU915" s="71"/>
      <c r="CV915" s="79" t="str">
        <f>IF(ISBLANK(CU915),"", IFERROR(VLOOKUP(CU915, Tooling!$A$2:$B$252, 2, 0),""))</f>
        <v/>
      </c>
      <c r="CW915" s="71"/>
      <c r="CX915" s="79" t="str">
        <f>IF(ISBLANK(CW915),"", IFERROR(VLOOKUP(CW915, Tooling!$A$2:$B$252, 2, 0),""))</f>
        <v/>
      </c>
      <c r="CY915" s="71"/>
      <c r="CZ915" s="79" t="str">
        <f>IF(ISBLANK(CY915),"", IFERROR(VLOOKUP(CY915, Repairs!$A$2:$B$252, 2, 0),""))</f>
        <v/>
      </c>
      <c r="DA915" s="77"/>
      <c r="DB915" s="71"/>
      <c r="DC915" s="79" t="str">
        <f>IFERROR(VLOOKUP(DB915, DatingReason!$A$2:$B$252, 2, 0),"")</f>
        <v/>
      </c>
      <c r="DD915" s="123" t="str">
        <f t="shared" si="183"/>
        <v/>
      </c>
      <c r="DF915" s="119" t="str">
        <f t="array" ref="DF915">IF(AND($B915&lt;&gt;"", $DE915&lt;&gt;"", $DE915&lt;&gt;"No"),MAX(IF($B915=PEOPLE!$B$4:$B$1000, PEOPLE!$Q$4:$Q$1000,""))+100,"")</f>
        <v/>
      </c>
      <c r="DG915" s="68"/>
      <c r="DH915" s="76">
        <f>COUNTIF(PEOPLE!B:B, MEMORIALS!B915)</f>
        <v>0</v>
      </c>
      <c r="DI915" s="82"/>
      <c r="DJ915" s="82"/>
      <c r="DK915" s="82"/>
      <c r="DL915" s="68"/>
      <c r="DM915" s="68"/>
      <c r="DN915" s="68"/>
      <c r="DO915" s="68"/>
      <c r="DP915" s="68"/>
    </row>
    <row r="916" spans="1:120" ht="15" customHeight="1" x14ac:dyDescent="0.25">
      <c r="A916" s="68"/>
      <c r="B916" s="69"/>
      <c r="C916" s="68"/>
      <c r="D916" s="68"/>
      <c r="E916" s="70" t="str">
        <f>IF(D916="","",VLOOKUP(D916,Denomination!$A$2:$B$50, 2, 0))</f>
        <v/>
      </c>
      <c r="F916" s="68"/>
      <c r="G916" s="71"/>
      <c r="H916" s="70" t="str">
        <f>IF(G916="","",VLOOKUP(G916,MCondition!$A$2:$B$50, 2, 0))</f>
        <v/>
      </c>
      <c r="I916" s="72"/>
      <c r="J916" s="71"/>
      <c r="K916" s="70" t="str">
        <f>IF(J916="","",VLOOKUP(J916,ICondition!$A$2:$B$50, 2, 0))</f>
        <v/>
      </c>
      <c r="L916" s="73"/>
      <c r="M916" s="73"/>
      <c r="N916" s="73"/>
      <c r="O916" s="73"/>
      <c r="P916" s="73"/>
      <c r="Q916" s="73"/>
      <c r="R916" s="78"/>
      <c r="S916" s="79" t="str">
        <f>IFERROR(VLOOKUP(R916,Material!$A$2:$B$59, 2, 0),"")</f>
        <v/>
      </c>
      <c r="T916" s="71"/>
      <c r="U916" s="79" t="str">
        <f>IFERROR(VLOOKUP(T916,Material!$A$2:$B$59, 2, 0),"")</f>
        <v/>
      </c>
      <c r="V916" s="71"/>
      <c r="W916" s="79" t="str">
        <f>IFERROR(VLOOKUP(V916,Material!$A$2:$B$59, 2, 0),"")</f>
        <v/>
      </c>
      <c r="X916" s="71"/>
      <c r="Y916" s="79" t="str">
        <f>IFERROR(VLOOKUP(X916,Material!$A$2:$B$59, 2, 0),"")</f>
        <v/>
      </c>
      <c r="Z916" s="71"/>
      <c r="AA916" s="79" t="str">
        <f>IFERROR(VLOOKUP(Z916,Material!$A$2:$B$59, 2, 0),"")</f>
        <v/>
      </c>
      <c r="AB916" s="74"/>
      <c r="AC916" s="75" t="e">
        <f t="shared" si="172"/>
        <v>#VALUE!</v>
      </c>
      <c r="AD916" s="75" t="e">
        <f t="shared" si="173"/>
        <v>#VALUE!</v>
      </c>
      <c r="AE916" s="75" t="e">
        <f t="shared" si="175"/>
        <v>#VALUE!</v>
      </c>
      <c r="AF916" s="75" t="e">
        <f t="shared" si="174"/>
        <v>#VALUE!</v>
      </c>
      <c r="AG916" s="75" t="e">
        <f t="shared" si="176"/>
        <v>#VALUE!</v>
      </c>
      <c r="AH916" s="75" t="e">
        <f t="shared" si="177"/>
        <v>#VALUE!</v>
      </c>
      <c r="AI916" s="75" t="e">
        <f t="shared" si="178"/>
        <v>#VALUE!</v>
      </c>
      <c r="AJ916" s="80" t="e">
        <f t="shared" si="179"/>
        <v>#VALUE!</v>
      </c>
      <c r="AK916" s="79" t="str">
        <f>(IFERROR(VLOOKUP(AB916,Categories!$A$2:$B$20,2,1),""))</f>
        <v/>
      </c>
      <c r="AL916" s="79" t="str">
        <f ca="1">IFERROR(VLOOKUP((HLOOKUP((VLOOKUP($AB916,Categories!$A$2:$F$20,3,1)), $AB$3:$AJ916, (ROW()-ROW($AB$3)+1), 0)), INDIRECT(VLOOKUP($AB916,Categories!$A$2:$F$20,6,1)),2,0),AK916)</f>
        <v/>
      </c>
      <c r="AM916" s="79" t="str">
        <f ca="1">IFERROR(VLOOKUP((HLOOKUP((VLOOKUP($AB916,Categories!$A$2:$F$20,4,1)),$AB$3:$AJ916,(ROW()-ROW($AB$3)+1),0)),INDIRECT(VLOOKUP($AB916,Categories!$A$2:$H$20,7,1)),2,0),"")</f>
        <v/>
      </c>
      <c r="AN916" s="79" t="str">
        <f ca="1">IFERROR(VLOOKUP((HLOOKUP((VLOOKUP($AB916,Categories!$A$2:$F$20,5,1)), $AB$3:$AJ916, (ROW()-ROW($AB$3)+1), 0)), INDIRECT(VLOOKUP($AB916,Categories!$A$2:$H$20,8,1)),2,0),"")</f>
        <v/>
      </c>
      <c r="AO916" s="79" t="str">
        <f t="shared" ca="1" si="180"/>
        <v/>
      </c>
      <c r="AP916" s="81"/>
      <c r="AQ916" s="70" t="str">
        <f>IFERROR(VLOOKUP(VALUE(MID(AP916,1,1)),AdditionalElements!$A$2:$B$50,2,0),"")</f>
        <v/>
      </c>
      <c r="AR916" s="70" t="str">
        <f>IFERROR(VLOOKUP(VALUE(MID(AP916,2,1)),AdditionalElements!$H$2:$I$50,2,0),"")</f>
        <v/>
      </c>
      <c r="AS916" s="70" t="str">
        <f>IFERROR(VLOOKUP(VALUE(MID(AP916,3,1)),AdditionalElements!$O$2:$P$50,2,0),"")</f>
        <v/>
      </c>
      <c r="AT916" s="70" t="str">
        <f>IFERROR(VLOOKUP(VALUE(MID(AP916,4,1)),AdditionalElements!$V$2:$W$50,2,0),"")</f>
        <v/>
      </c>
      <c r="AU916" s="71"/>
      <c r="AV916" s="79" t="str">
        <f>IFERROR(IF(VALUE(MID(AU916,1,1))=1, VLOOKUP(VALUE(MID(AU916,1,1)), TxtPanelShape!$A$2:$C$50, 3, 0), (IF(VALUE(MID(AU916,1,1))&gt;=7, VLOOKUP(VALUE(MID(AU916,1,1)), TxtPanelShape!$A$2:$C$50, 3, 0),VLOOKUP(VALUE(MID(AU916,1,2)),TxtPanelShape!$A$2:$C$50,3,0)))), "")</f>
        <v/>
      </c>
      <c r="AW916" s="79" t="str">
        <f>IFERROR(IF(VALUE(MID(AU916,1,1))=1, ", "&amp;VLOOKUP(VALUE(MID(AU916,2,1)), TxtPanelShape!$H$2:$I$50, 2, 0), IF(VALUE(MID(AU916,1,1))&gt;=7, ", "&amp;VLOOKUP(VALUE(MID(AU916,2,1)), TxtPanelShape!$H$2:$I$50, 2, 0),"")), "")</f>
        <v/>
      </c>
      <c r="AX916" s="79" t="str">
        <f>IFERROR(IF(VALUE(MID(AU916,1,1))=1, ", "&amp;VLOOKUP(VALUE(MID(AU916,3,1)), TxtPanelShape!$O$2:$P$50, 2, 0), IF(VALUE(MID(AU916,1,1))&gt;=7, ", "&amp;VLOOKUP(VALUE(MID(AU916,3,1)), TxtPanelShape!$O$2:$P$50, 2, 0),"")),"")</f>
        <v/>
      </c>
      <c r="AY916" s="79" t="str">
        <f>IFERROR("; "&amp;VLOOKUP(VALUE(MID(AU916,4,1)), TxtPanelShape!$V$2:$W$50,2,0),"")</f>
        <v/>
      </c>
      <c r="AZ916" s="79" t="str">
        <f t="shared" si="181"/>
        <v/>
      </c>
      <c r="BA916" s="71"/>
      <c r="BB916" s="79" t="str">
        <f>IFERROR(IF(VALUE(MID(BA916,1,1))=1, VLOOKUP(VALUE(MID(BA916,1,1)), TxtPanelShape!$A$2:$C$50, 3, 0), (IF(VALUE(MID(BA916,1,1))&gt;=7, VLOOKUP(VALUE(MID(BA916,1,1)), TxtPanelShape!$A$2:$C$50, 3, 0),VLOOKUP(VALUE(MID(BA916,1,2)),TxtPanelShape!$A$2:$C$50,3,0)))), "")</f>
        <v/>
      </c>
      <c r="BC916" s="79" t="str">
        <f>IFERROR(IF(VALUE(MID(BA916,1,1))=1, ", "&amp;VLOOKUP(VALUE(MID(BA916,2,1)), TxtPanelShape!$H$2:$I$50, 2, 0), IF(VALUE(MID(BA916,1,1))&gt;=7, ", "&amp;VLOOKUP(VALUE(MID(BA916,2,1)), TxtPanelShape!$H$2:$I$50, 2, 0),"")), "")</f>
        <v/>
      </c>
      <c r="BD916" s="79" t="str">
        <f>IFERROR(IF(VALUE(MID(BA916,1,1))=1, ", "&amp;VLOOKUP(VALUE(MID(BA916,3,1)), TxtPanelShape!$O$2:$P$50, 2, 0), IF(VALUE(MID(BA916,1,1))&gt;=7, ", "&amp;VLOOKUP(VALUE(MID(BA916,3,1)), TxtPanelShape!$O$2:$P$50, 2, 0),"")),"")</f>
        <v/>
      </c>
      <c r="BE916" s="79" t="str">
        <f>IFERROR("; "&amp;VLOOKUP(VALUE(MID(BA916,4,1)), TxtPanelShape!$V$2:$W$50,2,0),"")</f>
        <v/>
      </c>
      <c r="BF916" s="79" t="str">
        <f t="shared" si="182"/>
        <v/>
      </c>
      <c r="BG916" s="71"/>
      <c r="BH916" s="79" t="str">
        <f>IFERROR(VLOOKUP(BG916, TxtPanelDefinition!$A$2:$B$50, 2, 0),"")</f>
        <v/>
      </c>
      <c r="BI916" s="71"/>
      <c r="BJ916" s="79" t="str">
        <f>IFERROR(VLOOKUP(BI916, TxtPanelDefinition!$A$2:$B$50, 2, 0),"")</f>
        <v/>
      </c>
      <c r="BK916" s="71"/>
      <c r="BL916" s="79" t="str">
        <f>IFERROR(VLOOKUP(BK916, InscrTechniques!$A$2:$B$50, 2, 0),"")</f>
        <v/>
      </c>
      <c r="BM916" s="71"/>
      <c r="BN916" s="79" t="str">
        <f>IFERROR(VLOOKUP(BM916, InscrTechniques!$A$2:$B$50, 2, 0),"")</f>
        <v/>
      </c>
      <c r="BO916" s="71"/>
      <c r="BP916" s="79" t="str">
        <f>IFERROR(VLOOKUP(BO916, InscrTechniques!$A$2:$B$50, 2, 0),"")</f>
        <v/>
      </c>
      <c r="BQ916" s="71"/>
      <c r="BR916" s="79" t="str">
        <f>IFERROR(VLOOKUP(BQ916, InscrTechniques!$A$2:$B$50, 2, 0),"")</f>
        <v/>
      </c>
      <c r="BS916" s="71"/>
      <c r="BT916" s="79" t="str">
        <f>IFERROR(VLOOKUP(BS916, InscrTechniques!$A$2:$B$50, 2, 0),"")</f>
        <v/>
      </c>
      <c r="BU916" s="71"/>
      <c r="BV916" s="79" t="str">
        <f>IFERROR(VLOOKUP(BU916, InscrTechniques!$A$2:$B$50, 2, 0),"")</f>
        <v/>
      </c>
      <c r="BW916" s="125"/>
      <c r="BX916" s="79" t="str">
        <f>IFERROR(VLOOKUP(BW916, InscrTechniques!$A$2:$B$50, 2, 0),"")</f>
        <v/>
      </c>
      <c r="BY916" s="125"/>
      <c r="BZ916" s="79" t="str">
        <f>IFERROR(VLOOKUP(BY916, InscrTechniques!$A$2:$B$50, 2, 0),"")</f>
        <v/>
      </c>
      <c r="CA916" s="74"/>
      <c r="CB916" s="114" t="str">
        <f>IFERROR(VLOOKUP(CA916, LetterStyle!$A$2:$B$50, 2, 0),"")</f>
        <v/>
      </c>
      <c r="CC916" s="74"/>
      <c r="CD916" s="114" t="str">
        <f>IFERROR(VLOOKUP(CC916, LetterStyle!$A$2:$B$50, 2, 0),"")</f>
        <v/>
      </c>
      <c r="CE916" s="74"/>
      <c r="CF916" s="114" t="str">
        <f>IFERROR(VLOOKUP(CE916, LetterStyle!$A$2:$B$50, 2, 0),"")</f>
        <v/>
      </c>
      <c r="CG916" s="74"/>
      <c r="CH916" s="79" t="str">
        <f>IFERROR(VLOOKUP(CG916, LetterStyle!$A$2:$B$50, 2, 0),"")</f>
        <v/>
      </c>
      <c r="CI916" s="71"/>
      <c r="CJ916" s="79" t="str">
        <f>IFERROR(VLOOKUP(CI916, DecMotifs!$A$1:$B$306, 2, 0),"")</f>
        <v/>
      </c>
      <c r="CK916" s="71"/>
      <c r="CL916" s="79" t="str">
        <f>IFERROR(VLOOKUP(CK916, DecMotifs!$A$1:$B$306, 2, 0),"")</f>
        <v/>
      </c>
      <c r="CM916" s="71"/>
      <c r="CN916" s="79" t="str">
        <f>IFERROR(VLOOKUP(CM916, DecMotifs!$A$1:$B$306, 2, 0),"")</f>
        <v/>
      </c>
      <c r="CO916" s="71"/>
      <c r="CP916" s="79" t="str">
        <f>IFERROR(VLOOKUP(CO916, MarginalDec!$A$2:$B$253, 2, 0),"")</f>
        <v/>
      </c>
      <c r="CQ916" s="71"/>
      <c r="CR916" s="79" t="str">
        <f>IFERROR(VLOOKUP(CQ916, MarginalDec!$A$2:$B$253, 2, 0),"")</f>
        <v/>
      </c>
      <c r="CS916" s="71"/>
      <c r="CT916" s="79" t="str">
        <f>IFERROR(VLOOKUP(CS916, MarginalDec!$A$2:$B$253, 2, 0),"")</f>
        <v/>
      </c>
      <c r="CU916" s="71"/>
      <c r="CV916" s="79" t="str">
        <f>IF(ISBLANK(CU916),"", IFERROR(VLOOKUP(CU916, Tooling!$A$2:$B$252, 2, 0),""))</f>
        <v/>
      </c>
      <c r="CW916" s="71"/>
      <c r="CX916" s="79" t="str">
        <f>IF(ISBLANK(CW916),"", IFERROR(VLOOKUP(CW916, Tooling!$A$2:$B$252, 2, 0),""))</f>
        <v/>
      </c>
      <c r="CY916" s="71"/>
      <c r="CZ916" s="79" t="str">
        <f>IF(ISBLANK(CY916),"", IFERROR(VLOOKUP(CY916, Repairs!$A$2:$B$252, 2, 0),""))</f>
        <v/>
      </c>
      <c r="DA916" s="77"/>
      <c r="DB916" s="71"/>
      <c r="DC916" s="79" t="str">
        <f>IFERROR(VLOOKUP(DB916, DatingReason!$A$2:$B$252, 2, 0),"")</f>
        <v/>
      </c>
      <c r="DD916" s="123" t="str">
        <f t="shared" si="183"/>
        <v/>
      </c>
      <c r="DF916" s="119" t="str">
        <f t="array" ref="DF916">IF(AND($B916&lt;&gt;"", $DE916&lt;&gt;"", $DE916&lt;&gt;"No"),MAX(IF($B916=PEOPLE!$B$4:$B$1000, PEOPLE!$Q$4:$Q$1000,""))+100,"")</f>
        <v/>
      </c>
      <c r="DG916" s="68"/>
      <c r="DH916" s="76">
        <f>COUNTIF(PEOPLE!B:B, MEMORIALS!B916)</f>
        <v>0</v>
      </c>
      <c r="DI916" s="82"/>
      <c r="DJ916" s="82"/>
      <c r="DK916" s="82"/>
      <c r="DL916" s="68"/>
      <c r="DM916" s="68"/>
      <c r="DN916" s="68"/>
      <c r="DO916" s="68"/>
      <c r="DP916" s="68"/>
    </row>
    <row r="917" spans="1:120" ht="15" customHeight="1" x14ac:dyDescent="0.25">
      <c r="A917" s="68"/>
      <c r="B917" s="69"/>
      <c r="C917" s="68"/>
      <c r="D917" s="68"/>
      <c r="E917" s="70" t="str">
        <f>IF(D917="","",VLOOKUP(D917,Denomination!$A$2:$B$50, 2, 0))</f>
        <v/>
      </c>
      <c r="F917" s="68"/>
      <c r="G917" s="71"/>
      <c r="H917" s="70" t="str">
        <f>IF(G917="","",VLOOKUP(G917,MCondition!$A$2:$B$50, 2, 0))</f>
        <v/>
      </c>
      <c r="I917" s="72"/>
      <c r="J917" s="71"/>
      <c r="K917" s="70" t="str">
        <f>IF(J917="","",VLOOKUP(J917,ICondition!$A$2:$B$50, 2, 0))</f>
        <v/>
      </c>
      <c r="L917" s="73"/>
      <c r="M917" s="73"/>
      <c r="N917" s="73"/>
      <c r="O917" s="73"/>
      <c r="P917" s="73"/>
      <c r="Q917" s="73"/>
      <c r="R917" s="78"/>
      <c r="S917" s="79" t="str">
        <f>IFERROR(VLOOKUP(R917,Material!$A$2:$B$59, 2, 0),"")</f>
        <v/>
      </c>
      <c r="T917" s="71"/>
      <c r="U917" s="79" t="str">
        <f>IFERROR(VLOOKUP(T917,Material!$A$2:$B$59, 2, 0),"")</f>
        <v/>
      </c>
      <c r="V917" s="71"/>
      <c r="W917" s="79" t="str">
        <f>IFERROR(VLOOKUP(V917,Material!$A$2:$B$59, 2, 0),"")</f>
        <v/>
      </c>
      <c r="X917" s="71"/>
      <c r="Y917" s="79" t="str">
        <f>IFERROR(VLOOKUP(X917,Material!$A$2:$B$59, 2, 0),"")</f>
        <v/>
      </c>
      <c r="Z917" s="71"/>
      <c r="AA917" s="79" t="str">
        <f>IFERROR(VLOOKUP(Z917,Material!$A$2:$B$59, 2, 0),"")</f>
        <v/>
      </c>
      <c r="AB917" s="74"/>
      <c r="AC917" s="75" t="e">
        <f t="shared" si="172"/>
        <v>#VALUE!</v>
      </c>
      <c r="AD917" s="75" t="e">
        <f t="shared" si="173"/>
        <v>#VALUE!</v>
      </c>
      <c r="AE917" s="75" t="e">
        <f t="shared" si="175"/>
        <v>#VALUE!</v>
      </c>
      <c r="AF917" s="75" t="e">
        <f t="shared" si="174"/>
        <v>#VALUE!</v>
      </c>
      <c r="AG917" s="75" t="e">
        <f t="shared" si="176"/>
        <v>#VALUE!</v>
      </c>
      <c r="AH917" s="75" t="e">
        <f t="shared" si="177"/>
        <v>#VALUE!</v>
      </c>
      <c r="AI917" s="75" t="e">
        <f t="shared" si="178"/>
        <v>#VALUE!</v>
      </c>
      <c r="AJ917" s="80" t="e">
        <f t="shared" si="179"/>
        <v>#VALUE!</v>
      </c>
      <c r="AK917" s="79" t="str">
        <f>(IFERROR(VLOOKUP(AB917,Categories!$A$2:$B$20,2,1),""))</f>
        <v/>
      </c>
      <c r="AL917" s="79" t="str">
        <f ca="1">IFERROR(VLOOKUP((HLOOKUP((VLOOKUP($AB917,Categories!$A$2:$F$20,3,1)), $AB$3:$AJ917, (ROW()-ROW($AB$3)+1), 0)), INDIRECT(VLOOKUP($AB917,Categories!$A$2:$F$20,6,1)),2,0),AK917)</f>
        <v/>
      </c>
      <c r="AM917" s="79" t="str">
        <f ca="1">IFERROR(VLOOKUP((HLOOKUP((VLOOKUP($AB917,Categories!$A$2:$F$20,4,1)),$AB$3:$AJ917,(ROW()-ROW($AB$3)+1),0)),INDIRECT(VLOOKUP($AB917,Categories!$A$2:$H$20,7,1)),2,0),"")</f>
        <v/>
      </c>
      <c r="AN917" s="79" t="str">
        <f ca="1">IFERROR(VLOOKUP((HLOOKUP((VLOOKUP($AB917,Categories!$A$2:$F$20,5,1)), $AB$3:$AJ917, (ROW()-ROW($AB$3)+1), 0)), INDIRECT(VLOOKUP($AB917,Categories!$A$2:$H$20,8,1)),2,0),"")</f>
        <v/>
      </c>
      <c r="AO917" s="79" t="str">
        <f t="shared" ca="1" si="180"/>
        <v/>
      </c>
      <c r="AP917" s="81"/>
      <c r="AQ917" s="70" t="str">
        <f>IFERROR(VLOOKUP(VALUE(MID(AP917,1,1)),AdditionalElements!$A$2:$B$50,2,0),"")</f>
        <v/>
      </c>
      <c r="AR917" s="70" t="str">
        <f>IFERROR(VLOOKUP(VALUE(MID(AP917,2,1)),AdditionalElements!$H$2:$I$50,2,0),"")</f>
        <v/>
      </c>
      <c r="AS917" s="70" t="str">
        <f>IFERROR(VLOOKUP(VALUE(MID(AP917,3,1)),AdditionalElements!$O$2:$P$50,2,0),"")</f>
        <v/>
      </c>
      <c r="AT917" s="70" t="str">
        <f>IFERROR(VLOOKUP(VALUE(MID(AP917,4,1)),AdditionalElements!$V$2:$W$50,2,0),"")</f>
        <v/>
      </c>
      <c r="AU917" s="71"/>
      <c r="AV917" s="79" t="str">
        <f>IFERROR(IF(VALUE(MID(AU917,1,1))=1, VLOOKUP(VALUE(MID(AU917,1,1)), TxtPanelShape!$A$2:$C$50, 3, 0), (IF(VALUE(MID(AU917,1,1))&gt;=7, VLOOKUP(VALUE(MID(AU917,1,1)), TxtPanelShape!$A$2:$C$50, 3, 0),VLOOKUP(VALUE(MID(AU917,1,2)),TxtPanelShape!$A$2:$C$50,3,0)))), "")</f>
        <v/>
      </c>
      <c r="AW917" s="79" t="str">
        <f>IFERROR(IF(VALUE(MID(AU917,1,1))=1, ", "&amp;VLOOKUP(VALUE(MID(AU917,2,1)), TxtPanelShape!$H$2:$I$50, 2, 0), IF(VALUE(MID(AU917,1,1))&gt;=7, ", "&amp;VLOOKUP(VALUE(MID(AU917,2,1)), TxtPanelShape!$H$2:$I$50, 2, 0),"")), "")</f>
        <v/>
      </c>
      <c r="AX917" s="79" t="str">
        <f>IFERROR(IF(VALUE(MID(AU917,1,1))=1, ", "&amp;VLOOKUP(VALUE(MID(AU917,3,1)), TxtPanelShape!$O$2:$P$50, 2, 0), IF(VALUE(MID(AU917,1,1))&gt;=7, ", "&amp;VLOOKUP(VALUE(MID(AU917,3,1)), TxtPanelShape!$O$2:$P$50, 2, 0),"")),"")</f>
        <v/>
      </c>
      <c r="AY917" s="79" t="str">
        <f>IFERROR("; "&amp;VLOOKUP(VALUE(MID(AU917,4,1)), TxtPanelShape!$V$2:$W$50,2,0),"")</f>
        <v/>
      </c>
      <c r="AZ917" s="79" t="str">
        <f t="shared" si="181"/>
        <v/>
      </c>
      <c r="BA917" s="71"/>
      <c r="BB917" s="79" t="str">
        <f>IFERROR(IF(VALUE(MID(BA917,1,1))=1, VLOOKUP(VALUE(MID(BA917,1,1)), TxtPanelShape!$A$2:$C$50, 3, 0), (IF(VALUE(MID(BA917,1,1))&gt;=7, VLOOKUP(VALUE(MID(BA917,1,1)), TxtPanelShape!$A$2:$C$50, 3, 0),VLOOKUP(VALUE(MID(BA917,1,2)),TxtPanelShape!$A$2:$C$50,3,0)))), "")</f>
        <v/>
      </c>
      <c r="BC917" s="79" t="str">
        <f>IFERROR(IF(VALUE(MID(BA917,1,1))=1, ", "&amp;VLOOKUP(VALUE(MID(BA917,2,1)), TxtPanelShape!$H$2:$I$50, 2, 0), IF(VALUE(MID(BA917,1,1))&gt;=7, ", "&amp;VLOOKUP(VALUE(MID(BA917,2,1)), TxtPanelShape!$H$2:$I$50, 2, 0),"")), "")</f>
        <v/>
      </c>
      <c r="BD917" s="79" t="str">
        <f>IFERROR(IF(VALUE(MID(BA917,1,1))=1, ", "&amp;VLOOKUP(VALUE(MID(BA917,3,1)), TxtPanelShape!$O$2:$P$50, 2, 0), IF(VALUE(MID(BA917,1,1))&gt;=7, ", "&amp;VLOOKUP(VALUE(MID(BA917,3,1)), TxtPanelShape!$O$2:$P$50, 2, 0),"")),"")</f>
        <v/>
      </c>
      <c r="BE917" s="79" t="str">
        <f>IFERROR("; "&amp;VLOOKUP(VALUE(MID(BA917,4,1)), TxtPanelShape!$V$2:$W$50,2,0),"")</f>
        <v/>
      </c>
      <c r="BF917" s="79" t="str">
        <f t="shared" si="182"/>
        <v/>
      </c>
      <c r="BG917" s="71"/>
      <c r="BH917" s="79" t="str">
        <f>IFERROR(VLOOKUP(BG917, TxtPanelDefinition!$A$2:$B$50, 2, 0),"")</f>
        <v/>
      </c>
      <c r="BI917" s="71"/>
      <c r="BJ917" s="79" t="str">
        <f>IFERROR(VLOOKUP(BI917, TxtPanelDefinition!$A$2:$B$50, 2, 0),"")</f>
        <v/>
      </c>
      <c r="BK917" s="71"/>
      <c r="BL917" s="79" t="str">
        <f>IFERROR(VLOOKUP(BK917, InscrTechniques!$A$2:$B$50, 2, 0),"")</f>
        <v/>
      </c>
      <c r="BM917" s="71"/>
      <c r="BN917" s="79" t="str">
        <f>IFERROR(VLOOKUP(BM917, InscrTechniques!$A$2:$B$50, 2, 0),"")</f>
        <v/>
      </c>
      <c r="BO917" s="71"/>
      <c r="BP917" s="79" t="str">
        <f>IFERROR(VLOOKUP(BO917, InscrTechniques!$A$2:$B$50, 2, 0),"")</f>
        <v/>
      </c>
      <c r="BQ917" s="71"/>
      <c r="BR917" s="79" t="str">
        <f>IFERROR(VLOOKUP(BQ917, InscrTechniques!$A$2:$B$50, 2, 0),"")</f>
        <v/>
      </c>
      <c r="BS917" s="71"/>
      <c r="BT917" s="79" t="str">
        <f>IFERROR(VLOOKUP(BS917, InscrTechniques!$A$2:$B$50, 2, 0),"")</f>
        <v/>
      </c>
      <c r="BU917" s="71"/>
      <c r="BV917" s="79" t="str">
        <f>IFERROR(VLOOKUP(BU917, InscrTechniques!$A$2:$B$50, 2, 0),"")</f>
        <v/>
      </c>
      <c r="BW917" s="125"/>
      <c r="BX917" s="79" t="str">
        <f>IFERROR(VLOOKUP(BW917, InscrTechniques!$A$2:$B$50, 2, 0),"")</f>
        <v/>
      </c>
      <c r="BY917" s="125"/>
      <c r="BZ917" s="79" t="str">
        <f>IFERROR(VLOOKUP(BY917, InscrTechniques!$A$2:$B$50, 2, 0),"")</f>
        <v/>
      </c>
      <c r="CA917" s="74"/>
      <c r="CB917" s="114" t="str">
        <f>IFERROR(VLOOKUP(CA917, LetterStyle!$A$2:$B$50, 2, 0),"")</f>
        <v/>
      </c>
      <c r="CC917" s="74"/>
      <c r="CD917" s="114" t="str">
        <f>IFERROR(VLOOKUP(CC917, LetterStyle!$A$2:$B$50, 2, 0),"")</f>
        <v/>
      </c>
      <c r="CE917" s="74"/>
      <c r="CF917" s="114" t="str">
        <f>IFERROR(VLOOKUP(CE917, LetterStyle!$A$2:$B$50, 2, 0),"")</f>
        <v/>
      </c>
      <c r="CG917" s="74"/>
      <c r="CH917" s="79" t="str">
        <f>IFERROR(VLOOKUP(CG917, LetterStyle!$A$2:$B$50, 2, 0),"")</f>
        <v/>
      </c>
      <c r="CI917" s="71"/>
      <c r="CJ917" s="79" t="str">
        <f>IFERROR(VLOOKUP(CI917, DecMotifs!$A$1:$B$306, 2, 0),"")</f>
        <v/>
      </c>
      <c r="CK917" s="71"/>
      <c r="CL917" s="79" t="str">
        <f>IFERROR(VLOOKUP(CK917, DecMotifs!$A$1:$B$306, 2, 0),"")</f>
        <v/>
      </c>
      <c r="CM917" s="71"/>
      <c r="CN917" s="79" t="str">
        <f>IFERROR(VLOOKUP(CM917, DecMotifs!$A$1:$B$306, 2, 0),"")</f>
        <v/>
      </c>
      <c r="CO917" s="71"/>
      <c r="CP917" s="79" t="str">
        <f>IFERROR(VLOOKUP(CO917, MarginalDec!$A$2:$B$253, 2, 0),"")</f>
        <v/>
      </c>
      <c r="CQ917" s="71"/>
      <c r="CR917" s="79" t="str">
        <f>IFERROR(VLOOKUP(CQ917, MarginalDec!$A$2:$B$253, 2, 0),"")</f>
        <v/>
      </c>
      <c r="CS917" s="71"/>
      <c r="CT917" s="79" t="str">
        <f>IFERROR(VLOOKUP(CS917, MarginalDec!$A$2:$B$253, 2, 0),"")</f>
        <v/>
      </c>
      <c r="CU917" s="71"/>
      <c r="CV917" s="79" t="str">
        <f>IF(ISBLANK(CU917),"", IFERROR(VLOOKUP(CU917, Tooling!$A$2:$B$252, 2, 0),""))</f>
        <v/>
      </c>
      <c r="CW917" s="71"/>
      <c r="CX917" s="79" t="str">
        <f>IF(ISBLANK(CW917),"", IFERROR(VLOOKUP(CW917, Tooling!$A$2:$B$252, 2, 0),""))</f>
        <v/>
      </c>
      <c r="CY917" s="71"/>
      <c r="CZ917" s="79" t="str">
        <f>IF(ISBLANK(CY917),"", IFERROR(VLOOKUP(CY917, Repairs!$A$2:$B$252, 2, 0),""))</f>
        <v/>
      </c>
      <c r="DA917" s="77"/>
      <c r="DB917" s="71"/>
      <c r="DC917" s="79" t="str">
        <f>IFERROR(VLOOKUP(DB917, DatingReason!$A$2:$B$252, 2, 0),"")</f>
        <v/>
      </c>
      <c r="DD917" s="123" t="str">
        <f t="shared" si="183"/>
        <v/>
      </c>
      <c r="DF917" s="119" t="str">
        <f t="array" ref="DF917">IF(AND($B917&lt;&gt;"", $DE917&lt;&gt;"", $DE917&lt;&gt;"No"),MAX(IF($B917=PEOPLE!$B$4:$B$1000, PEOPLE!$Q$4:$Q$1000,""))+100,"")</f>
        <v/>
      </c>
      <c r="DG917" s="68"/>
      <c r="DH917" s="76">
        <f>COUNTIF(PEOPLE!B:B, MEMORIALS!B917)</f>
        <v>0</v>
      </c>
      <c r="DI917" s="82"/>
      <c r="DJ917" s="82"/>
      <c r="DK917" s="82"/>
      <c r="DL917" s="68"/>
      <c r="DM917" s="68"/>
      <c r="DN917" s="68"/>
      <c r="DO917" s="68"/>
      <c r="DP917" s="68"/>
    </row>
    <row r="918" spans="1:120" ht="15" customHeight="1" x14ac:dyDescent="0.25">
      <c r="A918" s="68"/>
      <c r="B918" s="69"/>
      <c r="C918" s="68"/>
      <c r="D918" s="68"/>
      <c r="E918" s="70" t="str">
        <f>IF(D918="","",VLOOKUP(D918,Denomination!$A$2:$B$50, 2, 0))</f>
        <v/>
      </c>
      <c r="F918" s="68"/>
      <c r="G918" s="71"/>
      <c r="H918" s="70" t="str">
        <f>IF(G918="","",VLOOKUP(G918,MCondition!$A$2:$B$50, 2, 0))</f>
        <v/>
      </c>
      <c r="I918" s="72"/>
      <c r="J918" s="71"/>
      <c r="K918" s="70" t="str">
        <f>IF(J918="","",VLOOKUP(J918,ICondition!$A$2:$B$50, 2, 0))</f>
        <v/>
      </c>
      <c r="L918" s="73"/>
      <c r="M918" s="73"/>
      <c r="N918" s="73"/>
      <c r="O918" s="73"/>
      <c r="P918" s="73"/>
      <c r="Q918" s="73"/>
      <c r="R918" s="78"/>
      <c r="S918" s="79" t="str">
        <f>IFERROR(VLOOKUP(R918,Material!$A$2:$B$59, 2, 0),"")</f>
        <v/>
      </c>
      <c r="T918" s="71"/>
      <c r="U918" s="79" t="str">
        <f>IFERROR(VLOOKUP(T918,Material!$A$2:$B$59, 2, 0),"")</f>
        <v/>
      </c>
      <c r="V918" s="71"/>
      <c r="W918" s="79" t="str">
        <f>IFERROR(VLOOKUP(V918,Material!$A$2:$B$59, 2, 0),"")</f>
        <v/>
      </c>
      <c r="X918" s="71"/>
      <c r="Y918" s="79" t="str">
        <f>IFERROR(VLOOKUP(X918,Material!$A$2:$B$59, 2, 0),"")</f>
        <v/>
      </c>
      <c r="Z918" s="71"/>
      <c r="AA918" s="79" t="str">
        <f>IFERROR(VLOOKUP(Z918,Material!$A$2:$B$59, 2, 0),"")</f>
        <v/>
      </c>
      <c r="AB918" s="74"/>
      <c r="AC918" s="75" t="e">
        <f t="shared" si="172"/>
        <v>#VALUE!</v>
      </c>
      <c r="AD918" s="75" t="e">
        <f t="shared" si="173"/>
        <v>#VALUE!</v>
      </c>
      <c r="AE918" s="75" t="e">
        <f t="shared" si="175"/>
        <v>#VALUE!</v>
      </c>
      <c r="AF918" s="75" t="e">
        <f t="shared" si="174"/>
        <v>#VALUE!</v>
      </c>
      <c r="AG918" s="75" t="e">
        <f t="shared" si="176"/>
        <v>#VALUE!</v>
      </c>
      <c r="AH918" s="75" t="e">
        <f t="shared" si="177"/>
        <v>#VALUE!</v>
      </c>
      <c r="AI918" s="75" t="e">
        <f t="shared" si="178"/>
        <v>#VALUE!</v>
      </c>
      <c r="AJ918" s="80" t="e">
        <f t="shared" si="179"/>
        <v>#VALUE!</v>
      </c>
      <c r="AK918" s="79" t="str">
        <f>(IFERROR(VLOOKUP(AB918,Categories!$A$2:$B$20,2,1),""))</f>
        <v/>
      </c>
      <c r="AL918" s="79" t="str">
        <f ca="1">IFERROR(VLOOKUP((HLOOKUP((VLOOKUP($AB918,Categories!$A$2:$F$20,3,1)), $AB$3:$AJ918, (ROW()-ROW($AB$3)+1), 0)), INDIRECT(VLOOKUP($AB918,Categories!$A$2:$F$20,6,1)),2,0),AK918)</f>
        <v/>
      </c>
      <c r="AM918" s="79" t="str">
        <f ca="1">IFERROR(VLOOKUP((HLOOKUP((VLOOKUP($AB918,Categories!$A$2:$F$20,4,1)),$AB$3:$AJ918,(ROW()-ROW($AB$3)+1),0)),INDIRECT(VLOOKUP($AB918,Categories!$A$2:$H$20,7,1)),2,0),"")</f>
        <v/>
      </c>
      <c r="AN918" s="79" t="str">
        <f ca="1">IFERROR(VLOOKUP((HLOOKUP((VLOOKUP($AB918,Categories!$A$2:$F$20,5,1)), $AB$3:$AJ918, (ROW()-ROW($AB$3)+1), 0)), INDIRECT(VLOOKUP($AB918,Categories!$A$2:$H$20,8,1)),2,0),"")</f>
        <v/>
      </c>
      <c r="AO918" s="79" t="str">
        <f t="shared" ca="1" si="180"/>
        <v/>
      </c>
      <c r="AP918" s="81"/>
      <c r="AQ918" s="70" t="str">
        <f>IFERROR(VLOOKUP(VALUE(MID(AP918,1,1)),AdditionalElements!$A$2:$B$50,2,0),"")</f>
        <v/>
      </c>
      <c r="AR918" s="70" t="str">
        <f>IFERROR(VLOOKUP(VALUE(MID(AP918,2,1)),AdditionalElements!$H$2:$I$50,2,0),"")</f>
        <v/>
      </c>
      <c r="AS918" s="70" t="str">
        <f>IFERROR(VLOOKUP(VALUE(MID(AP918,3,1)),AdditionalElements!$O$2:$P$50,2,0),"")</f>
        <v/>
      </c>
      <c r="AT918" s="70" t="str">
        <f>IFERROR(VLOOKUP(VALUE(MID(AP918,4,1)),AdditionalElements!$V$2:$W$50,2,0),"")</f>
        <v/>
      </c>
      <c r="AU918" s="71"/>
      <c r="AV918" s="79" t="str">
        <f>IFERROR(IF(VALUE(MID(AU918,1,1))=1, VLOOKUP(VALUE(MID(AU918,1,1)), TxtPanelShape!$A$2:$C$50, 3, 0), (IF(VALUE(MID(AU918,1,1))&gt;=7, VLOOKUP(VALUE(MID(AU918,1,1)), TxtPanelShape!$A$2:$C$50, 3, 0),VLOOKUP(VALUE(MID(AU918,1,2)),TxtPanelShape!$A$2:$C$50,3,0)))), "")</f>
        <v/>
      </c>
      <c r="AW918" s="79" t="str">
        <f>IFERROR(IF(VALUE(MID(AU918,1,1))=1, ", "&amp;VLOOKUP(VALUE(MID(AU918,2,1)), TxtPanelShape!$H$2:$I$50, 2, 0), IF(VALUE(MID(AU918,1,1))&gt;=7, ", "&amp;VLOOKUP(VALUE(MID(AU918,2,1)), TxtPanelShape!$H$2:$I$50, 2, 0),"")), "")</f>
        <v/>
      </c>
      <c r="AX918" s="79" t="str">
        <f>IFERROR(IF(VALUE(MID(AU918,1,1))=1, ", "&amp;VLOOKUP(VALUE(MID(AU918,3,1)), TxtPanelShape!$O$2:$P$50, 2, 0), IF(VALUE(MID(AU918,1,1))&gt;=7, ", "&amp;VLOOKUP(VALUE(MID(AU918,3,1)), TxtPanelShape!$O$2:$P$50, 2, 0),"")),"")</f>
        <v/>
      </c>
      <c r="AY918" s="79" t="str">
        <f>IFERROR("; "&amp;VLOOKUP(VALUE(MID(AU918,4,1)), TxtPanelShape!$V$2:$W$50,2,0),"")</f>
        <v/>
      </c>
      <c r="AZ918" s="79" t="str">
        <f t="shared" si="181"/>
        <v/>
      </c>
      <c r="BA918" s="71"/>
      <c r="BB918" s="79" t="str">
        <f>IFERROR(IF(VALUE(MID(BA918,1,1))=1, VLOOKUP(VALUE(MID(BA918,1,1)), TxtPanelShape!$A$2:$C$50, 3, 0), (IF(VALUE(MID(BA918,1,1))&gt;=7, VLOOKUP(VALUE(MID(BA918,1,1)), TxtPanelShape!$A$2:$C$50, 3, 0),VLOOKUP(VALUE(MID(BA918,1,2)),TxtPanelShape!$A$2:$C$50,3,0)))), "")</f>
        <v/>
      </c>
      <c r="BC918" s="79" t="str">
        <f>IFERROR(IF(VALUE(MID(BA918,1,1))=1, ", "&amp;VLOOKUP(VALUE(MID(BA918,2,1)), TxtPanelShape!$H$2:$I$50, 2, 0), IF(VALUE(MID(BA918,1,1))&gt;=7, ", "&amp;VLOOKUP(VALUE(MID(BA918,2,1)), TxtPanelShape!$H$2:$I$50, 2, 0),"")), "")</f>
        <v/>
      </c>
      <c r="BD918" s="79" t="str">
        <f>IFERROR(IF(VALUE(MID(BA918,1,1))=1, ", "&amp;VLOOKUP(VALUE(MID(BA918,3,1)), TxtPanelShape!$O$2:$P$50, 2, 0), IF(VALUE(MID(BA918,1,1))&gt;=7, ", "&amp;VLOOKUP(VALUE(MID(BA918,3,1)), TxtPanelShape!$O$2:$P$50, 2, 0),"")),"")</f>
        <v/>
      </c>
      <c r="BE918" s="79" t="str">
        <f>IFERROR("; "&amp;VLOOKUP(VALUE(MID(BA918,4,1)), TxtPanelShape!$V$2:$W$50,2,0),"")</f>
        <v/>
      </c>
      <c r="BF918" s="79" t="str">
        <f t="shared" si="182"/>
        <v/>
      </c>
      <c r="BG918" s="71"/>
      <c r="BH918" s="79" t="str">
        <f>IFERROR(VLOOKUP(BG918, TxtPanelDefinition!$A$2:$B$50, 2, 0),"")</f>
        <v/>
      </c>
      <c r="BI918" s="71"/>
      <c r="BJ918" s="79" t="str">
        <f>IFERROR(VLOOKUP(BI918, TxtPanelDefinition!$A$2:$B$50, 2, 0),"")</f>
        <v/>
      </c>
      <c r="BK918" s="71"/>
      <c r="BL918" s="79" t="str">
        <f>IFERROR(VLOOKUP(BK918, InscrTechniques!$A$2:$B$50, 2, 0),"")</f>
        <v/>
      </c>
      <c r="BM918" s="71"/>
      <c r="BN918" s="79" t="str">
        <f>IFERROR(VLOOKUP(BM918, InscrTechniques!$A$2:$B$50, 2, 0),"")</f>
        <v/>
      </c>
      <c r="BO918" s="71"/>
      <c r="BP918" s="79" t="str">
        <f>IFERROR(VLOOKUP(BO918, InscrTechniques!$A$2:$B$50, 2, 0),"")</f>
        <v/>
      </c>
      <c r="BQ918" s="71"/>
      <c r="BR918" s="79" t="str">
        <f>IFERROR(VLOOKUP(BQ918, InscrTechniques!$A$2:$B$50, 2, 0),"")</f>
        <v/>
      </c>
      <c r="BS918" s="71"/>
      <c r="BT918" s="79" t="str">
        <f>IFERROR(VLOOKUP(BS918, InscrTechniques!$A$2:$B$50, 2, 0),"")</f>
        <v/>
      </c>
      <c r="BU918" s="71"/>
      <c r="BV918" s="79" t="str">
        <f>IFERROR(VLOOKUP(BU918, InscrTechniques!$A$2:$B$50, 2, 0),"")</f>
        <v/>
      </c>
      <c r="BW918" s="125"/>
      <c r="BX918" s="79" t="str">
        <f>IFERROR(VLOOKUP(BW918, InscrTechniques!$A$2:$B$50, 2, 0),"")</f>
        <v/>
      </c>
      <c r="BY918" s="125"/>
      <c r="BZ918" s="79" t="str">
        <f>IFERROR(VLOOKUP(BY918, InscrTechniques!$A$2:$B$50, 2, 0),"")</f>
        <v/>
      </c>
      <c r="CA918" s="74"/>
      <c r="CB918" s="114" t="str">
        <f>IFERROR(VLOOKUP(CA918, LetterStyle!$A$2:$B$50, 2, 0),"")</f>
        <v/>
      </c>
      <c r="CC918" s="74"/>
      <c r="CD918" s="114" t="str">
        <f>IFERROR(VLOOKUP(CC918, LetterStyle!$A$2:$B$50, 2, 0),"")</f>
        <v/>
      </c>
      <c r="CE918" s="74"/>
      <c r="CF918" s="114" t="str">
        <f>IFERROR(VLOOKUP(CE918, LetterStyle!$A$2:$B$50, 2, 0),"")</f>
        <v/>
      </c>
      <c r="CG918" s="74"/>
      <c r="CH918" s="79" t="str">
        <f>IFERROR(VLOOKUP(CG918, LetterStyle!$A$2:$B$50, 2, 0),"")</f>
        <v/>
      </c>
      <c r="CI918" s="71"/>
      <c r="CJ918" s="79" t="str">
        <f>IFERROR(VLOOKUP(CI918, DecMotifs!$A$1:$B$306, 2, 0),"")</f>
        <v/>
      </c>
      <c r="CK918" s="71"/>
      <c r="CL918" s="79" t="str">
        <f>IFERROR(VLOOKUP(CK918, DecMotifs!$A$1:$B$306, 2, 0),"")</f>
        <v/>
      </c>
      <c r="CM918" s="71"/>
      <c r="CN918" s="79" t="str">
        <f>IFERROR(VLOOKUP(CM918, DecMotifs!$A$1:$B$306, 2, 0),"")</f>
        <v/>
      </c>
      <c r="CO918" s="71"/>
      <c r="CP918" s="79" t="str">
        <f>IFERROR(VLOOKUP(CO918, MarginalDec!$A$2:$B$253, 2, 0),"")</f>
        <v/>
      </c>
      <c r="CQ918" s="71"/>
      <c r="CR918" s="79" t="str">
        <f>IFERROR(VLOOKUP(CQ918, MarginalDec!$A$2:$B$253, 2, 0),"")</f>
        <v/>
      </c>
      <c r="CS918" s="71"/>
      <c r="CT918" s="79" t="str">
        <f>IFERROR(VLOOKUP(CS918, MarginalDec!$A$2:$B$253, 2, 0),"")</f>
        <v/>
      </c>
      <c r="CU918" s="71"/>
      <c r="CV918" s="79" t="str">
        <f>IF(ISBLANK(CU918),"", IFERROR(VLOOKUP(CU918, Tooling!$A$2:$B$252, 2, 0),""))</f>
        <v/>
      </c>
      <c r="CW918" s="71"/>
      <c r="CX918" s="79" t="str">
        <f>IF(ISBLANK(CW918),"", IFERROR(VLOOKUP(CW918, Tooling!$A$2:$B$252, 2, 0),""))</f>
        <v/>
      </c>
      <c r="CY918" s="71"/>
      <c r="CZ918" s="79" t="str">
        <f>IF(ISBLANK(CY918),"", IFERROR(VLOOKUP(CY918, Repairs!$A$2:$B$252, 2, 0),""))</f>
        <v/>
      </c>
      <c r="DA918" s="77"/>
      <c r="DB918" s="71"/>
      <c r="DC918" s="79" t="str">
        <f>IFERROR(VLOOKUP(DB918, DatingReason!$A$2:$B$252, 2, 0),"")</f>
        <v/>
      </c>
      <c r="DD918" s="123" t="str">
        <f t="shared" si="183"/>
        <v/>
      </c>
      <c r="DF918" s="119" t="str">
        <f t="array" ref="DF918">IF(AND($B918&lt;&gt;"", $DE918&lt;&gt;"", $DE918&lt;&gt;"No"),MAX(IF($B918=PEOPLE!$B$4:$B$1000, PEOPLE!$Q$4:$Q$1000,""))+100,"")</f>
        <v/>
      </c>
      <c r="DG918" s="68"/>
      <c r="DH918" s="76">
        <f>COUNTIF(PEOPLE!B:B, MEMORIALS!B918)</f>
        <v>0</v>
      </c>
      <c r="DI918" s="82"/>
      <c r="DJ918" s="82"/>
      <c r="DK918" s="82"/>
      <c r="DL918" s="68"/>
      <c r="DM918" s="68"/>
      <c r="DN918" s="68"/>
      <c r="DO918" s="68"/>
      <c r="DP918" s="68"/>
    </row>
    <row r="919" spans="1:120" ht="15" customHeight="1" x14ac:dyDescent="0.25">
      <c r="A919" s="68"/>
      <c r="B919" s="69"/>
      <c r="C919" s="68"/>
      <c r="D919" s="68"/>
      <c r="E919" s="70" t="str">
        <f>IF(D919="","",VLOOKUP(D919,Denomination!$A$2:$B$50, 2, 0))</f>
        <v/>
      </c>
      <c r="F919" s="68"/>
      <c r="G919" s="71"/>
      <c r="H919" s="70" t="str">
        <f>IF(G919="","",VLOOKUP(G919,MCondition!$A$2:$B$50, 2, 0))</f>
        <v/>
      </c>
      <c r="I919" s="72"/>
      <c r="J919" s="71"/>
      <c r="K919" s="70" t="str">
        <f>IF(J919="","",VLOOKUP(J919,ICondition!$A$2:$B$50, 2, 0))</f>
        <v/>
      </c>
      <c r="L919" s="73"/>
      <c r="M919" s="73"/>
      <c r="N919" s="73"/>
      <c r="O919" s="73"/>
      <c r="P919" s="73"/>
      <c r="Q919" s="73"/>
      <c r="R919" s="78"/>
      <c r="S919" s="79" t="str">
        <f>IFERROR(VLOOKUP(R919,Material!$A$2:$B$59, 2, 0),"")</f>
        <v/>
      </c>
      <c r="T919" s="71"/>
      <c r="U919" s="79" t="str">
        <f>IFERROR(VLOOKUP(T919,Material!$A$2:$B$59, 2, 0),"")</f>
        <v/>
      </c>
      <c r="V919" s="71"/>
      <c r="W919" s="79" t="str">
        <f>IFERROR(VLOOKUP(V919,Material!$A$2:$B$59, 2, 0),"")</f>
        <v/>
      </c>
      <c r="X919" s="71"/>
      <c r="Y919" s="79" t="str">
        <f>IFERROR(VLOOKUP(X919,Material!$A$2:$B$59, 2, 0),"")</f>
        <v/>
      </c>
      <c r="Z919" s="71"/>
      <c r="AA919" s="79" t="str">
        <f>IFERROR(VLOOKUP(Z919,Material!$A$2:$B$59, 2, 0),"")</f>
        <v/>
      </c>
      <c r="AB919" s="74"/>
      <c r="AC919" s="75" t="e">
        <f t="shared" si="172"/>
        <v>#VALUE!</v>
      </c>
      <c r="AD919" s="75" t="e">
        <f t="shared" si="173"/>
        <v>#VALUE!</v>
      </c>
      <c r="AE919" s="75" t="e">
        <f t="shared" si="175"/>
        <v>#VALUE!</v>
      </c>
      <c r="AF919" s="75" t="e">
        <f t="shared" si="174"/>
        <v>#VALUE!</v>
      </c>
      <c r="AG919" s="75" t="e">
        <f t="shared" si="176"/>
        <v>#VALUE!</v>
      </c>
      <c r="AH919" s="75" t="e">
        <f t="shared" si="177"/>
        <v>#VALUE!</v>
      </c>
      <c r="AI919" s="75" t="e">
        <f t="shared" si="178"/>
        <v>#VALUE!</v>
      </c>
      <c r="AJ919" s="80" t="e">
        <f t="shared" si="179"/>
        <v>#VALUE!</v>
      </c>
      <c r="AK919" s="79" t="str">
        <f>(IFERROR(VLOOKUP(AB919,Categories!$A$2:$B$20,2,1),""))</f>
        <v/>
      </c>
      <c r="AL919" s="79" t="str">
        <f ca="1">IFERROR(VLOOKUP((HLOOKUP((VLOOKUP($AB919,Categories!$A$2:$F$20,3,1)), $AB$3:$AJ919, (ROW()-ROW($AB$3)+1), 0)), INDIRECT(VLOOKUP($AB919,Categories!$A$2:$F$20,6,1)),2,0),AK919)</f>
        <v/>
      </c>
      <c r="AM919" s="79" t="str">
        <f ca="1">IFERROR(VLOOKUP((HLOOKUP((VLOOKUP($AB919,Categories!$A$2:$F$20,4,1)),$AB$3:$AJ919,(ROW()-ROW($AB$3)+1),0)),INDIRECT(VLOOKUP($AB919,Categories!$A$2:$H$20,7,1)),2,0),"")</f>
        <v/>
      </c>
      <c r="AN919" s="79" t="str">
        <f ca="1">IFERROR(VLOOKUP((HLOOKUP((VLOOKUP($AB919,Categories!$A$2:$F$20,5,1)), $AB$3:$AJ919, (ROW()-ROW($AB$3)+1), 0)), INDIRECT(VLOOKUP($AB919,Categories!$A$2:$H$20,8,1)),2,0),"")</f>
        <v/>
      </c>
      <c r="AO919" s="79" t="str">
        <f t="shared" ca="1" si="180"/>
        <v/>
      </c>
      <c r="AP919" s="81"/>
      <c r="AQ919" s="70" t="str">
        <f>IFERROR(VLOOKUP(VALUE(MID(AP919,1,1)),AdditionalElements!$A$2:$B$50,2,0),"")</f>
        <v/>
      </c>
      <c r="AR919" s="70" t="str">
        <f>IFERROR(VLOOKUP(VALUE(MID(AP919,2,1)),AdditionalElements!$H$2:$I$50,2,0),"")</f>
        <v/>
      </c>
      <c r="AS919" s="70" t="str">
        <f>IFERROR(VLOOKUP(VALUE(MID(AP919,3,1)),AdditionalElements!$O$2:$P$50,2,0),"")</f>
        <v/>
      </c>
      <c r="AT919" s="70" t="str">
        <f>IFERROR(VLOOKUP(VALUE(MID(AP919,4,1)),AdditionalElements!$V$2:$W$50,2,0),"")</f>
        <v/>
      </c>
      <c r="AU919" s="71"/>
      <c r="AV919" s="79" t="str">
        <f>IFERROR(IF(VALUE(MID(AU919,1,1))=1, VLOOKUP(VALUE(MID(AU919,1,1)), TxtPanelShape!$A$2:$C$50, 3, 0), (IF(VALUE(MID(AU919,1,1))&gt;=7, VLOOKUP(VALUE(MID(AU919,1,1)), TxtPanelShape!$A$2:$C$50, 3, 0),VLOOKUP(VALUE(MID(AU919,1,2)),TxtPanelShape!$A$2:$C$50,3,0)))), "")</f>
        <v/>
      </c>
      <c r="AW919" s="79" t="str">
        <f>IFERROR(IF(VALUE(MID(AU919,1,1))=1, ", "&amp;VLOOKUP(VALUE(MID(AU919,2,1)), TxtPanelShape!$H$2:$I$50, 2, 0), IF(VALUE(MID(AU919,1,1))&gt;=7, ", "&amp;VLOOKUP(VALUE(MID(AU919,2,1)), TxtPanelShape!$H$2:$I$50, 2, 0),"")), "")</f>
        <v/>
      </c>
      <c r="AX919" s="79" t="str">
        <f>IFERROR(IF(VALUE(MID(AU919,1,1))=1, ", "&amp;VLOOKUP(VALUE(MID(AU919,3,1)), TxtPanelShape!$O$2:$P$50, 2, 0), IF(VALUE(MID(AU919,1,1))&gt;=7, ", "&amp;VLOOKUP(VALUE(MID(AU919,3,1)), TxtPanelShape!$O$2:$P$50, 2, 0),"")),"")</f>
        <v/>
      </c>
      <c r="AY919" s="79" t="str">
        <f>IFERROR("; "&amp;VLOOKUP(VALUE(MID(AU919,4,1)), TxtPanelShape!$V$2:$W$50,2,0),"")</f>
        <v/>
      </c>
      <c r="AZ919" s="79" t="str">
        <f t="shared" si="181"/>
        <v/>
      </c>
      <c r="BA919" s="71"/>
      <c r="BB919" s="79" t="str">
        <f>IFERROR(IF(VALUE(MID(BA919,1,1))=1, VLOOKUP(VALUE(MID(BA919,1,1)), TxtPanelShape!$A$2:$C$50, 3, 0), (IF(VALUE(MID(BA919,1,1))&gt;=7, VLOOKUP(VALUE(MID(BA919,1,1)), TxtPanelShape!$A$2:$C$50, 3, 0),VLOOKUP(VALUE(MID(BA919,1,2)),TxtPanelShape!$A$2:$C$50,3,0)))), "")</f>
        <v/>
      </c>
      <c r="BC919" s="79" t="str">
        <f>IFERROR(IF(VALUE(MID(BA919,1,1))=1, ", "&amp;VLOOKUP(VALUE(MID(BA919,2,1)), TxtPanelShape!$H$2:$I$50, 2, 0), IF(VALUE(MID(BA919,1,1))&gt;=7, ", "&amp;VLOOKUP(VALUE(MID(BA919,2,1)), TxtPanelShape!$H$2:$I$50, 2, 0),"")), "")</f>
        <v/>
      </c>
      <c r="BD919" s="79" t="str">
        <f>IFERROR(IF(VALUE(MID(BA919,1,1))=1, ", "&amp;VLOOKUP(VALUE(MID(BA919,3,1)), TxtPanelShape!$O$2:$P$50, 2, 0), IF(VALUE(MID(BA919,1,1))&gt;=7, ", "&amp;VLOOKUP(VALUE(MID(BA919,3,1)), TxtPanelShape!$O$2:$P$50, 2, 0),"")),"")</f>
        <v/>
      </c>
      <c r="BE919" s="79" t="str">
        <f>IFERROR("; "&amp;VLOOKUP(VALUE(MID(BA919,4,1)), TxtPanelShape!$V$2:$W$50,2,0),"")</f>
        <v/>
      </c>
      <c r="BF919" s="79" t="str">
        <f t="shared" si="182"/>
        <v/>
      </c>
      <c r="BG919" s="71"/>
      <c r="BH919" s="79" t="str">
        <f>IFERROR(VLOOKUP(BG919, TxtPanelDefinition!$A$2:$B$50, 2, 0),"")</f>
        <v/>
      </c>
      <c r="BI919" s="71"/>
      <c r="BJ919" s="79" t="str">
        <f>IFERROR(VLOOKUP(BI919, TxtPanelDefinition!$A$2:$B$50, 2, 0),"")</f>
        <v/>
      </c>
      <c r="BK919" s="71"/>
      <c r="BL919" s="79" t="str">
        <f>IFERROR(VLOOKUP(BK919, InscrTechniques!$A$2:$B$50, 2, 0),"")</f>
        <v/>
      </c>
      <c r="BM919" s="71"/>
      <c r="BN919" s="79" t="str">
        <f>IFERROR(VLOOKUP(BM919, InscrTechniques!$A$2:$B$50, 2, 0),"")</f>
        <v/>
      </c>
      <c r="BO919" s="71"/>
      <c r="BP919" s="79" t="str">
        <f>IFERROR(VLOOKUP(BO919, InscrTechniques!$A$2:$B$50, 2, 0),"")</f>
        <v/>
      </c>
      <c r="BQ919" s="71"/>
      <c r="BR919" s="79" t="str">
        <f>IFERROR(VLOOKUP(BQ919, InscrTechniques!$A$2:$B$50, 2, 0),"")</f>
        <v/>
      </c>
      <c r="BS919" s="71"/>
      <c r="BT919" s="79" t="str">
        <f>IFERROR(VLOOKUP(BS919, InscrTechniques!$A$2:$B$50, 2, 0),"")</f>
        <v/>
      </c>
      <c r="BU919" s="71"/>
      <c r="BV919" s="79" t="str">
        <f>IFERROR(VLOOKUP(BU919, InscrTechniques!$A$2:$B$50, 2, 0),"")</f>
        <v/>
      </c>
      <c r="BW919" s="125"/>
      <c r="BX919" s="79" t="str">
        <f>IFERROR(VLOOKUP(BW919, InscrTechniques!$A$2:$B$50, 2, 0),"")</f>
        <v/>
      </c>
      <c r="BY919" s="125"/>
      <c r="BZ919" s="79" t="str">
        <f>IFERROR(VLOOKUP(BY919, InscrTechniques!$A$2:$B$50, 2, 0),"")</f>
        <v/>
      </c>
      <c r="CA919" s="74"/>
      <c r="CB919" s="114" t="str">
        <f>IFERROR(VLOOKUP(CA919, LetterStyle!$A$2:$B$50, 2, 0),"")</f>
        <v/>
      </c>
      <c r="CC919" s="74"/>
      <c r="CD919" s="114" t="str">
        <f>IFERROR(VLOOKUP(CC919, LetterStyle!$A$2:$B$50, 2, 0),"")</f>
        <v/>
      </c>
      <c r="CE919" s="74"/>
      <c r="CF919" s="114" t="str">
        <f>IFERROR(VLOOKUP(CE919, LetterStyle!$A$2:$B$50, 2, 0),"")</f>
        <v/>
      </c>
      <c r="CG919" s="74"/>
      <c r="CH919" s="79" t="str">
        <f>IFERROR(VLOOKUP(CG919, LetterStyle!$A$2:$B$50, 2, 0),"")</f>
        <v/>
      </c>
      <c r="CI919" s="71"/>
      <c r="CJ919" s="79" t="str">
        <f>IFERROR(VLOOKUP(CI919, DecMotifs!$A$1:$B$306, 2, 0),"")</f>
        <v/>
      </c>
      <c r="CK919" s="71"/>
      <c r="CL919" s="79" t="str">
        <f>IFERROR(VLOOKUP(CK919, DecMotifs!$A$1:$B$306, 2, 0),"")</f>
        <v/>
      </c>
      <c r="CM919" s="71"/>
      <c r="CN919" s="79" t="str">
        <f>IFERROR(VLOOKUP(CM919, DecMotifs!$A$1:$B$306, 2, 0),"")</f>
        <v/>
      </c>
      <c r="CO919" s="71"/>
      <c r="CP919" s="79" t="str">
        <f>IFERROR(VLOOKUP(CO919, MarginalDec!$A$2:$B$253, 2, 0),"")</f>
        <v/>
      </c>
      <c r="CQ919" s="71"/>
      <c r="CR919" s="79" t="str">
        <f>IFERROR(VLOOKUP(CQ919, MarginalDec!$A$2:$B$253, 2, 0),"")</f>
        <v/>
      </c>
      <c r="CS919" s="71"/>
      <c r="CT919" s="79" t="str">
        <f>IFERROR(VLOOKUP(CS919, MarginalDec!$A$2:$B$253, 2, 0),"")</f>
        <v/>
      </c>
      <c r="CU919" s="71"/>
      <c r="CV919" s="79" t="str">
        <f>IF(ISBLANK(CU919),"", IFERROR(VLOOKUP(CU919, Tooling!$A$2:$B$252, 2, 0),""))</f>
        <v/>
      </c>
      <c r="CW919" s="71"/>
      <c r="CX919" s="79" t="str">
        <f>IF(ISBLANK(CW919),"", IFERROR(VLOOKUP(CW919, Tooling!$A$2:$B$252, 2, 0),""))</f>
        <v/>
      </c>
      <c r="CY919" s="71"/>
      <c r="CZ919" s="79" t="str">
        <f>IF(ISBLANK(CY919),"", IFERROR(VLOOKUP(CY919, Repairs!$A$2:$B$252, 2, 0),""))</f>
        <v/>
      </c>
      <c r="DA919" s="77"/>
      <c r="DB919" s="71"/>
      <c r="DC919" s="79" t="str">
        <f>IFERROR(VLOOKUP(DB919, DatingReason!$A$2:$B$252, 2, 0),"")</f>
        <v/>
      </c>
      <c r="DD919" s="123" t="str">
        <f t="shared" si="183"/>
        <v/>
      </c>
      <c r="DF919" s="119" t="str">
        <f t="array" ref="DF919">IF(AND($B919&lt;&gt;"", $DE919&lt;&gt;"", $DE919&lt;&gt;"No"),MAX(IF($B919=PEOPLE!$B$4:$B$1000, PEOPLE!$Q$4:$Q$1000,""))+100,"")</f>
        <v/>
      </c>
      <c r="DG919" s="68"/>
      <c r="DH919" s="76">
        <f>COUNTIF(PEOPLE!B:B, MEMORIALS!B919)</f>
        <v>0</v>
      </c>
      <c r="DI919" s="82"/>
      <c r="DJ919" s="82"/>
      <c r="DK919" s="82"/>
      <c r="DL919" s="68"/>
      <c r="DM919" s="68"/>
      <c r="DN919" s="68"/>
      <c r="DO919" s="68"/>
      <c r="DP919" s="68"/>
    </row>
    <row r="920" spans="1:120" ht="15" customHeight="1" x14ac:dyDescent="0.25">
      <c r="A920" s="68"/>
      <c r="B920" s="69"/>
      <c r="C920" s="68"/>
      <c r="D920" s="68"/>
      <c r="E920" s="70" t="str">
        <f>IF(D920="","",VLOOKUP(D920,Denomination!$A$2:$B$50, 2, 0))</f>
        <v/>
      </c>
      <c r="F920" s="68"/>
      <c r="G920" s="71"/>
      <c r="H920" s="70" t="str">
        <f>IF(G920="","",VLOOKUP(G920,MCondition!$A$2:$B$50, 2, 0))</f>
        <v/>
      </c>
      <c r="I920" s="72"/>
      <c r="J920" s="71"/>
      <c r="K920" s="70" t="str">
        <f>IF(J920="","",VLOOKUP(J920,ICondition!$A$2:$B$50, 2, 0))</f>
        <v/>
      </c>
      <c r="L920" s="73"/>
      <c r="M920" s="73"/>
      <c r="N920" s="73"/>
      <c r="O920" s="73"/>
      <c r="P920" s="73"/>
      <c r="Q920" s="73"/>
      <c r="R920" s="78"/>
      <c r="S920" s="79" t="str">
        <f>IFERROR(VLOOKUP(R920,Material!$A$2:$B$59, 2, 0),"")</f>
        <v/>
      </c>
      <c r="T920" s="71"/>
      <c r="U920" s="79" t="str">
        <f>IFERROR(VLOOKUP(T920,Material!$A$2:$B$59, 2, 0),"")</f>
        <v/>
      </c>
      <c r="V920" s="71"/>
      <c r="W920" s="79" t="str">
        <f>IFERROR(VLOOKUP(V920,Material!$A$2:$B$59, 2, 0),"")</f>
        <v/>
      </c>
      <c r="X920" s="71"/>
      <c r="Y920" s="79" t="str">
        <f>IFERROR(VLOOKUP(X920,Material!$A$2:$B$59, 2, 0),"")</f>
        <v/>
      </c>
      <c r="Z920" s="71"/>
      <c r="AA920" s="79" t="str">
        <f>IFERROR(VLOOKUP(Z920,Material!$A$2:$B$59, 2, 0),"")</f>
        <v/>
      </c>
      <c r="AB920" s="74"/>
      <c r="AC920" s="75" t="e">
        <f t="shared" si="172"/>
        <v>#VALUE!</v>
      </c>
      <c r="AD920" s="75" t="e">
        <f t="shared" si="173"/>
        <v>#VALUE!</v>
      </c>
      <c r="AE920" s="75" t="e">
        <f t="shared" si="175"/>
        <v>#VALUE!</v>
      </c>
      <c r="AF920" s="75" t="e">
        <f t="shared" si="174"/>
        <v>#VALUE!</v>
      </c>
      <c r="AG920" s="75" t="e">
        <f t="shared" si="176"/>
        <v>#VALUE!</v>
      </c>
      <c r="AH920" s="75" t="e">
        <f t="shared" si="177"/>
        <v>#VALUE!</v>
      </c>
      <c r="AI920" s="75" t="e">
        <f t="shared" si="178"/>
        <v>#VALUE!</v>
      </c>
      <c r="AJ920" s="80" t="e">
        <f t="shared" si="179"/>
        <v>#VALUE!</v>
      </c>
      <c r="AK920" s="79" t="str">
        <f>(IFERROR(VLOOKUP(AB920,Categories!$A$2:$B$20,2,1),""))</f>
        <v/>
      </c>
      <c r="AL920" s="79" t="str">
        <f ca="1">IFERROR(VLOOKUP((HLOOKUP((VLOOKUP($AB920,Categories!$A$2:$F$20,3,1)), $AB$3:$AJ920, (ROW()-ROW($AB$3)+1), 0)), INDIRECT(VLOOKUP($AB920,Categories!$A$2:$F$20,6,1)),2,0),AK920)</f>
        <v/>
      </c>
      <c r="AM920" s="79" t="str">
        <f ca="1">IFERROR(VLOOKUP((HLOOKUP((VLOOKUP($AB920,Categories!$A$2:$F$20,4,1)),$AB$3:$AJ920,(ROW()-ROW($AB$3)+1),0)),INDIRECT(VLOOKUP($AB920,Categories!$A$2:$H$20,7,1)),2,0),"")</f>
        <v/>
      </c>
      <c r="AN920" s="79" t="str">
        <f ca="1">IFERROR(VLOOKUP((HLOOKUP((VLOOKUP($AB920,Categories!$A$2:$F$20,5,1)), $AB$3:$AJ920, (ROW()-ROW($AB$3)+1), 0)), INDIRECT(VLOOKUP($AB920,Categories!$A$2:$H$20,8,1)),2,0),"")</f>
        <v/>
      </c>
      <c r="AO920" s="79" t="str">
        <f t="shared" ca="1" si="180"/>
        <v/>
      </c>
      <c r="AP920" s="81"/>
      <c r="AQ920" s="70" t="str">
        <f>IFERROR(VLOOKUP(VALUE(MID(AP920,1,1)),AdditionalElements!$A$2:$B$50,2,0),"")</f>
        <v/>
      </c>
      <c r="AR920" s="70" t="str">
        <f>IFERROR(VLOOKUP(VALUE(MID(AP920,2,1)),AdditionalElements!$H$2:$I$50,2,0),"")</f>
        <v/>
      </c>
      <c r="AS920" s="70" t="str">
        <f>IFERROR(VLOOKUP(VALUE(MID(AP920,3,1)),AdditionalElements!$O$2:$P$50,2,0),"")</f>
        <v/>
      </c>
      <c r="AT920" s="70" t="str">
        <f>IFERROR(VLOOKUP(VALUE(MID(AP920,4,1)),AdditionalElements!$V$2:$W$50,2,0),"")</f>
        <v/>
      </c>
      <c r="AU920" s="71"/>
      <c r="AV920" s="79" t="str">
        <f>IFERROR(IF(VALUE(MID(AU920,1,1))=1, VLOOKUP(VALUE(MID(AU920,1,1)), TxtPanelShape!$A$2:$C$50, 3, 0), (IF(VALUE(MID(AU920,1,1))&gt;=7, VLOOKUP(VALUE(MID(AU920,1,1)), TxtPanelShape!$A$2:$C$50, 3, 0),VLOOKUP(VALUE(MID(AU920,1,2)),TxtPanelShape!$A$2:$C$50,3,0)))), "")</f>
        <v/>
      </c>
      <c r="AW920" s="79" t="str">
        <f>IFERROR(IF(VALUE(MID(AU920,1,1))=1, ", "&amp;VLOOKUP(VALUE(MID(AU920,2,1)), TxtPanelShape!$H$2:$I$50, 2, 0), IF(VALUE(MID(AU920,1,1))&gt;=7, ", "&amp;VLOOKUP(VALUE(MID(AU920,2,1)), TxtPanelShape!$H$2:$I$50, 2, 0),"")), "")</f>
        <v/>
      </c>
      <c r="AX920" s="79" t="str">
        <f>IFERROR(IF(VALUE(MID(AU920,1,1))=1, ", "&amp;VLOOKUP(VALUE(MID(AU920,3,1)), TxtPanelShape!$O$2:$P$50, 2, 0), IF(VALUE(MID(AU920,1,1))&gt;=7, ", "&amp;VLOOKUP(VALUE(MID(AU920,3,1)), TxtPanelShape!$O$2:$P$50, 2, 0),"")),"")</f>
        <v/>
      </c>
      <c r="AY920" s="79" t="str">
        <f>IFERROR("; "&amp;VLOOKUP(VALUE(MID(AU920,4,1)), TxtPanelShape!$V$2:$W$50,2,0),"")</f>
        <v/>
      </c>
      <c r="AZ920" s="79" t="str">
        <f t="shared" si="181"/>
        <v/>
      </c>
      <c r="BA920" s="71"/>
      <c r="BB920" s="79" t="str">
        <f>IFERROR(IF(VALUE(MID(BA920,1,1))=1, VLOOKUP(VALUE(MID(BA920,1,1)), TxtPanelShape!$A$2:$C$50, 3, 0), (IF(VALUE(MID(BA920,1,1))&gt;=7, VLOOKUP(VALUE(MID(BA920,1,1)), TxtPanelShape!$A$2:$C$50, 3, 0),VLOOKUP(VALUE(MID(BA920,1,2)),TxtPanelShape!$A$2:$C$50,3,0)))), "")</f>
        <v/>
      </c>
      <c r="BC920" s="79" t="str">
        <f>IFERROR(IF(VALUE(MID(BA920,1,1))=1, ", "&amp;VLOOKUP(VALUE(MID(BA920,2,1)), TxtPanelShape!$H$2:$I$50, 2, 0), IF(VALUE(MID(BA920,1,1))&gt;=7, ", "&amp;VLOOKUP(VALUE(MID(BA920,2,1)), TxtPanelShape!$H$2:$I$50, 2, 0),"")), "")</f>
        <v/>
      </c>
      <c r="BD920" s="79" t="str">
        <f>IFERROR(IF(VALUE(MID(BA920,1,1))=1, ", "&amp;VLOOKUP(VALUE(MID(BA920,3,1)), TxtPanelShape!$O$2:$P$50, 2, 0), IF(VALUE(MID(BA920,1,1))&gt;=7, ", "&amp;VLOOKUP(VALUE(MID(BA920,3,1)), TxtPanelShape!$O$2:$P$50, 2, 0),"")),"")</f>
        <v/>
      </c>
      <c r="BE920" s="79" t="str">
        <f>IFERROR("; "&amp;VLOOKUP(VALUE(MID(BA920,4,1)), TxtPanelShape!$V$2:$W$50,2,0),"")</f>
        <v/>
      </c>
      <c r="BF920" s="79" t="str">
        <f t="shared" si="182"/>
        <v/>
      </c>
      <c r="BG920" s="71"/>
      <c r="BH920" s="79" t="str">
        <f>IFERROR(VLOOKUP(BG920, TxtPanelDefinition!$A$2:$B$50, 2, 0),"")</f>
        <v/>
      </c>
      <c r="BI920" s="71"/>
      <c r="BJ920" s="79" t="str">
        <f>IFERROR(VLOOKUP(BI920, TxtPanelDefinition!$A$2:$B$50, 2, 0),"")</f>
        <v/>
      </c>
      <c r="BK920" s="71"/>
      <c r="BL920" s="79" t="str">
        <f>IFERROR(VLOOKUP(BK920, InscrTechniques!$A$2:$B$50, 2, 0),"")</f>
        <v/>
      </c>
      <c r="BM920" s="71"/>
      <c r="BN920" s="79" t="str">
        <f>IFERROR(VLOOKUP(BM920, InscrTechniques!$A$2:$B$50, 2, 0),"")</f>
        <v/>
      </c>
      <c r="BO920" s="71"/>
      <c r="BP920" s="79" t="str">
        <f>IFERROR(VLOOKUP(BO920, InscrTechniques!$A$2:$B$50, 2, 0),"")</f>
        <v/>
      </c>
      <c r="BQ920" s="71"/>
      <c r="BR920" s="79" t="str">
        <f>IFERROR(VLOOKUP(BQ920, InscrTechniques!$A$2:$B$50, 2, 0),"")</f>
        <v/>
      </c>
      <c r="BS920" s="71"/>
      <c r="BT920" s="79" t="str">
        <f>IFERROR(VLOOKUP(BS920, InscrTechniques!$A$2:$B$50, 2, 0),"")</f>
        <v/>
      </c>
      <c r="BU920" s="71"/>
      <c r="BV920" s="79" t="str">
        <f>IFERROR(VLOOKUP(BU920, InscrTechniques!$A$2:$B$50, 2, 0),"")</f>
        <v/>
      </c>
      <c r="BW920" s="125"/>
      <c r="BX920" s="79" t="str">
        <f>IFERROR(VLOOKUP(BW920, InscrTechniques!$A$2:$B$50, 2, 0),"")</f>
        <v/>
      </c>
      <c r="BY920" s="125"/>
      <c r="BZ920" s="79" t="str">
        <f>IFERROR(VLOOKUP(BY920, InscrTechniques!$A$2:$B$50, 2, 0),"")</f>
        <v/>
      </c>
      <c r="CA920" s="74"/>
      <c r="CB920" s="114" t="str">
        <f>IFERROR(VLOOKUP(CA920, LetterStyle!$A$2:$B$50, 2, 0),"")</f>
        <v/>
      </c>
      <c r="CC920" s="74"/>
      <c r="CD920" s="114" t="str">
        <f>IFERROR(VLOOKUP(CC920, LetterStyle!$A$2:$B$50, 2, 0),"")</f>
        <v/>
      </c>
      <c r="CE920" s="74"/>
      <c r="CF920" s="114" t="str">
        <f>IFERROR(VLOOKUP(CE920, LetterStyle!$A$2:$B$50, 2, 0),"")</f>
        <v/>
      </c>
      <c r="CG920" s="74"/>
      <c r="CH920" s="79" t="str">
        <f>IFERROR(VLOOKUP(CG920, LetterStyle!$A$2:$B$50, 2, 0),"")</f>
        <v/>
      </c>
      <c r="CI920" s="71"/>
      <c r="CJ920" s="79" t="str">
        <f>IFERROR(VLOOKUP(CI920, DecMotifs!$A$1:$B$306, 2, 0),"")</f>
        <v/>
      </c>
      <c r="CK920" s="71"/>
      <c r="CL920" s="79" t="str">
        <f>IFERROR(VLOOKUP(CK920, DecMotifs!$A$1:$B$306, 2, 0),"")</f>
        <v/>
      </c>
      <c r="CM920" s="71"/>
      <c r="CN920" s="79" t="str">
        <f>IFERROR(VLOOKUP(CM920, DecMotifs!$A$1:$B$306, 2, 0),"")</f>
        <v/>
      </c>
      <c r="CO920" s="71"/>
      <c r="CP920" s="79" t="str">
        <f>IFERROR(VLOOKUP(CO920, MarginalDec!$A$2:$B$253, 2, 0),"")</f>
        <v/>
      </c>
      <c r="CQ920" s="71"/>
      <c r="CR920" s="79" t="str">
        <f>IFERROR(VLOOKUP(CQ920, MarginalDec!$A$2:$B$253, 2, 0),"")</f>
        <v/>
      </c>
      <c r="CS920" s="71"/>
      <c r="CT920" s="79" t="str">
        <f>IFERROR(VLOOKUP(CS920, MarginalDec!$A$2:$B$253, 2, 0),"")</f>
        <v/>
      </c>
      <c r="CU920" s="71"/>
      <c r="CV920" s="79" t="str">
        <f>IF(ISBLANK(CU920),"", IFERROR(VLOOKUP(CU920, Tooling!$A$2:$B$252, 2, 0),""))</f>
        <v/>
      </c>
      <c r="CW920" s="71"/>
      <c r="CX920" s="79" t="str">
        <f>IF(ISBLANK(CW920),"", IFERROR(VLOOKUP(CW920, Tooling!$A$2:$B$252, 2, 0),""))</f>
        <v/>
      </c>
      <c r="CY920" s="71"/>
      <c r="CZ920" s="79" t="str">
        <f>IF(ISBLANK(CY920),"", IFERROR(VLOOKUP(CY920, Repairs!$A$2:$B$252, 2, 0),""))</f>
        <v/>
      </c>
      <c r="DA920" s="77"/>
      <c r="DB920" s="71"/>
      <c r="DC920" s="79" t="str">
        <f>IFERROR(VLOOKUP(DB920, DatingReason!$A$2:$B$252, 2, 0),"")</f>
        <v/>
      </c>
      <c r="DD920" s="123" t="str">
        <f t="shared" si="183"/>
        <v/>
      </c>
      <c r="DF920" s="119" t="str">
        <f t="array" ref="DF920">IF(AND($B920&lt;&gt;"", $DE920&lt;&gt;"", $DE920&lt;&gt;"No"),MAX(IF($B920=PEOPLE!$B$4:$B$1000, PEOPLE!$Q$4:$Q$1000,""))+100,"")</f>
        <v/>
      </c>
      <c r="DG920" s="68"/>
      <c r="DH920" s="76">
        <f>COUNTIF(PEOPLE!B:B, MEMORIALS!B920)</f>
        <v>0</v>
      </c>
      <c r="DI920" s="82"/>
      <c r="DJ920" s="82"/>
      <c r="DK920" s="82"/>
      <c r="DL920" s="68"/>
      <c r="DM920" s="68"/>
      <c r="DN920" s="68"/>
      <c r="DO920" s="68"/>
      <c r="DP920" s="68"/>
    </row>
    <row r="921" spans="1:120" ht="15" customHeight="1" x14ac:dyDescent="0.25">
      <c r="A921" s="68"/>
      <c r="B921" s="69"/>
      <c r="C921" s="68"/>
      <c r="D921" s="68"/>
      <c r="E921" s="70" t="str">
        <f>IF(D921="","",VLOOKUP(D921,Denomination!$A$2:$B$50, 2, 0))</f>
        <v/>
      </c>
      <c r="F921" s="68"/>
      <c r="G921" s="71"/>
      <c r="H921" s="70" t="str">
        <f>IF(G921="","",VLOOKUP(G921,MCondition!$A$2:$B$50, 2, 0))</f>
        <v/>
      </c>
      <c r="I921" s="72"/>
      <c r="J921" s="71"/>
      <c r="K921" s="70" t="str">
        <f>IF(J921="","",VLOOKUP(J921,ICondition!$A$2:$B$50, 2, 0))</f>
        <v/>
      </c>
      <c r="L921" s="73"/>
      <c r="M921" s="73"/>
      <c r="N921" s="73"/>
      <c r="O921" s="73"/>
      <c r="P921" s="73"/>
      <c r="Q921" s="73"/>
      <c r="R921" s="78"/>
      <c r="S921" s="79" t="str">
        <f>IFERROR(VLOOKUP(R921,Material!$A$2:$B$59, 2, 0),"")</f>
        <v/>
      </c>
      <c r="T921" s="71"/>
      <c r="U921" s="79" t="str">
        <f>IFERROR(VLOOKUP(T921,Material!$A$2:$B$59, 2, 0),"")</f>
        <v/>
      </c>
      <c r="V921" s="71"/>
      <c r="W921" s="79" t="str">
        <f>IFERROR(VLOOKUP(V921,Material!$A$2:$B$59, 2, 0),"")</f>
        <v/>
      </c>
      <c r="X921" s="71"/>
      <c r="Y921" s="79" t="str">
        <f>IFERROR(VLOOKUP(X921,Material!$A$2:$B$59, 2, 0),"")</f>
        <v/>
      </c>
      <c r="Z921" s="71"/>
      <c r="AA921" s="79" t="str">
        <f>IFERROR(VLOOKUP(Z921,Material!$A$2:$B$59, 2, 0),"")</f>
        <v/>
      </c>
      <c r="AB921" s="74"/>
      <c r="AC921" s="75" t="e">
        <f t="shared" si="172"/>
        <v>#VALUE!</v>
      </c>
      <c r="AD921" s="75" t="e">
        <f t="shared" si="173"/>
        <v>#VALUE!</v>
      </c>
      <c r="AE921" s="75" t="e">
        <f t="shared" si="175"/>
        <v>#VALUE!</v>
      </c>
      <c r="AF921" s="75" t="e">
        <f t="shared" si="174"/>
        <v>#VALUE!</v>
      </c>
      <c r="AG921" s="75" t="e">
        <f t="shared" si="176"/>
        <v>#VALUE!</v>
      </c>
      <c r="AH921" s="75" t="e">
        <f t="shared" si="177"/>
        <v>#VALUE!</v>
      </c>
      <c r="AI921" s="75" t="e">
        <f t="shared" si="178"/>
        <v>#VALUE!</v>
      </c>
      <c r="AJ921" s="80" t="e">
        <f t="shared" si="179"/>
        <v>#VALUE!</v>
      </c>
      <c r="AK921" s="79" t="str">
        <f>(IFERROR(VLOOKUP(AB921,Categories!$A$2:$B$20,2,1),""))</f>
        <v/>
      </c>
      <c r="AL921" s="79" t="str">
        <f ca="1">IFERROR(VLOOKUP((HLOOKUP((VLOOKUP($AB921,Categories!$A$2:$F$20,3,1)), $AB$3:$AJ921, (ROW()-ROW($AB$3)+1), 0)), INDIRECT(VLOOKUP($AB921,Categories!$A$2:$F$20,6,1)),2,0),AK921)</f>
        <v/>
      </c>
      <c r="AM921" s="79" t="str">
        <f ca="1">IFERROR(VLOOKUP((HLOOKUP((VLOOKUP($AB921,Categories!$A$2:$F$20,4,1)),$AB$3:$AJ921,(ROW()-ROW($AB$3)+1),0)),INDIRECT(VLOOKUP($AB921,Categories!$A$2:$H$20,7,1)),2,0),"")</f>
        <v/>
      </c>
      <c r="AN921" s="79" t="str">
        <f ca="1">IFERROR(VLOOKUP((HLOOKUP((VLOOKUP($AB921,Categories!$A$2:$F$20,5,1)), $AB$3:$AJ921, (ROW()-ROW($AB$3)+1), 0)), INDIRECT(VLOOKUP($AB921,Categories!$A$2:$H$20,8,1)),2,0),"")</f>
        <v/>
      </c>
      <c r="AO921" s="79" t="str">
        <f t="shared" ca="1" si="180"/>
        <v/>
      </c>
      <c r="AP921" s="81"/>
      <c r="AQ921" s="70" t="str">
        <f>IFERROR(VLOOKUP(VALUE(MID(AP921,1,1)),AdditionalElements!$A$2:$B$50,2,0),"")</f>
        <v/>
      </c>
      <c r="AR921" s="70" t="str">
        <f>IFERROR(VLOOKUP(VALUE(MID(AP921,2,1)),AdditionalElements!$H$2:$I$50,2,0),"")</f>
        <v/>
      </c>
      <c r="AS921" s="70" t="str">
        <f>IFERROR(VLOOKUP(VALUE(MID(AP921,3,1)),AdditionalElements!$O$2:$P$50,2,0),"")</f>
        <v/>
      </c>
      <c r="AT921" s="70" t="str">
        <f>IFERROR(VLOOKUP(VALUE(MID(AP921,4,1)),AdditionalElements!$V$2:$W$50,2,0),"")</f>
        <v/>
      </c>
      <c r="AU921" s="71"/>
      <c r="AV921" s="79" t="str">
        <f>IFERROR(IF(VALUE(MID(AU921,1,1))=1, VLOOKUP(VALUE(MID(AU921,1,1)), TxtPanelShape!$A$2:$C$50, 3, 0), (IF(VALUE(MID(AU921,1,1))&gt;=7, VLOOKUP(VALUE(MID(AU921,1,1)), TxtPanelShape!$A$2:$C$50, 3, 0),VLOOKUP(VALUE(MID(AU921,1,2)),TxtPanelShape!$A$2:$C$50,3,0)))), "")</f>
        <v/>
      </c>
      <c r="AW921" s="79" t="str">
        <f>IFERROR(IF(VALUE(MID(AU921,1,1))=1, ", "&amp;VLOOKUP(VALUE(MID(AU921,2,1)), TxtPanelShape!$H$2:$I$50, 2, 0), IF(VALUE(MID(AU921,1,1))&gt;=7, ", "&amp;VLOOKUP(VALUE(MID(AU921,2,1)), TxtPanelShape!$H$2:$I$50, 2, 0),"")), "")</f>
        <v/>
      </c>
      <c r="AX921" s="79" t="str">
        <f>IFERROR(IF(VALUE(MID(AU921,1,1))=1, ", "&amp;VLOOKUP(VALUE(MID(AU921,3,1)), TxtPanelShape!$O$2:$P$50, 2, 0), IF(VALUE(MID(AU921,1,1))&gt;=7, ", "&amp;VLOOKUP(VALUE(MID(AU921,3,1)), TxtPanelShape!$O$2:$P$50, 2, 0),"")),"")</f>
        <v/>
      </c>
      <c r="AY921" s="79" t="str">
        <f>IFERROR("; "&amp;VLOOKUP(VALUE(MID(AU921,4,1)), TxtPanelShape!$V$2:$W$50,2,0),"")</f>
        <v/>
      </c>
      <c r="AZ921" s="79" t="str">
        <f t="shared" si="181"/>
        <v/>
      </c>
      <c r="BA921" s="71"/>
      <c r="BB921" s="79" t="str">
        <f>IFERROR(IF(VALUE(MID(BA921,1,1))=1, VLOOKUP(VALUE(MID(BA921,1,1)), TxtPanelShape!$A$2:$C$50, 3, 0), (IF(VALUE(MID(BA921,1,1))&gt;=7, VLOOKUP(VALUE(MID(BA921,1,1)), TxtPanelShape!$A$2:$C$50, 3, 0),VLOOKUP(VALUE(MID(BA921,1,2)),TxtPanelShape!$A$2:$C$50,3,0)))), "")</f>
        <v/>
      </c>
      <c r="BC921" s="79" t="str">
        <f>IFERROR(IF(VALUE(MID(BA921,1,1))=1, ", "&amp;VLOOKUP(VALUE(MID(BA921,2,1)), TxtPanelShape!$H$2:$I$50, 2, 0), IF(VALUE(MID(BA921,1,1))&gt;=7, ", "&amp;VLOOKUP(VALUE(MID(BA921,2,1)), TxtPanelShape!$H$2:$I$50, 2, 0),"")), "")</f>
        <v/>
      </c>
      <c r="BD921" s="79" t="str">
        <f>IFERROR(IF(VALUE(MID(BA921,1,1))=1, ", "&amp;VLOOKUP(VALUE(MID(BA921,3,1)), TxtPanelShape!$O$2:$P$50, 2, 0), IF(VALUE(MID(BA921,1,1))&gt;=7, ", "&amp;VLOOKUP(VALUE(MID(BA921,3,1)), TxtPanelShape!$O$2:$P$50, 2, 0),"")),"")</f>
        <v/>
      </c>
      <c r="BE921" s="79" t="str">
        <f>IFERROR("; "&amp;VLOOKUP(VALUE(MID(BA921,4,1)), TxtPanelShape!$V$2:$W$50,2,0),"")</f>
        <v/>
      </c>
      <c r="BF921" s="79" t="str">
        <f t="shared" si="182"/>
        <v/>
      </c>
      <c r="BG921" s="71"/>
      <c r="BH921" s="79" t="str">
        <f>IFERROR(VLOOKUP(BG921, TxtPanelDefinition!$A$2:$B$50, 2, 0),"")</f>
        <v/>
      </c>
      <c r="BI921" s="71"/>
      <c r="BJ921" s="79" t="str">
        <f>IFERROR(VLOOKUP(BI921, TxtPanelDefinition!$A$2:$B$50, 2, 0),"")</f>
        <v/>
      </c>
      <c r="BK921" s="71"/>
      <c r="BL921" s="79" t="str">
        <f>IFERROR(VLOOKUP(BK921, InscrTechniques!$A$2:$B$50, 2, 0),"")</f>
        <v/>
      </c>
      <c r="BM921" s="71"/>
      <c r="BN921" s="79" t="str">
        <f>IFERROR(VLOOKUP(BM921, InscrTechniques!$A$2:$B$50, 2, 0),"")</f>
        <v/>
      </c>
      <c r="BO921" s="71"/>
      <c r="BP921" s="79" t="str">
        <f>IFERROR(VLOOKUP(BO921, InscrTechniques!$A$2:$B$50, 2, 0),"")</f>
        <v/>
      </c>
      <c r="BQ921" s="71"/>
      <c r="BR921" s="79" t="str">
        <f>IFERROR(VLOOKUP(BQ921, InscrTechniques!$A$2:$B$50, 2, 0),"")</f>
        <v/>
      </c>
      <c r="BS921" s="71"/>
      <c r="BT921" s="79" t="str">
        <f>IFERROR(VLOOKUP(BS921, InscrTechniques!$A$2:$B$50, 2, 0),"")</f>
        <v/>
      </c>
      <c r="BU921" s="71"/>
      <c r="BV921" s="79" t="str">
        <f>IFERROR(VLOOKUP(BU921, InscrTechniques!$A$2:$B$50, 2, 0),"")</f>
        <v/>
      </c>
      <c r="BW921" s="125"/>
      <c r="BX921" s="79" t="str">
        <f>IFERROR(VLOOKUP(BW921, InscrTechniques!$A$2:$B$50, 2, 0),"")</f>
        <v/>
      </c>
      <c r="BY921" s="125"/>
      <c r="BZ921" s="79" t="str">
        <f>IFERROR(VLOOKUP(BY921, InscrTechniques!$A$2:$B$50, 2, 0),"")</f>
        <v/>
      </c>
      <c r="CA921" s="74"/>
      <c r="CB921" s="114" t="str">
        <f>IFERROR(VLOOKUP(CA921, LetterStyle!$A$2:$B$50, 2, 0),"")</f>
        <v/>
      </c>
      <c r="CC921" s="74"/>
      <c r="CD921" s="114" t="str">
        <f>IFERROR(VLOOKUP(CC921, LetterStyle!$A$2:$B$50, 2, 0),"")</f>
        <v/>
      </c>
      <c r="CE921" s="74"/>
      <c r="CF921" s="114" t="str">
        <f>IFERROR(VLOOKUP(CE921, LetterStyle!$A$2:$B$50, 2, 0),"")</f>
        <v/>
      </c>
      <c r="CG921" s="74"/>
      <c r="CH921" s="79" t="str">
        <f>IFERROR(VLOOKUP(CG921, LetterStyle!$A$2:$B$50, 2, 0),"")</f>
        <v/>
      </c>
      <c r="CI921" s="71"/>
      <c r="CJ921" s="79" t="str">
        <f>IFERROR(VLOOKUP(CI921, DecMotifs!$A$1:$B$306, 2, 0),"")</f>
        <v/>
      </c>
      <c r="CK921" s="71"/>
      <c r="CL921" s="79" t="str">
        <f>IFERROR(VLOOKUP(CK921, DecMotifs!$A$1:$B$306, 2, 0),"")</f>
        <v/>
      </c>
      <c r="CM921" s="71"/>
      <c r="CN921" s="79" t="str">
        <f>IFERROR(VLOOKUP(CM921, DecMotifs!$A$1:$B$306, 2, 0),"")</f>
        <v/>
      </c>
      <c r="CO921" s="71"/>
      <c r="CP921" s="79" t="str">
        <f>IFERROR(VLOOKUP(CO921, MarginalDec!$A$2:$B$253, 2, 0),"")</f>
        <v/>
      </c>
      <c r="CQ921" s="71"/>
      <c r="CR921" s="79" t="str">
        <f>IFERROR(VLOOKUP(CQ921, MarginalDec!$A$2:$B$253, 2, 0),"")</f>
        <v/>
      </c>
      <c r="CS921" s="71"/>
      <c r="CT921" s="79" t="str">
        <f>IFERROR(VLOOKUP(CS921, MarginalDec!$A$2:$B$253, 2, 0),"")</f>
        <v/>
      </c>
      <c r="CU921" s="71"/>
      <c r="CV921" s="79" t="str">
        <f>IF(ISBLANK(CU921),"", IFERROR(VLOOKUP(CU921, Tooling!$A$2:$B$252, 2, 0),""))</f>
        <v/>
      </c>
      <c r="CW921" s="71"/>
      <c r="CX921" s="79" t="str">
        <f>IF(ISBLANK(CW921),"", IFERROR(VLOOKUP(CW921, Tooling!$A$2:$B$252, 2, 0),""))</f>
        <v/>
      </c>
      <c r="CY921" s="71"/>
      <c r="CZ921" s="79" t="str">
        <f>IF(ISBLANK(CY921),"", IFERROR(VLOOKUP(CY921, Repairs!$A$2:$B$252, 2, 0),""))</f>
        <v/>
      </c>
      <c r="DA921" s="77"/>
      <c r="DB921" s="71"/>
      <c r="DC921" s="79" t="str">
        <f>IFERROR(VLOOKUP(DB921, DatingReason!$A$2:$B$252, 2, 0),"")</f>
        <v/>
      </c>
      <c r="DD921" s="123" t="str">
        <f t="shared" si="183"/>
        <v/>
      </c>
      <c r="DF921" s="119" t="str">
        <f t="array" ref="DF921">IF(AND($B921&lt;&gt;"", $DE921&lt;&gt;"", $DE921&lt;&gt;"No"),MAX(IF($B921=PEOPLE!$B$4:$B$1000, PEOPLE!$Q$4:$Q$1000,""))+100,"")</f>
        <v/>
      </c>
      <c r="DG921" s="68"/>
      <c r="DH921" s="76">
        <f>COUNTIF(PEOPLE!B:B, MEMORIALS!B921)</f>
        <v>0</v>
      </c>
      <c r="DI921" s="82"/>
      <c r="DJ921" s="82"/>
      <c r="DK921" s="82"/>
      <c r="DL921" s="68"/>
      <c r="DM921" s="68"/>
      <c r="DN921" s="68"/>
      <c r="DO921" s="68"/>
      <c r="DP921" s="68"/>
    </row>
    <row r="922" spans="1:120" ht="15" customHeight="1" x14ac:dyDescent="0.25">
      <c r="A922" s="68"/>
      <c r="B922" s="69"/>
      <c r="C922" s="68"/>
      <c r="D922" s="68"/>
      <c r="E922" s="70" t="str">
        <f>IF(D922="","",VLOOKUP(D922,Denomination!$A$2:$B$50, 2, 0))</f>
        <v/>
      </c>
      <c r="F922" s="68"/>
      <c r="G922" s="71"/>
      <c r="H922" s="70" t="str">
        <f>IF(G922="","",VLOOKUP(G922,MCondition!$A$2:$B$50, 2, 0))</f>
        <v/>
      </c>
      <c r="I922" s="72"/>
      <c r="J922" s="71"/>
      <c r="K922" s="70" t="str">
        <f>IF(J922="","",VLOOKUP(J922,ICondition!$A$2:$B$50, 2, 0))</f>
        <v/>
      </c>
      <c r="L922" s="73"/>
      <c r="M922" s="73"/>
      <c r="N922" s="73"/>
      <c r="O922" s="73"/>
      <c r="P922" s="73"/>
      <c r="Q922" s="73"/>
      <c r="R922" s="78"/>
      <c r="S922" s="79" t="str">
        <f>IFERROR(VLOOKUP(R922,Material!$A$2:$B$59, 2, 0),"")</f>
        <v/>
      </c>
      <c r="T922" s="71"/>
      <c r="U922" s="79" t="str">
        <f>IFERROR(VLOOKUP(T922,Material!$A$2:$B$59, 2, 0),"")</f>
        <v/>
      </c>
      <c r="V922" s="71"/>
      <c r="W922" s="79" t="str">
        <f>IFERROR(VLOOKUP(V922,Material!$A$2:$B$59, 2, 0),"")</f>
        <v/>
      </c>
      <c r="X922" s="71"/>
      <c r="Y922" s="79" t="str">
        <f>IFERROR(VLOOKUP(X922,Material!$A$2:$B$59, 2, 0),"")</f>
        <v/>
      </c>
      <c r="Z922" s="71"/>
      <c r="AA922" s="79" t="str">
        <f>IFERROR(VLOOKUP(Z922,Material!$A$2:$B$59, 2, 0),"")</f>
        <v/>
      </c>
      <c r="AB922" s="74"/>
      <c r="AC922" s="75" t="e">
        <f t="shared" si="172"/>
        <v>#VALUE!</v>
      </c>
      <c r="AD922" s="75" t="e">
        <f t="shared" si="173"/>
        <v>#VALUE!</v>
      </c>
      <c r="AE922" s="75" t="e">
        <f t="shared" si="175"/>
        <v>#VALUE!</v>
      </c>
      <c r="AF922" s="75" t="e">
        <f t="shared" si="174"/>
        <v>#VALUE!</v>
      </c>
      <c r="AG922" s="75" t="e">
        <f t="shared" si="176"/>
        <v>#VALUE!</v>
      </c>
      <c r="AH922" s="75" t="e">
        <f t="shared" si="177"/>
        <v>#VALUE!</v>
      </c>
      <c r="AI922" s="75" t="e">
        <f t="shared" si="178"/>
        <v>#VALUE!</v>
      </c>
      <c r="AJ922" s="80" t="e">
        <f t="shared" si="179"/>
        <v>#VALUE!</v>
      </c>
      <c r="AK922" s="79" t="str">
        <f>(IFERROR(VLOOKUP(AB922,Categories!$A$2:$B$20,2,1),""))</f>
        <v/>
      </c>
      <c r="AL922" s="79" t="str">
        <f ca="1">IFERROR(VLOOKUP((HLOOKUP((VLOOKUP($AB922,Categories!$A$2:$F$20,3,1)), $AB$3:$AJ922, (ROW()-ROW($AB$3)+1), 0)), INDIRECT(VLOOKUP($AB922,Categories!$A$2:$F$20,6,1)),2,0),AK922)</f>
        <v/>
      </c>
      <c r="AM922" s="79" t="str">
        <f ca="1">IFERROR(VLOOKUP((HLOOKUP((VLOOKUP($AB922,Categories!$A$2:$F$20,4,1)),$AB$3:$AJ922,(ROW()-ROW($AB$3)+1),0)),INDIRECT(VLOOKUP($AB922,Categories!$A$2:$H$20,7,1)),2,0),"")</f>
        <v/>
      </c>
      <c r="AN922" s="79" t="str">
        <f ca="1">IFERROR(VLOOKUP((HLOOKUP((VLOOKUP($AB922,Categories!$A$2:$F$20,5,1)), $AB$3:$AJ922, (ROW()-ROW($AB$3)+1), 0)), INDIRECT(VLOOKUP($AB922,Categories!$A$2:$H$20,8,1)),2,0),"")</f>
        <v/>
      </c>
      <c r="AO922" s="79" t="str">
        <f t="shared" ca="1" si="180"/>
        <v/>
      </c>
      <c r="AP922" s="81"/>
      <c r="AQ922" s="70" t="str">
        <f>IFERROR(VLOOKUP(VALUE(MID(AP922,1,1)),AdditionalElements!$A$2:$B$50,2,0),"")</f>
        <v/>
      </c>
      <c r="AR922" s="70" t="str">
        <f>IFERROR(VLOOKUP(VALUE(MID(AP922,2,1)),AdditionalElements!$H$2:$I$50,2,0),"")</f>
        <v/>
      </c>
      <c r="AS922" s="70" t="str">
        <f>IFERROR(VLOOKUP(VALUE(MID(AP922,3,1)),AdditionalElements!$O$2:$P$50,2,0),"")</f>
        <v/>
      </c>
      <c r="AT922" s="70" t="str">
        <f>IFERROR(VLOOKUP(VALUE(MID(AP922,4,1)),AdditionalElements!$V$2:$W$50,2,0),"")</f>
        <v/>
      </c>
      <c r="AU922" s="71"/>
      <c r="AV922" s="79" t="str">
        <f>IFERROR(IF(VALUE(MID(AU922,1,1))=1, VLOOKUP(VALUE(MID(AU922,1,1)), TxtPanelShape!$A$2:$C$50, 3, 0), (IF(VALUE(MID(AU922,1,1))&gt;=7, VLOOKUP(VALUE(MID(AU922,1,1)), TxtPanelShape!$A$2:$C$50, 3, 0),VLOOKUP(VALUE(MID(AU922,1,2)),TxtPanelShape!$A$2:$C$50,3,0)))), "")</f>
        <v/>
      </c>
      <c r="AW922" s="79" t="str">
        <f>IFERROR(IF(VALUE(MID(AU922,1,1))=1, ", "&amp;VLOOKUP(VALUE(MID(AU922,2,1)), TxtPanelShape!$H$2:$I$50, 2, 0), IF(VALUE(MID(AU922,1,1))&gt;=7, ", "&amp;VLOOKUP(VALUE(MID(AU922,2,1)), TxtPanelShape!$H$2:$I$50, 2, 0),"")), "")</f>
        <v/>
      </c>
      <c r="AX922" s="79" t="str">
        <f>IFERROR(IF(VALUE(MID(AU922,1,1))=1, ", "&amp;VLOOKUP(VALUE(MID(AU922,3,1)), TxtPanelShape!$O$2:$P$50, 2, 0), IF(VALUE(MID(AU922,1,1))&gt;=7, ", "&amp;VLOOKUP(VALUE(MID(AU922,3,1)), TxtPanelShape!$O$2:$P$50, 2, 0),"")),"")</f>
        <v/>
      </c>
      <c r="AY922" s="79" t="str">
        <f>IFERROR("; "&amp;VLOOKUP(VALUE(MID(AU922,4,1)), TxtPanelShape!$V$2:$W$50,2,0),"")</f>
        <v/>
      </c>
      <c r="AZ922" s="79" t="str">
        <f t="shared" si="181"/>
        <v/>
      </c>
      <c r="BA922" s="71"/>
      <c r="BB922" s="79" t="str">
        <f>IFERROR(IF(VALUE(MID(BA922,1,1))=1, VLOOKUP(VALUE(MID(BA922,1,1)), TxtPanelShape!$A$2:$C$50, 3, 0), (IF(VALUE(MID(BA922,1,1))&gt;=7, VLOOKUP(VALUE(MID(BA922,1,1)), TxtPanelShape!$A$2:$C$50, 3, 0),VLOOKUP(VALUE(MID(BA922,1,2)),TxtPanelShape!$A$2:$C$50,3,0)))), "")</f>
        <v/>
      </c>
      <c r="BC922" s="79" t="str">
        <f>IFERROR(IF(VALUE(MID(BA922,1,1))=1, ", "&amp;VLOOKUP(VALUE(MID(BA922,2,1)), TxtPanelShape!$H$2:$I$50, 2, 0), IF(VALUE(MID(BA922,1,1))&gt;=7, ", "&amp;VLOOKUP(VALUE(MID(BA922,2,1)), TxtPanelShape!$H$2:$I$50, 2, 0),"")), "")</f>
        <v/>
      </c>
      <c r="BD922" s="79" t="str">
        <f>IFERROR(IF(VALUE(MID(BA922,1,1))=1, ", "&amp;VLOOKUP(VALUE(MID(BA922,3,1)), TxtPanelShape!$O$2:$P$50, 2, 0), IF(VALUE(MID(BA922,1,1))&gt;=7, ", "&amp;VLOOKUP(VALUE(MID(BA922,3,1)), TxtPanelShape!$O$2:$P$50, 2, 0),"")),"")</f>
        <v/>
      </c>
      <c r="BE922" s="79" t="str">
        <f>IFERROR("; "&amp;VLOOKUP(VALUE(MID(BA922,4,1)), TxtPanelShape!$V$2:$W$50,2,0),"")</f>
        <v/>
      </c>
      <c r="BF922" s="79" t="str">
        <f t="shared" si="182"/>
        <v/>
      </c>
      <c r="BG922" s="71"/>
      <c r="BH922" s="79" t="str">
        <f>IFERROR(VLOOKUP(BG922, TxtPanelDefinition!$A$2:$B$50, 2, 0),"")</f>
        <v/>
      </c>
      <c r="BI922" s="71"/>
      <c r="BJ922" s="79" t="str">
        <f>IFERROR(VLOOKUP(BI922, TxtPanelDefinition!$A$2:$B$50, 2, 0),"")</f>
        <v/>
      </c>
      <c r="BK922" s="71"/>
      <c r="BL922" s="79" t="str">
        <f>IFERROR(VLOOKUP(BK922, InscrTechniques!$A$2:$B$50, 2, 0),"")</f>
        <v/>
      </c>
      <c r="BM922" s="71"/>
      <c r="BN922" s="79" t="str">
        <f>IFERROR(VLOOKUP(BM922, InscrTechniques!$A$2:$B$50, 2, 0),"")</f>
        <v/>
      </c>
      <c r="BO922" s="71"/>
      <c r="BP922" s="79" t="str">
        <f>IFERROR(VLOOKUP(BO922, InscrTechniques!$A$2:$B$50, 2, 0),"")</f>
        <v/>
      </c>
      <c r="BQ922" s="71"/>
      <c r="BR922" s="79" t="str">
        <f>IFERROR(VLOOKUP(BQ922, InscrTechniques!$A$2:$B$50, 2, 0),"")</f>
        <v/>
      </c>
      <c r="BS922" s="71"/>
      <c r="BT922" s="79" t="str">
        <f>IFERROR(VLOOKUP(BS922, InscrTechniques!$A$2:$B$50, 2, 0),"")</f>
        <v/>
      </c>
      <c r="BU922" s="71"/>
      <c r="BV922" s="79" t="str">
        <f>IFERROR(VLOOKUP(BU922, InscrTechniques!$A$2:$B$50, 2, 0),"")</f>
        <v/>
      </c>
      <c r="BW922" s="125"/>
      <c r="BX922" s="79" t="str">
        <f>IFERROR(VLOOKUP(BW922, InscrTechniques!$A$2:$B$50, 2, 0),"")</f>
        <v/>
      </c>
      <c r="BY922" s="125"/>
      <c r="BZ922" s="79" t="str">
        <f>IFERROR(VLOOKUP(BY922, InscrTechniques!$A$2:$B$50, 2, 0),"")</f>
        <v/>
      </c>
      <c r="CA922" s="74"/>
      <c r="CB922" s="114" t="str">
        <f>IFERROR(VLOOKUP(CA922, LetterStyle!$A$2:$B$50, 2, 0),"")</f>
        <v/>
      </c>
      <c r="CC922" s="74"/>
      <c r="CD922" s="114" t="str">
        <f>IFERROR(VLOOKUP(CC922, LetterStyle!$A$2:$B$50, 2, 0),"")</f>
        <v/>
      </c>
      <c r="CE922" s="74"/>
      <c r="CF922" s="114" t="str">
        <f>IFERROR(VLOOKUP(CE922, LetterStyle!$A$2:$B$50, 2, 0),"")</f>
        <v/>
      </c>
      <c r="CG922" s="74"/>
      <c r="CH922" s="79" t="str">
        <f>IFERROR(VLOOKUP(CG922, LetterStyle!$A$2:$B$50, 2, 0),"")</f>
        <v/>
      </c>
      <c r="CI922" s="71"/>
      <c r="CJ922" s="79" t="str">
        <f>IFERROR(VLOOKUP(CI922, DecMotifs!$A$1:$B$306, 2, 0),"")</f>
        <v/>
      </c>
      <c r="CK922" s="71"/>
      <c r="CL922" s="79" t="str">
        <f>IFERROR(VLOOKUP(CK922, DecMotifs!$A$1:$B$306, 2, 0),"")</f>
        <v/>
      </c>
      <c r="CM922" s="71"/>
      <c r="CN922" s="79" t="str">
        <f>IFERROR(VLOOKUP(CM922, DecMotifs!$A$1:$B$306, 2, 0),"")</f>
        <v/>
      </c>
      <c r="CO922" s="71"/>
      <c r="CP922" s="79" t="str">
        <f>IFERROR(VLOOKUP(CO922, MarginalDec!$A$2:$B$253, 2, 0),"")</f>
        <v/>
      </c>
      <c r="CQ922" s="71"/>
      <c r="CR922" s="79" t="str">
        <f>IFERROR(VLOOKUP(CQ922, MarginalDec!$A$2:$B$253, 2, 0),"")</f>
        <v/>
      </c>
      <c r="CS922" s="71"/>
      <c r="CT922" s="79" t="str">
        <f>IFERROR(VLOOKUP(CS922, MarginalDec!$A$2:$B$253, 2, 0),"")</f>
        <v/>
      </c>
      <c r="CU922" s="71"/>
      <c r="CV922" s="79" t="str">
        <f>IF(ISBLANK(CU922),"", IFERROR(VLOOKUP(CU922, Tooling!$A$2:$B$252, 2, 0),""))</f>
        <v/>
      </c>
      <c r="CW922" s="71"/>
      <c r="CX922" s="79" t="str">
        <f>IF(ISBLANK(CW922),"", IFERROR(VLOOKUP(CW922, Tooling!$A$2:$B$252, 2, 0),""))</f>
        <v/>
      </c>
      <c r="CY922" s="71"/>
      <c r="CZ922" s="79" t="str">
        <f>IF(ISBLANK(CY922),"", IFERROR(VLOOKUP(CY922, Repairs!$A$2:$B$252, 2, 0),""))</f>
        <v/>
      </c>
      <c r="DA922" s="77"/>
      <c r="DB922" s="71"/>
      <c r="DC922" s="79" t="str">
        <f>IFERROR(VLOOKUP(DB922, DatingReason!$A$2:$B$252, 2, 0),"")</f>
        <v/>
      </c>
      <c r="DD922" s="123" t="str">
        <f t="shared" si="183"/>
        <v/>
      </c>
      <c r="DF922" s="119" t="str">
        <f t="array" ref="DF922">IF(AND($B922&lt;&gt;"", $DE922&lt;&gt;"", $DE922&lt;&gt;"No"),MAX(IF($B922=PEOPLE!$B$4:$B$1000, PEOPLE!$Q$4:$Q$1000,""))+100,"")</f>
        <v/>
      </c>
      <c r="DG922" s="68"/>
      <c r="DH922" s="76">
        <f>COUNTIF(PEOPLE!B:B, MEMORIALS!B922)</f>
        <v>0</v>
      </c>
      <c r="DI922" s="82"/>
      <c r="DJ922" s="82"/>
      <c r="DK922" s="82"/>
      <c r="DL922" s="68"/>
      <c r="DM922" s="68"/>
      <c r="DN922" s="68"/>
      <c r="DO922" s="68"/>
      <c r="DP922" s="68"/>
    </row>
    <row r="923" spans="1:120" ht="15" customHeight="1" x14ac:dyDescent="0.25">
      <c r="A923" s="68"/>
      <c r="B923" s="69"/>
      <c r="C923" s="68"/>
      <c r="D923" s="68"/>
      <c r="E923" s="70" t="str">
        <f>IF(D923="","",VLOOKUP(D923,Denomination!$A$2:$B$50, 2, 0))</f>
        <v/>
      </c>
      <c r="F923" s="68"/>
      <c r="G923" s="71"/>
      <c r="H923" s="70" t="str">
        <f>IF(G923="","",VLOOKUP(G923,MCondition!$A$2:$B$50, 2, 0))</f>
        <v/>
      </c>
      <c r="I923" s="72"/>
      <c r="J923" s="71"/>
      <c r="K923" s="70" t="str">
        <f>IF(J923="","",VLOOKUP(J923,ICondition!$A$2:$B$50, 2, 0))</f>
        <v/>
      </c>
      <c r="L923" s="73"/>
      <c r="M923" s="73"/>
      <c r="N923" s="73"/>
      <c r="O923" s="73"/>
      <c r="P923" s="73"/>
      <c r="Q923" s="73"/>
      <c r="R923" s="78"/>
      <c r="S923" s="79" t="str">
        <f>IFERROR(VLOOKUP(R923,Material!$A$2:$B$59, 2, 0),"")</f>
        <v/>
      </c>
      <c r="T923" s="71"/>
      <c r="U923" s="79" t="str">
        <f>IFERROR(VLOOKUP(T923,Material!$A$2:$B$59, 2, 0),"")</f>
        <v/>
      </c>
      <c r="V923" s="71"/>
      <c r="W923" s="79" t="str">
        <f>IFERROR(VLOOKUP(V923,Material!$A$2:$B$59, 2, 0),"")</f>
        <v/>
      </c>
      <c r="X923" s="71"/>
      <c r="Y923" s="79" t="str">
        <f>IFERROR(VLOOKUP(X923,Material!$A$2:$B$59, 2, 0),"")</f>
        <v/>
      </c>
      <c r="Z923" s="71"/>
      <c r="AA923" s="79" t="str">
        <f>IFERROR(VLOOKUP(Z923,Material!$A$2:$B$59, 2, 0),"")</f>
        <v/>
      </c>
      <c r="AB923" s="74"/>
      <c r="AC923" s="75" t="e">
        <f t="shared" si="172"/>
        <v>#VALUE!</v>
      </c>
      <c r="AD923" s="75" t="e">
        <f t="shared" si="173"/>
        <v>#VALUE!</v>
      </c>
      <c r="AE923" s="75" t="e">
        <f t="shared" si="175"/>
        <v>#VALUE!</v>
      </c>
      <c r="AF923" s="75" t="e">
        <f t="shared" si="174"/>
        <v>#VALUE!</v>
      </c>
      <c r="AG923" s="75" t="e">
        <f t="shared" si="176"/>
        <v>#VALUE!</v>
      </c>
      <c r="AH923" s="75" t="e">
        <f t="shared" si="177"/>
        <v>#VALUE!</v>
      </c>
      <c r="AI923" s="75" t="e">
        <f t="shared" si="178"/>
        <v>#VALUE!</v>
      </c>
      <c r="AJ923" s="80" t="e">
        <f t="shared" si="179"/>
        <v>#VALUE!</v>
      </c>
      <c r="AK923" s="79" t="str">
        <f>(IFERROR(VLOOKUP(AB923,Categories!$A$2:$B$20,2,1),""))</f>
        <v/>
      </c>
      <c r="AL923" s="79" t="str">
        <f ca="1">IFERROR(VLOOKUP((HLOOKUP((VLOOKUP($AB923,Categories!$A$2:$F$20,3,1)), $AB$3:$AJ923, (ROW()-ROW($AB$3)+1), 0)), INDIRECT(VLOOKUP($AB923,Categories!$A$2:$F$20,6,1)),2,0),AK923)</f>
        <v/>
      </c>
      <c r="AM923" s="79" t="str">
        <f ca="1">IFERROR(VLOOKUP((HLOOKUP((VLOOKUP($AB923,Categories!$A$2:$F$20,4,1)),$AB$3:$AJ923,(ROW()-ROW($AB$3)+1),0)),INDIRECT(VLOOKUP($AB923,Categories!$A$2:$H$20,7,1)),2,0),"")</f>
        <v/>
      </c>
      <c r="AN923" s="79" t="str">
        <f ca="1">IFERROR(VLOOKUP((HLOOKUP((VLOOKUP($AB923,Categories!$A$2:$F$20,5,1)), $AB$3:$AJ923, (ROW()-ROW($AB$3)+1), 0)), INDIRECT(VLOOKUP($AB923,Categories!$A$2:$H$20,8,1)),2,0),"")</f>
        <v/>
      </c>
      <c r="AO923" s="79" t="str">
        <f t="shared" ca="1" si="180"/>
        <v/>
      </c>
      <c r="AP923" s="81"/>
      <c r="AQ923" s="70" t="str">
        <f>IFERROR(VLOOKUP(VALUE(MID(AP923,1,1)),AdditionalElements!$A$2:$B$50,2,0),"")</f>
        <v/>
      </c>
      <c r="AR923" s="70" t="str">
        <f>IFERROR(VLOOKUP(VALUE(MID(AP923,2,1)),AdditionalElements!$H$2:$I$50,2,0),"")</f>
        <v/>
      </c>
      <c r="AS923" s="70" t="str">
        <f>IFERROR(VLOOKUP(VALUE(MID(AP923,3,1)),AdditionalElements!$O$2:$P$50,2,0),"")</f>
        <v/>
      </c>
      <c r="AT923" s="70" t="str">
        <f>IFERROR(VLOOKUP(VALUE(MID(AP923,4,1)),AdditionalElements!$V$2:$W$50,2,0),"")</f>
        <v/>
      </c>
      <c r="AU923" s="71"/>
      <c r="AV923" s="79" t="str">
        <f>IFERROR(IF(VALUE(MID(AU923,1,1))=1, VLOOKUP(VALUE(MID(AU923,1,1)), TxtPanelShape!$A$2:$C$50, 3, 0), (IF(VALUE(MID(AU923,1,1))&gt;=7, VLOOKUP(VALUE(MID(AU923,1,1)), TxtPanelShape!$A$2:$C$50, 3, 0),VLOOKUP(VALUE(MID(AU923,1,2)),TxtPanelShape!$A$2:$C$50,3,0)))), "")</f>
        <v/>
      </c>
      <c r="AW923" s="79" t="str">
        <f>IFERROR(IF(VALUE(MID(AU923,1,1))=1, ", "&amp;VLOOKUP(VALUE(MID(AU923,2,1)), TxtPanelShape!$H$2:$I$50, 2, 0), IF(VALUE(MID(AU923,1,1))&gt;=7, ", "&amp;VLOOKUP(VALUE(MID(AU923,2,1)), TxtPanelShape!$H$2:$I$50, 2, 0),"")), "")</f>
        <v/>
      </c>
      <c r="AX923" s="79" t="str">
        <f>IFERROR(IF(VALUE(MID(AU923,1,1))=1, ", "&amp;VLOOKUP(VALUE(MID(AU923,3,1)), TxtPanelShape!$O$2:$P$50, 2, 0), IF(VALUE(MID(AU923,1,1))&gt;=7, ", "&amp;VLOOKUP(VALUE(MID(AU923,3,1)), TxtPanelShape!$O$2:$P$50, 2, 0),"")),"")</f>
        <v/>
      </c>
      <c r="AY923" s="79" t="str">
        <f>IFERROR("; "&amp;VLOOKUP(VALUE(MID(AU923,4,1)), TxtPanelShape!$V$2:$W$50,2,0),"")</f>
        <v/>
      </c>
      <c r="AZ923" s="79" t="str">
        <f t="shared" si="181"/>
        <v/>
      </c>
      <c r="BA923" s="71"/>
      <c r="BB923" s="79" t="str">
        <f>IFERROR(IF(VALUE(MID(BA923,1,1))=1, VLOOKUP(VALUE(MID(BA923,1,1)), TxtPanelShape!$A$2:$C$50, 3, 0), (IF(VALUE(MID(BA923,1,1))&gt;=7, VLOOKUP(VALUE(MID(BA923,1,1)), TxtPanelShape!$A$2:$C$50, 3, 0),VLOOKUP(VALUE(MID(BA923,1,2)),TxtPanelShape!$A$2:$C$50,3,0)))), "")</f>
        <v/>
      </c>
      <c r="BC923" s="79" t="str">
        <f>IFERROR(IF(VALUE(MID(BA923,1,1))=1, ", "&amp;VLOOKUP(VALUE(MID(BA923,2,1)), TxtPanelShape!$H$2:$I$50, 2, 0), IF(VALUE(MID(BA923,1,1))&gt;=7, ", "&amp;VLOOKUP(VALUE(MID(BA923,2,1)), TxtPanelShape!$H$2:$I$50, 2, 0),"")), "")</f>
        <v/>
      </c>
      <c r="BD923" s="79" t="str">
        <f>IFERROR(IF(VALUE(MID(BA923,1,1))=1, ", "&amp;VLOOKUP(VALUE(MID(BA923,3,1)), TxtPanelShape!$O$2:$P$50, 2, 0), IF(VALUE(MID(BA923,1,1))&gt;=7, ", "&amp;VLOOKUP(VALUE(MID(BA923,3,1)), TxtPanelShape!$O$2:$P$50, 2, 0),"")),"")</f>
        <v/>
      </c>
      <c r="BE923" s="79" t="str">
        <f>IFERROR("; "&amp;VLOOKUP(VALUE(MID(BA923,4,1)), TxtPanelShape!$V$2:$W$50,2,0),"")</f>
        <v/>
      </c>
      <c r="BF923" s="79" t="str">
        <f t="shared" si="182"/>
        <v/>
      </c>
      <c r="BG923" s="71"/>
      <c r="BH923" s="79" t="str">
        <f>IFERROR(VLOOKUP(BG923, TxtPanelDefinition!$A$2:$B$50, 2, 0),"")</f>
        <v/>
      </c>
      <c r="BI923" s="71"/>
      <c r="BJ923" s="79" t="str">
        <f>IFERROR(VLOOKUP(BI923, TxtPanelDefinition!$A$2:$B$50, 2, 0),"")</f>
        <v/>
      </c>
      <c r="BK923" s="71"/>
      <c r="BL923" s="79" t="str">
        <f>IFERROR(VLOOKUP(BK923, InscrTechniques!$A$2:$B$50, 2, 0),"")</f>
        <v/>
      </c>
      <c r="BM923" s="71"/>
      <c r="BN923" s="79" t="str">
        <f>IFERROR(VLOOKUP(BM923, InscrTechniques!$A$2:$B$50, 2, 0),"")</f>
        <v/>
      </c>
      <c r="BO923" s="71"/>
      <c r="BP923" s="79" t="str">
        <f>IFERROR(VLOOKUP(BO923, InscrTechniques!$A$2:$B$50, 2, 0),"")</f>
        <v/>
      </c>
      <c r="BQ923" s="71"/>
      <c r="BR923" s="79" t="str">
        <f>IFERROR(VLOOKUP(BQ923, InscrTechniques!$A$2:$B$50, 2, 0),"")</f>
        <v/>
      </c>
      <c r="BS923" s="71"/>
      <c r="BT923" s="79" t="str">
        <f>IFERROR(VLOOKUP(BS923, InscrTechniques!$A$2:$B$50, 2, 0),"")</f>
        <v/>
      </c>
      <c r="BU923" s="71"/>
      <c r="BV923" s="79" t="str">
        <f>IFERROR(VLOOKUP(BU923, InscrTechniques!$A$2:$B$50, 2, 0),"")</f>
        <v/>
      </c>
      <c r="BW923" s="125"/>
      <c r="BX923" s="79" t="str">
        <f>IFERROR(VLOOKUP(BW923, InscrTechniques!$A$2:$B$50, 2, 0),"")</f>
        <v/>
      </c>
      <c r="BY923" s="125"/>
      <c r="BZ923" s="79" t="str">
        <f>IFERROR(VLOOKUP(BY923, InscrTechniques!$A$2:$B$50, 2, 0),"")</f>
        <v/>
      </c>
      <c r="CA923" s="74"/>
      <c r="CB923" s="114" t="str">
        <f>IFERROR(VLOOKUP(CA923, LetterStyle!$A$2:$B$50, 2, 0),"")</f>
        <v/>
      </c>
      <c r="CC923" s="74"/>
      <c r="CD923" s="114" t="str">
        <f>IFERROR(VLOOKUP(CC923, LetterStyle!$A$2:$B$50, 2, 0),"")</f>
        <v/>
      </c>
      <c r="CE923" s="74"/>
      <c r="CF923" s="114" t="str">
        <f>IFERROR(VLOOKUP(CE923, LetterStyle!$A$2:$B$50, 2, 0),"")</f>
        <v/>
      </c>
      <c r="CG923" s="74"/>
      <c r="CH923" s="79" t="str">
        <f>IFERROR(VLOOKUP(CG923, LetterStyle!$A$2:$B$50, 2, 0),"")</f>
        <v/>
      </c>
      <c r="CI923" s="71"/>
      <c r="CJ923" s="79" t="str">
        <f>IFERROR(VLOOKUP(CI923, DecMotifs!$A$1:$B$306, 2, 0),"")</f>
        <v/>
      </c>
      <c r="CK923" s="71"/>
      <c r="CL923" s="79" t="str">
        <f>IFERROR(VLOOKUP(CK923, DecMotifs!$A$1:$B$306, 2, 0),"")</f>
        <v/>
      </c>
      <c r="CM923" s="71"/>
      <c r="CN923" s="79" t="str">
        <f>IFERROR(VLOOKUP(CM923, DecMotifs!$A$1:$B$306, 2, 0),"")</f>
        <v/>
      </c>
      <c r="CO923" s="71"/>
      <c r="CP923" s="79" t="str">
        <f>IFERROR(VLOOKUP(CO923, MarginalDec!$A$2:$B$253, 2, 0),"")</f>
        <v/>
      </c>
      <c r="CQ923" s="71"/>
      <c r="CR923" s="79" t="str">
        <f>IFERROR(VLOOKUP(CQ923, MarginalDec!$A$2:$B$253, 2, 0),"")</f>
        <v/>
      </c>
      <c r="CS923" s="71"/>
      <c r="CT923" s="79" t="str">
        <f>IFERROR(VLOOKUP(CS923, MarginalDec!$A$2:$B$253, 2, 0),"")</f>
        <v/>
      </c>
      <c r="CU923" s="71"/>
      <c r="CV923" s="79" t="str">
        <f>IF(ISBLANK(CU923),"", IFERROR(VLOOKUP(CU923, Tooling!$A$2:$B$252, 2, 0),""))</f>
        <v/>
      </c>
      <c r="CW923" s="71"/>
      <c r="CX923" s="79" t="str">
        <f>IF(ISBLANK(CW923),"", IFERROR(VLOOKUP(CW923, Tooling!$A$2:$B$252, 2, 0),""))</f>
        <v/>
      </c>
      <c r="CY923" s="71"/>
      <c r="CZ923" s="79" t="str">
        <f>IF(ISBLANK(CY923),"", IFERROR(VLOOKUP(CY923, Repairs!$A$2:$B$252, 2, 0),""))</f>
        <v/>
      </c>
      <c r="DA923" s="77"/>
      <c r="DB923" s="71"/>
      <c r="DC923" s="79" t="str">
        <f>IFERROR(VLOOKUP(DB923, DatingReason!$A$2:$B$252, 2, 0),"")</f>
        <v/>
      </c>
      <c r="DD923" s="123" t="str">
        <f t="shared" si="183"/>
        <v/>
      </c>
      <c r="DF923" s="119" t="str">
        <f t="array" ref="DF923">IF(AND($B923&lt;&gt;"", $DE923&lt;&gt;"", $DE923&lt;&gt;"No"),MAX(IF($B923=PEOPLE!$B$4:$B$1000, PEOPLE!$Q$4:$Q$1000,""))+100,"")</f>
        <v/>
      </c>
      <c r="DG923" s="68"/>
      <c r="DH923" s="76">
        <f>COUNTIF(PEOPLE!B:B, MEMORIALS!B923)</f>
        <v>0</v>
      </c>
      <c r="DI923" s="82"/>
      <c r="DJ923" s="82"/>
      <c r="DK923" s="82"/>
      <c r="DL923" s="68"/>
      <c r="DM923" s="68"/>
      <c r="DN923" s="68"/>
      <c r="DO923" s="68"/>
      <c r="DP923" s="68"/>
    </row>
    <row r="924" spans="1:120" ht="15" customHeight="1" x14ac:dyDescent="0.25">
      <c r="A924" s="68"/>
      <c r="B924" s="69"/>
      <c r="C924" s="68"/>
      <c r="D924" s="68"/>
      <c r="E924" s="70" t="str">
        <f>IF(D924="","",VLOOKUP(D924,Denomination!$A$2:$B$50, 2, 0))</f>
        <v/>
      </c>
      <c r="F924" s="68"/>
      <c r="G924" s="71"/>
      <c r="H924" s="70" t="str">
        <f>IF(G924="","",VLOOKUP(G924,MCondition!$A$2:$B$50, 2, 0))</f>
        <v/>
      </c>
      <c r="I924" s="72"/>
      <c r="J924" s="71"/>
      <c r="K924" s="70" t="str">
        <f>IF(J924="","",VLOOKUP(J924,ICondition!$A$2:$B$50, 2, 0))</f>
        <v/>
      </c>
      <c r="L924" s="73"/>
      <c r="M924" s="73"/>
      <c r="N924" s="73"/>
      <c r="O924" s="73"/>
      <c r="P924" s="73"/>
      <c r="Q924" s="73"/>
      <c r="R924" s="78"/>
      <c r="S924" s="79" t="str">
        <f>IFERROR(VLOOKUP(R924,Material!$A$2:$B$59, 2, 0),"")</f>
        <v/>
      </c>
      <c r="T924" s="71"/>
      <c r="U924" s="79" t="str">
        <f>IFERROR(VLOOKUP(T924,Material!$A$2:$B$59, 2, 0),"")</f>
        <v/>
      </c>
      <c r="V924" s="71"/>
      <c r="W924" s="79" t="str">
        <f>IFERROR(VLOOKUP(V924,Material!$A$2:$B$59, 2, 0),"")</f>
        <v/>
      </c>
      <c r="X924" s="71"/>
      <c r="Y924" s="79" t="str">
        <f>IFERROR(VLOOKUP(X924,Material!$A$2:$B$59, 2, 0),"")</f>
        <v/>
      </c>
      <c r="Z924" s="71"/>
      <c r="AA924" s="79" t="str">
        <f>IFERROR(VLOOKUP(Z924,Material!$A$2:$B$59, 2, 0),"")</f>
        <v/>
      </c>
      <c r="AB924" s="74"/>
      <c r="AC924" s="75" t="e">
        <f t="shared" si="172"/>
        <v>#VALUE!</v>
      </c>
      <c r="AD924" s="75" t="e">
        <f t="shared" si="173"/>
        <v>#VALUE!</v>
      </c>
      <c r="AE924" s="75" t="e">
        <f t="shared" si="175"/>
        <v>#VALUE!</v>
      </c>
      <c r="AF924" s="75" t="e">
        <f t="shared" si="174"/>
        <v>#VALUE!</v>
      </c>
      <c r="AG924" s="75" t="e">
        <f t="shared" si="176"/>
        <v>#VALUE!</v>
      </c>
      <c r="AH924" s="75" t="e">
        <f t="shared" si="177"/>
        <v>#VALUE!</v>
      </c>
      <c r="AI924" s="75" t="e">
        <f t="shared" si="178"/>
        <v>#VALUE!</v>
      </c>
      <c r="AJ924" s="80" t="e">
        <f t="shared" si="179"/>
        <v>#VALUE!</v>
      </c>
      <c r="AK924" s="79" t="str">
        <f>(IFERROR(VLOOKUP(AB924,Categories!$A$2:$B$20,2,1),""))</f>
        <v/>
      </c>
      <c r="AL924" s="79" t="str">
        <f ca="1">IFERROR(VLOOKUP((HLOOKUP((VLOOKUP($AB924,Categories!$A$2:$F$20,3,1)), $AB$3:$AJ924, (ROW()-ROW($AB$3)+1), 0)), INDIRECT(VLOOKUP($AB924,Categories!$A$2:$F$20,6,1)),2,0),AK924)</f>
        <v/>
      </c>
      <c r="AM924" s="79" t="str">
        <f ca="1">IFERROR(VLOOKUP((HLOOKUP((VLOOKUP($AB924,Categories!$A$2:$F$20,4,1)),$AB$3:$AJ924,(ROW()-ROW($AB$3)+1),0)),INDIRECT(VLOOKUP($AB924,Categories!$A$2:$H$20,7,1)),2,0),"")</f>
        <v/>
      </c>
      <c r="AN924" s="79" t="str">
        <f ca="1">IFERROR(VLOOKUP((HLOOKUP((VLOOKUP($AB924,Categories!$A$2:$F$20,5,1)), $AB$3:$AJ924, (ROW()-ROW($AB$3)+1), 0)), INDIRECT(VLOOKUP($AB924,Categories!$A$2:$H$20,8,1)),2,0),"")</f>
        <v/>
      </c>
      <c r="AO924" s="79" t="str">
        <f t="shared" ca="1" si="180"/>
        <v/>
      </c>
      <c r="AP924" s="81"/>
      <c r="AQ924" s="70" t="str">
        <f>IFERROR(VLOOKUP(VALUE(MID(AP924,1,1)),AdditionalElements!$A$2:$B$50,2,0),"")</f>
        <v/>
      </c>
      <c r="AR924" s="70" t="str">
        <f>IFERROR(VLOOKUP(VALUE(MID(AP924,2,1)),AdditionalElements!$H$2:$I$50,2,0),"")</f>
        <v/>
      </c>
      <c r="AS924" s="70" t="str">
        <f>IFERROR(VLOOKUP(VALUE(MID(AP924,3,1)),AdditionalElements!$O$2:$P$50,2,0),"")</f>
        <v/>
      </c>
      <c r="AT924" s="70" t="str">
        <f>IFERROR(VLOOKUP(VALUE(MID(AP924,4,1)),AdditionalElements!$V$2:$W$50,2,0),"")</f>
        <v/>
      </c>
      <c r="AU924" s="71"/>
      <c r="AV924" s="79" t="str">
        <f>IFERROR(IF(VALUE(MID(AU924,1,1))=1, VLOOKUP(VALUE(MID(AU924,1,1)), TxtPanelShape!$A$2:$C$50, 3, 0), (IF(VALUE(MID(AU924,1,1))&gt;=7, VLOOKUP(VALUE(MID(AU924,1,1)), TxtPanelShape!$A$2:$C$50, 3, 0),VLOOKUP(VALUE(MID(AU924,1,2)),TxtPanelShape!$A$2:$C$50,3,0)))), "")</f>
        <v/>
      </c>
      <c r="AW924" s="79" t="str">
        <f>IFERROR(IF(VALUE(MID(AU924,1,1))=1, ", "&amp;VLOOKUP(VALUE(MID(AU924,2,1)), TxtPanelShape!$H$2:$I$50, 2, 0), IF(VALUE(MID(AU924,1,1))&gt;=7, ", "&amp;VLOOKUP(VALUE(MID(AU924,2,1)), TxtPanelShape!$H$2:$I$50, 2, 0),"")), "")</f>
        <v/>
      </c>
      <c r="AX924" s="79" t="str">
        <f>IFERROR(IF(VALUE(MID(AU924,1,1))=1, ", "&amp;VLOOKUP(VALUE(MID(AU924,3,1)), TxtPanelShape!$O$2:$P$50, 2, 0), IF(VALUE(MID(AU924,1,1))&gt;=7, ", "&amp;VLOOKUP(VALUE(MID(AU924,3,1)), TxtPanelShape!$O$2:$P$50, 2, 0),"")),"")</f>
        <v/>
      </c>
      <c r="AY924" s="79" t="str">
        <f>IFERROR("; "&amp;VLOOKUP(VALUE(MID(AU924,4,1)), TxtPanelShape!$V$2:$W$50,2,0),"")</f>
        <v/>
      </c>
      <c r="AZ924" s="79" t="str">
        <f t="shared" si="181"/>
        <v/>
      </c>
      <c r="BA924" s="71"/>
      <c r="BB924" s="79" t="str">
        <f>IFERROR(IF(VALUE(MID(BA924,1,1))=1, VLOOKUP(VALUE(MID(BA924,1,1)), TxtPanelShape!$A$2:$C$50, 3, 0), (IF(VALUE(MID(BA924,1,1))&gt;=7, VLOOKUP(VALUE(MID(BA924,1,1)), TxtPanelShape!$A$2:$C$50, 3, 0),VLOOKUP(VALUE(MID(BA924,1,2)),TxtPanelShape!$A$2:$C$50,3,0)))), "")</f>
        <v/>
      </c>
      <c r="BC924" s="79" t="str">
        <f>IFERROR(IF(VALUE(MID(BA924,1,1))=1, ", "&amp;VLOOKUP(VALUE(MID(BA924,2,1)), TxtPanelShape!$H$2:$I$50, 2, 0), IF(VALUE(MID(BA924,1,1))&gt;=7, ", "&amp;VLOOKUP(VALUE(MID(BA924,2,1)), TxtPanelShape!$H$2:$I$50, 2, 0),"")), "")</f>
        <v/>
      </c>
      <c r="BD924" s="79" t="str">
        <f>IFERROR(IF(VALUE(MID(BA924,1,1))=1, ", "&amp;VLOOKUP(VALUE(MID(BA924,3,1)), TxtPanelShape!$O$2:$P$50, 2, 0), IF(VALUE(MID(BA924,1,1))&gt;=7, ", "&amp;VLOOKUP(VALUE(MID(BA924,3,1)), TxtPanelShape!$O$2:$P$50, 2, 0),"")),"")</f>
        <v/>
      </c>
      <c r="BE924" s="79" t="str">
        <f>IFERROR("; "&amp;VLOOKUP(VALUE(MID(BA924,4,1)), TxtPanelShape!$V$2:$W$50,2,0),"")</f>
        <v/>
      </c>
      <c r="BF924" s="79" t="str">
        <f t="shared" si="182"/>
        <v/>
      </c>
      <c r="BG924" s="71"/>
      <c r="BH924" s="79" t="str">
        <f>IFERROR(VLOOKUP(BG924, TxtPanelDefinition!$A$2:$B$50, 2, 0),"")</f>
        <v/>
      </c>
      <c r="BI924" s="71"/>
      <c r="BJ924" s="79" t="str">
        <f>IFERROR(VLOOKUP(BI924, TxtPanelDefinition!$A$2:$B$50, 2, 0),"")</f>
        <v/>
      </c>
      <c r="BK924" s="71"/>
      <c r="BL924" s="79" t="str">
        <f>IFERROR(VLOOKUP(BK924, InscrTechniques!$A$2:$B$50, 2, 0),"")</f>
        <v/>
      </c>
      <c r="BM924" s="71"/>
      <c r="BN924" s="79" t="str">
        <f>IFERROR(VLOOKUP(BM924, InscrTechniques!$A$2:$B$50, 2, 0),"")</f>
        <v/>
      </c>
      <c r="BO924" s="71"/>
      <c r="BP924" s="79" t="str">
        <f>IFERROR(VLOOKUP(BO924, InscrTechniques!$A$2:$B$50, 2, 0),"")</f>
        <v/>
      </c>
      <c r="BQ924" s="71"/>
      <c r="BR924" s="79" t="str">
        <f>IFERROR(VLOOKUP(BQ924, InscrTechniques!$A$2:$B$50, 2, 0),"")</f>
        <v/>
      </c>
      <c r="BS924" s="71"/>
      <c r="BT924" s="79" t="str">
        <f>IFERROR(VLOOKUP(BS924, InscrTechniques!$A$2:$B$50, 2, 0),"")</f>
        <v/>
      </c>
      <c r="BU924" s="71"/>
      <c r="BV924" s="79" t="str">
        <f>IFERROR(VLOOKUP(BU924, InscrTechniques!$A$2:$B$50, 2, 0),"")</f>
        <v/>
      </c>
      <c r="BW924" s="125"/>
      <c r="BX924" s="79" t="str">
        <f>IFERROR(VLOOKUP(BW924, InscrTechniques!$A$2:$B$50, 2, 0),"")</f>
        <v/>
      </c>
      <c r="BY924" s="125"/>
      <c r="BZ924" s="79" t="str">
        <f>IFERROR(VLOOKUP(BY924, InscrTechniques!$A$2:$B$50, 2, 0),"")</f>
        <v/>
      </c>
      <c r="CA924" s="74"/>
      <c r="CB924" s="114" t="str">
        <f>IFERROR(VLOOKUP(CA924, LetterStyle!$A$2:$B$50, 2, 0),"")</f>
        <v/>
      </c>
      <c r="CC924" s="74"/>
      <c r="CD924" s="114" t="str">
        <f>IFERROR(VLOOKUP(CC924, LetterStyle!$A$2:$B$50, 2, 0),"")</f>
        <v/>
      </c>
      <c r="CE924" s="74"/>
      <c r="CF924" s="114" t="str">
        <f>IFERROR(VLOOKUP(CE924, LetterStyle!$A$2:$B$50, 2, 0),"")</f>
        <v/>
      </c>
      <c r="CG924" s="74"/>
      <c r="CH924" s="79" t="str">
        <f>IFERROR(VLOOKUP(CG924, LetterStyle!$A$2:$B$50, 2, 0),"")</f>
        <v/>
      </c>
      <c r="CI924" s="71"/>
      <c r="CJ924" s="79" t="str">
        <f>IFERROR(VLOOKUP(CI924, DecMotifs!$A$1:$B$306, 2, 0),"")</f>
        <v/>
      </c>
      <c r="CK924" s="71"/>
      <c r="CL924" s="79" t="str">
        <f>IFERROR(VLOOKUP(CK924, DecMotifs!$A$1:$B$306, 2, 0),"")</f>
        <v/>
      </c>
      <c r="CM924" s="71"/>
      <c r="CN924" s="79" t="str">
        <f>IFERROR(VLOOKUP(CM924, DecMotifs!$A$1:$B$306, 2, 0),"")</f>
        <v/>
      </c>
      <c r="CO924" s="71"/>
      <c r="CP924" s="79" t="str">
        <f>IFERROR(VLOOKUP(CO924, MarginalDec!$A$2:$B$253, 2, 0),"")</f>
        <v/>
      </c>
      <c r="CQ924" s="71"/>
      <c r="CR924" s="79" t="str">
        <f>IFERROR(VLOOKUP(CQ924, MarginalDec!$A$2:$B$253, 2, 0),"")</f>
        <v/>
      </c>
      <c r="CS924" s="71"/>
      <c r="CT924" s="79" t="str">
        <f>IFERROR(VLOOKUP(CS924, MarginalDec!$A$2:$B$253, 2, 0),"")</f>
        <v/>
      </c>
      <c r="CU924" s="71"/>
      <c r="CV924" s="79" t="str">
        <f>IF(ISBLANK(CU924),"", IFERROR(VLOOKUP(CU924, Tooling!$A$2:$B$252, 2, 0),""))</f>
        <v/>
      </c>
      <c r="CW924" s="71"/>
      <c r="CX924" s="79" t="str">
        <f>IF(ISBLANK(CW924),"", IFERROR(VLOOKUP(CW924, Tooling!$A$2:$B$252, 2, 0),""))</f>
        <v/>
      </c>
      <c r="CY924" s="71"/>
      <c r="CZ924" s="79" t="str">
        <f>IF(ISBLANK(CY924),"", IFERROR(VLOOKUP(CY924, Repairs!$A$2:$B$252, 2, 0),""))</f>
        <v/>
      </c>
      <c r="DA924" s="77"/>
      <c r="DB924" s="71"/>
      <c r="DC924" s="79" t="str">
        <f>IFERROR(VLOOKUP(DB924, DatingReason!$A$2:$B$252, 2, 0),"")</f>
        <v/>
      </c>
      <c r="DD924" s="123" t="str">
        <f t="shared" si="183"/>
        <v/>
      </c>
      <c r="DF924" s="119" t="str">
        <f t="array" ref="DF924">IF(AND($B924&lt;&gt;"", $DE924&lt;&gt;"", $DE924&lt;&gt;"No"),MAX(IF($B924=PEOPLE!$B$4:$B$1000, PEOPLE!$Q$4:$Q$1000,""))+100,"")</f>
        <v/>
      </c>
      <c r="DG924" s="68"/>
      <c r="DH924" s="76">
        <f>COUNTIF(PEOPLE!B:B, MEMORIALS!B924)</f>
        <v>0</v>
      </c>
      <c r="DI924" s="82"/>
      <c r="DJ924" s="82"/>
      <c r="DK924" s="82"/>
      <c r="DL924" s="68"/>
      <c r="DM924" s="68"/>
      <c r="DN924" s="68"/>
      <c r="DO924" s="68"/>
      <c r="DP924" s="68"/>
    </row>
    <row r="925" spans="1:120" ht="15" customHeight="1" x14ac:dyDescent="0.25">
      <c r="A925" s="68"/>
      <c r="B925" s="69"/>
      <c r="C925" s="68"/>
      <c r="D925" s="68"/>
      <c r="E925" s="70" t="str">
        <f>IF(D925="","",VLOOKUP(D925,Denomination!$A$2:$B$50, 2, 0))</f>
        <v/>
      </c>
      <c r="F925" s="68"/>
      <c r="G925" s="71"/>
      <c r="H925" s="70" t="str">
        <f>IF(G925="","",VLOOKUP(G925,MCondition!$A$2:$B$50, 2, 0))</f>
        <v/>
      </c>
      <c r="I925" s="72"/>
      <c r="J925" s="71"/>
      <c r="K925" s="70" t="str">
        <f>IF(J925="","",VLOOKUP(J925,ICondition!$A$2:$B$50, 2, 0))</f>
        <v/>
      </c>
      <c r="L925" s="73"/>
      <c r="M925" s="73"/>
      <c r="N925" s="73"/>
      <c r="O925" s="73"/>
      <c r="P925" s="73"/>
      <c r="Q925" s="73"/>
      <c r="R925" s="78"/>
      <c r="S925" s="79" t="str">
        <f>IFERROR(VLOOKUP(R925,Material!$A$2:$B$59, 2, 0),"")</f>
        <v/>
      </c>
      <c r="T925" s="71"/>
      <c r="U925" s="79" t="str">
        <f>IFERROR(VLOOKUP(T925,Material!$A$2:$B$59, 2, 0),"")</f>
        <v/>
      </c>
      <c r="V925" s="71"/>
      <c r="W925" s="79" t="str">
        <f>IFERROR(VLOOKUP(V925,Material!$A$2:$B$59, 2, 0),"")</f>
        <v/>
      </c>
      <c r="X925" s="71"/>
      <c r="Y925" s="79" t="str">
        <f>IFERROR(VLOOKUP(X925,Material!$A$2:$B$59, 2, 0),"")</f>
        <v/>
      </c>
      <c r="Z925" s="71"/>
      <c r="AA925" s="79" t="str">
        <f>IFERROR(VLOOKUP(Z925,Material!$A$2:$B$59, 2, 0),"")</f>
        <v/>
      </c>
      <c r="AB925" s="74"/>
      <c r="AC925" s="75" t="e">
        <f t="shared" si="172"/>
        <v>#VALUE!</v>
      </c>
      <c r="AD925" s="75" t="e">
        <f t="shared" si="173"/>
        <v>#VALUE!</v>
      </c>
      <c r="AE925" s="75" t="e">
        <f t="shared" si="175"/>
        <v>#VALUE!</v>
      </c>
      <c r="AF925" s="75" t="e">
        <f t="shared" si="174"/>
        <v>#VALUE!</v>
      </c>
      <c r="AG925" s="75" t="e">
        <f t="shared" si="176"/>
        <v>#VALUE!</v>
      </c>
      <c r="AH925" s="75" t="e">
        <f t="shared" si="177"/>
        <v>#VALUE!</v>
      </c>
      <c r="AI925" s="75" t="e">
        <f t="shared" si="178"/>
        <v>#VALUE!</v>
      </c>
      <c r="AJ925" s="80" t="e">
        <f t="shared" si="179"/>
        <v>#VALUE!</v>
      </c>
      <c r="AK925" s="79" t="str">
        <f>(IFERROR(VLOOKUP(AB925,Categories!$A$2:$B$20,2,1),""))</f>
        <v/>
      </c>
      <c r="AL925" s="79" t="str">
        <f ca="1">IFERROR(VLOOKUP((HLOOKUP((VLOOKUP($AB925,Categories!$A$2:$F$20,3,1)), $AB$3:$AJ925, (ROW()-ROW($AB$3)+1), 0)), INDIRECT(VLOOKUP($AB925,Categories!$A$2:$F$20,6,1)),2,0),AK925)</f>
        <v/>
      </c>
      <c r="AM925" s="79" t="str">
        <f ca="1">IFERROR(VLOOKUP((HLOOKUP((VLOOKUP($AB925,Categories!$A$2:$F$20,4,1)),$AB$3:$AJ925,(ROW()-ROW($AB$3)+1),0)),INDIRECT(VLOOKUP($AB925,Categories!$A$2:$H$20,7,1)),2,0),"")</f>
        <v/>
      </c>
      <c r="AN925" s="79" t="str">
        <f ca="1">IFERROR(VLOOKUP((HLOOKUP((VLOOKUP($AB925,Categories!$A$2:$F$20,5,1)), $AB$3:$AJ925, (ROW()-ROW($AB$3)+1), 0)), INDIRECT(VLOOKUP($AB925,Categories!$A$2:$H$20,8,1)),2,0),"")</f>
        <v/>
      </c>
      <c r="AO925" s="79" t="str">
        <f t="shared" ca="1" si="180"/>
        <v/>
      </c>
      <c r="AP925" s="81"/>
      <c r="AQ925" s="70" t="str">
        <f>IFERROR(VLOOKUP(VALUE(MID(AP925,1,1)),AdditionalElements!$A$2:$B$50,2,0),"")</f>
        <v/>
      </c>
      <c r="AR925" s="70" t="str">
        <f>IFERROR(VLOOKUP(VALUE(MID(AP925,2,1)),AdditionalElements!$H$2:$I$50,2,0),"")</f>
        <v/>
      </c>
      <c r="AS925" s="70" t="str">
        <f>IFERROR(VLOOKUP(VALUE(MID(AP925,3,1)),AdditionalElements!$O$2:$P$50,2,0),"")</f>
        <v/>
      </c>
      <c r="AT925" s="70" t="str">
        <f>IFERROR(VLOOKUP(VALUE(MID(AP925,4,1)),AdditionalElements!$V$2:$W$50,2,0),"")</f>
        <v/>
      </c>
      <c r="AU925" s="71"/>
      <c r="AV925" s="79" t="str">
        <f>IFERROR(IF(VALUE(MID(AU925,1,1))=1, VLOOKUP(VALUE(MID(AU925,1,1)), TxtPanelShape!$A$2:$C$50, 3, 0), (IF(VALUE(MID(AU925,1,1))&gt;=7, VLOOKUP(VALUE(MID(AU925,1,1)), TxtPanelShape!$A$2:$C$50, 3, 0),VLOOKUP(VALUE(MID(AU925,1,2)),TxtPanelShape!$A$2:$C$50,3,0)))), "")</f>
        <v/>
      </c>
      <c r="AW925" s="79" t="str">
        <f>IFERROR(IF(VALUE(MID(AU925,1,1))=1, ", "&amp;VLOOKUP(VALUE(MID(AU925,2,1)), TxtPanelShape!$H$2:$I$50, 2, 0), IF(VALUE(MID(AU925,1,1))&gt;=7, ", "&amp;VLOOKUP(VALUE(MID(AU925,2,1)), TxtPanelShape!$H$2:$I$50, 2, 0),"")), "")</f>
        <v/>
      </c>
      <c r="AX925" s="79" t="str">
        <f>IFERROR(IF(VALUE(MID(AU925,1,1))=1, ", "&amp;VLOOKUP(VALUE(MID(AU925,3,1)), TxtPanelShape!$O$2:$P$50, 2, 0), IF(VALUE(MID(AU925,1,1))&gt;=7, ", "&amp;VLOOKUP(VALUE(MID(AU925,3,1)), TxtPanelShape!$O$2:$P$50, 2, 0),"")),"")</f>
        <v/>
      </c>
      <c r="AY925" s="79" t="str">
        <f>IFERROR("; "&amp;VLOOKUP(VALUE(MID(AU925,4,1)), TxtPanelShape!$V$2:$W$50,2,0),"")</f>
        <v/>
      </c>
      <c r="AZ925" s="79" t="str">
        <f t="shared" si="181"/>
        <v/>
      </c>
      <c r="BA925" s="71"/>
      <c r="BB925" s="79" t="str">
        <f>IFERROR(IF(VALUE(MID(BA925,1,1))=1, VLOOKUP(VALUE(MID(BA925,1,1)), TxtPanelShape!$A$2:$C$50, 3, 0), (IF(VALUE(MID(BA925,1,1))&gt;=7, VLOOKUP(VALUE(MID(BA925,1,1)), TxtPanelShape!$A$2:$C$50, 3, 0),VLOOKUP(VALUE(MID(BA925,1,2)),TxtPanelShape!$A$2:$C$50,3,0)))), "")</f>
        <v/>
      </c>
      <c r="BC925" s="79" t="str">
        <f>IFERROR(IF(VALUE(MID(BA925,1,1))=1, ", "&amp;VLOOKUP(VALUE(MID(BA925,2,1)), TxtPanelShape!$H$2:$I$50, 2, 0), IF(VALUE(MID(BA925,1,1))&gt;=7, ", "&amp;VLOOKUP(VALUE(MID(BA925,2,1)), TxtPanelShape!$H$2:$I$50, 2, 0),"")), "")</f>
        <v/>
      </c>
      <c r="BD925" s="79" t="str">
        <f>IFERROR(IF(VALUE(MID(BA925,1,1))=1, ", "&amp;VLOOKUP(VALUE(MID(BA925,3,1)), TxtPanelShape!$O$2:$P$50, 2, 0), IF(VALUE(MID(BA925,1,1))&gt;=7, ", "&amp;VLOOKUP(VALUE(MID(BA925,3,1)), TxtPanelShape!$O$2:$P$50, 2, 0),"")),"")</f>
        <v/>
      </c>
      <c r="BE925" s="79" t="str">
        <f>IFERROR("; "&amp;VLOOKUP(VALUE(MID(BA925,4,1)), TxtPanelShape!$V$2:$W$50,2,0),"")</f>
        <v/>
      </c>
      <c r="BF925" s="79" t="str">
        <f t="shared" si="182"/>
        <v/>
      </c>
      <c r="BG925" s="71"/>
      <c r="BH925" s="79" t="str">
        <f>IFERROR(VLOOKUP(BG925, TxtPanelDefinition!$A$2:$B$50, 2, 0),"")</f>
        <v/>
      </c>
      <c r="BI925" s="71"/>
      <c r="BJ925" s="79" t="str">
        <f>IFERROR(VLOOKUP(BI925, TxtPanelDefinition!$A$2:$B$50, 2, 0),"")</f>
        <v/>
      </c>
      <c r="BK925" s="71"/>
      <c r="BL925" s="79" t="str">
        <f>IFERROR(VLOOKUP(BK925, InscrTechniques!$A$2:$B$50, 2, 0),"")</f>
        <v/>
      </c>
      <c r="BM925" s="71"/>
      <c r="BN925" s="79" t="str">
        <f>IFERROR(VLOOKUP(BM925, InscrTechniques!$A$2:$B$50, 2, 0),"")</f>
        <v/>
      </c>
      <c r="BO925" s="71"/>
      <c r="BP925" s="79" t="str">
        <f>IFERROR(VLOOKUP(BO925, InscrTechniques!$A$2:$B$50, 2, 0),"")</f>
        <v/>
      </c>
      <c r="BQ925" s="71"/>
      <c r="BR925" s="79" t="str">
        <f>IFERROR(VLOOKUP(BQ925, InscrTechniques!$A$2:$B$50, 2, 0),"")</f>
        <v/>
      </c>
      <c r="BS925" s="71"/>
      <c r="BT925" s="79" t="str">
        <f>IFERROR(VLOOKUP(BS925, InscrTechniques!$A$2:$B$50, 2, 0),"")</f>
        <v/>
      </c>
      <c r="BU925" s="71"/>
      <c r="BV925" s="79" t="str">
        <f>IFERROR(VLOOKUP(BU925, InscrTechniques!$A$2:$B$50, 2, 0),"")</f>
        <v/>
      </c>
      <c r="BW925" s="125"/>
      <c r="BX925" s="79" t="str">
        <f>IFERROR(VLOOKUP(BW925, InscrTechniques!$A$2:$B$50, 2, 0),"")</f>
        <v/>
      </c>
      <c r="BY925" s="125"/>
      <c r="BZ925" s="79" t="str">
        <f>IFERROR(VLOOKUP(BY925, InscrTechniques!$A$2:$B$50, 2, 0),"")</f>
        <v/>
      </c>
      <c r="CA925" s="74"/>
      <c r="CB925" s="114" t="str">
        <f>IFERROR(VLOOKUP(CA925, LetterStyle!$A$2:$B$50, 2, 0),"")</f>
        <v/>
      </c>
      <c r="CC925" s="74"/>
      <c r="CD925" s="114" t="str">
        <f>IFERROR(VLOOKUP(CC925, LetterStyle!$A$2:$B$50, 2, 0),"")</f>
        <v/>
      </c>
      <c r="CE925" s="74"/>
      <c r="CF925" s="114" t="str">
        <f>IFERROR(VLOOKUP(CE925, LetterStyle!$A$2:$B$50, 2, 0),"")</f>
        <v/>
      </c>
      <c r="CG925" s="74"/>
      <c r="CH925" s="79" t="str">
        <f>IFERROR(VLOOKUP(CG925, LetterStyle!$A$2:$B$50, 2, 0),"")</f>
        <v/>
      </c>
      <c r="CI925" s="71"/>
      <c r="CJ925" s="79" t="str">
        <f>IFERROR(VLOOKUP(CI925, DecMotifs!$A$1:$B$306, 2, 0),"")</f>
        <v/>
      </c>
      <c r="CK925" s="71"/>
      <c r="CL925" s="79" t="str">
        <f>IFERROR(VLOOKUP(CK925, DecMotifs!$A$1:$B$306, 2, 0),"")</f>
        <v/>
      </c>
      <c r="CM925" s="71"/>
      <c r="CN925" s="79" t="str">
        <f>IFERROR(VLOOKUP(CM925, DecMotifs!$A$1:$B$306, 2, 0),"")</f>
        <v/>
      </c>
      <c r="CO925" s="71"/>
      <c r="CP925" s="79" t="str">
        <f>IFERROR(VLOOKUP(CO925, MarginalDec!$A$2:$B$253, 2, 0),"")</f>
        <v/>
      </c>
      <c r="CQ925" s="71"/>
      <c r="CR925" s="79" t="str">
        <f>IFERROR(VLOOKUP(CQ925, MarginalDec!$A$2:$B$253, 2, 0),"")</f>
        <v/>
      </c>
      <c r="CS925" s="71"/>
      <c r="CT925" s="79" t="str">
        <f>IFERROR(VLOOKUP(CS925, MarginalDec!$A$2:$B$253, 2, 0),"")</f>
        <v/>
      </c>
      <c r="CU925" s="71"/>
      <c r="CV925" s="79" t="str">
        <f>IF(ISBLANK(CU925),"", IFERROR(VLOOKUP(CU925, Tooling!$A$2:$B$252, 2, 0),""))</f>
        <v/>
      </c>
      <c r="CW925" s="71"/>
      <c r="CX925" s="79" t="str">
        <f>IF(ISBLANK(CW925),"", IFERROR(VLOOKUP(CW925, Tooling!$A$2:$B$252, 2, 0),""))</f>
        <v/>
      </c>
      <c r="CY925" s="71"/>
      <c r="CZ925" s="79" t="str">
        <f>IF(ISBLANK(CY925),"", IFERROR(VLOOKUP(CY925, Repairs!$A$2:$B$252, 2, 0),""))</f>
        <v/>
      </c>
      <c r="DA925" s="77"/>
      <c r="DB925" s="71"/>
      <c r="DC925" s="79" t="str">
        <f>IFERROR(VLOOKUP(DB925, DatingReason!$A$2:$B$252, 2, 0),"")</f>
        <v/>
      </c>
      <c r="DD925" s="123" t="str">
        <f t="shared" si="183"/>
        <v/>
      </c>
      <c r="DF925" s="119" t="str">
        <f t="array" ref="DF925">IF(AND($B925&lt;&gt;"", $DE925&lt;&gt;"", $DE925&lt;&gt;"No"),MAX(IF($B925=PEOPLE!$B$4:$B$1000, PEOPLE!$Q$4:$Q$1000,""))+100,"")</f>
        <v/>
      </c>
      <c r="DG925" s="68"/>
      <c r="DH925" s="76">
        <f>COUNTIF(PEOPLE!B:B, MEMORIALS!B925)</f>
        <v>0</v>
      </c>
      <c r="DI925" s="82"/>
      <c r="DJ925" s="82"/>
      <c r="DK925" s="82"/>
      <c r="DL925" s="68"/>
      <c r="DM925" s="68"/>
      <c r="DN925" s="68"/>
      <c r="DO925" s="68"/>
      <c r="DP925" s="68"/>
    </row>
    <row r="926" spans="1:120" ht="15" customHeight="1" x14ac:dyDescent="0.25">
      <c r="A926" s="68"/>
      <c r="B926" s="69"/>
      <c r="C926" s="68"/>
      <c r="D926" s="68"/>
      <c r="E926" s="70" t="str">
        <f>IF(D926="","",VLOOKUP(D926,Denomination!$A$2:$B$50, 2, 0))</f>
        <v/>
      </c>
      <c r="F926" s="68"/>
      <c r="G926" s="71"/>
      <c r="H926" s="70" t="str">
        <f>IF(G926="","",VLOOKUP(G926,MCondition!$A$2:$B$50, 2, 0))</f>
        <v/>
      </c>
      <c r="I926" s="72"/>
      <c r="J926" s="71"/>
      <c r="K926" s="70" t="str">
        <f>IF(J926="","",VLOOKUP(J926,ICondition!$A$2:$B$50, 2, 0))</f>
        <v/>
      </c>
      <c r="L926" s="73"/>
      <c r="M926" s="73"/>
      <c r="N926" s="73"/>
      <c r="O926" s="73"/>
      <c r="P926" s="73"/>
      <c r="Q926" s="73"/>
      <c r="R926" s="78"/>
      <c r="S926" s="79" t="str">
        <f>IFERROR(VLOOKUP(R926,Material!$A$2:$B$59, 2, 0),"")</f>
        <v/>
      </c>
      <c r="T926" s="71"/>
      <c r="U926" s="79" t="str">
        <f>IFERROR(VLOOKUP(T926,Material!$A$2:$B$59, 2, 0),"")</f>
        <v/>
      </c>
      <c r="V926" s="71"/>
      <c r="W926" s="79" t="str">
        <f>IFERROR(VLOOKUP(V926,Material!$A$2:$B$59, 2, 0),"")</f>
        <v/>
      </c>
      <c r="X926" s="71"/>
      <c r="Y926" s="79" t="str">
        <f>IFERROR(VLOOKUP(X926,Material!$A$2:$B$59, 2, 0),"")</f>
        <v/>
      </c>
      <c r="Z926" s="71"/>
      <c r="AA926" s="79" t="str">
        <f>IFERROR(VLOOKUP(Z926,Material!$A$2:$B$59, 2, 0),"")</f>
        <v/>
      </c>
      <c r="AB926" s="74"/>
      <c r="AC926" s="75" t="e">
        <f t="shared" si="172"/>
        <v>#VALUE!</v>
      </c>
      <c r="AD926" s="75" t="e">
        <f t="shared" si="173"/>
        <v>#VALUE!</v>
      </c>
      <c r="AE926" s="75" t="e">
        <f t="shared" si="175"/>
        <v>#VALUE!</v>
      </c>
      <c r="AF926" s="75" t="e">
        <f t="shared" si="174"/>
        <v>#VALUE!</v>
      </c>
      <c r="AG926" s="75" t="e">
        <f t="shared" si="176"/>
        <v>#VALUE!</v>
      </c>
      <c r="AH926" s="75" t="e">
        <f t="shared" si="177"/>
        <v>#VALUE!</v>
      </c>
      <c r="AI926" s="75" t="e">
        <f t="shared" si="178"/>
        <v>#VALUE!</v>
      </c>
      <c r="AJ926" s="80" t="e">
        <f t="shared" si="179"/>
        <v>#VALUE!</v>
      </c>
      <c r="AK926" s="79" t="str">
        <f>(IFERROR(VLOOKUP(AB926,Categories!$A$2:$B$20,2,1),""))</f>
        <v/>
      </c>
      <c r="AL926" s="79" t="str">
        <f ca="1">IFERROR(VLOOKUP((HLOOKUP((VLOOKUP($AB926,Categories!$A$2:$F$20,3,1)), $AB$3:$AJ926, (ROW()-ROW($AB$3)+1), 0)), INDIRECT(VLOOKUP($AB926,Categories!$A$2:$F$20,6,1)),2,0),AK926)</f>
        <v/>
      </c>
      <c r="AM926" s="79" t="str">
        <f ca="1">IFERROR(VLOOKUP((HLOOKUP((VLOOKUP($AB926,Categories!$A$2:$F$20,4,1)),$AB$3:$AJ926,(ROW()-ROW($AB$3)+1),0)),INDIRECT(VLOOKUP($AB926,Categories!$A$2:$H$20,7,1)),2,0),"")</f>
        <v/>
      </c>
      <c r="AN926" s="79" t="str">
        <f ca="1">IFERROR(VLOOKUP((HLOOKUP((VLOOKUP($AB926,Categories!$A$2:$F$20,5,1)), $AB$3:$AJ926, (ROW()-ROW($AB$3)+1), 0)), INDIRECT(VLOOKUP($AB926,Categories!$A$2:$H$20,8,1)),2,0),"")</f>
        <v/>
      </c>
      <c r="AO926" s="79" t="str">
        <f t="shared" ca="1" si="180"/>
        <v/>
      </c>
      <c r="AP926" s="81"/>
      <c r="AQ926" s="70" t="str">
        <f>IFERROR(VLOOKUP(VALUE(MID(AP926,1,1)),AdditionalElements!$A$2:$B$50,2,0),"")</f>
        <v/>
      </c>
      <c r="AR926" s="70" t="str">
        <f>IFERROR(VLOOKUP(VALUE(MID(AP926,2,1)),AdditionalElements!$H$2:$I$50,2,0),"")</f>
        <v/>
      </c>
      <c r="AS926" s="70" t="str">
        <f>IFERROR(VLOOKUP(VALUE(MID(AP926,3,1)),AdditionalElements!$O$2:$P$50,2,0),"")</f>
        <v/>
      </c>
      <c r="AT926" s="70" t="str">
        <f>IFERROR(VLOOKUP(VALUE(MID(AP926,4,1)),AdditionalElements!$V$2:$W$50,2,0),"")</f>
        <v/>
      </c>
      <c r="AU926" s="71"/>
      <c r="AV926" s="79" t="str">
        <f>IFERROR(IF(VALUE(MID(AU926,1,1))=1, VLOOKUP(VALUE(MID(AU926,1,1)), TxtPanelShape!$A$2:$C$50, 3, 0), (IF(VALUE(MID(AU926,1,1))&gt;=7, VLOOKUP(VALUE(MID(AU926,1,1)), TxtPanelShape!$A$2:$C$50, 3, 0),VLOOKUP(VALUE(MID(AU926,1,2)),TxtPanelShape!$A$2:$C$50,3,0)))), "")</f>
        <v/>
      </c>
      <c r="AW926" s="79" t="str">
        <f>IFERROR(IF(VALUE(MID(AU926,1,1))=1, ", "&amp;VLOOKUP(VALUE(MID(AU926,2,1)), TxtPanelShape!$H$2:$I$50, 2, 0), IF(VALUE(MID(AU926,1,1))&gt;=7, ", "&amp;VLOOKUP(VALUE(MID(AU926,2,1)), TxtPanelShape!$H$2:$I$50, 2, 0),"")), "")</f>
        <v/>
      </c>
      <c r="AX926" s="79" t="str">
        <f>IFERROR(IF(VALUE(MID(AU926,1,1))=1, ", "&amp;VLOOKUP(VALUE(MID(AU926,3,1)), TxtPanelShape!$O$2:$P$50, 2, 0), IF(VALUE(MID(AU926,1,1))&gt;=7, ", "&amp;VLOOKUP(VALUE(MID(AU926,3,1)), TxtPanelShape!$O$2:$P$50, 2, 0),"")),"")</f>
        <v/>
      </c>
      <c r="AY926" s="79" t="str">
        <f>IFERROR("; "&amp;VLOOKUP(VALUE(MID(AU926,4,1)), TxtPanelShape!$V$2:$W$50,2,0),"")</f>
        <v/>
      </c>
      <c r="AZ926" s="79" t="str">
        <f t="shared" si="181"/>
        <v/>
      </c>
      <c r="BA926" s="71"/>
      <c r="BB926" s="79" t="str">
        <f>IFERROR(IF(VALUE(MID(BA926,1,1))=1, VLOOKUP(VALUE(MID(BA926,1,1)), TxtPanelShape!$A$2:$C$50, 3, 0), (IF(VALUE(MID(BA926,1,1))&gt;=7, VLOOKUP(VALUE(MID(BA926,1,1)), TxtPanelShape!$A$2:$C$50, 3, 0),VLOOKUP(VALUE(MID(BA926,1,2)),TxtPanelShape!$A$2:$C$50,3,0)))), "")</f>
        <v/>
      </c>
      <c r="BC926" s="79" t="str">
        <f>IFERROR(IF(VALUE(MID(BA926,1,1))=1, ", "&amp;VLOOKUP(VALUE(MID(BA926,2,1)), TxtPanelShape!$H$2:$I$50, 2, 0), IF(VALUE(MID(BA926,1,1))&gt;=7, ", "&amp;VLOOKUP(VALUE(MID(BA926,2,1)), TxtPanelShape!$H$2:$I$50, 2, 0),"")), "")</f>
        <v/>
      </c>
      <c r="BD926" s="79" t="str">
        <f>IFERROR(IF(VALUE(MID(BA926,1,1))=1, ", "&amp;VLOOKUP(VALUE(MID(BA926,3,1)), TxtPanelShape!$O$2:$P$50, 2, 0), IF(VALUE(MID(BA926,1,1))&gt;=7, ", "&amp;VLOOKUP(VALUE(MID(BA926,3,1)), TxtPanelShape!$O$2:$P$50, 2, 0),"")),"")</f>
        <v/>
      </c>
      <c r="BE926" s="79" t="str">
        <f>IFERROR("; "&amp;VLOOKUP(VALUE(MID(BA926,4,1)), TxtPanelShape!$V$2:$W$50,2,0),"")</f>
        <v/>
      </c>
      <c r="BF926" s="79" t="str">
        <f t="shared" si="182"/>
        <v/>
      </c>
      <c r="BG926" s="71"/>
      <c r="BH926" s="79" t="str">
        <f>IFERROR(VLOOKUP(BG926, TxtPanelDefinition!$A$2:$B$50, 2, 0),"")</f>
        <v/>
      </c>
      <c r="BI926" s="71"/>
      <c r="BJ926" s="79" t="str">
        <f>IFERROR(VLOOKUP(BI926, TxtPanelDefinition!$A$2:$B$50, 2, 0),"")</f>
        <v/>
      </c>
      <c r="BK926" s="71"/>
      <c r="BL926" s="79" t="str">
        <f>IFERROR(VLOOKUP(BK926, InscrTechniques!$A$2:$B$50, 2, 0),"")</f>
        <v/>
      </c>
      <c r="BM926" s="71"/>
      <c r="BN926" s="79" t="str">
        <f>IFERROR(VLOOKUP(BM926, InscrTechniques!$A$2:$B$50, 2, 0),"")</f>
        <v/>
      </c>
      <c r="BO926" s="71"/>
      <c r="BP926" s="79" t="str">
        <f>IFERROR(VLOOKUP(BO926, InscrTechniques!$A$2:$B$50, 2, 0),"")</f>
        <v/>
      </c>
      <c r="BQ926" s="71"/>
      <c r="BR926" s="79" t="str">
        <f>IFERROR(VLOOKUP(BQ926, InscrTechniques!$A$2:$B$50, 2, 0),"")</f>
        <v/>
      </c>
      <c r="BS926" s="71"/>
      <c r="BT926" s="79" t="str">
        <f>IFERROR(VLOOKUP(BS926, InscrTechniques!$A$2:$B$50, 2, 0),"")</f>
        <v/>
      </c>
      <c r="BU926" s="71"/>
      <c r="BV926" s="79" t="str">
        <f>IFERROR(VLOOKUP(BU926, InscrTechniques!$A$2:$B$50, 2, 0),"")</f>
        <v/>
      </c>
      <c r="BW926" s="125"/>
      <c r="BX926" s="79" t="str">
        <f>IFERROR(VLOOKUP(BW926, InscrTechniques!$A$2:$B$50, 2, 0),"")</f>
        <v/>
      </c>
      <c r="BY926" s="125"/>
      <c r="BZ926" s="79" t="str">
        <f>IFERROR(VLOOKUP(BY926, InscrTechniques!$A$2:$B$50, 2, 0),"")</f>
        <v/>
      </c>
      <c r="CA926" s="74"/>
      <c r="CB926" s="114" t="str">
        <f>IFERROR(VLOOKUP(CA926, LetterStyle!$A$2:$B$50, 2, 0),"")</f>
        <v/>
      </c>
      <c r="CC926" s="74"/>
      <c r="CD926" s="114" t="str">
        <f>IFERROR(VLOOKUP(CC926, LetterStyle!$A$2:$B$50, 2, 0),"")</f>
        <v/>
      </c>
      <c r="CE926" s="74"/>
      <c r="CF926" s="114" t="str">
        <f>IFERROR(VLOOKUP(CE926, LetterStyle!$A$2:$B$50, 2, 0),"")</f>
        <v/>
      </c>
      <c r="CG926" s="74"/>
      <c r="CH926" s="79" t="str">
        <f>IFERROR(VLOOKUP(CG926, LetterStyle!$A$2:$B$50, 2, 0),"")</f>
        <v/>
      </c>
      <c r="CI926" s="71"/>
      <c r="CJ926" s="79" t="str">
        <f>IFERROR(VLOOKUP(CI926, DecMotifs!$A$1:$B$306, 2, 0),"")</f>
        <v/>
      </c>
      <c r="CK926" s="71"/>
      <c r="CL926" s="79" t="str">
        <f>IFERROR(VLOOKUP(CK926, DecMotifs!$A$1:$B$306, 2, 0),"")</f>
        <v/>
      </c>
      <c r="CM926" s="71"/>
      <c r="CN926" s="79" t="str">
        <f>IFERROR(VLOOKUP(CM926, DecMotifs!$A$1:$B$306, 2, 0),"")</f>
        <v/>
      </c>
      <c r="CO926" s="71"/>
      <c r="CP926" s="79" t="str">
        <f>IFERROR(VLOOKUP(CO926, MarginalDec!$A$2:$B$253, 2, 0),"")</f>
        <v/>
      </c>
      <c r="CQ926" s="71"/>
      <c r="CR926" s="79" t="str">
        <f>IFERROR(VLOOKUP(CQ926, MarginalDec!$A$2:$B$253, 2, 0),"")</f>
        <v/>
      </c>
      <c r="CS926" s="71"/>
      <c r="CT926" s="79" t="str">
        <f>IFERROR(VLOOKUP(CS926, MarginalDec!$A$2:$B$253, 2, 0),"")</f>
        <v/>
      </c>
      <c r="CU926" s="71"/>
      <c r="CV926" s="79" t="str">
        <f>IF(ISBLANK(CU926),"", IFERROR(VLOOKUP(CU926, Tooling!$A$2:$B$252, 2, 0),""))</f>
        <v/>
      </c>
      <c r="CW926" s="71"/>
      <c r="CX926" s="79" t="str">
        <f>IF(ISBLANK(CW926),"", IFERROR(VLOOKUP(CW926, Tooling!$A$2:$B$252, 2, 0),""))</f>
        <v/>
      </c>
      <c r="CY926" s="71"/>
      <c r="CZ926" s="79" t="str">
        <f>IF(ISBLANK(CY926),"", IFERROR(VLOOKUP(CY926, Repairs!$A$2:$B$252, 2, 0),""))</f>
        <v/>
      </c>
      <c r="DA926" s="77"/>
      <c r="DB926" s="71"/>
      <c r="DC926" s="79" t="str">
        <f>IFERROR(VLOOKUP(DB926, DatingReason!$A$2:$B$252, 2, 0),"")</f>
        <v/>
      </c>
      <c r="DD926" s="123" t="str">
        <f t="shared" si="183"/>
        <v/>
      </c>
      <c r="DF926" s="119" t="str">
        <f t="array" ref="DF926">IF(AND($B926&lt;&gt;"", $DE926&lt;&gt;"", $DE926&lt;&gt;"No"),MAX(IF($B926=PEOPLE!$B$4:$B$1000, PEOPLE!$Q$4:$Q$1000,""))+100,"")</f>
        <v/>
      </c>
      <c r="DG926" s="68"/>
      <c r="DH926" s="76">
        <f>COUNTIF(PEOPLE!B:B, MEMORIALS!B926)</f>
        <v>0</v>
      </c>
      <c r="DI926" s="82"/>
      <c r="DJ926" s="82"/>
      <c r="DK926" s="82"/>
      <c r="DL926" s="68"/>
      <c r="DM926" s="68"/>
      <c r="DN926" s="68"/>
      <c r="DO926" s="68"/>
      <c r="DP926" s="68"/>
    </row>
    <row r="927" spans="1:120" ht="15" customHeight="1" x14ac:dyDescent="0.25">
      <c r="A927" s="68"/>
      <c r="B927" s="69"/>
      <c r="C927" s="68"/>
      <c r="D927" s="68"/>
      <c r="E927" s="70" t="str">
        <f>IF(D927="","",VLOOKUP(D927,Denomination!$A$2:$B$50, 2, 0))</f>
        <v/>
      </c>
      <c r="F927" s="68"/>
      <c r="G927" s="71"/>
      <c r="H927" s="70" t="str">
        <f>IF(G927="","",VLOOKUP(G927,MCondition!$A$2:$B$50, 2, 0))</f>
        <v/>
      </c>
      <c r="I927" s="72"/>
      <c r="J927" s="71"/>
      <c r="K927" s="70" t="str">
        <f>IF(J927="","",VLOOKUP(J927,ICondition!$A$2:$B$50, 2, 0))</f>
        <v/>
      </c>
      <c r="L927" s="73"/>
      <c r="M927" s="73"/>
      <c r="N927" s="73"/>
      <c r="O927" s="73"/>
      <c r="P927" s="73"/>
      <c r="Q927" s="73"/>
      <c r="R927" s="78"/>
      <c r="S927" s="79" t="str">
        <f>IFERROR(VLOOKUP(R927,Material!$A$2:$B$59, 2, 0),"")</f>
        <v/>
      </c>
      <c r="T927" s="71"/>
      <c r="U927" s="79" t="str">
        <f>IFERROR(VLOOKUP(T927,Material!$A$2:$B$59, 2, 0),"")</f>
        <v/>
      </c>
      <c r="V927" s="71"/>
      <c r="W927" s="79" t="str">
        <f>IFERROR(VLOOKUP(V927,Material!$A$2:$B$59, 2, 0),"")</f>
        <v/>
      </c>
      <c r="X927" s="71"/>
      <c r="Y927" s="79" t="str">
        <f>IFERROR(VLOOKUP(X927,Material!$A$2:$B$59, 2, 0),"")</f>
        <v/>
      </c>
      <c r="Z927" s="71"/>
      <c r="AA927" s="79" t="str">
        <f>IFERROR(VLOOKUP(Z927,Material!$A$2:$B$59, 2, 0),"")</f>
        <v/>
      </c>
      <c r="AB927" s="74"/>
      <c r="AC927" s="75" t="e">
        <f t="shared" si="172"/>
        <v>#VALUE!</v>
      </c>
      <c r="AD927" s="75" t="e">
        <f t="shared" si="173"/>
        <v>#VALUE!</v>
      </c>
      <c r="AE927" s="75" t="e">
        <f t="shared" si="175"/>
        <v>#VALUE!</v>
      </c>
      <c r="AF927" s="75" t="e">
        <f t="shared" si="174"/>
        <v>#VALUE!</v>
      </c>
      <c r="AG927" s="75" t="e">
        <f t="shared" si="176"/>
        <v>#VALUE!</v>
      </c>
      <c r="AH927" s="75" t="e">
        <f t="shared" si="177"/>
        <v>#VALUE!</v>
      </c>
      <c r="AI927" s="75" t="e">
        <f t="shared" si="178"/>
        <v>#VALUE!</v>
      </c>
      <c r="AJ927" s="80" t="e">
        <f t="shared" si="179"/>
        <v>#VALUE!</v>
      </c>
      <c r="AK927" s="79" t="str">
        <f>(IFERROR(VLOOKUP(AB927,Categories!$A$2:$B$20,2,1),""))</f>
        <v/>
      </c>
      <c r="AL927" s="79" t="str">
        <f ca="1">IFERROR(VLOOKUP((HLOOKUP((VLOOKUP($AB927,Categories!$A$2:$F$20,3,1)), $AB$3:$AJ927, (ROW()-ROW($AB$3)+1), 0)), INDIRECT(VLOOKUP($AB927,Categories!$A$2:$F$20,6,1)),2,0),AK927)</f>
        <v/>
      </c>
      <c r="AM927" s="79" t="str">
        <f ca="1">IFERROR(VLOOKUP((HLOOKUP((VLOOKUP($AB927,Categories!$A$2:$F$20,4,1)),$AB$3:$AJ927,(ROW()-ROW($AB$3)+1),0)),INDIRECT(VLOOKUP($AB927,Categories!$A$2:$H$20,7,1)),2,0),"")</f>
        <v/>
      </c>
      <c r="AN927" s="79" t="str">
        <f ca="1">IFERROR(VLOOKUP((HLOOKUP((VLOOKUP($AB927,Categories!$A$2:$F$20,5,1)), $AB$3:$AJ927, (ROW()-ROW($AB$3)+1), 0)), INDIRECT(VLOOKUP($AB927,Categories!$A$2:$H$20,8,1)),2,0),"")</f>
        <v/>
      </c>
      <c r="AO927" s="79" t="str">
        <f t="shared" ca="1" si="180"/>
        <v/>
      </c>
      <c r="AP927" s="81"/>
      <c r="AQ927" s="70" t="str">
        <f>IFERROR(VLOOKUP(VALUE(MID(AP927,1,1)),AdditionalElements!$A$2:$B$50,2,0),"")</f>
        <v/>
      </c>
      <c r="AR927" s="70" t="str">
        <f>IFERROR(VLOOKUP(VALUE(MID(AP927,2,1)),AdditionalElements!$H$2:$I$50,2,0),"")</f>
        <v/>
      </c>
      <c r="AS927" s="70" t="str">
        <f>IFERROR(VLOOKUP(VALUE(MID(AP927,3,1)),AdditionalElements!$O$2:$P$50,2,0),"")</f>
        <v/>
      </c>
      <c r="AT927" s="70" t="str">
        <f>IFERROR(VLOOKUP(VALUE(MID(AP927,4,1)),AdditionalElements!$V$2:$W$50,2,0),"")</f>
        <v/>
      </c>
      <c r="AU927" s="71"/>
      <c r="AV927" s="79" t="str">
        <f>IFERROR(IF(VALUE(MID(AU927,1,1))=1, VLOOKUP(VALUE(MID(AU927,1,1)), TxtPanelShape!$A$2:$C$50, 3, 0), (IF(VALUE(MID(AU927,1,1))&gt;=7, VLOOKUP(VALUE(MID(AU927,1,1)), TxtPanelShape!$A$2:$C$50, 3, 0),VLOOKUP(VALUE(MID(AU927,1,2)),TxtPanelShape!$A$2:$C$50,3,0)))), "")</f>
        <v/>
      </c>
      <c r="AW927" s="79" t="str">
        <f>IFERROR(IF(VALUE(MID(AU927,1,1))=1, ", "&amp;VLOOKUP(VALUE(MID(AU927,2,1)), TxtPanelShape!$H$2:$I$50, 2, 0), IF(VALUE(MID(AU927,1,1))&gt;=7, ", "&amp;VLOOKUP(VALUE(MID(AU927,2,1)), TxtPanelShape!$H$2:$I$50, 2, 0),"")), "")</f>
        <v/>
      </c>
      <c r="AX927" s="79" t="str">
        <f>IFERROR(IF(VALUE(MID(AU927,1,1))=1, ", "&amp;VLOOKUP(VALUE(MID(AU927,3,1)), TxtPanelShape!$O$2:$P$50, 2, 0), IF(VALUE(MID(AU927,1,1))&gt;=7, ", "&amp;VLOOKUP(VALUE(MID(AU927,3,1)), TxtPanelShape!$O$2:$P$50, 2, 0),"")),"")</f>
        <v/>
      </c>
      <c r="AY927" s="79" t="str">
        <f>IFERROR("; "&amp;VLOOKUP(VALUE(MID(AU927,4,1)), TxtPanelShape!$V$2:$W$50,2,0),"")</f>
        <v/>
      </c>
      <c r="AZ927" s="79" t="str">
        <f t="shared" si="181"/>
        <v/>
      </c>
      <c r="BA927" s="71"/>
      <c r="BB927" s="79" t="str">
        <f>IFERROR(IF(VALUE(MID(BA927,1,1))=1, VLOOKUP(VALUE(MID(BA927,1,1)), TxtPanelShape!$A$2:$C$50, 3, 0), (IF(VALUE(MID(BA927,1,1))&gt;=7, VLOOKUP(VALUE(MID(BA927,1,1)), TxtPanelShape!$A$2:$C$50, 3, 0),VLOOKUP(VALUE(MID(BA927,1,2)),TxtPanelShape!$A$2:$C$50,3,0)))), "")</f>
        <v/>
      </c>
      <c r="BC927" s="79" t="str">
        <f>IFERROR(IF(VALUE(MID(BA927,1,1))=1, ", "&amp;VLOOKUP(VALUE(MID(BA927,2,1)), TxtPanelShape!$H$2:$I$50, 2, 0), IF(VALUE(MID(BA927,1,1))&gt;=7, ", "&amp;VLOOKUP(VALUE(MID(BA927,2,1)), TxtPanelShape!$H$2:$I$50, 2, 0),"")), "")</f>
        <v/>
      </c>
      <c r="BD927" s="79" t="str">
        <f>IFERROR(IF(VALUE(MID(BA927,1,1))=1, ", "&amp;VLOOKUP(VALUE(MID(BA927,3,1)), TxtPanelShape!$O$2:$P$50, 2, 0), IF(VALUE(MID(BA927,1,1))&gt;=7, ", "&amp;VLOOKUP(VALUE(MID(BA927,3,1)), TxtPanelShape!$O$2:$P$50, 2, 0),"")),"")</f>
        <v/>
      </c>
      <c r="BE927" s="79" t="str">
        <f>IFERROR("; "&amp;VLOOKUP(VALUE(MID(BA927,4,1)), TxtPanelShape!$V$2:$W$50,2,0),"")</f>
        <v/>
      </c>
      <c r="BF927" s="79" t="str">
        <f t="shared" si="182"/>
        <v/>
      </c>
      <c r="BG927" s="71"/>
      <c r="BH927" s="79" t="str">
        <f>IFERROR(VLOOKUP(BG927, TxtPanelDefinition!$A$2:$B$50, 2, 0),"")</f>
        <v/>
      </c>
      <c r="BI927" s="71"/>
      <c r="BJ927" s="79" t="str">
        <f>IFERROR(VLOOKUP(BI927, TxtPanelDefinition!$A$2:$B$50, 2, 0),"")</f>
        <v/>
      </c>
      <c r="BK927" s="71"/>
      <c r="BL927" s="79" t="str">
        <f>IFERROR(VLOOKUP(BK927, InscrTechniques!$A$2:$B$50, 2, 0),"")</f>
        <v/>
      </c>
      <c r="BM927" s="71"/>
      <c r="BN927" s="79" t="str">
        <f>IFERROR(VLOOKUP(BM927, InscrTechniques!$A$2:$B$50, 2, 0),"")</f>
        <v/>
      </c>
      <c r="BO927" s="71"/>
      <c r="BP927" s="79" t="str">
        <f>IFERROR(VLOOKUP(BO927, InscrTechniques!$A$2:$B$50, 2, 0),"")</f>
        <v/>
      </c>
      <c r="BQ927" s="71"/>
      <c r="BR927" s="79" t="str">
        <f>IFERROR(VLOOKUP(BQ927, InscrTechniques!$A$2:$B$50, 2, 0),"")</f>
        <v/>
      </c>
      <c r="BS927" s="71"/>
      <c r="BT927" s="79" t="str">
        <f>IFERROR(VLOOKUP(BS927, InscrTechniques!$A$2:$B$50, 2, 0),"")</f>
        <v/>
      </c>
      <c r="BU927" s="71"/>
      <c r="BV927" s="79" t="str">
        <f>IFERROR(VLOOKUP(BU927, InscrTechniques!$A$2:$B$50, 2, 0),"")</f>
        <v/>
      </c>
      <c r="BW927" s="125"/>
      <c r="BX927" s="79" t="str">
        <f>IFERROR(VLOOKUP(BW927, InscrTechniques!$A$2:$B$50, 2, 0),"")</f>
        <v/>
      </c>
      <c r="BY927" s="125"/>
      <c r="BZ927" s="79" t="str">
        <f>IFERROR(VLOOKUP(BY927, InscrTechniques!$A$2:$B$50, 2, 0),"")</f>
        <v/>
      </c>
      <c r="CA927" s="74"/>
      <c r="CB927" s="114" t="str">
        <f>IFERROR(VLOOKUP(CA927, LetterStyle!$A$2:$B$50, 2, 0),"")</f>
        <v/>
      </c>
      <c r="CC927" s="74"/>
      <c r="CD927" s="114" t="str">
        <f>IFERROR(VLOOKUP(CC927, LetterStyle!$A$2:$B$50, 2, 0),"")</f>
        <v/>
      </c>
      <c r="CE927" s="74"/>
      <c r="CF927" s="114" t="str">
        <f>IFERROR(VLOOKUP(CE927, LetterStyle!$A$2:$B$50, 2, 0),"")</f>
        <v/>
      </c>
      <c r="CG927" s="74"/>
      <c r="CH927" s="79" t="str">
        <f>IFERROR(VLOOKUP(CG927, LetterStyle!$A$2:$B$50, 2, 0),"")</f>
        <v/>
      </c>
      <c r="CI927" s="71"/>
      <c r="CJ927" s="79" t="str">
        <f>IFERROR(VLOOKUP(CI927, DecMotifs!$A$1:$B$306, 2, 0),"")</f>
        <v/>
      </c>
      <c r="CK927" s="71"/>
      <c r="CL927" s="79" t="str">
        <f>IFERROR(VLOOKUP(CK927, DecMotifs!$A$1:$B$306, 2, 0),"")</f>
        <v/>
      </c>
      <c r="CM927" s="71"/>
      <c r="CN927" s="79" t="str">
        <f>IFERROR(VLOOKUP(CM927, DecMotifs!$A$1:$B$306, 2, 0),"")</f>
        <v/>
      </c>
      <c r="CO927" s="71"/>
      <c r="CP927" s="79" t="str">
        <f>IFERROR(VLOOKUP(CO927, MarginalDec!$A$2:$B$253, 2, 0),"")</f>
        <v/>
      </c>
      <c r="CQ927" s="71"/>
      <c r="CR927" s="79" t="str">
        <f>IFERROR(VLOOKUP(CQ927, MarginalDec!$A$2:$B$253, 2, 0),"")</f>
        <v/>
      </c>
      <c r="CS927" s="71"/>
      <c r="CT927" s="79" t="str">
        <f>IFERROR(VLOOKUP(CS927, MarginalDec!$A$2:$B$253, 2, 0),"")</f>
        <v/>
      </c>
      <c r="CU927" s="71"/>
      <c r="CV927" s="79" t="str">
        <f>IF(ISBLANK(CU927),"", IFERROR(VLOOKUP(CU927, Tooling!$A$2:$B$252, 2, 0),""))</f>
        <v/>
      </c>
      <c r="CW927" s="71"/>
      <c r="CX927" s="79" t="str">
        <f>IF(ISBLANK(CW927),"", IFERROR(VLOOKUP(CW927, Tooling!$A$2:$B$252, 2, 0),""))</f>
        <v/>
      </c>
      <c r="CY927" s="71"/>
      <c r="CZ927" s="79" t="str">
        <f>IF(ISBLANK(CY927),"", IFERROR(VLOOKUP(CY927, Repairs!$A$2:$B$252, 2, 0),""))</f>
        <v/>
      </c>
      <c r="DA927" s="77"/>
      <c r="DB927" s="71"/>
      <c r="DC927" s="79" t="str">
        <f>IFERROR(VLOOKUP(DB927, DatingReason!$A$2:$B$252, 2, 0),"")</f>
        <v/>
      </c>
      <c r="DD927" s="123" t="str">
        <f t="shared" si="183"/>
        <v/>
      </c>
      <c r="DF927" s="119" t="str">
        <f t="array" ref="DF927">IF(AND($B927&lt;&gt;"", $DE927&lt;&gt;"", $DE927&lt;&gt;"No"),MAX(IF($B927=PEOPLE!$B$4:$B$1000, PEOPLE!$Q$4:$Q$1000,""))+100,"")</f>
        <v/>
      </c>
      <c r="DG927" s="68"/>
      <c r="DH927" s="76">
        <f>COUNTIF(PEOPLE!B:B, MEMORIALS!B927)</f>
        <v>0</v>
      </c>
      <c r="DI927" s="82"/>
      <c r="DJ927" s="82"/>
      <c r="DK927" s="82"/>
      <c r="DL927" s="68"/>
      <c r="DM927" s="68"/>
      <c r="DN927" s="68"/>
      <c r="DO927" s="68"/>
      <c r="DP927" s="68"/>
    </row>
    <row r="928" spans="1:120" ht="15" customHeight="1" x14ac:dyDescent="0.25">
      <c r="A928" s="68"/>
      <c r="B928" s="69"/>
      <c r="C928" s="68"/>
      <c r="D928" s="68"/>
      <c r="E928" s="70" t="str">
        <f>IF(D928="","",VLOOKUP(D928,Denomination!$A$2:$B$50, 2, 0))</f>
        <v/>
      </c>
      <c r="F928" s="68"/>
      <c r="G928" s="71"/>
      <c r="H928" s="70" t="str">
        <f>IF(G928="","",VLOOKUP(G928,MCondition!$A$2:$B$50, 2, 0))</f>
        <v/>
      </c>
      <c r="I928" s="72"/>
      <c r="J928" s="71"/>
      <c r="K928" s="70" t="str">
        <f>IF(J928="","",VLOOKUP(J928,ICondition!$A$2:$B$50, 2, 0))</f>
        <v/>
      </c>
      <c r="L928" s="73"/>
      <c r="M928" s="73"/>
      <c r="N928" s="73"/>
      <c r="O928" s="73"/>
      <c r="P928" s="73"/>
      <c r="Q928" s="73"/>
      <c r="R928" s="78"/>
      <c r="S928" s="79" t="str">
        <f>IFERROR(VLOOKUP(R928,Material!$A$2:$B$59, 2, 0),"")</f>
        <v/>
      </c>
      <c r="T928" s="71"/>
      <c r="U928" s="79" t="str">
        <f>IFERROR(VLOOKUP(T928,Material!$A$2:$B$59, 2, 0),"")</f>
        <v/>
      </c>
      <c r="V928" s="71"/>
      <c r="W928" s="79" t="str">
        <f>IFERROR(VLOOKUP(V928,Material!$A$2:$B$59, 2, 0),"")</f>
        <v/>
      </c>
      <c r="X928" s="71"/>
      <c r="Y928" s="79" t="str">
        <f>IFERROR(VLOOKUP(X928,Material!$A$2:$B$59, 2, 0),"")</f>
        <v/>
      </c>
      <c r="Z928" s="71"/>
      <c r="AA928" s="79" t="str">
        <f>IFERROR(VLOOKUP(Z928,Material!$A$2:$B$59, 2, 0),"")</f>
        <v/>
      </c>
      <c r="AB928" s="74"/>
      <c r="AC928" s="75" t="e">
        <f t="shared" si="172"/>
        <v>#VALUE!</v>
      </c>
      <c r="AD928" s="75" t="e">
        <f t="shared" si="173"/>
        <v>#VALUE!</v>
      </c>
      <c r="AE928" s="75" t="e">
        <f t="shared" si="175"/>
        <v>#VALUE!</v>
      </c>
      <c r="AF928" s="75" t="e">
        <f t="shared" si="174"/>
        <v>#VALUE!</v>
      </c>
      <c r="AG928" s="75" t="e">
        <f t="shared" si="176"/>
        <v>#VALUE!</v>
      </c>
      <c r="AH928" s="75" t="e">
        <f t="shared" si="177"/>
        <v>#VALUE!</v>
      </c>
      <c r="AI928" s="75" t="e">
        <f t="shared" si="178"/>
        <v>#VALUE!</v>
      </c>
      <c r="AJ928" s="80" t="e">
        <f t="shared" si="179"/>
        <v>#VALUE!</v>
      </c>
      <c r="AK928" s="79" t="str">
        <f>(IFERROR(VLOOKUP(AB928,Categories!$A$2:$B$20,2,1),""))</f>
        <v/>
      </c>
      <c r="AL928" s="79" t="str">
        <f ca="1">IFERROR(VLOOKUP((HLOOKUP((VLOOKUP($AB928,Categories!$A$2:$F$20,3,1)), $AB$3:$AJ928, (ROW()-ROW($AB$3)+1), 0)), INDIRECT(VLOOKUP($AB928,Categories!$A$2:$F$20,6,1)),2,0),AK928)</f>
        <v/>
      </c>
      <c r="AM928" s="79" t="str">
        <f ca="1">IFERROR(VLOOKUP((HLOOKUP((VLOOKUP($AB928,Categories!$A$2:$F$20,4,1)),$AB$3:$AJ928,(ROW()-ROW($AB$3)+1),0)),INDIRECT(VLOOKUP($AB928,Categories!$A$2:$H$20,7,1)),2,0),"")</f>
        <v/>
      </c>
      <c r="AN928" s="79" t="str">
        <f ca="1">IFERROR(VLOOKUP((HLOOKUP((VLOOKUP($AB928,Categories!$A$2:$F$20,5,1)), $AB$3:$AJ928, (ROW()-ROW($AB$3)+1), 0)), INDIRECT(VLOOKUP($AB928,Categories!$A$2:$H$20,8,1)),2,0),"")</f>
        <v/>
      </c>
      <c r="AO928" s="79" t="str">
        <f t="shared" ca="1" si="180"/>
        <v/>
      </c>
      <c r="AP928" s="81"/>
      <c r="AQ928" s="70" t="str">
        <f>IFERROR(VLOOKUP(VALUE(MID(AP928,1,1)),AdditionalElements!$A$2:$B$50,2,0),"")</f>
        <v/>
      </c>
      <c r="AR928" s="70" t="str">
        <f>IFERROR(VLOOKUP(VALUE(MID(AP928,2,1)),AdditionalElements!$H$2:$I$50,2,0),"")</f>
        <v/>
      </c>
      <c r="AS928" s="70" t="str">
        <f>IFERROR(VLOOKUP(VALUE(MID(AP928,3,1)),AdditionalElements!$O$2:$P$50,2,0),"")</f>
        <v/>
      </c>
      <c r="AT928" s="70" t="str">
        <f>IFERROR(VLOOKUP(VALUE(MID(AP928,4,1)),AdditionalElements!$V$2:$W$50,2,0),"")</f>
        <v/>
      </c>
      <c r="AU928" s="71"/>
      <c r="AV928" s="79" t="str">
        <f>IFERROR(IF(VALUE(MID(AU928,1,1))=1, VLOOKUP(VALUE(MID(AU928,1,1)), TxtPanelShape!$A$2:$C$50, 3, 0), (IF(VALUE(MID(AU928,1,1))&gt;=7, VLOOKUP(VALUE(MID(AU928,1,1)), TxtPanelShape!$A$2:$C$50, 3, 0),VLOOKUP(VALUE(MID(AU928,1,2)),TxtPanelShape!$A$2:$C$50,3,0)))), "")</f>
        <v/>
      </c>
      <c r="AW928" s="79" t="str">
        <f>IFERROR(IF(VALUE(MID(AU928,1,1))=1, ", "&amp;VLOOKUP(VALUE(MID(AU928,2,1)), TxtPanelShape!$H$2:$I$50, 2, 0), IF(VALUE(MID(AU928,1,1))&gt;=7, ", "&amp;VLOOKUP(VALUE(MID(AU928,2,1)), TxtPanelShape!$H$2:$I$50, 2, 0),"")), "")</f>
        <v/>
      </c>
      <c r="AX928" s="79" t="str">
        <f>IFERROR(IF(VALUE(MID(AU928,1,1))=1, ", "&amp;VLOOKUP(VALUE(MID(AU928,3,1)), TxtPanelShape!$O$2:$P$50, 2, 0), IF(VALUE(MID(AU928,1,1))&gt;=7, ", "&amp;VLOOKUP(VALUE(MID(AU928,3,1)), TxtPanelShape!$O$2:$P$50, 2, 0),"")),"")</f>
        <v/>
      </c>
      <c r="AY928" s="79" t="str">
        <f>IFERROR("; "&amp;VLOOKUP(VALUE(MID(AU928,4,1)), TxtPanelShape!$V$2:$W$50,2,0),"")</f>
        <v/>
      </c>
      <c r="AZ928" s="79" t="str">
        <f t="shared" si="181"/>
        <v/>
      </c>
      <c r="BA928" s="71"/>
      <c r="BB928" s="79" t="str">
        <f>IFERROR(IF(VALUE(MID(BA928,1,1))=1, VLOOKUP(VALUE(MID(BA928,1,1)), TxtPanelShape!$A$2:$C$50, 3, 0), (IF(VALUE(MID(BA928,1,1))&gt;=7, VLOOKUP(VALUE(MID(BA928,1,1)), TxtPanelShape!$A$2:$C$50, 3, 0),VLOOKUP(VALUE(MID(BA928,1,2)),TxtPanelShape!$A$2:$C$50,3,0)))), "")</f>
        <v/>
      </c>
      <c r="BC928" s="79" t="str">
        <f>IFERROR(IF(VALUE(MID(BA928,1,1))=1, ", "&amp;VLOOKUP(VALUE(MID(BA928,2,1)), TxtPanelShape!$H$2:$I$50, 2, 0), IF(VALUE(MID(BA928,1,1))&gt;=7, ", "&amp;VLOOKUP(VALUE(MID(BA928,2,1)), TxtPanelShape!$H$2:$I$50, 2, 0),"")), "")</f>
        <v/>
      </c>
      <c r="BD928" s="79" t="str">
        <f>IFERROR(IF(VALUE(MID(BA928,1,1))=1, ", "&amp;VLOOKUP(VALUE(MID(BA928,3,1)), TxtPanelShape!$O$2:$P$50, 2, 0), IF(VALUE(MID(BA928,1,1))&gt;=7, ", "&amp;VLOOKUP(VALUE(MID(BA928,3,1)), TxtPanelShape!$O$2:$P$50, 2, 0),"")),"")</f>
        <v/>
      </c>
      <c r="BE928" s="79" t="str">
        <f>IFERROR("; "&amp;VLOOKUP(VALUE(MID(BA928,4,1)), TxtPanelShape!$V$2:$W$50,2,0),"")</f>
        <v/>
      </c>
      <c r="BF928" s="79" t="str">
        <f t="shared" si="182"/>
        <v/>
      </c>
      <c r="BG928" s="71"/>
      <c r="BH928" s="79" t="str">
        <f>IFERROR(VLOOKUP(BG928, TxtPanelDefinition!$A$2:$B$50, 2, 0),"")</f>
        <v/>
      </c>
      <c r="BI928" s="71"/>
      <c r="BJ928" s="79" t="str">
        <f>IFERROR(VLOOKUP(BI928, TxtPanelDefinition!$A$2:$B$50, 2, 0),"")</f>
        <v/>
      </c>
      <c r="BK928" s="71"/>
      <c r="BL928" s="79" t="str">
        <f>IFERROR(VLOOKUP(BK928, InscrTechniques!$A$2:$B$50, 2, 0),"")</f>
        <v/>
      </c>
      <c r="BM928" s="71"/>
      <c r="BN928" s="79" t="str">
        <f>IFERROR(VLOOKUP(BM928, InscrTechniques!$A$2:$B$50, 2, 0),"")</f>
        <v/>
      </c>
      <c r="BO928" s="71"/>
      <c r="BP928" s="79" t="str">
        <f>IFERROR(VLOOKUP(BO928, InscrTechniques!$A$2:$B$50, 2, 0),"")</f>
        <v/>
      </c>
      <c r="BQ928" s="71"/>
      <c r="BR928" s="79" t="str">
        <f>IFERROR(VLOOKUP(BQ928, InscrTechniques!$A$2:$B$50, 2, 0),"")</f>
        <v/>
      </c>
      <c r="BS928" s="71"/>
      <c r="BT928" s="79" t="str">
        <f>IFERROR(VLOOKUP(BS928, InscrTechniques!$A$2:$B$50, 2, 0),"")</f>
        <v/>
      </c>
      <c r="BU928" s="71"/>
      <c r="BV928" s="79" t="str">
        <f>IFERROR(VLOOKUP(BU928, InscrTechniques!$A$2:$B$50, 2, 0),"")</f>
        <v/>
      </c>
      <c r="BW928" s="125"/>
      <c r="BX928" s="79" t="str">
        <f>IFERROR(VLOOKUP(BW928, InscrTechniques!$A$2:$B$50, 2, 0),"")</f>
        <v/>
      </c>
      <c r="BY928" s="125"/>
      <c r="BZ928" s="79" t="str">
        <f>IFERROR(VLOOKUP(BY928, InscrTechniques!$A$2:$B$50, 2, 0),"")</f>
        <v/>
      </c>
      <c r="CA928" s="74"/>
      <c r="CB928" s="114" t="str">
        <f>IFERROR(VLOOKUP(CA928, LetterStyle!$A$2:$B$50, 2, 0),"")</f>
        <v/>
      </c>
      <c r="CC928" s="74"/>
      <c r="CD928" s="114" t="str">
        <f>IFERROR(VLOOKUP(CC928, LetterStyle!$A$2:$B$50, 2, 0),"")</f>
        <v/>
      </c>
      <c r="CE928" s="74"/>
      <c r="CF928" s="114" t="str">
        <f>IFERROR(VLOOKUP(CE928, LetterStyle!$A$2:$B$50, 2, 0),"")</f>
        <v/>
      </c>
      <c r="CG928" s="74"/>
      <c r="CH928" s="79" t="str">
        <f>IFERROR(VLOOKUP(CG928, LetterStyle!$A$2:$B$50, 2, 0),"")</f>
        <v/>
      </c>
      <c r="CI928" s="71"/>
      <c r="CJ928" s="79" t="str">
        <f>IFERROR(VLOOKUP(CI928, DecMotifs!$A$1:$B$306, 2, 0),"")</f>
        <v/>
      </c>
      <c r="CK928" s="71"/>
      <c r="CL928" s="79" t="str">
        <f>IFERROR(VLOOKUP(CK928, DecMotifs!$A$1:$B$306, 2, 0),"")</f>
        <v/>
      </c>
      <c r="CM928" s="71"/>
      <c r="CN928" s="79" t="str">
        <f>IFERROR(VLOOKUP(CM928, DecMotifs!$A$1:$B$306, 2, 0),"")</f>
        <v/>
      </c>
      <c r="CO928" s="71"/>
      <c r="CP928" s="79" t="str">
        <f>IFERROR(VLOOKUP(CO928, MarginalDec!$A$2:$B$253, 2, 0),"")</f>
        <v/>
      </c>
      <c r="CQ928" s="71"/>
      <c r="CR928" s="79" t="str">
        <f>IFERROR(VLOOKUP(CQ928, MarginalDec!$A$2:$B$253, 2, 0),"")</f>
        <v/>
      </c>
      <c r="CS928" s="71"/>
      <c r="CT928" s="79" t="str">
        <f>IFERROR(VLOOKUP(CS928, MarginalDec!$A$2:$B$253, 2, 0),"")</f>
        <v/>
      </c>
      <c r="CU928" s="71"/>
      <c r="CV928" s="79" t="str">
        <f>IF(ISBLANK(CU928),"", IFERROR(VLOOKUP(CU928, Tooling!$A$2:$B$252, 2, 0),""))</f>
        <v/>
      </c>
      <c r="CW928" s="71"/>
      <c r="CX928" s="79" t="str">
        <f>IF(ISBLANK(CW928),"", IFERROR(VLOOKUP(CW928, Tooling!$A$2:$B$252, 2, 0),""))</f>
        <v/>
      </c>
      <c r="CY928" s="71"/>
      <c r="CZ928" s="79" t="str">
        <f>IF(ISBLANK(CY928),"", IFERROR(VLOOKUP(CY928, Repairs!$A$2:$B$252, 2, 0),""))</f>
        <v/>
      </c>
      <c r="DA928" s="77"/>
      <c r="DB928" s="71"/>
      <c r="DC928" s="79" t="str">
        <f>IFERROR(VLOOKUP(DB928, DatingReason!$A$2:$B$252, 2, 0),"")</f>
        <v/>
      </c>
      <c r="DD928" s="123" t="str">
        <f t="shared" si="183"/>
        <v/>
      </c>
      <c r="DF928" s="119" t="str">
        <f t="array" ref="DF928">IF(AND($B928&lt;&gt;"", $DE928&lt;&gt;"", $DE928&lt;&gt;"No"),MAX(IF($B928=PEOPLE!$B$4:$B$1000, PEOPLE!$Q$4:$Q$1000,""))+100,"")</f>
        <v/>
      </c>
      <c r="DG928" s="68"/>
      <c r="DH928" s="76">
        <f>COUNTIF(PEOPLE!B:B, MEMORIALS!B928)</f>
        <v>0</v>
      </c>
      <c r="DI928" s="82"/>
      <c r="DJ928" s="82"/>
      <c r="DK928" s="82"/>
      <c r="DL928" s="68"/>
      <c r="DM928" s="68"/>
      <c r="DN928" s="68"/>
      <c r="DO928" s="68"/>
      <c r="DP928" s="68"/>
    </row>
    <row r="929" spans="1:120" ht="15" customHeight="1" x14ac:dyDescent="0.25">
      <c r="A929" s="68"/>
      <c r="B929" s="69"/>
      <c r="C929" s="68"/>
      <c r="D929" s="68"/>
      <c r="E929" s="70" t="str">
        <f>IF(D929="","",VLOOKUP(D929,Denomination!$A$2:$B$50, 2, 0))</f>
        <v/>
      </c>
      <c r="F929" s="68"/>
      <c r="G929" s="71"/>
      <c r="H929" s="70" t="str">
        <f>IF(G929="","",VLOOKUP(G929,MCondition!$A$2:$B$50, 2, 0))</f>
        <v/>
      </c>
      <c r="I929" s="72"/>
      <c r="J929" s="71"/>
      <c r="K929" s="70" t="str">
        <f>IF(J929="","",VLOOKUP(J929,ICondition!$A$2:$B$50, 2, 0))</f>
        <v/>
      </c>
      <c r="L929" s="73"/>
      <c r="M929" s="73"/>
      <c r="N929" s="73"/>
      <c r="O929" s="73"/>
      <c r="P929" s="73"/>
      <c r="Q929" s="73"/>
      <c r="R929" s="78"/>
      <c r="S929" s="79" t="str">
        <f>IFERROR(VLOOKUP(R929,Material!$A$2:$B$59, 2, 0),"")</f>
        <v/>
      </c>
      <c r="T929" s="71"/>
      <c r="U929" s="79" t="str">
        <f>IFERROR(VLOOKUP(T929,Material!$A$2:$B$59, 2, 0),"")</f>
        <v/>
      </c>
      <c r="V929" s="71"/>
      <c r="W929" s="79" t="str">
        <f>IFERROR(VLOOKUP(V929,Material!$A$2:$B$59, 2, 0),"")</f>
        <v/>
      </c>
      <c r="X929" s="71"/>
      <c r="Y929" s="79" t="str">
        <f>IFERROR(VLOOKUP(X929,Material!$A$2:$B$59, 2, 0),"")</f>
        <v/>
      </c>
      <c r="Z929" s="71"/>
      <c r="AA929" s="79" t="str">
        <f>IFERROR(VLOOKUP(Z929,Material!$A$2:$B$59, 2, 0),"")</f>
        <v/>
      </c>
      <c r="AB929" s="74"/>
      <c r="AC929" s="75" t="e">
        <f t="shared" si="172"/>
        <v>#VALUE!</v>
      </c>
      <c r="AD929" s="75" t="e">
        <f t="shared" si="173"/>
        <v>#VALUE!</v>
      </c>
      <c r="AE929" s="75" t="e">
        <f t="shared" si="175"/>
        <v>#VALUE!</v>
      </c>
      <c r="AF929" s="75" t="e">
        <f t="shared" si="174"/>
        <v>#VALUE!</v>
      </c>
      <c r="AG929" s="75" t="e">
        <f t="shared" si="176"/>
        <v>#VALUE!</v>
      </c>
      <c r="AH929" s="75" t="e">
        <f t="shared" si="177"/>
        <v>#VALUE!</v>
      </c>
      <c r="AI929" s="75" t="e">
        <f t="shared" si="178"/>
        <v>#VALUE!</v>
      </c>
      <c r="AJ929" s="80" t="e">
        <f t="shared" si="179"/>
        <v>#VALUE!</v>
      </c>
      <c r="AK929" s="79" t="str">
        <f>(IFERROR(VLOOKUP(AB929,Categories!$A$2:$B$20,2,1),""))</f>
        <v/>
      </c>
      <c r="AL929" s="79" t="str">
        <f ca="1">IFERROR(VLOOKUP((HLOOKUP((VLOOKUP($AB929,Categories!$A$2:$F$20,3,1)), $AB$3:$AJ929, (ROW()-ROW($AB$3)+1), 0)), INDIRECT(VLOOKUP($AB929,Categories!$A$2:$F$20,6,1)),2,0),AK929)</f>
        <v/>
      </c>
      <c r="AM929" s="79" t="str">
        <f ca="1">IFERROR(VLOOKUP((HLOOKUP((VLOOKUP($AB929,Categories!$A$2:$F$20,4,1)),$AB$3:$AJ929,(ROW()-ROW($AB$3)+1),0)),INDIRECT(VLOOKUP($AB929,Categories!$A$2:$H$20,7,1)),2,0),"")</f>
        <v/>
      </c>
      <c r="AN929" s="79" t="str">
        <f ca="1">IFERROR(VLOOKUP((HLOOKUP((VLOOKUP($AB929,Categories!$A$2:$F$20,5,1)), $AB$3:$AJ929, (ROW()-ROW($AB$3)+1), 0)), INDIRECT(VLOOKUP($AB929,Categories!$A$2:$H$20,8,1)),2,0),"")</f>
        <v/>
      </c>
      <c r="AO929" s="79" t="str">
        <f t="shared" ca="1" si="180"/>
        <v/>
      </c>
      <c r="AP929" s="81"/>
      <c r="AQ929" s="70" t="str">
        <f>IFERROR(VLOOKUP(VALUE(MID(AP929,1,1)),AdditionalElements!$A$2:$B$50,2,0),"")</f>
        <v/>
      </c>
      <c r="AR929" s="70" t="str">
        <f>IFERROR(VLOOKUP(VALUE(MID(AP929,2,1)),AdditionalElements!$H$2:$I$50,2,0),"")</f>
        <v/>
      </c>
      <c r="AS929" s="70" t="str">
        <f>IFERROR(VLOOKUP(VALUE(MID(AP929,3,1)),AdditionalElements!$O$2:$P$50,2,0),"")</f>
        <v/>
      </c>
      <c r="AT929" s="70" t="str">
        <f>IFERROR(VLOOKUP(VALUE(MID(AP929,4,1)),AdditionalElements!$V$2:$W$50,2,0),"")</f>
        <v/>
      </c>
      <c r="AU929" s="71"/>
      <c r="AV929" s="79" t="str">
        <f>IFERROR(IF(VALUE(MID(AU929,1,1))=1, VLOOKUP(VALUE(MID(AU929,1,1)), TxtPanelShape!$A$2:$C$50, 3, 0), (IF(VALUE(MID(AU929,1,1))&gt;=7, VLOOKUP(VALUE(MID(AU929,1,1)), TxtPanelShape!$A$2:$C$50, 3, 0),VLOOKUP(VALUE(MID(AU929,1,2)),TxtPanelShape!$A$2:$C$50,3,0)))), "")</f>
        <v/>
      </c>
      <c r="AW929" s="79" t="str">
        <f>IFERROR(IF(VALUE(MID(AU929,1,1))=1, ", "&amp;VLOOKUP(VALUE(MID(AU929,2,1)), TxtPanelShape!$H$2:$I$50, 2, 0), IF(VALUE(MID(AU929,1,1))&gt;=7, ", "&amp;VLOOKUP(VALUE(MID(AU929,2,1)), TxtPanelShape!$H$2:$I$50, 2, 0),"")), "")</f>
        <v/>
      </c>
      <c r="AX929" s="79" t="str">
        <f>IFERROR(IF(VALUE(MID(AU929,1,1))=1, ", "&amp;VLOOKUP(VALUE(MID(AU929,3,1)), TxtPanelShape!$O$2:$P$50, 2, 0), IF(VALUE(MID(AU929,1,1))&gt;=7, ", "&amp;VLOOKUP(VALUE(MID(AU929,3,1)), TxtPanelShape!$O$2:$P$50, 2, 0),"")),"")</f>
        <v/>
      </c>
      <c r="AY929" s="79" t="str">
        <f>IFERROR("; "&amp;VLOOKUP(VALUE(MID(AU929,4,1)), TxtPanelShape!$V$2:$W$50,2,0),"")</f>
        <v/>
      </c>
      <c r="AZ929" s="79" t="str">
        <f t="shared" si="181"/>
        <v/>
      </c>
      <c r="BA929" s="71"/>
      <c r="BB929" s="79" t="str">
        <f>IFERROR(IF(VALUE(MID(BA929,1,1))=1, VLOOKUP(VALUE(MID(BA929,1,1)), TxtPanelShape!$A$2:$C$50, 3, 0), (IF(VALUE(MID(BA929,1,1))&gt;=7, VLOOKUP(VALUE(MID(BA929,1,1)), TxtPanelShape!$A$2:$C$50, 3, 0),VLOOKUP(VALUE(MID(BA929,1,2)),TxtPanelShape!$A$2:$C$50,3,0)))), "")</f>
        <v/>
      </c>
      <c r="BC929" s="79" t="str">
        <f>IFERROR(IF(VALUE(MID(BA929,1,1))=1, ", "&amp;VLOOKUP(VALUE(MID(BA929,2,1)), TxtPanelShape!$H$2:$I$50, 2, 0), IF(VALUE(MID(BA929,1,1))&gt;=7, ", "&amp;VLOOKUP(VALUE(MID(BA929,2,1)), TxtPanelShape!$H$2:$I$50, 2, 0),"")), "")</f>
        <v/>
      </c>
      <c r="BD929" s="79" t="str">
        <f>IFERROR(IF(VALUE(MID(BA929,1,1))=1, ", "&amp;VLOOKUP(VALUE(MID(BA929,3,1)), TxtPanelShape!$O$2:$P$50, 2, 0), IF(VALUE(MID(BA929,1,1))&gt;=7, ", "&amp;VLOOKUP(VALUE(MID(BA929,3,1)), TxtPanelShape!$O$2:$P$50, 2, 0),"")),"")</f>
        <v/>
      </c>
      <c r="BE929" s="79" t="str">
        <f>IFERROR("; "&amp;VLOOKUP(VALUE(MID(BA929,4,1)), TxtPanelShape!$V$2:$W$50,2,0),"")</f>
        <v/>
      </c>
      <c r="BF929" s="79" t="str">
        <f t="shared" si="182"/>
        <v/>
      </c>
      <c r="BG929" s="71"/>
      <c r="BH929" s="79" t="str">
        <f>IFERROR(VLOOKUP(BG929, TxtPanelDefinition!$A$2:$B$50, 2, 0),"")</f>
        <v/>
      </c>
      <c r="BI929" s="71"/>
      <c r="BJ929" s="79" t="str">
        <f>IFERROR(VLOOKUP(BI929, TxtPanelDefinition!$A$2:$B$50, 2, 0),"")</f>
        <v/>
      </c>
      <c r="BK929" s="71"/>
      <c r="BL929" s="79" t="str">
        <f>IFERROR(VLOOKUP(BK929, InscrTechniques!$A$2:$B$50, 2, 0),"")</f>
        <v/>
      </c>
      <c r="BM929" s="71"/>
      <c r="BN929" s="79" t="str">
        <f>IFERROR(VLOOKUP(BM929, InscrTechniques!$A$2:$B$50, 2, 0),"")</f>
        <v/>
      </c>
      <c r="BO929" s="71"/>
      <c r="BP929" s="79" t="str">
        <f>IFERROR(VLOOKUP(BO929, InscrTechniques!$A$2:$B$50, 2, 0),"")</f>
        <v/>
      </c>
      <c r="BQ929" s="71"/>
      <c r="BR929" s="79" t="str">
        <f>IFERROR(VLOOKUP(BQ929, InscrTechniques!$A$2:$B$50, 2, 0),"")</f>
        <v/>
      </c>
      <c r="BS929" s="71"/>
      <c r="BT929" s="79" t="str">
        <f>IFERROR(VLOOKUP(BS929, InscrTechniques!$A$2:$B$50, 2, 0),"")</f>
        <v/>
      </c>
      <c r="BU929" s="71"/>
      <c r="BV929" s="79" t="str">
        <f>IFERROR(VLOOKUP(BU929, InscrTechniques!$A$2:$B$50, 2, 0),"")</f>
        <v/>
      </c>
      <c r="BW929" s="125"/>
      <c r="BX929" s="79" t="str">
        <f>IFERROR(VLOOKUP(BW929, InscrTechniques!$A$2:$B$50, 2, 0),"")</f>
        <v/>
      </c>
      <c r="BY929" s="125"/>
      <c r="BZ929" s="79" t="str">
        <f>IFERROR(VLOOKUP(BY929, InscrTechniques!$A$2:$B$50, 2, 0),"")</f>
        <v/>
      </c>
      <c r="CA929" s="74"/>
      <c r="CB929" s="114" t="str">
        <f>IFERROR(VLOOKUP(CA929, LetterStyle!$A$2:$B$50, 2, 0),"")</f>
        <v/>
      </c>
      <c r="CC929" s="74"/>
      <c r="CD929" s="114" t="str">
        <f>IFERROR(VLOOKUP(CC929, LetterStyle!$A$2:$B$50, 2, 0),"")</f>
        <v/>
      </c>
      <c r="CE929" s="74"/>
      <c r="CF929" s="114" t="str">
        <f>IFERROR(VLOOKUP(CE929, LetterStyle!$A$2:$B$50, 2, 0),"")</f>
        <v/>
      </c>
      <c r="CG929" s="74"/>
      <c r="CH929" s="79" t="str">
        <f>IFERROR(VLOOKUP(CG929, LetterStyle!$A$2:$B$50, 2, 0),"")</f>
        <v/>
      </c>
      <c r="CI929" s="71"/>
      <c r="CJ929" s="79" t="str">
        <f>IFERROR(VLOOKUP(CI929, DecMotifs!$A$1:$B$306, 2, 0),"")</f>
        <v/>
      </c>
      <c r="CK929" s="71"/>
      <c r="CL929" s="79" t="str">
        <f>IFERROR(VLOOKUP(CK929, DecMotifs!$A$1:$B$306, 2, 0),"")</f>
        <v/>
      </c>
      <c r="CM929" s="71"/>
      <c r="CN929" s="79" t="str">
        <f>IFERROR(VLOOKUP(CM929, DecMotifs!$A$1:$B$306, 2, 0),"")</f>
        <v/>
      </c>
      <c r="CO929" s="71"/>
      <c r="CP929" s="79" t="str">
        <f>IFERROR(VLOOKUP(CO929, MarginalDec!$A$2:$B$253, 2, 0),"")</f>
        <v/>
      </c>
      <c r="CQ929" s="71"/>
      <c r="CR929" s="79" t="str">
        <f>IFERROR(VLOOKUP(CQ929, MarginalDec!$A$2:$B$253, 2, 0),"")</f>
        <v/>
      </c>
      <c r="CS929" s="71"/>
      <c r="CT929" s="79" t="str">
        <f>IFERROR(VLOOKUP(CS929, MarginalDec!$A$2:$B$253, 2, 0),"")</f>
        <v/>
      </c>
      <c r="CU929" s="71"/>
      <c r="CV929" s="79" t="str">
        <f>IF(ISBLANK(CU929),"", IFERROR(VLOOKUP(CU929, Tooling!$A$2:$B$252, 2, 0),""))</f>
        <v/>
      </c>
      <c r="CW929" s="71"/>
      <c r="CX929" s="79" t="str">
        <f>IF(ISBLANK(CW929),"", IFERROR(VLOOKUP(CW929, Tooling!$A$2:$B$252, 2, 0),""))</f>
        <v/>
      </c>
      <c r="CY929" s="71"/>
      <c r="CZ929" s="79" t="str">
        <f>IF(ISBLANK(CY929),"", IFERROR(VLOOKUP(CY929, Repairs!$A$2:$B$252, 2, 0),""))</f>
        <v/>
      </c>
      <c r="DA929" s="77"/>
      <c r="DB929" s="71"/>
      <c r="DC929" s="79" t="str">
        <f>IFERROR(VLOOKUP(DB929, DatingReason!$A$2:$B$252, 2, 0),"")</f>
        <v/>
      </c>
      <c r="DD929" s="123" t="str">
        <f t="shared" si="183"/>
        <v/>
      </c>
      <c r="DF929" s="119" t="str">
        <f t="array" ref="DF929">IF(AND($B929&lt;&gt;"", $DE929&lt;&gt;"", $DE929&lt;&gt;"No"),MAX(IF($B929=PEOPLE!$B$4:$B$1000, PEOPLE!$Q$4:$Q$1000,""))+100,"")</f>
        <v/>
      </c>
      <c r="DG929" s="68"/>
      <c r="DH929" s="76">
        <f>COUNTIF(PEOPLE!B:B, MEMORIALS!B929)</f>
        <v>0</v>
      </c>
      <c r="DI929" s="82"/>
      <c r="DJ929" s="82"/>
      <c r="DK929" s="82"/>
      <c r="DL929" s="68"/>
      <c r="DM929" s="68"/>
      <c r="DN929" s="68"/>
      <c r="DO929" s="68"/>
      <c r="DP929" s="68"/>
    </row>
    <row r="930" spans="1:120" ht="15" customHeight="1" x14ac:dyDescent="0.25">
      <c r="A930" s="68"/>
      <c r="B930" s="69"/>
      <c r="C930" s="68"/>
      <c r="D930" s="68"/>
      <c r="E930" s="70" t="str">
        <f>IF(D930="","",VLOOKUP(D930,Denomination!$A$2:$B$50, 2, 0))</f>
        <v/>
      </c>
      <c r="F930" s="68"/>
      <c r="G930" s="71"/>
      <c r="H930" s="70" t="str">
        <f>IF(G930="","",VLOOKUP(G930,MCondition!$A$2:$B$50, 2, 0))</f>
        <v/>
      </c>
      <c r="I930" s="72"/>
      <c r="J930" s="71"/>
      <c r="K930" s="70" t="str">
        <f>IF(J930="","",VLOOKUP(J930,ICondition!$A$2:$B$50, 2, 0))</f>
        <v/>
      </c>
      <c r="L930" s="73"/>
      <c r="M930" s="73"/>
      <c r="N930" s="73"/>
      <c r="O930" s="73"/>
      <c r="P930" s="73"/>
      <c r="Q930" s="73"/>
      <c r="R930" s="78"/>
      <c r="S930" s="79" t="str">
        <f>IFERROR(VLOOKUP(R930,Material!$A$2:$B$59, 2, 0),"")</f>
        <v/>
      </c>
      <c r="T930" s="71"/>
      <c r="U930" s="79" t="str">
        <f>IFERROR(VLOOKUP(T930,Material!$A$2:$B$59, 2, 0),"")</f>
        <v/>
      </c>
      <c r="V930" s="71"/>
      <c r="W930" s="79" t="str">
        <f>IFERROR(VLOOKUP(V930,Material!$A$2:$B$59, 2, 0),"")</f>
        <v/>
      </c>
      <c r="X930" s="71"/>
      <c r="Y930" s="79" t="str">
        <f>IFERROR(VLOOKUP(X930,Material!$A$2:$B$59, 2, 0),"")</f>
        <v/>
      </c>
      <c r="Z930" s="71"/>
      <c r="AA930" s="79" t="str">
        <f>IFERROR(VLOOKUP(Z930,Material!$A$2:$B$59, 2, 0),"")</f>
        <v/>
      </c>
      <c r="AB930" s="74"/>
      <c r="AC930" s="75" t="e">
        <f t="shared" si="172"/>
        <v>#VALUE!</v>
      </c>
      <c r="AD930" s="75" t="e">
        <f t="shared" si="173"/>
        <v>#VALUE!</v>
      </c>
      <c r="AE930" s="75" t="e">
        <f t="shared" si="175"/>
        <v>#VALUE!</v>
      </c>
      <c r="AF930" s="75" t="e">
        <f t="shared" si="174"/>
        <v>#VALUE!</v>
      </c>
      <c r="AG930" s="75" t="e">
        <f t="shared" si="176"/>
        <v>#VALUE!</v>
      </c>
      <c r="AH930" s="75" t="e">
        <f t="shared" si="177"/>
        <v>#VALUE!</v>
      </c>
      <c r="AI930" s="75" t="e">
        <f t="shared" si="178"/>
        <v>#VALUE!</v>
      </c>
      <c r="AJ930" s="80" t="e">
        <f t="shared" si="179"/>
        <v>#VALUE!</v>
      </c>
      <c r="AK930" s="79" t="str">
        <f>(IFERROR(VLOOKUP(AB930,Categories!$A$2:$B$20,2,1),""))</f>
        <v/>
      </c>
      <c r="AL930" s="79" t="str">
        <f ca="1">IFERROR(VLOOKUP((HLOOKUP((VLOOKUP($AB930,Categories!$A$2:$F$20,3,1)), $AB$3:$AJ930, (ROW()-ROW($AB$3)+1), 0)), INDIRECT(VLOOKUP($AB930,Categories!$A$2:$F$20,6,1)),2,0),AK930)</f>
        <v/>
      </c>
      <c r="AM930" s="79" t="str">
        <f ca="1">IFERROR(VLOOKUP((HLOOKUP((VLOOKUP($AB930,Categories!$A$2:$F$20,4,1)),$AB$3:$AJ930,(ROW()-ROW($AB$3)+1),0)),INDIRECT(VLOOKUP($AB930,Categories!$A$2:$H$20,7,1)),2,0),"")</f>
        <v/>
      </c>
      <c r="AN930" s="79" t="str">
        <f ca="1">IFERROR(VLOOKUP((HLOOKUP((VLOOKUP($AB930,Categories!$A$2:$F$20,5,1)), $AB$3:$AJ930, (ROW()-ROW($AB$3)+1), 0)), INDIRECT(VLOOKUP($AB930,Categories!$A$2:$H$20,8,1)),2,0),"")</f>
        <v/>
      </c>
      <c r="AO930" s="79" t="str">
        <f t="shared" ca="1" si="180"/>
        <v/>
      </c>
      <c r="AP930" s="81"/>
      <c r="AQ930" s="70" t="str">
        <f>IFERROR(VLOOKUP(VALUE(MID(AP930,1,1)),AdditionalElements!$A$2:$B$50,2,0),"")</f>
        <v/>
      </c>
      <c r="AR930" s="70" t="str">
        <f>IFERROR(VLOOKUP(VALUE(MID(AP930,2,1)),AdditionalElements!$H$2:$I$50,2,0),"")</f>
        <v/>
      </c>
      <c r="AS930" s="70" t="str">
        <f>IFERROR(VLOOKUP(VALUE(MID(AP930,3,1)),AdditionalElements!$O$2:$P$50,2,0),"")</f>
        <v/>
      </c>
      <c r="AT930" s="70" t="str">
        <f>IFERROR(VLOOKUP(VALUE(MID(AP930,4,1)),AdditionalElements!$V$2:$W$50,2,0),"")</f>
        <v/>
      </c>
      <c r="AU930" s="71"/>
      <c r="AV930" s="79" t="str">
        <f>IFERROR(IF(VALUE(MID(AU930,1,1))=1, VLOOKUP(VALUE(MID(AU930,1,1)), TxtPanelShape!$A$2:$C$50, 3, 0), (IF(VALUE(MID(AU930,1,1))&gt;=7, VLOOKUP(VALUE(MID(AU930,1,1)), TxtPanelShape!$A$2:$C$50, 3, 0),VLOOKUP(VALUE(MID(AU930,1,2)),TxtPanelShape!$A$2:$C$50,3,0)))), "")</f>
        <v/>
      </c>
      <c r="AW930" s="79" t="str">
        <f>IFERROR(IF(VALUE(MID(AU930,1,1))=1, ", "&amp;VLOOKUP(VALUE(MID(AU930,2,1)), TxtPanelShape!$H$2:$I$50, 2, 0), IF(VALUE(MID(AU930,1,1))&gt;=7, ", "&amp;VLOOKUP(VALUE(MID(AU930,2,1)), TxtPanelShape!$H$2:$I$50, 2, 0),"")), "")</f>
        <v/>
      </c>
      <c r="AX930" s="79" t="str">
        <f>IFERROR(IF(VALUE(MID(AU930,1,1))=1, ", "&amp;VLOOKUP(VALUE(MID(AU930,3,1)), TxtPanelShape!$O$2:$P$50, 2, 0), IF(VALUE(MID(AU930,1,1))&gt;=7, ", "&amp;VLOOKUP(VALUE(MID(AU930,3,1)), TxtPanelShape!$O$2:$P$50, 2, 0),"")),"")</f>
        <v/>
      </c>
      <c r="AY930" s="79" t="str">
        <f>IFERROR("; "&amp;VLOOKUP(VALUE(MID(AU930,4,1)), TxtPanelShape!$V$2:$W$50,2,0),"")</f>
        <v/>
      </c>
      <c r="AZ930" s="79" t="str">
        <f t="shared" si="181"/>
        <v/>
      </c>
      <c r="BA930" s="71"/>
      <c r="BB930" s="79" t="str">
        <f>IFERROR(IF(VALUE(MID(BA930,1,1))=1, VLOOKUP(VALUE(MID(BA930,1,1)), TxtPanelShape!$A$2:$C$50, 3, 0), (IF(VALUE(MID(BA930,1,1))&gt;=7, VLOOKUP(VALUE(MID(BA930,1,1)), TxtPanelShape!$A$2:$C$50, 3, 0),VLOOKUP(VALUE(MID(BA930,1,2)),TxtPanelShape!$A$2:$C$50,3,0)))), "")</f>
        <v/>
      </c>
      <c r="BC930" s="79" t="str">
        <f>IFERROR(IF(VALUE(MID(BA930,1,1))=1, ", "&amp;VLOOKUP(VALUE(MID(BA930,2,1)), TxtPanelShape!$H$2:$I$50, 2, 0), IF(VALUE(MID(BA930,1,1))&gt;=7, ", "&amp;VLOOKUP(VALUE(MID(BA930,2,1)), TxtPanelShape!$H$2:$I$50, 2, 0),"")), "")</f>
        <v/>
      </c>
      <c r="BD930" s="79" t="str">
        <f>IFERROR(IF(VALUE(MID(BA930,1,1))=1, ", "&amp;VLOOKUP(VALUE(MID(BA930,3,1)), TxtPanelShape!$O$2:$P$50, 2, 0), IF(VALUE(MID(BA930,1,1))&gt;=7, ", "&amp;VLOOKUP(VALUE(MID(BA930,3,1)), TxtPanelShape!$O$2:$P$50, 2, 0),"")),"")</f>
        <v/>
      </c>
      <c r="BE930" s="79" t="str">
        <f>IFERROR("; "&amp;VLOOKUP(VALUE(MID(BA930,4,1)), TxtPanelShape!$V$2:$W$50,2,0),"")</f>
        <v/>
      </c>
      <c r="BF930" s="79" t="str">
        <f t="shared" si="182"/>
        <v/>
      </c>
      <c r="BG930" s="71"/>
      <c r="BH930" s="79" t="str">
        <f>IFERROR(VLOOKUP(BG930, TxtPanelDefinition!$A$2:$B$50, 2, 0),"")</f>
        <v/>
      </c>
      <c r="BI930" s="71"/>
      <c r="BJ930" s="79" t="str">
        <f>IFERROR(VLOOKUP(BI930, TxtPanelDefinition!$A$2:$B$50, 2, 0),"")</f>
        <v/>
      </c>
      <c r="BK930" s="71"/>
      <c r="BL930" s="79" t="str">
        <f>IFERROR(VLOOKUP(BK930, InscrTechniques!$A$2:$B$50, 2, 0),"")</f>
        <v/>
      </c>
      <c r="BM930" s="71"/>
      <c r="BN930" s="79" t="str">
        <f>IFERROR(VLOOKUP(BM930, InscrTechniques!$A$2:$B$50, 2, 0),"")</f>
        <v/>
      </c>
      <c r="BO930" s="71"/>
      <c r="BP930" s="79" t="str">
        <f>IFERROR(VLOOKUP(BO930, InscrTechniques!$A$2:$B$50, 2, 0),"")</f>
        <v/>
      </c>
      <c r="BQ930" s="71"/>
      <c r="BR930" s="79" t="str">
        <f>IFERROR(VLOOKUP(BQ930, InscrTechniques!$A$2:$B$50, 2, 0),"")</f>
        <v/>
      </c>
      <c r="BS930" s="71"/>
      <c r="BT930" s="79" t="str">
        <f>IFERROR(VLOOKUP(BS930, InscrTechniques!$A$2:$B$50, 2, 0),"")</f>
        <v/>
      </c>
      <c r="BU930" s="71"/>
      <c r="BV930" s="79" t="str">
        <f>IFERROR(VLOOKUP(BU930, InscrTechniques!$A$2:$B$50, 2, 0),"")</f>
        <v/>
      </c>
      <c r="BW930" s="125"/>
      <c r="BX930" s="79" t="str">
        <f>IFERROR(VLOOKUP(BW930, InscrTechniques!$A$2:$B$50, 2, 0),"")</f>
        <v/>
      </c>
      <c r="BY930" s="125"/>
      <c r="BZ930" s="79" t="str">
        <f>IFERROR(VLOOKUP(BY930, InscrTechniques!$A$2:$B$50, 2, 0),"")</f>
        <v/>
      </c>
      <c r="CA930" s="74"/>
      <c r="CB930" s="114" t="str">
        <f>IFERROR(VLOOKUP(CA930, LetterStyle!$A$2:$B$50, 2, 0),"")</f>
        <v/>
      </c>
      <c r="CC930" s="74"/>
      <c r="CD930" s="114" t="str">
        <f>IFERROR(VLOOKUP(CC930, LetterStyle!$A$2:$B$50, 2, 0),"")</f>
        <v/>
      </c>
      <c r="CE930" s="74"/>
      <c r="CF930" s="114" t="str">
        <f>IFERROR(VLOOKUP(CE930, LetterStyle!$A$2:$B$50, 2, 0),"")</f>
        <v/>
      </c>
      <c r="CG930" s="74"/>
      <c r="CH930" s="79" t="str">
        <f>IFERROR(VLOOKUP(CG930, LetterStyle!$A$2:$B$50, 2, 0),"")</f>
        <v/>
      </c>
      <c r="CI930" s="71"/>
      <c r="CJ930" s="79" t="str">
        <f>IFERROR(VLOOKUP(CI930, DecMotifs!$A$1:$B$306, 2, 0),"")</f>
        <v/>
      </c>
      <c r="CK930" s="71"/>
      <c r="CL930" s="79" t="str">
        <f>IFERROR(VLOOKUP(CK930, DecMotifs!$A$1:$B$306, 2, 0),"")</f>
        <v/>
      </c>
      <c r="CM930" s="71"/>
      <c r="CN930" s="79" t="str">
        <f>IFERROR(VLOOKUP(CM930, DecMotifs!$A$1:$B$306, 2, 0),"")</f>
        <v/>
      </c>
      <c r="CO930" s="71"/>
      <c r="CP930" s="79" t="str">
        <f>IFERROR(VLOOKUP(CO930, MarginalDec!$A$2:$B$253, 2, 0),"")</f>
        <v/>
      </c>
      <c r="CQ930" s="71"/>
      <c r="CR930" s="79" t="str">
        <f>IFERROR(VLOOKUP(CQ930, MarginalDec!$A$2:$B$253, 2, 0),"")</f>
        <v/>
      </c>
      <c r="CS930" s="71"/>
      <c r="CT930" s="79" t="str">
        <f>IFERROR(VLOOKUP(CS930, MarginalDec!$A$2:$B$253, 2, 0),"")</f>
        <v/>
      </c>
      <c r="CU930" s="71"/>
      <c r="CV930" s="79" t="str">
        <f>IF(ISBLANK(CU930),"", IFERROR(VLOOKUP(CU930, Tooling!$A$2:$B$252, 2, 0),""))</f>
        <v/>
      </c>
      <c r="CW930" s="71"/>
      <c r="CX930" s="79" t="str">
        <f>IF(ISBLANK(CW930),"", IFERROR(VLOOKUP(CW930, Tooling!$A$2:$B$252, 2, 0),""))</f>
        <v/>
      </c>
      <c r="CY930" s="71"/>
      <c r="CZ930" s="79" t="str">
        <f>IF(ISBLANK(CY930),"", IFERROR(VLOOKUP(CY930, Repairs!$A$2:$B$252, 2, 0),""))</f>
        <v/>
      </c>
      <c r="DA930" s="77"/>
      <c r="DB930" s="71"/>
      <c r="DC930" s="79" t="str">
        <f>IFERROR(VLOOKUP(DB930, DatingReason!$A$2:$B$252, 2, 0),"")</f>
        <v/>
      </c>
      <c r="DD930" s="123" t="str">
        <f t="shared" si="183"/>
        <v/>
      </c>
      <c r="DF930" s="119" t="str">
        <f t="array" ref="DF930">IF(AND($B930&lt;&gt;"", $DE930&lt;&gt;"", $DE930&lt;&gt;"No"),MAX(IF($B930=PEOPLE!$B$4:$B$1000, PEOPLE!$Q$4:$Q$1000,""))+100,"")</f>
        <v/>
      </c>
      <c r="DG930" s="68"/>
      <c r="DH930" s="76">
        <f>COUNTIF(PEOPLE!B:B, MEMORIALS!B930)</f>
        <v>0</v>
      </c>
      <c r="DI930" s="82"/>
      <c r="DJ930" s="82"/>
      <c r="DK930" s="82"/>
      <c r="DL930" s="68"/>
      <c r="DM930" s="68"/>
      <c r="DN930" s="68"/>
      <c r="DO930" s="68"/>
      <c r="DP930" s="68"/>
    </row>
    <row r="931" spans="1:120" ht="15" customHeight="1" x14ac:dyDescent="0.25">
      <c r="A931" s="68"/>
      <c r="B931" s="69"/>
      <c r="C931" s="68"/>
      <c r="D931" s="68"/>
      <c r="E931" s="70" t="str">
        <f>IF(D931="","",VLOOKUP(D931,Denomination!$A$2:$B$50, 2, 0))</f>
        <v/>
      </c>
      <c r="F931" s="68"/>
      <c r="G931" s="71"/>
      <c r="H931" s="70" t="str">
        <f>IF(G931="","",VLOOKUP(G931,MCondition!$A$2:$B$50, 2, 0))</f>
        <v/>
      </c>
      <c r="I931" s="72"/>
      <c r="J931" s="71"/>
      <c r="K931" s="70" t="str">
        <f>IF(J931="","",VLOOKUP(J931,ICondition!$A$2:$B$50, 2, 0))</f>
        <v/>
      </c>
      <c r="L931" s="73"/>
      <c r="M931" s="73"/>
      <c r="N931" s="73"/>
      <c r="O931" s="73"/>
      <c r="P931" s="73"/>
      <c r="Q931" s="73"/>
      <c r="R931" s="78"/>
      <c r="S931" s="79" t="str">
        <f>IFERROR(VLOOKUP(R931,Material!$A$2:$B$59, 2, 0),"")</f>
        <v/>
      </c>
      <c r="T931" s="71"/>
      <c r="U931" s="79" t="str">
        <f>IFERROR(VLOOKUP(T931,Material!$A$2:$B$59, 2, 0),"")</f>
        <v/>
      </c>
      <c r="V931" s="71"/>
      <c r="W931" s="79" t="str">
        <f>IFERROR(VLOOKUP(V931,Material!$A$2:$B$59, 2, 0),"")</f>
        <v/>
      </c>
      <c r="X931" s="71"/>
      <c r="Y931" s="79" t="str">
        <f>IFERROR(VLOOKUP(X931,Material!$A$2:$B$59, 2, 0),"")</f>
        <v/>
      </c>
      <c r="Z931" s="71"/>
      <c r="AA931" s="79" t="str">
        <f>IFERROR(VLOOKUP(Z931,Material!$A$2:$B$59, 2, 0),"")</f>
        <v/>
      </c>
      <c r="AB931" s="74"/>
      <c r="AC931" s="75" t="e">
        <f t="shared" si="172"/>
        <v>#VALUE!</v>
      </c>
      <c r="AD931" s="75" t="e">
        <f t="shared" si="173"/>
        <v>#VALUE!</v>
      </c>
      <c r="AE931" s="75" t="e">
        <f t="shared" si="175"/>
        <v>#VALUE!</v>
      </c>
      <c r="AF931" s="75" t="e">
        <f t="shared" si="174"/>
        <v>#VALUE!</v>
      </c>
      <c r="AG931" s="75" t="e">
        <f t="shared" si="176"/>
        <v>#VALUE!</v>
      </c>
      <c r="AH931" s="75" t="e">
        <f t="shared" si="177"/>
        <v>#VALUE!</v>
      </c>
      <c r="AI931" s="75" t="e">
        <f t="shared" si="178"/>
        <v>#VALUE!</v>
      </c>
      <c r="AJ931" s="80" t="e">
        <f t="shared" si="179"/>
        <v>#VALUE!</v>
      </c>
      <c r="AK931" s="79" t="str">
        <f>(IFERROR(VLOOKUP(AB931,Categories!$A$2:$B$20,2,1),""))</f>
        <v/>
      </c>
      <c r="AL931" s="79" t="str">
        <f ca="1">IFERROR(VLOOKUP((HLOOKUP((VLOOKUP($AB931,Categories!$A$2:$F$20,3,1)), $AB$3:$AJ931, (ROW()-ROW($AB$3)+1), 0)), INDIRECT(VLOOKUP($AB931,Categories!$A$2:$F$20,6,1)),2,0),AK931)</f>
        <v/>
      </c>
      <c r="AM931" s="79" t="str">
        <f ca="1">IFERROR(VLOOKUP((HLOOKUP((VLOOKUP($AB931,Categories!$A$2:$F$20,4,1)),$AB$3:$AJ931,(ROW()-ROW($AB$3)+1),0)),INDIRECT(VLOOKUP($AB931,Categories!$A$2:$H$20,7,1)),2,0),"")</f>
        <v/>
      </c>
      <c r="AN931" s="79" t="str">
        <f ca="1">IFERROR(VLOOKUP((HLOOKUP((VLOOKUP($AB931,Categories!$A$2:$F$20,5,1)), $AB$3:$AJ931, (ROW()-ROW($AB$3)+1), 0)), INDIRECT(VLOOKUP($AB931,Categories!$A$2:$H$20,8,1)),2,0),"")</f>
        <v/>
      </c>
      <c r="AO931" s="79" t="str">
        <f t="shared" ca="1" si="180"/>
        <v/>
      </c>
      <c r="AP931" s="81"/>
      <c r="AQ931" s="70" t="str">
        <f>IFERROR(VLOOKUP(VALUE(MID(AP931,1,1)),AdditionalElements!$A$2:$B$50,2,0),"")</f>
        <v/>
      </c>
      <c r="AR931" s="70" t="str">
        <f>IFERROR(VLOOKUP(VALUE(MID(AP931,2,1)),AdditionalElements!$H$2:$I$50,2,0),"")</f>
        <v/>
      </c>
      <c r="AS931" s="70" t="str">
        <f>IFERROR(VLOOKUP(VALUE(MID(AP931,3,1)),AdditionalElements!$O$2:$P$50,2,0),"")</f>
        <v/>
      </c>
      <c r="AT931" s="70" t="str">
        <f>IFERROR(VLOOKUP(VALUE(MID(AP931,4,1)),AdditionalElements!$V$2:$W$50,2,0),"")</f>
        <v/>
      </c>
      <c r="AU931" s="71"/>
      <c r="AV931" s="79" t="str">
        <f>IFERROR(IF(VALUE(MID(AU931,1,1))=1, VLOOKUP(VALUE(MID(AU931,1,1)), TxtPanelShape!$A$2:$C$50, 3, 0), (IF(VALUE(MID(AU931,1,1))&gt;=7, VLOOKUP(VALUE(MID(AU931,1,1)), TxtPanelShape!$A$2:$C$50, 3, 0),VLOOKUP(VALUE(MID(AU931,1,2)),TxtPanelShape!$A$2:$C$50,3,0)))), "")</f>
        <v/>
      </c>
      <c r="AW931" s="79" t="str">
        <f>IFERROR(IF(VALUE(MID(AU931,1,1))=1, ", "&amp;VLOOKUP(VALUE(MID(AU931,2,1)), TxtPanelShape!$H$2:$I$50, 2, 0), IF(VALUE(MID(AU931,1,1))&gt;=7, ", "&amp;VLOOKUP(VALUE(MID(AU931,2,1)), TxtPanelShape!$H$2:$I$50, 2, 0),"")), "")</f>
        <v/>
      </c>
      <c r="AX931" s="79" t="str">
        <f>IFERROR(IF(VALUE(MID(AU931,1,1))=1, ", "&amp;VLOOKUP(VALUE(MID(AU931,3,1)), TxtPanelShape!$O$2:$P$50, 2, 0), IF(VALUE(MID(AU931,1,1))&gt;=7, ", "&amp;VLOOKUP(VALUE(MID(AU931,3,1)), TxtPanelShape!$O$2:$P$50, 2, 0),"")),"")</f>
        <v/>
      </c>
      <c r="AY931" s="79" t="str">
        <f>IFERROR("; "&amp;VLOOKUP(VALUE(MID(AU931,4,1)), TxtPanelShape!$V$2:$W$50,2,0),"")</f>
        <v/>
      </c>
      <c r="AZ931" s="79" t="str">
        <f t="shared" si="181"/>
        <v/>
      </c>
      <c r="BA931" s="71"/>
      <c r="BB931" s="79" t="str">
        <f>IFERROR(IF(VALUE(MID(BA931,1,1))=1, VLOOKUP(VALUE(MID(BA931,1,1)), TxtPanelShape!$A$2:$C$50, 3, 0), (IF(VALUE(MID(BA931,1,1))&gt;=7, VLOOKUP(VALUE(MID(BA931,1,1)), TxtPanelShape!$A$2:$C$50, 3, 0),VLOOKUP(VALUE(MID(BA931,1,2)),TxtPanelShape!$A$2:$C$50,3,0)))), "")</f>
        <v/>
      </c>
      <c r="BC931" s="79" t="str">
        <f>IFERROR(IF(VALUE(MID(BA931,1,1))=1, ", "&amp;VLOOKUP(VALUE(MID(BA931,2,1)), TxtPanelShape!$H$2:$I$50, 2, 0), IF(VALUE(MID(BA931,1,1))&gt;=7, ", "&amp;VLOOKUP(VALUE(MID(BA931,2,1)), TxtPanelShape!$H$2:$I$50, 2, 0),"")), "")</f>
        <v/>
      </c>
      <c r="BD931" s="79" t="str">
        <f>IFERROR(IF(VALUE(MID(BA931,1,1))=1, ", "&amp;VLOOKUP(VALUE(MID(BA931,3,1)), TxtPanelShape!$O$2:$P$50, 2, 0), IF(VALUE(MID(BA931,1,1))&gt;=7, ", "&amp;VLOOKUP(VALUE(MID(BA931,3,1)), TxtPanelShape!$O$2:$P$50, 2, 0),"")),"")</f>
        <v/>
      </c>
      <c r="BE931" s="79" t="str">
        <f>IFERROR("; "&amp;VLOOKUP(VALUE(MID(BA931,4,1)), TxtPanelShape!$V$2:$W$50,2,0),"")</f>
        <v/>
      </c>
      <c r="BF931" s="79" t="str">
        <f t="shared" si="182"/>
        <v/>
      </c>
      <c r="BG931" s="71"/>
      <c r="BH931" s="79" t="str">
        <f>IFERROR(VLOOKUP(BG931, TxtPanelDefinition!$A$2:$B$50, 2, 0),"")</f>
        <v/>
      </c>
      <c r="BI931" s="71"/>
      <c r="BJ931" s="79" t="str">
        <f>IFERROR(VLOOKUP(BI931, TxtPanelDefinition!$A$2:$B$50, 2, 0),"")</f>
        <v/>
      </c>
      <c r="BK931" s="71"/>
      <c r="BL931" s="79" t="str">
        <f>IFERROR(VLOOKUP(BK931, InscrTechniques!$A$2:$B$50, 2, 0),"")</f>
        <v/>
      </c>
      <c r="BM931" s="71"/>
      <c r="BN931" s="79" t="str">
        <f>IFERROR(VLOOKUP(BM931, InscrTechniques!$A$2:$B$50, 2, 0),"")</f>
        <v/>
      </c>
      <c r="BO931" s="71"/>
      <c r="BP931" s="79" t="str">
        <f>IFERROR(VLOOKUP(BO931, InscrTechniques!$A$2:$B$50, 2, 0),"")</f>
        <v/>
      </c>
      <c r="BQ931" s="71"/>
      <c r="BR931" s="79" t="str">
        <f>IFERROR(VLOOKUP(BQ931, InscrTechniques!$A$2:$B$50, 2, 0),"")</f>
        <v/>
      </c>
      <c r="BS931" s="71"/>
      <c r="BT931" s="79" t="str">
        <f>IFERROR(VLOOKUP(BS931, InscrTechniques!$A$2:$B$50, 2, 0),"")</f>
        <v/>
      </c>
      <c r="BU931" s="71"/>
      <c r="BV931" s="79" t="str">
        <f>IFERROR(VLOOKUP(BU931, InscrTechniques!$A$2:$B$50, 2, 0),"")</f>
        <v/>
      </c>
      <c r="BW931" s="125"/>
      <c r="BX931" s="79" t="str">
        <f>IFERROR(VLOOKUP(BW931, InscrTechniques!$A$2:$B$50, 2, 0),"")</f>
        <v/>
      </c>
      <c r="BY931" s="125"/>
      <c r="BZ931" s="79" t="str">
        <f>IFERROR(VLOOKUP(BY931, InscrTechniques!$A$2:$B$50, 2, 0),"")</f>
        <v/>
      </c>
      <c r="CA931" s="74"/>
      <c r="CB931" s="114" t="str">
        <f>IFERROR(VLOOKUP(CA931, LetterStyle!$A$2:$B$50, 2, 0),"")</f>
        <v/>
      </c>
      <c r="CC931" s="74"/>
      <c r="CD931" s="114" t="str">
        <f>IFERROR(VLOOKUP(CC931, LetterStyle!$A$2:$B$50, 2, 0),"")</f>
        <v/>
      </c>
      <c r="CE931" s="74"/>
      <c r="CF931" s="114" t="str">
        <f>IFERROR(VLOOKUP(CE931, LetterStyle!$A$2:$B$50, 2, 0),"")</f>
        <v/>
      </c>
      <c r="CG931" s="74"/>
      <c r="CH931" s="79" t="str">
        <f>IFERROR(VLOOKUP(CG931, LetterStyle!$A$2:$B$50, 2, 0),"")</f>
        <v/>
      </c>
      <c r="CI931" s="71"/>
      <c r="CJ931" s="79" t="str">
        <f>IFERROR(VLOOKUP(CI931, DecMotifs!$A$1:$B$306, 2, 0),"")</f>
        <v/>
      </c>
      <c r="CK931" s="71"/>
      <c r="CL931" s="79" t="str">
        <f>IFERROR(VLOOKUP(CK931, DecMotifs!$A$1:$B$306, 2, 0),"")</f>
        <v/>
      </c>
      <c r="CM931" s="71"/>
      <c r="CN931" s="79" t="str">
        <f>IFERROR(VLOOKUP(CM931, DecMotifs!$A$1:$B$306, 2, 0),"")</f>
        <v/>
      </c>
      <c r="CO931" s="71"/>
      <c r="CP931" s="79" t="str">
        <f>IFERROR(VLOOKUP(CO931, MarginalDec!$A$2:$B$253, 2, 0),"")</f>
        <v/>
      </c>
      <c r="CQ931" s="71"/>
      <c r="CR931" s="79" t="str">
        <f>IFERROR(VLOOKUP(CQ931, MarginalDec!$A$2:$B$253, 2, 0),"")</f>
        <v/>
      </c>
      <c r="CS931" s="71"/>
      <c r="CT931" s="79" t="str">
        <f>IFERROR(VLOOKUP(CS931, MarginalDec!$A$2:$B$253, 2, 0),"")</f>
        <v/>
      </c>
      <c r="CU931" s="71"/>
      <c r="CV931" s="79" t="str">
        <f>IF(ISBLANK(CU931),"", IFERROR(VLOOKUP(CU931, Tooling!$A$2:$B$252, 2, 0),""))</f>
        <v/>
      </c>
      <c r="CW931" s="71"/>
      <c r="CX931" s="79" t="str">
        <f>IF(ISBLANK(CW931),"", IFERROR(VLOOKUP(CW931, Tooling!$A$2:$B$252, 2, 0),""))</f>
        <v/>
      </c>
      <c r="CY931" s="71"/>
      <c r="CZ931" s="79" t="str">
        <f>IF(ISBLANK(CY931),"", IFERROR(VLOOKUP(CY931, Repairs!$A$2:$B$252, 2, 0),""))</f>
        <v/>
      </c>
      <c r="DA931" s="77"/>
      <c r="DB931" s="71"/>
      <c r="DC931" s="79" t="str">
        <f>IFERROR(VLOOKUP(DB931, DatingReason!$A$2:$B$252, 2, 0),"")</f>
        <v/>
      </c>
      <c r="DD931" s="123" t="str">
        <f t="shared" si="183"/>
        <v/>
      </c>
      <c r="DF931" s="119" t="str">
        <f t="array" ref="DF931">IF(AND($B931&lt;&gt;"", $DE931&lt;&gt;"", $DE931&lt;&gt;"No"),MAX(IF($B931=PEOPLE!$B$4:$B$1000, PEOPLE!$Q$4:$Q$1000,""))+100,"")</f>
        <v/>
      </c>
      <c r="DG931" s="68"/>
      <c r="DH931" s="76">
        <f>COUNTIF(PEOPLE!B:B, MEMORIALS!B931)</f>
        <v>0</v>
      </c>
      <c r="DI931" s="82"/>
      <c r="DJ931" s="82"/>
      <c r="DK931" s="82"/>
      <c r="DL931" s="68"/>
      <c r="DM931" s="68"/>
      <c r="DN931" s="68"/>
      <c r="DO931" s="68"/>
      <c r="DP931" s="68"/>
    </row>
    <row r="932" spans="1:120" ht="15" customHeight="1" x14ac:dyDescent="0.25">
      <c r="A932" s="68"/>
      <c r="B932" s="69"/>
      <c r="C932" s="68"/>
      <c r="D932" s="68"/>
      <c r="E932" s="70" t="str">
        <f>IF(D932="","",VLOOKUP(D932,Denomination!$A$2:$B$50, 2, 0))</f>
        <v/>
      </c>
      <c r="F932" s="68"/>
      <c r="G932" s="71"/>
      <c r="H932" s="70" t="str">
        <f>IF(G932="","",VLOOKUP(G932,MCondition!$A$2:$B$50, 2, 0))</f>
        <v/>
      </c>
      <c r="I932" s="72"/>
      <c r="J932" s="71"/>
      <c r="K932" s="70" t="str">
        <f>IF(J932="","",VLOOKUP(J932,ICondition!$A$2:$B$50, 2, 0))</f>
        <v/>
      </c>
      <c r="L932" s="73"/>
      <c r="M932" s="73"/>
      <c r="N932" s="73"/>
      <c r="O932" s="73"/>
      <c r="P932" s="73"/>
      <c r="Q932" s="73"/>
      <c r="R932" s="78"/>
      <c r="S932" s="79" t="str">
        <f>IFERROR(VLOOKUP(R932,Material!$A$2:$B$59, 2, 0),"")</f>
        <v/>
      </c>
      <c r="T932" s="71"/>
      <c r="U932" s="79" t="str">
        <f>IFERROR(VLOOKUP(T932,Material!$A$2:$B$59, 2, 0),"")</f>
        <v/>
      </c>
      <c r="V932" s="71"/>
      <c r="W932" s="79" t="str">
        <f>IFERROR(VLOOKUP(V932,Material!$A$2:$B$59, 2, 0),"")</f>
        <v/>
      </c>
      <c r="X932" s="71"/>
      <c r="Y932" s="79" t="str">
        <f>IFERROR(VLOOKUP(X932,Material!$A$2:$B$59, 2, 0),"")</f>
        <v/>
      </c>
      <c r="Z932" s="71"/>
      <c r="AA932" s="79" t="str">
        <f>IFERROR(VLOOKUP(Z932,Material!$A$2:$B$59, 2, 0),"")</f>
        <v/>
      </c>
      <c r="AB932" s="74"/>
      <c r="AC932" s="75" t="e">
        <f t="shared" si="172"/>
        <v>#VALUE!</v>
      </c>
      <c r="AD932" s="75" t="e">
        <f t="shared" si="173"/>
        <v>#VALUE!</v>
      </c>
      <c r="AE932" s="75" t="e">
        <f t="shared" si="175"/>
        <v>#VALUE!</v>
      </c>
      <c r="AF932" s="75" t="e">
        <f t="shared" si="174"/>
        <v>#VALUE!</v>
      </c>
      <c r="AG932" s="75" t="e">
        <f t="shared" si="176"/>
        <v>#VALUE!</v>
      </c>
      <c r="AH932" s="75" t="e">
        <f t="shared" si="177"/>
        <v>#VALUE!</v>
      </c>
      <c r="AI932" s="75" t="e">
        <f t="shared" si="178"/>
        <v>#VALUE!</v>
      </c>
      <c r="AJ932" s="80" t="e">
        <f t="shared" si="179"/>
        <v>#VALUE!</v>
      </c>
      <c r="AK932" s="79" t="str">
        <f>(IFERROR(VLOOKUP(AB932,Categories!$A$2:$B$20,2,1),""))</f>
        <v/>
      </c>
      <c r="AL932" s="79" t="str">
        <f ca="1">IFERROR(VLOOKUP((HLOOKUP((VLOOKUP($AB932,Categories!$A$2:$F$20,3,1)), $AB$3:$AJ932, (ROW()-ROW($AB$3)+1), 0)), INDIRECT(VLOOKUP($AB932,Categories!$A$2:$F$20,6,1)),2,0),AK932)</f>
        <v/>
      </c>
      <c r="AM932" s="79" t="str">
        <f ca="1">IFERROR(VLOOKUP((HLOOKUP((VLOOKUP($AB932,Categories!$A$2:$F$20,4,1)),$AB$3:$AJ932,(ROW()-ROW($AB$3)+1),0)),INDIRECT(VLOOKUP($AB932,Categories!$A$2:$H$20,7,1)),2,0),"")</f>
        <v/>
      </c>
      <c r="AN932" s="79" t="str">
        <f ca="1">IFERROR(VLOOKUP((HLOOKUP((VLOOKUP($AB932,Categories!$A$2:$F$20,5,1)), $AB$3:$AJ932, (ROW()-ROW($AB$3)+1), 0)), INDIRECT(VLOOKUP($AB932,Categories!$A$2:$H$20,8,1)),2,0),"")</f>
        <v/>
      </c>
      <c r="AO932" s="79" t="str">
        <f t="shared" ca="1" si="180"/>
        <v/>
      </c>
      <c r="AP932" s="81"/>
      <c r="AQ932" s="70" t="str">
        <f>IFERROR(VLOOKUP(VALUE(MID(AP932,1,1)),AdditionalElements!$A$2:$B$50,2,0),"")</f>
        <v/>
      </c>
      <c r="AR932" s="70" t="str">
        <f>IFERROR(VLOOKUP(VALUE(MID(AP932,2,1)),AdditionalElements!$H$2:$I$50,2,0),"")</f>
        <v/>
      </c>
      <c r="AS932" s="70" t="str">
        <f>IFERROR(VLOOKUP(VALUE(MID(AP932,3,1)),AdditionalElements!$O$2:$P$50,2,0),"")</f>
        <v/>
      </c>
      <c r="AT932" s="70" t="str">
        <f>IFERROR(VLOOKUP(VALUE(MID(AP932,4,1)),AdditionalElements!$V$2:$W$50,2,0),"")</f>
        <v/>
      </c>
      <c r="AU932" s="71"/>
      <c r="AV932" s="79" t="str">
        <f>IFERROR(IF(VALUE(MID(AU932,1,1))=1, VLOOKUP(VALUE(MID(AU932,1,1)), TxtPanelShape!$A$2:$C$50, 3, 0), (IF(VALUE(MID(AU932,1,1))&gt;=7, VLOOKUP(VALUE(MID(AU932,1,1)), TxtPanelShape!$A$2:$C$50, 3, 0),VLOOKUP(VALUE(MID(AU932,1,2)),TxtPanelShape!$A$2:$C$50,3,0)))), "")</f>
        <v/>
      </c>
      <c r="AW932" s="79" t="str">
        <f>IFERROR(IF(VALUE(MID(AU932,1,1))=1, ", "&amp;VLOOKUP(VALUE(MID(AU932,2,1)), TxtPanelShape!$H$2:$I$50, 2, 0), IF(VALUE(MID(AU932,1,1))&gt;=7, ", "&amp;VLOOKUP(VALUE(MID(AU932,2,1)), TxtPanelShape!$H$2:$I$50, 2, 0),"")), "")</f>
        <v/>
      </c>
      <c r="AX932" s="79" t="str">
        <f>IFERROR(IF(VALUE(MID(AU932,1,1))=1, ", "&amp;VLOOKUP(VALUE(MID(AU932,3,1)), TxtPanelShape!$O$2:$P$50, 2, 0), IF(VALUE(MID(AU932,1,1))&gt;=7, ", "&amp;VLOOKUP(VALUE(MID(AU932,3,1)), TxtPanelShape!$O$2:$P$50, 2, 0),"")),"")</f>
        <v/>
      </c>
      <c r="AY932" s="79" t="str">
        <f>IFERROR("; "&amp;VLOOKUP(VALUE(MID(AU932,4,1)), TxtPanelShape!$V$2:$W$50,2,0),"")</f>
        <v/>
      </c>
      <c r="AZ932" s="79" t="str">
        <f t="shared" si="181"/>
        <v/>
      </c>
      <c r="BA932" s="71"/>
      <c r="BB932" s="79" t="str">
        <f>IFERROR(IF(VALUE(MID(BA932,1,1))=1, VLOOKUP(VALUE(MID(BA932,1,1)), TxtPanelShape!$A$2:$C$50, 3, 0), (IF(VALUE(MID(BA932,1,1))&gt;=7, VLOOKUP(VALUE(MID(BA932,1,1)), TxtPanelShape!$A$2:$C$50, 3, 0),VLOOKUP(VALUE(MID(BA932,1,2)),TxtPanelShape!$A$2:$C$50,3,0)))), "")</f>
        <v/>
      </c>
      <c r="BC932" s="79" t="str">
        <f>IFERROR(IF(VALUE(MID(BA932,1,1))=1, ", "&amp;VLOOKUP(VALUE(MID(BA932,2,1)), TxtPanelShape!$H$2:$I$50, 2, 0), IF(VALUE(MID(BA932,1,1))&gt;=7, ", "&amp;VLOOKUP(VALUE(MID(BA932,2,1)), TxtPanelShape!$H$2:$I$50, 2, 0),"")), "")</f>
        <v/>
      </c>
      <c r="BD932" s="79" t="str">
        <f>IFERROR(IF(VALUE(MID(BA932,1,1))=1, ", "&amp;VLOOKUP(VALUE(MID(BA932,3,1)), TxtPanelShape!$O$2:$P$50, 2, 0), IF(VALUE(MID(BA932,1,1))&gt;=7, ", "&amp;VLOOKUP(VALUE(MID(BA932,3,1)), TxtPanelShape!$O$2:$P$50, 2, 0),"")),"")</f>
        <v/>
      </c>
      <c r="BE932" s="79" t="str">
        <f>IFERROR("; "&amp;VLOOKUP(VALUE(MID(BA932,4,1)), TxtPanelShape!$V$2:$W$50,2,0),"")</f>
        <v/>
      </c>
      <c r="BF932" s="79" t="str">
        <f t="shared" si="182"/>
        <v/>
      </c>
      <c r="BG932" s="71"/>
      <c r="BH932" s="79" t="str">
        <f>IFERROR(VLOOKUP(BG932, TxtPanelDefinition!$A$2:$B$50, 2, 0),"")</f>
        <v/>
      </c>
      <c r="BI932" s="71"/>
      <c r="BJ932" s="79" t="str">
        <f>IFERROR(VLOOKUP(BI932, TxtPanelDefinition!$A$2:$B$50, 2, 0),"")</f>
        <v/>
      </c>
      <c r="BK932" s="71"/>
      <c r="BL932" s="79" t="str">
        <f>IFERROR(VLOOKUP(BK932, InscrTechniques!$A$2:$B$50, 2, 0),"")</f>
        <v/>
      </c>
      <c r="BM932" s="71"/>
      <c r="BN932" s="79" t="str">
        <f>IFERROR(VLOOKUP(BM932, InscrTechniques!$A$2:$B$50, 2, 0),"")</f>
        <v/>
      </c>
      <c r="BO932" s="71"/>
      <c r="BP932" s="79" t="str">
        <f>IFERROR(VLOOKUP(BO932, InscrTechniques!$A$2:$B$50, 2, 0),"")</f>
        <v/>
      </c>
      <c r="BQ932" s="71"/>
      <c r="BR932" s="79" t="str">
        <f>IFERROR(VLOOKUP(BQ932, InscrTechniques!$A$2:$B$50, 2, 0),"")</f>
        <v/>
      </c>
      <c r="BS932" s="71"/>
      <c r="BT932" s="79" t="str">
        <f>IFERROR(VLOOKUP(BS932, InscrTechniques!$A$2:$B$50, 2, 0),"")</f>
        <v/>
      </c>
      <c r="BU932" s="71"/>
      <c r="BV932" s="79" t="str">
        <f>IFERROR(VLOOKUP(BU932, InscrTechniques!$A$2:$B$50, 2, 0),"")</f>
        <v/>
      </c>
      <c r="BW932" s="125"/>
      <c r="BX932" s="79" t="str">
        <f>IFERROR(VLOOKUP(BW932, InscrTechniques!$A$2:$B$50, 2, 0),"")</f>
        <v/>
      </c>
      <c r="BY932" s="125"/>
      <c r="BZ932" s="79" t="str">
        <f>IFERROR(VLOOKUP(BY932, InscrTechniques!$A$2:$B$50, 2, 0),"")</f>
        <v/>
      </c>
      <c r="CA932" s="74"/>
      <c r="CB932" s="114" t="str">
        <f>IFERROR(VLOOKUP(CA932, LetterStyle!$A$2:$B$50, 2, 0),"")</f>
        <v/>
      </c>
      <c r="CC932" s="74"/>
      <c r="CD932" s="114" t="str">
        <f>IFERROR(VLOOKUP(CC932, LetterStyle!$A$2:$B$50, 2, 0),"")</f>
        <v/>
      </c>
      <c r="CE932" s="74"/>
      <c r="CF932" s="114" t="str">
        <f>IFERROR(VLOOKUP(CE932, LetterStyle!$A$2:$B$50, 2, 0),"")</f>
        <v/>
      </c>
      <c r="CG932" s="74"/>
      <c r="CH932" s="79" t="str">
        <f>IFERROR(VLOOKUP(CG932, LetterStyle!$A$2:$B$50, 2, 0),"")</f>
        <v/>
      </c>
      <c r="CI932" s="71"/>
      <c r="CJ932" s="79" t="str">
        <f>IFERROR(VLOOKUP(CI932, DecMotifs!$A$1:$B$306, 2, 0),"")</f>
        <v/>
      </c>
      <c r="CK932" s="71"/>
      <c r="CL932" s="79" t="str">
        <f>IFERROR(VLOOKUP(CK932, DecMotifs!$A$1:$B$306, 2, 0),"")</f>
        <v/>
      </c>
      <c r="CM932" s="71"/>
      <c r="CN932" s="79" t="str">
        <f>IFERROR(VLOOKUP(CM932, DecMotifs!$A$1:$B$306, 2, 0),"")</f>
        <v/>
      </c>
      <c r="CO932" s="71"/>
      <c r="CP932" s="79" t="str">
        <f>IFERROR(VLOOKUP(CO932, MarginalDec!$A$2:$B$253, 2, 0),"")</f>
        <v/>
      </c>
      <c r="CQ932" s="71"/>
      <c r="CR932" s="79" t="str">
        <f>IFERROR(VLOOKUP(CQ932, MarginalDec!$A$2:$B$253, 2, 0),"")</f>
        <v/>
      </c>
      <c r="CS932" s="71"/>
      <c r="CT932" s="79" t="str">
        <f>IFERROR(VLOOKUP(CS932, MarginalDec!$A$2:$B$253, 2, 0),"")</f>
        <v/>
      </c>
      <c r="CU932" s="71"/>
      <c r="CV932" s="79" t="str">
        <f>IF(ISBLANK(CU932),"", IFERROR(VLOOKUP(CU932, Tooling!$A$2:$B$252, 2, 0),""))</f>
        <v/>
      </c>
      <c r="CW932" s="71"/>
      <c r="CX932" s="79" t="str">
        <f>IF(ISBLANK(CW932),"", IFERROR(VLOOKUP(CW932, Tooling!$A$2:$B$252, 2, 0),""))</f>
        <v/>
      </c>
      <c r="CY932" s="71"/>
      <c r="CZ932" s="79" t="str">
        <f>IF(ISBLANK(CY932),"", IFERROR(VLOOKUP(CY932, Repairs!$A$2:$B$252, 2, 0),""))</f>
        <v/>
      </c>
      <c r="DA932" s="77"/>
      <c r="DB932" s="71"/>
      <c r="DC932" s="79" t="str">
        <f>IFERROR(VLOOKUP(DB932, DatingReason!$A$2:$B$252, 2, 0),"")</f>
        <v/>
      </c>
      <c r="DD932" s="123" t="str">
        <f t="shared" si="183"/>
        <v/>
      </c>
      <c r="DF932" s="119" t="str">
        <f t="array" ref="DF932">IF(AND($B932&lt;&gt;"", $DE932&lt;&gt;"", $DE932&lt;&gt;"No"),MAX(IF($B932=PEOPLE!$B$4:$B$1000, PEOPLE!$Q$4:$Q$1000,""))+100,"")</f>
        <v/>
      </c>
      <c r="DG932" s="68"/>
      <c r="DH932" s="76">
        <f>COUNTIF(PEOPLE!B:B, MEMORIALS!B932)</f>
        <v>0</v>
      </c>
      <c r="DI932" s="82"/>
      <c r="DJ932" s="82"/>
      <c r="DK932" s="82"/>
      <c r="DL932" s="68"/>
      <c r="DM932" s="68"/>
      <c r="DN932" s="68"/>
      <c r="DO932" s="68"/>
      <c r="DP932" s="68"/>
    </row>
    <row r="933" spans="1:120" ht="15" customHeight="1" x14ac:dyDescent="0.25">
      <c r="A933" s="68"/>
      <c r="B933" s="69"/>
      <c r="C933" s="68"/>
      <c r="D933" s="68"/>
      <c r="E933" s="70" t="str">
        <f>IF(D933="","",VLOOKUP(D933,Denomination!$A$2:$B$50, 2, 0))</f>
        <v/>
      </c>
      <c r="F933" s="68"/>
      <c r="G933" s="71"/>
      <c r="H933" s="70" t="str">
        <f>IF(G933="","",VLOOKUP(G933,MCondition!$A$2:$B$50, 2, 0))</f>
        <v/>
      </c>
      <c r="I933" s="72"/>
      <c r="J933" s="71"/>
      <c r="K933" s="70" t="str">
        <f>IF(J933="","",VLOOKUP(J933,ICondition!$A$2:$B$50, 2, 0))</f>
        <v/>
      </c>
      <c r="L933" s="73"/>
      <c r="M933" s="73"/>
      <c r="N933" s="73"/>
      <c r="O933" s="73"/>
      <c r="P933" s="73"/>
      <c r="Q933" s="73"/>
      <c r="R933" s="78"/>
      <c r="S933" s="79" t="str">
        <f>IFERROR(VLOOKUP(R933,Material!$A$2:$B$59, 2, 0),"")</f>
        <v/>
      </c>
      <c r="T933" s="71"/>
      <c r="U933" s="79" t="str">
        <f>IFERROR(VLOOKUP(T933,Material!$A$2:$B$59, 2, 0),"")</f>
        <v/>
      </c>
      <c r="V933" s="71"/>
      <c r="W933" s="79" t="str">
        <f>IFERROR(VLOOKUP(V933,Material!$A$2:$B$59, 2, 0),"")</f>
        <v/>
      </c>
      <c r="X933" s="71"/>
      <c r="Y933" s="79" t="str">
        <f>IFERROR(VLOOKUP(X933,Material!$A$2:$B$59, 2, 0),"")</f>
        <v/>
      </c>
      <c r="Z933" s="71"/>
      <c r="AA933" s="79" t="str">
        <f>IFERROR(VLOOKUP(Z933,Material!$A$2:$B$59, 2, 0),"")</f>
        <v/>
      </c>
      <c r="AB933" s="74"/>
      <c r="AC933" s="75" t="e">
        <f t="shared" si="172"/>
        <v>#VALUE!</v>
      </c>
      <c r="AD933" s="75" t="e">
        <f t="shared" si="173"/>
        <v>#VALUE!</v>
      </c>
      <c r="AE933" s="75" t="e">
        <f t="shared" si="175"/>
        <v>#VALUE!</v>
      </c>
      <c r="AF933" s="75" t="e">
        <f t="shared" si="174"/>
        <v>#VALUE!</v>
      </c>
      <c r="AG933" s="75" t="e">
        <f t="shared" si="176"/>
        <v>#VALUE!</v>
      </c>
      <c r="AH933" s="75" t="e">
        <f t="shared" si="177"/>
        <v>#VALUE!</v>
      </c>
      <c r="AI933" s="75" t="e">
        <f t="shared" si="178"/>
        <v>#VALUE!</v>
      </c>
      <c r="AJ933" s="80" t="e">
        <f t="shared" si="179"/>
        <v>#VALUE!</v>
      </c>
      <c r="AK933" s="79" t="str">
        <f>(IFERROR(VLOOKUP(AB933,Categories!$A$2:$B$20,2,1),""))</f>
        <v/>
      </c>
      <c r="AL933" s="79" t="str">
        <f ca="1">IFERROR(VLOOKUP((HLOOKUP((VLOOKUP($AB933,Categories!$A$2:$F$20,3,1)), $AB$3:$AJ933, (ROW()-ROW($AB$3)+1), 0)), INDIRECT(VLOOKUP($AB933,Categories!$A$2:$F$20,6,1)),2,0),AK933)</f>
        <v/>
      </c>
      <c r="AM933" s="79" t="str">
        <f ca="1">IFERROR(VLOOKUP((HLOOKUP((VLOOKUP($AB933,Categories!$A$2:$F$20,4,1)),$AB$3:$AJ933,(ROW()-ROW($AB$3)+1),0)),INDIRECT(VLOOKUP($AB933,Categories!$A$2:$H$20,7,1)),2,0),"")</f>
        <v/>
      </c>
      <c r="AN933" s="79" t="str">
        <f ca="1">IFERROR(VLOOKUP((HLOOKUP((VLOOKUP($AB933,Categories!$A$2:$F$20,5,1)), $AB$3:$AJ933, (ROW()-ROW($AB$3)+1), 0)), INDIRECT(VLOOKUP($AB933,Categories!$A$2:$H$20,8,1)),2,0),"")</f>
        <v/>
      </c>
      <c r="AO933" s="79" t="str">
        <f t="shared" ca="1" si="180"/>
        <v/>
      </c>
      <c r="AP933" s="81"/>
      <c r="AQ933" s="70" t="str">
        <f>IFERROR(VLOOKUP(VALUE(MID(AP933,1,1)),AdditionalElements!$A$2:$B$50,2,0),"")</f>
        <v/>
      </c>
      <c r="AR933" s="70" t="str">
        <f>IFERROR(VLOOKUP(VALUE(MID(AP933,2,1)),AdditionalElements!$H$2:$I$50,2,0),"")</f>
        <v/>
      </c>
      <c r="AS933" s="70" t="str">
        <f>IFERROR(VLOOKUP(VALUE(MID(AP933,3,1)),AdditionalElements!$O$2:$P$50,2,0),"")</f>
        <v/>
      </c>
      <c r="AT933" s="70" t="str">
        <f>IFERROR(VLOOKUP(VALUE(MID(AP933,4,1)),AdditionalElements!$V$2:$W$50,2,0),"")</f>
        <v/>
      </c>
      <c r="AU933" s="71"/>
      <c r="AV933" s="79" t="str">
        <f>IFERROR(IF(VALUE(MID(AU933,1,1))=1, VLOOKUP(VALUE(MID(AU933,1,1)), TxtPanelShape!$A$2:$C$50, 3, 0), (IF(VALUE(MID(AU933,1,1))&gt;=7, VLOOKUP(VALUE(MID(AU933,1,1)), TxtPanelShape!$A$2:$C$50, 3, 0),VLOOKUP(VALUE(MID(AU933,1,2)),TxtPanelShape!$A$2:$C$50,3,0)))), "")</f>
        <v/>
      </c>
      <c r="AW933" s="79" t="str">
        <f>IFERROR(IF(VALUE(MID(AU933,1,1))=1, ", "&amp;VLOOKUP(VALUE(MID(AU933,2,1)), TxtPanelShape!$H$2:$I$50, 2, 0), IF(VALUE(MID(AU933,1,1))&gt;=7, ", "&amp;VLOOKUP(VALUE(MID(AU933,2,1)), TxtPanelShape!$H$2:$I$50, 2, 0),"")), "")</f>
        <v/>
      </c>
      <c r="AX933" s="79" t="str">
        <f>IFERROR(IF(VALUE(MID(AU933,1,1))=1, ", "&amp;VLOOKUP(VALUE(MID(AU933,3,1)), TxtPanelShape!$O$2:$P$50, 2, 0), IF(VALUE(MID(AU933,1,1))&gt;=7, ", "&amp;VLOOKUP(VALUE(MID(AU933,3,1)), TxtPanelShape!$O$2:$P$50, 2, 0),"")),"")</f>
        <v/>
      </c>
      <c r="AY933" s="79" t="str">
        <f>IFERROR("; "&amp;VLOOKUP(VALUE(MID(AU933,4,1)), TxtPanelShape!$V$2:$W$50,2,0),"")</f>
        <v/>
      </c>
      <c r="AZ933" s="79" t="str">
        <f t="shared" si="181"/>
        <v/>
      </c>
      <c r="BA933" s="71"/>
      <c r="BB933" s="79" t="str">
        <f>IFERROR(IF(VALUE(MID(BA933,1,1))=1, VLOOKUP(VALUE(MID(BA933,1,1)), TxtPanelShape!$A$2:$C$50, 3, 0), (IF(VALUE(MID(BA933,1,1))&gt;=7, VLOOKUP(VALUE(MID(BA933,1,1)), TxtPanelShape!$A$2:$C$50, 3, 0),VLOOKUP(VALUE(MID(BA933,1,2)),TxtPanelShape!$A$2:$C$50,3,0)))), "")</f>
        <v/>
      </c>
      <c r="BC933" s="79" t="str">
        <f>IFERROR(IF(VALUE(MID(BA933,1,1))=1, ", "&amp;VLOOKUP(VALUE(MID(BA933,2,1)), TxtPanelShape!$H$2:$I$50, 2, 0), IF(VALUE(MID(BA933,1,1))&gt;=7, ", "&amp;VLOOKUP(VALUE(MID(BA933,2,1)), TxtPanelShape!$H$2:$I$50, 2, 0),"")), "")</f>
        <v/>
      </c>
      <c r="BD933" s="79" t="str">
        <f>IFERROR(IF(VALUE(MID(BA933,1,1))=1, ", "&amp;VLOOKUP(VALUE(MID(BA933,3,1)), TxtPanelShape!$O$2:$P$50, 2, 0), IF(VALUE(MID(BA933,1,1))&gt;=7, ", "&amp;VLOOKUP(VALUE(MID(BA933,3,1)), TxtPanelShape!$O$2:$P$50, 2, 0),"")),"")</f>
        <v/>
      </c>
      <c r="BE933" s="79" t="str">
        <f>IFERROR("; "&amp;VLOOKUP(VALUE(MID(BA933,4,1)), TxtPanelShape!$V$2:$W$50,2,0),"")</f>
        <v/>
      </c>
      <c r="BF933" s="79" t="str">
        <f t="shared" si="182"/>
        <v/>
      </c>
      <c r="BG933" s="71"/>
      <c r="BH933" s="79" t="str">
        <f>IFERROR(VLOOKUP(BG933, TxtPanelDefinition!$A$2:$B$50, 2, 0),"")</f>
        <v/>
      </c>
      <c r="BI933" s="71"/>
      <c r="BJ933" s="79" t="str">
        <f>IFERROR(VLOOKUP(BI933, TxtPanelDefinition!$A$2:$B$50, 2, 0),"")</f>
        <v/>
      </c>
      <c r="BK933" s="71"/>
      <c r="BL933" s="79" t="str">
        <f>IFERROR(VLOOKUP(BK933, InscrTechniques!$A$2:$B$50, 2, 0),"")</f>
        <v/>
      </c>
      <c r="BM933" s="71"/>
      <c r="BN933" s="79" t="str">
        <f>IFERROR(VLOOKUP(BM933, InscrTechniques!$A$2:$B$50, 2, 0),"")</f>
        <v/>
      </c>
      <c r="BO933" s="71"/>
      <c r="BP933" s="79" t="str">
        <f>IFERROR(VLOOKUP(BO933, InscrTechniques!$A$2:$B$50, 2, 0),"")</f>
        <v/>
      </c>
      <c r="BQ933" s="71"/>
      <c r="BR933" s="79" t="str">
        <f>IFERROR(VLOOKUP(BQ933, InscrTechniques!$A$2:$B$50, 2, 0),"")</f>
        <v/>
      </c>
      <c r="BS933" s="71"/>
      <c r="BT933" s="79" t="str">
        <f>IFERROR(VLOOKUP(BS933, InscrTechniques!$A$2:$B$50, 2, 0),"")</f>
        <v/>
      </c>
      <c r="BU933" s="71"/>
      <c r="BV933" s="79" t="str">
        <f>IFERROR(VLOOKUP(BU933, InscrTechniques!$A$2:$B$50, 2, 0),"")</f>
        <v/>
      </c>
      <c r="BW933" s="125"/>
      <c r="BX933" s="79" t="str">
        <f>IFERROR(VLOOKUP(BW933, InscrTechniques!$A$2:$B$50, 2, 0),"")</f>
        <v/>
      </c>
      <c r="BY933" s="125"/>
      <c r="BZ933" s="79" t="str">
        <f>IFERROR(VLOOKUP(BY933, InscrTechniques!$A$2:$B$50, 2, 0),"")</f>
        <v/>
      </c>
      <c r="CA933" s="74"/>
      <c r="CB933" s="114" t="str">
        <f>IFERROR(VLOOKUP(CA933, LetterStyle!$A$2:$B$50, 2, 0),"")</f>
        <v/>
      </c>
      <c r="CC933" s="74"/>
      <c r="CD933" s="114" t="str">
        <f>IFERROR(VLOOKUP(CC933, LetterStyle!$A$2:$B$50, 2, 0),"")</f>
        <v/>
      </c>
      <c r="CE933" s="74"/>
      <c r="CF933" s="114" t="str">
        <f>IFERROR(VLOOKUP(CE933, LetterStyle!$A$2:$B$50, 2, 0),"")</f>
        <v/>
      </c>
      <c r="CG933" s="74"/>
      <c r="CH933" s="79" t="str">
        <f>IFERROR(VLOOKUP(CG933, LetterStyle!$A$2:$B$50, 2, 0),"")</f>
        <v/>
      </c>
      <c r="CI933" s="71"/>
      <c r="CJ933" s="79" t="str">
        <f>IFERROR(VLOOKUP(CI933, DecMotifs!$A$1:$B$306, 2, 0),"")</f>
        <v/>
      </c>
      <c r="CK933" s="71"/>
      <c r="CL933" s="79" t="str">
        <f>IFERROR(VLOOKUP(CK933, DecMotifs!$A$1:$B$306, 2, 0),"")</f>
        <v/>
      </c>
      <c r="CM933" s="71"/>
      <c r="CN933" s="79" t="str">
        <f>IFERROR(VLOOKUP(CM933, DecMotifs!$A$1:$B$306, 2, 0),"")</f>
        <v/>
      </c>
      <c r="CO933" s="71"/>
      <c r="CP933" s="79" t="str">
        <f>IFERROR(VLOOKUP(CO933, MarginalDec!$A$2:$B$253, 2, 0),"")</f>
        <v/>
      </c>
      <c r="CQ933" s="71"/>
      <c r="CR933" s="79" t="str">
        <f>IFERROR(VLOOKUP(CQ933, MarginalDec!$A$2:$B$253, 2, 0),"")</f>
        <v/>
      </c>
      <c r="CS933" s="71"/>
      <c r="CT933" s="79" t="str">
        <f>IFERROR(VLOOKUP(CS933, MarginalDec!$A$2:$B$253, 2, 0),"")</f>
        <v/>
      </c>
      <c r="CU933" s="71"/>
      <c r="CV933" s="79" t="str">
        <f>IF(ISBLANK(CU933),"", IFERROR(VLOOKUP(CU933, Tooling!$A$2:$B$252, 2, 0),""))</f>
        <v/>
      </c>
      <c r="CW933" s="71"/>
      <c r="CX933" s="79" t="str">
        <f>IF(ISBLANK(CW933),"", IFERROR(VLOOKUP(CW933, Tooling!$A$2:$B$252, 2, 0),""))</f>
        <v/>
      </c>
      <c r="CY933" s="71"/>
      <c r="CZ933" s="79" t="str">
        <f>IF(ISBLANK(CY933),"", IFERROR(VLOOKUP(CY933, Repairs!$A$2:$B$252, 2, 0),""))</f>
        <v/>
      </c>
      <c r="DA933" s="77"/>
      <c r="DB933" s="71"/>
      <c r="DC933" s="79" t="str">
        <f>IFERROR(VLOOKUP(DB933, DatingReason!$A$2:$B$252, 2, 0),"")</f>
        <v/>
      </c>
      <c r="DD933" s="123" t="str">
        <f t="shared" si="183"/>
        <v/>
      </c>
      <c r="DF933" s="119" t="str">
        <f t="array" ref="DF933">IF(AND($B933&lt;&gt;"", $DE933&lt;&gt;"", $DE933&lt;&gt;"No"),MAX(IF($B933=PEOPLE!$B$4:$B$1000, PEOPLE!$Q$4:$Q$1000,""))+100,"")</f>
        <v/>
      </c>
      <c r="DG933" s="68"/>
      <c r="DH933" s="76">
        <f>COUNTIF(PEOPLE!B:B, MEMORIALS!B933)</f>
        <v>0</v>
      </c>
      <c r="DI933" s="82"/>
      <c r="DJ933" s="82"/>
      <c r="DK933" s="82"/>
      <c r="DL933" s="68"/>
      <c r="DM933" s="68"/>
      <c r="DN933" s="68"/>
      <c r="DO933" s="68"/>
      <c r="DP933" s="68"/>
    </row>
    <row r="934" spans="1:120" ht="15" customHeight="1" x14ac:dyDescent="0.25">
      <c r="A934" s="68"/>
      <c r="B934" s="69"/>
      <c r="C934" s="68"/>
      <c r="D934" s="68"/>
      <c r="E934" s="70" t="str">
        <f>IF(D934="","",VLOOKUP(D934,Denomination!$A$2:$B$50, 2, 0))</f>
        <v/>
      </c>
      <c r="F934" s="68"/>
      <c r="G934" s="71"/>
      <c r="H934" s="70" t="str">
        <f>IF(G934="","",VLOOKUP(G934,MCondition!$A$2:$B$50, 2, 0))</f>
        <v/>
      </c>
      <c r="I934" s="72"/>
      <c r="J934" s="71"/>
      <c r="K934" s="70" t="str">
        <f>IF(J934="","",VLOOKUP(J934,ICondition!$A$2:$B$50, 2, 0))</f>
        <v/>
      </c>
      <c r="L934" s="73"/>
      <c r="M934" s="73"/>
      <c r="N934" s="73"/>
      <c r="O934" s="73"/>
      <c r="P934" s="73"/>
      <c r="Q934" s="73"/>
      <c r="R934" s="78"/>
      <c r="S934" s="79" t="str">
        <f>IFERROR(VLOOKUP(R934,Material!$A$2:$B$59, 2, 0),"")</f>
        <v/>
      </c>
      <c r="T934" s="71"/>
      <c r="U934" s="79" t="str">
        <f>IFERROR(VLOOKUP(T934,Material!$A$2:$B$59, 2, 0),"")</f>
        <v/>
      </c>
      <c r="V934" s="71"/>
      <c r="W934" s="79" t="str">
        <f>IFERROR(VLOOKUP(V934,Material!$A$2:$B$59, 2, 0),"")</f>
        <v/>
      </c>
      <c r="X934" s="71"/>
      <c r="Y934" s="79" t="str">
        <f>IFERROR(VLOOKUP(X934,Material!$A$2:$B$59, 2, 0),"")</f>
        <v/>
      </c>
      <c r="Z934" s="71"/>
      <c r="AA934" s="79" t="str">
        <f>IFERROR(VLOOKUP(Z934,Material!$A$2:$B$59, 2, 0),"")</f>
        <v/>
      </c>
      <c r="AB934" s="74"/>
      <c r="AC934" s="75" t="e">
        <f t="shared" si="172"/>
        <v>#VALUE!</v>
      </c>
      <c r="AD934" s="75" t="e">
        <f t="shared" si="173"/>
        <v>#VALUE!</v>
      </c>
      <c r="AE934" s="75" t="e">
        <f t="shared" si="175"/>
        <v>#VALUE!</v>
      </c>
      <c r="AF934" s="75" t="e">
        <f t="shared" si="174"/>
        <v>#VALUE!</v>
      </c>
      <c r="AG934" s="75" t="e">
        <f t="shared" si="176"/>
        <v>#VALUE!</v>
      </c>
      <c r="AH934" s="75" t="e">
        <f t="shared" si="177"/>
        <v>#VALUE!</v>
      </c>
      <c r="AI934" s="75" t="e">
        <f t="shared" si="178"/>
        <v>#VALUE!</v>
      </c>
      <c r="AJ934" s="80" t="e">
        <f t="shared" si="179"/>
        <v>#VALUE!</v>
      </c>
      <c r="AK934" s="79" t="str">
        <f>(IFERROR(VLOOKUP(AB934,Categories!$A$2:$B$20,2,1),""))</f>
        <v/>
      </c>
      <c r="AL934" s="79" t="str">
        <f ca="1">IFERROR(VLOOKUP((HLOOKUP((VLOOKUP($AB934,Categories!$A$2:$F$20,3,1)), $AB$3:$AJ934, (ROW()-ROW($AB$3)+1), 0)), INDIRECT(VLOOKUP($AB934,Categories!$A$2:$F$20,6,1)),2,0),AK934)</f>
        <v/>
      </c>
      <c r="AM934" s="79" t="str">
        <f ca="1">IFERROR(VLOOKUP((HLOOKUP((VLOOKUP($AB934,Categories!$A$2:$F$20,4,1)),$AB$3:$AJ934,(ROW()-ROW($AB$3)+1),0)),INDIRECT(VLOOKUP($AB934,Categories!$A$2:$H$20,7,1)),2,0),"")</f>
        <v/>
      </c>
      <c r="AN934" s="79" t="str">
        <f ca="1">IFERROR(VLOOKUP((HLOOKUP((VLOOKUP($AB934,Categories!$A$2:$F$20,5,1)), $AB$3:$AJ934, (ROW()-ROW($AB$3)+1), 0)), INDIRECT(VLOOKUP($AB934,Categories!$A$2:$H$20,8,1)),2,0),"")</f>
        <v/>
      </c>
      <c r="AO934" s="79" t="str">
        <f t="shared" ca="1" si="180"/>
        <v/>
      </c>
      <c r="AP934" s="81"/>
      <c r="AQ934" s="70" t="str">
        <f>IFERROR(VLOOKUP(VALUE(MID(AP934,1,1)),AdditionalElements!$A$2:$B$50,2,0),"")</f>
        <v/>
      </c>
      <c r="AR934" s="70" t="str">
        <f>IFERROR(VLOOKUP(VALUE(MID(AP934,2,1)),AdditionalElements!$H$2:$I$50,2,0),"")</f>
        <v/>
      </c>
      <c r="AS934" s="70" t="str">
        <f>IFERROR(VLOOKUP(VALUE(MID(AP934,3,1)),AdditionalElements!$O$2:$P$50,2,0),"")</f>
        <v/>
      </c>
      <c r="AT934" s="70" t="str">
        <f>IFERROR(VLOOKUP(VALUE(MID(AP934,4,1)),AdditionalElements!$V$2:$W$50,2,0),"")</f>
        <v/>
      </c>
      <c r="AU934" s="71"/>
      <c r="AV934" s="79" t="str">
        <f>IFERROR(IF(VALUE(MID(AU934,1,1))=1, VLOOKUP(VALUE(MID(AU934,1,1)), TxtPanelShape!$A$2:$C$50, 3, 0), (IF(VALUE(MID(AU934,1,1))&gt;=7, VLOOKUP(VALUE(MID(AU934,1,1)), TxtPanelShape!$A$2:$C$50, 3, 0),VLOOKUP(VALUE(MID(AU934,1,2)),TxtPanelShape!$A$2:$C$50,3,0)))), "")</f>
        <v/>
      </c>
      <c r="AW934" s="79" t="str">
        <f>IFERROR(IF(VALUE(MID(AU934,1,1))=1, ", "&amp;VLOOKUP(VALUE(MID(AU934,2,1)), TxtPanelShape!$H$2:$I$50, 2, 0), IF(VALUE(MID(AU934,1,1))&gt;=7, ", "&amp;VLOOKUP(VALUE(MID(AU934,2,1)), TxtPanelShape!$H$2:$I$50, 2, 0),"")), "")</f>
        <v/>
      </c>
      <c r="AX934" s="79" t="str">
        <f>IFERROR(IF(VALUE(MID(AU934,1,1))=1, ", "&amp;VLOOKUP(VALUE(MID(AU934,3,1)), TxtPanelShape!$O$2:$P$50, 2, 0), IF(VALUE(MID(AU934,1,1))&gt;=7, ", "&amp;VLOOKUP(VALUE(MID(AU934,3,1)), TxtPanelShape!$O$2:$P$50, 2, 0),"")),"")</f>
        <v/>
      </c>
      <c r="AY934" s="79" t="str">
        <f>IFERROR("; "&amp;VLOOKUP(VALUE(MID(AU934,4,1)), TxtPanelShape!$V$2:$W$50,2,0),"")</f>
        <v/>
      </c>
      <c r="AZ934" s="79" t="str">
        <f t="shared" si="181"/>
        <v/>
      </c>
      <c r="BA934" s="71"/>
      <c r="BB934" s="79" t="str">
        <f>IFERROR(IF(VALUE(MID(BA934,1,1))=1, VLOOKUP(VALUE(MID(BA934,1,1)), TxtPanelShape!$A$2:$C$50, 3, 0), (IF(VALUE(MID(BA934,1,1))&gt;=7, VLOOKUP(VALUE(MID(BA934,1,1)), TxtPanelShape!$A$2:$C$50, 3, 0),VLOOKUP(VALUE(MID(BA934,1,2)),TxtPanelShape!$A$2:$C$50,3,0)))), "")</f>
        <v/>
      </c>
      <c r="BC934" s="79" t="str">
        <f>IFERROR(IF(VALUE(MID(BA934,1,1))=1, ", "&amp;VLOOKUP(VALUE(MID(BA934,2,1)), TxtPanelShape!$H$2:$I$50, 2, 0), IF(VALUE(MID(BA934,1,1))&gt;=7, ", "&amp;VLOOKUP(VALUE(MID(BA934,2,1)), TxtPanelShape!$H$2:$I$50, 2, 0),"")), "")</f>
        <v/>
      </c>
      <c r="BD934" s="79" t="str">
        <f>IFERROR(IF(VALUE(MID(BA934,1,1))=1, ", "&amp;VLOOKUP(VALUE(MID(BA934,3,1)), TxtPanelShape!$O$2:$P$50, 2, 0), IF(VALUE(MID(BA934,1,1))&gt;=7, ", "&amp;VLOOKUP(VALUE(MID(BA934,3,1)), TxtPanelShape!$O$2:$P$50, 2, 0),"")),"")</f>
        <v/>
      </c>
      <c r="BE934" s="79" t="str">
        <f>IFERROR("; "&amp;VLOOKUP(VALUE(MID(BA934,4,1)), TxtPanelShape!$V$2:$W$50,2,0),"")</f>
        <v/>
      </c>
      <c r="BF934" s="79" t="str">
        <f t="shared" si="182"/>
        <v/>
      </c>
      <c r="BG934" s="71"/>
      <c r="BH934" s="79" t="str">
        <f>IFERROR(VLOOKUP(BG934, TxtPanelDefinition!$A$2:$B$50, 2, 0),"")</f>
        <v/>
      </c>
      <c r="BI934" s="71"/>
      <c r="BJ934" s="79" t="str">
        <f>IFERROR(VLOOKUP(BI934, TxtPanelDefinition!$A$2:$B$50, 2, 0),"")</f>
        <v/>
      </c>
      <c r="BK934" s="71"/>
      <c r="BL934" s="79" t="str">
        <f>IFERROR(VLOOKUP(BK934, InscrTechniques!$A$2:$B$50, 2, 0),"")</f>
        <v/>
      </c>
      <c r="BM934" s="71"/>
      <c r="BN934" s="79" t="str">
        <f>IFERROR(VLOOKUP(BM934, InscrTechniques!$A$2:$B$50, 2, 0),"")</f>
        <v/>
      </c>
      <c r="BO934" s="71"/>
      <c r="BP934" s="79" t="str">
        <f>IFERROR(VLOOKUP(BO934, InscrTechniques!$A$2:$B$50, 2, 0),"")</f>
        <v/>
      </c>
      <c r="BQ934" s="71"/>
      <c r="BR934" s="79" t="str">
        <f>IFERROR(VLOOKUP(BQ934, InscrTechniques!$A$2:$B$50, 2, 0),"")</f>
        <v/>
      </c>
      <c r="BS934" s="71"/>
      <c r="BT934" s="79" t="str">
        <f>IFERROR(VLOOKUP(BS934, InscrTechniques!$A$2:$B$50, 2, 0),"")</f>
        <v/>
      </c>
      <c r="BU934" s="71"/>
      <c r="BV934" s="79" t="str">
        <f>IFERROR(VLOOKUP(BU934, InscrTechniques!$A$2:$B$50, 2, 0),"")</f>
        <v/>
      </c>
      <c r="BW934" s="125"/>
      <c r="BX934" s="79" t="str">
        <f>IFERROR(VLOOKUP(BW934, InscrTechniques!$A$2:$B$50, 2, 0),"")</f>
        <v/>
      </c>
      <c r="BY934" s="125"/>
      <c r="BZ934" s="79" t="str">
        <f>IFERROR(VLOOKUP(BY934, InscrTechniques!$A$2:$B$50, 2, 0),"")</f>
        <v/>
      </c>
      <c r="CA934" s="74"/>
      <c r="CB934" s="114" t="str">
        <f>IFERROR(VLOOKUP(CA934, LetterStyle!$A$2:$B$50, 2, 0),"")</f>
        <v/>
      </c>
      <c r="CC934" s="74"/>
      <c r="CD934" s="114" t="str">
        <f>IFERROR(VLOOKUP(CC934, LetterStyle!$A$2:$B$50, 2, 0),"")</f>
        <v/>
      </c>
      <c r="CE934" s="74"/>
      <c r="CF934" s="114" t="str">
        <f>IFERROR(VLOOKUP(CE934, LetterStyle!$A$2:$B$50, 2, 0),"")</f>
        <v/>
      </c>
      <c r="CG934" s="74"/>
      <c r="CH934" s="79" t="str">
        <f>IFERROR(VLOOKUP(CG934, LetterStyle!$A$2:$B$50, 2, 0),"")</f>
        <v/>
      </c>
      <c r="CI934" s="71"/>
      <c r="CJ934" s="79" t="str">
        <f>IFERROR(VLOOKUP(CI934, DecMotifs!$A$1:$B$306, 2, 0),"")</f>
        <v/>
      </c>
      <c r="CK934" s="71"/>
      <c r="CL934" s="79" t="str">
        <f>IFERROR(VLOOKUP(CK934, DecMotifs!$A$1:$B$306, 2, 0),"")</f>
        <v/>
      </c>
      <c r="CM934" s="71"/>
      <c r="CN934" s="79" t="str">
        <f>IFERROR(VLOOKUP(CM934, DecMotifs!$A$1:$B$306, 2, 0),"")</f>
        <v/>
      </c>
      <c r="CO934" s="71"/>
      <c r="CP934" s="79" t="str">
        <f>IFERROR(VLOOKUP(CO934, MarginalDec!$A$2:$B$253, 2, 0),"")</f>
        <v/>
      </c>
      <c r="CQ934" s="71"/>
      <c r="CR934" s="79" t="str">
        <f>IFERROR(VLOOKUP(CQ934, MarginalDec!$A$2:$B$253, 2, 0),"")</f>
        <v/>
      </c>
      <c r="CS934" s="71"/>
      <c r="CT934" s="79" t="str">
        <f>IFERROR(VLOOKUP(CS934, MarginalDec!$A$2:$B$253, 2, 0),"")</f>
        <v/>
      </c>
      <c r="CU934" s="71"/>
      <c r="CV934" s="79" t="str">
        <f>IF(ISBLANK(CU934),"", IFERROR(VLOOKUP(CU934, Tooling!$A$2:$B$252, 2, 0),""))</f>
        <v/>
      </c>
      <c r="CW934" s="71"/>
      <c r="CX934" s="79" t="str">
        <f>IF(ISBLANK(CW934),"", IFERROR(VLOOKUP(CW934, Tooling!$A$2:$B$252, 2, 0),""))</f>
        <v/>
      </c>
      <c r="CY934" s="71"/>
      <c r="CZ934" s="79" t="str">
        <f>IF(ISBLANK(CY934),"", IFERROR(VLOOKUP(CY934, Repairs!$A$2:$B$252, 2, 0),""))</f>
        <v/>
      </c>
      <c r="DA934" s="77"/>
      <c r="DB934" s="71"/>
      <c r="DC934" s="79" t="str">
        <f>IFERROR(VLOOKUP(DB934, DatingReason!$A$2:$B$252, 2, 0),"")</f>
        <v/>
      </c>
      <c r="DD934" s="123" t="str">
        <f t="shared" si="183"/>
        <v/>
      </c>
      <c r="DF934" s="119" t="str">
        <f t="array" ref="DF934">IF(AND($B934&lt;&gt;"", $DE934&lt;&gt;"", $DE934&lt;&gt;"No"),MAX(IF($B934=PEOPLE!$B$4:$B$1000, PEOPLE!$Q$4:$Q$1000,""))+100,"")</f>
        <v/>
      </c>
      <c r="DG934" s="68"/>
      <c r="DH934" s="76">
        <f>COUNTIF(PEOPLE!B:B, MEMORIALS!B934)</f>
        <v>0</v>
      </c>
      <c r="DI934" s="82"/>
      <c r="DJ934" s="82"/>
      <c r="DK934" s="82"/>
      <c r="DL934" s="68"/>
      <c r="DM934" s="68"/>
      <c r="DN934" s="68"/>
      <c r="DO934" s="68"/>
      <c r="DP934" s="68"/>
    </row>
    <row r="935" spans="1:120" ht="15" customHeight="1" x14ac:dyDescent="0.25">
      <c r="A935" s="68"/>
      <c r="B935" s="69"/>
      <c r="C935" s="68"/>
      <c r="D935" s="68"/>
      <c r="E935" s="70" t="str">
        <f>IF(D935="","",VLOOKUP(D935,Denomination!$A$2:$B$50, 2, 0))</f>
        <v/>
      </c>
      <c r="F935" s="68"/>
      <c r="G935" s="71"/>
      <c r="H935" s="70" t="str">
        <f>IF(G935="","",VLOOKUP(G935,MCondition!$A$2:$B$50, 2, 0))</f>
        <v/>
      </c>
      <c r="I935" s="72"/>
      <c r="J935" s="71"/>
      <c r="K935" s="70" t="str">
        <f>IF(J935="","",VLOOKUP(J935,ICondition!$A$2:$B$50, 2, 0))</f>
        <v/>
      </c>
      <c r="L935" s="73"/>
      <c r="M935" s="73"/>
      <c r="N935" s="73"/>
      <c r="O935" s="73"/>
      <c r="P935" s="73"/>
      <c r="Q935" s="73"/>
      <c r="R935" s="78"/>
      <c r="S935" s="79" t="str">
        <f>IFERROR(VLOOKUP(R935,Material!$A$2:$B$59, 2, 0),"")</f>
        <v/>
      </c>
      <c r="T935" s="71"/>
      <c r="U935" s="79" t="str">
        <f>IFERROR(VLOOKUP(T935,Material!$A$2:$B$59, 2, 0),"")</f>
        <v/>
      </c>
      <c r="V935" s="71"/>
      <c r="W935" s="79" t="str">
        <f>IFERROR(VLOOKUP(V935,Material!$A$2:$B$59, 2, 0),"")</f>
        <v/>
      </c>
      <c r="X935" s="71"/>
      <c r="Y935" s="79" t="str">
        <f>IFERROR(VLOOKUP(X935,Material!$A$2:$B$59, 2, 0),"")</f>
        <v/>
      </c>
      <c r="Z935" s="71"/>
      <c r="AA935" s="79" t="str">
        <f>IFERROR(VLOOKUP(Z935,Material!$A$2:$B$59, 2, 0),"")</f>
        <v/>
      </c>
      <c r="AB935" s="74"/>
      <c r="AC935" s="75" t="e">
        <f t="shared" si="172"/>
        <v>#VALUE!</v>
      </c>
      <c r="AD935" s="75" t="e">
        <f t="shared" si="173"/>
        <v>#VALUE!</v>
      </c>
      <c r="AE935" s="75" t="e">
        <f t="shared" si="175"/>
        <v>#VALUE!</v>
      </c>
      <c r="AF935" s="75" t="e">
        <f t="shared" si="174"/>
        <v>#VALUE!</v>
      </c>
      <c r="AG935" s="75" t="e">
        <f t="shared" si="176"/>
        <v>#VALUE!</v>
      </c>
      <c r="AH935" s="75" t="e">
        <f t="shared" si="177"/>
        <v>#VALUE!</v>
      </c>
      <c r="AI935" s="75" t="e">
        <f t="shared" si="178"/>
        <v>#VALUE!</v>
      </c>
      <c r="AJ935" s="80" t="e">
        <f t="shared" si="179"/>
        <v>#VALUE!</v>
      </c>
      <c r="AK935" s="79" t="str">
        <f>(IFERROR(VLOOKUP(AB935,Categories!$A$2:$B$20,2,1),""))</f>
        <v/>
      </c>
      <c r="AL935" s="79" t="str">
        <f ca="1">IFERROR(VLOOKUP((HLOOKUP((VLOOKUP($AB935,Categories!$A$2:$F$20,3,1)), $AB$3:$AJ935, (ROW()-ROW($AB$3)+1), 0)), INDIRECT(VLOOKUP($AB935,Categories!$A$2:$F$20,6,1)),2,0),AK935)</f>
        <v/>
      </c>
      <c r="AM935" s="79" t="str">
        <f ca="1">IFERROR(VLOOKUP((HLOOKUP((VLOOKUP($AB935,Categories!$A$2:$F$20,4,1)),$AB$3:$AJ935,(ROW()-ROW($AB$3)+1),0)),INDIRECT(VLOOKUP($AB935,Categories!$A$2:$H$20,7,1)),2,0),"")</f>
        <v/>
      </c>
      <c r="AN935" s="79" t="str">
        <f ca="1">IFERROR(VLOOKUP((HLOOKUP((VLOOKUP($AB935,Categories!$A$2:$F$20,5,1)), $AB$3:$AJ935, (ROW()-ROW($AB$3)+1), 0)), INDIRECT(VLOOKUP($AB935,Categories!$A$2:$H$20,8,1)),2,0),"")</f>
        <v/>
      </c>
      <c r="AO935" s="79" t="str">
        <f t="shared" ca="1" si="180"/>
        <v/>
      </c>
      <c r="AP935" s="81"/>
      <c r="AQ935" s="70" t="str">
        <f>IFERROR(VLOOKUP(VALUE(MID(AP935,1,1)),AdditionalElements!$A$2:$B$50,2,0),"")</f>
        <v/>
      </c>
      <c r="AR935" s="70" t="str">
        <f>IFERROR(VLOOKUP(VALUE(MID(AP935,2,1)),AdditionalElements!$H$2:$I$50,2,0),"")</f>
        <v/>
      </c>
      <c r="AS935" s="70" t="str">
        <f>IFERROR(VLOOKUP(VALUE(MID(AP935,3,1)),AdditionalElements!$O$2:$P$50,2,0),"")</f>
        <v/>
      </c>
      <c r="AT935" s="70" t="str">
        <f>IFERROR(VLOOKUP(VALUE(MID(AP935,4,1)),AdditionalElements!$V$2:$W$50,2,0),"")</f>
        <v/>
      </c>
      <c r="AU935" s="71"/>
      <c r="AV935" s="79" t="str">
        <f>IFERROR(IF(VALUE(MID(AU935,1,1))=1, VLOOKUP(VALUE(MID(AU935,1,1)), TxtPanelShape!$A$2:$C$50, 3, 0), (IF(VALUE(MID(AU935,1,1))&gt;=7, VLOOKUP(VALUE(MID(AU935,1,1)), TxtPanelShape!$A$2:$C$50, 3, 0),VLOOKUP(VALUE(MID(AU935,1,2)),TxtPanelShape!$A$2:$C$50,3,0)))), "")</f>
        <v/>
      </c>
      <c r="AW935" s="79" t="str">
        <f>IFERROR(IF(VALUE(MID(AU935,1,1))=1, ", "&amp;VLOOKUP(VALUE(MID(AU935,2,1)), TxtPanelShape!$H$2:$I$50, 2, 0), IF(VALUE(MID(AU935,1,1))&gt;=7, ", "&amp;VLOOKUP(VALUE(MID(AU935,2,1)), TxtPanelShape!$H$2:$I$50, 2, 0),"")), "")</f>
        <v/>
      </c>
      <c r="AX935" s="79" t="str">
        <f>IFERROR(IF(VALUE(MID(AU935,1,1))=1, ", "&amp;VLOOKUP(VALUE(MID(AU935,3,1)), TxtPanelShape!$O$2:$P$50, 2, 0), IF(VALUE(MID(AU935,1,1))&gt;=7, ", "&amp;VLOOKUP(VALUE(MID(AU935,3,1)), TxtPanelShape!$O$2:$P$50, 2, 0),"")),"")</f>
        <v/>
      </c>
      <c r="AY935" s="79" t="str">
        <f>IFERROR("; "&amp;VLOOKUP(VALUE(MID(AU935,4,1)), TxtPanelShape!$V$2:$W$50,2,0),"")</f>
        <v/>
      </c>
      <c r="AZ935" s="79" t="str">
        <f t="shared" si="181"/>
        <v/>
      </c>
      <c r="BA935" s="71"/>
      <c r="BB935" s="79" t="str">
        <f>IFERROR(IF(VALUE(MID(BA935,1,1))=1, VLOOKUP(VALUE(MID(BA935,1,1)), TxtPanelShape!$A$2:$C$50, 3, 0), (IF(VALUE(MID(BA935,1,1))&gt;=7, VLOOKUP(VALUE(MID(BA935,1,1)), TxtPanelShape!$A$2:$C$50, 3, 0),VLOOKUP(VALUE(MID(BA935,1,2)),TxtPanelShape!$A$2:$C$50,3,0)))), "")</f>
        <v/>
      </c>
      <c r="BC935" s="79" t="str">
        <f>IFERROR(IF(VALUE(MID(BA935,1,1))=1, ", "&amp;VLOOKUP(VALUE(MID(BA935,2,1)), TxtPanelShape!$H$2:$I$50, 2, 0), IF(VALUE(MID(BA935,1,1))&gt;=7, ", "&amp;VLOOKUP(VALUE(MID(BA935,2,1)), TxtPanelShape!$H$2:$I$50, 2, 0),"")), "")</f>
        <v/>
      </c>
      <c r="BD935" s="79" t="str">
        <f>IFERROR(IF(VALUE(MID(BA935,1,1))=1, ", "&amp;VLOOKUP(VALUE(MID(BA935,3,1)), TxtPanelShape!$O$2:$P$50, 2, 0), IF(VALUE(MID(BA935,1,1))&gt;=7, ", "&amp;VLOOKUP(VALUE(MID(BA935,3,1)), TxtPanelShape!$O$2:$P$50, 2, 0),"")),"")</f>
        <v/>
      </c>
      <c r="BE935" s="79" t="str">
        <f>IFERROR("; "&amp;VLOOKUP(VALUE(MID(BA935,4,1)), TxtPanelShape!$V$2:$W$50,2,0),"")</f>
        <v/>
      </c>
      <c r="BF935" s="79" t="str">
        <f t="shared" si="182"/>
        <v/>
      </c>
      <c r="BG935" s="71"/>
      <c r="BH935" s="79" t="str">
        <f>IFERROR(VLOOKUP(BG935, TxtPanelDefinition!$A$2:$B$50, 2, 0),"")</f>
        <v/>
      </c>
      <c r="BI935" s="71"/>
      <c r="BJ935" s="79" t="str">
        <f>IFERROR(VLOOKUP(BI935, TxtPanelDefinition!$A$2:$B$50, 2, 0),"")</f>
        <v/>
      </c>
      <c r="BK935" s="71"/>
      <c r="BL935" s="79" t="str">
        <f>IFERROR(VLOOKUP(BK935, InscrTechniques!$A$2:$B$50, 2, 0),"")</f>
        <v/>
      </c>
      <c r="BM935" s="71"/>
      <c r="BN935" s="79" t="str">
        <f>IFERROR(VLOOKUP(BM935, InscrTechniques!$A$2:$B$50, 2, 0),"")</f>
        <v/>
      </c>
      <c r="BO935" s="71"/>
      <c r="BP935" s="79" t="str">
        <f>IFERROR(VLOOKUP(BO935, InscrTechniques!$A$2:$B$50, 2, 0),"")</f>
        <v/>
      </c>
      <c r="BQ935" s="71"/>
      <c r="BR935" s="79" t="str">
        <f>IFERROR(VLOOKUP(BQ935, InscrTechniques!$A$2:$B$50, 2, 0),"")</f>
        <v/>
      </c>
      <c r="BS935" s="71"/>
      <c r="BT935" s="79" t="str">
        <f>IFERROR(VLOOKUP(BS935, InscrTechniques!$A$2:$B$50, 2, 0),"")</f>
        <v/>
      </c>
      <c r="BU935" s="71"/>
      <c r="BV935" s="79" t="str">
        <f>IFERROR(VLOOKUP(BU935, InscrTechniques!$A$2:$B$50, 2, 0),"")</f>
        <v/>
      </c>
      <c r="BW935" s="125"/>
      <c r="BX935" s="79" t="str">
        <f>IFERROR(VLOOKUP(BW935, InscrTechniques!$A$2:$B$50, 2, 0),"")</f>
        <v/>
      </c>
      <c r="BY935" s="125"/>
      <c r="BZ935" s="79" t="str">
        <f>IFERROR(VLOOKUP(BY935, InscrTechniques!$A$2:$B$50, 2, 0),"")</f>
        <v/>
      </c>
      <c r="CA935" s="74"/>
      <c r="CB935" s="114" t="str">
        <f>IFERROR(VLOOKUP(CA935, LetterStyle!$A$2:$B$50, 2, 0),"")</f>
        <v/>
      </c>
      <c r="CC935" s="74"/>
      <c r="CD935" s="114" t="str">
        <f>IFERROR(VLOOKUP(CC935, LetterStyle!$A$2:$B$50, 2, 0),"")</f>
        <v/>
      </c>
      <c r="CE935" s="74"/>
      <c r="CF935" s="114" t="str">
        <f>IFERROR(VLOOKUP(CE935, LetterStyle!$A$2:$B$50, 2, 0),"")</f>
        <v/>
      </c>
      <c r="CG935" s="74"/>
      <c r="CH935" s="79" t="str">
        <f>IFERROR(VLOOKUP(CG935, LetterStyle!$A$2:$B$50, 2, 0),"")</f>
        <v/>
      </c>
      <c r="CI935" s="71"/>
      <c r="CJ935" s="79" t="str">
        <f>IFERROR(VLOOKUP(CI935, DecMotifs!$A$1:$B$306, 2, 0),"")</f>
        <v/>
      </c>
      <c r="CK935" s="71"/>
      <c r="CL935" s="79" t="str">
        <f>IFERROR(VLOOKUP(CK935, DecMotifs!$A$1:$B$306, 2, 0),"")</f>
        <v/>
      </c>
      <c r="CM935" s="71"/>
      <c r="CN935" s="79" t="str">
        <f>IFERROR(VLOOKUP(CM935, DecMotifs!$A$1:$B$306, 2, 0),"")</f>
        <v/>
      </c>
      <c r="CO935" s="71"/>
      <c r="CP935" s="79" t="str">
        <f>IFERROR(VLOOKUP(CO935, MarginalDec!$A$2:$B$253, 2, 0),"")</f>
        <v/>
      </c>
      <c r="CQ935" s="71"/>
      <c r="CR935" s="79" t="str">
        <f>IFERROR(VLOOKUP(CQ935, MarginalDec!$A$2:$B$253, 2, 0),"")</f>
        <v/>
      </c>
      <c r="CS935" s="71"/>
      <c r="CT935" s="79" t="str">
        <f>IFERROR(VLOOKUP(CS935, MarginalDec!$A$2:$B$253, 2, 0),"")</f>
        <v/>
      </c>
      <c r="CU935" s="71"/>
      <c r="CV935" s="79" t="str">
        <f>IF(ISBLANK(CU935),"", IFERROR(VLOOKUP(CU935, Tooling!$A$2:$B$252, 2, 0),""))</f>
        <v/>
      </c>
      <c r="CW935" s="71"/>
      <c r="CX935" s="79" t="str">
        <f>IF(ISBLANK(CW935),"", IFERROR(VLOOKUP(CW935, Tooling!$A$2:$B$252, 2, 0),""))</f>
        <v/>
      </c>
      <c r="CY935" s="71"/>
      <c r="CZ935" s="79" t="str">
        <f>IF(ISBLANK(CY935),"", IFERROR(VLOOKUP(CY935, Repairs!$A$2:$B$252, 2, 0),""))</f>
        <v/>
      </c>
      <c r="DA935" s="77"/>
      <c r="DB935" s="71"/>
      <c r="DC935" s="79" t="str">
        <f>IFERROR(VLOOKUP(DB935, DatingReason!$A$2:$B$252, 2, 0),"")</f>
        <v/>
      </c>
      <c r="DD935" s="123" t="str">
        <f t="shared" si="183"/>
        <v/>
      </c>
      <c r="DF935" s="119" t="str">
        <f t="array" ref="DF935">IF(AND($B935&lt;&gt;"", $DE935&lt;&gt;"", $DE935&lt;&gt;"No"),MAX(IF($B935=PEOPLE!$B$4:$B$1000, PEOPLE!$Q$4:$Q$1000,""))+100,"")</f>
        <v/>
      </c>
      <c r="DG935" s="68"/>
      <c r="DH935" s="76">
        <f>COUNTIF(PEOPLE!B:B, MEMORIALS!B935)</f>
        <v>0</v>
      </c>
      <c r="DI935" s="82"/>
      <c r="DJ935" s="82"/>
      <c r="DK935" s="82"/>
      <c r="DL935" s="68"/>
      <c r="DM935" s="68"/>
      <c r="DN935" s="68"/>
      <c r="DO935" s="68"/>
      <c r="DP935" s="68"/>
    </row>
    <row r="936" spans="1:120" ht="15" customHeight="1" x14ac:dyDescent="0.25">
      <c r="A936" s="68"/>
      <c r="B936" s="69"/>
      <c r="C936" s="68"/>
      <c r="D936" s="68"/>
      <c r="E936" s="70" t="str">
        <f>IF(D936="","",VLOOKUP(D936,Denomination!$A$2:$B$50, 2, 0))</f>
        <v/>
      </c>
      <c r="F936" s="68"/>
      <c r="G936" s="71"/>
      <c r="H936" s="70" t="str">
        <f>IF(G936="","",VLOOKUP(G936,MCondition!$A$2:$B$50, 2, 0))</f>
        <v/>
      </c>
      <c r="I936" s="72"/>
      <c r="J936" s="71"/>
      <c r="K936" s="70" t="str">
        <f>IF(J936="","",VLOOKUP(J936,ICondition!$A$2:$B$50, 2, 0))</f>
        <v/>
      </c>
      <c r="L936" s="73"/>
      <c r="M936" s="73"/>
      <c r="N936" s="73"/>
      <c r="O936" s="73"/>
      <c r="P936" s="73"/>
      <c r="Q936" s="73"/>
      <c r="R936" s="78"/>
      <c r="S936" s="79" t="str">
        <f>IFERROR(VLOOKUP(R936,Material!$A$2:$B$59, 2, 0),"")</f>
        <v/>
      </c>
      <c r="T936" s="71"/>
      <c r="U936" s="79" t="str">
        <f>IFERROR(VLOOKUP(T936,Material!$A$2:$B$59, 2, 0),"")</f>
        <v/>
      </c>
      <c r="V936" s="71"/>
      <c r="W936" s="79" t="str">
        <f>IFERROR(VLOOKUP(V936,Material!$A$2:$B$59, 2, 0),"")</f>
        <v/>
      </c>
      <c r="X936" s="71"/>
      <c r="Y936" s="79" t="str">
        <f>IFERROR(VLOOKUP(X936,Material!$A$2:$B$59, 2, 0),"")</f>
        <v/>
      </c>
      <c r="Z936" s="71"/>
      <c r="AA936" s="79" t="str">
        <f>IFERROR(VLOOKUP(Z936,Material!$A$2:$B$59, 2, 0),"")</f>
        <v/>
      </c>
      <c r="AB936" s="74"/>
      <c r="AC936" s="75" t="e">
        <f t="shared" si="172"/>
        <v>#VALUE!</v>
      </c>
      <c r="AD936" s="75" t="e">
        <f t="shared" si="173"/>
        <v>#VALUE!</v>
      </c>
      <c r="AE936" s="75" t="e">
        <f t="shared" si="175"/>
        <v>#VALUE!</v>
      </c>
      <c r="AF936" s="75" t="e">
        <f t="shared" si="174"/>
        <v>#VALUE!</v>
      </c>
      <c r="AG936" s="75" t="e">
        <f t="shared" si="176"/>
        <v>#VALUE!</v>
      </c>
      <c r="AH936" s="75" t="e">
        <f t="shared" si="177"/>
        <v>#VALUE!</v>
      </c>
      <c r="AI936" s="75" t="e">
        <f t="shared" si="178"/>
        <v>#VALUE!</v>
      </c>
      <c r="AJ936" s="80" t="e">
        <f t="shared" si="179"/>
        <v>#VALUE!</v>
      </c>
      <c r="AK936" s="79" t="str">
        <f>(IFERROR(VLOOKUP(AB936,Categories!$A$2:$B$20,2,1),""))</f>
        <v/>
      </c>
      <c r="AL936" s="79" t="str">
        <f ca="1">IFERROR(VLOOKUP((HLOOKUP((VLOOKUP($AB936,Categories!$A$2:$F$20,3,1)), $AB$3:$AJ936, (ROW()-ROW($AB$3)+1), 0)), INDIRECT(VLOOKUP($AB936,Categories!$A$2:$F$20,6,1)),2,0),AK936)</f>
        <v/>
      </c>
      <c r="AM936" s="79" t="str">
        <f ca="1">IFERROR(VLOOKUP((HLOOKUP((VLOOKUP($AB936,Categories!$A$2:$F$20,4,1)),$AB$3:$AJ936,(ROW()-ROW($AB$3)+1),0)),INDIRECT(VLOOKUP($AB936,Categories!$A$2:$H$20,7,1)),2,0),"")</f>
        <v/>
      </c>
      <c r="AN936" s="79" t="str">
        <f ca="1">IFERROR(VLOOKUP((HLOOKUP((VLOOKUP($AB936,Categories!$A$2:$F$20,5,1)), $AB$3:$AJ936, (ROW()-ROW($AB$3)+1), 0)), INDIRECT(VLOOKUP($AB936,Categories!$A$2:$H$20,8,1)),2,0),"")</f>
        <v/>
      </c>
      <c r="AO936" s="79" t="str">
        <f t="shared" ca="1" si="180"/>
        <v/>
      </c>
      <c r="AP936" s="81"/>
      <c r="AQ936" s="70" t="str">
        <f>IFERROR(VLOOKUP(VALUE(MID(AP936,1,1)),AdditionalElements!$A$2:$B$50,2,0),"")</f>
        <v/>
      </c>
      <c r="AR936" s="70" t="str">
        <f>IFERROR(VLOOKUP(VALUE(MID(AP936,2,1)),AdditionalElements!$H$2:$I$50,2,0),"")</f>
        <v/>
      </c>
      <c r="AS936" s="70" t="str">
        <f>IFERROR(VLOOKUP(VALUE(MID(AP936,3,1)),AdditionalElements!$O$2:$P$50,2,0),"")</f>
        <v/>
      </c>
      <c r="AT936" s="70" t="str">
        <f>IFERROR(VLOOKUP(VALUE(MID(AP936,4,1)),AdditionalElements!$V$2:$W$50,2,0),"")</f>
        <v/>
      </c>
      <c r="AU936" s="71"/>
      <c r="AV936" s="79" t="str">
        <f>IFERROR(IF(VALUE(MID(AU936,1,1))=1, VLOOKUP(VALUE(MID(AU936,1,1)), TxtPanelShape!$A$2:$C$50, 3, 0), (IF(VALUE(MID(AU936,1,1))&gt;=7, VLOOKUP(VALUE(MID(AU936,1,1)), TxtPanelShape!$A$2:$C$50, 3, 0),VLOOKUP(VALUE(MID(AU936,1,2)),TxtPanelShape!$A$2:$C$50,3,0)))), "")</f>
        <v/>
      </c>
      <c r="AW936" s="79" t="str">
        <f>IFERROR(IF(VALUE(MID(AU936,1,1))=1, ", "&amp;VLOOKUP(VALUE(MID(AU936,2,1)), TxtPanelShape!$H$2:$I$50, 2, 0), IF(VALUE(MID(AU936,1,1))&gt;=7, ", "&amp;VLOOKUP(VALUE(MID(AU936,2,1)), TxtPanelShape!$H$2:$I$50, 2, 0),"")), "")</f>
        <v/>
      </c>
      <c r="AX936" s="79" t="str">
        <f>IFERROR(IF(VALUE(MID(AU936,1,1))=1, ", "&amp;VLOOKUP(VALUE(MID(AU936,3,1)), TxtPanelShape!$O$2:$P$50, 2, 0), IF(VALUE(MID(AU936,1,1))&gt;=7, ", "&amp;VLOOKUP(VALUE(MID(AU936,3,1)), TxtPanelShape!$O$2:$P$50, 2, 0),"")),"")</f>
        <v/>
      </c>
      <c r="AY936" s="79" t="str">
        <f>IFERROR("; "&amp;VLOOKUP(VALUE(MID(AU936,4,1)), TxtPanelShape!$V$2:$W$50,2,0),"")</f>
        <v/>
      </c>
      <c r="AZ936" s="79" t="str">
        <f t="shared" si="181"/>
        <v/>
      </c>
      <c r="BA936" s="71"/>
      <c r="BB936" s="79" t="str">
        <f>IFERROR(IF(VALUE(MID(BA936,1,1))=1, VLOOKUP(VALUE(MID(BA936,1,1)), TxtPanelShape!$A$2:$C$50, 3, 0), (IF(VALUE(MID(BA936,1,1))&gt;=7, VLOOKUP(VALUE(MID(BA936,1,1)), TxtPanelShape!$A$2:$C$50, 3, 0),VLOOKUP(VALUE(MID(BA936,1,2)),TxtPanelShape!$A$2:$C$50,3,0)))), "")</f>
        <v/>
      </c>
      <c r="BC936" s="79" t="str">
        <f>IFERROR(IF(VALUE(MID(BA936,1,1))=1, ", "&amp;VLOOKUP(VALUE(MID(BA936,2,1)), TxtPanelShape!$H$2:$I$50, 2, 0), IF(VALUE(MID(BA936,1,1))&gt;=7, ", "&amp;VLOOKUP(VALUE(MID(BA936,2,1)), TxtPanelShape!$H$2:$I$50, 2, 0),"")), "")</f>
        <v/>
      </c>
      <c r="BD936" s="79" t="str">
        <f>IFERROR(IF(VALUE(MID(BA936,1,1))=1, ", "&amp;VLOOKUP(VALUE(MID(BA936,3,1)), TxtPanelShape!$O$2:$P$50, 2, 0), IF(VALUE(MID(BA936,1,1))&gt;=7, ", "&amp;VLOOKUP(VALUE(MID(BA936,3,1)), TxtPanelShape!$O$2:$P$50, 2, 0),"")),"")</f>
        <v/>
      </c>
      <c r="BE936" s="79" t="str">
        <f>IFERROR("; "&amp;VLOOKUP(VALUE(MID(BA936,4,1)), TxtPanelShape!$V$2:$W$50,2,0),"")</f>
        <v/>
      </c>
      <c r="BF936" s="79" t="str">
        <f t="shared" si="182"/>
        <v/>
      </c>
      <c r="BG936" s="71"/>
      <c r="BH936" s="79" t="str">
        <f>IFERROR(VLOOKUP(BG936, TxtPanelDefinition!$A$2:$B$50, 2, 0),"")</f>
        <v/>
      </c>
      <c r="BI936" s="71"/>
      <c r="BJ936" s="79" t="str">
        <f>IFERROR(VLOOKUP(BI936, TxtPanelDefinition!$A$2:$B$50, 2, 0),"")</f>
        <v/>
      </c>
      <c r="BK936" s="71"/>
      <c r="BL936" s="79" t="str">
        <f>IFERROR(VLOOKUP(BK936, InscrTechniques!$A$2:$B$50, 2, 0),"")</f>
        <v/>
      </c>
      <c r="BM936" s="71"/>
      <c r="BN936" s="79" t="str">
        <f>IFERROR(VLOOKUP(BM936, InscrTechniques!$A$2:$B$50, 2, 0),"")</f>
        <v/>
      </c>
      <c r="BO936" s="71"/>
      <c r="BP936" s="79" t="str">
        <f>IFERROR(VLOOKUP(BO936, InscrTechniques!$A$2:$B$50, 2, 0),"")</f>
        <v/>
      </c>
      <c r="BQ936" s="71"/>
      <c r="BR936" s="79" t="str">
        <f>IFERROR(VLOOKUP(BQ936, InscrTechniques!$A$2:$B$50, 2, 0),"")</f>
        <v/>
      </c>
      <c r="BS936" s="71"/>
      <c r="BT936" s="79" t="str">
        <f>IFERROR(VLOOKUP(BS936, InscrTechniques!$A$2:$B$50, 2, 0),"")</f>
        <v/>
      </c>
      <c r="BU936" s="71"/>
      <c r="BV936" s="79" t="str">
        <f>IFERROR(VLOOKUP(BU936, InscrTechniques!$A$2:$B$50, 2, 0),"")</f>
        <v/>
      </c>
      <c r="BW936" s="125"/>
      <c r="BX936" s="79" t="str">
        <f>IFERROR(VLOOKUP(BW936, InscrTechniques!$A$2:$B$50, 2, 0),"")</f>
        <v/>
      </c>
      <c r="BY936" s="125"/>
      <c r="BZ936" s="79" t="str">
        <f>IFERROR(VLOOKUP(BY936, InscrTechniques!$A$2:$B$50, 2, 0),"")</f>
        <v/>
      </c>
      <c r="CA936" s="74"/>
      <c r="CB936" s="114" t="str">
        <f>IFERROR(VLOOKUP(CA936, LetterStyle!$A$2:$B$50, 2, 0),"")</f>
        <v/>
      </c>
      <c r="CC936" s="74"/>
      <c r="CD936" s="114" t="str">
        <f>IFERROR(VLOOKUP(CC936, LetterStyle!$A$2:$B$50, 2, 0),"")</f>
        <v/>
      </c>
      <c r="CE936" s="74"/>
      <c r="CF936" s="114" t="str">
        <f>IFERROR(VLOOKUP(CE936, LetterStyle!$A$2:$B$50, 2, 0),"")</f>
        <v/>
      </c>
      <c r="CG936" s="74"/>
      <c r="CH936" s="79" t="str">
        <f>IFERROR(VLOOKUP(CG936, LetterStyle!$A$2:$B$50, 2, 0),"")</f>
        <v/>
      </c>
      <c r="CI936" s="71"/>
      <c r="CJ936" s="79" t="str">
        <f>IFERROR(VLOOKUP(CI936, DecMotifs!$A$1:$B$306, 2, 0),"")</f>
        <v/>
      </c>
      <c r="CK936" s="71"/>
      <c r="CL936" s="79" t="str">
        <f>IFERROR(VLOOKUP(CK936, DecMotifs!$A$1:$B$306, 2, 0),"")</f>
        <v/>
      </c>
      <c r="CM936" s="71"/>
      <c r="CN936" s="79" t="str">
        <f>IFERROR(VLOOKUP(CM936, DecMotifs!$A$1:$B$306, 2, 0),"")</f>
        <v/>
      </c>
      <c r="CO936" s="71"/>
      <c r="CP936" s="79" t="str">
        <f>IFERROR(VLOOKUP(CO936, MarginalDec!$A$2:$B$253, 2, 0),"")</f>
        <v/>
      </c>
      <c r="CQ936" s="71"/>
      <c r="CR936" s="79" t="str">
        <f>IFERROR(VLOOKUP(CQ936, MarginalDec!$A$2:$B$253, 2, 0),"")</f>
        <v/>
      </c>
      <c r="CS936" s="71"/>
      <c r="CT936" s="79" t="str">
        <f>IFERROR(VLOOKUP(CS936, MarginalDec!$A$2:$B$253, 2, 0),"")</f>
        <v/>
      </c>
      <c r="CU936" s="71"/>
      <c r="CV936" s="79" t="str">
        <f>IF(ISBLANK(CU936),"", IFERROR(VLOOKUP(CU936, Tooling!$A$2:$B$252, 2, 0),""))</f>
        <v/>
      </c>
      <c r="CW936" s="71"/>
      <c r="CX936" s="79" t="str">
        <f>IF(ISBLANK(CW936),"", IFERROR(VLOOKUP(CW936, Tooling!$A$2:$B$252, 2, 0),""))</f>
        <v/>
      </c>
      <c r="CY936" s="71"/>
      <c r="CZ936" s="79" t="str">
        <f>IF(ISBLANK(CY936),"", IFERROR(VLOOKUP(CY936, Repairs!$A$2:$B$252, 2, 0),""))</f>
        <v/>
      </c>
      <c r="DA936" s="77"/>
      <c r="DB936" s="71"/>
      <c r="DC936" s="79" t="str">
        <f>IFERROR(VLOOKUP(DB936, DatingReason!$A$2:$B$252, 2, 0),"")</f>
        <v/>
      </c>
      <c r="DD936" s="123" t="str">
        <f t="shared" si="183"/>
        <v/>
      </c>
      <c r="DF936" s="119" t="str">
        <f t="array" ref="DF936">IF(AND($B936&lt;&gt;"", $DE936&lt;&gt;"", $DE936&lt;&gt;"No"),MAX(IF($B936=PEOPLE!$B$4:$B$1000, PEOPLE!$Q$4:$Q$1000,""))+100,"")</f>
        <v/>
      </c>
      <c r="DG936" s="68"/>
      <c r="DH936" s="76">
        <f>COUNTIF(PEOPLE!B:B, MEMORIALS!B936)</f>
        <v>0</v>
      </c>
      <c r="DI936" s="82"/>
      <c r="DJ936" s="82"/>
      <c r="DK936" s="82"/>
      <c r="DL936" s="68"/>
      <c r="DM936" s="68"/>
      <c r="DN936" s="68"/>
      <c r="DO936" s="68"/>
      <c r="DP936" s="68"/>
    </row>
    <row r="937" spans="1:120" ht="15" customHeight="1" x14ac:dyDescent="0.25">
      <c r="A937" s="68"/>
      <c r="B937" s="69"/>
      <c r="C937" s="68"/>
      <c r="D937" s="68"/>
      <c r="E937" s="70" t="str">
        <f>IF(D937="","",VLOOKUP(D937,Denomination!$A$2:$B$50, 2, 0))</f>
        <v/>
      </c>
      <c r="F937" s="68"/>
      <c r="G937" s="71"/>
      <c r="H937" s="70" t="str">
        <f>IF(G937="","",VLOOKUP(G937,MCondition!$A$2:$B$50, 2, 0))</f>
        <v/>
      </c>
      <c r="I937" s="72"/>
      <c r="J937" s="71"/>
      <c r="K937" s="70" t="str">
        <f>IF(J937="","",VLOOKUP(J937,ICondition!$A$2:$B$50, 2, 0))</f>
        <v/>
      </c>
      <c r="L937" s="73"/>
      <c r="M937" s="73"/>
      <c r="N937" s="73"/>
      <c r="O937" s="73"/>
      <c r="P937" s="73"/>
      <c r="Q937" s="73"/>
      <c r="R937" s="78"/>
      <c r="S937" s="79" t="str">
        <f>IFERROR(VLOOKUP(R937,Material!$A$2:$B$59, 2, 0),"")</f>
        <v/>
      </c>
      <c r="T937" s="71"/>
      <c r="U937" s="79" t="str">
        <f>IFERROR(VLOOKUP(T937,Material!$A$2:$B$59, 2, 0),"")</f>
        <v/>
      </c>
      <c r="V937" s="71"/>
      <c r="W937" s="79" t="str">
        <f>IFERROR(VLOOKUP(V937,Material!$A$2:$B$59, 2, 0),"")</f>
        <v/>
      </c>
      <c r="X937" s="71"/>
      <c r="Y937" s="79" t="str">
        <f>IFERROR(VLOOKUP(X937,Material!$A$2:$B$59, 2, 0),"")</f>
        <v/>
      </c>
      <c r="Z937" s="71"/>
      <c r="AA937" s="79" t="str">
        <f>IFERROR(VLOOKUP(Z937,Material!$A$2:$B$59, 2, 0),"")</f>
        <v/>
      </c>
      <c r="AB937" s="74"/>
      <c r="AC937" s="75" t="e">
        <f t="shared" si="172"/>
        <v>#VALUE!</v>
      </c>
      <c r="AD937" s="75" t="e">
        <f t="shared" si="173"/>
        <v>#VALUE!</v>
      </c>
      <c r="AE937" s="75" t="e">
        <f t="shared" si="175"/>
        <v>#VALUE!</v>
      </c>
      <c r="AF937" s="75" t="e">
        <f t="shared" si="174"/>
        <v>#VALUE!</v>
      </c>
      <c r="AG937" s="75" t="e">
        <f t="shared" si="176"/>
        <v>#VALUE!</v>
      </c>
      <c r="AH937" s="75" t="e">
        <f t="shared" si="177"/>
        <v>#VALUE!</v>
      </c>
      <c r="AI937" s="75" t="e">
        <f t="shared" si="178"/>
        <v>#VALUE!</v>
      </c>
      <c r="AJ937" s="80" t="e">
        <f t="shared" si="179"/>
        <v>#VALUE!</v>
      </c>
      <c r="AK937" s="79" t="str">
        <f>(IFERROR(VLOOKUP(AB937,Categories!$A$2:$B$20,2,1),""))</f>
        <v/>
      </c>
      <c r="AL937" s="79" t="str">
        <f ca="1">IFERROR(VLOOKUP((HLOOKUP((VLOOKUP($AB937,Categories!$A$2:$F$20,3,1)), $AB$3:$AJ937, (ROW()-ROW($AB$3)+1), 0)), INDIRECT(VLOOKUP($AB937,Categories!$A$2:$F$20,6,1)),2,0),AK937)</f>
        <v/>
      </c>
      <c r="AM937" s="79" t="str">
        <f ca="1">IFERROR(VLOOKUP((HLOOKUP((VLOOKUP($AB937,Categories!$A$2:$F$20,4,1)),$AB$3:$AJ937,(ROW()-ROW($AB$3)+1),0)),INDIRECT(VLOOKUP($AB937,Categories!$A$2:$H$20,7,1)),2,0),"")</f>
        <v/>
      </c>
      <c r="AN937" s="79" t="str">
        <f ca="1">IFERROR(VLOOKUP((HLOOKUP((VLOOKUP($AB937,Categories!$A$2:$F$20,5,1)), $AB$3:$AJ937, (ROW()-ROW($AB$3)+1), 0)), INDIRECT(VLOOKUP($AB937,Categories!$A$2:$H$20,8,1)),2,0),"")</f>
        <v/>
      </c>
      <c r="AO937" s="79" t="str">
        <f t="shared" ca="1" si="180"/>
        <v/>
      </c>
      <c r="AP937" s="81"/>
      <c r="AQ937" s="70" t="str">
        <f>IFERROR(VLOOKUP(VALUE(MID(AP937,1,1)),AdditionalElements!$A$2:$B$50,2,0),"")</f>
        <v/>
      </c>
      <c r="AR937" s="70" t="str">
        <f>IFERROR(VLOOKUP(VALUE(MID(AP937,2,1)),AdditionalElements!$H$2:$I$50,2,0),"")</f>
        <v/>
      </c>
      <c r="AS937" s="70" t="str">
        <f>IFERROR(VLOOKUP(VALUE(MID(AP937,3,1)),AdditionalElements!$O$2:$P$50,2,0),"")</f>
        <v/>
      </c>
      <c r="AT937" s="70" t="str">
        <f>IFERROR(VLOOKUP(VALUE(MID(AP937,4,1)),AdditionalElements!$V$2:$W$50,2,0),"")</f>
        <v/>
      </c>
      <c r="AU937" s="71"/>
      <c r="AV937" s="79" t="str">
        <f>IFERROR(IF(VALUE(MID(AU937,1,1))=1, VLOOKUP(VALUE(MID(AU937,1,1)), TxtPanelShape!$A$2:$C$50, 3, 0), (IF(VALUE(MID(AU937,1,1))&gt;=7, VLOOKUP(VALUE(MID(AU937,1,1)), TxtPanelShape!$A$2:$C$50, 3, 0),VLOOKUP(VALUE(MID(AU937,1,2)),TxtPanelShape!$A$2:$C$50,3,0)))), "")</f>
        <v/>
      </c>
      <c r="AW937" s="79" t="str">
        <f>IFERROR(IF(VALUE(MID(AU937,1,1))=1, ", "&amp;VLOOKUP(VALUE(MID(AU937,2,1)), TxtPanelShape!$H$2:$I$50, 2, 0), IF(VALUE(MID(AU937,1,1))&gt;=7, ", "&amp;VLOOKUP(VALUE(MID(AU937,2,1)), TxtPanelShape!$H$2:$I$50, 2, 0),"")), "")</f>
        <v/>
      </c>
      <c r="AX937" s="79" t="str">
        <f>IFERROR(IF(VALUE(MID(AU937,1,1))=1, ", "&amp;VLOOKUP(VALUE(MID(AU937,3,1)), TxtPanelShape!$O$2:$P$50, 2, 0), IF(VALUE(MID(AU937,1,1))&gt;=7, ", "&amp;VLOOKUP(VALUE(MID(AU937,3,1)), TxtPanelShape!$O$2:$P$50, 2, 0),"")),"")</f>
        <v/>
      </c>
      <c r="AY937" s="79" t="str">
        <f>IFERROR("; "&amp;VLOOKUP(VALUE(MID(AU937,4,1)), TxtPanelShape!$V$2:$W$50,2,0),"")</f>
        <v/>
      </c>
      <c r="AZ937" s="79" t="str">
        <f t="shared" si="181"/>
        <v/>
      </c>
      <c r="BA937" s="71"/>
      <c r="BB937" s="79" t="str">
        <f>IFERROR(IF(VALUE(MID(BA937,1,1))=1, VLOOKUP(VALUE(MID(BA937,1,1)), TxtPanelShape!$A$2:$C$50, 3, 0), (IF(VALUE(MID(BA937,1,1))&gt;=7, VLOOKUP(VALUE(MID(BA937,1,1)), TxtPanelShape!$A$2:$C$50, 3, 0),VLOOKUP(VALUE(MID(BA937,1,2)),TxtPanelShape!$A$2:$C$50,3,0)))), "")</f>
        <v/>
      </c>
      <c r="BC937" s="79" t="str">
        <f>IFERROR(IF(VALUE(MID(BA937,1,1))=1, ", "&amp;VLOOKUP(VALUE(MID(BA937,2,1)), TxtPanelShape!$H$2:$I$50, 2, 0), IF(VALUE(MID(BA937,1,1))&gt;=7, ", "&amp;VLOOKUP(VALUE(MID(BA937,2,1)), TxtPanelShape!$H$2:$I$50, 2, 0),"")), "")</f>
        <v/>
      </c>
      <c r="BD937" s="79" t="str">
        <f>IFERROR(IF(VALUE(MID(BA937,1,1))=1, ", "&amp;VLOOKUP(VALUE(MID(BA937,3,1)), TxtPanelShape!$O$2:$P$50, 2, 0), IF(VALUE(MID(BA937,1,1))&gt;=7, ", "&amp;VLOOKUP(VALUE(MID(BA937,3,1)), TxtPanelShape!$O$2:$P$50, 2, 0),"")),"")</f>
        <v/>
      </c>
      <c r="BE937" s="79" t="str">
        <f>IFERROR("; "&amp;VLOOKUP(VALUE(MID(BA937,4,1)), TxtPanelShape!$V$2:$W$50,2,0),"")</f>
        <v/>
      </c>
      <c r="BF937" s="79" t="str">
        <f t="shared" si="182"/>
        <v/>
      </c>
      <c r="BG937" s="71"/>
      <c r="BH937" s="79" t="str">
        <f>IFERROR(VLOOKUP(BG937, TxtPanelDefinition!$A$2:$B$50, 2, 0),"")</f>
        <v/>
      </c>
      <c r="BI937" s="71"/>
      <c r="BJ937" s="79" t="str">
        <f>IFERROR(VLOOKUP(BI937, TxtPanelDefinition!$A$2:$B$50, 2, 0),"")</f>
        <v/>
      </c>
      <c r="BK937" s="71"/>
      <c r="BL937" s="79" t="str">
        <f>IFERROR(VLOOKUP(BK937, InscrTechniques!$A$2:$B$50, 2, 0),"")</f>
        <v/>
      </c>
      <c r="BM937" s="71"/>
      <c r="BN937" s="79" t="str">
        <f>IFERROR(VLOOKUP(BM937, InscrTechniques!$A$2:$B$50, 2, 0),"")</f>
        <v/>
      </c>
      <c r="BO937" s="71"/>
      <c r="BP937" s="79" t="str">
        <f>IFERROR(VLOOKUP(BO937, InscrTechniques!$A$2:$B$50, 2, 0),"")</f>
        <v/>
      </c>
      <c r="BQ937" s="71"/>
      <c r="BR937" s="79" t="str">
        <f>IFERROR(VLOOKUP(BQ937, InscrTechniques!$A$2:$B$50, 2, 0),"")</f>
        <v/>
      </c>
      <c r="BS937" s="71"/>
      <c r="BT937" s="79" t="str">
        <f>IFERROR(VLOOKUP(BS937, InscrTechniques!$A$2:$B$50, 2, 0),"")</f>
        <v/>
      </c>
      <c r="BU937" s="71"/>
      <c r="BV937" s="79" t="str">
        <f>IFERROR(VLOOKUP(BU937, InscrTechniques!$A$2:$B$50, 2, 0),"")</f>
        <v/>
      </c>
      <c r="BW937" s="125"/>
      <c r="BX937" s="79" t="str">
        <f>IFERROR(VLOOKUP(BW937, InscrTechniques!$A$2:$B$50, 2, 0),"")</f>
        <v/>
      </c>
      <c r="BY937" s="125"/>
      <c r="BZ937" s="79" t="str">
        <f>IFERROR(VLOOKUP(BY937, InscrTechniques!$A$2:$B$50, 2, 0),"")</f>
        <v/>
      </c>
      <c r="CA937" s="74"/>
      <c r="CB937" s="114" t="str">
        <f>IFERROR(VLOOKUP(CA937, LetterStyle!$A$2:$B$50, 2, 0),"")</f>
        <v/>
      </c>
      <c r="CC937" s="74"/>
      <c r="CD937" s="114" t="str">
        <f>IFERROR(VLOOKUP(CC937, LetterStyle!$A$2:$B$50, 2, 0),"")</f>
        <v/>
      </c>
      <c r="CE937" s="74"/>
      <c r="CF937" s="114" t="str">
        <f>IFERROR(VLOOKUP(CE937, LetterStyle!$A$2:$B$50, 2, 0),"")</f>
        <v/>
      </c>
      <c r="CG937" s="74"/>
      <c r="CH937" s="79" t="str">
        <f>IFERROR(VLOOKUP(CG937, LetterStyle!$A$2:$B$50, 2, 0),"")</f>
        <v/>
      </c>
      <c r="CI937" s="71"/>
      <c r="CJ937" s="79" t="str">
        <f>IFERROR(VLOOKUP(CI937, DecMotifs!$A$1:$B$306, 2, 0),"")</f>
        <v/>
      </c>
      <c r="CK937" s="71"/>
      <c r="CL937" s="79" t="str">
        <f>IFERROR(VLOOKUP(CK937, DecMotifs!$A$1:$B$306, 2, 0),"")</f>
        <v/>
      </c>
      <c r="CM937" s="71"/>
      <c r="CN937" s="79" t="str">
        <f>IFERROR(VLOOKUP(CM937, DecMotifs!$A$1:$B$306, 2, 0),"")</f>
        <v/>
      </c>
      <c r="CO937" s="71"/>
      <c r="CP937" s="79" t="str">
        <f>IFERROR(VLOOKUP(CO937, MarginalDec!$A$2:$B$253, 2, 0),"")</f>
        <v/>
      </c>
      <c r="CQ937" s="71"/>
      <c r="CR937" s="79" t="str">
        <f>IFERROR(VLOOKUP(CQ937, MarginalDec!$A$2:$B$253, 2, 0),"")</f>
        <v/>
      </c>
      <c r="CS937" s="71"/>
      <c r="CT937" s="79" t="str">
        <f>IFERROR(VLOOKUP(CS937, MarginalDec!$A$2:$B$253, 2, 0),"")</f>
        <v/>
      </c>
      <c r="CU937" s="71"/>
      <c r="CV937" s="79" t="str">
        <f>IF(ISBLANK(CU937),"", IFERROR(VLOOKUP(CU937, Tooling!$A$2:$B$252, 2, 0),""))</f>
        <v/>
      </c>
      <c r="CW937" s="71"/>
      <c r="CX937" s="79" t="str">
        <f>IF(ISBLANK(CW937),"", IFERROR(VLOOKUP(CW937, Tooling!$A$2:$B$252, 2, 0),""))</f>
        <v/>
      </c>
      <c r="CY937" s="71"/>
      <c r="CZ937" s="79" t="str">
        <f>IF(ISBLANK(CY937),"", IFERROR(VLOOKUP(CY937, Repairs!$A$2:$B$252, 2, 0),""))</f>
        <v/>
      </c>
      <c r="DA937" s="77"/>
      <c r="DB937" s="71"/>
      <c r="DC937" s="79" t="str">
        <f>IFERROR(VLOOKUP(DB937, DatingReason!$A$2:$B$252, 2, 0),"")</f>
        <v/>
      </c>
      <c r="DD937" s="123" t="str">
        <f t="shared" si="183"/>
        <v/>
      </c>
      <c r="DF937" s="119" t="str">
        <f t="array" ref="DF937">IF(AND($B937&lt;&gt;"", $DE937&lt;&gt;"", $DE937&lt;&gt;"No"),MAX(IF($B937=PEOPLE!$B$4:$B$1000, PEOPLE!$Q$4:$Q$1000,""))+100,"")</f>
        <v/>
      </c>
      <c r="DG937" s="68"/>
      <c r="DH937" s="76">
        <f>COUNTIF(PEOPLE!B:B, MEMORIALS!B937)</f>
        <v>0</v>
      </c>
      <c r="DI937" s="82"/>
      <c r="DJ937" s="82"/>
      <c r="DK937" s="82"/>
      <c r="DL937" s="68"/>
      <c r="DM937" s="68"/>
      <c r="DN937" s="68"/>
      <c r="DO937" s="68"/>
      <c r="DP937" s="68"/>
    </row>
    <row r="938" spans="1:120" ht="15" customHeight="1" x14ac:dyDescent="0.25">
      <c r="A938" s="68"/>
      <c r="B938" s="69"/>
      <c r="C938" s="68"/>
      <c r="D938" s="68"/>
      <c r="E938" s="70" t="str">
        <f>IF(D938="","",VLOOKUP(D938,Denomination!$A$2:$B$50, 2, 0))</f>
        <v/>
      </c>
      <c r="F938" s="68"/>
      <c r="G938" s="71"/>
      <c r="H938" s="70" t="str">
        <f>IF(G938="","",VLOOKUP(G938,MCondition!$A$2:$B$50, 2, 0))</f>
        <v/>
      </c>
      <c r="I938" s="72"/>
      <c r="J938" s="71"/>
      <c r="K938" s="70" t="str">
        <f>IF(J938="","",VLOOKUP(J938,ICondition!$A$2:$B$50, 2, 0))</f>
        <v/>
      </c>
      <c r="L938" s="73"/>
      <c r="M938" s="73"/>
      <c r="N938" s="73"/>
      <c r="O938" s="73"/>
      <c r="P938" s="73"/>
      <c r="Q938" s="73"/>
      <c r="R938" s="78"/>
      <c r="S938" s="79" t="str">
        <f>IFERROR(VLOOKUP(R938,Material!$A$2:$B$59, 2, 0),"")</f>
        <v/>
      </c>
      <c r="T938" s="71"/>
      <c r="U938" s="79" t="str">
        <f>IFERROR(VLOOKUP(T938,Material!$A$2:$B$59, 2, 0),"")</f>
        <v/>
      </c>
      <c r="V938" s="71"/>
      <c r="W938" s="79" t="str">
        <f>IFERROR(VLOOKUP(V938,Material!$A$2:$B$59, 2, 0),"")</f>
        <v/>
      </c>
      <c r="X938" s="71"/>
      <c r="Y938" s="79" t="str">
        <f>IFERROR(VLOOKUP(X938,Material!$A$2:$B$59, 2, 0),"")</f>
        <v/>
      </c>
      <c r="Z938" s="71"/>
      <c r="AA938" s="79" t="str">
        <f>IFERROR(VLOOKUP(Z938,Material!$A$2:$B$59, 2, 0),"")</f>
        <v/>
      </c>
      <c r="AB938" s="74"/>
      <c r="AC938" s="75" t="e">
        <f t="shared" si="172"/>
        <v>#VALUE!</v>
      </c>
      <c r="AD938" s="75" t="e">
        <f t="shared" si="173"/>
        <v>#VALUE!</v>
      </c>
      <c r="AE938" s="75" t="e">
        <f t="shared" si="175"/>
        <v>#VALUE!</v>
      </c>
      <c r="AF938" s="75" t="e">
        <f t="shared" si="174"/>
        <v>#VALUE!</v>
      </c>
      <c r="AG938" s="75" t="e">
        <f t="shared" si="176"/>
        <v>#VALUE!</v>
      </c>
      <c r="AH938" s="75" t="e">
        <f t="shared" si="177"/>
        <v>#VALUE!</v>
      </c>
      <c r="AI938" s="75" t="e">
        <f t="shared" si="178"/>
        <v>#VALUE!</v>
      </c>
      <c r="AJ938" s="80" t="e">
        <f t="shared" si="179"/>
        <v>#VALUE!</v>
      </c>
      <c r="AK938" s="79" t="str">
        <f>(IFERROR(VLOOKUP(AB938,Categories!$A$2:$B$20,2,1),""))</f>
        <v/>
      </c>
      <c r="AL938" s="79" t="str">
        <f ca="1">IFERROR(VLOOKUP((HLOOKUP((VLOOKUP($AB938,Categories!$A$2:$F$20,3,1)), $AB$3:$AJ938, (ROW()-ROW($AB$3)+1), 0)), INDIRECT(VLOOKUP($AB938,Categories!$A$2:$F$20,6,1)),2,0),AK938)</f>
        <v/>
      </c>
      <c r="AM938" s="79" t="str">
        <f ca="1">IFERROR(VLOOKUP((HLOOKUP((VLOOKUP($AB938,Categories!$A$2:$F$20,4,1)),$AB$3:$AJ938,(ROW()-ROW($AB$3)+1),0)),INDIRECT(VLOOKUP($AB938,Categories!$A$2:$H$20,7,1)),2,0),"")</f>
        <v/>
      </c>
      <c r="AN938" s="79" t="str">
        <f ca="1">IFERROR(VLOOKUP((HLOOKUP((VLOOKUP($AB938,Categories!$A$2:$F$20,5,1)), $AB$3:$AJ938, (ROW()-ROW($AB$3)+1), 0)), INDIRECT(VLOOKUP($AB938,Categories!$A$2:$H$20,8,1)),2,0),"")</f>
        <v/>
      </c>
      <c r="AO938" s="79" t="str">
        <f t="shared" ca="1" si="180"/>
        <v/>
      </c>
      <c r="AP938" s="81"/>
      <c r="AQ938" s="70" t="str">
        <f>IFERROR(VLOOKUP(VALUE(MID(AP938,1,1)),AdditionalElements!$A$2:$B$50,2,0),"")</f>
        <v/>
      </c>
      <c r="AR938" s="70" t="str">
        <f>IFERROR(VLOOKUP(VALUE(MID(AP938,2,1)),AdditionalElements!$H$2:$I$50,2,0),"")</f>
        <v/>
      </c>
      <c r="AS938" s="70" t="str">
        <f>IFERROR(VLOOKUP(VALUE(MID(AP938,3,1)),AdditionalElements!$O$2:$P$50,2,0),"")</f>
        <v/>
      </c>
      <c r="AT938" s="70" t="str">
        <f>IFERROR(VLOOKUP(VALUE(MID(AP938,4,1)),AdditionalElements!$V$2:$W$50,2,0),"")</f>
        <v/>
      </c>
      <c r="AU938" s="71"/>
      <c r="AV938" s="79" t="str">
        <f>IFERROR(IF(VALUE(MID(AU938,1,1))=1, VLOOKUP(VALUE(MID(AU938,1,1)), TxtPanelShape!$A$2:$C$50, 3, 0), (IF(VALUE(MID(AU938,1,1))&gt;=7, VLOOKUP(VALUE(MID(AU938,1,1)), TxtPanelShape!$A$2:$C$50, 3, 0),VLOOKUP(VALUE(MID(AU938,1,2)),TxtPanelShape!$A$2:$C$50,3,0)))), "")</f>
        <v/>
      </c>
      <c r="AW938" s="79" t="str">
        <f>IFERROR(IF(VALUE(MID(AU938,1,1))=1, ", "&amp;VLOOKUP(VALUE(MID(AU938,2,1)), TxtPanelShape!$H$2:$I$50, 2, 0), IF(VALUE(MID(AU938,1,1))&gt;=7, ", "&amp;VLOOKUP(VALUE(MID(AU938,2,1)), TxtPanelShape!$H$2:$I$50, 2, 0),"")), "")</f>
        <v/>
      </c>
      <c r="AX938" s="79" t="str">
        <f>IFERROR(IF(VALUE(MID(AU938,1,1))=1, ", "&amp;VLOOKUP(VALUE(MID(AU938,3,1)), TxtPanelShape!$O$2:$P$50, 2, 0), IF(VALUE(MID(AU938,1,1))&gt;=7, ", "&amp;VLOOKUP(VALUE(MID(AU938,3,1)), TxtPanelShape!$O$2:$P$50, 2, 0),"")),"")</f>
        <v/>
      </c>
      <c r="AY938" s="79" t="str">
        <f>IFERROR("; "&amp;VLOOKUP(VALUE(MID(AU938,4,1)), TxtPanelShape!$V$2:$W$50,2,0),"")</f>
        <v/>
      </c>
      <c r="AZ938" s="79" t="str">
        <f t="shared" si="181"/>
        <v/>
      </c>
      <c r="BA938" s="71"/>
      <c r="BB938" s="79" t="str">
        <f>IFERROR(IF(VALUE(MID(BA938,1,1))=1, VLOOKUP(VALUE(MID(BA938,1,1)), TxtPanelShape!$A$2:$C$50, 3, 0), (IF(VALUE(MID(BA938,1,1))&gt;=7, VLOOKUP(VALUE(MID(BA938,1,1)), TxtPanelShape!$A$2:$C$50, 3, 0),VLOOKUP(VALUE(MID(BA938,1,2)),TxtPanelShape!$A$2:$C$50,3,0)))), "")</f>
        <v/>
      </c>
      <c r="BC938" s="79" t="str">
        <f>IFERROR(IF(VALUE(MID(BA938,1,1))=1, ", "&amp;VLOOKUP(VALUE(MID(BA938,2,1)), TxtPanelShape!$H$2:$I$50, 2, 0), IF(VALUE(MID(BA938,1,1))&gt;=7, ", "&amp;VLOOKUP(VALUE(MID(BA938,2,1)), TxtPanelShape!$H$2:$I$50, 2, 0),"")), "")</f>
        <v/>
      </c>
      <c r="BD938" s="79" t="str">
        <f>IFERROR(IF(VALUE(MID(BA938,1,1))=1, ", "&amp;VLOOKUP(VALUE(MID(BA938,3,1)), TxtPanelShape!$O$2:$P$50, 2, 0), IF(VALUE(MID(BA938,1,1))&gt;=7, ", "&amp;VLOOKUP(VALUE(MID(BA938,3,1)), TxtPanelShape!$O$2:$P$50, 2, 0),"")),"")</f>
        <v/>
      </c>
      <c r="BE938" s="79" t="str">
        <f>IFERROR("; "&amp;VLOOKUP(VALUE(MID(BA938,4,1)), TxtPanelShape!$V$2:$W$50,2,0),"")</f>
        <v/>
      </c>
      <c r="BF938" s="79" t="str">
        <f t="shared" si="182"/>
        <v/>
      </c>
      <c r="BG938" s="71"/>
      <c r="BH938" s="79" t="str">
        <f>IFERROR(VLOOKUP(BG938, TxtPanelDefinition!$A$2:$B$50, 2, 0),"")</f>
        <v/>
      </c>
      <c r="BI938" s="71"/>
      <c r="BJ938" s="79" t="str">
        <f>IFERROR(VLOOKUP(BI938, TxtPanelDefinition!$A$2:$B$50, 2, 0),"")</f>
        <v/>
      </c>
      <c r="BK938" s="71"/>
      <c r="BL938" s="79" t="str">
        <f>IFERROR(VLOOKUP(BK938, InscrTechniques!$A$2:$B$50, 2, 0),"")</f>
        <v/>
      </c>
      <c r="BM938" s="71"/>
      <c r="BN938" s="79" t="str">
        <f>IFERROR(VLOOKUP(BM938, InscrTechniques!$A$2:$B$50, 2, 0),"")</f>
        <v/>
      </c>
      <c r="BO938" s="71"/>
      <c r="BP938" s="79" t="str">
        <f>IFERROR(VLOOKUP(BO938, InscrTechniques!$A$2:$B$50, 2, 0),"")</f>
        <v/>
      </c>
      <c r="BQ938" s="71"/>
      <c r="BR938" s="79" t="str">
        <f>IFERROR(VLOOKUP(BQ938, InscrTechniques!$A$2:$B$50, 2, 0),"")</f>
        <v/>
      </c>
      <c r="BS938" s="71"/>
      <c r="BT938" s="79" t="str">
        <f>IFERROR(VLOOKUP(BS938, InscrTechniques!$A$2:$B$50, 2, 0),"")</f>
        <v/>
      </c>
      <c r="BU938" s="71"/>
      <c r="BV938" s="79" t="str">
        <f>IFERROR(VLOOKUP(BU938, InscrTechniques!$A$2:$B$50, 2, 0),"")</f>
        <v/>
      </c>
      <c r="BW938" s="125"/>
      <c r="BX938" s="79" t="str">
        <f>IFERROR(VLOOKUP(BW938, InscrTechniques!$A$2:$B$50, 2, 0),"")</f>
        <v/>
      </c>
      <c r="BY938" s="125"/>
      <c r="BZ938" s="79" t="str">
        <f>IFERROR(VLOOKUP(BY938, InscrTechniques!$A$2:$B$50, 2, 0),"")</f>
        <v/>
      </c>
      <c r="CA938" s="74"/>
      <c r="CB938" s="114" t="str">
        <f>IFERROR(VLOOKUP(CA938, LetterStyle!$A$2:$B$50, 2, 0),"")</f>
        <v/>
      </c>
      <c r="CC938" s="74"/>
      <c r="CD938" s="114" t="str">
        <f>IFERROR(VLOOKUP(CC938, LetterStyle!$A$2:$B$50, 2, 0),"")</f>
        <v/>
      </c>
      <c r="CE938" s="74"/>
      <c r="CF938" s="114" t="str">
        <f>IFERROR(VLOOKUP(CE938, LetterStyle!$A$2:$B$50, 2, 0),"")</f>
        <v/>
      </c>
      <c r="CG938" s="74"/>
      <c r="CH938" s="79" t="str">
        <f>IFERROR(VLOOKUP(CG938, LetterStyle!$A$2:$B$50, 2, 0),"")</f>
        <v/>
      </c>
      <c r="CI938" s="71"/>
      <c r="CJ938" s="79" t="str">
        <f>IFERROR(VLOOKUP(CI938, DecMotifs!$A$1:$B$306, 2, 0),"")</f>
        <v/>
      </c>
      <c r="CK938" s="71"/>
      <c r="CL938" s="79" t="str">
        <f>IFERROR(VLOOKUP(CK938, DecMotifs!$A$1:$B$306, 2, 0),"")</f>
        <v/>
      </c>
      <c r="CM938" s="71"/>
      <c r="CN938" s="79" t="str">
        <f>IFERROR(VLOOKUP(CM938, DecMotifs!$A$1:$B$306, 2, 0),"")</f>
        <v/>
      </c>
      <c r="CO938" s="71"/>
      <c r="CP938" s="79" t="str">
        <f>IFERROR(VLOOKUP(CO938, MarginalDec!$A$2:$B$253, 2, 0),"")</f>
        <v/>
      </c>
      <c r="CQ938" s="71"/>
      <c r="CR938" s="79" t="str">
        <f>IFERROR(VLOOKUP(CQ938, MarginalDec!$A$2:$B$253, 2, 0),"")</f>
        <v/>
      </c>
      <c r="CS938" s="71"/>
      <c r="CT938" s="79" t="str">
        <f>IFERROR(VLOOKUP(CS938, MarginalDec!$A$2:$B$253, 2, 0),"")</f>
        <v/>
      </c>
      <c r="CU938" s="71"/>
      <c r="CV938" s="79" t="str">
        <f>IF(ISBLANK(CU938),"", IFERROR(VLOOKUP(CU938, Tooling!$A$2:$B$252, 2, 0),""))</f>
        <v/>
      </c>
      <c r="CW938" s="71"/>
      <c r="CX938" s="79" t="str">
        <f>IF(ISBLANK(CW938),"", IFERROR(VLOOKUP(CW938, Tooling!$A$2:$B$252, 2, 0),""))</f>
        <v/>
      </c>
      <c r="CY938" s="71"/>
      <c r="CZ938" s="79" t="str">
        <f>IF(ISBLANK(CY938),"", IFERROR(VLOOKUP(CY938, Repairs!$A$2:$B$252, 2, 0),""))</f>
        <v/>
      </c>
      <c r="DA938" s="77"/>
      <c r="DB938" s="71"/>
      <c r="DC938" s="79" t="str">
        <f>IFERROR(VLOOKUP(DB938, DatingReason!$A$2:$B$252, 2, 0),"")</f>
        <v/>
      </c>
      <c r="DD938" s="123" t="str">
        <f t="shared" si="183"/>
        <v/>
      </c>
      <c r="DF938" s="119" t="str">
        <f t="array" ref="DF938">IF(AND($B938&lt;&gt;"", $DE938&lt;&gt;"", $DE938&lt;&gt;"No"),MAX(IF($B938=PEOPLE!$B$4:$B$1000, PEOPLE!$Q$4:$Q$1000,""))+100,"")</f>
        <v/>
      </c>
      <c r="DG938" s="68"/>
      <c r="DH938" s="76">
        <f>COUNTIF(PEOPLE!B:B, MEMORIALS!B938)</f>
        <v>0</v>
      </c>
      <c r="DI938" s="82"/>
      <c r="DJ938" s="82"/>
      <c r="DK938" s="82"/>
      <c r="DL938" s="68"/>
      <c r="DM938" s="68"/>
      <c r="DN938" s="68"/>
      <c r="DO938" s="68"/>
      <c r="DP938" s="68"/>
    </row>
    <row r="939" spans="1:120" ht="15" customHeight="1" x14ac:dyDescent="0.25">
      <c r="A939" s="68"/>
      <c r="B939" s="69"/>
      <c r="C939" s="68"/>
      <c r="D939" s="68"/>
      <c r="E939" s="70" t="str">
        <f>IF(D939="","",VLOOKUP(D939,Denomination!$A$2:$B$50, 2, 0))</f>
        <v/>
      </c>
      <c r="F939" s="68"/>
      <c r="G939" s="71"/>
      <c r="H939" s="70" t="str">
        <f>IF(G939="","",VLOOKUP(G939,MCondition!$A$2:$B$50, 2, 0))</f>
        <v/>
      </c>
      <c r="I939" s="72"/>
      <c r="J939" s="71"/>
      <c r="K939" s="70" t="str">
        <f>IF(J939="","",VLOOKUP(J939,ICondition!$A$2:$B$50, 2, 0))</f>
        <v/>
      </c>
      <c r="L939" s="73"/>
      <c r="M939" s="73"/>
      <c r="N939" s="73"/>
      <c r="O939" s="73"/>
      <c r="P939" s="73"/>
      <c r="Q939" s="73"/>
      <c r="R939" s="78"/>
      <c r="S939" s="79" t="str">
        <f>IFERROR(VLOOKUP(R939,Material!$A$2:$B$59, 2, 0),"")</f>
        <v/>
      </c>
      <c r="T939" s="71"/>
      <c r="U939" s="79" t="str">
        <f>IFERROR(VLOOKUP(T939,Material!$A$2:$B$59, 2, 0),"")</f>
        <v/>
      </c>
      <c r="V939" s="71"/>
      <c r="W939" s="79" t="str">
        <f>IFERROR(VLOOKUP(V939,Material!$A$2:$B$59, 2, 0),"")</f>
        <v/>
      </c>
      <c r="X939" s="71"/>
      <c r="Y939" s="79" t="str">
        <f>IFERROR(VLOOKUP(X939,Material!$A$2:$B$59, 2, 0),"")</f>
        <v/>
      </c>
      <c r="Z939" s="71"/>
      <c r="AA939" s="79" t="str">
        <f>IFERROR(VLOOKUP(Z939,Material!$A$2:$B$59, 2, 0),"")</f>
        <v/>
      </c>
      <c r="AB939" s="74"/>
      <c r="AC939" s="75" t="e">
        <f t="shared" si="172"/>
        <v>#VALUE!</v>
      </c>
      <c r="AD939" s="75" t="e">
        <f t="shared" si="173"/>
        <v>#VALUE!</v>
      </c>
      <c r="AE939" s="75" t="e">
        <f t="shared" si="175"/>
        <v>#VALUE!</v>
      </c>
      <c r="AF939" s="75" t="e">
        <f t="shared" si="174"/>
        <v>#VALUE!</v>
      </c>
      <c r="AG939" s="75" t="e">
        <f t="shared" si="176"/>
        <v>#VALUE!</v>
      </c>
      <c r="AH939" s="75" t="e">
        <f t="shared" si="177"/>
        <v>#VALUE!</v>
      </c>
      <c r="AI939" s="75" t="e">
        <f t="shared" si="178"/>
        <v>#VALUE!</v>
      </c>
      <c r="AJ939" s="80" t="e">
        <f t="shared" si="179"/>
        <v>#VALUE!</v>
      </c>
      <c r="AK939" s="79" t="str">
        <f>(IFERROR(VLOOKUP(AB939,Categories!$A$2:$B$20,2,1),""))</f>
        <v/>
      </c>
      <c r="AL939" s="79" t="str">
        <f ca="1">IFERROR(VLOOKUP((HLOOKUP((VLOOKUP($AB939,Categories!$A$2:$F$20,3,1)), $AB$3:$AJ939, (ROW()-ROW($AB$3)+1), 0)), INDIRECT(VLOOKUP($AB939,Categories!$A$2:$F$20,6,1)),2,0),AK939)</f>
        <v/>
      </c>
      <c r="AM939" s="79" t="str">
        <f ca="1">IFERROR(VLOOKUP((HLOOKUP((VLOOKUP($AB939,Categories!$A$2:$F$20,4,1)),$AB$3:$AJ939,(ROW()-ROW($AB$3)+1),0)),INDIRECT(VLOOKUP($AB939,Categories!$A$2:$H$20,7,1)),2,0),"")</f>
        <v/>
      </c>
      <c r="AN939" s="79" t="str">
        <f ca="1">IFERROR(VLOOKUP((HLOOKUP((VLOOKUP($AB939,Categories!$A$2:$F$20,5,1)), $AB$3:$AJ939, (ROW()-ROW($AB$3)+1), 0)), INDIRECT(VLOOKUP($AB939,Categories!$A$2:$H$20,8,1)),2,0),"")</f>
        <v/>
      </c>
      <c r="AO939" s="79" t="str">
        <f t="shared" ca="1" si="180"/>
        <v/>
      </c>
      <c r="AP939" s="81"/>
      <c r="AQ939" s="70" t="str">
        <f>IFERROR(VLOOKUP(VALUE(MID(AP939,1,1)),AdditionalElements!$A$2:$B$50,2,0),"")</f>
        <v/>
      </c>
      <c r="AR939" s="70" t="str">
        <f>IFERROR(VLOOKUP(VALUE(MID(AP939,2,1)),AdditionalElements!$H$2:$I$50,2,0),"")</f>
        <v/>
      </c>
      <c r="AS939" s="70" t="str">
        <f>IFERROR(VLOOKUP(VALUE(MID(AP939,3,1)),AdditionalElements!$O$2:$P$50,2,0),"")</f>
        <v/>
      </c>
      <c r="AT939" s="70" t="str">
        <f>IFERROR(VLOOKUP(VALUE(MID(AP939,4,1)),AdditionalElements!$V$2:$W$50,2,0),"")</f>
        <v/>
      </c>
      <c r="AU939" s="71"/>
      <c r="AV939" s="79" t="str">
        <f>IFERROR(IF(VALUE(MID(AU939,1,1))=1, VLOOKUP(VALUE(MID(AU939,1,1)), TxtPanelShape!$A$2:$C$50, 3, 0), (IF(VALUE(MID(AU939,1,1))&gt;=7, VLOOKUP(VALUE(MID(AU939,1,1)), TxtPanelShape!$A$2:$C$50, 3, 0),VLOOKUP(VALUE(MID(AU939,1,2)),TxtPanelShape!$A$2:$C$50,3,0)))), "")</f>
        <v/>
      </c>
      <c r="AW939" s="79" t="str">
        <f>IFERROR(IF(VALUE(MID(AU939,1,1))=1, ", "&amp;VLOOKUP(VALUE(MID(AU939,2,1)), TxtPanelShape!$H$2:$I$50, 2, 0), IF(VALUE(MID(AU939,1,1))&gt;=7, ", "&amp;VLOOKUP(VALUE(MID(AU939,2,1)), TxtPanelShape!$H$2:$I$50, 2, 0),"")), "")</f>
        <v/>
      </c>
      <c r="AX939" s="79" t="str">
        <f>IFERROR(IF(VALUE(MID(AU939,1,1))=1, ", "&amp;VLOOKUP(VALUE(MID(AU939,3,1)), TxtPanelShape!$O$2:$P$50, 2, 0), IF(VALUE(MID(AU939,1,1))&gt;=7, ", "&amp;VLOOKUP(VALUE(MID(AU939,3,1)), TxtPanelShape!$O$2:$P$50, 2, 0),"")),"")</f>
        <v/>
      </c>
      <c r="AY939" s="79" t="str">
        <f>IFERROR("; "&amp;VLOOKUP(VALUE(MID(AU939,4,1)), TxtPanelShape!$V$2:$W$50,2,0),"")</f>
        <v/>
      </c>
      <c r="AZ939" s="79" t="str">
        <f t="shared" si="181"/>
        <v/>
      </c>
      <c r="BA939" s="71"/>
      <c r="BB939" s="79" t="str">
        <f>IFERROR(IF(VALUE(MID(BA939,1,1))=1, VLOOKUP(VALUE(MID(BA939,1,1)), TxtPanelShape!$A$2:$C$50, 3, 0), (IF(VALUE(MID(BA939,1,1))&gt;=7, VLOOKUP(VALUE(MID(BA939,1,1)), TxtPanelShape!$A$2:$C$50, 3, 0),VLOOKUP(VALUE(MID(BA939,1,2)),TxtPanelShape!$A$2:$C$50,3,0)))), "")</f>
        <v/>
      </c>
      <c r="BC939" s="79" t="str">
        <f>IFERROR(IF(VALUE(MID(BA939,1,1))=1, ", "&amp;VLOOKUP(VALUE(MID(BA939,2,1)), TxtPanelShape!$H$2:$I$50, 2, 0), IF(VALUE(MID(BA939,1,1))&gt;=7, ", "&amp;VLOOKUP(VALUE(MID(BA939,2,1)), TxtPanelShape!$H$2:$I$50, 2, 0),"")), "")</f>
        <v/>
      </c>
      <c r="BD939" s="79" t="str">
        <f>IFERROR(IF(VALUE(MID(BA939,1,1))=1, ", "&amp;VLOOKUP(VALUE(MID(BA939,3,1)), TxtPanelShape!$O$2:$P$50, 2, 0), IF(VALUE(MID(BA939,1,1))&gt;=7, ", "&amp;VLOOKUP(VALUE(MID(BA939,3,1)), TxtPanelShape!$O$2:$P$50, 2, 0),"")),"")</f>
        <v/>
      </c>
      <c r="BE939" s="79" t="str">
        <f>IFERROR("; "&amp;VLOOKUP(VALUE(MID(BA939,4,1)), TxtPanelShape!$V$2:$W$50,2,0),"")</f>
        <v/>
      </c>
      <c r="BF939" s="79" t="str">
        <f t="shared" si="182"/>
        <v/>
      </c>
      <c r="BG939" s="71"/>
      <c r="BH939" s="79" t="str">
        <f>IFERROR(VLOOKUP(BG939, TxtPanelDefinition!$A$2:$B$50, 2, 0),"")</f>
        <v/>
      </c>
      <c r="BI939" s="71"/>
      <c r="BJ939" s="79" t="str">
        <f>IFERROR(VLOOKUP(BI939, TxtPanelDefinition!$A$2:$B$50, 2, 0),"")</f>
        <v/>
      </c>
      <c r="BK939" s="71"/>
      <c r="BL939" s="79" t="str">
        <f>IFERROR(VLOOKUP(BK939, InscrTechniques!$A$2:$B$50, 2, 0),"")</f>
        <v/>
      </c>
      <c r="BM939" s="71"/>
      <c r="BN939" s="79" t="str">
        <f>IFERROR(VLOOKUP(BM939, InscrTechniques!$A$2:$B$50, 2, 0),"")</f>
        <v/>
      </c>
      <c r="BO939" s="71"/>
      <c r="BP939" s="79" t="str">
        <f>IFERROR(VLOOKUP(BO939, InscrTechniques!$A$2:$B$50, 2, 0),"")</f>
        <v/>
      </c>
      <c r="BQ939" s="71"/>
      <c r="BR939" s="79" t="str">
        <f>IFERROR(VLOOKUP(BQ939, InscrTechniques!$A$2:$B$50, 2, 0),"")</f>
        <v/>
      </c>
      <c r="BS939" s="71"/>
      <c r="BT939" s="79" t="str">
        <f>IFERROR(VLOOKUP(BS939, InscrTechniques!$A$2:$B$50, 2, 0),"")</f>
        <v/>
      </c>
      <c r="BU939" s="71"/>
      <c r="BV939" s="79" t="str">
        <f>IFERROR(VLOOKUP(BU939, InscrTechniques!$A$2:$B$50, 2, 0),"")</f>
        <v/>
      </c>
      <c r="BW939" s="125"/>
      <c r="BX939" s="79" t="str">
        <f>IFERROR(VLOOKUP(BW939, InscrTechniques!$A$2:$B$50, 2, 0),"")</f>
        <v/>
      </c>
      <c r="BY939" s="125"/>
      <c r="BZ939" s="79" t="str">
        <f>IFERROR(VLOOKUP(BY939, InscrTechniques!$A$2:$B$50, 2, 0),"")</f>
        <v/>
      </c>
      <c r="CA939" s="74"/>
      <c r="CB939" s="114" t="str">
        <f>IFERROR(VLOOKUP(CA939, LetterStyle!$A$2:$B$50, 2, 0),"")</f>
        <v/>
      </c>
      <c r="CC939" s="74"/>
      <c r="CD939" s="114" t="str">
        <f>IFERROR(VLOOKUP(CC939, LetterStyle!$A$2:$B$50, 2, 0),"")</f>
        <v/>
      </c>
      <c r="CE939" s="74"/>
      <c r="CF939" s="114" t="str">
        <f>IFERROR(VLOOKUP(CE939, LetterStyle!$A$2:$B$50, 2, 0),"")</f>
        <v/>
      </c>
      <c r="CG939" s="74"/>
      <c r="CH939" s="79" t="str">
        <f>IFERROR(VLOOKUP(CG939, LetterStyle!$A$2:$B$50, 2, 0),"")</f>
        <v/>
      </c>
      <c r="CI939" s="71"/>
      <c r="CJ939" s="79" t="str">
        <f>IFERROR(VLOOKUP(CI939, DecMotifs!$A$1:$B$306, 2, 0),"")</f>
        <v/>
      </c>
      <c r="CK939" s="71"/>
      <c r="CL939" s="79" t="str">
        <f>IFERROR(VLOOKUP(CK939, DecMotifs!$A$1:$B$306, 2, 0),"")</f>
        <v/>
      </c>
      <c r="CM939" s="71"/>
      <c r="CN939" s="79" t="str">
        <f>IFERROR(VLOOKUP(CM939, DecMotifs!$A$1:$B$306, 2, 0),"")</f>
        <v/>
      </c>
      <c r="CO939" s="71"/>
      <c r="CP939" s="79" t="str">
        <f>IFERROR(VLOOKUP(CO939, MarginalDec!$A$2:$B$253, 2, 0),"")</f>
        <v/>
      </c>
      <c r="CQ939" s="71"/>
      <c r="CR939" s="79" t="str">
        <f>IFERROR(VLOOKUP(CQ939, MarginalDec!$A$2:$B$253, 2, 0),"")</f>
        <v/>
      </c>
      <c r="CS939" s="71"/>
      <c r="CT939" s="79" t="str">
        <f>IFERROR(VLOOKUP(CS939, MarginalDec!$A$2:$B$253, 2, 0),"")</f>
        <v/>
      </c>
      <c r="CU939" s="71"/>
      <c r="CV939" s="79" t="str">
        <f>IF(ISBLANK(CU939),"", IFERROR(VLOOKUP(CU939, Tooling!$A$2:$B$252, 2, 0),""))</f>
        <v/>
      </c>
      <c r="CW939" s="71"/>
      <c r="CX939" s="79" t="str">
        <f>IF(ISBLANK(CW939),"", IFERROR(VLOOKUP(CW939, Tooling!$A$2:$B$252, 2, 0),""))</f>
        <v/>
      </c>
      <c r="CY939" s="71"/>
      <c r="CZ939" s="79" t="str">
        <f>IF(ISBLANK(CY939),"", IFERROR(VLOOKUP(CY939, Repairs!$A$2:$B$252, 2, 0),""))</f>
        <v/>
      </c>
      <c r="DA939" s="77"/>
      <c r="DB939" s="71"/>
      <c r="DC939" s="79" t="str">
        <f>IFERROR(VLOOKUP(DB939, DatingReason!$A$2:$B$252, 2, 0),"")</f>
        <v/>
      </c>
      <c r="DD939" s="123" t="str">
        <f t="shared" si="183"/>
        <v/>
      </c>
      <c r="DF939" s="119" t="str">
        <f t="array" ref="DF939">IF(AND($B939&lt;&gt;"", $DE939&lt;&gt;"", $DE939&lt;&gt;"No"),MAX(IF($B939=PEOPLE!$B$4:$B$1000, PEOPLE!$Q$4:$Q$1000,""))+100,"")</f>
        <v/>
      </c>
      <c r="DG939" s="68"/>
      <c r="DH939" s="76">
        <f>COUNTIF(PEOPLE!B:B, MEMORIALS!B939)</f>
        <v>0</v>
      </c>
      <c r="DI939" s="82"/>
      <c r="DJ939" s="82"/>
      <c r="DK939" s="82"/>
      <c r="DL939" s="68"/>
      <c r="DM939" s="68"/>
      <c r="DN939" s="68"/>
      <c r="DO939" s="68"/>
      <c r="DP939" s="68"/>
    </row>
    <row r="940" spans="1:120" ht="15" customHeight="1" x14ac:dyDescent="0.25">
      <c r="A940" s="68"/>
      <c r="B940" s="69"/>
      <c r="C940" s="68"/>
      <c r="D940" s="68"/>
      <c r="E940" s="70" t="str">
        <f>IF(D940="","",VLOOKUP(D940,Denomination!$A$2:$B$50, 2, 0))</f>
        <v/>
      </c>
      <c r="F940" s="68"/>
      <c r="G940" s="71"/>
      <c r="H940" s="70" t="str">
        <f>IF(G940="","",VLOOKUP(G940,MCondition!$A$2:$B$50, 2, 0))</f>
        <v/>
      </c>
      <c r="I940" s="72"/>
      <c r="J940" s="71"/>
      <c r="K940" s="70" t="str">
        <f>IF(J940="","",VLOOKUP(J940,ICondition!$A$2:$B$50, 2, 0))</f>
        <v/>
      </c>
      <c r="L940" s="73"/>
      <c r="M940" s="73"/>
      <c r="N940" s="73"/>
      <c r="O940" s="73"/>
      <c r="P940" s="73"/>
      <c r="Q940" s="73"/>
      <c r="R940" s="78"/>
      <c r="S940" s="79" t="str">
        <f>IFERROR(VLOOKUP(R940,Material!$A$2:$B$59, 2, 0),"")</f>
        <v/>
      </c>
      <c r="T940" s="71"/>
      <c r="U940" s="79" t="str">
        <f>IFERROR(VLOOKUP(T940,Material!$A$2:$B$59, 2, 0),"")</f>
        <v/>
      </c>
      <c r="V940" s="71"/>
      <c r="W940" s="79" t="str">
        <f>IFERROR(VLOOKUP(V940,Material!$A$2:$B$59, 2, 0),"")</f>
        <v/>
      </c>
      <c r="X940" s="71"/>
      <c r="Y940" s="79" t="str">
        <f>IFERROR(VLOOKUP(X940,Material!$A$2:$B$59, 2, 0),"")</f>
        <v/>
      </c>
      <c r="Z940" s="71"/>
      <c r="AA940" s="79" t="str">
        <f>IFERROR(VLOOKUP(Z940,Material!$A$2:$B$59, 2, 0),"")</f>
        <v/>
      </c>
      <c r="AB940" s="74"/>
      <c r="AC940" s="75" t="e">
        <f t="shared" si="172"/>
        <v>#VALUE!</v>
      </c>
      <c r="AD940" s="75" t="e">
        <f t="shared" si="173"/>
        <v>#VALUE!</v>
      </c>
      <c r="AE940" s="75" t="e">
        <f t="shared" si="175"/>
        <v>#VALUE!</v>
      </c>
      <c r="AF940" s="75" t="e">
        <f t="shared" si="174"/>
        <v>#VALUE!</v>
      </c>
      <c r="AG940" s="75" t="e">
        <f t="shared" si="176"/>
        <v>#VALUE!</v>
      </c>
      <c r="AH940" s="75" t="e">
        <f t="shared" si="177"/>
        <v>#VALUE!</v>
      </c>
      <c r="AI940" s="75" t="e">
        <f t="shared" si="178"/>
        <v>#VALUE!</v>
      </c>
      <c r="AJ940" s="80" t="e">
        <f t="shared" si="179"/>
        <v>#VALUE!</v>
      </c>
      <c r="AK940" s="79" t="str">
        <f>(IFERROR(VLOOKUP(AB940,Categories!$A$2:$B$20,2,1),""))</f>
        <v/>
      </c>
      <c r="AL940" s="79" t="str">
        <f ca="1">IFERROR(VLOOKUP((HLOOKUP((VLOOKUP($AB940,Categories!$A$2:$F$20,3,1)), $AB$3:$AJ940, (ROW()-ROW($AB$3)+1), 0)), INDIRECT(VLOOKUP($AB940,Categories!$A$2:$F$20,6,1)),2,0),AK940)</f>
        <v/>
      </c>
      <c r="AM940" s="79" t="str">
        <f ca="1">IFERROR(VLOOKUP((HLOOKUP((VLOOKUP($AB940,Categories!$A$2:$F$20,4,1)),$AB$3:$AJ940,(ROW()-ROW($AB$3)+1),0)),INDIRECT(VLOOKUP($AB940,Categories!$A$2:$H$20,7,1)),2,0),"")</f>
        <v/>
      </c>
      <c r="AN940" s="79" t="str">
        <f ca="1">IFERROR(VLOOKUP((HLOOKUP((VLOOKUP($AB940,Categories!$A$2:$F$20,5,1)), $AB$3:$AJ940, (ROW()-ROW($AB$3)+1), 0)), INDIRECT(VLOOKUP($AB940,Categories!$A$2:$H$20,8,1)),2,0),"")</f>
        <v/>
      </c>
      <c r="AO940" s="79" t="str">
        <f t="shared" ca="1" si="180"/>
        <v/>
      </c>
      <c r="AP940" s="81"/>
      <c r="AQ940" s="70" t="str">
        <f>IFERROR(VLOOKUP(VALUE(MID(AP940,1,1)),AdditionalElements!$A$2:$B$50,2,0),"")</f>
        <v/>
      </c>
      <c r="AR940" s="70" t="str">
        <f>IFERROR(VLOOKUP(VALUE(MID(AP940,2,1)),AdditionalElements!$H$2:$I$50,2,0),"")</f>
        <v/>
      </c>
      <c r="AS940" s="70" t="str">
        <f>IFERROR(VLOOKUP(VALUE(MID(AP940,3,1)),AdditionalElements!$O$2:$P$50,2,0),"")</f>
        <v/>
      </c>
      <c r="AT940" s="70" t="str">
        <f>IFERROR(VLOOKUP(VALUE(MID(AP940,4,1)),AdditionalElements!$V$2:$W$50,2,0),"")</f>
        <v/>
      </c>
      <c r="AU940" s="71"/>
      <c r="AV940" s="79" t="str">
        <f>IFERROR(IF(VALUE(MID(AU940,1,1))=1, VLOOKUP(VALUE(MID(AU940,1,1)), TxtPanelShape!$A$2:$C$50, 3, 0), (IF(VALUE(MID(AU940,1,1))&gt;=7, VLOOKUP(VALUE(MID(AU940,1,1)), TxtPanelShape!$A$2:$C$50, 3, 0),VLOOKUP(VALUE(MID(AU940,1,2)),TxtPanelShape!$A$2:$C$50,3,0)))), "")</f>
        <v/>
      </c>
      <c r="AW940" s="79" t="str">
        <f>IFERROR(IF(VALUE(MID(AU940,1,1))=1, ", "&amp;VLOOKUP(VALUE(MID(AU940,2,1)), TxtPanelShape!$H$2:$I$50, 2, 0), IF(VALUE(MID(AU940,1,1))&gt;=7, ", "&amp;VLOOKUP(VALUE(MID(AU940,2,1)), TxtPanelShape!$H$2:$I$50, 2, 0),"")), "")</f>
        <v/>
      </c>
      <c r="AX940" s="79" t="str">
        <f>IFERROR(IF(VALUE(MID(AU940,1,1))=1, ", "&amp;VLOOKUP(VALUE(MID(AU940,3,1)), TxtPanelShape!$O$2:$P$50, 2, 0), IF(VALUE(MID(AU940,1,1))&gt;=7, ", "&amp;VLOOKUP(VALUE(MID(AU940,3,1)), TxtPanelShape!$O$2:$P$50, 2, 0),"")),"")</f>
        <v/>
      </c>
      <c r="AY940" s="79" t="str">
        <f>IFERROR("; "&amp;VLOOKUP(VALUE(MID(AU940,4,1)), TxtPanelShape!$V$2:$W$50,2,0),"")</f>
        <v/>
      </c>
      <c r="AZ940" s="79" t="str">
        <f t="shared" si="181"/>
        <v/>
      </c>
      <c r="BA940" s="71"/>
      <c r="BB940" s="79" t="str">
        <f>IFERROR(IF(VALUE(MID(BA940,1,1))=1, VLOOKUP(VALUE(MID(BA940,1,1)), TxtPanelShape!$A$2:$C$50, 3, 0), (IF(VALUE(MID(BA940,1,1))&gt;=7, VLOOKUP(VALUE(MID(BA940,1,1)), TxtPanelShape!$A$2:$C$50, 3, 0),VLOOKUP(VALUE(MID(BA940,1,2)),TxtPanelShape!$A$2:$C$50,3,0)))), "")</f>
        <v/>
      </c>
      <c r="BC940" s="79" t="str">
        <f>IFERROR(IF(VALUE(MID(BA940,1,1))=1, ", "&amp;VLOOKUP(VALUE(MID(BA940,2,1)), TxtPanelShape!$H$2:$I$50, 2, 0), IF(VALUE(MID(BA940,1,1))&gt;=7, ", "&amp;VLOOKUP(VALUE(MID(BA940,2,1)), TxtPanelShape!$H$2:$I$50, 2, 0),"")), "")</f>
        <v/>
      </c>
      <c r="BD940" s="79" t="str">
        <f>IFERROR(IF(VALUE(MID(BA940,1,1))=1, ", "&amp;VLOOKUP(VALUE(MID(BA940,3,1)), TxtPanelShape!$O$2:$P$50, 2, 0), IF(VALUE(MID(BA940,1,1))&gt;=7, ", "&amp;VLOOKUP(VALUE(MID(BA940,3,1)), TxtPanelShape!$O$2:$P$50, 2, 0),"")),"")</f>
        <v/>
      </c>
      <c r="BE940" s="79" t="str">
        <f>IFERROR("; "&amp;VLOOKUP(VALUE(MID(BA940,4,1)), TxtPanelShape!$V$2:$W$50,2,0),"")</f>
        <v/>
      </c>
      <c r="BF940" s="79" t="str">
        <f t="shared" si="182"/>
        <v/>
      </c>
      <c r="BG940" s="71"/>
      <c r="BH940" s="79" t="str">
        <f>IFERROR(VLOOKUP(BG940, TxtPanelDefinition!$A$2:$B$50, 2, 0),"")</f>
        <v/>
      </c>
      <c r="BI940" s="71"/>
      <c r="BJ940" s="79" t="str">
        <f>IFERROR(VLOOKUP(BI940, TxtPanelDefinition!$A$2:$B$50, 2, 0),"")</f>
        <v/>
      </c>
      <c r="BK940" s="71"/>
      <c r="BL940" s="79" t="str">
        <f>IFERROR(VLOOKUP(BK940, InscrTechniques!$A$2:$B$50, 2, 0),"")</f>
        <v/>
      </c>
      <c r="BM940" s="71"/>
      <c r="BN940" s="79" t="str">
        <f>IFERROR(VLOOKUP(BM940, InscrTechniques!$A$2:$B$50, 2, 0),"")</f>
        <v/>
      </c>
      <c r="BO940" s="71"/>
      <c r="BP940" s="79" t="str">
        <f>IFERROR(VLOOKUP(BO940, InscrTechniques!$A$2:$B$50, 2, 0),"")</f>
        <v/>
      </c>
      <c r="BQ940" s="71"/>
      <c r="BR940" s="79" t="str">
        <f>IFERROR(VLOOKUP(BQ940, InscrTechniques!$A$2:$B$50, 2, 0),"")</f>
        <v/>
      </c>
      <c r="BS940" s="71"/>
      <c r="BT940" s="79" t="str">
        <f>IFERROR(VLOOKUP(BS940, InscrTechniques!$A$2:$B$50, 2, 0),"")</f>
        <v/>
      </c>
      <c r="BU940" s="71"/>
      <c r="BV940" s="79" t="str">
        <f>IFERROR(VLOOKUP(BU940, InscrTechniques!$A$2:$B$50, 2, 0),"")</f>
        <v/>
      </c>
      <c r="BW940" s="125"/>
      <c r="BX940" s="79" t="str">
        <f>IFERROR(VLOOKUP(BW940, InscrTechniques!$A$2:$B$50, 2, 0),"")</f>
        <v/>
      </c>
      <c r="BY940" s="125"/>
      <c r="BZ940" s="79" t="str">
        <f>IFERROR(VLOOKUP(BY940, InscrTechniques!$A$2:$B$50, 2, 0),"")</f>
        <v/>
      </c>
      <c r="CA940" s="74"/>
      <c r="CB940" s="114" t="str">
        <f>IFERROR(VLOOKUP(CA940, LetterStyle!$A$2:$B$50, 2, 0),"")</f>
        <v/>
      </c>
      <c r="CC940" s="74"/>
      <c r="CD940" s="114" t="str">
        <f>IFERROR(VLOOKUP(CC940, LetterStyle!$A$2:$B$50, 2, 0),"")</f>
        <v/>
      </c>
      <c r="CE940" s="74"/>
      <c r="CF940" s="114" t="str">
        <f>IFERROR(VLOOKUP(CE940, LetterStyle!$A$2:$B$50, 2, 0),"")</f>
        <v/>
      </c>
      <c r="CG940" s="74"/>
      <c r="CH940" s="79" t="str">
        <f>IFERROR(VLOOKUP(CG940, LetterStyle!$A$2:$B$50, 2, 0),"")</f>
        <v/>
      </c>
      <c r="CI940" s="71"/>
      <c r="CJ940" s="79" t="str">
        <f>IFERROR(VLOOKUP(CI940, DecMotifs!$A$1:$B$306, 2, 0),"")</f>
        <v/>
      </c>
      <c r="CK940" s="71"/>
      <c r="CL940" s="79" t="str">
        <f>IFERROR(VLOOKUP(CK940, DecMotifs!$A$1:$B$306, 2, 0),"")</f>
        <v/>
      </c>
      <c r="CM940" s="71"/>
      <c r="CN940" s="79" t="str">
        <f>IFERROR(VLOOKUP(CM940, DecMotifs!$A$1:$B$306, 2, 0),"")</f>
        <v/>
      </c>
      <c r="CO940" s="71"/>
      <c r="CP940" s="79" t="str">
        <f>IFERROR(VLOOKUP(CO940, MarginalDec!$A$2:$B$253, 2, 0),"")</f>
        <v/>
      </c>
      <c r="CQ940" s="71"/>
      <c r="CR940" s="79" t="str">
        <f>IFERROR(VLOOKUP(CQ940, MarginalDec!$A$2:$B$253, 2, 0),"")</f>
        <v/>
      </c>
      <c r="CS940" s="71"/>
      <c r="CT940" s="79" t="str">
        <f>IFERROR(VLOOKUP(CS940, MarginalDec!$A$2:$B$253, 2, 0),"")</f>
        <v/>
      </c>
      <c r="CU940" s="71"/>
      <c r="CV940" s="79" t="str">
        <f>IF(ISBLANK(CU940),"", IFERROR(VLOOKUP(CU940, Tooling!$A$2:$B$252, 2, 0),""))</f>
        <v/>
      </c>
      <c r="CW940" s="71"/>
      <c r="CX940" s="79" t="str">
        <f>IF(ISBLANK(CW940),"", IFERROR(VLOOKUP(CW940, Tooling!$A$2:$B$252, 2, 0),""))</f>
        <v/>
      </c>
      <c r="CY940" s="71"/>
      <c r="CZ940" s="79" t="str">
        <f>IF(ISBLANK(CY940),"", IFERROR(VLOOKUP(CY940, Repairs!$A$2:$B$252, 2, 0),""))</f>
        <v/>
      </c>
      <c r="DA940" s="77"/>
      <c r="DB940" s="71"/>
      <c r="DC940" s="79" t="str">
        <f>IFERROR(VLOOKUP(DB940, DatingReason!$A$2:$B$252, 2, 0),"")</f>
        <v/>
      </c>
      <c r="DD940" s="123" t="str">
        <f t="shared" si="183"/>
        <v/>
      </c>
      <c r="DF940" s="119" t="str">
        <f t="array" ref="DF940">IF(AND($B940&lt;&gt;"", $DE940&lt;&gt;"", $DE940&lt;&gt;"No"),MAX(IF($B940=PEOPLE!$B$4:$B$1000, PEOPLE!$Q$4:$Q$1000,""))+100,"")</f>
        <v/>
      </c>
      <c r="DG940" s="68"/>
      <c r="DH940" s="76">
        <f>COUNTIF(PEOPLE!B:B, MEMORIALS!B940)</f>
        <v>0</v>
      </c>
      <c r="DI940" s="82"/>
      <c r="DJ940" s="82"/>
      <c r="DK940" s="82"/>
      <c r="DL940" s="68"/>
      <c r="DM940" s="68"/>
      <c r="DN940" s="68"/>
      <c r="DO940" s="68"/>
      <c r="DP940" s="68"/>
    </row>
    <row r="941" spans="1:120" ht="15" customHeight="1" x14ac:dyDescent="0.25">
      <c r="A941" s="68"/>
      <c r="B941" s="69"/>
      <c r="C941" s="68"/>
      <c r="D941" s="68"/>
      <c r="E941" s="70" t="str">
        <f>IF(D941="","",VLOOKUP(D941,Denomination!$A$2:$B$50, 2, 0))</f>
        <v/>
      </c>
      <c r="F941" s="68"/>
      <c r="G941" s="71"/>
      <c r="H941" s="70" t="str">
        <f>IF(G941="","",VLOOKUP(G941,MCondition!$A$2:$B$50, 2, 0))</f>
        <v/>
      </c>
      <c r="I941" s="72"/>
      <c r="J941" s="71"/>
      <c r="K941" s="70" t="str">
        <f>IF(J941="","",VLOOKUP(J941,ICondition!$A$2:$B$50, 2, 0))</f>
        <v/>
      </c>
      <c r="L941" s="73"/>
      <c r="M941" s="73"/>
      <c r="N941" s="73"/>
      <c r="O941" s="73"/>
      <c r="P941" s="73"/>
      <c r="Q941" s="73"/>
      <c r="R941" s="78"/>
      <c r="S941" s="79" t="str">
        <f>IFERROR(VLOOKUP(R941,Material!$A$2:$B$59, 2, 0),"")</f>
        <v/>
      </c>
      <c r="T941" s="71"/>
      <c r="U941" s="79" t="str">
        <f>IFERROR(VLOOKUP(T941,Material!$A$2:$B$59, 2, 0),"")</f>
        <v/>
      </c>
      <c r="V941" s="71"/>
      <c r="W941" s="79" t="str">
        <f>IFERROR(VLOOKUP(V941,Material!$A$2:$B$59, 2, 0),"")</f>
        <v/>
      </c>
      <c r="X941" s="71"/>
      <c r="Y941" s="79" t="str">
        <f>IFERROR(VLOOKUP(X941,Material!$A$2:$B$59, 2, 0),"")</f>
        <v/>
      </c>
      <c r="Z941" s="71"/>
      <c r="AA941" s="79" t="str">
        <f>IFERROR(VLOOKUP(Z941,Material!$A$2:$B$59, 2, 0),"")</f>
        <v/>
      </c>
      <c r="AB941" s="74"/>
      <c r="AC941" s="75" t="e">
        <f t="shared" si="172"/>
        <v>#VALUE!</v>
      </c>
      <c r="AD941" s="75" t="e">
        <f t="shared" si="173"/>
        <v>#VALUE!</v>
      </c>
      <c r="AE941" s="75" t="e">
        <f t="shared" si="175"/>
        <v>#VALUE!</v>
      </c>
      <c r="AF941" s="75" t="e">
        <f t="shared" si="174"/>
        <v>#VALUE!</v>
      </c>
      <c r="AG941" s="75" t="e">
        <f t="shared" si="176"/>
        <v>#VALUE!</v>
      </c>
      <c r="AH941" s="75" t="e">
        <f t="shared" si="177"/>
        <v>#VALUE!</v>
      </c>
      <c r="AI941" s="75" t="e">
        <f t="shared" si="178"/>
        <v>#VALUE!</v>
      </c>
      <c r="AJ941" s="80" t="e">
        <f t="shared" si="179"/>
        <v>#VALUE!</v>
      </c>
      <c r="AK941" s="79" t="str">
        <f>(IFERROR(VLOOKUP(AB941,Categories!$A$2:$B$20,2,1),""))</f>
        <v/>
      </c>
      <c r="AL941" s="79" t="str">
        <f ca="1">IFERROR(VLOOKUP((HLOOKUP((VLOOKUP($AB941,Categories!$A$2:$F$20,3,1)), $AB$3:$AJ941, (ROW()-ROW($AB$3)+1), 0)), INDIRECT(VLOOKUP($AB941,Categories!$A$2:$F$20,6,1)),2,0),AK941)</f>
        <v/>
      </c>
      <c r="AM941" s="79" t="str">
        <f ca="1">IFERROR(VLOOKUP((HLOOKUP((VLOOKUP($AB941,Categories!$A$2:$F$20,4,1)),$AB$3:$AJ941,(ROW()-ROW($AB$3)+1),0)),INDIRECT(VLOOKUP($AB941,Categories!$A$2:$H$20,7,1)),2,0),"")</f>
        <v/>
      </c>
      <c r="AN941" s="79" t="str">
        <f ca="1">IFERROR(VLOOKUP((HLOOKUP((VLOOKUP($AB941,Categories!$A$2:$F$20,5,1)), $AB$3:$AJ941, (ROW()-ROW($AB$3)+1), 0)), INDIRECT(VLOOKUP($AB941,Categories!$A$2:$H$20,8,1)),2,0),"")</f>
        <v/>
      </c>
      <c r="AO941" s="79" t="str">
        <f t="shared" ca="1" si="180"/>
        <v/>
      </c>
      <c r="AP941" s="81"/>
      <c r="AQ941" s="70" t="str">
        <f>IFERROR(VLOOKUP(VALUE(MID(AP941,1,1)),AdditionalElements!$A$2:$B$50,2,0),"")</f>
        <v/>
      </c>
      <c r="AR941" s="70" t="str">
        <f>IFERROR(VLOOKUP(VALUE(MID(AP941,2,1)),AdditionalElements!$H$2:$I$50,2,0),"")</f>
        <v/>
      </c>
      <c r="AS941" s="70" t="str">
        <f>IFERROR(VLOOKUP(VALUE(MID(AP941,3,1)),AdditionalElements!$O$2:$P$50,2,0),"")</f>
        <v/>
      </c>
      <c r="AT941" s="70" t="str">
        <f>IFERROR(VLOOKUP(VALUE(MID(AP941,4,1)),AdditionalElements!$V$2:$W$50,2,0),"")</f>
        <v/>
      </c>
      <c r="AU941" s="71"/>
      <c r="AV941" s="79" t="str">
        <f>IFERROR(IF(VALUE(MID(AU941,1,1))=1, VLOOKUP(VALUE(MID(AU941,1,1)), TxtPanelShape!$A$2:$C$50, 3, 0), (IF(VALUE(MID(AU941,1,1))&gt;=7, VLOOKUP(VALUE(MID(AU941,1,1)), TxtPanelShape!$A$2:$C$50, 3, 0),VLOOKUP(VALUE(MID(AU941,1,2)),TxtPanelShape!$A$2:$C$50,3,0)))), "")</f>
        <v/>
      </c>
      <c r="AW941" s="79" t="str">
        <f>IFERROR(IF(VALUE(MID(AU941,1,1))=1, ", "&amp;VLOOKUP(VALUE(MID(AU941,2,1)), TxtPanelShape!$H$2:$I$50, 2, 0), IF(VALUE(MID(AU941,1,1))&gt;=7, ", "&amp;VLOOKUP(VALUE(MID(AU941,2,1)), TxtPanelShape!$H$2:$I$50, 2, 0),"")), "")</f>
        <v/>
      </c>
      <c r="AX941" s="79" t="str">
        <f>IFERROR(IF(VALUE(MID(AU941,1,1))=1, ", "&amp;VLOOKUP(VALUE(MID(AU941,3,1)), TxtPanelShape!$O$2:$P$50, 2, 0), IF(VALUE(MID(AU941,1,1))&gt;=7, ", "&amp;VLOOKUP(VALUE(MID(AU941,3,1)), TxtPanelShape!$O$2:$P$50, 2, 0),"")),"")</f>
        <v/>
      </c>
      <c r="AY941" s="79" t="str">
        <f>IFERROR("; "&amp;VLOOKUP(VALUE(MID(AU941,4,1)), TxtPanelShape!$V$2:$W$50,2,0),"")</f>
        <v/>
      </c>
      <c r="AZ941" s="79" t="str">
        <f t="shared" si="181"/>
        <v/>
      </c>
      <c r="BA941" s="71"/>
      <c r="BB941" s="79" t="str">
        <f>IFERROR(IF(VALUE(MID(BA941,1,1))=1, VLOOKUP(VALUE(MID(BA941,1,1)), TxtPanelShape!$A$2:$C$50, 3, 0), (IF(VALUE(MID(BA941,1,1))&gt;=7, VLOOKUP(VALUE(MID(BA941,1,1)), TxtPanelShape!$A$2:$C$50, 3, 0),VLOOKUP(VALUE(MID(BA941,1,2)),TxtPanelShape!$A$2:$C$50,3,0)))), "")</f>
        <v/>
      </c>
      <c r="BC941" s="79" t="str">
        <f>IFERROR(IF(VALUE(MID(BA941,1,1))=1, ", "&amp;VLOOKUP(VALUE(MID(BA941,2,1)), TxtPanelShape!$H$2:$I$50, 2, 0), IF(VALUE(MID(BA941,1,1))&gt;=7, ", "&amp;VLOOKUP(VALUE(MID(BA941,2,1)), TxtPanelShape!$H$2:$I$50, 2, 0),"")), "")</f>
        <v/>
      </c>
      <c r="BD941" s="79" t="str">
        <f>IFERROR(IF(VALUE(MID(BA941,1,1))=1, ", "&amp;VLOOKUP(VALUE(MID(BA941,3,1)), TxtPanelShape!$O$2:$P$50, 2, 0), IF(VALUE(MID(BA941,1,1))&gt;=7, ", "&amp;VLOOKUP(VALUE(MID(BA941,3,1)), TxtPanelShape!$O$2:$P$50, 2, 0),"")),"")</f>
        <v/>
      </c>
      <c r="BE941" s="79" t="str">
        <f>IFERROR("; "&amp;VLOOKUP(VALUE(MID(BA941,4,1)), TxtPanelShape!$V$2:$W$50,2,0),"")</f>
        <v/>
      </c>
      <c r="BF941" s="79" t="str">
        <f t="shared" si="182"/>
        <v/>
      </c>
      <c r="BG941" s="71"/>
      <c r="BH941" s="79" t="str">
        <f>IFERROR(VLOOKUP(BG941, TxtPanelDefinition!$A$2:$B$50, 2, 0),"")</f>
        <v/>
      </c>
      <c r="BI941" s="71"/>
      <c r="BJ941" s="79" t="str">
        <f>IFERROR(VLOOKUP(BI941, TxtPanelDefinition!$A$2:$B$50, 2, 0),"")</f>
        <v/>
      </c>
      <c r="BK941" s="71"/>
      <c r="BL941" s="79" t="str">
        <f>IFERROR(VLOOKUP(BK941, InscrTechniques!$A$2:$B$50, 2, 0),"")</f>
        <v/>
      </c>
      <c r="BM941" s="71"/>
      <c r="BN941" s="79" t="str">
        <f>IFERROR(VLOOKUP(BM941, InscrTechniques!$A$2:$B$50, 2, 0),"")</f>
        <v/>
      </c>
      <c r="BO941" s="71"/>
      <c r="BP941" s="79" t="str">
        <f>IFERROR(VLOOKUP(BO941, InscrTechniques!$A$2:$B$50, 2, 0),"")</f>
        <v/>
      </c>
      <c r="BQ941" s="71"/>
      <c r="BR941" s="79" t="str">
        <f>IFERROR(VLOOKUP(BQ941, InscrTechniques!$A$2:$B$50, 2, 0),"")</f>
        <v/>
      </c>
      <c r="BS941" s="71"/>
      <c r="BT941" s="79" t="str">
        <f>IFERROR(VLOOKUP(BS941, InscrTechniques!$A$2:$B$50, 2, 0),"")</f>
        <v/>
      </c>
      <c r="BU941" s="71"/>
      <c r="BV941" s="79" t="str">
        <f>IFERROR(VLOOKUP(BU941, InscrTechniques!$A$2:$B$50, 2, 0),"")</f>
        <v/>
      </c>
      <c r="BW941" s="125"/>
      <c r="BX941" s="79" t="str">
        <f>IFERROR(VLOOKUP(BW941, InscrTechniques!$A$2:$B$50, 2, 0),"")</f>
        <v/>
      </c>
      <c r="BY941" s="125"/>
      <c r="BZ941" s="79" t="str">
        <f>IFERROR(VLOOKUP(BY941, InscrTechniques!$A$2:$B$50, 2, 0),"")</f>
        <v/>
      </c>
      <c r="CA941" s="74"/>
      <c r="CB941" s="114" t="str">
        <f>IFERROR(VLOOKUP(CA941, LetterStyle!$A$2:$B$50, 2, 0),"")</f>
        <v/>
      </c>
      <c r="CC941" s="74"/>
      <c r="CD941" s="114" t="str">
        <f>IFERROR(VLOOKUP(CC941, LetterStyle!$A$2:$B$50, 2, 0),"")</f>
        <v/>
      </c>
      <c r="CE941" s="74"/>
      <c r="CF941" s="114" t="str">
        <f>IFERROR(VLOOKUP(CE941, LetterStyle!$A$2:$B$50, 2, 0),"")</f>
        <v/>
      </c>
      <c r="CG941" s="74"/>
      <c r="CH941" s="79" t="str">
        <f>IFERROR(VLOOKUP(CG941, LetterStyle!$A$2:$B$50, 2, 0),"")</f>
        <v/>
      </c>
      <c r="CI941" s="71"/>
      <c r="CJ941" s="79" t="str">
        <f>IFERROR(VLOOKUP(CI941, DecMotifs!$A$1:$B$306, 2, 0),"")</f>
        <v/>
      </c>
      <c r="CK941" s="71"/>
      <c r="CL941" s="79" t="str">
        <f>IFERROR(VLOOKUP(CK941, DecMotifs!$A$1:$B$306, 2, 0),"")</f>
        <v/>
      </c>
      <c r="CM941" s="71"/>
      <c r="CN941" s="79" t="str">
        <f>IFERROR(VLOOKUP(CM941, DecMotifs!$A$1:$B$306, 2, 0),"")</f>
        <v/>
      </c>
      <c r="CO941" s="71"/>
      <c r="CP941" s="79" t="str">
        <f>IFERROR(VLOOKUP(CO941, MarginalDec!$A$2:$B$253, 2, 0),"")</f>
        <v/>
      </c>
      <c r="CQ941" s="71"/>
      <c r="CR941" s="79" t="str">
        <f>IFERROR(VLOOKUP(CQ941, MarginalDec!$A$2:$B$253, 2, 0),"")</f>
        <v/>
      </c>
      <c r="CS941" s="71"/>
      <c r="CT941" s="79" t="str">
        <f>IFERROR(VLOOKUP(CS941, MarginalDec!$A$2:$B$253, 2, 0),"")</f>
        <v/>
      </c>
      <c r="CU941" s="71"/>
      <c r="CV941" s="79" t="str">
        <f>IF(ISBLANK(CU941),"", IFERROR(VLOOKUP(CU941, Tooling!$A$2:$B$252, 2, 0),""))</f>
        <v/>
      </c>
      <c r="CW941" s="71"/>
      <c r="CX941" s="79" t="str">
        <f>IF(ISBLANK(CW941),"", IFERROR(VLOOKUP(CW941, Tooling!$A$2:$B$252, 2, 0),""))</f>
        <v/>
      </c>
      <c r="CY941" s="71"/>
      <c r="CZ941" s="79" t="str">
        <f>IF(ISBLANK(CY941),"", IFERROR(VLOOKUP(CY941, Repairs!$A$2:$B$252, 2, 0),""))</f>
        <v/>
      </c>
      <c r="DA941" s="77"/>
      <c r="DB941" s="71"/>
      <c r="DC941" s="79" t="str">
        <f>IFERROR(VLOOKUP(DB941, DatingReason!$A$2:$B$252, 2, 0),"")</f>
        <v/>
      </c>
      <c r="DD941" s="123" t="str">
        <f t="shared" si="183"/>
        <v/>
      </c>
      <c r="DF941" s="119" t="str">
        <f t="array" ref="DF941">IF(AND($B941&lt;&gt;"", $DE941&lt;&gt;"", $DE941&lt;&gt;"No"),MAX(IF($B941=PEOPLE!$B$4:$B$1000, PEOPLE!$Q$4:$Q$1000,""))+100,"")</f>
        <v/>
      </c>
      <c r="DG941" s="68"/>
      <c r="DH941" s="76">
        <f>COUNTIF(PEOPLE!B:B, MEMORIALS!B941)</f>
        <v>0</v>
      </c>
      <c r="DI941" s="82"/>
      <c r="DJ941" s="82"/>
      <c r="DK941" s="82"/>
      <c r="DL941" s="68"/>
      <c r="DM941" s="68"/>
      <c r="DN941" s="68"/>
      <c r="DO941" s="68"/>
      <c r="DP941" s="68"/>
    </row>
    <row r="942" spans="1:120" ht="15" customHeight="1" x14ac:dyDescent="0.25">
      <c r="A942" s="68"/>
      <c r="B942" s="69"/>
      <c r="C942" s="68"/>
      <c r="D942" s="68"/>
      <c r="E942" s="70" t="str">
        <f>IF(D942="","",VLOOKUP(D942,Denomination!$A$2:$B$50, 2, 0))</f>
        <v/>
      </c>
      <c r="F942" s="68"/>
      <c r="G942" s="71"/>
      <c r="H942" s="70" t="str">
        <f>IF(G942="","",VLOOKUP(G942,MCondition!$A$2:$B$50, 2, 0))</f>
        <v/>
      </c>
      <c r="I942" s="72"/>
      <c r="J942" s="71"/>
      <c r="K942" s="70" t="str">
        <f>IF(J942="","",VLOOKUP(J942,ICondition!$A$2:$B$50, 2, 0))</f>
        <v/>
      </c>
      <c r="L942" s="73"/>
      <c r="M942" s="73"/>
      <c r="N942" s="73"/>
      <c r="O942" s="73"/>
      <c r="P942" s="73"/>
      <c r="Q942" s="73"/>
      <c r="R942" s="78"/>
      <c r="S942" s="79" t="str">
        <f>IFERROR(VLOOKUP(R942,Material!$A$2:$B$59, 2, 0),"")</f>
        <v/>
      </c>
      <c r="T942" s="71"/>
      <c r="U942" s="79" t="str">
        <f>IFERROR(VLOOKUP(T942,Material!$A$2:$B$59, 2, 0),"")</f>
        <v/>
      </c>
      <c r="V942" s="71"/>
      <c r="W942" s="79" t="str">
        <f>IFERROR(VLOOKUP(V942,Material!$A$2:$B$59, 2, 0),"")</f>
        <v/>
      </c>
      <c r="X942" s="71"/>
      <c r="Y942" s="79" t="str">
        <f>IFERROR(VLOOKUP(X942,Material!$A$2:$B$59, 2, 0),"")</f>
        <v/>
      </c>
      <c r="Z942" s="71"/>
      <c r="AA942" s="79" t="str">
        <f>IFERROR(VLOOKUP(Z942,Material!$A$2:$B$59, 2, 0),"")</f>
        <v/>
      </c>
      <c r="AB942" s="74"/>
      <c r="AC942" s="75" t="e">
        <f t="shared" si="172"/>
        <v>#VALUE!</v>
      </c>
      <c r="AD942" s="75" t="e">
        <f t="shared" si="173"/>
        <v>#VALUE!</v>
      </c>
      <c r="AE942" s="75" t="e">
        <f t="shared" si="175"/>
        <v>#VALUE!</v>
      </c>
      <c r="AF942" s="75" t="e">
        <f t="shared" si="174"/>
        <v>#VALUE!</v>
      </c>
      <c r="AG942" s="75" t="e">
        <f t="shared" si="176"/>
        <v>#VALUE!</v>
      </c>
      <c r="AH942" s="75" t="e">
        <f t="shared" si="177"/>
        <v>#VALUE!</v>
      </c>
      <c r="AI942" s="75" t="e">
        <f t="shared" si="178"/>
        <v>#VALUE!</v>
      </c>
      <c r="AJ942" s="80" t="e">
        <f t="shared" si="179"/>
        <v>#VALUE!</v>
      </c>
      <c r="AK942" s="79" t="str">
        <f>(IFERROR(VLOOKUP(AB942,Categories!$A$2:$B$20,2,1),""))</f>
        <v/>
      </c>
      <c r="AL942" s="79" t="str">
        <f ca="1">IFERROR(VLOOKUP((HLOOKUP((VLOOKUP($AB942,Categories!$A$2:$F$20,3,1)), $AB$3:$AJ942, (ROW()-ROW($AB$3)+1), 0)), INDIRECT(VLOOKUP($AB942,Categories!$A$2:$F$20,6,1)),2,0),AK942)</f>
        <v/>
      </c>
      <c r="AM942" s="79" t="str">
        <f ca="1">IFERROR(VLOOKUP((HLOOKUP((VLOOKUP($AB942,Categories!$A$2:$F$20,4,1)),$AB$3:$AJ942,(ROW()-ROW($AB$3)+1),0)),INDIRECT(VLOOKUP($AB942,Categories!$A$2:$H$20,7,1)),2,0),"")</f>
        <v/>
      </c>
      <c r="AN942" s="79" t="str">
        <f ca="1">IFERROR(VLOOKUP((HLOOKUP((VLOOKUP($AB942,Categories!$A$2:$F$20,5,1)), $AB$3:$AJ942, (ROW()-ROW($AB$3)+1), 0)), INDIRECT(VLOOKUP($AB942,Categories!$A$2:$H$20,8,1)),2,0),"")</f>
        <v/>
      </c>
      <c r="AO942" s="79" t="str">
        <f t="shared" ca="1" si="180"/>
        <v/>
      </c>
      <c r="AP942" s="81"/>
      <c r="AQ942" s="70" t="str">
        <f>IFERROR(VLOOKUP(VALUE(MID(AP942,1,1)),AdditionalElements!$A$2:$B$50,2,0),"")</f>
        <v/>
      </c>
      <c r="AR942" s="70" t="str">
        <f>IFERROR(VLOOKUP(VALUE(MID(AP942,2,1)),AdditionalElements!$H$2:$I$50,2,0),"")</f>
        <v/>
      </c>
      <c r="AS942" s="70" t="str">
        <f>IFERROR(VLOOKUP(VALUE(MID(AP942,3,1)),AdditionalElements!$O$2:$P$50,2,0),"")</f>
        <v/>
      </c>
      <c r="AT942" s="70" t="str">
        <f>IFERROR(VLOOKUP(VALUE(MID(AP942,4,1)),AdditionalElements!$V$2:$W$50,2,0),"")</f>
        <v/>
      </c>
      <c r="AU942" s="71"/>
      <c r="AV942" s="79" t="str">
        <f>IFERROR(IF(VALUE(MID(AU942,1,1))=1, VLOOKUP(VALUE(MID(AU942,1,1)), TxtPanelShape!$A$2:$C$50, 3, 0), (IF(VALUE(MID(AU942,1,1))&gt;=7, VLOOKUP(VALUE(MID(AU942,1,1)), TxtPanelShape!$A$2:$C$50, 3, 0),VLOOKUP(VALUE(MID(AU942,1,2)),TxtPanelShape!$A$2:$C$50,3,0)))), "")</f>
        <v/>
      </c>
      <c r="AW942" s="79" t="str">
        <f>IFERROR(IF(VALUE(MID(AU942,1,1))=1, ", "&amp;VLOOKUP(VALUE(MID(AU942,2,1)), TxtPanelShape!$H$2:$I$50, 2, 0), IF(VALUE(MID(AU942,1,1))&gt;=7, ", "&amp;VLOOKUP(VALUE(MID(AU942,2,1)), TxtPanelShape!$H$2:$I$50, 2, 0),"")), "")</f>
        <v/>
      </c>
      <c r="AX942" s="79" t="str">
        <f>IFERROR(IF(VALUE(MID(AU942,1,1))=1, ", "&amp;VLOOKUP(VALUE(MID(AU942,3,1)), TxtPanelShape!$O$2:$P$50, 2, 0), IF(VALUE(MID(AU942,1,1))&gt;=7, ", "&amp;VLOOKUP(VALUE(MID(AU942,3,1)), TxtPanelShape!$O$2:$P$50, 2, 0),"")),"")</f>
        <v/>
      </c>
      <c r="AY942" s="79" t="str">
        <f>IFERROR("; "&amp;VLOOKUP(VALUE(MID(AU942,4,1)), TxtPanelShape!$V$2:$W$50,2,0),"")</f>
        <v/>
      </c>
      <c r="AZ942" s="79" t="str">
        <f t="shared" si="181"/>
        <v/>
      </c>
      <c r="BA942" s="71"/>
      <c r="BB942" s="79" t="str">
        <f>IFERROR(IF(VALUE(MID(BA942,1,1))=1, VLOOKUP(VALUE(MID(BA942,1,1)), TxtPanelShape!$A$2:$C$50, 3, 0), (IF(VALUE(MID(BA942,1,1))&gt;=7, VLOOKUP(VALUE(MID(BA942,1,1)), TxtPanelShape!$A$2:$C$50, 3, 0),VLOOKUP(VALUE(MID(BA942,1,2)),TxtPanelShape!$A$2:$C$50,3,0)))), "")</f>
        <v/>
      </c>
      <c r="BC942" s="79" t="str">
        <f>IFERROR(IF(VALUE(MID(BA942,1,1))=1, ", "&amp;VLOOKUP(VALUE(MID(BA942,2,1)), TxtPanelShape!$H$2:$I$50, 2, 0), IF(VALUE(MID(BA942,1,1))&gt;=7, ", "&amp;VLOOKUP(VALUE(MID(BA942,2,1)), TxtPanelShape!$H$2:$I$50, 2, 0),"")), "")</f>
        <v/>
      </c>
      <c r="BD942" s="79" t="str">
        <f>IFERROR(IF(VALUE(MID(BA942,1,1))=1, ", "&amp;VLOOKUP(VALUE(MID(BA942,3,1)), TxtPanelShape!$O$2:$P$50, 2, 0), IF(VALUE(MID(BA942,1,1))&gt;=7, ", "&amp;VLOOKUP(VALUE(MID(BA942,3,1)), TxtPanelShape!$O$2:$P$50, 2, 0),"")),"")</f>
        <v/>
      </c>
      <c r="BE942" s="79" t="str">
        <f>IFERROR("; "&amp;VLOOKUP(VALUE(MID(BA942,4,1)), TxtPanelShape!$V$2:$W$50,2,0),"")</f>
        <v/>
      </c>
      <c r="BF942" s="79" t="str">
        <f t="shared" si="182"/>
        <v/>
      </c>
      <c r="BG942" s="71"/>
      <c r="BH942" s="79" t="str">
        <f>IFERROR(VLOOKUP(BG942, TxtPanelDefinition!$A$2:$B$50, 2, 0),"")</f>
        <v/>
      </c>
      <c r="BI942" s="71"/>
      <c r="BJ942" s="79" t="str">
        <f>IFERROR(VLOOKUP(BI942, TxtPanelDefinition!$A$2:$B$50, 2, 0),"")</f>
        <v/>
      </c>
      <c r="BK942" s="71"/>
      <c r="BL942" s="79" t="str">
        <f>IFERROR(VLOOKUP(BK942, InscrTechniques!$A$2:$B$50, 2, 0),"")</f>
        <v/>
      </c>
      <c r="BM942" s="71"/>
      <c r="BN942" s="79" t="str">
        <f>IFERROR(VLOOKUP(BM942, InscrTechniques!$A$2:$B$50, 2, 0),"")</f>
        <v/>
      </c>
      <c r="BO942" s="71"/>
      <c r="BP942" s="79" t="str">
        <f>IFERROR(VLOOKUP(BO942, InscrTechniques!$A$2:$B$50, 2, 0),"")</f>
        <v/>
      </c>
      <c r="BQ942" s="71"/>
      <c r="BR942" s="79" t="str">
        <f>IFERROR(VLOOKUP(BQ942, InscrTechniques!$A$2:$B$50, 2, 0),"")</f>
        <v/>
      </c>
      <c r="BS942" s="71"/>
      <c r="BT942" s="79" t="str">
        <f>IFERROR(VLOOKUP(BS942, InscrTechniques!$A$2:$B$50, 2, 0),"")</f>
        <v/>
      </c>
      <c r="BU942" s="71"/>
      <c r="BV942" s="79" t="str">
        <f>IFERROR(VLOOKUP(BU942, InscrTechniques!$A$2:$B$50, 2, 0),"")</f>
        <v/>
      </c>
      <c r="BW942" s="125"/>
      <c r="BX942" s="79" t="str">
        <f>IFERROR(VLOOKUP(BW942, InscrTechniques!$A$2:$B$50, 2, 0),"")</f>
        <v/>
      </c>
      <c r="BY942" s="125"/>
      <c r="BZ942" s="79" t="str">
        <f>IFERROR(VLOOKUP(BY942, InscrTechniques!$A$2:$B$50, 2, 0),"")</f>
        <v/>
      </c>
      <c r="CA942" s="74"/>
      <c r="CB942" s="114" t="str">
        <f>IFERROR(VLOOKUP(CA942, LetterStyle!$A$2:$B$50, 2, 0),"")</f>
        <v/>
      </c>
      <c r="CC942" s="74"/>
      <c r="CD942" s="114" t="str">
        <f>IFERROR(VLOOKUP(CC942, LetterStyle!$A$2:$B$50, 2, 0),"")</f>
        <v/>
      </c>
      <c r="CE942" s="74"/>
      <c r="CF942" s="114" t="str">
        <f>IFERROR(VLOOKUP(CE942, LetterStyle!$A$2:$B$50, 2, 0),"")</f>
        <v/>
      </c>
      <c r="CG942" s="74"/>
      <c r="CH942" s="79" t="str">
        <f>IFERROR(VLOOKUP(CG942, LetterStyle!$A$2:$B$50, 2, 0),"")</f>
        <v/>
      </c>
      <c r="CI942" s="71"/>
      <c r="CJ942" s="79" t="str">
        <f>IFERROR(VLOOKUP(CI942, DecMotifs!$A$1:$B$306, 2, 0),"")</f>
        <v/>
      </c>
      <c r="CK942" s="71"/>
      <c r="CL942" s="79" t="str">
        <f>IFERROR(VLOOKUP(CK942, DecMotifs!$A$1:$B$306, 2, 0),"")</f>
        <v/>
      </c>
      <c r="CM942" s="71"/>
      <c r="CN942" s="79" t="str">
        <f>IFERROR(VLOOKUP(CM942, DecMotifs!$A$1:$B$306, 2, 0),"")</f>
        <v/>
      </c>
      <c r="CO942" s="71"/>
      <c r="CP942" s="79" t="str">
        <f>IFERROR(VLOOKUP(CO942, MarginalDec!$A$2:$B$253, 2, 0),"")</f>
        <v/>
      </c>
      <c r="CQ942" s="71"/>
      <c r="CR942" s="79" t="str">
        <f>IFERROR(VLOOKUP(CQ942, MarginalDec!$A$2:$B$253, 2, 0),"")</f>
        <v/>
      </c>
      <c r="CS942" s="71"/>
      <c r="CT942" s="79" t="str">
        <f>IFERROR(VLOOKUP(CS942, MarginalDec!$A$2:$B$253, 2, 0),"")</f>
        <v/>
      </c>
      <c r="CU942" s="71"/>
      <c r="CV942" s="79" t="str">
        <f>IF(ISBLANK(CU942),"", IFERROR(VLOOKUP(CU942, Tooling!$A$2:$B$252, 2, 0),""))</f>
        <v/>
      </c>
      <c r="CW942" s="71"/>
      <c r="CX942" s="79" t="str">
        <f>IF(ISBLANK(CW942),"", IFERROR(VLOOKUP(CW942, Tooling!$A$2:$B$252, 2, 0),""))</f>
        <v/>
      </c>
      <c r="CY942" s="71"/>
      <c r="CZ942" s="79" t="str">
        <f>IF(ISBLANK(CY942),"", IFERROR(VLOOKUP(CY942, Repairs!$A$2:$B$252, 2, 0),""))</f>
        <v/>
      </c>
      <c r="DA942" s="77"/>
      <c r="DB942" s="71"/>
      <c r="DC942" s="79" t="str">
        <f>IFERROR(VLOOKUP(DB942, DatingReason!$A$2:$B$252, 2, 0),"")</f>
        <v/>
      </c>
      <c r="DD942" s="123" t="str">
        <f t="shared" si="183"/>
        <v/>
      </c>
      <c r="DF942" s="119" t="str">
        <f t="array" ref="DF942">IF(AND($B942&lt;&gt;"", $DE942&lt;&gt;"", $DE942&lt;&gt;"No"),MAX(IF($B942=PEOPLE!$B$4:$B$1000, PEOPLE!$Q$4:$Q$1000,""))+100,"")</f>
        <v/>
      </c>
      <c r="DG942" s="68"/>
      <c r="DH942" s="76">
        <f>COUNTIF(PEOPLE!B:B, MEMORIALS!B942)</f>
        <v>0</v>
      </c>
      <c r="DI942" s="82"/>
      <c r="DJ942" s="82"/>
      <c r="DK942" s="82"/>
      <c r="DL942" s="68"/>
      <c r="DM942" s="68"/>
      <c r="DN942" s="68"/>
      <c r="DO942" s="68"/>
      <c r="DP942" s="68"/>
    </row>
    <row r="943" spans="1:120" ht="15" customHeight="1" x14ac:dyDescent="0.25">
      <c r="A943" s="68"/>
      <c r="B943" s="69"/>
      <c r="C943" s="68"/>
      <c r="D943" s="68"/>
      <c r="E943" s="70" t="str">
        <f>IF(D943="","",VLOOKUP(D943,Denomination!$A$2:$B$50, 2, 0))</f>
        <v/>
      </c>
      <c r="F943" s="68"/>
      <c r="G943" s="71"/>
      <c r="H943" s="70" t="str">
        <f>IF(G943="","",VLOOKUP(G943,MCondition!$A$2:$B$50, 2, 0))</f>
        <v/>
      </c>
      <c r="I943" s="72"/>
      <c r="J943" s="71"/>
      <c r="K943" s="70" t="str">
        <f>IF(J943="","",VLOOKUP(J943,ICondition!$A$2:$B$50, 2, 0))</f>
        <v/>
      </c>
      <c r="L943" s="73"/>
      <c r="M943" s="73"/>
      <c r="N943" s="73"/>
      <c r="O943" s="73"/>
      <c r="P943" s="73"/>
      <c r="Q943" s="73"/>
      <c r="R943" s="78"/>
      <c r="S943" s="79" t="str">
        <f>IFERROR(VLOOKUP(R943,Material!$A$2:$B$59, 2, 0),"")</f>
        <v/>
      </c>
      <c r="T943" s="71"/>
      <c r="U943" s="79" t="str">
        <f>IFERROR(VLOOKUP(T943,Material!$A$2:$B$59, 2, 0),"")</f>
        <v/>
      </c>
      <c r="V943" s="71"/>
      <c r="W943" s="79" t="str">
        <f>IFERROR(VLOOKUP(V943,Material!$A$2:$B$59, 2, 0),"")</f>
        <v/>
      </c>
      <c r="X943" s="71"/>
      <c r="Y943" s="79" t="str">
        <f>IFERROR(VLOOKUP(X943,Material!$A$2:$B$59, 2, 0),"")</f>
        <v/>
      </c>
      <c r="Z943" s="71"/>
      <c r="AA943" s="79" t="str">
        <f>IFERROR(VLOOKUP(Z943,Material!$A$2:$B$59, 2, 0),"")</f>
        <v/>
      </c>
      <c r="AB943" s="74"/>
      <c r="AC943" s="75" t="e">
        <f t="shared" si="172"/>
        <v>#VALUE!</v>
      </c>
      <c r="AD943" s="75" t="e">
        <f t="shared" si="173"/>
        <v>#VALUE!</v>
      </c>
      <c r="AE943" s="75" t="e">
        <f t="shared" si="175"/>
        <v>#VALUE!</v>
      </c>
      <c r="AF943" s="75" t="e">
        <f t="shared" si="174"/>
        <v>#VALUE!</v>
      </c>
      <c r="AG943" s="75" t="e">
        <f t="shared" si="176"/>
        <v>#VALUE!</v>
      </c>
      <c r="AH943" s="75" t="e">
        <f t="shared" si="177"/>
        <v>#VALUE!</v>
      </c>
      <c r="AI943" s="75" t="e">
        <f t="shared" si="178"/>
        <v>#VALUE!</v>
      </c>
      <c r="AJ943" s="80" t="e">
        <f t="shared" si="179"/>
        <v>#VALUE!</v>
      </c>
      <c r="AK943" s="79" t="str">
        <f>(IFERROR(VLOOKUP(AB943,Categories!$A$2:$B$20,2,1),""))</f>
        <v/>
      </c>
      <c r="AL943" s="79" t="str">
        <f ca="1">IFERROR(VLOOKUP((HLOOKUP((VLOOKUP($AB943,Categories!$A$2:$F$20,3,1)), $AB$3:$AJ943, (ROW()-ROW($AB$3)+1), 0)), INDIRECT(VLOOKUP($AB943,Categories!$A$2:$F$20,6,1)),2,0),AK943)</f>
        <v/>
      </c>
      <c r="AM943" s="79" t="str">
        <f ca="1">IFERROR(VLOOKUP((HLOOKUP((VLOOKUP($AB943,Categories!$A$2:$F$20,4,1)),$AB$3:$AJ943,(ROW()-ROW($AB$3)+1),0)),INDIRECT(VLOOKUP($AB943,Categories!$A$2:$H$20,7,1)),2,0),"")</f>
        <v/>
      </c>
      <c r="AN943" s="79" t="str">
        <f ca="1">IFERROR(VLOOKUP((HLOOKUP((VLOOKUP($AB943,Categories!$A$2:$F$20,5,1)), $AB$3:$AJ943, (ROW()-ROW($AB$3)+1), 0)), INDIRECT(VLOOKUP($AB943,Categories!$A$2:$H$20,8,1)),2,0),"")</f>
        <v/>
      </c>
      <c r="AO943" s="79" t="str">
        <f t="shared" ca="1" si="180"/>
        <v/>
      </c>
      <c r="AP943" s="81"/>
      <c r="AQ943" s="70" t="str">
        <f>IFERROR(VLOOKUP(VALUE(MID(AP943,1,1)),AdditionalElements!$A$2:$B$50,2,0),"")</f>
        <v/>
      </c>
      <c r="AR943" s="70" t="str">
        <f>IFERROR(VLOOKUP(VALUE(MID(AP943,2,1)),AdditionalElements!$H$2:$I$50,2,0),"")</f>
        <v/>
      </c>
      <c r="AS943" s="70" t="str">
        <f>IFERROR(VLOOKUP(VALUE(MID(AP943,3,1)),AdditionalElements!$O$2:$P$50,2,0),"")</f>
        <v/>
      </c>
      <c r="AT943" s="70" t="str">
        <f>IFERROR(VLOOKUP(VALUE(MID(AP943,4,1)),AdditionalElements!$V$2:$W$50,2,0),"")</f>
        <v/>
      </c>
      <c r="AU943" s="71"/>
      <c r="AV943" s="79" t="str">
        <f>IFERROR(IF(VALUE(MID(AU943,1,1))=1, VLOOKUP(VALUE(MID(AU943,1,1)), TxtPanelShape!$A$2:$C$50, 3, 0), (IF(VALUE(MID(AU943,1,1))&gt;=7, VLOOKUP(VALUE(MID(AU943,1,1)), TxtPanelShape!$A$2:$C$50, 3, 0),VLOOKUP(VALUE(MID(AU943,1,2)),TxtPanelShape!$A$2:$C$50,3,0)))), "")</f>
        <v/>
      </c>
      <c r="AW943" s="79" t="str">
        <f>IFERROR(IF(VALUE(MID(AU943,1,1))=1, ", "&amp;VLOOKUP(VALUE(MID(AU943,2,1)), TxtPanelShape!$H$2:$I$50, 2, 0), IF(VALUE(MID(AU943,1,1))&gt;=7, ", "&amp;VLOOKUP(VALUE(MID(AU943,2,1)), TxtPanelShape!$H$2:$I$50, 2, 0),"")), "")</f>
        <v/>
      </c>
      <c r="AX943" s="79" t="str">
        <f>IFERROR(IF(VALUE(MID(AU943,1,1))=1, ", "&amp;VLOOKUP(VALUE(MID(AU943,3,1)), TxtPanelShape!$O$2:$P$50, 2, 0), IF(VALUE(MID(AU943,1,1))&gt;=7, ", "&amp;VLOOKUP(VALUE(MID(AU943,3,1)), TxtPanelShape!$O$2:$P$50, 2, 0),"")),"")</f>
        <v/>
      </c>
      <c r="AY943" s="79" t="str">
        <f>IFERROR("; "&amp;VLOOKUP(VALUE(MID(AU943,4,1)), TxtPanelShape!$V$2:$W$50,2,0),"")</f>
        <v/>
      </c>
      <c r="AZ943" s="79" t="str">
        <f t="shared" si="181"/>
        <v/>
      </c>
      <c r="BA943" s="71"/>
      <c r="BB943" s="79" t="str">
        <f>IFERROR(IF(VALUE(MID(BA943,1,1))=1, VLOOKUP(VALUE(MID(BA943,1,1)), TxtPanelShape!$A$2:$C$50, 3, 0), (IF(VALUE(MID(BA943,1,1))&gt;=7, VLOOKUP(VALUE(MID(BA943,1,1)), TxtPanelShape!$A$2:$C$50, 3, 0),VLOOKUP(VALUE(MID(BA943,1,2)),TxtPanelShape!$A$2:$C$50,3,0)))), "")</f>
        <v/>
      </c>
      <c r="BC943" s="79" t="str">
        <f>IFERROR(IF(VALUE(MID(BA943,1,1))=1, ", "&amp;VLOOKUP(VALUE(MID(BA943,2,1)), TxtPanelShape!$H$2:$I$50, 2, 0), IF(VALUE(MID(BA943,1,1))&gt;=7, ", "&amp;VLOOKUP(VALUE(MID(BA943,2,1)), TxtPanelShape!$H$2:$I$50, 2, 0),"")), "")</f>
        <v/>
      </c>
      <c r="BD943" s="79" t="str">
        <f>IFERROR(IF(VALUE(MID(BA943,1,1))=1, ", "&amp;VLOOKUP(VALUE(MID(BA943,3,1)), TxtPanelShape!$O$2:$P$50, 2, 0), IF(VALUE(MID(BA943,1,1))&gt;=7, ", "&amp;VLOOKUP(VALUE(MID(BA943,3,1)), TxtPanelShape!$O$2:$P$50, 2, 0),"")),"")</f>
        <v/>
      </c>
      <c r="BE943" s="79" t="str">
        <f>IFERROR("; "&amp;VLOOKUP(VALUE(MID(BA943,4,1)), TxtPanelShape!$V$2:$W$50,2,0),"")</f>
        <v/>
      </c>
      <c r="BF943" s="79" t="str">
        <f t="shared" si="182"/>
        <v/>
      </c>
      <c r="BG943" s="71"/>
      <c r="BH943" s="79" t="str">
        <f>IFERROR(VLOOKUP(BG943, TxtPanelDefinition!$A$2:$B$50, 2, 0),"")</f>
        <v/>
      </c>
      <c r="BI943" s="71"/>
      <c r="BJ943" s="79" t="str">
        <f>IFERROR(VLOOKUP(BI943, TxtPanelDefinition!$A$2:$B$50, 2, 0),"")</f>
        <v/>
      </c>
      <c r="BK943" s="71"/>
      <c r="BL943" s="79" t="str">
        <f>IFERROR(VLOOKUP(BK943, InscrTechniques!$A$2:$B$50, 2, 0),"")</f>
        <v/>
      </c>
      <c r="BM943" s="71"/>
      <c r="BN943" s="79" t="str">
        <f>IFERROR(VLOOKUP(BM943, InscrTechniques!$A$2:$B$50, 2, 0),"")</f>
        <v/>
      </c>
      <c r="BO943" s="71"/>
      <c r="BP943" s="79" t="str">
        <f>IFERROR(VLOOKUP(BO943, InscrTechniques!$A$2:$B$50, 2, 0),"")</f>
        <v/>
      </c>
      <c r="BQ943" s="71"/>
      <c r="BR943" s="79" t="str">
        <f>IFERROR(VLOOKUP(BQ943, InscrTechniques!$A$2:$B$50, 2, 0),"")</f>
        <v/>
      </c>
      <c r="BS943" s="71"/>
      <c r="BT943" s="79" t="str">
        <f>IFERROR(VLOOKUP(BS943, InscrTechniques!$A$2:$B$50, 2, 0),"")</f>
        <v/>
      </c>
      <c r="BU943" s="71"/>
      <c r="BV943" s="79" t="str">
        <f>IFERROR(VLOOKUP(BU943, InscrTechniques!$A$2:$B$50, 2, 0),"")</f>
        <v/>
      </c>
      <c r="BW943" s="125"/>
      <c r="BX943" s="79" t="str">
        <f>IFERROR(VLOOKUP(BW943, InscrTechniques!$A$2:$B$50, 2, 0),"")</f>
        <v/>
      </c>
      <c r="BY943" s="125"/>
      <c r="BZ943" s="79" t="str">
        <f>IFERROR(VLOOKUP(BY943, InscrTechniques!$A$2:$B$50, 2, 0),"")</f>
        <v/>
      </c>
      <c r="CA943" s="74"/>
      <c r="CB943" s="114" t="str">
        <f>IFERROR(VLOOKUP(CA943, LetterStyle!$A$2:$B$50, 2, 0),"")</f>
        <v/>
      </c>
      <c r="CC943" s="74"/>
      <c r="CD943" s="114" t="str">
        <f>IFERROR(VLOOKUP(CC943, LetterStyle!$A$2:$B$50, 2, 0),"")</f>
        <v/>
      </c>
      <c r="CE943" s="74"/>
      <c r="CF943" s="114" t="str">
        <f>IFERROR(VLOOKUP(CE943, LetterStyle!$A$2:$B$50, 2, 0),"")</f>
        <v/>
      </c>
      <c r="CG943" s="74"/>
      <c r="CH943" s="79" t="str">
        <f>IFERROR(VLOOKUP(CG943, LetterStyle!$A$2:$B$50, 2, 0),"")</f>
        <v/>
      </c>
      <c r="CI943" s="71"/>
      <c r="CJ943" s="79" t="str">
        <f>IFERROR(VLOOKUP(CI943, DecMotifs!$A$1:$B$306, 2, 0),"")</f>
        <v/>
      </c>
      <c r="CK943" s="71"/>
      <c r="CL943" s="79" t="str">
        <f>IFERROR(VLOOKUP(CK943, DecMotifs!$A$1:$B$306, 2, 0),"")</f>
        <v/>
      </c>
      <c r="CM943" s="71"/>
      <c r="CN943" s="79" t="str">
        <f>IFERROR(VLOOKUP(CM943, DecMotifs!$A$1:$B$306, 2, 0),"")</f>
        <v/>
      </c>
      <c r="CO943" s="71"/>
      <c r="CP943" s="79" t="str">
        <f>IFERROR(VLOOKUP(CO943, MarginalDec!$A$2:$B$253, 2, 0),"")</f>
        <v/>
      </c>
      <c r="CQ943" s="71"/>
      <c r="CR943" s="79" t="str">
        <f>IFERROR(VLOOKUP(CQ943, MarginalDec!$A$2:$B$253, 2, 0),"")</f>
        <v/>
      </c>
      <c r="CS943" s="71"/>
      <c r="CT943" s="79" t="str">
        <f>IFERROR(VLOOKUP(CS943, MarginalDec!$A$2:$B$253, 2, 0),"")</f>
        <v/>
      </c>
      <c r="CU943" s="71"/>
      <c r="CV943" s="79" t="str">
        <f>IF(ISBLANK(CU943),"", IFERROR(VLOOKUP(CU943, Tooling!$A$2:$B$252, 2, 0),""))</f>
        <v/>
      </c>
      <c r="CW943" s="71"/>
      <c r="CX943" s="79" t="str">
        <f>IF(ISBLANK(CW943),"", IFERROR(VLOOKUP(CW943, Tooling!$A$2:$B$252, 2, 0),""))</f>
        <v/>
      </c>
      <c r="CY943" s="71"/>
      <c r="CZ943" s="79" t="str">
        <f>IF(ISBLANK(CY943),"", IFERROR(VLOOKUP(CY943, Repairs!$A$2:$B$252, 2, 0),""))</f>
        <v/>
      </c>
      <c r="DA943" s="77"/>
      <c r="DB943" s="71"/>
      <c r="DC943" s="79" t="str">
        <f>IFERROR(VLOOKUP(DB943, DatingReason!$A$2:$B$252, 2, 0),"")</f>
        <v/>
      </c>
      <c r="DD943" s="123" t="str">
        <f t="shared" si="183"/>
        <v/>
      </c>
      <c r="DF943" s="119" t="str">
        <f t="array" ref="DF943">IF(AND($B943&lt;&gt;"", $DE943&lt;&gt;"", $DE943&lt;&gt;"No"),MAX(IF($B943=PEOPLE!$B$4:$B$1000, PEOPLE!$Q$4:$Q$1000,""))+100,"")</f>
        <v/>
      </c>
      <c r="DG943" s="68"/>
      <c r="DH943" s="76">
        <f>COUNTIF(PEOPLE!B:B, MEMORIALS!B943)</f>
        <v>0</v>
      </c>
      <c r="DI943" s="82"/>
      <c r="DJ943" s="82"/>
      <c r="DK943" s="82"/>
      <c r="DL943" s="68"/>
      <c r="DM943" s="68"/>
      <c r="DN943" s="68"/>
      <c r="DO943" s="68"/>
      <c r="DP943" s="68"/>
    </row>
    <row r="944" spans="1:120" ht="15" customHeight="1" x14ac:dyDescent="0.25">
      <c r="A944" s="68"/>
      <c r="B944" s="69"/>
      <c r="C944" s="68"/>
      <c r="D944" s="68"/>
      <c r="E944" s="70" t="str">
        <f>IF(D944="","",VLOOKUP(D944,Denomination!$A$2:$B$50, 2, 0))</f>
        <v/>
      </c>
      <c r="F944" s="68"/>
      <c r="G944" s="71"/>
      <c r="H944" s="70" t="str">
        <f>IF(G944="","",VLOOKUP(G944,MCondition!$A$2:$B$50, 2, 0))</f>
        <v/>
      </c>
      <c r="I944" s="72"/>
      <c r="J944" s="71"/>
      <c r="K944" s="70" t="str">
        <f>IF(J944="","",VLOOKUP(J944,ICondition!$A$2:$B$50, 2, 0))</f>
        <v/>
      </c>
      <c r="L944" s="73"/>
      <c r="M944" s="73"/>
      <c r="N944" s="73"/>
      <c r="O944" s="73"/>
      <c r="P944" s="73"/>
      <c r="Q944" s="73"/>
      <c r="R944" s="78"/>
      <c r="S944" s="79" t="str">
        <f>IFERROR(VLOOKUP(R944,Material!$A$2:$B$59, 2, 0),"")</f>
        <v/>
      </c>
      <c r="T944" s="71"/>
      <c r="U944" s="79" t="str">
        <f>IFERROR(VLOOKUP(T944,Material!$A$2:$B$59, 2, 0),"")</f>
        <v/>
      </c>
      <c r="V944" s="71"/>
      <c r="W944" s="79" t="str">
        <f>IFERROR(VLOOKUP(V944,Material!$A$2:$B$59, 2, 0),"")</f>
        <v/>
      </c>
      <c r="X944" s="71"/>
      <c r="Y944" s="79" t="str">
        <f>IFERROR(VLOOKUP(X944,Material!$A$2:$B$59, 2, 0),"")</f>
        <v/>
      </c>
      <c r="Z944" s="71"/>
      <c r="AA944" s="79" t="str">
        <f>IFERROR(VLOOKUP(Z944,Material!$A$2:$B$59, 2, 0),"")</f>
        <v/>
      </c>
      <c r="AB944" s="74"/>
      <c r="AC944" s="75" t="e">
        <f t="shared" si="172"/>
        <v>#VALUE!</v>
      </c>
      <c r="AD944" s="75" t="e">
        <f t="shared" si="173"/>
        <v>#VALUE!</v>
      </c>
      <c r="AE944" s="75" t="e">
        <f t="shared" si="175"/>
        <v>#VALUE!</v>
      </c>
      <c r="AF944" s="75" t="e">
        <f t="shared" si="174"/>
        <v>#VALUE!</v>
      </c>
      <c r="AG944" s="75" t="e">
        <f t="shared" si="176"/>
        <v>#VALUE!</v>
      </c>
      <c r="AH944" s="75" t="e">
        <f t="shared" si="177"/>
        <v>#VALUE!</v>
      </c>
      <c r="AI944" s="75" t="e">
        <f t="shared" si="178"/>
        <v>#VALUE!</v>
      </c>
      <c r="AJ944" s="80" t="e">
        <f t="shared" si="179"/>
        <v>#VALUE!</v>
      </c>
      <c r="AK944" s="79" t="str">
        <f>(IFERROR(VLOOKUP(AB944,Categories!$A$2:$B$20,2,1),""))</f>
        <v/>
      </c>
      <c r="AL944" s="79" t="str">
        <f ca="1">IFERROR(VLOOKUP((HLOOKUP((VLOOKUP($AB944,Categories!$A$2:$F$20,3,1)), $AB$3:$AJ944, (ROW()-ROW($AB$3)+1), 0)), INDIRECT(VLOOKUP($AB944,Categories!$A$2:$F$20,6,1)),2,0),AK944)</f>
        <v/>
      </c>
      <c r="AM944" s="79" t="str">
        <f ca="1">IFERROR(VLOOKUP((HLOOKUP((VLOOKUP($AB944,Categories!$A$2:$F$20,4,1)),$AB$3:$AJ944,(ROW()-ROW($AB$3)+1),0)),INDIRECT(VLOOKUP($AB944,Categories!$A$2:$H$20,7,1)),2,0),"")</f>
        <v/>
      </c>
      <c r="AN944" s="79" t="str">
        <f ca="1">IFERROR(VLOOKUP((HLOOKUP((VLOOKUP($AB944,Categories!$A$2:$F$20,5,1)), $AB$3:$AJ944, (ROW()-ROW($AB$3)+1), 0)), INDIRECT(VLOOKUP($AB944,Categories!$A$2:$H$20,8,1)),2,0),"")</f>
        <v/>
      </c>
      <c r="AO944" s="79" t="str">
        <f t="shared" ca="1" si="180"/>
        <v/>
      </c>
      <c r="AP944" s="81"/>
      <c r="AQ944" s="70" t="str">
        <f>IFERROR(VLOOKUP(VALUE(MID(AP944,1,1)),AdditionalElements!$A$2:$B$50,2,0),"")</f>
        <v/>
      </c>
      <c r="AR944" s="70" t="str">
        <f>IFERROR(VLOOKUP(VALUE(MID(AP944,2,1)),AdditionalElements!$H$2:$I$50,2,0),"")</f>
        <v/>
      </c>
      <c r="AS944" s="70" t="str">
        <f>IFERROR(VLOOKUP(VALUE(MID(AP944,3,1)),AdditionalElements!$O$2:$P$50,2,0),"")</f>
        <v/>
      </c>
      <c r="AT944" s="70" t="str">
        <f>IFERROR(VLOOKUP(VALUE(MID(AP944,4,1)),AdditionalElements!$V$2:$W$50,2,0),"")</f>
        <v/>
      </c>
      <c r="AU944" s="71"/>
      <c r="AV944" s="79" t="str">
        <f>IFERROR(IF(VALUE(MID(AU944,1,1))=1, VLOOKUP(VALUE(MID(AU944,1,1)), TxtPanelShape!$A$2:$C$50, 3, 0), (IF(VALUE(MID(AU944,1,1))&gt;=7, VLOOKUP(VALUE(MID(AU944,1,1)), TxtPanelShape!$A$2:$C$50, 3, 0),VLOOKUP(VALUE(MID(AU944,1,2)),TxtPanelShape!$A$2:$C$50,3,0)))), "")</f>
        <v/>
      </c>
      <c r="AW944" s="79" t="str">
        <f>IFERROR(IF(VALUE(MID(AU944,1,1))=1, ", "&amp;VLOOKUP(VALUE(MID(AU944,2,1)), TxtPanelShape!$H$2:$I$50, 2, 0), IF(VALUE(MID(AU944,1,1))&gt;=7, ", "&amp;VLOOKUP(VALUE(MID(AU944,2,1)), TxtPanelShape!$H$2:$I$50, 2, 0),"")), "")</f>
        <v/>
      </c>
      <c r="AX944" s="79" t="str">
        <f>IFERROR(IF(VALUE(MID(AU944,1,1))=1, ", "&amp;VLOOKUP(VALUE(MID(AU944,3,1)), TxtPanelShape!$O$2:$P$50, 2, 0), IF(VALUE(MID(AU944,1,1))&gt;=7, ", "&amp;VLOOKUP(VALUE(MID(AU944,3,1)), TxtPanelShape!$O$2:$P$50, 2, 0),"")),"")</f>
        <v/>
      </c>
      <c r="AY944" s="79" t="str">
        <f>IFERROR("; "&amp;VLOOKUP(VALUE(MID(AU944,4,1)), TxtPanelShape!$V$2:$W$50,2,0),"")</f>
        <v/>
      </c>
      <c r="AZ944" s="79" t="str">
        <f t="shared" si="181"/>
        <v/>
      </c>
      <c r="BA944" s="71"/>
      <c r="BB944" s="79" t="str">
        <f>IFERROR(IF(VALUE(MID(BA944,1,1))=1, VLOOKUP(VALUE(MID(BA944,1,1)), TxtPanelShape!$A$2:$C$50, 3, 0), (IF(VALUE(MID(BA944,1,1))&gt;=7, VLOOKUP(VALUE(MID(BA944,1,1)), TxtPanelShape!$A$2:$C$50, 3, 0),VLOOKUP(VALUE(MID(BA944,1,2)),TxtPanelShape!$A$2:$C$50,3,0)))), "")</f>
        <v/>
      </c>
      <c r="BC944" s="79" t="str">
        <f>IFERROR(IF(VALUE(MID(BA944,1,1))=1, ", "&amp;VLOOKUP(VALUE(MID(BA944,2,1)), TxtPanelShape!$H$2:$I$50, 2, 0), IF(VALUE(MID(BA944,1,1))&gt;=7, ", "&amp;VLOOKUP(VALUE(MID(BA944,2,1)), TxtPanelShape!$H$2:$I$50, 2, 0),"")), "")</f>
        <v/>
      </c>
      <c r="BD944" s="79" t="str">
        <f>IFERROR(IF(VALUE(MID(BA944,1,1))=1, ", "&amp;VLOOKUP(VALUE(MID(BA944,3,1)), TxtPanelShape!$O$2:$P$50, 2, 0), IF(VALUE(MID(BA944,1,1))&gt;=7, ", "&amp;VLOOKUP(VALUE(MID(BA944,3,1)), TxtPanelShape!$O$2:$P$50, 2, 0),"")),"")</f>
        <v/>
      </c>
      <c r="BE944" s="79" t="str">
        <f>IFERROR("; "&amp;VLOOKUP(VALUE(MID(BA944,4,1)), TxtPanelShape!$V$2:$W$50,2,0),"")</f>
        <v/>
      </c>
      <c r="BF944" s="79" t="str">
        <f t="shared" si="182"/>
        <v/>
      </c>
      <c r="BG944" s="71"/>
      <c r="BH944" s="79" t="str">
        <f>IFERROR(VLOOKUP(BG944, TxtPanelDefinition!$A$2:$B$50, 2, 0),"")</f>
        <v/>
      </c>
      <c r="BI944" s="71"/>
      <c r="BJ944" s="79" t="str">
        <f>IFERROR(VLOOKUP(BI944, TxtPanelDefinition!$A$2:$B$50, 2, 0),"")</f>
        <v/>
      </c>
      <c r="BK944" s="71"/>
      <c r="BL944" s="79" t="str">
        <f>IFERROR(VLOOKUP(BK944, InscrTechniques!$A$2:$B$50, 2, 0),"")</f>
        <v/>
      </c>
      <c r="BM944" s="71"/>
      <c r="BN944" s="79" t="str">
        <f>IFERROR(VLOOKUP(BM944, InscrTechniques!$A$2:$B$50, 2, 0),"")</f>
        <v/>
      </c>
      <c r="BO944" s="71"/>
      <c r="BP944" s="79" t="str">
        <f>IFERROR(VLOOKUP(BO944, InscrTechniques!$A$2:$B$50, 2, 0),"")</f>
        <v/>
      </c>
      <c r="BQ944" s="71"/>
      <c r="BR944" s="79" t="str">
        <f>IFERROR(VLOOKUP(BQ944, InscrTechniques!$A$2:$B$50, 2, 0),"")</f>
        <v/>
      </c>
      <c r="BS944" s="71"/>
      <c r="BT944" s="79" t="str">
        <f>IFERROR(VLOOKUP(BS944, InscrTechniques!$A$2:$B$50, 2, 0),"")</f>
        <v/>
      </c>
      <c r="BU944" s="71"/>
      <c r="BV944" s="79" t="str">
        <f>IFERROR(VLOOKUP(BU944, InscrTechniques!$A$2:$B$50, 2, 0),"")</f>
        <v/>
      </c>
      <c r="BW944" s="125"/>
      <c r="BX944" s="79" t="str">
        <f>IFERROR(VLOOKUP(BW944, InscrTechniques!$A$2:$B$50, 2, 0),"")</f>
        <v/>
      </c>
      <c r="BY944" s="125"/>
      <c r="BZ944" s="79" t="str">
        <f>IFERROR(VLOOKUP(BY944, InscrTechniques!$A$2:$B$50, 2, 0),"")</f>
        <v/>
      </c>
      <c r="CA944" s="74"/>
      <c r="CB944" s="114" t="str">
        <f>IFERROR(VLOOKUP(CA944, LetterStyle!$A$2:$B$50, 2, 0),"")</f>
        <v/>
      </c>
      <c r="CC944" s="74"/>
      <c r="CD944" s="114" t="str">
        <f>IFERROR(VLOOKUP(CC944, LetterStyle!$A$2:$B$50, 2, 0),"")</f>
        <v/>
      </c>
      <c r="CE944" s="74"/>
      <c r="CF944" s="114" t="str">
        <f>IFERROR(VLOOKUP(CE944, LetterStyle!$A$2:$B$50, 2, 0),"")</f>
        <v/>
      </c>
      <c r="CG944" s="74"/>
      <c r="CH944" s="79" t="str">
        <f>IFERROR(VLOOKUP(CG944, LetterStyle!$A$2:$B$50, 2, 0),"")</f>
        <v/>
      </c>
      <c r="CI944" s="71"/>
      <c r="CJ944" s="79" t="str">
        <f>IFERROR(VLOOKUP(CI944, DecMotifs!$A$1:$B$306, 2, 0),"")</f>
        <v/>
      </c>
      <c r="CK944" s="71"/>
      <c r="CL944" s="79" t="str">
        <f>IFERROR(VLOOKUP(CK944, DecMotifs!$A$1:$B$306, 2, 0),"")</f>
        <v/>
      </c>
      <c r="CM944" s="71"/>
      <c r="CN944" s="79" t="str">
        <f>IFERROR(VLOOKUP(CM944, DecMotifs!$A$1:$B$306, 2, 0),"")</f>
        <v/>
      </c>
      <c r="CO944" s="71"/>
      <c r="CP944" s="79" t="str">
        <f>IFERROR(VLOOKUP(CO944, MarginalDec!$A$2:$B$253, 2, 0),"")</f>
        <v/>
      </c>
      <c r="CQ944" s="71"/>
      <c r="CR944" s="79" t="str">
        <f>IFERROR(VLOOKUP(CQ944, MarginalDec!$A$2:$B$253, 2, 0),"")</f>
        <v/>
      </c>
      <c r="CS944" s="71"/>
      <c r="CT944" s="79" t="str">
        <f>IFERROR(VLOOKUP(CS944, MarginalDec!$A$2:$B$253, 2, 0),"")</f>
        <v/>
      </c>
      <c r="CU944" s="71"/>
      <c r="CV944" s="79" t="str">
        <f>IF(ISBLANK(CU944),"", IFERROR(VLOOKUP(CU944, Tooling!$A$2:$B$252, 2, 0),""))</f>
        <v/>
      </c>
      <c r="CW944" s="71"/>
      <c r="CX944" s="79" t="str">
        <f>IF(ISBLANK(CW944),"", IFERROR(VLOOKUP(CW944, Tooling!$A$2:$B$252, 2, 0),""))</f>
        <v/>
      </c>
      <c r="CY944" s="71"/>
      <c r="CZ944" s="79" t="str">
        <f>IF(ISBLANK(CY944),"", IFERROR(VLOOKUP(CY944, Repairs!$A$2:$B$252, 2, 0),""))</f>
        <v/>
      </c>
      <c r="DA944" s="77"/>
      <c r="DB944" s="71"/>
      <c r="DC944" s="79" t="str">
        <f>IFERROR(VLOOKUP(DB944, DatingReason!$A$2:$B$252, 2, 0),"")</f>
        <v/>
      </c>
      <c r="DD944" s="123" t="str">
        <f t="shared" si="183"/>
        <v/>
      </c>
      <c r="DF944" s="119" t="str">
        <f t="array" ref="DF944">IF(AND($B944&lt;&gt;"", $DE944&lt;&gt;"", $DE944&lt;&gt;"No"),MAX(IF($B944=PEOPLE!$B$4:$B$1000, PEOPLE!$Q$4:$Q$1000,""))+100,"")</f>
        <v/>
      </c>
      <c r="DG944" s="68"/>
      <c r="DH944" s="76">
        <f>COUNTIF(PEOPLE!B:B, MEMORIALS!B944)</f>
        <v>0</v>
      </c>
      <c r="DI944" s="82"/>
      <c r="DJ944" s="82"/>
      <c r="DK944" s="82"/>
      <c r="DL944" s="68"/>
      <c r="DM944" s="68"/>
      <c r="DN944" s="68"/>
      <c r="DO944" s="68"/>
      <c r="DP944" s="68"/>
    </row>
    <row r="945" spans="1:120" ht="15" customHeight="1" x14ac:dyDescent="0.25">
      <c r="A945" s="68"/>
      <c r="B945" s="69"/>
      <c r="C945" s="68"/>
      <c r="D945" s="68"/>
      <c r="E945" s="70" t="str">
        <f>IF(D945="","",VLOOKUP(D945,Denomination!$A$2:$B$50, 2, 0))</f>
        <v/>
      </c>
      <c r="F945" s="68"/>
      <c r="G945" s="71"/>
      <c r="H945" s="70" t="str">
        <f>IF(G945="","",VLOOKUP(G945,MCondition!$A$2:$B$50, 2, 0))</f>
        <v/>
      </c>
      <c r="I945" s="72"/>
      <c r="J945" s="71"/>
      <c r="K945" s="70" t="str">
        <f>IF(J945="","",VLOOKUP(J945,ICondition!$A$2:$B$50, 2, 0))</f>
        <v/>
      </c>
      <c r="L945" s="73"/>
      <c r="M945" s="73"/>
      <c r="N945" s="73"/>
      <c r="O945" s="73"/>
      <c r="P945" s="73"/>
      <c r="Q945" s="73"/>
      <c r="R945" s="78"/>
      <c r="S945" s="79" t="str">
        <f>IFERROR(VLOOKUP(R945,Material!$A$2:$B$59, 2, 0),"")</f>
        <v/>
      </c>
      <c r="T945" s="71"/>
      <c r="U945" s="79" t="str">
        <f>IFERROR(VLOOKUP(T945,Material!$A$2:$B$59, 2, 0),"")</f>
        <v/>
      </c>
      <c r="V945" s="71"/>
      <c r="W945" s="79" t="str">
        <f>IFERROR(VLOOKUP(V945,Material!$A$2:$B$59, 2, 0),"")</f>
        <v/>
      </c>
      <c r="X945" s="71"/>
      <c r="Y945" s="79" t="str">
        <f>IFERROR(VLOOKUP(X945,Material!$A$2:$B$59, 2, 0),"")</f>
        <v/>
      </c>
      <c r="Z945" s="71"/>
      <c r="AA945" s="79" t="str">
        <f>IFERROR(VLOOKUP(Z945,Material!$A$2:$B$59, 2, 0),"")</f>
        <v/>
      </c>
      <c r="AB945" s="74"/>
      <c r="AC945" s="75" t="e">
        <f t="shared" si="172"/>
        <v>#VALUE!</v>
      </c>
      <c r="AD945" s="75" t="e">
        <f t="shared" si="173"/>
        <v>#VALUE!</v>
      </c>
      <c r="AE945" s="75" t="e">
        <f t="shared" si="175"/>
        <v>#VALUE!</v>
      </c>
      <c r="AF945" s="75" t="e">
        <f t="shared" si="174"/>
        <v>#VALUE!</v>
      </c>
      <c r="AG945" s="75" t="e">
        <f t="shared" si="176"/>
        <v>#VALUE!</v>
      </c>
      <c r="AH945" s="75" t="e">
        <f t="shared" si="177"/>
        <v>#VALUE!</v>
      </c>
      <c r="AI945" s="75" t="e">
        <f t="shared" si="178"/>
        <v>#VALUE!</v>
      </c>
      <c r="AJ945" s="80" t="e">
        <f t="shared" si="179"/>
        <v>#VALUE!</v>
      </c>
      <c r="AK945" s="79" t="str">
        <f>(IFERROR(VLOOKUP(AB945,Categories!$A$2:$B$20,2,1),""))</f>
        <v/>
      </c>
      <c r="AL945" s="79" t="str">
        <f ca="1">IFERROR(VLOOKUP((HLOOKUP((VLOOKUP($AB945,Categories!$A$2:$F$20,3,1)), $AB$3:$AJ945, (ROW()-ROW($AB$3)+1), 0)), INDIRECT(VLOOKUP($AB945,Categories!$A$2:$F$20,6,1)),2,0),AK945)</f>
        <v/>
      </c>
      <c r="AM945" s="79" t="str">
        <f ca="1">IFERROR(VLOOKUP((HLOOKUP((VLOOKUP($AB945,Categories!$A$2:$F$20,4,1)),$AB$3:$AJ945,(ROW()-ROW($AB$3)+1),0)),INDIRECT(VLOOKUP($AB945,Categories!$A$2:$H$20,7,1)),2,0),"")</f>
        <v/>
      </c>
      <c r="AN945" s="79" t="str">
        <f ca="1">IFERROR(VLOOKUP((HLOOKUP((VLOOKUP($AB945,Categories!$A$2:$F$20,5,1)), $AB$3:$AJ945, (ROW()-ROW($AB$3)+1), 0)), INDIRECT(VLOOKUP($AB945,Categories!$A$2:$H$20,8,1)),2,0),"")</f>
        <v/>
      </c>
      <c r="AO945" s="79" t="str">
        <f t="shared" ca="1" si="180"/>
        <v/>
      </c>
      <c r="AP945" s="81"/>
      <c r="AQ945" s="70" t="str">
        <f>IFERROR(VLOOKUP(VALUE(MID(AP945,1,1)),AdditionalElements!$A$2:$B$50,2,0),"")</f>
        <v/>
      </c>
      <c r="AR945" s="70" t="str">
        <f>IFERROR(VLOOKUP(VALUE(MID(AP945,2,1)),AdditionalElements!$H$2:$I$50,2,0),"")</f>
        <v/>
      </c>
      <c r="AS945" s="70" t="str">
        <f>IFERROR(VLOOKUP(VALUE(MID(AP945,3,1)),AdditionalElements!$O$2:$P$50,2,0),"")</f>
        <v/>
      </c>
      <c r="AT945" s="70" t="str">
        <f>IFERROR(VLOOKUP(VALUE(MID(AP945,4,1)),AdditionalElements!$V$2:$W$50,2,0),"")</f>
        <v/>
      </c>
      <c r="AU945" s="71"/>
      <c r="AV945" s="79" t="str">
        <f>IFERROR(IF(VALUE(MID(AU945,1,1))=1, VLOOKUP(VALUE(MID(AU945,1,1)), TxtPanelShape!$A$2:$C$50, 3, 0), (IF(VALUE(MID(AU945,1,1))&gt;=7, VLOOKUP(VALUE(MID(AU945,1,1)), TxtPanelShape!$A$2:$C$50, 3, 0),VLOOKUP(VALUE(MID(AU945,1,2)),TxtPanelShape!$A$2:$C$50,3,0)))), "")</f>
        <v/>
      </c>
      <c r="AW945" s="79" t="str">
        <f>IFERROR(IF(VALUE(MID(AU945,1,1))=1, ", "&amp;VLOOKUP(VALUE(MID(AU945,2,1)), TxtPanelShape!$H$2:$I$50, 2, 0), IF(VALUE(MID(AU945,1,1))&gt;=7, ", "&amp;VLOOKUP(VALUE(MID(AU945,2,1)), TxtPanelShape!$H$2:$I$50, 2, 0),"")), "")</f>
        <v/>
      </c>
      <c r="AX945" s="79" t="str">
        <f>IFERROR(IF(VALUE(MID(AU945,1,1))=1, ", "&amp;VLOOKUP(VALUE(MID(AU945,3,1)), TxtPanelShape!$O$2:$P$50, 2, 0), IF(VALUE(MID(AU945,1,1))&gt;=7, ", "&amp;VLOOKUP(VALUE(MID(AU945,3,1)), TxtPanelShape!$O$2:$P$50, 2, 0),"")),"")</f>
        <v/>
      </c>
      <c r="AY945" s="79" t="str">
        <f>IFERROR("; "&amp;VLOOKUP(VALUE(MID(AU945,4,1)), TxtPanelShape!$V$2:$W$50,2,0),"")</f>
        <v/>
      </c>
      <c r="AZ945" s="79" t="str">
        <f t="shared" si="181"/>
        <v/>
      </c>
      <c r="BA945" s="71"/>
      <c r="BB945" s="79" t="str">
        <f>IFERROR(IF(VALUE(MID(BA945,1,1))=1, VLOOKUP(VALUE(MID(BA945,1,1)), TxtPanelShape!$A$2:$C$50, 3, 0), (IF(VALUE(MID(BA945,1,1))&gt;=7, VLOOKUP(VALUE(MID(BA945,1,1)), TxtPanelShape!$A$2:$C$50, 3, 0),VLOOKUP(VALUE(MID(BA945,1,2)),TxtPanelShape!$A$2:$C$50,3,0)))), "")</f>
        <v/>
      </c>
      <c r="BC945" s="79" t="str">
        <f>IFERROR(IF(VALUE(MID(BA945,1,1))=1, ", "&amp;VLOOKUP(VALUE(MID(BA945,2,1)), TxtPanelShape!$H$2:$I$50, 2, 0), IF(VALUE(MID(BA945,1,1))&gt;=7, ", "&amp;VLOOKUP(VALUE(MID(BA945,2,1)), TxtPanelShape!$H$2:$I$50, 2, 0),"")), "")</f>
        <v/>
      </c>
      <c r="BD945" s="79" t="str">
        <f>IFERROR(IF(VALUE(MID(BA945,1,1))=1, ", "&amp;VLOOKUP(VALUE(MID(BA945,3,1)), TxtPanelShape!$O$2:$P$50, 2, 0), IF(VALUE(MID(BA945,1,1))&gt;=7, ", "&amp;VLOOKUP(VALUE(MID(BA945,3,1)), TxtPanelShape!$O$2:$P$50, 2, 0),"")),"")</f>
        <v/>
      </c>
      <c r="BE945" s="79" t="str">
        <f>IFERROR("; "&amp;VLOOKUP(VALUE(MID(BA945,4,1)), TxtPanelShape!$V$2:$W$50,2,0),"")</f>
        <v/>
      </c>
      <c r="BF945" s="79" t="str">
        <f t="shared" si="182"/>
        <v/>
      </c>
      <c r="BG945" s="71"/>
      <c r="BH945" s="79" t="str">
        <f>IFERROR(VLOOKUP(BG945, TxtPanelDefinition!$A$2:$B$50, 2, 0),"")</f>
        <v/>
      </c>
      <c r="BI945" s="71"/>
      <c r="BJ945" s="79" t="str">
        <f>IFERROR(VLOOKUP(BI945, TxtPanelDefinition!$A$2:$B$50, 2, 0),"")</f>
        <v/>
      </c>
      <c r="BK945" s="71"/>
      <c r="BL945" s="79" t="str">
        <f>IFERROR(VLOOKUP(BK945, InscrTechniques!$A$2:$B$50, 2, 0),"")</f>
        <v/>
      </c>
      <c r="BM945" s="71"/>
      <c r="BN945" s="79" t="str">
        <f>IFERROR(VLOOKUP(BM945, InscrTechniques!$A$2:$B$50, 2, 0),"")</f>
        <v/>
      </c>
      <c r="BO945" s="71"/>
      <c r="BP945" s="79" t="str">
        <f>IFERROR(VLOOKUP(BO945, InscrTechniques!$A$2:$B$50, 2, 0),"")</f>
        <v/>
      </c>
      <c r="BQ945" s="71"/>
      <c r="BR945" s="79" t="str">
        <f>IFERROR(VLOOKUP(BQ945, InscrTechniques!$A$2:$B$50, 2, 0),"")</f>
        <v/>
      </c>
      <c r="BS945" s="71"/>
      <c r="BT945" s="79" t="str">
        <f>IFERROR(VLOOKUP(BS945, InscrTechniques!$A$2:$B$50, 2, 0),"")</f>
        <v/>
      </c>
      <c r="BU945" s="71"/>
      <c r="BV945" s="79" t="str">
        <f>IFERROR(VLOOKUP(BU945, InscrTechniques!$A$2:$B$50, 2, 0),"")</f>
        <v/>
      </c>
      <c r="BW945" s="125"/>
      <c r="BX945" s="79" t="str">
        <f>IFERROR(VLOOKUP(BW945, InscrTechniques!$A$2:$B$50, 2, 0),"")</f>
        <v/>
      </c>
      <c r="BY945" s="125"/>
      <c r="BZ945" s="79" t="str">
        <f>IFERROR(VLOOKUP(BY945, InscrTechniques!$A$2:$B$50, 2, 0),"")</f>
        <v/>
      </c>
      <c r="CA945" s="74"/>
      <c r="CB945" s="114" t="str">
        <f>IFERROR(VLOOKUP(CA945, LetterStyle!$A$2:$B$50, 2, 0),"")</f>
        <v/>
      </c>
      <c r="CC945" s="74"/>
      <c r="CD945" s="114" t="str">
        <f>IFERROR(VLOOKUP(CC945, LetterStyle!$A$2:$B$50, 2, 0),"")</f>
        <v/>
      </c>
      <c r="CE945" s="74"/>
      <c r="CF945" s="114" t="str">
        <f>IFERROR(VLOOKUP(CE945, LetterStyle!$A$2:$B$50, 2, 0),"")</f>
        <v/>
      </c>
      <c r="CG945" s="74"/>
      <c r="CH945" s="79" t="str">
        <f>IFERROR(VLOOKUP(CG945, LetterStyle!$A$2:$B$50, 2, 0),"")</f>
        <v/>
      </c>
      <c r="CI945" s="71"/>
      <c r="CJ945" s="79" t="str">
        <f>IFERROR(VLOOKUP(CI945, DecMotifs!$A$1:$B$306, 2, 0),"")</f>
        <v/>
      </c>
      <c r="CK945" s="71"/>
      <c r="CL945" s="79" t="str">
        <f>IFERROR(VLOOKUP(CK945, DecMotifs!$A$1:$B$306, 2, 0),"")</f>
        <v/>
      </c>
      <c r="CM945" s="71"/>
      <c r="CN945" s="79" t="str">
        <f>IFERROR(VLOOKUP(CM945, DecMotifs!$A$1:$B$306, 2, 0),"")</f>
        <v/>
      </c>
      <c r="CO945" s="71"/>
      <c r="CP945" s="79" t="str">
        <f>IFERROR(VLOOKUP(CO945, MarginalDec!$A$2:$B$253, 2, 0),"")</f>
        <v/>
      </c>
      <c r="CQ945" s="71"/>
      <c r="CR945" s="79" t="str">
        <f>IFERROR(VLOOKUP(CQ945, MarginalDec!$A$2:$B$253, 2, 0),"")</f>
        <v/>
      </c>
      <c r="CS945" s="71"/>
      <c r="CT945" s="79" t="str">
        <f>IFERROR(VLOOKUP(CS945, MarginalDec!$A$2:$B$253, 2, 0),"")</f>
        <v/>
      </c>
      <c r="CU945" s="71"/>
      <c r="CV945" s="79" t="str">
        <f>IF(ISBLANK(CU945),"", IFERROR(VLOOKUP(CU945, Tooling!$A$2:$B$252, 2, 0),""))</f>
        <v/>
      </c>
      <c r="CW945" s="71"/>
      <c r="CX945" s="79" t="str">
        <f>IF(ISBLANK(CW945),"", IFERROR(VLOOKUP(CW945, Tooling!$A$2:$B$252, 2, 0),""))</f>
        <v/>
      </c>
      <c r="CY945" s="71"/>
      <c r="CZ945" s="79" t="str">
        <f>IF(ISBLANK(CY945),"", IFERROR(VLOOKUP(CY945, Repairs!$A$2:$B$252, 2, 0),""))</f>
        <v/>
      </c>
      <c r="DA945" s="77"/>
      <c r="DB945" s="71"/>
      <c r="DC945" s="79" t="str">
        <f>IFERROR(VLOOKUP(DB945, DatingReason!$A$2:$B$252, 2, 0),"")</f>
        <v/>
      </c>
      <c r="DD945" s="123" t="str">
        <f t="shared" si="183"/>
        <v/>
      </c>
      <c r="DF945" s="119" t="str">
        <f t="array" ref="DF945">IF(AND($B945&lt;&gt;"", $DE945&lt;&gt;"", $DE945&lt;&gt;"No"),MAX(IF($B945=PEOPLE!$B$4:$B$1000, PEOPLE!$Q$4:$Q$1000,""))+100,"")</f>
        <v/>
      </c>
      <c r="DG945" s="68"/>
      <c r="DH945" s="76">
        <f>COUNTIF(PEOPLE!B:B, MEMORIALS!B945)</f>
        <v>0</v>
      </c>
      <c r="DI945" s="82"/>
      <c r="DJ945" s="82"/>
      <c r="DK945" s="82"/>
      <c r="DL945" s="68"/>
      <c r="DM945" s="68"/>
      <c r="DN945" s="68"/>
      <c r="DO945" s="68"/>
      <c r="DP945" s="68"/>
    </row>
    <row r="946" spans="1:120" ht="15" customHeight="1" x14ac:dyDescent="0.25">
      <c r="A946" s="68"/>
      <c r="B946" s="69"/>
      <c r="C946" s="68"/>
      <c r="D946" s="68"/>
      <c r="E946" s="70" t="str">
        <f>IF(D946="","",VLOOKUP(D946,Denomination!$A$2:$B$50, 2, 0))</f>
        <v/>
      </c>
      <c r="F946" s="68"/>
      <c r="G946" s="71"/>
      <c r="H946" s="70" t="str">
        <f>IF(G946="","",VLOOKUP(G946,MCondition!$A$2:$B$50, 2, 0))</f>
        <v/>
      </c>
      <c r="I946" s="72"/>
      <c r="J946" s="71"/>
      <c r="K946" s="70" t="str">
        <f>IF(J946="","",VLOOKUP(J946,ICondition!$A$2:$B$50, 2, 0))</f>
        <v/>
      </c>
      <c r="L946" s="73"/>
      <c r="M946" s="73"/>
      <c r="N946" s="73"/>
      <c r="O946" s="73"/>
      <c r="P946" s="73"/>
      <c r="Q946" s="73"/>
      <c r="R946" s="78"/>
      <c r="S946" s="79" t="str">
        <f>IFERROR(VLOOKUP(R946,Material!$A$2:$B$59, 2, 0),"")</f>
        <v/>
      </c>
      <c r="T946" s="71"/>
      <c r="U946" s="79" t="str">
        <f>IFERROR(VLOOKUP(T946,Material!$A$2:$B$59, 2, 0),"")</f>
        <v/>
      </c>
      <c r="V946" s="71"/>
      <c r="W946" s="79" t="str">
        <f>IFERROR(VLOOKUP(V946,Material!$A$2:$B$59, 2, 0),"")</f>
        <v/>
      </c>
      <c r="X946" s="71"/>
      <c r="Y946" s="79" t="str">
        <f>IFERROR(VLOOKUP(X946,Material!$A$2:$B$59, 2, 0),"")</f>
        <v/>
      </c>
      <c r="Z946" s="71"/>
      <c r="AA946" s="79" t="str">
        <f>IFERROR(VLOOKUP(Z946,Material!$A$2:$B$59, 2, 0),"")</f>
        <v/>
      </c>
      <c r="AB946" s="74"/>
      <c r="AC946" s="75" t="e">
        <f t="shared" si="172"/>
        <v>#VALUE!</v>
      </c>
      <c r="AD946" s="75" t="e">
        <f t="shared" si="173"/>
        <v>#VALUE!</v>
      </c>
      <c r="AE946" s="75" t="e">
        <f t="shared" si="175"/>
        <v>#VALUE!</v>
      </c>
      <c r="AF946" s="75" t="e">
        <f t="shared" si="174"/>
        <v>#VALUE!</v>
      </c>
      <c r="AG946" s="75" t="e">
        <f t="shared" si="176"/>
        <v>#VALUE!</v>
      </c>
      <c r="AH946" s="75" t="e">
        <f t="shared" si="177"/>
        <v>#VALUE!</v>
      </c>
      <c r="AI946" s="75" t="e">
        <f t="shared" si="178"/>
        <v>#VALUE!</v>
      </c>
      <c r="AJ946" s="80" t="e">
        <f t="shared" si="179"/>
        <v>#VALUE!</v>
      </c>
      <c r="AK946" s="79" t="str">
        <f>(IFERROR(VLOOKUP(AB946,Categories!$A$2:$B$20,2,1),""))</f>
        <v/>
      </c>
      <c r="AL946" s="79" t="str">
        <f ca="1">IFERROR(VLOOKUP((HLOOKUP((VLOOKUP($AB946,Categories!$A$2:$F$20,3,1)), $AB$3:$AJ946, (ROW()-ROW($AB$3)+1), 0)), INDIRECT(VLOOKUP($AB946,Categories!$A$2:$F$20,6,1)),2,0),AK946)</f>
        <v/>
      </c>
      <c r="AM946" s="79" t="str">
        <f ca="1">IFERROR(VLOOKUP((HLOOKUP((VLOOKUP($AB946,Categories!$A$2:$F$20,4,1)),$AB$3:$AJ946,(ROW()-ROW($AB$3)+1),0)),INDIRECT(VLOOKUP($AB946,Categories!$A$2:$H$20,7,1)),2,0),"")</f>
        <v/>
      </c>
      <c r="AN946" s="79" t="str">
        <f ca="1">IFERROR(VLOOKUP((HLOOKUP((VLOOKUP($AB946,Categories!$A$2:$F$20,5,1)), $AB$3:$AJ946, (ROW()-ROW($AB$3)+1), 0)), INDIRECT(VLOOKUP($AB946,Categories!$A$2:$H$20,8,1)),2,0),"")</f>
        <v/>
      </c>
      <c r="AO946" s="79" t="str">
        <f t="shared" ca="1" si="180"/>
        <v/>
      </c>
      <c r="AP946" s="81"/>
      <c r="AQ946" s="70" t="str">
        <f>IFERROR(VLOOKUP(VALUE(MID(AP946,1,1)),AdditionalElements!$A$2:$B$50,2,0),"")</f>
        <v/>
      </c>
      <c r="AR946" s="70" t="str">
        <f>IFERROR(VLOOKUP(VALUE(MID(AP946,2,1)),AdditionalElements!$H$2:$I$50,2,0),"")</f>
        <v/>
      </c>
      <c r="AS946" s="70" t="str">
        <f>IFERROR(VLOOKUP(VALUE(MID(AP946,3,1)),AdditionalElements!$O$2:$P$50,2,0),"")</f>
        <v/>
      </c>
      <c r="AT946" s="70" t="str">
        <f>IFERROR(VLOOKUP(VALUE(MID(AP946,4,1)),AdditionalElements!$V$2:$W$50,2,0),"")</f>
        <v/>
      </c>
      <c r="AU946" s="71"/>
      <c r="AV946" s="79" t="str">
        <f>IFERROR(IF(VALUE(MID(AU946,1,1))=1, VLOOKUP(VALUE(MID(AU946,1,1)), TxtPanelShape!$A$2:$C$50, 3, 0), (IF(VALUE(MID(AU946,1,1))&gt;=7, VLOOKUP(VALUE(MID(AU946,1,1)), TxtPanelShape!$A$2:$C$50, 3, 0),VLOOKUP(VALUE(MID(AU946,1,2)),TxtPanelShape!$A$2:$C$50,3,0)))), "")</f>
        <v/>
      </c>
      <c r="AW946" s="79" t="str">
        <f>IFERROR(IF(VALUE(MID(AU946,1,1))=1, ", "&amp;VLOOKUP(VALUE(MID(AU946,2,1)), TxtPanelShape!$H$2:$I$50, 2, 0), IF(VALUE(MID(AU946,1,1))&gt;=7, ", "&amp;VLOOKUP(VALUE(MID(AU946,2,1)), TxtPanelShape!$H$2:$I$50, 2, 0),"")), "")</f>
        <v/>
      </c>
      <c r="AX946" s="79" t="str">
        <f>IFERROR(IF(VALUE(MID(AU946,1,1))=1, ", "&amp;VLOOKUP(VALUE(MID(AU946,3,1)), TxtPanelShape!$O$2:$P$50, 2, 0), IF(VALUE(MID(AU946,1,1))&gt;=7, ", "&amp;VLOOKUP(VALUE(MID(AU946,3,1)), TxtPanelShape!$O$2:$P$50, 2, 0),"")),"")</f>
        <v/>
      </c>
      <c r="AY946" s="79" t="str">
        <f>IFERROR("; "&amp;VLOOKUP(VALUE(MID(AU946,4,1)), TxtPanelShape!$V$2:$W$50,2,0),"")</f>
        <v/>
      </c>
      <c r="AZ946" s="79" t="str">
        <f t="shared" si="181"/>
        <v/>
      </c>
      <c r="BA946" s="71"/>
      <c r="BB946" s="79" t="str">
        <f>IFERROR(IF(VALUE(MID(BA946,1,1))=1, VLOOKUP(VALUE(MID(BA946,1,1)), TxtPanelShape!$A$2:$C$50, 3, 0), (IF(VALUE(MID(BA946,1,1))&gt;=7, VLOOKUP(VALUE(MID(BA946,1,1)), TxtPanelShape!$A$2:$C$50, 3, 0),VLOOKUP(VALUE(MID(BA946,1,2)),TxtPanelShape!$A$2:$C$50,3,0)))), "")</f>
        <v/>
      </c>
      <c r="BC946" s="79" t="str">
        <f>IFERROR(IF(VALUE(MID(BA946,1,1))=1, ", "&amp;VLOOKUP(VALUE(MID(BA946,2,1)), TxtPanelShape!$H$2:$I$50, 2, 0), IF(VALUE(MID(BA946,1,1))&gt;=7, ", "&amp;VLOOKUP(VALUE(MID(BA946,2,1)), TxtPanelShape!$H$2:$I$50, 2, 0),"")), "")</f>
        <v/>
      </c>
      <c r="BD946" s="79" t="str">
        <f>IFERROR(IF(VALUE(MID(BA946,1,1))=1, ", "&amp;VLOOKUP(VALUE(MID(BA946,3,1)), TxtPanelShape!$O$2:$P$50, 2, 0), IF(VALUE(MID(BA946,1,1))&gt;=7, ", "&amp;VLOOKUP(VALUE(MID(BA946,3,1)), TxtPanelShape!$O$2:$P$50, 2, 0),"")),"")</f>
        <v/>
      </c>
      <c r="BE946" s="79" t="str">
        <f>IFERROR("; "&amp;VLOOKUP(VALUE(MID(BA946,4,1)), TxtPanelShape!$V$2:$W$50,2,0),"")</f>
        <v/>
      </c>
      <c r="BF946" s="79" t="str">
        <f t="shared" si="182"/>
        <v/>
      </c>
      <c r="BG946" s="71"/>
      <c r="BH946" s="79" t="str">
        <f>IFERROR(VLOOKUP(BG946, TxtPanelDefinition!$A$2:$B$50, 2, 0),"")</f>
        <v/>
      </c>
      <c r="BI946" s="71"/>
      <c r="BJ946" s="79" t="str">
        <f>IFERROR(VLOOKUP(BI946, TxtPanelDefinition!$A$2:$B$50, 2, 0),"")</f>
        <v/>
      </c>
      <c r="BK946" s="71"/>
      <c r="BL946" s="79" t="str">
        <f>IFERROR(VLOOKUP(BK946, InscrTechniques!$A$2:$B$50, 2, 0),"")</f>
        <v/>
      </c>
      <c r="BM946" s="71"/>
      <c r="BN946" s="79" t="str">
        <f>IFERROR(VLOOKUP(BM946, InscrTechniques!$A$2:$B$50, 2, 0),"")</f>
        <v/>
      </c>
      <c r="BO946" s="71"/>
      <c r="BP946" s="79" t="str">
        <f>IFERROR(VLOOKUP(BO946, InscrTechniques!$A$2:$B$50, 2, 0),"")</f>
        <v/>
      </c>
      <c r="BQ946" s="71"/>
      <c r="BR946" s="79" t="str">
        <f>IFERROR(VLOOKUP(BQ946, InscrTechniques!$A$2:$B$50, 2, 0),"")</f>
        <v/>
      </c>
      <c r="BS946" s="71"/>
      <c r="BT946" s="79" t="str">
        <f>IFERROR(VLOOKUP(BS946, InscrTechniques!$A$2:$B$50, 2, 0),"")</f>
        <v/>
      </c>
      <c r="BU946" s="71"/>
      <c r="BV946" s="79" t="str">
        <f>IFERROR(VLOOKUP(BU946, InscrTechniques!$A$2:$B$50, 2, 0),"")</f>
        <v/>
      </c>
      <c r="BW946" s="125"/>
      <c r="BX946" s="79" t="str">
        <f>IFERROR(VLOOKUP(BW946, InscrTechniques!$A$2:$B$50, 2, 0),"")</f>
        <v/>
      </c>
      <c r="BY946" s="125"/>
      <c r="BZ946" s="79" t="str">
        <f>IFERROR(VLOOKUP(BY946, InscrTechniques!$A$2:$B$50, 2, 0),"")</f>
        <v/>
      </c>
      <c r="CA946" s="74"/>
      <c r="CB946" s="114" t="str">
        <f>IFERROR(VLOOKUP(CA946, LetterStyle!$A$2:$B$50, 2, 0),"")</f>
        <v/>
      </c>
      <c r="CC946" s="74"/>
      <c r="CD946" s="114" t="str">
        <f>IFERROR(VLOOKUP(CC946, LetterStyle!$A$2:$B$50, 2, 0),"")</f>
        <v/>
      </c>
      <c r="CE946" s="74"/>
      <c r="CF946" s="114" t="str">
        <f>IFERROR(VLOOKUP(CE946, LetterStyle!$A$2:$B$50, 2, 0),"")</f>
        <v/>
      </c>
      <c r="CG946" s="74"/>
      <c r="CH946" s="79" t="str">
        <f>IFERROR(VLOOKUP(CG946, LetterStyle!$A$2:$B$50, 2, 0),"")</f>
        <v/>
      </c>
      <c r="CI946" s="71"/>
      <c r="CJ946" s="79" t="str">
        <f>IFERROR(VLOOKUP(CI946, DecMotifs!$A$1:$B$306, 2, 0),"")</f>
        <v/>
      </c>
      <c r="CK946" s="71"/>
      <c r="CL946" s="79" t="str">
        <f>IFERROR(VLOOKUP(CK946, DecMotifs!$A$1:$B$306, 2, 0),"")</f>
        <v/>
      </c>
      <c r="CM946" s="71"/>
      <c r="CN946" s="79" t="str">
        <f>IFERROR(VLOOKUP(CM946, DecMotifs!$A$1:$B$306, 2, 0),"")</f>
        <v/>
      </c>
      <c r="CO946" s="71"/>
      <c r="CP946" s="79" t="str">
        <f>IFERROR(VLOOKUP(CO946, MarginalDec!$A$2:$B$253, 2, 0),"")</f>
        <v/>
      </c>
      <c r="CQ946" s="71"/>
      <c r="CR946" s="79" t="str">
        <f>IFERROR(VLOOKUP(CQ946, MarginalDec!$A$2:$B$253, 2, 0),"")</f>
        <v/>
      </c>
      <c r="CS946" s="71"/>
      <c r="CT946" s="79" t="str">
        <f>IFERROR(VLOOKUP(CS946, MarginalDec!$A$2:$B$253, 2, 0),"")</f>
        <v/>
      </c>
      <c r="CU946" s="71"/>
      <c r="CV946" s="79" t="str">
        <f>IF(ISBLANK(CU946),"", IFERROR(VLOOKUP(CU946, Tooling!$A$2:$B$252, 2, 0),""))</f>
        <v/>
      </c>
      <c r="CW946" s="71"/>
      <c r="CX946" s="79" t="str">
        <f>IF(ISBLANK(CW946),"", IFERROR(VLOOKUP(CW946, Tooling!$A$2:$B$252, 2, 0),""))</f>
        <v/>
      </c>
      <c r="CY946" s="71"/>
      <c r="CZ946" s="79" t="str">
        <f>IF(ISBLANK(CY946),"", IFERROR(VLOOKUP(CY946, Repairs!$A$2:$B$252, 2, 0),""))</f>
        <v/>
      </c>
      <c r="DA946" s="77"/>
      <c r="DB946" s="71"/>
      <c r="DC946" s="79" t="str">
        <f>IFERROR(VLOOKUP(DB946, DatingReason!$A$2:$B$252, 2, 0),"")</f>
        <v/>
      </c>
      <c r="DD946" s="123" t="str">
        <f t="shared" si="183"/>
        <v/>
      </c>
      <c r="DF946" s="119" t="str">
        <f t="array" ref="DF946">IF(AND($B946&lt;&gt;"", $DE946&lt;&gt;"", $DE946&lt;&gt;"No"),MAX(IF($B946=PEOPLE!$B$4:$B$1000, PEOPLE!$Q$4:$Q$1000,""))+100,"")</f>
        <v/>
      </c>
      <c r="DG946" s="68"/>
      <c r="DH946" s="76">
        <f>COUNTIF(PEOPLE!B:B, MEMORIALS!B946)</f>
        <v>0</v>
      </c>
      <c r="DI946" s="82"/>
      <c r="DJ946" s="82"/>
      <c r="DK946" s="82"/>
      <c r="DL946" s="68"/>
      <c r="DM946" s="68"/>
      <c r="DN946" s="68"/>
      <c r="DO946" s="68"/>
      <c r="DP946" s="68"/>
    </row>
    <row r="947" spans="1:120" ht="15" customHeight="1" x14ac:dyDescent="0.25">
      <c r="A947" s="68"/>
      <c r="B947" s="69"/>
      <c r="C947" s="68"/>
      <c r="D947" s="68"/>
      <c r="E947" s="70" t="str">
        <f>IF(D947="","",VLOOKUP(D947,Denomination!$A$2:$B$50, 2, 0))</f>
        <v/>
      </c>
      <c r="F947" s="68"/>
      <c r="G947" s="71"/>
      <c r="H947" s="70" t="str">
        <f>IF(G947="","",VLOOKUP(G947,MCondition!$A$2:$B$50, 2, 0))</f>
        <v/>
      </c>
      <c r="I947" s="72"/>
      <c r="J947" s="71"/>
      <c r="K947" s="70" t="str">
        <f>IF(J947="","",VLOOKUP(J947,ICondition!$A$2:$B$50, 2, 0))</f>
        <v/>
      </c>
      <c r="L947" s="73"/>
      <c r="M947" s="73"/>
      <c r="N947" s="73"/>
      <c r="O947" s="73"/>
      <c r="P947" s="73"/>
      <c r="Q947" s="73"/>
      <c r="R947" s="78"/>
      <c r="S947" s="79" t="str">
        <f>IFERROR(VLOOKUP(R947,Material!$A$2:$B$59, 2, 0),"")</f>
        <v/>
      </c>
      <c r="T947" s="71"/>
      <c r="U947" s="79" t="str">
        <f>IFERROR(VLOOKUP(T947,Material!$A$2:$B$59, 2, 0),"")</f>
        <v/>
      </c>
      <c r="V947" s="71"/>
      <c r="W947" s="79" t="str">
        <f>IFERROR(VLOOKUP(V947,Material!$A$2:$B$59, 2, 0),"")</f>
        <v/>
      </c>
      <c r="X947" s="71"/>
      <c r="Y947" s="79" t="str">
        <f>IFERROR(VLOOKUP(X947,Material!$A$2:$B$59, 2, 0),"")</f>
        <v/>
      </c>
      <c r="Z947" s="71"/>
      <c r="AA947" s="79" t="str">
        <f>IFERROR(VLOOKUP(Z947,Material!$A$2:$B$59, 2, 0),"")</f>
        <v/>
      </c>
      <c r="AB947" s="74"/>
      <c r="AC947" s="75" t="e">
        <f t="shared" si="172"/>
        <v>#VALUE!</v>
      </c>
      <c r="AD947" s="75" t="e">
        <f t="shared" si="173"/>
        <v>#VALUE!</v>
      </c>
      <c r="AE947" s="75" t="e">
        <f t="shared" si="175"/>
        <v>#VALUE!</v>
      </c>
      <c r="AF947" s="75" t="e">
        <f t="shared" si="174"/>
        <v>#VALUE!</v>
      </c>
      <c r="AG947" s="75" t="e">
        <f t="shared" si="176"/>
        <v>#VALUE!</v>
      </c>
      <c r="AH947" s="75" t="e">
        <f t="shared" si="177"/>
        <v>#VALUE!</v>
      </c>
      <c r="AI947" s="75" t="e">
        <f t="shared" si="178"/>
        <v>#VALUE!</v>
      </c>
      <c r="AJ947" s="80" t="e">
        <f t="shared" si="179"/>
        <v>#VALUE!</v>
      </c>
      <c r="AK947" s="79" t="str">
        <f>(IFERROR(VLOOKUP(AB947,Categories!$A$2:$B$20,2,1),""))</f>
        <v/>
      </c>
      <c r="AL947" s="79" t="str">
        <f ca="1">IFERROR(VLOOKUP((HLOOKUP((VLOOKUP($AB947,Categories!$A$2:$F$20,3,1)), $AB$3:$AJ947, (ROW()-ROW($AB$3)+1), 0)), INDIRECT(VLOOKUP($AB947,Categories!$A$2:$F$20,6,1)),2,0),AK947)</f>
        <v/>
      </c>
      <c r="AM947" s="79" t="str">
        <f ca="1">IFERROR(VLOOKUP((HLOOKUP((VLOOKUP($AB947,Categories!$A$2:$F$20,4,1)),$AB$3:$AJ947,(ROW()-ROW($AB$3)+1),0)),INDIRECT(VLOOKUP($AB947,Categories!$A$2:$H$20,7,1)),2,0),"")</f>
        <v/>
      </c>
      <c r="AN947" s="79" t="str">
        <f ca="1">IFERROR(VLOOKUP((HLOOKUP((VLOOKUP($AB947,Categories!$A$2:$F$20,5,1)), $AB$3:$AJ947, (ROW()-ROW($AB$3)+1), 0)), INDIRECT(VLOOKUP($AB947,Categories!$A$2:$H$20,8,1)),2,0),"")</f>
        <v/>
      </c>
      <c r="AO947" s="79" t="str">
        <f t="shared" ca="1" si="180"/>
        <v/>
      </c>
      <c r="AP947" s="81"/>
      <c r="AQ947" s="70" t="str">
        <f>IFERROR(VLOOKUP(VALUE(MID(AP947,1,1)),AdditionalElements!$A$2:$B$50,2,0),"")</f>
        <v/>
      </c>
      <c r="AR947" s="70" t="str">
        <f>IFERROR(VLOOKUP(VALUE(MID(AP947,2,1)),AdditionalElements!$H$2:$I$50,2,0),"")</f>
        <v/>
      </c>
      <c r="AS947" s="70" t="str">
        <f>IFERROR(VLOOKUP(VALUE(MID(AP947,3,1)),AdditionalElements!$O$2:$P$50,2,0),"")</f>
        <v/>
      </c>
      <c r="AT947" s="70" t="str">
        <f>IFERROR(VLOOKUP(VALUE(MID(AP947,4,1)),AdditionalElements!$V$2:$W$50,2,0),"")</f>
        <v/>
      </c>
      <c r="AU947" s="71"/>
      <c r="AV947" s="79" t="str">
        <f>IFERROR(IF(VALUE(MID(AU947,1,1))=1, VLOOKUP(VALUE(MID(AU947,1,1)), TxtPanelShape!$A$2:$C$50, 3, 0), (IF(VALUE(MID(AU947,1,1))&gt;=7, VLOOKUP(VALUE(MID(AU947,1,1)), TxtPanelShape!$A$2:$C$50, 3, 0),VLOOKUP(VALUE(MID(AU947,1,2)),TxtPanelShape!$A$2:$C$50,3,0)))), "")</f>
        <v/>
      </c>
      <c r="AW947" s="79" t="str">
        <f>IFERROR(IF(VALUE(MID(AU947,1,1))=1, ", "&amp;VLOOKUP(VALUE(MID(AU947,2,1)), TxtPanelShape!$H$2:$I$50, 2, 0), IF(VALUE(MID(AU947,1,1))&gt;=7, ", "&amp;VLOOKUP(VALUE(MID(AU947,2,1)), TxtPanelShape!$H$2:$I$50, 2, 0),"")), "")</f>
        <v/>
      </c>
      <c r="AX947" s="79" t="str">
        <f>IFERROR(IF(VALUE(MID(AU947,1,1))=1, ", "&amp;VLOOKUP(VALUE(MID(AU947,3,1)), TxtPanelShape!$O$2:$P$50, 2, 0), IF(VALUE(MID(AU947,1,1))&gt;=7, ", "&amp;VLOOKUP(VALUE(MID(AU947,3,1)), TxtPanelShape!$O$2:$P$50, 2, 0),"")),"")</f>
        <v/>
      </c>
      <c r="AY947" s="79" t="str">
        <f>IFERROR("; "&amp;VLOOKUP(VALUE(MID(AU947,4,1)), TxtPanelShape!$V$2:$W$50,2,0),"")</f>
        <v/>
      </c>
      <c r="AZ947" s="79" t="str">
        <f t="shared" si="181"/>
        <v/>
      </c>
      <c r="BA947" s="71"/>
      <c r="BB947" s="79" t="str">
        <f>IFERROR(IF(VALUE(MID(BA947,1,1))=1, VLOOKUP(VALUE(MID(BA947,1,1)), TxtPanelShape!$A$2:$C$50, 3, 0), (IF(VALUE(MID(BA947,1,1))&gt;=7, VLOOKUP(VALUE(MID(BA947,1,1)), TxtPanelShape!$A$2:$C$50, 3, 0),VLOOKUP(VALUE(MID(BA947,1,2)),TxtPanelShape!$A$2:$C$50,3,0)))), "")</f>
        <v/>
      </c>
      <c r="BC947" s="79" t="str">
        <f>IFERROR(IF(VALUE(MID(BA947,1,1))=1, ", "&amp;VLOOKUP(VALUE(MID(BA947,2,1)), TxtPanelShape!$H$2:$I$50, 2, 0), IF(VALUE(MID(BA947,1,1))&gt;=7, ", "&amp;VLOOKUP(VALUE(MID(BA947,2,1)), TxtPanelShape!$H$2:$I$50, 2, 0),"")), "")</f>
        <v/>
      </c>
      <c r="BD947" s="79" t="str">
        <f>IFERROR(IF(VALUE(MID(BA947,1,1))=1, ", "&amp;VLOOKUP(VALUE(MID(BA947,3,1)), TxtPanelShape!$O$2:$P$50, 2, 0), IF(VALUE(MID(BA947,1,1))&gt;=7, ", "&amp;VLOOKUP(VALUE(MID(BA947,3,1)), TxtPanelShape!$O$2:$P$50, 2, 0),"")),"")</f>
        <v/>
      </c>
      <c r="BE947" s="79" t="str">
        <f>IFERROR("; "&amp;VLOOKUP(VALUE(MID(BA947,4,1)), TxtPanelShape!$V$2:$W$50,2,0),"")</f>
        <v/>
      </c>
      <c r="BF947" s="79" t="str">
        <f t="shared" si="182"/>
        <v/>
      </c>
      <c r="BG947" s="71"/>
      <c r="BH947" s="79" t="str">
        <f>IFERROR(VLOOKUP(BG947, TxtPanelDefinition!$A$2:$B$50, 2, 0),"")</f>
        <v/>
      </c>
      <c r="BI947" s="71"/>
      <c r="BJ947" s="79" t="str">
        <f>IFERROR(VLOOKUP(BI947, TxtPanelDefinition!$A$2:$B$50, 2, 0),"")</f>
        <v/>
      </c>
      <c r="BK947" s="71"/>
      <c r="BL947" s="79" t="str">
        <f>IFERROR(VLOOKUP(BK947, InscrTechniques!$A$2:$B$50, 2, 0),"")</f>
        <v/>
      </c>
      <c r="BM947" s="71"/>
      <c r="BN947" s="79" t="str">
        <f>IFERROR(VLOOKUP(BM947, InscrTechniques!$A$2:$B$50, 2, 0),"")</f>
        <v/>
      </c>
      <c r="BO947" s="71"/>
      <c r="BP947" s="79" t="str">
        <f>IFERROR(VLOOKUP(BO947, InscrTechniques!$A$2:$B$50, 2, 0),"")</f>
        <v/>
      </c>
      <c r="BQ947" s="71"/>
      <c r="BR947" s="79" t="str">
        <f>IFERROR(VLOOKUP(BQ947, InscrTechniques!$A$2:$B$50, 2, 0),"")</f>
        <v/>
      </c>
      <c r="BS947" s="71"/>
      <c r="BT947" s="79" t="str">
        <f>IFERROR(VLOOKUP(BS947, InscrTechniques!$A$2:$B$50, 2, 0),"")</f>
        <v/>
      </c>
      <c r="BU947" s="71"/>
      <c r="BV947" s="79" t="str">
        <f>IFERROR(VLOOKUP(BU947, InscrTechniques!$A$2:$B$50, 2, 0),"")</f>
        <v/>
      </c>
      <c r="BW947" s="125"/>
      <c r="BX947" s="79" t="str">
        <f>IFERROR(VLOOKUP(BW947, InscrTechniques!$A$2:$B$50, 2, 0),"")</f>
        <v/>
      </c>
      <c r="BY947" s="125"/>
      <c r="BZ947" s="79" t="str">
        <f>IFERROR(VLOOKUP(BY947, InscrTechniques!$A$2:$B$50, 2, 0),"")</f>
        <v/>
      </c>
      <c r="CA947" s="74"/>
      <c r="CB947" s="114" t="str">
        <f>IFERROR(VLOOKUP(CA947, LetterStyle!$A$2:$B$50, 2, 0),"")</f>
        <v/>
      </c>
      <c r="CC947" s="74"/>
      <c r="CD947" s="114" t="str">
        <f>IFERROR(VLOOKUP(CC947, LetterStyle!$A$2:$B$50, 2, 0),"")</f>
        <v/>
      </c>
      <c r="CE947" s="74"/>
      <c r="CF947" s="114" t="str">
        <f>IFERROR(VLOOKUP(CE947, LetterStyle!$A$2:$B$50, 2, 0),"")</f>
        <v/>
      </c>
      <c r="CG947" s="74"/>
      <c r="CH947" s="79" t="str">
        <f>IFERROR(VLOOKUP(CG947, LetterStyle!$A$2:$B$50, 2, 0),"")</f>
        <v/>
      </c>
      <c r="CI947" s="71"/>
      <c r="CJ947" s="79" t="str">
        <f>IFERROR(VLOOKUP(CI947, DecMotifs!$A$1:$B$306, 2, 0),"")</f>
        <v/>
      </c>
      <c r="CK947" s="71"/>
      <c r="CL947" s="79" t="str">
        <f>IFERROR(VLOOKUP(CK947, DecMotifs!$A$1:$B$306, 2, 0),"")</f>
        <v/>
      </c>
      <c r="CM947" s="71"/>
      <c r="CN947" s="79" t="str">
        <f>IFERROR(VLOOKUP(CM947, DecMotifs!$A$1:$B$306, 2, 0),"")</f>
        <v/>
      </c>
      <c r="CO947" s="71"/>
      <c r="CP947" s="79" t="str">
        <f>IFERROR(VLOOKUP(CO947, MarginalDec!$A$2:$B$253, 2, 0),"")</f>
        <v/>
      </c>
      <c r="CQ947" s="71"/>
      <c r="CR947" s="79" t="str">
        <f>IFERROR(VLOOKUP(CQ947, MarginalDec!$A$2:$B$253, 2, 0),"")</f>
        <v/>
      </c>
      <c r="CS947" s="71"/>
      <c r="CT947" s="79" t="str">
        <f>IFERROR(VLOOKUP(CS947, MarginalDec!$A$2:$B$253, 2, 0),"")</f>
        <v/>
      </c>
      <c r="CU947" s="71"/>
      <c r="CV947" s="79" t="str">
        <f>IF(ISBLANK(CU947),"", IFERROR(VLOOKUP(CU947, Tooling!$A$2:$B$252, 2, 0),""))</f>
        <v/>
      </c>
      <c r="CW947" s="71"/>
      <c r="CX947" s="79" t="str">
        <f>IF(ISBLANK(CW947),"", IFERROR(VLOOKUP(CW947, Tooling!$A$2:$B$252, 2, 0),""))</f>
        <v/>
      </c>
      <c r="CY947" s="71"/>
      <c r="CZ947" s="79" t="str">
        <f>IF(ISBLANK(CY947),"", IFERROR(VLOOKUP(CY947, Repairs!$A$2:$B$252, 2, 0),""))</f>
        <v/>
      </c>
      <c r="DA947" s="77"/>
      <c r="DB947" s="71"/>
      <c r="DC947" s="79" t="str">
        <f>IFERROR(VLOOKUP(DB947, DatingReason!$A$2:$B$252, 2, 0),"")</f>
        <v/>
      </c>
      <c r="DD947" s="123" t="str">
        <f t="shared" si="183"/>
        <v/>
      </c>
      <c r="DF947" s="119" t="str">
        <f t="array" ref="DF947">IF(AND($B947&lt;&gt;"", $DE947&lt;&gt;"", $DE947&lt;&gt;"No"),MAX(IF($B947=PEOPLE!$B$4:$B$1000, PEOPLE!$Q$4:$Q$1000,""))+100,"")</f>
        <v/>
      </c>
      <c r="DG947" s="68"/>
      <c r="DH947" s="76">
        <f>COUNTIF(PEOPLE!B:B, MEMORIALS!B947)</f>
        <v>0</v>
      </c>
      <c r="DI947" s="82"/>
      <c r="DJ947" s="82"/>
      <c r="DK947" s="82"/>
      <c r="DL947" s="68"/>
      <c r="DM947" s="68"/>
      <c r="DN947" s="68"/>
      <c r="DO947" s="68"/>
      <c r="DP947" s="68"/>
    </row>
    <row r="948" spans="1:120" ht="15" customHeight="1" x14ac:dyDescent="0.25">
      <c r="A948" s="68"/>
      <c r="B948" s="69"/>
      <c r="C948" s="68"/>
      <c r="D948" s="68"/>
      <c r="E948" s="70" t="str">
        <f>IF(D948="","",VLOOKUP(D948,Denomination!$A$2:$B$50, 2, 0))</f>
        <v/>
      </c>
      <c r="F948" s="68"/>
      <c r="G948" s="71"/>
      <c r="H948" s="70" t="str">
        <f>IF(G948="","",VLOOKUP(G948,MCondition!$A$2:$B$50, 2, 0))</f>
        <v/>
      </c>
      <c r="I948" s="72"/>
      <c r="J948" s="71"/>
      <c r="K948" s="70" t="str">
        <f>IF(J948="","",VLOOKUP(J948,ICondition!$A$2:$B$50, 2, 0))</f>
        <v/>
      </c>
      <c r="L948" s="73"/>
      <c r="M948" s="73"/>
      <c r="N948" s="73"/>
      <c r="O948" s="73"/>
      <c r="P948" s="73"/>
      <c r="Q948" s="73"/>
      <c r="R948" s="78"/>
      <c r="S948" s="79" t="str">
        <f>IFERROR(VLOOKUP(R948,Material!$A$2:$B$59, 2, 0),"")</f>
        <v/>
      </c>
      <c r="T948" s="71"/>
      <c r="U948" s="79" t="str">
        <f>IFERROR(VLOOKUP(T948,Material!$A$2:$B$59, 2, 0),"")</f>
        <v/>
      </c>
      <c r="V948" s="71"/>
      <c r="W948" s="79" t="str">
        <f>IFERROR(VLOOKUP(V948,Material!$A$2:$B$59, 2, 0),"")</f>
        <v/>
      </c>
      <c r="X948" s="71"/>
      <c r="Y948" s="79" t="str">
        <f>IFERROR(VLOOKUP(X948,Material!$A$2:$B$59, 2, 0),"")</f>
        <v/>
      </c>
      <c r="Z948" s="71"/>
      <c r="AA948" s="79" t="str">
        <f>IFERROR(VLOOKUP(Z948,Material!$A$2:$B$59, 2, 0),"")</f>
        <v/>
      </c>
      <c r="AB948" s="74"/>
      <c r="AC948" s="75" t="e">
        <f t="shared" si="172"/>
        <v>#VALUE!</v>
      </c>
      <c r="AD948" s="75" t="e">
        <f t="shared" si="173"/>
        <v>#VALUE!</v>
      </c>
      <c r="AE948" s="75" t="e">
        <f t="shared" si="175"/>
        <v>#VALUE!</v>
      </c>
      <c r="AF948" s="75" t="e">
        <f t="shared" si="174"/>
        <v>#VALUE!</v>
      </c>
      <c r="AG948" s="75" t="e">
        <f t="shared" si="176"/>
        <v>#VALUE!</v>
      </c>
      <c r="AH948" s="75" t="e">
        <f t="shared" si="177"/>
        <v>#VALUE!</v>
      </c>
      <c r="AI948" s="75" t="e">
        <f t="shared" si="178"/>
        <v>#VALUE!</v>
      </c>
      <c r="AJ948" s="80" t="e">
        <f t="shared" si="179"/>
        <v>#VALUE!</v>
      </c>
      <c r="AK948" s="79" t="str">
        <f>(IFERROR(VLOOKUP(AB948,Categories!$A$2:$B$20,2,1),""))</f>
        <v/>
      </c>
      <c r="AL948" s="79" t="str">
        <f ca="1">IFERROR(VLOOKUP((HLOOKUP((VLOOKUP($AB948,Categories!$A$2:$F$20,3,1)), $AB$3:$AJ948, (ROW()-ROW($AB$3)+1), 0)), INDIRECT(VLOOKUP($AB948,Categories!$A$2:$F$20,6,1)),2,0),AK948)</f>
        <v/>
      </c>
      <c r="AM948" s="79" t="str">
        <f ca="1">IFERROR(VLOOKUP((HLOOKUP((VLOOKUP($AB948,Categories!$A$2:$F$20,4,1)),$AB$3:$AJ948,(ROW()-ROW($AB$3)+1),0)),INDIRECT(VLOOKUP($AB948,Categories!$A$2:$H$20,7,1)),2,0),"")</f>
        <v/>
      </c>
      <c r="AN948" s="79" t="str">
        <f ca="1">IFERROR(VLOOKUP((HLOOKUP((VLOOKUP($AB948,Categories!$A$2:$F$20,5,1)), $AB$3:$AJ948, (ROW()-ROW($AB$3)+1), 0)), INDIRECT(VLOOKUP($AB948,Categories!$A$2:$H$20,8,1)),2,0),"")</f>
        <v/>
      </c>
      <c r="AO948" s="79" t="str">
        <f t="shared" ca="1" si="180"/>
        <v/>
      </c>
      <c r="AP948" s="81"/>
      <c r="AQ948" s="70" t="str">
        <f>IFERROR(VLOOKUP(VALUE(MID(AP948,1,1)),AdditionalElements!$A$2:$B$50,2,0),"")</f>
        <v/>
      </c>
      <c r="AR948" s="70" t="str">
        <f>IFERROR(VLOOKUP(VALUE(MID(AP948,2,1)),AdditionalElements!$H$2:$I$50,2,0),"")</f>
        <v/>
      </c>
      <c r="AS948" s="70" t="str">
        <f>IFERROR(VLOOKUP(VALUE(MID(AP948,3,1)),AdditionalElements!$O$2:$P$50,2,0),"")</f>
        <v/>
      </c>
      <c r="AT948" s="70" t="str">
        <f>IFERROR(VLOOKUP(VALUE(MID(AP948,4,1)),AdditionalElements!$V$2:$W$50,2,0),"")</f>
        <v/>
      </c>
      <c r="AU948" s="71"/>
      <c r="AV948" s="79" t="str">
        <f>IFERROR(IF(VALUE(MID(AU948,1,1))=1, VLOOKUP(VALUE(MID(AU948,1,1)), TxtPanelShape!$A$2:$C$50, 3, 0), (IF(VALUE(MID(AU948,1,1))&gt;=7, VLOOKUP(VALUE(MID(AU948,1,1)), TxtPanelShape!$A$2:$C$50, 3, 0),VLOOKUP(VALUE(MID(AU948,1,2)),TxtPanelShape!$A$2:$C$50,3,0)))), "")</f>
        <v/>
      </c>
      <c r="AW948" s="79" t="str">
        <f>IFERROR(IF(VALUE(MID(AU948,1,1))=1, ", "&amp;VLOOKUP(VALUE(MID(AU948,2,1)), TxtPanelShape!$H$2:$I$50, 2, 0), IF(VALUE(MID(AU948,1,1))&gt;=7, ", "&amp;VLOOKUP(VALUE(MID(AU948,2,1)), TxtPanelShape!$H$2:$I$50, 2, 0),"")), "")</f>
        <v/>
      </c>
      <c r="AX948" s="79" t="str">
        <f>IFERROR(IF(VALUE(MID(AU948,1,1))=1, ", "&amp;VLOOKUP(VALUE(MID(AU948,3,1)), TxtPanelShape!$O$2:$P$50, 2, 0), IF(VALUE(MID(AU948,1,1))&gt;=7, ", "&amp;VLOOKUP(VALUE(MID(AU948,3,1)), TxtPanelShape!$O$2:$P$50, 2, 0),"")),"")</f>
        <v/>
      </c>
      <c r="AY948" s="79" t="str">
        <f>IFERROR("; "&amp;VLOOKUP(VALUE(MID(AU948,4,1)), TxtPanelShape!$V$2:$W$50,2,0),"")</f>
        <v/>
      </c>
      <c r="AZ948" s="79" t="str">
        <f t="shared" si="181"/>
        <v/>
      </c>
      <c r="BA948" s="71"/>
      <c r="BB948" s="79" t="str">
        <f>IFERROR(IF(VALUE(MID(BA948,1,1))=1, VLOOKUP(VALUE(MID(BA948,1,1)), TxtPanelShape!$A$2:$C$50, 3, 0), (IF(VALUE(MID(BA948,1,1))&gt;=7, VLOOKUP(VALUE(MID(BA948,1,1)), TxtPanelShape!$A$2:$C$50, 3, 0),VLOOKUP(VALUE(MID(BA948,1,2)),TxtPanelShape!$A$2:$C$50,3,0)))), "")</f>
        <v/>
      </c>
      <c r="BC948" s="79" t="str">
        <f>IFERROR(IF(VALUE(MID(BA948,1,1))=1, ", "&amp;VLOOKUP(VALUE(MID(BA948,2,1)), TxtPanelShape!$H$2:$I$50, 2, 0), IF(VALUE(MID(BA948,1,1))&gt;=7, ", "&amp;VLOOKUP(VALUE(MID(BA948,2,1)), TxtPanelShape!$H$2:$I$50, 2, 0),"")), "")</f>
        <v/>
      </c>
      <c r="BD948" s="79" t="str">
        <f>IFERROR(IF(VALUE(MID(BA948,1,1))=1, ", "&amp;VLOOKUP(VALUE(MID(BA948,3,1)), TxtPanelShape!$O$2:$P$50, 2, 0), IF(VALUE(MID(BA948,1,1))&gt;=7, ", "&amp;VLOOKUP(VALUE(MID(BA948,3,1)), TxtPanelShape!$O$2:$P$50, 2, 0),"")),"")</f>
        <v/>
      </c>
      <c r="BE948" s="79" t="str">
        <f>IFERROR("; "&amp;VLOOKUP(VALUE(MID(BA948,4,1)), TxtPanelShape!$V$2:$W$50,2,0),"")</f>
        <v/>
      </c>
      <c r="BF948" s="79" t="str">
        <f t="shared" si="182"/>
        <v/>
      </c>
      <c r="BG948" s="71"/>
      <c r="BH948" s="79" t="str">
        <f>IFERROR(VLOOKUP(BG948, TxtPanelDefinition!$A$2:$B$50, 2, 0),"")</f>
        <v/>
      </c>
      <c r="BI948" s="71"/>
      <c r="BJ948" s="79" t="str">
        <f>IFERROR(VLOOKUP(BI948, TxtPanelDefinition!$A$2:$B$50, 2, 0),"")</f>
        <v/>
      </c>
      <c r="BK948" s="71"/>
      <c r="BL948" s="79" t="str">
        <f>IFERROR(VLOOKUP(BK948, InscrTechniques!$A$2:$B$50, 2, 0),"")</f>
        <v/>
      </c>
      <c r="BM948" s="71"/>
      <c r="BN948" s="79" t="str">
        <f>IFERROR(VLOOKUP(BM948, InscrTechniques!$A$2:$B$50, 2, 0),"")</f>
        <v/>
      </c>
      <c r="BO948" s="71"/>
      <c r="BP948" s="79" t="str">
        <f>IFERROR(VLOOKUP(BO948, InscrTechniques!$A$2:$B$50, 2, 0),"")</f>
        <v/>
      </c>
      <c r="BQ948" s="71"/>
      <c r="BR948" s="79" t="str">
        <f>IFERROR(VLOOKUP(BQ948, InscrTechniques!$A$2:$B$50, 2, 0),"")</f>
        <v/>
      </c>
      <c r="BS948" s="71"/>
      <c r="BT948" s="79" t="str">
        <f>IFERROR(VLOOKUP(BS948, InscrTechniques!$A$2:$B$50, 2, 0),"")</f>
        <v/>
      </c>
      <c r="BU948" s="71"/>
      <c r="BV948" s="79" t="str">
        <f>IFERROR(VLOOKUP(BU948, InscrTechniques!$A$2:$B$50, 2, 0),"")</f>
        <v/>
      </c>
      <c r="BW948" s="125"/>
      <c r="BX948" s="79" t="str">
        <f>IFERROR(VLOOKUP(BW948, InscrTechniques!$A$2:$B$50, 2, 0),"")</f>
        <v/>
      </c>
      <c r="BY948" s="125"/>
      <c r="BZ948" s="79" t="str">
        <f>IFERROR(VLOOKUP(BY948, InscrTechniques!$A$2:$B$50, 2, 0),"")</f>
        <v/>
      </c>
      <c r="CA948" s="74"/>
      <c r="CB948" s="114" t="str">
        <f>IFERROR(VLOOKUP(CA948, LetterStyle!$A$2:$B$50, 2, 0),"")</f>
        <v/>
      </c>
      <c r="CC948" s="74"/>
      <c r="CD948" s="114" t="str">
        <f>IFERROR(VLOOKUP(CC948, LetterStyle!$A$2:$B$50, 2, 0),"")</f>
        <v/>
      </c>
      <c r="CE948" s="74"/>
      <c r="CF948" s="114" t="str">
        <f>IFERROR(VLOOKUP(CE948, LetterStyle!$A$2:$B$50, 2, 0),"")</f>
        <v/>
      </c>
      <c r="CG948" s="74"/>
      <c r="CH948" s="79" t="str">
        <f>IFERROR(VLOOKUP(CG948, LetterStyle!$A$2:$B$50, 2, 0),"")</f>
        <v/>
      </c>
      <c r="CI948" s="71"/>
      <c r="CJ948" s="79" t="str">
        <f>IFERROR(VLOOKUP(CI948, DecMotifs!$A$1:$B$306, 2, 0),"")</f>
        <v/>
      </c>
      <c r="CK948" s="71"/>
      <c r="CL948" s="79" t="str">
        <f>IFERROR(VLOOKUP(CK948, DecMotifs!$A$1:$B$306, 2, 0),"")</f>
        <v/>
      </c>
      <c r="CM948" s="71"/>
      <c r="CN948" s="79" t="str">
        <f>IFERROR(VLOOKUP(CM948, DecMotifs!$A$1:$B$306, 2, 0),"")</f>
        <v/>
      </c>
      <c r="CO948" s="71"/>
      <c r="CP948" s="79" t="str">
        <f>IFERROR(VLOOKUP(CO948, MarginalDec!$A$2:$B$253, 2, 0),"")</f>
        <v/>
      </c>
      <c r="CQ948" s="71"/>
      <c r="CR948" s="79" t="str">
        <f>IFERROR(VLOOKUP(CQ948, MarginalDec!$A$2:$B$253, 2, 0),"")</f>
        <v/>
      </c>
      <c r="CS948" s="71"/>
      <c r="CT948" s="79" t="str">
        <f>IFERROR(VLOOKUP(CS948, MarginalDec!$A$2:$B$253, 2, 0),"")</f>
        <v/>
      </c>
      <c r="CU948" s="71"/>
      <c r="CV948" s="79" t="str">
        <f>IF(ISBLANK(CU948),"", IFERROR(VLOOKUP(CU948, Tooling!$A$2:$B$252, 2, 0),""))</f>
        <v/>
      </c>
      <c r="CW948" s="71"/>
      <c r="CX948" s="79" t="str">
        <f>IF(ISBLANK(CW948),"", IFERROR(VLOOKUP(CW948, Tooling!$A$2:$B$252, 2, 0),""))</f>
        <v/>
      </c>
      <c r="CY948" s="71"/>
      <c r="CZ948" s="79" t="str">
        <f>IF(ISBLANK(CY948),"", IFERROR(VLOOKUP(CY948, Repairs!$A$2:$B$252, 2, 0),""))</f>
        <v/>
      </c>
      <c r="DA948" s="77"/>
      <c r="DB948" s="71"/>
      <c r="DC948" s="79" t="str">
        <f>IFERROR(VLOOKUP(DB948, DatingReason!$A$2:$B$252, 2, 0),"")</f>
        <v/>
      </c>
      <c r="DD948" s="123" t="str">
        <f t="shared" si="183"/>
        <v/>
      </c>
      <c r="DF948" s="119" t="str">
        <f t="array" ref="DF948">IF(AND($B948&lt;&gt;"", $DE948&lt;&gt;"", $DE948&lt;&gt;"No"),MAX(IF($B948=PEOPLE!$B$4:$B$1000, PEOPLE!$Q$4:$Q$1000,""))+100,"")</f>
        <v/>
      </c>
      <c r="DG948" s="68"/>
      <c r="DH948" s="76">
        <f>COUNTIF(PEOPLE!B:B, MEMORIALS!B948)</f>
        <v>0</v>
      </c>
      <c r="DI948" s="82"/>
      <c r="DJ948" s="82"/>
      <c r="DK948" s="82"/>
      <c r="DL948" s="68"/>
      <c r="DM948" s="68"/>
      <c r="DN948" s="68"/>
      <c r="DO948" s="68"/>
      <c r="DP948" s="68"/>
    </row>
    <row r="949" spans="1:120" ht="15" customHeight="1" x14ac:dyDescent="0.25">
      <c r="A949" s="68"/>
      <c r="B949" s="69"/>
      <c r="C949" s="68"/>
      <c r="D949" s="68"/>
      <c r="E949" s="70" t="str">
        <f>IF(D949="","",VLOOKUP(D949,Denomination!$A$2:$B$50, 2, 0))</f>
        <v/>
      </c>
      <c r="F949" s="68"/>
      <c r="G949" s="71"/>
      <c r="H949" s="70" t="str">
        <f>IF(G949="","",VLOOKUP(G949,MCondition!$A$2:$B$50, 2, 0))</f>
        <v/>
      </c>
      <c r="I949" s="72"/>
      <c r="J949" s="71"/>
      <c r="K949" s="70" t="str">
        <f>IF(J949="","",VLOOKUP(J949,ICondition!$A$2:$B$50, 2, 0))</f>
        <v/>
      </c>
      <c r="L949" s="73"/>
      <c r="M949" s="73"/>
      <c r="N949" s="73"/>
      <c r="O949" s="73"/>
      <c r="P949" s="73"/>
      <c r="Q949" s="73"/>
      <c r="R949" s="78"/>
      <c r="S949" s="79" t="str">
        <f>IFERROR(VLOOKUP(R949,Material!$A$2:$B$59, 2, 0),"")</f>
        <v/>
      </c>
      <c r="T949" s="71"/>
      <c r="U949" s="79" t="str">
        <f>IFERROR(VLOOKUP(T949,Material!$A$2:$B$59, 2, 0),"")</f>
        <v/>
      </c>
      <c r="V949" s="71"/>
      <c r="W949" s="79" t="str">
        <f>IFERROR(VLOOKUP(V949,Material!$A$2:$B$59, 2, 0),"")</f>
        <v/>
      </c>
      <c r="X949" s="71"/>
      <c r="Y949" s="79" t="str">
        <f>IFERROR(VLOOKUP(X949,Material!$A$2:$B$59, 2, 0),"")</f>
        <v/>
      </c>
      <c r="Z949" s="71"/>
      <c r="AA949" s="79" t="str">
        <f>IFERROR(VLOOKUP(Z949,Material!$A$2:$B$59, 2, 0),"")</f>
        <v/>
      </c>
      <c r="AB949" s="74"/>
      <c r="AC949" s="75" t="e">
        <f t="shared" si="172"/>
        <v>#VALUE!</v>
      </c>
      <c r="AD949" s="75" t="e">
        <f t="shared" si="173"/>
        <v>#VALUE!</v>
      </c>
      <c r="AE949" s="75" t="e">
        <f t="shared" si="175"/>
        <v>#VALUE!</v>
      </c>
      <c r="AF949" s="75" t="e">
        <f t="shared" si="174"/>
        <v>#VALUE!</v>
      </c>
      <c r="AG949" s="75" t="e">
        <f t="shared" si="176"/>
        <v>#VALUE!</v>
      </c>
      <c r="AH949" s="75" t="e">
        <f t="shared" si="177"/>
        <v>#VALUE!</v>
      </c>
      <c r="AI949" s="75" t="e">
        <f t="shared" si="178"/>
        <v>#VALUE!</v>
      </c>
      <c r="AJ949" s="80" t="e">
        <f t="shared" si="179"/>
        <v>#VALUE!</v>
      </c>
      <c r="AK949" s="79" t="str">
        <f>(IFERROR(VLOOKUP(AB949,Categories!$A$2:$B$20,2,1),""))</f>
        <v/>
      </c>
      <c r="AL949" s="79" t="str">
        <f ca="1">IFERROR(VLOOKUP((HLOOKUP((VLOOKUP($AB949,Categories!$A$2:$F$20,3,1)), $AB$3:$AJ949, (ROW()-ROW($AB$3)+1), 0)), INDIRECT(VLOOKUP($AB949,Categories!$A$2:$F$20,6,1)),2,0),AK949)</f>
        <v/>
      </c>
      <c r="AM949" s="79" t="str">
        <f ca="1">IFERROR(VLOOKUP((HLOOKUP((VLOOKUP($AB949,Categories!$A$2:$F$20,4,1)),$AB$3:$AJ949,(ROW()-ROW($AB$3)+1),0)),INDIRECT(VLOOKUP($AB949,Categories!$A$2:$H$20,7,1)),2,0),"")</f>
        <v/>
      </c>
      <c r="AN949" s="79" t="str">
        <f ca="1">IFERROR(VLOOKUP((HLOOKUP((VLOOKUP($AB949,Categories!$A$2:$F$20,5,1)), $AB$3:$AJ949, (ROW()-ROW($AB$3)+1), 0)), INDIRECT(VLOOKUP($AB949,Categories!$A$2:$H$20,8,1)),2,0),"")</f>
        <v/>
      </c>
      <c r="AO949" s="79" t="str">
        <f t="shared" ca="1" si="180"/>
        <v/>
      </c>
      <c r="AP949" s="81"/>
      <c r="AQ949" s="70" t="str">
        <f>IFERROR(VLOOKUP(VALUE(MID(AP949,1,1)),AdditionalElements!$A$2:$B$50,2,0),"")</f>
        <v/>
      </c>
      <c r="AR949" s="70" t="str">
        <f>IFERROR(VLOOKUP(VALUE(MID(AP949,2,1)),AdditionalElements!$H$2:$I$50,2,0),"")</f>
        <v/>
      </c>
      <c r="AS949" s="70" t="str">
        <f>IFERROR(VLOOKUP(VALUE(MID(AP949,3,1)),AdditionalElements!$O$2:$P$50,2,0),"")</f>
        <v/>
      </c>
      <c r="AT949" s="70" t="str">
        <f>IFERROR(VLOOKUP(VALUE(MID(AP949,4,1)),AdditionalElements!$V$2:$W$50,2,0),"")</f>
        <v/>
      </c>
      <c r="AU949" s="71"/>
      <c r="AV949" s="79" t="str">
        <f>IFERROR(IF(VALUE(MID(AU949,1,1))=1, VLOOKUP(VALUE(MID(AU949,1,1)), TxtPanelShape!$A$2:$C$50, 3, 0), (IF(VALUE(MID(AU949,1,1))&gt;=7, VLOOKUP(VALUE(MID(AU949,1,1)), TxtPanelShape!$A$2:$C$50, 3, 0),VLOOKUP(VALUE(MID(AU949,1,2)),TxtPanelShape!$A$2:$C$50,3,0)))), "")</f>
        <v/>
      </c>
      <c r="AW949" s="79" t="str">
        <f>IFERROR(IF(VALUE(MID(AU949,1,1))=1, ", "&amp;VLOOKUP(VALUE(MID(AU949,2,1)), TxtPanelShape!$H$2:$I$50, 2, 0), IF(VALUE(MID(AU949,1,1))&gt;=7, ", "&amp;VLOOKUP(VALUE(MID(AU949,2,1)), TxtPanelShape!$H$2:$I$50, 2, 0),"")), "")</f>
        <v/>
      </c>
      <c r="AX949" s="79" t="str">
        <f>IFERROR(IF(VALUE(MID(AU949,1,1))=1, ", "&amp;VLOOKUP(VALUE(MID(AU949,3,1)), TxtPanelShape!$O$2:$P$50, 2, 0), IF(VALUE(MID(AU949,1,1))&gt;=7, ", "&amp;VLOOKUP(VALUE(MID(AU949,3,1)), TxtPanelShape!$O$2:$P$50, 2, 0),"")),"")</f>
        <v/>
      </c>
      <c r="AY949" s="79" t="str">
        <f>IFERROR("; "&amp;VLOOKUP(VALUE(MID(AU949,4,1)), TxtPanelShape!$V$2:$W$50,2,0),"")</f>
        <v/>
      </c>
      <c r="AZ949" s="79" t="str">
        <f t="shared" si="181"/>
        <v/>
      </c>
      <c r="BA949" s="71"/>
      <c r="BB949" s="79" t="str">
        <f>IFERROR(IF(VALUE(MID(BA949,1,1))=1, VLOOKUP(VALUE(MID(BA949,1,1)), TxtPanelShape!$A$2:$C$50, 3, 0), (IF(VALUE(MID(BA949,1,1))&gt;=7, VLOOKUP(VALUE(MID(BA949,1,1)), TxtPanelShape!$A$2:$C$50, 3, 0),VLOOKUP(VALUE(MID(BA949,1,2)),TxtPanelShape!$A$2:$C$50,3,0)))), "")</f>
        <v/>
      </c>
      <c r="BC949" s="79" t="str">
        <f>IFERROR(IF(VALUE(MID(BA949,1,1))=1, ", "&amp;VLOOKUP(VALUE(MID(BA949,2,1)), TxtPanelShape!$H$2:$I$50, 2, 0), IF(VALUE(MID(BA949,1,1))&gt;=7, ", "&amp;VLOOKUP(VALUE(MID(BA949,2,1)), TxtPanelShape!$H$2:$I$50, 2, 0),"")), "")</f>
        <v/>
      </c>
      <c r="BD949" s="79" t="str">
        <f>IFERROR(IF(VALUE(MID(BA949,1,1))=1, ", "&amp;VLOOKUP(VALUE(MID(BA949,3,1)), TxtPanelShape!$O$2:$P$50, 2, 0), IF(VALUE(MID(BA949,1,1))&gt;=7, ", "&amp;VLOOKUP(VALUE(MID(BA949,3,1)), TxtPanelShape!$O$2:$P$50, 2, 0),"")),"")</f>
        <v/>
      </c>
      <c r="BE949" s="79" t="str">
        <f>IFERROR("; "&amp;VLOOKUP(VALUE(MID(BA949,4,1)), TxtPanelShape!$V$2:$W$50,2,0),"")</f>
        <v/>
      </c>
      <c r="BF949" s="79" t="str">
        <f t="shared" si="182"/>
        <v/>
      </c>
      <c r="BG949" s="71"/>
      <c r="BH949" s="79" t="str">
        <f>IFERROR(VLOOKUP(BG949, TxtPanelDefinition!$A$2:$B$50, 2, 0),"")</f>
        <v/>
      </c>
      <c r="BI949" s="71"/>
      <c r="BJ949" s="79" t="str">
        <f>IFERROR(VLOOKUP(BI949, TxtPanelDefinition!$A$2:$B$50, 2, 0),"")</f>
        <v/>
      </c>
      <c r="BK949" s="71"/>
      <c r="BL949" s="79" t="str">
        <f>IFERROR(VLOOKUP(BK949, InscrTechniques!$A$2:$B$50, 2, 0),"")</f>
        <v/>
      </c>
      <c r="BM949" s="71"/>
      <c r="BN949" s="79" t="str">
        <f>IFERROR(VLOOKUP(BM949, InscrTechniques!$A$2:$B$50, 2, 0),"")</f>
        <v/>
      </c>
      <c r="BO949" s="71"/>
      <c r="BP949" s="79" t="str">
        <f>IFERROR(VLOOKUP(BO949, InscrTechniques!$A$2:$B$50, 2, 0),"")</f>
        <v/>
      </c>
      <c r="BQ949" s="71"/>
      <c r="BR949" s="79" t="str">
        <f>IFERROR(VLOOKUP(BQ949, InscrTechniques!$A$2:$B$50, 2, 0),"")</f>
        <v/>
      </c>
      <c r="BS949" s="71"/>
      <c r="BT949" s="79" t="str">
        <f>IFERROR(VLOOKUP(BS949, InscrTechniques!$A$2:$B$50, 2, 0),"")</f>
        <v/>
      </c>
      <c r="BU949" s="71"/>
      <c r="BV949" s="79" t="str">
        <f>IFERROR(VLOOKUP(BU949, InscrTechniques!$A$2:$B$50, 2, 0),"")</f>
        <v/>
      </c>
      <c r="BW949" s="125"/>
      <c r="BX949" s="79" t="str">
        <f>IFERROR(VLOOKUP(BW949, InscrTechniques!$A$2:$B$50, 2, 0),"")</f>
        <v/>
      </c>
      <c r="BY949" s="125"/>
      <c r="BZ949" s="79" t="str">
        <f>IFERROR(VLOOKUP(BY949, InscrTechniques!$A$2:$B$50, 2, 0),"")</f>
        <v/>
      </c>
      <c r="CA949" s="74"/>
      <c r="CB949" s="114" t="str">
        <f>IFERROR(VLOOKUP(CA949, LetterStyle!$A$2:$B$50, 2, 0),"")</f>
        <v/>
      </c>
      <c r="CC949" s="74"/>
      <c r="CD949" s="114" t="str">
        <f>IFERROR(VLOOKUP(CC949, LetterStyle!$A$2:$B$50, 2, 0),"")</f>
        <v/>
      </c>
      <c r="CE949" s="74"/>
      <c r="CF949" s="114" t="str">
        <f>IFERROR(VLOOKUP(CE949, LetterStyle!$A$2:$B$50, 2, 0),"")</f>
        <v/>
      </c>
      <c r="CG949" s="74"/>
      <c r="CH949" s="79" t="str">
        <f>IFERROR(VLOOKUP(CG949, LetterStyle!$A$2:$B$50, 2, 0),"")</f>
        <v/>
      </c>
      <c r="CI949" s="71"/>
      <c r="CJ949" s="79" t="str">
        <f>IFERROR(VLOOKUP(CI949, DecMotifs!$A$1:$B$306, 2, 0),"")</f>
        <v/>
      </c>
      <c r="CK949" s="71"/>
      <c r="CL949" s="79" t="str">
        <f>IFERROR(VLOOKUP(CK949, DecMotifs!$A$1:$B$306, 2, 0),"")</f>
        <v/>
      </c>
      <c r="CM949" s="71"/>
      <c r="CN949" s="79" t="str">
        <f>IFERROR(VLOOKUP(CM949, DecMotifs!$A$1:$B$306, 2, 0),"")</f>
        <v/>
      </c>
      <c r="CO949" s="71"/>
      <c r="CP949" s="79" t="str">
        <f>IFERROR(VLOOKUP(CO949, MarginalDec!$A$2:$B$253, 2, 0),"")</f>
        <v/>
      </c>
      <c r="CQ949" s="71"/>
      <c r="CR949" s="79" t="str">
        <f>IFERROR(VLOOKUP(CQ949, MarginalDec!$A$2:$B$253, 2, 0),"")</f>
        <v/>
      </c>
      <c r="CS949" s="71"/>
      <c r="CT949" s="79" t="str">
        <f>IFERROR(VLOOKUP(CS949, MarginalDec!$A$2:$B$253, 2, 0),"")</f>
        <v/>
      </c>
      <c r="CU949" s="71"/>
      <c r="CV949" s="79" t="str">
        <f>IF(ISBLANK(CU949),"", IFERROR(VLOOKUP(CU949, Tooling!$A$2:$B$252, 2, 0),""))</f>
        <v/>
      </c>
      <c r="CW949" s="71"/>
      <c r="CX949" s="79" t="str">
        <f>IF(ISBLANK(CW949),"", IFERROR(VLOOKUP(CW949, Tooling!$A$2:$B$252, 2, 0),""))</f>
        <v/>
      </c>
      <c r="CY949" s="71"/>
      <c r="CZ949" s="79" t="str">
        <f>IF(ISBLANK(CY949),"", IFERROR(VLOOKUP(CY949, Repairs!$A$2:$B$252, 2, 0),""))</f>
        <v/>
      </c>
      <c r="DA949" s="77"/>
      <c r="DB949" s="71"/>
      <c r="DC949" s="79" t="str">
        <f>IFERROR(VLOOKUP(DB949, DatingReason!$A$2:$B$252, 2, 0),"")</f>
        <v/>
      </c>
      <c r="DD949" s="123" t="str">
        <f t="shared" si="183"/>
        <v/>
      </c>
      <c r="DF949" s="119" t="str">
        <f t="array" ref="DF949">IF(AND($B949&lt;&gt;"", $DE949&lt;&gt;"", $DE949&lt;&gt;"No"),MAX(IF($B949=PEOPLE!$B$4:$B$1000, PEOPLE!$Q$4:$Q$1000,""))+100,"")</f>
        <v/>
      </c>
      <c r="DG949" s="68"/>
      <c r="DH949" s="76">
        <f>COUNTIF(PEOPLE!B:B, MEMORIALS!B949)</f>
        <v>0</v>
      </c>
      <c r="DI949" s="82"/>
      <c r="DJ949" s="82"/>
      <c r="DK949" s="82"/>
      <c r="DL949" s="68"/>
      <c r="DM949" s="68"/>
      <c r="DN949" s="68"/>
      <c r="DO949" s="68"/>
      <c r="DP949" s="68"/>
    </row>
    <row r="950" spans="1:120" ht="15" customHeight="1" x14ac:dyDescent="0.25">
      <c r="A950" s="68"/>
      <c r="B950" s="69"/>
      <c r="C950" s="68"/>
      <c r="D950" s="68"/>
      <c r="E950" s="70" t="str">
        <f>IF(D950="","",VLOOKUP(D950,Denomination!$A$2:$B$50, 2, 0))</f>
        <v/>
      </c>
      <c r="F950" s="68"/>
      <c r="G950" s="71"/>
      <c r="H950" s="70" t="str">
        <f>IF(G950="","",VLOOKUP(G950,MCondition!$A$2:$B$50, 2, 0))</f>
        <v/>
      </c>
      <c r="I950" s="72"/>
      <c r="J950" s="71"/>
      <c r="K950" s="70" t="str">
        <f>IF(J950="","",VLOOKUP(J950,ICondition!$A$2:$B$50, 2, 0))</f>
        <v/>
      </c>
      <c r="L950" s="73"/>
      <c r="M950" s="73"/>
      <c r="N950" s="73"/>
      <c r="O950" s="73"/>
      <c r="P950" s="73"/>
      <c r="Q950" s="73"/>
      <c r="R950" s="78"/>
      <c r="S950" s="79" t="str">
        <f>IFERROR(VLOOKUP(R950,Material!$A$2:$B$59, 2, 0),"")</f>
        <v/>
      </c>
      <c r="T950" s="71"/>
      <c r="U950" s="79" t="str">
        <f>IFERROR(VLOOKUP(T950,Material!$A$2:$B$59, 2, 0),"")</f>
        <v/>
      </c>
      <c r="V950" s="71"/>
      <c r="W950" s="79" t="str">
        <f>IFERROR(VLOOKUP(V950,Material!$A$2:$B$59, 2, 0),"")</f>
        <v/>
      </c>
      <c r="X950" s="71"/>
      <c r="Y950" s="79" t="str">
        <f>IFERROR(VLOOKUP(X950,Material!$A$2:$B$59, 2, 0),"")</f>
        <v/>
      </c>
      <c r="Z950" s="71"/>
      <c r="AA950" s="79" t="str">
        <f>IFERROR(VLOOKUP(Z950,Material!$A$2:$B$59, 2, 0),"")</f>
        <v/>
      </c>
      <c r="AB950" s="74"/>
      <c r="AC950" s="75" t="e">
        <f t="shared" si="172"/>
        <v>#VALUE!</v>
      </c>
      <c r="AD950" s="75" t="e">
        <f t="shared" si="173"/>
        <v>#VALUE!</v>
      </c>
      <c r="AE950" s="75" t="e">
        <f t="shared" si="175"/>
        <v>#VALUE!</v>
      </c>
      <c r="AF950" s="75" t="e">
        <f t="shared" si="174"/>
        <v>#VALUE!</v>
      </c>
      <c r="AG950" s="75" t="e">
        <f t="shared" si="176"/>
        <v>#VALUE!</v>
      </c>
      <c r="AH950" s="75" t="e">
        <f t="shared" si="177"/>
        <v>#VALUE!</v>
      </c>
      <c r="AI950" s="75" t="e">
        <f t="shared" si="178"/>
        <v>#VALUE!</v>
      </c>
      <c r="AJ950" s="80" t="e">
        <f t="shared" si="179"/>
        <v>#VALUE!</v>
      </c>
      <c r="AK950" s="79" t="str">
        <f>(IFERROR(VLOOKUP(AB950,Categories!$A$2:$B$20,2,1),""))</f>
        <v/>
      </c>
      <c r="AL950" s="79" t="str">
        <f ca="1">IFERROR(VLOOKUP((HLOOKUP((VLOOKUP($AB950,Categories!$A$2:$F$20,3,1)), $AB$3:$AJ950, (ROW()-ROW($AB$3)+1), 0)), INDIRECT(VLOOKUP($AB950,Categories!$A$2:$F$20,6,1)),2,0),AK950)</f>
        <v/>
      </c>
      <c r="AM950" s="79" t="str">
        <f ca="1">IFERROR(VLOOKUP((HLOOKUP((VLOOKUP($AB950,Categories!$A$2:$F$20,4,1)),$AB$3:$AJ950,(ROW()-ROW($AB$3)+1),0)),INDIRECT(VLOOKUP($AB950,Categories!$A$2:$H$20,7,1)),2,0),"")</f>
        <v/>
      </c>
      <c r="AN950" s="79" t="str">
        <f ca="1">IFERROR(VLOOKUP((HLOOKUP((VLOOKUP($AB950,Categories!$A$2:$F$20,5,1)), $AB$3:$AJ950, (ROW()-ROW($AB$3)+1), 0)), INDIRECT(VLOOKUP($AB950,Categories!$A$2:$H$20,8,1)),2,0),"")</f>
        <v/>
      </c>
      <c r="AO950" s="79" t="str">
        <f t="shared" ca="1" si="180"/>
        <v/>
      </c>
      <c r="AP950" s="81"/>
      <c r="AQ950" s="70" t="str">
        <f>IFERROR(VLOOKUP(VALUE(MID(AP950,1,1)),AdditionalElements!$A$2:$B$50,2,0),"")</f>
        <v/>
      </c>
      <c r="AR950" s="70" t="str">
        <f>IFERROR(VLOOKUP(VALUE(MID(AP950,2,1)),AdditionalElements!$H$2:$I$50,2,0),"")</f>
        <v/>
      </c>
      <c r="AS950" s="70" t="str">
        <f>IFERROR(VLOOKUP(VALUE(MID(AP950,3,1)),AdditionalElements!$O$2:$P$50,2,0),"")</f>
        <v/>
      </c>
      <c r="AT950" s="70" t="str">
        <f>IFERROR(VLOOKUP(VALUE(MID(AP950,4,1)),AdditionalElements!$V$2:$W$50,2,0),"")</f>
        <v/>
      </c>
      <c r="AU950" s="71"/>
      <c r="AV950" s="79" t="str">
        <f>IFERROR(IF(VALUE(MID(AU950,1,1))=1, VLOOKUP(VALUE(MID(AU950,1,1)), TxtPanelShape!$A$2:$C$50, 3, 0), (IF(VALUE(MID(AU950,1,1))&gt;=7, VLOOKUP(VALUE(MID(AU950,1,1)), TxtPanelShape!$A$2:$C$50, 3, 0),VLOOKUP(VALUE(MID(AU950,1,2)),TxtPanelShape!$A$2:$C$50,3,0)))), "")</f>
        <v/>
      </c>
      <c r="AW950" s="79" t="str">
        <f>IFERROR(IF(VALUE(MID(AU950,1,1))=1, ", "&amp;VLOOKUP(VALUE(MID(AU950,2,1)), TxtPanelShape!$H$2:$I$50, 2, 0), IF(VALUE(MID(AU950,1,1))&gt;=7, ", "&amp;VLOOKUP(VALUE(MID(AU950,2,1)), TxtPanelShape!$H$2:$I$50, 2, 0),"")), "")</f>
        <v/>
      </c>
      <c r="AX950" s="79" t="str">
        <f>IFERROR(IF(VALUE(MID(AU950,1,1))=1, ", "&amp;VLOOKUP(VALUE(MID(AU950,3,1)), TxtPanelShape!$O$2:$P$50, 2, 0), IF(VALUE(MID(AU950,1,1))&gt;=7, ", "&amp;VLOOKUP(VALUE(MID(AU950,3,1)), TxtPanelShape!$O$2:$P$50, 2, 0),"")),"")</f>
        <v/>
      </c>
      <c r="AY950" s="79" t="str">
        <f>IFERROR("; "&amp;VLOOKUP(VALUE(MID(AU950,4,1)), TxtPanelShape!$V$2:$W$50,2,0),"")</f>
        <v/>
      </c>
      <c r="AZ950" s="79" t="str">
        <f t="shared" si="181"/>
        <v/>
      </c>
      <c r="BA950" s="71"/>
      <c r="BB950" s="79" t="str">
        <f>IFERROR(IF(VALUE(MID(BA950,1,1))=1, VLOOKUP(VALUE(MID(BA950,1,1)), TxtPanelShape!$A$2:$C$50, 3, 0), (IF(VALUE(MID(BA950,1,1))&gt;=7, VLOOKUP(VALUE(MID(BA950,1,1)), TxtPanelShape!$A$2:$C$50, 3, 0),VLOOKUP(VALUE(MID(BA950,1,2)),TxtPanelShape!$A$2:$C$50,3,0)))), "")</f>
        <v/>
      </c>
      <c r="BC950" s="79" t="str">
        <f>IFERROR(IF(VALUE(MID(BA950,1,1))=1, ", "&amp;VLOOKUP(VALUE(MID(BA950,2,1)), TxtPanelShape!$H$2:$I$50, 2, 0), IF(VALUE(MID(BA950,1,1))&gt;=7, ", "&amp;VLOOKUP(VALUE(MID(BA950,2,1)), TxtPanelShape!$H$2:$I$50, 2, 0),"")), "")</f>
        <v/>
      </c>
      <c r="BD950" s="79" t="str">
        <f>IFERROR(IF(VALUE(MID(BA950,1,1))=1, ", "&amp;VLOOKUP(VALUE(MID(BA950,3,1)), TxtPanelShape!$O$2:$P$50, 2, 0), IF(VALUE(MID(BA950,1,1))&gt;=7, ", "&amp;VLOOKUP(VALUE(MID(BA950,3,1)), TxtPanelShape!$O$2:$P$50, 2, 0),"")),"")</f>
        <v/>
      </c>
      <c r="BE950" s="79" t="str">
        <f>IFERROR("; "&amp;VLOOKUP(VALUE(MID(BA950,4,1)), TxtPanelShape!$V$2:$W$50,2,0),"")</f>
        <v/>
      </c>
      <c r="BF950" s="79" t="str">
        <f t="shared" si="182"/>
        <v/>
      </c>
      <c r="BG950" s="71"/>
      <c r="BH950" s="79" t="str">
        <f>IFERROR(VLOOKUP(BG950, TxtPanelDefinition!$A$2:$B$50, 2, 0),"")</f>
        <v/>
      </c>
      <c r="BI950" s="71"/>
      <c r="BJ950" s="79" t="str">
        <f>IFERROR(VLOOKUP(BI950, TxtPanelDefinition!$A$2:$B$50, 2, 0),"")</f>
        <v/>
      </c>
      <c r="BK950" s="71"/>
      <c r="BL950" s="79" t="str">
        <f>IFERROR(VLOOKUP(BK950, InscrTechniques!$A$2:$B$50, 2, 0),"")</f>
        <v/>
      </c>
      <c r="BM950" s="71"/>
      <c r="BN950" s="79" t="str">
        <f>IFERROR(VLOOKUP(BM950, InscrTechniques!$A$2:$B$50, 2, 0),"")</f>
        <v/>
      </c>
      <c r="BO950" s="71"/>
      <c r="BP950" s="79" t="str">
        <f>IFERROR(VLOOKUP(BO950, InscrTechniques!$A$2:$B$50, 2, 0),"")</f>
        <v/>
      </c>
      <c r="BQ950" s="71"/>
      <c r="BR950" s="79" t="str">
        <f>IFERROR(VLOOKUP(BQ950, InscrTechniques!$A$2:$B$50, 2, 0),"")</f>
        <v/>
      </c>
      <c r="BS950" s="71"/>
      <c r="BT950" s="79" t="str">
        <f>IFERROR(VLOOKUP(BS950, InscrTechniques!$A$2:$B$50, 2, 0),"")</f>
        <v/>
      </c>
      <c r="BU950" s="71"/>
      <c r="BV950" s="79" t="str">
        <f>IFERROR(VLOOKUP(BU950, InscrTechniques!$A$2:$B$50, 2, 0),"")</f>
        <v/>
      </c>
      <c r="BW950" s="125"/>
      <c r="BX950" s="79" t="str">
        <f>IFERROR(VLOOKUP(BW950, InscrTechniques!$A$2:$B$50, 2, 0),"")</f>
        <v/>
      </c>
      <c r="BY950" s="125"/>
      <c r="BZ950" s="79" t="str">
        <f>IFERROR(VLOOKUP(BY950, InscrTechniques!$A$2:$B$50, 2, 0),"")</f>
        <v/>
      </c>
      <c r="CA950" s="74"/>
      <c r="CB950" s="114" t="str">
        <f>IFERROR(VLOOKUP(CA950, LetterStyle!$A$2:$B$50, 2, 0),"")</f>
        <v/>
      </c>
      <c r="CC950" s="74"/>
      <c r="CD950" s="114" t="str">
        <f>IFERROR(VLOOKUP(CC950, LetterStyle!$A$2:$B$50, 2, 0),"")</f>
        <v/>
      </c>
      <c r="CE950" s="74"/>
      <c r="CF950" s="114" t="str">
        <f>IFERROR(VLOOKUP(CE950, LetterStyle!$A$2:$B$50, 2, 0),"")</f>
        <v/>
      </c>
      <c r="CG950" s="74"/>
      <c r="CH950" s="79" t="str">
        <f>IFERROR(VLOOKUP(CG950, LetterStyle!$A$2:$B$50, 2, 0),"")</f>
        <v/>
      </c>
      <c r="CI950" s="71"/>
      <c r="CJ950" s="79" t="str">
        <f>IFERROR(VLOOKUP(CI950, DecMotifs!$A$1:$B$306, 2, 0),"")</f>
        <v/>
      </c>
      <c r="CK950" s="71"/>
      <c r="CL950" s="79" t="str">
        <f>IFERROR(VLOOKUP(CK950, DecMotifs!$A$1:$B$306, 2, 0),"")</f>
        <v/>
      </c>
      <c r="CM950" s="71"/>
      <c r="CN950" s="79" t="str">
        <f>IFERROR(VLOOKUP(CM950, DecMotifs!$A$1:$B$306, 2, 0),"")</f>
        <v/>
      </c>
      <c r="CO950" s="71"/>
      <c r="CP950" s="79" t="str">
        <f>IFERROR(VLOOKUP(CO950, MarginalDec!$A$2:$B$253, 2, 0),"")</f>
        <v/>
      </c>
      <c r="CQ950" s="71"/>
      <c r="CR950" s="79" t="str">
        <f>IFERROR(VLOOKUP(CQ950, MarginalDec!$A$2:$B$253, 2, 0),"")</f>
        <v/>
      </c>
      <c r="CS950" s="71"/>
      <c r="CT950" s="79" t="str">
        <f>IFERROR(VLOOKUP(CS950, MarginalDec!$A$2:$B$253, 2, 0),"")</f>
        <v/>
      </c>
      <c r="CU950" s="71"/>
      <c r="CV950" s="79" t="str">
        <f>IF(ISBLANK(CU950),"", IFERROR(VLOOKUP(CU950, Tooling!$A$2:$B$252, 2, 0),""))</f>
        <v/>
      </c>
      <c r="CW950" s="71"/>
      <c r="CX950" s="79" t="str">
        <f>IF(ISBLANK(CW950),"", IFERROR(VLOOKUP(CW950, Tooling!$A$2:$B$252, 2, 0),""))</f>
        <v/>
      </c>
      <c r="CY950" s="71"/>
      <c r="CZ950" s="79" t="str">
        <f>IF(ISBLANK(CY950),"", IFERROR(VLOOKUP(CY950, Repairs!$A$2:$B$252, 2, 0),""))</f>
        <v/>
      </c>
      <c r="DA950" s="77"/>
      <c r="DB950" s="71"/>
      <c r="DC950" s="79" t="str">
        <f>IFERROR(VLOOKUP(DB950, DatingReason!$A$2:$B$252, 2, 0),"")</f>
        <v/>
      </c>
      <c r="DD950" s="123" t="str">
        <f t="shared" si="183"/>
        <v/>
      </c>
      <c r="DF950" s="119" t="str">
        <f t="array" ref="DF950">IF(AND($B950&lt;&gt;"", $DE950&lt;&gt;"", $DE950&lt;&gt;"No"),MAX(IF($B950=PEOPLE!$B$4:$B$1000, PEOPLE!$Q$4:$Q$1000,""))+100,"")</f>
        <v/>
      </c>
      <c r="DG950" s="68"/>
      <c r="DH950" s="76">
        <f>COUNTIF(PEOPLE!B:B, MEMORIALS!B950)</f>
        <v>0</v>
      </c>
      <c r="DI950" s="82"/>
      <c r="DJ950" s="82"/>
      <c r="DK950" s="82"/>
      <c r="DL950" s="68"/>
      <c r="DM950" s="68"/>
      <c r="DN950" s="68"/>
      <c r="DO950" s="68"/>
      <c r="DP950" s="68"/>
    </row>
    <row r="951" spans="1:120" ht="15" customHeight="1" x14ac:dyDescent="0.25">
      <c r="A951" s="68"/>
      <c r="B951" s="69"/>
      <c r="C951" s="68"/>
      <c r="D951" s="68"/>
      <c r="E951" s="70" t="str">
        <f>IF(D951="","",VLOOKUP(D951,Denomination!$A$2:$B$50, 2, 0))</f>
        <v/>
      </c>
      <c r="F951" s="68"/>
      <c r="G951" s="71"/>
      <c r="H951" s="70" t="str">
        <f>IF(G951="","",VLOOKUP(G951,MCondition!$A$2:$B$50, 2, 0))</f>
        <v/>
      </c>
      <c r="I951" s="72"/>
      <c r="J951" s="71"/>
      <c r="K951" s="70" t="str">
        <f>IF(J951="","",VLOOKUP(J951,ICondition!$A$2:$B$50, 2, 0))</f>
        <v/>
      </c>
      <c r="L951" s="73"/>
      <c r="M951" s="73"/>
      <c r="N951" s="73"/>
      <c r="O951" s="73"/>
      <c r="P951" s="73"/>
      <c r="Q951" s="73"/>
      <c r="R951" s="78"/>
      <c r="S951" s="79" t="str">
        <f>IFERROR(VLOOKUP(R951,Material!$A$2:$B$59, 2, 0),"")</f>
        <v/>
      </c>
      <c r="T951" s="71"/>
      <c r="U951" s="79" t="str">
        <f>IFERROR(VLOOKUP(T951,Material!$A$2:$B$59, 2, 0),"")</f>
        <v/>
      </c>
      <c r="V951" s="71"/>
      <c r="W951" s="79" t="str">
        <f>IFERROR(VLOOKUP(V951,Material!$A$2:$B$59, 2, 0),"")</f>
        <v/>
      </c>
      <c r="X951" s="71"/>
      <c r="Y951" s="79" t="str">
        <f>IFERROR(VLOOKUP(X951,Material!$A$2:$B$59, 2, 0),"")</f>
        <v/>
      </c>
      <c r="Z951" s="71"/>
      <c r="AA951" s="79" t="str">
        <f>IFERROR(VLOOKUP(Z951,Material!$A$2:$B$59, 2, 0),"")</f>
        <v/>
      </c>
      <c r="AB951" s="74"/>
      <c r="AC951" s="75" t="e">
        <f t="shared" si="172"/>
        <v>#VALUE!</v>
      </c>
      <c r="AD951" s="75" t="e">
        <f t="shared" si="173"/>
        <v>#VALUE!</v>
      </c>
      <c r="AE951" s="75" t="e">
        <f t="shared" si="175"/>
        <v>#VALUE!</v>
      </c>
      <c r="AF951" s="75" t="e">
        <f t="shared" si="174"/>
        <v>#VALUE!</v>
      </c>
      <c r="AG951" s="75" t="e">
        <f t="shared" si="176"/>
        <v>#VALUE!</v>
      </c>
      <c r="AH951" s="75" t="e">
        <f t="shared" si="177"/>
        <v>#VALUE!</v>
      </c>
      <c r="AI951" s="75" t="e">
        <f t="shared" si="178"/>
        <v>#VALUE!</v>
      </c>
      <c r="AJ951" s="80" t="e">
        <f t="shared" si="179"/>
        <v>#VALUE!</v>
      </c>
      <c r="AK951" s="79" t="str">
        <f>(IFERROR(VLOOKUP(AB951,Categories!$A$2:$B$20,2,1),""))</f>
        <v/>
      </c>
      <c r="AL951" s="79" t="str">
        <f ca="1">IFERROR(VLOOKUP((HLOOKUP((VLOOKUP($AB951,Categories!$A$2:$F$20,3,1)), $AB$3:$AJ951, (ROW()-ROW($AB$3)+1), 0)), INDIRECT(VLOOKUP($AB951,Categories!$A$2:$F$20,6,1)),2,0),AK951)</f>
        <v/>
      </c>
      <c r="AM951" s="79" t="str">
        <f ca="1">IFERROR(VLOOKUP((HLOOKUP((VLOOKUP($AB951,Categories!$A$2:$F$20,4,1)),$AB$3:$AJ951,(ROW()-ROW($AB$3)+1),0)),INDIRECT(VLOOKUP($AB951,Categories!$A$2:$H$20,7,1)),2,0),"")</f>
        <v/>
      </c>
      <c r="AN951" s="79" t="str">
        <f ca="1">IFERROR(VLOOKUP((HLOOKUP((VLOOKUP($AB951,Categories!$A$2:$F$20,5,1)), $AB$3:$AJ951, (ROW()-ROW($AB$3)+1), 0)), INDIRECT(VLOOKUP($AB951,Categories!$A$2:$H$20,8,1)),2,0),"")</f>
        <v/>
      </c>
      <c r="AO951" s="79" t="str">
        <f t="shared" ca="1" si="180"/>
        <v/>
      </c>
      <c r="AP951" s="81"/>
      <c r="AQ951" s="70" t="str">
        <f>IFERROR(VLOOKUP(VALUE(MID(AP951,1,1)),AdditionalElements!$A$2:$B$50,2,0),"")</f>
        <v/>
      </c>
      <c r="AR951" s="70" t="str">
        <f>IFERROR(VLOOKUP(VALUE(MID(AP951,2,1)),AdditionalElements!$H$2:$I$50,2,0),"")</f>
        <v/>
      </c>
      <c r="AS951" s="70" t="str">
        <f>IFERROR(VLOOKUP(VALUE(MID(AP951,3,1)),AdditionalElements!$O$2:$P$50,2,0),"")</f>
        <v/>
      </c>
      <c r="AT951" s="70" t="str">
        <f>IFERROR(VLOOKUP(VALUE(MID(AP951,4,1)),AdditionalElements!$V$2:$W$50,2,0),"")</f>
        <v/>
      </c>
      <c r="AU951" s="71"/>
      <c r="AV951" s="79" t="str">
        <f>IFERROR(IF(VALUE(MID(AU951,1,1))=1, VLOOKUP(VALUE(MID(AU951,1,1)), TxtPanelShape!$A$2:$C$50, 3, 0), (IF(VALUE(MID(AU951,1,1))&gt;=7, VLOOKUP(VALUE(MID(AU951,1,1)), TxtPanelShape!$A$2:$C$50, 3, 0),VLOOKUP(VALUE(MID(AU951,1,2)),TxtPanelShape!$A$2:$C$50,3,0)))), "")</f>
        <v/>
      </c>
      <c r="AW951" s="79" t="str">
        <f>IFERROR(IF(VALUE(MID(AU951,1,1))=1, ", "&amp;VLOOKUP(VALUE(MID(AU951,2,1)), TxtPanelShape!$H$2:$I$50, 2, 0), IF(VALUE(MID(AU951,1,1))&gt;=7, ", "&amp;VLOOKUP(VALUE(MID(AU951,2,1)), TxtPanelShape!$H$2:$I$50, 2, 0),"")), "")</f>
        <v/>
      </c>
      <c r="AX951" s="79" t="str">
        <f>IFERROR(IF(VALUE(MID(AU951,1,1))=1, ", "&amp;VLOOKUP(VALUE(MID(AU951,3,1)), TxtPanelShape!$O$2:$P$50, 2, 0), IF(VALUE(MID(AU951,1,1))&gt;=7, ", "&amp;VLOOKUP(VALUE(MID(AU951,3,1)), TxtPanelShape!$O$2:$P$50, 2, 0),"")),"")</f>
        <v/>
      </c>
      <c r="AY951" s="79" t="str">
        <f>IFERROR("; "&amp;VLOOKUP(VALUE(MID(AU951,4,1)), TxtPanelShape!$V$2:$W$50,2,0),"")</f>
        <v/>
      </c>
      <c r="AZ951" s="79" t="str">
        <f t="shared" si="181"/>
        <v/>
      </c>
      <c r="BA951" s="71"/>
      <c r="BB951" s="79" t="str">
        <f>IFERROR(IF(VALUE(MID(BA951,1,1))=1, VLOOKUP(VALUE(MID(BA951,1,1)), TxtPanelShape!$A$2:$C$50, 3, 0), (IF(VALUE(MID(BA951,1,1))&gt;=7, VLOOKUP(VALUE(MID(BA951,1,1)), TxtPanelShape!$A$2:$C$50, 3, 0),VLOOKUP(VALUE(MID(BA951,1,2)),TxtPanelShape!$A$2:$C$50,3,0)))), "")</f>
        <v/>
      </c>
      <c r="BC951" s="79" t="str">
        <f>IFERROR(IF(VALUE(MID(BA951,1,1))=1, ", "&amp;VLOOKUP(VALUE(MID(BA951,2,1)), TxtPanelShape!$H$2:$I$50, 2, 0), IF(VALUE(MID(BA951,1,1))&gt;=7, ", "&amp;VLOOKUP(VALUE(MID(BA951,2,1)), TxtPanelShape!$H$2:$I$50, 2, 0),"")), "")</f>
        <v/>
      </c>
      <c r="BD951" s="79" t="str">
        <f>IFERROR(IF(VALUE(MID(BA951,1,1))=1, ", "&amp;VLOOKUP(VALUE(MID(BA951,3,1)), TxtPanelShape!$O$2:$P$50, 2, 0), IF(VALUE(MID(BA951,1,1))&gt;=7, ", "&amp;VLOOKUP(VALUE(MID(BA951,3,1)), TxtPanelShape!$O$2:$P$50, 2, 0),"")),"")</f>
        <v/>
      </c>
      <c r="BE951" s="79" t="str">
        <f>IFERROR("; "&amp;VLOOKUP(VALUE(MID(BA951,4,1)), TxtPanelShape!$V$2:$W$50,2,0),"")</f>
        <v/>
      </c>
      <c r="BF951" s="79" t="str">
        <f t="shared" si="182"/>
        <v/>
      </c>
      <c r="BG951" s="71"/>
      <c r="BH951" s="79" t="str">
        <f>IFERROR(VLOOKUP(BG951, TxtPanelDefinition!$A$2:$B$50, 2, 0),"")</f>
        <v/>
      </c>
      <c r="BI951" s="71"/>
      <c r="BJ951" s="79" t="str">
        <f>IFERROR(VLOOKUP(BI951, TxtPanelDefinition!$A$2:$B$50, 2, 0),"")</f>
        <v/>
      </c>
      <c r="BK951" s="71"/>
      <c r="BL951" s="79" t="str">
        <f>IFERROR(VLOOKUP(BK951, InscrTechniques!$A$2:$B$50, 2, 0),"")</f>
        <v/>
      </c>
      <c r="BM951" s="71"/>
      <c r="BN951" s="79" t="str">
        <f>IFERROR(VLOOKUP(BM951, InscrTechniques!$A$2:$B$50, 2, 0),"")</f>
        <v/>
      </c>
      <c r="BO951" s="71"/>
      <c r="BP951" s="79" t="str">
        <f>IFERROR(VLOOKUP(BO951, InscrTechniques!$A$2:$B$50, 2, 0),"")</f>
        <v/>
      </c>
      <c r="BQ951" s="71"/>
      <c r="BR951" s="79" t="str">
        <f>IFERROR(VLOOKUP(BQ951, InscrTechniques!$A$2:$B$50, 2, 0),"")</f>
        <v/>
      </c>
      <c r="BS951" s="71"/>
      <c r="BT951" s="79" t="str">
        <f>IFERROR(VLOOKUP(BS951, InscrTechniques!$A$2:$B$50, 2, 0),"")</f>
        <v/>
      </c>
      <c r="BU951" s="71"/>
      <c r="BV951" s="79" t="str">
        <f>IFERROR(VLOOKUP(BU951, InscrTechniques!$A$2:$B$50, 2, 0),"")</f>
        <v/>
      </c>
      <c r="BW951" s="125"/>
      <c r="BX951" s="79" t="str">
        <f>IFERROR(VLOOKUP(BW951, InscrTechniques!$A$2:$B$50, 2, 0),"")</f>
        <v/>
      </c>
      <c r="BY951" s="125"/>
      <c r="BZ951" s="79" t="str">
        <f>IFERROR(VLOOKUP(BY951, InscrTechniques!$A$2:$B$50, 2, 0),"")</f>
        <v/>
      </c>
      <c r="CA951" s="74"/>
      <c r="CB951" s="114" t="str">
        <f>IFERROR(VLOOKUP(CA951, LetterStyle!$A$2:$B$50, 2, 0),"")</f>
        <v/>
      </c>
      <c r="CC951" s="74"/>
      <c r="CD951" s="114" t="str">
        <f>IFERROR(VLOOKUP(CC951, LetterStyle!$A$2:$B$50, 2, 0),"")</f>
        <v/>
      </c>
      <c r="CE951" s="74"/>
      <c r="CF951" s="114" t="str">
        <f>IFERROR(VLOOKUP(CE951, LetterStyle!$A$2:$B$50, 2, 0),"")</f>
        <v/>
      </c>
      <c r="CG951" s="74"/>
      <c r="CH951" s="79" t="str">
        <f>IFERROR(VLOOKUP(CG951, LetterStyle!$A$2:$B$50, 2, 0),"")</f>
        <v/>
      </c>
      <c r="CI951" s="71"/>
      <c r="CJ951" s="79" t="str">
        <f>IFERROR(VLOOKUP(CI951, DecMotifs!$A$1:$B$306, 2, 0),"")</f>
        <v/>
      </c>
      <c r="CK951" s="71"/>
      <c r="CL951" s="79" t="str">
        <f>IFERROR(VLOOKUP(CK951, DecMotifs!$A$1:$B$306, 2, 0),"")</f>
        <v/>
      </c>
      <c r="CM951" s="71"/>
      <c r="CN951" s="79" t="str">
        <f>IFERROR(VLOOKUP(CM951, DecMotifs!$A$1:$B$306, 2, 0),"")</f>
        <v/>
      </c>
      <c r="CO951" s="71"/>
      <c r="CP951" s="79" t="str">
        <f>IFERROR(VLOOKUP(CO951, MarginalDec!$A$2:$B$253, 2, 0),"")</f>
        <v/>
      </c>
      <c r="CQ951" s="71"/>
      <c r="CR951" s="79" t="str">
        <f>IFERROR(VLOOKUP(CQ951, MarginalDec!$A$2:$B$253, 2, 0),"")</f>
        <v/>
      </c>
      <c r="CS951" s="71"/>
      <c r="CT951" s="79" t="str">
        <f>IFERROR(VLOOKUP(CS951, MarginalDec!$A$2:$B$253, 2, 0),"")</f>
        <v/>
      </c>
      <c r="CU951" s="71"/>
      <c r="CV951" s="79" t="str">
        <f>IF(ISBLANK(CU951),"", IFERROR(VLOOKUP(CU951, Tooling!$A$2:$B$252, 2, 0),""))</f>
        <v/>
      </c>
      <c r="CW951" s="71"/>
      <c r="CX951" s="79" t="str">
        <f>IF(ISBLANK(CW951),"", IFERROR(VLOOKUP(CW951, Tooling!$A$2:$B$252, 2, 0),""))</f>
        <v/>
      </c>
      <c r="CY951" s="71"/>
      <c r="CZ951" s="79" t="str">
        <f>IF(ISBLANK(CY951),"", IFERROR(VLOOKUP(CY951, Repairs!$A$2:$B$252, 2, 0),""))</f>
        <v/>
      </c>
      <c r="DA951" s="77"/>
      <c r="DB951" s="71"/>
      <c r="DC951" s="79" t="str">
        <f>IFERROR(VLOOKUP(DB951, DatingReason!$A$2:$B$252, 2, 0),"")</f>
        <v/>
      </c>
      <c r="DD951" s="123" t="str">
        <f t="shared" si="183"/>
        <v/>
      </c>
      <c r="DF951" s="119" t="str">
        <f t="array" ref="DF951">IF(AND($B951&lt;&gt;"", $DE951&lt;&gt;"", $DE951&lt;&gt;"No"),MAX(IF($B951=PEOPLE!$B$4:$B$1000, PEOPLE!$Q$4:$Q$1000,""))+100,"")</f>
        <v/>
      </c>
      <c r="DG951" s="68"/>
      <c r="DH951" s="76">
        <f>COUNTIF(PEOPLE!B:B, MEMORIALS!B951)</f>
        <v>0</v>
      </c>
      <c r="DI951" s="82"/>
      <c r="DJ951" s="82"/>
      <c r="DK951" s="82"/>
      <c r="DL951" s="68"/>
      <c r="DM951" s="68"/>
      <c r="DN951" s="68"/>
      <c r="DO951" s="68"/>
      <c r="DP951" s="68"/>
    </row>
    <row r="952" spans="1:120" ht="15" customHeight="1" x14ac:dyDescent="0.25">
      <c r="A952" s="68"/>
      <c r="B952" s="69"/>
      <c r="C952" s="68"/>
      <c r="D952" s="68"/>
      <c r="E952" s="70" t="str">
        <f>IF(D952="","",VLOOKUP(D952,Denomination!$A$2:$B$50, 2, 0))</f>
        <v/>
      </c>
      <c r="F952" s="68"/>
      <c r="G952" s="71"/>
      <c r="H952" s="70" t="str">
        <f>IF(G952="","",VLOOKUP(G952,MCondition!$A$2:$B$50, 2, 0))</f>
        <v/>
      </c>
      <c r="I952" s="72"/>
      <c r="J952" s="71"/>
      <c r="K952" s="70" t="str">
        <f>IF(J952="","",VLOOKUP(J952,ICondition!$A$2:$B$50, 2, 0))</f>
        <v/>
      </c>
      <c r="L952" s="73"/>
      <c r="M952" s="73"/>
      <c r="N952" s="73"/>
      <c r="O952" s="73"/>
      <c r="P952" s="73"/>
      <c r="Q952" s="73"/>
      <c r="R952" s="78"/>
      <c r="S952" s="79" t="str">
        <f>IFERROR(VLOOKUP(R952,Material!$A$2:$B$59, 2, 0),"")</f>
        <v/>
      </c>
      <c r="T952" s="71"/>
      <c r="U952" s="79" t="str">
        <f>IFERROR(VLOOKUP(T952,Material!$A$2:$B$59, 2, 0),"")</f>
        <v/>
      </c>
      <c r="V952" s="71"/>
      <c r="W952" s="79" t="str">
        <f>IFERROR(VLOOKUP(V952,Material!$A$2:$B$59, 2, 0),"")</f>
        <v/>
      </c>
      <c r="X952" s="71"/>
      <c r="Y952" s="79" t="str">
        <f>IFERROR(VLOOKUP(X952,Material!$A$2:$B$59, 2, 0),"")</f>
        <v/>
      </c>
      <c r="Z952" s="71"/>
      <c r="AA952" s="79" t="str">
        <f>IFERROR(VLOOKUP(Z952,Material!$A$2:$B$59, 2, 0),"")</f>
        <v/>
      </c>
      <c r="AB952" s="74"/>
      <c r="AC952" s="75" t="e">
        <f t="shared" si="172"/>
        <v>#VALUE!</v>
      </c>
      <c r="AD952" s="75" t="e">
        <f t="shared" si="173"/>
        <v>#VALUE!</v>
      </c>
      <c r="AE952" s="75" t="e">
        <f t="shared" si="175"/>
        <v>#VALUE!</v>
      </c>
      <c r="AF952" s="75" t="e">
        <f t="shared" si="174"/>
        <v>#VALUE!</v>
      </c>
      <c r="AG952" s="75" t="e">
        <f t="shared" si="176"/>
        <v>#VALUE!</v>
      </c>
      <c r="AH952" s="75" t="e">
        <f t="shared" si="177"/>
        <v>#VALUE!</v>
      </c>
      <c r="AI952" s="75" t="e">
        <f t="shared" si="178"/>
        <v>#VALUE!</v>
      </c>
      <c r="AJ952" s="80" t="e">
        <f t="shared" si="179"/>
        <v>#VALUE!</v>
      </c>
      <c r="AK952" s="79" t="str">
        <f>(IFERROR(VLOOKUP(AB952,Categories!$A$2:$B$20,2,1),""))</f>
        <v/>
      </c>
      <c r="AL952" s="79" t="str">
        <f ca="1">IFERROR(VLOOKUP((HLOOKUP((VLOOKUP($AB952,Categories!$A$2:$F$20,3,1)), $AB$3:$AJ952, (ROW()-ROW($AB$3)+1), 0)), INDIRECT(VLOOKUP($AB952,Categories!$A$2:$F$20,6,1)),2,0),AK952)</f>
        <v/>
      </c>
      <c r="AM952" s="79" t="str">
        <f ca="1">IFERROR(VLOOKUP((HLOOKUP((VLOOKUP($AB952,Categories!$A$2:$F$20,4,1)),$AB$3:$AJ952,(ROW()-ROW($AB$3)+1),0)),INDIRECT(VLOOKUP($AB952,Categories!$A$2:$H$20,7,1)),2,0),"")</f>
        <v/>
      </c>
      <c r="AN952" s="79" t="str">
        <f ca="1">IFERROR(VLOOKUP((HLOOKUP((VLOOKUP($AB952,Categories!$A$2:$F$20,5,1)), $AB$3:$AJ952, (ROW()-ROW($AB$3)+1), 0)), INDIRECT(VLOOKUP($AB952,Categories!$A$2:$H$20,8,1)),2,0),"")</f>
        <v/>
      </c>
      <c r="AO952" s="79" t="str">
        <f t="shared" ca="1" si="180"/>
        <v/>
      </c>
      <c r="AP952" s="81"/>
      <c r="AQ952" s="70" t="str">
        <f>IFERROR(VLOOKUP(VALUE(MID(AP952,1,1)),AdditionalElements!$A$2:$B$50,2,0),"")</f>
        <v/>
      </c>
      <c r="AR952" s="70" t="str">
        <f>IFERROR(VLOOKUP(VALUE(MID(AP952,2,1)),AdditionalElements!$H$2:$I$50,2,0),"")</f>
        <v/>
      </c>
      <c r="AS952" s="70" t="str">
        <f>IFERROR(VLOOKUP(VALUE(MID(AP952,3,1)),AdditionalElements!$O$2:$P$50,2,0),"")</f>
        <v/>
      </c>
      <c r="AT952" s="70" t="str">
        <f>IFERROR(VLOOKUP(VALUE(MID(AP952,4,1)),AdditionalElements!$V$2:$W$50,2,0),"")</f>
        <v/>
      </c>
      <c r="AU952" s="71"/>
      <c r="AV952" s="79" t="str">
        <f>IFERROR(IF(VALUE(MID(AU952,1,1))=1, VLOOKUP(VALUE(MID(AU952,1,1)), TxtPanelShape!$A$2:$C$50, 3, 0), (IF(VALUE(MID(AU952,1,1))&gt;=7, VLOOKUP(VALUE(MID(AU952,1,1)), TxtPanelShape!$A$2:$C$50, 3, 0),VLOOKUP(VALUE(MID(AU952,1,2)),TxtPanelShape!$A$2:$C$50,3,0)))), "")</f>
        <v/>
      </c>
      <c r="AW952" s="79" t="str">
        <f>IFERROR(IF(VALUE(MID(AU952,1,1))=1, ", "&amp;VLOOKUP(VALUE(MID(AU952,2,1)), TxtPanelShape!$H$2:$I$50, 2, 0), IF(VALUE(MID(AU952,1,1))&gt;=7, ", "&amp;VLOOKUP(VALUE(MID(AU952,2,1)), TxtPanelShape!$H$2:$I$50, 2, 0),"")), "")</f>
        <v/>
      </c>
      <c r="AX952" s="79" t="str">
        <f>IFERROR(IF(VALUE(MID(AU952,1,1))=1, ", "&amp;VLOOKUP(VALUE(MID(AU952,3,1)), TxtPanelShape!$O$2:$P$50, 2, 0), IF(VALUE(MID(AU952,1,1))&gt;=7, ", "&amp;VLOOKUP(VALUE(MID(AU952,3,1)), TxtPanelShape!$O$2:$P$50, 2, 0),"")),"")</f>
        <v/>
      </c>
      <c r="AY952" s="79" t="str">
        <f>IFERROR("; "&amp;VLOOKUP(VALUE(MID(AU952,4,1)), TxtPanelShape!$V$2:$W$50,2,0),"")</f>
        <v/>
      </c>
      <c r="AZ952" s="79" t="str">
        <f t="shared" si="181"/>
        <v/>
      </c>
      <c r="BA952" s="71"/>
      <c r="BB952" s="79" t="str">
        <f>IFERROR(IF(VALUE(MID(BA952,1,1))=1, VLOOKUP(VALUE(MID(BA952,1,1)), TxtPanelShape!$A$2:$C$50, 3, 0), (IF(VALUE(MID(BA952,1,1))&gt;=7, VLOOKUP(VALUE(MID(BA952,1,1)), TxtPanelShape!$A$2:$C$50, 3, 0),VLOOKUP(VALUE(MID(BA952,1,2)),TxtPanelShape!$A$2:$C$50,3,0)))), "")</f>
        <v/>
      </c>
      <c r="BC952" s="79" t="str">
        <f>IFERROR(IF(VALUE(MID(BA952,1,1))=1, ", "&amp;VLOOKUP(VALUE(MID(BA952,2,1)), TxtPanelShape!$H$2:$I$50, 2, 0), IF(VALUE(MID(BA952,1,1))&gt;=7, ", "&amp;VLOOKUP(VALUE(MID(BA952,2,1)), TxtPanelShape!$H$2:$I$50, 2, 0),"")), "")</f>
        <v/>
      </c>
      <c r="BD952" s="79" t="str">
        <f>IFERROR(IF(VALUE(MID(BA952,1,1))=1, ", "&amp;VLOOKUP(VALUE(MID(BA952,3,1)), TxtPanelShape!$O$2:$P$50, 2, 0), IF(VALUE(MID(BA952,1,1))&gt;=7, ", "&amp;VLOOKUP(VALUE(MID(BA952,3,1)), TxtPanelShape!$O$2:$P$50, 2, 0),"")),"")</f>
        <v/>
      </c>
      <c r="BE952" s="79" t="str">
        <f>IFERROR("; "&amp;VLOOKUP(VALUE(MID(BA952,4,1)), TxtPanelShape!$V$2:$W$50,2,0),"")</f>
        <v/>
      </c>
      <c r="BF952" s="79" t="str">
        <f t="shared" si="182"/>
        <v/>
      </c>
      <c r="BG952" s="71"/>
      <c r="BH952" s="79" t="str">
        <f>IFERROR(VLOOKUP(BG952, TxtPanelDefinition!$A$2:$B$50, 2, 0),"")</f>
        <v/>
      </c>
      <c r="BI952" s="71"/>
      <c r="BJ952" s="79" t="str">
        <f>IFERROR(VLOOKUP(BI952, TxtPanelDefinition!$A$2:$B$50, 2, 0),"")</f>
        <v/>
      </c>
      <c r="BK952" s="71"/>
      <c r="BL952" s="79" t="str">
        <f>IFERROR(VLOOKUP(BK952, InscrTechniques!$A$2:$B$50, 2, 0),"")</f>
        <v/>
      </c>
      <c r="BM952" s="71"/>
      <c r="BN952" s="79" t="str">
        <f>IFERROR(VLOOKUP(BM952, InscrTechniques!$A$2:$B$50, 2, 0),"")</f>
        <v/>
      </c>
      <c r="BO952" s="71"/>
      <c r="BP952" s="79" t="str">
        <f>IFERROR(VLOOKUP(BO952, InscrTechniques!$A$2:$B$50, 2, 0),"")</f>
        <v/>
      </c>
      <c r="BQ952" s="71"/>
      <c r="BR952" s="79" t="str">
        <f>IFERROR(VLOOKUP(BQ952, InscrTechniques!$A$2:$B$50, 2, 0),"")</f>
        <v/>
      </c>
      <c r="BS952" s="71"/>
      <c r="BT952" s="79" t="str">
        <f>IFERROR(VLOOKUP(BS952, InscrTechniques!$A$2:$B$50, 2, 0),"")</f>
        <v/>
      </c>
      <c r="BU952" s="71"/>
      <c r="BV952" s="79" t="str">
        <f>IFERROR(VLOOKUP(BU952, InscrTechniques!$A$2:$B$50, 2, 0),"")</f>
        <v/>
      </c>
      <c r="BW952" s="125"/>
      <c r="BX952" s="79" t="str">
        <f>IFERROR(VLOOKUP(BW952, InscrTechniques!$A$2:$B$50, 2, 0),"")</f>
        <v/>
      </c>
      <c r="BY952" s="125"/>
      <c r="BZ952" s="79" t="str">
        <f>IFERROR(VLOOKUP(BY952, InscrTechniques!$A$2:$B$50, 2, 0),"")</f>
        <v/>
      </c>
      <c r="CA952" s="74"/>
      <c r="CB952" s="114" t="str">
        <f>IFERROR(VLOOKUP(CA952, LetterStyle!$A$2:$B$50, 2, 0),"")</f>
        <v/>
      </c>
      <c r="CC952" s="74"/>
      <c r="CD952" s="114" t="str">
        <f>IFERROR(VLOOKUP(CC952, LetterStyle!$A$2:$B$50, 2, 0),"")</f>
        <v/>
      </c>
      <c r="CE952" s="74"/>
      <c r="CF952" s="114" t="str">
        <f>IFERROR(VLOOKUP(CE952, LetterStyle!$A$2:$B$50, 2, 0),"")</f>
        <v/>
      </c>
      <c r="CG952" s="74"/>
      <c r="CH952" s="79" t="str">
        <f>IFERROR(VLOOKUP(CG952, LetterStyle!$A$2:$B$50, 2, 0),"")</f>
        <v/>
      </c>
      <c r="CI952" s="71"/>
      <c r="CJ952" s="79" t="str">
        <f>IFERROR(VLOOKUP(CI952, DecMotifs!$A$1:$B$306, 2, 0),"")</f>
        <v/>
      </c>
      <c r="CK952" s="71"/>
      <c r="CL952" s="79" t="str">
        <f>IFERROR(VLOOKUP(CK952, DecMotifs!$A$1:$B$306, 2, 0),"")</f>
        <v/>
      </c>
      <c r="CM952" s="71"/>
      <c r="CN952" s="79" t="str">
        <f>IFERROR(VLOOKUP(CM952, DecMotifs!$A$1:$B$306, 2, 0),"")</f>
        <v/>
      </c>
      <c r="CO952" s="71"/>
      <c r="CP952" s="79" t="str">
        <f>IFERROR(VLOOKUP(CO952, MarginalDec!$A$2:$B$253, 2, 0),"")</f>
        <v/>
      </c>
      <c r="CQ952" s="71"/>
      <c r="CR952" s="79" t="str">
        <f>IFERROR(VLOOKUP(CQ952, MarginalDec!$A$2:$B$253, 2, 0),"")</f>
        <v/>
      </c>
      <c r="CS952" s="71"/>
      <c r="CT952" s="79" t="str">
        <f>IFERROR(VLOOKUP(CS952, MarginalDec!$A$2:$B$253, 2, 0),"")</f>
        <v/>
      </c>
      <c r="CU952" s="71"/>
      <c r="CV952" s="79" t="str">
        <f>IF(ISBLANK(CU952),"", IFERROR(VLOOKUP(CU952, Tooling!$A$2:$B$252, 2, 0),""))</f>
        <v/>
      </c>
      <c r="CW952" s="71"/>
      <c r="CX952" s="79" t="str">
        <f>IF(ISBLANK(CW952),"", IFERROR(VLOOKUP(CW952, Tooling!$A$2:$B$252, 2, 0),""))</f>
        <v/>
      </c>
      <c r="CY952" s="71"/>
      <c r="CZ952" s="79" t="str">
        <f>IF(ISBLANK(CY952),"", IFERROR(VLOOKUP(CY952, Repairs!$A$2:$B$252, 2, 0),""))</f>
        <v/>
      </c>
      <c r="DA952" s="77"/>
      <c r="DB952" s="71"/>
      <c r="DC952" s="79" t="str">
        <f>IFERROR(VLOOKUP(DB952, DatingReason!$A$2:$B$252, 2, 0),"")</f>
        <v/>
      </c>
      <c r="DD952" s="123" t="str">
        <f t="shared" si="183"/>
        <v/>
      </c>
      <c r="DF952" s="119" t="str">
        <f t="array" ref="DF952">IF(AND($B952&lt;&gt;"", $DE952&lt;&gt;"", $DE952&lt;&gt;"No"),MAX(IF($B952=PEOPLE!$B$4:$B$1000, PEOPLE!$Q$4:$Q$1000,""))+100,"")</f>
        <v/>
      </c>
      <c r="DG952" s="68"/>
      <c r="DH952" s="76">
        <f>COUNTIF(PEOPLE!B:B, MEMORIALS!B952)</f>
        <v>0</v>
      </c>
      <c r="DI952" s="82"/>
      <c r="DJ952" s="82"/>
      <c r="DK952" s="82"/>
      <c r="DL952" s="68"/>
      <c r="DM952" s="68"/>
      <c r="DN952" s="68"/>
      <c r="DO952" s="68"/>
      <c r="DP952" s="68"/>
    </row>
    <row r="953" spans="1:120" ht="15" customHeight="1" x14ac:dyDescent="0.25">
      <c r="A953" s="68"/>
      <c r="B953" s="69"/>
      <c r="C953" s="68"/>
      <c r="D953" s="68"/>
      <c r="E953" s="70" t="str">
        <f>IF(D953="","",VLOOKUP(D953,Denomination!$A$2:$B$50, 2, 0))</f>
        <v/>
      </c>
      <c r="F953" s="68"/>
      <c r="G953" s="71"/>
      <c r="H953" s="70" t="str">
        <f>IF(G953="","",VLOOKUP(G953,MCondition!$A$2:$B$50, 2, 0))</f>
        <v/>
      </c>
      <c r="I953" s="72"/>
      <c r="J953" s="71"/>
      <c r="K953" s="70" t="str">
        <f>IF(J953="","",VLOOKUP(J953,ICondition!$A$2:$B$50, 2, 0))</f>
        <v/>
      </c>
      <c r="L953" s="73"/>
      <c r="M953" s="73"/>
      <c r="N953" s="73"/>
      <c r="O953" s="73"/>
      <c r="P953" s="73"/>
      <c r="Q953" s="73"/>
      <c r="R953" s="78"/>
      <c r="S953" s="79" t="str">
        <f>IFERROR(VLOOKUP(R953,Material!$A$2:$B$59, 2, 0),"")</f>
        <v/>
      </c>
      <c r="T953" s="71"/>
      <c r="U953" s="79" t="str">
        <f>IFERROR(VLOOKUP(T953,Material!$A$2:$B$59, 2, 0),"")</f>
        <v/>
      </c>
      <c r="V953" s="71"/>
      <c r="W953" s="79" t="str">
        <f>IFERROR(VLOOKUP(V953,Material!$A$2:$B$59, 2, 0),"")</f>
        <v/>
      </c>
      <c r="X953" s="71"/>
      <c r="Y953" s="79" t="str">
        <f>IFERROR(VLOOKUP(X953,Material!$A$2:$B$59, 2, 0),"")</f>
        <v/>
      </c>
      <c r="Z953" s="71"/>
      <c r="AA953" s="79" t="str">
        <f>IFERROR(VLOOKUP(Z953,Material!$A$2:$B$59, 2, 0),"")</f>
        <v/>
      </c>
      <c r="AB953" s="74"/>
      <c r="AC953" s="75" t="e">
        <f t="shared" si="172"/>
        <v>#VALUE!</v>
      </c>
      <c r="AD953" s="75" t="e">
        <f t="shared" si="173"/>
        <v>#VALUE!</v>
      </c>
      <c r="AE953" s="75" t="e">
        <f t="shared" si="175"/>
        <v>#VALUE!</v>
      </c>
      <c r="AF953" s="75" t="e">
        <f t="shared" si="174"/>
        <v>#VALUE!</v>
      </c>
      <c r="AG953" s="75" t="e">
        <f t="shared" si="176"/>
        <v>#VALUE!</v>
      </c>
      <c r="AH953" s="75" t="e">
        <f t="shared" si="177"/>
        <v>#VALUE!</v>
      </c>
      <c r="AI953" s="75" t="e">
        <f t="shared" si="178"/>
        <v>#VALUE!</v>
      </c>
      <c r="AJ953" s="80" t="e">
        <f t="shared" si="179"/>
        <v>#VALUE!</v>
      </c>
      <c r="AK953" s="79" t="str">
        <f>(IFERROR(VLOOKUP(AB953,Categories!$A$2:$B$20,2,1),""))</f>
        <v/>
      </c>
      <c r="AL953" s="79" t="str">
        <f ca="1">IFERROR(VLOOKUP((HLOOKUP((VLOOKUP($AB953,Categories!$A$2:$F$20,3,1)), $AB$3:$AJ953, (ROW()-ROW($AB$3)+1), 0)), INDIRECT(VLOOKUP($AB953,Categories!$A$2:$F$20,6,1)),2,0),AK953)</f>
        <v/>
      </c>
      <c r="AM953" s="79" t="str">
        <f ca="1">IFERROR(VLOOKUP((HLOOKUP((VLOOKUP($AB953,Categories!$A$2:$F$20,4,1)),$AB$3:$AJ953,(ROW()-ROW($AB$3)+1),0)),INDIRECT(VLOOKUP($AB953,Categories!$A$2:$H$20,7,1)),2,0),"")</f>
        <v/>
      </c>
      <c r="AN953" s="79" t="str">
        <f ca="1">IFERROR(VLOOKUP((HLOOKUP((VLOOKUP($AB953,Categories!$A$2:$F$20,5,1)), $AB$3:$AJ953, (ROW()-ROW($AB$3)+1), 0)), INDIRECT(VLOOKUP($AB953,Categories!$A$2:$H$20,8,1)),2,0),"")</f>
        <v/>
      </c>
      <c r="AO953" s="79" t="str">
        <f t="shared" ca="1" si="180"/>
        <v/>
      </c>
      <c r="AP953" s="81"/>
      <c r="AQ953" s="70" t="str">
        <f>IFERROR(VLOOKUP(VALUE(MID(AP953,1,1)),AdditionalElements!$A$2:$B$50,2,0),"")</f>
        <v/>
      </c>
      <c r="AR953" s="70" t="str">
        <f>IFERROR(VLOOKUP(VALUE(MID(AP953,2,1)),AdditionalElements!$H$2:$I$50,2,0),"")</f>
        <v/>
      </c>
      <c r="AS953" s="70" t="str">
        <f>IFERROR(VLOOKUP(VALUE(MID(AP953,3,1)),AdditionalElements!$O$2:$P$50,2,0),"")</f>
        <v/>
      </c>
      <c r="AT953" s="70" t="str">
        <f>IFERROR(VLOOKUP(VALUE(MID(AP953,4,1)),AdditionalElements!$V$2:$W$50,2,0),"")</f>
        <v/>
      </c>
      <c r="AU953" s="71"/>
      <c r="AV953" s="79" t="str">
        <f>IFERROR(IF(VALUE(MID(AU953,1,1))=1, VLOOKUP(VALUE(MID(AU953,1,1)), TxtPanelShape!$A$2:$C$50, 3, 0), (IF(VALUE(MID(AU953,1,1))&gt;=7, VLOOKUP(VALUE(MID(AU953,1,1)), TxtPanelShape!$A$2:$C$50, 3, 0),VLOOKUP(VALUE(MID(AU953,1,2)),TxtPanelShape!$A$2:$C$50,3,0)))), "")</f>
        <v/>
      </c>
      <c r="AW953" s="79" t="str">
        <f>IFERROR(IF(VALUE(MID(AU953,1,1))=1, ", "&amp;VLOOKUP(VALUE(MID(AU953,2,1)), TxtPanelShape!$H$2:$I$50, 2, 0), IF(VALUE(MID(AU953,1,1))&gt;=7, ", "&amp;VLOOKUP(VALUE(MID(AU953,2,1)), TxtPanelShape!$H$2:$I$50, 2, 0),"")), "")</f>
        <v/>
      </c>
      <c r="AX953" s="79" t="str">
        <f>IFERROR(IF(VALUE(MID(AU953,1,1))=1, ", "&amp;VLOOKUP(VALUE(MID(AU953,3,1)), TxtPanelShape!$O$2:$P$50, 2, 0), IF(VALUE(MID(AU953,1,1))&gt;=7, ", "&amp;VLOOKUP(VALUE(MID(AU953,3,1)), TxtPanelShape!$O$2:$P$50, 2, 0),"")),"")</f>
        <v/>
      </c>
      <c r="AY953" s="79" t="str">
        <f>IFERROR("; "&amp;VLOOKUP(VALUE(MID(AU953,4,1)), TxtPanelShape!$V$2:$W$50,2,0),"")</f>
        <v/>
      </c>
      <c r="AZ953" s="79" t="str">
        <f t="shared" si="181"/>
        <v/>
      </c>
      <c r="BA953" s="71"/>
      <c r="BB953" s="79" t="str">
        <f>IFERROR(IF(VALUE(MID(BA953,1,1))=1, VLOOKUP(VALUE(MID(BA953,1,1)), TxtPanelShape!$A$2:$C$50, 3, 0), (IF(VALUE(MID(BA953,1,1))&gt;=7, VLOOKUP(VALUE(MID(BA953,1,1)), TxtPanelShape!$A$2:$C$50, 3, 0),VLOOKUP(VALUE(MID(BA953,1,2)),TxtPanelShape!$A$2:$C$50,3,0)))), "")</f>
        <v/>
      </c>
      <c r="BC953" s="79" t="str">
        <f>IFERROR(IF(VALUE(MID(BA953,1,1))=1, ", "&amp;VLOOKUP(VALUE(MID(BA953,2,1)), TxtPanelShape!$H$2:$I$50, 2, 0), IF(VALUE(MID(BA953,1,1))&gt;=7, ", "&amp;VLOOKUP(VALUE(MID(BA953,2,1)), TxtPanelShape!$H$2:$I$50, 2, 0),"")), "")</f>
        <v/>
      </c>
      <c r="BD953" s="79" t="str">
        <f>IFERROR(IF(VALUE(MID(BA953,1,1))=1, ", "&amp;VLOOKUP(VALUE(MID(BA953,3,1)), TxtPanelShape!$O$2:$P$50, 2, 0), IF(VALUE(MID(BA953,1,1))&gt;=7, ", "&amp;VLOOKUP(VALUE(MID(BA953,3,1)), TxtPanelShape!$O$2:$P$50, 2, 0),"")),"")</f>
        <v/>
      </c>
      <c r="BE953" s="79" t="str">
        <f>IFERROR("; "&amp;VLOOKUP(VALUE(MID(BA953,4,1)), TxtPanelShape!$V$2:$W$50,2,0),"")</f>
        <v/>
      </c>
      <c r="BF953" s="79" t="str">
        <f t="shared" si="182"/>
        <v/>
      </c>
      <c r="BG953" s="71"/>
      <c r="BH953" s="79" t="str">
        <f>IFERROR(VLOOKUP(BG953, TxtPanelDefinition!$A$2:$B$50, 2, 0),"")</f>
        <v/>
      </c>
      <c r="BI953" s="71"/>
      <c r="BJ953" s="79" t="str">
        <f>IFERROR(VLOOKUP(BI953, TxtPanelDefinition!$A$2:$B$50, 2, 0),"")</f>
        <v/>
      </c>
      <c r="BK953" s="71"/>
      <c r="BL953" s="79" t="str">
        <f>IFERROR(VLOOKUP(BK953, InscrTechniques!$A$2:$B$50, 2, 0),"")</f>
        <v/>
      </c>
      <c r="BM953" s="71"/>
      <c r="BN953" s="79" t="str">
        <f>IFERROR(VLOOKUP(BM953, InscrTechniques!$A$2:$B$50, 2, 0),"")</f>
        <v/>
      </c>
      <c r="BO953" s="71"/>
      <c r="BP953" s="79" t="str">
        <f>IFERROR(VLOOKUP(BO953, InscrTechniques!$A$2:$B$50, 2, 0),"")</f>
        <v/>
      </c>
      <c r="BQ953" s="71"/>
      <c r="BR953" s="79" t="str">
        <f>IFERROR(VLOOKUP(BQ953, InscrTechniques!$A$2:$B$50, 2, 0),"")</f>
        <v/>
      </c>
      <c r="BS953" s="71"/>
      <c r="BT953" s="79" t="str">
        <f>IFERROR(VLOOKUP(BS953, InscrTechniques!$A$2:$B$50, 2, 0),"")</f>
        <v/>
      </c>
      <c r="BU953" s="71"/>
      <c r="BV953" s="79" t="str">
        <f>IFERROR(VLOOKUP(BU953, InscrTechniques!$A$2:$B$50, 2, 0),"")</f>
        <v/>
      </c>
      <c r="BW953" s="125"/>
      <c r="BX953" s="79" t="str">
        <f>IFERROR(VLOOKUP(BW953, InscrTechniques!$A$2:$B$50, 2, 0),"")</f>
        <v/>
      </c>
      <c r="BY953" s="125"/>
      <c r="BZ953" s="79" t="str">
        <f>IFERROR(VLOOKUP(BY953, InscrTechniques!$A$2:$B$50, 2, 0),"")</f>
        <v/>
      </c>
      <c r="CA953" s="74"/>
      <c r="CB953" s="114" t="str">
        <f>IFERROR(VLOOKUP(CA953, LetterStyle!$A$2:$B$50, 2, 0),"")</f>
        <v/>
      </c>
      <c r="CC953" s="74"/>
      <c r="CD953" s="114" t="str">
        <f>IFERROR(VLOOKUP(CC953, LetterStyle!$A$2:$B$50, 2, 0),"")</f>
        <v/>
      </c>
      <c r="CE953" s="74"/>
      <c r="CF953" s="114" t="str">
        <f>IFERROR(VLOOKUP(CE953, LetterStyle!$A$2:$B$50, 2, 0),"")</f>
        <v/>
      </c>
      <c r="CG953" s="74"/>
      <c r="CH953" s="79" t="str">
        <f>IFERROR(VLOOKUP(CG953, LetterStyle!$A$2:$B$50, 2, 0),"")</f>
        <v/>
      </c>
      <c r="CI953" s="71"/>
      <c r="CJ953" s="79" t="str">
        <f>IFERROR(VLOOKUP(CI953, DecMotifs!$A$1:$B$306, 2, 0),"")</f>
        <v/>
      </c>
      <c r="CK953" s="71"/>
      <c r="CL953" s="79" t="str">
        <f>IFERROR(VLOOKUP(CK953, DecMotifs!$A$1:$B$306, 2, 0),"")</f>
        <v/>
      </c>
      <c r="CM953" s="71"/>
      <c r="CN953" s="79" t="str">
        <f>IFERROR(VLOOKUP(CM953, DecMotifs!$A$1:$B$306, 2, 0),"")</f>
        <v/>
      </c>
      <c r="CO953" s="71"/>
      <c r="CP953" s="79" t="str">
        <f>IFERROR(VLOOKUP(CO953, MarginalDec!$A$2:$B$253, 2, 0),"")</f>
        <v/>
      </c>
      <c r="CQ953" s="71"/>
      <c r="CR953" s="79" t="str">
        <f>IFERROR(VLOOKUP(CQ953, MarginalDec!$A$2:$B$253, 2, 0),"")</f>
        <v/>
      </c>
      <c r="CS953" s="71"/>
      <c r="CT953" s="79" t="str">
        <f>IFERROR(VLOOKUP(CS953, MarginalDec!$A$2:$B$253, 2, 0),"")</f>
        <v/>
      </c>
      <c r="CU953" s="71"/>
      <c r="CV953" s="79" t="str">
        <f>IF(ISBLANK(CU953),"", IFERROR(VLOOKUP(CU953, Tooling!$A$2:$B$252, 2, 0),""))</f>
        <v/>
      </c>
      <c r="CW953" s="71"/>
      <c r="CX953" s="79" t="str">
        <f>IF(ISBLANK(CW953),"", IFERROR(VLOOKUP(CW953, Tooling!$A$2:$B$252, 2, 0),""))</f>
        <v/>
      </c>
      <c r="CY953" s="71"/>
      <c r="CZ953" s="79" t="str">
        <f>IF(ISBLANK(CY953),"", IFERROR(VLOOKUP(CY953, Repairs!$A$2:$B$252, 2, 0),""))</f>
        <v/>
      </c>
      <c r="DA953" s="77"/>
      <c r="DB953" s="71"/>
      <c r="DC953" s="79" t="str">
        <f>IFERROR(VLOOKUP(DB953, DatingReason!$A$2:$B$252, 2, 0),"")</f>
        <v/>
      </c>
      <c r="DD953" s="123" t="str">
        <f t="shared" si="183"/>
        <v/>
      </c>
      <c r="DF953" s="119" t="str">
        <f t="array" ref="DF953">IF(AND($B953&lt;&gt;"", $DE953&lt;&gt;"", $DE953&lt;&gt;"No"),MAX(IF($B953=PEOPLE!$B$4:$B$1000, PEOPLE!$Q$4:$Q$1000,""))+100,"")</f>
        <v/>
      </c>
      <c r="DG953" s="68"/>
      <c r="DH953" s="76">
        <f>COUNTIF(PEOPLE!B:B, MEMORIALS!B953)</f>
        <v>0</v>
      </c>
      <c r="DI953" s="82"/>
      <c r="DJ953" s="82"/>
      <c r="DK953" s="82"/>
      <c r="DL953" s="68"/>
      <c r="DM953" s="68"/>
      <c r="DN953" s="68"/>
      <c r="DO953" s="68"/>
      <c r="DP953" s="68"/>
    </row>
    <row r="954" spans="1:120" ht="15" customHeight="1" x14ac:dyDescent="0.25">
      <c r="A954" s="68"/>
      <c r="B954" s="69"/>
      <c r="C954" s="68"/>
      <c r="D954" s="68"/>
      <c r="E954" s="70" t="str">
        <f>IF(D954="","",VLOOKUP(D954,Denomination!$A$2:$B$50, 2, 0))</f>
        <v/>
      </c>
      <c r="F954" s="68"/>
      <c r="G954" s="71"/>
      <c r="H954" s="70" t="str">
        <f>IF(G954="","",VLOOKUP(G954,MCondition!$A$2:$B$50, 2, 0))</f>
        <v/>
      </c>
      <c r="I954" s="72"/>
      <c r="J954" s="71"/>
      <c r="K954" s="70" t="str">
        <f>IF(J954="","",VLOOKUP(J954,ICondition!$A$2:$B$50, 2, 0))</f>
        <v/>
      </c>
      <c r="L954" s="73"/>
      <c r="M954" s="73"/>
      <c r="N954" s="73"/>
      <c r="O954" s="73"/>
      <c r="P954" s="73"/>
      <c r="Q954" s="73"/>
      <c r="R954" s="78"/>
      <c r="S954" s="79" t="str">
        <f>IFERROR(VLOOKUP(R954,Material!$A$2:$B$59, 2, 0),"")</f>
        <v/>
      </c>
      <c r="T954" s="71"/>
      <c r="U954" s="79" t="str">
        <f>IFERROR(VLOOKUP(T954,Material!$A$2:$B$59, 2, 0),"")</f>
        <v/>
      </c>
      <c r="V954" s="71"/>
      <c r="W954" s="79" t="str">
        <f>IFERROR(VLOOKUP(V954,Material!$A$2:$B$59, 2, 0),"")</f>
        <v/>
      </c>
      <c r="X954" s="71"/>
      <c r="Y954" s="79" t="str">
        <f>IFERROR(VLOOKUP(X954,Material!$A$2:$B$59, 2, 0),"")</f>
        <v/>
      </c>
      <c r="Z954" s="71"/>
      <c r="AA954" s="79" t="str">
        <f>IFERROR(VLOOKUP(Z954,Material!$A$2:$B$59, 2, 0),"")</f>
        <v/>
      </c>
      <c r="AB954" s="74"/>
      <c r="AC954" s="75" t="e">
        <f t="shared" si="172"/>
        <v>#VALUE!</v>
      </c>
      <c r="AD954" s="75" t="e">
        <f t="shared" si="173"/>
        <v>#VALUE!</v>
      </c>
      <c r="AE954" s="75" t="e">
        <f t="shared" si="175"/>
        <v>#VALUE!</v>
      </c>
      <c r="AF954" s="75" t="e">
        <f t="shared" si="174"/>
        <v>#VALUE!</v>
      </c>
      <c r="AG954" s="75" t="e">
        <f t="shared" si="176"/>
        <v>#VALUE!</v>
      </c>
      <c r="AH954" s="75" t="e">
        <f t="shared" si="177"/>
        <v>#VALUE!</v>
      </c>
      <c r="AI954" s="75" t="e">
        <f t="shared" si="178"/>
        <v>#VALUE!</v>
      </c>
      <c r="AJ954" s="80" t="e">
        <f t="shared" si="179"/>
        <v>#VALUE!</v>
      </c>
      <c r="AK954" s="79" t="str">
        <f>(IFERROR(VLOOKUP(AB954,Categories!$A$2:$B$20,2,1),""))</f>
        <v/>
      </c>
      <c r="AL954" s="79" t="str">
        <f ca="1">IFERROR(VLOOKUP((HLOOKUP((VLOOKUP($AB954,Categories!$A$2:$F$20,3,1)), $AB$3:$AJ954, (ROW()-ROW($AB$3)+1), 0)), INDIRECT(VLOOKUP($AB954,Categories!$A$2:$F$20,6,1)),2,0),AK954)</f>
        <v/>
      </c>
      <c r="AM954" s="79" t="str">
        <f ca="1">IFERROR(VLOOKUP((HLOOKUP((VLOOKUP($AB954,Categories!$A$2:$F$20,4,1)),$AB$3:$AJ954,(ROW()-ROW($AB$3)+1),0)),INDIRECT(VLOOKUP($AB954,Categories!$A$2:$H$20,7,1)),2,0),"")</f>
        <v/>
      </c>
      <c r="AN954" s="79" t="str">
        <f ca="1">IFERROR(VLOOKUP((HLOOKUP((VLOOKUP($AB954,Categories!$A$2:$F$20,5,1)), $AB$3:$AJ954, (ROW()-ROW($AB$3)+1), 0)), INDIRECT(VLOOKUP($AB954,Categories!$A$2:$H$20,8,1)),2,0),"")</f>
        <v/>
      </c>
      <c r="AO954" s="79" t="str">
        <f t="shared" ca="1" si="180"/>
        <v/>
      </c>
      <c r="AP954" s="81"/>
      <c r="AQ954" s="70" t="str">
        <f>IFERROR(VLOOKUP(VALUE(MID(AP954,1,1)),AdditionalElements!$A$2:$B$50,2,0),"")</f>
        <v/>
      </c>
      <c r="AR954" s="70" t="str">
        <f>IFERROR(VLOOKUP(VALUE(MID(AP954,2,1)),AdditionalElements!$H$2:$I$50,2,0),"")</f>
        <v/>
      </c>
      <c r="AS954" s="70" t="str">
        <f>IFERROR(VLOOKUP(VALUE(MID(AP954,3,1)),AdditionalElements!$O$2:$P$50,2,0),"")</f>
        <v/>
      </c>
      <c r="AT954" s="70" t="str">
        <f>IFERROR(VLOOKUP(VALUE(MID(AP954,4,1)),AdditionalElements!$V$2:$W$50,2,0),"")</f>
        <v/>
      </c>
      <c r="AU954" s="71"/>
      <c r="AV954" s="79" t="str">
        <f>IFERROR(IF(VALUE(MID(AU954,1,1))=1, VLOOKUP(VALUE(MID(AU954,1,1)), TxtPanelShape!$A$2:$C$50, 3, 0), (IF(VALUE(MID(AU954,1,1))&gt;=7, VLOOKUP(VALUE(MID(AU954,1,1)), TxtPanelShape!$A$2:$C$50, 3, 0),VLOOKUP(VALUE(MID(AU954,1,2)),TxtPanelShape!$A$2:$C$50,3,0)))), "")</f>
        <v/>
      </c>
      <c r="AW954" s="79" t="str">
        <f>IFERROR(IF(VALUE(MID(AU954,1,1))=1, ", "&amp;VLOOKUP(VALUE(MID(AU954,2,1)), TxtPanelShape!$H$2:$I$50, 2, 0), IF(VALUE(MID(AU954,1,1))&gt;=7, ", "&amp;VLOOKUP(VALUE(MID(AU954,2,1)), TxtPanelShape!$H$2:$I$50, 2, 0),"")), "")</f>
        <v/>
      </c>
      <c r="AX954" s="79" t="str">
        <f>IFERROR(IF(VALUE(MID(AU954,1,1))=1, ", "&amp;VLOOKUP(VALUE(MID(AU954,3,1)), TxtPanelShape!$O$2:$P$50, 2, 0), IF(VALUE(MID(AU954,1,1))&gt;=7, ", "&amp;VLOOKUP(VALUE(MID(AU954,3,1)), TxtPanelShape!$O$2:$P$50, 2, 0),"")),"")</f>
        <v/>
      </c>
      <c r="AY954" s="79" t="str">
        <f>IFERROR("; "&amp;VLOOKUP(VALUE(MID(AU954,4,1)), TxtPanelShape!$V$2:$W$50,2,0),"")</f>
        <v/>
      </c>
      <c r="AZ954" s="79" t="str">
        <f t="shared" si="181"/>
        <v/>
      </c>
      <c r="BA954" s="71"/>
      <c r="BB954" s="79" t="str">
        <f>IFERROR(IF(VALUE(MID(BA954,1,1))=1, VLOOKUP(VALUE(MID(BA954,1,1)), TxtPanelShape!$A$2:$C$50, 3, 0), (IF(VALUE(MID(BA954,1,1))&gt;=7, VLOOKUP(VALUE(MID(BA954,1,1)), TxtPanelShape!$A$2:$C$50, 3, 0),VLOOKUP(VALUE(MID(BA954,1,2)),TxtPanelShape!$A$2:$C$50,3,0)))), "")</f>
        <v/>
      </c>
      <c r="BC954" s="79" t="str">
        <f>IFERROR(IF(VALUE(MID(BA954,1,1))=1, ", "&amp;VLOOKUP(VALUE(MID(BA954,2,1)), TxtPanelShape!$H$2:$I$50, 2, 0), IF(VALUE(MID(BA954,1,1))&gt;=7, ", "&amp;VLOOKUP(VALUE(MID(BA954,2,1)), TxtPanelShape!$H$2:$I$50, 2, 0),"")), "")</f>
        <v/>
      </c>
      <c r="BD954" s="79" t="str">
        <f>IFERROR(IF(VALUE(MID(BA954,1,1))=1, ", "&amp;VLOOKUP(VALUE(MID(BA954,3,1)), TxtPanelShape!$O$2:$P$50, 2, 0), IF(VALUE(MID(BA954,1,1))&gt;=7, ", "&amp;VLOOKUP(VALUE(MID(BA954,3,1)), TxtPanelShape!$O$2:$P$50, 2, 0),"")),"")</f>
        <v/>
      </c>
      <c r="BE954" s="79" t="str">
        <f>IFERROR("; "&amp;VLOOKUP(VALUE(MID(BA954,4,1)), TxtPanelShape!$V$2:$W$50,2,0),"")</f>
        <v/>
      </c>
      <c r="BF954" s="79" t="str">
        <f t="shared" si="182"/>
        <v/>
      </c>
      <c r="BG954" s="71"/>
      <c r="BH954" s="79" t="str">
        <f>IFERROR(VLOOKUP(BG954, TxtPanelDefinition!$A$2:$B$50, 2, 0),"")</f>
        <v/>
      </c>
      <c r="BI954" s="71"/>
      <c r="BJ954" s="79" t="str">
        <f>IFERROR(VLOOKUP(BI954, TxtPanelDefinition!$A$2:$B$50, 2, 0),"")</f>
        <v/>
      </c>
      <c r="BK954" s="71"/>
      <c r="BL954" s="79" t="str">
        <f>IFERROR(VLOOKUP(BK954, InscrTechniques!$A$2:$B$50, 2, 0),"")</f>
        <v/>
      </c>
      <c r="BM954" s="71"/>
      <c r="BN954" s="79" t="str">
        <f>IFERROR(VLOOKUP(BM954, InscrTechniques!$A$2:$B$50, 2, 0),"")</f>
        <v/>
      </c>
      <c r="BO954" s="71"/>
      <c r="BP954" s="79" t="str">
        <f>IFERROR(VLOOKUP(BO954, InscrTechniques!$A$2:$B$50, 2, 0),"")</f>
        <v/>
      </c>
      <c r="BQ954" s="71"/>
      <c r="BR954" s="79" t="str">
        <f>IFERROR(VLOOKUP(BQ954, InscrTechniques!$A$2:$B$50, 2, 0),"")</f>
        <v/>
      </c>
      <c r="BS954" s="71"/>
      <c r="BT954" s="79" t="str">
        <f>IFERROR(VLOOKUP(BS954, InscrTechniques!$A$2:$B$50, 2, 0),"")</f>
        <v/>
      </c>
      <c r="BU954" s="71"/>
      <c r="BV954" s="79" t="str">
        <f>IFERROR(VLOOKUP(BU954, InscrTechniques!$A$2:$B$50, 2, 0),"")</f>
        <v/>
      </c>
      <c r="BW954" s="125"/>
      <c r="BX954" s="79" t="str">
        <f>IFERROR(VLOOKUP(BW954, InscrTechniques!$A$2:$B$50, 2, 0),"")</f>
        <v/>
      </c>
      <c r="BY954" s="125"/>
      <c r="BZ954" s="79" t="str">
        <f>IFERROR(VLOOKUP(BY954, InscrTechniques!$A$2:$B$50, 2, 0),"")</f>
        <v/>
      </c>
      <c r="CA954" s="74"/>
      <c r="CB954" s="114" t="str">
        <f>IFERROR(VLOOKUP(CA954, LetterStyle!$A$2:$B$50, 2, 0),"")</f>
        <v/>
      </c>
      <c r="CC954" s="74"/>
      <c r="CD954" s="114" t="str">
        <f>IFERROR(VLOOKUP(CC954, LetterStyle!$A$2:$B$50, 2, 0),"")</f>
        <v/>
      </c>
      <c r="CE954" s="74"/>
      <c r="CF954" s="114" t="str">
        <f>IFERROR(VLOOKUP(CE954, LetterStyle!$A$2:$B$50, 2, 0),"")</f>
        <v/>
      </c>
      <c r="CG954" s="74"/>
      <c r="CH954" s="79" t="str">
        <f>IFERROR(VLOOKUP(CG954, LetterStyle!$A$2:$B$50, 2, 0),"")</f>
        <v/>
      </c>
      <c r="CI954" s="71"/>
      <c r="CJ954" s="79" t="str">
        <f>IFERROR(VLOOKUP(CI954, DecMotifs!$A$1:$B$306, 2, 0),"")</f>
        <v/>
      </c>
      <c r="CK954" s="71"/>
      <c r="CL954" s="79" t="str">
        <f>IFERROR(VLOOKUP(CK954, DecMotifs!$A$1:$B$306, 2, 0),"")</f>
        <v/>
      </c>
      <c r="CM954" s="71"/>
      <c r="CN954" s="79" t="str">
        <f>IFERROR(VLOOKUP(CM954, DecMotifs!$A$1:$B$306, 2, 0),"")</f>
        <v/>
      </c>
      <c r="CO954" s="71"/>
      <c r="CP954" s="79" t="str">
        <f>IFERROR(VLOOKUP(CO954, MarginalDec!$A$2:$B$253, 2, 0),"")</f>
        <v/>
      </c>
      <c r="CQ954" s="71"/>
      <c r="CR954" s="79" t="str">
        <f>IFERROR(VLOOKUP(CQ954, MarginalDec!$A$2:$B$253, 2, 0),"")</f>
        <v/>
      </c>
      <c r="CS954" s="71"/>
      <c r="CT954" s="79" t="str">
        <f>IFERROR(VLOOKUP(CS954, MarginalDec!$A$2:$B$253, 2, 0),"")</f>
        <v/>
      </c>
      <c r="CU954" s="71"/>
      <c r="CV954" s="79" t="str">
        <f>IF(ISBLANK(CU954),"", IFERROR(VLOOKUP(CU954, Tooling!$A$2:$B$252, 2, 0),""))</f>
        <v/>
      </c>
      <c r="CW954" s="71"/>
      <c r="CX954" s="79" t="str">
        <f>IF(ISBLANK(CW954),"", IFERROR(VLOOKUP(CW954, Tooling!$A$2:$B$252, 2, 0),""))</f>
        <v/>
      </c>
      <c r="CY954" s="71"/>
      <c r="CZ954" s="79" t="str">
        <f>IF(ISBLANK(CY954),"", IFERROR(VLOOKUP(CY954, Repairs!$A$2:$B$252, 2, 0),""))</f>
        <v/>
      </c>
      <c r="DA954" s="77"/>
      <c r="DB954" s="71"/>
      <c r="DC954" s="79" t="str">
        <f>IFERROR(VLOOKUP(DB954, DatingReason!$A$2:$B$252, 2, 0),"")</f>
        <v/>
      </c>
      <c r="DD954" s="123" t="str">
        <f t="shared" si="183"/>
        <v/>
      </c>
      <c r="DF954" s="119" t="str">
        <f t="array" ref="DF954">IF(AND($B954&lt;&gt;"", $DE954&lt;&gt;"", $DE954&lt;&gt;"No"),MAX(IF($B954=PEOPLE!$B$4:$B$1000, PEOPLE!$Q$4:$Q$1000,""))+100,"")</f>
        <v/>
      </c>
      <c r="DG954" s="68"/>
      <c r="DH954" s="76">
        <f>COUNTIF(PEOPLE!B:B, MEMORIALS!B954)</f>
        <v>0</v>
      </c>
      <c r="DI954" s="82"/>
      <c r="DJ954" s="82"/>
      <c r="DK954" s="82"/>
      <c r="DL954" s="68"/>
      <c r="DM954" s="68"/>
      <c r="DN954" s="68"/>
      <c r="DO954" s="68"/>
      <c r="DP954" s="68"/>
    </row>
    <row r="955" spans="1:120" ht="15" customHeight="1" x14ac:dyDescent="0.25">
      <c r="A955" s="68"/>
      <c r="B955" s="69"/>
      <c r="C955" s="68"/>
      <c r="D955" s="68"/>
      <c r="E955" s="70" t="str">
        <f>IF(D955="","",VLOOKUP(D955,Denomination!$A$2:$B$50, 2, 0))</f>
        <v/>
      </c>
      <c r="F955" s="68"/>
      <c r="G955" s="71"/>
      <c r="H955" s="70" t="str">
        <f>IF(G955="","",VLOOKUP(G955,MCondition!$A$2:$B$50, 2, 0))</f>
        <v/>
      </c>
      <c r="I955" s="72"/>
      <c r="J955" s="71"/>
      <c r="K955" s="70" t="str">
        <f>IF(J955="","",VLOOKUP(J955,ICondition!$A$2:$B$50, 2, 0))</f>
        <v/>
      </c>
      <c r="L955" s="73"/>
      <c r="M955" s="73"/>
      <c r="N955" s="73"/>
      <c r="O955" s="73"/>
      <c r="P955" s="73"/>
      <c r="Q955" s="73"/>
      <c r="R955" s="78"/>
      <c r="S955" s="79" t="str">
        <f>IFERROR(VLOOKUP(R955,Material!$A$2:$B$59, 2, 0),"")</f>
        <v/>
      </c>
      <c r="T955" s="71"/>
      <c r="U955" s="79" t="str">
        <f>IFERROR(VLOOKUP(T955,Material!$A$2:$B$59, 2, 0),"")</f>
        <v/>
      </c>
      <c r="V955" s="71"/>
      <c r="W955" s="79" t="str">
        <f>IFERROR(VLOOKUP(V955,Material!$A$2:$B$59, 2, 0),"")</f>
        <v/>
      </c>
      <c r="X955" s="71"/>
      <c r="Y955" s="79" t="str">
        <f>IFERROR(VLOOKUP(X955,Material!$A$2:$B$59, 2, 0),"")</f>
        <v/>
      </c>
      <c r="Z955" s="71"/>
      <c r="AA955" s="79" t="str">
        <f>IFERROR(VLOOKUP(Z955,Material!$A$2:$B$59, 2, 0),"")</f>
        <v/>
      </c>
      <c r="AB955" s="74"/>
      <c r="AC955" s="75" t="e">
        <f t="shared" si="172"/>
        <v>#VALUE!</v>
      </c>
      <c r="AD955" s="75" t="e">
        <f t="shared" si="173"/>
        <v>#VALUE!</v>
      </c>
      <c r="AE955" s="75" t="e">
        <f t="shared" si="175"/>
        <v>#VALUE!</v>
      </c>
      <c r="AF955" s="75" t="e">
        <f t="shared" si="174"/>
        <v>#VALUE!</v>
      </c>
      <c r="AG955" s="75" t="e">
        <f t="shared" si="176"/>
        <v>#VALUE!</v>
      </c>
      <c r="AH955" s="75" t="e">
        <f t="shared" si="177"/>
        <v>#VALUE!</v>
      </c>
      <c r="AI955" s="75" t="e">
        <f t="shared" si="178"/>
        <v>#VALUE!</v>
      </c>
      <c r="AJ955" s="80" t="e">
        <f t="shared" si="179"/>
        <v>#VALUE!</v>
      </c>
      <c r="AK955" s="79" t="str">
        <f>(IFERROR(VLOOKUP(AB955,Categories!$A$2:$B$20,2,1),""))</f>
        <v/>
      </c>
      <c r="AL955" s="79" t="str">
        <f ca="1">IFERROR(VLOOKUP((HLOOKUP((VLOOKUP($AB955,Categories!$A$2:$F$20,3,1)), $AB$3:$AJ955, (ROW()-ROW($AB$3)+1), 0)), INDIRECT(VLOOKUP($AB955,Categories!$A$2:$F$20,6,1)),2,0),AK955)</f>
        <v/>
      </c>
      <c r="AM955" s="79" t="str">
        <f ca="1">IFERROR(VLOOKUP((HLOOKUP((VLOOKUP($AB955,Categories!$A$2:$F$20,4,1)),$AB$3:$AJ955,(ROW()-ROW($AB$3)+1),0)),INDIRECT(VLOOKUP($AB955,Categories!$A$2:$H$20,7,1)),2,0),"")</f>
        <v/>
      </c>
      <c r="AN955" s="79" t="str">
        <f ca="1">IFERROR(VLOOKUP((HLOOKUP((VLOOKUP($AB955,Categories!$A$2:$F$20,5,1)), $AB$3:$AJ955, (ROW()-ROW($AB$3)+1), 0)), INDIRECT(VLOOKUP($AB955,Categories!$A$2:$H$20,8,1)),2,0),"")</f>
        <v/>
      </c>
      <c r="AO955" s="79" t="str">
        <f t="shared" ca="1" si="180"/>
        <v/>
      </c>
      <c r="AP955" s="81"/>
      <c r="AQ955" s="70" t="str">
        <f>IFERROR(VLOOKUP(VALUE(MID(AP955,1,1)),AdditionalElements!$A$2:$B$50,2,0),"")</f>
        <v/>
      </c>
      <c r="AR955" s="70" t="str">
        <f>IFERROR(VLOOKUP(VALUE(MID(AP955,2,1)),AdditionalElements!$H$2:$I$50,2,0),"")</f>
        <v/>
      </c>
      <c r="AS955" s="70" t="str">
        <f>IFERROR(VLOOKUP(VALUE(MID(AP955,3,1)),AdditionalElements!$O$2:$P$50,2,0),"")</f>
        <v/>
      </c>
      <c r="AT955" s="70" t="str">
        <f>IFERROR(VLOOKUP(VALUE(MID(AP955,4,1)),AdditionalElements!$V$2:$W$50,2,0),"")</f>
        <v/>
      </c>
      <c r="AU955" s="71"/>
      <c r="AV955" s="79" t="str">
        <f>IFERROR(IF(VALUE(MID(AU955,1,1))=1, VLOOKUP(VALUE(MID(AU955,1,1)), TxtPanelShape!$A$2:$C$50, 3, 0), (IF(VALUE(MID(AU955,1,1))&gt;=7, VLOOKUP(VALUE(MID(AU955,1,1)), TxtPanelShape!$A$2:$C$50, 3, 0),VLOOKUP(VALUE(MID(AU955,1,2)),TxtPanelShape!$A$2:$C$50,3,0)))), "")</f>
        <v/>
      </c>
      <c r="AW955" s="79" t="str">
        <f>IFERROR(IF(VALUE(MID(AU955,1,1))=1, ", "&amp;VLOOKUP(VALUE(MID(AU955,2,1)), TxtPanelShape!$H$2:$I$50, 2, 0), IF(VALUE(MID(AU955,1,1))&gt;=7, ", "&amp;VLOOKUP(VALUE(MID(AU955,2,1)), TxtPanelShape!$H$2:$I$50, 2, 0),"")), "")</f>
        <v/>
      </c>
      <c r="AX955" s="79" t="str">
        <f>IFERROR(IF(VALUE(MID(AU955,1,1))=1, ", "&amp;VLOOKUP(VALUE(MID(AU955,3,1)), TxtPanelShape!$O$2:$P$50, 2, 0), IF(VALUE(MID(AU955,1,1))&gt;=7, ", "&amp;VLOOKUP(VALUE(MID(AU955,3,1)), TxtPanelShape!$O$2:$P$50, 2, 0),"")),"")</f>
        <v/>
      </c>
      <c r="AY955" s="79" t="str">
        <f>IFERROR("; "&amp;VLOOKUP(VALUE(MID(AU955,4,1)), TxtPanelShape!$V$2:$W$50,2,0),"")</f>
        <v/>
      </c>
      <c r="AZ955" s="79" t="str">
        <f t="shared" si="181"/>
        <v/>
      </c>
      <c r="BA955" s="71"/>
      <c r="BB955" s="79" t="str">
        <f>IFERROR(IF(VALUE(MID(BA955,1,1))=1, VLOOKUP(VALUE(MID(BA955,1,1)), TxtPanelShape!$A$2:$C$50, 3, 0), (IF(VALUE(MID(BA955,1,1))&gt;=7, VLOOKUP(VALUE(MID(BA955,1,1)), TxtPanelShape!$A$2:$C$50, 3, 0),VLOOKUP(VALUE(MID(BA955,1,2)),TxtPanelShape!$A$2:$C$50,3,0)))), "")</f>
        <v/>
      </c>
      <c r="BC955" s="79" t="str">
        <f>IFERROR(IF(VALUE(MID(BA955,1,1))=1, ", "&amp;VLOOKUP(VALUE(MID(BA955,2,1)), TxtPanelShape!$H$2:$I$50, 2, 0), IF(VALUE(MID(BA955,1,1))&gt;=7, ", "&amp;VLOOKUP(VALUE(MID(BA955,2,1)), TxtPanelShape!$H$2:$I$50, 2, 0),"")), "")</f>
        <v/>
      </c>
      <c r="BD955" s="79" t="str">
        <f>IFERROR(IF(VALUE(MID(BA955,1,1))=1, ", "&amp;VLOOKUP(VALUE(MID(BA955,3,1)), TxtPanelShape!$O$2:$P$50, 2, 0), IF(VALUE(MID(BA955,1,1))&gt;=7, ", "&amp;VLOOKUP(VALUE(MID(BA955,3,1)), TxtPanelShape!$O$2:$P$50, 2, 0),"")),"")</f>
        <v/>
      </c>
      <c r="BE955" s="79" t="str">
        <f>IFERROR("; "&amp;VLOOKUP(VALUE(MID(BA955,4,1)), TxtPanelShape!$V$2:$W$50,2,0),"")</f>
        <v/>
      </c>
      <c r="BF955" s="79" t="str">
        <f t="shared" si="182"/>
        <v/>
      </c>
      <c r="BG955" s="71"/>
      <c r="BH955" s="79" t="str">
        <f>IFERROR(VLOOKUP(BG955, TxtPanelDefinition!$A$2:$B$50, 2, 0),"")</f>
        <v/>
      </c>
      <c r="BI955" s="71"/>
      <c r="BJ955" s="79" t="str">
        <f>IFERROR(VLOOKUP(BI955, TxtPanelDefinition!$A$2:$B$50, 2, 0),"")</f>
        <v/>
      </c>
      <c r="BK955" s="71"/>
      <c r="BL955" s="79" t="str">
        <f>IFERROR(VLOOKUP(BK955, InscrTechniques!$A$2:$B$50, 2, 0),"")</f>
        <v/>
      </c>
      <c r="BM955" s="71"/>
      <c r="BN955" s="79" t="str">
        <f>IFERROR(VLOOKUP(BM955, InscrTechniques!$A$2:$B$50, 2, 0),"")</f>
        <v/>
      </c>
      <c r="BO955" s="71"/>
      <c r="BP955" s="79" t="str">
        <f>IFERROR(VLOOKUP(BO955, InscrTechniques!$A$2:$B$50, 2, 0),"")</f>
        <v/>
      </c>
      <c r="BQ955" s="71"/>
      <c r="BR955" s="79" t="str">
        <f>IFERROR(VLOOKUP(BQ955, InscrTechniques!$A$2:$B$50, 2, 0),"")</f>
        <v/>
      </c>
      <c r="BS955" s="71"/>
      <c r="BT955" s="79" t="str">
        <f>IFERROR(VLOOKUP(BS955, InscrTechniques!$A$2:$B$50, 2, 0),"")</f>
        <v/>
      </c>
      <c r="BU955" s="71"/>
      <c r="BV955" s="79" t="str">
        <f>IFERROR(VLOOKUP(BU955, InscrTechniques!$A$2:$B$50, 2, 0),"")</f>
        <v/>
      </c>
      <c r="BW955" s="125"/>
      <c r="BX955" s="79" t="str">
        <f>IFERROR(VLOOKUP(BW955, InscrTechniques!$A$2:$B$50, 2, 0),"")</f>
        <v/>
      </c>
      <c r="BY955" s="125"/>
      <c r="BZ955" s="79" t="str">
        <f>IFERROR(VLOOKUP(BY955, InscrTechniques!$A$2:$B$50, 2, 0),"")</f>
        <v/>
      </c>
      <c r="CA955" s="74"/>
      <c r="CB955" s="114" t="str">
        <f>IFERROR(VLOOKUP(CA955, LetterStyle!$A$2:$B$50, 2, 0),"")</f>
        <v/>
      </c>
      <c r="CC955" s="74"/>
      <c r="CD955" s="114" t="str">
        <f>IFERROR(VLOOKUP(CC955, LetterStyle!$A$2:$B$50, 2, 0),"")</f>
        <v/>
      </c>
      <c r="CE955" s="74"/>
      <c r="CF955" s="114" t="str">
        <f>IFERROR(VLOOKUP(CE955, LetterStyle!$A$2:$B$50, 2, 0),"")</f>
        <v/>
      </c>
      <c r="CG955" s="74"/>
      <c r="CH955" s="79" t="str">
        <f>IFERROR(VLOOKUP(CG955, LetterStyle!$A$2:$B$50, 2, 0),"")</f>
        <v/>
      </c>
      <c r="CI955" s="71"/>
      <c r="CJ955" s="79" t="str">
        <f>IFERROR(VLOOKUP(CI955, DecMotifs!$A$1:$B$306, 2, 0),"")</f>
        <v/>
      </c>
      <c r="CK955" s="71"/>
      <c r="CL955" s="79" t="str">
        <f>IFERROR(VLOOKUP(CK955, DecMotifs!$A$1:$B$306, 2, 0),"")</f>
        <v/>
      </c>
      <c r="CM955" s="71"/>
      <c r="CN955" s="79" t="str">
        <f>IFERROR(VLOOKUP(CM955, DecMotifs!$A$1:$B$306, 2, 0),"")</f>
        <v/>
      </c>
      <c r="CO955" s="71"/>
      <c r="CP955" s="79" t="str">
        <f>IFERROR(VLOOKUP(CO955, MarginalDec!$A$2:$B$253, 2, 0),"")</f>
        <v/>
      </c>
      <c r="CQ955" s="71"/>
      <c r="CR955" s="79" t="str">
        <f>IFERROR(VLOOKUP(CQ955, MarginalDec!$A$2:$B$253, 2, 0),"")</f>
        <v/>
      </c>
      <c r="CS955" s="71"/>
      <c r="CT955" s="79" t="str">
        <f>IFERROR(VLOOKUP(CS955, MarginalDec!$A$2:$B$253, 2, 0),"")</f>
        <v/>
      </c>
      <c r="CU955" s="71"/>
      <c r="CV955" s="79" t="str">
        <f>IF(ISBLANK(CU955),"", IFERROR(VLOOKUP(CU955, Tooling!$A$2:$B$252, 2, 0),""))</f>
        <v/>
      </c>
      <c r="CW955" s="71"/>
      <c r="CX955" s="79" t="str">
        <f>IF(ISBLANK(CW955),"", IFERROR(VLOOKUP(CW955, Tooling!$A$2:$B$252, 2, 0),""))</f>
        <v/>
      </c>
      <c r="CY955" s="71"/>
      <c r="CZ955" s="79" t="str">
        <f>IF(ISBLANK(CY955),"", IFERROR(VLOOKUP(CY955, Repairs!$A$2:$B$252, 2, 0),""))</f>
        <v/>
      </c>
      <c r="DA955" s="77"/>
      <c r="DB955" s="71"/>
      <c r="DC955" s="79" t="str">
        <f>IFERROR(VLOOKUP(DB955, DatingReason!$A$2:$B$252, 2, 0),"")</f>
        <v/>
      </c>
      <c r="DD955" s="123" t="str">
        <f t="shared" si="183"/>
        <v/>
      </c>
      <c r="DF955" s="119" t="str">
        <f t="array" ref="DF955">IF(AND($B955&lt;&gt;"", $DE955&lt;&gt;"", $DE955&lt;&gt;"No"),MAX(IF($B955=PEOPLE!$B$4:$B$1000, PEOPLE!$Q$4:$Q$1000,""))+100,"")</f>
        <v/>
      </c>
      <c r="DG955" s="68"/>
      <c r="DH955" s="76">
        <f>COUNTIF(PEOPLE!B:B, MEMORIALS!B955)</f>
        <v>0</v>
      </c>
      <c r="DI955" s="82"/>
      <c r="DJ955" s="82"/>
      <c r="DK955" s="82"/>
      <c r="DL955" s="68"/>
      <c r="DM955" s="68"/>
      <c r="DN955" s="68"/>
      <c r="DO955" s="68"/>
      <c r="DP955" s="68"/>
    </row>
    <row r="956" spans="1:120" ht="15" customHeight="1" x14ac:dyDescent="0.25">
      <c r="A956" s="68"/>
      <c r="B956" s="69"/>
      <c r="C956" s="68"/>
      <c r="D956" s="68"/>
      <c r="E956" s="70" t="str">
        <f>IF(D956="","",VLOOKUP(D956,Denomination!$A$2:$B$50, 2, 0))</f>
        <v/>
      </c>
      <c r="F956" s="68"/>
      <c r="G956" s="71"/>
      <c r="H956" s="70" t="str">
        <f>IF(G956="","",VLOOKUP(G956,MCondition!$A$2:$B$50, 2, 0))</f>
        <v/>
      </c>
      <c r="I956" s="72"/>
      <c r="J956" s="71"/>
      <c r="K956" s="70" t="str">
        <f>IF(J956="","",VLOOKUP(J956,ICondition!$A$2:$B$50, 2, 0))</f>
        <v/>
      </c>
      <c r="L956" s="73"/>
      <c r="M956" s="73"/>
      <c r="N956" s="73"/>
      <c r="O956" s="73"/>
      <c r="P956" s="73"/>
      <c r="Q956" s="73"/>
      <c r="R956" s="78"/>
      <c r="S956" s="79" t="str">
        <f>IFERROR(VLOOKUP(R956,Material!$A$2:$B$59, 2, 0),"")</f>
        <v/>
      </c>
      <c r="T956" s="71"/>
      <c r="U956" s="79" t="str">
        <f>IFERROR(VLOOKUP(T956,Material!$A$2:$B$59, 2, 0),"")</f>
        <v/>
      </c>
      <c r="V956" s="71"/>
      <c r="W956" s="79" t="str">
        <f>IFERROR(VLOOKUP(V956,Material!$A$2:$B$59, 2, 0),"")</f>
        <v/>
      </c>
      <c r="X956" s="71"/>
      <c r="Y956" s="79" t="str">
        <f>IFERROR(VLOOKUP(X956,Material!$A$2:$B$59, 2, 0),"")</f>
        <v/>
      </c>
      <c r="Z956" s="71"/>
      <c r="AA956" s="79" t="str">
        <f>IFERROR(VLOOKUP(Z956,Material!$A$2:$B$59, 2, 0),"")</f>
        <v/>
      </c>
      <c r="AB956" s="74"/>
      <c r="AC956" s="75" t="e">
        <f t="shared" si="172"/>
        <v>#VALUE!</v>
      </c>
      <c r="AD956" s="75" t="e">
        <f t="shared" si="173"/>
        <v>#VALUE!</v>
      </c>
      <c r="AE956" s="75" t="e">
        <f t="shared" si="175"/>
        <v>#VALUE!</v>
      </c>
      <c r="AF956" s="75" t="e">
        <f t="shared" si="174"/>
        <v>#VALUE!</v>
      </c>
      <c r="AG956" s="75" t="e">
        <f t="shared" si="176"/>
        <v>#VALUE!</v>
      </c>
      <c r="AH956" s="75" t="e">
        <f t="shared" si="177"/>
        <v>#VALUE!</v>
      </c>
      <c r="AI956" s="75" t="e">
        <f t="shared" si="178"/>
        <v>#VALUE!</v>
      </c>
      <c r="AJ956" s="80" t="e">
        <f t="shared" si="179"/>
        <v>#VALUE!</v>
      </c>
      <c r="AK956" s="79" t="str">
        <f>(IFERROR(VLOOKUP(AB956,Categories!$A$2:$B$20,2,1),""))</f>
        <v/>
      </c>
      <c r="AL956" s="79" t="str">
        <f ca="1">IFERROR(VLOOKUP((HLOOKUP((VLOOKUP($AB956,Categories!$A$2:$F$20,3,1)), $AB$3:$AJ956, (ROW()-ROW($AB$3)+1), 0)), INDIRECT(VLOOKUP($AB956,Categories!$A$2:$F$20,6,1)),2,0),AK956)</f>
        <v/>
      </c>
      <c r="AM956" s="79" t="str">
        <f ca="1">IFERROR(VLOOKUP((HLOOKUP((VLOOKUP($AB956,Categories!$A$2:$F$20,4,1)),$AB$3:$AJ956,(ROW()-ROW($AB$3)+1),0)),INDIRECT(VLOOKUP($AB956,Categories!$A$2:$H$20,7,1)),2,0),"")</f>
        <v/>
      </c>
      <c r="AN956" s="79" t="str">
        <f ca="1">IFERROR(VLOOKUP((HLOOKUP((VLOOKUP($AB956,Categories!$A$2:$F$20,5,1)), $AB$3:$AJ956, (ROW()-ROW($AB$3)+1), 0)), INDIRECT(VLOOKUP($AB956,Categories!$A$2:$H$20,8,1)),2,0),"")</f>
        <v/>
      </c>
      <c r="AO956" s="79" t="str">
        <f t="shared" ca="1" si="180"/>
        <v/>
      </c>
      <c r="AP956" s="81"/>
      <c r="AQ956" s="70" t="str">
        <f>IFERROR(VLOOKUP(VALUE(MID(AP956,1,1)),AdditionalElements!$A$2:$B$50,2,0),"")</f>
        <v/>
      </c>
      <c r="AR956" s="70" t="str">
        <f>IFERROR(VLOOKUP(VALUE(MID(AP956,2,1)),AdditionalElements!$H$2:$I$50,2,0),"")</f>
        <v/>
      </c>
      <c r="AS956" s="70" t="str">
        <f>IFERROR(VLOOKUP(VALUE(MID(AP956,3,1)),AdditionalElements!$O$2:$P$50,2,0),"")</f>
        <v/>
      </c>
      <c r="AT956" s="70" t="str">
        <f>IFERROR(VLOOKUP(VALUE(MID(AP956,4,1)),AdditionalElements!$V$2:$W$50,2,0),"")</f>
        <v/>
      </c>
      <c r="AU956" s="71"/>
      <c r="AV956" s="79" t="str">
        <f>IFERROR(IF(VALUE(MID(AU956,1,1))=1, VLOOKUP(VALUE(MID(AU956,1,1)), TxtPanelShape!$A$2:$C$50, 3, 0), (IF(VALUE(MID(AU956,1,1))&gt;=7, VLOOKUP(VALUE(MID(AU956,1,1)), TxtPanelShape!$A$2:$C$50, 3, 0),VLOOKUP(VALUE(MID(AU956,1,2)),TxtPanelShape!$A$2:$C$50,3,0)))), "")</f>
        <v/>
      </c>
      <c r="AW956" s="79" t="str">
        <f>IFERROR(IF(VALUE(MID(AU956,1,1))=1, ", "&amp;VLOOKUP(VALUE(MID(AU956,2,1)), TxtPanelShape!$H$2:$I$50, 2, 0), IF(VALUE(MID(AU956,1,1))&gt;=7, ", "&amp;VLOOKUP(VALUE(MID(AU956,2,1)), TxtPanelShape!$H$2:$I$50, 2, 0),"")), "")</f>
        <v/>
      </c>
      <c r="AX956" s="79" t="str">
        <f>IFERROR(IF(VALUE(MID(AU956,1,1))=1, ", "&amp;VLOOKUP(VALUE(MID(AU956,3,1)), TxtPanelShape!$O$2:$P$50, 2, 0), IF(VALUE(MID(AU956,1,1))&gt;=7, ", "&amp;VLOOKUP(VALUE(MID(AU956,3,1)), TxtPanelShape!$O$2:$P$50, 2, 0),"")),"")</f>
        <v/>
      </c>
      <c r="AY956" s="79" t="str">
        <f>IFERROR("; "&amp;VLOOKUP(VALUE(MID(AU956,4,1)), TxtPanelShape!$V$2:$W$50,2,0),"")</f>
        <v/>
      </c>
      <c r="AZ956" s="79" t="str">
        <f t="shared" si="181"/>
        <v/>
      </c>
      <c r="BA956" s="71"/>
      <c r="BB956" s="79" t="str">
        <f>IFERROR(IF(VALUE(MID(BA956,1,1))=1, VLOOKUP(VALUE(MID(BA956,1,1)), TxtPanelShape!$A$2:$C$50, 3, 0), (IF(VALUE(MID(BA956,1,1))&gt;=7, VLOOKUP(VALUE(MID(BA956,1,1)), TxtPanelShape!$A$2:$C$50, 3, 0),VLOOKUP(VALUE(MID(BA956,1,2)),TxtPanelShape!$A$2:$C$50,3,0)))), "")</f>
        <v/>
      </c>
      <c r="BC956" s="79" t="str">
        <f>IFERROR(IF(VALUE(MID(BA956,1,1))=1, ", "&amp;VLOOKUP(VALUE(MID(BA956,2,1)), TxtPanelShape!$H$2:$I$50, 2, 0), IF(VALUE(MID(BA956,1,1))&gt;=7, ", "&amp;VLOOKUP(VALUE(MID(BA956,2,1)), TxtPanelShape!$H$2:$I$50, 2, 0),"")), "")</f>
        <v/>
      </c>
      <c r="BD956" s="79" t="str">
        <f>IFERROR(IF(VALUE(MID(BA956,1,1))=1, ", "&amp;VLOOKUP(VALUE(MID(BA956,3,1)), TxtPanelShape!$O$2:$P$50, 2, 0), IF(VALUE(MID(BA956,1,1))&gt;=7, ", "&amp;VLOOKUP(VALUE(MID(BA956,3,1)), TxtPanelShape!$O$2:$P$50, 2, 0),"")),"")</f>
        <v/>
      </c>
      <c r="BE956" s="79" t="str">
        <f>IFERROR("; "&amp;VLOOKUP(VALUE(MID(BA956,4,1)), TxtPanelShape!$V$2:$W$50,2,0),"")</f>
        <v/>
      </c>
      <c r="BF956" s="79" t="str">
        <f t="shared" si="182"/>
        <v/>
      </c>
      <c r="BG956" s="71"/>
      <c r="BH956" s="79" t="str">
        <f>IFERROR(VLOOKUP(BG956, TxtPanelDefinition!$A$2:$B$50, 2, 0),"")</f>
        <v/>
      </c>
      <c r="BI956" s="71"/>
      <c r="BJ956" s="79" t="str">
        <f>IFERROR(VLOOKUP(BI956, TxtPanelDefinition!$A$2:$B$50, 2, 0),"")</f>
        <v/>
      </c>
      <c r="BK956" s="71"/>
      <c r="BL956" s="79" t="str">
        <f>IFERROR(VLOOKUP(BK956, InscrTechniques!$A$2:$B$50, 2, 0),"")</f>
        <v/>
      </c>
      <c r="BM956" s="71"/>
      <c r="BN956" s="79" t="str">
        <f>IFERROR(VLOOKUP(BM956, InscrTechniques!$A$2:$B$50, 2, 0),"")</f>
        <v/>
      </c>
      <c r="BO956" s="71"/>
      <c r="BP956" s="79" t="str">
        <f>IFERROR(VLOOKUP(BO956, InscrTechniques!$A$2:$B$50, 2, 0),"")</f>
        <v/>
      </c>
      <c r="BQ956" s="71"/>
      <c r="BR956" s="79" t="str">
        <f>IFERROR(VLOOKUP(BQ956, InscrTechniques!$A$2:$B$50, 2, 0),"")</f>
        <v/>
      </c>
      <c r="BS956" s="71"/>
      <c r="BT956" s="79" t="str">
        <f>IFERROR(VLOOKUP(BS956, InscrTechniques!$A$2:$B$50, 2, 0),"")</f>
        <v/>
      </c>
      <c r="BU956" s="71"/>
      <c r="BV956" s="79" t="str">
        <f>IFERROR(VLOOKUP(BU956, InscrTechniques!$A$2:$B$50, 2, 0),"")</f>
        <v/>
      </c>
      <c r="BW956" s="125"/>
      <c r="BX956" s="79" t="str">
        <f>IFERROR(VLOOKUP(BW956, InscrTechniques!$A$2:$B$50, 2, 0),"")</f>
        <v/>
      </c>
      <c r="BY956" s="125"/>
      <c r="BZ956" s="79" t="str">
        <f>IFERROR(VLOOKUP(BY956, InscrTechniques!$A$2:$B$50, 2, 0),"")</f>
        <v/>
      </c>
      <c r="CA956" s="74"/>
      <c r="CB956" s="114" t="str">
        <f>IFERROR(VLOOKUP(CA956, LetterStyle!$A$2:$B$50, 2, 0),"")</f>
        <v/>
      </c>
      <c r="CC956" s="74"/>
      <c r="CD956" s="114" t="str">
        <f>IFERROR(VLOOKUP(CC956, LetterStyle!$A$2:$B$50, 2, 0),"")</f>
        <v/>
      </c>
      <c r="CE956" s="74"/>
      <c r="CF956" s="114" t="str">
        <f>IFERROR(VLOOKUP(CE956, LetterStyle!$A$2:$B$50, 2, 0),"")</f>
        <v/>
      </c>
      <c r="CG956" s="74"/>
      <c r="CH956" s="79" t="str">
        <f>IFERROR(VLOOKUP(CG956, LetterStyle!$A$2:$B$50, 2, 0),"")</f>
        <v/>
      </c>
      <c r="CI956" s="71"/>
      <c r="CJ956" s="79" t="str">
        <f>IFERROR(VLOOKUP(CI956, DecMotifs!$A$1:$B$306, 2, 0),"")</f>
        <v/>
      </c>
      <c r="CK956" s="71"/>
      <c r="CL956" s="79" t="str">
        <f>IFERROR(VLOOKUP(CK956, DecMotifs!$A$1:$B$306, 2, 0),"")</f>
        <v/>
      </c>
      <c r="CM956" s="71"/>
      <c r="CN956" s="79" t="str">
        <f>IFERROR(VLOOKUP(CM956, DecMotifs!$A$1:$B$306, 2, 0),"")</f>
        <v/>
      </c>
      <c r="CO956" s="71"/>
      <c r="CP956" s="79" t="str">
        <f>IFERROR(VLOOKUP(CO956, MarginalDec!$A$2:$B$253, 2, 0),"")</f>
        <v/>
      </c>
      <c r="CQ956" s="71"/>
      <c r="CR956" s="79" t="str">
        <f>IFERROR(VLOOKUP(CQ956, MarginalDec!$A$2:$B$253, 2, 0),"")</f>
        <v/>
      </c>
      <c r="CS956" s="71"/>
      <c r="CT956" s="79" t="str">
        <f>IFERROR(VLOOKUP(CS956, MarginalDec!$A$2:$B$253, 2, 0),"")</f>
        <v/>
      </c>
      <c r="CU956" s="71"/>
      <c r="CV956" s="79" t="str">
        <f>IF(ISBLANK(CU956),"", IFERROR(VLOOKUP(CU956, Tooling!$A$2:$B$252, 2, 0),""))</f>
        <v/>
      </c>
      <c r="CW956" s="71"/>
      <c r="CX956" s="79" t="str">
        <f>IF(ISBLANK(CW956),"", IFERROR(VLOOKUP(CW956, Tooling!$A$2:$B$252, 2, 0),""))</f>
        <v/>
      </c>
      <c r="CY956" s="71"/>
      <c r="CZ956" s="79" t="str">
        <f>IF(ISBLANK(CY956),"", IFERROR(VLOOKUP(CY956, Repairs!$A$2:$B$252, 2, 0),""))</f>
        <v/>
      </c>
      <c r="DA956" s="77"/>
      <c r="DB956" s="71"/>
      <c r="DC956" s="79" t="str">
        <f>IFERROR(VLOOKUP(DB956, DatingReason!$A$2:$B$252, 2, 0),"")</f>
        <v/>
      </c>
      <c r="DD956" s="123" t="str">
        <f t="shared" si="183"/>
        <v/>
      </c>
      <c r="DF956" s="119" t="str">
        <f t="array" ref="DF956">IF(AND($B956&lt;&gt;"", $DE956&lt;&gt;"", $DE956&lt;&gt;"No"),MAX(IF($B956=PEOPLE!$B$4:$B$1000, PEOPLE!$Q$4:$Q$1000,""))+100,"")</f>
        <v/>
      </c>
      <c r="DG956" s="68"/>
      <c r="DH956" s="76">
        <f>COUNTIF(PEOPLE!B:B, MEMORIALS!B956)</f>
        <v>0</v>
      </c>
      <c r="DI956" s="82"/>
      <c r="DJ956" s="82"/>
      <c r="DK956" s="82"/>
      <c r="DL956" s="68"/>
      <c r="DM956" s="68"/>
      <c r="DN956" s="68"/>
      <c r="DO956" s="68"/>
      <c r="DP956" s="68"/>
    </row>
    <row r="957" spans="1:120" ht="15" customHeight="1" x14ac:dyDescent="0.25">
      <c r="A957" s="68"/>
      <c r="B957" s="69"/>
      <c r="C957" s="68"/>
      <c r="D957" s="68"/>
      <c r="E957" s="70" t="str">
        <f>IF(D957="","",VLOOKUP(D957,Denomination!$A$2:$B$50, 2, 0))</f>
        <v/>
      </c>
      <c r="F957" s="68"/>
      <c r="G957" s="71"/>
      <c r="H957" s="70" t="str">
        <f>IF(G957="","",VLOOKUP(G957,MCondition!$A$2:$B$50, 2, 0))</f>
        <v/>
      </c>
      <c r="I957" s="72"/>
      <c r="J957" s="71"/>
      <c r="K957" s="70" t="str">
        <f>IF(J957="","",VLOOKUP(J957,ICondition!$A$2:$B$50, 2, 0))</f>
        <v/>
      </c>
      <c r="L957" s="73"/>
      <c r="M957" s="73"/>
      <c r="N957" s="73"/>
      <c r="O957" s="73"/>
      <c r="P957" s="73"/>
      <c r="Q957" s="73"/>
      <c r="R957" s="78"/>
      <c r="S957" s="79" t="str">
        <f>IFERROR(VLOOKUP(R957,Material!$A$2:$B$59, 2, 0),"")</f>
        <v/>
      </c>
      <c r="T957" s="71"/>
      <c r="U957" s="79" t="str">
        <f>IFERROR(VLOOKUP(T957,Material!$A$2:$B$59, 2, 0),"")</f>
        <v/>
      </c>
      <c r="V957" s="71"/>
      <c r="W957" s="79" t="str">
        <f>IFERROR(VLOOKUP(V957,Material!$A$2:$B$59, 2, 0),"")</f>
        <v/>
      </c>
      <c r="X957" s="71"/>
      <c r="Y957" s="79" t="str">
        <f>IFERROR(VLOOKUP(X957,Material!$A$2:$B$59, 2, 0),"")</f>
        <v/>
      </c>
      <c r="Z957" s="71"/>
      <c r="AA957" s="79" t="str">
        <f>IFERROR(VLOOKUP(Z957,Material!$A$2:$B$59, 2, 0),"")</f>
        <v/>
      </c>
      <c r="AB957" s="74"/>
      <c r="AC957" s="75" t="e">
        <f t="shared" si="172"/>
        <v>#VALUE!</v>
      </c>
      <c r="AD957" s="75" t="e">
        <f t="shared" si="173"/>
        <v>#VALUE!</v>
      </c>
      <c r="AE957" s="75" t="e">
        <f t="shared" si="175"/>
        <v>#VALUE!</v>
      </c>
      <c r="AF957" s="75" t="e">
        <f t="shared" si="174"/>
        <v>#VALUE!</v>
      </c>
      <c r="AG957" s="75" t="e">
        <f t="shared" si="176"/>
        <v>#VALUE!</v>
      </c>
      <c r="AH957" s="75" t="e">
        <f t="shared" si="177"/>
        <v>#VALUE!</v>
      </c>
      <c r="AI957" s="75" t="e">
        <f t="shared" si="178"/>
        <v>#VALUE!</v>
      </c>
      <c r="AJ957" s="80" t="e">
        <f t="shared" si="179"/>
        <v>#VALUE!</v>
      </c>
      <c r="AK957" s="79" t="str">
        <f>(IFERROR(VLOOKUP(AB957,Categories!$A$2:$B$20,2,1),""))</f>
        <v/>
      </c>
      <c r="AL957" s="79" t="str">
        <f ca="1">IFERROR(VLOOKUP((HLOOKUP((VLOOKUP($AB957,Categories!$A$2:$F$20,3,1)), $AB$3:$AJ957, (ROW()-ROW($AB$3)+1), 0)), INDIRECT(VLOOKUP($AB957,Categories!$A$2:$F$20,6,1)),2,0),AK957)</f>
        <v/>
      </c>
      <c r="AM957" s="79" t="str">
        <f ca="1">IFERROR(VLOOKUP((HLOOKUP((VLOOKUP($AB957,Categories!$A$2:$F$20,4,1)),$AB$3:$AJ957,(ROW()-ROW($AB$3)+1),0)),INDIRECT(VLOOKUP($AB957,Categories!$A$2:$H$20,7,1)),2,0),"")</f>
        <v/>
      </c>
      <c r="AN957" s="79" t="str">
        <f ca="1">IFERROR(VLOOKUP((HLOOKUP((VLOOKUP($AB957,Categories!$A$2:$F$20,5,1)), $AB$3:$AJ957, (ROW()-ROW($AB$3)+1), 0)), INDIRECT(VLOOKUP($AB957,Categories!$A$2:$H$20,8,1)),2,0),"")</f>
        <v/>
      </c>
      <c r="AO957" s="79" t="str">
        <f t="shared" ca="1" si="180"/>
        <v/>
      </c>
      <c r="AP957" s="81"/>
      <c r="AQ957" s="70" t="str">
        <f>IFERROR(VLOOKUP(VALUE(MID(AP957,1,1)),AdditionalElements!$A$2:$B$50,2,0),"")</f>
        <v/>
      </c>
      <c r="AR957" s="70" t="str">
        <f>IFERROR(VLOOKUP(VALUE(MID(AP957,2,1)),AdditionalElements!$H$2:$I$50,2,0),"")</f>
        <v/>
      </c>
      <c r="AS957" s="70" t="str">
        <f>IFERROR(VLOOKUP(VALUE(MID(AP957,3,1)),AdditionalElements!$O$2:$P$50,2,0),"")</f>
        <v/>
      </c>
      <c r="AT957" s="70" t="str">
        <f>IFERROR(VLOOKUP(VALUE(MID(AP957,4,1)),AdditionalElements!$V$2:$W$50,2,0),"")</f>
        <v/>
      </c>
      <c r="AU957" s="71"/>
      <c r="AV957" s="79" t="str">
        <f>IFERROR(IF(VALUE(MID(AU957,1,1))=1, VLOOKUP(VALUE(MID(AU957,1,1)), TxtPanelShape!$A$2:$C$50, 3, 0), (IF(VALUE(MID(AU957,1,1))&gt;=7, VLOOKUP(VALUE(MID(AU957,1,1)), TxtPanelShape!$A$2:$C$50, 3, 0),VLOOKUP(VALUE(MID(AU957,1,2)),TxtPanelShape!$A$2:$C$50,3,0)))), "")</f>
        <v/>
      </c>
      <c r="AW957" s="79" t="str">
        <f>IFERROR(IF(VALUE(MID(AU957,1,1))=1, ", "&amp;VLOOKUP(VALUE(MID(AU957,2,1)), TxtPanelShape!$H$2:$I$50, 2, 0), IF(VALUE(MID(AU957,1,1))&gt;=7, ", "&amp;VLOOKUP(VALUE(MID(AU957,2,1)), TxtPanelShape!$H$2:$I$50, 2, 0),"")), "")</f>
        <v/>
      </c>
      <c r="AX957" s="79" t="str">
        <f>IFERROR(IF(VALUE(MID(AU957,1,1))=1, ", "&amp;VLOOKUP(VALUE(MID(AU957,3,1)), TxtPanelShape!$O$2:$P$50, 2, 0), IF(VALUE(MID(AU957,1,1))&gt;=7, ", "&amp;VLOOKUP(VALUE(MID(AU957,3,1)), TxtPanelShape!$O$2:$P$50, 2, 0),"")),"")</f>
        <v/>
      </c>
      <c r="AY957" s="79" t="str">
        <f>IFERROR("; "&amp;VLOOKUP(VALUE(MID(AU957,4,1)), TxtPanelShape!$V$2:$W$50,2,0),"")</f>
        <v/>
      </c>
      <c r="AZ957" s="79" t="str">
        <f t="shared" si="181"/>
        <v/>
      </c>
      <c r="BA957" s="71"/>
      <c r="BB957" s="79" t="str">
        <f>IFERROR(IF(VALUE(MID(BA957,1,1))=1, VLOOKUP(VALUE(MID(BA957,1,1)), TxtPanelShape!$A$2:$C$50, 3, 0), (IF(VALUE(MID(BA957,1,1))&gt;=7, VLOOKUP(VALUE(MID(BA957,1,1)), TxtPanelShape!$A$2:$C$50, 3, 0),VLOOKUP(VALUE(MID(BA957,1,2)),TxtPanelShape!$A$2:$C$50,3,0)))), "")</f>
        <v/>
      </c>
      <c r="BC957" s="79" t="str">
        <f>IFERROR(IF(VALUE(MID(BA957,1,1))=1, ", "&amp;VLOOKUP(VALUE(MID(BA957,2,1)), TxtPanelShape!$H$2:$I$50, 2, 0), IF(VALUE(MID(BA957,1,1))&gt;=7, ", "&amp;VLOOKUP(VALUE(MID(BA957,2,1)), TxtPanelShape!$H$2:$I$50, 2, 0),"")), "")</f>
        <v/>
      </c>
      <c r="BD957" s="79" t="str">
        <f>IFERROR(IF(VALUE(MID(BA957,1,1))=1, ", "&amp;VLOOKUP(VALUE(MID(BA957,3,1)), TxtPanelShape!$O$2:$P$50, 2, 0), IF(VALUE(MID(BA957,1,1))&gt;=7, ", "&amp;VLOOKUP(VALUE(MID(BA957,3,1)), TxtPanelShape!$O$2:$P$50, 2, 0),"")),"")</f>
        <v/>
      </c>
      <c r="BE957" s="79" t="str">
        <f>IFERROR("; "&amp;VLOOKUP(VALUE(MID(BA957,4,1)), TxtPanelShape!$V$2:$W$50,2,0),"")</f>
        <v/>
      </c>
      <c r="BF957" s="79" t="str">
        <f t="shared" si="182"/>
        <v/>
      </c>
      <c r="BG957" s="71"/>
      <c r="BH957" s="79" t="str">
        <f>IFERROR(VLOOKUP(BG957, TxtPanelDefinition!$A$2:$B$50, 2, 0),"")</f>
        <v/>
      </c>
      <c r="BI957" s="71"/>
      <c r="BJ957" s="79" t="str">
        <f>IFERROR(VLOOKUP(BI957, TxtPanelDefinition!$A$2:$B$50, 2, 0),"")</f>
        <v/>
      </c>
      <c r="BK957" s="71"/>
      <c r="BL957" s="79" t="str">
        <f>IFERROR(VLOOKUP(BK957, InscrTechniques!$A$2:$B$50, 2, 0),"")</f>
        <v/>
      </c>
      <c r="BM957" s="71"/>
      <c r="BN957" s="79" t="str">
        <f>IFERROR(VLOOKUP(BM957, InscrTechniques!$A$2:$B$50, 2, 0),"")</f>
        <v/>
      </c>
      <c r="BO957" s="71"/>
      <c r="BP957" s="79" t="str">
        <f>IFERROR(VLOOKUP(BO957, InscrTechniques!$A$2:$B$50, 2, 0),"")</f>
        <v/>
      </c>
      <c r="BQ957" s="71"/>
      <c r="BR957" s="79" t="str">
        <f>IFERROR(VLOOKUP(BQ957, InscrTechniques!$A$2:$B$50, 2, 0),"")</f>
        <v/>
      </c>
      <c r="BS957" s="71"/>
      <c r="BT957" s="79" t="str">
        <f>IFERROR(VLOOKUP(BS957, InscrTechniques!$A$2:$B$50, 2, 0),"")</f>
        <v/>
      </c>
      <c r="BU957" s="71"/>
      <c r="BV957" s="79" t="str">
        <f>IFERROR(VLOOKUP(BU957, InscrTechniques!$A$2:$B$50, 2, 0),"")</f>
        <v/>
      </c>
      <c r="BW957" s="125"/>
      <c r="BX957" s="79" t="str">
        <f>IFERROR(VLOOKUP(BW957, InscrTechniques!$A$2:$B$50, 2, 0),"")</f>
        <v/>
      </c>
      <c r="BY957" s="125"/>
      <c r="BZ957" s="79" t="str">
        <f>IFERROR(VLOOKUP(BY957, InscrTechniques!$A$2:$B$50, 2, 0),"")</f>
        <v/>
      </c>
      <c r="CA957" s="74"/>
      <c r="CB957" s="114" t="str">
        <f>IFERROR(VLOOKUP(CA957, LetterStyle!$A$2:$B$50, 2, 0),"")</f>
        <v/>
      </c>
      <c r="CC957" s="74"/>
      <c r="CD957" s="114" t="str">
        <f>IFERROR(VLOOKUP(CC957, LetterStyle!$A$2:$B$50, 2, 0),"")</f>
        <v/>
      </c>
      <c r="CE957" s="74"/>
      <c r="CF957" s="114" t="str">
        <f>IFERROR(VLOOKUP(CE957, LetterStyle!$A$2:$B$50, 2, 0),"")</f>
        <v/>
      </c>
      <c r="CG957" s="74"/>
      <c r="CH957" s="79" t="str">
        <f>IFERROR(VLOOKUP(CG957, LetterStyle!$A$2:$B$50, 2, 0),"")</f>
        <v/>
      </c>
      <c r="CI957" s="71"/>
      <c r="CJ957" s="79" t="str">
        <f>IFERROR(VLOOKUP(CI957, DecMotifs!$A$1:$B$306, 2, 0),"")</f>
        <v/>
      </c>
      <c r="CK957" s="71"/>
      <c r="CL957" s="79" t="str">
        <f>IFERROR(VLOOKUP(CK957, DecMotifs!$A$1:$B$306, 2, 0),"")</f>
        <v/>
      </c>
      <c r="CM957" s="71"/>
      <c r="CN957" s="79" t="str">
        <f>IFERROR(VLOOKUP(CM957, DecMotifs!$A$1:$B$306, 2, 0),"")</f>
        <v/>
      </c>
      <c r="CO957" s="71"/>
      <c r="CP957" s="79" t="str">
        <f>IFERROR(VLOOKUP(CO957, MarginalDec!$A$2:$B$253, 2, 0),"")</f>
        <v/>
      </c>
      <c r="CQ957" s="71"/>
      <c r="CR957" s="79" t="str">
        <f>IFERROR(VLOOKUP(CQ957, MarginalDec!$A$2:$B$253, 2, 0),"")</f>
        <v/>
      </c>
      <c r="CS957" s="71"/>
      <c r="CT957" s="79" t="str">
        <f>IFERROR(VLOOKUP(CS957, MarginalDec!$A$2:$B$253, 2, 0),"")</f>
        <v/>
      </c>
      <c r="CU957" s="71"/>
      <c r="CV957" s="79" t="str">
        <f>IF(ISBLANK(CU957),"", IFERROR(VLOOKUP(CU957, Tooling!$A$2:$B$252, 2, 0),""))</f>
        <v/>
      </c>
      <c r="CW957" s="71"/>
      <c r="CX957" s="79" t="str">
        <f>IF(ISBLANK(CW957),"", IFERROR(VLOOKUP(CW957, Tooling!$A$2:$B$252, 2, 0),""))</f>
        <v/>
      </c>
      <c r="CY957" s="71"/>
      <c r="CZ957" s="79" t="str">
        <f>IF(ISBLANK(CY957),"", IFERROR(VLOOKUP(CY957, Repairs!$A$2:$B$252, 2, 0),""))</f>
        <v/>
      </c>
      <c r="DA957" s="77"/>
      <c r="DB957" s="71"/>
      <c r="DC957" s="79" t="str">
        <f>IFERROR(VLOOKUP(DB957, DatingReason!$A$2:$B$252, 2, 0),"")</f>
        <v/>
      </c>
      <c r="DD957" s="123" t="str">
        <f t="shared" si="183"/>
        <v/>
      </c>
      <c r="DF957" s="119" t="str">
        <f t="array" ref="DF957">IF(AND($B957&lt;&gt;"", $DE957&lt;&gt;"", $DE957&lt;&gt;"No"),MAX(IF($B957=PEOPLE!$B$4:$B$1000, PEOPLE!$Q$4:$Q$1000,""))+100,"")</f>
        <v/>
      </c>
      <c r="DG957" s="68"/>
      <c r="DH957" s="76">
        <f>COUNTIF(PEOPLE!B:B, MEMORIALS!B957)</f>
        <v>0</v>
      </c>
      <c r="DI957" s="82"/>
      <c r="DJ957" s="82"/>
      <c r="DK957" s="82"/>
      <c r="DL957" s="68"/>
      <c r="DM957" s="68"/>
      <c r="DN957" s="68"/>
      <c r="DO957" s="68"/>
      <c r="DP957" s="68"/>
    </row>
    <row r="958" spans="1:120" ht="15" customHeight="1" x14ac:dyDescent="0.25">
      <c r="A958" s="68"/>
      <c r="B958" s="69"/>
      <c r="C958" s="68"/>
      <c r="D958" s="68"/>
      <c r="E958" s="70" t="str">
        <f>IF(D958="","",VLOOKUP(D958,Denomination!$A$2:$B$50, 2, 0))</f>
        <v/>
      </c>
      <c r="F958" s="68"/>
      <c r="G958" s="71"/>
      <c r="H958" s="70" t="str">
        <f>IF(G958="","",VLOOKUP(G958,MCondition!$A$2:$B$50, 2, 0))</f>
        <v/>
      </c>
      <c r="I958" s="72"/>
      <c r="J958" s="71"/>
      <c r="K958" s="70" t="str">
        <f>IF(J958="","",VLOOKUP(J958,ICondition!$A$2:$B$50, 2, 0))</f>
        <v/>
      </c>
      <c r="L958" s="73"/>
      <c r="M958" s="73"/>
      <c r="N958" s="73"/>
      <c r="O958" s="73"/>
      <c r="P958" s="73"/>
      <c r="Q958" s="73"/>
      <c r="R958" s="78"/>
      <c r="S958" s="79" t="str">
        <f>IFERROR(VLOOKUP(R958,Material!$A$2:$B$59, 2, 0),"")</f>
        <v/>
      </c>
      <c r="T958" s="71"/>
      <c r="U958" s="79" t="str">
        <f>IFERROR(VLOOKUP(T958,Material!$A$2:$B$59, 2, 0),"")</f>
        <v/>
      </c>
      <c r="V958" s="71"/>
      <c r="W958" s="79" t="str">
        <f>IFERROR(VLOOKUP(V958,Material!$A$2:$B$59, 2, 0),"")</f>
        <v/>
      </c>
      <c r="X958" s="71"/>
      <c r="Y958" s="79" t="str">
        <f>IFERROR(VLOOKUP(X958,Material!$A$2:$B$59, 2, 0),"")</f>
        <v/>
      </c>
      <c r="Z958" s="71"/>
      <c r="AA958" s="79" t="str">
        <f>IFERROR(VLOOKUP(Z958,Material!$A$2:$B$59, 2, 0),"")</f>
        <v/>
      </c>
      <c r="AB958" s="74"/>
      <c r="AC958" s="75" t="e">
        <f t="shared" si="172"/>
        <v>#VALUE!</v>
      </c>
      <c r="AD958" s="75" t="e">
        <f t="shared" si="173"/>
        <v>#VALUE!</v>
      </c>
      <c r="AE958" s="75" t="e">
        <f t="shared" si="175"/>
        <v>#VALUE!</v>
      </c>
      <c r="AF958" s="75" t="e">
        <f t="shared" si="174"/>
        <v>#VALUE!</v>
      </c>
      <c r="AG958" s="75" t="e">
        <f t="shared" si="176"/>
        <v>#VALUE!</v>
      </c>
      <c r="AH958" s="75" t="e">
        <f t="shared" si="177"/>
        <v>#VALUE!</v>
      </c>
      <c r="AI958" s="75" t="e">
        <f t="shared" si="178"/>
        <v>#VALUE!</v>
      </c>
      <c r="AJ958" s="80" t="e">
        <f t="shared" si="179"/>
        <v>#VALUE!</v>
      </c>
      <c r="AK958" s="79" t="str">
        <f>(IFERROR(VLOOKUP(AB958,Categories!$A$2:$B$20,2,1),""))</f>
        <v/>
      </c>
      <c r="AL958" s="79" t="str">
        <f ca="1">IFERROR(VLOOKUP((HLOOKUP((VLOOKUP($AB958,Categories!$A$2:$F$20,3,1)), $AB$3:$AJ958, (ROW()-ROW($AB$3)+1), 0)), INDIRECT(VLOOKUP($AB958,Categories!$A$2:$F$20,6,1)),2,0),AK958)</f>
        <v/>
      </c>
      <c r="AM958" s="79" t="str">
        <f ca="1">IFERROR(VLOOKUP((HLOOKUP((VLOOKUP($AB958,Categories!$A$2:$F$20,4,1)),$AB$3:$AJ958,(ROW()-ROW($AB$3)+1),0)),INDIRECT(VLOOKUP($AB958,Categories!$A$2:$H$20,7,1)),2,0),"")</f>
        <v/>
      </c>
      <c r="AN958" s="79" t="str">
        <f ca="1">IFERROR(VLOOKUP((HLOOKUP((VLOOKUP($AB958,Categories!$A$2:$F$20,5,1)), $AB$3:$AJ958, (ROW()-ROW($AB$3)+1), 0)), INDIRECT(VLOOKUP($AB958,Categories!$A$2:$H$20,8,1)),2,0),"")</f>
        <v/>
      </c>
      <c r="AO958" s="79" t="str">
        <f t="shared" ca="1" si="180"/>
        <v/>
      </c>
      <c r="AP958" s="81"/>
      <c r="AQ958" s="70" t="str">
        <f>IFERROR(VLOOKUP(VALUE(MID(AP958,1,1)),AdditionalElements!$A$2:$B$50,2,0),"")</f>
        <v/>
      </c>
      <c r="AR958" s="70" t="str">
        <f>IFERROR(VLOOKUP(VALUE(MID(AP958,2,1)),AdditionalElements!$H$2:$I$50,2,0),"")</f>
        <v/>
      </c>
      <c r="AS958" s="70" t="str">
        <f>IFERROR(VLOOKUP(VALUE(MID(AP958,3,1)),AdditionalElements!$O$2:$P$50,2,0),"")</f>
        <v/>
      </c>
      <c r="AT958" s="70" t="str">
        <f>IFERROR(VLOOKUP(VALUE(MID(AP958,4,1)),AdditionalElements!$V$2:$W$50,2,0),"")</f>
        <v/>
      </c>
      <c r="AU958" s="71"/>
      <c r="AV958" s="79" t="str">
        <f>IFERROR(IF(VALUE(MID(AU958,1,1))=1, VLOOKUP(VALUE(MID(AU958,1,1)), TxtPanelShape!$A$2:$C$50, 3, 0), (IF(VALUE(MID(AU958,1,1))&gt;=7, VLOOKUP(VALUE(MID(AU958,1,1)), TxtPanelShape!$A$2:$C$50, 3, 0),VLOOKUP(VALUE(MID(AU958,1,2)),TxtPanelShape!$A$2:$C$50,3,0)))), "")</f>
        <v/>
      </c>
      <c r="AW958" s="79" t="str">
        <f>IFERROR(IF(VALUE(MID(AU958,1,1))=1, ", "&amp;VLOOKUP(VALUE(MID(AU958,2,1)), TxtPanelShape!$H$2:$I$50, 2, 0), IF(VALUE(MID(AU958,1,1))&gt;=7, ", "&amp;VLOOKUP(VALUE(MID(AU958,2,1)), TxtPanelShape!$H$2:$I$50, 2, 0),"")), "")</f>
        <v/>
      </c>
      <c r="AX958" s="79" t="str">
        <f>IFERROR(IF(VALUE(MID(AU958,1,1))=1, ", "&amp;VLOOKUP(VALUE(MID(AU958,3,1)), TxtPanelShape!$O$2:$P$50, 2, 0), IF(VALUE(MID(AU958,1,1))&gt;=7, ", "&amp;VLOOKUP(VALUE(MID(AU958,3,1)), TxtPanelShape!$O$2:$P$50, 2, 0),"")),"")</f>
        <v/>
      </c>
      <c r="AY958" s="79" t="str">
        <f>IFERROR("; "&amp;VLOOKUP(VALUE(MID(AU958,4,1)), TxtPanelShape!$V$2:$W$50,2,0),"")</f>
        <v/>
      </c>
      <c r="AZ958" s="79" t="str">
        <f t="shared" si="181"/>
        <v/>
      </c>
      <c r="BA958" s="71"/>
      <c r="BB958" s="79" t="str">
        <f>IFERROR(IF(VALUE(MID(BA958,1,1))=1, VLOOKUP(VALUE(MID(BA958,1,1)), TxtPanelShape!$A$2:$C$50, 3, 0), (IF(VALUE(MID(BA958,1,1))&gt;=7, VLOOKUP(VALUE(MID(BA958,1,1)), TxtPanelShape!$A$2:$C$50, 3, 0),VLOOKUP(VALUE(MID(BA958,1,2)),TxtPanelShape!$A$2:$C$50,3,0)))), "")</f>
        <v/>
      </c>
      <c r="BC958" s="79" t="str">
        <f>IFERROR(IF(VALUE(MID(BA958,1,1))=1, ", "&amp;VLOOKUP(VALUE(MID(BA958,2,1)), TxtPanelShape!$H$2:$I$50, 2, 0), IF(VALUE(MID(BA958,1,1))&gt;=7, ", "&amp;VLOOKUP(VALUE(MID(BA958,2,1)), TxtPanelShape!$H$2:$I$50, 2, 0),"")), "")</f>
        <v/>
      </c>
      <c r="BD958" s="79" t="str">
        <f>IFERROR(IF(VALUE(MID(BA958,1,1))=1, ", "&amp;VLOOKUP(VALUE(MID(BA958,3,1)), TxtPanelShape!$O$2:$P$50, 2, 0), IF(VALUE(MID(BA958,1,1))&gt;=7, ", "&amp;VLOOKUP(VALUE(MID(BA958,3,1)), TxtPanelShape!$O$2:$P$50, 2, 0),"")),"")</f>
        <v/>
      </c>
      <c r="BE958" s="79" t="str">
        <f>IFERROR("; "&amp;VLOOKUP(VALUE(MID(BA958,4,1)), TxtPanelShape!$V$2:$W$50,2,0),"")</f>
        <v/>
      </c>
      <c r="BF958" s="79" t="str">
        <f t="shared" si="182"/>
        <v/>
      </c>
      <c r="BG958" s="71"/>
      <c r="BH958" s="79" t="str">
        <f>IFERROR(VLOOKUP(BG958, TxtPanelDefinition!$A$2:$B$50, 2, 0),"")</f>
        <v/>
      </c>
      <c r="BI958" s="71"/>
      <c r="BJ958" s="79" t="str">
        <f>IFERROR(VLOOKUP(BI958, TxtPanelDefinition!$A$2:$B$50, 2, 0),"")</f>
        <v/>
      </c>
      <c r="BK958" s="71"/>
      <c r="BL958" s="79" t="str">
        <f>IFERROR(VLOOKUP(BK958, InscrTechniques!$A$2:$B$50, 2, 0),"")</f>
        <v/>
      </c>
      <c r="BM958" s="71"/>
      <c r="BN958" s="79" t="str">
        <f>IFERROR(VLOOKUP(BM958, InscrTechniques!$A$2:$B$50, 2, 0),"")</f>
        <v/>
      </c>
      <c r="BO958" s="71"/>
      <c r="BP958" s="79" t="str">
        <f>IFERROR(VLOOKUP(BO958, InscrTechniques!$A$2:$B$50, 2, 0),"")</f>
        <v/>
      </c>
      <c r="BQ958" s="71"/>
      <c r="BR958" s="79" t="str">
        <f>IFERROR(VLOOKUP(BQ958, InscrTechniques!$A$2:$B$50, 2, 0),"")</f>
        <v/>
      </c>
      <c r="BS958" s="71"/>
      <c r="BT958" s="79" t="str">
        <f>IFERROR(VLOOKUP(BS958, InscrTechniques!$A$2:$B$50, 2, 0),"")</f>
        <v/>
      </c>
      <c r="BU958" s="71"/>
      <c r="BV958" s="79" t="str">
        <f>IFERROR(VLOOKUP(BU958, InscrTechniques!$A$2:$B$50, 2, 0),"")</f>
        <v/>
      </c>
      <c r="BW958" s="125"/>
      <c r="BX958" s="79" t="str">
        <f>IFERROR(VLOOKUP(BW958, InscrTechniques!$A$2:$B$50, 2, 0),"")</f>
        <v/>
      </c>
      <c r="BY958" s="125"/>
      <c r="BZ958" s="79" t="str">
        <f>IFERROR(VLOOKUP(BY958, InscrTechniques!$A$2:$B$50, 2, 0),"")</f>
        <v/>
      </c>
      <c r="CA958" s="74"/>
      <c r="CB958" s="114" t="str">
        <f>IFERROR(VLOOKUP(CA958, LetterStyle!$A$2:$B$50, 2, 0),"")</f>
        <v/>
      </c>
      <c r="CC958" s="74"/>
      <c r="CD958" s="114" t="str">
        <f>IFERROR(VLOOKUP(CC958, LetterStyle!$A$2:$B$50, 2, 0),"")</f>
        <v/>
      </c>
      <c r="CE958" s="74"/>
      <c r="CF958" s="114" t="str">
        <f>IFERROR(VLOOKUP(CE958, LetterStyle!$A$2:$B$50, 2, 0),"")</f>
        <v/>
      </c>
      <c r="CG958" s="74"/>
      <c r="CH958" s="79" t="str">
        <f>IFERROR(VLOOKUP(CG958, LetterStyle!$A$2:$B$50, 2, 0),"")</f>
        <v/>
      </c>
      <c r="CI958" s="71"/>
      <c r="CJ958" s="79" t="str">
        <f>IFERROR(VLOOKUP(CI958, DecMotifs!$A$1:$B$306, 2, 0),"")</f>
        <v/>
      </c>
      <c r="CK958" s="71"/>
      <c r="CL958" s="79" t="str">
        <f>IFERROR(VLOOKUP(CK958, DecMotifs!$A$1:$B$306, 2, 0),"")</f>
        <v/>
      </c>
      <c r="CM958" s="71"/>
      <c r="CN958" s="79" t="str">
        <f>IFERROR(VLOOKUP(CM958, DecMotifs!$A$1:$B$306, 2, 0),"")</f>
        <v/>
      </c>
      <c r="CO958" s="71"/>
      <c r="CP958" s="79" t="str">
        <f>IFERROR(VLOOKUP(CO958, MarginalDec!$A$2:$B$253, 2, 0),"")</f>
        <v/>
      </c>
      <c r="CQ958" s="71"/>
      <c r="CR958" s="79" t="str">
        <f>IFERROR(VLOOKUP(CQ958, MarginalDec!$A$2:$B$253, 2, 0),"")</f>
        <v/>
      </c>
      <c r="CS958" s="71"/>
      <c r="CT958" s="79" t="str">
        <f>IFERROR(VLOOKUP(CS958, MarginalDec!$A$2:$B$253, 2, 0),"")</f>
        <v/>
      </c>
      <c r="CU958" s="71"/>
      <c r="CV958" s="79" t="str">
        <f>IF(ISBLANK(CU958),"", IFERROR(VLOOKUP(CU958, Tooling!$A$2:$B$252, 2, 0),""))</f>
        <v/>
      </c>
      <c r="CW958" s="71"/>
      <c r="CX958" s="79" t="str">
        <f>IF(ISBLANK(CW958),"", IFERROR(VLOOKUP(CW958, Tooling!$A$2:$B$252, 2, 0),""))</f>
        <v/>
      </c>
      <c r="CY958" s="71"/>
      <c r="CZ958" s="79" t="str">
        <f>IF(ISBLANK(CY958),"", IFERROR(VLOOKUP(CY958, Repairs!$A$2:$B$252, 2, 0),""))</f>
        <v/>
      </c>
      <c r="DA958" s="77"/>
      <c r="DB958" s="71"/>
      <c r="DC958" s="79" t="str">
        <f>IFERROR(VLOOKUP(DB958, DatingReason!$A$2:$B$252, 2, 0),"")</f>
        <v/>
      </c>
      <c r="DD958" s="123" t="str">
        <f t="shared" si="183"/>
        <v/>
      </c>
      <c r="DF958" s="119" t="str">
        <f t="array" ref="DF958">IF(AND($B958&lt;&gt;"", $DE958&lt;&gt;"", $DE958&lt;&gt;"No"),MAX(IF($B958=PEOPLE!$B$4:$B$1000, PEOPLE!$Q$4:$Q$1000,""))+100,"")</f>
        <v/>
      </c>
      <c r="DG958" s="68"/>
      <c r="DH958" s="76">
        <f>COUNTIF(PEOPLE!B:B, MEMORIALS!B958)</f>
        <v>0</v>
      </c>
      <c r="DI958" s="82"/>
      <c r="DJ958" s="82"/>
      <c r="DK958" s="82"/>
      <c r="DL958" s="68"/>
      <c r="DM958" s="68"/>
      <c r="DN958" s="68"/>
      <c r="DO958" s="68"/>
      <c r="DP958" s="68"/>
    </row>
    <row r="959" spans="1:120" ht="15" customHeight="1" x14ac:dyDescent="0.25">
      <c r="A959" s="68"/>
      <c r="B959" s="69"/>
      <c r="C959" s="68"/>
      <c r="D959" s="68"/>
      <c r="E959" s="70" t="str">
        <f>IF(D959="","",VLOOKUP(D959,Denomination!$A$2:$B$50, 2, 0))</f>
        <v/>
      </c>
      <c r="F959" s="68"/>
      <c r="G959" s="71"/>
      <c r="H959" s="70" t="str">
        <f>IF(G959="","",VLOOKUP(G959,MCondition!$A$2:$B$50, 2, 0))</f>
        <v/>
      </c>
      <c r="I959" s="72"/>
      <c r="J959" s="71"/>
      <c r="K959" s="70" t="str">
        <f>IF(J959="","",VLOOKUP(J959,ICondition!$A$2:$B$50, 2, 0))</f>
        <v/>
      </c>
      <c r="L959" s="73"/>
      <c r="M959" s="73"/>
      <c r="N959" s="73"/>
      <c r="O959" s="73"/>
      <c r="P959" s="73"/>
      <c r="Q959" s="73"/>
      <c r="R959" s="78"/>
      <c r="S959" s="79" t="str">
        <f>IFERROR(VLOOKUP(R959,Material!$A$2:$B$59, 2, 0),"")</f>
        <v/>
      </c>
      <c r="T959" s="71"/>
      <c r="U959" s="79" t="str">
        <f>IFERROR(VLOOKUP(T959,Material!$A$2:$B$59, 2, 0),"")</f>
        <v/>
      </c>
      <c r="V959" s="71"/>
      <c r="W959" s="79" t="str">
        <f>IFERROR(VLOOKUP(V959,Material!$A$2:$B$59, 2, 0),"")</f>
        <v/>
      </c>
      <c r="X959" s="71"/>
      <c r="Y959" s="79" t="str">
        <f>IFERROR(VLOOKUP(X959,Material!$A$2:$B$59, 2, 0),"")</f>
        <v/>
      </c>
      <c r="Z959" s="71"/>
      <c r="AA959" s="79" t="str">
        <f>IFERROR(VLOOKUP(Z959,Material!$A$2:$B$59, 2, 0),"")</f>
        <v/>
      </c>
      <c r="AB959" s="74"/>
      <c r="AC959" s="75" t="e">
        <f t="shared" si="172"/>
        <v>#VALUE!</v>
      </c>
      <c r="AD959" s="75" t="e">
        <f t="shared" si="173"/>
        <v>#VALUE!</v>
      </c>
      <c r="AE959" s="75" t="e">
        <f t="shared" si="175"/>
        <v>#VALUE!</v>
      </c>
      <c r="AF959" s="75" t="e">
        <f t="shared" si="174"/>
        <v>#VALUE!</v>
      </c>
      <c r="AG959" s="75" t="e">
        <f t="shared" si="176"/>
        <v>#VALUE!</v>
      </c>
      <c r="AH959" s="75" t="e">
        <f t="shared" si="177"/>
        <v>#VALUE!</v>
      </c>
      <c r="AI959" s="75" t="e">
        <f t="shared" si="178"/>
        <v>#VALUE!</v>
      </c>
      <c r="AJ959" s="80" t="e">
        <f t="shared" si="179"/>
        <v>#VALUE!</v>
      </c>
      <c r="AK959" s="79" t="str">
        <f>(IFERROR(VLOOKUP(AB959,Categories!$A$2:$B$20,2,1),""))</f>
        <v/>
      </c>
      <c r="AL959" s="79" t="str">
        <f ca="1">IFERROR(VLOOKUP((HLOOKUP((VLOOKUP($AB959,Categories!$A$2:$F$20,3,1)), $AB$3:$AJ959, (ROW()-ROW($AB$3)+1), 0)), INDIRECT(VLOOKUP($AB959,Categories!$A$2:$F$20,6,1)),2,0),AK959)</f>
        <v/>
      </c>
      <c r="AM959" s="79" t="str">
        <f ca="1">IFERROR(VLOOKUP((HLOOKUP((VLOOKUP($AB959,Categories!$A$2:$F$20,4,1)),$AB$3:$AJ959,(ROW()-ROW($AB$3)+1),0)),INDIRECT(VLOOKUP($AB959,Categories!$A$2:$H$20,7,1)),2,0),"")</f>
        <v/>
      </c>
      <c r="AN959" s="79" t="str">
        <f ca="1">IFERROR(VLOOKUP((HLOOKUP((VLOOKUP($AB959,Categories!$A$2:$F$20,5,1)), $AB$3:$AJ959, (ROW()-ROW($AB$3)+1), 0)), INDIRECT(VLOOKUP($AB959,Categories!$A$2:$H$20,8,1)),2,0),"")</f>
        <v/>
      </c>
      <c r="AO959" s="79" t="str">
        <f t="shared" ca="1" si="180"/>
        <v/>
      </c>
      <c r="AP959" s="81"/>
      <c r="AQ959" s="70" t="str">
        <f>IFERROR(VLOOKUP(VALUE(MID(AP959,1,1)),AdditionalElements!$A$2:$B$50,2,0),"")</f>
        <v/>
      </c>
      <c r="AR959" s="70" t="str">
        <f>IFERROR(VLOOKUP(VALUE(MID(AP959,2,1)),AdditionalElements!$H$2:$I$50,2,0),"")</f>
        <v/>
      </c>
      <c r="AS959" s="70" t="str">
        <f>IFERROR(VLOOKUP(VALUE(MID(AP959,3,1)),AdditionalElements!$O$2:$P$50,2,0),"")</f>
        <v/>
      </c>
      <c r="AT959" s="70" t="str">
        <f>IFERROR(VLOOKUP(VALUE(MID(AP959,4,1)),AdditionalElements!$V$2:$W$50,2,0),"")</f>
        <v/>
      </c>
      <c r="AU959" s="71"/>
      <c r="AV959" s="79" t="str">
        <f>IFERROR(IF(VALUE(MID(AU959,1,1))=1, VLOOKUP(VALUE(MID(AU959,1,1)), TxtPanelShape!$A$2:$C$50, 3, 0), (IF(VALUE(MID(AU959,1,1))&gt;=7, VLOOKUP(VALUE(MID(AU959,1,1)), TxtPanelShape!$A$2:$C$50, 3, 0),VLOOKUP(VALUE(MID(AU959,1,2)),TxtPanelShape!$A$2:$C$50,3,0)))), "")</f>
        <v/>
      </c>
      <c r="AW959" s="79" t="str">
        <f>IFERROR(IF(VALUE(MID(AU959,1,1))=1, ", "&amp;VLOOKUP(VALUE(MID(AU959,2,1)), TxtPanelShape!$H$2:$I$50, 2, 0), IF(VALUE(MID(AU959,1,1))&gt;=7, ", "&amp;VLOOKUP(VALUE(MID(AU959,2,1)), TxtPanelShape!$H$2:$I$50, 2, 0),"")), "")</f>
        <v/>
      </c>
      <c r="AX959" s="79" t="str">
        <f>IFERROR(IF(VALUE(MID(AU959,1,1))=1, ", "&amp;VLOOKUP(VALUE(MID(AU959,3,1)), TxtPanelShape!$O$2:$P$50, 2, 0), IF(VALUE(MID(AU959,1,1))&gt;=7, ", "&amp;VLOOKUP(VALUE(MID(AU959,3,1)), TxtPanelShape!$O$2:$P$50, 2, 0),"")),"")</f>
        <v/>
      </c>
      <c r="AY959" s="79" t="str">
        <f>IFERROR("; "&amp;VLOOKUP(VALUE(MID(AU959,4,1)), TxtPanelShape!$V$2:$W$50,2,0),"")</f>
        <v/>
      </c>
      <c r="AZ959" s="79" t="str">
        <f t="shared" si="181"/>
        <v/>
      </c>
      <c r="BA959" s="71"/>
      <c r="BB959" s="79" t="str">
        <f>IFERROR(IF(VALUE(MID(BA959,1,1))=1, VLOOKUP(VALUE(MID(BA959,1,1)), TxtPanelShape!$A$2:$C$50, 3, 0), (IF(VALUE(MID(BA959,1,1))&gt;=7, VLOOKUP(VALUE(MID(BA959,1,1)), TxtPanelShape!$A$2:$C$50, 3, 0),VLOOKUP(VALUE(MID(BA959,1,2)),TxtPanelShape!$A$2:$C$50,3,0)))), "")</f>
        <v/>
      </c>
      <c r="BC959" s="79" t="str">
        <f>IFERROR(IF(VALUE(MID(BA959,1,1))=1, ", "&amp;VLOOKUP(VALUE(MID(BA959,2,1)), TxtPanelShape!$H$2:$I$50, 2, 0), IF(VALUE(MID(BA959,1,1))&gt;=7, ", "&amp;VLOOKUP(VALUE(MID(BA959,2,1)), TxtPanelShape!$H$2:$I$50, 2, 0),"")), "")</f>
        <v/>
      </c>
      <c r="BD959" s="79" t="str">
        <f>IFERROR(IF(VALUE(MID(BA959,1,1))=1, ", "&amp;VLOOKUP(VALUE(MID(BA959,3,1)), TxtPanelShape!$O$2:$P$50, 2, 0), IF(VALUE(MID(BA959,1,1))&gt;=7, ", "&amp;VLOOKUP(VALUE(MID(BA959,3,1)), TxtPanelShape!$O$2:$P$50, 2, 0),"")),"")</f>
        <v/>
      </c>
      <c r="BE959" s="79" t="str">
        <f>IFERROR("; "&amp;VLOOKUP(VALUE(MID(BA959,4,1)), TxtPanelShape!$V$2:$W$50,2,0),"")</f>
        <v/>
      </c>
      <c r="BF959" s="79" t="str">
        <f t="shared" si="182"/>
        <v/>
      </c>
      <c r="BG959" s="71"/>
      <c r="BH959" s="79" t="str">
        <f>IFERROR(VLOOKUP(BG959, TxtPanelDefinition!$A$2:$B$50, 2, 0),"")</f>
        <v/>
      </c>
      <c r="BI959" s="71"/>
      <c r="BJ959" s="79" t="str">
        <f>IFERROR(VLOOKUP(BI959, TxtPanelDefinition!$A$2:$B$50, 2, 0),"")</f>
        <v/>
      </c>
      <c r="BK959" s="71"/>
      <c r="BL959" s="79" t="str">
        <f>IFERROR(VLOOKUP(BK959, InscrTechniques!$A$2:$B$50, 2, 0),"")</f>
        <v/>
      </c>
      <c r="BM959" s="71"/>
      <c r="BN959" s="79" t="str">
        <f>IFERROR(VLOOKUP(BM959, InscrTechniques!$A$2:$B$50, 2, 0),"")</f>
        <v/>
      </c>
      <c r="BO959" s="71"/>
      <c r="BP959" s="79" t="str">
        <f>IFERROR(VLOOKUP(BO959, InscrTechniques!$A$2:$B$50, 2, 0),"")</f>
        <v/>
      </c>
      <c r="BQ959" s="71"/>
      <c r="BR959" s="79" t="str">
        <f>IFERROR(VLOOKUP(BQ959, InscrTechniques!$A$2:$B$50, 2, 0),"")</f>
        <v/>
      </c>
      <c r="BS959" s="71"/>
      <c r="BT959" s="79" t="str">
        <f>IFERROR(VLOOKUP(BS959, InscrTechniques!$A$2:$B$50, 2, 0),"")</f>
        <v/>
      </c>
      <c r="BU959" s="71"/>
      <c r="BV959" s="79" t="str">
        <f>IFERROR(VLOOKUP(BU959, InscrTechniques!$A$2:$B$50, 2, 0),"")</f>
        <v/>
      </c>
      <c r="BW959" s="125"/>
      <c r="BX959" s="79" t="str">
        <f>IFERROR(VLOOKUP(BW959, InscrTechniques!$A$2:$B$50, 2, 0),"")</f>
        <v/>
      </c>
      <c r="BY959" s="125"/>
      <c r="BZ959" s="79" t="str">
        <f>IFERROR(VLOOKUP(BY959, InscrTechniques!$A$2:$B$50, 2, 0),"")</f>
        <v/>
      </c>
      <c r="CA959" s="74"/>
      <c r="CB959" s="114" t="str">
        <f>IFERROR(VLOOKUP(CA959, LetterStyle!$A$2:$B$50, 2, 0),"")</f>
        <v/>
      </c>
      <c r="CC959" s="74"/>
      <c r="CD959" s="114" t="str">
        <f>IFERROR(VLOOKUP(CC959, LetterStyle!$A$2:$B$50, 2, 0),"")</f>
        <v/>
      </c>
      <c r="CE959" s="74"/>
      <c r="CF959" s="114" t="str">
        <f>IFERROR(VLOOKUP(CE959, LetterStyle!$A$2:$B$50, 2, 0),"")</f>
        <v/>
      </c>
      <c r="CG959" s="74"/>
      <c r="CH959" s="79" t="str">
        <f>IFERROR(VLOOKUP(CG959, LetterStyle!$A$2:$B$50, 2, 0),"")</f>
        <v/>
      </c>
      <c r="CI959" s="71"/>
      <c r="CJ959" s="79" t="str">
        <f>IFERROR(VLOOKUP(CI959, DecMotifs!$A$1:$B$306, 2, 0),"")</f>
        <v/>
      </c>
      <c r="CK959" s="71"/>
      <c r="CL959" s="79" t="str">
        <f>IFERROR(VLOOKUP(CK959, DecMotifs!$A$1:$B$306, 2, 0),"")</f>
        <v/>
      </c>
      <c r="CM959" s="71"/>
      <c r="CN959" s="79" t="str">
        <f>IFERROR(VLOOKUP(CM959, DecMotifs!$A$1:$B$306, 2, 0),"")</f>
        <v/>
      </c>
      <c r="CO959" s="71"/>
      <c r="CP959" s="79" t="str">
        <f>IFERROR(VLOOKUP(CO959, MarginalDec!$A$2:$B$253, 2, 0),"")</f>
        <v/>
      </c>
      <c r="CQ959" s="71"/>
      <c r="CR959" s="79" t="str">
        <f>IFERROR(VLOOKUP(CQ959, MarginalDec!$A$2:$B$253, 2, 0),"")</f>
        <v/>
      </c>
      <c r="CS959" s="71"/>
      <c r="CT959" s="79" t="str">
        <f>IFERROR(VLOOKUP(CS959, MarginalDec!$A$2:$B$253, 2, 0),"")</f>
        <v/>
      </c>
      <c r="CU959" s="71"/>
      <c r="CV959" s="79" t="str">
        <f>IF(ISBLANK(CU959),"", IFERROR(VLOOKUP(CU959, Tooling!$A$2:$B$252, 2, 0),""))</f>
        <v/>
      </c>
      <c r="CW959" s="71"/>
      <c r="CX959" s="79" t="str">
        <f>IF(ISBLANK(CW959),"", IFERROR(VLOOKUP(CW959, Tooling!$A$2:$B$252, 2, 0),""))</f>
        <v/>
      </c>
      <c r="CY959" s="71"/>
      <c r="CZ959" s="79" t="str">
        <f>IF(ISBLANK(CY959),"", IFERROR(VLOOKUP(CY959, Repairs!$A$2:$B$252, 2, 0),""))</f>
        <v/>
      </c>
      <c r="DA959" s="77"/>
      <c r="DB959" s="71"/>
      <c r="DC959" s="79" t="str">
        <f>IFERROR(VLOOKUP(DB959, DatingReason!$A$2:$B$252, 2, 0),"")</f>
        <v/>
      </c>
      <c r="DD959" s="123" t="str">
        <f t="shared" si="183"/>
        <v/>
      </c>
      <c r="DF959" s="119" t="str">
        <f t="array" ref="DF959">IF(AND($B959&lt;&gt;"", $DE959&lt;&gt;"", $DE959&lt;&gt;"No"),MAX(IF($B959=PEOPLE!$B$4:$B$1000, PEOPLE!$Q$4:$Q$1000,""))+100,"")</f>
        <v/>
      </c>
      <c r="DG959" s="68"/>
      <c r="DH959" s="76">
        <f>COUNTIF(PEOPLE!B:B, MEMORIALS!B959)</f>
        <v>0</v>
      </c>
      <c r="DI959" s="82"/>
      <c r="DJ959" s="82"/>
      <c r="DK959" s="82"/>
      <c r="DL959" s="68"/>
      <c r="DM959" s="68"/>
      <c r="DN959" s="68"/>
      <c r="DO959" s="68"/>
      <c r="DP959" s="68"/>
    </row>
    <row r="960" spans="1:120" ht="15" customHeight="1" x14ac:dyDescent="0.25">
      <c r="A960" s="68"/>
      <c r="B960" s="69"/>
      <c r="C960" s="68"/>
      <c r="D960" s="68"/>
      <c r="E960" s="70" t="str">
        <f>IF(D960="","",VLOOKUP(D960,Denomination!$A$2:$B$50, 2, 0))</f>
        <v/>
      </c>
      <c r="F960" s="68"/>
      <c r="G960" s="71"/>
      <c r="H960" s="70" t="str">
        <f>IF(G960="","",VLOOKUP(G960,MCondition!$A$2:$B$50, 2, 0))</f>
        <v/>
      </c>
      <c r="I960" s="72"/>
      <c r="J960" s="71"/>
      <c r="K960" s="70" t="str">
        <f>IF(J960="","",VLOOKUP(J960,ICondition!$A$2:$B$50, 2, 0))</f>
        <v/>
      </c>
      <c r="L960" s="73"/>
      <c r="M960" s="73"/>
      <c r="N960" s="73"/>
      <c r="O960" s="73"/>
      <c r="P960" s="73"/>
      <c r="Q960" s="73"/>
      <c r="R960" s="78"/>
      <c r="S960" s="79" t="str">
        <f>IFERROR(VLOOKUP(R960,Material!$A$2:$B$59, 2, 0),"")</f>
        <v/>
      </c>
      <c r="T960" s="71"/>
      <c r="U960" s="79" t="str">
        <f>IFERROR(VLOOKUP(T960,Material!$A$2:$B$59, 2, 0),"")</f>
        <v/>
      </c>
      <c r="V960" s="71"/>
      <c r="W960" s="79" t="str">
        <f>IFERROR(VLOOKUP(V960,Material!$A$2:$B$59, 2, 0),"")</f>
        <v/>
      </c>
      <c r="X960" s="71"/>
      <c r="Y960" s="79" t="str">
        <f>IFERROR(VLOOKUP(X960,Material!$A$2:$B$59, 2, 0),"")</f>
        <v/>
      </c>
      <c r="Z960" s="71"/>
      <c r="AA960" s="79" t="str">
        <f>IFERROR(VLOOKUP(Z960,Material!$A$2:$B$59, 2, 0),"")</f>
        <v/>
      </c>
      <c r="AB960" s="74"/>
      <c r="AC960" s="75" t="e">
        <f t="shared" si="172"/>
        <v>#VALUE!</v>
      </c>
      <c r="AD960" s="75" t="e">
        <f t="shared" si="173"/>
        <v>#VALUE!</v>
      </c>
      <c r="AE960" s="75" t="e">
        <f t="shared" si="175"/>
        <v>#VALUE!</v>
      </c>
      <c r="AF960" s="75" t="e">
        <f t="shared" si="174"/>
        <v>#VALUE!</v>
      </c>
      <c r="AG960" s="75" t="e">
        <f t="shared" si="176"/>
        <v>#VALUE!</v>
      </c>
      <c r="AH960" s="75" t="e">
        <f t="shared" si="177"/>
        <v>#VALUE!</v>
      </c>
      <c r="AI960" s="75" t="e">
        <f t="shared" si="178"/>
        <v>#VALUE!</v>
      </c>
      <c r="AJ960" s="80" t="e">
        <f t="shared" si="179"/>
        <v>#VALUE!</v>
      </c>
      <c r="AK960" s="79" t="str">
        <f>(IFERROR(VLOOKUP(AB960,Categories!$A$2:$B$20,2,1),""))</f>
        <v/>
      </c>
      <c r="AL960" s="79" t="str">
        <f ca="1">IFERROR(VLOOKUP((HLOOKUP((VLOOKUP($AB960,Categories!$A$2:$F$20,3,1)), $AB$3:$AJ960, (ROW()-ROW($AB$3)+1), 0)), INDIRECT(VLOOKUP($AB960,Categories!$A$2:$F$20,6,1)),2,0),AK960)</f>
        <v/>
      </c>
      <c r="AM960" s="79" t="str">
        <f ca="1">IFERROR(VLOOKUP((HLOOKUP((VLOOKUP($AB960,Categories!$A$2:$F$20,4,1)),$AB$3:$AJ960,(ROW()-ROW($AB$3)+1),0)),INDIRECT(VLOOKUP($AB960,Categories!$A$2:$H$20,7,1)),2,0),"")</f>
        <v/>
      </c>
      <c r="AN960" s="79" t="str">
        <f ca="1">IFERROR(VLOOKUP((HLOOKUP((VLOOKUP($AB960,Categories!$A$2:$F$20,5,1)), $AB$3:$AJ960, (ROW()-ROW($AB$3)+1), 0)), INDIRECT(VLOOKUP($AB960,Categories!$A$2:$H$20,8,1)),2,0),"")</f>
        <v/>
      </c>
      <c r="AO960" s="79" t="str">
        <f t="shared" ca="1" si="180"/>
        <v/>
      </c>
      <c r="AP960" s="81"/>
      <c r="AQ960" s="70" t="str">
        <f>IFERROR(VLOOKUP(VALUE(MID(AP960,1,1)),AdditionalElements!$A$2:$B$50,2,0),"")</f>
        <v/>
      </c>
      <c r="AR960" s="70" t="str">
        <f>IFERROR(VLOOKUP(VALUE(MID(AP960,2,1)),AdditionalElements!$H$2:$I$50,2,0),"")</f>
        <v/>
      </c>
      <c r="AS960" s="70" t="str">
        <f>IFERROR(VLOOKUP(VALUE(MID(AP960,3,1)),AdditionalElements!$O$2:$P$50,2,0),"")</f>
        <v/>
      </c>
      <c r="AT960" s="70" t="str">
        <f>IFERROR(VLOOKUP(VALUE(MID(AP960,4,1)),AdditionalElements!$V$2:$W$50,2,0),"")</f>
        <v/>
      </c>
      <c r="AU960" s="71"/>
      <c r="AV960" s="79" t="str">
        <f>IFERROR(IF(VALUE(MID(AU960,1,1))=1, VLOOKUP(VALUE(MID(AU960,1,1)), TxtPanelShape!$A$2:$C$50, 3, 0), (IF(VALUE(MID(AU960,1,1))&gt;=7, VLOOKUP(VALUE(MID(AU960,1,1)), TxtPanelShape!$A$2:$C$50, 3, 0),VLOOKUP(VALUE(MID(AU960,1,2)),TxtPanelShape!$A$2:$C$50,3,0)))), "")</f>
        <v/>
      </c>
      <c r="AW960" s="79" t="str">
        <f>IFERROR(IF(VALUE(MID(AU960,1,1))=1, ", "&amp;VLOOKUP(VALUE(MID(AU960,2,1)), TxtPanelShape!$H$2:$I$50, 2, 0), IF(VALUE(MID(AU960,1,1))&gt;=7, ", "&amp;VLOOKUP(VALUE(MID(AU960,2,1)), TxtPanelShape!$H$2:$I$50, 2, 0),"")), "")</f>
        <v/>
      </c>
      <c r="AX960" s="79" t="str">
        <f>IFERROR(IF(VALUE(MID(AU960,1,1))=1, ", "&amp;VLOOKUP(VALUE(MID(AU960,3,1)), TxtPanelShape!$O$2:$P$50, 2, 0), IF(VALUE(MID(AU960,1,1))&gt;=7, ", "&amp;VLOOKUP(VALUE(MID(AU960,3,1)), TxtPanelShape!$O$2:$P$50, 2, 0),"")),"")</f>
        <v/>
      </c>
      <c r="AY960" s="79" t="str">
        <f>IFERROR("; "&amp;VLOOKUP(VALUE(MID(AU960,4,1)), TxtPanelShape!$V$2:$W$50,2,0),"")</f>
        <v/>
      </c>
      <c r="AZ960" s="79" t="str">
        <f t="shared" si="181"/>
        <v/>
      </c>
      <c r="BA960" s="71"/>
      <c r="BB960" s="79" t="str">
        <f>IFERROR(IF(VALUE(MID(BA960,1,1))=1, VLOOKUP(VALUE(MID(BA960,1,1)), TxtPanelShape!$A$2:$C$50, 3, 0), (IF(VALUE(MID(BA960,1,1))&gt;=7, VLOOKUP(VALUE(MID(BA960,1,1)), TxtPanelShape!$A$2:$C$50, 3, 0),VLOOKUP(VALUE(MID(BA960,1,2)),TxtPanelShape!$A$2:$C$50,3,0)))), "")</f>
        <v/>
      </c>
      <c r="BC960" s="79" t="str">
        <f>IFERROR(IF(VALUE(MID(BA960,1,1))=1, ", "&amp;VLOOKUP(VALUE(MID(BA960,2,1)), TxtPanelShape!$H$2:$I$50, 2, 0), IF(VALUE(MID(BA960,1,1))&gt;=7, ", "&amp;VLOOKUP(VALUE(MID(BA960,2,1)), TxtPanelShape!$H$2:$I$50, 2, 0),"")), "")</f>
        <v/>
      </c>
      <c r="BD960" s="79" t="str">
        <f>IFERROR(IF(VALUE(MID(BA960,1,1))=1, ", "&amp;VLOOKUP(VALUE(MID(BA960,3,1)), TxtPanelShape!$O$2:$P$50, 2, 0), IF(VALUE(MID(BA960,1,1))&gt;=7, ", "&amp;VLOOKUP(VALUE(MID(BA960,3,1)), TxtPanelShape!$O$2:$P$50, 2, 0),"")),"")</f>
        <v/>
      </c>
      <c r="BE960" s="79" t="str">
        <f>IFERROR("; "&amp;VLOOKUP(VALUE(MID(BA960,4,1)), TxtPanelShape!$V$2:$W$50,2,0),"")</f>
        <v/>
      </c>
      <c r="BF960" s="79" t="str">
        <f t="shared" si="182"/>
        <v/>
      </c>
      <c r="BG960" s="71"/>
      <c r="BH960" s="79" t="str">
        <f>IFERROR(VLOOKUP(BG960, TxtPanelDefinition!$A$2:$B$50, 2, 0),"")</f>
        <v/>
      </c>
      <c r="BI960" s="71"/>
      <c r="BJ960" s="79" t="str">
        <f>IFERROR(VLOOKUP(BI960, TxtPanelDefinition!$A$2:$B$50, 2, 0),"")</f>
        <v/>
      </c>
      <c r="BK960" s="71"/>
      <c r="BL960" s="79" t="str">
        <f>IFERROR(VLOOKUP(BK960, InscrTechniques!$A$2:$B$50, 2, 0),"")</f>
        <v/>
      </c>
      <c r="BM960" s="71"/>
      <c r="BN960" s="79" t="str">
        <f>IFERROR(VLOOKUP(BM960, InscrTechniques!$A$2:$B$50, 2, 0),"")</f>
        <v/>
      </c>
      <c r="BO960" s="71"/>
      <c r="BP960" s="79" t="str">
        <f>IFERROR(VLOOKUP(BO960, InscrTechniques!$A$2:$B$50, 2, 0),"")</f>
        <v/>
      </c>
      <c r="BQ960" s="71"/>
      <c r="BR960" s="79" t="str">
        <f>IFERROR(VLOOKUP(BQ960, InscrTechniques!$A$2:$B$50, 2, 0),"")</f>
        <v/>
      </c>
      <c r="BS960" s="71"/>
      <c r="BT960" s="79" t="str">
        <f>IFERROR(VLOOKUP(BS960, InscrTechniques!$A$2:$B$50, 2, 0),"")</f>
        <v/>
      </c>
      <c r="BU960" s="71"/>
      <c r="BV960" s="79" t="str">
        <f>IFERROR(VLOOKUP(BU960, InscrTechniques!$A$2:$B$50, 2, 0),"")</f>
        <v/>
      </c>
      <c r="BW960" s="125"/>
      <c r="BX960" s="79" t="str">
        <f>IFERROR(VLOOKUP(BW960, InscrTechniques!$A$2:$B$50, 2, 0),"")</f>
        <v/>
      </c>
      <c r="BY960" s="125"/>
      <c r="BZ960" s="79" t="str">
        <f>IFERROR(VLOOKUP(BY960, InscrTechniques!$A$2:$B$50, 2, 0),"")</f>
        <v/>
      </c>
      <c r="CA960" s="74"/>
      <c r="CB960" s="114" t="str">
        <f>IFERROR(VLOOKUP(CA960, LetterStyle!$A$2:$B$50, 2, 0),"")</f>
        <v/>
      </c>
      <c r="CC960" s="74"/>
      <c r="CD960" s="114" t="str">
        <f>IFERROR(VLOOKUP(CC960, LetterStyle!$A$2:$B$50, 2, 0),"")</f>
        <v/>
      </c>
      <c r="CE960" s="74"/>
      <c r="CF960" s="114" t="str">
        <f>IFERROR(VLOOKUP(CE960, LetterStyle!$A$2:$B$50, 2, 0),"")</f>
        <v/>
      </c>
      <c r="CG960" s="74"/>
      <c r="CH960" s="79" t="str">
        <f>IFERROR(VLOOKUP(CG960, LetterStyle!$A$2:$B$50, 2, 0),"")</f>
        <v/>
      </c>
      <c r="CI960" s="71"/>
      <c r="CJ960" s="79" t="str">
        <f>IFERROR(VLOOKUP(CI960, DecMotifs!$A$1:$B$306, 2, 0),"")</f>
        <v/>
      </c>
      <c r="CK960" s="71"/>
      <c r="CL960" s="79" t="str">
        <f>IFERROR(VLOOKUP(CK960, DecMotifs!$A$1:$B$306, 2, 0),"")</f>
        <v/>
      </c>
      <c r="CM960" s="71"/>
      <c r="CN960" s="79" t="str">
        <f>IFERROR(VLOOKUP(CM960, DecMotifs!$A$1:$B$306, 2, 0),"")</f>
        <v/>
      </c>
      <c r="CO960" s="71"/>
      <c r="CP960" s="79" t="str">
        <f>IFERROR(VLOOKUP(CO960, MarginalDec!$A$2:$B$253, 2, 0),"")</f>
        <v/>
      </c>
      <c r="CQ960" s="71"/>
      <c r="CR960" s="79" t="str">
        <f>IFERROR(VLOOKUP(CQ960, MarginalDec!$A$2:$B$253, 2, 0),"")</f>
        <v/>
      </c>
      <c r="CS960" s="71"/>
      <c r="CT960" s="79" t="str">
        <f>IFERROR(VLOOKUP(CS960, MarginalDec!$A$2:$B$253, 2, 0),"")</f>
        <v/>
      </c>
      <c r="CU960" s="71"/>
      <c r="CV960" s="79" t="str">
        <f>IF(ISBLANK(CU960),"", IFERROR(VLOOKUP(CU960, Tooling!$A$2:$B$252, 2, 0),""))</f>
        <v/>
      </c>
      <c r="CW960" s="71"/>
      <c r="CX960" s="79" t="str">
        <f>IF(ISBLANK(CW960),"", IFERROR(VLOOKUP(CW960, Tooling!$A$2:$B$252, 2, 0),""))</f>
        <v/>
      </c>
      <c r="CY960" s="71"/>
      <c r="CZ960" s="79" t="str">
        <f>IF(ISBLANK(CY960),"", IFERROR(VLOOKUP(CY960, Repairs!$A$2:$B$252, 2, 0),""))</f>
        <v/>
      </c>
      <c r="DA960" s="77"/>
      <c r="DB960" s="71"/>
      <c r="DC960" s="79" t="str">
        <f>IFERROR(VLOOKUP(DB960, DatingReason!$A$2:$B$252, 2, 0),"")</f>
        <v/>
      </c>
      <c r="DD960" s="123" t="str">
        <f t="shared" si="183"/>
        <v/>
      </c>
      <c r="DF960" s="119" t="str">
        <f t="array" ref="DF960">IF(AND($B960&lt;&gt;"", $DE960&lt;&gt;"", $DE960&lt;&gt;"No"),MAX(IF($B960=PEOPLE!$B$4:$B$1000, PEOPLE!$Q$4:$Q$1000,""))+100,"")</f>
        <v/>
      </c>
      <c r="DG960" s="68"/>
      <c r="DH960" s="76">
        <f>COUNTIF(PEOPLE!B:B, MEMORIALS!B960)</f>
        <v>0</v>
      </c>
      <c r="DI960" s="82"/>
      <c r="DJ960" s="82"/>
      <c r="DK960" s="82"/>
      <c r="DL960" s="68"/>
      <c r="DM960" s="68"/>
      <c r="DN960" s="68"/>
      <c r="DO960" s="68"/>
      <c r="DP960" s="68"/>
    </row>
    <row r="961" spans="1:120" ht="15" customHeight="1" x14ac:dyDescent="0.25">
      <c r="A961" s="68"/>
      <c r="B961" s="69"/>
      <c r="C961" s="68"/>
      <c r="D961" s="68"/>
      <c r="E961" s="70" t="str">
        <f>IF(D961="","",VLOOKUP(D961,Denomination!$A$2:$B$50, 2, 0))</f>
        <v/>
      </c>
      <c r="F961" s="68"/>
      <c r="G961" s="71"/>
      <c r="H961" s="70" t="str">
        <f>IF(G961="","",VLOOKUP(G961,MCondition!$A$2:$B$50, 2, 0))</f>
        <v/>
      </c>
      <c r="I961" s="72"/>
      <c r="J961" s="71"/>
      <c r="K961" s="70" t="str">
        <f>IF(J961="","",VLOOKUP(J961,ICondition!$A$2:$B$50, 2, 0))</f>
        <v/>
      </c>
      <c r="L961" s="73"/>
      <c r="M961" s="73"/>
      <c r="N961" s="73"/>
      <c r="O961" s="73"/>
      <c r="P961" s="73"/>
      <c r="Q961" s="73"/>
      <c r="R961" s="78"/>
      <c r="S961" s="79" t="str">
        <f>IFERROR(VLOOKUP(R961,Material!$A$2:$B$59, 2, 0),"")</f>
        <v/>
      </c>
      <c r="T961" s="71"/>
      <c r="U961" s="79" t="str">
        <f>IFERROR(VLOOKUP(T961,Material!$A$2:$B$59, 2, 0),"")</f>
        <v/>
      </c>
      <c r="V961" s="71"/>
      <c r="W961" s="79" t="str">
        <f>IFERROR(VLOOKUP(V961,Material!$A$2:$B$59, 2, 0),"")</f>
        <v/>
      </c>
      <c r="X961" s="71"/>
      <c r="Y961" s="79" t="str">
        <f>IFERROR(VLOOKUP(X961,Material!$A$2:$B$59, 2, 0),"")</f>
        <v/>
      </c>
      <c r="Z961" s="71"/>
      <c r="AA961" s="79" t="str">
        <f>IFERROR(VLOOKUP(Z961,Material!$A$2:$B$59, 2, 0),"")</f>
        <v/>
      </c>
      <c r="AB961" s="74"/>
      <c r="AC961" s="75" t="e">
        <f t="shared" si="172"/>
        <v>#VALUE!</v>
      </c>
      <c r="AD961" s="75" t="e">
        <f t="shared" si="173"/>
        <v>#VALUE!</v>
      </c>
      <c r="AE961" s="75" t="e">
        <f t="shared" si="175"/>
        <v>#VALUE!</v>
      </c>
      <c r="AF961" s="75" t="e">
        <f t="shared" si="174"/>
        <v>#VALUE!</v>
      </c>
      <c r="AG961" s="75" t="e">
        <f t="shared" si="176"/>
        <v>#VALUE!</v>
      </c>
      <c r="AH961" s="75" t="e">
        <f t="shared" si="177"/>
        <v>#VALUE!</v>
      </c>
      <c r="AI961" s="75" t="e">
        <f t="shared" si="178"/>
        <v>#VALUE!</v>
      </c>
      <c r="AJ961" s="80" t="e">
        <f t="shared" si="179"/>
        <v>#VALUE!</v>
      </c>
      <c r="AK961" s="79" t="str">
        <f>(IFERROR(VLOOKUP(AB961,Categories!$A$2:$B$20,2,1),""))</f>
        <v/>
      </c>
      <c r="AL961" s="79" t="str">
        <f ca="1">IFERROR(VLOOKUP((HLOOKUP((VLOOKUP($AB961,Categories!$A$2:$F$20,3,1)), $AB$3:$AJ961, (ROW()-ROW($AB$3)+1), 0)), INDIRECT(VLOOKUP($AB961,Categories!$A$2:$F$20,6,1)),2,0),AK961)</f>
        <v/>
      </c>
      <c r="AM961" s="79" t="str">
        <f ca="1">IFERROR(VLOOKUP((HLOOKUP((VLOOKUP($AB961,Categories!$A$2:$F$20,4,1)),$AB$3:$AJ961,(ROW()-ROW($AB$3)+1),0)),INDIRECT(VLOOKUP($AB961,Categories!$A$2:$H$20,7,1)),2,0),"")</f>
        <v/>
      </c>
      <c r="AN961" s="79" t="str">
        <f ca="1">IFERROR(VLOOKUP((HLOOKUP((VLOOKUP($AB961,Categories!$A$2:$F$20,5,1)), $AB$3:$AJ961, (ROW()-ROW($AB$3)+1), 0)), INDIRECT(VLOOKUP($AB961,Categories!$A$2:$H$20,8,1)),2,0),"")</f>
        <v/>
      </c>
      <c r="AO961" s="79" t="str">
        <f t="shared" ca="1" si="180"/>
        <v/>
      </c>
      <c r="AP961" s="81"/>
      <c r="AQ961" s="70" t="str">
        <f>IFERROR(VLOOKUP(VALUE(MID(AP961,1,1)),AdditionalElements!$A$2:$B$50,2,0),"")</f>
        <v/>
      </c>
      <c r="AR961" s="70" t="str">
        <f>IFERROR(VLOOKUP(VALUE(MID(AP961,2,1)),AdditionalElements!$H$2:$I$50,2,0),"")</f>
        <v/>
      </c>
      <c r="AS961" s="70" t="str">
        <f>IFERROR(VLOOKUP(VALUE(MID(AP961,3,1)),AdditionalElements!$O$2:$P$50,2,0),"")</f>
        <v/>
      </c>
      <c r="AT961" s="70" t="str">
        <f>IFERROR(VLOOKUP(VALUE(MID(AP961,4,1)),AdditionalElements!$V$2:$W$50,2,0),"")</f>
        <v/>
      </c>
      <c r="AU961" s="71"/>
      <c r="AV961" s="79" t="str">
        <f>IFERROR(IF(VALUE(MID(AU961,1,1))=1, VLOOKUP(VALUE(MID(AU961,1,1)), TxtPanelShape!$A$2:$C$50, 3, 0), (IF(VALUE(MID(AU961,1,1))&gt;=7, VLOOKUP(VALUE(MID(AU961,1,1)), TxtPanelShape!$A$2:$C$50, 3, 0),VLOOKUP(VALUE(MID(AU961,1,2)),TxtPanelShape!$A$2:$C$50,3,0)))), "")</f>
        <v/>
      </c>
      <c r="AW961" s="79" t="str">
        <f>IFERROR(IF(VALUE(MID(AU961,1,1))=1, ", "&amp;VLOOKUP(VALUE(MID(AU961,2,1)), TxtPanelShape!$H$2:$I$50, 2, 0), IF(VALUE(MID(AU961,1,1))&gt;=7, ", "&amp;VLOOKUP(VALUE(MID(AU961,2,1)), TxtPanelShape!$H$2:$I$50, 2, 0),"")), "")</f>
        <v/>
      </c>
      <c r="AX961" s="79" t="str">
        <f>IFERROR(IF(VALUE(MID(AU961,1,1))=1, ", "&amp;VLOOKUP(VALUE(MID(AU961,3,1)), TxtPanelShape!$O$2:$P$50, 2, 0), IF(VALUE(MID(AU961,1,1))&gt;=7, ", "&amp;VLOOKUP(VALUE(MID(AU961,3,1)), TxtPanelShape!$O$2:$P$50, 2, 0),"")),"")</f>
        <v/>
      </c>
      <c r="AY961" s="79" t="str">
        <f>IFERROR("; "&amp;VLOOKUP(VALUE(MID(AU961,4,1)), TxtPanelShape!$V$2:$W$50,2,0),"")</f>
        <v/>
      </c>
      <c r="AZ961" s="79" t="str">
        <f t="shared" si="181"/>
        <v/>
      </c>
      <c r="BA961" s="71"/>
      <c r="BB961" s="79" t="str">
        <f>IFERROR(IF(VALUE(MID(BA961,1,1))=1, VLOOKUP(VALUE(MID(BA961,1,1)), TxtPanelShape!$A$2:$C$50, 3, 0), (IF(VALUE(MID(BA961,1,1))&gt;=7, VLOOKUP(VALUE(MID(BA961,1,1)), TxtPanelShape!$A$2:$C$50, 3, 0),VLOOKUP(VALUE(MID(BA961,1,2)),TxtPanelShape!$A$2:$C$50,3,0)))), "")</f>
        <v/>
      </c>
      <c r="BC961" s="79" t="str">
        <f>IFERROR(IF(VALUE(MID(BA961,1,1))=1, ", "&amp;VLOOKUP(VALUE(MID(BA961,2,1)), TxtPanelShape!$H$2:$I$50, 2, 0), IF(VALUE(MID(BA961,1,1))&gt;=7, ", "&amp;VLOOKUP(VALUE(MID(BA961,2,1)), TxtPanelShape!$H$2:$I$50, 2, 0),"")), "")</f>
        <v/>
      </c>
      <c r="BD961" s="79" t="str">
        <f>IFERROR(IF(VALUE(MID(BA961,1,1))=1, ", "&amp;VLOOKUP(VALUE(MID(BA961,3,1)), TxtPanelShape!$O$2:$P$50, 2, 0), IF(VALUE(MID(BA961,1,1))&gt;=7, ", "&amp;VLOOKUP(VALUE(MID(BA961,3,1)), TxtPanelShape!$O$2:$P$50, 2, 0),"")),"")</f>
        <v/>
      </c>
      <c r="BE961" s="79" t="str">
        <f>IFERROR("; "&amp;VLOOKUP(VALUE(MID(BA961,4,1)), TxtPanelShape!$V$2:$W$50,2,0),"")</f>
        <v/>
      </c>
      <c r="BF961" s="79" t="str">
        <f t="shared" si="182"/>
        <v/>
      </c>
      <c r="BG961" s="71"/>
      <c r="BH961" s="79" t="str">
        <f>IFERROR(VLOOKUP(BG961, TxtPanelDefinition!$A$2:$B$50, 2, 0),"")</f>
        <v/>
      </c>
      <c r="BI961" s="71"/>
      <c r="BJ961" s="79" t="str">
        <f>IFERROR(VLOOKUP(BI961, TxtPanelDefinition!$A$2:$B$50, 2, 0),"")</f>
        <v/>
      </c>
      <c r="BK961" s="71"/>
      <c r="BL961" s="79" t="str">
        <f>IFERROR(VLOOKUP(BK961, InscrTechniques!$A$2:$B$50, 2, 0),"")</f>
        <v/>
      </c>
      <c r="BM961" s="71"/>
      <c r="BN961" s="79" t="str">
        <f>IFERROR(VLOOKUP(BM961, InscrTechniques!$A$2:$B$50, 2, 0),"")</f>
        <v/>
      </c>
      <c r="BO961" s="71"/>
      <c r="BP961" s="79" t="str">
        <f>IFERROR(VLOOKUP(BO961, InscrTechniques!$A$2:$B$50, 2, 0),"")</f>
        <v/>
      </c>
      <c r="BQ961" s="71"/>
      <c r="BR961" s="79" t="str">
        <f>IFERROR(VLOOKUP(BQ961, InscrTechniques!$A$2:$B$50, 2, 0),"")</f>
        <v/>
      </c>
      <c r="BS961" s="71"/>
      <c r="BT961" s="79" t="str">
        <f>IFERROR(VLOOKUP(BS961, InscrTechniques!$A$2:$B$50, 2, 0),"")</f>
        <v/>
      </c>
      <c r="BU961" s="71"/>
      <c r="BV961" s="79" t="str">
        <f>IFERROR(VLOOKUP(BU961, InscrTechniques!$A$2:$B$50, 2, 0),"")</f>
        <v/>
      </c>
      <c r="BW961" s="125"/>
      <c r="BX961" s="79" t="str">
        <f>IFERROR(VLOOKUP(BW961, InscrTechniques!$A$2:$B$50, 2, 0),"")</f>
        <v/>
      </c>
      <c r="BY961" s="125"/>
      <c r="BZ961" s="79" t="str">
        <f>IFERROR(VLOOKUP(BY961, InscrTechniques!$A$2:$B$50, 2, 0),"")</f>
        <v/>
      </c>
      <c r="CA961" s="74"/>
      <c r="CB961" s="114" t="str">
        <f>IFERROR(VLOOKUP(CA961, LetterStyle!$A$2:$B$50, 2, 0),"")</f>
        <v/>
      </c>
      <c r="CC961" s="74"/>
      <c r="CD961" s="114" t="str">
        <f>IFERROR(VLOOKUP(CC961, LetterStyle!$A$2:$B$50, 2, 0),"")</f>
        <v/>
      </c>
      <c r="CE961" s="74"/>
      <c r="CF961" s="114" t="str">
        <f>IFERROR(VLOOKUP(CE961, LetterStyle!$A$2:$B$50, 2, 0),"")</f>
        <v/>
      </c>
      <c r="CG961" s="74"/>
      <c r="CH961" s="79" t="str">
        <f>IFERROR(VLOOKUP(CG961, LetterStyle!$A$2:$B$50, 2, 0),"")</f>
        <v/>
      </c>
      <c r="CI961" s="71"/>
      <c r="CJ961" s="79" t="str">
        <f>IFERROR(VLOOKUP(CI961, DecMotifs!$A$1:$B$306, 2, 0),"")</f>
        <v/>
      </c>
      <c r="CK961" s="71"/>
      <c r="CL961" s="79" t="str">
        <f>IFERROR(VLOOKUP(CK961, DecMotifs!$A$1:$B$306, 2, 0),"")</f>
        <v/>
      </c>
      <c r="CM961" s="71"/>
      <c r="CN961" s="79" t="str">
        <f>IFERROR(VLOOKUP(CM961, DecMotifs!$A$1:$B$306, 2, 0),"")</f>
        <v/>
      </c>
      <c r="CO961" s="71"/>
      <c r="CP961" s="79" t="str">
        <f>IFERROR(VLOOKUP(CO961, MarginalDec!$A$2:$B$253, 2, 0),"")</f>
        <v/>
      </c>
      <c r="CQ961" s="71"/>
      <c r="CR961" s="79" t="str">
        <f>IFERROR(VLOOKUP(CQ961, MarginalDec!$A$2:$B$253, 2, 0),"")</f>
        <v/>
      </c>
      <c r="CS961" s="71"/>
      <c r="CT961" s="79" t="str">
        <f>IFERROR(VLOOKUP(CS961, MarginalDec!$A$2:$B$253, 2, 0),"")</f>
        <v/>
      </c>
      <c r="CU961" s="71"/>
      <c r="CV961" s="79" t="str">
        <f>IF(ISBLANK(CU961),"", IFERROR(VLOOKUP(CU961, Tooling!$A$2:$B$252, 2, 0),""))</f>
        <v/>
      </c>
      <c r="CW961" s="71"/>
      <c r="CX961" s="79" t="str">
        <f>IF(ISBLANK(CW961),"", IFERROR(VLOOKUP(CW961, Tooling!$A$2:$B$252, 2, 0),""))</f>
        <v/>
      </c>
      <c r="CY961" s="71"/>
      <c r="CZ961" s="79" t="str">
        <f>IF(ISBLANK(CY961),"", IFERROR(VLOOKUP(CY961, Repairs!$A$2:$B$252, 2, 0),""))</f>
        <v/>
      </c>
      <c r="DA961" s="77"/>
      <c r="DB961" s="71"/>
      <c r="DC961" s="79" t="str">
        <f>IFERROR(VLOOKUP(DB961, DatingReason!$A$2:$B$252, 2, 0),"")</f>
        <v/>
      </c>
      <c r="DD961" s="123" t="str">
        <f t="shared" si="183"/>
        <v/>
      </c>
      <c r="DF961" s="119" t="str">
        <f t="array" ref="DF961">IF(AND($B961&lt;&gt;"", $DE961&lt;&gt;"", $DE961&lt;&gt;"No"),MAX(IF($B961=PEOPLE!$B$4:$B$1000, PEOPLE!$Q$4:$Q$1000,""))+100,"")</f>
        <v/>
      </c>
      <c r="DG961" s="68"/>
      <c r="DH961" s="76">
        <f>COUNTIF(PEOPLE!B:B, MEMORIALS!B961)</f>
        <v>0</v>
      </c>
      <c r="DI961" s="82"/>
      <c r="DJ961" s="82"/>
      <c r="DK961" s="82"/>
      <c r="DL961" s="68"/>
      <c r="DM961" s="68"/>
      <c r="DN961" s="68"/>
      <c r="DO961" s="68"/>
      <c r="DP961" s="68"/>
    </row>
    <row r="962" spans="1:120" ht="15" customHeight="1" x14ac:dyDescent="0.25">
      <c r="A962" s="68"/>
      <c r="B962" s="69"/>
      <c r="C962" s="68"/>
      <c r="D962" s="68"/>
      <c r="E962" s="70" t="str">
        <f>IF(D962="","",VLOOKUP(D962,Denomination!$A$2:$B$50, 2, 0))</f>
        <v/>
      </c>
      <c r="F962" s="68"/>
      <c r="G962" s="71"/>
      <c r="H962" s="70" t="str">
        <f>IF(G962="","",VLOOKUP(G962,MCondition!$A$2:$B$50, 2, 0))</f>
        <v/>
      </c>
      <c r="I962" s="72"/>
      <c r="J962" s="71"/>
      <c r="K962" s="70" t="str">
        <f>IF(J962="","",VLOOKUP(J962,ICondition!$A$2:$B$50, 2, 0))</f>
        <v/>
      </c>
      <c r="L962" s="73"/>
      <c r="M962" s="73"/>
      <c r="N962" s="73"/>
      <c r="O962" s="73"/>
      <c r="P962" s="73"/>
      <c r="Q962" s="73"/>
      <c r="R962" s="78"/>
      <c r="S962" s="79" t="str">
        <f>IFERROR(VLOOKUP(R962,Material!$A$2:$B$59, 2, 0),"")</f>
        <v/>
      </c>
      <c r="T962" s="71"/>
      <c r="U962" s="79" t="str">
        <f>IFERROR(VLOOKUP(T962,Material!$A$2:$B$59, 2, 0),"")</f>
        <v/>
      </c>
      <c r="V962" s="71"/>
      <c r="W962" s="79" t="str">
        <f>IFERROR(VLOOKUP(V962,Material!$A$2:$B$59, 2, 0),"")</f>
        <v/>
      </c>
      <c r="X962" s="71"/>
      <c r="Y962" s="79" t="str">
        <f>IFERROR(VLOOKUP(X962,Material!$A$2:$B$59, 2, 0),"")</f>
        <v/>
      </c>
      <c r="Z962" s="71"/>
      <c r="AA962" s="79" t="str">
        <f>IFERROR(VLOOKUP(Z962,Material!$A$2:$B$59, 2, 0),"")</f>
        <v/>
      </c>
      <c r="AB962" s="74"/>
      <c r="AC962" s="75" t="e">
        <f t="shared" si="172"/>
        <v>#VALUE!</v>
      </c>
      <c r="AD962" s="75" t="e">
        <f t="shared" si="173"/>
        <v>#VALUE!</v>
      </c>
      <c r="AE962" s="75" t="e">
        <f t="shared" si="175"/>
        <v>#VALUE!</v>
      </c>
      <c r="AF962" s="75" t="e">
        <f t="shared" si="174"/>
        <v>#VALUE!</v>
      </c>
      <c r="AG962" s="75" t="e">
        <f t="shared" si="176"/>
        <v>#VALUE!</v>
      </c>
      <c r="AH962" s="75" t="e">
        <f t="shared" si="177"/>
        <v>#VALUE!</v>
      </c>
      <c r="AI962" s="75" t="e">
        <f t="shared" si="178"/>
        <v>#VALUE!</v>
      </c>
      <c r="AJ962" s="80" t="e">
        <f t="shared" si="179"/>
        <v>#VALUE!</v>
      </c>
      <c r="AK962" s="79" t="str">
        <f>(IFERROR(VLOOKUP(AB962,Categories!$A$2:$B$20,2,1),""))</f>
        <v/>
      </c>
      <c r="AL962" s="79" t="str">
        <f ca="1">IFERROR(VLOOKUP((HLOOKUP((VLOOKUP($AB962,Categories!$A$2:$F$20,3,1)), $AB$3:$AJ962, (ROW()-ROW($AB$3)+1), 0)), INDIRECT(VLOOKUP($AB962,Categories!$A$2:$F$20,6,1)),2,0),AK962)</f>
        <v/>
      </c>
      <c r="AM962" s="79" t="str">
        <f ca="1">IFERROR(VLOOKUP((HLOOKUP((VLOOKUP($AB962,Categories!$A$2:$F$20,4,1)),$AB$3:$AJ962,(ROW()-ROW($AB$3)+1),0)),INDIRECT(VLOOKUP($AB962,Categories!$A$2:$H$20,7,1)),2,0),"")</f>
        <v/>
      </c>
      <c r="AN962" s="79" t="str">
        <f ca="1">IFERROR(VLOOKUP((HLOOKUP((VLOOKUP($AB962,Categories!$A$2:$F$20,5,1)), $AB$3:$AJ962, (ROW()-ROW($AB$3)+1), 0)), INDIRECT(VLOOKUP($AB962,Categories!$A$2:$H$20,8,1)),2,0),"")</f>
        <v/>
      </c>
      <c r="AO962" s="79" t="str">
        <f t="shared" ca="1" si="180"/>
        <v/>
      </c>
      <c r="AP962" s="81"/>
      <c r="AQ962" s="70" t="str">
        <f>IFERROR(VLOOKUP(VALUE(MID(AP962,1,1)),AdditionalElements!$A$2:$B$50,2,0),"")</f>
        <v/>
      </c>
      <c r="AR962" s="70" t="str">
        <f>IFERROR(VLOOKUP(VALUE(MID(AP962,2,1)),AdditionalElements!$H$2:$I$50,2,0),"")</f>
        <v/>
      </c>
      <c r="AS962" s="70" t="str">
        <f>IFERROR(VLOOKUP(VALUE(MID(AP962,3,1)),AdditionalElements!$O$2:$P$50,2,0),"")</f>
        <v/>
      </c>
      <c r="AT962" s="70" t="str">
        <f>IFERROR(VLOOKUP(VALUE(MID(AP962,4,1)),AdditionalElements!$V$2:$W$50,2,0),"")</f>
        <v/>
      </c>
      <c r="AU962" s="71"/>
      <c r="AV962" s="79" t="str">
        <f>IFERROR(IF(VALUE(MID(AU962,1,1))=1, VLOOKUP(VALUE(MID(AU962,1,1)), TxtPanelShape!$A$2:$C$50, 3, 0), (IF(VALUE(MID(AU962,1,1))&gt;=7, VLOOKUP(VALUE(MID(AU962,1,1)), TxtPanelShape!$A$2:$C$50, 3, 0),VLOOKUP(VALUE(MID(AU962,1,2)),TxtPanelShape!$A$2:$C$50,3,0)))), "")</f>
        <v/>
      </c>
      <c r="AW962" s="79" t="str">
        <f>IFERROR(IF(VALUE(MID(AU962,1,1))=1, ", "&amp;VLOOKUP(VALUE(MID(AU962,2,1)), TxtPanelShape!$H$2:$I$50, 2, 0), IF(VALUE(MID(AU962,1,1))&gt;=7, ", "&amp;VLOOKUP(VALUE(MID(AU962,2,1)), TxtPanelShape!$H$2:$I$50, 2, 0),"")), "")</f>
        <v/>
      </c>
      <c r="AX962" s="79" t="str">
        <f>IFERROR(IF(VALUE(MID(AU962,1,1))=1, ", "&amp;VLOOKUP(VALUE(MID(AU962,3,1)), TxtPanelShape!$O$2:$P$50, 2, 0), IF(VALUE(MID(AU962,1,1))&gt;=7, ", "&amp;VLOOKUP(VALUE(MID(AU962,3,1)), TxtPanelShape!$O$2:$P$50, 2, 0),"")),"")</f>
        <v/>
      </c>
      <c r="AY962" s="79" t="str">
        <f>IFERROR("; "&amp;VLOOKUP(VALUE(MID(AU962,4,1)), TxtPanelShape!$V$2:$W$50,2,0),"")</f>
        <v/>
      </c>
      <c r="AZ962" s="79" t="str">
        <f t="shared" si="181"/>
        <v/>
      </c>
      <c r="BA962" s="71"/>
      <c r="BB962" s="79" t="str">
        <f>IFERROR(IF(VALUE(MID(BA962,1,1))=1, VLOOKUP(VALUE(MID(BA962,1,1)), TxtPanelShape!$A$2:$C$50, 3, 0), (IF(VALUE(MID(BA962,1,1))&gt;=7, VLOOKUP(VALUE(MID(BA962,1,1)), TxtPanelShape!$A$2:$C$50, 3, 0),VLOOKUP(VALUE(MID(BA962,1,2)),TxtPanelShape!$A$2:$C$50,3,0)))), "")</f>
        <v/>
      </c>
      <c r="BC962" s="79" t="str">
        <f>IFERROR(IF(VALUE(MID(BA962,1,1))=1, ", "&amp;VLOOKUP(VALUE(MID(BA962,2,1)), TxtPanelShape!$H$2:$I$50, 2, 0), IF(VALUE(MID(BA962,1,1))&gt;=7, ", "&amp;VLOOKUP(VALUE(MID(BA962,2,1)), TxtPanelShape!$H$2:$I$50, 2, 0),"")), "")</f>
        <v/>
      </c>
      <c r="BD962" s="79" t="str">
        <f>IFERROR(IF(VALUE(MID(BA962,1,1))=1, ", "&amp;VLOOKUP(VALUE(MID(BA962,3,1)), TxtPanelShape!$O$2:$P$50, 2, 0), IF(VALUE(MID(BA962,1,1))&gt;=7, ", "&amp;VLOOKUP(VALUE(MID(BA962,3,1)), TxtPanelShape!$O$2:$P$50, 2, 0),"")),"")</f>
        <v/>
      </c>
      <c r="BE962" s="79" t="str">
        <f>IFERROR("; "&amp;VLOOKUP(VALUE(MID(BA962,4,1)), TxtPanelShape!$V$2:$W$50,2,0),"")</f>
        <v/>
      </c>
      <c r="BF962" s="79" t="str">
        <f t="shared" si="182"/>
        <v/>
      </c>
      <c r="BG962" s="71"/>
      <c r="BH962" s="79" t="str">
        <f>IFERROR(VLOOKUP(BG962, TxtPanelDefinition!$A$2:$B$50, 2, 0),"")</f>
        <v/>
      </c>
      <c r="BI962" s="71"/>
      <c r="BJ962" s="79" t="str">
        <f>IFERROR(VLOOKUP(BI962, TxtPanelDefinition!$A$2:$B$50, 2, 0),"")</f>
        <v/>
      </c>
      <c r="BK962" s="71"/>
      <c r="BL962" s="79" t="str">
        <f>IFERROR(VLOOKUP(BK962, InscrTechniques!$A$2:$B$50, 2, 0),"")</f>
        <v/>
      </c>
      <c r="BM962" s="71"/>
      <c r="BN962" s="79" t="str">
        <f>IFERROR(VLOOKUP(BM962, InscrTechniques!$A$2:$B$50, 2, 0),"")</f>
        <v/>
      </c>
      <c r="BO962" s="71"/>
      <c r="BP962" s="79" t="str">
        <f>IFERROR(VLOOKUP(BO962, InscrTechniques!$A$2:$B$50, 2, 0),"")</f>
        <v/>
      </c>
      <c r="BQ962" s="71"/>
      <c r="BR962" s="79" t="str">
        <f>IFERROR(VLOOKUP(BQ962, InscrTechniques!$A$2:$B$50, 2, 0),"")</f>
        <v/>
      </c>
      <c r="BS962" s="71"/>
      <c r="BT962" s="79" t="str">
        <f>IFERROR(VLOOKUP(BS962, InscrTechniques!$A$2:$B$50, 2, 0),"")</f>
        <v/>
      </c>
      <c r="BU962" s="71"/>
      <c r="BV962" s="79" t="str">
        <f>IFERROR(VLOOKUP(BU962, InscrTechniques!$A$2:$B$50, 2, 0),"")</f>
        <v/>
      </c>
      <c r="BW962" s="125"/>
      <c r="BX962" s="79" t="str">
        <f>IFERROR(VLOOKUP(BW962, InscrTechniques!$A$2:$B$50, 2, 0),"")</f>
        <v/>
      </c>
      <c r="BY962" s="125"/>
      <c r="BZ962" s="79" t="str">
        <f>IFERROR(VLOOKUP(BY962, InscrTechniques!$A$2:$B$50, 2, 0),"")</f>
        <v/>
      </c>
      <c r="CA962" s="74"/>
      <c r="CB962" s="114" t="str">
        <f>IFERROR(VLOOKUP(CA962, LetterStyle!$A$2:$B$50, 2, 0),"")</f>
        <v/>
      </c>
      <c r="CC962" s="74"/>
      <c r="CD962" s="114" t="str">
        <f>IFERROR(VLOOKUP(CC962, LetterStyle!$A$2:$B$50, 2, 0),"")</f>
        <v/>
      </c>
      <c r="CE962" s="74"/>
      <c r="CF962" s="114" t="str">
        <f>IFERROR(VLOOKUP(CE962, LetterStyle!$A$2:$B$50, 2, 0),"")</f>
        <v/>
      </c>
      <c r="CG962" s="74"/>
      <c r="CH962" s="79" t="str">
        <f>IFERROR(VLOOKUP(CG962, LetterStyle!$A$2:$B$50, 2, 0),"")</f>
        <v/>
      </c>
      <c r="CI962" s="71"/>
      <c r="CJ962" s="79" t="str">
        <f>IFERROR(VLOOKUP(CI962, DecMotifs!$A$1:$B$306, 2, 0),"")</f>
        <v/>
      </c>
      <c r="CK962" s="71"/>
      <c r="CL962" s="79" t="str">
        <f>IFERROR(VLOOKUP(CK962, DecMotifs!$A$1:$B$306, 2, 0),"")</f>
        <v/>
      </c>
      <c r="CM962" s="71"/>
      <c r="CN962" s="79" t="str">
        <f>IFERROR(VLOOKUP(CM962, DecMotifs!$A$1:$B$306, 2, 0),"")</f>
        <v/>
      </c>
      <c r="CO962" s="71"/>
      <c r="CP962" s="79" t="str">
        <f>IFERROR(VLOOKUP(CO962, MarginalDec!$A$2:$B$253, 2, 0),"")</f>
        <v/>
      </c>
      <c r="CQ962" s="71"/>
      <c r="CR962" s="79" t="str">
        <f>IFERROR(VLOOKUP(CQ962, MarginalDec!$A$2:$B$253, 2, 0),"")</f>
        <v/>
      </c>
      <c r="CS962" s="71"/>
      <c r="CT962" s="79" t="str">
        <f>IFERROR(VLOOKUP(CS962, MarginalDec!$A$2:$B$253, 2, 0),"")</f>
        <v/>
      </c>
      <c r="CU962" s="71"/>
      <c r="CV962" s="79" t="str">
        <f>IF(ISBLANK(CU962),"", IFERROR(VLOOKUP(CU962, Tooling!$A$2:$B$252, 2, 0),""))</f>
        <v/>
      </c>
      <c r="CW962" s="71"/>
      <c r="CX962" s="79" t="str">
        <f>IF(ISBLANK(CW962),"", IFERROR(VLOOKUP(CW962, Tooling!$A$2:$B$252, 2, 0),""))</f>
        <v/>
      </c>
      <c r="CY962" s="71"/>
      <c r="CZ962" s="79" t="str">
        <f>IF(ISBLANK(CY962),"", IFERROR(VLOOKUP(CY962, Repairs!$A$2:$B$252, 2, 0),""))</f>
        <v/>
      </c>
      <c r="DA962" s="77"/>
      <c r="DB962" s="71"/>
      <c r="DC962" s="79" t="str">
        <f>IFERROR(VLOOKUP(DB962, DatingReason!$A$2:$B$252, 2, 0),"")</f>
        <v/>
      </c>
      <c r="DD962" s="123" t="str">
        <f t="shared" si="183"/>
        <v/>
      </c>
      <c r="DF962" s="119" t="str">
        <f t="array" ref="DF962">IF(AND($B962&lt;&gt;"", $DE962&lt;&gt;"", $DE962&lt;&gt;"No"),MAX(IF($B962=PEOPLE!$B$4:$B$1000, PEOPLE!$Q$4:$Q$1000,""))+100,"")</f>
        <v/>
      </c>
      <c r="DG962" s="68"/>
      <c r="DH962" s="76">
        <f>COUNTIF(PEOPLE!B:B, MEMORIALS!B962)</f>
        <v>0</v>
      </c>
      <c r="DI962" s="82"/>
      <c r="DJ962" s="82"/>
      <c r="DK962" s="82"/>
      <c r="DL962" s="68"/>
      <c r="DM962" s="68"/>
      <c r="DN962" s="68"/>
      <c r="DO962" s="68"/>
      <c r="DP962" s="68"/>
    </row>
    <row r="963" spans="1:120" ht="15" customHeight="1" x14ac:dyDescent="0.25">
      <c r="A963" s="68"/>
      <c r="B963" s="69"/>
      <c r="C963" s="68"/>
      <c r="D963" s="68"/>
      <c r="E963" s="70" t="str">
        <f>IF(D963="","",VLOOKUP(D963,Denomination!$A$2:$B$50, 2, 0))</f>
        <v/>
      </c>
      <c r="F963" s="68"/>
      <c r="G963" s="71"/>
      <c r="H963" s="70" t="str">
        <f>IF(G963="","",VLOOKUP(G963,MCondition!$A$2:$B$50, 2, 0))</f>
        <v/>
      </c>
      <c r="I963" s="72"/>
      <c r="J963" s="71"/>
      <c r="K963" s="70" t="str">
        <f>IF(J963="","",VLOOKUP(J963,ICondition!$A$2:$B$50, 2, 0))</f>
        <v/>
      </c>
      <c r="L963" s="73"/>
      <c r="M963" s="73"/>
      <c r="N963" s="73"/>
      <c r="O963" s="73"/>
      <c r="P963" s="73"/>
      <c r="Q963" s="73"/>
      <c r="R963" s="78"/>
      <c r="S963" s="79" t="str">
        <f>IFERROR(VLOOKUP(R963,Material!$A$2:$B$59, 2, 0),"")</f>
        <v/>
      </c>
      <c r="T963" s="71"/>
      <c r="U963" s="79" t="str">
        <f>IFERROR(VLOOKUP(T963,Material!$A$2:$B$59, 2, 0),"")</f>
        <v/>
      </c>
      <c r="V963" s="71"/>
      <c r="W963" s="79" t="str">
        <f>IFERROR(VLOOKUP(V963,Material!$A$2:$B$59, 2, 0),"")</f>
        <v/>
      </c>
      <c r="X963" s="71"/>
      <c r="Y963" s="79" t="str">
        <f>IFERROR(VLOOKUP(X963,Material!$A$2:$B$59, 2, 0),"")</f>
        <v/>
      </c>
      <c r="Z963" s="71"/>
      <c r="AA963" s="79" t="str">
        <f>IFERROR(VLOOKUP(Z963,Material!$A$2:$B$59, 2, 0),"")</f>
        <v/>
      </c>
      <c r="AB963" s="74"/>
      <c r="AC963" s="75" t="e">
        <f t="shared" si="172"/>
        <v>#VALUE!</v>
      </c>
      <c r="AD963" s="75" t="e">
        <f t="shared" si="173"/>
        <v>#VALUE!</v>
      </c>
      <c r="AE963" s="75" t="e">
        <f t="shared" si="175"/>
        <v>#VALUE!</v>
      </c>
      <c r="AF963" s="75" t="e">
        <f t="shared" si="174"/>
        <v>#VALUE!</v>
      </c>
      <c r="AG963" s="75" t="e">
        <f t="shared" si="176"/>
        <v>#VALUE!</v>
      </c>
      <c r="AH963" s="75" t="e">
        <f t="shared" si="177"/>
        <v>#VALUE!</v>
      </c>
      <c r="AI963" s="75" t="e">
        <f t="shared" si="178"/>
        <v>#VALUE!</v>
      </c>
      <c r="AJ963" s="80" t="e">
        <f t="shared" si="179"/>
        <v>#VALUE!</v>
      </c>
      <c r="AK963" s="79" t="str">
        <f>(IFERROR(VLOOKUP(AB963,Categories!$A$2:$B$20,2,1),""))</f>
        <v/>
      </c>
      <c r="AL963" s="79" t="str">
        <f ca="1">IFERROR(VLOOKUP((HLOOKUP((VLOOKUP($AB963,Categories!$A$2:$F$20,3,1)), $AB$3:$AJ963, (ROW()-ROW($AB$3)+1), 0)), INDIRECT(VLOOKUP($AB963,Categories!$A$2:$F$20,6,1)),2,0),AK963)</f>
        <v/>
      </c>
      <c r="AM963" s="79" t="str">
        <f ca="1">IFERROR(VLOOKUP((HLOOKUP((VLOOKUP($AB963,Categories!$A$2:$F$20,4,1)),$AB$3:$AJ963,(ROW()-ROW($AB$3)+1),0)),INDIRECT(VLOOKUP($AB963,Categories!$A$2:$H$20,7,1)),2,0),"")</f>
        <v/>
      </c>
      <c r="AN963" s="79" t="str">
        <f ca="1">IFERROR(VLOOKUP((HLOOKUP((VLOOKUP($AB963,Categories!$A$2:$F$20,5,1)), $AB$3:$AJ963, (ROW()-ROW($AB$3)+1), 0)), INDIRECT(VLOOKUP($AB963,Categories!$A$2:$H$20,8,1)),2,0),"")</f>
        <v/>
      </c>
      <c r="AO963" s="79" t="str">
        <f t="shared" ca="1" si="180"/>
        <v/>
      </c>
      <c r="AP963" s="81"/>
      <c r="AQ963" s="70" t="str">
        <f>IFERROR(VLOOKUP(VALUE(MID(AP963,1,1)),AdditionalElements!$A$2:$B$50,2,0),"")</f>
        <v/>
      </c>
      <c r="AR963" s="70" t="str">
        <f>IFERROR(VLOOKUP(VALUE(MID(AP963,2,1)),AdditionalElements!$H$2:$I$50,2,0),"")</f>
        <v/>
      </c>
      <c r="AS963" s="70" t="str">
        <f>IFERROR(VLOOKUP(VALUE(MID(AP963,3,1)),AdditionalElements!$O$2:$P$50,2,0),"")</f>
        <v/>
      </c>
      <c r="AT963" s="70" t="str">
        <f>IFERROR(VLOOKUP(VALUE(MID(AP963,4,1)),AdditionalElements!$V$2:$W$50,2,0),"")</f>
        <v/>
      </c>
      <c r="AU963" s="71"/>
      <c r="AV963" s="79" t="str">
        <f>IFERROR(IF(VALUE(MID(AU963,1,1))=1, VLOOKUP(VALUE(MID(AU963,1,1)), TxtPanelShape!$A$2:$C$50, 3, 0), (IF(VALUE(MID(AU963,1,1))&gt;=7, VLOOKUP(VALUE(MID(AU963,1,1)), TxtPanelShape!$A$2:$C$50, 3, 0),VLOOKUP(VALUE(MID(AU963,1,2)),TxtPanelShape!$A$2:$C$50,3,0)))), "")</f>
        <v/>
      </c>
      <c r="AW963" s="79" t="str">
        <f>IFERROR(IF(VALUE(MID(AU963,1,1))=1, ", "&amp;VLOOKUP(VALUE(MID(AU963,2,1)), TxtPanelShape!$H$2:$I$50, 2, 0), IF(VALUE(MID(AU963,1,1))&gt;=7, ", "&amp;VLOOKUP(VALUE(MID(AU963,2,1)), TxtPanelShape!$H$2:$I$50, 2, 0),"")), "")</f>
        <v/>
      </c>
      <c r="AX963" s="79" t="str">
        <f>IFERROR(IF(VALUE(MID(AU963,1,1))=1, ", "&amp;VLOOKUP(VALUE(MID(AU963,3,1)), TxtPanelShape!$O$2:$P$50, 2, 0), IF(VALUE(MID(AU963,1,1))&gt;=7, ", "&amp;VLOOKUP(VALUE(MID(AU963,3,1)), TxtPanelShape!$O$2:$P$50, 2, 0),"")),"")</f>
        <v/>
      </c>
      <c r="AY963" s="79" t="str">
        <f>IFERROR("; "&amp;VLOOKUP(VALUE(MID(AU963,4,1)), TxtPanelShape!$V$2:$W$50,2,0),"")</f>
        <v/>
      </c>
      <c r="AZ963" s="79" t="str">
        <f t="shared" si="181"/>
        <v/>
      </c>
      <c r="BA963" s="71"/>
      <c r="BB963" s="79" t="str">
        <f>IFERROR(IF(VALUE(MID(BA963,1,1))=1, VLOOKUP(VALUE(MID(BA963,1,1)), TxtPanelShape!$A$2:$C$50, 3, 0), (IF(VALUE(MID(BA963,1,1))&gt;=7, VLOOKUP(VALUE(MID(BA963,1,1)), TxtPanelShape!$A$2:$C$50, 3, 0),VLOOKUP(VALUE(MID(BA963,1,2)),TxtPanelShape!$A$2:$C$50,3,0)))), "")</f>
        <v/>
      </c>
      <c r="BC963" s="79" t="str">
        <f>IFERROR(IF(VALUE(MID(BA963,1,1))=1, ", "&amp;VLOOKUP(VALUE(MID(BA963,2,1)), TxtPanelShape!$H$2:$I$50, 2, 0), IF(VALUE(MID(BA963,1,1))&gt;=7, ", "&amp;VLOOKUP(VALUE(MID(BA963,2,1)), TxtPanelShape!$H$2:$I$50, 2, 0),"")), "")</f>
        <v/>
      </c>
      <c r="BD963" s="79" t="str">
        <f>IFERROR(IF(VALUE(MID(BA963,1,1))=1, ", "&amp;VLOOKUP(VALUE(MID(BA963,3,1)), TxtPanelShape!$O$2:$P$50, 2, 0), IF(VALUE(MID(BA963,1,1))&gt;=7, ", "&amp;VLOOKUP(VALUE(MID(BA963,3,1)), TxtPanelShape!$O$2:$P$50, 2, 0),"")),"")</f>
        <v/>
      </c>
      <c r="BE963" s="79" t="str">
        <f>IFERROR("; "&amp;VLOOKUP(VALUE(MID(BA963,4,1)), TxtPanelShape!$V$2:$W$50,2,0),"")</f>
        <v/>
      </c>
      <c r="BF963" s="79" t="str">
        <f t="shared" si="182"/>
        <v/>
      </c>
      <c r="BG963" s="71"/>
      <c r="BH963" s="79" t="str">
        <f>IFERROR(VLOOKUP(BG963, TxtPanelDefinition!$A$2:$B$50, 2, 0),"")</f>
        <v/>
      </c>
      <c r="BI963" s="71"/>
      <c r="BJ963" s="79" t="str">
        <f>IFERROR(VLOOKUP(BI963, TxtPanelDefinition!$A$2:$B$50, 2, 0),"")</f>
        <v/>
      </c>
      <c r="BK963" s="71"/>
      <c r="BL963" s="79" t="str">
        <f>IFERROR(VLOOKUP(BK963, InscrTechniques!$A$2:$B$50, 2, 0),"")</f>
        <v/>
      </c>
      <c r="BM963" s="71"/>
      <c r="BN963" s="79" t="str">
        <f>IFERROR(VLOOKUP(BM963, InscrTechniques!$A$2:$B$50, 2, 0),"")</f>
        <v/>
      </c>
      <c r="BO963" s="71"/>
      <c r="BP963" s="79" t="str">
        <f>IFERROR(VLOOKUP(BO963, InscrTechniques!$A$2:$B$50, 2, 0),"")</f>
        <v/>
      </c>
      <c r="BQ963" s="71"/>
      <c r="BR963" s="79" t="str">
        <f>IFERROR(VLOOKUP(BQ963, InscrTechniques!$A$2:$B$50, 2, 0),"")</f>
        <v/>
      </c>
      <c r="BS963" s="71"/>
      <c r="BT963" s="79" t="str">
        <f>IFERROR(VLOOKUP(BS963, InscrTechniques!$A$2:$B$50, 2, 0),"")</f>
        <v/>
      </c>
      <c r="BU963" s="71"/>
      <c r="BV963" s="79" t="str">
        <f>IFERROR(VLOOKUP(BU963, InscrTechniques!$A$2:$B$50, 2, 0),"")</f>
        <v/>
      </c>
      <c r="BW963" s="125"/>
      <c r="BX963" s="79" t="str">
        <f>IFERROR(VLOOKUP(BW963, InscrTechniques!$A$2:$B$50, 2, 0),"")</f>
        <v/>
      </c>
      <c r="BY963" s="125"/>
      <c r="BZ963" s="79" t="str">
        <f>IFERROR(VLOOKUP(BY963, InscrTechniques!$A$2:$B$50, 2, 0),"")</f>
        <v/>
      </c>
      <c r="CA963" s="74"/>
      <c r="CB963" s="114" t="str">
        <f>IFERROR(VLOOKUP(CA963, LetterStyle!$A$2:$B$50, 2, 0),"")</f>
        <v/>
      </c>
      <c r="CC963" s="74"/>
      <c r="CD963" s="114" t="str">
        <f>IFERROR(VLOOKUP(CC963, LetterStyle!$A$2:$B$50, 2, 0),"")</f>
        <v/>
      </c>
      <c r="CE963" s="74"/>
      <c r="CF963" s="114" t="str">
        <f>IFERROR(VLOOKUP(CE963, LetterStyle!$A$2:$B$50, 2, 0),"")</f>
        <v/>
      </c>
      <c r="CG963" s="74"/>
      <c r="CH963" s="79" t="str">
        <f>IFERROR(VLOOKUP(CG963, LetterStyle!$A$2:$B$50, 2, 0),"")</f>
        <v/>
      </c>
      <c r="CI963" s="71"/>
      <c r="CJ963" s="79" t="str">
        <f>IFERROR(VLOOKUP(CI963, DecMotifs!$A$1:$B$306, 2, 0),"")</f>
        <v/>
      </c>
      <c r="CK963" s="71"/>
      <c r="CL963" s="79" t="str">
        <f>IFERROR(VLOOKUP(CK963, DecMotifs!$A$1:$B$306, 2, 0),"")</f>
        <v/>
      </c>
      <c r="CM963" s="71"/>
      <c r="CN963" s="79" t="str">
        <f>IFERROR(VLOOKUP(CM963, DecMotifs!$A$1:$B$306, 2, 0),"")</f>
        <v/>
      </c>
      <c r="CO963" s="71"/>
      <c r="CP963" s="79" t="str">
        <f>IFERROR(VLOOKUP(CO963, MarginalDec!$A$2:$B$253, 2, 0),"")</f>
        <v/>
      </c>
      <c r="CQ963" s="71"/>
      <c r="CR963" s="79" t="str">
        <f>IFERROR(VLOOKUP(CQ963, MarginalDec!$A$2:$B$253, 2, 0),"")</f>
        <v/>
      </c>
      <c r="CS963" s="71"/>
      <c r="CT963" s="79" t="str">
        <f>IFERROR(VLOOKUP(CS963, MarginalDec!$A$2:$B$253, 2, 0),"")</f>
        <v/>
      </c>
      <c r="CU963" s="71"/>
      <c r="CV963" s="79" t="str">
        <f>IF(ISBLANK(CU963),"", IFERROR(VLOOKUP(CU963, Tooling!$A$2:$B$252, 2, 0),""))</f>
        <v/>
      </c>
      <c r="CW963" s="71"/>
      <c r="CX963" s="79" t="str">
        <f>IF(ISBLANK(CW963),"", IFERROR(VLOOKUP(CW963, Tooling!$A$2:$B$252, 2, 0),""))</f>
        <v/>
      </c>
      <c r="CY963" s="71"/>
      <c r="CZ963" s="79" t="str">
        <f>IF(ISBLANK(CY963),"", IFERROR(VLOOKUP(CY963, Repairs!$A$2:$B$252, 2, 0),""))</f>
        <v/>
      </c>
      <c r="DA963" s="77"/>
      <c r="DB963" s="71"/>
      <c r="DC963" s="79" t="str">
        <f>IFERROR(VLOOKUP(DB963, DatingReason!$A$2:$B$252, 2, 0),"")</f>
        <v/>
      </c>
      <c r="DD963" s="123" t="str">
        <f t="shared" si="183"/>
        <v/>
      </c>
      <c r="DF963" s="119" t="str">
        <f t="array" ref="DF963">IF(AND($B963&lt;&gt;"", $DE963&lt;&gt;"", $DE963&lt;&gt;"No"),MAX(IF($B963=PEOPLE!$B$4:$B$1000, PEOPLE!$Q$4:$Q$1000,""))+100,"")</f>
        <v/>
      </c>
      <c r="DG963" s="68"/>
      <c r="DH963" s="76">
        <f>COUNTIF(PEOPLE!B:B, MEMORIALS!B963)</f>
        <v>0</v>
      </c>
      <c r="DI963" s="82"/>
      <c r="DJ963" s="82"/>
      <c r="DK963" s="82"/>
      <c r="DL963" s="68"/>
      <c r="DM963" s="68"/>
      <c r="DN963" s="68"/>
      <c r="DO963" s="68"/>
      <c r="DP963" s="68"/>
    </row>
    <row r="964" spans="1:120" ht="15" customHeight="1" x14ac:dyDescent="0.25">
      <c r="A964" s="68"/>
      <c r="B964" s="69"/>
      <c r="C964" s="68"/>
      <c r="D964" s="68"/>
      <c r="E964" s="70" t="str">
        <f>IF(D964="","",VLOOKUP(D964,Denomination!$A$2:$B$50, 2, 0))</f>
        <v/>
      </c>
      <c r="F964" s="68"/>
      <c r="G964" s="71"/>
      <c r="H964" s="70" t="str">
        <f>IF(G964="","",VLOOKUP(G964,MCondition!$A$2:$B$50, 2, 0))</f>
        <v/>
      </c>
      <c r="I964" s="72"/>
      <c r="J964" s="71"/>
      <c r="K964" s="70" t="str">
        <f>IF(J964="","",VLOOKUP(J964,ICondition!$A$2:$B$50, 2, 0))</f>
        <v/>
      </c>
      <c r="L964" s="73"/>
      <c r="M964" s="73"/>
      <c r="N964" s="73"/>
      <c r="O964" s="73"/>
      <c r="P964" s="73"/>
      <c r="Q964" s="73"/>
      <c r="R964" s="78"/>
      <c r="S964" s="79" t="str">
        <f>IFERROR(VLOOKUP(R964,Material!$A$2:$B$59, 2, 0),"")</f>
        <v/>
      </c>
      <c r="T964" s="71"/>
      <c r="U964" s="79" t="str">
        <f>IFERROR(VLOOKUP(T964,Material!$A$2:$B$59, 2, 0),"")</f>
        <v/>
      </c>
      <c r="V964" s="71"/>
      <c r="W964" s="79" t="str">
        <f>IFERROR(VLOOKUP(V964,Material!$A$2:$B$59, 2, 0),"")</f>
        <v/>
      </c>
      <c r="X964" s="71"/>
      <c r="Y964" s="79" t="str">
        <f>IFERROR(VLOOKUP(X964,Material!$A$2:$B$59, 2, 0),"")</f>
        <v/>
      </c>
      <c r="Z964" s="71"/>
      <c r="AA964" s="79" t="str">
        <f>IFERROR(VLOOKUP(Z964,Material!$A$2:$B$59, 2, 0),"")</f>
        <v/>
      </c>
      <c r="AB964" s="74"/>
      <c r="AC964" s="75" t="e">
        <f t="shared" ref="AC964:AC1000" si="184">VALUE(MID($AB964,COLUMN()-(COLUMN(AC964)- 1),1))</f>
        <v>#VALUE!</v>
      </c>
      <c r="AD964" s="75" t="e">
        <f t="shared" ref="AD964:AD1000" si="185">VALUE(MID($AB964,COLUMN()-(COLUMN(AD964)- 2),1))</f>
        <v>#VALUE!</v>
      </c>
      <c r="AE964" s="75" t="e">
        <f t="shared" si="175"/>
        <v>#VALUE!</v>
      </c>
      <c r="AF964" s="75" t="e">
        <f t="shared" ref="AF964:AF1000" si="186">VALUE(MID($AB964,COLUMN()-(COLUMN(AF964)- 4),1))</f>
        <v>#VALUE!</v>
      </c>
      <c r="AG964" s="75" t="e">
        <f t="shared" si="176"/>
        <v>#VALUE!</v>
      </c>
      <c r="AH964" s="75" t="e">
        <f t="shared" si="177"/>
        <v>#VALUE!</v>
      </c>
      <c r="AI964" s="75" t="e">
        <f t="shared" si="178"/>
        <v>#VALUE!</v>
      </c>
      <c r="AJ964" s="80" t="e">
        <f t="shared" si="179"/>
        <v>#VALUE!</v>
      </c>
      <c r="AK964" s="79" t="str">
        <f>(IFERROR(VLOOKUP(AB964,Categories!$A$2:$B$20,2,1),""))</f>
        <v/>
      </c>
      <c r="AL964" s="79" t="str">
        <f ca="1">IFERROR(VLOOKUP((HLOOKUP((VLOOKUP($AB964,Categories!$A$2:$F$20,3,1)), $AB$3:$AJ964, (ROW()-ROW($AB$3)+1), 0)), INDIRECT(VLOOKUP($AB964,Categories!$A$2:$F$20,6,1)),2,0),AK964)</f>
        <v/>
      </c>
      <c r="AM964" s="79" t="str">
        <f ca="1">IFERROR(VLOOKUP((HLOOKUP((VLOOKUP($AB964,Categories!$A$2:$F$20,4,1)),$AB$3:$AJ964,(ROW()-ROW($AB$3)+1),0)),INDIRECT(VLOOKUP($AB964,Categories!$A$2:$H$20,7,1)),2,0),"")</f>
        <v/>
      </c>
      <c r="AN964" s="79" t="str">
        <f ca="1">IFERROR(VLOOKUP((HLOOKUP((VLOOKUP($AB964,Categories!$A$2:$F$20,5,1)), $AB$3:$AJ964, (ROW()-ROW($AB$3)+1), 0)), INDIRECT(VLOOKUP($AB964,Categories!$A$2:$H$20,8,1)),2,0),"")</f>
        <v/>
      </c>
      <c r="AO964" s="79" t="str">
        <f t="shared" ca="1" si="180"/>
        <v/>
      </c>
      <c r="AP964" s="81"/>
      <c r="AQ964" s="70" t="str">
        <f>IFERROR(VLOOKUP(VALUE(MID(AP964,1,1)),AdditionalElements!$A$2:$B$50,2,0),"")</f>
        <v/>
      </c>
      <c r="AR964" s="70" t="str">
        <f>IFERROR(VLOOKUP(VALUE(MID(AP964,2,1)),AdditionalElements!$H$2:$I$50,2,0),"")</f>
        <v/>
      </c>
      <c r="AS964" s="70" t="str">
        <f>IFERROR(VLOOKUP(VALUE(MID(AP964,3,1)),AdditionalElements!$O$2:$P$50,2,0),"")</f>
        <v/>
      </c>
      <c r="AT964" s="70" t="str">
        <f>IFERROR(VLOOKUP(VALUE(MID(AP964,4,1)),AdditionalElements!$V$2:$W$50,2,0),"")</f>
        <v/>
      </c>
      <c r="AU964" s="71"/>
      <c r="AV964" s="79" t="str">
        <f>IFERROR(IF(VALUE(MID(AU964,1,1))=1, VLOOKUP(VALUE(MID(AU964,1,1)), TxtPanelShape!$A$2:$C$50, 3, 0), (IF(VALUE(MID(AU964,1,1))&gt;=7, VLOOKUP(VALUE(MID(AU964,1,1)), TxtPanelShape!$A$2:$C$50, 3, 0),VLOOKUP(VALUE(MID(AU964,1,2)),TxtPanelShape!$A$2:$C$50,3,0)))), "")</f>
        <v/>
      </c>
      <c r="AW964" s="79" t="str">
        <f>IFERROR(IF(VALUE(MID(AU964,1,1))=1, ", "&amp;VLOOKUP(VALUE(MID(AU964,2,1)), TxtPanelShape!$H$2:$I$50, 2, 0), IF(VALUE(MID(AU964,1,1))&gt;=7, ", "&amp;VLOOKUP(VALUE(MID(AU964,2,1)), TxtPanelShape!$H$2:$I$50, 2, 0),"")), "")</f>
        <v/>
      </c>
      <c r="AX964" s="79" t="str">
        <f>IFERROR(IF(VALUE(MID(AU964,1,1))=1, ", "&amp;VLOOKUP(VALUE(MID(AU964,3,1)), TxtPanelShape!$O$2:$P$50, 2, 0), IF(VALUE(MID(AU964,1,1))&gt;=7, ", "&amp;VLOOKUP(VALUE(MID(AU964,3,1)), TxtPanelShape!$O$2:$P$50, 2, 0),"")),"")</f>
        <v/>
      </c>
      <c r="AY964" s="79" t="str">
        <f>IFERROR("; "&amp;VLOOKUP(VALUE(MID(AU964,4,1)), TxtPanelShape!$V$2:$W$50,2,0),"")</f>
        <v/>
      </c>
      <c r="AZ964" s="79" t="str">
        <f t="shared" si="181"/>
        <v/>
      </c>
      <c r="BA964" s="71"/>
      <c r="BB964" s="79" t="str">
        <f>IFERROR(IF(VALUE(MID(BA964,1,1))=1, VLOOKUP(VALUE(MID(BA964,1,1)), TxtPanelShape!$A$2:$C$50, 3, 0), (IF(VALUE(MID(BA964,1,1))&gt;=7, VLOOKUP(VALUE(MID(BA964,1,1)), TxtPanelShape!$A$2:$C$50, 3, 0),VLOOKUP(VALUE(MID(BA964,1,2)),TxtPanelShape!$A$2:$C$50,3,0)))), "")</f>
        <v/>
      </c>
      <c r="BC964" s="79" t="str">
        <f>IFERROR(IF(VALUE(MID(BA964,1,1))=1, ", "&amp;VLOOKUP(VALUE(MID(BA964,2,1)), TxtPanelShape!$H$2:$I$50, 2, 0), IF(VALUE(MID(BA964,1,1))&gt;=7, ", "&amp;VLOOKUP(VALUE(MID(BA964,2,1)), TxtPanelShape!$H$2:$I$50, 2, 0),"")), "")</f>
        <v/>
      </c>
      <c r="BD964" s="79" t="str">
        <f>IFERROR(IF(VALUE(MID(BA964,1,1))=1, ", "&amp;VLOOKUP(VALUE(MID(BA964,3,1)), TxtPanelShape!$O$2:$P$50, 2, 0), IF(VALUE(MID(BA964,1,1))&gt;=7, ", "&amp;VLOOKUP(VALUE(MID(BA964,3,1)), TxtPanelShape!$O$2:$P$50, 2, 0),"")),"")</f>
        <v/>
      </c>
      <c r="BE964" s="79" t="str">
        <f>IFERROR("; "&amp;VLOOKUP(VALUE(MID(BA964,4,1)), TxtPanelShape!$V$2:$W$50,2,0),"")</f>
        <v/>
      </c>
      <c r="BF964" s="79" t="str">
        <f t="shared" si="182"/>
        <v/>
      </c>
      <c r="BG964" s="71"/>
      <c r="BH964" s="79" t="str">
        <f>IFERROR(VLOOKUP(BG964, TxtPanelDefinition!$A$2:$B$50, 2, 0),"")</f>
        <v/>
      </c>
      <c r="BI964" s="71"/>
      <c r="BJ964" s="79" t="str">
        <f>IFERROR(VLOOKUP(BI964, TxtPanelDefinition!$A$2:$B$50, 2, 0),"")</f>
        <v/>
      </c>
      <c r="BK964" s="71"/>
      <c r="BL964" s="79" t="str">
        <f>IFERROR(VLOOKUP(BK964, InscrTechniques!$A$2:$B$50, 2, 0),"")</f>
        <v/>
      </c>
      <c r="BM964" s="71"/>
      <c r="BN964" s="79" t="str">
        <f>IFERROR(VLOOKUP(BM964, InscrTechniques!$A$2:$B$50, 2, 0),"")</f>
        <v/>
      </c>
      <c r="BO964" s="71"/>
      <c r="BP964" s="79" t="str">
        <f>IFERROR(VLOOKUP(BO964, InscrTechniques!$A$2:$B$50, 2, 0),"")</f>
        <v/>
      </c>
      <c r="BQ964" s="71"/>
      <c r="BR964" s="79" t="str">
        <f>IFERROR(VLOOKUP(BQ964, InscrTechniques!$A$2:$B$50, 2, 0),"")</f>
        <v/>
      </c>
      <c r="BS964" s="71"/>
      <c r="BT964" s="79" t="str">
        <f>IFERROR(VLOOKUP(BS964, InscrTechniques!$A$2:$B$50, 2, 0),"")</f>
        <v/>
      </c>
      <c r="BU964" s="71"/>
      <c r="BV964" s="79" t="str">
        <f>IFERROR(VLOOKUP(BU964, InscrTechniques!$A$2:$B$50, 2, 0),"")</f>
        <v/>
      </c>
      <c r="BW964" s="125"/>
      <c r="BX964" s="79" t="str">
        <f>IFERROR(VLOOKUP(BW964, InscrTechniques!$A$2:$B$50, 2, 0),"")</f>
        <v/>
      </c>
      <c r="BY964" s="125"/>
      <c r="BZ964" s="79" t="str">
        <f>IFERROR(VLOOKUP(BY964, InscrTechniques!$A$2:$B$50, 2, 0),"")</f>
        <v/>
      </c>
      <c r="CA964" s="74"/>
      <c r="CB964" s="114" t="str">
        <f>IFERROR(VLOOKUP(CA964, LetterStyle!$A$2:$B$50, 2, 0),"")</f>
        <v/>
      </c>
      <c r="CC964" s="74"/>
      <c r="CD964" s="114" t="str">
        <f>IFERROR(VLOOKUP(CC964, LetterStyle!$A$2:$B$50, 2, 0),"")</f>
        <v/>
      </c>
      <c r="CE964" s="74"/>
      <c r="CF964" s="114" t="str">
        <f>IFERROR(VLOOKUP(CE964, LetterStyle!$A$2:$B$50, 2, 0),"")</f>
        <v/>
      </c>
      <c r="CG964" s="74"/>
      <c r="CH964" s="79" t="str">
        <f>IFERROR(VLOOKUP(CG964, LetterStyle!$A$2:$B$50, 2, 0),"")</f>
        <v/>
      </c>
      <c r="CI964" s="71"/>
      <c r="CJ964" s="79" t="str">
        <f>IFERROR(VLOOKUP(CI964, DecMotifs!$A$1:$B$306, 2, 0),"")</f>
        <v/>
      </c>
      <c r="CK964" s="71"/>
      <c r="CL964" s="79" t="str">
        <f>IFERROR(VLOOKUP(CK964, DecMotifs!$A$1:$B$306, 2, 0),"")</f>
        <v/>
      </c>
      <c r="CM964" s="71"/>
      <c r="CN964" s="79" t="str">
        <f>IFERROR(VLOOKUP(CM964, DecMotifs!$A$1:$B$306, 2, 0),"")</f>
        <v/>
      </c>
      <c r="CO964" s="71"/>
      <c r="CP964" s="79" t="str">
        <f>IFERROR(VLOOKUP(CO964, MarginalDec!$A$2:$B$253, 2, 0),"")</f>
        <v/>
      </c>
      <c r="CQ964" s="71"/>
      <c r="CR964" s="79" t="str">
        <f>IFERROR(VLOOKUP(CQ964, MarginalDec!$A$2:$B$253, 2, 0),"")</f>
        <v/>
      </c>
      <c r="CS964" s="71"/>
      <c r="CT964" s="79" t="str">
        <f>IFERROR(VLOOKUP(CS964, MarginalDec!$A$2:$B$253, 2, 0),"")</f>
        <v/>
      </c>
      <c r="CU964" s="71"/>
      <c r="CV964" s="79" t="str">
        <f>IF(ISBLANK(CU964),"", IFERROR(VLOOKUP(CU964, Tooling!$A$2:$B$252, 2, 0),""))</f>
        <v/>
      </c>
      <c r="CW964" s="71"/>
      <c r="CX964" s="79" t="str">
        <f>IF(ISBLANK(CW964),"", IFERROR(VLOOKUP(CW964, Tooling!$A$2:$B$252, 2, 0),""))</f>
        <v/>
      </c>
      <c r="CY964" s="71"/>
      <c r="CZ964" s="79" t="str">
        <f>IF(ISBLANK(CY964),"", IFERROR(VLOOKUP(CY964, Repairs!$A$2:$B$252, 2, 0),""))</f>
        <v/>
      </c>
      <c r="DA964" s="77"/>
      <c r="DB964" s="71"/>
      <c r="DC964" s="79" t="str">
        <f>IFERROR(VLOOKUP(DB964, DatingReason!$A$2:$B$252, 2, 0),"")</f>
        <v/>
      </c>
      <c r="DD964" s="123" t="str">
        <f t="shared" si="183"/>
        <v/>
      </c>
      <c r="DF964" s="119" t="str">
        <f t="array" ref="DF964">IF(AND($B964&lt;&gt;"", $DE964&lt;&gt;"", $DE964&lt;&gt;"No"),MAX(IF($B964=PEOPLE!$B$4:$B$1000, PEOPLE!$Q$4:$Q$1000,""))+100,"")</f>
        <v/>
      </c>
      <c r="DG964" s="68"/>
      <c r="DH964" s="76">
        <f>COUNTIF(PEOPLE!B:B, MEMORIALS!B964)</f>
        <v>0</v>
      </c>
      <c r="DI964" s="82"/>
      <c r="DJ964" s="82"/>
      <c r="DK964" s="82"/>
      <c r="DL964" s="68"/>
      <c r="DM964" s="68"/>
      <c r="DN964" s="68"/>
      <c r="DO964" s="68"/>
      <c r="DP964" s="68"/>
    </row>
    <row r="965" spans="1:120" ht="15" customHeight="1" x14ac:dyDescent="0.25">
      <c r="A965" s="68"/>
      <c r="B965" s="69"/>
      <c r="C965" s="68"/>
      <c r="D965" s="68"/>
      <c r="E965" s="70" t="str">
        <f>IF(D965="","",VLOOKUP(D965,Denomination!$A$2:$B$50, 2, 0))</f>
        <v/>
      </c>
      <c r="F965" s="68"/>
      <c r="G965" s="71"/>
      <c r="H965" s="70" t="str">
        <f>IF(G965="","",VLOOKUP(G965,MCondition!$A$2:$B$50, 2, 0))</f>
        <v/>
      </c>
      <c r="I965" s="72"/>
      <c r="J965" s="71"/>
      <c r="K965" s="70" t="str">
        <f>IF(J965="","",VLOOKUP(J965,ICondition!$A$2:$B$50, 2, 0))</f>
        <v/>
      </c>
      <c r="L965" s="73"/>
      <c r="M965" s="73"/>
      <c r="N965" s="73"/>
      <c r="O965" s="73"/>
      <c r="P965" s="73"/>
      <c r="Q965" s="73"/>
      <c r="R965" s="78"/>
      <c r="S965" s="79" t="str">
        <f>IFERROR(VLOOKUP(R965,Material!$A$2:$B$59, 2, 0),"")</f>
        <v/>
      </c>
      <c r="T965" s="71"/>
      <c r="U965" s="79" t="str">
        <f>IFERROR(VLOOKUP(T965,Material!$A$2:$B$59, 2, 0),"")</f>
        <v/>
      </c>
      <c r="V965" s="71"/>
      <c r="W965" s="79" t="str">
        <f>IFERROR(VLOOKUP(V965,Material!$A$2:$B$59, 2, 0),"")</f>
        <v/>
      </c>
      <c r="X965" s="71"/>
      <c r="Y965" s="79" t="str">
        <f>IFERROR(VLOOKUP(X965,Material!$A$2:$B$59, 2, 0),"")</f>
        <v/>
      </c>
      <c r="Z965" s="71"/>
      <c r="AA965" s="79" t="str">
        <f>IFERROR(VLOOKUP(Z965,Material!$A$2:$B$59, 2, 0),"")</f>
        <v/>
      </c>
      <c r="AB965" s="74"/>
      <c r="AC965" s="75" t="e">
        <f t="shared" si="184"/>
        <v>#VALUE!</v>
      </c>
      <c r="AD965" s="75" t="e">
        <f t="shared" si="185"/>
        <v>#VALUE!</v>
      </c>
      <c r="AE965" s="75" t="e">
        <f t="shared" si="175"/>
        <v>#VALUE!</v>
      </c>
      <c r="AF965" s="75" t="e">
        <f t="shared" si="186"/>
        <v>#VALUE!</v>
      </c>
      <c r="AG965" s="75" t="e">
        <f t="shared" si="176"/>
        <v>#VALUE!</v>
      </c>
      <c r="AH965" s="75" t="e">
        <f t="shared" si="177"/>
        <v>#VALUE!</v>
      </c>
      <c r="AI965" s="75" t="e">
        <f t="shared" si="178"/>
        <v>#VALUE!</v>
      </c>
      <c r="AJ965" s="80" t="e">
        <f t="shared" si="179"/>
        <v>#VALUE!</v>
      </c>
      <c r="AK965" s="79" t="str">
        <f>(IFERROR(VLOOKUP(AB965,Categories!$A$2:$B$20,2,1),""))</f>
        <v/>
      </c>
      <c r="AL965" s="79" t="str">
        <f ca="1">IFERROR(VLOOKUP((HLOOKUP((VLOOKUP($AB965,Categories!$A$2:$F$20,3,1)), $AB$3:$AJ965, (ROW()-ROW($AB$3)+1), 0)), INDIRECT(VLOOKUP($AB965,Categories!$A$2:$F$20,6,1)),2,0),AK965)</f>
        <v/>
      </c>
      <c r="AM965" s="79" t="str">
        <f ca="1">IFERROR(VLOOKUP((HLOOKUP((VLOOKUP($AB965,Categories!$A$2:$F$20,4,1)),$AB$3:$AJ965,(ROW()-ROW($AB$3)+1),0)),INDIRECT(VLOOKUP($AB965,Categories!$A$2:$H$20,7,1)),2,0),"")</f>
        <v/>
      </c>
      <c r="AN965" s="79" t="str">
        <f ca="1">IFERROR(VLOOKUP((HLOOKUP((VLOOKUP($AB965,Categories!$A$2:$F$20,5,1)), $AB$3:$AJ965, (ROW()-ROW($AB$3)+1), 0)), INDIRECT(VLOOKUP($AB965,Categories!$A$2:$H$20,8,1)),2,0),"")</f>
        <v/>
      </c>
      <c r="AO965" s="79" t="str">
        <f t="shared" ca="1" si="180"/>
        <v/>
      </c>
      <c r="AP965" s="81"/>
      <c r="AQ965" s="70" t="str">
        <f>IFERROR(VLOOKUP(VALUE(MID(AP965,1,1)),AdditionalElements!$A$2:$B$50,2,0),"")</f>
        <v/>
      </c>
      <c r="AR965" s="70" t="str">
        <f>IFERROR(VLOOKUP(VALUE(MID(AP965,2,1)),AdditionalElements!$H$2:$I$50,2,0),"")</f>
        <v/>
      </c>
      <c r="AS965" s="70" t="str">
        <f>IFERROR(VLOOKUP(VALUE(MID(AP965,3,1)),AdditionalElements!$O$2:$P$50,2,0),"")</f>
        <v/>
      </c>
      <c r="AT965" s="70" t="str">
        <f>IFERROR(VLOOKUP(VALUE(MID(AP965,4,1)),AdditionalElements!$V$2:$W$50,2,0),"")</f>
        <v/>
      </c>
      <c r="AU965" s="71"/>
      <c r="AV965" s="79" t="str">
        <f>IFERROR(IF(VALUE(MID(AU965,1,1))=1, VLOOKUP(VALUE(MID(AU965,1,1)), TxtPanelShape!$A$2:$C$50, 3, 0), (IF(VALUE(MID(AU965,1,1))&gt;=7, VLOOKUP(VALUE(MID(AU965,1,1)), TxtPanelShape!$A$2:$C$50, 3, 0),VLOOKUP(VALUE(MID(AU965,1,2)),TxtPanelShape!$A$2:$C$50,3,0)))), "")</f>
        <v/>
      </c>
      <c r="AW965" s="79" t="str">
        <f>IFERROR(IF(VALUE(MID(AU965,1,1))=1, ", "&amp;VLOOKUP(VALUE(MID(AU965,2,1)), TxtPanelShape!$H$2:$I$50, 2, 0), IF(VALUE(MID(AU965,1,1))&gt;=7, ", "&amp;VLOOKUP(VALUE(MID(AU965,2,1)), TxtPanelShape!$H$2:$I$50, 2, 0),"")), "")</f>
        <v/>
      </c>
      <c r="AX965" s="79" t="str">
        <f>IFERROR(IF(VALUE(MID(AU965,1,1))=1, ", "&amp;VLOOKUP(VALUE(MID(AU965,3,1)), TxtPanelShape!$O$2:$P$50, 2, 0), IF(VALUE(MID(AU965,1,1))&gt;=7, ", "&amp;VLOOKUP(VALUE(MID(AU965,3,1)), TxtPanelShape!$O$2:$P$50, 2, 0),"")),"")</f>
        <v/>
      </c>
      <c r="AY965" s="79" t="str">
        <f>IFERROR("; "&amp;VLOOKUP(VALUE(MID(AU965,4,1)), TxtPanelShape!$V$2:$W$50,2,0),"")</f>
        <v/>
      </c>
      <c r="AZ965" s="79" t="str">
        <f t="shared" si="181"/>
        <v/>
      </c>
      <c r="BA965" s="71"/>
      <c r="BB965" s="79" t="str">
        <f>IFERROR(IF(VALUE(MID(BA965,1,1))=1, VLOOKUP(VALUE(MID(BA965,1,1)), TxtPanelShape!$A$2:$C$50, 3, 0), (IF(VALUE(MID(BA965,1,1))&gt;=7, VLOOKUP(VALUE(MID(BA965,1,1)), TxtPanelShape!$A$2:$C$50, 3, 0),VLOOKUP(VALUE(MID(BA965,1,2)),TxtPanelShape!$A$2:$C$50,3,0)))), "")</f>
        <v/>
      </c>
      <c r="BC965" s="79" t="str">
        <f>IFERROR(IF(VALUE(MID(BA965,1,1))=1, ", "&amp;VLOOKUP(VALUE(MID(BA965,2,1)), TxtPanelShape!$H$2:$I$50, 2, 0), IF(VALUE(MID(BA965,1,1))&gt;=7, ", "&amp;VLOOKUP(VALUE(MID(BA965,2,1)), TxtPanelShape!$H$2:$I$50, 2, 0),"")), "")</f>
        <v/>
      </c>
      <c r="BD965" s="79" t="str">
        <f>IFERROR(IF(VALUE(MID(BA965,1,1))=1, ", "&amp;VLOOKUP(VALUE(MID(BA965,3,1)), TxtPanelShape!$O$2:$P$50, 2, 0), IF(VALUE(MID(BA965,1,1))&gt;=7, ", "&amp;VLOOKUP(VALUE(MID(BA965,3,1)), TxtPanelShape!$O$2:$P$50, 2, 0),"")),"")</f>
        <v/>
      </c>
      <c r="BE965" s="79" t="str">
        <f>IFERROR("; "&amp;VLOOKUP(VALUE(MID(BA965,4,1)), TxtPanelShape!$V$2:$W$50,2,0),"")</f>
        <v/>
      </c>
      <c r="BF965" s="79" t="str">
        <f t="shared" si="182"/>
        <v/>
      </c>
      <c r="BG965" s="71"/>
      <c r="BH965" s="79" t="str">
        <f>IFERROR(VLOOKUP(BG965, TxtPanelDefinition!$A$2:$B$50, 2, 0),"")</f>
        <v/>
      </c>
      <c r="BI965" s="71"/>
      <c r="BJ965" s="79" t="str">
        <f>IFERROR(VLOOKUP(BI965, TxtPanelDefinition!$A$2:$B$50, 2, 0),"")</f>
        <v/>
      </c>
      <c r="BK965" s="71"/>
      <c r="BL965" s="79" t="str">
        <f>IFERROR(VLOOKUP(BK965, InscrTechniques!$A$2:$B$50, 2, 0),"")</f>
        <v/>
      </c>
      <c r="BM965" s="71"/>
      <c r="BN965" s="79" t="str">
        <f>IFERROR(VLOOKUP(BM965, InscrTechniques!$A$2:$B$50, 2, 0),"")</f>
        <v/>
      </c>
      <c r="BO965" s="71"/>
      <c r="BP965" s="79" t="str">
        <f>IFERROR(VLOOKUP(BO965, InscrTechniques!$A$2:$B$50, 2, 0),"")</f>
        <v/>
      </c>
      <c r="BQ965" s="71"/>
      <c r="BR965" s="79" t="str">
        <f>IFERROR(VLOOKUP(BQ965, InscrTechniques!$A$2:$B$50, 2, 0),"")</f>
        <v/>
      </c>
      <c r="BS965" s="71"/>
      <c r="BT965" s="79" t="str">
        <f>IFERROR(VLOOKUP(BS965, InscrTechniques!$A$2:$B$50, 2, 0),"")</f>
        <v/>
      </c>
      <c r="BU965" s="71"/>
      <c r="BV965" s="79" t="str">
        <f>IFERROR(VLOOKUP(BU965, InscrTechniques!$A$2:$B$50, 2, 0),"")</f>
        <v/>
      </c>
      <c r="BW965" s="125"/>
      <c r="BX965" s="79" t="str">
        <f>IFERROR(VLOOKUP(BW965, InscrTechniques!$A$2:$B$50, 2, 0),"")</f>
        <v/>
      </c>
      <c r="BY965" s="125"/>
      <c r="BZ965" s="79" t="str">
        <f>IFERROR(VLOOKUP(BY965, InscrTechniques!$A$2:$B$50, 2, 0),"")</f>
        <v/>
      </c>
      <c r="CA965" s="74"/>
      <c r="CB965" s="114" t="str">
        <f>IFERROR(VLOOKUP(CA965, LetterStyle!$A$2:$B$50, 2, 0),"")</f>
        <v/>
      </c>
      <c r="CC965" s="74"/>
      <c r="CD965" s="114" t="str">
        <f>IFERROR(VLOOKUP(CC965, LetterStyle!$A$2:$B$50, 2, 0),"")</f>
        <v/>
      </c>
      <c r="CE965" s="74"/>
      <c r="CF965" s="114" t="str">
        <f>IFERROR(VLOOKUP(CE965, LetterStyle!$A$2:$B$50, 2, 0),"")</f>
        <v/>
      </c>
      <c r="CG965" s="74"/>
      <c r="CH965" s="79" t="str">
        <f>IFERROR(VLOOKUP(CG965, LetterStyle!$A$2:$B$50, 2, 0),"")</f>
        <v/>
      </c>
      <c r="CI965" s="71"/>
      <c r="CJ965" s="79" t="str">
        <f>IFERROR(VLOOKUP(CI965, DecMotifs!$A$1:$B$306, 2, 0),"")</f>
        <v/>
      </c>
      <c r="CK965" s="71"/>
      <c r="CL965" s="79" t="str">
        <f>IFERROR(VLOOKUP(CK965, DecMotifs!$A$1:$B$306, 2, 0),"")</f>
        <v/>
      </c>
      <c r="CM965" s="71"/>
      <c r="CN965" s="79" t="str">
        <f>IFERROR(VLOOKUP(CM965, DecMotifs!$A$1:$B$306, 2, 0),"")</f>
        <v/>
      </c>
      <c r="CO965" s="71"/>
      <c r="CP965" s="79" t="str">
        <f>IFERROR(VLOOKUP(CO965, MarginalDec!$A$2:$B$253, 2, 0),"")</f>
        <v/>
      </c>
      <c r="CQ965" s="71"/>
      <c r="CR965" s="79" t="str">
        <f>IFERROR(VLOOKUP(CQ965, MarginalDec!$A$2:$B$253, 2, 0),"")</f>
        <v/>
      </c>
      <c r="CS965" s="71"/>
      <c r="CT965" s="79" t="str">
        <f>IFERROR(VLOOKUP(CS965, MarginalDec!$A$2:$B$253, 2, 0),"")</f>
        <v/>
      </c>
      <c r="CU965" s="71"/>
      <c r="CV965" s="79" t="str">
        <f>IF(ISBLANK(CU965),"", IFERROR(VLOOKUP(CU965, Tooling!$A$2:$B$252, 2, 0),""))</f>
        <v/>
      </c>
      <c r="CW965" s="71"/>
      <c r="CX965" s="79" t="str">
        <f>IF(ISBLANK(CW965),"", IFERROR(VLOOKUP(CW965, Tooling!$A$2:$B$252, 2, 0),""))</f>
        <v/>
      </c>
      <c r="CY965" s="71"/>
      <c r="CZ965" s="79" t="str">
        <f>IF(ISBLANK(CY965),"", IFERROR(VLOOKUP(CY965, Repairs!$A$2:$B$252, 2, 0),""))</f>
        <v/>
      </c>
      <c r="DA965" s="77"/>
      <c r="DB965" s="71"/>
      <c r="DC965" s="79" t="str">
        <f>IFERROR(VLOOKUP(DB965, DatingReason!$A$2:$B$252, 2, 0),"")</f>
        <v/>
      </c>
      <c r="DD965" s="123" t="str">
        <f t="shared" si="183"/>
        <v/>
      </c>
      <c r="DF965" s="119" t="str">
        <f t="array" ref="DF965">IF(AND($B965&lt;&gt;"", $DE965&lt;&gt;"", $DE965&lt;&gt;"No"),MAX(IF($B965=PEOPLE!$B$4:$B$1000, PEOPLE!$Q$4:$Q$1000,""))+100,"")</f>
        <v/>
      </c>
      <c r="DG965" s="68"/>
      <c r="DH965" s="76">
        <f>COUNTIF(PEOPLE!B:B, MEMORIALS!B965)</f>
        <v>0</v>
      </c>
      <c r="DI965" s="82"/>
      <c r="DJ965" s="82"/>
      <c r="DK965" s="82"/>
      <c r="DL965" s="68"/>
      <c r="DM965" s="68"/>
      <c r="DN965" s="68"/>
      <c r="DO965" s="68"/>
      <c r="DP965" s="68"/>
    </row>
    <row r="966" spans="1:120" ht="15" customHeight="1" x14ac:dyDescent="0.25">
      <c r="A966" s="68"/>
      <c r="B966" s="69"/>
      <c r="C966" s="68"/>
      <c r="D966" s="68"/>
      <c r="E966" s="70" t="str">
        <f>IF(D966="","",VLOOKUP(D966,Denomination!$A$2:$B$50, 2, 0))</f>
        <v/>
      </c>
      <c r="F966" s="68"/>
      <c r="G966" s="71"/>
      <c r="H966" s="70" t="str">
        <f>IF(G966="","",VLOOKUP(G966,MCondition!$A$2:$B$50, 2, 0))</f>
        <v/>
      </c>
      <c r="I966" s="72"/>
      <c r="J966" s="71"/>
      <c r="K966" s="70" t="str">
        <f>IF(J966="","",VLOOKUP(J966,ICondition!$A$2:$B$50, 2, 0))</f>
        <v/>
      </c>
      <c r="L966" s="73"/>
      <c r="M966" s="73"/>
      <c r="N966" s="73"/>
      <c r="O966" s="73"/>
      <c r="P966" s="73"/>
      <c r="Q966" s="73"/>
      <c r="R966" s="78"/>
      <c r="S966" s="79" t="str">
        <f>IFERROR(VLOOKUP(R966,Material!$A$2:$B$59, 2, 0),"")</f>
        <v/>
      </c>
      <c r="T966" s="71"/>
      <c r="U966" s="79" t="str">
        <f>IFERROR(VLOOKUP(T966,Material!$A$2:$B$59, 2, 0),"")</f>
        <v/>
      </c>
      <c r="V966" s="71"/>
      <c r="W966" s="79" t="str">
        <f>IFERROR(VLOOKUP(V966,Material!$A$2:$B$59, 2, 0),"")</f>
        <v/>
      </c>
      <c r="X966" s="71"/>
      <c r="Y966" s="79" t="str">
        <f>IFERROR(VLOOKUP(X966,Material!$A$2:$B$59, 2, 0),"")</f>
        <v/>
      </c>
      <c r="Z966" s="71"/>
      <c r="AA966" s="79" t="str">
        <f>IFERROR(VLOOKUP(Z966,Material!$A$2:$B$59, 2, 0),"")</f>
        <v/>
      </c>
      <c r="AB966" s="74"/>
      <c r="AC966" s="75" t="e">
        <f t="shared" si="184"/>
        <v>#VALUE!</v>
      </c>
      <c r="AD966" s="75" t="e">
        <f t="shared" si="185"/>
        <v>#VALUE!</v>
      </c>
      <c r="AE966" s="75" t="e">
        <f t="shared" ref="AE966:AE1000" si="187">VALUE(MID($AB966,COLUMN()-(COLUMN(AE966)- 3),1))</f>
        <v>#VALUE!</v>
      </c>
      <c r="AF966" s="75" t="e">
        <f t="shared" si="186"/>
        <v>#VALUE!</v>
      </c>
      <c r="AG966" s="75" t="e">
        <f t="shared" ref="AG966:AG1000" si="188">VALUE(AC966&amp;AD966)</f>
        <v>#VALUE!</v>
      </c>
      <c r="AH966" s="75" t="e">
        <f t="shared" ref="AH966:AH1000" si="189">VALUE(AD966&amp;AE966)</f>
        <v>#VALUE!</v>
      </c>
      <c r="AI966" s="75" t="e">
        <f t="shared" ref="AI966:AI1000" si="190">VALUE(AC966&amp;AD966&amp;AE966)</f>
        <v>#VALUE!</v>
      </c>
      <c r="AJ966" s="80" t="e">
        <f t="shared" ref="AJ966:AJ1000" si="191">VALUE(AD966&amp;AE966&amp;AF966)</f>
        <v>#VALUE!</v>
      </c>
      <c r="AK966" s="79" t="str">
        <f>(IFERROR(VLOOKUP(AB966,Categories!$A$2:$B$20,2,1),""))</f>
        <v/>
      </c>
      <c r="AL966" s="79" t="str">
        <f ca="1">IFERROR(VLOOKUP((HLOOKUP((VLOOKUP($AB966,Categories!$A$2:$F$20,3,1)), $AB$3:$AJ966, (ROW()-ROW($AB$3)+1), 0)), INDIRECT(VLOOKUP($AB966,Categories!$A$2:$F$20,6,1)),2,0),AK966)</f>
        <v/>
      </c>
      <c r="AM966" s="79" t="str">
        <f ca="1">IFERROR(VLOOKUP((HLOOKUP((VLOOKUP($AB966,Categories!$A$2:$F$20,4,1)),$AB$3:$AJ966,(ROW()-ROW($AB$3)+1),0)),INDIRECT(VLOOKUP($AB966,Categories!$A$2:$H$20,7,1)),2,0),"")</f>
        <v/>
      </c>
      <c r="AN966" s="79" t="str">
        <f ca="1">IFERROR(VLOOKUP((HLOOKUP((VLOOKUP($AB966,Categories!$A$2:$F$20,5,1)), $AB$3:$AJ966, (ROW()-ROW($AB$3)+1), 0)), INDIRECT(VLOOKUP($AB966,Categories!$A$2:$H$20,8,1)),2,0),"")</f>
        <v/>
      </c>
      <c r="AO966" s="79" t="str">
        <f t="shared" ref="AO966:AO1000" ca="1" si="192">IFERROR(IF(AM966="",IF(AN966="", AL966, AL966&amp;AN966),IF(AN966="",AL966&amp;AM966,AL966&amp;AM966&amp;AN966)),"")</f>
        <v/>
      </c>
      <c r="AP966" s="81"/>
      <c r="AQ966" s="70" t="str">
        <f>IFERROR(VLOOKUP(VALUE(MID(AP966,1,1)),AdditionalElements!$A$2:$B$50,2,0),"")</f>
        <v/>
      </c>
      <c r="AR966" s="70" t="str">
        <f>IFERROR(VLOOKUP(VALUE(MID(AP966,2,1)),AdditionalElements!$H$2:$I$50,2,0),"")</f>
        <v/>
      </c>
      <c r="AS966" s="70" t="str">
        <f>IFERROR(VLOOKUP(VALUE(MID(AP966,3,1)),AdditionalElements!$O$2:$P$50,2,0),"")</f>
        <v/>
      </c>
      <c r="AT966" s="70" t="str">
        <f>IFERROR(VLOOKUP(VALUE(MID(AP966,4,1)),AdditionalElements!$V$2:$W$50,2,0),"")</f>
        <v/>
      </c>
      <c r="AU966" s="71"/>
      <c r="AV966" s="79" t="str">
        <f>IFERROR(IF(VALUE(MID(AU966,1,1))=1, VLOOKUP(VALUE(MID(AU966,1,1)), TxtPanelShape!$A$2:$C$50, 3, 0), (IF(VALUE(MID(AU966,1,1))&gt;=7, VLOOKUP(VALUE(MID(AU966,1,1)), TxtPanelShape!$A$2:$C$50, 3, 0),VLOOKUP(VALUE(MID(AU966,1,2)),TxtPanelShape!$A$2:$C$50,3,0)))), "")</f>
        <v/>
      </c>
      <c r="AW966" s="79" t="str">
        <f>IFERROR(IF(VALUE(MID(AU966,1,1))=1, ", "&amp;VLOOKUP(VALUE(MID(AU966,2,1)), TxtPanelShape!$H$2:$I$50, 2, 0), IF(VALUE(MID(AU966,1,1))&gt;=7, ", "&amp;VLOOKUP(VALUE(MID(AU966,2,1)), TxtPanelShape!$H$2:$I$50, 2, 0),"")), "")</f>
        <v/>
      </c>
      <c r="AX966" s="79" t="str">
        <f>IFERROR(IF(VALUE(MID(AU966,1,1))=1, ", "&amp;VLOOKUP(VALUE(MID(AU966,3,1)), TxtPanelShape!$O$2:$P$50, 2, 0), IF(VALUE(MID(AU966,1,1))&gt;=7, ", "&amp;VLOOKUP(VALUE(MID(AU966,3,1)), TxtPanelShape!$O$2:$P$50, 2, 0),"")),"")</f>
        <v/>
      </c>
      <c r="AY966" s="79" t="str">
        <f>IFERROR("; "&amp;VLOOKUP(VALUE(MID(AU966,4,1)), TxtPanelShape!$V$2:$W$50,2,0),"")</f>
        <v/>
      </c>
      <c r="AZ966" s="79" t="str">
        <f t="shared" ref="AZ966:AZ1000" si="193">AV966&amp;AW966&amp;AX966&amp;AY966</f>
        <v/>
      </c>
      <c r="BA966" s="71"/>
      <c r="BB966" s="79" t="str">
        <f>IFERROR(IF(VALUE(MID(BA966,1,1))=1, VLOOKUP(VALUE(MID(BA966,1,1)), TxtPanelShape!$A$2:$C$50, 3, 0), (IF(VALUE(MID(BA966,1,1))&gt;=7, VLOOKUP(VALUE(MID(BA966,1,1)), TxtPanelShape!$A$2:$C$50, 3, 0),VLOOKUP(VALUE(MID(BA966,1,2)),TxtPanelShape!$A$2:$C$50,3,0)))), "")</f>
        <v/>
      </c>
      <c r="BC966" s="79" t="str">
        <f>IFERROR(IF(VALUE(MID(BA966,1,1))=1, ", "&amp;VLOOKUP(VALUE(MID(BA966,2,1)), TxtPanelShape!$H$2:$I$50, 2, 0), IF(VALUE(MID(BA966,1,1))&gt;=7, ", "&amp;VLOOKUP(VALUE(MID(BA966,2,1)), TxtPanelShape!$H$2:$I$50, 2, 0),"")), "")</f>
        <v/>
      </c>
      <c r="BD966" s="79" t="str">
        <f>IFERROR(IF(VALUE(MID(BA966,1,1))=1, ", "&amp;VLOOKUP(VALUE(MID(BA966,3,1)), TxtPanelShape!$O$2:$P$50, 2, 0), IF(VALUE(MID(BA966,1,1))&gt;=7, ", "&amp;VLOOKUP(VALUE(MID(BA966,3,1)), TxtPanelShape!$O$2:$P$50, 2, 0),"")),"")</f>
        <v/>
      </c>
      <c r="BE966" s="79" t="str">
        <f>IFERROR("; "&amp;VLOOKUP(VALUE(MID(BA966,4,1)), TxtPanelShape!$V$2:$W$50,2,0),"")</f>
        <v/>
      </c>
      <c r="BF966" s="79" t="str">
        <f t="shared" ref="BF966:BF1000" si="194">BB966&amp;BC966&amp;BD966&amp;BE966</f>
        <v/>
      </c>
      <c r="BG966" s="71"/>
      <c r="BH966" s="79" t="str">
        <f>IFERROR(VLOOKUP(BG966, TxtPanelDefinition!$A$2:$B$50, 2, 0),"")</f>
        <v/>
      </c>
      <c r="BI966" s="71"/>
      <c r="BJ966" s="79" t="str">
        <f>IFERROR(VLOOKUP(BI966, TxtPanelDefinition!$A$2:$B$50, 2, 0),"")</f>
        <v/>
      </c>
      <c r="BK966" s="71"/>
      <c r="BL966" s="79" t="str">
        <f>IFERROR(VLOOKUP(BK966, InscrTechniques!$A$2:$B$50, 2, 0),"")</f>
        <v/>
      </c>
      <c r="BM966" s="71"/>
      <c r="BN966" s="79" t="str">
        <f>IFERROR(VLOOKUP(BM966, InscrTechniques!$A$2:$B$50, 2, 0),"")</f>
        <v/>
      </c>
      <c r="BO966" s="71"/>
      <c r="BP966" s="79" t="str">
        <f>IFERROR(VLOOKUP(BO966, InscrTechniques!$A$2:$B$50, 2, 0),"")</f>
        <v/>
      </c>
      <c r="BQ966" s="71"/>
      <c r="BR966" s="79" t="str">
        <f>IFERROR(VLOOKUP(BQ966, InscrTechniques!$A$2:$B$50, 2, 0),"")</f>
        <v/>
      </c>
      <c r="BS966" s="71"/>
      <c r="BT966" s="79" t="str">
        <f>IFERROR(VLOOKUP(BS966, InscrTechniques!$A$2:$B$50, 2, 0),"")</f>
        <v/>
      </c>
      <c r="BU966" s="71"/>
      <c r="BV966" s="79" t="str">
        <f>IFERROR(VLOOKUP(BU966, InscrTechniques!$A$2:$B$50, 2, 0),"")</f>
        <v/>
      </c>
      <c r="BW966" s="125"/>
      <c r="BX966" s="79" t="str">
        <f>IFERROR(VLOOKUP(BW966, InscrTechniques!$A$2:$B$50, 2, 0),"")</f>
        <v/>
      </c>
      <c r="BY966" s="125"/>
      <c r="BZ966" s="79" t="str">
        <f>IFERROR(VLOOKUP(BY966, InscrTechniques!$A$2:$B$50, 2, 0),"")</f>
        <v/>
      </c>
      <c r="CA966" s="74"/>
      <c r="CB966" s="114" t="str">
        <f>IFERROR(VLOOKUP(CA966, LetterStyle!$A$2:$B$50, 2, 0),"")</f>
        <v/>
      </c>
      <c r="CC966" s="74"/>
      <c r="CD966" s="114" t="str">
        <f>IFERROR(VLOOKUP(CC966, LetterStyle!$A$2:$B$50, 2, 0),"")</f>
        <v/>
      </c>
      <c r="CE966" s="74"/>
      <c r="CF966" s="114" t="str">
        <f>IFERROR(VLOOKUP(CE966, LetterStyle!$A$2:$B$50, 2, 0),"")</f>
        <v/>
      </c>
      <c r="CG966" s="74"/>
      <c r="CH966" s="79" t="str">
        <f>IFERROR(VLOOKUP(CG966, LetterStyle!$A$2:$B$50, 2, 0),"")</f>
        <v/>
      </c>
      <c r="CI966" s="71"/>
      <c r="CJ966" s="79" t="str">
        <f>IFERROR(VLOOKUP(CI966, DecMotifs!$A$1:$B$306, 2, 0),"")</f>
        <v/>
      </c>
      <c r="CK966" s="71"/>
      <c r="CL966" s="79" t="str">
        <f>IFERROR(VLOOKUP(CK966, DecMotifs!$A$1:$B$306, 2, 0),"")</f>
        <v/>
      </c>
      <c r="CM966" s="71"/>
      <c r="CN966" s="79" t="str">
        <f>IFERROR(VLOOKUP(CM966, DecMotifs!$A$1:$B$306, 2, 0),"")</f>
        <v/>
      </c>
      <c r="CO966" s="71"/>
      <c r="CP966" s="79" t="str">
        <f>IFERROR(VLOOKUP(CO966, MarginalDec!$A$2:$B$253, 2, 0),"")</f>
        <v/>
      </c>
      <c r="CQ966" s="71"/>
      <c r="CR966" s="79" t="str">
        <f>IFERROR(VLOOKUP(CQ966, MarginalDec!$A$2:$B$253, 2, 0),"")</f>
        <v/>
      </c>
      <c r="CS966" s="71"/>
      <c r="CT966" s="79" t="str">
        <f>IFERROR(VLOOKUP(CS966, MarginalDec!$A$2:$B$253, 2, 0),"")</f>
        <v/>
      </c>
      <c r="CU966" s="71"/>
      <c r="CV966" s="79" t="str">
        <f>IF(ISBLANK(CU966),"", IFERROR(VLOOKUP(CU966, Tooling!$A$2:$B$252, 2, 0),""))</f>
        <v/>
      </c>
      <c r="CW966" s="71"/>
      <c r="CX966" s="79" t="str">
        <f>IF(ISBLANK(CW966),"", IFERROR(VLOOKUP(CW966, Tooling!$A$2:$B$252, 2, 0),""))</f>
        <v/>
      </c>
      <c r="CY966" s="71"/>
      <c r="CZ966" s="79" t="str">
        <f>IF(ISBLANK(CY966),"", IFERROR(VLOOKUP(CY966, Repairs!$A$2:$B$252, 2, 0),""))</f>
        <v/>
      </c>
      <c r="DA966" s="77"/>
      <c r="DB966" s="71"/>
      <c r="DC966" s="79" t="str">
        <f>IFERROR(VLOOKUP(DB966, DatingReason!$A$2:$B$252, 2, 0),"")</f>
        <v/>
      </c>
      <c r="DD966" s="123" t="str">
        <f t="shared" ref="DD966:DD1000" si="195">IF(DA966&lt;&gt;"",LEFT(DA966,3)&amp;"0","")</f>
        <v/>
      </c>
      <c r="DF966" s="119" t="str">
        <f t="array" ref="DF966">IF(AND($B966&lt;&gt;"", $DE966&lt;&gt;"", $DE966&lt;&gt;"No"),MAX(IF($B966=PEOPLE!$B$4:$B$1000, PEOPLE!$Q$4:$Q$1000,""))+100,"")</f>
        <v/>
      </c>
      <c r="DG966" s="68"/>
      <c r="DH966" s="76">
        <f>COUNTIF(PEOPLE!B:B, MEMORIALS!B966)</f>
        <v>0</v>
      </c>
      <c r="DI966" s="82"/>
      <c r="DJ966" s="82"/>
      <c r="DK966" s="82"/>
      <c r="DL966" s="68"/>
      <c r="DM966" s="68"/>
      <c r="DN966" s="68"/>
      <c r="DO966" s="68"/>
      <c r="DP966" s="68"/>
    </row>
    <row r="967" spans="1:120" ht="15" customHeight="1" x14ac:dyDescent="0.25">
      <c r="A967" s="68"/>
      <c r="B967" s="69"/>
      <c r="C967" s="68"/>
      <c r="D967" s="68"/>
      <c r="E967" s="70" t="str">
        <f>IF(D967="","",VLOOKUP(D967,Denomination!$A$2:$B$50, 2, 0))</f>
        <v/>
      </c>
      <c r="F967" s="68"/>
      <c r="G967" s="71"/>
      <c r="H967" s="70" t="str">
        <f>IF(G967="","",VLOOKUP(G967,MCondition!$A$2:$B$50, 2, 0))</f>
        <v/>
      </c>
      <c r="I967" s="72"/>
      <c r="J967" s="71"/>
      <c r="K967" s="70" t="str">
        <f>IF(J967="","",VLOOKUP(J967,ICondition!$A$2:$B$50, 2, 0))</f>
        <v/>
      </c>
      <c r="L967" s="73"/>
      <c r="M967" s="73"/>
      <c r="N967" s="73"/>
      <c r="O967" s="73"/>
      <c r="P967" s="73"/>
      <c r="Q967" s="73"/>
      <c r="R967" s="78"/>
      <c r="S967" s="79" t="str">
        <f>IFERROR(VLOOKUP(R967,Material!$A$2:$B$59, 2, 0),"")</f>
        <v/>
      </c>
      <c r="T967" s="71"/>
      <c r="U967" s="79" t="str">
        <f>IFERROR(VLOOKUP(T967,Material!$A$2:$B$59, 2, 0),"")</f>
        <v/>
      </c>
      <c r="V967" s="71"/>
      <c r="W967" s="79" t="str">
        <f>IFERROR(VLOOKUP(V967,Material!$A$2:$B$59, 2, 0),"")</f>
        <v/>
      </c>
      <c r="X967" s="71"/>
      <c r="Y967" s="79" t="str">
        <f>IFERROR(VLOOKUP(X967,Material!$A$2:$B$59, 2, 0),"")</f>
        <v/>
      </c>
      <c r="Z967" s="71"/>
      <c r="AA967" s="79" t="str">
        <f>IFERROR(VLOOKUP(Z967,Material!$A$2:$B$59, 2, 0),"")</f>
        <v/>
      </c>
      <c r="AB967" s="74"/>
      <c r="AC967" s="75" t="e">
        <f t="shared" si="184"/>
        <v>#VALUE!</v>
      </c>
      <c r="AD967" s="75" t="e">
        <f t="shared" si="185"/>
        <v>#VALUE!</v>
      </c>
      <c r="AE967" s="75" t="e">
        <f t="shared" si="187"/>
        <v>#VALUE!</v>
      </c>
      <c r="AF967" s="75" t="e">
        <f t="shared" si="186"/>
        <v>#VALUE!</v>
      </c>
      <c r="AG967" s="75" t="e">
        <f t="shared" si="188"/>
        <v>#VALUE!</v>
      </c>
      <c r="AH967" s="75" t="e">
        <f t="shared" si="189"/>
        <v>#VALUE!</v>
      </c>
      <c r="AI967" s="75" t="e">
        <f t="shared" si="190"/>
        <v>#VALUE!</v>
      </c>
      <c r="AJ967" s="80" t="e">
        <f t="shared" si="191"/>
        <v>#VALUE!</v>
      </c>
      <c r="AK967" s="79" t="str">
        <f>(IFERROR(VLOOKUP(AB967,Categories!$A$2:$B$20,2,1),""))</f>
        <v/>
      </c>
      <c r="AL967" s="79" t="str">
        <f ca="1">IFERROR(VLOOKUP((HLOOKUP((VLOOKUP($AB967,Categories!$A$2:$F$20,3,1)), $AB$3:$AJ967, (ROW()-ROW($AB$3)+1), 0)), INDIRECT(VLOOKUP($AB967,Categories!$A$2:$F$20,6,1)),2,0),AK967)</f>
        <v/>
      </c>
      <c r="AM967" s="79" t="str">
        <f ca="1">IFERROR(VLOOKUP((HLOOKUP((VLOOKUP($AB967,Categories!$A$2:$F$20,4,1)),$AB$3:$AJ967,(ROW()-ROW($AB$3)+1),0)),INDIRECT(VLOOKUP($AB967,Categories!$A$2:$H$20,7,1)),2,0),"")</f>
        <v/>
      </c>
      <c r="AN967" s="79" t="str">
        <f ca="1">IFERROR(VLOOKUP((HLOOKUP((VLOOKUP($AB967,Categories!$A$2:$F$20,5,1)), $AB$3:$AJ967, (ROW()-ROW($AB$3)+1), 0)), INDIRECT(VLOOKUP($AB967,Categories!$A$2:$H$20,8,1)),2,0),"")</f>
        <v/>
      </c>
      <c r="AO967" s="79" t="str">
        <f t="shared" ca="1" si="192"/>
        <v/>
      </c>
      <c r="AP967" s="81"/>
      <c r="AQ967" s="70" t="str">
        <f>IFERROR(VLOOKUP(VALUE(MID(AP967,1,1)),AdditionalElements!$A$2:$B$50,2,0),"")</f>
        <v/>
      </c>
      <c r="AR967" s="70" t="str">
        <f>IFERROR(VLOOKUP(VALUE(MID(AP967,2,1)),AdditionalElements!$H$2:$I$50,2,0),"")</f>
        <v/>
      </c>
      <c r="AS967" s="70" t="str">
        <f>IFERROR(VLOOKUP(VALUE(MID(AP967,3,1)),AdditionalElements!$O$2:$P$50,2,0),"")</f>
        <v/>
      </c>
      <c r="AT967" s="70" t="str">
        <f>IFERROR(VLOOKUP(VALUE(MID(AP967,4,1)),AdditionalElements!$V$2:$W$50,2,0),"")</f>
        <v/>
      </c>
      <c r="AU967" s="71"/>
      <c r="AV967" s="79" t="str">
        <f>IFERROR(IF(VALUE(MID(AU967,1,1))=1, VLOOKUP(VALUE(MID(AU967,1,1)), TxtPanelShape!$A$2:$C$50, 3, 0), (IF(VALUE(MID(AU967,1,1))&gt;=7, VLOOKUP(VALUE(MID(AU967,1,1)), TxtPanelShape!$A$2:$C$50, 3, 0),VLOOKUP(VALUE(MID(AU967,1,2)),TxtPanelShape!$A$2:$C$50,3,0)))), "")</f>
        <v/>
      </c>
      <c r="AW967" s="79" t="str">
        <f>IFERROR(IF(VALUE(MID(AU967,1,1))=1, ", "&amp;VLOOKUP(VALUE(MID(AU967,2,1)), TxtPanelShape!$H$2:$I$50, 2, 0), IF(VALUE(MID(AU967,1,1))&gt;=7, ", "&amp;VLOOKUP(VALUE(MID(AU967,2,1)), TxtPanelShape!$H$2:$I$50, 2, 0),"")), "")</f>
        <v/>
      </c>
      <c r="AX967" s="79" t="str">
        <f>IFERROR(IF(VALUE(MID(AU967,1,1))=1, ", "&amp;VLOOKUP(VALUE(MID(AU967,3,1)), TxtPanelShape!$O$2:$P$50, 2, 0), IF(VALUE(MID(AU967,1,1))&gt;=7, ", "&amp;VLOOKUP(VALUE(MID(AU967,3,1)), TxtPanelShape!$O$2:$P$50, 2, 0),"")),"")</f>
        <v/>
      </c>
      <c r="AY967" s="79" t="str">
        <f>IFERROR("; "&amp;VLOOKUP(VALUE(MID(AU967,4,1)), TxtPanelShape!$V$2:$W$50,2,0),"")</f>
        <v/>
      </c>
      <c r="AZ967" s="79" t="str">
        <f t="shared" si="193"/>
        <v/>
      </c>
      <c r="BA967" s="71"/>
      <c r="BB967" s="79" t="str">
        <f>IFERROR(IF(VALUE(MID(BA967,1,1))=1, VLOOKUP(VALUE(MID(BA967,1,1)), TxtPanelShape!$A$2:$C$50, 3, 0), (IF(VALUE(MID(BA967,1,1))&gt;=7, VLOOKUP(VALUE(MID(BA967,1,1)), TxtPanelShape!$A$2:$C$50, 3, 0),VLOOKUP(VALUE(MID(BA967,1,2)),TxtPanelShape!$A$2:$C$50,3,0)))), "")</f>
        <v/>
      </c>
      <c r="BC967" s="79" t="str">
        <f>IFERROR(IF(VALUE(MID(BA967,1,1))=1, ", "&amp;VLOOKUP(VALUE(MID(BA967,2,1)), TxtPanelShape!$H$2:$I$50, 2, 0), IF(VALUE(MID(BA967,1,1))&gt;=7, ", "&amp;VLOOKUP(VALUE(MID(BA967,2,1)), TxtPanelShape!$H$2:$I$50, 2, 0),"")), "")</f>
        <v/>
      </c>
      <c r="BD967" s="79" t="str">
        <f>IFERROR(IF(VALUE(MID(BA967,1,1))=1, ", "&amp;VLOOKUP(VALUE(MID(BA967,3,1)), TxtPanelShape!$O$2:$P$50, 2, 0), IF(VALUE(MID(BA967,1,1))&gt;=7, ", "&amp;VLOOKUP(VALUE(MID(BA967,3,1)), TxtPanelShape!$O$2:$P$50, 2, 0),"")),"")</f>
        <v/>
      </c>
      <c r="BE967" s="79" t="str">
        <f>IFERROR("; "&amp;VLOOKUP(VALUE(MID(BA967,4,1)), TxtPanelShape!$V$2:$W$50,2,0),"")</f>
        <v/>
      </c>
      <c r="BF967" s="79" t="str">
        <f t="shared" si="194"/>
        <v/>
      </c>
      <c r="BG967" s="71"/>
      <c r="BH967" s="79" t="str">
        <f>IFERROR(VLOOKUP(BG967, TxtPanelDefinition!$A$2:$B$50, 2, 0),"")</f>
        <v/>
      </c>
      <c r="BI967" s="71"/>
      <c r="BJ967" s="79" t="str">
        <f>IFERROR(VLOOKUP(BI967, TxtPanelDefinition!$A$2:$B$50, 2, 0),"")</f>
        <v/>
      </c>
      <c r="BK967" s="71"/>
      <c r="BL967" s="79" t="str">
        <f>IFERROR(VLOOKUP(BK967, InscrTechniques!$A$2:$B$50, 2, 0),"")</f>
        <v/>
      </c>
      <c r="BM967" s="71"/>
      <c r="BN967" s="79" t="str">
        <f>IFERROR(VLOOKUP(BM967, InscrTechniques!$A$2:$B$50, 2, 0),"")</f>
        <v/>
      </c>
      <c r="BO967" s="71"/>
      <c r="BP967" s="79" t="str">
        <f>IFERROR(VLOOKUP(BO967, InscrTechniques!$A$2:$B$50, 2, 0),"")</f>
        <v/>
      </c>
      <c r="BQ967" s="71"/>
      <c r="BR967" s="79" t="str">
        <f>IFERROR(VLOOKUP(BQ967, InscrTechniques!$A$2:$B$50, 2, 0),"")</f>
        <v/>
      </c>
      <c r="BS967" s="71"/>
      <c r="BT967" s="79" t="str">
        <f>IFERROR(VLOOKUP(BS967, InscrTechniques!$A$2:$B$50, 2, 0),"")</f>
        <v/>
      </c>
      <c r="BU967" s="71"/>
      <c r="BV967" s="79" t="str">
        <f>IFERROR(VLOOKUP(BU967, InscrTechniques!$A$2:$B$50, 2, 0),"")</f>
        <v/>
      </c>
      <c r="BW967" s="125"/>
      <c r="BX967" s="79" t="str">
        <f>IFERROR(VLOOKUP(BW967, InscrTechniques!$A$2:$B$50, 2, 0),"")</f>
        <v/>
      </c>
      <c r="BY967" s="125"/>
      <c r="BZ967" s="79" t="str">
        <f>IFERROR(VLOOKUP(BY967, InscrTechniques!$A$2:$B$50, 2, 0),"")</f>
        <v/>
      </c>
      <c r="CA967" s="74"/>
      <c r="CB967" s="114" t="str">
        <f>IFERROR(VLOOKUP(CA967, LetterStyle!$A$2:$B$50, 2, 0),"")</f>
        <v/>
      </c>
      <c r="CC967" s="74"/>
      <c r="CD967" s="114" t="str">
        <f>IFERROR(VLOOKUP(CC967, LetterStyle!$A$2:$B$50, 2, 0),"")</f>
        <v/>
      </c>
      <c r="CE967" s="74"/>
      <c r="CF967" s="114" t="str">
        <f>IFERROR(VLOOKUP(CE967, LetterStyle!$A$2:$B$50, 2, 0),"")</f>
        <v/>
      </c>
      <c r="CG967" s="74"/>
      <c r="CH967" s="79" t="str">
        <f>IFERROR(VLOOKUP(CG967, LetterStyle!$A$2:$B$50, 2, 0),"")</f>
        <v/>
      </c>
      <c r="CI967" s="71"/>
      <c r="CJ967" s="79" t="str">
        <f>IFERROR(VLOOKUP(CI967, DecMotifs!$A$1:$B$306, 2, 0),"")</f>
        <v/>
      </c>
      <c r="CK967" s="71"/>
      <c r="CL967" s="79" t="str">
        <f>IFERROR(VLOOKUP(CK967, DecMotifs!$A$1:$B$306, 2, 0),"")</f>
        <v/>
      </c>
      <c r="CM967" s="71"/>
      <c r="CN967" s="79" t="str">
        <f>IFERROR(VLOOKUP(CM967, DecMotifs!$A$1:$B$306, 2, 0),"")</f>
        <v/>
      </c>
      <c r="CO967" s="71"/>
      <c r="CP967" s="79" t="str">
        <f>IFERROR(VLOOKUP(CO967, MarginalDec!$A$2:$B$253, 2, 0),"")</f>
        <v/>
      </c>
      <c r="CQ967" s="71"/>
      <c r="CR967" s="79" t="str">
        <f>IFERROR(VLOOKUP(CQ967, MarginalDec!$A$2:$B$253, 2, 0),"")</f>
        <v/>
      </c>
      <c r="CS967" s="71"/>
      <c r="CT967" s="79" t="str">
        <f>IFERROR(VLOOKUP(CS967, MarginalDec!$A$2:$B$253, 2, 0),"")</f>
        <v/>
      </c>
      <c r="CU967" s="71"/>
      <c r="CV967" s="79" t="str">
        <f>IF(ISBLANK(CU967),"", IFERROR(VLOOKUP(CU967, Tooling!$A$2:$B$252, 2, 0),""))</f>
        <v/>
      </c>
      <c r="CW967" s="71"/>
      <c r="CX967" s="79" t="str">
        <f>IF(ISBLANK(CW967),"", IFERROR(VLOOKUP(CW967, Tooling!$A$2:$B$252, 2, 0),""))</f>
        <v/>
      </c>
      <c r="CY967" s="71"/>
      <c r="CZ967" s="79" t="str">
        <f>IF(ISBLANK(CY967),"", IFERROR(VLOOKUP(CY967, Repairs!$A$2:$B$252, 2, 0),""))</f>
        <v/>
      </c>
      <c r="DA967" s="77"/>
      <c r="DB967" s="71"/>
      <c r="DC967" s="79" t="str">
        <f>IFERROR(VLOOKUP(DB967, DatingReason!$A$2:$B$252, 2, 0),"")</f>
        <v/>
      </c>
      <c r="DD967" s="123" t="str">
        <f t="shared" si="195"/>
        <v/>
      </c>
      <c r="DF967" s="119" t="str">
        <f t="array" ref="DF967">IF(AND($B967&lt;&gt;"", $DE967&lt;&gt;"", $DE967&lt;&gt;"No"),MAX(IF($B967=PEOPLE!$B$4:$B$1000, PEOPLE!$Q$4:$Q$1000,""))+100,"")</f>
        <v/>
      </c>
      <c r="DG967" s="68"/>
      <c r="DH967" s="76">
        <f>COUNTIF(PEOPLE!B:B, MEMORIALS!B967)</f>
        <v>0</v>
      </c>
      <c r="DI967" s="82"/>
      <c r="DJ967" s="82"/>
      <c r="DK967" s="82"/>
      <c r="DL967" s="68"/>
      <c r="DM967" s="68"/>
      <c r="DN967" s="68"/>
      <c r="DO967" s="68"/>
      <c r="DP967" s="68"/>
    </row>
    <row r="968" spans="1:120" ht="15" customHeight="1" x14ac:dyDescent="0.25">
      <c r="A968" s="68"/>
      <c r="B968" s="69"/>
      <c r="C968" s="68"/>
      <c r="D968" s="68"/>
      <c r="E968" s="70" t="str">
        <f>IF(D968="","",VLOOKUP(D968,Denomination!$A$2:$B$50, 2, 0))</f>
        <v/>
      </c>
      <c r="F968" s="68"/>
      <c r="G968" s="71"/>
      <c r="H968" s="70" t="str">
        <f>IF(G968="","",VLOOKUP(G968,MCondition!$A$2:$B$50, 2, 0))</f>
        <v/>
      </c>
      <c r="I968" s="72"/>
      <c r="J968" s="71"/>
      <c r="K968" s="70" t="str">
        <f>IF(J968="","",VLOOKUP(J968,ICondition!$A$2:$B$50, 2, 0))</f>
        <v/>
      </c>
      <c r="L968" s="73"/>
      <c r="M968" s="73"/>
      <c r="N968" s="73"/>
      <c r="O968" s="73"/>
      <c r="P968" s="73"/>
      <c r="Q968" s="73"/>
      <c r="R968" s="78"/>
      <c r="S968" s="79" t="str">
        <f>IFERROR(VLOOKUP(R968,Material!$A$2:$B$59, 2, 0),"")</f>
        <v/>
      </c>
      <c r="T968" s="71"/>
      <c r="U968" s="79" t="str">
        <f>IFERROR(VLOOKUP(T968,Material!$A$2:$B$59, 2, 0),"")</f>
        <v/>
      </c>
      <c r="V968" s="71"/>
      <c r="W968" s="79" t="str">
        <f>IFERROR(VLOOKUP(V968,Material!$A$2:$B$59, 2, 0),"")</f>
        <v/>
      </c>
      <c r="X968" s="71"/>
      <c r="Y968" s="79" t="str">
        <f>IFERROR(VLOOKUP(X968,Material!$A$2:$B$59, 2, 0),"")</f>
        <v/>
      </c>
      <c r="Z968" s="71"/>
      <c r="AA968" s="79" t="str">
        <f>IFERROR(VLOOKUP(Z968,Material!$A$2:$B$59, 2, 0),"")</f>
        <v/>
      </c>
      <c r="AB968" s="74"/>
      <c r="AC968" s="75" t="e">
        <f t="shared" si="184"/>
        <v>#VALUE!</v>
      </c>
      <c r="AD968" s="75" t="e">
        <f t="shared" si="185"/>
        <v>#VALUE!</v>
      </c>
      <c r="AE968" s="75" t="e">
        <f t="shared" si="187"/>
        <v>#VALUE!</v>
      </c>
      <c r="AF968" s="75" t="e">
        <f t="shared" si="186"/>
        <v>#VALUE!</v>
      </c>
      <c r="AG968" s="75" t="e">
        <f t="shared" si="188"/>
        <v>#VALUE!</v>
      </c>
      <c r="AH968" s="75" t="e">
        <f t="shared" si="189"/>
        <v>#VALUE!</v>
      </c>
      <c r="AI968" s="75" t="e">
        <f t="shared" si="190"/>
        <v>#VALUE!</v>
      </c>
      <c r="AJ968" s="80" t="e">
        <f t="shared" si="191"/>
        <v>#VALUE!</v>
      </c>
      <c r="AK968" s="79" t="str">
        <f>(IFERROR(VLOOKUP(AB968,Categories!$A$2:$B$20,2,1),""))</f>
        <v/>
      </c>
      <c r="AL968" s="79" t="str">
        <f ca="1">IFERROR(VLOOKUP((HLOOKUP((VLOOKUP($AB968,Categories!$A$2:$F$20,3,1)), $AB$3:$AJ968, (ROW()-ROW($AB$3)+1), 0)), INDIRECT(VLOOKUP($AB968,Categories!$A$2:$F$20,6,1)),2,0),AK968)</f>
        <v/>
      </c>
      <c r="AM968" s="79" t="str">
        <f ca="1">IFERROR(VLOOKUP((HLOOKUP((VLOOKUP($AB968,Categories!$A$2:$F$20,4,1)),$AB$3:$AJ968,(ROW()-ROW($AB$3)+1),0)),INDIRECT(VLOOKUP($AB968,Categories!$A$2:$H$20,7,1)),2,0),"")</f>
        <v/>
      </c>
      <c r="AN968" s="79" t="str">
        <f ca="1">IFERROR(VLOOKUP((HLOOKUP((VLOOKUP($AB968,Categories!$A$2:$F$20,5,1)), $AB$3:$AJ968, (ROW()-ROW($AB$3)+1), 0)), INDIRECT(VLOOKUP($AB968,Categories!$A$2:$H$20,8,1)),2,0),"")</f>
        <v/>
      </c>
      <c r="AO968" s="79" t="str">
        <f t="shared" ca="1" si="192"/>
        <v/>
      </c>
      <c r="AP968" s="81"/>
      <c r="AQ968" s="70" t="str">
        <f>IFERROR(VLOOKUP(VALUE(MID(AP968,1,1)),AdditionalElements!$A$2:$B$50,2,0),"")</f>
        <v/>
      </c>
      <c r="AR968" s="70" t="str">
        <f>IFERROR(VLOOKUP(VALUE(MID(AP968,2,1)),AdditionalElements!$H$2:$I$50,2,0),"")</f>
        <v/>
      </c>
      <c r="AS968" s="70" t="str">
        <f>IFERROR(VLOOKUP(VALUE(MID(AP968,3,1)),AdditionalElements!$O$2:$P$50,2,0),"")</f>
        <v/>
      </c>
      <c r="AT968" s="70" t="str">
        <f>IFERROR(VLOOKUP(VALUE(MID(AP968,4,1)),AdditionalElements!$V$2:$W$50,2,0),"")</f>
        <v/>
      </c>
      <c r="AU968" s="71"/>
      <c r="AV968" s="79" t="str">
        <f>IFERROR(IF(VALUE(MID(AU968,1,1))=1, VLOOKUP(VALUE(MID(AU968,1,1)), TxtPanelShape!$A$2:$C$50, 3, 0), (IF(VALUE(MID(AU968,1,1))&gt;=7, VLOOKUP(VALUE(MID(AU968,1,1)), TxtPanelShape!$A$2:$C$50, 3, 0),VLOOKUP(VALUE(MID(AU968,1,2)),TxtPanelShape!$A$2:$C$50,3,0)))), "")</f>
        <v/>
      </c>
      <c r="AW968" s="79" t="str">
        <f>IFERROR(IF(VALUE(MID(AU968,1,1))=1, ", "&amp;VLOOKUP(VALUE(MID(AU968,2,1)), TxtPanelShape!$H$2:$I$50, 2, 0), IF(VALUE(MID(AU968,1,1))&gt;=7, ", "&amp;VLOOKUP(VALUE(MID(AU968,2,1)), TxtPanelShape!$H$2:$I$50, 2, 0),"")), "")</f>
        <v/>
      </c>
      <c r="AX968" s="79" t="str">
        <f>IFERROR(IF(VALUE(MID(AU968,1,1))=1, ", "&amp;VLOOKUP(VALUE(MID(AU968,3,1)), TxtPanelShape!$O$2:$P$50, 2, 0), IF(VALUE(MID(AU968,1,1))&gt;=7, ", "&amp;VLOOKUP(VALUE(MID(AU968,3,1)), TxtPanelShape!$O$2:$P$50, 2, 0),"")),"")</f>
        <v/>
      </c>
      <c r="AY968" s="79" t="str">
        <f>IFERROR("; "&amp;VLOOKUP(VALUE(MID(AU968,4,1)), TxtPanelShape!$V$2:$W$50,2,0),"")</f>
        <v/>
      </c>
      <c r="AZ968" s="79" t="str">
        <f t="shared" si="193"/>
        <v/>
      </c>
      <c r="BA968" s="71"/>
      <c r="BB968" s="79" t="str">
        <f>IFERROR(IF(VALUE(MID(BA968,1,1))=1, VLOOKUP(VALUE(MID(BA968,1,1)), TxtPanelShape!$A$2:$C$50, 3, 0), (IF(VALUE(MID(BA968,1,1))&gt;=7, VLOOKUP(VALUE(MID(BA968,1,1)), TxtPanelShape!$A$2:$C$50, 3, 0),VLOOKUP(VALUE(MID(BA968,1,2)),TxtPanelShape!$A$2:$C$50,3,0)))), "")</f>
        <v/>
      </c>
      <c r="BC968" s="79" t="str">
        <f>IFERROR(IF(VALUE(MID(BA968,1,1))=1, ", "&amp;VLOOKUP(VALUE(MID(BA968,2,1)), TxtPanelShape!$H$2:$I$50, 2, 0), IF(VALUE(MID(BA968,1,1))&gt;=7, ", "&amp;VLOOKUP(VALUE(MID(BA968,2,1)), TxtPanelShape!$H$2:$I$50, 2, 0),"")), "")</f>
        <v/>
      </c>
      <c r="BD968" s="79" t="str">
        <f>IFERROR(IF(VALUE(MID(BA968,1,1))=1, ", "&amp;VLOOKUP(VALUE(MID(BA968,3,1)), TxtPanelShape!$O$2:$P$50, 2, 0), IF(VALUE(MID(BA968,1,1))&gt;=7, ", "&amp;VLOOKUP(VALUE(MID(BA968,3,1)), TxtPanelShape!$O$2:$P$50, 2, 0),"")),"")</f>
        <v/>
      </c>
      <c r="BE968" s="79" t="str">
        <f>IFERROR("; "&amp;VLOOKUP(VALUE(MID(BA968,4,1)), TxtPanelShape!$V$2:$W$50,2,0),"")</f>
        <v/>
      </c>
      <c r="BF968" s="79" t="str">
        <f t="shared" si="194"/>
        <v/>
      </c>
      <c r="BG968" s="71"/>
      <c r="BH968" s="79" t="str">
        <f>IFERROR(VLOOKUP(BG968, TxtPanelDefinition!$A$2:$B$50, 2, 0),"")</f>
        <v/>
      </c>
      <c r="BI968" s="71"/>
      <c r="BJ968" s="79" t="str">
        <f>IFERROR(VLOOKUP(BI968, TxtPanelDefinition!$A$2:$B$50, 2, 0),"")</f>
        <v/>
      </c>
      <c r="BK968" s="71"/>
      <c r="BL968" s="79" t="str">
        <f>IFERROR(VLOOKUP(BK968, InscrTechniques!$A$2:$B$50, 2, 0),"")</f>
        <v/>
      </c>
      <c r="BM968" s="71"/>
      <c r="BN968" s="79" t="str">
        <f>IFERROR(VLOOKUP(BM968, InscrTechniques!$A$2:$B$50, 2, 0),"")</f>
        <v/>
      </c>
      <c r="BO968" s="71"/>
      <c r="BP968" s="79" t="str">
        <f>IFERROR(VLOOKUP(BO968, InscrTechniques!$A$2:$B$50, 2, 0),"")</f>
        <v/>
      </c>
      <c r="BQ968" s="71"/>
      <c r="BR968" s="79" t="str">
        <f>IFERROR(VLOOKUP(BQ968, InscrTechniques!$A$2:$B$50, 2, 0),"")</f>
        <v/>
      </c>
      <c r="BS968" s="71"/>
      <c r="BT968" s="79" t="str">
        <f>IFERROR(VLOOKUP(BS968, InscrTechniques!$A$2:$B$50, 2, 0),"")</f>
        <v/>
      </c>
      <c r="BU968" s="71"/>
      <c r="BV968" s="79" t="str">
        <f>IFERROR(VLOOKUP(BU968, InscrTechniques!$A$2:$B$50, 2, 0),"")</f>
        <v/>
      </c>
      <c r="BW968" s="125"/>
      <c r="BX968" s="79" t="str">
        <f>IFERROR(VLOOKUP(BW968, InscrTechniques!$A$2:$B$50, 2, 0),"")</f>
        <v/>
      </c>
      <c r="BY968" s="125"/>
      <c r="BZ968" s="79" t="str">
        <f>IFERROR(VLOOKUP(BY968, InscrTechniques!$A$2:$B$50, 2, 0),"")</f>
        <v/>
      </c>
      <c r="CA968" s="74"/>
      <c r="CB968" s="114" t="str">
        <f>IFERROR(VLOOKUP(CA968, LetterStyle!$A$2:$B$50, 2, 0),"")</f>
        <v/>
      </c>
      <c r="CC968" s="74"/>
      <c r="CD968" s="114" t="str">
        <f>IFERROR(VLOOKUP(CC968, LetterStyle!$A$2:$B$50, 2, 0),"")</f>
        <v/>
      </c>
      <c r="CE968" s="74"/>
      <c r="CF968" s="114" t="str">
        <f>IFERROR(VLOOKUP(CE968, LetterStyle!$A$2:$B$50, 2, 0),"")</f>
        <v/>
      </c>
      <c r="CG968" s="74"/>
      <c r="CH968" s="79" t="str">
        <f>IFERROR(VLOOKUP(CG968, LetterStyle!$A$2:$B$50, 2, 0),"")</f>
        <v/>
      </c>
      <c r="CI968" s="71"/>
      <c r="CJ968" s="79" t="str">
        <f>IFERROR(VLOOKUP(CI968, DecMotifs!$A$1:$B$306, 2, 0),"")</f>
        <v/>
      </c>
      <c r="CK968" s="71"/>
      <c r="CL968" s="79" t="str">
        <f>IFERROR(VLOOKUP(CK968, DecMotifs!$A$1:$B$306, 2, 0),"")</f>
        <v/>
      </c>
      <c r="CM968" s="71"/>
      <c r="CN968" s="79" t="str">
        <f>IFERROR(VLOOKUP(CM968, DecMotifs!$A$1:$B$306, 2, 0),"")</f>
        <v/>
      </c>
      <c r="CO968" s="71"/>
      <c r="CP968" s="79" t="str">
        <f>IFERROR(VLOOKUP(CO968, MarginalDec!$A$2:$B$253, 2, 0),"")</f>
        <v/>
      </c>
      <c r="CQ968" s="71"/>
      <c r="CR968" s="79" t="str">
        <f>IFERROR(VLOOKUP(CQ968, MarginalDec!$A$2:$B$253, 2, 0),"")</f>
        <v/>
      </c>
      <c r="CS968" s="71"/>
      <c r="CT968" s="79" t="str">
        <f>IFERROR(VLOOKUP(CS968, MarginalDec!$A$2:$B$253, 2, 0),"")</f>
        <v/>
      </c>
      <c r="CU968" s="71"/>
      <c r="CV968" s="79" t="str">
        <f>IF(ISBLANK(CU968),"", IFERROR(VLOOKUP(CU968, Tooling!$A$2:$B$252, 2, 0),""))</f>
        <v/>
      </c>
      <c r="CW968" s="71"/>
      <c r="CX968" s="79" t="str">
        <f>IF(ISBLANK(CW968),"", IFERROR(VLOOKUP(CW968, Tooling!$A$2:$B$252, 2, 0),""))</f>
        <v/>
      </c>
      <c r="CY968" s="71"/>
      <c r="CZ968" s="79" t="str">
        <f>IF(ISBLANK(CY968),"", IFERROR(VLOOKUP(CY968, Repairs!$A$2:$B$252, 2, 0),""))</f>
        <v/>
      </c>
      <c r="DA968" s="77"/>
      <c r="DB968" s="71"/>
      <c r="DC968" s="79" t="str">
        <f>IFERROR(VLOOKUP(DB968, DatingReason!$A$2:$B$252, 2, 0),"")</f>
        <v/>
      </c>
      <c r="DD968" s="123" t="str">
        <f t="shared" si="195"/>
        <v/>
      </c>
      <c r="DF968" s="119" t="str">
        <f t="array" ref="DF968">IF(AND($B968&lt;&gt;"", $DE968&lt;&gt;"", $DE968&lt;&gt;"No"),MAX(IF($B968=PEOPLE!$B$4:$B$1000, PEOPLE!$Q$4:$Q$1000,""))+100,"")</f>
        <v/>
      </c>
      <c r="DG968" s="68"/>
      <c r="DH968" s="76">
        <f>COUNTIF(PEOPLE!B:B, MEMORIALS!B968)</f>
        <v>0</v>
      </c>
      <c r="DI968" s="82"/>
      <c r="DJ968" s="82"/>
      <c r="DK968" s="82"/>
      <c r="DL968" s="68"/>
      <c r="DM968" s="68"/>
      <c r="DN968" s="68"/>
      <c r="DO968" s="68"/>
      <c r="DP968" s="68"/>
    </row>
    <row r="969" spans="1:120" ht="15" customHeight="1" x14ac:dyDescent="0.25">
      <c r="A969" s="68"/>
      <c r="B969" s="69"/>
      <c r="C969" s="68"/>
      <c r="D969" s="68"/>
      <c r="E969" s="70" t="str">
        <f>IF(D969="","",VLOOKUP(D969,Denomination!$A$2:$B$50, 2, 0))</f>
        <v/>
      </c>
      <c r="F969" s="68"/>
      <c r="G969" s="71"/>
      <c r="H969" s="70" t="str">
        <f>IF(G969="","",VLOOKUP(G969,MCondition!$A$2:$B$50, 2, 0))</f>
        <v/>
      </c>
      <c r="I969" s="72"/>
      <c r="J969" s="71"/>
      <c r="K969" s="70" t="str">
        <f>IF(J969="","",VLOOKUP(J969,ICondition!$A$2:$B$50, 2, 0))</f>
        <v/>
      </c>
      <c r="L969" s="73"/>
      <c r="M969" s="73"/>
      <c r="N969" s="73"/>
      <c r="O969" s="73"/>
      <c r="P969" s="73"/>
      <c r="Q969" s="73"/>
      <c r="R969" s="78"/>
      <c r="S969" s="79" t="str">
        <f>IFERROR(VLOOKUP(R969,Material!$A$2:$B$59, 2, 0),"")</f>
        <v/>
      </c>
      <c r="T969" s="71"/>
      <c r="U969" s="79" t="str">
        <f>IFERROR(VLOOKUP(T969,Material!$A$2:$B$59, 2, 0),"")</f>
        <v/>
      </c>
      <c r="V969" s="71"/>
      <c r="W969" s="79" t="str">
        <f>IFERROR(VLOOKUP(V969,Material!$A$2:$B$59, 2, 0),"")</f>
        <v/>
      </c>
      <c r="X969" s="71"/>
      <c r="Y969" s="79" t="str">
        <f>IFERROR(VLOOKUP(X969,Material!$A$2:$B$59, 2, 0),"")</f>
        <v/>
      </c>
      <c r="Z969" s="71"/>
      <c r="AA969" s="79" t="str">
        <f>IFERROR(VLOOKUP(Z969,Material!$A$2:$B$59, 2, 0),"")</f>
        <v/>
      </c>
      <c r="AB969" s="74"/>
      <c r="AC969" s="75" t="e">
        <f t="shared" si="184"/>
        <v>#VALUE!</v>
      </c>
      <c r="AD969" s="75" t="e">
        <f t="shared" si="185"/>
        <v>#VALUE!</v>
      </c>
      <c r="AE969" s="75" t="e">
        <f t="shared" si="187"/>
        <v>#VALUE!</v>
      </c>
      <c r="AF969" s="75" t="e">
        <f t="shared" si="186"/>
        <v>#VALUE!</v>
      </c>
      <c r="AG969" s="75" t="e">
        <f t="shared" si="188"/>
        <v>#VALUE!</v>
      </c>
      <c r="AH969" s="75" t="e">
        <f t="shared" si="189"/>
        <v>#VALUE!</v>
      </c>
      <c r="AI969" s="75" t="e">
        <f t="shared" si="190"/>
        <v>#VALUE!</v>
      </c>
      <c r="AJ969" s="80" t="e">
        <f t="shared" si="191"/>
        <v>#VALUE!</v>
      </c>
      <c r="AK969" s="79" t="str">
        <f>(IFERROR(VLOOKUP(AB969,Categories!$A$2:$B$20,2,1),""))</f>
        <v/>
      </c>
      <c r="AL969" s="79" t="str">
        <f ca="1">IFERROR(VLOOKUP((HLOOKUP((VLOOKUP($AB969,Categories!$A$2:$F$20,3,1)), $AB$3:$AJ969, (ROW()-ROW($AB$3)+1), 0)), INDIRECT(VLOOKUP($AB969,Categories!$A$2:$F$20,6,1)),2,0),AK969)</f>
        <v/>
      </c>
      <c r="AM969" s="79" t="str">
        <f ca="1">IFERROR(VLOOKUP((HLOOKUP((VLOOKUP($AB969,Categories!$A$2:$F$20,4,1)),$AB$3:$AJ969,(ROW()-ROW($AB$3)+1),0)),INDIRECT(VLOOKUP($AB969,Categories!$A$2:$H$20,7,1)),2,0),"")</f>
        <v/>
      </c>
      <c r="AN969" s="79" t="str">
        <f ca="1">IFERROR(VLOOKUP((HLOOKUP((VLOOKUP($AB969,Categories!$A$2:$F$20,5,1)), $AB$3:$AJ969, (ROW()-ROW($AB$3)+1), 0)), INDIRECT(VLOOKUP($AB969,Categories!$A$2:$H$20,8,1)),2,0),"")</f>
        <v/>
      </c>
      <c r="AO969" s="79" t="str">
        <f t="shared" ca="1" si="192"/>
        <v/>
      </c>
      <c r="AP969" s="81"/>
      <c r="AQ969" s="70" t="str">
        <f>IFERROR(VLOOKUP(VALUE(MID(AP969,1,1)),AdditionalElements!$A$2:$B$50,2,0),"")</f>
        <v/>
      </c>
      <c r="AR969" s="70" t="str">
        <f>IFERROR(VLOOKUP(VALUE(MID(AP969,2,1)),AdditionalElements!$H$2:$I$50,2,0),"")</f>
        <v/>
      </c>
      <c r="AS969" s="70" t="str">
        <f>IFERROR(VLOOKUP(VALUE(MID(AP969,3,1)),AdditionalElements!$O$2:$P$50,2,0),"")</f>
        <v/>
      </c>
      <c r="AT969" s="70" t="str">
        <f>IFERROR(VLOOKUP(VALUE(MID(AP969,4,1)),AdditionalElements!$V$2:$W$50,2,0),"")</f>
        <v/>
      </c>
      <c r="AU969" s="71"/>
      <c r="AV969" s="79" t="str">
        <f>IFERROR(IF(VALUE(MID(AU969,1,1))=1, VLOOKUP(VALUE(MID(AU969,1,1)), TxtPanelShape!$A$2:$C$50, 3, 0), (IF(VALUE(MID(AU969,1,1))&gt;=7, VLOOKUP(VALUE(MID(AU969,1,1)), TxtPanelShape!$A$2:$C$50, 3, 0),VLOOKUP(VALUE(MID(AU969,1,2)),TxtPanelShape!$A$2:$C$50,3,0)))), "")</f>
        <v/>
      </c>
      <c r="AW969" s="79" t="str">
        <f>IFERROR(IF(VALUE(MID(AU969,1,1))=1, ", "&amp;VLOOKUP(VALUE(MID(AU969,2,1)), TxtPanelShape!$H$2:$I$50, 2, 0), IF(VALUE(MID(AU969,1,1))&gt;=7, ", "&amp;VLOOKUP(VALUE(MID(AU969,2,1)), TxtPanelShape!$H$2:$I$50, 2, 0),"")), "")</f>
        <v/>
      </c>
      <c r="AX969" s="79" t="str">
        <f>IFERROR(IF(VALUE(MID(AU969,1,1))=1, ", "&amp;VLOOKUP(VALUE(MID(AU969,3,1)), TxtPanelShape!$O$2:$P$50, 2, 0), IF(VALUE(MID(AU969,1,1))&gt;=7, ", "&amp;VLOOKUP(VALUE(MID(AU969,3,1)), TxtPanelShape!$O$2:$P$50, 2, 0),"")),"")</f>
        <v/>
      </c>
      <c r="AY969" s="79" t="str">
        <f>IFERROR("; "&amp;VLOOKUP(VALUE(MID(AU969,4,1)), TxtPanelShape!$V$2:$W$50,2,0),"")</f>
        <v/>
      </c>
      <c r="AZ969" s="79" t="str">
        <f t="shared" si="193"/>
        <v/>
      </c>
      <c r="BA969" s="71"/>
      <c r="BB969" s="79" t="str">
        <f>IFERROR(IF(VALUE(MID(BA969,1,1))=1, VLOOKUP(VALUE(MID(BA969,1,1)), TxtPanelShape!$A$2:$C$50, 3, 0), (IF(VALUE(MID(BA969,1,1))&gt;=7, VLOOKUP(VALUE(MID(BA969,1,1)), TxtPanelShape!$A$2:$C$50, 3, 0),VLOOKUP(VALUE(MID(BA969,1,2)),TxtPanelShape!$A$2:$C$50,3,0)))), "")</f>
        <v/>
      </c>
      <c r="BC969" s="79" t="str">
        <f>IFERROR(IF(VALUE(MID(BA969,1,1))=1, ", "&amp;VLOOKUP(VALUE(MID(BA969,2,1)), TxtPanelShape!$H$2:$I$50, 2, 0), IF(VALUE(MID(BA969,1,1))&gt;=7, ", "&amp;VLOOKUP(VALUE(MID(BA969,2,1)), TxtPanelShape!$H$2:$I$50, 2, 0),"")), "")</f>
        <v/>
      </c>
      <c r="BD969" s="79" t="str">
        <f>IFERROR(IF(VALUE(MID(BA969,1,1))=1, ", "&amp;VLOOKUP(VALUE(MID(BA969,3,1)), TxtPanelShape!$O$2:$P$50, 2, 0), IF(VALUE(MID(BA969,1,1))&gt;=7, ", "&amp;VLOOKUP(VALUE(MID(BA969,3,1)), TxtPanelShape!$O$2:$P$50, 2, 0),"")),"")</f>
        <v/>
      </c>
      <c r="BE969" s="79" t="str">
        <f>IFERROR("; "&amp;VLOOKUP(VALUE(MID(BA969,4,1)), TxtPanelShape!$V$2:$W$50,2,0),"")</f>
        <v/>
      </c>
      <c r="BF969" s="79" t="str">
        <f t="shared" si="194"/>
        <v/>
      </c>
      <c r="BG969" s="71"/>
      <c r="BH969" s="79" t="str">
        <f>IFERROR(VLOOKUP(BG969, TxtPanelDefinition!$A$2:$B$50, 2, 0),"")</f>
        <v/>
      </c>
      <c r="BI969" s="71"/>
      <c r="BJ969" s="79" t="str">
        <f>IFERROR(VLOOKUP(BI969, TxtPanelDefinition!$A$2:$B$50, 2, 0),"")</f>
        <v/>
      </c>
      <c r="BK969" s="71"/>
      <c r="BL969" s="79" t="str">
        <f>IFERROR(VLOOKUP(BK969, InscrTechniques!$A$2:$B$50, 2, 0),"")</f>
        <v/>
      </c>
      <c r="BM969" s="71"/>
      <c r="BN969" s="79" t="str">
        <f>IFERROR(VLOOKUP(BM969, InscrTechniques!$A$2:$B$50, 2, 0),"")</f>
        <v/>
      </c>
      <c r="BO969" s="71"/>
      <c r="BP969" s="79" t="str">
        <f>IFERROR(VLOOKUP(BO969, InscrTechniques!$A$2:$B$50, 2, 0),"")</f>
        <v/>
      </c>
      <c r="BQ969" s="71"/>
      <c r="BR969" s="79" t="str">
        <f>IFERROR(VLOOKUP(BQ969, InscrTechniques!$A$2:$B$50, 2, 0),"")</f>
        <v/>
      </c>
      <c r="BS969" s="71"/>
      <c r="BT969" s="79" t="str">
        <f>IFERROR(VLOOKUP(BS969, InscrTechniques!$A$2:$B$50, 2, 0),"")</f>
        <v/>
      </c>
      <c r="BU969" s="71"/>
      <c r="BV969" s="79" t="str">
        <f>IFERROR(VLOOKUP(BU969, InscrTechniques!$A$2:$B$50, 2, 0),"")</f>
        <v/>
      </c>
      <c r="BW969" s="125"/>
      <c r="BX969" s="79" t="str">
        <f>IFERROR(VLOOKUP(BW969, InscrTechniques!$A$2:$B$50, 2, 0),"")</f>
        <v/>
      </c>
      <c r="BY969" s="125"/>
      <c r="BZ969" s="79" t="str">
        <f>IFERROR(VLOOKUP(BY969, InscrTechniques!$A$2:$B$50, 2, 0),"")</f>
        <v/>
      </c>
      <c r="CA969" s="74"/>
      <c r="CB969" s="114" t="str">
        <f>IFERROR(VLOOKUP(CA969, LetterStyle!$A$2:$B$50, 2, 0),"")</f>
        <v/>
      </c>
      <c r="CC969" s="74"/>
      <c r="CD969" s="114" t="str">
        <f>IFERROR(VLOOKUP(CC969, LetterStyle!$A$2:$B$50, 2, 0),"")</f>
        <v/>
      </c>
      <c r="CE969" s="74"/>
      <c r="CF969" s="114" t="str">
        <f>IFERROR(VLOOKUP(CE969, LetterStyle!$A$2:$B$50, 2, 0),"")</f>
        <v/>
      </c>
      <c r="CG969" s="74"/>
      <c r="CH969" s="79" t="str">
        <f>IFERROR(VLOOKUP(CG969, LetterStyle!$A$2:$B$50, 2, 0),"")</f>
        <v/>
      </c>
      <c r="CI969" s="71"/>
      <c r="CJ969" s="79" t="str">
        <f>IFERROR(VLOOKUP(CI969, DecMotifs!$A$1:$B$306, 2, 0),"")</f>
        <v/>
      </c>
      <c r="CK969" s="71"/>
      <c r="CL969" s="79" t="str">
        <f>IFERROR(VLOOKUP(CK969, DecMotifs!$A$1:$B$306, 2, 0),"")</f>
        <v/>
      </c>
      <c r="CM969" s="71"/>
      <c r="CN969" s="79" t="str">
        <f>IFERROR(VLOOKUP(CM969, DecMotifs!$A$1:$B$306, 2, 0),"")</f>
        <v/>
      </c>
      <c r="CO969" s="71"/>
      <c r="CP969" s="79" t="str">
        <f>IFERROR(VLOOKUP(CO969, MarginalDec!$A$2:$B$253, 2, 0),"")</f>
        <v/>
      </c>
      <c r="CQ969" s="71"/>
      <c r="CR969" s="79" t="str">
        <f>IFERROR(VLOOKUP(CQ969, MarginalDec!$A$2:$B$253, 2, 0),"")</f>
        <v/>
      </c>
      <c r="CS969" s="71"/>
      <c r="CT969" s="79" t="str">
        <f>IFERROR(VLOOKUP(CS969, MarginalDec!$A$2:$B$253, 2, 0),"")</f>
        <v/>
      </c>
      <c r="CU969" s="71"/>
      <c r="CV969" s="79" t="str">
        <f>IF(ISBLANK(CU969),"", IFERROR(VLOOKUP(CU969, Tooling!$A$2:$B$252, 2, 0),""))</f>
        <v/>
      </c>
      <c r="CW969" s="71"/>
      <c r="CX969" s="79" t="str">
        <f>IF(ISBLANK(CW969),"", IFERROR(VLOOKUP(CW969, Tooling!$A$2:$B$252, 2, 0),""))</f>
        <v/>
      </c>
      <c r="CY969" s="71"/>
      <c r="CZ969" s="79" t="str">
        <f>IF(ISBLANK(CY969),"", IFERROR(VLOOKUP(CY969, Repairs!$A$2:$B$252, 2, 0),""))</f>
        <v/>
      </c>
      <c r="DA969" s="77"/>
      <c r="DB969" s="71"/>
      <c r="DC969" s="79" t="str">
        <f>IFERROR(VLOOKUP(DB969, DatingReason!$A$2:$B$252, 2, 0),"")</f>
        <v/>
      </c>
      <c r="DD969" s="123" t="str">
        <f t="shared" si="195"/>
        <v/>
      </c>
      <c r="DF969" s="119" t="str">
        <f t="array" ref="DF969">IF(AND($B969&lt;&gt;"", $DE969&lt;&gt;"", $DE969&lt;&gt;"No"),MAX(IF($B969=PEOPLE!$B$4:$B$1000, PEOPLE!$Q$4:$Q$1000,""))+100,"")</f>
        <v/>
      </c>
      <c r="DG969" s="68"/>
      <c r="DH969" s="76">
        <f>COUNTIF(PEOPLE!B:B, MEMORIALS!B969)</f>
        <v>0</v>
      </c>
      <c r="DI969" s="82"/>
      <c r="DJ969" s="82"/>
      <c r="DK969" s="82"/>
      <c r="DL969" s="68"/>
      <c r="DM969" s="68"/>
      <c r="DN969" s="68"/>
      <c r="DO969" s="68"/>
      <c r="DP969" s="68"/>
    </row>
    <row r="970" spans="1:120" ht="15" customHeight="1" x14ac:dyDescent="0.25">
      <c r="A970" s="68"/>
      <c r="B970" s="69"/>
      <c r="C970" s="68"/>
      <c r="D970" s="68"/>
      <c r="E970" s="70" t="str">
        <f>IF(D970="","",VLOOKUP(D970,Denomination!$A$2:$B$50, 2, 0))</f>
        <v/>
      </c>
      <c r="F970" s="68"/>
      <c r="G970" s="71"/>
      <c r="H970" s="70" t="str">
        <f>IF(G970="","",VLOOKUP(G970,MCondition!$A$2:$B$50, 2, 0))</f>
        <v/>
      </c>
      <c r="I970" s="72"/>
      <c r="J970" s="71"/>
      <c r="K970" s="70" t="str">
        <f>IF(J970="","",VLOOKUP(J970,ICondition!$A$2:$B$50, 2, 0))</f>
        <v/>
      </c>
      <c r="L970" s="73"/>
      <c r="M970" s="73"/>
      <c r="N970" s="73"/>
      <c r="O970" s="73"/>
      <c r="P970" s="73"/>
      <c r="Q970" s="73"/>
      <c r="R970" s="78"/>
      <c r="S970" s="79" t="str">
        <f>IFERROR(VLOOKUP(R970,Material!$A$2:$B$59, 2, 0),"")</f>
        <v/>
      </c>
      <c r="T970" s="71"/>
      <c r="U970" s="79" t="str">
        <f>IFERROR(VLOOKUP(T970,Material!$A$2:$B$59, 2, 0),"")</f>
        <v/>
      </c>
      <c r="V970" s="71"/>
      <c r="W970" s="79" t="str">
        <f>IFERROR(VLOOKUP(V970,Material!$A$2:$B$59, 2, 0),"")</f>
        <v/>
      </c>
      <c r="X970" s="71"/>
      <c r="Y970" s="79" t="str">
        <f>IFERROR(VLOOKUP(X970,Material!$A$2:$B$59, 2, 0),"")</f>
        <v/>
      </c>
      <c r="Z970" s="71"/>
      <c r="AA970" s="79" t="str">
        <f>IFERROR(VLOOKUP(Z970,Material!$A$2:$B$59, 2, 0),"")</f>
        <v/>
      </c>
      <c r="AB970" s="74"/>
      <c r="AC970" s="75" t="e">
        <f t="shared" si="184"/>
        <v>#VALUE!</v>
      </c>
      <c r="AD970" s="75" t="e">
        <f t="shared" si="185"/>
        <v>#VALUE!</v>
      </c>
      <c r="AE970" s="75" t="e">
        <f t="shared" si="187"/>
        <v>#VALUE!</v>
      </c>
      <c r="AF970" s="75" t="e">
        <f t="shared" si="186"/>
        <v>#VALUE!</v>
      </c>
      <c r="AG970" s="75" t="e">
        <f t="shared" si="188"/>
        <v>#VALUE!</v>
      </c>
      <c r="AH970" s="75" t="e">
        <f t="shared" si="189"/>
        <v>#VALUE!</v>
      </c>
      <c r="AI970" s="75" t="e">
        <f t="shared" si="190"/>
        <v>#VALUE!</v>
      </c>
      <c r="AJ970" s="80" t="e">
        <f t="shared" si="191"/>
        <v>#VALUE!</v>
      </c>
      <c r="AK970" s="79" t="str">
        <f>(IFERROR(VLOOKUP(AB970,Categories!$A$2:$B$20,2,1),""))</f>
        <v/>
      </c>
      <c r="AL970" s="79" t="str">
        <f ca="1">IFERROR(VLOOKUP((HLOOKUP((VLOOKUP($AB970,Categories!$A$2:$F$20,3,1)), $AB$3:$AJ970, (ROW()-ROW($AB$3)+1), 0)), INDIRECT(VLOOKUP($AB970,Categories!$A$2:$F$20,6,1)),2,0),AK970)</f>
        <v/>
      </c>
      <c r="AM970" s="79" t="str">
        <f ca="1">IFERROR(VLOOKUP((HLOOKUP((VLOOKUP($AB970,Categories!$A$2:$F$20,4,1)),$AB$3:$AJ970,(ROW()-ROW($AB$3)+1),0)),INDIRECT(VLOOKUP($AB970,Categories!$A$2:$H$20,7,1)),2,0),"")</f>
        <v/>
      </c>
      <c r="AN970" s="79" t="str">
        <f ca="1">IFERROR(VLOOKUP((HLOOKUP((VLOOKUP($AB970,Categories!$A$2:$F$20,5,1)), $AB$3:$AJ970, (ROW()-ROW($AB$3)+1), 0)), INDIRECT(VLOOKUP($AB970,Categories!$A$2:$H$20,8,1)),2,0),"")</f>
        <v/>
      </c>
      <c r="AO970" s="79" t="str">
        <f t="shared" ca="1" si="192"/>
        <v/>
      </c>
      <c r="AP970" s="81"/>
      <c r="AQ970" s="70" t="str">
        <f>IFERROR(VLOOKUP(VALUE(MID(AP970,1,1)),AdditionalElements!$A$2:$B$50,2,0),"")</f>
        <v/>
      </c>
      <c r="AR970" s="70" t="str">
        <f>IFERROR(VLOOKUP(VALUE(MID(AP970,2,1)),AdditionalElements!$H$2:$I$50,2,0),"")</f>
        <v/>
      </c>
      <c r="AS970" s="70" t="str">
        <f>IFERROR(VLOOKUP(VALUE(MID(AP970,3,1)),AdditionalElements!$O$2:$P$50,2,0),"")</f>
        <v/>
      </c>
      <c r="AT970" s="70" t="str">
        <f>IFERROR(VLOOKUP(VALUE(MID(AP970,4,1)),AdditionalElements!$V$2:$W$50,2,0),"")</f>
        <v/>
      </c>
      <c r="AU970" s="71"/>
      <c r="AV970" s="79" t="str">
        <f>IFERROR(IF(VALUE(MID(AU970,1,1))=1, VLOOKUP(VALUE(MID(AU970,1,1)), TxtPanelShape!$A$2:$C$50, 3, 0), (IF(VALUE(MID(AU970,1,1))&gt;=7, VLOOKUP(VALUE(MID(AU970,1,1)), TxtPanelShape!$A$2:$C$50, 3, 0),VLOOKUP(VALUE(MID(AU970,1,2)),TxtPanelShape!$A$2:$C$50,3,0)))), "")</f>
        <v/>
      </c>
      <c r="AW970" s="79" t="str">
        <f>IFERROR(IF(VALUE(MID(AU970,1,1))=1, ", "&amp;VLOOKUP(VALUE(MID(AU970,2,1)), TxtPanelShape!$H$2:$I$50, 2, 0), IF(VALUE(MID(AU970,1,1))&gt;=7, ", "&amp;VLOOKUP(VALUE(MID(AU970,2,1)), TxtPanelShape!$H$2:$I$50, 2, 0),"")), "")</f>
        <v/>
      </c>
      <c r="AX970" s="79" t="str">
        <f>IFERROR(IF(VALUE(MID(AU970,1,1))=1, ", "&amp;VLOOKUP(VALUE(MID(AU970,3,1)), TxtPanelShape!$O$2:$P$50, 2, 0), IF(VALUE(MID(AU970,1,1))&gt;=7, ", "&amp;VLOOKUP(VALUE(MID(AU970,3,1)), TxtPanelShape!$O$2:$P$50, 2, 0),"")),"")</f>
        <v/>
      </c>
      <c r="AY970" s="79" t="str">
        <f>IFERROR("; "&amp;VLOOKUP(VALUE(MID(AU970,4,1)), TxtPanelShape!$V$2:$W$50,2,0),"")</f>
        <v/>
      </c>
      <c r="AZ970" s="79" t="str">
        <f t="shared" si="193"/>
        <v/>
      </c>
      <c r="BA970" s="71"/>
      <c r="BB970" s="79" t="str">
        <f>IFERROR(IF(VALUE(MID(BA970,1,1))=1, VLOOKUP(VALUE(MID(BA970,1,1)), TxtPanelShape!$A$2:$C$50, 3, 0), (IF(VALUE(MID(BA970,1,1))&gt;=7, VLOOKUP(VALUE(MID(BA970,1,1)), TxtPanelShape!$A$2:$C$50, 3, 0),VLOOKUP(VALUE(MID(BA970,1,2)),TxtPanelShape!$A$2:$C$50,3,0)))), "")</f>
        <v/>
      </c>
      <c r="BC970" s="79" t="str">
        <f>IFERROR(IF(VALUE(MID(BA970,1,1))=1, ", "&amp;VLOOKUP(VALUE(MID(BA970,2,1)), TxtPanelShape!$H$2:$I$50, 2, 0), IF(VALUE(MID(BA970,1,1))&gt;=7, ", "&amp;VLOOKUP(VALUE(MID(BA970,2,1)), TxtPanelShape!$H$2:$I$50, 2, 0),"")), "")</f>
        <v/>
      </c>
      <c r="BD970" s="79" t="str">
        <f>IFERROR(IF(VALUE(MID(BA970,1,1))=1, ", "&amp;VLOOKUP(VALUE(MID(BA970,3,1)), TxtPanelShape!$O$2:$P$50, 2, 0), IF(VALUE(MID(BA970,1,1))&gt;=7, ", "&amp;VLOOKUP(VALUE(MID(BA970,3,1)), TxtPanelShape!$O$2:$P$50, 2, 0),"")),"")</f>
        <v/>
      </c>
      <c r="BE970" s="79" t="str">
        <f>IFERROR("; "&amp;VLOOKUP(VALUE(MID(BA970,4,1)), TxtPanelShape!$V$2:$W$50,2,0),"")</f>
        <v/>
      </c>
      <c r="BF970" s="79" t="str">
        <f t="shared" si="194"/>
        <v/>
      </c>
      <c r="BG970" s="71"/>
      <c r="BH970" s="79" t="str">
        <f>IFERROR(VLOOKUP(BG970, TxtPanelDefinition!$A$2:$B$50, 2, 0),"")</f>
        <v/>
      </c>
      <c r="BI970" s="71"/>
      <c r="BJ970" s="79" t="str">
        <f>IFERROR(VLOOKUP(BI970, TxtPanelDefinition!$A$2:$B$50, 2, 0),"")</f>
        <v/>
      </c>
      <c r="BK970" s="71"/>
      <c r="BL970" s="79" t="str">
        <f>IFERROR(VLOOKUP(BK970, InscrTechniques!$A$2:$B$50, 2, 0),"")</f>
        <v/>
      </c>
      <c r="BM970" s="71"/>
      <c r="BN970" s="79" t="str">
        <f>IFERROR(VLOOKUP(BM970, InscrTechniques!$A$2:$B$50, 2, 0),"")</f>
        <v/>
      </c>
      <c r="BO970" s="71"/>
      <c r="BP970" s="79" t="str">
        <f>IFERROR(VLOOKUP(BO970, InscrTechniques!$A$2:$B$50, 2, 0),"")</f>
        <v/>
      </c>
      <c r="BQ970" s="71"/>
      <c r="BR970" s="79" t="str">
        <f>IFERROR(VLOOKUP(BQ970, InscrTechniques!$A$2:$B$50, 2, 0),"")</f>
        <v/>
      </c>
      <c r="BS970" s="71"/>
      <c r="BT970" s="79" t="str">
        <f>IFERROR(VLOOKUP(BS970, InscrTechniques!$A$2:$B$50, 2, 0),"")</f>
        <v/>
      </c>
      <c r="BU970" s="71"/>
      <c r="BV970" s="79" t="str">
        <f>IFERROR(VLOOKUP(BU970, InscrTechniques!$A$2:$B$50, 2, 0),"")</f>
        <v/>
      </c>
      <c r="BW970" s="125"/>
      <c r="BX970" s="79" t="str">
        <f>IFERROR(VLOOKUP(BW970, InscrTechniques!$A$2:$B$50, 2, 0),"")</f>
        <v/>
      </c>
      <c r="BY970" s="125"/>
      <c r="BZ970" s="79" t="str">
        <f>IFERROR(VLOOKUP(BY970, InscrTechniques!$A$2:$B$50, 2, 0),"")</f>
        <v/>
      </c>
      <c r="CA970" s="74"/>
      <c r="CB970" s="114" t="str">
        <f>IFERROR(VLOOKUP(CA970, LetterStyle!$A$2:$B$50, 2, 0),"")</f>
        <v/>
      </c>
      <c r="CC970" s="74"/>
      <c r="CD970" s="114" t="str">
        <f>IFERROR(VLOOKUP(CC970, LetterStyle!$A$2:$B$50, 2, 0),"")</f>
        <v/>
      </c>
      <c r="CE970" s="74"/>
      <c r="CF970" s="114" t="str">
        <f>IFERROR(VLOOKUP(CE970, LetterStyle!$A$2:$B$50, 2, 0),"")</f>
        <v/>
      </c>
      <c r="CG970" s="74"/>
      <c r="CH970" s="79" t="str">
        <f>IFERROR(VLOOKUP(CG970, LetterStyle!$A$2:$B$50, 2, 0),"")</f>
        <v/>
      </c>
      <c r="CI970" s="71"/>
      <c r="CJ970" s="79" t="str">
        <f>IFERROR(VLOOKUP(CI970, DecMotifs!$A$1:$B$306, 2, 0),"")</f>
        <v/>
      </c>
      <c r="CK970" s="71"/>
      <c r="CL970" s="79" t="str">
        <f>IFERROR(VLOOKUP(CK970, DecMotifs!$A$1:$B$306, 2, 0),"")</f>
        <v/>
      </c>
      <c r="CM970" s="71"/>
      <c r="CN970" s="79" t="str">
        <f>IFERROR(VLOOKUP(CM970, DecMotifs!$A$1:$B$306, 2, 0),"")</f>
        <v/>
      </c>
      <c r="CO970" s="71"/>
      <c r="CP970" s="79" t="str">
        <f>IFERROR(VLOOKUP(CO970, MarginalDec!$A$2:$B$253, 2, 0),"")</f>
        <v/>
      </c>
      <c r="CQ970" s="71"/>
      <c r="CR970" s="79" t="str">
        <f>IFERROR(VLOOKUP(CQ970, MarginalDec!$A$2:$B$253, 2, 0),"")</f>
        <v/>
      </c>
      <c r="CS970" s="71"/>
      <c r="CT970" s="79" t="str">
        <f>IFERROR(VLOOKUP(CS970, MarginalDec!$A$2:$B$253, 2, 0),"")</f>
        <v/>
      </c>
      <c r="CU970" s="71"/>
      <c r="CV970" s="79" t="str">
        <f>IF(ISBLANK(CU970),"", IFERROR(VLOOKUP(CU970, Tooling!$A$2:$B$252, 2, 0),""))</f>
        <v/>
      </c>
      <c r="CW970" s="71"/>
      <c r="CX970" s="79" t="str">
        <f>IF(ISBLANK(CW970),"", IFERROR(VLOOKUP(CW970, Tooling!$A$2:$B$252, 2, 0),""))</f>
        <v/>
      </c>
      <c r="CY970" s="71"/>
      <c r="CZ970" s="79" t="str">
        <f>IF(ISBLANK(CY970),"", IFERROR(VLOOKUP(CY970, Repairs!$A$2:$B$252, 2, 0),""))</f>
        <v/>
      </c>
      <c r="DA970" s="77"/>
      <c r="DB970" s="71"/>
      <c r="DC970" s="79" t="str">
        <f>IFERROR(VLOOKUP(DB970, DatingReason!$A$2:$B$252, 2, 0),"")</f>
        <v/>
      </c>
      <c r="DD970" s="123" t="str">
        <f t="shared" si="195"/>
        <v/>
      </c>
      <c r="DF970" s="119" t="str">
        <f t="array" ref="DF970">IF(AND($B970&lt;&gt;"", $DE970&lt;&gt;"", $DE970&lt;&gt;"No"),MAX(IF($B970=PEOPLE!$B$4:$B$1000, PEOPLE!$Q$4:$Q$1000,""))+100,"")</f>
        <v/>
      </c>
      <c r="DG970" s="68"/>
      <c r="DH970" s="76">
        <f>COUNTIF(PEOPLE!B:B, MEMORIALS!B970)</f>
        <v>0</v>
      </c>
      <c r="DI970" s="82"/>
      <c r="DJ970" s="82"/>
      <c r="DK970" s="82"/>
      <c r="DL970" s="68"/>
      <c r="DM970" s="68"/>
      <c r="DN970" s="68"/>
      <c r="DO970" s="68"/>
      <c r="DP970" s="68"/>
    </row>
    <row r="971" spans="1:120" ht="15" customHeight="1" x14ac:dyDescent="0.25">
      <c r="A971" s="68"/>
      <c r="B971" s="69"/>
      <c r="C971" s="68"/>
      <c r="D971" s="68"/>
      <c r="E971" s="70" t="str">
        <f>IF(D971="","",VLOOKUP(D971,Denomination!$A$2:$B$50, 2, 0))</f>
        <v/>
      </c>
      <c r="F971" s="68"/>
      <c r="G971" s="71"/>
      <c r="H971" s="70" t="str">
        <f>IF(G971="","",VLOOKUP(G971,MCondition!$A$2:$B$50, 2, 0))</f>
        <v/>
      </c>
      <c r="I971" s="72"/>
      <c r="J971" s="71"/>
      <c r="K971" s="70" t="str">
        <f>IF(J971="","",VLOOKUP(J971,ICondition!$A$2:$B$50, 2, 0))</f>
        <v/>
      </c>
      <c r="L971" s="73"/>
      <c r="M971" s="73"/>
      <c r="N971" s="73"/>
      <c r="O971" s="73"/>
      <c r="P971" s="73"/>
      <c r="Q971" s="73"/>
      <c r="R971" s="78"/>
      <c r="S971" s="79" t="str">
        <f>IFERROR(VLOOKUP(R971,Material!$A$2:$B$59, 2, 0),"")</f>
        <v/>
      </c>
      <c r="T971" s="71"/>
      <c r="U971" s="79" t="str">
        <f>IFERROR(VLOOKUP(T971,Material!$A$2:$B$59, 2, 0),"")</f>
        <v/>
      </c>
      <c r="V971" s="71"/>
      <c r="W971" s="79" t="str">
        <f>IFERROR(VLOOKUP(V971,Material!$A$2:$B$59, 2, 0),"")</f>
        <v/>
      </c>
      <c r="X971" s="71"/>
      <c r="Y971" s="79" t="str">
        <f>IFERROR(VLOOKUP(X971,Material!$A$2:$B$59, 2, 0),"")</f>
        <v/>
      </c>
      <c r="Z971" s="71"/>
      <c r="AA971" s="79" t="str">
        <f>IFERROR(VLOOKUP(Z971,Material!$A$2:$B$59, 2, 0),"")</f>
        <v/>
      </c>
      <c r="AB971" s="74"/>
      <c r="AC971" s="75" t="e">
        <f t="shared" si="184"/>
        <v>#VALUE!</v>
      </c>
      <c r="AD971" s="75" t="e">
        <f t="shared" si="185"/>
        <v>#VALUE!</v>
      </c>
      <c r="AE971" s="75" t="e">
        <f t="shared" si="187"/>
        <v>#VALUE!</v>
      </c>
      <c r="AF971" s="75" t="e">
        <f t="shared" si="186"/>
        <v>#VALUE!</v>
      </c>
      <c r="AG971" s="75" t="e">
        <f t="shared" si="188"/>
        <v>#VALUE!</v>
      </c>
      <c r="AH971" s="75" t="e">
        <f t="shared" si="189"/>
        <v>#VALUE!</v>
      </c>
      <c r="AI971" s="75" t="e">
        <f t="shared" si="190"/>
        <v>#VALUE!</v>
      </c>
      <c r="AJ971" s="80" t="e">
        <f t="shared" si="191"/>
        <v>#VALUE!</v>
      </c>
      <c r="AK971" s="79" t="str">
        <f>(IFERROR(VLOOKUP(AB971,Categories!$A$2:$B$20,2,1),""))</f>
        <v/>
      </c>
      <c r="AL971" s="79" t="str">
        <f ca="1">IFERROR(VLOOKUP((HLOOKUP((VLOOKUP($AB971,Categories!$A$2:$F$20,3,1)), $AB$3:$AJ971, (ROW()-ROW($AB$3)+1), 0)), INDIRECT(VLOOKUP($AB971,Categories!$A$2:$F$20,6,1)),2,0),AK971)</f>
        <v/>
      </c>
      <c r="AM971" s="79" t="str">
        <f ca="1">IFERROR(VLOOKUP((HLOOKUP((VLOOKUP($AB971,Categories!$A$2:$F$20,4,1)),$AB$3:$AJ971,(ROW()-ROW($AB$3)+1),0)),INDIRECT(VLOOKUP($AB971,Categories!$A$2:$H$20,7,1)),2,0),"")</f>
        <v/>
      </c>
      <c r="AN971" s="79" t="str">
        <f ca="1">IFERROR(VLOOKUP((HLOOKUP((VLOOKUP($AB971,Categories!$A$2:$F$20,5,1)), $AB$3:$AJ971, (ROW()-ROW($AB$3)+1), 0)), INDIRECT(VLOOKUP($AB971,Categories!$A$2:$H$20,8,1)),2,0),"")</f>
        <v/>
      </c>
      <c r="AO971" s="79" t="str">
        <f t="shared" ca="1" si="192"/>
        <v/>
      </c>
      <c r="AP971" s="81"/>
      <c r="AQ971" s="70" t="str">
        <f>IFERROR(VLOOKUP(VALUE(MID(AP971,1,1)),AdditionalElements!$A$2:$B$50,2,0),"")</f>
        <v/>
      </c>
      <c r="AR971" s="70" t="str">
        <f>IFERROR(VLOOKUP(VALUE(MID(AP971,2,1)),AdditionalElements!$H$2:$I$50,2,0),"")</f>
        <v/>
      </c>
      <c r="AS971" s="70" t="str">
        <f>IFERROR(VLOOKUP(VALUE(MID(AP971,3,1)),AdditionalElements!$O$2:$P$50,2,0),"")</f>
        <v/>
      </c>
      <c r="AT971" s="70" t="str">
        <f>IFERROR(VLOOKUP(VALUE(MID(AP971,4,1)),AdditionalElements!$V$2:$W$50,2,0),"")</f>
        <v/>
      </c>
      <c r="AU971" s="71"/>
      <c r="AV971" s="79" t="str">
        <f>IFERROR(IF(VALUE(MID(AU971,1,1))=1, VLOOKUP(VALUE(MID(AU971,1,1)), TxtPanelShape!$A$2:$C$50, 3, 0), (IF(VALUE(MID(AU971,1,1))&gt;=7, VLOOKUP(VALUE(MID(AU971,1,1)), TxtPanelShape!$A$2:$C$50, 3, 0),VLOOKUP(VALUE(MID(AU971,1,2)),TxtPanelShape!$A$2:$C$50,3,0)))), "")</f>
        <v/>
      </c>
      <c r="AW971" s="79" t="str">
        <f>IFERROR(IF(VALUE(MID(AU971,1,1))=1, ", "&amp;VLOOKUP(VALUE(MID(AU971,2,1)), TxtPanelShape!$H$2:$I$50, 2, 0), IF(VALUE(MID(AU971,1,1))&gt;=7, ", "&amp;VLOOKUP(VALUE(MID(AU971,2,1)), TxtPanelShape!$H$2:$I$50, 2, 0),"")), "")</f>
        <v/>
      </c>
      <c r="AX971" s="79" t="str">
        <f>IFERROR(IF(VALUE(MID(AU971,1,1))=1, ", "&amp;VLOOKUP(VALUE(MID(AU971,3,1)), TxtPanelShape!$O$2:$P$50, 2, 0), IF(VALUE(MID(AU971,1,1))&gt;=7, ", "&amp;VLOOKUP(VALUE(MID(AU971,3,1)), TxtPanelShape!$O$2:$P$50, 2, 0),"")),"")</f>
        <v/>
      </c>
      <c r="AY971" s="79" t="str">
        <f>IFERROR("; "&amp;VLOOKUP(VALUE(MID(AU971,4,1)), TxtPanelShape!$V$2:$W$50,2,0),"")</f>
        <v/>
      </c>
      <c r="AZ971" s="79" t="str">
        <f t="shared" si="193"/>
        <v/>
      </c>
      <c r="BA971" s="71"/>
      <c r="BB971" s="79" t="str">
        <f>IFERROR(IF(VALUE(MID(BA971,1,1))=1, VLOOKUP(VALUE(MID(BA971,1,1)), TxtPanelShape!$A$2:$C$50, 3, 0), (IF(VALUE(MID(BA971,1,1))&gt;=7, VLOOKUP(VALUE(MID(BA971,1,1)), TxtPanelShape!$A$2:$C$50, 3, 0),VLOOKUP(VALUE(MID(BA971,1,2)),TxtPanelShape!$A$2:$C$50,3,0)))), "")</f>
        <v/>
      </c>
      <c r="BC971" s="79" t="str">
        <f>IFERROR(IF(VALUE(MID(BA971,1,1))=1, ", "&amp;VLOOKUP(VALUE(MID(BA971,2,1)), TxtPanelShape!$H$2:$I$50, 2, 0), IF(VALUE(MID(BA971,1,1))&gt;=7, ", "&amp;VLOOKUP(VALUE(MID(BA971,2,1)), TxtPanelShape!$H$2:$I$50, 2, 0),"")), "")</f>
        <v/>
      </c>
      <c r="BD971" s="79" t="str">
        <f>IFERROR(IF(VALUE(MID(BA971,1,1))=1, ", "&amp;VLOOKUP(VALUE(MID(BA971,3,1)), TxtPanelShape!$O$2:$P$50, 2, 0), IF(VALUE(MID(BA971,1,1))&gt;=7, ", "&amp;VLOOKUP(VALUE(MID(BA971,3,1)), TxtPanelShape!$O$2:$P$50, 2, 0),"")),"")</f>
        <v/>
      </c>
      <c r="BE971" s="79" t="str">
        <f>IFERROR("; "&amp;VLOOKUP(VALUE(MID(BA971,4,1)), TxtPanelShape!$V$2:$W$50,2,0),"")</f>
        <v/>
      </c>
      <c r="BF971" s="79" t="str">
        <f t="shared" si="194"/>
        <v/>
      </c>
      <c r="BG971" s="71"/>
      <c r="BH971" s="79" t="str">
        <f>IFERROR(VLOOKUP(BG971, TxtPanelDefinition!$A$2:$B$50, 2, 0),"")</f>
        <v/>
      </c>
      <c r="BI971" s="71"/>
      <c r="BJ971" s="79" t="str">
        <f>IFERROR(VLOOKUP(BI971, TxtPanelDefinition!$A$2:$B$50, 2, 0),"")</f>
        <v/>
      </c>
      <c r="BK971" s="71"/>
      <c r="BL971" s="79" t="str">
        <f>IFERROR(VLOOKUP(BK971, InscrTechniques!$A$2:$B$50, 2, 0),"")</f>
        <v/>
      </c>
      <c r="BM971" s="71"/>
      <c r="BN971" s="79" t="str">
        <f>IFERROR(VLOOKUP(BM971, InscrTechniques!$A$2:$B$50, 2, 0),"")</f>
        <v/>
      </c>
      <c r="BO971" s="71"/>
      <c r="BP971" s="79" t="str">
        <f>IFERROR(VLOOKUP(BO971, InscrTechniques!$A$2:$B$50, 2, 0),"")</f>
        <v/>
      </c>
      <c r="BQ971" s="71"/>
      <c r="BR971" s="79" t="str">
        <f>IFERROR(VLOOKUP(BQ971, InscrTechniques!$A$2:$B$50, 2, 0),"")</f>
        <v/>
      </c>
      <c r="BS971" s="71"/>
      <c r="BT971" s="79" t="str">
        <f>IFERROR(VLOOKUP(BS971, InscrTechniques!$A$2:$B$50, 2, 0),"")</f>
        <v/>
      </c>
      <c r="BU971" s="71"/>
      <c r="BV971" s="79" t="str">
        <f>IFERROR(VLOOKUP(BU971, InscrTechniques!$A$2:$B$50, 2, 0),"")</f>
        <v/>
      </c>
      <c r="BW971" s="125"/>
      <c r="BX971" s="79" t="str">
        <f>IFERROR(VLOOKUP(BW971, InscrTechniques!$A$2:$B$50, 2, 0),"")</f>
        <v/>
      </c>
      <c r="BY971" s="125"/>
      <c r="BZ971" s="79" t="str">
        <f>IFERROR(VLOOKUP(BY971, InscrTechniques!$A$2:$B$50, 2, 0),"")</f>
        <v/>
      </c>
      <c r="CA971" s="74"/>
      <c r="CB971" s="114" t="str">
        <f>IFERROR(VLOOKUP(CA971, LetterStyle!$A$2:$B$50, 2, 0),"")</f>
        <v/>
      </c>
      <c r="CC971" s="74"/>
      <c r="CD971" s="114" t="str">
        <f>IFERROR(VLOOKUP(CC971, LetterStyle!$A$2:$B$50, 2, 0),"")</f>
        <v/>
      </c>
      <c r="CE971" s="74"/>
      <c r="CF971" s="114" t="str">
        <f>IFERROR(VLOOKUP(CE971, LetterStyle!$A$2:$B$50, 2, 0),"")</f>
        <v/>
      </c>
      <c r="CG971" s="74"/>
      <c r="CH971" s="79" t="str">
        <f>IFERROR(VLOOKUP(CG971, LetterStyle!$A$2:$B$50, 2, 0),"")</f>
        <v/>
      </c>
      <c r="CI971" s="71"/>
      <c r="CJ971" s="79" t="str">
        <f>IFERROR(VLOOKUP(CI971, DecMotifs!$A$1:$B$306, 2, 0),"")</f>
        <v/>
      </c>
      <c r="CK971" s="71"/>
      <c r="CL971" s="79" t="str">
        <f>IFERROR(VLOOKUP(CK971, DecMotifs!$A$1:$B$306, 2, 0),"")</f>
        <v/>
      </c>
      <c r="CM971" s="71"/>
      <c r="CN971" s="79" t="str">
        <f>IFERROR(VLOOKUP(CM971, DecMotifs!$A$1:$B$306, 2, 0),"")</f>
        <v/>
      </c>
      <c r="CO971" s="71"/>
      <c r="CP971" s="79" t="str">
        <f>IFERROR(VLOOKUP(CO971, MarginalDec!$A$2:$B$253, 2, 0),"")</f>
        <v/>
      </c>
      <c r="CQ971" s="71"/>
      <c r="CR971" s="79" t="str">
        <f>IFERROR(VLOOKUP(CQ971, MarginalDec!$A$2:$B$253, 2, 0),"")</f>
        <v/>
      </c>
      <c r="CS971" s="71"/>
      <c r="CT971" s="79" t="str">
        <f>IFERROR(VLOOKUP(CS971, MarginalDec!$A$2:$B$253, 2, 0),"")</f>
        <v/>
      </c>
      <c r="CU971" s="71"/>
      <c r="CV971" s="79" t="str">
        <f>IF(ISBLANK(CU971),"", IFERROR(VLOOKUP(CU971, Tooling!$A$2:$B$252, 2, 0),""))</f>
        <v/>
      </c>
      <c r="CW971" s="71"/>
      <c r="CX971" s="79" t="str">
        <f>IF(ISBLANK(CW971),"", IFERROR(VLOOKUP(CW971, Tooling!$A$2:$B$252, 2, 0),""))</f>
        <v/>
      </c>
      <c r="CY971" s="71"/>
      <c r="CZ971" s="79" t="str">
        <f>IF(ISBLANK(CY971),"", IFERROR(VLOOKUP(CY971, Repairs!$A$2:$B$252, 2, 0),""))</f>
        <v/>
      </c>
      <c r="DA971" s="77"/>
      <c r="DB971" s="71"/>
      <c r="DC971" s="79" t="str">
        <f>IFERROR(VLOOKUP(DB971, DatingReason!$A$2:$B$252, 2, 0),"")</f>
        <v/>
      </c>
      <c r="DD971" s="123" t="str">
        <f t="shared" si="195"/>
        <v/>
      </c>
      <c r="DF971" s="119" t="str">
        <f t="array" ref="DF971">IF(AND($B971&lt;&gt;"", $DE971&lt;&gt;"", $DE971&lt;&gt;"No"),MAX(IF($B971=PEOPLE!$B$4:$B$1000, PEOPLE!$Q$4:$Q$1000,""))+100,"")</f>
        <v/>
      </c>
      <c r="DG971" s="68"/>
      <c r="DH971" s="76">
        <f>COUNTIF(PEOPLE!B:B, MEMORIALS!B971)</f>
        <v>0</v>
      </c>
      <c r="DI971" s="82"/>
      <c r="DJ971" s="82"/>
      <c r="DK971" s="82"/>
      <c r="DL971" s="68"/>
      <c r="DM971" s="68"/>
      <c r="DN971" s="68"/>
      <c r="DO971" s="68"/>
      <c r="DP971" s="68"/>
    </row>
    <row r="972" spans="1:120" ht="15" customHeight="1" x14ac:dyDescent="0.25">
      <c r="A972" s="68"/>
      <c r="B972" s="69"/>
      <c r="C972" s="68"/>
      <c r="D972" s="68"/>
      <c r="E972" s="70" t="str">
        <f>IF(D972="","",VLOOKUP(D972,Denomination!$A$2:$B$50, 2, 0))</f>
        <v/>
      </c>
      <c r="F972" s="68"/>
      <c r="G972" s="71"/>
      <c r="H972" s="70" t="str">
        <f>IF(G972="","",VLOOKUP(G972,MCondition!$A$2:$B$50, 2, 0))</f>
        <v/>
      </c>
      <c r="I972" s="72"/>
      <c r="J972" s="71"/>
      <c r="K972" s="70" t="str">
        <f>IF(J972="","",VLOOKUP(J972,ICondition!$A$2:$B$50, 2, 0))</f>
        <v/>
      </c>
      <c r="L972" s="73"/>
      <c r="M972" s="73"/>
      <c r="N972" s="73"/>
      <c r="O972" s="73"/>
      <c r="P972" s="73"/>
      <c r="Q972" s="73"/>
      <c r="R972" s="78"/>
      <c r="S972" s="79" t="str">
        <f>IFERROR(VLOOKUP(R972,Material!$A$2:$B$59, 2, 0),"")</f>
        <v/>
      </c>
      <c r="T972" s="71"/>
      <c r="U972" s="79" t="str">
        <f>IFERROR(VLOOKUP(T972,Material!$A$2:$B$59, 2, 0),"")</f>
        <v/>
      </c>
      <c r="V972" s="71"/>
      <c r="W972" s="79" t="str">
        <f>IFERROR(VLOOKUP(V972,Material!$A$2:$B$59, 2, 0),"")</f>
        <v/>
      </c>
      <c r="X972" s="71"/>
      <c r="Y972" s="79" t="str">
        <f>IFERROR(VLOOKUP(X972,Material!$A$2:$B$59, 2, 0),"")</f>
        <v/>
      </c>
      <c r="Z972" s="71"/>
      <c r="AA972" s="79" t="str">
        <f>IFERROR(VLOOKUP(Z972,Material!$A$2:$B$59, 2, 0),"")</f>
        <v/>
      </c>
      <c r="AB972" s="74"/>
      <c r="AC972" s="75" t="e">
        <f t="shared" si="184"/>
        <v>#VALUE!</v>
      </c>
      <c r="AD972" s="75" t="e">
        <f t="shared" si="185"/>
        <v>#VALUE!</v>
      </c>
      <c r="AE972" s="75" t="e">
        <f t="shared" si="187"/>
        <v>#VALUE!</v>
      </c>
      <c r="AF972" s="75" t="e">
        <f t="shared" si="186"/>
        <v>#VALUE!</v>
      </c>
      <c r="AG972" s="75" t="e">
        <f t="shared" si="188"/>
        <v>#VALUE!</v>
      </c>
      <c r="AH972" s="75" t="e">
        <f t="shared" si="189"/>
        <v>#VALUE!</v>
      </c>
      <c r="AI972" s="75" t="e">
        <f t="shared" si="190"/>
        <v>#VALUE!</v>
      </c>
      <c r="AJ972" s="80" t="e">
        <f t="shared" si="191"/>
        <v>#VALUE!</v>
      </c>
      <c r="AK972" s="79" t="str">
        <f>(IFERROR(VLOOKUP(AB972,Categories!$A$2:$B$20,2,1),""))</f>
        <v/>
      </c>
      <c r="AL972" s="79" t="str">
        <f ca="1">IFERROR(VLOOKUP((HLOOKUP((VLOOKUP($AB972,Categories!$A$2:$F$20,3,1)), $AB$3:$AJ972, (ROW()-ROW($AB$3)+1), 0)), INDIRECT(VLOOKUP($AB972,Categories!$A$2:$F$20,6,1)),2,0),AK972)</f>
        <v/>
      </c>
      <c r="AM972" s="79" t="str">
        <f ca="1">IFERROR(VLOOKUP((HLOOKUP((VLOOKUP($AB972,Categories!$A$2:$F$20,4,1)),$AB$3:$AJ972,(ROW()-ROW($AB$3)+1),0)),INDIRECT(VLOOKUP($AB972,Categories!$A$2:$H$20,7,1)),2,0),"")</f>
        <v/>
      </c>
      <c r="AN972" s="79" t="str">
        <f ca="1">IFERROR(VLOOKUP((HLOOKUP((VLOOKUP($AB972,Categories!$A$2:$F$20,5,1)), $AB$3:$AJ972, (ROW()-ROW($AB$3)+1), 0)), INDIRECT(VLOOKUP($AB972,Categories!$A$2:$H$20,8,1)),2,0),"")</f>
        <v/>
      </c>
      <c r="AO972" s="79" t="str">
        <f t="shared" ca="1" si="192"/>
        <v/>
      </c>
      <c r="AP972" s="81"/>
      <c r="AQ972" s="70" t="str">
        <f>IFERROR(VLOOKUP(VALUE(MID(AP972,1,1)),AdditionalElements!$A$2:$B$50,2,0),"")</f>
        <v/>
      </c>
      <c r="AR972" s="70" t="str">
        <f>IFERROR(VLOOKUP(VALUE(MID(AP972,2,1)),AdditionalElements!$H$2:$I$50,2,0),"")</f>
        <v/>
      </c>
      <c r="AS972" s="70" t="str">
        <f>IFERROR(VLOOKUP(VALUE(MID(AP972,3,1)),AdditionalElements!$O$2:$P$50,2,0),"")</f>
        <v/>
      </c>
      <c r="AT972" s="70" t="str">
        <f>IFERROR(VLOOKUP(VALUE(MID(AP972,4,1)),AdditionalElements!$V$2:$W$50,2,0),"")</f>
        <v/>
      </c>
      <c r="AU972" s="71"/>
      <c r="AV972" s="79" t="str">
        <f>IFERROR(IF(VALUE(MID(AU972,1,1))=1, VLOOKUP(VALUE(MID(AU972,1,1)), TxtPanelShape!$A$2:$C$50, 3, 0), (IF(VALUE(MID(AU972,1,1))&gt;=7, VLOOKUP(VALUE(MID(AU972,1,1)), TxtPanelShape!$A$2:$C$50, 3, 0),VLOOKUP(VALUE(MID(AU972,1,2)),TxtPanelShape!$A$2:$C$50,3,0)))), "")</f>
        <v/>
      </c>
      <c r="AW972" s="79" t="str">
        <f>IFERROR(IF(VALUE(MID(AU972,1,1))=1, ", "&amp;VLOOKUP(VALUE(MID(AU972,2,1)), TxtPanelShape!$H$2:$I$50, 2, 0), IF(VALUE(MID(AU972,1,1))&gt;=7, ", "&amp;VLOOKUP(VALUE(MID(AU972,2,1)), TxtPanelShape!$H$2:$I$50, 2, 0),"")), "")</f>
        <v/>
      </c>
      <c r="AX972" s="79" t="str">
        <f>IFERROR(IF(VALUE(MID(AU972,1,1))=1, ", "&amp;VLOOKUP(VALUE(MID(AU972,3,1)), TxtPanelShape!$O$2:$P$50, 2, 0), IF(VALUE(MID(AU972,1,1))&gt;=7, ", "&amp;VLOOKUP(VALUE(MID(AU972,3,1)), TxtPanelShape!$O$2:$P$50, 2, 0),"")),"")</f>
        <v/>
      </c>
      <c r="AY972" s="79" t="str">
        <f>IFERROR("; "&amp;VLOOKUP(VALUE(MID(AU972,4,1)), TxtPanelShape!$V$2:$W$50,2,0),"")</f>
        <v/>
      </c>
      <c r="AZ972" s="79" t="str">
        <f t="shared" si="193"/>
        <v/>
      </c>
      <c r="BA972" s="71"/>
      <c r="BB972" s="79" t="str">
        <f>IFERROR(IF(VALUE(MID(BA972,1,1))=1, VLOOKUP(VALUE(MID(BA972,1,1)), TxtPanelShape!$A$2:$C$50, 3, 0), (IF(VALUE(MID(BA972,1,1))&gt;=7, VLOOKUP(VALUE(MID(BA972,1,1)), TxtPanelShape!$A$2:$C$50, 3, 0),VLOOKUP(VALUE(MID(BA972,1,2)),TxtPanelShape!$A$2:$C$50,3,0)))), "")</f>
        <v/>
      </c>
      <c r="BC972" s="79" t="str">
        <f>IFERROR(IF(VALUE(MID(BA972,1,1))=1, ", "&amp;VLOOKUP(VALUE(MID(BA972,2,1)), TxtPanelShape!$H$2:$I$50, 2, 0), IF(VALUE(MID(BA972,1,1))&gt;=7, ", "&amp;VLOOKUP(VALUE(MID(BA972,2,1)), TxtPanelShape!$H$2:$I$50, 2, 0),"")), "")</f>
        <v/>
      </c>
      <c r="BD972" s="79" t="str">
        <f>IFERROR(IF(VALUE(MID(BA972,1,1))=1, ", "&amp;VLOOKUP(VALUE(MID(BA972,3,1)), TxtPanelShape!$O$2:$P$50, 2, 0), IF(VALUE(MID(BA972,1,1))&gt;=7, ", "&amp;VLOOKUP(VALUE(MID(BA972,3,1)), TxtPanelShape!$O$2:$P$50, 2, 0),"")),"")</f>
        <v/>
      </c>
      <c r="BE972" s="79" t="str">
        <f>IFERROR("; "&amp;VLOOKUP(VALUE(MID(BA972,4,1)), TxtPanelShape!$V$2:$W$50,2,0),"")</f>
        <v/>
      </c>
      <c r="BF972" s="79" t="str">
        <f t="shared" si="194"/>
        <v/>
      </c>
      <c r="BG972" s="71"/>
      <c r="BH972" s="79" t="str">
        <f>IFERROR(VLOOKUP(BG972, TxtPanelDefinition!$A$2:$B$50, 2, 0),"")</f>
        <v/>
      </c>
      <c r="BI972" s="71"/>
      <c r="BJ972" s="79" t="str">
        <f>IFERROR(VLOOKUP(BI972, TxtPanelDefinition!$A$2:$B$50, 2, 0),"")</f>
        <v/>
      </c>
      <c r="BK972" s="71"/>
      <c r="BL972" s="79" t="str">
        <f>IFERROR(VLOOKUP(BK972, InscrTechniques!$A$2:$B$50, 2, 0),"")</f>
        <v/>
      </c>
      <c r="BM972" s="71"/>
      <c r="BN972" s="79" t="str">
        <f>IFERROR(VLOOKUP(BM972, InscrTechniques!$A$2:$B$50, 2, 0),"")</f>
        <v/>
      </c>
      <c r="BO972" s="71"/>
      <c r="BP972" s="79" t="str">
        <f>IFERROR(VLOOKUP(BO972, InscrTechniques!$A$2:$B$50, 2, 0),"")</f>
        <v/>
      </c>
      <c r="BQ972" s="71"/>
      <c r="BR972" s="79" t="str">
        <f>IFERROR(VLOOKUP(BQ972, InscrTechniques!$A$2:$B$50, 2, 0),"")</f>
        <v/>
      </c>
      <c r="BS972" s="71"/>
      <c r="BT972" s="79" t="str">
        <f>IFERROR(VLOOKUP(BS972, InscrTechniques!$A$2:$B$50, 2, 0),"")</f>
        <v/>
      </c>
      <c r="BU972" s="71"/>
      <c r="BV972" s="79" t="str">
        <f>IFERROR(VLOOKUP(BU972, InscrTechniques!$A$2:$B$50, 2, 0),"")</f>
        <v/>
      </c>
      <c r="BW972" s="125"/>
      <c r="BX972" s="79" t="str">
        <f>IFERROR(VLOOKUP(BW972, InscrTechniques!$A$2:$B$50, 2, 0),"")</f>
        <v/>
      </c>
      <c r="BY972" s="125"/>
      <c r="BZ972" s="79" t="str">
        <f>IFERROR(VLOOKUP(BY972, InscrTechniques!$A$2:$B$50, 2, 0),"")</f>
        <v/>
      </c>
      <c r="CA972" s="74"/>
      <c r="CB972" s="114" t="str">
        <f>IFERROR(VLOOKUP(CA972, LetterStyle!$A$2:$B$50, 2, 0),"")</f>
        <v/>
      </c>
      <c r="CC972" s="74"/>
      <c r="CD972" s="114" t="str">
        <f>IFERROR(VLOOKUP(CC972, LetterStyle!$A$2:$B$50, 2, 0),"")</f>
        <v/>
      </c>
      <c r="CE972" s="74"/>
      <c r="CF972" s="114" t="str">
        <f>IFERROR(VLOOKUP(CE972, LetterStyle!$A$2:$B$50, 2, 0),"")</f>
        <v/>
      </c>
      <c r="CG972" s="74"/>
      <c r="CH972" s="79" t="str">
        <f>IFERROR(VLOOKUP(CG972, LetterStyle!$A$2:$B$50, 2, 0),"")</f>
        <v/>
      </c>
      <c r="CI972" s="71"/>
      <c r="CJ972" s="79" t="str">
        <f>IFERROR(VLOOKUP(CI972, DecMotifs!$A$1:$B$306, 2, 0),"")</f>
        <v/>
      </c>
      <c r="CK972" s="71"/>
      <c r="CL972" s="79" t="str">
        <f>IFERROR(VLOOKUP(CK972, DecMotifs!$A$1:$B$306, 2, 0),"")</f>
        <v/>
      </c>
      <c r="CM972" s="71"/>
      <c r="CN972" s="79" t="str">
        <f>IFERROR(VLOOKUP(CM972, DecMotifs!$A$1:$B$306, 2, 0),"")</f>
        <v/>
      </c>
      <c r="CO972" s="71"/>
      <c r="CP972" s="79" t="str">
        <f>IFERROR(VLOOKUP(CO972, MarginalDec!$A$2:$B$253, 2, 0),"")</f>
        <v/>
      </c>
      <c r="CQ972" s="71"/>
      <c r="CR972" s="79" t="str">
        <f>IFERROR(VLOOKUP(CQ972, MarginalDec!$A$2:$B$253, 2, 0),"")</f>
        <v/>
      </c>
      <c r="CS972" s="71"/>
      <c r="CT972" s="79" t="str">
        <f>IFERROR(VLOOKUP(CS972, MarginalDec!$A$2:$B$253, 2, 0),"")</f>
        <v/>
      </c>
      <c r="CU972" s="71"/>
      <c r="CV972" s="79" t="str">
        <f>IF(ISBLANK(CU972),"", IFERROR(VLOOKUP(CU972, Tooling!$A$2:$B$252, 2, 0),""))</f>
        <v/>
      </c>
      <c r="CW972" s="71"/>
      <c r="CX972" s="79" t="str">
        <f>IF(ISBLANK(CW972),"", IFERROR(VLOOKUP(CW972, Tooling!$A$2:$B$252, 2, 0),""))</f>
        <v/>
      </c>
      <c r="CY972" s="71"/>
      <c r="CZ972" s="79" t="str">
        <f>IF(ISBLANK(CY972),"", IFERROR(VLOOKUP(CY972, Repairs!$A$2:$B$252, 2, 0),""))</f>
        <v/>
      </c>
      <c r="DA972" s="77"/>
      <c r="DB972" s="71"/>
      <c r="DC972" s="79" t="str">
        <f>IFERROR(VLOOKUP(DB972, DatingReason!$A$2:$B$252, 2, 0),"")</f>
        <v/>
      </c>
      <c r="DD972" s="123" t="str">
        <f t="shared" si="195"/>
        <v/>
      </c>
      <c r="DF972" s="119" t="str">
        <f t="array" ref="DF972">IF(AND($B972&lt;&gt;"", $DE972&lt;&gt;"", $DE972&lt;&gt;"No"),MAX(IF($B972=PEOPLE!$B$4:$B$1000, PEOPLE!$Q$4:$Q$1000,""))+100,"")</f>
        <v/>
      </c>
      <c r="DG972" s="68"/>
      <c r="DH972" s="76">
        <f>COUNTIF(PEOPLE!B:B, MEMORIALS!B972)</f>
        <v>0</v>
      </c>
      <c r="DI972" s="82"/>
      <c r="DJ972" s="82"/>
      <c r="DK972" s="82"/>
      <c r="DL972" s="68"/>
      <c r="DM972" s="68"/>
      <c r="DN972" s="68"/>
      <c r="DO972" s="68"/>
      <c r="DP972" s="68"/>
    </row>
    <row r="973" spans="1:120" ht="15" customHeight="1" x14ac:dyDescent="0.25">
      <c r="A973" s="68"/>
      <c r="B973" s="69"/>
      <c r="C973" s="68"/>
      <c r="D973" s="68"/>
      <c r="E973" s="70" t="str">
        <f>IF(D973="","",VLOOKUP(D973,Denomination!$A$2:$B$50, 2, 0))</f>
        <v/>
      </c>
      <c r="F973" s="68"/>
      <c r="G973" s="71"/>
      <c r="H973" s="70" t="str">
        <f>IF(G973="","",VLOOKUP(G973,MCondition!$A$2:$B$50, 2, 0))</f>
        <v/>
      </c>
      <c r="I973" s="72"/>
      <c r="J973" s="71"/>
      <c r="K973" s="70" t="str">
        <f>IF(J973="","",VLOOKUP(J973,ICondition!$A$2:$B$50, 2, 0))</f>
        <v/>
      </c>
      <c r="L973" s="73"/>
      <c r="M973" s="73"/>
      <c r="N973" s="73"/>
      <c r="O973" s="73"/>
      <c r="P973" s="73"/>
      <c r="Q973" s="73"/>
      <c r="R973" s="78"/>
      <c r="S973" s="79" t="str">
        <f>IFERROR(VLOOKUP(R973,Material!$A$2:$B$59, 2, 0),"")</f>
        <v/>
      </c>
      <c r="T973" s="71"/>
      <c r="U973" s="79" t="str">
        <f>IFERROR(VLOOKUP(T973,Material!$A$2:$B$59, 2, 0),"")</f>
        <v/>
      </c>
      <c r="V973" s="71"/>
      <c r="W973" s="79" t="str">
        <f>IFERROR(VLOOKUP(V973,Material!$A$2:$B$59, 2, 0),"")</f>
        <v/>
      </c>
      <c r="X973" s="71"/>
      <c r="Y973" s="79" t="str">
        <f>IFERROR(VLOOKUP(X973,Material!$A$2:$B$59, 2, 0),"")</f>
        <v/>
      </c>
      <c r="Z973" s="71"/>
      <c r="AA973" s="79" t="str">
        <f>IFERROR(VLOOKUP(Z973,Material!$A$2:$B$59, 2, 0),"")</f>
        <v/>
      </c>
      <c r="AB973" s="74"/>
      <c r="AC973" s="75" t="e">
        <f t="shared" si="184"/>
        <v>#VALUE!</v>
      </c>
      <c r="AD973" s="75" t="e">
        <f t="shared" si="185"/>
        <v>#VALUE!</v>
      </c>
      <c r="AE973" s="75" t="e">
        <f t="shared" si="187"/>
        <v>#VALUE!</v>
      </c>
      <c r="AF973" s="75" t="e">
        <f t="shared" si="186"/>
        <v>#VALUE!</v>
      </c>
      <c r="AG973" s="75" t="e">
        <f t="shared" si="188"/>
        <v>#VALUE!</v>
      </c>
      <c r="AH973" s="75" t="e">
        <f t="shared" si="189"/>
        <v>#VALUE!</v>
      </c>
      <c r="AI973" s="75" t="e">
        <f t="shared" si="190"/>
        <v>#VALUE!</v>
      </c>
      <c r="AJ973" s="80" t="e">
        <f t="shared" si="191"/>
        <v>#VALUE!</v>
      </c>
      <c r="AK973" s="79" t="str">
        <f>(IFERROR(VLOOKUP(AB973,Categories!$A$2:$B$20,2,1),""))</f>
        <v/>
      </c>
      <c r="AL973" s="79" t="str">
        <f ca="1">IFERROR(VLOOKUP((HLOOKUP((VLOOKUP($AB973,Categories!$A$2:$F$20,3,1)), $AB$3:$AJ973, (ROW()-ROW($AB$3)+1), 0)), INDIRECT(VLOOKUP($AB973,Categories!$A$2:$F$20,6,1)),2,0),AK973)</f>
        <v/>
      </c>
      <c r="AM973" s="79" t="str">
        <f ca="1">IFERROR(VLOOKUP((HLOOKUP((VLOOKUP($AB973,Categories!$A$2:$F$20,4,1)),$AB$3:$AJ973,(ROW()-ROW($AB$3)+1),0)),INDIRECT(VLOOKUP($AB973,Categories!$A$2:$H$20,7,1)),2,0),"")</f>
        <v/>
      </c>
      <c r="AN973" s="79" t="str">
        <f ca="1">IFERROR(VLOOKUP((HLOOKUP((VLOOKUP($AB973,Categories!$A$2:$F$20,5,1)), $AB$3:$AJ973, (ROW()-ROW($AB$3)+1), 0)), INDIRECT(VLOOKUP($AB973,Categories!$A$2:$H$20,8,1)),2,0),"")</f>
        <v/>
      </c>
      <c r="AO973" s="79" t="str">
        <f t="shared" ca="1" si="192"/>
        <v/>
      </c>
      <c r="AP973" s="81"/>
      <c r="AQ973" s="70" t="str">
        <f>IFERROR(VLOOKUP(VALUE(MID(AP973,1,1)),AdditionalElements!$A$2:$B$50,2,0),"")</f>
        <v/>
      </c>
      <c r="AR973" s="70" t="str">
        <f>IFERROR(VLOOKUP(VALUE(MID(AP973,2,1)),AdditionalElements!$H$2:$I$50,2,0),"")</f>
        <v/>
      </c>
      <c r="AS973" s="70" t="str">
        <f>IFERROR(VLOOKUP(VALUE(MID(AP973,3,1)),AdditionalElements!$O$2:$P$50,2,0),"")</f>
        <v/>
      </c>
      <c r="AT973" s="70" t="str">
        <f>IFERROR(VLOOKUP(VALUE(MID(AP973,4,1)),AdditionalElements!$V$2:$W$50,2,0),"")</f>
        <v/>
      </c>
      <c r="AU973" s="71"/>
      <c r="AV973" s="79" t="str">
        <f>IFERROR(IF(VALUE(MID(AU973,1,1))=1, VLOOKUP(VALUE(MID(AU973,1,1)), TxtPanelShape!$A$2:$C$50, 3, 0), (IF(VALUE(MID(AU973,1,1))&gt;=7, VLOOKUP(VALUE(MID(AU973,1,1)), TxtPanelShape!$A$2:$C$50, 3, 0),VLOOKUP(VALUE(MID(AU973,1,2)),TxtPanelShape!$A$2:$C$50,3,0)))), "")</f>
        <v/>
      </c>
      <c r="AW973" s="79" t="str">
        <f>IFERROR(IF(VALUE(MID(AU973,1,1))=1, ", "&amp;VLOOKUP(VALUE(MID(AU973,2,1)), TxtPanelShape!$H$2:$I$50, 2, 0), IF(VALUE(MID(AU973,1,1))&gt;=7, ", "&amp;VLOOKUP(VALUE(MID(AU973,2,1)), TxtPanelShape!$H$2:$I$50, 2, 0),"")), "")</f>
        <v/>
      </c>
      <c r="AX973" s="79" t="str">
        <f>IFERROR(IF(VALUE(MID(AU973,1,1))=1, ", "&amp;VLOOKUP(VALUE(MID(AU973,3,1)), TxtPanelShape!$O$2:$P$50, 2, 0), IF(VALUE(MID(AU973,1,1))&gt;=7, ", "&amp;VLOOKUP(VALUE(MID(AU973,3,1)), TxtPanelShape!$O$2:$P$50, 2, 0),"")),"")</f>
        <v/>
      </c>
      <c r="AY973" s="79" t="str">
        <f>IFERROR("; "&amp;VLOOKUP(VALUE(MID(AU973,4,1)), TxtPanelShape!$V$2:$W$50,2,0),"")</f>
        <v/>
      </c>
      <c r="AZ973" s="79" t="str">
        <f t="shared" si="193"/>
        <v/>
      </c>
      <c r="BA973" s="71"/>
      <c r="BB973" s="79" t="str">
        <f>IFERROR(IF(VALUE(MID(BA973,1,1))=1, VLOOKUP(VALUE(MID(BA973,1,1)), TxtPanelShape!$A$2:$C$50, 3, 0), (IF(VALUE(MID(BA973,1,1))&gt;=7, VLOOKUP(VALUE(MID(BA973,1,1)), TxtPanelShape!$A$2:$C$50, 3, 0),VLOOKUP(VALUE(MID(BA973,1,2)),TxtPanelShape!$A$2:$C$50,3,0)))), "")</f>
        <v/>
      </c>
      <c r="BC973" s="79" t="str">
        <f>IFERROR(IF(VALUE(MID(BA973,1,1))=1, ", "&amp;VLOOKUP(VALUE(MID(BA973,2,1)), TxtPanelShape!$H$2:$I$50, 2, 0), IF(VALUE(MID(BA973,1,1))&gt;=7, ", "&amp;VLOOKUP(VALUE(MID(BA973,2,1)), TxtPanelShape!$H$2:$I$50, 2, 0),"")), "")</f>
        <v/>
      </c>
      <c r="BD973" s="79" t="str">
        <f>IFERROR(IF(VALUE(MID(BA973,1,1))=1, ", "&amp;VLOOKUP(VALUE(MID(BA973,3,1)), TxtPanelShape!$O$2:$P$50, 2, 0), IF(VALUE(MID(BA973,1,1))&gt;=7, ", "&amp;VLOOKUP(VALUE(MID(BA973,3,1)), TxtPanelShape!$O$2:$P$50, 2, 0),"")),"")</f>
        <v/>
      </c>
      <c r="BE973" s="79" t="str">
        <f>IFERROR("; "&amp;VLOOKUP(VALUE(MID(BA973,4,1)), TxtPanelShape!$V$2:$W$50,2,0),"")</f>
        <v/>
      </c>
      <c r="BF973" s="79" t="str">
        <f t="shared" si="194"/>
        <v/>
      </c>
      <c r="BG973" s="71"/>
      <c r="BH973" s="79" t="str">
        <f>IFERROR(VLOOKUP(BG973, TxtPanelDefinition!$A$2:$B$50, 2, 0),"")</f>
        <v/>
      </c>
      <c r="BI973" s="71"/>
      <c r="BJ973" s="79" t="str">
        <f>IFERROR(VLOOKUP(BI973, TxtPanelDefinition!$A$2:$B$50, 2, 0),"")</f>
        <v/>
      </c>
      <c r="BK973" s="71"/>
      <c r="BL973" s="79" t="str">
        <f>IFERROR(VLOOKUP(BK973, InscrTechniques!$A$2:$B$50, 2, 0),"")</f>
        <v/>
      </c>
      <c r="BM973" s="71"/>
      <c r="BN973" s="79" t="str">
        <f>IFERROR(VLOOKUP(BM973, InscrTechniques!$A$2:$B$50, 2, 0),"")</f>
        <v/>
      </c>
      <c r="BO973" s="71"/>
      <c r="BP973" s="79" t="str">
        <f>IFERROR(VLOOKUP(BO973, InscrTechniques!$A$2:$B$50, 2, 0),"")</f>
        <v/>
      </c>
      <c r="BQ973" s="71"/>
      <c r="BR973" s="79" t="str">
        <f>IFERROR(VLOOKUP(BQ973, InscrTechniques!$A$2:$B$50, 2, 0),"")</f>
        <v/>
      </c>
      <c r="BS973" s="71"/>
      <c r="BT973" s="79" t="str">
        <f>IFERROR(VLOOKUP(BS973, InscrTechniques!$A$2:$B$50, 2, 0),"")</f>
        <v/>
      </c>
      <c r="BU973" s="71"/>
      <c r="BV973" s="79" t="str">
        <f>IFERROR(VLOOKUP(BU973, InscrTechniques!$A$2:$B$50, 2, 0),"")</f>
        <v/>
      </c>
      <c r="BW973" s="125"/>
      <c r="BX973" s="79" t="str">
        <f>IFERROR(VLOOKUP(BW973, InscrTechniques!$A$2:$B$50, 2, 0),"")</f>
        <v/>
      </c>
      <c r="BY973" s="125"/>
      <c r="BZ973" s="79" t="str">
        <f>IFERROR(VLOOKUP(BY973, InscrTechniques!$A$2:$B$50, 2, 0),"")</f>
        <v/>
      </c>
      <c r="CA973" s="74"/>
      <c r="CB973" s="114" t="str">
        <f>IFERROR(VLOOKUP(CA973, LetterStyle!$A$2:$B$50, 2, 0),"")</f>
        <v/>
      </c>
      <c r="CC973" s="74"/>
      <c r="CD973" s="114" t="str">
        <f>IFERROR(VLOOKUP(CC973, LetterStyle!$A$2:$B$50, 2, 0),"")</f>
        <v/>
      </c>
      <c r="CE973" s="74"/>
      <c r="CF973" s="114" t="str">
        <f>IFERROR(VLOOKUP(CE973, LetterStyle!$A$2:$B$50, 2, 0),"")</f>
        <v/>
      </c>
      <c r="CG973" s="74"/>
      <c r="CH973" s="79" t="str">
        <f>IFERROR(VLOOKUP(CG973, LetterStyle!$A$2:$B$50, 2, 0),"")</f>
        <v/>
      </c>
      <c r="CI973" s="71"/>
      <c r="CJ973" s="79" t="str">
        <f>IFERROR(VLOOKUP(CI973, DecMotifs!$A$1:$B$306, 2, 0),"")</f>
        <v/>
      </c>
      <c r="CK973" s="71"/>
      <c r="CL973" s="79" t="str">
        <f>IFERROR(VLOOKUP(CK973, DecMotifs!$A$1:$B$306, 2, 0),"")</f>
        <v/>
      </c>
      <c r="CM973" s="71"/>
      <c r="CN973" s="79" t="str">
        <f>IFERROR(VLOOKUP(CM973, DecMotifs!$A$1:$B$306, 2, 0),"")</f>
        <v/>
      </c>
      <c r="CO973" s="71"/>
      <c r="CP973" s="79" t="str">
        <f>IFERROR(VLOOKUP(CO973, MarginalDec!$A$2:$B$253, 2, 0),"")</f>
        <v/>
      </c>
      <c r="CQ973" s="71"/>
      <c r="CR973" s="79" t="str">
        <f>IFERROR(VLOOKUP(CQ973, MarginalDec!$A$2:$B$253, 2, 0),"")</f>
        <v/>
      </c>
      <c r="CS973" s="71"/>
      <c r="CT973" s="79" t="str">
        <f>IFERROR(VLOOKUP(CS973, MarginalDec!$A$2:$B$253, 2, 0),"")</f>
        <v/>
      </c>
      <c r="CU973" s="71"/>
      <c r="CV973" s="79" t="str">
        <f>IF(ISBLANK(CU973),"", IFERROR(VLOOKUP(CU973, Tooling!$A$2:$B$252, 2, 0),""))</f>
        <v/>
      </c>
      <c r="CW973" s="71"/>
      <c r="CX973" s="79" t="str">
        <f>IF(ISBLANK(CW973),"", IFERROR(VLOOKUP(CW973, Tooling!$A$2:$B$252, 2, 0),""))</f>
        <v/>
      </c>
      <c r="CY973" s="71"/>
      <c r="CZ973" s="79" t="str">
        <f>IF(ISBLANK(CY973),"", IFERROR(VLOOKUP(CY973, Repairs!$A$2:$B$252, 2, 0),""))</f>
        <v/>
      </c>
      <c r="DA973" s="77"/>
      <c r="DB973" s="71"/>
      <c r="DC973" s="79" t="str">
        <f>IFERROR(VLOOKUP(DB973, DatingReason!$A$2:$B$252, 2, 0),"")</f>
        <v/>
      </c>
      <c r="DD973" s="123" t="str">
        <f t="shared" si="195"/>
        <v/>
      </c>
      <c r="DF973" s="119" t="str">
        <f t="array" ref="DF973">IF(AND($B973&lt;&gt;"", $DE973&lt;&gt;"", $DE973&lt;&gt;"No"),MAX(IF($B973=PEOPLE!$B$4:$B$1000, PEOPLE!$Q$4:$Q$1000,""))+100,"")</f>
        <v/>
      </c>
      <c r="DG973" s="68"/>
      <c r="DH973" s="76">
        <f>COUNTIF(PEOPLE!B:B, MEMORIALS!B973)</f>
        <v>0</v>
      </c>
      <c r="DI973" s="82"/>
      <c r="DJ973" s="82"/>
      <c r="DK973" s="82"/>
      <c r="DL973" s="68"/>
      <c r="DM973" s="68"/>
      <c r="DN973" s="68"/>
      <c r="DO973" s="68"/>
      <c r="DP973" s="68"/>
    </row>
    <row r="974" spans="1:120" ht="15" customHeight="1" x14ac:dyDescent="0.25">
      <c r="A974" s="68"/>
      <c r="B974" s="69"/>
      <c r="C974" s="68"/>
      <c r="D974" s="68"/>
      <c r="E974" s="70" t="str">
        <f>IF(D974="","",VLOOKUP(D974,Denomination!$A$2:$B$50, 2, 0))</f>
        <v/>
      </c>
      <c r="F974" s="68"/>
      <c r="G974" s="71"/>
      <c r="H974" s="70" t="str">
        <f>IF(G974="","",VLOOKUP(G974,MCondition!$A$2:$B$50, 2, 0))</f>
        <v/>
      </c>
      <c r="I974" s="72"/>
      <c r="J974" s="71"/>
      <c r="K974" s="70" t="str">
        <f>IF(J974="","",VLOOKUP(J974,ICondition!$A$2:$B$50, 2, 0))</f>
        <v/>
      </c>
      <c r="L974" s="73"/>
      <c r="M974" s="73"/>
      <c r="N974" s="73"/>
      <c r="O974" s="73"/>
      <c r="P974" s="73"/>
      <c r="Q974" s="73"/>
      <c r="R974" s="78"/>
      <c r="S974" s="79" t="str">
        <f>IFERROR(VLOOKUP(R974,Material!$A$2:$B$59, 2, 0),"")</f>
        <v/>
      </c>
      <c r="T974" s="71"/>
      <c r="U974" s="79" t="str">
        <f>IFERROR(VLOOKUP(T974,Material!$A$2:$B$59, 2, 0),"")</f>
        <v/>
      </c>
      <c r="V974" s="71"/>
      <c r="W974" s="79" t="str">
        <f>IFERROR(VLOOKUP(V974,Material!$A$2:$B$59, 2, 0),"")</f>
        <v/>
      </c>
      <c r="X974" s="71"/>
      <c r="Y974" s="79" t="str">
        <f>IFERROR(VLOOKUP(X974,Material!$A$2:$B$59, 2, 0),"")</f>
        <v/>
      </c>
      <c r="Z974" s="71"/>
      <c r="AA974" s="79" t="str">
        <f>IFERROR(VLOOKUP(Z974,Material!$A$2:$B$59, 2, 0),"")</f>
        <v/>
      </c>
      <c r="AB974" s="74"/>
      <c r="AC974" s="75" t="e">
        <f t="shared" si="184"/>
        <v>#VALUE!</v>
      </c>
      <c r="AD974" s="75" t="e">
        <f t="shared" si="185"/>
        <v>#VALUE!</v>
      </c>
      <c r="AE974" s="75" t="e">
        <f t="shared" si="187"/>
        <v>#VALUE!</v>
      </c>
      <c r="AF974" s="75" t="e">
        <f t="shared" si="186"/>
        <v>#VALUE!</v>
      </c>
      <c r="AG974" s="75" t="e">
        <f t="shared" si="188"/>
        <v>#VALUE!</v>
      </c>
      <c r="AH974" s="75" t="e">
        <f t="shared" si="189"/>
        <v>#VALUE!</v>
      </c>
      <c r="AI974" s="75" t="e">
        <f t="shared" si="190"/>
        <v>#VALUE!</v>
      </c>
      <c r="AJ974" s="80" t="e">
        <f t="shared" si="191"/>
        <v>#VALUE!</v>
      </c>
      <c r="AK974" s="79" t="str">
        <f>(IFERROR(VLOOKUP(AB974,Categories!$A$2:$B$20,2,1),""))</f>
        <v/>
      </c>
      <c r="AL974" s="79" t="str">
        <f ca="1">IFERROR(VLOOKUP((HLOOKUP((VLOOKUP($AB974,Categories!$A$2:$F$20,3,1)), $AB$3:$AJ974, (ROW()-ROW($AB$3)+1), 0)), INDIRECT(VLOOKUP($AB974,Categories!$A$2:$F$20,6,1)),2,0),AK974)</f>
        <v/>
      </c>
      <c r="AM974" s="79" t="str">
        <f ca="1">IFERROR(VLOOKUP((HLOOKUP((VLOOKUP($AB974,Categories!$A$2:$F$20,4,1)),$AB$3:$AJ974,(ROW()-ROW($AB$3)+1),0)),INDIRECT(VLOOKUP($AB974,Categories!$A$2:$H$20,7,1)),2,0),"")</f>
        <v/>
      </c>
      <c r="AN974" s="79" t="str">
        <f ca="1">IFERROR(VLOOKUP((HLOOKUP((VLOOKUP($AB974,Categories!$A$2:$F$20,5,1)), $AB$3:$AJ974, (ROW()-ROW($AB$3)+1), 0)), INDIRECT(VLOOKUP($AB974,Categories!$A$2:$H$20,8,1)),2,0),"")</f>
        <v/>
      </c>
      <c r="AO974" s="79" t="str">
        <f t="shared" ca="1" si="192"/>
        <v/>
      </c>
      <c r="AP974" s="81"/>
      <c r="AQ974" s="70" t="str">
        <f>IFERROR(VLOOKUP(VALUE(MID(AP974,1,1)),AdditionalElements!$A$2:$B$50,2,0),"")</f>
        <v/>
      </c>
      <c r="AR974" s="70" t="str">
        <f>IFERROR(VLOOKUP(VALUE(MID(AP974,2,1)),AdditionalElements!$H$2:$I$50,2,0),"")</f>
        <v/>
      </c>
      <c r="AS974" s="70" t="str">
        <f>IFERROR(VLOOKUP(VALUE(MID(AP974,3,1)),AdditionalElements!$O$2:$P$50,2,0),"")</f>
        <v/>
      </c>
      <c r="AT974" s="70" t="str">
        <f>IFERROR(VLOOKUP(VALUE(MID(AP974,4,1)),AdditionalElements!$V$2:$W$50,2,0),"")</f>
        <v/>
      </c>
      <c r="AU974" s="71"/>
      <c r="AV974" s="79" t="str">
        <f>IFERROR(IF(VALUE(MID(AU974,1,1))=1, VLOOKUP(VALUE(MID(AU974,1,1)), TxtPanelShape!$A$2:$C$50, 3, 0), (IF(VALUE(MID(AU974,1,1))&gt;=7, VLOOKUP(VALUE(MID(AU974,1,1)), TxtPanelShape!$A$2:$C$50, 3, 0),VLOOKUP(VALUE(MID(AU974,1,2)),TxtPanelShape!$A$2:$C$50,3,0)))), "")</f>
        <v/>
      </c>
      <c r="AW974" s="79" t="str">
        <f>IFERROR(IF(VALUE(MID(AU974,1,1))=1, ", "&amp;VLOOKUP(VALUE(MID(AU974,2,1)), TxtPanelShape!$H$2:$I$50, 2, 0), IF(VALUE(MID(AU974,1,1))&gt;=7, ", "&amp;VLOOKUP(VALUE(MID(AU974,2,1)), TxtPanelShape!$H$2:$I$50, 2, 0),"")), "")</f>
        <v/>
      </c>
      <c r="AX974" s="79" t="str">
        <f>IFERROR(IF(VALUE(MID(AU974,1,1))=1, ", "&amp;VLOOKUP(VALUE(MID(AU974,3,1)), TxtPanelShape!$O$2:$P$50, 2, 0), IF(VALUE(MID(AU974,1,1))&gt;=7, ", "&amp;VLOOKUP(VALUE(MID(AU974,3,1)), TxtPanelShape!$O$2:$P$50, 2, 0),"")),"")</f>
        <v/>
      </c>
      <c r="AY974" s="79" t="str">
        <f>IFERROR("; "&amp;VLOOKUP(VALUE(MID(AU974,4,1)), TxtPanelShape!$V$2:$W$50,2,0),"")</f>
        <v/>
      </c>
      <c r="AZ974" s="79" t="str">
        <f t="shared" si="193"/>
        <v/>
      </c>
      <c r="BA974" s="71"/>
      <c r="BB974" s="79" t="str">
        <f>IFERROR(IF(VALUE(MID(BA974,1,1))=1, VLOOKUP(VALUE(MID(BA974,1,1)), TxtPanelShape!$A$2:$C$50, 3, 0), (IF(VALUE(MID(BA974,1,1))&gt;=7, VLOOKUP(VALUE(MID(BA974,1,1)), TxtPanelShape!$A$2:$C$50, 3, 0),VLOOKUP(VALUE(MID(BA974,1,2)),TxtPanelShape!$A$2:$C$50,3,0)))), "")</f>
        <v/>
      </c>
      <c r="BC974" s="79" t="str">
        <f>IFERROR(IF(VALUE(MID(BA974,1,1))=1, ", "&amp;VLOOKUP(VALUE(MID(BA974,2,1)), TxtPanelShape!$H$2:$I$50, 2, 0), IF(VALUE(MID(BA974,1,1))&gt;=7, ", "&amp;VLOOKUP(VALUE(MID(BA974,2,1)), TxtPanelShape!$H$2:$I$50, 2, 0),"")), "")</f>
        <v/>
      </c>
      <c r="BD974" s="79" t="str">
        <f>IFERROR(IF(VALUE(MID(BA974,1,1))=1, ", "&amp;VLOOKUP(VALUE(MID(BA974,3,1)), TxtPanelShape!$O$2:$P$50, 2, 0), IF(VALUE(MID(BA974,1,1))&gt;=7, ", "&amp;VLOOKUP(VALUE(MID(BA974,3,1)), TxtPanelShape!$O$2:$P$50, 2, 0),"")),"")</f>
        <v/>
      </c>
      <c r="BE974" s="79" t="str">
        <f>IFERROR("; "&amp;VLOOKUP(VALUE(MID(BA974,4,1)), TxtPanelShape!$V$2:$W$50,2,0),"")</f>
        <v/>
      </c>
      <c r="BF974" s="79" t="str">
        <f t="shared" si="194"/>
        <v/>
      </c>
      <c r="BG974" s="71"/>
      <c r="BH974" s="79" t="str">
        <f>IFERROR(VLOOKUP(BG974, TxtPanelDefinition!$A$2:$B$50, 2, 0),"")</f>
        <v/>
      </c>
      <c r="BI974" s="71"/>
      <c r="BJ974" s="79" t="str">
        <f>IFERROR(VLOOKUP(BI974, TxtPanelDefinition!$A$2:$B$50, 2, 0),"")</f>
        <v/>
      </c>
      <c r="BK974" s="71"/>
      <c r="BL974" s="79" t="str">
        <f>IFERROR(VLOOKUP(BK974, InscrTechniques!$A$2:$B$50, 2, 0),"")</f>
        <v/>
      </c>
      <c r="BM974" s="71"/>
      <c r="BN974" s="79" t="str">
        <f>IFERROR(VLOOKUP(BM974, InscrTechniques!$A$2:$B$50, 2, 0),"")</f>
        <v/>
      </c>
      <c r="BO974" s="71"/>
      <c r="BP974" s="79" t="str">
        <f>IFERROR(VLOOKUP(BO974, InscrTechniques!$A$2:$B$50, 2, 0),"")</f>
        <v/>
      </c>
      <c r="BQ974" s="71"/>
      <c r="BR974" s="79" t="str">
        <f>IFERROR(VLOOKUP(BQ974, InscrTechniques!$A$2:$B$50, 2, 0),"")</f>
        <v/>
      </c>
      <c r="BS974" s="71"/>
      <c r="BT974" s="79" t="str">
        <f>IFERROR(VLOOKUP(BS974, InscrTechniques!$A$2:$B$50, 2, 0),"")</f>
        <v/>
      </c>
      <c r="BU974" s="71"/>
      <c r="BV974" s="79" t="str">
        <f>IFERROR(VLOOKUP(BU974, InscrTechniques!$A$2:$B$50, 2, 0),"")</f>
        <v/>
      </c>
      <c r="BW974" s="125"/>
      <c r="BX974" s="79" t="str">
        <f>IFERROR(VLOOKUP(BW974, InscrTechniques!$A$2:$B$50, 2, 0),"")</f>
        <v/>
      </c>
      <c r="BY974" s="125"/>
      <c r="BZ974" s="79" t="str">
        <f>IFERROR(VLOOKUP(BY974, InscrTechniques!$A$2:$B$50, 2, 0),"")</f>
        <v/>
      </c>
      <c r="CA974" s="74"/>
      <c r="CB974" s="114" t="str">
        <f>IFERROR(VLOOKUP(CA974, LetterStyle!$A$2:$B$50, 2, 0),"")</f>
        <v/>
      </c>
      <c r="CC974" s="74"/>
      <c r="CD974" s="114" t="str">
        <f>IFERROR(VLOOKUP(CC974, LetterStyle!$A$2:$B$50, 2, 0),"")</f>
        <v/>
      </c>
      <c r="CE974" s="74"/>
      <c r="CF974" s="114" t="str">
        <f>IFERROR(VLOOKUP(CE974, LetterStyle!$A$2:$B$50, 2, 0),"")</f>
        <v/>
      </c>
      <c r="CG974" s="74"/>
      <c r="CH974" s="79" t="str">
        <f>IFERROR(VLOOKUP(CG974, LetterStyle!$A$2:$B$50, 2, 0),"")</f>
        <v/>
      </c>
      <c r="CI974" s="71"/>
      <c r="CJ974" s="79" t="str">
        <f>IFERROR(VLOOKUP(CI974, DecMotifs!$A$1:$B$306, 2, 0),"")</f>
        <v/>
      </c>
      <c r="CK974" s="71"/>
      <c r="CL974" s="79" t="str">
        <f>IFERROR(VLOOKUP(CK974, DecMotifs!$A$1:$B$306, 2, 0),"")</f>
        <v/>
      </c>
      <c r="CM974" s="71"/>
      <c r="CN974" s="79" t="str">
        <f>IFERROR(VLOOKUP(CM974, DecMotifs!$A$1:$B$306, 2, 0),"")</f>
        <v/>
      </c>
      <c r="CO974" s="71"/>
      <c r="CP974" s="79" t="str">
        <f>IFERROR(VLOOKUP(CO974, MarginalDec!$A$2:$B$253, 2, 0),"")</f>
        <v/>
      </c>
      <c r="CQ974" s="71"/>
      <c r="CR974" s="79" t="str">
        <f>IFERROR(VLOOKUP(CQ974, MarginalDec!$A$2:$B$253, 2, 0),"")</f>
        <v/>
      </c>
      <c r="CS974" s="71"/>
      <c r="CT974" s="79" t="str">
        <f>IFERROR(VLOOKUP(CS974, MarginalDec!$A$2:$B$253, 2, 0),"")</f>
        <v/>
      </c>
      <c r="CU974" s="71"/>
      <c r="CV974" s="79" t="str">
        <f>IF(ISBLANK(CU974),"", IFERROR(VLOOKUP(CU974, Tooling!$A$2:$B$252, 2, 0),""))</f>
        <v/>
      </c>
      <c r="CW974" s="71"/>
      <c r="CX974" s="79" t="str">
        <f>IF(ISBLANK(CW974),"", IFERROR(VLOOKUP(CW974, Tooling!$A$2:$B$252, 2, 0),""))</f>
        <v/>
      </c>
      <c r="CY974" s="71"/>
      <c r="CZ974" s="79" t="str">
        <f>IF(ISBLANK(CY974),"", IFERROR(VLOOKUP(CY974, Repairs!$A$2:$B$252, 2, 0),""))</f>
        <v/>
      </c>
      <c r="DA974" s="77"/>
      <c r="DB974" s="71"/>
      <c r="DC974" s="79" t="str">
        <f>IFERROR(VLOOKUP(DB974, DatingReason!$A$2:$B$252, 2, 0),"")</f>
        <v/>
      </c>
      <c r="DD974" s="123" t="str">
        <f t="shared" si="195"/>
        <v/>
      </c>
      <c r="DF974" s="119" t="str">
        <f t="array" ref="DF974">IF(AND($B974&lt;&gt;"", $DE974&lt;&gt;"", $DE974&lt;&gt;"No"),MAX(IF($B974=PEOPLE!$B$4:$B$1000, PEOPLE!$Q$4:$Q$1000,""))+100,"")</f>
        <v/>
      </c>
      <c r="DG974" s="68"/>
      <c r="DH974" s="76">
        <f>COUNTIF(PEOPLE!B:B, MEMORIALS!B974)</f>
        <v>0</v>
      </c>
      <c r="DI974" s="82"/>
      <c r="DJ974" s="82"/>
      <c r="DK974" s="82"/>
      <c r="DL974" s="68"/>
      <c r="DM974" s="68"/>
      <c r="DN974" s="68"/>
      <c r="DO974" s="68"/>
      <c r="DP974" s="68"/>
    </row>
    <row r="975" spans="1:120" ht="15" customHeight="1" x14ac:dyDescent="0.25">
      <c r="A975" s="68"/>
      <c r="B975" s="69"/>
      <c r="C975" s="68"/>
      <c r="D975" s="68"/>
      <c r="E975" s="70" t="str">
        <f>IF(D975="","",VLOOKUP(D975,Denomination!$A$2:$B$50, 2, 0))</f>
        <v/>
      </c>
      <c r="F975" s="68"/>
      <c r="G975" s="71"/>
      <c r="H975" s="70" t="str">
        <f>IF(G975="","",VLOOKUP(G975,MCondition!$A$2:$B$50, 2, 0))</f>
        <v/>
      </c>
      <c r="I975" s="72"/>
      <c r="J975" s="71"/>
      <c r="K975" s="70" t="str">
        <f>IF(J975="","",VLOOKUP(J975,ICondition!$A$2:$B$50, 2, 0))</f>
        <v/>
      </c>
      <c r="L975" s="73"/>
      <c r="M975" s="73"/>
      <c r="N975" s="73"/>
      <c r="O975" s="73"/>
      <c r="P975" s="73"/>
      <c r="Q975" s="73"/>
      <c r="R975" s="78"/>
      <c r="S975" s="79" t="str">
        <f>IFERROR(VLOOKUP(R975,Material!$A$2:$B$59, 2, 0),"")</f>
        <v/>
      </c>
      <c r="T975" s="71"/>
      <c r="U975" s="79" t="str">
        <f>IFERROR(VLOOKUP(T975,Material!$A$2:$B$59, 2, 0),"")</f>
        <v/>
      </c>
      <c r="V975" s="71"/>
      <c r="W975" s="79" t="str">
        <f>IFERROR(VLOOKUP(V975,Material!$A$2:$B$59, 2, 0),"")</f>
        <v/>
      </c>
      <c r="X975" s="71"/>
      <c r="Y975" s="79" t="str">
        <f>IFERROR(VLOOKUP(X975,Material!$A$2:$B$59, 2, 0),"")</f>
        <v/>
      </c>
      <c r="Z975" s="71"/>
      <c r="AA975" s="79" t="str">
        <f>IFERROR(VLOOKUP(Z975,Material!$A$2:$B$59, 2, 0),"")</f>
        <v/>
      </c>
      <c r="AB975" s="74"/>
      <c r="AC975" s="75" t="e">
        <f t="shared" si="184"/>
        <v>#VALUE!</v>
      </c>
      <c r="AD975" s="75" t="e">
        <f t="shared" si="185"/>
        <v>#VALUE!</v>
      </c>
      <c r="AE975" s="75" t="e">
        <f t="shared" si="187"/>
        <v>#VALUE!</v>
      </c>
      <c r="AF975" s="75" t="e">
        <f t="shared" si="186"/>
        <v>#VALUE!</v>
      </c>
      <c r="AG975" s="75" t="e">
        <f t="shared" si="188"/>
        <v>#VALUE!</v>
      </c>
      <c r="AH975" s="75" t="e">
        <f t="shared" si="189"/>
        <v>#VALUE!</v>
      </c>
      <c r="AI975" s="75" t="e">
        <f t="shared" si="190"/>
        <v>#VALUE!</v>
      </c>
      <c r="AJ975" s="80" t="e">
        <f t="shared" si="191"/>
        <v>#VALUE!</v>
      </c>
      <c r="AK975" s="79" t="str">
        <f>(IFERROR(VLOOKUP(AB975,Categories!$A$2:$B$20,2,1),""))</f>
        <v/>
      </c>
      <c r="AL975" s="79" t="str">
        <f ca="1">IFERROR(VLOOKUP((HLOOKUP((VLOOKUP($AB975,Categories!$A$2:$F$20,3,1)), $AB$3:$AJ975, (ROW()-ROW($AB$3)+1), 0)), INDIRECT(VLOOKUP($AB975,Categories!$A$2:$F$20,6,1)),2,0),AK975)</f>
        <v/>
      </c>
      <c r="AM975" s="79" t="str">
        <f ca="1">IFERROR(VLOOKUP((HLOOKUP((VLOOKUP($AB975,Categories!$A$2:$F$20,4,1)),$AB$3:$AJ975,(ROW()-ROW($AB$3)+1),0)),INDIRECT(VLOOKUP($AB975,Categories!$A$2:$H$20,7,1)),2,0),"")</f>
        <v/>
      </c>
      <c r="AN975" s="79" t="str">
        <f ca="1">IFERROR(VLOOKUP((HLOOKUP((VLOOKUP($AB975,Categories!$A$2:$F$20,5,1)), $AB$3:$AJ975, (ROW()-ROW($AB$3)+1), 0)), INDIRECT(VLOOKUP($AB975,Categories!$A$2:$H$20,8,1)),2,0),"")</f>
        <v/>
      </c>
      <c r="AO975" s="79" t="str">
        <f t="shared" ca="1" si="192"/>
        <v/>
      </c>
      <c r="AP975" s="81"/>
      <c r="AQ975" s="70" t="str">
        <f>IFERROR(VLOOKUP(VALUE(MID(AP975,1,1)),AdditionalElements!$A$2:$B$50,2,0),"")</f>
        <v/>
      </c>
      <c r="AR975" s="70" t="str">
        <f>IFERROR(VLOOKUP(VALUE(MID(AP975,2,1)),AdditionalElements!$H$2:$I$50,2,0),"")</f>
        <v/>
      </c>
      <c r="AS975" s="70" t="str">
        <f>IFERROR(VLOOKUP(VALUE(MID(AP975,3,1)),AdditionalElements!$O$2:$P$50,2,0),"")</f>
        <v/>
      </c>
      <c r="AT975" s="70" t="str">
        <f>IFERROR(VLOOKUP(VALUE(MID(AP975,4,1)),AdditionalElements!$V$2:$W$50,2,0),"")</f>
        <v/>
      </c>
      <c r="AU975" s="71"/>
      <c r="AV975" s="79" t="str">
        <f>IFERROR(IF(VALUE(MID(AU975,1,1))=1, VLOOKUP(VALUE(MID(AU975,1,1)), TxtPanelShape!$A$2:$C$50, 3, 0), (IF(VALUE(MID(AU975,1,1))&gt;=7, VLOOKUP(VALUE(MID(AU975,1,1)), TxtPanelShape!$A$2:$C$50, 3, 0),VLOOKUP(VALUE(MID(AU975,1,2)),TxtPanelShape!$A$2:$C$50,3,0)))), "")</f>
        <v/>
      </c>
      <c r="AW975" s="79" t="str">
        <f>IFERROR(IF(VALUE(MID(AU975,1,1))=1, ", "&amp;VLOOKUP(VALUE(MID(AU975,2,1)), TxtPanelShape!$H$2:$I$50, 2, 0), IF(VALUE(MID(AU975,1,1))&gt;=7, ", "&amp;VLOOKUP(VALUE(MID(AU975,2,1)), TxtPanelShape!$H$2:$I$50, 2, 0),"")), "")</f>
        <v/>
      </c>
      <c r="AX975" s="79" t="str">
        <f>IFERROR(IF(VALUE(MID(AU975,1,1))=1, ", "&amp;VLOOKUP(VALUE(MID(AU975,3,1)), TxtPanelShape!$O$2:$P$50, 2, 0), IF(VALUE(MID(AU975,1,1))&gt;=7, ", "&amp;VLOOKUP(VALUE(MID(AU975,3,1)), TxtPanelShape!$O$2:$P$50, 2, 0),"")),"")</f>
        <v/>
      </c>
      <c r="AY975" s="79" t="str">
        <f>IFERROR("; "&amp;VLOOKUP(VALUE(MID(AU975,4,1)), TxtPanelShape!$V$2:$W$50,2,0),"")</f>
        <v/>
      </c>
      <c r="AZ975" s="79" t="str">
        <f t="shared" si="193"/>
        <v/>
      </c>
      <c r="BA975" s="71"/>
      <c r="BB975" s="79" t="str">
        <f>IFERROR(IF(VALUE(MID(BA975,1,1))=1, VLOOKUP(VALUE(MID(BA975,1,1)), TxtPanelShape!$A$2:$C$50, 3, 0), (IF(VALUE(MID(BA975,1,1))&gt;=7, VLOOKUP(VALUE(MID(BA975,1,1)), TxtPanelShape!$A$2:$C$50, 3, 0),VLOOKUP(VALUE(MID(BA975,1,2)),TxtPanelShape!$A$2:$C$50,3,0)))), "")</f>
        <v/>
      </c>
      <c r="BC975" s="79" t="str">
        <f>IFERROR(IF(VALUE(MID(BA975,1,1))=1, ", "&amp;VLOOKUP(VALUE(MID(BA975,2,1)), TxtPanelShape!$H$2:$I$50, 2, 0), IF(VALUE(MID(BA975,1,1))&gt;=7, ", "&amp;VLOOKUP(VALUE(MID(BA975,2,1)), TxtPanelShape!$H$2:$I$50, 2, 0),"")), "")</f>
        <v/>
      </c>
      <c r="BD975" s="79" t="str">
        <f>IFERROR(IF(VALUE(MID(BA975,1,1))=1, ", "&amp;VLOOKUP(VALUE(MID(BA975,3,1)), TxtPanelShape!$O$2:$P$50, 2, 0), IF(VALUE(MID(BA975,1,1))&gt;=7, ", "&amp;VLOOKUP(VALUE(MID(BA975,3,1)), TxtPanelShape!$O$2:$P$50, 2, 0),"")),"")</f>
        <v/>
      </c>
      <c r="BE975" s="79" t="str">
        <f>IFERROR("; "&amp;VLOOKUP(VALUE(MID(BA975,4,1)), TxtPanelShape!$V$2:$W$50,2,0),"")</f>
        <v/>
      </c>
      <c r="BF975" s="79" t="str">
        <f t="shared" si="194"/>
        <v/>
      </c>
      <c r="BG975" s="71"/>
      <c r="BH975" s="79" t="str">
        <f>IFERROR(VLOOKUP(BG975, TxtPanelDefinition!$A$2:$B$50, 2, 0),"")</f>
        <v/>
      </c>
      <c r="BI975" s="71"/>
      <c r="BJ975" s="79" t="str">
        <f>IFERROR(VLOOKUP(BI975, TxtPanelDefinition!$A$2:$B$50, 2, 0),"")</f>
        <v/>
      </c>
      <c r="BK975" s="71"/>
      <c r="BL975" s="79" t="str">
        <f>IFERROR(VLOOKUP(BK975, InscrTechniques!$A$2:$B$50, 2, 0),"")</f>
        <v/>
      </c>
      <c r="BM975" s="71"/>
      <c r="BN975" s="79" t="str">
        <f>IFERROR(VLOOKUP(BM975, InscrTechniques!$A$2:$B$50, 2, 0),"")</f>
        <v/>
      </c>
      <c r="BO975" s="71"/>
      <c r="BP975" s="79" t="str">
        <f>IFERROR(VLOOKUP(BO975, InscrTechniques!$A$2:$B$50, 2, 0),"")</f>
        <v/>
      </c>
      <c r="BQ975" s="71"/>
      <c r="BR975" s="79" t="str">
        <f>IFERROR(VLOOKUP(BQ975, InscrTechniques!$A$2:$B$50, 2, 0),"")</f>
        <v/>
      </c>
      <c r="BS975" s="71"/>
      <c r="BT975" s="79" t="str">
        <f>IFERROR(VLOOKUP(BS975, InscrTechniques!$A$2:$B$50, 2, 0),"")</f>
        <v/>
      </c>
      <c r="BU975" s="71"/>
      <c r="BV975" s="79" t="str">
        <f>IFERROR(VLOOKUP(BU975, InscrTechniques!$A$2:$B$50, 2, 0),"")</f>
        <v/>
      </c>
      <c r="BW975" s="125"/>
      <c r="BX975" s="79" t="str">
        <f>IFERROR(VLOOKUP(BW975, InscrTechniques!$A$2:$B$50, 2, 0),"")</f>
        <v/>
      </c>
      <c r="BY975" s="125"/>
      <c r="BZ975" s="79" t="str">
        <f>IFERROR(VLOOKUP(BY975, InscrTechniques!$A$2:$B$50, 2, 0),"")</f>
        <v/>
      </c>
      <c r="CA975" s="74"/>
      <c r="CB975" s="114" t="str">
        <f>IFERROR(VLOOKUP(CA975, LetterStyle!$A$2:$B$50, 2, 0),"")</f>
        <v/>
      </c>
      <c r="CC975" s="74"/>
      <c r="CD975" s="114" t="str">
        <f>IFERROR(VLOOKUP(CC975, LetterStyle!$A$2:$B$50, 2, 0),"")</f>
        <v/>
      </c>
      <c r="CE975" s="74"/>
      <c r="CF975" s="114" t="str">
        <f>IFERROR(VLOOKUP(CE975, LetterStyle!$A$2:$B$50, 2, 0),"")</f>
        <v/>
      </c>
      <c r="CG975" s="74"/>
      <c r="CH975" s="79" t="str">
        <f>IFERROR(VLOOKUP(CG975, LetterStyle!$A$2:$B$50, 2, 0),"")</f>
        <v/>
      </c>
      <c r="CI975" s="71"/>
      <c r="CJ975" s="79" t="str">
        <f>IFERROR(VLOOKUP(CI975, DecMotifs!$A$1:$B$306, 2, 0),"")</f>
        <v/>
      </c>
      <c r="CK975" s="71"/>
      <c r="CL975" s="79" t="str">
        <f>IFERROR(VLOOKUP(CK975, DecMotifs!$A$1:$B$306, 2, 0),"")</f>
        <v/>
      </c>
      <c r="CM975" s="71"/>
      <c r="CN975" s="79" t="str">
        <f>IFERROR(VLOOKUP(CM975, DecMotifs!$A$1:$B$306, 2, 0),"")</f>
        <v/>
      </c>
      <c r="CO975" s="71"/>
      <c r="CP975" s="79" t="str">
        <f>IFERROR(VLOOKUP(CO975, MarginalDec!$A$2:$B$253, 2, 0),"")</f>
        <v/>
      </c>
      <c r="CQ975" s="71"/>
      <c r="CR975" s="79" t="str">
        <f>IFERROR(VLOOKUP(CQ975, MarginalDec!$A$2:$B$253, 2, 0),"")</f>
        <v/>
      </c>
      <c r="CS975" s="71"/>
      <c r="CT975" s="79" t="str">
        <f>IFERROR(VLOOKUP(CS975, MarginalDec!$A$2:$B$253, 2, 0),"")</f>
        <v/>
      </c>
      <c r="CU975" s="71"/>
      <c r="CV975" s="79" t="str">
        <f>IF(ISBLANK(CU975),"", IFERROR(VLOOKUP(CU975, Tooling!$A$2:$B$252, 2, 0),""))</f>
        <v/>
      </c>
      <c r="CW975" s="71"/>
      <c r="CX975" s="79" t="str">
        <f>IF(ISBLANK(CW975),"", IFERROR(VLOOKUP(CW975, Tooling!$A$2:$B$252, 2, 0),""))</f>
        <v/>
      </c>
      <c r="CY975" s="71"/>
      <c r="CZ975" s="79" t="str">
        <f>IF(ISBLANK(CY975),"", IFERROR(VLOOKUP(CY975, Repairs!$A$2:$B$252, 2, 0),""))</f>
        <v/>
      </c>
      <c r="DA975" s="77"/>
      <c r="DB975" s="71"/>
      <c r="DC975" s="79" t="str">
        <f>IFERROR(VLOOKUP(DB975, DatingReason!$A$2:$B$252, 2, 0),"")</f>
        <v/>
      </c>
      <c r="DD975" s="123" t="str">
        <f t="shared" si="195"/>
        <v/>
      </c>
      <c r="DF975" s="119" t="str">
        <f t="array" ref="DF975">IF(AND($B975&lt;&gt;"", $DE975&lt;&gt;"", $DE975&lt;&gt;"No"),MAX(IF($B975=PEOPLE!$B$4:$B$1000, PEOPLE!$Q$4:$Q$1000,""))+100,"")</f>
        <v/>
      </c>
      <c r="DG975" s="68"/>
      <c r="DH975" s="76">
        <f>COUNTIF(PEOPLE!B:B, MEMORIALS!B975)</f>
        <v>0</v>
      </c>
      <c r="DI975" s="82"/>
      <c r="DJ975" s="82"/>
      <c r="DK975" s="82"/>
      <c r="DL975" s="68"/>
      <c r="DM975" s="68"/>
      <c r="DN975" s="68"/>
      <c r="DO975" s="68"/>
      <c r="DP975" s="68"/>
    </row>
    <row r="976" spans="1:120" ht="15" customHeight="1" x14ac:dyDescent="0.25">
      <c r="A976" s="68"/>
      <c r="B976" s="69"/>
      <c r="C976" s="68"/>
      <c r="D976" s="68"/>
      <c r="E976" s="70" t="str">
        <f>IF(D976="","",VLOOKUP(D976,Denomination!$A$2:$B$50, 2, 0))</f>
        <v/>
      </c>
      <c r="F976" s="68"/>
      <c r="G976" s="71"/>
      <c r="H976" s="70" t="str">
        <f>IF(G976="","",VLOOKUP(G976,MCondition!$A$2:$B$50, 2, 0))</f>
        <v/>
      </c>
      <c r="I976" s="72"/>
      <c r="J976" s="71"/>
      <c r="K976" s="70" t="str">
        <f>IF(J976="","",VLOOKUP(J976,ICondition!$A$2:$B$50, 2, 0))</f>
        <v/>
      </c>
      <c r="L976" s="73"/>
      <c r="M976" s="73"/>
      <c r="N976" s="73"/>
      <c r="O976" s="73"/>
      <c r="P976" s="73"/>
      <c r="Q976" s="73"/>
      <c r="R976" s="78"/>
      <c r="S976" s="79" t="str">
        <f>IFERROR(VLOOKUP(R976,Material!$A$2:$B$59, 2, 0),"")</f>
        <v/>
      </c>
      <c r="T976" s="71"/>
      <c r="U976" s="79" t="str">
        <f>IFERROR(VLOOKUP(T976,Material!$A$2:$B$59, 2, 0),"")</f>
        <v/>
      </c>
      <c r="V976" s="71"/>
      <c r="W976" s="79" t="str">
        <f>IFERROR(VLOOKUP(V976,Material!$A$2:$B$59, 2, 0),"")</f>
        <v/>
      </c>
      <c r="X976" s="71"/>
      <c r="Y976" s="79" t="str">
        <f>IFERROR(VLOOKUP(X976,Material!$A$2:$B$59, 2, 0),"")</f>
        <v/>
      </c>
      <c r="Z976" s="71"/>
      <c r="AA976" s="79" t="str">
        <f>IFERROR(VLOOKUP(Z976,Material!$A$2:$B$59, 2, 0),"")</f>
        <v/>
      </c>
      <c r="AB976" s="74"/>
      <c r="AC976" s="75" t="e">
        <f t="shared" si="184"/>
        <v>#VALUE!</v>
      </c>
      <c r="AD976" s="75" t="e">
        <f t="shared" si="185"/>
        <v>#VALUE!</v>
      </c>
      <c r="AE976" s="75" t="e">
        <f t="shared" si="187"/>
        <v>#VALUE!</v>
      </c>
      <c r="AF976" s="75" t="e">
        <f t="shared" si="186"/>
        <v>#VALUE!</v>
      </c>
      <c r="AG976" s="75" t="e">
        <f t="shared" si="188"/>
        <v>#VALUE!</v>
      </c>
      <c r="AH976" s="75" t="e">
        <f t="shared" si="189"/>
        <v>#VALUE!</v>
      </c>
      <c r="AI976" s="75" t="e">
        <f t="shared" si="190"/>
        <v>#VALUE!</v>
      </c>
      <c r="AJ976" s="80" t="e">
        <f t="shared" si="191"/>
        <v>#VALUE!</v>
      </c>
      <c r="AK976" s="79" t="str">
        <f>(IFERROR(VLOOKUP(AB976,Categories!$A$2:$B$20,2,1),""))</f>
        <v/>
      </c>
      <c r="AL976" s="79" t="str">
        <f ca="1">IFERROR(VLOOKUP((HLOOKUP((VLOOKUP($AB976,Categories!$A$2:$F$20,3,1)), $AB$3:$AJ976, (ROW()-ROW($AB$3)+1), 0)), INDIRECT(VLOOKUP($AB976,Categories!$A$2:$F$20,6,1)),2,0),AK976)</f>
        <v/>
      </c>
      <c r="AM976" s="79" t="str">
        <f ca="1">IFERROR(VLOOKUP((HLOOKUP((VLOOKUP($AB976,Categories!$A$2:$F$20,4,1)),$AB$3:$AJ976,(ROW()-ROW($AB$3)+1),0)),INDIRECT(VLOOKUP($AB976,Categories!$A$2:$H$20,7,1)),2,0),"")</f>
        <v/>
      </c>
      <c r="AN976" s="79" t="str">
        <f ca="1">IFERROR(VLOOKUP((HLOOKUP((VLOOKUP($AB976,Categories!$A$2:$F$20,5,1)), $AB$3:$AJ976, (ROW()-ROW($AB$3)+1), 0)), INDIRECT(VLOOKUP($AB976,Categories!$A$2:$H$20,8,1)),2,0),"")</f>
        <v/>
      </c>
      <c r="AO976" s="79" t="str">
        <f t="shared" ca="1" si="192"/>
        <v/>
      </c>
      <c r="AP976" s="81"/>
      <c r="AQ976" s="70" t="str">
        <f>IFERROR(VLOOKUP(VALUE(MID(AP976,1,1)),AdditionalElements!$A$2:$B$50,2,0),"")</f>
        <v/>
      </c>
      <c r="AR976" s="70" t="str">
        <f>IFERROR(VLOOKUP(VALUE(MID(AP976,2,1)),AdditionalElements!$H$2:$I$50,2,0),"")</f>
        <v/>
      </c>
      <c r="AS976" s="70" t="str">
        <f>IFERROR(VLOOKUP(VALUE(MID(AP976,3,1)),AdditionalElements!$O$2:$P$50,2,0),"")</f>
        <v/>
      </c>
      <c r="AT976" s="70" t="str">
        <f>IFERROR(VLOOKUP(VALUE(MID(AP976,4,1)),AdditionalElements!$V$2:$W$50,2,0),"")</f>
        <v/>
      </c>
      <c r="AU976" s="71"/>
      <c r="AV976" s="79" t="str">
        <f>IFERROR(IF(VALUE(MID(AU976,1,1))=1, VLOOKUP(VALUE(MID(AU976,1,1)), TxtPanelShape!$A$2:$C$50, 3, 0), (IF(VALUE(MID(AU976,1,1))&gt;=7, VLOOKUP(VALUE(MID(AU976,1,1)), TxtPanelShape!$A$2:$C$50, 3, 0),VLOOKUP(VALUE(MID(AU976,1,2)),TxtPanelShape!$A$2:$C$50,3,0)))), "")</f>
        <v/>
      </c>
      <c r="AW976" s="79" t="str">
        <f>IFERROR(IF(VALUE(MID(AU976,1,1))=1, ", "&amp;VLOOKUP(VALUE(MID(AU976,2,1)), TxtPanelShape!$H$2:$I$50, 2, 0), IF(VALUE(MID(AU976,1,1))&gt;=7, ", "&amp;VLOOKUP(VALUE(MID(AU976,2,1)), TxtPanelShape!$H$2:$I$50, 2, 0),"")), "")</f>
        <v/>
      </c>
      <c r="AX976" s="79" t="str">
        <f>IFERROR(IF(VALUE(MID(AU976,1,1))=1, ", "&amp;VLOOKUP(VALUE(MID(AU976,3,1)), TxtPanelShape!$O$2:$P$50, 2, 0), IF(VALUE(MID(AU976,1,1))&gt;=7, ", "&amp;VLOOKUP(VALUE(MID(AU976,3,1)), TxtPanelShape!$O$2:$P$50, 2, 0),"")),"")</f>
        <v/>
      </c>
      <c r="AY976" s="79" t="str">
        <f>IFERROR("; "&amp;VLOOKUP(VALUE(MID(AU976,4,1)), TxtPanelShape!$V$2:$W$50,2,0),"")</f>
        <v/>
      </c>
      <c r="AZ976" s="79" t="str">
        <f t="shared" si="193"/>
        <v/>
      </c>
      <c r="BA976" s="71"/>
      <c r="BB976" s="79" t="str">
        <f>IFERROR(IF(VALUE(MID(BA976,1,1))=1, VLOOKUP(VALUE(MID(BA976,1,1)), TxtPanelShape!$A$2:$C$50, 3, 0), (IF(VALUE(MID(BA976,1,1))&gt;=7, VLOOKUP(VALUE(MID(BA976,1,1)), TxtPanelShape!$A$2:$C$50, 3, 0),VLOOKUP(VALUE(MID(BA976,1,2)),TxtPanelShape!$A$2:$C$50,3,0)))), "")</f>
        <v/>
      </c>
      <c r="BC976" s="79" t="str">
        <f>IFERROR(IF(VALUE(MID(BA976,1,1))=1, ", "&amp;VLOOKUP(VALUE(MID(BA976,2,1)), TxtPanelShape!$H$2:$I$50, 2, 0), IF(VALUE(MID(BA976,1,1))&gt;=7, ", "&amp;VLOOKUP(VALUE(MID(BA976,2,1)), TxtPanelShape!$H$2:$I$50, 2, 0),"")), "")</f>
        <v/>
      </c>
      <c r="BD976" s="79" t="str">
        <f>IFERROR(IF(VALUE(MID(BA976,1,1))=1, ", "&amp;VLOOKUP(VALUE(MID(BA976,3,1)), TxtPanelShape!$O$2:$P$50, 2, 0), IF(VALUE(MID(BA976,1,1))&gt;=7, ", "&amp;VLOOKUP(VALUE(MID(BA976,3,1)), TxtPanelShape!$O$2:$P$50, 2, 0),"")),"")</f>
        <v/>
      </c>
      <c r="BE976" s="79" t="str">
        <f>IFERROR("; "&amp;VLOOKUP(VALUE(MID(BA976,4,1)), TxtPanelShape!$V$2:$W$50,2,0),"")</f>
        <v/>
      </c>
      <c r="BF976" s="79" t="str">
        <f t="shared" si="194"/>
        <v/>
      </c>
      <c r="BG976" s="71"/>
      <c r="BH976" s="79" t="str">
        <f>IFERROR(VLOOKUP(BG976, TxtPanelDefinition!$A$2:$B$50, 2, 0),"")</f>
        <v/>
      </c>
      <c r="BI976" s="71"/>
      <c r="BJ976" s="79" t="str">
        <f>IFERROR(VLOOKUP(BI976, TxtPanelDefinition!$A$2:$B$50, 2, 0),"")</f>
        <v/>
      </c>
      <c r="BK976" s="71"/>
      <c r="BL976" s="79" t="str">
        <f>IFERROR(VLOOKUP(BK976, InscrTechniques!$A$2:$B$50, 2, 0),"")</f>
        <v/>
      </c>
      <c r="BM976" s="71"/>
      <c r="BN976" s="79" t="str">
        <f>IFERROR(VLOOKUP(BM976, InscrTechniques!$A$2:$B$50, 2, 0),"")</f>
        <v/>
      </c>
      <c r="BO976" s="71"/>
      <c r="BP976" s="79" t="str">
        <f>IFERROR(VLOOKUP(BO976, InscrTechniques!$A$2:$B$50, 2, 0),"")</f>
        <v/>
      </c>
      <c r="BQ976" s="71"/>
      <c r="BR976" s="79" t="str">
        <f>IFERROR(VLOOKUP(BQ976, InscrTechniques!$A$2:$B$50, 2, 0),"")</f>
        <v/>
      </c>
      <c r="BS976" s="71"/>
      <c r="BT976" s="79" t="str">
        <f>IFERROR(VLOOKUP(BS976, InscrTechniques!$A$2:$B$50, 2, 0),"")</f>
        <v/>
      </c>
      <c r="BU976" s="71"/>
      <c r="BV976" s="79" t="str">
        <f>IFERROR(VLOOKUP(BU976, InscrTechniques!$A$2:$B$50, 2, 0),"")</f>
        <v/>
      </c>
      <c r="BW976" s="125"/>
      <c r="BX976" s="79" t="str">
        <f>IFERROR(VLOOKUP(BW976, InscrTechniques!$A$2:$B$50, 2, 0),"")</f>
        <v/>
      </c>
      <c r="BY976" s="125"/>
      <c r="BZ976" s="79" t="str">
        <f>IFERROR(VLOOKUP(BY976, InscrTechniques!$A$2:$B$50, 2, 0),"")</f>
        <v/>
      </c>
      <c r="CA976" s="74"/>
      <c r="CB976" s="114" t="str">
        <f>IFERROR(VLOOKUP(CA976, LetterStyle!$A$2:$B$50, 2, 0),"")</f>
        <v/>
      </c>
      <c r="CC976" s="74"/>
      <c r="CD976" s="114" t="str">
        <f>IFERROR(VLOOKUP(CC976, LetterStyle!$A$2:$B$50, 2, 0),"")</f>
        <v/>
      </c>
      <c r="CE976" s="74"/>
      <c r="CF976" s="114" t="str">
        <f>IFERROR(VLOOKUP(CE976, LetterStyle!$A$2:$B$50, 2, 0),"")</f>
        <v/>
      </c>
      <c r="CG976" s="74"/>
      <c r="CH976" s="79" t="str">
        <f>IFERROR(VLOOKUP(CG976, LetterStyle!$A$2:$B$50, 2, 0),"")</f>
        <v/>
      </c>
      <c r="CI976" s="71"/>
      <c r="CJ976" s="79" t="str">
        <f>IFERROR(VLOOKUP(CI976, DecMotifs!$A$1:$B$306, 2, 0),"")</f>
        <v/>
      </c>
      <c r="CK976" s="71"/>
      <c r="CL976" s="79" t="str">
        <f>IFERROR(VLOOKUP(CK976, DecMotifs!$A$1:$B$306, 2, 0),"")</f>
        <v/>
      </c>
      <c r="CM976" s="71"/>
      <c r="CN976" s="79" t="str">
        <f>IFERROR(VLOOKUP(CM976, DecMotifs!$A$1:$B$306, 2, 0),"")</f>
        <v/>
      </c>
      <c r="CO976" s="71"/>
      <c r="CP976" s="79" t="str">
        <f>IFERROR(VLOOKUP(CO976, MarginalDec!$A$2:$B$253, 2, 0),"")</f>
        <v/>
      </c>
      <c r="CQ976" s="71"/>
      <c r="CR976" s="79" t="str">
        <f>IFERROR(VLOOKUP(CQ976, MarginalDec!$A$2:$B$253, 2, 0),"")</f>
        <v/>
      </c>
      <c r="CS976" s="71"/>
      <c r="CT976" s="79" t="str">
        <f>IFERROR(VLOOKUP(CS976, MarginalDec!$A$2:$B$253, 2, 0),"")</f>
        <v/>
      </c>
      <c r="CU976" s="71"/>
      <c r="CV976" s="79" t="str">
        <f>IF(ISBLANK(CU976),"", IFERROR(VLOOKUP(CU976, Tooling!$A$2:$B$252, 2, 0),""))</f>
        <v/>
      </c>
      <c r="CW976" s="71"/>
      <c r="CX976" s="79" t="str">
        <f>IF(ISBLANK(CW976),"", IFERROR(VLOOKUP(CW976, Tooling!$A$2:$B$252, 2, 0),""))</f>
        <v/>
      </c>
      <c r="CY976" s="71"/>
      <c r="CZ976" s="79" t="str">
        <f>IF(ISBLANK(CY976),"", IFERROR(VLOOKUP(CY976, Repairs!$A$2:$B$252, 2, 0),""))</f>
        <v/>
      </c>
      <c r="DA976" s="77"/>
      <c r="DB976" s="71"/>
      <c r="DC976" s="79" t="str">
        <f>IFERROR(VLOOKUP(DB976, DatingReason!$A$2:$B$252, 2, 0),"")</f>
        <v/>
      </c>
      <c r="DD976" s="123" t="str">
        <f t="shared" si="195"/>
        <v/>
      </c>
      <c r="DF976" s="119" t="str">
        <f t="array" ref="DF976">IF(AND($B976&lt;&gt;"", $DE976&lt;&gt;"", $DE976&lt;&gt;"No"),MAX(IF($B976=PEOPLE!$B$4:$B$1000, PEOPLE!$Q$4:$Q$1000,""))+100,"")</f>
        <v/>
      </c>
      <c r="DG976" s="68"/>
      <c r="DH976" s="76">
        <f>COUNTIF(PEOPLE!B:B, MEMORIALS!B976)</f>
        <v>0</v>
      </c>
      <c r="DI976" s="82"/>
      <c r="DJ976" s="82"/>
      <c r="DK976" s="82"/>
      <c r="DL976" s="68"/>
      <c r="DM976" s="68"/>
      <c r="DN976" s="68"/>
      <c r="DO976" s="68"/>
      <c r="DP976" s="68"/>
    </row>
    <row r="977" spans="1:120" ht="15" customHeight="1" x14ac:dyDescent="0.25">
      <c r="A977" s="68"/>
      <c r="B977" s="69"/>
      <c r="C977" s="68"/>
      <c r="D977" s="68"/>
      <c r="E977" s="70" t="str">
        <f>IF(D977="","",VLOOKUP(D977,Denomination!$A$2:$B$50, 2, 0))</f>
        <v/>
      </c>
      <c r="F977" s="68"/>
      <c r="G977" s="71"/>
      <c r="H977" s="70" t="str">
        <f>IF(G977="","",VLOOKUP(G977,MCondition!$A$2:$B$50, 2, 0))</f>
        <v/>
      </c>
      <c r="I977" s="72"/>
      <c r="J977" s="71"/>
      <c r="K977" s="70" t="str">
        <f>IF(J977="","",VLOOKUP(J977,ICondition!$A$2:$B$50, 2, 0))</f>
        <v/>
      </c>
      <c r="L977" s="73"/>
      <c r="M977" s="73"/>
      <c r="N977" s="73"/>
      <c r="O977" s="73"/>
      <c r="P977" s="73"/>
      <c r="Q977" s="73"/>
      <c r="R977" s="78"/>
      <c r="S977" s="79" t="str">
        <f>IFERROR(VLOOKUP(R977,Material!$A$2:$B$59, 2, 0),"")</f>
        <v/>
      </c>
      <c r="T977" s="71"/>
      <c r="U977" s="79" t="str">
        <f>IFERROR(VLOOKUP(T977,Material!$A$2:$B$59, 2, 0),"")</f>
        <v/>
      </c>
      <c r="V977" s="71"/>
      <c r="W977" s="79" t="str">
        <f>IFERROR(VLOOKUP(V977,Material!$A$2:$B$59, 2, 0),"")</f>
        <v/>
      </c>
      <c r="X977" s="71"/>
      <c r="Y977" s="79" t="str">
        <f>IFERROR(VLOOKUP(X977,Material!$A$2:$B$59, 2, 0),"")</f>
        <v/>
      </c>
      <c r="Z977" s="71"/>
      <c r="AA977" s="79" t="str">
        <f>IFERROR(VLOOKUP(Z977,Material!$A$2:$B$59, 2, 0),"")</f>
        <v/>
      </c>
      <c r="AB977" s="74"/>
      <c r="AC977" s="75" t="e">
        <f t="shared" si="184"/>
        <v>#VALUE!</v>
      </c>
      <c r="AD977" s="75" t="e">
        <f t="shared" si="185"/>
        <v>#VALUE!</v>
      </c>
      <c r="AE977" s="75" t="e">
        <f t="shared" si="187"/>
        <v>#VALUE!</v>
      </c>
      <c r="AF977" s="75" t="e">
        <f t="shared" si="186"/>
        <v>#VALUE!</v>
      </c>
      <c r="AG977" s="75" t="e">
        <f t="shared" si="188"/>
        <v>#VALUE!</v>
      </c>
      <c r="AH977" s="75" t="e">
        <f t="shared" si="189"/>
        <v>#VALUE!</v>
      </c>
      <c r="AI977" s="75" t="e">
        <f t="shared" si="190"/>
        <v>#VALUE!</v>
      </c>
      <c r="AJ977" s="80" t="e">
        <f t="shared" si="191"/>
        <v>#VALUE!</v>
      </c>
      <c r="AK977" s="79" t="str">
        <f>(IFERROR(VLOOKUP(AB977,Categories!$A$2:$B$20,2,1),""))</f>
        <v/>
      </c>
      <c r="AL977" s="79" t="str">
        <f ca="1">IFERROR(VLOOKUP((HLOOKUP((VLOOKUP($AB977,Categories!$A$2:$F$20,3,1)), $AB$3:$AJ977, (ROW()-ROW($AB$3)+1), 0)), INDIRECT(VLOOKUP($AB977,Categories!$A$2:$F$20,6,1)),2,0),AK977)</f>
        <v/>
      </c>
      <c r="AM977" s="79" t="str">
        <f ca="1">IFERROR(VLOOKUP((HLOOKUP((VLOOKUP($AB977,Categories!$A$2:$F$20,4,1)),$AB$3:$AJ977,(ROW()-ROW($AB$3)+1),0)),INDIRECT(VLOOKUP($AB977,Categories!$A$2:$H$20,7,1)),2,0),"")</f>
        <v/>
      </c>
      <c r="AN977" s="79" t="str">
        <f ca="1">IFERROR(VLOOKUP((HLOOKUP((VLOOKUP($AB977,Categories!$A$2:$F$20,5,1)), $AB$3:$AJ977, (ROW()-ROW($AB$3)+1), 0)), INDIRECT(VLOOKUP($AB977,Categories!$A$2:$H$20,8,1)),2,0),"")</f>
        <v/>
      </c>
      <c r="AO977" s="79" t="str">
        <f t="shared" ca="1" si="192"/>
        <v/>
      </c>
      <c r="AP977" s="81"/>
      <c r="AQ977" s="70" t="str">
        <f>IFERROR(VLOOKUP(VALUE(MID(AP977,1,1)),AdditionalElements!$A$2:$B$50,2,0),"")</f>
        <v/>
      </c>
      <c r="AR977" s="70" t="str">
        <f>IFERROR(VLOOKUP(VALUE(MID(AP977,2,1)),AdditionalElements!$H$2:$I$50,2,0),"")</f>
        <v/>
      </c>
      <c r="AS977" s="70" t="str">
        <f>IFERROR(VLOOKUP(VALUE(MID(AP977,3,1)),AdditionalElements!$O$2:$P$50,2,0),"")</f>
        <v/>
      </c>
      <c r="AT977" s="70" t="str">
        <f>IFERROR(VLOOKUP(VALUE(MID(AP977,4,1)),AdditionalElements!$V$2:$W$50,2,0),"")</f>
        <v/>
      </c>
      <c r="AU977" s="71"/>
      <c r="AV977" s="79" t="str">
        <f>IFERROR(IF(VALUE(MID(AU977,1,1))=1, VLOOKUP(VALUE(MID(AU977,1,1)), TxtPanelShape!$A$2:$C$50, 3, 0), (IF(VALUE(MID(AU977,1,1))&gt;=7, VLOOKUP(VALUE(MID(AU977,1,1)), TxtPanelShape!$A$2:$C$50, 3, 0),VLOOKUP(VALUE(MID(AU977,1,2)),TxtPanelShape!$A$2:$C$50,3,0)))), "")</f>
        <v/>
      </c>
      <c r="AW977" s="79" t="str">
        <f>IFERROR(IF(VALUE(MID(AU977,1,1))=1, ", "&amp;VLOOKUP(VALUE(MID(AU977,2,1)), TxtPanelShape!$H$2:$I$50, 2, 0), IF(VALUE(MID(AU977,1,1))&gt;=7, ", "&amp;VLOOKUP(VALUE(MID(AU977,2,1)), TxtPanelShape!$H$2:$I$50, 2, 0),"")), "")</f>
        <v/>
      </c>
      <c r="AX977" s="79" t="str">
        <f>IFERROR(IF(VALUE(MID(AU977,1,1))=1, ", "&amp;VLOOKUP(VALUE(MID(AU977,3,1)), TxtPanelShape!$O$2:$P$50, 2, 0), IF(VALUE(MID(AU977,1,1))&gt;=7, ", "&amp;VLOOKUP(VALUE(MID(AU977,3,1)), TxtPanelShape!$O$2:$P$50, 2, 0),"")),"")</f>
        <v/>
      </c>
      <c r="AY977" s="79" t="str">
        <f>IFERROR("; "&amp;VLOOKUP(VALUE(MID(AU977,4,1)), TxtPanelShape!$V$2:$W$50,2,0),"")</f>
        <v/>
      </c>
      <c r="AZ977" s="79" t="str">
        <f t="shared" si="193"/>
        <v/>
      </c>
      <c r="BA977" s="71"/>
      <c r="BB977" s="79" t="str">
        <f>IFERROR(IF(VALUE(MID(BA977,1,1))=1, VLOOKUP(VALUE(MID(BA977,1,1)), TxtPanelShape!$A$2:$C$50, 3, 0), (IF(VALUE(MID(BA977,1,1))&gt;=7, VLOOKUP(VALUE(MID(BA977,1,1)), TxtPanelShape!$A$2:$C$50, 3, 0),VLOOKUP(VALUE(MID(BA977,1,2)),TxtPanelShape!$A$2:$C$50,3,0)))), "")</f>
        <v/>
      </c>
      <c r="BC977" s="79" t="str">
        <f>IFERROR(IF(VALUE(MID(BA977,1,1))=1, ", "&amp;VLOOKUP(VALUE(MID(BA977,2,1)), TxtPanelShape!$H$2:$I$50, 2, 0), IF(VALUE(MID(BA977,1,1))&gt;=7, ", "&amp;VLOOKUP(VALUE(MID(BA977,2,1)), TxtPanelShape!$H$2:$I$50, 2, 0),"")), "")</f>
        <v/>
      </c>
      <c r="BD977" s="79" t="str">
        <f>IFERROR(IF(VALUE(MID(BA977,1,1))=1, ", "&amp;VLOOKUP(VALUE(MID(BA977,3,1)), TxtPanelShape!$O$2:$P$50, 2, 0), IF(VALUE(MID(BA977,1,1))&gt;=7, ", "&amp;VLOOKUP(VALUE(MID(BA977,3,1)), TxtPanelShape!$O$2:$P$50, 2, 0),"")),"")</f>
        <v/>
      </c>
      <c r="BE977" s="79" t="str">
        <f>IFERROR("; "&amp;VLOOKUP(VALUE(MID(BA977,4,1)), TxtPanelShape!$V$2:$W$50,2,0),"")</f>
        <v/>
      </c>
      <c r="BF977" s="79" t="str">
        <f t="shared" si="194"/>
        <v/>
      </c>
      <c r="BG977" s="71"/>
      <c r="BH977" s="79" t="str">
        <f>IFERROR(VLOOKUP(BG977, TxtPanelDefinition!$A$2:$B$50, 2, 0),"")</f>
        <v/>
      </c>
      <c r="BI977" s="71"/>
      <c r="BJ977" s="79" t="str">
        <f>IFERROR(VLOOKUP(BI977, TxtPanelDefinition!$A$2:$B$50, 2, 0),"")</f>
        <v/>
      </c>
      <c r="BK977" s="71"/>
      <c r="BL977" s="79" t="str">
        <f>IFERROR(VLOOKUP(BK977, InscrTechniques!$A$2:$B$50, 2, 0),"")</f>
        <v/>
      </c>
      <c r="BM977" s="71"/>
      <c r="BN977" s="79" t="str">
        <f>IFERROR(VLOOKUP(BM977, InscrTechniques!$A$2:$B$50, 2, 0),"")</f>
        <v/>
      </c>
      <c r="BO977" s="71"/>
      <c r="BP977" s="79" t="str">
        <f>IFERROR(VLOOKUP(BO977, InscrTechniques!$A$2:$B$50, 2, 0),"")</f>
        <v/>
      </c>
      <c r="BQ977" s="71"/>
      <c r="BR977" s="79" t="str">
        <f>IFERROR(VLOOKUP(BQ977, InscrTechniques!$A$2:$B$50, 2, 0),"")</f>
        <v/>
      </c>
      <c r="BS977" s="71"/>
      <c r="BT977" s="79" t="str">
        <f>IFERROR(VLOOKUP(BS977, InscrTechniques!$A$2:$B$50, 2, 0),"")</f>
        <v/>
      </c>
      <c r="BU977" s="71"/>
      <c r="BV977" s="79" t="str">
        <f>IFERROR(VLOOKUP(BU977, InscrTechniques!$A$2:$B$50, 2, 0),"")</f>
        <v/>
      </c>
      <c r="BW977" s="125"/>
      <c r="BX977" s="79" t="str">
        <f>IFERROR(VLOOKUP(BW977, InscrTechniques!$A$2:$B$50, 2, 0),"")</f>
        <v/>
      </c>
      <c r="BY977" s="125"/>
      <c r="BZ977" s="79" t="str">
        <f>IFERROR(VLOOKUP(BY977, InscrTechniques!$A$2:$B$50, 2, 0),"")</f>
        <v/>
      </c>
      <c r="CA977" s="74"/>
      <c r="CB977" s="114" t="str">
        <f>IFERROR(VLOOKUP(CA977, LetterStyle!$A$2:$B$50, 2, 0),"")</f>
        <v/>
      </c>
      <c r="CC977" s="74"/>
      <c r="CD977" s="114" t="str">
        <f>IFERROR(VLOOKUP(CC977, LetterStyle!$A$2:$B$50, 2, 0),"")</f>
        <v/>
      </c>
      <c r="CE977" s="74"/>
      <c r="CF977" s="114" t="str">
        <f>IFERROR(VLOOKUP(CE977, LetterStyle!$A$2:$B$50, 2, 0),"")</f>
        <v/>
      </c>
      <c r="CG977" s="74"/>
      <c r="CH977" s="79" t="str">
        <f>IFERROR(VLOOKUP(CG977, LetterStyle!$A$2:$B$50, 2, 0),"")</f>
        <v/>
      </c>
      <c r="CI977" s="71"/>
      <c r="CJ977" s="79" t="str">
        <f>IFERROR(VLOOKUP(CI977, DecMotifs!$A$1:$B$306, 2, 0),"")</f>
        <v/>
      </c>
      <c r="CK977" s="71"/>
      <c r="CL977" s="79" t="str">
        <f>IFERROR(VLOOKUP(CK977, DecMotifs!$A$1:$B$306, 2, 0),"")</f>
        <v/>
      </c>
      <c r="CM977" s="71"/>
      <c r="CN977" s="79" t="str">
        <f>IFERROR(VLOOKUP(CM977, DecMotifs!$A$1:$B$306, 2, 0),"")</f>
        <v/>
      </c>
      <c r="CO977" s="71"/>
      <c r="CP977" s="79" t="str">
        <f>IFERROR(VLOOKUP(CO977, MarginalDec!$A$2:$B$253, 2, 0),"")</f>
        <v/>
      </c>
      <c r="CQ977" s="71"/>
      <c r="CR977" s="79" t="str">
        <f>IFERROR(VLOOKUP(CQ977, MarginalDec!$A$2:$B$253, 2, 0),"")</f>
        <v/>
      </c>
      <c r="CS977" s="71"/>
      <c r="CT977" s="79" t="str">
        <f>IFERROR(VLOOKUP(CS977, MarginalDec!$A$2:$B$253, 2, 0),"")</f>
        <v/>
      </c>
      <c r="CU977" s="71"/>
      <c r="CV977" s="79" t="str">
        <f>IF(ISBLANK(CU977),"", IFERROR(VLOOKUP(CU977, Tooling!$A$2:$B$252, 2, 0),""))</f>
        <v/>
      </c>
      <c r="CW977" s="71"/>
      <c r="CX977" s="79" t="str">
        <f>IF(ISBLANK(CW977),"", IFERROR(VLOOKUP(CW977, Tooling!$A$2:$B$252, 2, 0),""))</f>
        <v/>
      </c>
      <c r="CY977" s="71"/>
      <c r="CZ977" s="79" t="str">
        <f>IF(ISBLANK(CY977),"", IFERROR(VLOOKUP(CY977, Repairs!$A$2:$B$252, 2, 0),""))</f>
        <v/>
      </c>
      <c r="DA977" s="77"/>
      <c r="DB977" s="71"/>
      <c r="DC977" s="79" t="str">
        <f>IFERROR(VLOOKUP(DB977, DatingReason!$A$2:$B$252, 2, 0),"")</f>
        <v/>
      </c>
      <c r="DD977" s="123" t="str">
        <f t="shared" si="195"/>
        <v/>
      </c>
      <c r="DF977" s="119" t="str">
        <f t="array" ref="DF977">IF(AND($B977&lt;&gt;"", $DE977&lt;&gt;"", $DE977&lt;&gt;"No"),MAX(IF($B977=PEOPLE!$B$4:$B$1000, PEOPLE!$Q$4:$Q$1000,""))+100,"")</f>
        <v/>
      </c>
      <c r="DG977" s="68"/>
      <c r="DH977" s="76">
        <f>COUNTIF(PEOPLE!B:B, MEMORIALS!B977)</f>
        <v>0</v>
      </c>
      <c r="DI977" s="82"/>
      <c r="DJ977" s="82"/>
      <c r="DK977" s="82"/>
      <c r="DL977" s="68"/>
      <c r="DM977" s="68"/>
      <c r="DN977" s="68"/>
      <c r="DO977" s="68"/>
      <c r="DP977" s="68"/>
    </row>
    <row r="978" spans="1:120" ht="15" customHeight="1" x14ac:dyDescent="0.25">
      <c r="A978" s="68"/>
      <c r="B978" s="69"/>
      <c r="C978" s="68"/>
      <c r="D978" s="68"/>
      <c r="E978" s="70" t="str">
        <f>IF(D978="","",VLOOKUP(D978,Denomination!$A$2:$B$50, 2, 0))</f>
        <v/>
      </c>
      <c r="F978" s="68"/>
      <c r="G978" s="71"/>
      <c r="H978" s="70" t="str">
        <f>IF(G978="","",VLOOKUP(G978,MCondition!$A$2:$B$50, 2, 0))</f>
        <v/>
      </c>
      <c r="I978" s="72"/>
      <c r="J978" s="71"/>
      <c r="K978" s="70" t="str">
        <f>IF(J978="","",VLOOKUP(J978,ICondition!$A$2:$B$50, 2, 0))</f>
        <v/>
      </c>
      <c r="L978" s="73"/>
      <c r="M978" s="73"/>
      <c r="N978" s="73"/>
      <c r="O978" s="73"/>
      <c r="P978" s="73"/>
      <c r="Q978" s="73"/>
      <c r="R978" s="78"/>
      <c r="S978" s="79" t="str">
        <f>IFERROR(VLOOKUP(R978,Material!$A$2:$B$59, 2, 0),"")</f>
        <v/>
      </c>
      <c r="T978" s="71"/>
      <c r="U978" s="79" t="str">
        <f>IFERROR(VLOOKUP(T978,Material!$A$2:$B$59, 2, 0),"")</f>
        <v/>
      </c>
      <c r="V978" s="71"/>
      <c r="W978" s="79" t="str">
        <f>IFERROR(VLOOKUP(V978,Material!$A$2:$B$59, 2, 0),"")</f>
        <v/>
      </c>
      <c r="X978" s="71"/>
      <c r="Y978" s="79" t="str">
        <f>IFERROR(VLOOKUP(X978,Material!$A$2:$B$59, 2, 0),"")</f>
        <v/>
      </c>
      <c r="Z978" s="71"/>
      <c r="AA978" s="79" t="str">
        <f>IFERROR(VLOOKUP(Z978,Material!$A$2:$B$59, 2, 0),"")</f>
        <v/>
      </c>
      <c r="AB978" s="74"/>
      <c r="AC978" s="75" t="e">
        <f t="shared" si="184"/>
        <v>#VALUE!</v>
      </c>
      <c r="AD978" s="75" t="e">
        <f t="shared" si="185"/>
        <v>#VALUE!</v>
      </c>
      <c r="AE978" s="75" t="e">
        <f t="shared" si="187"/>
        <v>#VALUE!</v>
      </c>
      <c r="AF978" s="75" t="e">
        <f t="shared" si="186"/>
        <v>#VALUE!</v>
      </c>
      <c r="AG978" s="75" t="e">
        <f t="shared" si="188"/>
        <v>#VALUE!</v>
      </c>
      <c r="AH978" s="75" t="e">
        <f t="shared" si="189"/>
        <v>#VALUE!</v>
      </c>
      <c r="AI978" s="75" t="e">
        <f t="shared" si="190"/>
        <v>#VALUE!</v>
      </c>
      <c r="AJ978" s="80" t="e">
        <f t="shared" si="191"/>
        <v>#VALUE!</v>
      </c>
      <c r="AK978" s="79" t="str">
        <f>(IFERROR(VLOOKUP(AB978,Categories!$A$2:$B$20,2,1),""))</f>
        <v/>
      </c>
      <c r="AL978" s="79" t="str">
        <f ca="1">IFERROR(VLOOKUP((HLOOKUP((VLOOKUP($AB978,Categories!$A$2:$F$20,3,1)), $AB$3:$AJ978, (ROW()-ROW($AB$3)+1), 0)), INDIRECT(VLOOKUP($AB978,Categories!$A$2:$F$20,6,1)),2,0),AK978)</f>
        <v/>
      </c>
      <c r="AM978" s="79" t="str">
        <f ca="1">IFERROR(VLOOKUP((HLOOKUP((VLOOKUP($AB978,Categories!$A$2:$F$20,4,1)),$AB$3:$AJ978,(ROW()-ROW($AB$3)+1),0)),INDIRECT(VLOOKUP($AB978,Categories!$A$2:$H$20,7,1)),2,0),"")</f>
        <v/>
      </c>
      <c r="AN978" s="79" t="str">
        <f ca="1">IFERROR(VLOOKUP((HLOOKUP((VLOOKUP($AB978,Categories!$A$2:$F$20,5,1)), $AB$3:$AJ978, (ROW()-ROW($AB$3)+1), 0)), INDIRECT(VLOOKUP($AB978,Categories!$A$2:$H$20,8,1)),2,0),"")</f>
        <v/>
      </c>
      <c r="AO978" s="79" t="str">
        <f t="shared" ca="1" si="192"/>
        <v/>
      </c>
      <c r="AP978" s="81"/>
      <c r="AQ978" s="70" t="str">
        <f>IFERROR(VLOOKUP(VALUE(MID(AP978,1,1)),AdditionalElements!$A$2:$B$50,2,0),"")</f>
        <v/>
      </c>
      <c r="AR978" s="70" t="str">
        <f>IFERROR(VLOOKUP(VALUE(MID(AP978,2,1)),AdditionalElements!$H$2:$I$50,2,0),"")</f>
        <v/>
      </c>
      <c r="AS978" s="70" t="str">
        <f>IFERROR(VLOOKUP(VALUE(MID(AP978,3,1)),AdditionalElements!$O$2:$P$50,2,0),"")</f>
        <v/>
      </c>
      <c r="AT978" s="70" t="str">
        <f>IFERROR(VLOOKUP(VALUE(MID(AP978,4,1)),AdditionalElements!$V$2:$W$50,2,0),"")</f>
        <v/>
      </c>
      <c r="AU978" s="71"/>
      <c r="AV978" s="79" t="str">
        <f>IFERROR(IF(VALUE(MID(AU978,1,1))=1, VLOOKUP(VALUE(MID(AU978,1,1)), TxtPanelShape!$A$2:$C$50, 3, 0), (IF(VALUE(MID(AU978,1,1))&gt;=7, VLOOKUP(VALUE(MID(AU978,1,1)), TxtPanelShape!$A$2:$C$50, 3, 0),VLOOKUP(VALUE(MID(AU978,1,2)),TxtPanelShape!$A$2:$C$50,3,0)))), "")</f>
        <v/>
      </c>
      <c r="AW978" s="79" t="str">
        <f>IFERROR(IF(VALUE(MID(AU978,1,1))=1, ", "&amp;VLOOKUP(VALUE(MID(AU978,2,1)), TxtPanelShape!$H$2:$I$50, 2, 0), IF(VALUE(MID(AU978,1,1))&gt;=7, ", "&amp;VLOOKUP(VALUE(MID(AU978,2,1)), TxtPanelShape!$H$2:$I$50, 2, 0),"")), "")</f>
        <v/>
      </c>
      <c r="AX978" s="79" t="str">
        <f>IFERROR(IF(VALUE(MID(AU978,1,1))=1, ", "&amp;VLOOKUP(VALUE(MID(AU978,3,1)), TxtPanelShape!$O$2:$P$50, 2, 0), IF(VALUE(MID(AU978,1,1))&gt;=7, ", "&amp;VLOOKUP(VALUE(MID(AU978,3,1)), TxtPanelShape!$O$2:$P$50, 2, 0),"")),"")</f>
        <v/>
      </c>
      <c r="AY978" s="79" t="str">
        <f>IFERROR("; "&amp;VLOOKUP(VALUE(MID(AU978,4,1)), TxtPanelShape!$V$2:$W$50,2,0),"")</f>
        <v/>
      </c>
      <c r="AZ978" s="79" t="str">
        <f t="shared" si="193"/>
        <v/>
      </c>
      <c r="BA978" s="71"/>
      <c r="BB978" s="79" t="str">
        <f>IFERROR(IF(VALUE(MID(BA978,1,1))=1, VLOOKUP(VALUE(MID(BA978,1,1)), TxtPanelShape!$A$2:$C$50, 3, 0), (IF(VALUE(MID(BA978,1,1))&gt;=7, VLOOKUP(VALUE(MID(BA978,1,1)), TxtPanelShape!$A$2:$C$50, 3, 0),VLOOKUP(VALUE(MID(BA978,1,2)),TxtPanelShape!$A$2:$C$50,3,0)))), "")</f>
        <v/>
      </c>
      <c r="BC978" s="79" t="str">
        <f>IFERROR(IF(VALUE(MID(BA978,1,1))=1, ", "&amp;VLOOKUP(VALUE(MID(BA978,2,1)), TxtPanelShape!$H$2:$I$50, 2, 0), IF(VALUE(MID(BA978,1,1))&gt;=7, ", "&amp;VLOOKUP(VALUE(MID(BA978,2,1)), TxtPanelShape!$H$2:$I$50, 2, 0),"")), "")</f>
        <v/>
      </c>
      <c r="BD978" s="79" t="str">
        <f>IFERROR(IF(VALUE(MID(BA978,1,1))=1, ", "&amp;VLOOKUP(VALUE(MID(BA978,3,1)), TxtPanelShape!$O$2:$P$50, 2, 0), IF(VALUE(MID(BA978,1,1))&gt;=7, ", "&amp;VLOOKUP(VALUE(MID(BA978,3,1)), TxtPanelShape!$O$2:$P$50, 2, 0),"")),"")</f>
        <v/>
      </c>
      <c r="BE978" s="79" t="str">
        <f>IFERROR("; "&amp;VLOOKUP(VALUE(MID(BA978,4,1)), TxtPanelShape!$V$2:$W$50,2,0),"")</f>
        <v/>
      </c>
      <c r="BF978" s="79" t="str">
        <f t="shared" si="194"/>
        <v/>
      </c>
      <c r="BG978" s="71"/>
      <c r="BH978" s="79" t="str">
        <f>IFERROR(VLOOKUP(BG978, TxtPanelDefinition!$A$2:$B$50, 2, 0),"")</f>
        <v/>
      </c>
      <c r="BI978" s="71"/>
      <c r="BJ978" s="79" t="str">
        <f>IFERROR(VLOOKUP(BI978, TxtPanelDefinition!$A$2:$B$50, 2, 0),"")</f>
        <v/>
      </c>
      <c r="BK978" s="71"/>
      <c r="BL978" s="79" t="str">
        <f>IFERROR(VLOOKUP(BK978, InscrTechniques!$A$2:$B$50, 2, 0),"")</f>
        <v/>
      </c>
      <c r="BM978" s="71"/>
      <c r="BN978" s="79" t="str">
        <f>IFERROR(VLOOKUP(BM978, InscrTechniques!$A$2:$B$50, 2, 0),"")</f>
        <v/>
      </c>
      <c r="BO978" s="71"/>
      <c r="BP978" s="79" t="str">
        <f>IFERROR(VLOOKUP(BO978, InscrTechniques!$A$2:$B$50, 2, 0),"")</f>
        <v/>
      </c>
      <c r="BQ978" s="71"/>
      <c r="BR978" s="79" t="str">
        <f>IFERROR(VLOOKUP(BQ978, InscrTechniques!$A$2:$B$50, 2, 0),"")</f>
        <v/>
      </c>
      <c r="BS978" s="71"/>
      <c r="BT978" s="79" t="str">
        <f>IFERROR(VLOOKUP(BS978, InscrTechniques!$A$2:$B$50, 2, 0),"")</f>
        <v/>
      </c>
      <c r="BU978" s="71"/>
      <c r="BV978" s="79" t="str">
        <f>IFERROR(VLOOKUP(BU978, InscrTechniques!$A$2:$B$50, 2, 0),"")</f>
        <v/>
      </c>
      <c r="BW978" s="125"/>
      <c r="BX978" s="79" t="str">
        <f>IFERROR(VLOOKUP(BW978, InscrTechniques!$A$2:$B$50, 2, 0),"")</f>
        <v/>
      </c>
      <c r="BY978" s="125"/>
      <c r="BZ978" s="79" t="str">
        <f>IFERROR(VLOOKUP(BY978, InscrTechniques!$A$2:$B$50, 2, 0),"")</f>
        <v/>
      </c>
      <c r="CA978" s="74"/>
      <c r="CB978" s="114" t="str">
        <f>IFERROR(VLOOKUP(CA978, LetterStyle!$A$2:$B$50, 2, 0),"")</f>
        <v/>
      </c>
      <c r="CC978" s="74"/>
      <c r="CD978" s="114" t="str">
        <f>IFERROR(VLOOKUP(CC978, LetterStyle!$A$2:$B$50, 2, 0),"")</f>
        <v/>
      </c>
      <c r="CE978" s="74"/>
      <c r="CF978" s="114" t="str">
        <f>IFERROR(VLOOKUP(CE978, LetterStyle!$A$2:$B$50, 2, 0),"")</f>
        <v/>
      </c>
      <c r="CG978" s="74"/>
      <c r="CH978" s="79" t="str">
        <f>IFERROR(VLOOKUP(CG978, LetterStyle!$A$2:$B$50, 2, 0),"")</f>
        <v/>
      </c>
      <c r="CI978" s="71"/>
      <c r="CJ978" s="79" t="str">
        <f>IFERROR(VLOOKUP(CI978, DecMotifs!$A$1:$B$306, 2, 0),"")</f>
        <v/>
      </c>
      <c r="CK978" s="71"/>
      <c r="CL978" s="79" t="str">
        <f>IFERROR(VLOOKUP(CK978, DecMotifs!$A$1:$B$306, 2, 0),"")</f>
        <v/>
      </c>
      <c r="CM978" s="71"/>
      <c r="CN978" s="79" t="str">
        <f>IFERROR(VLOOKUP(CM978, DecMotifs!$A$1:$B$306, 2, 0),"")</f>
        <v/>
      </c>
      <c r="CO978" s="71"/>
      <c r="CP978" s="79" t="str">
        <f>IFERROR(VLOOKUP(CO978, MarginalDec!$A$2:$B$253, 2, 0),"")</f>
        <v/>
      </c>
      <c r="CQ978" s="71"/>
      <c r="CR978" s="79" t="str">
        <f>IFERROR(VLOOKUP(CQ978, MarginalDec!$A$2:$B$253, 2, 0),"")</f>
        <v/>
      </c>
      <c r="CS978" s="71"/>
      <c r="CT978" s="79" t="str">
        <f>IFERROR(VLOOKUP(CS978, MarginalDec!$A$2:$B$253, 2, 0),"")</f>
        <v/>
      </c>
      <c r="CU978" s="71"/>
      <c r="CV978" s="79" t="str">
        <f>IF(ISBLANK(CU978),"", IFERROR(VLOOKUP(CU978, Tooling!$A$2:$B$252, 2, 0),""))</f>
        <v/>
      </c>
      <c r="CW978" s="71"/>
      <c r="CX978" s="79" t="str">
        <f>IF(ISBLANK(CW978),"", IFERROR(VLOOKUP(CW978, Tooling!$A$2:$B$252, 2, 0),""))</f>
        <v/>
      </c>
      <c r="CY978" s="71"/>
      <c r="CZ978" s="79" t="str">
        <f>IF(ISBLANK(CY978),"", IFERROR(VLOOKUP(CY978, Repairs!$A$2:$B$252, 2, 0),""))</f>
        <v/>
      </c>
      <c r="DA978" s="77"/>
      <c r="DB978" s="71"/>
      <c r="DC978" s="79" t="str">
        <f>IFERROR(VLOOKUP(DB978, DatingReason!$A$2:$B$252, 2, 0),"")</f>
        <v/>
      </c>
      <c r="DD978" s="123" t="str">
        <f t="shared" si="195"/>
        <v/>
      </c>
      <c r="DF978" s="119" t="str">
        <f t="array" ref="DF978">IF(AND($B978&lt;&gt;"", $DE978&lt;&gt;"", $DE978&lt;&gt;"No"),MAX(IF($B978=PEOPLE!$B$4:$B$1000, PEOPLE!$Q$4:$Q$1000,""))+100,"")</f>
        <v/>
      </c>
      <c r="DG978" s="68"/>
      <c r="DH978" s="76">
        <f>COUNTIF(PEOPLE!B:B, MEMORIALS!B978)</f>
        <v>0</v>
      </c>
      <c r="DI978" s="82"/>
      <c r="DJ978" s="82"/>
      <c r="DK978" s="82"/>
      <c r="DL978" s="68"/>
      <c r="DM978" s="68"/>
      <c r="DN978" s="68"/>
      <c r="DO978" s="68"/>
      <c r="DP978" s="68"/>
    </row>
    <row r="979" spans="1:120" ht="15" customHeight="1" x14ac:dyDescent="0.25">
      <c r="A979" s="68"/>
      <c r="B979" s="69"/>
      <c r="C979" s="68"/>
      <c r="D979" s="68"/>
      <c r="E979" s="70" t="str">
        <f>IF(D979="","",VLOOKUP(D979,Denomination!$A$2:$B$50, 2, 0))</f>
        <v/>
      </c>
      <c r="F979" s="68"/>
      <c r="G979" s="71"/>
      <c r="H979" s="70" t="str">
        <f>IF(G979="","",VLOOKUP(G979,MCondition!$A$2:$B$50, 2, 0))</f>
        <v/>
      </c>
      <c r="I979" s="72"/>
      <c r="J979" s="71"/>
      <c r="K979" s="70" t="str">
        <f>IF(J979="","",VLOOKUP(J979,ICondition!$A$2:$B$50, 2, 0))</f>
        <v/>
      </c>
      <c r="L979" s="73"/>
      <c r="M979" s="73"/>
      <c r="N979" s="73"/>
      <c r="O979" s="73"/>
      <c r="P979" s="73"/>
      <c r="Q979" s="73"/>
      <c r="R979" s="78"/>
      <c r="S979" s="79" t="str">
        <f>IFERROR(VLOOKUP(R979,Material!$A$2:$B$59, 2, 0),"")</f>
        <v/>
      </c>
      <c r="T979" s="71"/>
      <c r="U979" s="79" t="str">
        <f>IFERROR(VLOOKUP(T979,Material!$A$2:$B$59, 2, 0),"")</f>
        <v/>
      </c>
      <c r="V979" s="71"/>
      <c r="W979" s="79" t="str">
        <f>IFERROR(VLOOKUP(V979,Material!$A$2:$B$59, 2, 0),"")</f>
        <v/>
      </c>
      <c r="X979" s="71"/>
      <c r="Y979" s="79" t="str">
        <f>IFERROR(VLOOKUP(X979,Material!$A$2:$B$59, 2, 0),"")</f>
        <v/>
      </c>
      <c r="Z979" s="71"/>
      <c r="AA979" s="79" t="str">
        <f>IFERROR(VLOOKUP(Z979,Material!$A$2:$B$59, 2, 0),"")</f>
        <v/>
      </c>
      <c r="AB979" s="74"/>
      <c r="AC979" s="75" t="e">
        <f t="shared" si="184"/>
        <v>#VALUE!</v>
      </c>
      <c r="AD979" s="75" t="e">
        <f t="shared" si="185"/>
        <v>#VALUE!</v>
      </c>
      <c r="AE979" s="75" t="e">
        <f t="shared" si="187"/>
        <v>#VALUE!</v>
      </c>
      <c r="AF979" s="75" t="e">
        <f t="shared" si="186"/>
        <v>#VALUE!</v>
      </c>
      <c r="AG979" s="75" t="e">
        <f t="shared" si="188"/>
        <v>#VALUE!</v>
      </c>
      <c r="AH979" s="75" t="e">
        <f t="shared" si="189"/>
        <v>#VALUE!</v>
      </c>
      <c r="AI979" s="75" t="e">
        <f t="shared" si="190"/>
        <v>#VALUE!</v>
      </c>
      <c r="AJ979" s="80" t="e">
        <f t="shared" si="191"/>
        <v>#VALUE!</v>
      </c>
      <c r="AK979" s="79" t="str">
        <f>(IFERROR(VLOOKUP(AB979,Categories!$A$2:$B$20,2,1),""))</f>
        <v/>
      </c>
      <c r="AL979" s="79" t="str">
        <f ca="1">IFERROR(VLOOKUP((HLOOKUP((VLOOKUP($AB979,Categories!$A$2:$F$20,3,1)), $AB$3:$AJ979, (ROW()-ROW($AB$3)+1), 0)), INDIRECT(VLOOKUP($AB979,Categories!$A$2:$F$20,6,1)),2,0),AK979)</f>
        <v/>
      </c>
      <c r="AM979" s="79" t="str">
        <f ca="1">IFERROR(VLOOKUP((HLOOKUP((VLOOKUP($AB979,Categories!$A$2:$F$20,4,1)),$AB$3:$AJ979,(ROW()-ROW($AB$3)+1),0)),INDIRECT(VLOOKUP($AB979,Categories!$A$2:$H$20,7,1)),2,0),"")</f>
        <v/>
      </c>
      <c r="AN979" s="79" t="str">
        <f ca="1">IFERROR(VLOOKUP((HLOOKUP((VLOOKUP($AB979,Categories!$A$2:$F$20,5,1)), $AB$3:$AJ979, (ROW()-ROW($AB$3)+1), 0)), INDIRECT(VLOOKUP($AB979,Categories!$A$2:$H$20,8,1)),2,0),"")</f>
        <v/>
      </c>
      <c r="AO979" s="79" t="str">
        <f t="shared" ca="1" si="192"/>
        <v/>
      </c>
      <c r="AP979" s="81"/>
      <c r="AQ979" s="70" t="str">
        <f>IFERROR(VLOOKUP(VALUE(MID(AP979,1,1)),AdditionalElements!$A$2:$B$50,2,0),"")</f>
        <v/>
      </c>
      <c r="AR979" s="70" t="str">
        <f>IFERROR(VLOOKUP(VALUE(MID(AP979,2,1)),AdditionalElements!$H$2:$I$50,2,0),"")</f>
        <v/>
      </c>
      <c r="AS979" s="70" t="str">
        <f>IFERROR(VLOOKUP(VALUE(MID(AP979,3,1)),AdditionalElements!$O$2:$P$50,2,0),"")</f>
        <v/>
      </c>
      <c r="AT979" s="70" t="str">
        <f>IFERROR(VLOOKUP(VALUE(MID(AP979,4,1)),AdditionalElements!$V$2:$W$50,2,0),"")</f>
        <v/>
      </c>
      <c r="AU979" s="71"/>
      <c r="AV979" s="79" t="str">
        <f>IFERROR(IF(VALUE(MID(AU979,1,1))=1, VLOOKUP(VALUE(MID(AU979,1,1)), TxtPanelShape!$A$2:$C$50, 3, 0), (IF(VALUE(MID(AU979,1,1))&gt;=7, VLOOKUP(VALUE(MID(AU979,1,1)), TxtPanelShape!$A$2:$C$50, 3, 0),VLOOKUP(VALUE(MID(AU979,1,2)),TxtPanelShape!$A$2:$C$50,3,0)))), "")</f>
        <v/>
      </c>
      <c r="AW979" s="79" t="str">
        <f>IFERROR(IF(VALUE(MID(AU979,1,1))=1, ", "&amp;VLOOKUP(VALUE(MID(AU979,2,1)), TxtPanelShape!$H$2:$I$50, 2, 0), IF(VALUE(MID(AU979,1,1))&gt;=7, ", "&amp;VLOOKUP(VALUE(MID(AU979,2,1)), TxtPanelShape!$H$2:$I$50, 2, 0),"")), "")</f>
        <v/>
      </c>
      <c r="AX979" s="79" t="str">
        <f>IFERROR(IF(VALUE(MID(AU979,1,1))=1, ", "&amp;VLOOKUP(VALUE(MID(AU979,3,1)), TxtPanelShape!$O$2:$P$50, 2, 0), IF(VALUE(MID(AU979,1,1))&gt;=7, ", "&amp;VLOOKUP(VALUE(MID(AU979,3,1)), TxtPanelShape!$O$2:$P$50, 2, 0),"")),"")</f>
        <v/>
      </c>
      <c r="AY979" s="79" t="str">
        <f>IFERROR("; "&amp;VLOOKUP(VALUE(MID(AU979,4,1)), TxtPanelShape!$V$2:$W$50,2,0),"")</f>
        <v/>
      </c>
      <c r="AZ979" s="79" t="str">
        <f t="shared" si="193"/>
        <v/>
      </c>
      <c r="BA979" s="71"/>
      <c r="BB979" s="79" t="str">
        <f>IFERROR(IF(VALUE(MID(BA979,1,1))=1, VLOOKUP(VALUE(MID(BA979,1,1)), TxtPanelShape!$A$2:$C$50, 3, 0), (IF(VALUE(MID(BA979,1,1))&gt;=7, VLOOKUP(VALUE(MID(BA979,1,1)), TxtPanelShape!$A$2:$C$50, 3, 0),VLOOKUP(VALUE(MID(BA979,1,2)),TxtPanelShape!$A$2:$C$50,3,0)))), "")</f>
        <v/>
      </c>
      <c r="BC979" s="79" t="str">
        <f>IFERROR(IF(VALUE(MID(BA979,1,1))=1, ", "&amp;VLOOKUP(VALUE(MID(BA979,2,1)), TxtPanelShape!$H$2:$I$50, 2, 0), IF(VALUE(MID(BA979,1,1))&gt;=7, ", "&amp;VLOOKUP(VALUE(MID(BA979,2,1)), TxtPanelShape!$H$2:$I$50, 2, 0),"")), "")</f>
        <v/>
      </c>
      <c r="BD979" s="79" t="str">
        <f>IFERROR(IF(VALUE(MID(BA979,1,1))=1, ", "&amp;VLOOKUP(VALUE(MID(BA979,3,1)), TxtPanelShape!$O$2:$P$50, 2, 0), IF(VALUE(MID(BA979,1,1))&gt;=7, ", "&amp;VLOOKUP(VALUE(MID(BA979,3,1)), TxtPanelShape!$O$2:$P$50, 2, 0),"")),"")</f>
        <v/>
      </c>
      <c r="BE979" s="79" t="str">
        <f>IFERROR("; "&amp;VLOOKUP(VALUE(MID(BA979,4,1)), TxtPanelShape!$V$2:$W$50,2,0),"")</f>
        <v/>
      </c>
      <c r="BF979" s="79" t="str">
        <f t="shared" si="194"/>
        <v/>
      </c>
      <c r="BG979" s="71"/>
      <c r="BH979" s="79" t="str">
        <f>IFERROR(VLOOKUP(BG979, TxtPanelDefinition!$A$2:$B$50, 2, 0),"")</f>
        <v/>
      </c>
      <c r="BI979" s="71"/>
      <c r="BJ979" s="79" t="str">
        <f>IFERROR(VLOOKUP(BI979, TxtPanelDefinition!$A$2:$B$50, 2, 0),"")</f>
        <v/>
      </c>
      <c r="BK979" s="71"/>
      <c r="BL979" s="79" t="str">
        <f>IFERROR(VLOOKUP(BK979, InscrTechniques!$A$2:$B$50, 2, 0),"")</f>
        <v/>
      </c>
      <c r="BM979" s="71"/>
      <c r="BN979" s="79" t="str">
        <f>IFERROR(VLOOKUP(BM979, InscrTechniques!$A$2:$B$50, 2, 0),"")</f>
        <v/>
      </c>
      <c r="BO979" s="71"/>
      <c r="BP979" s="79" t="str">
        <f>IFERROR(VLOOKUP(BO979, InscrTechniques!$A$2:$B$50, 2, 0),"")</f>
        <v/>
      </c>
      <c r="BQ979" s="71"/>
      <c r="BR979" s="79" t="str">
        <f>IFERROR(VLOOKUP(BQ979, InscrTechniques!$A$2:$B$50, 2, 0),"")</f>
        <v/>
      </c>
      <c r="BS979" s="71"/>
      <c r="BT979" s="79" t="str">
        <f>IFERROR(VLOOKUP(BS979, InscrTechniques!$A$2:$B$50, 2, 0),"")</f>
        <v/>
      </c>
      <c r="BU979" s="71"/>
      <c r="BV979" s="79" t="str">
        <f>IFERROR(VLOOKUP(BU979, InscrTechniques!$A$2:$B$50, 2, 0),"")</f>
        <v/>
      </c>
      <c r="BW979" s="125"/>
      <c r="BX979" s="79" t="str">
        <f>IFERROR(VLOOKUP(BW979, InscrTechniques!$A$2:$B$50, 2, 0),"")</f>
        <v/>
      </c>
      <c r="BY979" s="125"/>
      <c r="BZ979" s="79" t="str">
        <f>IFERROR(VLOOKUP(BY979, InscrTechniques!$A$2:$B$50, 2, 0),"")</f>
        <v/>
      </c>
      <c r="CA979" s="74"/>
      <c r="CB979" s="114" t="str">
        <f>IFERROR(VLOOKUP(CA979, LetterStyle!$A$2:$B$50, 2, 0),"")</f>
        <v/>
      </c>
      <c r="CC979" s="74"/>
      <c r="CD979" s="114" t="str">
        <f>IFERROR(VLOOKUP(CC979, LetterStyle!$A$2:$B$50, 2, 0),"")</f>
        <v/>
      </c>
      <c r="CE979" s="74"/>
      <c r="CF979" s="114" t="str">
        <f>IFERROR(VLOOKUP(CE979, LetterStyle!$A$2:$B$50, 2, 0),"")</f>
        <v/>
      </c>
      <c r="CG979" s="74"/>
      <c r="CH979" s="79" t="str">
        <f>IFERROR(VLOOKUP(CG979, LetterStyle!$A$2:$B$50, 2, 0),"")</f>
        <v/>
      </c>
      <c r="CI979" s="71"/>
      <c r="CJ979" s="79" t="str">
        <f>IFERROR(VLOOKUP(CI979, DecMotifs!$A$1:$B$306, 2, 0),"")</f>
        <v/>
      </c>
      <c r="CK979" s="71"/>
      <c r="CL979" s="79" t="str">
        <f>IFERROR(VLOOKUP(CK979, DecMotifs!$A$1:$B$306, 2, 0),"")</f>
        <v/>
      </c>
      <c r="CM979" s="71"/>
      <c r="CN979" s="79" t="str">
        <f>IFERROR(VLOOKUP(CM979, DecMotifs!$A$1:$B$306, 2, 0),"")</f>
        <v/>
      </c>
      <c r="CO979" s="71"/>
      <c r="CP979" s="79" t="str">
        <f>IFERROR(VLOOKUP(CO979, MarginalDec!$A$2:$B$253, 2, 0),"")</f>
        <v/>
      </c>
      <c r="CQ979" s="71"/>
      <c r="CR979" s="79" t="str">
        <f>IFERROR(VLOOKUP(CQ979, MarginalDec!$A$2:$B$253, 2, 0),"")</f>
        <v/>
      </c>
      <c r="CS979" s="71"/>
      <c r="CT979" s="79" t="str">
        <f>IFERROR(VLOOKUP(CS979, MarginalDec!$A$2:$B$253, 2, 0),"")</f>
        <v/>
      </c>
      <c r="CU979" s="71"/>
      <c r="CV979" s="79" t="str">
        <f>IF(ISBLANK(CU979),"", IFERROR(VLOOKUP(CU979, Tooling!$A$2:$B$252, 2, 0),""))</f>
        <v/>
      </c>
      <c r="CW979" s="71"/>
      <c r="CX979" s="79" t="str">
        <f>IF(ISBLANK(CW979),"", IFERROR(VLOOKUP(CW979, Tooling!$A$2:$B$252, 2, 0),""))</f>
        <v/>
      </c>
      <c r="CY979" s="71"/>
      <c r="CZ979" s="79" t="str">
        <f>IF(ISBLANK(CY979),"", IFERROR(VLOOKUP(CY979, Repairs!$A$2:$B$252, 2, 0),""))</f>
        <v/>
      </c>
      <c r="DA979" s="77"/>
      <c r="DB979" s="71"/>
      <c r="DC979" s="79" t="str">
        <f>IFERROR(VLOOKUP(DB979, DatingReason!$A$2:$B$252, 2, 0),"")</f>
        <v/>
      </c>
      <c r="DD979" s="123" t="str">
        <f t="shared" si="195"/>
        <v/>
      </c>
      <c r="DF979" s="119" t="str">
        <f t="array" ref="DF979">IF(AND($B979&lt;&gt;"", $DE979&lt;&gt;"", $DE979&lt;&gt;"No"),MAX(IF($B979=PEOPLE!$B$4:$B$1000, PEOPLE!$Q$4:$Q$1000,""))+100,"")</f>
        <v/>
      </c>
      <c r="DG979" s="68"/>
      <c r="DH979" s="76">
        <f>COUNTIF(PEOPLE!B:B, MEMORIALS!B979)</f>
        <v>0</v>
      </c>
      <c r="DI979" s="82"/>
      <c r="DJ979" s="82"/>
      <c r="DK979" s="82"/>
      <c r="DL979" s="68"/>
      <c r="DM979" s="68"/>
      <c r="DN979" s="68"/>
      <c r="DO979" s="68"/>
      <c r="DP979" s="68"/>
    </row>
    <row r="980" spans="1:120" ht="15" customHeight="1" x14ac:dyDescent="0.25">
      <c r="A980" s="68"/>
      <c r="B980" s="69"/>
      <c r="C980" s="68"/>
      <c r="D980" s="68"/>
      <c r="E980" s="70" t="str">
        <f>IF(D980="","",VLOOKUP(D980,Denomination!$A$2:$B$50, 2, 0))</f>
        <v/>
      </c>
      <c r="F980" s="68"/>
      <c r="G980" s="71"/>
      <c r="H980" s="70" t="str">
        <f>IF(G980="","",VLOOKUP(G980,MCondition!$A$2:$B$50, 2, 0))</f>
        <v/>
      </c>
      <c r="I980" s="72"/>
      <c r="J980" s="71"/>
      <c r="K980" s="70" t="str">
        <f>IF(J980="","",VLOOKUP(J980,ICondition!$A$2:$B$50, 2, 0))</f>
        <v/>
      </c>
      <c r="L980" s="73"/>
      <c r="M980" s="73"/>
      <c r="N980" s="73"/>
      <c r="O980" s="73"/>
      <c r="P980" s="73"/>
      <c r="Q980" s="73"/>
      <c r="R980" s="78"/>
      <c r="S980" s="79" t="str">
        <f>IFERROR(VLOOKUP(R980,Material!$A$2:$B$59, 2, 0),"")</f>
        <v/>
      </c>
      <c r="T980" s="71"/>
      <c r="U980" s="79" t="str">
        <f>IFERROR(VLOOKUP(T980,Material!$A$2:$B$59, 2, 0),"")</f>
        <v/>
      </c>
      <c r="V980" s="71"/>
      <c r="W980" s="79" t="str">
        <f>IFERROR(VLOOKUP(V980,Material!$A$2:$B$59, 2, 0),"")</f>
        <v/>
      </c>
      <c r="X980" s="71"/>
      <c r="Y980" s="79" t="str">
        <f>IFERROR(VLOOKUP(X980,Material!$A$2:$B$59, 2, 0),"")</f>
        <v/>
      </c>
      <c r="Z980" s="71"/>
      <c r="AA980" s="79" t="str">
        <f>IFERROR(VLOOKUP(Z980,Material!$A$2:$B$59, 2, 0),"")</f>
        <v/>
      </c>
      <c r="AB980" s="74"/>
      <c r="AC980" s="75" t="e">
        <f t="shared" si="184"/>
        <v>#VALUE!</v>
      </c>
      <c r="AD980" s="75" t="e">
        <f t="shared" si="185"/>
        <v>#VALUE!</v>
      </c>
      <c r="AE980" s="75" t="e">
        <f t="shared" si="187"/>
        <v>#VALUE!</v>
      </c>
      <c r="AF980" s="75" t="e">
        <f t="shared" si="186"/>
        <v>#VALUE!</v>
      </c>
      <c r="AG980" s="75" t="e">
        <f t="shared" si="188"/>
        <v>#VALUE!</v>
      </c>
      <c r="AH980" s="75" t="e">
        <f t="shared" si="189"/>
        <v>#VALUE!</v>
      </c>
      <c r="AI980" s="75" t="e">
        <f t="shared" si="190"/>
        <v>#VALUE!</v>
      </c>
      <c r="AJ980" s="80" t="e">
        <f t="shared" si="191"/>
        <v>#VALUE!</v>
      </c>
      <c r="AK980" s="79" t="str">
        <f>(IFERROR(VLOOKUP(AB980,Categories!$A$2:$B$20,2,1),""))</f>
        <v/>
      </c>
      <c r="AL980" s="79" t="str">
        <f ca="1">IFERROR(VLOOKUP((HLOOKUP((VLOOKUP($AB980,Categories!$A$2:$F$20,3,1)), $AB$3:$AJ980, (ROW()-ROW($AB$3)+1), 0)), INDIRECT(VLOOKUP($AB980,Categories!$A$2:$F$20,6,1)),2,0),AK980)</f>
        <v/>
      </c>
      <c r="AM980" s="79" t="str">
        <f ca="1">IFERROR(VLOOKUP((HLOOKUP((VLOOKUP($AB980,Categories!$A$2:$F$20,4,1)),$AB$3:$AJ980,(ROW()-ROW($AB$3)+1),0)),INDIRECT(VLOOKUP($AB980,Categories!$A$2:$H$20,7,1)),2,0),"")</f>
        <v/>
      </c>
      <c r="AN980" s="79" t="str">
        <f ca="1">IFERROR(VLOOKUP((HLOOKUP((VLOOKUP($AB980,Categories!$A$2:$F$20,5,1)), $AB$3:$AJ980, (ROW()-ROW($AB$3)+1), 0)), INDIRECT(VLOOKUP($AB980,Categories!$A$2:$H$20,8,1)),2,0),"")</f>
        <v/>
      </c>
      <c r="AO980" s="79" t="str">
        <f t="shared" ca="1" si="192"/>
        <v/>
      </c>
      <c r="AP980" s="81"/>
      <c r="AQ980" s="70" t="str">
        <f>IFERROR(VLOOKUP(VALUE(MID(AP980,1,1)),AdditionalElements!$A$2:$B$50,2,0),"")</f>
        <v/>
      </c>
      <c r="AR980" s="70" t="str">
        <f>IFERROR(VLOOKUP(VALUE(MID(AP980,2,1)),AdditionalElements!$H$2:$I$50,2,0),"")</f>
        <v/>
      </c>
      <c r="AS980" s="70" t="str">
        <f>IFERROR(VLOOKUP(VALUE(MID(AP980,3,1)),AdditionalElements!$O$2:$P$50,2,0),"")</f>
        <v/>
      </c>
      <c r="AT980" s="70" t="str">
        <f>IFERROR(VLOOKUP(VALUE(MID(AP980,4,1)),AdditionalElements!$V$2:$W$50,2,0),"")</f>
        <v/>
      </c>
      <c r="AU980" s="71"/>
      <c r="AV980" s="79" t="str">
        <f>IFERROR(IF(VALUE(MID(AU980,1,1))=1, VLOOKUP(VALUE(MID(AU980,1,1)), TxtPanelShape!$A$2:$C$50, 3, 0), (IF(VALUE(MID(AU980,1,1))&gt;=7, VLOOKUP(VALUE(MID(AU980,1,1)), TxtPanelShape!$A$2:$C$50, 3, 0),VLOOKUP(VALUE(MID(AU980,1,2)),TxtPanelShape!$A$2:$C$50,3,0)))), "")</f>
        <v/>
      </c>
      <c r="AW980" s="79" t="str">
        <f>IFERROR(IF(VALUE(MID(AU980,1,1))=1, ", "&amp;VLOOKUP(VALUE(MID(AU980,2,1)), TxtPanelShape!$H$2:$I$50, 2, 0), IF(VALUE(MID(AU980,1,1))&gt;=7, ", "&amp;VLOOKUP(VALUE(MID(AU980,2,1)), TxtPanelShape!$H$2:$I$50, 2, 0),"")), "")</f>
        <v/>
      </c>
      <c r="AX980" s="79" t="str">
        <f>IFERROR(IF(VALUE(MID(AU980,1,1))=1, ", "&amp;VLOOKUP(VALUE(MID(AU980,3,1)), TxtPanelShape!$O$2:$P$50, 2, 0), IF(VALUE(MID(AU980,1,1))&gt;=7, ", "&amp;VLOOKUP(VALUE(MID(AU980,3,1)), TxtPanelShape!$O$2:$P$50, 2, 0),"")),"")</f>
        <v/>
      </c>
      <c r="AY980" s="79" t="str">
        <f>IFERROR("; "&amp;VLOOKUP(VALUE(MID(AU980,4,1)), TxtPanelShape!$V$2:$W$50,2,0),"")</f>
        <v/>
      </c>
      <c r="AZ980" s="79" t="str">
        <f t="shared" si="193"/>
        <v/>
      </c>
      <c r="BA980" s="71"/>
      <c r="BB980" s="79" t="str">
        <f>IFERROR(IF(VALUE(MID(BA980,1,1))=1, VLOOKUP(VALUE(MID(BA980,1,1)), TxtPanelShape!$A$2:$C$50, 3, 0), (IF(VALUE(MID(BA980,1,1))&gt;=7, VLOOKUP(VALUE(MID(BA980,1,1)), TxtPanelShape!$A$2:$C$50, 3, 0),VLOOKUP(VALUE(MID(BA980,1,2)),TxtPanelShape!$A$2:$C$50,3,0)))), "")</f>
        <v/>
      </c>
      <c r="BC980" s="79" t="str">
        <f>IFERROR(IF(VALUE(MID(BA980,1,1))=1, ", "&amp;VLOOKUP(VALUE(MID(BA980,2,1)), TxtPanelShape!$H$2:$I$50, 2, 0), IF(VALUE(MID(BA980,1,1))&gt;=7, ", "&amp;VLOOKUP(VALUE(MID(BA980,2,1)), TxtPanelShape!$H$2:$I$50, 2, 0),"")), "")</f>
        <v/>
      </c>
      <c r="BD980" s="79" t="str">
        <f>IFERROR(IF(VALUE(MID(BA980,1,1))=1, ", "&amp;VLOOKUP(VALUE(MID(BA980,3,1)), TxtPanelShape!$O$2:$P$50, 2, 0), IF(VALUE(MID(BA980,1,1))&gt;=7, ", "&amp;VLOOKUP(VALUE(MID(BA980,3,1)), TxtPanelShape!$O$2:$P$50, 2, 0),"")),"")</f>
        <v/>
      </c>
      <c r="BE980" s="79" t="str">
        <f>IFERROR("; "&amp;VLOOKUP(VALUE(MID(BA980,4,1)), TxtPanelShape!$V$2:$W$50,2,0),"")</f>
        <v/>
      </c>
      <c r="BF980" s="79" t="str">
        <f t="shared" si="194"/>
        <v/>
      </c>
      <c r="BG980" s="71"/>
      <c r="BH980" s="79" t="str">
        <f>IFERROR(VLOOKUP(BG980, TxtPanelDefinition!$A$2:$B$50, 2, 0),"")</f>
        <v/>
      </c>
      <c r="BI980" s="71"/>
      <c r="BJ980" s="79" t="str">
        <f>IFERROR(VLOOKUP(BI980, TxtPanelDefinition!$A$2:$B$50, 2, 0),"")</f>
        <v/>
      </c>
      <c r="BK980" s="71"/>
      <c r="BL980" s="79" t="str">
        <f>IFERROR(VLOOKUP(BK980, InscrTechniques!$A$2:$B$50, 2, 0),"")</f>
        <v/>
      </c>
      <c r="BM980" s="71"/>
      <c r="BN980" s="79" t="str">
        <f>IFERROR(VLOOKUP(BM980, InscrTechniques!$A$2:$B$50, 2, 0),"")</f>
        <v/>
      </c>
      <c r="BO980" s="71"/>
      <c r="BP980" s="79" t="str">
        <f>IFERROR(VLOOKUP(BO980, InscrTechniques!$A$2:$B$50, 2, 0),"")</f>
        <v/>
      </c>
      <c r="BQ980" s="71"/>
      <c r="BR980" s="79" t="str">
        <f>IFERROR(VLOOKUP(BQ980, InscrTechniques!$A$2:$B$50, 2, 0),"")</f>
        <v/>
      </c>
      <c r="BS980" s="71"/>
      <c r="BT980" s="79" t="str">
        <f>IFERROR(VLOOKUP(BS980, InscrTechniques!$A$2:$B$50, 2, 0),"")</f>
        <v/>
      </c>
      <c r="BU980" s="71"/>
      <c r="BV980" s="79" t="str">
        <f>IFERROR(VLOOKUP(BU980, InscrTechniques!$A$2:$B$50, 2, 0),"")</f>
        <v/>
      </c>
      <c r="BW980" s="125"/>
      <c r="BX980" s="79" t="str">
        <f>IFERROR(VLOOKUP(BW980, InscrTechniques!$A$2:$B$50, 2, 0),"")</f>
        <v/>
      </c>
      <c r="BY980" s="125"/>
      <c r="BZ980" s="79" t="str">
        <f>IFERROR(VLOOKUP(BY980, InscrTechniques!$A$2:$B$50, 2, 0),"")</f>
        <v/>
      </c>
      <c r="CA980" s="74"/>
      <c r="CB980" s="114" t="str">
        <f>IFERROR(VLOOKUP(CA980, LetterStyle!$A$2:$B$50, 2, 0),"")</f>
        <v/>
      </c>
      <c r="CC980" s="74"/>
      <c r="CD980" s="114" t="str">
        <f>IFERROR(VLOOKUP(CC980, LetterStyle!$A$2:$B$50, 2, 0),"")</f>
        <v/>
      </c>
      <c r="CE980" s="74"/>
      <c r="CF980" s="114" t="str">
        <f>IFERROR(VLOOKUP(CE980, LetterStyle!$A$2:$B$50, 2, 0),"")</f>
        <v/>
      </c>
      <c r="CG980" s="74"/>
      <c r="CH980" s="79" t="str">
        <f>IFERROR(VLOOKUP(CG980, LetterStyle!$A$2:$B$50, 2, 0),"")</f>
        <v/>
      </c>
      <c r="CI980" s="71"/>
      <c r="CJ980" s="79" t="str">
        <f>IFERROR(VLOOKUP(CI980, DecMotifs!$A$1:$B$306, 2, 0),"")</f>
        <v/>
      </c>
      <c r="CK980" s="71"/>
      <c r="CL980" s="79" t="str">
        <f>IFERROR(VLOOKUP(CK980, DecMotifs!$A$1:$B$306, 2, 0),"")</f>
        <v/>
      </c>
      <c r="CM980" s="71"/>
      <c r="CN980" s="79" t="str">
        <f>IFERROR(VLOOKUP(CM980, DecMotifs!$A$1:$B$306, 2, 0),"")</f>
        <v/>
      </c>
      <c r="CO980" s="71"/>
      <c r="CP980" s="79" t="str">
        <f>IFERROR(VLOOKUP(CO980, MarginalDec!$A$2:$B$253, 2, 0),"")</f>
        <v/>
      </c>
      <c r="CQ980" s="71"/>
      <c r="CR980" s="79" t="str">
        <f>IFERROR(VLOOKUP(CQ980, MarginalDec!$A$2:$B$253, 2, 0),"")</f>
        <v/>
      </c>
      <c r="CS980" s="71"/>
      <c r="CT980" s="79" t="str">
        <f>IFERROR(VLOOKUP(CS980, MarginalDec!$A$2:$B$253, 2, 0),"")</f>
        <v/>
      </c>
      <c r="CU980" s="71"/>
      <c r="CV980" s="79" t="str">
        <f>IF(ISBLANK(CU980),"", IFERROR(VLOOKUP(CU980, Tooling!$A$2:$B$252, 2, 0),""))</f>
        <v/>
      </c>
      <c r="CW980" s="71"/>
      <c r="CX980" s="79" t="str">
        <f>IF(ISBLANK(CW980),"", IFERROR(VLOOKUP(CW980, Tooling!$A$2:$B$252, 2, 0),""))</f>
        <v/>
      </c>
      <c r="CY980" s="71"/>
      <c r="CZ980" s="79" t="str">
        <f>IF(ISBLANK(CY980),"", IFERROR(VLOOKUP(CY980, Repairs!$A$2:$B$252, 2, 0),""))</f>
        <v/>
      </c>
      <c r="DA980" s="77"/>
      <c r="DB980" s="71"/>
      <c r="DC980" s="79" t="str">
        <f>IFERROR(VLOOKUP(DB980, DatingReason!$A$2:$B$252, 2, 0),"")</f>
        <v/>
      </c>
      <c r="DD980" s="123" t="str">
        <f t="shared" si="195"/>
        <v/>
      </c>
      <c r="DF980" s="119" t="str">
        <f t="array" ref="DF980">IF(AND($B980&lt;&gt;"", $DE980&lt;&gt;"", $DE980&lt;&gt;"No"),MAX(IF($B980=PEOPLE!$B$4:$B$1000, PEOPLE!$Q$4:$Q$1000,""))+100,"")</f>
        <v/>
      </c>
      <c r="DG980" s="68"/>
      <c r="DH980" s="76">
        <f>COUNTIF(PEOPLE!B:B, MEMORIALS!B980)</f>
        <v>0</v>
      </c>
      <c r="DI980" s="82"/>
      <c r="DJ980" s="82"/>
      <c r="DK980" s="82"/>
      <c r="DL980" s="68"/>
      <c r="DM980" s="68"/>
      <c r="DN980" s="68"/>
      <c r="DO980" s="68"/>
      <c r="DP980" s="68"/>
    </row>
    <row r="981" spans="1:120" ht="15" customHeight="1" x14ac:dyDescent="0.25">
      <c r="A981" s="68"/>
      <c r="B981" s="69"/>
      <c r="C981" s="68"/>
      <c r="D981" s="68"/>
      <c r="E981" s="70" t="str">
        <f>IF(D981="","",VLOOKUP(D981,Denomination!$A$2:$B$50, 2, 0))</f>
        <v/>
      </c>
      <c r="F981" s="68"/>
      <c r="G981" s="71"/>
      <c r="H981" s="70" t="str">
        <f>IF(G981="","",VLOOKUP(G981,MCondition!$A$2:$B$50, 2, 0))</f>
        <v/>
      </c>
      <c r="I981" s="72"/>
      <c r="J981" s="71"/>
      <c r="K981" s="70" t="str">
        <f>IF(J981="","",VLOOKUP(J981,ICondition!$A$2:$B$50, 2, 0))</f>
        <v/>
      </c>
      <c r="L981" s="73"/>
      <c r="M981" s="73"/>
      <c r="N981" s="73"/>
      <c r="O981" s="73"/>
      <c r="P981" s="73"/>
      <c r="Q981" s="73"/>
      <c r="R981" s="78"/>
      <c r="S981" s="79" t="str">
        <f>IFERROR(VLOOKUP(R981,Material!$A$2:$B$59, 2, 0),"")</f>
        <v/>
      </c>
      <c r="T981" s="71"/>
      <c r="U981" s="79" t="str">
        <f>IFERROR(VLOOKUP(T981,Material!$A$2:$B$59, 2, 0),"")</f>
        <v/>
      </c>
      <c r="V981" s="71"/>
      <c r="W981" s="79" t="str">
        <f>IFERROR(VLOOKUP(V981,Material!$A$2:$B$59, 2, 0),"")</f>
        <v/>
      </c>
      <c r="X981" s="71"/>
      <c r="Y981" s="79" t="str">
        <f>IFERROR(VLOOKUP(X981,Material!$A$2:$B$59, 2, 0),"")</f>
        <v/>
      </c>
      <c r="Z981" s="71"/>
      <c r="AA981" s="79" t="str">
        <f>IFERROR(VLOOKUP(Z981,Material!$A$2:$B$59, 2, 0),"")</f>
        <v/>
      </c>
      <c r="AB981" s="74"/>
      <c r="AC981" s="75" t="e">
        <f t="shared" si="184"/>
        <v>#VALUE!</v>
      </c>
      <c r="AD981" s="75" t="e">
        <f t="shared" si="185"/>
        <v>#VALUE!</v>
      </c>
      <c r="AE981" s="75" t="e">
        <f t="shared" si="187"/>
        <v>#VALUE!</v>
      </c>
      <c r="AF981" s="75" t="e">
        <f t="shared" si="186"/>
        <v>#VALUE!</v>
      </c>
      <c r="AG981" s="75" t="e">
        <f t="shared" si="188"/>
        <v>#VALUE!</v>
      </c>
      <c r="AH981" s="75" t="e">
        <f t="shared" si="189"/>
        <v>#VALUE!</v>
      </c>
      <c r="AI981" s="75" t="e">
        <f t="shared" si="190"/>
        <v>#VALUE!</v>
      </c>
      <c r="AJ981" s="80" t="e">
        <f t="shared" si="191"/>
        <v>#VALUE!</v>
      </c>
      <c r="AK981" s="79" t="str">
        <f>(IFERROR(VLOOKUP(AB981,Categories!$A$2:$B$20,2,1),""))</f>
        <v/>
      </c>
      <c r="AL981" s="79" t="str">
        <f ca="1">IFERROR(VLOOKUP((HLOOKUP((VLOOKUP($AB981,Categories!$A$2:$F$20,3,1)), $AB$3:$AJ981, (ROW()-ROW($AB$3)+1), 0)), INDIRECT(VLOOKUP($AB981,Categories!$A$2:$F$20,6,1)),2,0),AK981)</f>
        <v/>
      </c>
      <c r="AM981" s="79" t="str">
        <f ca="1">IFERROR(VLOOKUP((HLOOKUP((VLOOKUP($AB981,Categories!$A$2:$F$20,4,1)),$AB$3:$AJ981,(ROW()-ROW($AB$3)+1),0)),INDIRECT(VLOOKUP($AB981,Categories!$A$2:$H$20,7,1)),2,0),"")</f>
        <v/>
      </c>
      <c r="AN981" s="79" t="str">
        <f ca="1">IFERROR(VLOOKUP((HLOOKUP((VLOOKUP($AB981,Categories!$A$2:$F$20,5,1)), $AB$3:$AJ981, (ROW()-ROW($AB$3)+1), 0)), INDIRECT(VLOOKUP($AB981,Categories!$A$2:$H$20,8,1)),2,0),"")</f>
        <v/>
      </c>
      <c r="AO981" s="79" t="str">
        <f t="shared" ca="1" si="192"/>
        <v/>
      </c>
      <c r="AP981" s="81"/>
      <c r="AQ981" s="70" t="str">
        <f>IFERROR(VLOOKUP(VALUE(MID(AP981,1,1)),AdditionalElements!$A$2:$B$50,2,0),"")</f>
        <v/>
      </c>
      <c r="AR981" s="70" t="str">
        <f>IFERROR(VLOOKUP(VALUE(MID(AP981,2,1)),AdditionalElements!$H$2:$I$50,2,0),"")</f>
        <v/>
      </c>
      <c r="AS981" s="70" t="str">
        <f>IFERROR(VLOOKUP(VALUE(MID(AP981,3,1)),AdditionalElements!$O$2:$P$50,2,0),"")</f>
        <v/>
      </c>
      <c r="AT981" s="70" t="str">
        <f>IFERROR(VLOOKUP(VALUE(MID(AP981,4,1)),AdditionalElements!$V$2:$W$50,2,0),"")</f>
        <v/>
      </c>
      <c r="AU981" s="71"/>
      <c r="AV981" s="79" t="str">
        <f>IFERROR(IF(VALUE(MID(AU981,1,1))=1, VLOOKUP(VALUE(MID(AU981,1,1)), TxtPanelShape!$A$2:$C$50, 3, 0), (IF(VALUE(MID(AU981,1,1))&gt;=7, VLOOKUP(VALUE(MID(AU981,1,1)), TxtPanelShape!$A$2:$C$50, 3, 0),VLOOKUP(VALUE(MID(AU981,1,2)),TxtPanelShape!$A$2:$C$50,3,0)))), "")</f>
        <v/>
      </c>
      <c r="AW981" s="79" t="str">
        <f>IFERROR(IF(VALUE(MID(AU981,1,1))=1, ", "&amp;VLOOKUP(VALUE(MID(AU981,2,1)), TxtPanelShape!$H$2:$I$50, 2, 0), IF(VALUE(MID(AU981,1,1))&gt;=7, ", "&amp;VLOOKUP(VALUE(MID(AU981,2,1)), TxtPanelShape!$H$2:$I$50, 2, 0),"")), "")</f>
        <v/>
      </c>
      <c r="AX981" s="79" t="str">
        <f>IFERROR(IF(VALUE(MID(AU981,1,1))=1, ", "&amp;VLOOKUP(VALUE(MID(AU981,3,1)), TxtPanelShape!$O$2:$P$50, 2, 0), IF(VALUE(MID(AU981,1,1))&gt;=7, ", "&amp;VLOOKUP(VALUE(MID(AU981,3,1)), TxtPanelShape!$O$2:$P$50, 2, 0),"")),"")</f>
        <v/>
      </c>
      <c r="AY981" s="79" t="str">
        <f>IFERROR("; "&amp;VLOOKUP(VALUE(MID(AU981,4,1)), TxtPanelShape!$V$2:$W$50,2,0),"")</f>
        <v/>
      </c>
      <c r="AZ981" s="79" t="str">
        <f t="shared" si="193"/>
        <v/>
      </c>
      <c r="BA981" s="71"/>
      <c r="BB981" s="79" t="str">
        <f>IFERROR(IF(VALUE(MID(BA981,1,1))=1, VLOOKUP(VALUE(MID(BA981,1,1)), TxtPanelShape!$A$2:$C$50, 3, 0), (IF(VALUE(MID(BA981,1,1))&gt;=7, VLOOKUP(VALUE(MID(BA981,1,1)), TxtPanelShape!$A$2:$C$50, 3, 0),VLOOKUP(VALUE(MID(BA981,1,2)),TxtPanelShape!$A$2:$C$50,3,0)))), "")</f>
        <v/>
      </c>
      <c r="BC981" s="79" t="str">
        <f>IFERROR(IF(VALUE(MID(BA981,1,1))=1, ", "&amp;VLOOKUP(VALUE(MID(BA981,2,1)), TxtPanelShape!$H$2:$I$50, 2, 0), IF(VALUE(MID(BA981,1,1))&gt;=7, ", "&amp;VLOOKUP(VALUE(MID(BA981,2,1)), TxtPanelShape!$H$2:$I$50, 2, 0),"")), "")</f>
        <v/>
      </c>
      <c r="BD981" s="79" t="str">
        <f>IFERROR(IF(VALUE(MID(BA981,1,1))=1, ", "&amp;VLOOKUP(VALUE(MID(BA981,3,1)), TxtPanelShape!$O$2:$P$50, 2, 0), IF(VALUE(MID(BA981,1,1))&gt;=7, ", "&amp;VLOOKUP(VALUE(MID(BA981,3,1)), TxtPanelShape!$O$2:$P$50, 2, 0),"")),"")</f>
        <v/>
      </c>
      <c r="BE981" s="79" t="str">
        <f>IFERROR("; "&amp;VLOOKUP(VALUE(MID(BA981,4,1)), TxtPanelShape!$V$2:$W$50,2,0),"")</f>
        <v/>
      </c>
      <c r="BF981" s="79" t="str">
        <f t="shared" si="194"/>
        <v/>
      </c>
      <c r="BG981" s="71"/>
      <c r="BH981" s="79" t="str">
        <f>IFERROR(VLOOKUP(BG981, TxtPanelDefinition!$A$2:$B$50, 2, 0),"")</f>
        <v/>
      </c>
      <c r="BI981" s="71"/>
      <c r="BJ981" s="79" t="str">
        <f>IFERROR(VLOOKUP(BI981, TxtPanelDefinition!$A$2:$B$50, 2, 0),"")</f>
        <v/>
      </c>
      <c r="BK981" s="71"/>
      <c r="BL981" s="79" t="str">
        <f>IFERROR(VLOOKUP(BK981, InscrTechniques!$A$2:$B$50, 2, 0),"")</f>
        <v/>
      </c>
      <c r="BM981" s="71"/>
      <c r="BN981" s="79" t="str">
        <f>IFERROR(VLOOKUP(BM981, InscrTechniques!$A$2:$B$50, 2, 0),"")</f>
        <v/>
      </c>
      <c r="BO981" s="71"/>
      <c r="BP981" s="79" t="str">
        <f>IFERROR(VLOOKUP(BO981, InscrTechniques!$A$2:$B$50, 2, 0),"")</f>
        <v/>
      </c>
      <c r="BQ981" s="71"/>
      <c r="BR981" s="79" t="str">
        <f>IFERROR(VLOOKUP(BQ981, InscrTechniques!$A$2:$B$50, 2, 0),"")</f>
        <v/>
      </c>
      <c r="BS981" s="71"/>
      <c r="BT981" s="79" t="str">
        <f>IFERROR(VLOOKUP(BS981, InscrTechniques!$A$2:$B$50, 2, 0),"")</f>
        <v/>
      </c>
      <c r="BU981" s="71"/>
      <c r="BV981" s="79" t="str">
        <f>IFERROR(VLOOKUP(BU981, InscrTechniques!$A$2:$B$50, 2, 0),"")</f>
        <v/>
      </c>
      <c r="BW981" s="125"/>
      <c r="BX981" s="79" t="str">
        <f>IFERROR(VLOOKUP(BW981, InscrTechniques!$A$2:$B$50, 2, 0),"")</f>
        <v/>
      </c>
      <c r="BY981" s="125"/>
      <c r="BZ981" s="79" t="str">
        <f>IFERROR(VLOOKUP(BY981, InscrTechniques!$A$2:$B$50, 2, 0),"")</f>
        <v/>
      </c>
      <c r="CA981" s="74"/>
      <c r="CB981" s="114" t="str">
        <f>IFERROR(VLOOKUP(CA981, LetterStyle!$A$2:$B$50, 2, 0),"")</f>
        <v/>
      </c>
      <c r="CC981" s="74"/>
      <c r="CD981" s="114" t="str">
        <f>IFERROR(VLOOKUP(CC981, LetterStyle!$A$2:$B$50, 2, 0),"")</f>
        <v/>
      </c>
      <c r="CE981" s="74"/>
      <c r="CF981" s="114" t="str">
        <f>IFERROR(VLOOKUP(CE981, LetterStyle!$A$2:$B$50, 2, 0),"")</f>
        <v/>
      </c>
      <c r="CG981" s="74"/>
      <c r="CH981" s="79" t="str">
        <f>IFERROR(VLOOKUP(CG981, LetterStyle!$A$2:$B$50, 2, 0),"")</f>
        <v/>
      </c>
      <c r="CI981" s="71"/>
      <c r="CJ981" s="79" t="str">
        <f>IFERROR(VLOOKUP(CI981, DecMotifs!$A$1:$B$306, 2, 0),"")</f>
        <v/>
      </c>
      <c r="CK981" s="71"/>
      <c r="CL981" s="79" t="str">
        <f>IFERROR(VLOOKUP(CK981, DecMotifs!$A$1:$B$306, 2, 0),"")</f>
        <v/>
      </c>
      <c r="CM981" s="71"/>
      <c r="CN981" s="79" t="str">
        <f>IFERROR(VLOOKUP(CM981, DecMotifs!$A$1:$B$306, 2, 0),"")</f>
        <v/>
      </c>
      <c r="CO981" s="71"/>
      <c r="CP981" s="79" t="str">
        <f>IFERROR(VLOOKUP(CO981, MarginalDec!$A$2:$B$253, 2, 0),"")</f>
        <v/>
      </c>
      <c r="CQ981" s="71"/>
      <c r="CR981" s="79" t="str">
        <f>IFERROR(VLOOKUP(CQ981, MarginalDec!$A$2:$B$253, 2, 0),"")</f>
        <v/>
      </c>
      <c r="CS981" s="71"/>
      <c r="CT981" s="79" t="str">
        <f>IFERROR(VLOOKUP(CS981, MarginalDec!$A$2:$B$253, 2, 0),"")</f>
        <v/>
      </c>
      <c r="CU981" s="71"/>
      <c r="CV981" s="79" t="str">
        <f>IF(ISBLANK(CU981),"", IFERROR(VLOOKUP(CU981, Tooling!$A$2:$B$252, 2, 0),""))</f>
        <v/>
      </c>
      <c r="CW981" s="71"/>
      <c r="CX981" s="79" t="str">
        <f>IF(ISBLANK(CW981),"", IFERROR(VLOOKUP(CW981, Tooling!$A$2:$B$252, 2, 0),""))</f>
        <v/>
      </c>
      <c r="CY981" s="71"/>
      <c r="CZ981" s="79" t="str">
        <f>IF(ISBLANK(CY981),"", IFERROR(VLOOKUP(CY981, Repairs!$A$2:$B$252, 2, 0),""))</f>
        <v/>
      </c>
      <c r="DA981" s="77"/>
      <c r="DB981" s="71"/>
      <c r="DC981" s="79" t="str">
        <f>IFERROR(VLOOKUP(DB981, DatingReason!$A$2:$B$252, 2, 0),"")</f>
        <v/>
      </c>
      <c r="DD981" s="123" t="str">
        <f t="shared" si="195"/>
        <v/>
      </c>
      <c r="DF981" s="119" t="str">
        <f t="array" ref="DF981">IF(AND($B981&lt;&gt;"", $DE981&lt;&gt;"", $DE981&lt;&gt;"No"),MAX(IF($B981=PEOPLE!$B$4:$B$1000, PEOPLE!$Q$4:$Q$1000,""))+100,"")</f>
        <v/>
      </c>
      <c r="DG981" s="68"/>
      <c r="DH981" s="76">
        <f>COUNTIF(PEOPLE!B:B, MEMORIALS!B981)</f>
        <v>0</v>
      </c>
      <c r="DI981" s="82"/>
      <c r="DJ981" s="82"/>
      <c r="DK981" s="82"/>
      <c r="DL981" s="68"/>
      <c r="DM981" s="68"/>
      <c r="DN981" s="68"/>
      <c r="DO981" s="68"/>
      <c r="DP981" s="68"/>
    </row>
    <row r="982" spans="1:120" ht="15" customHeight="1" x14ac:dyDescent="0.25">
      <c r="A982" s="68"/>
      <c r="B982" s="69"/>
      <c r="C982" s="68"/>
      <c r="D982" s="68"/>
      <c r="E982" s="70" t="str">
        <f>IF(D982="","",VLOOKUP(D982,Denomination!$A$2:$B$50, 2, 0))</f>
        <v/>
      </c>
      <c r="F982" s="68"/>
      <c r="G982" s="71"/>
      <c r="H982" s="70" t="str">
        <f>IF(G982="","",VLOOKUP(G982,MCondition!$A$2:$B$50, 2, 0))</f>
        <v/>
      </c>
      <c r="I982" s="72"/>
      <c r="J982" s="71"/>
      <c r="K982" s="70" t="str">
        <f>IF(J982="","",VLOOKUP(J982,ICondition!$A$2:$B$50, 2, 0))</f>
        <v/>
      </c>
      <c r="L982" s="73"/>
      <c r="M982" s="73"/>
      <c r="N982" s="73"/>
      <c r="O982" s="73"/>
      <c r="P982" s="73"/>
      <c r="Q982" s="73"/>
      <c r="R982" s="78"/>
      <c r="S982" s="79" t="str">
        <f>IFERROR(VLOOKUP(R982,Material!$A$2:$B$59, 2, 0),"")</f>
        <v/>
      </c>
      <c r="T982" s="71"/>
      <c r="U982" s="79" t="str">
        <f>IFERROR(VLOOKUP(T982,Material!$A$2:$B$59, 2, 0),"")</f>
        <v/>
      </c>
      <c r="V982" s="71"/>
      <c r="W982" s="79" t="str">
        <f>IFERROR(VLOOKUP(V982,Material!$A$2:$B$59, 2, 0),"")</f>
        <v/>
      </c>
      <c r="X982" s="71"/>
      <c r="Y982" s="79" t="str">
        <f>IFERROR(VLOOKUP(X982,Material!$A$2:$B$59, 2, 0),"")</f>
        <v/>
      </c>
      <c r="Z982" s="71"/>
      <c r="AA982" s="79" t="str">
        <f>IFERROR(VLOOKUP(Z982,Material!$A$2:$B$59, 2, 0),"")</f>
        <v/>
      </c>
      <c r="AB982" s="74"/>
      <c r="AC982" s="75" t="e">
        <f t="shared" si="184"/>
        <v>#VALUE!</v>
      </c>
      <c r="AD982" s="75" t="e">
        <f t="shared" si="185"/>
        <v>#VALUE!</v>
      </c>
      <c r="AE982" s="75" t="e">
        <f t="shared" si="187"/>
        <v>#VALUE!</v>
      </c>
      <c r="AF982" s="75" t="e">
        <f t="shared" si="186"/>
        <v>#VALUE!</v>
      </c>
      <c r="AG982" s="75" t="e">
        <f t="shared" si="188"/>
        <v>#VALUE!</v>
      </c>
      <c r="AH982" s="75" t="e">
        <f t="shared" si="189"/>
        <v>#VALUE!</v>
      </c>
      <c r="AI982" s="75" t="e">
        <f t="shared" si="190"/>
        <v>#VALUE!</v>
      </c>
      <c r="AJ982" s="80" t="e">
        <f t="shared" si="191"/>
        <v>#VALUE!</v>
      </c>
      <c r="AK982" s="79" t="str">
        <f>(IFERROR(VLOOKUP(AB982,Categories!$A$2:$B$20,2,1),""))</f>
        <v/>
      </c>
      <c r="AL982" s="79" t="str">
        <f ca="1">IFERROR(VLOOKUP((HLOOKUP((VLOOKUP($AB982,Categories!$A$2:$F$20,3,1)), $AB$3:$AJ982, (ROW()-ROW($AB$3)+1), 0)), INDIRECT(VLOOKUP($AB982,Categories!$A$2:$F$20,6,1)),2,0),AK982)</f>
        <v/>
      </c>
      <c r="AM982" s="79" t="str">
        <f ca="1">IFERROR(VLOOKUP((HLOOKUP((VLOOKUP($AB982,Categories!$A$2:$F$20,4,1)),$AB$3:$AJ982,(ROW()-ROW($AB$3)+1),0)),INDIRECT(VLOOKUP($AB982,Categories!$A$2:$H$20,7,1)),2,0),"")</f>
        <v/>
      </c>
      <c r="AN982" s="79" t="str">
        <f ca="1">IFERROR(VLOOKUP((HLOOKUP((VLOOKUP($AB982,Categories!$A$2:$F$20,5,1)), $AB$3:$AJ982, (ROW()-ROW($AB$3)+1), 0)), INDIRECT(VLOOKUP($AB982,Categories!$A$2:$H$20,8,1)),2,0),"")</f>
        <v/>
      </c>
      <c r="AO982" s="79" t="str">
        <f t="shared" ca="1" si="192"/>
        <v/>
      </c>
      <c r="AP982" s="81"/>
      <c r="AQ982" s="70" t="str">
        <f>IFERROR(VLOOKUP(VALUE(MID(AP982,1,1)),AdditionalElements!$A$2:$B$50,2,0),"")</f>
        <v/>
      </c>
      <c r="AR982" s="70" t="str">
        <f>IFERROR(VLOOKUP(VALUE(MID(AP982,2,1)),AdditionalElements!$H$2:$I$50,2,0),"")</f>
        <v/>
      </c>
      <c r="AS982" s="70" t="str">
        <f>IFERROR(VLOOKUP(VALUE(MID(AP982,3,1)),AdditionalElements!$O$2:$P$50,2,0),"")</f>
        <v/>
      </c>
      <c r="AT982" s="70" t="str">
        <f>IFERROR(VLOOKUP(VALUE(MID(AP982,4,1)),AdditionalElements!$V$2:$W$50,2,0),"")</f>
        <v/>
      </c>
      <c r="AU982" s="71"/>
      <c r="AV982" s="79" t="str">
        <f>IFERROR(IF(VALUE(MID(AU982,1,1))=1, VLOOKUP(VALUE(MID(AU982,1,1)), TxtPanelShape!$A$2:$C$50, 3, 0), (IF(VALUE(MID(AU982,1,1))&gt;=7, VLOOKUP(VALUE(MID(AU982,1,1)), TxtPanelShape!$A$2:$C$50, 3, 0),VLOOKUP(VALUE(MID(AU982,1,2)),TxtPanelShape!$A$2:$C$50,3,0)))), "")</f>
        <v/>
      </c>
      <c r="AW982" s="79" t="str">
        <f>IFERROR(IF(VALUE(MID(AU982,1,1))=1, ", "&amp;VLOOKUP(VALUE(MID(AU982,2,1)), TxtPanelShape!$H$2:$I$50, 2, 0), IF(VALUE(MID(AU982,1,1))&gt;=7, ", "&amp;VLOOKUP(VALUE(MID(AU982,2,1)), TxtPanelShape!$H$2:$I$50, 2, 0),"")), "")</f>
        <v/>
      </c>
      <c r="AX982" s="79" t="str">
        <f>IFERROR(IF(VALUE(MID(AU982,1,1))=1, ", "&amp;VLOOKUP(VALUE(MID(AU982,3,1)), TxtPanelShape!$O$2:$P$50, 2, 0), IF(VALUE(MID(AU982,1,1))&gt;=7, ", "&amp;VLOOKUP(VALUE(MID(AU982,3,1)), TxtPanelShape!$O$2:$P$50, 2, 0),"")),"")</f>
        <v/>
      </c>
      <c r="AY982" s="79" t="str">
        <f>IFERROR("; "&amp;VLOOKUP(VALUE(MID(AU982,4,1)), TxtPanelShape!$V$2:$W$50,2,0),"")</f>
        <v/>
      </c>
      <c r="AZ982" s="79" t="str">
        <f t="shared" si="193"/>
        <v/>
      </c>
      <c r="BA982" s="71"/>
      <c r="BB982" s="79" t="str">
        <f>IFERROR(IF(VALUE(MID(BA982,1,1))=1, VLOOKUP(VALUE(MID(BA982,1,1)), TxtPanelShape!$A$2:$C$50, 3, 0), (IF(VALUE(MID(BA982,1,1))&gt;=7, VLOOKUP(VALUE(MID(BA982,1,1)), TxtPanelShape!$A$2:$C$50, 3, 0),VLOOKUP(VALUE(MID(BA982,1,2)),TxtPanelShape!$A$2:$C$50,3,0)))), "")</f>
        <v/>
      </c>
      <c r="BC982" s="79" t="str">
        <f>IFERROR(IF(VALUE(MID(BA982,1,1))=1, ", "&amp;VLOOKUP(VALUE(MID(BA982,2,1)), TxtPanelShape!$H$2:$I$50, 2, 0), IF(VALUE(MID(BA982,1,1))&gt;=7, ", "&amp;VLOOKUP(VALUE(MID(BA982,2,1)), TxtPanelShape!$H$2:$I$50, 2, 0),"")), "")</f>
        <v/>
      </c>
      <c r="BD982" s="79" t="str">
        <f>IFERROR(IF(VALUE(MID(BA982,1,1))=1, ", "&amp;VLOOKUP(VALUE(MID(BA982,3,1)), TxtPanelShape!$O$2:$P$50, 2, 0), IF(VALUE(MID(BA982,1,1))&gt;=7, ", "&amp;VLOOKUP(VALUE(MID(BA982,3,1)), TxtPanelShape!$O$2:$P$50, 2, 0),"")),"")</f>
        <v/>
      </c>
      <c r="BE982" s="79" t="str">
        <f>IFERROR("; "&amp;VLOOKUP(VALUE(MID(BA982,4,1)), TxtPanelShape!$V$2:$W$50,2,0),"")</f>
        <v/>
      </c>
      <c r="BF982" s="79" t="str">
        <f t="shared" si="194"/>
        <v/>
      </c>
      <c r="BG982" s="71"/>
      <c r="BH982" s="79" t="str">
        <f>IFERROR(VLOOKUP(BG982, TxtPanelDefinition!$A$2:$B$50, 2, 0),"")</f>
        <v/>
      </c>
      <c r="BI982" s="71"/>
      <c r="BJ982" s="79" t="str">
        <f>IFERROR(VLOOKUP(BI982, TxtPanelDefinition!$A$2:$B$50, 2, 0),"")</f>
        <v/>
      </c>
      <c r="BK982" s="71"/>
      <c r="BL982" s="79" t="str">
        <f>IFERROR(VLOOKUP(BK982, InscrTechniques!$A$2:$B$50, 2, 0),"")</f>
        <v/>
      </c>
      <c r="BM982" s="71"/>
      <c r="BN982" s="79" t="str">
        <f>IFERROR(VLOOKUP(BM982, InscrTechniques!$A$2:$B$50, 2, 0),"")</f>
        <v/>
      </c>
      <c r="BO982" s="71"/>
      <c r="BP982" s="79" t="str">
        <f>IFERROR(VLOOKUP(BO982, InscrTechniques!$A$2:$B$50, 2, 0),"")</f>
        <v/>
      </c>
      <c r="BQ982" s="71"/>
      <c r="BR982" s="79" t="str">
        <f>IFERROR(VLOOKUP(BQ982, InscrTechniques!$A$2:$B$50, 2, 0),"")</f>
        <v/>
      </c>
      <c r="BS982" s="71"/>
      <c r="BT982" s="79" t="str">
        <f>IFERROR(VLOOKUP(BS982, InscrTechniques!$A$2:$B$50, 2, 0),"")</f>
        <v/>
      </c>
      <c r="BU982" s="71"/>
      <c r="BV982" s="79" t="str">
        <f>IFERROR(VLOOKUP(BU982, InscrTechniques!$A$2:$B$50, 2, 0),"")</f>
        <v/>
      </c>
      <c r="BW982" s="125"/>
      <c r="BX982" s="79" t="str">
        <f>IFERROR(VLOOKUP(BW982, InscrTechniques!$A$2:$B$50, 2, 0),"")</f>
        <v/>
      </c>
      <c r="BY982" s="125"/>
      <c r="BZ982" s="79" t="str">
        <f>IFERROR(VLOOKUP(BY982, InscrTechniques!$A$2:$B$50, 2, 0),"")</f>
        <v/>
      </c>
      <c r="CA982" s="74"/>
      <c r="CB982" s="114" t="str">
        <f>IFERROR(VLOOKUP(CA982, LetterStyle!$A$2:$B$50, 2, 0),"")</f>
        <v/>
      </c>
      <c r="CC982" s="74"/>
      <c r="CD982" s="114" t="str">
        <f>IFERROR(VLOOKUP(CC982, LetterStyle!$A$2:$B$50, 2, 0),"")</f>
        <v/>
      </c>
      <c r="CE982" s="74"/>
      <c r="CF982" s="114" t="str">
        <f>IFERROR(VLOOKUP(CE982, LetterStyle!$A$2:$B$50, 2, 0),"")</f>
        <v/>
      </c>
      <c r="CG982" s="74"/>
      <c r="CH982" s="79" t="str">
        <f>IFERROR(VLOOKUP(CG982, LetterStyle!$A$2:$B$50, 2, 0),"")</f>
        <v/>
      </c>
      <c r="CI982" s="71"/>
      <c r="CJ982" s="79" t="str">
        <f>IFERROR(VLOOKUP(CI982, DecMotifs!$A$1:$B$306, 2, 0),"")</f>
        <v/>
      </c>
      <c r="CK982" s="71"/>
      <c r="CL982" s="79" t="str">
        <f>IFERROR(VLOOKUP(CK982, DecMotifs!$A$1:$B$306, 2, 0),"")</f>
        <v/>
      </c>
      <c r="CM982" s="71"/>
      <c r="CN982" s="79" t="str">
        <f>IFERROR(VLOOKUP(CM982, DecMotifs!$A$1:$B$306, 2, 0),"")</f>
        <v/>
      </c>
      <c r="CO982" s="71"/>
      <c r="CP982" s="79" t="str">
        <f>IFERROR(VLOOKUP(CO982, MarginalDec!$A$2:$B$253, 2, 0),"")</f>
        <v/>
      </c>
      <c r="CQ982" s="71"/>
      <c r="CR982" s="79" t="str">
        <f>IFERROR(VLOOKUP(CQ982, MarginalDec!$A$2:$B$253, 2, 0),"")</f>
        <v/>
      </c>
      <c r="CS982" s="71"/>
      <c r="CT982" s="79" t="str">
        <f>IFERROR(VLOOKUP(CS982, MarginalDec!$A$2:$B$253, 2, 0),"")</f>
        <v/>
      </c>
      <c r="CU982" s="71"/>
      <c r="CV982" s="79" t="str">
        <f>IF(ISBLANK(CU982),"", IFERROR(VLOOKUP(CU982, Tooling!$A$2:$B$252, 2, 0),""))</f>
        <v/>
      </c>
      <c r="CW982" s="71"/>
      <c r="CX982" s="79" t="str">
        <f>IF(ISBLANK(CW982),"", IFERROR(VLOOKUP(CW982, Tooling!$A$2:$B$252, 2, 0),""))</f>
        <v/>
      </c>
      <c r="CY982" s="71"/>
      <c r="CZ982" s="79" t="str">
        <f>IF(ISBLANK(CY982),"", IFERROR(VLOOKUP(CY982, Repairs!$A$2:$B$252, 2, 0),""))</f>
        <v/>
      </c>
      <c r="DA982" s="77"/>
      <c r="DB982" s="71"/>
      <c r="DC982" s="79" t="str">
        <f>IFERROR(VLOOKUP(DB982, DatingReason!$A$2:$B$252, 2, 0),"")</f>
        <v/>
      </c>
      <c r="DD982" s="123" t="str">
        <f t="shared" si="195"/>
        <v/>
      </c>
      <c r="DF982" s="119" t="str">
        <f t="array" ref="DF982">IF(AND($B982&lt;&gt;"", $DE982&lt;&gt;"", $DE982&lt;&gt;"No"),MAX(IF($B982=PEOPLE!$B$4:$B$1000, PEOPLE!$Q$4:$Q$1000,""))+100,"")</f>
        <v/>
      </c>
      <c r="DG982" s="68"/>
      <c r="DH982" s="76">
        <f>COUNTIF(PEOPLE!B:B, MEMORIALS!B982)</f>
        <v>0</v>
      </c>
      <c r="DI982" s="82"/>
      <c r="DJ982" s="82"/>
      <c r="DK982" s="82"/>
      <c r="DL982" s="68"/>
      <c r="DM982" s="68"/>
      <c r="DN982" s="68"/>
      <c r="DO982" s="68"/>
      <c r="DP982" s="68"/>
    </row>
    <row r="983" spans="1:120" ht="15" customHeight="1" x14ac:dyDescent="0.25">
      <c r="A983" s="68"/>
      <c r="B983" s="69"/>
      <c r="C983" s="68"/>
      <c r="D983" s="68"/>
      <c r="E983" s="70" t="str">
        <f>IF(D983="","",VLOOKUP(D983,Denomination!$A$2:$B$50, 2, 0))</f>
        <v/>
      </c>
      <c r="F983" s="68"/>
      <c r="G983" s="71"/>
      <c r="H983" s="70" t="str">
        <f>IF(G983="","",VLOOKUP(G983,MCondition!$A$2:$B$50, 2, 0))</f>
        <v/>
      </c>
      <c r="I983" s="72"/>
      <c r="J983" s="71"/>
      <c r="K983" s="70" t="str">
        <f>IF(J983="","",VLOOKUP(J983,ICondition!$A$2:$B$50, 2, 0))</f>
        <v/>
      </c>
      <c r="L983" s="73"/>
      <c r="M983" s="73"/>
      <c r="N983" s="73"/>
      <c r="O983" s="73"/>
      <c r="P983" s="73"/>
      <c r="Q983" s="73"/>
      <c r="R983" s="78"/>
      <c r="S983" s="79" t="str">
        <f>IFERROR(VLOOKUP(R983,Material!$A$2:$B$59, 2, 0),"")</f>
        <v/>
      </c>
      <c r="T983" s="71"/>
      <c r="U983" s="79" t="str">
        <f>IFERROR(VLOOKUP(T983,Material!$A$2:$B$59, 2, 0),"")</f>
        <v/>
      </c>
      <c r="V983" s="71"/>
      <c r="W983" s="79" t="str">
        <f>IFERROR(VLOOKUP(V983,Material!$A$2:$B$59, 2, 0),"")</f>
        <v/>
      </c>
      <c r="X983" s="71"/>
      <c r="Y983" s="79" t="str">
        <f>IFERROR(VLOOKUP(X983,Material!$A$2:$B$59, 2, 0),"")</f>
        <v/>
      </c>
      <c r="Z983" s="71"/>
      <c r="AA983" s="79" t="str">
        <f>IFERROR(VLOOKUP(Z983,Material!$A$2:$B$59, 2, 0),"")</f>
        <v/>
      </c>
      <c r="AB983" s="74"/>
      <c r="AC983" s="75" t="e">
        <f t="shared" si="184"/>
        <v>#VALUE!</v>
      </c>
      <c r="AD983" s="75" t="e">
        <f t="shared" si="185"/>
        <v>#VALUE!</v>
      </c>
      <c r="AE983" s="75" t="e">
        <f t="shared" si="187"/>
        <v>#VALUE!</v>
      </c>
      <c r="AF983" s="75" t="e">
        <f t="shared" si="186"/>
        <v>#VALUE!</v>
      </c>
      <c r="AG983" s="75" t="e">
        <f t="shared" si="188"/>
        <v>#VALUE!</v>
      </c>
      <c r="AH983" s="75" t="e">
        <f t="shared" si="189"/>
        <v>#VALUE!</v>
      </c>
      <c r="AI983" s="75" t="e">
        <f t="shared" si="190"/>
        <v>#VALUE!</v>
      </c>
      <c r="AJ983" s="80" t="e">
        <f t="shared" si="191"/>
        <v>#VALUE!</v>
      </c>
      <c r="AK983" s="79" t="str">
        <f>(IFERROR(VLOOKUP(AB983,Categories!$A$2:$B$20,2,1),""))</f>
        <v/>
      </c>
      <c r="AL983" s="79" t="str">
        <f ca="1">IFERROR(VLOOKUP((HLOOKUP((VLOOKUP($AB983,Categories!$A$2:$F$20,3,1)), $AB$3:$AJ983, (ROW()-ROW($AB$3)+1), 0)), INDIRECT(VLOOKUP($AB983,Categories!$A$2:$F$20,6,1)),2,0),AK983)</f>
        <v/>
      </c>
      <c r="AM983" s="79" t="str">
        <f ca="1">IFERROR(VLOOKUP((HLOOKUP((VLOOKUP($AB983,Categories!$A$2:$F$20,4,1)),$AB$3:$AJ983,(ROW()-ROW($AB$3)+1),0)),INDIRECT(VLOOKUP($AB983,Categories!$A$2:$H$20,7,1)),2,0),"")</f>
        <v/>
      </c>
      <c r="AN983" s="79" t="str">
        <f ca="1">IFERROR(VLOOKUP((HLOOKUP((VLOOKUP($AB983,Categories!$A$2:$F$20,5,1)), $AB$3:$AJ983, (ROW()-ROW($AB$3)+1), 0)), INDIRECT(VLOOKUP($AB983,Categories!$A$2:$H$20,8,1)),2,0),"")</f>
        <v/>
      </c>
      <c r="AO983" s="79" t="str">
        <f t="shared" ca="1" si="192"/>
        <v/>
      </c>
      <c r="AP983" s="81"/>
      <c r="AQ983" s="70" t="str">
        <f>IFERROR(VLOOKUP(VALUE(MID(AP983,1,1)),AdditionalElements!$A$2:$B$50,2,0),"")</f>
        <v/>
      </c>
      <c r="AR983" s="70" t="str">
        <f>IFERROR(VLOOKUP(VALUE(MID(AP983,2,1)),AdditionalElements!$H$2:$I$50,2,0),"")</f>
        <v/>
      </c>
      <c r="AS983" s="70" t="str">
        <f>IFERROR(VLOOKUP(VALUE(MID(AP983,3,1)),AdditionalElements!$O$2:$P$50,2,0),"")</f>
        <v/>
      </c>
      <c r="AT983" s="70" t="str">
        <f>IFERROR(VLOOKUP(VALUE(MID(AP983,4,1)),AdditionalElements!$V$2:$W$50,2,0),"")</f>
        <v/>
      </c>
      <c r="AU983" s="71"/>
      <c r="AV983" s="79" t="str">
        <f>IFERROR(IF(VALUE(MID(AU983,1,1))=1, VLOOKUP(VALUE(MID(AU983,1,1)), TxtPanelShape!$A$2:$C$50, 3, 0), (IF(VALUE(MID(AU983,1,1))&gt;=7, VLOOKUP(VALUE(MID(AU983,1,1)), TxtPanelShape!$A$2:$C$50, 3, 0),VLOOKUP(VALUE(MID(AU983,1,2)),TxtPanelShape!$A$2:$C$50,3,0)))), "")</f>
        <v/>
      </c>
      <c r="AW983" s="79" t="str">
        <f>IFERROR(IF(VALUE(MID(AU983,1,1))=1, ", "&amp;VLOOKUP(VALUE(MID(AU983,2,1)), TxtPanelShape!$H$2:$I$50, 2, 0), IF(VALUE(MID(AU983,1,1))&gt;=7, ", "&amp;VLOOKUP(VALUE(MID(AU983,2,1)), TxtPanelShape!$H$2:$I$50, 2, 0),"")), "")</f>
        <v/>
      </c>
      <c r="AX983" s="79" t="str">
        <f>IFERROR(IF(VALUE(MID(AU983,1,1))=1, ", "&amp;VLOOKUP(VALUE(MID(AU983,3,1)), TxtPanelShape!$O$2:$P$50, 2, 0), IF(VALUE(MID(AU983,1,1))&gt;=7, ", "&amp;VLOOKUP(VALUE(MID(AU983,3,1)), TxtPanelShape!$O$2:$P$50, 2, 0),"")),"")</f>
        <v/>
      </c>
      <c r="AY983" s="79" t="str">
        <f>IFERROR("; "&amp;VLOOKUP(VALUE(MID(AU983,4,1)), TxtPanelShape!$V$2:$W$50,2,0),"")</f>
        <v/>
      </c>
      <c r="AZ983" s="79" t="str">
        <f t="shared" si="193"/>
        <v/>
      </c>
      <c r="BA983" s="71"/>
      <c r="BB983" s="79" t="str">
        <f>IFERROR(IF(VALUE(MID(BA983,1,1))=1, VLOOKUP(VALUE(MID(BA983,1,1)), TxtPanelShape!$A$2:$C$50, 3, 0), (IF(VALUE(MID(BA983,1,1))&gt;=7, VLOOKUP(VALUE(MID(BA983,1,1)), TxtPanelShape!$A$2:$C$50, 3, 0),VLOOKUP(VALUE(MID(BA983,1,2)),TxtPanelShape!$A$2:$C$50,3,0)))), "")</f>
        <v/>
      </c>
      <c r="BC983" s="79" t="str">
        <f>IFERROR(IF(VALUE(MID(BA983,1,1))=1, ", "&amp;VLOOKUP(VALUE(MID(BA983,2,1)), TxtPanelShape!$H$2:$I$50, 2, 0), IF(VALUE(MID(BA983,1,1))&gt;=7, ", "&amp;VLOOKUP(VALUE(MID(BA983,2,1)), TxtPanelShape!$H$2:$I$50, 2, 0),"")), "")</f>
        <v/>
      </c>
      <c r="BD983" s="79" t="str">
        <f>IFERROR(IF(VALUE(MID(BA983,1,1))=1, ", "&amp;VLOOKUP(VALUE(MID(BA983,3,1)), TxtPanelShape!$O$2:$P$50, 2, 0), IF(VALUE(MID(BA983,1,1))&gt;=7, ", "&amp;VLOOKUP(VALUE(MID(BA983,3,1)), TxtPanelShape!$O$2:$P$50, 2, 0),"")),"")</f>
        <v/>
      </c>
      <c r="BE983" s="79" t="str">
        <f>IFERROR("; "&amp;VLOOKUP(VALUE(MID(BA983,4,1)), TxtPanelShape!$V$2:$W$50,2,0),"")</f>
        <v/>
      </c>
      <c r="BF983" s="79" t="str">
        <f t="shared" si="194"/>
        <v/>
      </c>
      <c r="BG983" s="71"/>
      <c r="BH983" s="79" t="str">
        <f>IFERROR(VLOOKUP(BG983, TxtPanelDefinition!$A$2:$B$50, 2, 0),"")</f>
        <v/>
      </c>
      <c r="BI983" s="71"/>
      <c r="BJ983" s="79" t="str">
        <f>IFERROR(VLOOKUP(BI983, TxtPanelDefinition!$A$2:$B$50, 2, 0),"")</f>
        <v/>
      </c>
      <c r="BK983" s="71"/>
      <c r="BL983" s="79" t="str">
        <f>IFERROR(VLOOKUP(BK983, InscrTechniques!$A$2:$B$50, 2, 0),"")</f>
        <v/>
      </c>
      <c r="BM983" s="71"/>
      <c r="BN983" s="79" t="str">
        <f>IFERROR(VLOOKUP(BM983, InscrTechniques!$A$2:$B$50, 2, 0),"")</f>
        <v/>
      </c>
      <c r="BO983" s="71"/>
      <c r="BP983" s="79" t="str">
        <f>IFERROR(VLOOKUP(BO983, InscrTechniques!$A$2:$B$50, 2, 0),"")</f>
        <v/>
      </c>
      <c r="BQ983" s="71"/>
      <c r="BR983" s="79" t="str">
        <f>IFERROR(VLOOKUP(BQ983, InscrTechniques!$A$2:$B$50, 2, 0),"")</f>
        <v/>
      </c>
      <c r="BS983" s="71"/>
      <c r="BT983" s="79" t="str">
        <f>IFERROR(VLOOKUP(BS983, InscrTechniques!$A$2:$B$50, 2, 0),"")</f>
        <v/>
      </c>
      <c r="BU983" s="71"/>
      <c r="BV983" s="79" t="str">
        <f>IFERROR(VLOOKUP(BU983, InscrTechniques!$A$2:$B$50, 2, 0),"")</f>
        <v/>
      </c>
      <c r="BW983" s="125"/>
      <c r="BX983" s="79" t="str">
        <f>IFERROR(VLOOKUP(BW983, InscrTechniques!$A$2:$B$50, 2, 0),"")</f>
        <v/>
      </c>
      <c r="BY983" s="125"/>
      <c r="BZ983" s="79" t="str">
        <f>IFERROR(VLOOKUP(BY983, InscrTechniques!$A$2:$B$50, 2, 0),"")</f>
        <v/>
      </c>
      <c r="CA983" s="74"/>
      <c r="CB983" s="114" t="str">
        <f>IFERROR(VLOOKUP(CA983, LetterStyle!$A$2:$B$50, 2, 0),"")</f>
        <v/>
      </c>
      <c r="CC983" s="74"/>
      <c r="CD983" s="114" t="str">
        <f>IFERROR(VLOOKUP(CC983, LetterStyle!$A$2:$B$50, 2, 0),"")</f>
        <v/>
      </c>
      <c r="CE983" s="74"/>
      <c r="CF983" s="114" t="str">
        <f>IFERROR(VLOOKUP(CE983, LetterStyle!$A$2:$B$50, 2, 0),"")</f>
        <v/>
      </c>
      <c r="CG983" s="74"/>
      <c r="CH983" s="79" t="str">
        <f>IFERROR(VLOOKUP(CG983, LetterStyle!$A$2:$B$50, 2, 0),"")</f>
        <v/>
      </c>
      <c r="CI983" s="71"/>
      <c r="CJ983" s="79" t="str">
        <f>IFERROR(VLOOKUP(CI983, DecMotifs!$A$1:$B$306, 2, 0),"")</f>
        <v/>
      </c>
      <c r="CK983" s="71"/>
      <c r="CL983" s="79" t="str">
        <f>IFERROR(VLOOKUP(CK983, DecMotifs!$A$1:$B$306, 2, 0),"")</f>
        <v/>
      </c>
      <c r="CM983" s="71"/>
      <c r="CN983" s="79" t="str">
        <f>IFERROR(VLOOKUP(CM983, DecMotifs!$A$1:$B$306, 2, 0),"")</f>
        <v/>
      </c>
      <c r="CO983" s="71"/>
      <c r="CP983" s="79" t="str">
        <f>IFERROR(VLOOKUP(CO983, MarginalDec!$A$2:$B$253, 2, 0),"")</f>
        <v/>
      </c>
      <c r="CQ983" s="71"/>
      <c r="CR983" s="79" t="str">
        <f>IFERROR(VLOOKUP(CQ983, MarginalDec!$A$2:$B$253, 2, 0),"")</f>
        <v/>
      </c>
      <c r="CS983" s="71"/>
      <c r="CT983" s="79" t="str">
        <f>IFERROR(VLOOKUP(CS983, MarginalDec!$A$2:$B$253, 2, 0),"")</f>
        <v/>
      </c>
      <c r="CU983" s="71"/>
      <c r="CV983" s="79" t="str">
        <f>IF(ISBLANK(CU983),"", IFERROR(VLOOKUP(CU983, Tooling!$A$2:$B$252, 2, 0),""))</f>
        <v/>
      </c>
      <c r="CW983" s="71"/>
      <c r="CX983" s="79" t="str">
        <f>IF(ISBLANK(CW983),"", IFERROR(VLOOKUP(CW983, Tooling!$A$2:$B$252, 2, 0),""))</f>
        <v/>
      </c>
      <c r="CY983" s="71"/>
      <c r="CZ983" s="79" t="str">
        <f>IF(ISBLANK(CY983),"", IFERROR(VLOOKUP(CY983, Repairs!$A$2:$B$252, 2, 0),""))</f>
        <v/>
      </c>
      <c r="DA983" s="77"/>
      <c r="DB983" s="71"/>
      <c r="DC983" s="79" t="str">
        <f>IFERROR(VLOOKUP(DB983, DatingReason!$A$2:$B$252, 2, 0),"")</f>
        <v/>
      </c>
      <c r="DD983" s="123" t="str">
        <f t="shared" si="195"/>
        <v/>
      </c>
      <c r="DF983" s="119" t="str">
        <f t="array" ref="DF983">IF(AND($B983&lt;&gt;"", $DE983&lt;&gt;"", $DE983&lt;&gt;"No"),MAX(IF($B983=PEOPLE!$B$4:$B$1000, PEOPLE!$Q$4:$Q$1000,""))+100,"")</f>
        <v/>
      </c>
      <c r="DG983" s="68"/>
      <c r="DH983" s="76">
        <f>COUNTIF(PEOPLE!B:B, MEMORIALS!B983)</f>
        <v>0</v>
      </c>
      <c r="DI983" s="82"/>
      <c r="DJ983" s="82"/>
      <c r="DK983" s="82"/>
      <c r="DL983" s="68"/>
      <c r="DM983" s="68"/>
      <c r="DN983" s="68"/>
      <c r="DO983" s="68"/>
      <c r="DP983" s="68"/>
    </row>
    <row r="984" spans="1:120" ht="15" customHeight="1" x14ac:dyDescent="0.25">
      <c r="A984" s="68"/>
      <c r="B984" s="69"/>
      <c r="C984" s="68"/>
      <c r="D984" s="68"/>
      <c r="E984" s="70" t="str">
        <f>IF(D984="","",VLOOKUP(D984,Denomination!$A$2:$B$50, 2, 0))</f>
        <v/>
      </c>
      <c r="F984" s="68"/>
      <c r="G984" s="71"/>
      <c r="H984" s="70" t="str">
        <f>IF(G984="","",VLOOKUP(G984,MCondition!$A$2:$B$50, 2, 0))</f>
        <v/>
      </c>
      <c r="I984" s="72"/>
      <c r="J984" s="71"/>
      <c r="K984" s="70" t="str">
        <f>IF(J984="","",VLOOKUP(J984,ICondition!$A$2:$B$50, 2, 0))</f>
        <v/>
      </c>
      <c r="L984" s="73"/>
      <c r="M984" s="73"/>
      <c r="N984" s="73"/>
      <c r="O984" s="73"/>
      <c r="P984" s="73"/>
      <c r="Q984" s="73"/>
      <c r="R984" s="78"/>
      <c r="S984" s="79" t="str">
        <f>IFERROR(VLOOKUP(R984,Material!$A$2:$B$59, 2, 0),"")</f>
        <v/>
      </c>
      <c r="T984" s="71"/>
      <c r="U984" s="79" t="str">
        <f>IFERROR(VLOOKUP(T984,Material!$A$2:$B$59, 2, 0),"")</f>
        <v/>
      </c>
      <c r="V984" s="71"/>
      <c r="W984" s="79" t="str">
        <f>IFERROR(VLOOKUP(V984,Material!$A$2:$B$59, 2, 0),"")</f>
        <v/>
      </c>
      <c r="X984" s="71"/>
      <c r="Y984" s="79" t="str">
        <f>IFERROR(VLOOKUP(X984,Material!$A$2:$B$59, 2, 0),"")</f>
        <v/>
      </c>
      <c r="Z984" s="71"/>
      <c r="AA984" s="79" t="str">
        <f>IFERROR(VLOOKUP(Z984,Material!$A$2:$B$59, 2, 0),"")</f>
        <v/>
      </c>
      <c r="AB984" s="74"/>
      <c r="AC984" s="75" t="e">
        <f t="shared" si="184"/>
        <v>#VALUE!</v>
      </c>
      <c r="AD984" s="75" t="e">
        <f t="shared" si="185"/>
        <v>#VALUE!</v>
      </c>
      <c r="AE984" s="75" t="e">
        <f t="shared" si="187"/>
        <v>#VALUE!</v>
      </c>
      <c r="AF984" s="75" t="e">
        <f t="shared" si="186"/>
        <v>#VALUE!</v>
      </c>
      <c r="AG984" s="75" t="e">
        <f t="shared" si="188"/>
        <v>#VALUE!</v>
      </c>
      <c r="AH984" s="75" t="e">
        <f t="shared" si="189"/>
        <v>#VALUE!</v>
      </c>
      <c r="AI984" s="75" t="e">
        <f t="shared" si="190"/>
        <v>#VALUE!</v>
      </c>
      <c r="AJ984" s="80" t="e">
        <f t="shared" si="191"/>
        <v>#VALUE!</v>
      </c>
      <c r="AK984" s="79" t="str">
        <f>(IFERROR(VLOOKUP(AB984,Categories!$A$2:$B$20,2,1),""))</f>
        <v/>
      </c>
      <c r="AL984" s="79" t="str">
        <f ca="1">IFERROR(VLOOKUP((HLOOKUP((VLOOKUP($AB984,Categories!$A$2:$F$20,3,1)), $AB$3:$AJ984, (ROW()-ROW($AB$3)+1), 0)), INDIRECT(VLOOKUP($AB984,Categories!$A$2:$F$20,6,1)),2,0),AK984)</f>
        <v/>
      </c>
      <c r="AM984" s="79" t="str">
        <f ca="1">IFERROR(VLOOKUP((HLOOKUP((VLOOKUP($AB984,Categories!$A$2:$F$20,4,1)),$AB$3:$AJ984,(ROW()-ROW($AB$3)+1),0)),INDIRECT(VLOOKUP($AB984,Categories!$A$2:$H$20,7,1)),2,0),"")</f>
        <v/>
      </c>
      <c r="AN984" s="79" t="str">
        <f ca="1">IFERROR(VLOOKUP((HLOOKUP((VLOOKUP($AB984,Categories!$A$2:$F$20,5,1)), $AB$3:$AJ984, (ROW()-ROW($AB$3)+1), 0)), INDIRECT(VLOOKUP($AB984,Categories!$A$2:$H$20,8,1)),2,0),"")</f>
        <v/>
      </c>
      <c r="AO984" s="79" t="str">
        <f t="shared" ca="1" si="192"/>
        <v/>
      </c>
      <c r="AP984" s="81"/>
      <c r="AQ984" s="70" t="str">
        <f>IFERROR(VLOOKUP(VALUE(MID(AP984,1,1)),AdditionalElements!$A$2:$B$50,2,0),"")</f>
        <v/>
      </c>
      <c r="AR984" s="70" t="str">
        <f>IFERROR(VLOOKUP(VALUE(MID(AP984,2,1)),AdditionalElements!$H$2:$I$50,2,0),"")</f>
        <v/>
      </c>
      <c r="AS984" s="70" t="str">
        <f>IFERROR(VLOOKUP(VALUE(MID(AP984,3,1)),AdditionalElements!$O$2:$P$50,2,0),"")</f>
        <v/>
      </c>
      <c r="AT984" s="70" t="str">
        <f>IFERROR(VLOOKUP(VALUE(MID(AP984,4,1)),AdditionalElements!$V$2:$W$50,2,0),"")</f>
        <v/>
      </c>
      <c r="AU984" s="71"/>
      <c r="AV984" s="79" t="str">
        <f>IFERROR(IF(VALUE(MID(AU984,1,1))=1, VLOOKUP(VALUE(MID(AU984,1,1)), TxtPanelShape!$A$2:$C$50, 3, 0), (IF(VALUE(MID(AU984,1,1))&gt;=7, VLOOKUP(VALUE(MID(AU984,1,1)), TxtPanelShape!$A$2:$C$50, 3, 0),VLOOKUP(VALUE(MID(AU984,1,2)),TxtPanelShape!$A$2:$C$50,3,0)))), "")</f>
        <v/>
      </c>
      <c r="AW984" s="79" t="str">
        <f>IFERROR(IF(VALUE(MID(AU984,1,1))=1, ", "&amp;VLOOKUP(VALUE(MID(AU984,2,1)), TxtPanelShape!$H$2:$I$50, 2, 0), IF(VALUE(MID(AU984,1,1))&gt;=7, ", "&amp;VLOOKUP(VALUE(MID(AU984,2,1)), TxtPanelShape!$H$2:$I$50, 2, 0),"")), "")</f>
        <v/>
      </c>
      <c r="AX984" s="79" t="str">
        <f>IFERROR(IF(VALUE(MID(AU984,1,1))=1, ", "&amp;VLOOKUP(VALUE(MID(AU984,3,1)), TxtPanelShape!$O$2:$P$50, 2, 0), IF(VALUE(MID(AU984,1,1))&gt;=7, ", "&amp;VLOOKUP(VALUE(MID(AU984,3,1)), TxtPanelShape!$O$2:$P$50, 2, 0),"")),"")</f>
        <v/>
      </c>
      <c r="AY984" s="79" t="str">
        <f>IFERROR("; "&amp;VLOOKUP(VALUE(MID(AU984,4,1)), TxtPanelShape!$V$2:$W$50,2,0),"")</f>
        <v/>
      </c>
      <c r="AZ984" s="79" t="str">
        <f t="shared" si="193"/>
        <v/>
      </c>
      <c r="BA984" s="71"/>
      <c r="BB984" s="79" t="str">
        <f>IFERROR(IF(VALUE(MID(BA984,1,1))=1, VLOOKUP(VALUE(MID(BA984,1,1)), TxtPanelShape!$A$2:$C$50, 3, 0), (IF(VALUE(MID(BA984,1,1))&gt;=7, VLOOKUP(VALUE(MID(BA984,1,1)), TxtPanelShape!$A$2:$C$50, 3, 0),VLOOKUP(VALUE(MID(BA984,1,2)),TxtPanelShape!$A$2:$C$50,3,0)))), "")</f>
        <v/>
      </c>
      <c r="BC984" s="79" t="str">
        <f>IFERROR(IF(VALUE(MID(BA984,1,1))=1, ", "&amp;VLOOKUP(VALUE(MID(BA984,2,1)), TxtPanelShape!$H$2:$I$50, 2, 0), IF(VALUE(MID(BA984,1,1))&gt;=7, ", "&amp;VLOOKUP(VALUE(MID(BA984,2,1)), TxtPanelShape!$H$2:$I$50, 2, 0),"")), "")</f>
        <v/>
      </c>
      <c r="BD984" s="79" t="str">
        <f>IFERROR(IF(VALUE(MID(BA984,1,1))=1, ", "&amp;VLOOKUP(VALUE(MID(BA984,3,1)), TxtPanelShape!$O$2:$P$50, 2, 0), IF(VALUE(MID(BA984,1,1))&gt;=7, ", "&amp;VLOOKUP(VALUE(MID(BA984,3,1)), TxtPanelShape!$O$2:$P$50, 2, 0),"")),"")</f>
        <v/>
      </c>
      <c r="BE984" s="79" t="str">
        <f>IFERROR("; "&amp;VLOOKUP(VALUE(MID(BA984,4,1)), TxtPanelShape!$V$2:$W$50,2,0),"")</f>
        <v/>
      </c>
      <c r="BF984" s="79" t="str">
        <f t="shared" si="194"/>
        <v/>
      </c>
      <c r="BG984" s="71"/>
      <c r="BH984" s="79" t="str">
        <f>IFERROR(VLOOKUP(BG984, TxtPanelDefinition!$A$2:$B$50, 2, 0),"")</f>
        <v/>
      </c>
      <c r="BI984" s="71"/>
      <c r="BJ984" s="79" t="str">
        <f>IFERROR(VLOOKUP(BI984, TxtPanelDefinition!$A$2:$B$50, 2, 0),"")</f>
        <v/>
      </c>
      <c r="BK984" s="71"/>
      <c r="BL984" s="79" t="str">
        <f>IFERROR(VLOOKUP(BK984, InscrTechniques!$A$2:$B$50, 2, 0),"")</f>
        <v/>
      </c>
      <c r="BM984" s="71"/>
      <c r="BN984" s="79" t="str">
        <f>IFERROR(VLOOKUP(BM984, InscrTechniques!$A$2:$B$50, 2, 0),"")</f>
        <v/>
      </c>
      <c r="BO984" s="71"/>
      <c r="BP984" s="79" t="str">
        <f>IFERROR(VLOOKUP(BO984, InscrTechniques!$A$2:$B$50, 2, 0),"")</f>
        <v/>
      </c>
      <c r="BQ984" s="71"/>
      <c r="BR984" s="79" t="str">
        <f>IFERROR(VLOOKUP(BQ984, InscrTechniques!$A$2:$B$50, 2, 0),"")</f>
        <v/>
      </c>
      <c r="BS984" s="71"/>
      <c r="BT984" s="79" t="str">
        <f>IFERROR(VLOOKUP(BS984, InscrTechniques!$A$2:$B$50, 2, 0),"")</f>
        <v/>
      </c>
      <c r="BU984" s="71"/>
      <c r="BV984" s="79" t="str">
        <f>IFERROR(VLOOKUP(BU984, InscrTechniques!$A$2:$B$50, 2, 0),"")</f>
        <v/>
      </c>
      <c r="BW984" s="125"/>
      <c r="BX984" s="79" t="str">
        <f>IFERROR(VLOOKUP(BW984, InscrTechniques!$A$2:$B$50, 2, 0),"")</f>
        <v/>
      </c>
      <c r="BY984" s="125"/>
      <c r="BZ984" s="79" t="str">
        <f>IFERROR(VLOOKUP(BY984, InscrTechniques!$A$2:$B$50, 2, 0),"")</f>
        <v/>
      </c>
      <c r="CA984" s="74"/>
      <c r="CB984" s="114" t="str">
        <f>IFERROR(VLOOKUP(CA984, LetterStyle!$A$2:$B$50, 2, 0),"")</f>
        <v/>
      </c>
      <c r="CC984" s="74"/>
      <c r="CD984" s="114" t="str">
        <f>IFERROR(VLOOKUP(CC984, LetterStyle!$A$2:$B$50, 2, 0),"")</f>
        <v/>
      </c>
      <c r="CE984" s="74"/>
      <c r="CF984" s="114" t="str">
        <f>IFERROR(VLOOKUP(CE984, LetterStyle!$A$2:$B$50, 2, 0),"")</f>
        <v/>
      </c>
      <c r="CG984" s="74"/>
      <c r="CH984" s="79" t="str">
        <f>IFERROR(VLOOKUP(CG984, LetterStyle!$A$2:$B$50, 2, 0),"")</f>
        <v/>
      </c>
      <c r="CI984" s="71"/>
      <c r="CJ984" s="79" t="str">
        <f>IFERROR(VLOOKUP(CI984, DecMotifs!$A$1:$B$306, 2, 0),"")</f>
        <v/>
      </c>
      <c r="CK984" s="71"/>
      <c r="CL984" s="79" t="str">
        <f>IFERROR(VLOOKUP(CK984, DecMotifs!$A$1:$B$306, 2, 0),"")</f>
        <v/>
      </c>
      <c r="CM984" s="71"/>
      <c r="CN984" s="79" t="str">
        <f>IFERROR(VLOOKUP(CM984, DecMotifs!$A$1:$B$306, 2, 0),"")</f>
        <v/>
      </c>
      <c r="CO984" s="71"/>
      <c r="CP984" s="79" t="str">
        <f>IFERROR(VLOOKUP(CO984, MarginalDec!$A$2:$B$253, 2, 0),"")</f>
        <v/>
      </c>
      <c r="CQ984" s="71"/>
      <c r="CR984" s="79" t="str">
        <f>IFERROR(VLOOKUP(CQ984, MarginalDec!$A$2:$B$253, 2, 0),"")</f>
        <v/>
      </c>
      <c r="CS984" s="71"/>
      <c r="CT984" s="79" t="str">
        <f>IFERROR(VLOOKUP(CS984, MarginalDec!$A$2:$B$253, 2, 0),"")</f>
        <v/>
      </c>
      <c r="CU984" s="71"/>
      <c r="CV984" s="79" t="str">
        <f>IF(ISBLANK(CU984),"", IFERROR(VLOOKUP(CU984, Tooling!$A$2:$B$252, 2, 0),""))</f>
        <v/>
      </c>
      <c r="CW984" s="71"/>
      <c r="CX984" s="79" t="str">
        <f>IF(ISBLANK(CW984),"", IFERROR(VLOOKUP(CW984, Tooling!$A$2:$B$252, 2, 0),""))</f>
        <v/>
      </c>
      <c r="CY984" s="71"/>
      <c r="CZ984" s="79" t="str">
        <f>IF(ISBLANK(CY984),"", IFERROR(VLOOKUP(CY984, Repairs!$A$2:$B$252, 2, 0),""))</f>
        <v/>
      </c>
      <c r="DA984" s="77"/>
      <c r="DB984" s="71"/>
      <c r="DC984" s="79" t="str">
        <f>IFERROR(VLOOKUP(DB984, DatingReason!$A$2:$B$252, 2, 0),"")</f>
        <v/>
      </c>
      <c r="DD984" s="123" t="str">
        <f t="shared" si="195"/>
        <v/>
      </c>
      <c r="DF984" s="119" t="str">
        <f t="array" ref="DF984">IF(AND($B984&lt;&gt;"", $DE984&lt;&gt;"", $DE984&lt;&gt;"No"),MAX(IF($B984=PEOPLE!$B$4:$B$1000, PEOPLE!$Q$4:$Q$1000,""))+100,"")</f>
        <v/>
      </c>
      <c r="DG984" s="68"/>
      <c r="DH984" s="76">
        <f>COUNTIF(PEOPLE!B:B, MEMORIALS!B984)</f>
        <v>0</v>
      </c>
      <c r="DI984" s="82"/>
      <c r="DJ984" s="82"/>
      <c r="DK984" s="82"/>
      <c r="DL984" s="68"/>
      <c r="DM984" s="68"/>
      <c r="DN984" s="68"/>
      <c r="DO984" s="68"/>
      <c r="DP984" s="68"/>
    </row>
    <row r="985" spans="1:120" ht="15" customHeight="1" x14ac:dyDescent="0.25">
      <c r="A985" s="68"/>
      <c r="B985" s="69"/>
      <c r="C985" s="68"/>
      <c r="D985" s="68"/>
      <c r="E985" s="70" t="str">
        <f>IF(D985="","",VLOOKUP(D985,Denomination!$A$2:$B$50, 2, 0))</f>
        <v/>
      </c>
      <c r="F985" s="68"/>
      <c r="G985" s="71"/>
      <c r="H985" s="70" t="str">
        <f>IF(G985="","",VLOOKUP(G985,MCondition!$A$2:$B$50, 2, 0))</f>
        <v/>
      </c>
      <c r="I985" s="72"/>
      <c r="J985" s="71"/>
      <c r="K985" s="70" t="str">
        <f>IF(J985="","",VLOOKUP(J985,ICondition!$A$2:$B$50, 2, 0))</f>
        <v/>
      </c>
      <c r="L985" s="73"/>
      <c r="M985" s="73"/>
      <c r="N985" s="73"/>
      <c r="O985" s="73"/>
      <c r="P985" s="73"/>
      <c r="Q985" s="73"/>
      <c r="R985" s="78"/>
      <c r="S985" s="79" t="str">
        <f>IFERROR(VLOOKUP(R985,Material!$A$2:$B$59, 2, 0),"")</f>
        <v/>
      </c>
      <c r="T985" s="71"/>
      <c r="U985" s="79" t="str">
        <f>IFERROR(VLOOKUP(T985,Material!$A$2:$B$59, 2, 0),"")</f>
        <v/>
      </c>
      <c r="V985" s="71"/>
      <c r="W985" s="79" t="str">
        <f>IFERROR(VLOOKUP(V985,Material!$A$2:$B$59, 2, 0),"")</f>
        <v/>
      </c>
      <c r="X985" s="71"/>
      <c r="Y985" s="79" t="str">
        <f>IFERROR(VLOOKUP(X985,Material!$A$2:$B$59, 2, 0),"")</f>
        <v/>
      </c>
      <c r="Z985" s="71"/>
      <c r="AA985" s="79" t="str">
        <f>IFERROR(VLOOKUP(Z985,Material!$A$2:$B$59, 2, 0),"")</f>
        <v/>
      </c>
      <c r="AB985" s="74"/>
      <c r="AC985" s="75" t="e">
        <f t="shared" si="184"/>
        <v>#VALUE!</v>
      </c>
      <c r="AD985" s="75" t="e">
        <f t="shared" si="185"/>
        <v>#VALUE!</v>
      </c>
      <c r="AE985" s="75" t="e">
        <f t="shared" si="187"/>
        <v>#VALUE!</v>
      </c>
      <c r="AF985" s="75" t="e">
        <f t="shared" si="186"/>
        <v>#VALUE!</v>
      </c>
      <c r="AG985" s="75" t="e">
        <f t="shared" si="188"/>
        <v>#VALUE!</v>
      </c>
      <c r="AH985" s="75" t="e">
        <f t="shared" si="189"/>
        <v>#VALUE!</v>
      </c>
      <c r="AI985" s="75" t="e">
        <f t="shared" si="190"/>
        <v>#VALUE!</v>
      </c>
      <c r="AJ985" s="80" t="e">
        <f t="shared" si="191"/>
        <v>#VALUE!</v>
      </c>
      <c r="AK985" s="79" t="str">
        <f>(IFERROR(VLOOKUP(AB985,Categories!$A$2:$B$20,2,1),""))</f>
        <v/>
      </c>
      <c r="AL985" s="79" t="str">
        <f ca="1">IFERROR(VLOOKUP((HLOOKUP((VLOOKUP($AB985,Categories!$A$2:$F$20,3,1)), $AB$3:$AJ985, (ROW()-ROW($AB$3)+1), 0)), INDIRECT(VLOOKUP($AB985,Categories!$A$2:$F$20,6,1)),2,0),AK985)</f>
        <v/>
      </c>
      <c r="AM985" s="79" t="str">
        <f ca="1">IFERROR(VLOOKUP((HLOOKUP((VLOOKUP($AB985,Categories!$A$2:$F$20,4,1)),$AB$3:$AJ985,(ROW()-ROW($AB$3)+1),0)),INDIRECT(VLOOKUP($AB985,Categories!$A$2:$H$20,7,1)),2,0),"")</f>
        <v/>
      </c>
      <c r="AN985" s="79" t="str">
        <f ca="1">IFERROR(VLOOKUP((HLOOKUP((VLOOKUP($AB985,Categories!$A$2:$F$20,5,1)), $AB$3:$AJ985, (ROW()-ROW($AB$3)+1), 0)), INDIRECT(VLOOKUP($AB985,Categories!$A$2:$H$20,8,1)),2,0),"")</f>
        <v/>
      </c>
      <c r="AO985" s="79" t="str">
        <f t="shared" ca="1" si="192"/>
        <v/>
      </c>
      <c r="AP985" s="81"/>
      <c r="AQ985" s="70" t="str">
        <f>IFERROR(VLOOKUP(VALUE(MID(AP985,1,1)),AdditionalElements!$A$2:$B$50,2,0),"")</f>
        <v/>
      </c>
      <c r="AR985" s="70" t="str">
        <f>IFERROR(VLOOKUP(VALUE(MID(AP985,2,1)),AdditionalElements!$H$2:$I$50,2,0),"")</f>
        <v/>
      </c>
      <c r="AS985" s="70" t="str">
        <f>IFERROR(VLOOKUP(VALUE(MID(AP985,3,1)),AdditionalElements!$O$2:$P$50,2,0),"")</f>
        <v/>
      </c>
      <c r="AT985" s="70" t="str">
        <f>IFERROR(VLOOKUP(VALUE(MID(AP985,4,1)),AdditionalElements!$V$2:$W$50,2,0),"")</f>
        <v/>
      </c>
      <c r="AU985" s="71"/>
      <c r="AV985" s="79" t="str">
        <f>IFERROR(IF(VALUE(MID(AU985,1,1))=1, VLOOKUP(VALUE(MID(AU985,1,1)), TxtPanelShape!$A$2:$C$50, 3, 0), (IF(VALUE(MID(AU985,1,1))&gt;=7, VLOOKUP(VALUE(MID(AU985,1,1)), TxtPanelShape!$A$2:$C$50, 3, 0),VLOOKUP(VALUE(MID(AU985,1,2)),TxtPanelShape!$A$2:$C$50,3,0)))), "")</f>
        <v/>
      </c>
      <c r="AW985" s="79" t="str">
        <f>IFERROR(IF(VALUE(MID(AU985,1,1))=1, ", "&amp;VLOOKUP(VALUE(MID(AU985,2,1)), TxtPanelShape!$H$2:$I$50, 2, 0), IF(VALUE(MID(AU985,1,1))&gt;=7, ", "&amp;VLOOKUP(VALUE(MID(AU985,2,1)), TxtPanelShape!$H$2:$I$50, 2, 0),"")), "")</f>
        <v/>
      </c>
      <c r="AX985" s="79" t="str">
        <f>IFERROR(IF(VALUE(MID(AU985,1,1))=1, ", "&amp;VLOOKUP(VALUE(MID(AU985,3,1)), TxtPanelShape!$O$2:$P$50, 2, 0), IF(VALUE(MID(AU985,1,1))&gt;=7, ", "&amp;VLOOKUP(VALUE(MID(AU985,3,1)), TxtPanelShape!$O$2:$P$50, 2, 0),"")),"")</f>
        <v/>
      </c>
      <c r="AY985" s="79" t="str">
        <f>IFERROR("; "&amp;VLOOKUP(VALUE(MID(AU985,4,1)), TxtPanelShape!$V$2:$W$50,2,0),"")</f>
        <v/>
      </c>
      <c r="AZ985" s="79" t="str">
        <f t="shared" si="193"/>
        <v/>
      </c>
      <c r="BA985" s="71"/>
      <c r="BB985" s="79" t="str">
        <f>IFERROR(IF(VALUE(MID(BA985,1,1))=1, VLOOKUP(VALUE(MID(BA985,1,1)), TxtPanelShape!$A$2:$C$50, 3, 0), (IF(VALUE(MID(BA985,1,1))&gt;=7, VLOOKUP(VALUE(MID(BA985,1,1)), TxtPanelShape!$A$2:$C$50, 3, 0),VLOOKUP(VALUE(MID(BA985,1,2)),TxtPanelShape!$A$2:$C$50,3,0)))), "")</f>
        <v/>
      </c>
      <c r="BC985" s="79" t="str">
        <f>IFERROR(IF(VALUE(MID(BA985,1,1))=1, ", "&amp;VLOOKUP(VALUE(MID(BA985,2,1)), TxtPanelShape!$H$2:$I$50, 2, 0), IF(VALUE(MID(BA985,1,1))&gt;=7, ", "&amp;VLOOKUP(VALUE(MID(BA985,2,1)), TxtPanelShape!$H$2:$I$50, 2, 0),"")), "")</f>
        <v/>
      </c>
      <c r="BD985" s="79" t="str">
        <f>IFERROR(IF(VALUE(MID(BA985,1,1))=1, ", "&amp;VLOOKUP(VALUE(MID(BA985,3,1)), TxtPanelShape!$O$2:$P$50, 2, 0), IF(VALUE(MID(BA985,1,1))&gt;=7, ", "&amp;VLOOKUP(VALUE(MID(BA985,3,1)), TxtPanelShape!$O$2:$P$50, 2, 0),"")),"")</f>
        <v/>
      </c>
      <c r="BE985" s="79" t="str">
        <f>IFERROR("; "&amp;VLOOKUP(VALUE(MID(BA985,4,1)), TxtPanelShape!$V$2:$W$50,2,0),"")</f>
        <v/>
      </c>
      <c r="BF985" s="79" t="str">
        <f t="shared" si="194"/>
        <v/>
      </c>
      <c r="BG985" s="71"/>
      <c r="BH985" s="79" t="str">
        <f>IFERROR(VLOOKUP(BG985, TxtPanelDefinition!$A$2:$B$50, 2, 0),"")</f>
        <v/>
      </c>
      <c r="BI985" s="71"/>
      <c r="BJ985" s="79" t="str">
        <f>IFERROR(VLOOKUP(BI985, TxtPanelDefinition!$A$2:$B$50, 2, 0),"")</f>
        <v/>
      </c>
      <c r="BK985" s="71"/>
      <c r="BL985" s="79" t="str">
        <f>IFERROR(VLOOKUP(BK985, InscrTechniques!$A$2:$B$50, 2, 0),"")</f>
        <v/>
      </c>
      <c r="BM985" s="71"/>
      <c r="BN985" s="79" t="str">
        <f>IFERROR(VLOOKUP(BM985, InscrTechniques!$A$2:$B$50, 2, 0),"")</f>
        <v/>
      </c>
      <c r="BO985" s="71"/>
      <c r="BP985" s="79" t="str">
        <f>IFERROR(VLOOKUP(BO985, InscrTechniques!$A$2:$B$50, 2, 0),"")</f>
        <v/>
      </c>
      <c r="BQ985" s="71"/>
      <c r="BR985" s="79" t="str">
        <f>IFERROR(VLOOKUP(BQ985, InscrTechniques!$A$2:$B$50, 2, 0),"")</f>
        <v/>
      </c>
      <c r="BS985" s="71"/>
      <c r="BT985" s="79" t="str">
        <f>IFERROR(VLOOKUP(BS985, InscrTechniques!$A$2:$B$50, 2, 0),"")</f>
        <v/>
      </c>
      <c r="BU985" s="71"/>
      <c r="BV985" s="79" t="str">
        <f>IFERROR(VLOOKUP(BU985, InscrTechniques!$A$2:$B$50, 2, 0),"")</f>
        <v/>
      </c>
      <c r="BW985" s="125"/>
      <c r="BX985" s="79" t="str">
        <f>IFERROR(VLOOKUP(BW985, InscrTechniques!$A$2:$B$50, 2, 0),"")</f>
        <v/>
      </c>
      <c r="BY985" s="125"/>
      <c r="BZ985" s="79" t="str">
        <f>IFERROR(VLOOKUP(BY985, InscrTechniques!$A$2:$B$50, 2, 0),"")</f>
        <v/>
      </c>
      <c r="CA985" s="74"/>
      <c r="CB985" s="114" t="str">
        <f>IFERROR(VLOOKUP(CA985, LetterStyle!$A$2:$B$50, 2, 0),"")</f>
        <v/>
      </c>
      <c r="CC985" s="74"/>
      <c r="CD985" s="114" t="str">
        <f>IFERROR(VLOOKUP(CC985, LetterStyle!$A$2:$B$50, 2, 0),"")</f>
        <v/>
      </c>
      <c r="CE985" s="74"/>
      <c r="CF985" s="114" t="str">
        <f>IFERROR(VLOOKUP(CE985, LetterStyle!$A$2:$B$50, 2, 0),"")</f>
        <v/>
      </c>
      <c r="CG985" s="74"/>
      <c r="CH985" s="79" t="str">
        <f>IFERROR(VLOOKUP(CG985, LetterStyle!$A$2:$B$50, 2, 0),"")</f>
        <v/>
      </c>
      <c r="CI985" s="71"/>
      <c r="CJ985" s="79" t="str">
        <f>IFERROR(VLOOKUP(CI985, DecMotifs!$A$1:$B$306, 2, 0),"")</f>
        <v/>
      </c>
      <c r="CK985" s="71"/>
      <c r="CL985" s="79" t="str">
        <f>IFERROR(VLOOKUP(CK985, DecMotifs!$A$1:$B$306, 2, 0),"")</f>
        <v/>
      </c>
      <c r="CM985" s="71"/>
      <c r="CN985" s="79" t="str">
        <f>IFERROR(VLOOKUP(CM985, DecMotifs!$A$1:$B$306, 2, 0),"")</f>
        <v/>
      </c>
      <c r="CO985" s="71"/>
      <c r="CP985" s="79" t="str">
        <f>IFERROR(VLOOKUP(CO985, MarginalDec!$A$2:$B$253, 2, 0),"")</f>
        <v/>
      </c>
      <c r="CQ985" s="71"/>
      <c r="CR985" s="79" t="str">
        <f>IFERROR(VLOOKUP(CQ985, MarginalDec!$A$2:$B$253, 2, 0),"")</f>
        <v/>
      </c>
      <c r="CS985" s="71"/>
      <c r="CT985" s="79" t="str">
        <f>IFERROR(VLOOKUP(CS985, MarginalDec!$A$2:$B$253, 2, 0),"")</f>
        <v/>
      </c>
      <c r="CU985" s="71"/>
      <c r="CV985" s="79" t="str">
        <f>IF(ISBLANK(CU985),"", IFERROR(VLOOKUP(CU985, Tooling!$A$2:$B$252, 2, 0),""))</f>
        <v/>
      </c>
      <c r="CW985" s="71"/>
      <c r="CX985" s="79" t="str">
        <f>IF(ISBLANK(CW985),"", IFERROR(VLOOKUP(CW985, Tooling!$A$2:$B$252, 2, 0),""))</f>
        <v/>
      </c>
      <c r="CY985" s="71"/>
      <c r="CZ985" s="79" t="str">
        <f>IF(ISBLANK(CY985),"", IFERROR(VLOOKUP(CY985, Repairs!$A$2:$B$252, 2, 0),""))</f>
        <v/>
      </c>
      <c r="DA985" s="77"/>
      <c r="DB985" s="71"/>
      <c r="DC985" s="79" t="str">
        <f>IFERROR(VLOOKUP(DB985, DatingReason!$A$2:$B$252, 2, 0),"")</f>
        <v/>
      </c>
      <c r="DD985" s="123" t="str">
        <f t="shared" si="195"/>
        <v/>
      </c>
      <c r="DF985" s="119" t="str">
        <f t="array" ref="DF985">IF(AND($B985&lt;&gt;"", $DE985&lt;&gt;"", $DE985&lt;&gt;"No"),MAX(IF($B985=PEOPLE!$B$4:$B$1000, PEOPLE!$Q$4:$Q$1000,""))+100,"")</f>
        <v/>
      </c>
      <c r="DG985" s="68"/>
      <c r="DH985" s="76">
        <f>COUNTIF(PEOPLE!B:B, MEMORIALS!B985)</f>
        <v>0</v>
      </c>
      <c r="DI985" s="82"/>
      <c r="DJ985" s="82"/>
      <c r="DK985" s="82"/>
      <c r="DL985" s="68"/>
      <c r="DM985" s="68"/>
      <c r="DN985" s="68"/>
      <c r="DO985" s="68"/>
      <c r="DP985" s="68"/>
    </row>
    <row r="986" spans="1:120" ht="15" customHeight="1" x14ac:dyDescent="0.25">
      <c r="A986" s="68"/>
      <c r="B986" s="69"/>
      <c r="C986" s="68"/>
      <c r="D986" s="68"/>
      <c r="E986" s="70" t="str">
        <f>IF(D986="","",VLOOKUP(D986,Denomination!$A$2:$B$50, 2, 0))</f>
        <v/>
      </c>
      <c r="F986" s="68"/>
      <c r="G986" s="71"/>
      <c r="H986" s="70" t="str">
        <f>IF(G986="","",VLOOKUP(G986,MCondition!$A$2:$B$50, 2, 0))</f>
        <v/>
      </c>
      <c r="I986" s="72"/>
      <c r="J986" s="71"/>
      <c r="K986" s="70" t="str">
        <f>IF(J986="","",VLOOKUP(J986,ICondition!$A$2:$B$50, 2, 0))</f>
        <v/>
      </c>
      <c r="L986" s="73"/>
      <c r="M986" s="73"/>
      <c r="N986" s="73"/>
      <c r="O986" s="73"/>
      <c r="P986" s="73"/>
      <c r="Q986" s="73"/>
      <c r="R986" s="78"/>
      <c r="S986" s="79" t="str">
        <f>IFERROR(VLOOKUP(R986,Material!$A$2:$B$59, 2, 0),"")</f>
        <v/>
      </c>
      <c r="T986" s="71"/>
      <c r="U986" s="79" t="str">
        <f>IFERROR(VLOOKUP(T986,Material!$A$2:$B$59, 2, 0),"")</f>
        <v/>
      </c>
      <c r="V986" s="71"/>
      <c r="W986" s="79" t="str">
        <f>IFERROR(VLOOKUP(V986,Material!$A$2:$B$59, 2, 0),"")</f>
        <v/>
      </c>
      <c r="X986" s="71"/>
      <c r="Y986" s="79" t="str">
        <f>IFERROR(VLOOKUP(X986,Material!$A$2:$B$59, 2, 0),"")</f>
        <v/>
      </c>
      <c r="Z986" s="71"/>
      <c r="AA986" s="79" t="str">
        <f>IFERROR(VLOOKUP(Z986,Material!$A$2:$B$59, 2, 0),"")</f>
        <v/>
      </c>
      <c r="AB986" s="74"/>
      <c r="AC986" s="75" t="e">
        <f t="shared" si="184"/>
        <v>#VALUE!</v>
      </c>
      <c r="AD986" s="75" t="e">
        <f t="shared" si="185"/>
        <v>#VALUE!</v>
      </c>
      <c r="AE986" s="75" t="e">
        <f t="shared" si="187"/>
        <v>#VALUE!</v>
      </c>
      <c r="AF986" s="75" t="e">
        <f t="shared" si="186"/>
        <v>#VALUE!</v>
      </c>
      <c r="AG986" s="75" t="e">
        <f t="shared" si="188"/>
        <v>#VALUE!</v>
      </c>
      <c r="AH986" s="75" t="e">
        <f t="shared" si="189"/>
        <v>#VALUE!</v>
      </c>
      <c r="AI986" s="75" t="e">
        <f t="shared" si="190"/>
        <v>#VALUE!</v>
      </c>
      <c r="AJ986" s="80" t="e">
        <f t="shared" si="191"/>
        <v>#VALUE!</v>
      </c>
      <c r="AK986" s="79" t="str">
        <f>(IFERROR(VLOOKUP(AB986,Categories!$A$2:$B$20,2,1),""))</f>
        <v/>
      </c>
      <c r="AL986" s="79" t="str">
        <f ca="1">IFERROR(VLOOKUP((HLOOKUP((VLOOKUP($AB986,Categories!$A$2:$F$20,3,1)), $AB$3:$AJ986, (ROW()-ROW($AB$3)+1), 0)), INDIRECT(VLOOKUP($AB986,Categories!$A$2:$F$20,6,1)),2,0),AK986)</f>
        <v/>
      </c>
      <c r="AM986" s="79" t="str">
        <f ca="1">IFERROR(VLOOKUP((HLOOKUP((VLOOKUP($AB986,Categories!$A$2:$F$20,4,1)),$AB$3:$AJ986,(ROW()-ROW($AB$3)+1),0)),INDIRECT(VLOOKUP($AB986,Categories!$A$2:$H$20,7,1)),2,0),"")</f>
        <v/>
      </c>
      <c r="AN986" s="79" t="str">
        <f ca="1">IFERROR(VLOOKUP((HLOOKUP((VLOOKUP($AB986,Categories!$A$2:$F$20,5,1)), $AB$3:$AJ986, (ROW()-ROW($AB$3)+1), 0)), INDIRECT(VLOOKUP($AB986,Categories!$A$2:$H$20,8,1)),2,0),"")</f>
        <v/>
      </c>
      <c r="AO986" s="79" t="str">
        <f t="shared" ca="1" si="192"/>
        <v/>
      </c>
      <c r="AP986" s="81"/>
      <c r="AQ986" s="70" t="str">
        <f>IFERROR(VLOOKUP(VALUE(MID(AP986,1,1)),AdditionalElements!$A$2:$B$50,2,0),"")</f>
        <v/>
      </c>
      <c r="AR986" s="70" t="str">
        <f>IFERROR(VLOOKUP(VALUE(MID(AP986,2,1)),AdditionalElements!$H$2:$I$50,2,0),"")</f>
        <v/>
      </c>
      <c r="AS986" s="70" t="str">
        <f>IFERROR(VLOOKUP(VALUE(MID(AP986,3,1)),AdditionalElements!$O$2:$P$50,2,0),"")</f>
        <v/>
      </c>
      <c r="AT986" s="70" t="str">
        <f>IFERROR(VLOOKUP(VALUE(MID(AP986,4,1)),AdditionalElements!$V$2:$W$50,2,0),"")</f>
        <v/>
      </c>
      <c r="AU986" s="71"/>
      <c r="AV986" s="79" t="str">
        <f>IFERROR(IF(VALUE(MID(AU986,1,1))=1, VLOOKUP(VALUE(MID(AU986,1,1)), TxtPanelShape!$A$2:$C$50, 3, 0), (IF(VALUE(MID(AU986,1,1))&gt;=7, VLOOKUP(VALUE(MID(AU986,1,1)), TxtPanelShape!$A$2:$C$50, 3, 0),VLOOKUP(VALUE(MID(AU986,1,2)),TxtPanelShape!$A$2:$C$50,3,0)))), "")</f>
        <v/>
      </c>
      <c r="AW986" s="79" t="str">
        <f>IFERROR(IF(VALUE(MID(AU986,1,1))=1, ", "&amp;VLOOKUP(VALUE(MID(AU986,2,1)), TxtPanelShape!$H$2:$I$50, 2, 0), IF(VALUE(MID(AU986,1,1))&gt;=7, ", "&amp;VLOOKUP(VALUE(MID(AU986,2,1)), TxtPanelShape!$H$2:$I$50, 2, 0),"")), "")</f>
        <v/>
      </c>
      <c r="AX986" s="79" t="str">
        <f>IFERROR(IF(VALUE(MID(AU986,1,1))=1, ", "&amp;VLOOKUP(VALUE(MID(AU986,3,1)), TxtPanelShape!$O$2:$P$50, 2, 0), IF(VALUE(MID(AU986,1,1))&gt;=7, ", "&amp;VLOOKUP(VALUE(MID(AU986,3,1)), TxtPanelShape!$O$2:$P$50, 2, 0),"")),"")</f>
        <v/>
      </c>
      <c r="AY986" s="79" t="str">
        <f>IFERROR("; "&amp;VLOOKUP(VALUE(MID(AU986,4,1)), TxtPanelShape!$V$2:$W$50,2,0),"")</f>
        <v/>
      </c>
      <c r="AZ986" s="79" t="str">
        <f t="shared" si="193"/>
        <v/>
      </c>
      <c r="BA986" s="71"/>
      <c r="BB986" s="79" t="str">
        <f>IFERROR(IF(VALUE(MID(BA986,1,1))=1, VLOOKUP(VALUE(MID(BA986,1,1)), TxtPanelShape!$A$2:$C$50, 3, 0), (IF(VALUE(MID(BA986,1,1))&gt;=7, VLOOKUP(VALUE(MID(BA986,1,1)), TxtPanelShape!$A$2:$C$50, 3, 0),VLOOKUP(VALUE(MID(BA986,1,2)),TxtPanelShape!$A$2:$C$50,3,0)))), "")</f>
        <v/>
      </c>
      <c r="BC986" s="79" t="str">
        <f>IFERROR(IF(VALUE(MID(BA986,1,1))=1, ", "&amp;VLOOKUP(VALUE(MID(BA986,2,1)), TxtPanelShape!$H$2:$I$50, 2, 0), IF(VALUE(MID(BA986,1,1))&gt;=7, ", "&amp;VLOOKUP(VALUE(MID(BA986,2,1)), TxtPanelShape!$H$2:$I$50, 2, 0),"")), "")</f>
        <v/>
      </c>
      <c r="BD986" s="79" t="str">
        <f>IFERROR(IF(VALUE(MID(BA986,1,1))=1, ", "&amp;VLOOKUP(VALUE(MID(BA986,3,1)), TxtPanelShape!$O$2:$P$50, 2, 0), IF(VALUE(MID(BA986,1,1))&gt;=7, ", "&amp;VLOOKUP(VALUE(MID(BA986,3,1)), TxtPanelShape!$O$2:$P$50, 2, 0),"")),"")</f>
        <v/>
      </c>
      <c r="BE986" s="79" t="str">
        <f>IFERROR("; "&amp;VLOOKUP(VALUE(MID(BA986,4,1)), TxtPanelShape!$V$2:$W$50,2,0),"")</f>
        <v/>
      </c>
      <c r="BF986" s="79" t="str">
        <f t="shared" si="194"/>
        <v/>
      </c>
      <c r="BG986" s="71"/>
      <c r="BH986" s="79" t="str">
        <f>IFERROR(VLOOKUP(BG986, TxtPanelDefinition!$A$2:$B$50, 2, 0),"")</f>
        <v/>
      </c>
      <c r="BI986" s="71"/>
      <c r="BJ986" s="79" t="str">
        <f>IFERROR(VLOOKUP(BI986, TxtPanelDefinition!$A$2:$B$50, 2, 0),"")</f>
        <v/>
      </c>
      <c r="BK986" s="71"/>
      <c r="BL986" s="79" t="str">
        <f>IFERROR(VLOOKUP(BK986, InscrTechniques!$A$2:$B$50, 2, 0),"")</f>
        <v/>
      </c>
      <c r="BM986" s="71"/>
      <c r="BN986" s="79" t="str">
        <f>IFERROR(VLOOKUP(BM986, InscrTechniques!$A$2:$B$50, 2, 0),"")</f>
        <v/>
      </c>
      <c r="BO986" s="71"/>
      <c r="BP986" s="79" t="str">
        <f>IFERROR(VLOOKUP(BO986, InscrTechniques!$A$2:$B$50, 2, 0),"")</f>
        <v/>
      </c>
      <c r="BQ986" s="71"/>
      <c r="BR986" s="79" t="str">
        <f>IFERROR(VLOOKUP(BQ986, InscrTechniques!$A$2:$B$50, 2, 0),"")</f>
        <v/>
      </c>
      <c r="BS986" s="71"/>
      <c r="BT986" s="79" t="str">
        <f>IFERROR(VLOOKUP(BS986, InscrTechniques!$A$2:$B$50, 2, 0),"")</f>
        <v/>
      </c>
      <c r="BU986" s="71"/>
      <c r="BV986" s="79" t="str">
        <f>IFERROR(VLOOKUP(BU986, InscrTechniques!$A$2:$B$50, 2, 0),"")</f>
        <v/>
      </c>
      <c r="BW986" s="125"/>
      <c r="BX986" s="79" t="str">
        <f>IFERROR(VLOOKUP(BW986, InscrTechniques!$A$2:$B$50, 2, 0),"")</f>
        <v/>
      </c>
      <c r="BY986" s="125"/>
      <c r="BZ986" s="79" t="str">
        <f>IFERROR(VLOOKUP(BY986, InscrTechniques!$A$2:$B$50, 2, 0),"")</f>
        <v/>
      </c>
      <c r="CA986" s="74"/>
      <c r="CB986" s="114" t="str">
        <f>IFERROR(VLOOKUP(CA986, LetterStyle!$A$2:$B$50, 2, 0),"")</f>
        <v/>
      </c>
      <c r="CC986" s="74"/>
      <c r="CD986" s="114" t="str">
        <f>IFERROR(VLOOKUP(CC986, LetterStyle!$A$2:$B$50, 2, 0),"")</f>
        <v/>
      </c>
      <c r="CE986" s="74"/>
      <c r="CF986" s="114" t="str">
        <f>IFERROR(VLOOKUP(CE986, LetterStyle!$A$2:$B$50, 2, 0),"")</f>
        <v/>
      </c>
      <c r="CG986" s="74"/>
      <c r="CH986" s="79" t="str">
        <f>IFERROR(VLOOKUP(CG986, LetterStyle!$A$2:$B$50, 2, 0),"")</f>
        <v/>
      </c>
      <c r="CI986" s="71"/>
      <c r="CJ986" s="79" t="str">
        <f>IFERROR(VLOOKUP(CI986, DecMotifs!$A$1:$B$306, 2, 0),"")</f>
        <v/>
      </c>
      <c r="CK986" s="71"/>
      <c r="CL986" s="79" t="str">
        <f>IFERROR(VLOOKUP(CK986, DecMotifs!$A$1:$B$306, 2, 0),"")</f>
        <v/>
      </c>
      <c r="CM986" s="71"/>
      <c r="CN986" s="79" t="str">
        <f>IFERROR(VLOOKUP(CM986, DecMotifs!$A$1:$B$306, 2, 0),"")</f>
        <v/>
      </c>
      <c r="CO986" s="71"/>
      <c r="CP986" s="79" t="str">
        <f>IFERROR(VLOOKUP(CO986, MarginalDec!$A$2:$B$253, 2, 0),"")</f>
        <v/>
      </c>
      <c r="CQ986" s="71"/>
      <c r="CR986" s="79" t="str">
        <f>IFERROR(VLOOKUP(CQ986, MarginalDec!$A$2:$B$253, 2, 0),"")</f>
        <v/>
      </c>
      <c r="CS986" s="71"/>
      <c r="CT986" s="79" t="str">
        <f>IFERROR(VLOOKUP(CS986, MarginalDec!$A$2:$B$253, 2, 0),"")</f>
        <v/>
      </c>
      <c r="CU986" s="71"/>
      <c r="CV986" s="79" t="str">
        <f>IF(ISBLANK(CU986),"", IFERROR(VLOOKUP(CU986, Tooling!$A$2:$B$252, 2, 0),""))</f>
        <v/>
      </c>
      <c r="CW986" s="71"/>
      <c r="CX986" s="79" t="str">
        <f>IF(ISBLANK(CW986),"", IFERROR(VLOOKUP(CW986, Tooling!$A$2:$B$252, 2, 0),""))</f>
        <v/>
      </c>
      <c r="CY986" s="71"/>
      <c r="CZ986" s="79" t="str">
        <f>IF(ISBLANK(CY986),"", IFERROR(VLOOKUP(CY986, Repairs!$A$2:$B$252, 2, 0),""))</f>
        <v/>
      </c>
      <c r="DA986" s="77"/>
      <c r="DB986" s="71"/>
      <c r="DC986" s="79" t="str">
        <f>IFERROR(VLOOKUP(DB986, DatingReason!$A$2:$B$252, 2, 0),"")</f>
        <v/>
      </c>
      <c r="DD986" s="123" t="str">
        <f t="shared" si="195"/>
        <v/>
      </c>
      <c r="DF986" s="119" t="str">
        <f t="array" ref="DF986">IF(AND($B986&lt;&gt;"", $DE986&lt;&gt;"", $DE986&lt;&gt;"No"),MAX(IF($B986=PEOPLE!$B$4:$B$1000, PEOPLE!$Q$4:$Q$1000,""))+100,"")</f>
        <v/>
      </c>
      <c r="DG986" s="68"/>
      <c r="DH986" s="76">
        <f>COUNTIF(PEOPLE!B:B, MEMORIALS!B986)</f>
        <v>0</v>
      </c>
      <c r="DI986" s="82"/>
      <c r="DJ986" s="82"/>
      <c r="DK986" s="82"/>
      <c r="DL986" s="68"/>
      <c r="DM986" s="68"/>
      <c r="DN986" s="68"/>
      <c r="DO986" s="68"/>
      <c r="DP986" s="68"/>
    </row>
    <row r="987" spans="1:120" ht="15" customHeight="1" x14ac:dyDescent="0.25">
      <c r="A987" s="68"/>
      <c r="B987" s="69"/>
      <c r="C987" s="68"/>
      <c r="D987" s="68"/>
      <c r="E987" s="70" t="str">
        <f>IF(D987="","",VLOOKUP(D987,Denomination!$A$2:$B$50, 2, 0))</f>
        <v/>
      </c>
      <c r="F987" s="68"/>
      <c r="G987" s="71"/>
      <c r="H987" s="70" t="str">
        <f>IF(G987="","",VLOOKUP(G987,MCondition!$A$2:$B$50, 2, 0))</f>
        <v/>
      </c>
      <c r="I987" s="72"/>
      <c r="J987" s="71"/>
      <c r="K987" s="70" t="str">
        <f>IF(J987="","",VLOOKUP(J987,ICondition!$A$2:$B$50, 2, 0))</f>
        <v/>
      </c>
      <c r="L987" s="73"/>
      <c r="M987" s="73"/>
      <c r="N987" s="73"/>
      <c r="O987" s="73"/>
      <c r="P987" s="73"/>
      <c r="Q987" s="73"/>
      <c r="R987" s="78"/>
      <c r="S987" s="79" t="str">
        <f>IFERROR(VLOOKUP(R987,Material!$A$2:$B$59, 2, 0),"")</f>
        <v/>
      </c>
      <c r="T987" s="71"/>
      <c r="U987" s="79" t="str">
        <f>IFERROR(VLOOKUP(T987,Material!$A$2:$B$59, 2, 0),"")</f>
        <v/>
      </c>
      <c r="V987" s="71"/>
      <c r="W987" s="79" t="str">
        <f>IFERROR(VLOOKUP(V987,Material!$A$2:$B$59, 2, 0),"")</f>
        <v/>
      </c>
      <c r="X987" s="71"/>
      <c r="Y987" s="79" t="str">
        <f>IFERROR(VLOOKUP(X987,Material!$A$2:$B$59, 2, 0),"")</f>
        <v/>
      </c>
      <c r="Z987" s="71"/>
      <c r="AA987" s="79" t="str">
        <f>IFERROR(VLOOKUP(Z987,Material!$A$2:$B$59, 2, 0),"")</f>
        <v/>
      </c>
      <c r="AB987" s="74"/>
      <c r="AC987" s="75" t="e">
        <f t="shared" si="184"/>
        <v>#VALUE!</v>
      </c>
      <c r="AD987" s="75" t="e">
        <f t="shared" si="185"/>
        <v>#VALUE!</v>
      </c>
      <c r="AE987" s="75" t="e">
        <f t="shared" si="187"/>
        <v>#VALUE!</v>
      </c>
      <c r="AF987" s="75" t="e">
        <f t="shared" si="186"/>
        <v>#VALUE!</v>
      </c>
      <c r="AG987" s="75" t="e">
        <f t="shared" si="188"/>
        <v>#VALUE!</v>
      </c>
      <c r="AH987" s="75" t="e">
        <f t="shared" si="189"/>
        <v>#VALUE!</v>
      </c>
      <c r="AI987" s="75" t="e">
        <f t="shared" si="190"/>
        <v>#VALUE!</v>
      </c>
      <c r="AJ987" s="80" t="e">
        <f t="shared" si="191"/>
        <v>#VALUE!</v>
      </c>
      <c r="AK987" s="79" t="str">
        <f>(IFERROR(VLOOKUP(AB987,Categories!$A$2:$B$20,2,1),""))</f>
        <v/>
      </c>
      <c r="AL987" s="79" t="str">
        <f ca="1">IFERROR(VLOOKUP((HLOOKUP((VLOOKUP($AB987,Categories!$A$2:$F$20,3,1)), $AB$3:$AJ987, (ROW()-ROW($AB$3)+1), 0)), INDIRECT(VLOOKUP($AB987,Categories!$A$2:$F$20,6,1)),2,0),AK987)</f>
        <v/>
      </c>
      <c r="AM987" s="79" t="str">
        <f ca="1">IFERROR(VLOOKUP((HLOOKUP((VLOOKUP($AB987,Categories!$A$2:$F$20,4,1)),$AB$3:$AJ987,(ROW()-ROW($AB$3)+1),0)),INDIRECT(VLOOKUP($AB987,Categories!$A$2:$H$20,7,1)),2,0),"")</f>
        <v/>
      </c>
      <c r="AN987" s="79" t="str">
        <f ca="1">IFERROR(VLOOKUP((HLOOKUP((VLOOKUP($AB987,Categories!$A$2:$F$20,5,1)), $AB$3:$AJ987, (ROW()-ROW($AB$3)+1), 0)), INDIRECT(VLOOKUP($AB987,Categories!$A$2:$H$20,8,1)),2,0),"")</f>
        <v/>
      </c>
      <c r="AO987" s="79" t="str">
        <f t="shared" ca="1" si="192"/>
        <v/>
      </c>
      <c r="AP987" s="81"/>
      <c r="AQ987" s="70" t="str">
        <f>IFERROR(VLOOKUP(VALUE(MID(AP987,1,1)),AdditionalElements!$A$2:$B$50,2,0),"")</f>
        <v/>
      </c>
      <c r="AR987" s="70" t="str">
        <f>IFERROR(VLOOKUP(VALUE(MID(AP987,2,1)),AdditionalElements!$H$2:$I$50,2,0),"")</f>
        <v/>
      </c>
      <c r="AS987" s="70" t="str">
        <f>IFERROR(VLOOKUP(VALUE(MID(AP987,3,1)),AdditionalElements!$O$2:$P$50,2,0),"")</f>
        <v/>
      </c>
      <c r="AT987" s="70" t="str">
        <f>IFERROR(VLOOKUP(VALUE(MID(AP987,4,1)),AdditionalElements!$V$2:$W$50,2,0),"")</f>
        <v/>
      </c>
      <c r="AU987" s="71"/>
      <c r="AV987" s="79" t="str">
        <f>IFERROR(IF(VALUE(MID(AU987,1,1))=1, VLOOKUP(VALUE(MID(AU987,1,1)), TxtPanelShape!$A$2:$C$50, 3, 0), (IF(VALUE(MID(AU987,1,1))&gt;=7, VLOOKUP(VALUE(MID(AU987,1,1)), TxtPanelShape!$A$2:$C$50, 3, 0),VLOOKUP(VALUE(MID(AU987,1,2)),TxtPanelShape!$A$2:$C$50,3,0)))), "")</f>
        <v/>
      </c>
      <c r="AW987" s="79" t="str">
        <f>IFERROR(IF(VALUE(MID(AU987,1,1))=1, ", "&amp;VLOOKUP(VALUE(MID(AU987,2,1)), TxtPanelShape!$H$2:$I$50, 2, 0), IF(VALUE(MID(AU987,1,1))&gt;=7, ", "&amp;VLOOKUP(VALUE(MID(AU987,2,1)), TxtPanelShape!$H$2:$I$50, 2, 0),"")), "")</f>
        <v/>
      </c>
      <c r="AX987" s="79" t="str">
        <f>IFERROR(IF(VALUE(MID(AU987,1,1))=1, ", "&amp;VLOOKUP(VALUE(MID(AU987,3,1)), TxtPanelShape!$O$2:$P$50, 2, 0), IF(VALUE(MID(AU987,1,1))&gt;=7, ", "&amp;VLOOKUP(VALUE(MID(AU987,3,1)), TxtPanelShape!$O$2:$P$50, 2, 0),"")),"")</f>
        <v/>
      </c>
      <c r="AY987" s="79" t="str">
        <f>IFERROR("; "&amp;VLOOKUP(VALUE(MID(AU987,4,1)), TxtPanelShape!$V$2:$W$50,2,0),"")</f>
        <v/>
      </c>
      <c r="AZ987" s="79" t="str">
        <f t="shared" si="193"/>
        <v/>
      </c>
      <c r="BA987" s="71"/>
      <c r="BB987" s="79" t="str">
        <f>IFERROR(IF(VALUE(MID(BA987,1,1))=1, VLOOKUP(VALUE(MID(BA987,1,1)), TxtPanelShape!$A$2:$C$50, 3, 0), (IF(VALUE(MID(BA987,1,1))&gt;=7, VLOOKUP(VALUE(MID(BA987,1,1)), TxtPanelShape!$A$2:$C$50, 3, 0),VLOOKUP(VALUE(MID(BA987,1,2)),TxtPanelShape!$A$2:$C$50,3,0)))), "")</f>
        <v/>
      </c>
      <c r="BC987" s="79" t="str">
        <f>IFERROR(IF(VALUE(MID(BA987,1,1))=1, ", "&amp;VLOOKUP(VALUE(MID(BA987,2,1)), TxtPanelShape!$H$2:$I$50, 2, 0), IF(VALUE(MID(BA987,1,1))&gt;=7, ", "&amp;VLOOKUP(VALUE(MID(BA987,2,1)), TxtPanelShape!$H$2:$I$50, 2, 0),"")), "")</f>
        <v/>
      </c>
      <c r="BD987" s="79" t="str">
        <f>IFERROR(IF(VALUE(MID(BA987,1,1))=1, ", "&amp;VLOOKUP(VALUE(MID(BA987,3,1)), TxtPanelShape!$O$2:$P$50, 2, 0), IF(VALUE(MID(BA987,1,1))&gt;=7, ", "&amp;VLOOKUP(VALUE(MID(BA987,3,1)), TxtPanelShape!$O$2:$P$50, 2, 0),"")),"")</f>
        <v/>
      </c>
      <c r="BE987" s="79" t="str">
        <f>IFERROR("; "&amp;VLOOKUP(VALUE(MID(BA987,4,1)), TxtPanelShape!$V$2:$W$50,2,0),"")</f>
        <v/>
      </c>
      <c r="BF987" s="79" t="str">
        <f t="shared" si="194"/>
        <v/>
      </c>
      <c r="BG987" s="71"/>
      <c r="BH987" s="79" t="str">
        <f>IFERROR(VLOOKUP(BG987, TxtPanelDefinition!$A$2:$B$50, 2, 0),"")</f>
        <v/>
      </c>
      <c r="BI987" s="71"/>
      <c r="BJ987" s="79" t="str">
        <f>IFERROR(VLOOKUP(BI987, TxtPanelDefinition!$A$2:$B$50, 2, 0),"")</f>
        <v/>
      </c>
      <c r="BK987" s="71"/>
      <c r="BL987" s="79" t="str">
        <f>IFERROR(VLOOKUP(BK987, InscrTechniques!$A$2:$B$50, 2, 0),"")</f>
        <v/>
      </c>
      <c r="BM987" s="71"/>
      <c r="BN987" s="79" t="str">
        <f>IFERROR(VLOOKUP(BM987, InscrTechniques!$A$2:$B$50, 2, 0),"")</f>
        <v/>
      </c>
      <c r="BO987" s="71"/>
      <c r="BP987" s="79" t="str">
        <f>IFERROR(VLOOKUP(BO987, InscrTechniques!$A$2:$B$50, 2, 0),"")</f>
        <v/>
      </c>
      <c r="BQ987" s="71"/>
      <c r="BR987" s="79" t="str">
        <f>IFERROR(VLOOKUP(BQ987, InscrTechniques!$A$2:$B$50, 2, 0),"")</f>
        <v/>
      </c>
      <c r="BS987" s="71"/>
      <c r="BT987" s="79" t="str">
        <f>IFERROR(VLOOKUP(BS987, InscrTechniques!$A$2:$B$50, 2, 0),"")</f>
        <v/>
      </c>
      <c r="BU987" s="71"/>
      <c r="BV987" s="79" t="str">
        <f>IFERROR(VLOOKUP(BU987, InscrTechniques!$A$2:$B$50, 2, 0),"")</f>
        <v/>
      </c>
      <c r="BW987" s="125"/>
      <c r="BX987" s="79" t="str">
        <f>IFERROR(VLOOKUP(BW987, InscrTechniques!$A$2:$B$50, 2, 0),"")</f>
        <v/>
      </c>
      <c r="BY987" s="125"/>
      <c r="BZ987" s="79" t="str">
        <f>IFERROR(VLOOKUP(BY987, InscrTechniques!$A$2:$B$50, 2, 0),"")</f>
        <v/>
      </c>
      <c r="CA987" s="74"/>
      <c r="CB987" s="114" t="str">
        <f>IFERROR(VLOOKUP(CA987, LetterStyle!$A$2:$B$50, 2, 0),"")</f>
        <v/>
      </c>
      <c r="CC987" s="74"/>
      <c r="CD987" s="114" t="str">
        <f>IFERROR(VLOOKUP(CC987, LetterStyle!$A$2:$B$50, 2, 0),"")</f>
        <v/>
      </c>
      <c r="CE987" s="74"/>
      <c r="CF987" s="114" t="str">
        <f>IFERROR(VLOOKUP(CE987, LetterStyle!$A$2:$B$50, 2, 0),"")</f>
        <v/>
      </c>
      <c r="CG987" s="74"/>
      <c r="CH987" s="79" t="str">
        <f>IFERROR(VLOOKUP(CG987, LetterStyle!$A$2:$B$50, 2, 0),"")</f>
        <v/>
      </c>
      <c r="CI987" s="71"/>
      <c r="CJ987" s="79" t="str">
        <f>IFERROR(VLOOKUP(CI987, DecMotifs!$A$1:$B$306, 2, 0),"")</f>
        <v/>
      </c>
      <c r="CK987" s="71"/>
      <c r="CL987" s="79" t="str">
        <f>IFERROR(VLOOKUP(CK987, DecMotifs!$A$1:$B$306, 2, 0),"")</f>
        <v/>
      </c>
      <c r="CM987" s="71"/>
      <c r="CN987" s="79" t="str">
        <f>IFERROR(VLOOKUP(CM987, DecMotifs!$A$1:$B$306, 2, 0),"")</f>
        <v/>
      </c>
      <c r="CO987" s="71"/>
      <c r="CP987" s="79" t="str">
        <f>IFERROR(VLOOKUP(CO987, MarginalDec!$A$2:$B$253, 2, 0),"")</f>
        <v/>
      </c>
      <c r="CQ987" s="71"/>
      <c r="CR987" s="79" t="str">
        <f>IFERROR(VLOOKUP(CQ987, MarginalDec!$A$2:$B$253, 2, 0),"")</f>
        <v/>
      </c>
      <c r="CS987" s="71"/>
      <c r="CT987" s="79" t="str">
        <f>IFERROR(VLOOKUP(CS987, MarginalDec!$A$2:$B$253, 2, 0),"")</f>
        <v/>
      </c>
      <c r="CU987" s="71"/>
      <c r="CV987" s="79" t="str">
        <f>IF(ISBLANK(CU987),"", IFERROR(VLOOKUP(CU987, Tooling!$A$2:$B$252, 2, 0),""))</f>
        <v/>
      </c>
      <c r="CW987" s="71"/>
      <c r="CX987" s="79" t="str">
        <f>IF(ISBLANK(CW987),"", IFERROR(VLOOKUP(CW987, Tooling!$A$2:$B$252, 2, 0),""))</f>
        <v/>
      </c>
      <c r="CY987" s="71"/>
      <c r="CZ987" s="79" t="str">
        <f>IF(ISBLANK(CY987),"", IFERROR(VLOOKUP(CY987, Repairs!$A$2:$B$252, 2, 0),""))</f>
        <v/>
      </c>
      <c r="DA987" s="77"/>
      <c r="DB987" s="71"/>
      <c r="DC987" s="79" t="str">
        <f>IFERROR(VLOOKUP(DB987, DatingReason!$A$2:$B$252, 2, 0),"")</f>
        <v/>
      </c>
      <c r="DD987" s="123" t="str">
        <f t="shared" si="195"/>
        <v/>
      </c>
      <c r="DF987" s="119" t="str">
        <f t="array" ref="DF987">IF(AND($B987&lt;&gt;"", $DE987&lt;&gt;"", $DE987&lt;&gt;"No"),MAX(IF($B987=PEOPLE!$B$4:$B$1000, PEOPLE!$Q$4:$Q$1000,""))+100,"")</f>
        <v/>
      </c>
      <c r="DG987" s="68"/>
      <c r="DH987" s="76">
        <f>COUNTIF(PEOPLE!B:B, MEMORIALS!B987)</f>
        <v>0</v>
      </c>
      <c r="DI987" s="82"/>
      <c r="DJ987" s="82"/>
      <c r="DK987" s="82"/>
      <c r="DL987" s="68"/>
      <c r="DM987" s="68"/>
      <c r="DN987" s="68"/>
      <c r="DO987" s="68"/>
      <c r="DP987" s="68"/>
    </row>
    <row r="988" spans="1:120" ht="15" customHeight="1" x14ac:dyDescent="0.25">
      <c r="A988" s="68"/>
      <c r="B988" s="69"/>
      <c r="C988" s="68"/>
      <c r="D988" s="68"/>
      <c r="E988" s="70" t="str">
        <f>IF(D988="","",VLOOKUP(D988,Denomination!$A$2:$B$50, 2, 0))</f>
        <v/>
      </c>
      <c r="F988" s="68"/>
      <c r="G988" s="71"/>
      <c r="H988" s="70" t="str">
        <f>IF(G988="","",VLOOKUP(G988,MCondition!$A$2:$B$50, 2, 0))</f>
        <v/>
      </c>
      <c r="I988" s="72"/>
      <c r="J988" s="71"/>
      <c r="K988" s="70" t="str">
        <f>IF(J988="","",VLOOKUP(J988,ICondition!$A$2:$B$50, 2, 0))</f>
        <v/>
      </c>
      <c r="L988" s="73"/>
      <c r="M988" s="73"/>
      <c r="N988" s="73"/>
      <c r="O988" s="73"/>
      <c r="P988" s="73"/>
      <c r="Q988" s="73"/>
      <c r="R988" s="78"/>
      <c r="S988" s="79" t="str">
        <f>IFERROR(VLOOKUP(R988,Material!$A$2:$B$59, 2, 0),"")</f>
        <v/>
      </c>
      <c r="T988" s="71"/>
      <c r="U988" s="79" t="str">
        <f>IFERROR(VLOOKUP(T988,Material!$A$2:$B$59, 2, 0),"")</f>
        <v/>
      </c>
      <c r="V988" s="71"/>
      <c r="W988" s="79" t="str">
        <f>IFERROR(VLOOKUP(V988,Material!$A$2:$B$59, 2, 0),"")</f>
        <v/>
      </c>
      <c r="X988" s="71"/>
      <c r="Y988" s="79" t="str">
        <f>IFERROR(VLOOKUP(X988,Material!$A$2:$B$59, 2, 0),"")</f>
        <v/>
      </c>
      <c r="Z988" s="71"/>
      <c r="AA988" s="79" t="str">
        <f>IFERROR(VLOOKUP(Z988,Material!$A$2:$B$59, 2, 0),"")</f>
        <v/>
      </c>
      <c r="AB988" s="74"/>
      <c r="AC988" s="75" t="e">
        <f t="shared" si="184"/>
        <v>#VALUE!</v>
      </c>
      <c r="AD988" s="75" t="e">
        <f t="shared" si="185"/>
        <v>#VALUE!</v>
      </c>
      <c r="AE988" s="75" t="e">
        <f t="shared" si="187"/>
        <v>#VALUE!</v>
      </c>
      <c r="AF988" s="75" t="e">
        <f t="shared" si="186"/>
        <v>#VALUE!</v>
      </c>
      <c r="AG988" s="75" t="e">
        <f t="shared" si="188"/>
        <v>#VALUE!</v>
      </c>
      <c r="AH988" s="75" t="e">
        <f t="shared" si="189"/>
        <v>#VALUE!</v>
      </c>
      <c r="AI988" s="75" t="e">
        <f t="shared" si="190"/>
        <v>#VALUE!</v>
      </c>
      <c r="AJ988" s="80" t="e">
        <f t="shared" si="191"/>
        <v>#VALUE!</v>
      </c>
      <c r="AK988" s="79" t="str">
        <f>(IFERROR(VLOOKUP(AB988,Categories!$A$2:$B$20,2,1),""))</f>
        <v/>
      </c>
      <c r="AL988" s="79" t="str">
        <f ca="1">IFERROR(VLOOKUP((HLOOKUP((VLOOKUP($AB988,Categories!$A$2:$F$20,3,1)), $AB$3:$AJ988, (ROW()-ROW($AB$3)+1), 0)), INDIRECT(VLOOKUP($AB988,Categories!$A$2:$F$20,6,1)),2,0),AK988)</f>
        <v/>
      </c>
      <c r="AM988" s="79" t="str">
        <f ca="1">IFERROR(VLOOKUP((HLOOKUP((VLOOKUP($AB988,Categories!$A$2:$F$20,4,1)),$AB$3:$AJ988,(ROW()-ROW($AB$3)+1),0)),INDIRECT(VLOOKUP($AB988,Categories!$A$2:$H$20,7,1)),2,0),"")</f>
        <v/>
      </c>
      <c r="AN988" s="79" t="str">
        <f ca="1">IFERROR(VLOOKUP((HLOOKUP((VLOOKUP($AB988,Categories!$A$2:$F$20,5,1)), $AB$3:$AJ988, (ROW()-ROW($AB$3)+1), 0)), INDIRECT(VLOOKUP($AB988,Categories!$A$2:$H$20,8,1)),2,0),"")</f>
        <v/>
      </c>
      <c r="AO988" s="79" t="str">
        <f t="shared" ca="1" si="192"/>
        <v/>
      </c>
      <c r="AP988" s="81"/>
      <c r="AQ988" s="70" t="str">
        <f>IFERROR(VLOOKUP(VALUE(MID(AP988,1,1)),AdditionalElements!$A$2:$B$50,2,0),"")</f>
        <v/>
      </c>
      <c r="AR988" s="70" t="str">
        <f>IFERROR(VLOOKUP(VALUE(MID(AP988,2,1)),AdditionalElements!$H$2:$I$50,2,0),"")</f>
        <v/>
      </c>
      <c r="AS988" s="70" t="str">
        <f>IFERROR(VLOOKUP(VALUE(MID(AP988,3,1)),AdditionalElements!$O$2:$P$50,2,0),"")</f>
        <v/>
      </c>
      <c r="AT988" s="70" t="str">
        <f>IFERROR(VLOOKUP(VALUE(MID(AP988,4,1)),AdditionalElements!$V$2:$W$50,2,0),"")</f>
        <v/>
      </c>
      <c r="AU988" s="71"/>
      <c r="AV988" s="79" t="str">
        <f>IFERROR(IF(VALUE(MID(AU988,1,1))=1, VLOOKUP(VALUE(MID(AU988,1,1)), TxtPanelShape!$A$2:$C$50, 3, 0), (IF(VALUE(MID(AU988,1,1))&gt;=7, VLOOKUP(VALUE(MID(AU988,1,1)), TxtPanelShape!$A$2:$C$50, 3, 0),VLOOKUP(VALUE(MID(AU988,1,2)),TxtPanelShape!$A$2:$C$50,3,0)))), "")</f>
        <v/>
      </c>
      <c r="AW988" s="79" t="str">
        <f>IFERROR(IF(VALUE(MID(AU988,1,1))=1, ", "&amp;VLOOKUP(VALUE(MID(AU988,2,1)), TxtPanelShape!$H$2:$I$50, 2, 0), IF(VALUE(MID(AU988,1,1))&gt;=7, ", "&amp;VLOOKUP(VALUE(MID(AU988,2,1)), TxtPanelShape!$H$2:$I$50, 2, 0),"")), "")</f>
        <v/>
      </c>
      <c r="AX988" s="79" t="str">
        <f>IFERROR(IF(VALUE(MID(AU988,1,1))=1, ", "&amp;VLOOKUP(VALUE(MID(AU988,3,1)), TxtPanelShape!$O$2:$P$50, 2, 0), IF(VALUE(MID(AU988,1,1))&gt;=7, ", "&amp;VLOOKUP(VALUE(MID(AU988,3,1)), TxtPanelShape!$O$2:$P$50, 2, 0),"")),"")</f>
        <v/>
      </c>
      <c r="AY988" s="79" t="str">
        <f>IFERROR("; "&amp;VLOOKUP(VALUE(MID(AU988,4,1)), TxtPanelShape!$V$2:$W$50,2,0),"")</f>
        <v/>
      </c>
      <c r="AZ988" s="79" t="str">
        <f t="shared" si="193"/>
        <v/>
      </c>
      <c r="BA988" s="71"/>
      <c r="BB988" s="79" t="str">
        <f>IFERROR(IF(VALUE(MID(BA988,1,1))=1, VLOOKUP(VALUE(MID(BA988,1,1)), TxtPanelShape!$A$2:$C$50, 3, 0), (IF(VALUE(MID(BA988,1,1))&gt;=7, VLOOKUP(VALUE(MID(BA988,1,1)), TxtPanelShape!$A$2:$C$50, 3, 0),VLOOKUP(VALUE(MID(BA988,1,2)),TxtPanelShape!$A$2:$C$50,3,0)))), "")</f>
        <v/>
      </c>
      <c r="BC988" s="79" t="str">
        <f>IFERROR(IF(VALUE(MID(BA988,1,1))=1, ", "&amp;VLOOKUP(VALUE(MID(BA988,2,1)), TxtPanelShape!$H$2:$I$50, 2, 0), IF(VALUE(MID(BA988,1,1))&gt;=7, ", "&amp;VLOOKUP(VALUE(MID(BA988,2,1)), TxtPanelShape!$H$2:$I$50, 2, 0),"")), "")</f>
        <v/>
      </c>
      <c r="BD988" s="79" t="str">
        <f>IFERROR(IF(VALUE(MID(BA988,1,1))=1, ", "&amp;VLOOKUP(VALUE(MID(BA988,3,1)), TxtPanelShape!$O$2:$P$50, 2, 0), IF(VALUE(MID(BA988,1,1))&gt;=7, ", "&amp;VLOOKUP(VALUE(MID(BA988,3,1)), TxtPanelShape!$O$2:$P$50, 2, 0),"")),"")</f>
        <v/>
      </c>
      <c r="BE988" s="79" t="str">
        <f>IFERROR("; "&amp;VLOOKUP(VALUE(MID(BA988,4,1)), TxtPanelShape!$V$2:$W$50,2,0),"")</f>
        <v/>
      </c>
      <c r="BF988" s="79" t="str">
        <f t="shared" si="194"/>
        <v/>
      </c>
      <c r="BG988" s="71"/>
      <c r="BH988" s="79" t="str">
        <f>IFERROR(VLOOKUP(BG988, TxtPanelDefinition!$A$2:$B$50, 2, 0),"")</f>
        <v/>
      </c>
      <c r="BI988" s="71"/>
      <c r="BJ988" s="79" t="str">
        <f>IFERROR(VLOOKUP(BI988, TxtPanelDefinition!$A$2:$B$50, 2, 0),"")</f>
        <v/>
      </c>
      <c r="BK988" s="71"/>
      <c r="BL988" s="79" t="str">
        <f>IFERROR(VLOOKUP(BK988, InscrTechniques!$A$2:$B$50, 2, 0),"")</f>
        <v/>
      </c>
      <c r="BM988" s="71"/>
      <c r="BN988" s="79" t="str">
        <f>IFERROR(VLOOKUP(BM988, InscrTechniques!$A$2:$B$50, 2, 0),"")</f>
        <v/>
      </c>
      <c r="BO988" s="71"/>
      <c r="BP988" s="79" t="str">
        <f>IFERROR(VLOOKUP(BO988, InscrTechniques!$A$2:$B$50, 2, 0),"")</f>
        <v/>
      </c>
      <c r="BQ988" s="71"/>
      <c r="BR988" s="79" t="str">
        <f>IFERROR(VLOOKUP(BQ988, InscrTechniques!$A$2:$B$50, 2, 0),"")</f>
        <v/>
      </c>
      <c r="BS988" s="71"/>
      <c r="BT988" s="79" t="str">
        <f>IFERROR(VLOOKUP(BS988, InscrTechniques!$A$2:$B$50, 2, 0),"")</f>
        <v/>
      </c>
      <c r="BU988" s="71"/>
      <c r="BV988" s="79" t="str">
        <f>IFERROR(VLOOKUP(BU988, InscrTechniques!$A$2:$B$50, 2, 0),"")</f>
        <v/>
      </c>
      <c r="BW988" s="125"/>
      <c r="BX988" s="79" t="str">
        <f>IFERROR(VLOOKUP(BW988, InscrTechniques!$A$2:$B$50, 2, 0),"")</f>
        <v/>
      </c>
      <c r="BY988" s="125"/>
      <c r="BZ988" s="79" t="str">
        <f>IFERROR(VLOOKUP(BY988, InscrTechniques!$A$2:$B$50, 2, 0),"")</f>
        <v/>
      </c>
      <c r="CA988" s="74"/>
      <c r="CB988" s="114" t="str">
        <f>IFERROR(VLOOKUP(CA988, LetterStyle!$A$2:$B$50, 2, 0),"")</f>
        <v/>
      </c>
      <c r="CC988" s="74"/>
      <c r="CD988" s="114" t="str">
        <f>IFERROR(VLOOKUP(CC988, LetterStyle!$A$2:$B$50, 2, 0),"")</f>
        <v/>
      </c>
      <c r="CE988" s="74"/>
      <c r="CF988" s="114" t="str">
        <f>IFERROR(VLOOKUP(CE988, LetterStyle!$A$2:$B$50, 2, 0),"")</f>
        <v/>
      </c>
      <c r="CG988" s="74"/>
      <c r="CH988" s="79" t="str">
        <f>IFERROR(VLOOKUP(CG988, LetterStyle!$A$2:$B$50, 2, 0),"")</f>
        <v/>
      </c>
      <c r="CI988" s="71"/>
      <c r="CJ988" s="79" t="str">
        <f>IFERROR(VLOOKUP(CI988, DecMotifs!$A$1:$B$306, 2, 0),"")</f>
        <v/>
      </c>
      <c r="CK988" s="71"/>
      <c r="CL988" s="79" t="str">
        <f>IFERROR(VLOOKUP(CK988, DecMotifs!$A$1:$B$306, 2, 0),"")</f>
        <v/>
      </c>
      <c r="CM988" s="71"/>
      <c r="CN988" s="79" t="str">
        <f>IFERROR(VLOOKUP(CM988, DecMotifs!$A$1:$B$306, 2, 0),"")</f>
        <v/>
      </c>
      <c r="CO988" s="71"/>
      <c r="CP988" s="79" t="str">
        <f>IFERROR(VLOOKUP(CO988, MarginalDec!$A$2:$B$253, 2, 0),"")</f>
        <v/>
      </c>
      <c r="CQ988" s="71"/>
      <c r="CR988" s="79" t="str">
        <f>IFERROR(VLOOKUP(CQ988, MarginalDec!$A$2:$B$253, 2, 0),"")</f>
        <v/>
      </c>
      <c r="CS988" s="71"/>
      <c r="CT988" s="79" t="str">
        <f>IFERROR(VLOOKUP(CS988, MarginalDec!$A$2:$B$253, 2, 0),"")</f>
        <v/>
      </c>
      <c r="CU988" s="71"/>
      <c r="CV988" s="79" t="str">
        <f>IF(ISBLANK(CU988),"", IFERROR(VLOOKUP(CU988, Tooling!$A$2:$B$252, 2, 0),""))</f>
        <v/>
      </c>
      <c r="CW988" s="71"/>
      <c r="CX988" s="79" t="str">
        <f>IF(ISBLANK(CW988),"", IFERROR(VLOOKUP(CW988, Tooling!$A$2:$B$252, 2, 0),""))</f>
        <v/>
      </c>
      <c r="CY988" s="71"/>
      <c r="CZ988" s="79" t="str">
        <f>IF(ISBLANK(CY988),"", IFERROR(VLOOKUP(CY988, Repairs!$A$2:$B$252, 2, 0),""))</f>
        <v/>
      </c>
      <c r="DA988" s="77"/>
      <c r="DB988" s="71"/>
      <c r="DC988" s="79" t="str">
        <f>IFERROR(VLOOKUP(DB988, DatingReason!$A$2:$B$252, 2, 0),"")</f>
        <v/>
      </c>
      <c r="DD988" s="123" t="str">
        <f t="shared" si="195"/>
        <v/>
      </c>
      <c r="DF988" s="119" t="str">
        <f t="array" ref="DF988">IF(AND($B988&lt;&gt;"", $DE988&lt;&gt;"", $DE988&lt;&gt;"No"),MAX(IF($B988=PEOPLE!$B$4:$B$1000, PEOPLE!$Q$4:$Q$1000,""))+100,"")</f>
        <v/>
      </c>
      <c r="DG988" s="68"/>
      <c r="DH988" s="76">
        <f>COUNTIF(PEOPLE!B:B, MEMORIALS!B988)</f>
        <v>0</v>
      </c>
      <c r="DI988" s="82"/>
      <c r="DJ988" s="82"/>
      <c r="DK988" s="82"/>
      <c r="DL988" s="68"/>
      <c r="DM988" s="68"/>
      <c r="DN988" s="68"/>
      <c r="DO988" s="68"/>
      <c r="DP988" s="68"/>
    </row>
    <row r="989" spans="1:120" ht="15" customHeight="1" x14ac:dyDescent="0.25">
      <c r="A989" s="68"/>
      <c r="B989" s="69"/>
      <c r="C989" s="68"/>
      <c r="D989" s="68"/>
      <c r="E989" s="70" t="str">
        <f>IF(D989="","",VLOOKUP(D989,Denomination!$A$2:$B$50, 2, 0))</f>
        <v/>
      </c>
      <c r="F989" s="68"/>
      <c r="G989" s="71"/>
      <c r="H989" s="70" t="str">
        <f>IF(G989="","",VLOOKUP(G989,MCondition!$A$2:$B$50, 2, 0))</f>
        <v/>
      </c>
      <c r="I989" s="72"/>
      <c r="J989" s="71"/>
      <c r="K989" s="70" t="str">
        <f>IF(J989="","",VLOOKUP(J989,ICondition!$A$2:$B$50, 2, 0))</f>
        <v/>
      </c>
      <c r="L989" s="73"/>
      <c r="M989" s="73"/>
      <c r="N989" s="73"/>
      <c r="O989" s="73"/>
      <c r="P989" s="73"/>
      <c r="Q989" s="73"/>
      <c r="R989" s="78"/>
      <c r="S989" s="79" t="str">
        <f>IFERROR(VLOOKUP(R989,Material!$A$2:$B$59, 2, 0),"")</f>
        <v/>
      </c>
      <c r="T989" s="71"/>
      <c r="U989" s="79" t="str">
        <f>IFERROR(VLOOKUP(T989,Material!$A$2:$B$59, 2, 0),"")</f>
        <v/>
      </c>
      <c r="V989" s="71"/>
      <c r="W989" s="79" t="str">
        <f>IFERROR(VLOOKUP(V989,Material!$A$2:$B$59, 2, 0),"")</f>
        <v/>
      </c>
      <c r="X989" s="71"/>
      <c r="Y989" s="79" t="str">
        <f>IFERROR(VLOOKUP(X989,Material!$A$2:$B$59, 2, 0),"")</f>
        <v/>
      </c>
      <c r="Z989" s="71"/>
      <c r="AA989" s="79" t="str">
        <f>IFERROR(VLOOKUP(Z989,Material!$A$2:$B$59, 2, 0),"")</f>
        <v/>
      </c>
      <c r="AB989" s="74"/>
      <c r="AC989" s="75" t="e">
        <f t="shared" si="184"/>
        <v>#VALUE!</v>
      </c>
      <c r="AD989" s="75" t="e">
        <f t="shared" si="185"/>
        <v>#VALUE!</v>
      </c>
      <c r="AE989" s="75" t="e">
        <f t="shared" si="187"/>
        <v>#VALUE!</v>
      </c>
      <c r="AF989" s="75" t="e">
        <f t="shared" si="186"/>
        <v>#VALUE!</v>
      </c>
      <c r="AG989" s="75" t="e">
        <f t="shared" si="188"/>
        <v>#VALUE!</v>
      </c>
      <c r="AH989" s="75" t="e">
        <f t="shared" si="189"/>
        <v>#VALUE!</v>
      </c>
      <c r="AI989" s="75" t="e">
        <f t="shared" si="190"/>
        <v>#VALUE!</v>
      </c>
      <c r="AJ989" s="80" t="e">
        <f t="shared" si="191"/>
        <v>#VALUE!</v>
      </c>
      <c r="AK989" s="79" t="str">
        <f>(IFERROR(VLOOKUP(AB989,Categories!$A$2:$B$20,2,1),""))</f>
        <v/>
      </c>
      <c r="AL989" s="79" t="str">
        <f ca="1">IFERROR(VLOOKUP((HLOOKUP((VLOOKUP($AB989,Categories!$A$2:$F$20,3,1)), $AB$3:$AJ989, (ROW()-ROW($AB$3)+1), 0)), INDIRECT(VLOOKUP($AB989,Categories!$A$2:$F$20,6,1)),2,0),AK989)</f>
        <v/>
      </c>
      <c r="AM989" s="79" t="str">
        <f ca="1">IFERROR(VLOOKUP((HLOOKUP((VLOOKUP($AB989,Categories!$A$2:$F$20,4,1)),$AB$3:$AJ989,(ROW()-ROW($AB$3)+1),0)),INDIRECT(VLOOKUP($AB989,Categories!$A$2:$H$20,7,1)),2,0),"")</f>
        <v/>
      </c>
      <c r="AN989" s="79" t="str">
        <f ca="1">IFERROR(VLOOKUP((HLOOKUP((VLOOKUP($AB989,Categories!$A$2:$F$20,5,1)), $AB$3:$AJ989, (ROW()-ROW($AB$3)+1), 0)), INDIRECT(VLOOKUP($AB989,Categories!$A$2:$H$20,8,1)),2,0),"")</f>
        <v/>
      </c>
      <c r="AO989" s="79" t="str">
        <f t="shared" ca="1" si="192"/>
        <v/>
      </c>
      <c r="AP989" s="81"/>
      <c r="AQ989" s="70" t="str">
        <f>IFERROR(VLOOKUP(VALUE(MID(AP989,1,1)),AdditionalElements!$A$2:$B$50,2,0),"")</f>
        <v/>
      </c>
      <c r="AR989" s="70" t="str">
        <f>IFERROR(VLOOKUP(VALUE(MID(AP989,2,1)),AdditionalElements!$H$2:$I$50,2,0),"")</f>
        <v/>
      </c>
      <c r="AS989" s="70" t="str">
        <f>IFERROR(VLOOKUP(VALUE(MID(AP989,3,1)),AdditionalElements!$O$2:$P$50,2,0),"")</f>
        <v/>
      </c>
      <c r="AT989" s="70" t="str">
        <f>IFERROR(VLOOKUP(VALUE(MID(AP989,4,1)),AdditionalElements!$V$2:$W$50,2,0),"")</f>
        <v/>
      </c>
      <c r="AU989" s="71"/>
      <c r="AV989" s="79" t="str">
        <f>IFERROR(IF(VALUE(MID(AU989,1,1))=1, VLOOKUP(VALUE(MID(AU989,1,1)), TxtPanelShape!$A$2:$C$50, 3, 0), (IF(VALUE(MID(AU989,1,1))&gt;=7, VLOOKUP(VALUE(MID(AU989,1,1)), TxtPanelShape!$A$2:$C$50, 3, 0),VLOOKUP(VALUE(MID(AU989,1,2)),TxtPanelShape!$A$2:$C$50,3,0)))), "")</f>
        <v/>
      </c>
      <c r="AW989" s="79" t="str">
        <f>IFERROR(IF(VALUE(MID(AU989,1,1))=1, ", "&amp;VLOOKUP(VALUE(MID(AU989,2,1)), TxtPanelShape!$H$2:$I$50, 2, 0), IF(VALUE(MID(AU989,1,1))&gt;=7, ", "&amp;VLOOKUP(VALUE(MID(AU989,2,1)), TxtPanelShape!$H$2:$I$50, 2, 0),"")), "")</f>
        <v/>
      </c>
      <c r="AX989" s="79" t="str">
        <f>IFERROR(IF(VALUE(MID(AU989,1,1))=1, ", "&amp;VLOOKUP(VALUE(MID(AU989,3,1)), TxtPanelShape!$O$2:$P$50, 2, 0), IF(VALUE(MID(AU989,1,1))&gt;=7, ", "&amp;VLOOKUP(VALUE(MID(AU989,3,1)), TxtPanelShape!$O$2:$P$50, 2, 0),"")),"")</f>
        <v/>
      </c>
      <c r="AY989" s="79" t="str">
        <f>IFERROR("; "&amp;VLOOKUP(VALUE(MID(AU989,4,1)), TxtPanelShape!$V$2:$W$50,2,0),"")</f>
        <v/>
      </c>
      <c r="AZ989" s="79" t="str">
        <f t="shared" si="193"/>
        <v/>
      </c>
      <c r="BA989" s="71"/>
      <c r="BB989" s="79" t="str">
        <f>IFERROR(IF(VALUE(MID(BA989,1,1))=1, VLOOKUP(VALUE(MID(BA989,1,1)), TxtPanelShape!$A$2:$C$50, 3, 0), (IF(VALUE(MID(BA989,1,1))&gt;=7, VLOOKUP(VALUE(MID(BA989,1,1)), TxtPanelShape!$A$2:$C$50, 3, 0),VLOOKUP(VALUE(MID(BA989,1,2)),TxtPanelShape!$A$2:$C$50,3,0)))), "")</f>
        <v/>
      </c>
      <c r="BC989" s="79" t="str">
        <f>IFERROR(IF(VALUE(MID(BA989,1,1))=1, ", "&amp;VLOOKUP(VALUE(MID(BA989,2,1)), TxtPanelShape!$H$2:$I$50, 2, 0), IF(VALUE(MID(BA989,1,1))&gt;=7, ", "&amp;VLOOKUP(VALUE(MID(BA989,2,1)), TxtPanelShape!$H$2:$I$50, 2, 0),"")), "")</f>
        <v/>
      </c>
      <c r="BD989" s="79" t="str">
        <f>IFERROR(IF(VALUE(MID(BA989,1,1))=1, ", "&amp;VLOOKUP(VALUE(MID(BA989,3,1)), TxtPanelShape!$O$2:$P$50, 2, 0), IF(VALUE(MID(BA989,1,1))&gt;=7, ", "&amp;VLOOKUP(VALUE(MID(BA989,3,1)), TxtPanelShape!$O$2:$P$50, 2, 0),"")),"")</f>
        <v/>
      </c>
      <c r="BE989" s="79" t="str">
        <f>IFERROR("; "&amp;VLOOKUP(VALUE(MID(BA989,4,1)), TxtPanelShape!$V$2:$W$50,2,0),"")</f>
        <v/>
      </c>
      <c r="BF989" s="79" t="str">
        <f t="shared" si="194"/>
        <v/>
      </c>
      <c r="BG989" s="71"/>
      <c r="BH989" s="79" t="str">
        <f>IFERROR(VLOOKUP(BG989, TxtPanelDefinition!$A$2:$B$50, 2, 0),"")</f>
        <v/>
      </c>
      <c r="BI989" s="71"/>
      <c r="BJ989" s="79" t="str">
        <f>IFERROR(VLOOKUP(BI989, TxtPanelDefinition!$A$2:$B$50, 2, 0),"")</f>
        <v/>
      </c>
      <c r="BK989" s="71"/>
      <c r="BL989" s="79" t="str">
        <f>IFERROR(VLOOKUP(BK989, InscrTechniques!$A$2:$B$50, 2, 0),"")</f>
        <v/>
      </c>
      <c r="BM989" s="71"/>
      <c r="BN989" s="79" t="str">
        <f>IFERROR(VLOOKUP(BM989, InscrTechniques!$A$2:$B$50, 2, 0),"")</f>
        <v/>
      </c>
      <c r="BO989" s="71"/>
      <c r="BP989" s="79" t="str">
        <f>IFERROR(VLOOKUP(BO989, InscrTechniques!$A$2:$B$50, 2, 0),"")</f>
        <v/>
      </c>
      <c r="BQ989" s="71"/>
      <c r="BR989" s="79" t="str">
        <f>IFERROR(VLOOKUP(BQ989, InscrTechniques!$A$2:$B$50, 2, 0),"")</f>
        <v/>
      </c>
      <c r="BS989" s="71"/>
      <c r="BT989" s="79" t="str">
        <f>IFERROR(VLOOKUP(BS989, InscrTechniques!$A$2:$B$50, 2, 0),"")</f>
        <v/>
      </c>
      <c r="BU989" s="71"/>
      <c r="BV989" s="79" t="str">
        <f>IFERROR(VLOOKUP(BU989, InscrTechniques!$A$2:$B$50, 2, 0),"")</f>
        <v/>
      </c>
      <c r="BW989" s="125"/>
      <c r="BX989" s="79" t="str">
        <f>IFERROR(VLOOKUP(BW989, InscrTechniques!$A$2:$B$50, 2, 0),"")</f>
        <v/>
      </c>
      <c r="BY989" s="125"/>
      <c r="BZ989" s="79" t="str">
        <f>IFERROR(VLOOKUP(BY989, InscrTechniques!$A$2:$B$50, 2, 0),"")</f>
        <v/>
      </c>
      <c r="CA989" s="74"/>
      <c r="CB989" s="114" t="str">
        <f>IFERROR(VLOOKUP(CA989, LetterStyle!$A$2:$B$50, 2, 0),"")</f>
        <v/>
      </c>
      <c r="CC989" s="74"/>
      <c r="CD989" s="114" t="str">
        <f>IFERROR(VLOOKUP(CC989, LetterStyle!$A$2:$B$50, 2, 0),"")</f>
        <v/>
      </c>
      <c r="CE989" s="74"/>
      <c r="CF989" s="114" t="str">
        <f>IFERROR(VLOOKUP(CE989, LetterStyle!$A$2:$B$50, 2, 0),"")</f>
        <v/>
      </c>
      <c r="CG989" s="74"/>
      <c r="CH989" s="79" t="str">
        <f>IFERROR(VLOOKUP(CG989, LetterStyle!$A$2:$B$50, 2, 0),"")</f>
        <v/>
      </c>
      <c r="CI989" s="71"/>
      <c r="CJ989" s="79" t="str">
        <f>IFERROR(VLOOKUP(CI989, DecMotifs!$A$1:$B$306, 2, 0),"")</f>
        <v/>
      </c>
      <c r="CK989" s="71"/>
      <c r="CL989" s="79" t="str">
        <f>IFERROR(VLOOKUP(CK989, DecMotifs!$A$1:$B$306, 2, 0),"")</f>
        <v/>
      </c>
      <c r="CM989" s="71"/>
      <c r="CN989" s="79" t="str">
        <f>IFERROR(VLOOKUP(CM989, DecMotifs!$A$1:$B$306, 2, 0),"")</f>
        <v/>
      </c>
      <c r="CO989" s="71"/>
      <c r="CP989" s="79" t="str">
        <f>IFERROR(VLOOKUP(CO989, MarginalDec!$A$2:$B$253, 2, 0),"")</f>
        <v/>
      </c>
      <c r="CQ989" s="71"/>
      <c r="CR989" s="79" t="str">
        <f>IFERROR(VLOOKUP(CQ989, MarginalDec!$A$2:$B$253, 2, 0),"")</f>
        <v/>
      </c>
      <c r="CS989" s="71"/>
      <c r="CT989" s="79" t="str">
        <f>IFERROR(VLOOKUP(CS989, MarginalDec!$A$2:$B$253, 2, 0),"")</f>
        <v/>
      </c>
      <c r="CU989" s="71"/>
      <c r="CV989" s="79" t="str">
        <f>IF(ISBLANK(CU989),"", IFERROR(VLOOKUP(CU989, Tooling!$A$2:$B$252, 2, 0),""))</f>
        <v/>
      </c>
      <c r="CW989" s="71"/>
      <c r="CX989" s="79" t="str">
        <f>IF(ISBLANK(CW989),"", IFERROR(VLOOKUP(CW989, Tooling!$A$2:$B$252, 2, 0),""))</f>
        <v/>
      </c>
      <c r="CY989" s="71"/>
      <c r="CZ989" s="79" t="str">
        <f>IF(ISBLANK(CY989),"", IFERROR(VLOOKUP(CY989, Repairs!$A$2:$B$252, 2, 0),""))</f>
        <v/>
      </c>
      <c r="DA989" s="77"/>
      <c r="DB989" s="71"/>
      <c r="DC989" s="79" t="str">
        <f>IFERROR(VLOOKUP(DB989, DatingReason!$A$2:$B$252, 2, 0),"")</f>
        <v/>
      </c>
      <c r="DD989" s="123" t="str">
        <f t="shared" si="195"/>
        <v/>
      </c>
      <c r="DF989" s="119" t="str">
        <f t="array" ref="DF989">IF(AND($B989&lt;&gt;"", $DE989&lt;&gt;"", $DE989&lt;&gt;"No"),MAX(IF($B989=PEOPLE!$B$4:$B$1000, PEOPLE!$Q$4:$Q$1000,""))+100,"")</f>
        <v/>
      </c>
      <c r="DG989" s="68"/>
      <c r="DH989" s="76">
        <f>COUNTIF(PEOPLE!B:B, MEMORIALS!B989)</f>
        <v>0</v>
      </c>
      <c r="DI989" s="82"/>
      <c r="DJ989" s="82"/>
      <c r="DK989" s="82"/>
      <c r="DL989" s="68"/>
      <c r="DM989" s="68"/>
      <c r="DN989" s="68"/>
      <c r="DO989" s="68"/>
      <c r="DP989" s="68"/>
    </row>
    <row r="990" spans="1:120" ht="15" customHeight="1" x14ac:dyDescent="0.25">
      <c r="A990" s="68"/>
      <c r="B990" s="69"/>
      <c r="C990" s="68"/>
      <c r="D990" s="68"/>
      <c r="E990" s="70" t="str">
        <f>IF(D990="","",VLOOKUP(D990,Denomination!$A$2:$B$50, 2, 0))</f>
        <v/>
      </c>
      <c r="F990" s="68"/>
      <c r="G990" s="71"/>
      <c r="H990" s="70" t="str">
        <f>IF(G990="","",VLOOKUP(G990,MCondition!$A$2:$B$50, 2, 0))</f>
        <v/>
      </c>
      <c r="I990" s="72"/>
      <c r="J990" s="71"/>
      <c r="K990" s="70" t="str">
        <f>IF(J990="","",VLOOKUP(J990,ICondition!$A$2:$B$50, 2, 0))</f>
        <v/>
      </c>
      <c r="L990" s="73"/>
      <c r="M990" s="73"/>
      <c r="N990" s="73"/>
      <c r="O990" s="73"/>
      <c r="P990" s="73"/>
      <c r="Q990" s="73"/>
      <c r="R990" s="78"/>
      <c r="S990" s="79" t="str">
        <f>IFERROR(VLOOKUP(R990,Material!$A$2:$B$59, 2, 0),"")</f>
        <v/>
      </c>
      <c r="T990" s="71"/>
      <c r="U990" s="79" t="str">
        <f>IFERROR(VLOOKUP(T990,Material!$A$2:$B$59, 2, 0),"")</f>
        <v/>
      </c>
      <c r="V990" s="71"/>
      <c r="W990" s="79" t="str">
        <f>IFERROR(VLOOKUP(V990,Material!$A$2:$B$59, 2, 0),"")</f>
        <v/>
      </c>
      <c r="X990" s="71"/>
      <c r="Y990" s="79" t="str">
        <f>IFERROR(VLOOKUP(X990,Material!$A$2:$B$59, 2, 0),"")</f>
        <v/>
      </c>
      <c r="Z990" s="71"/>
      <c r="AA990" s="79" t="str">
        <f>IFERROR(VLOOKUP(Z990,Material!$A$2:$B$59, 2, 0),"")</f>
        <v/>
      </c>
      <c r="AB990" s="74"/>
      <c r="AC990" s="75" t="e">
        <f t="shared" si="184"/>
        <v>#VALUE!</v>
      </c>
      <c r="AD990" s="75" t="e">
        <f t="shared" si="185"/>
        <v>#VALUE!</v>
      </c>
      <c r="AE990" s="75" t="e">
        <f t="shared" si="187"/>
        <v>#VALUE!</v>
      </c>
      <c r="AF990" s="75" t="e">
        <f t="shared" si="186"/>
        <v>#VALUE!</v>
      </c>
      <c r="AG990" s="75" t="e">
        <f t="shared" si="188"/>
        <v>#VALUE!</v>
      </c>
      <c r="AH990" s="75" t="e">
        <f t="shared" si="189"/>
        <v>#VALUE!</v>
      </c>
      <c r="AI990" s="75" t="e">
        <f t="shared" si="190"/>
        <v>#VALUE!</v>
      </c>
      <c r="AJ990" s="80" t="e">
        <f t="shared" si="191"/>
        <v>#VALUE!</v>
      </c>
      <c r="AK990" s="79" t="str">
        <f>(IFERROR(VLOOKUP(AB990,Categories!$A$2:$B$20,2,1),""))</f>
        <v/>
      </c>
      <c r="AL990" s="79" t="str">
        <f ca="1">IFERROR(VLOOKUP((HLOOKUP((VLOOKUP($AB990,Categories!$A$2:$F$20,3,1)), $AB$3:$AJ990, (ROW()-ROW($AB$3)+1), 0)), INDIRECT(VLOOKUP($AB990,Categories!$A$2:$F$20,6,1)),2,0),AK990)</f>
        <v/>
      </c>
      <c r="AM990" s="79" t="str">
        <f ca="1">IFERROR(VLOOKUP((HLOOKUP((VLOOKUP($AB990,Categories!$A$2:$F$20,4,1)),$AB$3:$AJ990,(ROW()-ROW($AB$3)+1),0)),INDIRECT(VLOOKUP($AB990,Categories!$A$2:$H$20,7,1)),2,0),"")</f>
        <v/>
      </c>
      <c r="AN990" s="79" t="str">
        <f ca="1">IFERROR(VLOOKUP((HLOOKUP((VLOOKUP($AB990,Categories!$A$2:$F$20,5,1)), $AB$3:$AJ990, (ROW()-ROW($AB$3)+1), 0)), INDIRECT(VLOOKUP($AB990,Categories!$A$2:$H$20,8,1)),2,0),"")</f>
        <v/>
      </c>
      <c r="AO990" s="79" t="str">
        <f t="shared" ca="1" si="192"/>
        <v/>
      </c>
      <c r="AP990" s="81"/>
      <c r="AQ990" s="70" t="str">
        <f>IFERROR(VLOOKUP(VALUE(MID(AP990,1,1)),AdditionalElements!$A$2:$B$50,2,0),"")</f>
        <v/>
      </c>
      <c r="AR990" s="70" t="str">
        <f>IFERROR(VLOOKUP(VALUE(MID(AP990,2,1)),AdditionalElements!$H$2:$I$50,2,0),"")</f>
        <v/>
      </c>
      <c r="AS990" s="70" t="str">
        <f>IFERROR(VLOOKUP(VALUE(MID(AP990,3,1)),AdditionalElements!$O$2:$P$50,2,0),"")</f>
        <v/>
      </c>
      <c r="AT990" s="70" t="str">
        <f>IFERROR(VLOOKUP(VALUE(MID(AP990,4,1)),AdditionalElements!$V$2:$W$50,2,0),"")</f>
        <v/>
      </c>
      <c r="AU990" s="71"/>
      <c r="AV990" s="79" t="str">
        <f>IFERROR(IF(VALUE(MID(AU990,1,1))=1, VLOOKUP(VALUE(MID(AU990,1,1)), TxtPanelShape!$A$2:$C$50, 3, 0), (IF(VALUE(MID(AU990,1,1))&gt;=7, VLOOKUP(VALUE(MID(AU990,1,1)), TxtPanelShape!$A$2:$C$50, 3, 0),VLOOKUP(VALUE(MID(AU990,1,2)),TxtPanelShape!$A$2:$C$50,3,0)))), "")</f>
        <v/>
      </c>
      <c r="AW990" s="79" t="str">
        <f>IFERROR(IF(VALUE(MID(AU990,1,1))=1, ", "&amp;VLOOKUP(VALUE(MID(AU990,2,1)), TxtPanelShape!$H$2:$I$50, 2, 0), IF(VALUE(MID(AU990,1,1))&gt;=7, ", "&amp;VLOOKUP(VALUE(MID(AU990,2,1)), TxtPanelShape!$H$2:$I$50, 2, 0),"")), "")</f>
        <v/>
      </c>
      <c r="AX990" s="79" t="str">
        <f>IFERROR(IF(VALUE(MID(AU990,1,1))=1, ", "&amp;VLOOKUP(VALUE(MID(AU990,3,1)), TxtPanelShape!$O$2:$P$50, 2, 0), IF(VALUE(MID(AU990,1,1))&gt;=7, ", "&amp;VLOOKUP(VALUE(MID(AU990,3,1)), TxtPanelShape!$O$2:$P$50, 2, 0),"")),"")</f>
        <v/>
      </c>
      <c r="AY990" s="79" t="str">
        <f>IFERROR("; "&amp;VLOOKUP(VALUE(MID(AU990,4,1)), TxtPanelShape!$V$2:$W$50,2,0),"")</f>
        <v/>
      </c>
      <c r="AZ990" s="79" t="str">
        <f t="shared" si="193"/>
        <v/>
      </c>
      <c r="BA990" s="71"/>
      <c r="BB990" s="79" t="str">
        <f>IFERROR(IF(VALUE(MID(BA990,1,1))=1, VLOOKUP(VALUE(MID(BA990,1,1)), TxtPanelShape!$A$2:$C$50, 3, 0), (IF(VALUE(MID(BA990,1,1))&gt;=7, VLOOKUP(VALUE(MID(BA990,1,1)), TxtPanelShape!$A$2:$C$50, 3, 0),VLOOKUP(VALUE(MID(BA990,1,2)),TxtPanelShape!$A$2:$C$50,3,0)))), "")</f>
        <v/>
      </c>
      <c r="BC990" s="79" t="str">
        <f>IFERROR(IF(VALUE(MID(BA990,1,1))=1, ", "&amp;VLOOKUP(VALUE(MID(BA990,2,1)), TxtPanelShape!$H$2:$I$50, 2, 0), IF(VALUE(MID(BA990,1,1))&gt;=7, ", "&amp;VLOOKUP(VALUE(MID(BA990,2,1)), TxtPanelShape!$H$2:$I$50, 2, 0),"")), "")</f>
        <v/>
      </c>
      <c r="BD990" s="79" t="str">
        <f>IFERROR(IF(VALUE(MID(BA990,1,1))=1, ", "&amp;VLOOKUP(VALUE(MID(BA990,3,1)), TxtPanelShape!$O$2:$P$50, 2, 0), IF(VALUE(MID(BA990,1,1))&gt;=7, ", "&amp;VLOOKUP(VALUE(MID(BA990,3,1)), TxtPanelShape!$O$2:$P$50, 2, 0),"")),"")</f>
        <v/>
      </c>
      <c r="BE990" s="79" t="str">
        <f>IFERROR("; "&amp;VLOOKUP(VALUE(MID(BA990,4,1)), TxtPanelShape!$V$2:$W$50,2,0),"")</f>
        <v/>
      </c>
      <c r="BF990" s="79" t="str">
        <f t="shared" si="194"/>
        <v/>
      </c>
      <c r="BG990" s="71"/>
      <c r="BH990" s="79" t="str">
        <f>IFERROR(VLOOKUP(BG990, TxtPanelDefinition!$A$2:$B$50, 2, 0),"")</f>
        <v/>
      </c>
      <c r="BI990" s="71"/>
      <c r="BJ990" s="79" t="str">
        <f>IFERROR(VLOOKUP(BI990, TxtPanelDefinition!$A$2:$B$50, 2, 0),"")</f>
        <v/>
      </c>
      <c r="BK990" s="71"/>
      <c r="BL990" s="79" t="str">
        <f>IFERROR(VLOOKUP(BK990, InscrTechniques!$A$2:$B$50, 2, 0),"")</f>
        <v/>
      </c>
      <c r="BM990" s="71"/>
      <c r="BN990" s="79" t="str">
        <f>IFERROR(VLOOKUP(BM990, InscrTechniques!$A$2:$B$50, 2, 0),"")</f>
        <v/>
      </c>
      <c r="BO990" s="71"/>
      <c r="BP990" s="79" t="str">
        <f>IFERROR(VLOOKUP(BO990, InscrTechniques!$A$2:$B$50, 2, 0),"")</f>
        <v/>
      </c>
      <c r="BQ990" s="71"/>
      <c r="BR990" s="79" t="str">
        <f>IFERROR(VLOOKUP(BQ990, InscrTechniques!$A$2:$B$50, 2, 0),"")</f>
        <v/>
      </c>
      <c r="BS990" s="71"/>
      <c r="BT990" s="79" t="str">
        <f>IFERROR(VLOOKUP(BS990, InscrTechniques!$A$2:$B$50, 2, 0),"")</f>
        <v/>
      </c>
      <c r="BU990" s="71"/>
      <c r="BV990" s="79" t="str">
        <f>IFERROR(VLOOKUP(BU990, InscrTechniques!$A$2:$B$50, 2, 0),"")</f>
        <v/>
      </c>
      <c r="BW990" s="125"/>
      <c r="BX990" s="79" t="str">
        <f>IFERROR(VLOOKUP(BW990, InscrTechniques!$A$2:$B$50, 2, 0),"")</f>
        <v/>
      </c>
      <c r="BY990" s="125"/>
      <c r="BZ990" s="79" t="str">
        <f>IFERROR(VLOOKUP(BY990, InscrTechniques!$A$2:$B$50, 2, 0),"")</f>
        <v/>
      </c>
      <c r="CA990" s="74"/>
      <c r="CB990" s="114" t="str">
        <f>IFERROR(VLOOKUP(CA990, LetterStyle!$A$2:$B$50, 2, 0),"")</f>
        <v/>
      </c>
      <c r="CC990" s="74"/>
      <c r="CD990" s="114" t="str">
        <f>IFERROR(VLOOKUP(CC990, LetterStyle!$A$2:$B$50, 2, 0),"")</f>
        <v/>
      </c>
      <c r="CE990" s="74"/>
      <c r="CF990" s="114" t="str">
        <f>IFERROR(VLOOKUP(CE990, LetterStyle!$A$2:$B$50, 2, 0),"")</f>
        <v/>
      </c>
      <c r="CG990" s="74"/>
      <c r="CH990" s="79" t="str">
        <f>IFERROR(VLOOKUP(CG990, LetterStyle!$A$2:$B$50, 2, 0),"")</f>
        <v/>
      </c>
      <c r="CI990" s="71"/>
      <c r="CJ990" s="79" t="str">
        <f>IFERROR(VLOOKUP(CI990, DecMotifs!$A$1:$B$306, 2, 0),"")</f>
        <v/>
      </c>
      <c r="CK990" s="71"/>
      <c r="CL990" s="79" t="str">
        <f>IFERROR(VLOOKUP(CK990, DecMotifs!$A$1:$B$306, 2, 0),"")</f>
        <v/>
      </c>
      <c r="CM990" s="71"/>
      <c r="CN990" s="79" t="str">
        <f>IFERROR(VLOOKUP(CM990, DecMotifs!$A$1:$B$306, 2, 0),"")</f>
        <v/>
      </c>
      <c r="CO990" s="71"/>
      <c r="CP990" s="79" t="str">
        <f>IFERROR(VLOOKUP(CO990, MarginalDec!$A$2:$B$253, 2, 0),"")</f>
        <v/>
      </c>
      <c r="CQ990" s="71"/>
      <c r="CR990" s="79" t="str">
        <f>IFERROR(VLOOKUP(CQ990, MarginalDec!$A$2:$B$253, 2, 0),"")</f>
        <v/>
      </c>
      <c r="CS990" s="71"/>
      <c r="CT990" s="79" t="str">
        <f>IFERROR(VLOOKUP(CS990, MarginalDec!$A$2:$B$253, 2, 0),"")</f>
        <v/>
      </c>
      <c r="CU990" s="71"/>
      <c r="CV990" s="79" t="str">
        <f>IF(ISBLANK(CU990),"", IFERROR(VLOOKUP(CU990, Tooling!$A$2:$B$252, 2, 0),""))</f>
        <v/>
      </c>
      <c r="CW990" s="71"/>
      <c r="CX990" s="79" t="str">
        <f>IF(ISBLANK(CW990),"", IFERROR(VLOOKUP(CW990, Tooling!$A$2:$B$252, 2, 0),""))</f>
        <v/>
      </c>
      <c r="CY990" s="71"/>
      <c r="CZ990" s="79" t="str">
        <f>IF(ISBLANK(CY990),"", IFERROR(VLOOKUP(CY990, Repairs!$A$2:$B$252, 2, 0),""))</f>
        <v/>
      </c>
      <c r="DA990" s="77"/>
      <c r="DB990" s="71"/>
      <c r="DC990" s="79" t="str">
        <f>IFERROR(VLOOKUP(DB990, DatingReason!$A$2:$B$252, 2, 0),"")</f>
        <v/>
      </c>
      <c r="DD990" s="123" t="str">
        <f t="shared" si="195"/>
        <v/>
      </c>
      <c r="DF990" s="119" t="str">
        <f t="array" ref="DF990">IF(AND($B990&lt;&gt;"", $DE990&lt;&gt;"", $DE990&lt;&gt;"No"),MAX(IF($B990=PEOPLE!$B$4:$B$1000, PEOPLE!$Q$4:$Q$1000,""))+100,"")</f>
        <v/>
      </c>
      <c r="DG990" s="68"/>
      <c r="DH990" s="76">
        <f>COUNTIF(PEOPLE!B:B, MEMORIALS!B990)</f>
        <v>0</v>
      </c>
      <c r="DI990" s="82"/>
      <c r="DJ990" s="82"/>
      <c r="DK990" s="82"/>
      <c r="DL990" s="68"/>
      <c r="DM990" s="68"/>
      <c r="DN990" s="68"/>
      <c r="DO990" s="68"/>
      <c r="DP990" s="68"/>
    </row>
    <row r="991" spans="1:120" ht="15" customHeight="1" x14ac:dyDescent="0.25">
      <c r="A991" s="68"/>
      <c r="B991" s="69"/>
      <c r="C991" s="68"/>
      <c r="D991" s="68"/>
      <c r="E991" s="70" t="str">
        <f>IF(D991="","",VLOOKUP(D991,Denomination!$A$2:$B$50, 2, 0))</f>
        <v/>
      </c>
      <c r="F991" s="68"/>
      <c r="G991" s="71"/>
      <c r="H991" s="70" t="str">
        <f>IF(G991="","",VLOOKUP(G991,MCondition!$A$2:$B$50, 2, 0))</f>
        <v/>
      </c>
      <c r="I991" s="72"/>
      <c r="J991" s="71"/>
      <c r="K991" s="70" t="str">
        <f>IF(J991="","",VLOOKUP(J991,ICondition!$A$2:$B$50, 2, 0))</f>
        <v/>
      </c>
      <c r="L991" s="73"/>
      <c r="M991" s="73"/>
      <c r="N991" s="73"/>
      <c r="O991" s="73"/>
      <c r="P991" s="73"/>
      <c r="Q991" s="73"/>
      <c r="R991" s="78"/>
      <c r="S991" s="79" t="str">
        <f>IFERROR(VLOOKUP(R991,Material!$A$2:$B$59, 2, 0),"")</f>
        <v/>
      </c>
      <c r="T991" s="71"/>
      <c r="U991" s="79" t="str">
        <f>IFERROR(VLOOKUP(T991,Material!$A$2:$B$59, 2, 0),"")</f>
        <v/>
      </c>
      <c r="V991" s="71"/>
      <c r="W991" s="79" t="str">
        <f>IFERROR(VLOOKUP(V991,Material!$A$2:$B$59, 2, 0),"")</f>
        <v/>
      </c>
      <c r="X991" s="71"/>
      <c r="Y991" s="79" t="str">
        <f>IFERROR(VLOOKUP(X991,Material!$A$2:$B$59, 2, 0),"")</f>
        <v/>
      </c>
      <c r="Z991" s="71"/>
      <c r="AA991" s="79" t="str">
        <f>IFERROR(VLOOKUP(Z991,Material!$A$2:$B$59, 2, 0),"")</f>
        <v/>
      </c>
      <c r="AB991" s="74"/>
      <c r="AC991" s="75" t="e">
        <f t="shared" si="184"/>
        <v>#VALUE!</v>
      </c>
      <c r="AD991" s="75" t="e">
        <f t="shared" si="185"/>
        <v>#VALUE!</v>
      </c>
      <c r="AE991" s="75" t="e">
        <f t="shared" si="187"/>
        <v>#VALUE!</v>
      </c>
      <c r="AF991" s="75" t="e">
        <f t="shared" si="186"/>
        <v>#VALUE!</v>
      </c>
      <c r="AG991" s="75" t="e">
        <f t="shared" si="188"/>
        <v>#VALUE!</v>
      </c>
      <c r="AH991" s="75" t="e">
        <f t="shared" si="189"/>
        <v>#VALUE!</v>
      </c>
      <c r="AI991" s="75" t="e">
        <f t="shared" si="190"/>
        <v>#VALUE!</v>
      </c>
      <c r="AJ991" s="80" t="e">
        <f t="shared" si="191"/>
        <v>#VALUE!</v>
      </c>
      <c r="AK991" s="79" t="str">
        <f>(IFERROR(VLOOKUP(AB991,Categories!$A$2:$B$20,2,1),""))</f>
        <v/>
      </c>
      <c r="AL991" s="79" t="str">
        <f ca="1">IFERROR(VLOOKUP((HLOOKUP((VLOOKUP($AB991,Categories!$A$2:$F$20,3,1)), $AB$3:$AJ991, (ROW()-ROW($AB$3)+1), 0)), INDIRECT(VLOOKUP($AB991,Categories!$A$2:$F$20,6,1)),2,0),AK991)</f>
        <v/>
      </c>
      <c r="AM991" s="79" t="str">
        <f ca="1">IFERROR(VLOOKUP((HLOOKUP((VLOOKUP($AB991,Categories!$A$2:$F$20,4,1)),$AB$3:$AJ991,(ROW()-ROW($AB$3)+1),0)),INDIRECT(VLOOKUP($AB991,Categories!$A$2:$H$20,7,1)),2,0),"")</f>
        <v/>
      </c>
      <c r="AN991" s="79" t="str">
        <f ca="1">IFERROR(VLOOKUP((HLOOKUP((VLOOKUP($AB991,Categories!$A$2:$F$20,5,1)), $AB$3:$AJ991, (ROW()-ROW($AB$3)+1), 0)), INDIRECT(VLOOKUP($AB991,Categories!$A$2:$H$20,8,1)),2,0),"")</f>
        <v/>
      </c>
      <c r="AO991" s="79" t="str">
        <f t="shared" ca="1" si="192"/>
        <v/>
      </c>
      <c r="AP991" s="81"/>
      <c r="AQ991" s="70" t="str">
        <f>IFERROR(VLOOKUP(VALUE(MID(AP991,1,1)),AdditionalElements!$A$2:$B$50,2,0),"")</f>
        <v/>
      </c>
      <c r="AR991" s="70" t="str">
        <f>IFERROR(VLOOKUP(VALUE(MID(AP991,2,1)),AdditionalElements!$H$2:$I$50,2,0),"")</f>
        <v/>
      </c>
      <c r="AS991" s="70" t="str">
        <f>IFERROR(VLOOKUP(VALUE(MID(AP991,3,1)),AdditionalElements!$O$2:$P$50,2,0),"")</f>
        <v/>
      </c>
      <c r="AT991" s="70" t="str">
        <f>IFERROR(VLOOKUP(VALUE(MID(AP991,4,1)),AdditionalElements!$V$2:$W$50,2,0),"")</f>
        <v/>
      </c>
      <c r="AU991" s="71"/>
      <c r="AV991" s="79" t="str">
        <f>IFERROR(IF(VALUE(MID(AU991,1,1))=1, VLOOKUP(VALUE(MID(AU991,1,1)), TxtPanelShape!$A$2:$C$50, 3, 0), (IF(VALUE(MID(AU991,1,1))&gt;=7, VLOOKUP(VALUE(MID(AU991,1,1)), TxtPanelShape!$A$2:$C$50, 3, 0),VLOOKUP(VALUE(MID(AU991,1,2)),TxtPanelShape!$A$2:$C$50,3,0)))), "")</f>
        <v/>
      </c>
      <c r="AW991" s="79" t="str">
        <f>IFERROR(IF(VALUE(MID(AU991,1,1))=1, ", "&amp;VLOOKUP(VALUE(MID(AU991,2,1)), TxtPanelShape!$H$2:$I$50, 2, 0), IF(VALUE(MID(AU991,1,1))&gt;=7, ", "&amp;VLOOKUP(VALUE(MID(AU991,2,1)), TxtPanelShape!$H$2:$I$50, 2, 0),"")), "")</f>
        <v/>
      </c>
      <c r="AX991" s="79" t="str">
        <f>IFERROR(IF(VALUE(MID(AU991,1,1))=1, ", "&amp;VLOOKUP(VALUE(MID(AU991,3,1)), TxtPanelShape!$O$2:$P$50, 2, 0), IF(VALUE(MID(AU991,1,1))&gt;=7, ", "&amp;VLOOKUP(VALUE(MID(AU991,3,1)), TxtPanelShape!$O$2:$P$50, 2, 0),"")),"")</f>
        <v/>
      </c>
      <c r="AY991" s="79" t="str">
        <f>IFERROR("; "&amp;VLOOKUP(VALUE(MID(AU991,4,1)), TxtPanelShape!$V$2:$W$50,2,0),"")</f>
        <v/>
      </c>
      <c r="AZ991" s="79" t="str">
        <f t="shared" si="193"/>
        <v/>
      </c>
      <c r="BA991" s="71"/>
      <c r="BB991" s="79" t="str">
        <f>IFERROR(IF(VALUE(MID(BA991,1,1))=1, VLOOKUP(VALUE(MID(BA991,1,1)), TxtPanelShape!$A$2:$C$50, 3, 0), (IF(VALUE(MID(BA991,1,1))&gt;=7, VLOOKUP(VALUE(MID(BA991,1,1)), TxtPanelShape!$A$2:$C$50, 3, 0),VLOOKUP(VALUE(MID(BA991,1,2)),TxtPanelShape!$A$2:$C$50,3,0)))), "")</f>
        <v/>
      </c>
      <c r="BC991" s="79" t="str">
        <f>IFERROR(IF(VALUE(MID(BA991,1,1))=1, ", "&amp;VLOOKUP(VALUE(MID(BA991,2,1)), TxtPanelShape!$H$2:$I$50, 2, 0), IF(VALUE(MID(BA991,1,1))&gt;=7, ", "&amp;VLOOKUP(VALUE(MID(BA991,2,1)), TxtPanelShape!$H$2:$I$50, 2, 0),"")), "")</f>
        <v/>
      </c>
      <c r="BD991" s="79" t="str">
        <f>IFERROR(IF(VALUE(MID(BA991,1,1))=1, ", "&amp;VLOOKUP(VALUE(MID(BA991,3,1)), TxtPanelShape!$O$2:$P$50, 2, 0), IF(VALUE(MID(BA991,1,1))&gt;=7, ", "&amp;VLOOKUP(VALUE(MID(BA991,3,1)), TxtPanelShape!$O$2:$P$50, 2, 0),"")),"")</f>
        <v/>
      </c>
      <c r="BE991" s="79" t="str">
        <f>IFERROR("; "&amp;VLOOKUP(VALUE(MID(BA991,4,1)), TxtPanelShape!$V$2:$W$50,2,0),"")</f>
        <v/>
      </c>
      <c r="BF991" s="79" t="str">
        <f t="shared" si="194"/>
        <v/>
      </c>
      <c r="BG991" s="71"/>
      <c r="BH991" s="79" t="str">
        <f>IFERROR(VLOOKUP(BG991, TxtPanelDefinition!$A$2:$B$50, 2, 0),"")</f>
        <v/>
      </c>
      <c r="BI991" s="71"/>
      <c r="BJ991" s="79" t="str">
        <f>IFERROR(VLOOKUP(BI991, TxtPanelDefinition!$A$2:$B$50, 2, 0),"")</f>
        <v/>
      </c>
      <c r="BK991" s="71"/>
      <c r="BL991" s="79" t="str">
        <f>IFERROR(VLOOKUP(BK991, InscrTechniques!$A$2:$B$50, 2, 0),"")</f>
        <v/>
      </c>
      <c r="BM991" s="71"/>
      <c r="BN991" s="79" t="str">
        <f>IFERROR(VLOOKUP(BM991, InscrTechniques!$A$2:$B$50, 2, 0),"")</f>
        <v/>
      </c>
      <c r="BO991" s="71"/>
      <c r="BP991" s="79" t="str">
        <f>IFERROR(VLOOKUP(BO991, InscrTechniques!$A$2:$B$50, 2, 0),"")</f>
        <v/>
      </c>
      <c r="BQ991" s="71"/>
      <c r="BR991" s="79" t="str">
        <f>IFERROR(VLOOKUP(BQ991, InscrTechniques!$A$2:$B$50, 2, 0),"")</f>
        <v/>
      </c>
      <c r="BS991" s="71"/>
      <c r="BT991" s="79" t="str">
        <f>IFERROR(VLOOKUP(BS991, InscrTechniques!$A$2:$B$50, 2, 0),"")</f>
        <v/>
      </c>
      <c r="BU991" s="71"/>
      <c r="BV991" s="79" t="str">
        <f>IFERROR(VLOOKUP(BU991, InscrTechniques!$A$2:$B$50, 2, 0),"")</f>
        <v/>
      </c>
      <c r="BW991" s="125"/>
      <c r="BX991" s="79" t="str">
        <f>IFERROR(VLOOKUP(BW991, InscrTechniques!$A$2:$B$50, 2, 0),"")</f>
        <v/>
      </c>
      <c r="BY991" s="125"/>
      <c r="BZ991" s="79" t="str">
        <f>IFERROR(VLOOKUP(BY991, InscrTechniques!$A$2:$B$50, 2, 0),"")</f>
        <v/>
      </c>
      <c r="CA991" s="74"/>
      <c r="CB991" s="114" t="str">
        <f>IFERROR(VLOOKUP(CA991, LetterStyle!$A$2:$B$50, 2, 0),"")</f>
        <v/>
      </c>
      <c r="CC991" s="74"/>
      <c r="CD991" s="114" t="str">
        <f>IFERROR(VLOOKUP(CC991, LetterStyle!$A$2:$B$50, 2, 0),"")</f>
        <v/>
      </c>
      <c r="CE991" s="74"/>
      <c r="CF991" s="114" t="str">
        <f>IFERROR(VLOOKUP(CE991, LetterStyle!$A$2:$B$50, 2, 0),"")</f>
        <v/>
      </c>
      <c r="CG991" s="74"/>
      <c r="CH991" s="79" t="str">
        <f>IFERROR(VLOOKUP(CG991, LetterStyle!$A$2:$B$50, 2, 0),"")</f>
        <v/>
      </c>
      <c r="CI991" s="71"/>
      <c r="CJ991" s="79" t="str">
        <f>IFERROR(VLOOKUP(CI991, DecMotifs!$A$1:$B$306, 2, 0),"")</f>
        <v/>
      </c>
      <c r="CK991" s="71"/>
      <c r="CL991" s="79" t="str">
        <f>IFERROR(VLOOKUP(CK991, DecMotifs!$A$1:$B$306, 2, 0),"")</f>
        <v/>
      </c>
      <c r="CM991" s="71"/>
      <c r="CN991" s="79" t="str">
        <f>IFERROR(VLOOKUP(CM991, DecMotifs!$A$1:$B$306, 2, 0),"")</f>
        <v/>
      </c>
      <c r="CO991" s="71"/>
      <c r="CP991" s="79" t="str">
        <f>IFERROR(VLOOKUP(CO991, MarginalDec!$A$2:$B$253, 2, 0),"")</f>
        <v/>
      </c>
      <c r="CQ991" s="71"/>
      <c r="CR991" s="79" t="str">
        <f>IFERROR(VLOOKUP(CQ991, MarginalDec!$A$2:$B$253, 2, 0),"")</f>
        <v/>
      </c>
      <c r="CS991" s="71"/>
      <c r="CT991" s="79" t="str">
        <f>IFERROR(VLOOKUP(CS991, MarginalDec!$A$2:$B$253, 2, 0),"")</f>
        <v/>
      </c>
      <c r="CU991" s="71"/>
      <c r="CV991" s="79" t="str">
        <f>IF(ISBLANK(CU991),"", IFERROR(VLOOKUP(CU991, Tooling!$A$2:$B$252, 2, 0),""))</f>
        <v/>
      </c>
      <c r="CW991" s="71"/>
      <c r="CX991" s="79" t="str">
        <f>IF(ISBLANK(CW991),"", IFERROR(VLOOKUP(CW991, Tooling!$A$2:$B$252, 2, 0),""))</f>
        <v/>
      </c>
      <c r="CY991" s="71"/>
      <c r="CZ991" s="79" t="str">
        <f>IF(ISBLANK(CY991),"", IFERROR(VLOOKUP(CY991, Repairs!$A$2:$B$252, 2, 0),""))</f>
        <v/>
      </c>
      <c r="DA991" s="77"/>
      <c r="DB991" s="71"/>
      <c r="DC991" s="79" t="str">
        <f>IFERROR(VLOOKUP(DB991, DatingReason!$A$2:$B$252, 2, 0),"")</f>
        <v/>
      </c>
      <c r="DD991" s="123" t="str">
        <f t="shared" si="195"/>
        <v/>
      </c>
      <c r="DF991" s="119" t="str">
        <f t="array" ref="DF991">IF(AND($B991&lt;&gt;"", $DE991&lt;&gt;"", $DE991&lt;&gt;"No"),MAX(IF($B991=PEOPLE!$B$4:$B$1000, PEOPLE!$Q$4:$Q$1000,""))+100,"")</f>
        <v/>
      </c>
      <c r="DG991" s="68"/>
      <c r="DH991" s="76">
        <f>COUNTIF(PEOPLE!B:B, MEMORIALS!B991)</f>
        <v>0</v>
      </c>
      <c r="DI991" s="82"/>
      <c r="DJ991" s="82"/>
      <c r="DK991" s="82"/>
      <c r="DL991" s="68"/>
      <c r="DM991" s="68"/>
      <c r="DN991" s="68"/>
      <c r="DO991" s="68"/>
      <c r="DP991" s="68"/>
    </row>
    <row r="992" spans="1:120" ht="15" customHeight="1" x14ac:dyDescent="0.25">
      <c r="A992" s="68"/>
      <c r="B992" s="69"/>
      <c r="C992" s="68"/>
      <c r="D992" s="68"/>
      <c r="E992" s="70" t="str">
        <f>IF(D992="","",VLOOKUP(D992,Denomination!$A$2:$B$50, 2, 0))</f>
        <v/>
      </c>
      <c r="F992" s="68"/>
      <c r="G992" s="71"/>
      <c r="H992" s="70" t="str">
        <f>IF(G992="","",VLOOKUP(G992,MCondition!$A$2:$B$50, 2, 0))</f>
        <v/>
      </c>
      <c r="I992" s="72"/>
      <c r="J992" s="71"/>
      <c r="K992" s="70" t="str">
        <f>IF(J992="","",VLOOKUP(J992,ICondition!$A$2:$B$50, 2, 0))</f>
        <v/>
      </c>
      <c r="L992" s="73"/>
      <c r="M992" s="73"/>
      <c r="N992" s="73"/>
      <c r="O992" s="73"/>
      <c r="P992" s="73"/>
      <c r="Q992" s="73"/>
      <c r="R992" s="78"/>
      <c r="S992" s="79" t="str">
        <f>IFERROR(VLOOKUP(R992,Material!$A$2:$B$59, 2, 0),"")</f>
        <v/>
      </c>
      <c r="T992" s="71"/>
      <c r="U992" s="79" t="str">
        <f>IFERROR(VLOOKUP(T992,Material!$A$2:$B$59, 2, 0),"")</f>
        <v/>
      </c>
      <c r="V992" s="71"/>
      <c r="W992" s="79" t="str">
        <f>IFERROR(VLOOKUP(V992,Material!$A$2:$B$59, 2, 0),"")</f>
        <v/>
      </c>
      <c r="X992" s="71"/>
      <c r="Y992" s="79" t="str">
        <f>IFERROR(VLOOKUP(X992,Material!$A$2:$B$59, 2, 0),"")</f>
        <v/>
      </c>
      <c r="Z992" s="71"/>
      <c r="AA992" s="79" t="str">
        <f>IFERROR(VLOOKUP(Z992,Material!$A$2:$B$59, 2, 0),"")</f>
        <v/>
      </c>
      <c r="AB992" s="74"/>
      <c r="AC992" s="75" t="e">
        <f t="shared" si="184"/>
        <v>#VALUE!</v>
      </c>
      <c r="AD992" s="75" t="e">
        <f t="shared" si="185"/>
        <v>#VALUE!</v>
      </c>
      <c r="AE992" s="75" t="e">
        <f t="shared" si="187"/>
        <v>#VALUE!</v>
      </c>
      <c r="AF992" s="75" t="e">
        <f t="shared" si="186"/>
        <v>#VALUE!</v>
      </c>
      <c r="AG992" s="75" t="e">
        <f t="shared" si="188"/>
        <v>#VALUE!</v>
      </c>
      <c r="AH992" s="75" t="e">
        <f t="shared" si="189"/>
        <v>#VALUE!</v>
      </c>
      <c r="AI992" s="75" t="e">
        <f t="shared" si="190"/>
        <v>#VALUE!</v>
      </c>
      <c r="AJ992" s="80" t="e">
        <f t="shared" si="191"/>
        <v>#VALUE!</v>
      </c>
      <c r="AK992" s="79" t="str">
        <f>(IFERROR(VLOOKUP(AB992,Categories!$A$2:$B$20,2,1),""))</f>
        <v/>
      </c>
      <c r="AL992" s="79" t="str">
        <f ca="1">IFERROR(VLOOKUP((HLOOKUP((VLOOKUP($AB992,Categories!$A$2:$F$20,3,1)), $AB$3:$AJ992, (ROW()-ROW($AB$3)+1), 0)), INDIRECT(VLOOKUP($AB992,Categories!$A$2:$F$20,6,1)),2,0),AK992)</f>
        <v/>
      </c>
      <c r="AM992" s="79" t="str">
        <f ca="1">IFERROR(VLOOKUP((HLOOKUP((VLOOKUP($AB992,Categories!$A$2:$F$20,4,1)),$AB$3:$AJ992,(ROW()-ROW($AB$3)+1),0)),INDIRECT(VLOOKUP($AB992,Categories!$A$2:$H$20,7,1)),2,0),"")</f>
        <v/>
      </c>
      <c r="AN992" s="79" t="str">
        <f ca="1">IFERROR(VLOOKUP((HLOOKUP((VLOOKUP($AB992,Categories!$A$2:$F$20,5,1)), $AB$3:$AJ992, (ROW()-ROW($AB$3)+1), 0)), INDIRECT(VLOOKUP($AB992,Categories!$A$2:$H$20,8,1)),2,0),"")</f>
        <v/>
      </c>
      <c r="AO992" s="79" t="str">
        <f t="shared" ca="1" si="192"/>
        <v/>
      </c>
      <c r="AP992" s="81"/>
      <c r="AQ992" s="70" t="str">
        <f>IFERROR(VLOOKUP(VALUE(MID(AP992,1,1)),AdditionalElements!$A$2:$B$50,2,0),"")</f>
        <v/>
      </c>
      <c r="AR992" s="70" t="str">
        <f>IFERROR(VLOOKUP(VALUE(MID(AP992,2,1)),AdditionalElements!$H$2:$I$50,2,0),"")</f>
        <v/>
      </c>
      <c r="AS992" s="70" t="str">
        <f>IFERROR(VLOOKUP(VALUE(MID(AP992,3,1)),AdditionalElements!$O$2:$P$50,2,0),"")</f>
        <v/>
      </c>
      <c r="AT992" s="70" t="str">
        <f>IFERROR(VLOOKUP(VALUE(MID(AP992,4,1)),AdditionalElements!$V$2:$W$50,2,0),"")</f>
        <v/>
      </c>
      <c r="AU992" s="71"/>
      <c r="AV992" s="79" t="str">
        <f>IFERROR(IF(VALUE(MID(AU992,1,1))=1, VLOOKUP(VALUE(MID(AU992,1,1)), TxtPanelShape!$A$2:$C$50, 3, 0), (IF(VALUE(MID(AU992,1,1))&gt;=7, VLOOKUP(VALUE(MID(AU992,1,1)), TxtPanelShape!$A$2:$C$50, 3, 0),VLOOKUP(VALUE(MID(AU992,1,2)),TxtPanelShape!$A$2:$C$50,3,0)))), "")</f>
        <v/>
      </c>
      <c r="AW992" s="79" t="str">
        <f>IFERROR(IF(VALUE(MID(AU992,1,1))=1, ", "&amp;VLOOKUP(VALUE(MID(AU992,2,1)), TxtPanelShape!$H$2:$I$50, 2, 0), IF(VALUE(MID(AU992,1,1))&gt;=7, ", "&amp;VLOOKUP(VALUE(MID(AU992,2,1)), TxtPanelShape!$H$2:$I$50, 2, 0),"")), "")</f>
        <v/>
      </c>
      <c r="AX992" s="79" t="str">
        <f>IFERROR(IF(VALUE(MID(AU992,1,1))=1, ", "&amp;VLOOKUP(VALUE(MID(AU992,3,1)), TxtPanelShape!$O$2:$P$50, 2, 0), IF(VALUE(MID(AU992,1,1))&gt;=7, ", "&amp;VLOOKUP(VALUE(MID(AU992,3,1)), TxtPanelShape!$O$2:$P$50, 2, 0),"")),"")</f>
        <v/>
      </c>
      <c r="AY992" s="79" t="str">
        <f>IFERROR("; "&amp;VLOOKUP(VALUE(MID(AU992,4,1)), TxtPanelShape!$V$2:$W$50,2,0),"")</f>
        <v/>
      </c>
      <c r="AZ992" s="79" t="str">
        <f t="shared" si="193"/>
        <v/>
      </c>
      <c r="BA992" s="71"/>
      <c r="BB992" s="79" t="str">
        <f>IFERROR(IF(VALUE(MID(BA992,1,1))=1, VLOOKUP(VALUE(MID(BA992,1,1)), TxtPanelShape!$A$2:$C$50, 3, 0), (IF(VALUE(MID(BA992,1,1))&gt;=7, VLOOKUP(VALUE(MID(BA992,1,1)), TxtPanelShape!$A$2:$C$50, 3, 0),VLOOKUP(VALUE(MID(BA992,1,2)),TxtPanelShape!$A$2:$C$50,3,0)))), "")</f>
        <v/>
      </c>
      <c r="BC992" s="79" t="str">
        <f>IFERROR(IF(VALUE(MID(BA992,1,1))=1, ", "&amp;VLOOKUP(VALUE(MID(BA992,2,1)), TxtPanelShape!$H$2:$I$50, 2, 0), IF(VALUE(MID(BA992,1,1))&gt;=7, ", "&amp;VLOOKUP(VALUE(MID(BA992,2,1)), TxtPanelShape!$H$2:$I$50, 2, 0),"")), "")</f>
        <v/>
      </c>
      <c r="BD992" s="79" t="str">
        <f>IFERROR(IF(VALUE(MID(BA992,1,1))=1, ", "&amp;VLOOKUP(VALUE(MID(BA992,3,1)), TxtPanelShape!$O$2:$P$50, 2, 0), IF(VALUE(MID(BA992,1,1))&gt;=7, ", "&amp;VLOOKUP(VALUE(MID(BA992,3,1)), TxtPanelShape!$O$2:$P$50, 2, 0),"")),"")</f>
        <v/>
      </c>
      <c r="BE992" s="79" t="str">
        <f>IFERROR("; "&amp;VLOOKUP(VALUE(MID(BA992,4,1)), TxtPanelShape!$V$2:$W$50,2,0),"")</f>
        <v/>
      </c>
      <c r="BF992" s="79" t="str">
        <f t="shared" si="194"/>
        <v/>
      </c>
      <c r="BG992" s="71"/>
      <c r="BH992" s="79" t="str">
        <f>IFERROR(VLOOKUP(BG992, TxtPanelDefinition!$A$2:$B$50, 2, 0),"")</f>
        <v/>
      </c>
      <c r="BI992" s="71"/>
      <c r="BJ992" s="79" t="str">
        <f>IFERROR(VLOOKUP(BI992, TxtPanelDefinition!$A$2:$B$50, 2, 0),"")</f>
        <v/>
      </c>
      <c r="BK992" s="71"/>
      <c r="BL992" s="79" t="str">
        <f>IFERROR(VLOOKUP(BK992, InscrTechniques!$A$2:$B$50, 2, 0),"")</f>
        <v/>
      </c>
      <c r="BM992" s="71"/>
      <c r="BN992" s="79" t="str">
        <f>IFERROR(VLOOKUP(BM992, InscrTechniques!$A$2:$B$50, 2, 0),"")</f>
        <v/>
      </c>
      <c r="BO992" s="71"/>
      <c r="BP992" s="79" t="str">
        <f>IFERROR(VLOOKUP(BO992, InscrTechniques!$A$2:$B$50, 2, 0),"")</f>
        <v/>
      </c>
      <c r="BQ992" s="71"/>
      <c r="BR992" s="79" t="str">
        <f>IFERROR(VLOOKUP(BQ992, InscrTechniques!$A$2:$B$50, 2, 0),"")</f>
        <v/>
      </c>
      <c r="BS992" s="71"/>
      <c r="BT992" s="79" t="str">
        <f>IFERROR(VLOOKUP(BS992, InscrTechniques!$A$2:$B$50, 2, 0),"")</f>
        <v/>
      </c>
      <c r="BU992" s="71"/>
      <c r="BV992" s="79" t="str">
        <f>IFERROR(VLOOKUP(BU992, InscrTechniques!$A$2:$B$50, 2, 0),"")</f>
        <v/>
      </c>
      <c r="BW992" s="125"/>
      <c r="BX992" s="79" t="str">
        <f>IFERROR(VLOOKUP(BW992, InscrTechniques!$A$2:$B$50, 2, 0),"")</f>
        <v/>
      </c>
      <c r="BY992" s="125"/>
      <c r="BZ992" s="79" t="str">
        <f>IFERROR(VLOOKUP(BY992, InscrTechniques!$A$2:$B$50, 2, 0),"")</f>
        <v/>
      </c>
      <c r="CA992" s="74"/>
      <c r="CB992" s="114" t="str">
        <f>IFERROR(VLOOKUP(CA992, LetterStyle!$A$2:$B$50, 2, 0),"")</f>
        <v/>
      </c>
      <c r="CC992" s="74"/>
      <c r="CD992" s="114" t="str">
        <f>IFERROR(VLOOKUP(CC992, LetterStyle!$A$2:$B$50, 2, 0),"")</f>
        <v/>
      </c>
      <c r="CE992" s="74"/>
      <c r="CF992" s="114" t="str">
        <f>IFERROR(VLOOKUP(CE992, LetterStyle!$A$2:$B$50, 2, 0),"")</f>
        <v/>
      </c>
      <c r="CG992" s="74"/>
      <c r="CH992" s="79" t="str">
        <f>IFERROR(VLOOKUP(CG992, LetterStyle!$A$2:$B$50, 2, 0),"")</f>
        <v/>
      </c>
      <c r="CI992" s="71"/>
      <c r="CJ992" s="79" t="str">
        <f>IFERROR(VLOOKUP(CI992, DecMotifs!$A$1:$B$306, 2, 0),"")</f>
        <v/>
      </c>
      <c r="CK992" s="71"/>
      <c r="CL992" s="79" t="str">
        <f>IFERROR(VLOOKUP(CK992, DecMotifs!$A$1:$B$306, 2, 0),"")</f>
        <v/>
      </c>
      <c r="CM992" s="71"/>
      <c r="CN992" s="79" t="str">
        <f>IFERROR(VLOOKUP(CM992, DecMotifs!$A$1:$B$306, 2, 0),"")</f>
        <v/>
      </c>
      <c r="CO992" s="71"/>
      <c r="CP992" s="79" t="str">
        <f>IFERROR(VLOOKUP(CO992, MarginalDec!$A$2:$B$253, 2, 0),"")</f>
        <v/>
      </c>
      <c r="CQ992" s="71"/>
      <c r="CR992" s="79" t="str">
        <f>IFERROR(VLOOKUP(CQ992, MarginalDec!$A$2:$B$253, 2, 0),"")</f>
        <v/>
      </c>
      <c r="CS992" s="71"/>
      <c r="CT992" s="79" t="str">
        <f>IFERROR(VLOOKUP(CS992, MarginalDec!$A$2:$B$253, 2, 0),"")</f>
        <v/>
      </c>
      <c r="CU992" s="71"/>
      <c r="CV992" s="79" t="str">
        <f>IF(ISBLANK(CU992),"", IFERROR(VLOOKUP(CU992, Tooling!$A$2:$B$252, 2, 0),""))</f>
        <v/>
      </c>
      <c r="CW992" s="71"/>
      <c r="CX992" s="79" t="str">
        <f>IF(ISBLANK(CW992),"", IFERROR(VLOOKUP(CW992, Tooling!$A$2:$B$252, 2, 0),""))</f>
        <v/>
      </c>
      <c r="CY992" s="71"/>
      <c r="CZ992" s="79" t="str">
        <f>IF(ISBLANK(CY992),"", IFERROR(VLOOKUP(CY992, Repairs!$A$2:$B$252, 2, 0),""))</f>
        <v/>
      </c>
      <c r="DA992" s="77"/>
      <c r="DB992" s="71"/>
      <c r="DC992" s="79" t="str">
        <f>IFERROR(VLOOKUP(DB992, DatingReason!$A$2:$B$252, 2, 0),"")</f>
        <v/>
      </c>
      <c r="DD992" s="123" t="str">
        <f t="shared" si="195"/>
        <v/>
      </c>
      <c r="DF992" s="119" t="str">
        <f t="array" ref="DF992">IF(AND($B992&lt;&gt;"", $DE992&lt;&gt;"", $DE992&lt;&gt;"No"),MAX(IF($B992=PEOPLE!$B$4:$B$1000, PEOPLE!$Q$4:$Q$1000,""))+100,"")</f>
        <v/>
      </c>
      <c r="DG992" s="68"/>
      <c r="DH992" s="76">
        <f>COUNTIF(PEOPLE!B:B, MEMORIALS!B992)</f>
        <v>0</v>
      </c>
      <c r="DI992" s="82"/>
      <c r="DJ992" s="82"/>
      <c r="DK992" s="82"/>
      <c r="DL992" s="68"/>
      <c r="DM992" s="68"/>
      <c r="DN992" s="68"/>
      <c r="DO992" s="68"/>
      <c r="DP992" s="68"/>
    </row>
    <row r="993" spans="1:120" ht="15" customHeight="1" x14ac:dyDescent="0.25">
      <c r="A993" s="68"/>
      <c r="B993" s="69"/>
      <c r="C993" s="68"/>
      <c r="D993" s="68"/>
      <c r="E993" s="70" t="str">
        <f>IF(D993="","",VLOOKUP(D993,Denomination!$A$2:$B$50, 2, 0))</f>
        <v/>
      </c>
      <c r="F993" s="68"/>
      <c r="G993" s="71"/>
      <c r="H993" s="70" t="str">
        <f>IF(G993="","",VLOOKUP(G993,MCondition!$A$2:$B$50, 2, 0))</f>
        <v/>
      </c>
      <c r="I993" s="72"/>
      <c r="J993" s="71"/>
      <c r="K993" s="70" t="str">
        <f>IF(J993="","",VLOOKUP(J993,ICondition!$A$2:$B$50, 2, 0))</f>
        <v/>
      </c>
      <c r="L993" s="73"/>
      <c r="M993" s="73"/>
      <c r="N993" s="73"/>
      <c r="O993" s="73"/>
      <c r="P993" s="73"/>
      <c r="Q993" s="73"/>
      <c r="R993" s="78"/>
      <c r="S993" s="79" t="str">
        <f>IFERROR(VLOOKUP(R993,Material!$A$2:$B$59, 2, 0),"")</f>
        <v/>
      </c>
      <c r="T993" s="71"/>
      <c r="U993" s="79" t="str">
        <f>IFERROR(VLOOKUP(T993,Material!$A$2:$B$59, 2, 0),"")</f>
        <v/>
      </c>
      <c r="V993" s="71"/>
      <c r="W993" s="79" t="str">
        <f>IFERROR(VLOOKUP(V993,Material!$A$2:$B$59, 2, 0),"")</f>
        <v/>
      </c>
      <c r="X993" s="71"/>
      <c r="Y993" s="79" t="str">
        <f>IFERROR(VLOOKUP(X993,Material!$A$2:$B$59, 2, 0),"")</f>
        <v/>
      </c>
      <c r="Z993" s="71"/>
      <c r="AA993" s="79" t="str">
        <f>IFERROR(VLOOKUP(Z993,Material!$A$2:$B$59, 2, 0),"")</f>
        <v/>
      </c>
      <c r="AB993" s="74"/>
      <c r="AC993" s="75" t="e">
        <f t="shared" si="184"/>
        <v>#VALUE!</v>
      </c>
      <c r="AD993" s="75" t="e">
        <f t="shared" si="185"/>
        <v>#VALUE!</v>
      </c>
      <c r="AE993" s="75" t="e">
        <f t="shared" si="187"/>
        <v>#VALUE!</v>
      </c>
      <c r="AF993" s="75" t="e">
        <f t="shared" si="186"/>
        <v>#VALUE!</v>
      </c>
      <c r="AG993" s="75" t="e">
        <f t="shared" si="188"/>
        <v>#VALUE!</v>
      </c>
      <c r="AH993" s="75" t="e">
        <f t="shared" si="189"/>
        <v>#VALUE!</v>
      </c>
      <c r="AI993" s="75" t="e">
        <f t="shared" si="190"/>
        <v>#VALUE!</v>
      </c>
      <c r="AJ993" s="80" t="e">
        <f t="shared" si="191"/>
        <v>#VALUE!</v>
      </c>
      <c r="AK993" s="79" t="str">
        <f>(IFERROR(VLOOKUP(AB993,Categories!$A$2:$B$20,2,1),""))</f>
        <v/>
      </c>
      <c r="AL993" s="79" t="str">
        <f ca="1">IFERROR(VLOOKUP((HLOOKUP((VLOOKUP($AB993,Categories!$A$2:$F$20,3,1)), $AB$3:$AJ993, (ROW()-ROW($AB$3)+1), 0)), INDIRECT(VLOOKUP($AB993,Categories!$A$2:$F$20,6,1)),2,0),AK993)</f>
        <v/>
      </c>
      <c r="AM993" s="79" t="str">
        <f ca="1">IFERROR(VLOOKUP((HLOOKUP((VLOOKUP($AB993,Categories!$A$2:$F$20,4,1)),$AB$3:$AJ993,(ROW()-ROW($AB$3)+1),0)),INDIRECT(VLOOKUP($AB993,Categories!$A$2:$H$20,7,1)),2,0),"")</f>
        <v/>
      </c>
      <c r="AN993" s="79" t="str">
        <f ca="1">IFERROR(VLOOKUP((HLOOKUP((VLOOKUP($AB993,Categories!$A$2:$F$20,5,1)), $AB$3:$AJ993, (ROW()-ROW($AB$3)+1), 0)), INDIRECT(VLOOKUP($AB993,Categories!$A$2:$H$20,8,1)),2,0),"")</f>
        <v/>
      </c>
      <c r="AO993" s="79" t="str">
        <f t="shared" ca="1" si="192"/>
        <v/>
      </c>
      <c r="AP993" s="81"/>
      <c r="AQ993" s="70" t="str">
        <f>IFERROR(VLOOKUP(VALUE(MID(AP993,1,1)),AdditionalElements!$A$2:$B$50,2,0),"")</f>
        <v/>
      </c>
      <c r="AR993" s="70" t="str">
        <f>IFERROR(VLOOKUP(VALUE(MID(AP993,2,1)),AdditionalElements!$H$2:$I$50,2,0),"")</f>
        <v/>
      </c>
      <c r="AS993" s="70" t="str">
        <f>IFERROR(VLOOKUP(VALUE(MID(AP993,3,1)),AdditionalElements!$O$2:$P$50,2,0),"")</f>
        <v/>
      </c>
      <c r="AT993" s="70" t="str">
        <f>IFERROR(VLOOKUP(VALUE(MID(AP993,4,1)),AdditionalElements!$V$2:$W$50,2,0),"")</f>
        <v/>
      </c>
      <c r="AU993" s="71"/>
      <c r="AV993" s="79" t="str">
        <f>IFERROR(IF(VALUE(MID(AU993,1,1))=1, VLOOKUP(VALUE(MID(AU993,1,1)), TxtPanelShape!$A$2:$C$50, 3, 0), (IF(VALUE(MID(AU993,1,1))&gt;=7, VLOOKUP(VALUE(MID(AU993,1,1)), TxtPanelShape!$A$2:$C$50, 3, 0),VLOOKUP(VALUE(MID(AU993,1,2)),TxtPanelShape!$A$2:$C$50,3,0)))), "")</f>
        <v/>
      </c>
      <c r="AW993" s="79" t="str">
        <f>IFERROR(IF(VALUE(MID(AU993,1,1))=1, ", "&amp;VLOOKUP(VALUE(MID(AU993,2,1)), TxtPanelShape!$H$2:$I$50, 2, 0), IF(VALUE(MID(AU993,1,1))&gt;=7, ", "&amp;VLOOKUP(VALUE(MID(AU993,2,1)), TxtPanelShape!$H$2:$I$50, 2, 0),"")), "")</f>
        <v/>
      </c>
      <c r="AX993" s="79" t="str">
        <f>IFERROR(IF(VALUE(MID(AU993,1,1))=1, ", "&amp;VLOOKUP(VALUE(MID(AU993,3,1)), TxtPanelShape!$O$2:$P$50, 2, 0), IF(VALUE(MID(AU993,1,1))&gt;=7, ", "&amp;VLOOKUP(VALUE(MID(AU993,3,1)), TxtPanelShape!$O$2:$P$50, 2, 0),"")),"")</f>
        <v/>
      </c>
      <c r="AY993" s="79" t="str">
        <f>IFERROR("; "&amp;VLOOKUP(VALUE(MID(AU993,4,1)), TxtPanelShape!$V$2:$W$50,2,0),"")</f>
        <v/>
      </c>
      <c r="AZ993" s="79" t="str">
        <f t="shared" si="193"/>
        <v/>
      </c>
      <c r="BA993" s="71"/>
      <c r="BB993" s="79" t="str">
        <f>IFERROR(IF(VALUE(MID(BA993,1,1))=1, VLOOKUP(VALUE(MID(BA993,1,1)), TxtPanelShape!$A$2:$C$50, 3, 0), (IF(VALUE(MID(BA993,1,1))&gt;=7, VLOOKUP(VALUE(MID(BA993,1,1)), TxtPanelShape!$A$2:$C$50, 3, 0),VLOOKUP(VALUE(MID(BA993,1,2)),TxtPanelShape!$A$2:$C$50,3,0)))), "")</f>
        <v/>
      </c>
      <c r="BC993" s="79" t="str">
        <f>IFERROR(IF(VALUE(MID(BA993,1,1))=1, ", "&amp;VLOOKUP(VALUE(MID(BA993,2,1)), TxtPanelShape!$H$2:$I$50, 2, 0), IF(VALUE(MID(BA993,1,1))&gt;=7, ", "&amp;VLOOKUP(VALUE(MID(BA993,2,1)), TxtPanelShape!$H$2:$I$50, 2, 0),"")), "")</f>
        <v/>
      </c>
      <c r="BD993" s="79" t="str">
        <f>IFERROR(IF(VALUE(MID(BA993,1,1))=1, ", "&amp;VLOOKUP(VALUE(MID(BA993,3,1)), TxtPanelShape!$O$2:$P$50, 2, 0), IF(VALUE(MID(BA993,1,1))&gt;=7, ", "&amp;VLOOKUP(VALUE(MID(BA993,3,1)), TxtPanelShape!$O$2:$P$50, 2, 0),"")),"")</f>
        <v/>
      </c>
      <c r="BE993" s="79" t="str">
        <f>IFERROR("; "&amp;VLOOKUP(VALUE(MID(BA993,4,1)), TxtPanelShape!$V$2:$W$50,2,0),"")</f>
        <v/>
      </c>
      <c r="BF993" s="79" t="str">
        <f t="shared" si="194"/>
        <v/>
      </c>
      <c r="BG993" s="71"/>
      <c r="BH993" s="79" t="str">
        <f>IFERROR(VLOOKUP(BG993, TxtPanelDefinition!$A$2:$B$50, 2, 0),"")</f>
        <v/>
      </c>
      <c r="BI993" s="71"/>
      <c r="BJ993" s="79" t="str">
        <f>IFERROR(VLOOKUP(BI993, TxtPanelDefinition!$A$2:$B$50, 2, 0),"")</f>
        <v/>
      </c>
      <c r="BK993" s="71"/>
      <c r="BL993" s="79" t="str">
        <f>IFERROR(VLOOKUP(BK993, InscrTechniques!$A$2:$B$50, 2, 0),"")</f>
        <v/>
      </c>
      <c r="BM993" s="71"/>
      <c r="BN993" s="79" t="str">
        <f>IFERROR(VLOOKUP(BM993, InscrTechniques!$A$2:$B$50, 2, 0),"")</f>
        <v/>
      </c>
      <c r="BO993" s="71"/>
      <c r="BP993" s="79" t="str">
        <f>IFERROR(VLOOKUP(BO993, InscrTechniques!$A$2:$B$50, 2, 0),"")</f>
        <v/>
      </c>
      <c r="BQ993" s="71"/>
      <c r="BR993" s="79" t="str">
        <f>IFERROR(VLOOKUP(BQ993, InscrTechniques!$A$2:$B$50, 2, 0),"")</f>
        <v/>
      </c>
      <c r="BS993" s="71"/>
      <c r="BT993" s="79" t="str">
        <f>IFERROR(VLOOKUP(BS993, InscrTechniques!$A$2:$B$50, 2, 0),"")</f>
        <v/>
      </c>
      <c r="BU993" s="71"/>
      <c r="BV993" s="79" t="str">
        <f>IFERROR(VLOOKUP(BU993, InscrTechniques!$A$2:$B$50, 2, 0),"")</f>
        <v/>
      </c>
      <c r="BW993" s="125"/>
      <c r="BX993" s="79" t="str">
        <f>IFERROR(VLOOKUP(BW993, InscrTechniques!$A$2:$B$50, 2, 0),"")</f>
        <v/>
      </c>
      <c r="BY993" s="125"/>
      <c r="BZ993" s="79" t="str">
        <f>IFERROR(VLOOKUP(BY993, InscrTechniques!$A$2:$B$50, 2, 0),"")</f>
        <v/>
      </c>
      <c r="CA993" s="74"/>
      <c r="CB993" s="114" t="str">
        <f>IFERROR(VLOOKUP(CA993, LetterStyle!$A$2:$B$50, 2, 0),"")</f>
        <v/>
      </c>
      <c r="CC993" s="74"/>
      <c r="CD993" s="114" t="str">
        <f>IFERROR(VLOOKUP(CC993, LetterStyle!$A$2:$B$50, 2, 0),"")</f>
        <v/>
      </c>
      <c r="CE993" s="74"/>
      <c r="CF993" s="114" t="str">
        <f>IFERROR(VLOOKUP(CE993, LetterStyle!$A$2:$B$50, 2, 0),"")</f>
        <v/>
      </c>
      <c r="CG993" s="74"/>
      <c r="CH993" s="79" t="str">
        <f>IFERROR(VLOOKUP(CG993, LetterStyle!$A$2:$B$50, 2, 0),"")</f>
        <v/>
      </c>
      <c r="CI993" s="71"/>
      <c r="CJ993" s="79" t="str">
        <f>IFERROR(VLOOKUP(CI993, DecMotifs!$A$1:$B$306, 2, 0),"")</f>
        <v/>
      </c>
      <c r="CK993" s="71"/>
      <c r="CL993" s="79" t="str">
        <f>IFERROR(VLOOKUP(CK993, DecMotifs!$A$1:$B$306, 2, 0),"")</f>
        <v/>
      </c>
      <c r="CM993" s="71"/>
      <c r="CN993" s="79" t="str">
        <f>IFERROR(VLOOKUP(CM993, DecMotifs!$A$1:$B$306, 2, 0),"")</f>
        <v/>
      </c>
      <c r="CO993" s="71"/>
      <c r="CP993" s="79" t="str">
        <f>IFERROR(VLOOKUP(CO993, MarginalDec!$A$2:$B$253, 2, 0),"")</f>
        <v/>
      </c>
      <c r="CQ993" s="71"/>
      <c r="CR993" s="79" t="str">
        <f>IFERROR(VLOOKUP(CQ993, MarginalDec!$A$2:$B$253, 2, 0),"")</f>
        <v/>
      </c>
      <c r="CS993" s="71"/>
      <c r="CT993" s="79" t="str">
        <f>IFERROR(VLOOKUP(CS993, MarginalDec!$A$2:$B$253, 2, 0),"")</f>
        <v/>
      </c>
      <c r="CU993" s="71"/>
      <c r="CV993" s="79" t="str">
        <f>IF(ISBLANK(CU993),"", IFERROR(VLOOKUP(CU993, Tooling!$A$2:$B$252, 2, 0),""))</f>
        <v/>
      </c>
      <c r="CW993" s="71"/>
      <c r="CX993" s="79" t="str">
        <f>IF(ISBLANK(CW993),"", IFERROR(VLOOKUP(CW993, Tooling!$A$2:$B$252, 2, 0),""))</f>
        <v/>
      </c>
      <c r="CY993" s="71"/>
      <c r="CZ993" s="79" t="str">
        <f>IF(ISBLANK(CY993),"", IFERROR(VLOOKUP(CY993, Repairs!$A$2:$B$252, 2, 0),""))</f>
        <v/>
      </c>
      <c r="DA993" s="77"/>
      <c r="DB993" s="71"/>
      <c r="DC993" s="79" t="str">
        <f>IFERROR(VLOOKUP(DB993, DatingReason!$A$2:$B$252, 2, 0),"")</f>
        <v/>
      </c>
      <c r="DD993" s="123" t="str">
        <f t="shared" si="195"/>
        <v/>
      </c>
      <c r="DF993" s="119" t="str">
        <f t="array" ref="DF993">IF(AND($B993&lt;&gt;"", $DE993&lt;&gt;"", $DE993&lt;&gt;"No"),MAX(IF($B993=PEOPLE!$B$4:$B$1000, PEOPLE!$Q$4:$Q$1000,""))+100,"")</f>
        <v/>
      </c>
      <c r="DG993" s="68"/>
      <c r="DH993" s="76">
        <f>COUNTIF(PEOPLE!B:B, MEMORIALS!B993)</f>
        <v>0</v>
      </c>
      <c r="DI993" s="82"/>
      <c r="DJ993" s="82"/>
      <c r="DK993" s="82"/>
      <c r="DL993" s="68"/>
      <c r="DM993" s="68"/>
      <c r="DN993" s="68"/>
      <c r="DO993" s="68"/>
      <c r="DP993" s="68"/>
    </row>
    <row r="994" spans="1:120" ht="15" customHeight="1" x14ac:dyDescent="0.25">
      <c r="A994" s="68"/>
      <c r="B994" s="69"/>
      <c r="C994" s="68"/>
      <c r="D994" s="68"/>
      <c r="E994" s="70" t="str">
        <f>IF(D994="","",VLOOKUP(D994,Denomination!$A$2:$B$50, 2, 0))</f>
        <v/>
      </c>
      <c r="F994" s="68"/>
      <c r="G994" s="71"/>
      <c r="H994" s="70" t="str">
        <f>IF(G994="","",VLOOKUP(G994,MCondition!$A$2:$B$50, 2, 0))</f>
        <v/>
      </c>
      <c r="I994" s="72"/>
      <c r="J994" s="71"/>
      <c r="K994" s="70" t="str">
        <f>IF(J994="","",VLOOKUP(J994,ICondition!$A$2:$B$50, 2, 0))</f>
        <v/>
      </c>
      <c r="L994" s="73"/>
      <c r="M994" s="73"/>
      <c r="N994" s="73"/>
      <c r="O994" s="73"/>
      <c r="P994" s="73"/>
      <c r="Q994" s="73"/>
      <c r="R994" s="78"/>
      <c r="S994" s="79" t="str">
        <f>IFERROR(VLOOKUP(R994,Material!$A$2:$B$59, 2, 0),"")</f>
        <v/>
      </c>
      <c r="T994" s="71"/>
      <c r="U994" s="79" t="str">
        <f>IFERROR(VLOOKUP(T994,Material!$A$2:$B$59, 2, 0),"")</f>
        <v/>
      </c>
      <c r="V994" s="71"/>
      <c r="W994" s="79" t="str">
        <f>IFERROR(VLOOKUP(V994,Material!$A$2:$B$59, 2, 0),"")</f>
        <v/>
      </c>
      <c r="X994" s="71"/>
      <c r="Y994" s="79" t="str">
        <f>IFERROR(VLOOKUP(X994,Material!$A$2:$B$59, 2, 0),"")</f>
        <v/>
      </c>
      <c r="Z994" s="71"/>
      <c r="AA994" s="79" t="str">
        <f>IFERROR(VLOOKUP(Z994,Material!$A$2:$B$59, 2, 0),"")</f>
        <v/>
      </c>
      <c r="AB994" s="74"/>
      <c r="AC994" s="75" t="e">
        <f t="shared" si="184"/>
        <v>#VALUE!</v>
      </c>
      <c r="AD994" s="75" t="e">
        <f t="shared" si="185"/>
        <v>#VALUE!</v>
      </c>
      <c r="AE994" s="75" t="e">
        <f t="shared" si="187"/>
        <v>#VALUE!</v>
      </c>
      <c r="AF994" s="75" t="e">
        <f t="shared" si="186"/>
        <v>#VALUE!</v>
      </c>
      <c r="AG994" s="75" t="e">
        <f t="shared" si="188"/>
        <v>#VALUE!</v>
      </c>
      <c r="AH994" s="75" t="e">
        <f t="shared" si="189"/>
        <v>#VALUE!</v>
      </c>
      <c r="AI994" s="75" t="e">
        <f t="shared" si="190"/>
        <v>#VALUE!</v>
      </c>
      <c r="AJ994" s="80" t="e">
        <f t="shared" si="191"/>
        <v>#VALUE!</v>
      </c>
      <c r="AK994" s="79" t="str">
        <f>(IFERROR(VLOOKUP(AB994,Categories!$A$2:$B$20,2,1),""))</f>
        <v/>
      </c>
      <c r="AL994" s="79" t="str">
        <f ca="1">IFERROR(VLOOKUP((HLOOKUP((VLOOKUP($AB994,Categories!$A$2:$F$20,3,1)), $AB$3:$AJ994, (ROW()-ROW($AB$3)+1), 0)), INDIRECT(VLOOKUP($AB994,Categories!$A$2:$F$20,6,1)),2,0),AK994)</f>
        <v/>
      </c>
      <c r="AM994" s="79" t="str">
        <f ca="1">IFERROR(VLOOKUP((HLOOKUP((VLOOKUP($AB994,Categories!$A$2:$F$20,4,1)),$AB$3:$AJ994,(ROW()-ROW($AB$3)+1),0)),INDIRECT(VLOOKUP($AB994,Categories!$A$2:$H$20,7,1)),2,0),"")</f>
        <v/>
      </c>
      <c r="AN994" s="79" t="str">
        <f ca="1">IFERROR(VLOOKUP((HLOOKUP((VLOOKUP($AB994,Categories!$A$2:$F$20,5,1)), $AB$3:$AJ994, (ROW()-ROW($AB$3)+1), 0)), INDIRECT(VLOOKUP($AB994,Categories!$A$2:$H$20,8,1)),2,0),"")</f>
        <v/>
      </c>
      <c r="AO994" s="79" t="str">
        <f t="shared" ca="1" si="192"/>
        <v/>
      </c>
      <c r="AP994" s="81"/>
      <c r="AQ994" s="70" t="str">
        <f>IFERROR(VLOOKUP(VALUE(MID(AP994,1,1)),AdditionalElements!$A$2:$B$50,2,0),"")</f>
        <v/>
      </c>
      <c r="AR994" s="70" t="str">
        <f>IFERROR(VLOOKUP(VALUE(MID(AP994,2,1)),AdditionalElements!$H$2:$I$50,2,0),"")</f>
        <v/>
      </c>
      <c r="AS994" s="70" t="str">
        <f>IFERROR(VLOOKUP(VALUE(MID(AP994,3,1)),AdditionalElements!$O$2:$P$50,2,0),"")</f>
        <v/>
      </c>
      <c r="AT994" s="70" t="str">
        <f>IFERROR(VLOOKUP(VALUE(MID(AP994,4,1)),AdditionalElements!$V$2:$W$50,2,0),"")</f>
        <v/>
      </c>
      <c r="AU994" s="71"/>
      <c r="AV994" s="79" t="str">
        <f>IFERROR(IF(VALUE(MID(AU994,1,1))=1, VLOOKUP(VALUE(MID(AU994,1,1)), TxtPanelShape!$A$2:$C$50, 3, 0), (IF(VALUE(MID(AU994,1,1))&gt;=7, VLOOKUP(VALUE(MID(AU994,1,1)), TxtPanelShape!$A$2:$C$50, 3, 0),VLOOKUP(VALUE(MID(AU994,1,2)),TxtPanelShape!$A$2:$C$50,3,0)))), "")</f>
        <v/>
      </c>
      <c r="AW994" s="79" t="str">
        <f>IFERROR(IF(VALUE(MID(AU994,1,1))=1, ", "&amp;VLOOKUP(VALUE(MID(AU994,2,1)), TxtPanelShape!$H$2:$I$50, 2, 0), IF(VALUE(MID(AU994,1,1))&gt;=7, ", "&amp;VLOOKUP(VALUE(MID(AU994,2,1)), TxtPanelShape!$H$2:$I$50, 2, 0),"")), "")</f>
        <v/>
      </c>
      <c r="AX994" s="79" t="str">
        <f>IFERROR(IF(VALUE(MID(AU994,1,1))=1, ", "&amp;VLOOKUP(VALUE(MID(AU994,3,1)), TxtPanelShape!$O$2:$P$50, 2, 0), IF(VALUE(MID(AU994,1,1))&gt;=7, ", "&amp;VLOOKUP(VALUE(MID(AU994,3,1)), TxtPanelShape!$O$2:$P$50, 2, 0),"")),"")</f>
        <v/>
      </c>
      <c r="AY994" s="79" t="str">
        <f>IFERROR("; "&amp;VLOOKUP(VALUE(MID(AU994,4,1)), TxtPanelShape!$V$2:$W$50,2,0),"")</f>
        <v/>
      </c>
      <c r="AZ994" s="79" t="str">
        <f t="shared" si="193"/>
        <v/>
      </c>
      <c r="BA994" s="71"/>
      <c r="BB994" s="79" t="str">
        <f>IFERROR(IF(VALUE(MID(BA994,1,1))=1, VLOOKUP(VALUE(MID(BA994,1,1)), TxtPanelShape!$A$2:$C$50, 3, 0), (IF(VALUE(MID(BA994,1,1))&gt;=7, VLOOKUP(VALUE(MID(BA994,1,1)), TxtPanelShape!$A$2:$C$50, 3, 0),VLOOKUP(VALUE(MID(BA994,1,2)),TxtPanelShape!$A$2:$C$50,3,0)))), "")</f>
        <v/>
      </c>
      <c r="BC994" s="79" t="str">
        <f>IFERROR(IF(VALUE(MID(BA994,1,1))=1, ", "&amp;VLOOKUP(VALUE(MID(BA994,2,1)), TxtPanelShape!$H$2:$I$50, 2, 0), IF(VALUE(MID(BA994,1,1))&gt;=7, ", "&amp;VLOOKUP(VALUE(MID(BA994,2,1)), TxtPanelShape!$H$2:$I$50, 2, 0),"")), "")</f>
        <v/>
      </c>
      <c r="BD994" s="79" t="str">
        <f>IFERROR(IF(VALUE(MID(BA994,1,1))=1, ", "&amp;VLOOKUP(VALUE(MID(BA994,3,1)), TxtPanelShape!$O$2:$P$50, 2, 0), IF(VALUE(MID(BA994,1,1))&gt;=7, ", "&amp;VLOOKUP(VALUE(MID(BA994,3,1)), TxtPanelShape!$O$2:$P$50, 2, 0),"")),"")</f>
        <v/>
      </c>
      <c r="BE994" s="79" t="str">
        <f>IFERROR("; "&amp;VLOOKUP(VALUE(MID(BA994,4,1)), TxtPanelShape!$V$2:$W$50,2,0),"")</f>
        <v/>
      </c>
      <c r="BF994" s="79" t="str">
        <f t="shared" si="194"/>
        <v/>
      </c>
      <c r="BG994" s="71"/>
      <c r="BH994" s="79" t="str">
        <f>IFERROR(VLOOKUP(BG994, TxtPanelDefinition!$A$2:$B$50, 2, 0),"")</f>
        <v/>
      </c>
      <c r="BI994" s="71"/>
      <c r="BJ994" s="79" t="str">
        <f>IFERROR(VLOOKUP(BI994, TxtPanelDefinition!$A$2:$B$50, 2, 0),"")</f>
        <v/>
      </c>
      <c r="BK994" s="71"/>
      <c r="BL994" s="79" t="str">
        <f>IFERROR(VLOOKUP(BK994, InscrTechniques!$A$2:$B$50, 2, 0),"")</f>
        <v/>
      </c>
      <c r="BM994" s="71"/>
      <c r="BN994" s="79" t="str">
        <f>IFERROR(VLOOKUP(BM994, InscrTechniques!$A$2:$B$50, 2, 0),"")</f>
        <v/>
      </c>
      <c r="BO994" s="71"/>
      <c r="BP994" s="79" t="str">
        <f>IFERROR(VLOOKUP(BO994, InscrTechniques!$A$2:$B$50, 2, 0),"")</f>
        <v/>
      </c>
      <c r="BQ994" s="71"/>
      <c r="BR994" s="79" t="str">
        <f>IFERROR(VLOOKUP(BQ994, InscrTechniques!$A$2:$B$50, 2, 0),"")</f>
        <v/>
      </c>
      <c r="BS994" s="71"/>
      <c r="BT994" s="79" t="str">
        <f>IFERROR(VLOOKUP(BS994, InscrTechniques!$A$2:$B$50, 2, 0),"")</f>
        <v/>
      </c>
      <c r="BU994" s="71"/>
      <c r="BV994" s="79" t="str">
        <f>IFERROR(VLOOKUP(BU994, InscrTechniques!$A$2:$B$50, 2, 0),"")</f>
        <v/>
      </c>
      <c r="BW994" s="125"/>
      <c r="BX994" s="79" t="str">
        <f>IFERROR(VLOOKUP(BW994, InscrTechniques!$A$2:$B$50, 2, 0),"")</f>
        <v/>
      </c>
      <c r="BY994" s="125"/>
      <c r="BZ994" s="79" t="str">
        <f>IFERROR(VLOOKUP(BY994, InscrTechniques!$A$2:$B$50, 2, 0),"")</f>
        <v/>
      </c>
      <c r="CA994" s="74"/>
      <c r="CB994" s="114" t="str">
        <f>IFERROR(VLOOKUP(CA994, LetterStyle!$A$2:$B$50, 2, 0),"")</f>
        <v/>
      </c>
      <c r="CC994" s="74"/>
      <c r="CD994" s="114" t="str">
        <f>IFERROR(VLOOKUP(CC994, LetterStyle!$A$2:$B$50, 2, 0),"")</f>
        <v/>
      </c>
      <c r="CE994" s="74"/>
      <c r="CF994" s="114" t="str">
        <f>IFERROR(VLOOKUP(CE994, LetterStyle!$A$2:$B$50, 2, 0),"")</f>
        <v/>
      </c>
      <c r="CG994" s="74"/>
      <c r="CH994" s="79" t="str">
        <f>IFERROR(VLOOKUP(CG994, LetterStyle!$A$2:$B$50, 2, 0),"")</f>
        <v/>
      </c>
      <c r="CI994" s="71"/>
      <c r="CJ994" s="79" t="str">
        <f>IFERROR(VLOOKUP(CI994, DecMotifs!$A$1:$B$306, 2, 0),"")</f>
        <v/>
      </c>
      <c r="CK994" s="71"/>
      <c r="CL994" s="79" t="str">
        <f>IFERROR(VLOOKUP(CK994, DecMotifs!$A$1:$B$306, 2, 0),"")</f>
        <v/>
      </c>
      <c r="CM994" s="71"/>
      <c r="CN994" s="79" t="str">
        <f>IFERROR(VLOOKUP(CM994, DecMotifs!$A$1:$B$306, 2, 0),"")</f>
        <v/>
      </c>
      <c r="CO994" s="71"/>
      <c r="CP994" s="79" t="str">
        <f>IFERROR(VLOOKUP(CO994, MarginalDec!$A$2:$B$253, 2, 0),"")</f>
        <v/>
      </c>
      <c r="CQ994" s="71"/>
      <c r="CR994" s="79" t="str">
        <f>IFERROR(VLOOKUP(CQ994, MarginalDec!$A$2:$B$253, 2, 0),"")</f>
        <v/>
      </c>
      <c r="CS994" s="71"/>
      <c r="CT994" s="79" t="str">
        <f>IFERROR(VLOOKUP(CS994, MarginalDec!$A$2:$B$253, 2, 0),"")</f>
        <v/>
      </c>
      <c r="CU994" s="71"/>
      <c r="CV994" s="79" t="str">
        <f>IF(ISBLANK(CU994),"", IFERROR(VLOOKUP(CU994, Tooling!$A$2:$B$252, 2, 0),""))</f>
        <v/>
      </c>
      <c r="CW994" s="71"/>
      <c r="CX994" s="79" t="str">
        <f>IF(ISBLANK(CW994),"", IFERROR(VLOOKUP(CW994, Tooling!$A$2:$B$252, 2, 0),""))</f>
        <v/>
      </c>
      <c r="CY994" s="71"/>
      <c r="CZ994" s="79" t="str">
        <f>IF(ISBLANK(CY994),"", IFERROR(VLOOKUP(CY994, Repairs!$A$2:$B$252, 2, 0),""))</f>
        <v/>
      </c>
      <c r="DA994" s="77"/>
      <c r="DB994" s="71"/>
      <c r="DC994" s="79" t="str">
        <f>IFERROR(VLOOKUP(DB994, DatingReason!$A$2:$B$252, 2, 0),"")</f>
        <v/>
      </c>
      <c r="DD994" s="123" t="str">
        <f t="shared" si="195"/>
        <v/>
      </c>
      <c r="DF994" s="119" t="str">
        <f t="array" ref="DF994">IF(AND($B994&lt;&gt;"", $DE994&lt;&gt;"", $DE994&lt;&gt;"No"),MAX(IF($B994=PEOPLE!$B$4:$B$1000, PEOPLE!$Q$4:$Q$1000,""))+100,"")</f>
        <v/>
      </c>
      <c r="DG994" s="68"/>
      <c r="DH994" s="76">
        <f>COUNTIF(PEOPLE!B:B, MEMORIALS!B994)</f>
        <v>0</v>
      </c>
      <c r="DI994" s="82"/>
      <c r="DJ994" s="82"/>
      <c r="DK994" s="82"/>
      <c r="DL994" s="68"/>
      <c r="DM994" s="68"/>
      <c r="DN994" s="68"/>
      <c r="DO994" s="68"/>
      <c r="DP994" s="68"/>
    </row>
    <row r="995" spans="1:120" ht="15" customHeight="1" x14ac:dyDescent="0.25">
      <c r="A995" s="68"/>
      <c r="B995" s="69"/>
      <c r="C995" s="68"/>
      <c r="D995" s="68"/>
      <c r="E995" s="70" t="str">
        <f>IF(D995="","",VLOOKUP(D995,Denomination!$A$2:$B$50, 2, 0))</f>
        <v/>
      </c>
      <c r="F995" s="68"/>
      <c r="G995" s="71"/>
      <c r="H995" s="70" t="str">
        <f>IF(G995="","",VLOOKUP(G995,MCondition!$A$2:$B$50, 2, 0))</f>
        <v/>
      </c>
      <c r="I995" s="72"/>
      <c r="J995" s="71"/>
      <c r="K995" s="70" t="str">
        <f>IF(J995="","",VLOOKUP(J995,ICondition!$A$2:$B$50, 2, 0))</f>
        <v/>
      </c>
      <c r="L995" s="73"/>
      <c r="M995" s="73"/>
      <c r="N995" s="73"/>
      <c r="O995" s="73"/>
      <c r="P995" s="73"/>
      <c r="Q995" s="73"/>
      <c r="R995" s="78"/>
      <c r="S995" s="79" t="str">
        <f>IFERROR(VLOOKUP(R995,Material!$A$2:$B$59, 2, 0),"")</f>
        <v/>
      </c>
      <c r="T995" s="71"/>
      <c r="U995" s="79" t="str">
        <f>IFERROR(VLOOKUP(T995,Material!$A$2:$B$59, 2, 0),"")</f>
        <v/>
      </c>
      <c r="V995" s="71"/>
      <c r="W995" s="79" t="str">
        <f>IFERROR(VLOOKUP(V995,Material!$A$2:$B$59, 2, 0),"")</f>
        <v/>
      </c>
      <c r="X995" s="71"/>
      <c r="Y995" s="79" t="str">
        <f>IFERROR(VLOOKUP(X995,Material!$A$2:$B$59, 2, 0),"")</f>
        <v/>
      </c>
      <c r="Z995" s="71"/>
      <c r="AA995" s="79" t="str">
        <f>IFERROR(VLOOKUP(Z995,Material!$A$2:$B$59, 2, 0),"")</f>
        <v/>
      </c>
      <c r="AB995" s="74"/>
      <c r="AC995" s="75" t="e">
        <f t="shared" si="184"/>
        <v>#VALUE!</v>
      </c>
      <c r="AD995" s="75" t="e">
        <f t="shared" si="185"/>
        <v>#VALUE!</v>
      </c>
      <c r="AE995" s="75" t="e">
        <f t="shared" si="187"/>
        <v>#VALUE!</v>
      </c>
      <c r="AF995" s="75" t="e">
        <f t="shared" si="186"/>
        <v>#VALUE!</v>
      </c>
      <c r="AG995" s="75" t="e">
        <f t="shared" si="188"/>
        <v>#VALUE!</v>
      </c>
      <c r="AH995" s="75" t="e">
        <f t="shared" si="189"/>
        <v>#VALUE!</v>
      </c>
      <c r="AI995" s="75" t="e">
        <f t="shared" si="190"/>
        <v>#VALUE!</v>
      </c>
      <c r="AJ995" s="80" t="e">
        <f t="shared" si="191"/>
        <v>#VALUE!</v>
      </c>
      <c r="AK995" s="79" t="str">
        <f>(IFERROR(VLOOKUP(AB995,Categories!$A$2:$B$20,2,1),""))</f>
        <v/>
      </c>
      <c r="AL995" s="79" t="str">
        <f ca="1">IFERROR(VLOOKUP((HLOOKUP((VLOOKUP($AB995,Categories!$A$2:$F$20,3,1)), $AB$3:$AJ995, (ROW()-ROW($AB$3)+1), 0)), INDIRECT(VLOOKUP($AB995,Categories!$A$2:$F$20,6,1)),2,0),AK995)</f>
        <v/>
      </c>
      <c r="AM995" s="79" t="str">
        <f ca="1">IFERROR(VLOOKUP((HLOOKUP((VLOOKUP($AB995,Categories!$A$2:$F$20,4,1)),$AB$3:$AJ995,(ROW()-ROW($AB$3)+1),0)),INDIRECT(VLOOKUP($AB995,Categories!$A$2:$H$20,7,1)),2,0),"")</f>
        <v/>
      </c>
      <c r="AN995" s="79" t="str">
        <f ca="1">IFERROR(VLOOKUP((HLOOKUP((VLOOKUP($AB995,Categories!$A$2:$F$20,5,1)), $AB$3:$AJ995, (ROW()-ROW($AB$3)+1), 0)), INDIRECT(VLOOKUP($AB995,Categories!$A$2:$H$20,8,1)),2,0),"")</f>
        <v/>
      </c>
      <c r="AO995" s="79" t="str">
        <f t="shared" ca="1" si="192"/>
        <v/>
      </c>
      <c r="AP995" s="81"/>
      <c r="AQ995" s="70" t="str">
        <f>IFERROR(VLOOKUP(VALUE(MID(AP995,1,1)),AdditionalElements!$A$2:$B$50,2,0),"")</f>
        <v/>
      </c>
      <c r="AR995" s="70" t="str">
        <f>IFERROR(VLOOKUP(VALUE(MID(AP995,2,1)),AdditionalElements!$H$2:$I$50,2,0),"")</f>
        <v/>
      </c>
      <c r="AS995" s="70" t="str">
        <f>IFERROR(VLOOKUP(VALUE(MID(AP995,3,1)),AdditionalElements!$O$2:$P$50,2,0),"")</f>
        <v/>
      </c>
      <c r="AT995" s="70" t="str">
        <f>IFERROR(VLOOKUP(VALUE(MID(AP995,4,1)),AdditionalElements!$V$2:$W$50,2,0),"")</f>
        <v/>
      </c>
      <c r="AU995" s="71"/>
      <c r="AV995" s="79" t="str">
        <f>IFERROR(IF(VALUE(MID(AU995,1,1))=1, VLOOKUP(VALUE(MID(AU995,1,1)), TxtPanelShape!$A$2:$C$50, 3, 0), (IF(VALUE(MID(AU995,1,1))&gt;=7, VLOOKUP(VALUE(MID(AU995,1,1)), TxtPanelShape!$A$2:$C$50, 3, 0),VLOOKUP(VALUE(MID(AU995,1,2)),TxtPanelShape!$A$2:$C$50,3,0)))), "")</f>
        <v/>
      </c>
      <c r="AW995" s="79" t="str">
        <f>IFERROR(IF(VALUE(MID(AU995,1,1))=1, ", "&amp;VLOOKUP(VALUE(MID(AU995,2,1)), TxtPanelShape!$H$2:$I$50, 2, 0), IF(VALUE(MID(AU995,1,1))&gt;=7, ", "&amp;VLOOKUP(VALUE(MID(AU995,2,1)), TxtPanelShape!$H$2:$I$50, 2, 0),"")), "")</f>
        <v/>
      </c>
      <c r="AX995" s="79" t="str">
        <f>IFERROR(IF(VALUE(MID(AU995,1,1))=1, ", "&amp;VLOOKUP(VALUE(MID(AU995,3,1)), TxtPanelShape!$O$2:$P$50, 2, 0), IF(VALUE(MID(AU995,1,1))&gt;=7, ", "&amp;VLOOKUP(VALUE(MID(AU995,3,1)), TxtPanelShape!$O$2:$P$50, 2, 0),"")),"")</f>
        <v/>
      </c>
      <c r="AY995" s="79" t="str">
        <f>IFERROR("; "&amp;VLOOKUP(VALUE(MID(AU995,4,1)), TxtPanelShape!$V$2:$W$50,2,0),"")</f>
        <v/>
      </c>
      <c r="AZ995" s="79" t="str">
        <f t="shared" si="193"/>
        <v/>
      </c>
      <c r="BA995" s="71"/>
      <c r="BB995" s="79" t="str">
        <f>IFERROR(IF(VALUE(MID(BA995,1,1))=1, VLOOKUP(VALUE(MID(BA995,1,1)), TxtPanelShape!$A$2:$C$50, 3, 0), (IF(VALUE(MID(BA995,1,1))&gt;=7, VLOOKUP(VALUE(MID(BA995,1,1)), TxtPanelShape!$A$2:$C$50, 3, 0),VLOOKUP(VALUE(MID(BA995,1,2)),TxtPanelShape!$A$2:$C$50,3,0)))), "")</f>
        <v/>
      </c>
      <c r="BC995" s="79" t="str">
        <f>IFERROR(IF(VALUE(MID(BA995,1,1))=1, ", "&amp;VLOOKUP(VALUE(MID(BA995,2,1)), TxtPanelShape!$H$2:$I$50, 2, 0), IF(VALUE(MID(BA995,1,1))&gt;=7, ", "&amp;VLOOKUP(VALUE(MID(BA995,2,1)), TxtPanelShape!$H$2:$I$50, 2, 0),"")), "")</f>
        <v/>
      </c>
      <c r="BD995" s="79" t="str">
        <f>IFERROR(IF(VALUE(MID(BA995,1,1))=1, ", "&amp;VLOOKUP(VALUE(MID(BA995,3,1)), TxtPanelShape!$O$2:$P$50, 2, 0), IF(VALUE(MID(BA995,1,1))&gt;=7, ", "&amp;VLOOKUP(VALUE(MID(BA995,3,1)), TxtPanelShape!$O$2:$P$50, 2, 0),"")),"")</f>
        <v/>
      </c>
      <c r="BE995" s="79" t="str">
        <f>IFERROR("; "&amp;VLOOKUP(VALUE(MID(BA995,4,1)), TxtPanelShape!$V$2:$W$50,2,0),"")</f>
        <v/>
      </c>
      <c r="BF995" s="79" t="str">
        <f t="shared" si="194"/>
        <v/>
      </c>
      <c r="BG995" s="71"/>
      <c r="BH995" s="79" t="str">
        <f>IFERROR(VLOOKUP(BG995, TxtPanelDefinition!$A$2:$B$50, 2, 0),"")</f>
        <v/>
      </c>
      <c r="BI995" s="71"/>
      <c r="BJ995" s="79" t="str">
        <f>IFERROR(VLOOKUP(BI995, TxtPanelDefinition!$A$2:$B$50, 2, 0),"")</f>
        <v/>
      </c>
      <c r="BK995" s="71"/>
      <c r="BL995" s="79" t="str">
        <f>IFERROR(VLOOKUP(BK995, InscrTechniques!$A$2:$B$50, 2, 0),"")</f>
        <v/>
      </c>
      <c r="BM995" s="71"/>
      <c r="BN995" s="79" t="str">
        <f>IFERROR(VLOOKUP(BM995, InscrTechniques!$A$2:$B$50, 2, 0),"")</f>
        <v/>
      </c>
      <c r="BO995" s="71"/>
      <c r="BP995" s="79" t="str">
        <f>IFERROR(VLOOKUP(BO995, InscrTechniques!$A$2:$B$50, 2, 0),"")</f>
        <v/>
      </c>
      <c r="BQ995" s="71"/>
      <c r="BR995" s="79" t="str">
        <f>IFERROR(VLOOKUP(BQ995, InscrTechniques!$A$2:$B$50, 2, 0),"")</f>
        <v/>
      </c>
      <c r="BS995" s="71"/>
      <c r="BT995" s="79" t="str">
        <f>IFERROR(VLOOKUP(BS995, InscrTechniques!$A$2:$B$50, 2, 0),"")</f>
        <v/>
      </c>
      <c r="BU995" s="71"/>
      <c r="BV995" s="79" t="str">
        <f>IFERROR(VLOOKUP(BU995, InscrTechniques!$A$2:$B$50, 2, 0),"")</f>
        <v/>
      </c>
      <c r="BW995" s="125"/>
      <c r="BX995" s="79" t="str">
        <f>IFERROR(VLOOKUP(BW995, InscrTechniques!$A$2:$B$50, 2, 0),"")</f>
        <v/>
      </c>
      <c r="BY995" s="125"/>
      <c r="BZ995" s="79" t="str">
        <f>IFERROR(VLOOKUP(BY995, InscrTechniques!$A$2:$B$50, 2, 0),"")</f>
        <v/>
      </c>
      <c r="CA995" s="74"/>
      <c r="CB995" s="114" t="str">
        <f>IFERROR(VLOOKUP(CA995, LetterStyle!$A$2:$B$50, 2, 0),"")</f>
        <v/>
      </c>
      <c r="CC995" s="74"/>
      <c r="CD995" s="114" t="str">
        <f>IFERROR(VLOOKUP(CC995, LetterStyle!$A$2:$B$50, 2, 0),"")</f>
        <v/>
      </c>
      <c r="CE995" s="74"/>
      <c r="CF995" s="114" t="str">
        <f>IFERROR(VLOOKUP(CE995, LetterStyle!$A$2:$B$50, 2, 0),"")</f>
        <v/>
      </c>
      <c r="CG995" s="74"/>
      <c r="CH995" s="79" t="str">
        <f>IFERROR(VLOOKUP(CG995, LetterStyle!$A$2:$B$50, 2, 0),"")</f>
        <v/>
      </c>
      <c r="CI995" s="71"/>
      <c r="CJ995" s="79" t="str">
        <f>IFERROR(VLOOKUP(CI995, DecMotifs!$A$1:$B$306, 2, 0),"")</f>
        <v/>
      </c>
      <c r="CK995" s="71"/>
      <c r="CL995" s="79" t="str">
        <f>IFERROR(VLOOKUP(CK995, DecMotifs!$A$1:$B$306, 2, 0),"")</f>
        <v/>
      </c>
      <c r="CM995" s="71"/>
      <c r="CN995" s="79" t="str">
        <f>IFERROR(VLOOKUP(CM995, DecMotifs!$A$1:$B$306, 2, 0),"")</f>
        <v/>
      </c>
      <c r="CO995" s="71"/>
      <c r="CP995" s="79" t="str">
        <f>IFERROR(VLOOKUP(CO995, MarginalDec!$A$2:$B$253, 2, 0),"")</f>
        <v/>
      </c>
      <c r="CQ995" s="71"/>
      <c r="CR995" s="79" t="str">
        <f>IFERROR(VLOOKUP(CQ995, MarginalDec!$A$2:$B$253, 2, 0),"")</f>
        <v/>
      </c>
      <c r="CS995" s="71"/>
      <c r="CT995" s="79" t="str">
        <f>IFERROR(VLOOKUP(CS995, MarginalDec!$A$2:$B$253, 2, 0),"")</f>
        <v/>
      </c>
      <c r="CU995" s="71"/>
      <c r="CV995" s="79" t="str">
        <f>IF(ISBLANK(CU995),"", IFERROR(VLOOKUP(CU995, Tooling!$A$2:$B$252, 2, 0),""))</f>
        <v/>
      </c>
      <c r="CW995" s="71"/>
      <c r="CX995" s="79" t="str">
        <f>IF(ISBLANK(CW995),"", IFERROR(VLOOKUP(CW995, Tooling!$A$2:$B$252, 2, 0),""))</f>
        <v/>
      </c>
      <c r="CY995" s="71"/>
      <c r="CZ995" s="79" t="str">
        <f>IF(ISBLANK(CY995),"", IFERROR(VLOOKUP(CY995, Repairs!$A$2:$B$252, 2, 0),""))</f>
        <v/>
      </c>
      <c r="DA995" s="77"/>
      <c r="DB995" s="71"/>
      <c r="DC995" s="79" t="str">
        <f>IFERROR(VLOOKUP(DB995, DatingReason!$A$2:$B$252, 2, 0),"")</f>
        <v/>
      </c>
      <c r="DD995" s="123" t="str">
        <f t="shared" si="195"/>
        <v/>
      </c>
      <c r="DF995" s="119" t="str">
        <f t="array" ref="DF995">IF(AND($B995&lt;&gt;"", $DE995&lt;&gt;"", $DE995&lt;&gt;"No"),MAX(IF($B995=PEOPLE!$B$4:$B$1000, PEOPLE!$Q$4:$Q$1000,""))+100,"")</f>
        <v/>
      </c>
      <c r="DG995" s="68"/>
      <c r="DH995" s="76">
        <f>COUNTIF(PEOPLE!B:B, MEMORIALS!B995)</f>
        <v>0</v>
      </c>
      <c r="DI995" s="82"/>
      <c r="DJ995" s="82"/>
      <c r="DK995" s="82"/>
      <c r="DL995" s="68"/>
      <c r="DM995" s="68"/>
      <c r="DN995" s="68"/>
      <c r="DO995" s="68"/>
      <c r="DP995" s="68"/>
    </row>
    <row r="996" spans="1:120" ht="15" customHeight="1" x14ac:dyDescent="0.25">
      <c r="A996" s="68"/>
      <c r="B996" s="69"/>
      <c r="C996" s="68"/>
      <c r="D996" s="68"/>
      <c r="E996" s="70" t="str">
        <f>IF(D996="","",VLOOKUP(D996,Denomination!$A$2:$B$50, 2, 0))</f>
        <v/>
      </c>
      <c r="F996" s="68"/>
      <c r="G996" s="71"/>
      <c r="H996" s="70" t="str">
        <f>IF(G996="","",VLOOKUP(G996,MCondition!$A$2:$B$50, 2, 0))</f>
        <v/>
      </c>
      <c r="I996" s="72"/>
      <c r="J996" s="71"/>
      <c r="K996" s="70" t="str">
        <f>IF(J996="","",VLOOKUP(J996,ICondition!$A$2:$B$50, 2, 0))</f>
        <v/>
      </c>
      <c r="L996" s="73"/>
      <c r="M996" s="73"/>
      <c r="N996" s="73"/>
      <c r="O996" s="73"/>
      <c r="P996" s="73"/>
      <c r="Q996" s="73"/>
      <c r="R996" s="78"/>
      <c r="S996" s="79" t="str">
        <f>IFERROR(VLOOKUP(R996,Material!$A$2:$B$59, 2, 0),"")</f>
        <v/>
      </c>
      <c r="T996" s="71"/>
      <c r="U996" s="79" t="str">
        <f>IFERROR(VLOOKUP(T996,Material!$A$2:$B$59, 2, 0),"")</f>
        <v/>
      </c>
      <c r="V996" s="71"/>
      <c r="W996" s="79" t="str">
        <f>IFERROR(VLOOKUP(V996,Material!$A$2:$B$59, 2, 0),"")</f>
        <v/>
      </c>
      <c r="X996" s="71"/>
      <c r="Y996" s="79" t="str">
        <f>IFERROR(VLOOKUP(X996,Material!$A$2:$B$59, 2, 0),"")</f>
        <v/>
      </c>
      <c r="Z996" s="71"/>
      <c r="AA996" s="79" t="str">
        <f>IFERROR(VLOOKUP(Z996,Material!$A$2:$B$59, 2, 0),"")</f>
        <v/>
      </c>
      <c r="AB996" s="74"/>
      <c r="AC996" s="75" t="e">
        <f t="shared" si="184"/>
        <v>#VALUE!</v>
      </c>
      <c r="AD996" s="75" t="e">
        <f t="shared" si="185"/>
        <v>#VALUE!</v>
      </c>
      <c r="AE996" s="75" t="e">
        <f t="shared" si="187"/>
        <v>#VALUE!</v>
      </c>
      <c r="AF996" s="75" t="e">
        <f t="shared" si="186"/>
        <v>#VALUE!</v>
      </c>
      <c r="AG996" s="75" t="e">
        <f t="shared" si="188"/>
        <v>#VALUE!</v>
      </c>
      <c r="AH996" s="75" t="e">
        <f t="shared" si="189"/>
        <v>#VALUE!</v>
      </c>
      <c r="AI996" s="75" t="e">
        <f t="shared" si="190"/>
        <v>#VALUE!</v>
      </c>
      <c r="AJ996" s="80" t="e">
        <f t="shared" si="191"/>
        <v>#VALUE!</v>
      </c>
      <c r="AK996" s="79" t="str">
        <f>(IFERROR(VLOOKUP(AB996,Categories!$A$2:$B$20,2,1),""))</f>
        <v/>
      </c>
      <c r="AL996" s="79" t="str">
        <f ca="1">IFERROR(VLOOKUP((HLOOKUP((VLOOKUP($AB996,Categories!$A$2:$F$20,3,1)), $AB$3:$AJ996, (ROW()-ROW($AB$3)+1), 0)), INDIRECT(VLOOKUP($AB996,Categories!$A$2:$F$20,6,1)),2,0),AK996)</f>
        <v/>
      </c>
      <c r="AM996" s="79" t="str">
        <f ca="1">IFERROR(VLOOKUP((HLOOKUP((VLOOKUP($AB996,Categories!$A$2:$F$20,4,1)),$AB$3:$AJ996,(ROW()-ROW($AB$3)+1),0)),INDIRECT(VLOOKUP($AB996,Categories!$A$2:$H$20,7,1)),2,0),"")</f>
        <v/>
      </c>
      <c r="AN996" s="79" t="str">
        <f ca="1">IFERROR(VLOOKUP((HLOOKUP((VLOOKUP($AB996,Categories!$A$2:$F$20,5,1)), $AB$3:$AJ996, (ROW()-ROW($AB$3)+1), 0)), INDIRECT(VLOOKUP($AB996,Categories!$A$2:$H$20,8,1)),2,0),"")</f>
        <v/>
      </c>
      <c r="AO996" s="79" t="str">
        <f t="shared" ca="1" si="192"/>
        <v/>
      </c>
      <c r="AP996" s="81"/>
      <c r="AQ996" s="70" t="str">
        <f>IFERROR(VLOOKUP(VALUE(MID(AP996,1,1)),AdditionalElements!$A$2:$B$50,2,0),"")</f>
        <v/>
      </c>
      <c r="AR996" s="70" t="str">
        <f>IFERROR(VLOOKUP(VALUE(MID(AP996,2,1)),AdditionalElements!$H$2:$I$50,2,0),"")</f>
        <v/>
      </c>
      <c r="AS996" s="70" t="str">
        <f>IFERROR(VLOOKUP(VALUE(MID(AP996,3,1)),AdditionalElements!$O$2:$P$50,2,0),"")</f>
        <v/>
      </c>
      <c r="AT996" s="70" t="str">
        <f>IFERROR(VLOOKUP(VALUE(MID(AP996,4,1)),AdditionalElements!$V$2:$W$50,2,0),"")</f>
        <v/>
      </c>
      <c r="AU996" s="71"/>
      <c r="AV996" s="79" t="str">
        <f>IFERROR(IF(VALUE(MID(AU996,1,1))=1, VLOOKUP(VALUE(MID(AU996,1,1)), TxtPanelShape!$A$2:$C$50, 3, 0), (IF(VALUE(MID(AU996,1,1))&gt;=7, VLOOKUP(VALUE(MID(AU996,1,1)), TxtPanelShape!$A$2:$C$50, 3, 0),VLOOKUP(VALUE(MID(AU996,1,2)),TxtPanelShape!$A$2:$C$50,3,0)))), "")</f>
        <v/>
      </c>
      <c r="AW996" s="79" t="str">
        <f>IFERROR(IF(VALUE(MID(AU996,1,1))=1, ", "&amp;VLOOKUP(VALUE(MID(AU996,2,1)), TxtPanelShape!$H$2:$I$50, 2, 0), IF(VALUE(MID(AU996,1,1))&gt;=7, ", "&amp;VLOOKUP(VALUE(MID(AU996,2,1)), TxtPanelShape!$H$2:$I$50, 2, 0),"")), "")</f>
        <v/>
      </c>
      <c r="AX996" s="79" t="str">
        <f>IFERROR(IF(VALUE(MID(AU996,1,1))=1, ", "&amp;VLOOKUP(VALUE(MID(AU996,3,1)), TxtPanelShape!$O$2:$P$50, 2, 0), IF(VALUE(MID(AU996,1,1))&gt;=7, ", "&amp;VLOOKUP(VALUE(MID(AU996,3,1)), TxtPanelShape!$O$2:$P$50, 2, 0),"")),"")</f>
        <v/>
      </c>
      <c r="AY996" s="79" t="str">
        <f>IFERROR("; "&amp;VLOOKUP(VALUE(MID(AU996,4,1)), TxtPanelShape!$V$2:$W$50,2,0),"")</f>
        <v/>
      </c>
      <c r="AZ996" s="79" t="str">
        <f t="shared" si="193"/>
        <v/>
      </c>
      <c r="BA996" s="71"/>
      <c r="BB996" s="79" t="str">
        <f>IFERROR(IF(VALUE(MID(BA996,1,1))=1, VLOOKUP(VALUE(MID(BA996,1,1)), TxtPanelShape!$A$2:$C$50, 3, 0), (IF(VALUE(MID(BA996,1,1))&gt;=7, VLOOKUP(VALUE(MID(BA996,1,1)), TxtPanelShape!$A$2:$C$50, 3, 0),VLOOKUP(VALUE(MID(BA996,1,2)),TxtPanelShape!$A$2:$C$50,3,0)))), "")</f>
        <v/>
      </c>
      <c r="BC996" s="79" t="str">
        <f>IFERROR(IF(VALUE(MID(BA996,1,1))=1, ", "&amp;VLOOKUP(VALUE(MID(BA996,2,1)), TxtPanelShape!$H$2:$I$50, 2, 0), IF(VALUE(MID(BA996,1,1))&gt;=7, ", "&amp;VLOOKUP(VALUE(MID(BA996,2,1)), TxtPanelShape!$H$2:$I$50, 2, 0),"")), "")</f>
        <v/>
      </c>
      <c r="BD996" s="79" t="str">
        <f>IFERROR(IF(VALUE(MID(BA996,1,1))=1, ", "&amp;VLOOKUP(VALUE(MID(BA996,3,1)), TxtPanelShape!$O$2:$P$50, 2, 0), IF(VALUE(MID(BA996,1,1))&gt;=7, ", "&amp;VLOOKUP(VALUE(MID(BA996,3,1)), TxtPanelShape!$O$2:$P$50, 2, 0),"")),"")</f>
        <v/>
      </c>
      <c r="BE996" s="79" t="str">
        <f>IFERROR("; "&amp;VLOOKUP(VALUE(MID(BA996,4,1)), TxtPanelShape!$V$2:$W$50,2,0),"")</f>
        <v/>
      </c>
      <c r="BF996" s="79" t="str">
        <f t="shared" si="194"/>
        <v/>
      </c>
      <c r="BG996" s="71"/>
      <c r="BH996" s="79" t="str">
        <f>IFERROR(VLOOKUP(BG996, TxtPanelDefinition!$A$2:$B$50, 2, 0),"")</f>
        <v/>
      </c>
      <c r="BI996" s="71"/>
      <c r="BJ996" s="79" t="str">
        <f>IFERROR(VLOOKUP(BI996, TxtPanelDefinition!$A$2:$B$50, 2, 0),"")</f>
        <v/>
      </c>
      <c r="BK996" s="71"/>
      <c r="BL996" s="79" t="str">
        <f>IFERROR(VLOOKUP(BK996, InscrTechniques!$A$2:$B$50, 2, 0),"")</f>
        <v/>
      </c>
      <c r="BM996" s="71"/>
      <c r="BN996" s="79" t="str">
        <f>IFERROR(VLOOKUP(BM996, InscrTechniques!$A$2:$B$50, 2, 0),"")</f>
        <v/>
      </c>
      <c r="BO996" s="71"/>
      <c r="BP996" s="79" t="str">
        <f>IFERROR(VLOOKUP(BO996, InscrTechniques!$A$2:$B$50, 2, 0),"")</f>
        <v/>
      </c>
      <c r="BQ996" s="71"/>
      <c r="BR996" s="79" t="str">
        <f>IFERROR(VLOOKUP(BQ996, InscrTechniques!$A$2:$B$50, 2, 0),"")</f>
        <v/>
      </c>
      <c r="BS996" s="71"/>
      <c r="BT996" s="79" t="str">
        <f>IFERROR(VLOOKUP(BS996, InscrTechniques!$A$2:$B$50, 2, 0),"")</f>
        <v/>
      </c>
      <c r="BU996" s="71"/>
      <c r="BV996" s="79" t="str">
        <f>IFERROR(VLOOKUP(BU996, InscrTechniques!$A$2:$B$50, 2, 0),"")</f>
        <v/>
      </c>
      <c r="BW996" s="125"/>
      <c r="BX996" s="79" t="str">
        <f>IFERROR(VLOOKUP(BW996, InscrTechniques!$A$2:$B$50, 2, 0),"")</f>
        <v/>
      </c>
      <c r="BY996" s="125"/>
      <c r="BZ996" s="79" t="str">
        <f>IFERROR(VLOOKUP(BY996, InscrTechniques!$A$2:$B$50, 2, 0),"")</f>
        <v/>
      </c>
      <c r="CA996" s="74"/>
      <c r="CB996" s="114" t="str">
        <f>IFERROR(VLOOKUP(CA996, LetterStyle!$A$2:$B$50, 2, 0),"")</f>
        <v/>
      </c>
      <c r="CC996" s="74"/>
      <c r="CD996" s="114" t="str">
        <f>IFERROR(VLOOKUP(CC996, LetterStyle!$A$2:$B$50, 2, 0),"")</f>
        <v/>
      </c>
      <c r="CE996" s="74"/>
      <c r="CF996" s="114" t="str">
        <f>IFERROR(VLOOKUP(CE996, LetterStyle!$A$2:$B$50, 2, 0),"")</f>
        <v/>
      </c>
      <c r="CG996" s="74"/>
      <c r="CH996" s="79" t="str">
        <f>IFERROR(VLOOKUP(CG996, LetterStyle!$A$2:$B$50, 2, 0),"")</f>
        <v/>
      </c>
      <c r="CI996" s="71"/>
      <c r="CJ996" s="79" t="str">
        <f>IFERROR(VLOOKUP(CI996, DecMotifs!$A$1:$B$306, 2, 0),"")</f>
        <v/>
      </c>
      <c r="CK996" s="71"/>
      <c r="CL996" s="79" t="str">
        <f>IFERROR(VLOOKUP(CK996, DecMotifs!$A$1:$B$306, 2, 0),"")</f>
        <v/>
      </c>
      <c r="CM996" s="71"/>
      <c r="CN996" s="79" t="str">
        <f>IFERROR(VLOOKUP(CM996, DecMotifs!$A$1:$B$306, 2, 0),"")</f>
        <v/>
      </c>
      <c r="CO996" s="71"/>
      <c r="CP996" s="79" t="str">
        <f>IFERROR(VLOOKUP(CO996, MarginalDec!$A$2:$B$253, 2, 0),"")</f>
        <v/>
      </c>
      <c r="CQ996" s="71"/>
      <c r="CR996" s="79" t="str">
        <f>IFERROR(VLOOKUP(CQ996, MarginalDec!$A$2:$B$253, 2, 0),"")</f>
        <v/>
      </c>
      <c r="CS996" s="71"/>
      <c r="CT996" s="79" t="str">
        <f>IFERROR(VLOOKUP(CS996, MarginalDec!$A$2:$B$253, 2, 0),"")</f>
        <v/>
      </c>
      <c r="CU996" s="71"/>
      <c r="CV996" s="79" t="str">
        <f>IF(ISBLANK(CU996),"", IFERROR(VLOOKUP(CU996, Tooling!$A$2:$B$252, 2, 0),""))</f>
        <v/>
      </c>
      <c r="CW996" s="71"/>
      <c r="CX996" s="79" t="str">
        <f>IF(ISBLANK(CW996),"", IFERROR(VLOOKUP(CW996, Tooling!$A$2:$B$252, 2, 0),""))</f>
        <v/>
      </c>
      <c r="CY996" s="71"/>
      <c r="CZ996" s="79" t="str">
        <f>IF(ISBLANK(CY996),"", IFERROR(VLOOKUP(CY996, Repairs!$A$2:$B$252, 2, 0),""))</f>
        <v/>
      </c>
      <c r="DA996" s="77"/>
      <c r="DB996" s="71"/>
      <c r="DC996" s="79" t="str">
        <f>IFERROR(VLOOKUP(DB996, DatingReason!$A$2:$B$252, 2, 0),"")</f>
        <v/>
      </c>
      <c r="DD996" s="123" t="str">
        <f t="shared" si="195"/>
        <v/>
      </c>
      <c r="DF996" s="119" t="str">
        <f t="array" ref="DF996">IF(AND($B996&lt;&gt;"", $DE996&lt;&gt;"", $DE996&lt;&gt;"No"),MAX(IF($B996=PEOPLE!$B$4:$B$1000, PEOPLE!$Q$4:$Q$1000,""))+100,"")</f>
        <v/>
      </c>
      <c r="DG996" s="68"/>
      <c r="DH996" s="76">
        <f>COUNTIF(PEOPLE!B:B, MEMORIALS!B996)</f>
        <v>0</v>
      </c>
      <c r="DI996" s="82"/>
      <c r="DJ996" s="82"/>
      <c r="DK996" s="82"/>
      <c r="DL996" s="68"/>
      <c r="DM996" s="68"/>
      <c r="DN996" s="68"/>
      <c r="DO996" s="68"/>
      <c r="DP996" s="68"/>
    </row>
    <row r="997" spans="1:120" ht="15" customHeight="1" x14ac:dyDescent="0.25">
      <c r="A997" s="68"/>
      <c r="B997" s="69"/>
      <c r="C997" s="68"/>
      <c r="D997" s="68"/>
      <c r="E997" s="70" t="str">
        <f>IF(D997="","",VLOOKUP(D997,Denomination!$A$2:$B$50, 2, 0))</f>
        <v/>
      </c>
      <c r="F997" s="68"/>
      <c r="G997" s="71"/>
      <c r="H997" s="70" t="str">
        <f>IF(G997="","",VLOOKUP(G997,MCondition!$A$2:$B$50, 2, 0))</f>
        <v/>
      </c>
      <c r="I997" s="72"/>
      <c r="J997" s="71"/>
      <c r="K997" s="70" t="str">
        <f>IF(J997="","",VLOOKUP(J997,ICondition!$A$2:$B$50, 2, 0))</f>
        <v/>
      </c>
      <c r="L997" s="73"/>
      <c r="M997" s="73"/>
      <c r="N997" s="73"/>
      <c r="O997" s="73"/>
      <c r="P997" s="73"/>
      <c r="Q997" s="73"/>
      <c r="R997" s="78"/>
      <c r="S997" s="79" t="str">
        <f>IFERROR(VLOOKUP(R997,Material!$A$2:$B$59, 2, 0),"")</f>
        <v/>
      </c>
      <c r="T997" s="71"/>
      <c r="U997" s="79" t="str">
        <f>IFERROR(VLOOKUP(T997,Material!$A$2:$B$59, 2, 0),"")</f>
        <v/>
      </c>
      <c r="V997" s="71"/>
      <c r="W997" s="79" t="str">
        <f>IFERROR(VLOOKUP(V997,Material!$A$2:$B$59, 2, 0),"")</f>
        <v/>
      </c>
      <c r="X997" s="71"/>
      <c r="Y997" s="79" t="str">
        <f>IFERROR(VLOOKUP(X997,Material!$A$2:$B$59, 2, 0),"")</f>
        <v/>
      </c>
      <c r="Z997" s="71"/>
      <c r="AA997" s="79" t="str">
        <f>IFERROR(VLOOKUP(Z997,Material!$A$2:$B$59, 2, 0),"")</f>
        <v/>
      </c>
      <c r="AB997" s="74"/>
      <c r="AC997" s="75" t="e">
        <f t="shared" si="184"/>
        <v>#VALUE!</v>
      </c>
      <c r="AD997" s="75" t="e">
        <f t="shared" si="185"/>
        <v>#VALUE!</v>
      </c>
      <c r="AE997" s="75" t="e">
        <f t="shared" si="187"/>
        <v>#VALUE!</v>
      </c>
      <c r="AF997" s="75" t="e">
        <f t="shared" si="186"/>
        <v>#VALUE!</v>
      </c>
      <c r="AG997" s="75" t="e">
        <f t="shared" si="188"/>
        <v>#VALUE!</v>
      </c>
      <c r="AH997" s="75" t="e">
        <f t="shared" si="189"/>
        <v>#VALUE!</v>
      </c>
      <c r="AI997" s="75" t="e">
        <f t="shared" si="190"/>
        <v>#VALUE!</v>
      </c>
      <c r="AJ997" s="80" t="e">
        <f t="shared" si="191"/>
        <v>#VALUE!</v>
      </c>
      <c r="AK997" s="79" t="str">
        <f>(IFERROR(VLOOKUP(AB997,Categories!$A$2:$B$20,2,1),""))</f>
        <v/>
      </c>
      <c r="AL997" s="79" t="str">
        <f ca="1">IFERROR(VLOOKUP((HLOOKUP((VLOOKUP($AB997,Categories!$A$2:$F$20,3,1)), $AB$3:$AJ997, (ROW()-ROW($AB$3)+1), 0)), INDIRECT(VLOOKUP($AB997,Categories!$A$2:$F$20,6,1)),2,0),AK997)</f>
        <v/>
      </c>
      <c r="AM997" s="79" t="str">
        <f ca="1">IFERROR(VLOOKUP((HLOOKUP((VLOOKUP($AB997,Categories!$A$2:$F$20,4,1)),$AB$3:$AJ997,(ROW()-ROW($AB$3)+1),0)),INDIRECT(VLOOKUP($AB997,Categories!$A$2:$H$20,7,1)),2,0),"")</f>
        <v/>
      </c>
      <c r="AN997" s="79" t="str">
        <f ca="1">IFERROR(VLOOKUP((HLOOKUP((VLOOKUP($AB997,Categories!$A$2:$F$20,5,1)), $AB$3:$AJ997, (ROW()-ROW($AB$3)+1), 0)), INDIRECT(VLOOKUP($AB997,Categories!$A$2:$H$20,8,1)),2,0),"")</f>
        <v/>
      </c>
      <c r="AO997" s="79" t="str">
        <f t="shared" ca="1" si="192"/>
        <v/>
      </c>
      <c r="AP997" s="81"/>
      <c r="AQ997" s="70" t="str">
        <f>IFERROR(VLOOKUP(VALUE(MID(AP997,1,1)),AdditionalElements!$A$2:$B$50,2,0),"")</f>
        <v/>
      </c>
      <c r="AR997" s="70" t="str">
        <f>IFERROR(VLOOKUP(VALUE(MID(AP997,2,1)),AdditionalElements!$H$2:$I$50,2,0),"")</f>
        <v/>
      </c>
      <c r="AS997" s="70" t="str">
        <f>IFERROR(VLOOKUP(VALUE(MID(AP997,3,1)),AdditionalElements!$O$2:$P$50,2,0),"")</f>
        <v/>
      </c>
      <c r="AT997" s="70" t="str">
        <f>IFERROR(VLOOKUP(VALUE(MID(AP997,4,1)),AdditionalElements!$V$2:$W$50,2,0),"")</f>
        <v/>
      </c>
      <c r="AU997" s="71"/>
      <c r="AV997" s="79" t="str">
        <f>IFERROR(IF(VALUE(MID(AU997,1,1))=1, VLOOKUP(VALUE(MID(AU997,1,1)), TxtPanelShape!$A$2:$C$50, 3, 0), (IF(VALUE(MID(AU997,1,1))&gt;=7, VLOOKUP(VALUE(MID(AU997,1,1)), TxtPanelShape!$A$2:$C$50, 3, 0),VLOOKUP(VALUE(MID(AU997,1,2)),TxtPanelShape!$A$2:$C$50,3,0)))), "")</f>
        <v/>
      </c>
      <c r="AW997" s="79" t="str">
        <f>IFERROR(IF(VALUE(MID(AU997,1,1))=1, ", "&amp;VLOOKUP(VALUE(MID(AU997,2,1)), TxtPanelShape!$H$2:$I$50, 2, 0), IF(VALUE(MID(AU997,1,1))&gt;=7, ", "&amp;VLOOKUP(VALUE(MID(AU997,2,1)), TxtPanelShape!$H$2:$I$50, 2, 0),"")), "")</f>
        <v/>
      </c>
      <c r="AX997" s="79" t="str">
        <f>IFERROR(IF(VALUE(MID(AU997,1,1))=1, ", "&amp;VLOOKUP(VALUE(MID(AU997,3,1)), TxtPanelShape!$O$2:$P$50, 2, 0), IF(VALUE(MID(AU997,1,1))&gt;=7, ", "&amp;VLOOKUP(VALUE(MID(AU997,3,1)), TxtPanelShape!$O$2:$P$50, 2, 0),"")),"")</f>
        <v/>
      </c>
      <c r="AY997" s="79" t="str">
        <f>IFERROR("; "&amp;VLOOKUP(VALUE(MID(AU997,4,1)), TxtPanelShape!$V$2:$W$50,2,0),"")</f>
        <v/>
      </c>
      <c r="AZ997" s="79" t="str">
        <f t="shared" si="193"/>
        <v/>
      </c>
      <c r="BA997" s="71"/>
      <c r="BB997" s="79" t="str">
        <f>IFERROR(IF(VALUE(MID(BA997,1,1))=1, VLOOKUP(VALUE(MID(BA997,1,1)), TxtPanelShape!$A$2:$C$50, 3, 0), (IF(VALUE(MID(BA997,1,1))&gt;=7, VLOOKUP(VALUE(MID(BA997,1,1)), TxtPanelShape!$A$2:$C$50, 3, 0),VLOOKUP(VALUE(MID(BA997,1,2)),TxtPanelShape!$A$2:$C$50,3,0)))), "")</f>
        <v/>
      </c>
      <c r="BC997" s="79" t="str">
        <f>IFERROR(IF(VALUE(MID(BA997,1,1))=1, ", "&amp;VLOOKUP(VALUE(MID(BA997,2,1)), TxtPanelShape!$H$2:$I$50, 2, 0), IF(VALUE(MID(BA997,1,1))&gt;=7, ", "&amp;VLOOKUP(VALUE(MID(BA997,2,1)), TxtPanelShape!$H$2:$I$50, 2, 0),"")), "")</f>
        <v/>
      </c>
      <c r="BD997" s="79" t="str">
        <f>IFERROR(IF(VALUE(MID(BA997,1,1))=1, ", "&amp;VLOOKUP(VALUE(MID(BA997,3,1)), TxtPanelShape!$O$2:$P$50, 2, 0), IF(VALUE(MID(BA997,1,1))&gt;=7, ", "&amp;VLOOKUP(VALUE(MID(BA997,3,1)), TxtPanelShape!$O$2:$P$50, 2, 0),"")),"")</f>
        <v/>
      </c>
      <c r="BE997" s="79" t="str">
        <f>IFERROR("; "&amp;VLOOKUP(VALUE(MID(BA997,4,1)), TxtPanelShape!$V$2:$W$50,2,0),"")</f>
        <v/>
      </c>
      <c r="BF997" s="79" t="str">
        <f t="shared" si="194"/>
        <v/>
      </c>
      <c r="BG997" s="71"/>
      <c r="BH997" s="79" t="str">
        <f>IFERROR(VLOOKUP(BG997, TxtPanelDefinition!$A$2:$B$50, 2, 0),"")</f>
        <v/>
      </c>
      <c r="BI997" s="71"/>
      <c r="BJ997" s="79" t="str">
        <f>IFERROR(VLOOKUP(BI997, TxtPanelDefinition!$A$2:$B$50, 2, 0),"")</f>
        <v/>
      </c>
      <c r="BK997" s="71"/>
      <c r="BL997" s="79" t="str">
        <f>IFERROR(VLOOKUP(BK997, InscrTechniques!$A$2:$B$50, 2, 0),"")</f>
        <v/>
      </c>
      <c r="BM997" s="71"/>
      <c r="BN997" s="79" t="str">
        <f>IFERROR(VLOOKUP(BM997, InscrTechniques!$A$2:$B$50, 2, 0),"")</f>
        <v/>
      </c>
      <c r="BO997" s="71"/>
      <c r="BP997" s="79" t="str">
        <f>IFERROR(VLOOKUP(BO997, InscrTechniques!$A$2:$B$50, 2, 0),"")</f>
        <v/>
      </c>
      <c r="BQ997" s="71"/>
      <c r="BR997" s="79" t="str">
        <f>IFERROR(VLOOKUP(BQ997, InscrTechniques!$A$2:$B$50, 2, 0),"")</f>
        <v/>
      </c>
      <c r="BS997" s="71"/>
      <c r="BT997" s="79" t="str">
        <f>IFERROR(VLOOKUP(BS997, InscrTechniques!$A$2:$B$50, 2, 0),"")</f>
        <v/>
      </c>
      <c r="BU997" s="71"/>
      <c r="BV997" s="79" t="str">
        <f>IFERROR(VLOOKUP(BU997, InscrTechniques!$A$2:$B$50, 2, 0),"")</f>
        <v/>
      </c>
      <c r="BW997" s="125"/>
      <c r="BX997" s="79" t="str">
        <f>IFERROR(VLOOKUP(BW997, InscrTechniques!$A$2:$B$50, 2, 0),"")</f>
        <v/>
      </c>
      <c r="BY997" s="125"/>
      <c r="BZ997" s="79" t="str">
        <f>IFERROR(VLOOKUP(BY997, InscrTechniques!$A$2:$B$50, 2, 0),"")</f>
        <v/>
      </c>
      <c r="CA997" s="74"/>
      <c r="CB997" s="114" t="str">
        <f>IFERROR(VLOOKUP(CA997, LetterStyle!$A$2:$B$50, 2, 0),"")</f>
        <v/>
      </c>
      <c r="CC997" s="74"/>
      <c r="CD997" s="114" t="str">
        <f>IFERROR(VLOOKUP(CC997, LetterStyle!$A$2:$B$50, 2, 0),"")</f>
        <v/>
      </c>
      <c r="CE997" s="74"/>
      <c r="CF997" s="114" t="str">
        <f>IFERROR(VLOOKUP(CE997, LetterStyle!$A$2:$B$50, 2, 0),"")</f>
        <v/>
      </c>
      <c r="CG997" s="74"/>
      <c r="CH997" s="79" t="str">
        <f>IFERROR(VLOOKUP(CG997, LetterStyle!$A$2:$B$50, 2, 0),"")</f>
        <v/>
      </c>
      <c r="CI997" s="71"/>
      <c r="CJ997" s="79" t="str">
        <f>IFERROR(VLOOKUP(CI997, DecMotifs!$A$1:$B$306, 2, 0),"")</f>
        <v/>
      </c>
      <c r="CK997" s="71"/>
      <c r="CL997" s="79" t="str">
        <f>IFERROR(VLOOKUP(CK997, DecMotifs!$A$1:$B$306, 2, 0),"")</f>
        <v/>
      </c>
      <c r="CM997" s="71"/>
      <c r="CN997" s="79" t="str">
        <f>IFERROR(VLOOKUP(CM997, DecMotifs!$A$1:$B$306, 2, 0),"")</f>
        <v/>
      </c>
      <c r="CO997" s="71"/>
      <c r="CP997" s="79" t="str">
        <f>IFERROR(VLOOKUP(CO997, MarginalDec!$A$2:$B$253, 2, 0),"")</f>
        <v/>
      </c>
      <c r="CQ997" s="71"/>
      <c r="CR997" s="79" t="str">
        <f>IFERROR(VLOOKUP(CQ997, MarginalDec!$A$2:$B$253, 2, 0),"")</f>
        <v/>
      </c>
      <c r="CS997" s="71"/>
      <c r="CT997" s="79" t="str">
        <f>IFERROR(VLOOKUP(CS997, MarginalDec!$A$2:$B$253, 2, 0),"")</f>
        <v/>
      </c>
      <c r="CU997" s="71"/>
      <c r="CV997" s="79" t="str">
        <f>IF(ISBLANK(CU997),"", IFERROR(VLOOKUP(CU997, Tooling!$A$2:$B$252, 2, 0),""))</f>
        <v/>
      </c>
      <c r="CW997" s="71"/>
      <c r="CX997" s="79" t="str">
        <f>IF(ISBLANK(CW997),"", IFERROR(VLOOKUP(CW997, Tooling!$A$2:$B$252, 2, 0),""))</f>
        <v/>
      </c>
      <c r="CY997" s="71"/>
      <c r="CZ997" s="79" t="str">
        <f>IF(ISBLANK(CY997),"", IFERROR(VLOOKUP(CY997, Repairs!$A$2:$B$252, 2, 0),""))</f>
        <v/>
      </c>
      <c r="DA997" s="77"/>
      <c r="DB997" s="71"/>
      <c r="DC997" s="79" t="str">
        <f>IFERROR(VLOOKUP(DB997, DatingReason!$A$2:$B$252, 2, 0),"")</f>
        <v/>
      </c>
      <c r="DD997" s="123" t="str">
        <f t="shared" si="195"/>
        <v/>
      </c>
      <c r="DF997" s="119" t="str">
        <f t="array" ref="DF997">IF(AND($B997&lt;&gt;"", $DE997&lt;&gt;"", $DE997&lt;&gt;"No"),MAX(IF($B997=PEOPLE!$B$4:$B$1000, PEOPLE!$Q$4:$Q$1000,""))+100,"")</f>
        <v/>
      </c>
      <c r="DG997" s="68"/>
      <c r="DH997" s="76">
        <f>COUNTIF(PEOPLE!B:B, MEMORIALS!B997)</f>
        <v>0</v>
      </c>
      <c r="DI997" s="82"/>
      <c r="DJ997" s="82"/>
      <c r="DK997" s="82"/>
      <c r="DL997" s="68"/>
      <c r="DM997" s="68"/>
      <c r="DN997" s="68"/>
      <c r="DO997" s="68"/>
      <c r="DP997" s="68"/>
    </row>
    <row r="998" spans="1:120" ht="15" customHeight="1" x14ac:dyDescent="0.25">
      <c r="A998" s="68"/>
      <c r="B998" s="69"/>
      <c r="C998" s="68"/>
      <c r="D998" s="68"/>
      <c r="E998" s="70" t="str">
        <f>IF(D998="","",VLOOKUP(D998,Denomination!$A$2:$B$50, 2, 0))</f>
        <v/>
      </c>
      <c r="F998" s="68"/>
      <c r="G998" s="71"/>
      <c r="H998" s="70" t="str">
        <f>IF(G998="","",VLOOKUP(G998,MCondition!$A$2:$B$50, 2, 0))</f>
        <v/>
      </c>
      <c r="I998" s="72"/>
      <c r="J998" s="71"/>
      <c r="K998" s="70" t="str">
        <f>IF(J998="","",VLOOKUP(J998,ICondition!$A$2:$B$50, 2, 0))</f>
        <v/>
      </c>
      <c r="L998" s="73"/>
      <c r="M998" s="73"/>
      <c r="N998" s="73"/>
      <c r="O998" s="73"/>
      <c r="P998" s="73"/>
      <c r="Q998" s="73"/>
      <c r="R998" s="78"/>
      <c r="S998" s="79" t="str">
        <f>IFERROR(VLOOKUP(R998,Material!$A$2:$B$59, 2, 0),"")</f>
        <v/>
      </c>
      <c r="T998" s="71"/>
      <c r="U998" s="79" t="str">
        <f>IFERROR(VLOOKUP(T998,Material!$A$2:$B$59, 2, 0),"")</f>
        <v/>
      </c>
      <c r="V998" s="71"/>
      <c r="W998" s="79" t="str">
        <f>IFERROR(VLOOKUP(V998,Material!$A$2:$B$59, 2, 0),"")</f>
        <v/>
      </c>
      <c r="X998" s="71"/>
      <c r="Y998" s="79" t="str">
        <f>IFERROR(VLOOKUP(X998,Material!$A$2:$B$59, 2, 0),"")</f>
        <v/>
      </c>
      <c r="Z998" s="71"/>
      <c r="AA998" s="79" t="str">
        <f>IFERROR(VLOOKUP(Z998,Material!$A$2:$B$59, 2, 0),"")</f>
        <v/>
      </c>
      <c r="AB998" s="74"/>
      <c r="AC998" s="75" t="e">
        <f t="shared" si="184"/>
        <v>#VALUE!</v>
      </c>
      <c r="AD998" s="75" t="e">
        <f t="shared" si="185"/>
        <v>#VALUE!</v>
      </c>
      <c r="AE998" s="75" t="e">
        <f t="shared" si="187"/>
        <v>#VALUE!</v>
      </c>
      <c r="AF998" s="75" t="e">
        <f t="shared" si="186"/>
        <v>#VALUE!</v>
      </c>
      <c r="AG998" s="75" t="e">
        <f t="shared" si="188"/>
        <v>#VALUE!</v>
      </c>
      <c r="AH998" s="75" t="e">
        <f t="shared" si="189"/>
        <v>#VALUE!</v>
      </c>
      <c r="AI998" s="75" t="e">
        <f t="shared" si="190"/>
        <v>#VALUE!</v>
      </c>
      <c r="AJ998" s="80" t="e">
        <f t="shared" si="191"/>
        <v>#VALUE!</v>
      </c>
      <c r="AK998" s="79" t="str">
        <f>(IFERROR(VLOOKUP(AB998,Categories!$A$2:$B$20,2,1),""))</f>
        <v/>
      </c>
      <c r="AL998" s="79" t="str">
        <f ca="1">IFERROR(VLOOKUP((HLOOKUP((VLOOKUP($AB998,Categories!$A$2:$F$20,3,1)), $AB$3:$AJ998, (ROW()-ROW($AB$3)+1), 0)), INDIRECT(VLOOKUP($AB998,Categories!$A$2:$F$20,6,1)),2,0),AK998)</f>
        <v/>
      </c>
      <c r="AM998" s="79" t="str">
        <f ca="1">IFERROR(VLOOKUP((HLOOKUP((VLOOKUP($AB998,Categories!$A$2:$F$20,4,1)),$AB$3:$AJ998,(ROW()-ROW($AB$3)+1),0)),INDIRECT(VLOOKUP($AB998,Categories!$A$2:$H$20,7,1)),2,0),"")</f>
        <v/>
      </c>
      <c r="AN998" s="79" t="str">
        <f ca="1">IFERROR(VLOOKUP((HLOOKUP((VLOOKUP($AB998,Categories!$A$2:$F$20,5,1)), $AB$3:$AJ998, (ROW()-ROW($AB$3)+1), 0)), INDIRECT(VLOOKUP($AB998,Categories!$A$2:$H$20,8,1)),2,0),"")</f>
        <v/>
      </c>
      <c r="AO998" s="79" t="str">
        <f t="shared" ca="1" si="192"/>
        <v/>
      </c>
      <c r="AP998" s="81"/>
      <c r="AQ998" s="70" t="str">
        <f>IFERROR(VLOOKUP(VALUE(MID(AP998,1,1)),AdditionalElements!$A$2:$B$50,2,0),"")</f>
        <v/>
      </c>
      <c r="AR998" s="70" t="str">
        <f>IFERROR(VLOOKUP(VALUE(MID(AP998,2,1)),AdditionalElements!$H$2:$I$50,2,0),"")</f>
        <v/>
      </c>
      <c r="AS998" s="70" t="str">
        <f>IFERROR(VLOOKUP(VALUE(MID(AP998,3,1)),AdditionalElements!$O$2:$P$50,2,0),"")</f>
        <v/>
      </c>
      <c r="AT998" s="70" t="str">
        <f>IFERROR(VLOOKUP(VALUE(MID(AP998,4,1)),AdditionalElements!$V$2:$W$50,2,0),"")</f>
        <v/>
      </c>
      <c r="AU998" s="71"/>
      <c r="AV998" s="79" t="str">
        <f>IFERROR(IF(VALUE(MID(AU998,1,1))=1, VLOOKUP(VALUE(MID(AU998,1,1)), TxtPanelShape!$A$2:$C$50, 3, 0), (IF(VALUE(MID(AU998,1,1))&gt;=7, VLOOKUP(VALUE(MID(AU998,1,1)), TxtPanelShape!$A$2:$C$50, 3, 0),VLOOKUP(VALUE(MID(AU998,1,2)),TxtPanelShape!$A$2:$C$50,3,0)))), "")</f>
        <v/>
      </c>
      <c r="AW998" s="79" t="str">
        <f>IFERROR(IF(VALUE(MID(AU998,1,1))=1, ", "&amp;VLOOKUP(VALUE(MID(AU998,2,1)), TxtPanelShape!$H$2:$I$50, 2, 0), IF(VALUE(MID(AU998,1,1))&gt;=7, ", "&amp;VLOOKUP(VALUE(MID(AU998,2,1)), TxtPanelShape!$H$2:$I$50, 2, 0),"")), "")</f>
        <v/>
      </c>
      <c r="AX998" s="79" t="str">
        <f>IFERROR(IF(VALUE(MID(AU998,1,1))=1, ", "&amp;VLOOKUP(VALUE(MID(AU998,3,1)), TxtPanelShape!$O$2:$P$50, 2, 0), IF(VALUE(MID(AU998,1,1))&gt;=7, ", "&amp;VLOOKUP(VALUE(MID(AU998,3,1)), TxtPanelShape!$O$2:$P$50, 2, 0),"")),"")</f>
        <v/>
      </c>
      <c r="AY998" s="79" t="str">
        <f>IFERROR("; "&amp;VLOOKUP(VALUE(MID(AU998,4,1)), TxtPanelShape!$V$2:$W$50,2,0),"")</f>
        <v/>
      </c>
      <c r="AZ998" s="79" t="str">
        <f t="shared" si="193"/>
        <v/>
      </c>
      <c r="BA998" s="71"/>
      <c r="BB998" s="79" t="str">
        <f>IFERROR(IF(VALUE(MID(BA998,1,1))=1, VLOOKUP(VALUE(MID(BA998,1,1)), TxtPanelShape!$A$2:$C$50, 3, 0), (IF(VALUE(MID(BA998,1,1))&gt;=7, VLOOKUP(VALUE(MID(BA998,1,1)), TxtPanelShape!$A$2:$C$50, 3, 0),VLOOKUP(VALUE(MID(BA998,1,2)),TxtPanelShape!$A$2:$C$50,3,0)))), "")</f>
        <v/>
      </c>
      <c r="BC998" s="79" t="str">
        <f>IFERROR(IF(VALUE(MID(BA998,1,1))=1, ", "&amp;VLOOKUP(VALUE(MID(BA998,2,1)), TxtPanelShape!$H$2:$I$50, 2, 0), IF(VALUE(MID(BA998,1,1))&gt;=7, ", "&amp;VLOOKUP(VALUE(MID(BA998,2,1)), TxtPanelShape!$H$2:$I$50, 2, 0),"")), "")</f>
        <v/>
      </c>
      <c r="BD998" s="79" t="str">
        <f>IFERROR(IF(VALUE(MID(BA998,1,1))=1, ", "&amp;VLOOKUP(VALUE(MID(BA998,3,1)), TxtPanelShape!$O$2:$P$50, 2, 0), IF(VALUE(MID(BA998,1,1))&gt;=7, ", "&amp;VLOOKUP(VALUE(MID(BA998,3,1)), TxtPanelShape!$O$2:$P$50, 2, 0),"")),"")</f>
        <v/>
      </c>
      <c r="BE998" s="79" t="str">
        <f>IFERROR("; "&amp;VLOOKUP(VALUE(MID(BA998,4,1)), TxtPanelShape!$V$2:$W$50,2,0),"")</f>
        <v/>
      </c>
      <c r="BF998" s="79" t="str">
        <f t="shared" si="194"/>
        <v/>
      </c>
      <c r="BG998" s="71"/>
      <c r="BH998" s="79" t="str">
        <f>IFERROR(VLOOKUP(BG998, TxtPanelDefinition!$A$2:$B$50, 2, 0),"")</f>
        <v/>
      </c>
      <c r="BI998" s="71"/>
      <c r="BJ998" s="79" t="str">
        <f>IFERROR(VLOOKUP(BI998, TxtPanelDefinition!$A$2:$B$50, 2, 0),"")</f>
        <v/>
      </c>
      <c r="BK998" s="71"/>
      <c r="BL998" s="79" t="str">
        <f>IFERROR(VLOOKUP(BK998, InscrTechniques!$A$2:$B$50, 2, 0),"")</f>
        <v/>
      </c>
      <c r="BM998" s="71"/>
      <c r="BN998" s="79" t="str">
        <f>IFERROR(VLOOKUP(BM998, InscrTechniques!$A$2:$B$50, 2, 0),"")</f>
        <v/>
      </c>
      <c r="BO998" s="71"/>
      <c r="BP998" s="79" t="str">
        <f>IFERROR(VLOOKUP(BO998, InscrTechniques!$A$2:$B$50, 2, 0),"")</f>
        <v/>
      </c>
      <c r="BQ998" s="71"/>
      <c r="BR998" s="79" t="str">
        <f>IFERROR(VLOOKUP(BQ998, InscrTechniques!$A$2:$B$50, 2, 0),"")</f>
        <v/>
      </c>
      <c r="BS998" s="71"/>
      <c r="BT998" s="79" t="str">
        <f>IFERROR(VLOOKUP(BS998, InscrTechniques!$A$2:$B$50, 2, 0),"")</f>
        <v/>
      </c>
      <c r="BU998" s="71"/>
      <c r="BV998" s="79" t="str">
        <f>IFERROR(VLOOKUP(BU998, InscrTechniques!$A$2:$B$50, 2, 0),"")</f>
        <v/>
      </c>
      <c r="BW998" s="125"/>
      <c r="BX998" s="79" t="str">
        <f>IFERROR(VLOOKUP(BW998, InscrTechniques!$A$2:$B$50, 2, 0),"")</f>
        <v/>
      </c>
      <c r="BY998" s="125"/>
      <c r="BZ998" s="79" t="str">
        <f>IFERROR(VLOOKUP(BY998, InscrTechniques!$A$2:$B$50, 2, 0),"")</f>
        <v/>
      </c>
      <c r="CA998" s="74"/>
      <c r="CB998" s="114" t="str">
        <f>IFERROR(VLOOKUP(CA998, LetterStyle!$A$2:$B$50, 2, 0),"")</f>
        <v/>
      </c>
      <c r="CC998" s="74"/>
      <c r="CD998" s="114" t="str">
        <f>IFERROR(VLOOKUP(CC998, LetterStyle!$A$2:$B$50, 2, 0),"")</f>
        <v/>
      </c>
      <c r="CE998" s="74"/>
      <c r="CF998" s="114" t="str">
        <f>IFERROR(VLOOKUP(CE998, LetterStyle!$A$2:$B$50, 2, 0),"")</f>
        <v/>
      </c>
      <c r="CG998" s="74"/>
      <c r="CH998" s="79" t="str">
        <f>IFERROR(VLOOKUP(CG998, LetterStyle!$A$2:$B$50, 2, 0),"")</f>
        <v/>
      </c>
      <c r="CI998" s="71"/>
      <c r="CJ998" s="79" t="str">
        <f>IFERROR(VLOOKUP(CI998, DecMotifs!$A$1:$B$306, 2, 0),"")</f>
        <v/>
      </c>
      <c r="CK998" s="71"/>
      <c r="CL998" s="79" t="str">
        <f>IFERROR(VLOOKUP(CK998, DecMotifs!$A$1:$B$306, 2, 0),"")</f>
        <v/>
      </c>
      <c r="CM998" s="71"/>
      <c r="CN998" s="79" t="str">
        <f>IFERROR(VLOOKUP(CM998, DecMotifs!$A$1:$B$306, 2, 0),"")</f>
        <v/>
      </c>
      <c r="CO998" s="71"/>
      <c r="CP998" s="79" t="str">
        <f>IFERROR(VLOOKUP(CO998, MarginalDec!$A$2:$B$253, 2, 0),"")</f>
        <v/>
      </c>
      <c r="CQ998" s="71"/>
      <c r="CR998" s="79" t="str">
        <f>IFERROR(VLOOKUP(CQ998, MarginalDec!$A$2:$B$253, 2, 0),"")</f>
        <v/>
      </c>
      <c r="CS998" s="71"/>
      <c r="CT998" s="79" t="str">
        <f>IFERROR(VLOOKUP(CS998, MarginalDec!$A$2:$B$253, 2, 0),"")</f>
        <v/>
      </c>
      <c r="CU998" s="71"/>
      <c r="CV998" s="79" t="str">
        <f>IF(ISBLANK(CU998),"", IFERROR(VLOOKUP(CU998, Tooling!$A$2:$B$252, 2, 0),""))</f>
        <v/>
      </c>
      <c r="CW998" s="71"/>
      <c r="CX998" s="79" t="str">
        <f>IF(ISBLANK(CW998),"", IFERROR(VLOOKUP(CW998, Tooling!$A$2:$B$252, 2, 0),""))</f>
        <v/>
      </c>
      <c r="CY998" s="71"/>
      <c r="CZ998" s="79" t="str">
        <f>IF(ISBLANK(CY998),"", IFERROR(VLOOKUP(CY998, Repairs!$A$2:$B$252, 2, 0),""))</f>
        <v/>
      </c>
      <c r="DA998" s="77"/>
      <c r="DB998" s="71"/>
      <c r="DC998" s="79" t="str">
        <f>IFERROR(VLOOKUP(DB998, DatingReason!$A$2:$B$252, 2, 0),"")</f>
        <v/>
      </c>
      <c r="DD998" s="123" t="str">
        <f t="shared" si="195"/>
        <v/>
      </c>
      <c r="DF998" s="119" t="str">
        <f t="array" ref="DF998">IF(AND($B998&lt;&gt;"", $DE998&lt;&gt;"", $DE998&lt;&gt;"No"),MAX(IF($B998=PEOPLE!$B$4:$B$1000, PEOPLE!$Q$4:$Q$1000,""))+100,"")</f>
        <v/>
      </c>
      <c r="DG998" s="68"/>
      <c r="DH998" s="76">
        <f>COUNTIF(PEOPLE!B:B, MEMORIALS!B998)</f>
        <v>0</v>
      </c>
      <c r="DI998" s="82"/>
      <c r="DJ998" s="82"/>
      <c r="DK998" s="82"/>
      <c r="DL998" s="68"/>
      <c r="DM998" s="68"/>
      <c r="DN998" s="68"/>
      <c r="DO998" s="68"/>
      <c r="DP998" s="68"/>
    </row>
    <row r="999" spans="1:120" ht="15" customHeight="1" x14ac:dyDescent="0.25">
      <c r="A999" s="68"/>
      <c r="B999" s="69"/>
      <c r="C999" s="68"/>
      <c r="D999" s="68"/>
      <c r="E999" s="70" t="str">
        <f>IF(D999="","",VLOOKUP(D999,Denomination!$A$2:$B$50, 2, 0))</f>
        <v/>
      </c>
      <c r="F999" s="68"/>
      <c r="G999" s="71"/>
      <c r="H999" s="70" t="str">
        <f>IF(G999="","",VLOOKUP(G999,MCondition!$A$2:$B$50, 2, 0))</f>
        <v/>
      </c>
      <c r="I999" s="72"/>
      <c r="J999" s="71"/>
      <c r="K999" s="70" t="str">
        <f>IF(J999="","",VLOOKUP(J999,ICondition!$A$2:$B$50, 2, 0))</f>
        <v/>
      </c>
      <c r="L999" s="73"/>
      <c r="M999" s="73"/>
      <c r="N999" s="73"/>
      <c r="O999" s="73"/>
      <c r="P999" s="73"/>
      <c r="Q999" s="73"/>
      <c r="R999" s="78"/>
      <c r="S999" s="79" t="str">
        <f>IFERROR(VLOOKUP(R999,Material!$A$2:$B$59, 2, 0),"")</f>
        <v/>
      </c>
      <c r="T999" s="71"/>
      <c r="U999" s="79" t="str">
        <f>IFERROR(VLOOKUP(T999,Material!$A$2:$B$59, 2, 0),"")</f>
        <v/>
      </c>
      <c r="V999" s="71"/>
      <c r="W999" s="79" t="str">
        <f>IFERROR(VLOOKUP(V999,Material!$A$2:$B$59, 2, 0),"")</f>
        <v/>
      </c>
      <c r="X999" s="71"/>
      <c r="Y999" s="79" t="str">
        <f>IFERROR(VLOOKUP(X999,Material!$A$2:$B$59, 2, 0),"")</f>
        <v/>
      </c>
      <c r="Z999" s="71"/>
      <c r="AA999" s="79" t="str">
        <f>IFERROR(VLOOKUP(Z999,Material!$A$2:$B$59, 2, 0),"")</f>
        <v/>
      </c>
      <c r="AB999" s="74"/>
      <c r="AC999" s="75" t="e">
        <f t="shared" si="184"/>
        <v>#VALUE!</v>
      </c>
      <c r="AD999" s="75" t="e">
        <f t="shared" si="185"/>
        <v>#VALUE!</v>
      </c>
      <c r="AE999" s="75" t="e">
        <f t="shared" si="187"/>
        <v>#VALUE!</v>
      </c>
      <c r="AF999" s="75" t="e">
        <f t="shared" si="186"/>
        <v>#VALUE!</v>
      </c>
      <c r="AG999" s="75" t="e">
        <f t="shared" si="188"/>
        <v>#VALUE!</v>
      </c>
      <c r="AH999" s="75" t="e">
        <f t="shared" si="189"/>
        <v>#VALUE!</v>
      </c>
      <c r="AI999" s="75" t="e">
        <f t="shared" si="190"/>
        <v>#VALUE!</v>
      </c>
      <c r="AJ999" s="80" t="e">
        <f t="shared" si="191"/>
        <v>#VALUE!</v>
      </c>
      <c r="AK999" s="79" t="str">
        <f>(IFERROR(VLOOKUP(AB999,Categories!$A$2:$B$20,2,1),""))</f>
        <v/>
      </c>
      <c r="AL999" s="79" t="str">
        <f ca="1">IFERROR(VLOOKUP((HLOOKUP((VLOOKUP($AB999,Categories!$A$2:$F$20,3,1)), $AB$3:$AJ999, (ROW()-ROW($AB$3)+1), 0)), INDIRECT(VLOOKUP($AB999,Categories!$A$2:$F$20,6,1)),2,0),AK999)</f>
        <v/>
      </c>
      <c r="AM999" s="79" t="str">
        <f ca="1">IFERROR(VLOOKUP((HLOOKUP((VLOOKUP($AB999,Categories!$A$2:$F$20,4,1)),$AB$3:$AJ999,(ROW()-ROW($AB$3)+1),0)),INDIRECT(VLOOKUP($AB999,Categories!$A$2:$H$20,7,1)),2,0),"")</f>
        <v/>
      </c>
      <c r="AN999" s="79" t="str">
        <f ca="1">IFERROR(VLOOKUP((HLOOKUP((VLOOKUP($AB999,Categories!$A$2:$F$20,5,1)), $AB$3:$AJ999, (ROW()-ROW($AB$3)+1), 0)), INDIRECT(VLOOKUP($AB999,Categories!$A$2:$H$20,8,1)),2,0),"")</f>
        <v/>
      </c>
      <c r="AO999" s="79" t="str">
        <f t="shared" ca="1" si="192"/>
        <v/>
      </c>
      <c r="AP999" s="81"/>
      <c r="AQ999" s="70" t="str">
        <f>IFERROR(VLOOKUP(VALUE(MID(AP999,1,1)),AdditionalElements!$A$2:$B$50,2,0),"")</f>
        <v/>
      </c>
      <c r="AR999" s="70" t="str">
        <f>IFERROR(VLOOKUP(VALUE(MID(AP999,2,1)),AdditionalElements!$H$2:$I$50,2,0),"")</f>
        <v/>
      </c>
      <c r="AS999" s="70" t="str">
        <f>IFERROR(VLOOKUP(VALUE(MID(AP999,3,1)),AdditionalElements!$O$2:$P$50,2,0),"")</f>
        <v/>
      </c>
      <c r="AT999" s="70" t="str">
        <f>IFERROR(VLOOKUP(VALUE(MID(AP999,4,1)),AdditionalElements!$V$2:$W$50,2,0),"")</f>
        <v/>
      </c>
      <c r="AU999" s="71"/>
      <c r="AV999" s="79" t="str">
        <f>IFERROR(IF(VALUE(MID(AU999,1,1))=1, VLOOKUP(VALUE(MID(AU999,1,1)), TxtPanelShape!$A$2:$C$50, 3, 0), (IF(VALUE(MID(AU999,1,1))&gt;=7, VLOOKUP(VALUE(MID(AU999,1,1)), TxtPanelShape!$A$2:$C$50, 3, 0),VLOOKUP(VALUE(MID(AU999,1,2)),TxtPanelShape!$A$2:$C$50,3,0)))), "")</f>
        <v/>
      </c>
      <c r="AW999" s="79" t="str">
        <f>IFERROR(IF(VALUE(MID(AU999,1,1))=1, ", "&amp;VLOOKUP(VALUE(MID(AU999,2,1)), TxtPanelShape!$H$2:$I$50, 2, 0), IF(VALUE(MID(AU999,1,1))&gt;=7, ", "&amp;VLOOKUP(VALUE(MID(AU999,2,1)), TxtPanelShape!$H$2:$I$50, 2, 0),"")), "")</f>
        <v/>
      </c>
      <c r="AX999" s="79" t="str">
        <f>IFERROR(IF(VALUE(MID(AU999,1,1))=1, ", "&amp;VLOOKUP(VALUE(MID(AU999,3,1)), TxtPanelShape!$O$2:$P$50, 2, 0), IF(VALUE(MID(AU999,1,1))&gt;=7, ", "&amp;VLOOKUP(VALUE(MID(AU999,3,1)), TxtPanelShape!$O$2:$P$50, 2, 0),"")),"")</f>
        <v/>
      </c>
      <c r="AY999" s="79" t="str">
        <f>IFERROR("; "&amp;VLOOKUP(VALUE(MID(AU999,4,1)), TxtPanelShape!$V$2:$W$50,2,0),"")</f>
        <v/>
      </c>
      <c r="AZ999" s="79" t="str">
        <f t="shared" si="193"/>
        <v/>
      </c>
      <c r="BA999" s="71"/>
      <c r="BB999" s="79" t="str">
        <f>IFERROR(IF(VALUE(MID(BA999,1,1))=1, VLOOKUP(VALUE(MID(BA999,1,1)), TxtPanelShape!$A$2:$C$50, 3, 0), (IF(VALUE(MID(BA999,1,1))&gt;=7, VLOOKUP(VALUE(MID(BA999,1,1)), TxtPanelShape!$A$2:$C$50, 3, 0),VLOOKUP(VALUE(MID(BA999,1,2)),TxtPanelShape!$A$2:$C$50,3,0)))), "")</f>
        <v/>
      </c>
      <c r="BC999" s="79" t="str">
        <f>IFERROR(IF(VALUE(MID(BA999,1,1))=1, ", "&amp;VLOOKUP(VALUE(MID(BA999,2,1)), TxtPanelShape!$H$2:$I$50, 2, 0), IF(VALUE(MID(BA999,1,1))&gt;=7, ", "&amp;VLOOKUP(VALUE(MID(BA999,2,1)), TxtPanelShape!$H$2:$I$50, 2, 0),"")), "")</f>
        <v/>
      </c>
      <c r="BD999" s="79" t="str">
        <f>IFERROR(IF(VALUE(MID(BA999,1,1))=1, ", "&amp;VLOOKUP(VALUE(MID(BA999,3,1)), TxtPanelShape!$O$2:$P$50, 2, 0), IF(VALUE(MID(BA999,1,1))&gt;=7, ", "&amp;VLOOKUP(VALUE(MID(BA999,3,1)), TxtPanelShape!$O$2:$P$50, 2, 0),"")),"")</f>
        <v/>
      </c>
      <c r="BE999" s="79" t="str">
        <f>IFERROR("; "&amp;VLOOKUP(VALUE(MID(BA999,4,1)), TxtPanelShape!$V$2:$W$50,2,0),"")</f>
        <v/>
      </c>
      <c r="BF999" s="79" t="str">
        <f t="shared" si="194"/>
        <v/>
      </c>
      <c r="BG999" s="71"/>
      <c r="BH999" s="79" t="str">
        <f>IFERROR(VLOOKUP(BG999, TxtPanelDefinition!$A$2:$B$50, 2, 0),"")</f>
        <v/>
      </c>
      <c r="BI999" s="71"/>
      <c r="BJ999" s="79" t="str">
        <f>IFERROR(VLOOKUP(BI999, TxtPanelDefinition!$A$2:$B$50, 2, 0),"")</f>
        <v/>
      </c>
      <c r="BK999" s="71"/>
      <c r="BL999" s="79" t="str">
        <f>IFERROR(VLOOKUP(BK999, InscrTechniques!$A$2:$B$50, 2, 0),"")</f>
        <v/>
      </c>
      <c r="BM999" s="71"/>
      <c r="BN999" s="79" t="str">
        <f>IFERROR(VLOOKUP(BM999, InscrTechniques!$A$2:$B$50, 2, 0),"")</f>
        <v/>
      </c>
      <c r="BO999" s="71"/>
      <c r="BP999" s="79" t="str">
        <f>IFERROR(VLOOKUP(BO999, InscrTechniques!$A$2:$B$50, 2, 0),"")</f>
        <v/>
      </c>
      <c r="BQ999" s="71"/>
      <c r="BR999" s="79" t="str">
        <f>IFERROR(VLOOKUP(BQ999, InscrTechniques!$A$2:$B$50, 2, 0),"")</f>
        <v/>
      </c>
      <c r="BS999" s="71"/>
      <c r="BT999" s="79" t="str">
        <f>IFERROR(VLOOKUP(BS999, InscrTechniques!$A$2:$B$50, 2, 0),"")</f>
        <v/>
      </c>
      <c r="BU999" s="71"/>
      <c r="BV999" s="79" t="str">
        <f>IFERROR(VLOOKUP(BU999, InscrTechniques!$A$2:$B$50, 2, 0),"")</f>
        <v/>
      </c>
      <c r="BW999" s="125"/>
      <c r="BX999" s="79" t="str">
        <f>IFERROR(VLOOKUP(BW999, InscrTechniques!$A$2:$B$50, 2, 0),"")</f>
        <v/>
      </c>
      <c r="BY999" s="125"/>
      <c r="BZ999" s="79" t="str">
        <f>IFERROR(VLOOKUP(BY999, InscrTechniques!$A$2:$B$50, 2, 0),"")</f>
        <v/>
      </c>
      <c r="CA999" s="74"/>
      <c r="CB999" s="114" t="str">
        <f>IFERROR(VLOOKUP(CA999, LetterStyle!$A$2:$B$50, 2, 0),"")</f>
        <v/>
      </c>
      <c r="CC999" s="74"/>
      <c r="CD999" s="114" t="str">
        <f>IFERROR(VLOOKUP(CC999, LetterStyle!$A$2:$B$50, 2, 0),"")</f>
        <v/>
      </c>
      <c r="CE999" s="74"/>
      <c r="CF999" s="114" t="str">
        <f>IFERROR(VLOOKUP(CE999, LetterStyle!$A$2:$B$50, 2, 0),"")</f>
        <v/>
      </c>
      <c r="CG999" s="74"/>
      <c r="CH999" s="79" t="str">
        <f>IFERROR(VLOOKUP(CG999, LetterStyle!$A$2:$B$50, 2, 0),"")</f>
        <v/>
      </c>
      <c r="CI999" s="71"/>
      <c r="CJ999" s="79" t="str">
        <f>IFERROR(VLOOKUP(CI999, DecMotifs!$A$1:$B$306, 2, 0),"")</f>
        <v/>
      </c>
      <c r="CK999" s="71"/>
      <c r="CL999" s="79" t="str">
        <f>IFERROR(VLOOKUP(CK999, DecMotifs!$A$1:$B$306, 2, 0),"")</f>
        <v/>
      </c>
      <c r="CM999" s="71"/>
      <c r="CN999" s="79" t="str">
        <f>IFERROR(VLOOKUP(CM999, DecMotifs!$A$1:$B$306, 2, 0),"")</f>
        <v/>
      </c>
      <c r="CO999" s="71"/>
      <c r="CP999" s="79" t="str">
        <f>IFERROR(VLOOKUP(CO999, MarginalDec!$A$2:$B$253, 2, 0),"")</f>
        <v/>
      </c>
      <c r="CQ999" s="71"/>
      <c r="CR999" s="79" t="str">
        <f>IFERROR(VLOOKUP(CQ999, MarginalDec!$A$2:$B$253, 2, 0),"")</f>
        <v/>
      </c>
      <c r="CS999" s="71"/>
      <c r="CT999" s="79" t="str">
        <f>IFERROR(VLOOKUP(CS999, MarginalDec!$A$2:$B$253, 2, 0),"")</f>
        <v/>
      </c>
      <c r="CU999" s="71"/>
      <c r="CV999" s="79" t="str">
        <f>IF(ISBLANK(CU999),"", IFERROR(VLOOKUP(CU999, Tooling!$A$2:$B$252, 2, 0),""))</f>
        <v/>
      </c>
      <c r="CW999" s="71"/>
      <c r="CX999" s="79" t="str">
        <f>IF(ISBLANK(CW999),"", IFERROR(VLOOKUP(CW999, Tooling!$A$2:$B$252, 2, 0),""))</f>
        <v/>
      </c>
      <c r="CY999" s="71"/>
      <c r="CZ999" s="79" t="str">
        <f>IF(ISBLANK(CY999),"", IFERROR(VLOOKUP(CY999, Repairs!$A$2:$B$252, 2, 0),""))</f>
        <v/>
      </c>
      <c r="DA999" s="77"/>
      <c r="DB999" s="71"/>
      <c r="DC999" s="79" t="str">
        <f>IFERROR(VLOOKUP(DB999, DatingReason!$A$2:$B$252, 2, 0),"")</f>
        <v/>
      </c>
      <c r="DD999" s="123" t="str">
        <f t="shared" si="195"/>
        <v/>
      </c>
      <c r="DF999" s="119" t="str">
        <f t="array" ref="DF999">IF(AND($B999&lt;&gt;"", $DE999&lt;&gt;"", $DE999&lt;&gt;"No"),MAX(IF($B999=PEOPLE!$B$4:$B$1000, PEOPLE!$Q$4:$Q$1000,""))+100,"")</f>
        <v/>
      </c>
      <c r="DG999" s="68"/>
      <c r="DH999" s="76">
        <f>COUNTIF(PEOPLE!B:B, MEMORIALS!B999)</f>
        <v>0</v>
      </c>
      <c r="DI999" s="82"/>
      <c r="DJ999" s="82"/>
      <c r="DK999" s="82"/>
      <c r="DL999" s="68"/>
      <c r="DM999" s="68"/>
      <c r="DN999" s="68"/>
      <c r="DO999" s="68"/>
      <c r="DP999" s="68"/>
    </row>
    <row r="1000" spans="1:120" ht="15" customHeight="1" x14ac:dyDescent="0.25">
      <c r="A1000" s="68"/>
      <c r="B1000" s="69"/>
      <c r="C1000" s="68"/>
      <c r="D1000" s="68"/>
      <c r="E1000" s="70" t="str">
        <f>IF(D1000="","",VLOOKUP(D1000,Denomination!$A$2:$B$50, 2, 0))</f>
        <v/>
      </c>
      <c r="F1000" s="68"/>
      <c r="G1000" s="71"/>
      <c r="H1000" s="70" t="str">
        <f>IF(G1000="","",VLOOKUP(G1000,MCondition!$A$2:$B$50, 2, 0))</f>
        <v/>
      </c>
      <c r="I1000" s="72"/>
      <c r="J1000" s="71"/>
      <c r="K1000" s="70" t="str">
        <f>IF(J1000="","",VLOOKUP(J1000,ICondition!$A$2:$B$50, 2, 0))</f>
        <v/>
      </c>
      <c r="L1000" s="73"/>
      <c r="M1000" s="73"/>
      <c r="N1000" s="73"/>
      <c r="O1000" s="73"/>
      <c r="P1000" s="73"/>
      <c r="Q1000" s="73"/>
      <c r="R1000" s="78"/>
      <c r="S1000" s="79" t="str">
        <f>IFERROR(VLOOKUP(R1000,Material!$A$2:$B$59, 2, 0),"")</f>
        <v/>
      </c>
      <c r="T1000" s="71"/>
      <c r="U1000" s="79" t="str">
        <f>IFERROR(VLOOKUP(T1000,Material!$A$2:$B$59, 2, 0),"")</f>
        <v/>
      </c>
      <c r="V1000" s="71"/>
      <c r="W1000" s="79" t="str">
        <f>IFERROR(VLOOKUP(V1000,Material!$A$2:$B$59, 2, 0),"")</f>
        <v/>
      </c>
      <c r="X1000" s="71"/>
      <c r="Y1000" s="79" t="str">
        <f>IFERROR(VLOOKUP(X1000,Material!$A$2:$B$59, 2, 0),"")</f>
        <v/>
      </c>
      <c r="Z1000" s="71"/>
      <c r="AA1000" s="79" t="str">
        <f>IFERROR(VLOOKUP(Z1000,Material!$A$2:$B$59, 2, 0),"")</f>
        <v/>
      </c>
      <c r="AB1000" s="74"/>
      <c r="AC1000" s="75" t="e">
        <f t="shared" si="184"/>
        <v>#VALUE!</v>
      </c>
      <c r="AD1000" s="75" t="e">
        <f t="shared" si="185"/>
        <v>#VALUE!</v>
      </c>
      <c r="AE1000" s="75" t="e">
        <f t="shared" si="187"/>
        <v>#VALUE!</v>
      </c>
      <c r="AF1000" s="75" t="e">
        <f t="shared" si="186"/>
        <v>#VALUE!</v>
      </c>
      <c r="AG1000" s="75" t="e">
        <f t="shared" si="188"/>
        <v>#VALUE!</v>
      </c>
      <c r="AH1000" s="75" t="e">
        <f t="shared" si="189"/>
        <v>#VALUE!</v>
      </c>
      <c r="AI1000" s="75" t="e">
        <f t="shared" si="190"/>
        <v>#VALUE!</v>
      </c>
      <c r="AJ1000" s="80" t="e">
        <f t="shared" si="191"/>
        <v>#VALUE!</v>
      </c>
      <c r="AK1000" s="79" t="str">
        <f>(IFERROR(VLOOKUP(AB1000,Categories!$A$2:$B$20,2,1),""))</f>
        <v/>
      </c>
      <c r="AL1000" s="79" t="str">
        <f ca="1">IFERROR(VLOOKUP((HLOOKUP((VLOOKUP($AB1000,Categories!$A$2:$F$20,3,1)), $AB$3:$AJ1000, (ROW()-ROW($AB$3)+1), 0)), INDIRECT(VLOOKUP($AB1000,Categories!$A$2:$F$20,6,1)),2,0),AK1000)</f>
        <v/>
      </c>
      <c r="AM1000" s="79" t="str">
        <f ca="1">IFERROR(VLOOKUP((HLOOKUP((VLOOKUP($AB1000,Categories!$A$2:$F$20,4,1)),$AB$3:$AJ1000,(ROW()-ROW($AB$3)+1),0)),INDIRECT(VLOOKUP($AB1000,Categories!$A$2:$H$20,7,1)),2,0),"")</f>
        <v/>
      </c>
      <c r="AN1000" s="79" t="str">
        <f ca="1">IFERROR(VLOOKUP((HLOOKUP((VLOOKUP($AB1000,Categories!$A$2:$F$20,5,1)), $AB$3:$AJ1000, (ROW()-ROW($AB$3)+1), 0)), INDIRECT(VLOOKUP($AB1000,Categories!$A$2:$H$20,8,1)),2,0),"")</f>
        <v/>
      </c>
      <c r="AO1000" s="79" t="str">
        <f t="shared" ca="1" si="192"/>
        <v/>
      </c>
      <c r="AP1000" s="81"/>
      <c r="AQ1000" s="70" t="str">
        <f>IFERROR(VLOOKUP(VALUE(MID(AP1000,1,1)),AdditionalElements!$A$2:$B$50,2,0),"")</f>
        <v/>
      </c>
      <c r="AR1000" s="70" t="str">
        <f>IFERROR(VLOOKUP(VALUE(MID(AP1000,2,1)),AdditionalElements!$H$2:$I$50,2,0),"")</f>
        <v/>
      </c>
      <c r="AS1000" s="70" t="str">
        <f>IFERROR(VLOOKUP(VALUE(MID(AP1000,3,1)),AdditionalElements!$O$2:$P$50,2,0),"")</f>
        <v/>
      </c>
      <c r="AT1000" s="70" t="str">
        <f>IFERROR(VLOOKUP(VALUE(MID(AP1000,4,1)),AdditionalElements!$V$2:$W$50,2,0),"")</f>
        <v/>
      </c>
      <c r="AU1000" s="71"/>
      <c r="AV1000" s="79" t="str">
        <f>IFERROR(IF(VALUE(MID(AU1000,1,1))=1, VLOOKUP(VALUE(MID(AU1000,1,1)), TxtPanelShape!$A$2:$C$50, 3, 0), (IF(VALUE(MID(AU1000,1,1))&gt;=7, VLOOKUP(VALUE(MID(AU1000,1,1)), TxtPanelShape!$A$2:$C$50, 3, 0),VLOOKUP(VALUE(MID(AU1000,1,2)),TxtPanelShape!$A$2:$C$50,3,0)))), "")</f>
        <v/>
      </c>
      <c r="AW1000" s="79" t="str">
        <f>IFERROR(IF(VALUE(MID(AU1000,1,1))=1, ", "&amp;VLOOKUP(VALUE(MID(AU1000,2,1)), TxtPanelShape!$H$2:$I$50, 2, 0), IF(VALUE(MID(AU1000,1,1))&gt;=7, ", "&amp;VLOOKUP(VALUE(MID(AU1000,2,1)), TxtPanelShape!$H$2:$I$50, 2, 0),"")), "")</f>
        <v/>
      </c>
      <c r="AX1000" s="79" t="str">
        <f>IFERROR(IF(VALUE(MID(AU1000,1,1))=1, ", "&amp;VLOOKUP(VALUE(MID(AU1000,3,1)), TxtPanelShape!$O$2:$P$50, 2, 0), IF(VALUE(MID(AU1000,1,1))&gt;=7, ", "&amp;VLOOKUP(VALUE(MID(AU1000,3,1)), TxtPanelShape!$O$2:$P$50, 2, 0),"")),"")</f>
        <v/>
      </c>
      <c r="AY1000" s="79" t="str">
        <f>IFERROR("; "&amp;VLOOKUP(VALUE(MID(AU1000,4,1)), TxtPanelShape!$V$2:$W$50,2,0),"")</f>
        <v/>
      </c>
      <c r="AZ1000" s="79" t="str">
        <f t="shared" si="193"/>
        <v/>
      </c>
      <c r="BA1000" s="71"/>
      <c r="BB1000" s="79" t="str">
        <f>IFERROR(IF(VALUE(MID(BA1000,1,1))=1, VLOOKUP(VALUE(MID(BA1000,1,1)), TxtPanelShape!$A$2:$C$50, 3, 0), (IF(VALUE(MID(BA1000,1,1))&gt;=7, VLOOKUP(VALUE(MID(BA1000,1,1)), TxtPanelShape!$A$2:$C$50, 3, 0),VLOOKUP(VALUE(MID(BA1000,1,2)),TxtPanelShape!$A$2:$C$50,3,0)))), "")</f>
        <v/>
      </c>
      <c r="BC1000" s="79" t="str">
        <f>IFERROR(IF(VALUE(MID(BA1000,1,1))=1, ", "&amp;VLOOKUP(VALUE(MID(BA1000,2,1)), TxtPanelShape!$H$2:$I$50, 2, 0), IF(VALUE(MID(BA1000,1,1))&gt;=7, ", "&amp;VLOOKUP(VALUE(MID(BA1000,2,1)), TxtPanelShape!$H$2:$I$50, 2, 0),"")), "")</f>
        <v/>
      </c>
      <c r="BD1000" s="79" t="str">
        <f>IFERROR(IF(VALUE(MID(BA1000,1,1))=1, ", "&amp;VLOOKUP(VALUE(MID(BA1000,3,1)), TxtPanelShape!$O$2:$P$50, 2, 0), IF(VALUE(MID(BA1000,1,1))&gt;=7, ", "&amp;VLOOKUP(VALUE(MID(BA1000,3,1)), TxtPanelShape!$O$2:$P$50, 2, 0),"")),"")</f>
        <v/>
      </c>
      <c r="BE1000" s="79" t="str">
        <f>IFERROR("; "&amp;VLOOKUP(VALUE(MID(BA1000,4,1)), TxtPanelShape!$V$2:$W$50,2,0),"")</f>
        <v/>
      </c>
      <c r="BF1000" s="79" t="str">
        <f t="shared" si="194"/>
        <v/>
      </c>
      <c r="BG1000" s="71"/>
      <c r="BH1000" s="79" t="str">
        <f>IFERROR(VLOOKUP(BG1000, TxtPanelDefinition!$A$2:$B$50, 2, 0),"")</f>
        <v/>
      </c>
      <c r="BI1000" s="71"/>
      <c r="BJ1000" s="79" t="str">
        <f>IFERROR(VLOOKUP(BI1000, TxtPanelDefinition!$A$2:$B$50, 2, 0),"")</f>
        <v/>
      </c>
      <c r="BK1000" s="71"/>
      <c r="BL1000" s="79" t="str">
        <f>IFERROR(VLOOKUP(BK1000, InscrTechniques!$A$2:$B$50, 2, 0),"")</f>
        <v/>
      </c>
      <c r="BM1000" s="71"/>
      <c r="BN1000" s="79" t="str">
        <f>IFERROR(VLOOKUP(BM1000, InscrTechniques!$A$2:$B$50, 2, 0),"")</f>
        <v/>
      </c>
      <c r="BO1000" s="71"/>
      <c r="BP1000" s="79" t="str">
        <f>IFERROR(VLOOKUP(BO1000, InscrTechniques!$A$2:$B$50, 2, 0),"")</f>
        <v/>
      </c>
      <c r="BQ1000" s="71"/>
      <c r="BR1000" s="79" t="str">
        <f>IFERROR(VLOOKUP(BQ1000, InscrTechniques!$A$2:$B$50, 2, 0),"")</f>
        <v/>
      </c>
      <c r="BS1000" s="71"/>
      <c r="BT1000" s="79" t="str">
        <f>IFERROR(VLOOKUP(BS1000, InscrTechniques!$A$2:$B$50, 2, 0),"")</f>
        <v/>
      </c>
      <c r="BU1000" s="71"/>
      <c r="BV1000" s="79" t="str">
        <f>IFERROR(VLOOKUP(BU1000, InscrTechniques!$A$2:$B$50, 2, 0),"")</f>
        <v/>
      </c>
      <c r="BW1000" s="125"/>
      <c r="BX1000" s="79" t="str">
        <f>IFERROR(VLOOKUP(BW1000, InscrTechniques!$A$2:$B$50, 2, 0),"")</f>
        <v/>
      </c>
      <c r="BY1000" s="125"/>
      <c r="BZ1000" s="79" t="str">
        <f>IFERROR(VLOOKUP(BY1000, InscrTechniques!$A$2:$B$50, 2, 0),"")</f>
        <v/>
      </c>
      <c r="CA1000" s="74"/>
      <c r="CB1000" s="114" t="str">
        <f>IFERROR(VLOOKUP(CA1000, LetterStyle!$A$2:$B$50, 2, 0),"")</f>
        <v/>
      </c>
      <c r="CC1000" s="74"/>
      <c r="CD1000" s="114" t="str">
        <f>IFERROR(VLOOKUP(CC1000, LetterStyle!$A$2:$B$50, 2, 0),"")</f>
        <v/>
      </c>
      <c r="CE1000" s="74"/>
      <c r="CF1000" s="114" t="str">
        <f>IFERROR(VLOOKUP(CE1000, LetterStyle!$A$2:$B$50, 2, 0),"")</f>
        <v/>
      </c>
      <c r="CG1000" s="74"/>
      <c r="CH1000" s="79" t="str">
        <f>IFERROR(VLOOKUP(CG1000, LetterStyle!$A$2:$B$50, 2, 0),"")</f>
        <v/>
      </c>
      <c r="CI1000" s="71"/>
      <c r="CJ1000" s="79" t="str">
        <f>IFERROR(VLOOKUP(CI1000, DecMotifs!$A$1:$B$306, 2, 0),"")</f>
        <v/>
      </c>
      <c r="CK1000" s="71"/>
      <c r="CL1000" s="79" t="str">
        <f>IFERROR(VLOOKUP(CK1000, DecMotifs!$A$1:$B$306, 2, 0),"")</f>
        <v/>
      </c>
      <c r="CM1000" s="71"/>
      <c r="CN1000" s="79" t="str">
        <f>IFERROR(VLOOKUP(CM1000, DecMotifs!$A$1:$B$306, 2, 0),"")</f>
        <v/>
      </c>
      <c r="CO1000" s="71"/>
      <c r="CP1000" s="79" t="str">
        <f>IFERROR(VLOOKUP(CO1000, MarginalDec!$A$2:$B$253, 2, 0),"")</f>
        <v/>
      </c>
      <c r="CQ1000" s="71"/>
      <c r="CR1000" s="79" t="str">
        <f>IFERROR(VLOOKUP(CQ1000, MarginalDec!$A$2:$B$253, 2, 0),"")</f>
        <v/>
      </c>
      <c r="CS1000" s="71"/>
      <c r="CT1000" s="79" t="str">
        <f>IFERROR(VLOOKUP(CS1000, MarginalDec!$A$2:$B$253, 2, 0),"")</f>
        <v/>
      </c>
      <c r="CU1000" s="71"/>
      <c r="CV1000" s="79" t="str">
        <f>IF(ISBLANK(CU1000),"", IFERROR(VLOOKUP(CU1000, Tooling!$A$2:$B$252, 2, 0),""))</f>
        <v/>
      </c>
      <c r="CW1000" s="71"/>
      <c r="CX1000" s="79" t="str">
        <f>IF(ISBLANK(CW1000),"", IFERROR(VLOOKUP(CW1000, Tooling!$A$2:$B$252, 2, 0),""))</f>
        <v/>
      </c>
      <c r="CY1000" s="71"/>
      <c r="CZ1000" s="79" t="str">
        <f>IF(ISBLANK(CY1000),"", IFERROR(VLOOKUP(CY1000, Repairs!$A$2:$B$252, 2, 0),""))</f>
        <v/>
      </c>
      <c r="DA1000" s="77"/>
      <c r="DB1000" s="71"/>
      <c r="DC1000" s="79" t="str">
        <f>IFERROR(VLOOKUP(DB1000, DatingReason!$A$2:$B$252, 2, 0),"")</f>
        <v/>
      </c>
      <c r="DD1000" s="123" t="str">
        <f t="shared" si="195"/>
        <v/>
      </c>
      <c r="DF1000" s="119" t="str">
        <f t="array" ref="DF1000">IF(AND($B1000&lt;&gt;"", $DE1000&lt;&gt;"", $DE1000&lt;&gt;"No"),MAX(IF($B1000=PEOPLE!$B$4:$B$1000, PEOPLE!$Q$4:$Q$1000,""))+100,"")</f>
        <v/>
      </c>
      <c r="DG1000" s="68"/>
      <c r="DH1000" s="76">
        <f>COUNTIF(PEOPLE!B:B, MEMORIALS!B1000)</f>
        <v>0</v>
      </c>
      <c r="DI1000" s="82"/>
      <c r="DJ1000" s="82"/>
      <c r="DK1000" s="82"/>
      <c r="DL1000" s="68"/>
      <c r="DM1000" s="68"/>
      <c r="DN1000" s="68"/>
      <c r="DO1000" s="68"/>
      <c r="DP1000" s="68"/>
    </row>
    <row r="1001" spans="1:120" s="56" customFormat="1" ht="15" customHeight="1" x14ac:dyDescent="0.25">
      <c r="A1001" s="83" t="s">
        <v>881</v>
      </c>
      <c r="B1001" s="83"/>
      <c r="C1001" s="83"/>
      <c r="D1001" s="83"/>
      <c r="E1001" s="84"/>
      <c r="F1001" s="83"/>
      <c r="G1001" s="85"/>
      <c r="H1001" s="84"/>
      <c r="I1001" s="86"/>
      <c r="J1001" s="85"/>
      <c r="K1001" s="84"/>
      <c r="L1001" s="83"/>
      <c r="M1001" s="83"/>
      <c r="N1001" s="83"/>
      <c r="O1001" s="83"/>
      <c r="P1001" s="83"/>
      <c r="Q1001" s="83"/>
      <c r="R1001" s="85"/>
      <c r="S1001" s="87"/>
      <c r="T1001" s="85"/>
      <c r="U1001" s="87"/>
      <c r="V1001" s="85"/>
      <c r="W1001" s="87"/>
      <c r="X1001" s="85"/>
      <c r="Y1001" s="87"/>
      <c r="Z1001" s="85"/>
      <c r="AA1001" s="87"/>
      <c r="AB1001" s="88"/>
      <c r="AC1001" s="84"/>
      <c r="AD1001" s="84"/>
      <c r="AE1001" s="84"/>
      <c r="AF1001" s="84"/>
      <c r="AG1001" s="84"/>
      <c r="AH1001" s="84"/>
      <c r="AI1001" s="84"/>
      <c r="AJ1001" s="87"/>
      <c r="AK1001" s="87"/>
      <c r="AL1001" s="87"/>
      <c r="AM1001" s="87"/>
      <c r="AN1001" s="87"/>
      <c r="AO1001" s="87"/>
      <c r="AP1001" s="89"/>
      <c r="AQ1001" s="84"/>
      <c r="AR1001" s="84"/>
      <c r="AS1001" s="84"/>
      <c r="AT1001" s="84"/>
      <c r="AU1001" s="85"/>
      <c r="AV1001" s="87"/>
      <c r="AW1001" s="87"/>
      <c r="AX1001" s="87"/>
      <c r="AY1001" s="87"/>
      <c r="AZ1001" s="87"/>
      <c r="BA1001" s="85"/>
      <c r="BB1001" s="87"/>
      <c r="BC1001" s="87"/>
      <c r="BD1001" s="87"/>
      <c r="BE1001" s="87"/>
      <c r="BF1001" s="87"/>
      <c r="BG1001" s="85"/>
      <c r="BH1001" s="87"/>
      <c r="BI1001" s="85"/>
      <c r="BJ1001" s="87"/>
      <c r="BK1001" s="85"/>
      <c r="BL1001" s="87"/>
      <c r="BM1001" s="85"/>
      <c r="BN1001" s="87"/>
      <c r="BO1001" s="85"/>
      <c r="BP1001" s="87"/>
      <c r="BQ1001" s="85"/>
      <c r="BR1001" s="87"/>
      <c r="BS1001" s="85"/>
      <c r="BT1001" s="87"/>
      <c r="BU1001" s="85"/>
      <c r="BV1001" s="87"/>
      <c r="BW1001" s="57"/>
      <c r="BX1001" s="87"/>
      <c r="BY1001" s="57"/>
      <c r="BZ1001" s="87"/>
      <c r="CA1001" s="88"/>
      <c r="CB1001" s="115"/>
      <c r="CC1001" s="88"/>
      <c r="CD1001" s="115"/>
      <c r="CE1001" s="88"/>
      <c r="CF1001" s="115"/>
      <c r="CG1001" s="88"/>
      <c r="CH1001" s="87"/>
      <c r="CI1001" s="85"/>
      <c r="CJ1001" s="87"/>
      <c r="CK1001" s="85"/>
      <c r="CL1001" s="87"/>
      <c r="CM1001" s="85"/>
      <c r="CN1001" s="87"/>
      <c r="CO1001" s="85"/>
      <c r="CP1001" s="87"/>
      <c r="CQ1001" s="85"/>
      <c r="CR1001" s="87"/>
      <c r="CS1001" s="85"/>
      <c r="CT1001" s="87"/>
      <c r="CU1001" s="90"/>
      <c r="CV1001" s="87"/>
      <c r="CW1001" s="90"/>
      <c r="CX1001" s="87"/>
      <c r="CY1001" s="91"/>
      <c r="CZ1001" s="87"/>
      <c r="DA1001" s="92"/>
      <c r="DB1001" s="91"/>
      <c r="DC1001" s="87"/>
      <c r="DD1001" s="65"/>
      <c r="DE1001" s="65"/>
      <c r="DF1001" s="65"/>
      <c r="DG1001" s="83"/>
      <c r="DH1001" s="87"/>
      <c r="DI1001" s="93"/>
      <c r="DJ1001" s="93"/>
      <c r="DK1001" s="93"/>
      <c r="DL1001" s="83"/>
      <c r="DM1001" s="83"/>
      <c r="DN1001" s="83"/>
      <c r="DO1001" s="83"/>
      <c r="DP1001" s="83"/>
    </row>
    <row r="1002" spans="1:120" x14ac:dyDescent="0.25">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AZ1002" s="94"/>
      <c r="BA1002" s="94"/>
      <c r="BB1002" s="94"/>
      <c r="BC1002" s="94"/>
      <c r="BD1002" s="94"/>
      <c r="BE1002" s="94"/>
      <c r="BF1002" s="94"/>
      <c r="BG1002" s="94"/>
      <c r="BH1002" s="94"/>
      <c r="BI1002" s="94"/>
      <c r="BJ1002" s="94"/>
      <c r="BK1002" s="94"/>
      <c r="BL1002" s="94"/>
      <c r="BM1002" s="94"/>
      <c r="BN1002" s="94"/>
      <c r="BO1002" s="94"/>
      <c r="BP1002" s="94"/>
      <c r="BQ1002" s="94"/>
      <c r="BR1002" s="94"/>
      <c r="BS1002" s="94"/>
      <c r="BT1002" s="94"/>
      <c r="BU1002" s="94"/>
      <c r="BV1002" s="94"/>
      <c r="BW1002"/>
      <c r="BX1002" s="94"/>
      <c r="BY1002"/>
      <c r="BZ1002" s="94"/>
      <c r="CA1002" s="108"/>
      <c r="CB1002" s="108"/>
      <c r="CC1002" s="108"/>
      <c r="CD1002" s="108"/>
      <c r="CE1002" s="108"/>
      <c r="CF1002" s="108"/>
      <c r="CG1002" s="108"/>
      <c r="CH1002" s="94"/>
      <c r="CI1002" s="94"/>
      <c r="CJ1002" s="94"/>
      <c r="CK1002" s="94"/>
      <c r="CL1002" s="94"/>
      <c r="CM1002" s="94"/>
      <c r="CN1002" s="94"/>
      <c r="CO1002" s="94"/>
      <c r="CP1002" s="94"/>
      <c r="CQ1002" s="94"/>
      <c r="CR1002" s="94"/>
      <c r="CS1002" s="94"/>
      <c r="CT1002" s="94"/>
      <c r="CU1002" s="94"/>
      <c r="CV1002" s="94"/>
      <c r="CW1002" s="94"/>
      <c r="CX1002" s="94"/>
      <c r="CY1002" s="94"/>
      <c r="CZ1002" s="94"/>
      <c r="DA1002" s="94"/>
      <c r="DB1002" s="94"/>
      <c r="DC1002" s="94"/>
      <c r="DD1002"/>
      <c r="DE1002"/>
      <c r="DF1002"/>
      <c r="DG1002" s="94"/>
      <c r="DH1002" s="94"/>
      <c r="DI1002" s="94"/>
      <c r="DJ1002" s="94"/>
      <c r="DK1002" s="94"/>
      <c r="DL1002" s="68"/>
      <c r="DM1002" s="68"/>
      <c r="DN1002" s="68"/>
      <c r="DO1002" s="68"/>
      <c r="DP1002" s="68"/>
    </row>
    <row r="1003" spans="1:120" x14ac:dyDescent="0.25">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c r="BX1003" s="94"/>
      <c r="BY1003"/>
      <c r="BZ1003" s="94"/>
      <c r="CA1003" s="108"/>
      <c r="CB1003" s="108"/>
      <c r="CC1003" s="108"/>
      <c r="CD1003" s="108"/>
      <c r="CE1003" s="108"/>
      <c r="CF1003" s="108"/>
      <c r="CG1003" s="108"/>
      <c r="CH1003" s="94"/>
      <c r="CI1003" s="94"/>
      <c r="CJ1003" s="94"/>
      <c r="CK1003" s="94"/>
      <c r="CL1003" s="94"/>
      <c r="CM1003" s="94"/>
      <c r="CN1003" s="94"/>
      <c r="CO1003" s="94"/>
      <c r="CP1003" s="94"/>
      <c r="CQ1003" s="94"/>
      <c r="CR1003" s="94"/>
      <c r="CS1003" s="94"/>
      <c r="CT1003" s="94"/>
      <c r="CU1003" s="94"/>
      <c r="CV1003" s="94"/>
      <c r="CW1003" s="94"/>
      <c r="CX1003" s="94"/>
      <c r="CY1003" s="94"/>
      <c r="CZ1003" s="94"/>
      <c r="DA1003" s="94"/>
      <c r="DB1003" s="94"/>
      <c r="DC1003" s="94"/>
      <c r="DD1003"/>
      <c r="DE1003"/>
      <c r="DF1003"/>
      <c r="DG1003" s="94"/>
      <c r="DH1003" s="94"/>
      <c r="DI1003" s="94"/>
      <c r="DJ1003" s="94"/>
      <c r="DK1003" s="94"/>
      <c r="DL1003" s="68"/>
      <c r="DM1003" s="68"/>
      <c r="DN1003" s="68"/>
      <c r="DO1003" s="68"/>
      <c r="DP1003" s="68"/>
    </row>
    <row r="1004" spans="1:120" x14ac:dyDescent="0.25">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AZ1004" s="94"/>
      <c r="BA1004" s="94"/>
      <c r="BB1004" s="94"/>
      <c r="BC1004" s="94"/>
      <c r="BD1004" s="94"/>
      <c r="BE1004" s="94"/>
      <c r="BF1004" s="94"/>
      <c r="BG1004" s="94"/>
      <c r="BH1004" s="94"/>
      <c r="BI1004" s="94"/>
      <c r="BJ1004" s="94"/>
      <c r="BK1004" s="94"/>
      <c r="BL1004" s="94"/>
      <c r="BM1004" s="94"/>
      <c r="BN1004" s="94"/>
      <c r="BO1004" s="94"/>
      <c r="BP1004" s="94"/>
      <c r="BQ1004" s="94"/>
      <c r="BR1004" s="94"/>
      <c r="BS1004" s="94"/>
      <c r="BT1004" s="94"/>
      <c r="BU1004" s="94"/>
      <c r="BV1004" s="94"/>
      <c r="BW1004"/>
      <c r="BX1004" s="94"/>
      <c r="BY1004"/>
      <c r="BZ1004" s="94"/>
      <c r="CA1004" s="108"/>
      <c r="CB1004" s="108"/>
      <c r="CC1004" s="108"/>
      <c r="CD1004" s="108"/>
      <c r="CE1004" s="108"/>
      <c r="CF1004" s="108"/>
      <c r="CG1004" s="108"/>
      <c r="CH1004" s="94"/>
      <c r="CI1004" s="94"/>
      <c r="CJ1004" s="94"/>
      <c r="CK1004" s="94"/>
      <c r="CL1004" s="94"/>
      <c r="CM1004" s="94"/>
      <c r="CN1004" s="94"/>
      <c r="CO1004" s="94"/>
      <c r="CP1004" s="94"/>
      <c r="CQ1004" s="94"/>
      <c r="CR1004" s="94"/>
      <c r="CS1004" s="94"/>
      <c r="CT1004" s="94"/>
      <c r="CU1004" s="94"/>
      <c r="CV1004" s="94"/>
      <c r="CW1004" s="94"/>
      <c r="CX1004" s="94"/>
      <c r="CY1004" s="94"/>
      <c r="CZ1004" s="94"/>
      <c r="DA1004" s="94"/>
      <c r="DB1004" s="94"/>
      <c r="DC1004" s="94"/>
      <c r="DD1004"/>
      <c r="DE1004"/>
      <c r="DF1004"/>
      <c r="DG1004" s="94"/>
      <c r="DH1004" s="94"/>
      <c r="DI1004" s="94"/>
      <c r="DJ1004" s="94"/>
      <c r="DK1004" s="94"/>
      <c r="DL1004" s="68"/>
      <c r="DM1004" s="68"/>
      <c r="DN1004" s="68"/>
      <c r="DO1004" s="68"/>
      <c r="DP1004" s="68"/>
    </row>
    <row r="1005" spans="1:120" x14ac:dyDescent="0.25">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4"/>
      <c r="BB1005" s="94"/>
      <c r="BC1005" s="94"/>
      <c r="BD1005" s="94"/>
      <c r="BE1005" s="94"/>
      <c r="BF1005" s="94"/>
      <c r="BG1005" s="94"/>
      <c r="BH1005" s="94"/>
      <c r="BI1005" s="94"/>
      <c r="BJ1005" s="94"/>
      <c r="BK1005" s="94"/>
      <c r="BL1005" s="94"/>
      <c r="BM1005" s="94"/>
      <c r="BN1005" s="94"/>
      <c r="BO1005" s="94"/>
      <c r="BP1005" s="94"/>
      <c r="BQ1005" s="94"/>
      <c r="BR1005" s="94"/>
      <c r="BS1005" s="94"/>
      <c r="BT1005" s="94"/>
      <c r="BU1005" s="94"/>
      <c r="BV1005" s="94"/>
      <c r="BW1005"/>
      <c r="BX1005" s="94"/>
      <c r="BY1005"/>
      <c r="BZ1005" s="94"/>
      <c r="CA1005" s="108"/>
      <c r="CB1005" s="108"/>
      <c r="CC1005" s="108"/>
      <c r="CD1005" s="108"/>
      <c r="CE1005" s="108"/>
      <c r="CF1005" s="108"/>
      <c r="CG1005" s="108"/>
      <c r="CH1005" s="94"/>
      <c r="CI1005" s="94"/>
      <c r="CJ1005" s="94"/>
      <c r="CK1005" s="94"/>
      <c r="CL1005" s="94"/>
      <c r="CM1005" s="94"/>
      <c r="CN1005" s="94"/>
      <c r="CO1005" s="94"/>
      <c r="CP1005" s="94"/>
      <c r="CQ1005" s="94"/>
      <c r="CR1005" s="94"/>
      <c r="CS1005" s="94"/>
      <c r="CT1005" s="94"/>
      <c r="CU1005" s="94"/>
      <c r="CV1005" s="94"/>
      <c r="CW1005" s="94"/>
      <c r="CX1005" s="94"/>
      <c r="CY1005" s="94"/>
      <c r="CZ1005" s="94"/>
      <c r="DA1005" s="94"/>
      <c r="DB1005" s="94"/>
      <c r="DC1005" s="94"/>
      <c r="DD1005"/>
      <c r="DE1005"/>
      <c r="DF1005"/>
      <c r="DG1005" s="94"/>
      <c r="DH1005" s="94"/>
      <c r="DI1005" s="94"/>
      <c r="DJ1005" s="94"/>
      <c r="DK1005" s="94"/>
      <c r="DL1005" s="68"/>
      <c r="DM1005" s="68"/>
      <c r="DN1005" s="68"/>
      <c r="DO1005" s="68"/>
      <c r="DP1005" s="68"/>
    </row>
    <row r="1006" spans="1:120" x14ac:dyDescent="0.25">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4"/>
      <c r="BB1006" s="94"/>
      <c r="BC1006" s="94"/>
      <c r="BD1006" s="94"/>
      <c r="BE1006" s="94"/>
      <c r="BF1006" s="94"/>
      <c r="BG1006" s="94"/>
      <c r="BH1006" s="94"/>
      <c r="BI1006" s="94"/>
      <c r="BJ1006" s="94"/>
      <c r="BK1006" s="94"/>
      <c r="BL1006" s="94"/>
      <c r="BM1006" s="94"/>
      <c r="BN1006" s="94"/>
      <c r="BO1006" s="94"/>
      <c r="BP1006" s="94"/>
      <c r="BQ1006" s="94"/>
      <c r="BR1006" s="94"/>
      <c r="BS1006" s="94"/>
      <c r="BT1006" s="94"/>
      <c r="BU1006" s="94"/>
      <c r="BV1006" s="94"/>
      <c r="BW1006"/>
      <c r="BX1006" s="94"/>
      <c r="BY1006"/>
      <c r="BZ1006" s="94"/>
      <c r="CA1006" s="108"/>
      <c r="CB1006" s="108"/>
      <c r="CC1006" s="108"/>
      <c r="CD1006" s="108"/>
      <c r="CE1006" s="108"/>
      <c r="CF1006" s="108"/>
      <c r="CG1006" s="108"/>
      <c r="CH1006" s="94"/>
      <c r="CI1006" s="94"/>
      <c r="CJ1006" s="94"/>
      <c r="CK1006" s="94"/>
      <c r="CL1006" s="94"/>
      <c r="CM1006" s="94"/>
      <c r="CN1006" s="94"/>
      <c r="CO1006" s="94"/>
      <c r="CP1006" s="94"/>
      <c r="CQ1006" s="94"/>
      <c r="CR1006" s="94"/>
      <c r="CS1006" s="94"/>
      <c r="CT1006" s="94"/>
      <c r="CU1006" s="94"/>
      <c r="CV1006" s="94"/>
      <c r="CW1006" s="94"/>
      <c r="CX1006" s="94"/>
      <c r="CY1006" s="94"/>
      <c r="CZ1006" s="94"/>
      <c r="DA1006" s="94"/>
      <c r="DB1006" s="94"/>
      <c r="DC1006" s="94"/>
      <c r="DD1006"/>
      <c r="DE1006"/>
      <c r="DF1006"/>
      <c r="DG1006" s="94"/>
      <c r="DH1006" s="94"/>
      <c r="DI1006" s="94"/>
      <c r="DJ1006" s="94"/>
      <c r="DK1006" s="94"/>
      <c r="DL1006" s="68"/>
      <c r="DM1006" s="68"/>
      <c r="DN1006" s="68"/>
      <c r="DO1006" s="68"/>
      <c r="DP1006" s="68"/>
    </row>
    <row r="1007" spans="1:120" x14ac:dyDescent="0.25">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c r="BX1007" s="94"/>
      <c r="BY1007"/>
      <c r="BZ1007" s="94"/>
      <c r="CA1007" s="108"/>
      <c r="CB1007" s="108"/>
      <c r="CC1007" s="108"/>
      <c r="CD1007" s="108"/>
      <c r="CE1007" s="108"/>
      <c r="CF1007" s="108"/>
      <c r="CG1007" s="108"/>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c r="DE1007"/>
      <c r="DF1007"/>
      <c r="DG1007" s="94"/>
      <c r="DH1007" s="94"/>
      <c r="DI1007" s="94"/>
      <c r="DJ1007" s="94"/>
      <c r="DK1007" s="94"/>
      <c r="DL1007" s="68"/>
      <c r="DM1007" s="68"/>
      <c r="DN1007" s="68"/>
      <c r="DO1007" s="68"/>
      <c r="DP1007" s="68"/>
    </row>
    <row r="1008" spans="1:120" x14ac:dyDescent="0.25">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AZ1008" s="94"/>
      <c r="BA1008" s="94"/>
      <c r="BB1008" s="94"/>
      <c r="BC1008" s="94"/>
      <c r="BD1008" s="94"/>
      <c r="BE1008" s="94"/>
      <c r="BF1008" s="94"/>
      <c r="BG1008" s="94"/>
      <c r="BH1008" s="94"/>
      <c r="BI1008" s="94"/>
      <c r="BJ1008" s="94"/>
      <c r="BK1008" s="94"/>
      <c r="BL1008" s="94"/>
      <c r="BM1008" s="94"/>
      <c r="BN1008" s="94"/>
      <c r="BO1008" s="94"/>
      <c r="BP1008" s="94"/>
      <c r="BQ1008" s="94"/>
      <c r="BR1008" s="94"/>
      <c r="BS1008" s="94"/>
      <c r="BT1008" s="94"/>
      <c r="BU1008" s="94"/>
      <c r="BV1008" s="94"/>
      <c r="BW1008"/>
      <c r="BX1008" s="94"/>
      <c r="BY1008"/>
      <c r="BZ1008" s="94"/>
      <c r="CA1008" s="108"/>
      <c r="CB1008" s="108"/>
      <c r="CC1008" s="108"/>
      <c r="CD1008" s="108"/>
      <c r="CE1008" s="108"/>
      <c r="CF1008" s="108"/>
      <c r="CG1008" s="108"/>
      <c r="CH1008" s="94"/>
      <c r="CI1008" s="94"/>
      <c r="CJ1008" s="94"/>
      <c r="CK1008" s="94"/>
      <c r="CL1008" s="94"/>
      <c r="CM1008" s="94"/>
      <c r="CN1008" s="94"/>
      <c r="CO1008" s="94"/>
      <c r="CP1008" s="94"/>
      <c r="CQ1008" s="94"/>
      <c r="CR1008" s="94"/>
      <c r="CS1008" s="94"/>
      <c r="CT1008" s="94"/>
      <c r="CU1008" s="94"/>
      <c r="CV1008" s="94"/>
      <c r="CW1008" s="94"/>
      <c r="CX1008" s="94"/>
      <c r="CY1008" s="94"/>
      <c r="CZ1008" s="94"/>
      <c r="DA1008" s="94"/>
      <c r="DB1008" s="94"/>
      <c r="DC1008" s="94"/>
      <c r="DD1008"/>
      <c r="DE1008"/>
      <c r="DF1008"/>
      <c r="DG1008" s="94"/>
      <c r="DH1008" s="94"/>
      <c r="DI1008" s="94"/>
      <c r="DJ1008" s="94"/>
      <c r="DK1008" s="94"/>
      <c r="DL1008" s="68"/>
      <c r="DM1008" s="68"/>
      <c r="DN1008" s="68"/>
      <c r="DO1008" s="68"/>
      <c r="DP1008" s="68"/>
    </row>
    <row r="1009" spans="1:120" x14ac:dyDescent="0.25">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c r="BX1009" s="94"/>
      <c r="BY1009"/>
      <c r="BZ1009" s="94"/>
      <c r="CA1009" s="108"/>
      <c r="CB1009" s="108"/>
      <c r="CC1009" s="108"/>
      <c r="CD1009" s="108"/>
      <c r="CE1009" s="108"/>
      <c r="CF1009" s="108"/>
      <c r="CG1009" s="108"/>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c r="DE1009"/>
      <c r="DF1009"/>
      <c r="DG1009" s="94"/>
      <c r="DH1009" s="94"/>
      <c r="DI1009" s="94"/>
      <c r="DJ1009" s="94"/>
      <c r="DK1009" s="94"/>
      <c r="DL1009" s="68"/>
      <c r="DM1009" s="68"/>
      <c r="DN1009" s="68"/>
      <c r="DO1009" s="68"/>
      <c r="DP1009" s="68"/>
    </row>
    <row r="1010" spans="1:120" x14ac:dyDescent="0.25">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AZ1010" s="94"/>
      <c r="BA1010" s="94"/>
      <c r="BB1010" s="94"/>
      <c r="BC1010" s="94"/>
      <c r="BD1010" s="94"/>
      <c r="BE1010" s="94"/>
      <c r="BF1010" s="94"/>
      <c r="BG1010" s="94"/>
      <c r="BH1010" s="94"/>
      <c r="BI1010" s="94"/>
      <c r="BJ1010" s="94"/>
      <c r="BK1010" s="94"/>
      <c r="BL1010" s="94"/>
      <c r="BM1010" s="94"/>
      <c r="BN1010" s="94"/>
      <c r="BO1010" s="94"/>
      <c r="BP1010" s="94"/>
      <c r="BQ1010" s="94"/>
      <c r="BR1010" s="94"/>
      <c r="BS1010" s="94"/>
      <c r="BT1010" s="94"/>
      <c r="BU1010" s="94"/>
      <c r="BV1010" s="94"/>
      <c r="BW1010"/>
      <c r="BX1010" s="94"/>
      <c r="BY1010"/>
      <c r="BZ1010" s="94"/>
      <c r="CA1010" s="108"/>
      <c r="CB1010" s="108"/>
      <c r="CC1010" s="108"/>
      <c r="CD1010" s="108"/>
      <c r="CE1010" s="108"/>
      <c r="CF1010" s="108"/>
      <c r="CG1010" s="108"/>
      <c r="CH1010" s="94"/>
      <c r="CI1010" s="94"/>
      <c r="CJ1010" s="94"/>
      <c r="CK1010" s="94"/>
      <c r="CL1010" s="94"/>
      <c r="CM1010" s="94"/>
      <c r="CN1010" s="94"/>
      <c r="CO1010" s="94"/>
      <c r="CP1010" s="94"/>
      <c r="CQ1010" s="94"/>
      <c r="CR1010" s="94"/>
      <c r="CS1010" s="94"/>
      <c r="CT1010" s="94"/>
      <c r="CU1010" s="94"/>
      <c r="CV1010" s="94"/>
      <c r="CW1010" s="94"/>
      <c r="CX1010" s="94"/>
      <c r="CY1010" s="94"/>
      <c r="CZ1010" s="94"/>
      <c r="DA1010" s="94"/>
      <c r="DB1010" s="94"/>
      <c r="DC1010" s="94"/>
      <c r="DD1010"/>
      <c r="DE1010"/>
      <c r="DF1010"/>
      <c r="DG1010" s="94"/>
      <c r="DH1010" s="94"/>
      <c r="DI1010" s="94"/>
      <c r="DJ1010" s="94"/>
      <c r="DK1010" s="94"/>
      <c r="DL1010" s="68"/>
      <c r="DM1010" s="68"/>
      <c r="DN1010" s="68"/>
      <c r="DO1010" s="68"/>
      <c r="DP1010" s="68"/>
    </row>
    <row r="1011" spans="1:120" x14ac:dyDescent="0.25">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c r="BK1011" s="94"/>
      <c r="BL1011" s="94"/>
      <c r="BM1011" s="94"/>
      <c r="BN1011" s="94"/>
      <c r="BO1011" s="94"/>
      <c r="BP1011" s="94"/>
      <c r="BQ1011" s="94"/>
      <c r="BR1011" s="94"/>
      <c r="BS1011" s="94"/>
      <c r="BT1011" s="94"/>
      <c r="BU1011" s="94"/>
      <c r="BV1011" s="94"/>
      <c r="BW1011"/>
      <c r="BX1011" s="94"/>
      <c r="BY1011"/>
      <c r="BZ1011" s="94"/>
      <c r="CA1011" s="108"/>
      <c r="CB1011" s="108"/>
      <c r="CC1011" s="108"/>
      <c r="CD1011" s="108"/>
      <c r="CE1011" s="108"/>
      <c r="CF1011" s="108"/>
      <c r="CG1011" s="108"/>
      <c r="CH1011" s="94"/>
      <c r="CI1011" s="94"/>
      <c r="CJ1011" s="94"/>
      <c r="CK1011" s="94"/>
      <c r="CL1011" s="94"/>
      <c r="CM1011" s="94"/>
      <c r="CN1011" s="94"/>
      <c r="CO1011" s="94"/>
      <c r="CP1011" s="94"/>
      <c r="CQ1011" s="94"/>
      <c r="CR1011" s="94"/>
      <c r="CS1011" s="94"/>
      <c r="CT1011" s="94"/>
      <c r="CU1011" s="94"/>
      <c r="CV1011" s="94"/>
      <c r="CW1011" s="94"/>
      <c r="CX1011" s="94"/>
      <c r="CY1011" s="94"/>
      <c r="CZ1011" s="94"/>
      <c r="DA1011" s="94"/>
      <c r="DB1011" s="94"/>
      <c r="DC1011" s="94"/>
      <c r="DD1011"/>
      <c r="DE1011"/>
      <c r="DF1011"/>
      <c r="DG1011" s="94"/>
      <c r="DH1011" s="94"/>
      <c r="DI1011" s="94"/>
      <c r="DJ1011" s="94"/>
      <c r="DK1011" s="94"/>
      <c r="DL1011" s="68"/>
      <c r="DM1011" s="68"/>
      <c r="DN1011" s="68"/>
      <c r="DO1011" s="68"/>
      <c r="DP1011" s="68"/>
    </row>
    <row r="1012" spans="1:120" x14ac:dyDescent="0.25">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c r="BX1012" s="94"/>
      <c r="BY1012"/>
      <c r="BZ1012" s="94"/>
      <c r="CA1012" s="108"/>
      <c r="CB1012" s="108"/>
      <c r="CC1012" s="108"/>
      <c r="CD1012" s="108"/>
      <c r="CE1012" s="108"/>
      <c r="CF1012" s="108"/>
      <c r="CG1012" s="108"/>
      <c r="CH1012" s="94"/>
      <c r="CI1012" s="94"/>
      <c r="CJ1012" s="94"/>
      <c r="CK1012" s="94"/>
      <c r="CL1012" s="94"/>
      <c r="CM1012" s="94"/>
      <c r="CN1012" s="94"/>
      <c r="CO1012" s="94"/>
      <c r="CP1012" s="94"/>
      <c r="CQ1012" s="94"/>
      <c r="CR1012" s="94"/>
      <c r="CS1012" s="94"/>
      <c r="CT1012" s="94"/>
      <c r="CU1012" s="94"/>
      <c r="CV1012" s="94"/>
      <c r="CW1012" s="94"/>
      <c r="CX1012" s="94"/>
      <c r="CY1012" s="94"/>
      <c r="CZ1012" s="94"/>
      <c r="DA1012" s="94"/>
      <c r="DB1012" s="94"/>
      <c r="DC1012" s="94"/>
      <c r="DD1012"/>
      <c r="DE1012"/>
      <c r="DF1012"/>
      <c r="DG1012" s="94"/>
      <c r="DH1012" s="94"/>
      <c r="DI1012" s="94"/>
      <c r="DJ1012" s="94"/>
      <c r="DK1012" s="94"/>
      <c r="DL1012" s="68"/>
      <c r="DM1012" s="68"/>
      <c r="DN1012" s="68"/>
      <c r="DO1012" s="68"/>
      <c r="DP1012" s="68"/>
    </row>
    <row r="1013" spans="1:120" x14ac:dyDescent="0.25">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c r="BX1013" s="94"/>
      <c r="BY1013"/>
      <c r="BZ1013" s="94"/>
      <c r="CA1013" s="108"/>
      <c r="CB1013" s="108"/>
      <c r="CC1013" s="108"/>
      <c r="CD1013" s="108"/>
      <c r="CE1013" s="108"/>
      <c r="CF1013" s="108"/>
      <c r="CG1013" s="108"/>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c r="DE1013"/>
      <c r="DF1013"/>
      <c r="DG1013" s="94"/>
      <c r="DH1013" s="94"/>
      <c r="DI1013" s="94"/>
      <c r="DJ1013" s="94"/>
      <c r="DK1013" s="94"/>
      <c r="DL1013" s="68"/>
      <c r="DM1013" s="68"/>
      <c r="DN1013" s="68"/>
      <c r="DO1013" s="68"/>
      <c r="DP1013" s="68"/>
    </row>
    <row r="1014" spans="1:120" x14ac:dyDescent="0.25">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4"/>
      <c r="BB1014" s="94"/>
      <c r="BC1014" s="94"/>
      <c r="BD1014" s="94"/>
      <c r="BE1014" s="94"/>
      <c r="BF1014" s="94"/>
      <c r="BG1014" s="94"/>
      <c r="BH1014" s="94"/>
      <c r="BI1014" s="94"/>
      <c r="BJ1014" s="94"/>
      <c r="BK1014" s="94"/>
      <c r="BL1014" s="94"/>
      <c r="BM1014" s="94"/>
      <c r="BN1014" s="94"/>
      <c r="BO1014" s="94"/>
      <c r="BP1014" s="94"/>
      <c r="BQ1014" s="94"/>
      <c r="BR1014" s="94"/>
      <c r="BS1014" s="94"/>
      <c r="BT1014" s="94"/>
      <c r="BU1014" s="94"/>
      <c r="BV1014" s="94"/>
      <c r="BW1014"/>
      <c r="BX1014" s="94"/>
      <c r="BY1014"/>
      <c r="BZ1014" s="94"/>
      <c r="CA1014" s="108"/>
      <c r="CB1014" s="108"/>
      <c r="CC1014" s="108"/>
      <c r="CD1014" s="108"/>
      <c r="CE1014" s="108"/>
      <c r="CF1014" s="108"/>
      <c r="CG1014" s="108"/>
      <c r="CH1014" s="94"/>
      <c r="CI1014" s="94"/>
      <c r="CJ1014" s="94"/>
      <c r="CK1014" s="94"/>
      <c r="CL1014" s="94"/>
      <c r="CM1014" s="94"/>
      <c r="CN1014" s="94"/>
      <c r="CO1014" s="94"/>
      <c r="CP1014" s="94"/>
      <c r="CQ1014" s="94"/>
      <c r="CR1014" s="94"/>
      <c r="CS1014" s="94"/>
      <c r="CT1014" s="94"/>
      <c r="CU1014" s="94"/>
      <c r="CV1014" s="94"/>
      <c r="CW1014" s="94"/>
      <c r="CX1014" s="94"/>
      <c r="CY1014" s="94"/>
      <c r="CZ1014" s="94"/>
      <c r="DA1014" s="94"/>
      <c r="DB1014" s="94"/>
      <c r="DC1014" s="94"/>
      <c r="DD1014"/>
      <c r="DE1014"/>
      <c r="DF1014"/>
      <c r="DG1014" s="94"/>
      <c r="DH1014" s="94"/>
      <c r="DI1014" s="94"/>
      <c r="DJ1014" s="94"/>
      <c r="DK1014" s="94"/>
      <c r="DL1014" s="68"/>
      <c r="DM1014" s="68"/>
      <c r="DN1014" s="68"/>
      <c r="DO1014" s="68"/>
      <c r="DP1014" s="68"/>
    </row>
    <row r="1015" spans="1:120" x14ac:dyDescent="0.25">
      <c r="A1015" s="94"/>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4"/>
      <c r="BB1015" s="94"/>
      <c r="BC1015" s="94"/>
      <c r="BD1015" s="94"/>
      <c r="BE1015" s="94"/>
      <c r="BF1015" s="94"/>
      <c r="BG1015" s="94"/>
      <c r="BH1015" s="94"/>
      <c r="BI1015" s="94"/>
      <c r="BJ1015" s="94"/>
      <c r="BK1015" s="94"/>
      <c r="BL1015" s="94"/>
      <c r="BM1015" s="94"/>
      <c r="BN1015" s="94"/>
      <c r="BO1015" s="94"/>
      <c r="BP1015" s="94"/>
      <c r="BQ1015" s="94"/>
      <c r="BR1015" s="94"/>
      <c r="BS1015" s="94"/>
      <c r="BT1015" s="94"/>
      <c r="BU1015" s="94"/>
      <c r="BV1015" s="94"/>
      <c r="BW1015"/>
      <c r="BX1015" s="94"/>
      <c r="BY1015"/>
      <c r="BZ1015" s="94"/>
      <c r="CA1015" s="108"/>
      <c r="CB1015" s="108"/>
      <c r="CC1015" s="108"/>
      <c r="CD1015" s="108"/>
      <c r="CE1015" s="108"/>
      <c r="CF1015" s="108"/>
      <c r="CG1015" s="108"/>
      <c r="CH1015" s="94"/>
      <c r="CI1015" s="94"/>
      <c r="CJ1015" s="94"/>
      <c r="CK1015" s="94"/>
      <c r="CL1015" s="94"/>
      <c r="CM1015" s="94"/>
      <c r="CN1015" s="94"/>
      <c r="CO1015" s="94"/>
      <c r="CP1015" s="94"/>
      <c r="CQ1015" s="94"/>
      <c r="CR1015" s="94"/>
      <c r="CS1015" s="94"/>
      <c r="CT1015" s="94"/>
      <c r="CU1015" s="94"/>
      <c r="CV1015" s="94"/>
      <c r="CW1015" s="94"/>
      <c r="CX1015" s="94"/>
      <c r="CY1015" s="94"/>
      <c r="CZ1015" s="94"/>
      <c r="DA1015" s="94"/>
      <c r="DB1015" s="94"/>
      <c r="DC1015" s="94"/>
      <c r="DD1015"/>
      <c r="DE1015"/>
      <c r="DF1015"/>
      <c r="DG1015" s="94"/>
      <c r="DH1015" s="94"/>
      <c r="DI1015" s="94"/>
      <c r="DJ1015" s="94"/>
      <c r="DK1015" s="94"/>
      <c r="DL1015" s="68"/>
      <c r="DM1015" s="68"/>
      <c r="DN1015" s="68"/>
      <c r="DO1015" s="68"/>
      <c r="DP1015" s="68"/>
    </row>
    <row r="1016" spans="1:120" x14ac:dyDescent="0.25">
      <c r="A1016" s="94"/>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4"/>
      <c r="BB1016" s="94"/>
      <c r="BC1016" s="94"/>
      <c r="BD1016" s="94"/>
      <c r="BE1016" s="94"/>
      <c r="BF1016" s="94"/>
      <c r="BG1016" s="94"/>
      <c r="BH1016" s="94"/>
      <c r="BI1016" s="94"/>
      <c r="BJ1016" s="94"/>
      <c r="BK1016" s="94"/>
      <c r="BL1016" s="94"/>
      <c r="BM1016" s="94"/>
      <c r="BN1016" s="94"/>
      <c r="BO1016" s="94"/>
      <c r="BP1016" s="94"/>
      <c r="BQ1016" s="94"/>
      <c r="BR1016" s="94"/>
      <c r="BS1016" s="94"/>
      <c r="BT1016" s="94"/>
      <c r="BU1016" s="94"/>
      <c r="BV1016" s="94"/>
      <c r="BW1016"/>
      <c r="BX1016" s="94"/>
      <c r="BY1016"/>
      <c r="BZ1016" s="94"/>
      <c r="CA1016" s="108"/>
      <c r="CB1016" s="108"/>
      <c r="CC1016" s="108"/>
      <c r="CD1016" s="108"/>
      <c r="CE1016" s="108"/>
      <c r="CF1016" s="108"/>
      <c r="CG1016" s="108"/>
      <c r="CH1016" s="94"/>
      <c r="CI1016" s="94"/>
      <c r="CJ1016" s="94"/>
      <c r="CK1016" s="94"/>
      <c r="CL1016" s="94"/>
      <c r="CM1016" s="94"/>
      <c r="CN1016" s="94"/>
      <c r="CO1016" s="94"/>
      <c r="CP1016" s="94"/>
      <c r="CQ1016" s="94"/>
      <c r="CR1016" s="94"/>
      <c r="CS1016" s="94"/>
      <c r="CT1016" s="94"/>
      <c r="CU1016" s="94"/>
      <c r="CV1016" s="94"/>
      <c r="CW1016" s="94"/>
      <c r="CX1016" s="94"/>
      <c r="CY1016" s="94"/>
      <c r="CZ1016" s="94"/>
      <c r="DA1016" s="94"/>
      <c r="DB1016" s="94"/>
      <c r="DC1016" s="94"/>
      <c r="DD1016"/>
      <c r="DE1016"/>
      <c r="DF1016"/>
      <c r="DG1016" s="94"/>
      <c r="DH1016" s="94"/>
      <c r="DI1016" s="94"/>
      <c r="DJ1016" s="94"/>
      <c r="DK1016" s="94"/>
      <c r="DL1016" s="68"/>
      <c r="DM1016" s="68"/>
      <c r="DN1016" s="68"/>
      <c r="DO1016" s="68"/>
      <c r="DP1016" s="68"/>
    </row>
    <row r="1017" spans="1:120" x14ac:dyDescent="0.25">
      <c r="A1017" s="94"/>
      <c r="B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4"/>
      <c r="BB1017" s="94"/>
      <c r="BC1017" s="94"/>
      <c r="BD1017" s="94"/>
      <c r="BE1017" s="94"/>
      <c r="BF1017" s="94"/>
      <c r="BG1017" s="94"/>
      <c r="BH1017" s="94"/>
      <c r="BI1017" s="94"/>
      <c r="BJ1017" s="94"/>
      <c r="BK1017" s="94"/>
      <c r="BL1017" s="94"/>
      <c r="BM1017" s="94"/>
      <c r="BN1017" s="94"/>
      <c r="BO1017" s="94"/>
      <c r="BP1017" s="94"/>
      <c r="BQ1017" s="94"/>
      <c r="BR1017" s="94"/>
      <c r="BS1017" s="94"/>
      <c r="BT1017" s="94"/>
      <c r="BU1017" s="94"/>
      <c r="BV1017" s="94"/>
      <c r="BW1017"/>
      <c r="BX1017" s="94"/>
      <c r="BY1017"/>
      <c r="BZ1017" s="94"/>
      <c r="CA1017" s="108"/>
      <c r="CB1017" s="108"/>
      <c r="CC1017" s="108"/>
      <c r="CD1017" s="108"/>
      <c r="CE1017" s="108"/>
      <c r="CF1017" s="108"/>
      <c r="CG1017" s="108"/>
      <c r="CH1017" s="94"/>
      <c r="CI1017" s="94"/>
      <c r="CJ1017" s="94"/>
      <c r="CK1017" s="94"/>
      <c r="CL1017" s="94"/>
      <c r="CM1017" s="94"/>
      <c r="CN1017" s="94"/>
      <c r="CO1017" s="94"/>
      <c r="CP1017" s="94"/>
      <c r="CQ1017" s="94"/>
      <c r="CR1017" s="94"/>
      <c r="CS1017" s="94"/>
      <c r="CT1017" s="94"/>
      <c r="CU1017" s="94"/>
      <c r="CV1017" s="94"/>
      <c r="CW1017" s="94"/>
      <c r="CX1017" s="94"/>
      <c r="CY1017" s="94"/>
      <c r="CZ1017" s="94"/>
      <c r="DA1017" s="94"/>
      <c r="DB1017" s="94"/>
      <c r="DC1017" s="94"/>
      <c r="DD1017"/>
      <c r="DE1017"/>
      <c r="DF1017"/>
      <c r="DG1017" s="94"/>
      <c r="DH1017" s="94"/>
      <c r="DI1017" s="94"/>
      <c r="DJ1017" s="94"/>
      <c r="DK1017" s="94"/>
      <c r="DL1017" s="68"/>
      <c r="DM1017" s="68"/>
      <c r="DN1017" s="68"/>
      <c r="DO1017" s="68"/>
      <c r="DP1017" s="68"/>
    </row>
    <row r="1018" spans="1:120" x14ac:dyDescent="0.25">
      <c r="A1018" s="94"/>
      <c r="B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4"/>
      <c r="BB1018" s="94"/>
      <c r="BC1018" s="94"/>
      <c r="BD1018" s="94"/>
      <c r="BE1018" s="94"/>
      <c r="BF1018" s="94"/>
      <c r="BG1018" s="94"/>
      <c r="BH1018" s="94"/>
      <c r="BI1018" s="94"/>
      <c r="BJ1018" s="94"/>
      <c r="BK1018" s="94"/>
      <c r="BL1018" s="94"/>
      <c r="BM1018" s="94"/>
      <c r="BN1018" s="94"/>
      <c r="BO1018" s="94"/>
      <c r="BP1018" s="94"/>
      <c r="BQ1018" s="94"/>
      <c r="BR1018" s="94"/>
      <c r="BS1018" s="94"/>
      <c r="BT1018" s="94"/>
      <c r="BU1018" s="94"/>
      <c r="BV1018" s="94"/>
      <c r="BW1018"/>
      <c r="BX1018" s="94"/>
      <c r="BY1018"/>
      <c r="BZ1018" s="94"/>
      <c r="CA1018" s="108"/>
      <c r="CB1018" s="108"/>
      <c r="CC1018" s="108"/>
      <c r="CD1018" s="108"/>
      <c r="CE1018" s="108"/>
      <c r="CF1018" s="108"/>
      <c r="CG1018" s="108"/>
      <c r="CH1018" s="94"/>
      <c r="CI1018" s="94"/>
      <c r="CJ1018" s="94"/>
      <c r="CK1018" s="94"/>
      <c r="CL1018" s="94"/>
      <c r="CM1018" s="94"/>
      <c r="CN1018" s="94"/>
      <c r="CO1018" s="94"/>
      <c r="CP1018" s="94"/>
      <c r="CQ1018" s="94"/>
      <c r="CR1018" s="94"/>
      <c r="CS1018" s="94"/>
      <c r="CT1018" s="94"/>
      <c r="CU1018" s="94"/>
      <c r="CV1018" s="94"/>
      <c r="CW1018" s="94"/>
      <c r="CX1018" s="94"/>
      <c r="CY1018" s="94"/>
      <c r="CZ1018" s="94"/>
      <c r="DA1018" s="94"/>
      <c r="DB1018" s="94"/>
      <c r="DC1018" s="94"/>
      <c r="DD1018"/>
      <c r="DE1018"/>
      <c r="DF1018"/>
      <c r="DG1018" s="94"/>
      <c r="DH1018" s="94"/>
      <c r="DI1018" s="94"/>
      <c r="DJ1018" s="94"/>
      <c r="DK1018" s="94"/>
      <c r="DL1018" s="68"/>
      <c r="DM1018" s="68"/>
      <c r="DN1018" s="68"/>
      <c r="DO1018" s="68"/>
      <c r="DP1018" s="68"/>
    </row>
    <row r="1019" spans="1:120" x14ac:dyDescent="0.25">
      <c r="A1019" s="94"/>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4"/>
      <c r="BB1019" s="94"/>
      <c r="BC1019" s="94"/>
      <c r="BD1019" s="94"/>
      <c r="BE1019" s="94"/>
      <c r="BF1019" s="94"/>
      <c r="BG1019" s="94"/>
      <c r="BH1019" s="94"/>
      <c r="BI1019" s="94"/>
      <c r="BJ1019" s="94"/>
      <c r="BK1019" s="94"/>
      <c r="BL1019" s="94"/>
      <c r="BM1019" s="94"/>
      <c r="BN1019" s="94"/>
      <c r="BO1019" s="94"/>
      <c r="BP1019" s="94"/>
      <c r="BQ1019" s="94"/>
      <c r="BR1019" s="94"/>
      <c r="BS1019" s="94"/>
      <c r="BT1019" s="94"/>
      <c r="BU1019" s="94"/>
      <c r="BV1019" s="94"/>
      <c r="BW1019"/>
      <c r="BX1019" s="94"/>
      <c r="BY1019"/>
      <c r="BZ1019" s="94"/>
      <c r="CA1019" s="108"/>
      <c r="CB1019" s="108"/>
      <c r="CC1019" s="108"/>
      <c r="CD1019" s="108"/>
      <c r="CE1019" s="108"/>
      <c r="CF1019" s="108"/>
      <c r="CG1019" s="108"/>
      <c r="CH1019" s="94"/>
      <c r="CI1019" s="94"/>
      <c r="CJ1019" s="94"/>
      <c r="CK1019" s="94"/>
      <c r="CL1019" s="94"/>
      <c r="CM1019" s="94"/>
      <c r="CN1019" s="94"/>
      <c r="CO1019" s="94"/>
      <c r="CP1019" s="94"/>
      <c r="CQ1019" s="94"/>
      <c r="CR1019" s="94"/>
      <c r="CS1019" s="94"/>
      <c r="CT1019" s="94"/>
      <c r="CU1019" s="94"/>
      <c r="CV1019" s="94"/>
      <c r="CW1019" s="94"/>
      <c r="CX1019" s="94"/>
      <c r="CY1019" s="94"/>
      <c r="CZ1019" s="94"/>
      <c r="DA1019" s="94"/>
      <c r="DB1019" s="94"/>
      <c r="DC1019" s="94"/>
      <c r="DD1019"/>
      <c r="DE1019"/>
      <c r="DF1019"/>
      <c r="DG1019" s="94"/>
      <c r="DH1019" s="94"/>
      <c r="DI1019" s="94"/>
      <c r="DJ1019" s="94"/>
      <c r="DK1019" s="94"/>
      <c r="DL1019" s="68"/>
      <c r="DM1019" s="68"/>
      <c r="DN1019" s="68"/>
      <c r="DO1019" s="68"/>
      <c r="DP1019" s="68"/>
    </row>
    <row r="1020" spans="1:120" x14ac:dyDescent="0.25">
      <c r="A1020" s="94"/>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AZ1020" s="94"/>
      <c r="BA1020" s="94"/>
      <c r="BB1020" s="94"/>
      <c r="BC1020" s="94"/>
      <c r="BD1020" s="94"/>
      <c r="BE1020" s="94"/>
      <c r="BF1020" s="94"/>
      <c r="BG1020" s="94"/>
      <c r="BH1020" s="94"/>
      <c r="BI1020" s="94"/>
      <c r="BJ1020" s="94"/>
      <c r="BK1020" s="94"/>
      <c r="BL1020" s="94"/>
      <c r="BM1020" s="94"/>
      <c r="BN1020" s="94"/>
      <c r="BO1020" s="94"/>
      <c r="BP1020" s="94"/>
      <c r="BQ1020" s="94"/>
      <c r="BR1020" s="94"/>
      <c r="BS1020" s="94"/>
      <c r="BT1020" s="94"/>
      <c r="BU1020" s="94"/>
      <c r="BV1020" s="94"/>
      <c r="BW1020"/>
      <c r="BX1020" s="94"/>
      <c r="BY1020"/>
      <c r="BZ1020" s="94"/>
      <c r="CA1020" s="108"/>
      <c r="CB1020" s="108"/>
      <c r="CC1020" s="108"/>
      <c r="CD1020" s="108"/>
      <c r="CE1020" s="108"/>
      <c r="CF1020" s="108"/>
      <c r="CG1020" s="108"/>
      <c r="CH1020" s="94"/>
      <c r="CI1020" s="94"/>
      <c r="CJ1020" s="94"/>
      <c r="CK1020" s="94"/>
      <c r="CL1020" s="94"/>
      <c r="CM1020" s="94"/>
      <c r="CN1020" s="94"/>
      <c r="CO1020" s="94"/>
      <c r="CP1020" s="94"/>
      <c r="CQ1020" s="94"/>
      <c r="CR1020" s="94"/>
      <c r="CS1020" s="94"/>
      <c r="CT1020" s="94"/>
      <c r="CU1020" s="94"/>
      <c r="CV1020" s="94"/>
      <c r="CW1020" s="94"/>
      <c r="CX1020" s="94"/>
      <c r="CY1020" s="94"/>
      <c r="CZ1020" s="94"/>
      <c r="DA1020" s="94"/>
      <c r="DB1020" s="94"/>
      <c r="DC1020" s="94"/>
      <c r="DD1020"/>
      <c r="DE1020"/>
      <c r="DF1020"/>
      <c r="DG1020" s="94"/>
      <c r="DH1020" s="94"/>
      <c r="DI1020" s="94"/>
      <c r="DJ1020" s="94"/>
      <c r="DK1020" s="94"/>
      <c r="DL1020" s="68"/>
      <c r="DM1020" s="68"/>
      <c r="DN1020" s="68"/>
      <c r="DO1020" s="68"/>
      <c r="DP1020" s="68"/>
    </row>
    <row r="1021" spans="1:120" x14ac:dyDescent="0.25">
      <c r="A1021" s="94"/>
      <c r="B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c r="BX1021" s="94"/>
      <c r="BY1021"/>
      <c r="BZ1021" s="94"/>
      <c r="CA1021" s="108"/>
      <c r="CB1021" s="108"/>
      <c r="CC1021" s="108"/>
      <c r="CD1021" s="108"/>
      <c r="CE1021" s="108"/>
      <c r="CF1021" s="108"/>
      <c r="CG1021" s="108"/>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c r="DE1021"/>
      <c r="DF1021"/>
      <c r="DG1021" s="94"/>
      <c r="DH1021" s="94"/>
      <c r="DI1021" s="94"/>
      <c r="DJ1021" s="94"/>
      <c r="DK1021" s="94"/>
      <c r="DL1021" s="68"/>
      <c r="DM1021" s="68"/>
      <c r="DN1021" s="68"/>
      <c r="DO1021" s="68"/>
      <c r="DP1021" s="68"/>
    </row>
    <row r="1022" spans="1:120" x14ac:dyDescent="0.25">
      <c r="A1022" s="94"/>
      <c r="B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c r="BK1022" s="94"/>
      <c r="BL1022" s="94"/>
      <c r="BM1022" s="94"/>
      <c r="BN1022" s="94"/>
      <c r="BO1022" s="94"/>
      <c r="BP1022" s="94"/>
      <c r="BQ1022" s="94"/>
      <c r="BR1022" s="94"/>
      <c r="BS1022" s="94"/>
      <c r="BT1022" s="94"/>
      <c r="BU1022" s="94"/>
      <c r="BV1022" s="94"/>
      <c r="BW1022"/>
      <c r="BX1022" s="94"/>
      <c r="BY1022"/>
      <c r="BZ1022" s="94"/>
      <c r="CA1022" s="108"/>
      <c r="CB1022" s="108"/>
      <c r="CC1022" s="108"/>
      <c r="CD1022" s="108"/>
      <c r="CE1022" s="108"/>
      <c r="CF1022" s="108"/>
      <c r="CG1022" s="108"/>
      <c r="CH1022" s="94"/>
      <c r="CI1022" s="94"/>
      <c r="CJ1022" s="94"/>
      <c r="CK1022" s="94"/>
      <c r="CL1022" s="94"/>
      <c r="CM1022" s="94"/>
      <c r="CN1022" s="94"/>
      <c r="CO1022" s="94"/>
      <c r="CP1022" s="94"/>
      <c r="CQ1022" s="94"/>
      <c r="CR1022" s="94"/>
      <c r="CS1022" s="94"/>
      <c r="CT1022" s="94"/>
      <c r="CU1022" s="94"/>
      <c r="CV1022" s="94"/>
      <c r="CW1022" s="94"/>
      <c r="CX1022" s="94"/>
      <c r="CY1022" s="94"/>
      <c r="CZ1022" s="94"/>
      <c r="DA1022" s="94"/>
      <c r="DB1022" s="94"/>
      <c r="DC1022" s="94"/>
      <c r="DD1022"/>
      <c r="DE1022"/>
      <c r="DF1022"/>
      <c r="DG1022" s="94"/>
      <c r="DH1022" s="94"/>
      <c r="DI1022" s="94"/>
      <c r="DJ1022" s="94"/>
      <c r="DK1022" s="94"/>
      <c r="DL1022" s="68"/>
      <c r="DM1022" s="68"/>
      <c r="DN1022" s="68"/>
      <c r="DO1022" s="68"/>
      <c r="DP1022" s="68"/>
    </row>
    <row r="1023" spans="1:120" x14ac:dyDescent="0.25">
      <c r="A1023" s="94"/>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4"/>
      <c r="BB1023" s="94"/>
      <c r="BC1023" s="94"/>
      <c r="BD1023" s="94"/>
      <c r="BE1023" s="94"/>
      <c r="BF1023" s="94"/>
      <c r="BG1023" s="94"/>
      <c r="BH1023" s="94"/>
      <c r="BI1023" s="94"/>
      <c r="BJ1023" s="94"/>
      <c r="BK1023" s="94"/>
      <c r="BL1023" s="94"/>
      <c r="BM1023" s="94"/>
      <c r="BN1023" s="94"/>
      <c r="BO1023" s="94"/>
      <c r="BP1023" s="94"/>
      <c r="BQ1023" s="94"/>
      <c r="BR1023" s="94"/>
      <c r="BS1023" s="94"/>
      <c r="BT1023" s="94"/>
      <c r="BU1023" s="94"/>
      <c r="BV1023" s="94"/>
      <c r="BW1023"/>
      <c r="BX1023" s="94"/>
      <c r="BY1023"/>
      <c r="BZ1023" s="94"/>
      <c r="CA1023" s="108"/>
      <c r="CB1023" s="108"/>
      <c r="CC1023" s="108"/>
      <c r="CD1023" s="108"/>
      <c r="CE1023" s="108"/>
      <c r="CF1023" s="108"/>
      <c r="CG1023" s="108"/>
      <c r="CH1023" s="94"/>
      <c r="CI1023" s="94"/>
      <c r="CJ1023" s="94"/>
      <c r="CK1023" s="94"/>
      <c r="CL1023" s="94"/>
      <c r="CM1023" s="94"/>
      <c r="CN1023" s="94"/>
      <c r="CO1023" s="94"/>
      <c r="CP1023" s="94"/>
      <c r="CQ1023" s="94"/>
      <c r="CR1023" s="94"/>
      <c r="CS1023" s="94"/>
      <c r="CT1023" s="94"/>
      <c r="CU1023" s="94"/>
      <c r="CV1023" s="94"/>
      <c r="CW1023" s="94"/>
      <c r="CX1023" s="94"/>
      <c r="CY1023" s="94"/>
      <c r="CZ1023" s="94"/>
      <c r="DA1023" s="94"/>
      <c r="DB1023" s="94"/>
      <c r="DC1023" s="94"/>
      <c r="DD1023"/>
      <c r="DE1023"/>
      <c r="DF1023"/>
      <c r="DG1023" s="94"/>
      <c r="DH1023" s="94"/>
      <c r="DI1023" s="94"/>
      <c r="DJ1023" s="94"/>
      <c r="DK1023" s="94"/>
      <c r="DL1023" s="68"/>
      <c r="DM1023" s="68"/>
      <c r="DN1023" s="68"/>
      <c r="DO1023" s="68"/>
      <c r="DP1023" s="68"/>
    </row>
    <row r="1024" spans="1:120" x14ac:dyDescent="0.25">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4"/>
      <c r="BB1024" s="94"/>
      <c r="BC1024" s="94"/>
      <c r="BD1024" s="94"/>
      <c r="BE1024" s="94"/>
      <c r="BF1024" s="94"/>
      <c r="BG1024" s="94"/>
      <c r="BH1024" s="94"/>
      <c r="BI1024" s="94"/>
      <c r="BJ1024" s="94"/>
      <c r="BK1024" s="94"/>
      <c r="BL1024" s="94"/>
      <c r="BM1024" s="94"/>
      <c r="BN1024" s="94"/>
      <c r="BO1024" s="94"/>
      <c r="BP1024" s="94"/>
      <c r="BQ1024" s="94"/>
      <c r="BR1024" s="94"/>
      <c r="BS1024" s="94"/>
      <c r="BT1024" s="94"/>
      <c r="BU1024" s="94"/>
      <c r="BV1024" s="94"/>
      <c r="BW1024"/>
      <c r="BX1024" s="94"/>
      <c r="BY1024"/>
      <c r="BZ1024" s="94"/>
      <c r="CA1024" s="108"/>
      <c r="CB1024" s="108"/>
      <c r="CC1024" s="108"/>
      <c r="CD1024" s="108"/>
      <c r="CE1024" s="108"/>
      <c r="CF1024" s="108"/>
      <c r="CG1024" s="108"/>
      <c r="CH1024" s="94"/>
      <c r="CI1024" s="94"/>
      <c r="CJ1024" s="94"/>
      <c r="CK1024" s="94"/>
      <c r="CL1024" s="94"/>
      <c r="CM1024" s="94"/>
      <c r="CN1024" s="94"/>
      <c r="CO1024" s="94"/>
      <c r="CP1024" s="94"/>
      <c r="CQ1024" s="94"/>
      <c r="CR1024" s="94"/>
      <c r="CS1024" s="94"/>
      <c r="CT1024" s="94"/>
      <c r="CU1024" s="94"/>
      <c r="CV1024" s="94"/>
      <c r="CW1024" s="94"/>
      <c r="CX1024" s="94"/>
      <c r="CY1024" s="94"/>
      <c r="CZ1024" s="94"/>
      <c r="DA1024" s="94"/>
      <c r="DB1024" s="94"/>
      <c r="DC1024" s="94"/>
      <c r="DD1024"/>
      <c r="DE1024"/>
      <c r="DF1024"/>
      <c r="DG1024" s="94"/>
      <c r="DH1024" s="94"/>
      <c r="DI1024" s="94"/>
      <c r="DJ1024" s="94"/>
      <c r="DK1024" s="94"/>
      <c r="DL1024" s="68"/>
      <c r="DM1024" s="68"/>
      <c r="DN1024" s="68"/>
      <c r="DO1024" s="68"/>
      <c r="DP1024" s="68"/>
    </row>
    <row r="1025" spans="1:120" x14ac:dyDescent="0.25">
      <c r="A1025" s="94"/>
      <c r="B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c r="BX1025" s="94"/>
      <c r="BY1025"/>
      <c r="BZ1025" s="94"/>
      <c r="CA1025" s="108"/>
      <c r="CB1025" s="108"/>
      <c r="CC1025" s="108"/>
      <c r="CD1025" s="108"/>
      <c r="CE1025" s="108"/>
      <c r="CF1025" s="108"/>
      <c r="CG1025" s="108"/>
      <c r="CH1025" s="94"/>
      <c r="CI1025" s="94"/>
      <c r="CJ1025" s="94"/>
      <c r="CK1025" s="94"/>
      <c r="CL1025" s="94"/>
      <c r="CM1025" s="94"/>
      <c r="CN1025" s="94"/>
      <c r="CO1025" s="94"/>
      <c r="CP1025" s="94"/>
      <c r="CQ1025" s="94"/>
      <c r="CR1025" s="94"/>
      <c r="CS1025" s="94"/>
      <c r="CT1025" s="94"/>
      <c r="CU1025" s="94"/>
      <c r="CV1025" s="94"/>
      <c r="CW1025" s="94"/>
      <c r="CX1025" s="94"/>
      <c r="CY1025" s="94"/>
      <c r="CZ1025" s="94"/>
      <c r="DA1025" s="94"/>
      <c r="DB1025" s="94"/>
      <c r="DC1025" s="94"/>
      <c r="DD1025"/>
      <c r="DE1025"/>
      <c r="DF1025"/>
      <c r="DG1025" s="94"/>
      <c r="DH1025" s="94"/>
      <c r="DI1025" s="94"/>
      <c r="DJ1025" s="94"/>
      <c r="DK1025" s="94"/>
      <c r="DL1025" s="68"/>
      <c r="DM1025" s="68"/>
      <c r="DN1025" s="68"/>
      <c r="DO1025" s="68"/>
      <c r="DP1025" s="68"/>
    </row>
    <row r="1026" spans="1:120" x14ac:dyDescent="0.25">
      <c r="A1026" s="94"/>
      <c r="B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4"/>
      <c r="BB1026" s="94"/>
      <c r="BC1026" s="94"/>
      <c r="BD1026" s="94"/>
      <c r="BE1026" s="94"/>
      <c r="BF1026" s="94"/>
      <c r="BG1026" s="94"/>
      <c r="BH1026" s="94"/>
      <c r="BI1026" s="94"/>
      <c r="BJ1026" s="94"/>
      <c r="BK1026" s="94"/>
      <c r="BL1026" s="94"/>
      <c r="BM1026" s="94"/>
      <c r="BN1026" s="94"/>
      <c r="BO1026" s="94"/>
      <c r="BP1026" s="94"/>
      <c r="BQ1026" s="94"/>
      <c r="BR1026" s="94"/>
      <c r="BS1026" s="94"/>
      <c r="BT1026" s="94"/>
      <c r="BU1026" s="94"/>
      <c r="BV1026" s="94"/>
      <c r="BW1026"/>
      <c r="BX1026" s="94"/>
      <c r="BY1026"/>
      <c r="BZ1026" s="94"/>
      <c r="CA1026" s="108"/>
      <c r="CB1026" s="108"/>
      <c r="CC1026" s="108"/>
      <c r="CD1026" s="108"/>
      <c r="CE1026" s="108"/>
      <c r="CF1026" s="108"/>
      <c r="CG1026" s="108"/>
      <c r="CH1026" s="94"/>
      <c r="CI1026" s="94"/>
      <c r="CJ1026" s="94"/>
      <c r="CK1026" s="94"/>
      <c r="CL1026" s="94"/>
      <c r="CM1026" s="94"/>
      <c r="CN1026" s="94"/>
      <c r="CO1026" s="94"/>
      <c r="CP1026" s="94"/>
      <c r="CQ1026" s="94"/>
      <c r="CR1026" s="94"/>
      <c r="CS1026" s="94"/>
      <c r="CT1026" s="94"/>
      <c r="CU1026" s="94"/>
      <c r="CV1026" s="94"/>
      <c r="CW1026" s="94"/>
      <c r="CX1026" s="94"/>
      <c r="CY1026" s="94"/>
      <c r="CZ1026" s="94"/>
      <c r="DA1026" s="94"/>
      <c r="DB1026" s="94"/>
      <c r="DC1026" s="94"/>
      <c r="DD1026"/>
      <c r="DE1026"/>
      <c r="DF1026"/>
      <c r="DG1026" s="94"/>
      <c r="DH1026" s="94"/>
      <c r="DI1026" s="94"/>
      <c r="DJ1026" s="94"/>
      <c r="DK1026" s="94"/>
      <c r="DL1026" s="68"/>
      <c r="DM1026" s="68"/>
      <c r="DN1026" s="68"/>
      <c r="DO1026" s="68"/>
      <c r="DP1026" s="68"/>
    </row>
    <row r="1027" spans="1:120" x14ac:dyDescent="0.25">
      <c r="A1027" s="94"/>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4"/>
      <c r="BB1027" s="94"/>
      <c r="BC1027" s="94"/>
      <c r="BD1027" s="94"/>
      <c r="BE1027" s="94"/>
      <c r="BF1027" s="94"/>
      <c r="BG1027" s="94"/>
      <c r="BH1027" s="94"/>
      <c r="BI1027" s="94"/>
      <c r="BJ1027" s="94"/>
      <c r="BK1027" s="94"/>
      <c r="BL1027" s="94"/>
      <c r="BM1027" s="94"/>
      <c r="BN1027" s="94"/>
      <c r="BO1027" s="94"/>
      <c r="BP1027" s="94"/>
      <c r="BQ1027" s="94"/>
      <c r="BR1027" s="94"/>
      <c r="BS1027" s="94"/>
      <c r="BT1027" s="94"/>
      <c r="BU1027" s="94"/>
      <c r="BV1027" s="94"/>
      <c r="BW1027"/>
      <c r="BX1027" s="94"/>
      <c r="BY1027"/>
      <c r="BZ1027" s="94"/>
      <c r="CA1027" s="108"/>
      <c r="CB1027" s="108"/>
      <c r="CC1027" s="108"/>
      <c r="CD1027" s="108"/>
      <c r="CE1027" s="108"/>
      <c r="CF1027" s="108"/>
      <c r="CG1027" s="108"/>
      <c r="CH1027" s="94"/>
      <c r="CI1027" s="94"/>
      <c r="CJ1027" s="94"/>
      <c r="CK1027" s="94"/>
      <c r="CL1027" s="94"/>
      <c r="CM1027" s="94"/>
      <c r="CN1027" s="94"/>
      <c r="CO1027" s="94"/>
      <c r="CP1027" s="94"/>
      <c r="CQ1027" s="94"/>
      <c r="CR1027" s="94"/>
      <c r="CS1027" s="94"/>
      <c r="CT1027" s="94"/>
      <c r="CU1027" s="94"/>
      <c r="CV1027" s="94"/>
      <c r="CW1027" s="94"/>
      <c r="CX1027" s="94"/>
      <c r="CY1027" s="94"/>
      <c r="CZ1027" s="94"/>
      <c r="DA1027" s="94"/>
      <c r="DB1027" s="94"/>
      <c r="DC1027" s="94"/>
      <c r="DD1027"/>
      <c r="DE1027"/>
      <c r="DF1027"/>
      <c r="DG1027" s="94"/>
      <c r="DH1027" s="94"/>
      <c r="DI1027" s="94"/>
      <c r="DJ1027" s="94"/>
      <c r="DK1027" s="94"/>
      <c r="DL1027" s="68"/>
      <c r="DM1027" s="68"/>
      <c r="DN1027" s="68"/>
      <c r="DO1027" s="68"/>
      <c r="DP1027" s="68"/>
    </row>
    <row r="1028" spans="1:120" x14ac:dyDescent="0.25">
      <c r="A1028" s="94"/>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AZ1028" s="94"/>
      <c r="BA1028" s="94"/>
      <c r="BB1028" s="94"/>
      <c r="BC1028" s="94"/>
      <c r="BD1028" s="94"/>
      <c r="BE1028" s="94"/>
      <c r="BF1028" s="94"/>
      <c r="BG1028" s="94"/>
      <c r="BH1028" s="94"/>
      <c r="BI1028" s="94"/>
      <c r="BJ1028" s="94"/>
      <c r="BK1028" s="94"/>
      <c r="BL1028" s="94"/>
      <c r="BM1028" s="94"/>
      <c r="BN1028" s="94"/>
      <c r="BO1028" s="94"/>
      <c r="BP1028" s="94"/>
      <c r="BQ1028" s="94"/>
      <c r="BR1028" s="94"/>
      <c r="BS1028" s="94"/>
      <c r="BT1028" s="94"/>
      <c r="BU1028" s="94"/>
      <c r="BV1028" s="94"/>
      <c r="BW1028"/>
      <c r="BX1028" s="94"/>
      <c r="BY1028"/>
      <c r="BZ1028" s="94"/>
      <c r="CA1028" s="108"/>
      <c r="CB1028" s="108"/>
      <c r="CC1028" s="108"/>
      <c r="CD1028" s="108"/>
      <c r="CE1028" s="108"/>
      <c r="CF1028" s="108"/>
      <c r="CG1028" s="108"/>
      <c r="CH1028" s="94"/>
      <c r="CI1028" s="94"/>
      <c r="CJ1028" s="94"/>
      <c r="CK1028" s="94"/>
      <c r="CL1028" s="94"/>
      <c r="CM1028" s="94"/>
      <c r="CN1028" s="94"/>
      <c r="CO1028" s="94"/>
      <c r="CP1028" s="94"/>
      <c r="CQ1028" s="94"/>
      <c r="CR1028" s="94"/>
      <c r="CS1028" s="94"/>
      <c r="CT1028" s="94"/>
      <c r="CU1028" s="94"/>
      <c r="CV1028" s="94"/>
      <c r="CW1028" s="94"/>
      <c r="CX1028" s="94"/>
      <c r="CY1028" s="94"/>
      <c r="CZ1028" s="94"/>
      <c r="DA1028" s="94"/>
      <c r="DB1028" s="94"/>
      <c r="DC1028" s="94"/>
      <c r="DD1028"/>
      <c r="DE1028"/>
      <c r="DF1028"/>
      <c r="DG1028" s="94"/>
      <c r="DH1028" s="94"/>
      <c r="DI1028" s="94"/>
      <c r="DJ1028" s="94"/>
      <c r="DK1028" s="94"/>
      <c r="DL1028" s="68"/>
      <c r="DM1028" s="68"/>
      <c r="DN1028" s="68"/>
      <c r="DO1028" s="68"/>
      <c r="DP1028" s="68"/>
    </row>
    <row r="1029" spans="1:120" x14ac:dyDescent="0.25">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c r="BK1029" s="94"/>
      <c r="BL1029" s="94"/>
      <c r="BM1029" s="94"/>
      <c r="BN1029" s="94"/>
      <c r="BO1029" s="94"/>
      <c r="BP1029" s="94"/>
      <c r="BQ1029" s="94"/>
      <c r="BR1029" s="94"/>
      <c r="BS1029" s="94"/>
      <c r="BT1029" s="94"/>
      <c r="BU1029" s="94"/>
      <c r="BV1029" s="94"/>
      <c r="BW1029"/>
      <c r="BX1029" s="94"/>
      <c r="BY1029"/>
      <c r="BZ1029" s="94"/>
      <c r="CA1029" s="108"/>
      <c r="CB1029" s="108"/>
      <c r="CC1029" s="108"/>
      <c r="CD1029" s="108"/>
      <c r="CE1029" s="108"/>
      <c r="CF1029" s="108"/>
      <c r="CG1029" s="108"/>
      <c r="CH1029" s="94"/>
      <c r="CI1029" s="94"/>
      <c r="CJ1029" s="94"/>
      <c r="CK1029" s="94"/>
      <c r="CL1029" s="94"/>
      <c r="CM1029" s="94"/>
      <c r="CN1029" s="94"/>
      <c r="CO1029" s="94"/>
      <c r="CP1029" s="94"/>
      <c r="CQ1029" s="94"/>
      <c r="CR1029" s="94"/>
      <c r="CS1029" s="94"/>
      <c r="CT1029" s="94"/>
      <c r="CU1029" s="94"/>
      <c r="CV1029" s="94"/>
      <c r="CW1029" s="94"/>
      <c r="CX1029" s="94"/>
      <c r="CY1029" s="94"/>
      <c r="CZ1029" s="94"/>
      <c r="DA1029" s="94"/>
      <c r="DB1029" s="94"/>
      <c r="DC1029" s="94"/>
      <c r="DD1029"/>
      <c r="DE1029"/>
      <c r="DF1029"/>
      <c r="DG1029" s="94"/>
      <c r="DH1029" s="94"/>
      <c r="DI1029" s="94"/>
      <c r="DJ1029" s="94"/>
      <c r="DK1029" s="94"/>
      <c r="DL1029" s="68"/>
      <c r="DM1029" s="68"/>
      <c r="DN1029" s="68"/>
      <c r="DO1029" s="68"/>
      <c r="DP1029" s="68"/>
    </row>
    <row r="1030" spans="1:120" x14ac:dyDescent="0.25">
      <c r="A1030" s="94"/>
      <c r="B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AZ1030" s="94"/>
      <c r="BA1030" s="94"/>
      <c r="BB1030" s="94"/>
      <c r="BC1030" s="94"/>
      <c r="BD1030" s="94"/>
      <c r="BE1030" s="94"/>
      <c r="BF1030" s="94"/>
      <c r="BG1030" s="94"/>
      <c r="BH1030" s="94"/>
      <c r="BI1030" s="94"/>
      <c r="BJ1030" s="94"/>
      <c r="BK1030" s="94"/>
      <c r="BL1030" s="94"/>
      <c r="BM1030" s="94"/>
      <c r="BN1030" s="94"/>
      <c r="BO1030" s="94"/>
      <c r="BP1030" s="94"/>
      <c r="BQ1030" s="94"/>
      <c r="BR1030" s="94"/>
      <c r="BS1030" s="94"/>
      <c r="BT1030" s="94"/>
      <c r="BU1030" s="94"/>
      <c r="BV1030" s="94"/>
      <c r="BW1030"/>
      <c r="BX1030" s="94"/>
      <c r="BY1030"/>
      <c r="BZ1030" s="94"/>
      <c r="CA1030" s="108"/>
      <c r="CB1030" s="108"/>
      <c r="CC1030" s="108"/>
      <c r="CD1030" s="108"/>
      <c r="CE1030" s="108"/>
      <c r="CF1030" s="108"/>
      <c r="CG1030" s="108"/>
      <c r="CH1030" s="94"/>
      <c r="CI1030" s="94"/>
      <c r="CJ1030" s="94"/>
      <c r="CK1030" s="94"/>
      <c r="CL1030" s="94"/>
      <c r="CM1030" s="94"/>
      <c r="CN1030" s="94"/>
      <c r="CO1030" s="94"/>
      <c r="CP1030" s="94"/>
      <c r="CQ1030" s="94"/>
      <c r="CR1030" s="94"/>
      <c r="CS1030" s="94"/>
      <c r="CT1030" s="94"/>
      <c r="CU1030" s="94"/>
      <c r="CV1030" s="94"/>
      <c r="CW1030" s="94"/>
      <c r="CX1030" s="94"/>
      <c r="CY1030" s="94"/>
      <c r="CZ1030" s="94"/>
      <c r="DA1030" s="94"/>
      <c r="DB1030" s="94"/>
      <c r="DC1030" s="94"/>
      <c r="DD1030"/>
      <c r="DE1030"/>
      <c r="DF1030"/>
      <c r="DG1030" s="94"/>
      <c r="DH1030" s="94"/>
      <c r="DI1030" s="94"/>
      <c r="DJ1030" s="94"/>
      <c r="DK1030" s="94"/>
      <c r="DL1030" s="68"/>
      <c r="DM1030" s="68"/>
      <c r="DN1030" s="68"/>
      <c r="DO1030" s="68"/>
      <c r="DP1030" s="68"/>
    </row>
    <row r="1031" spans="1:120" x14ac:dyDescent="0.25">
      <c r="A1031" s="94"/>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4"/>
      <c r="BB1031" s="94"/>
      <c r="BC1031" s="94"/>
      <c r="BD1031" s="94"/>
      <c r="BE1031" s="94"/>
      <c r="BF1031" s="94"/>
      <c r="BG1031" s="94"/>
      <c r="BH1031" s="94"/>
      <c r="BI1031" s="94"/>
      <c r="BJ1031" s="94"/>
      <c r="BK1031" s="94"/>
      <c r="BL1031" s="94"/>
      <c r="BM1031" s="94"/>
      <c r="BN1031" s="94"/>
      <c r="BO1031" s="94"/>
      <c r="BP1031" s="94"/>
      <c r="BQ1031" s="94"/>
      <c r="BR1031" s="94"/>
      <c r="BS1031" s="94"/>
      <c r="BT1031" s="94"/>
      <c r="BU1031" s="94"/>
      <c r="BV1031" s="94"/>
      <c r="BW1031"/>
      <c r="BX1031" s="94"/>
      <c r="BY1031"/>
      <c r="BZ1031" s="94"/>
      <c r="CA1031" s="108"/>
      <c r="CB1031" s="108"/>
      <c r="CC1031" s="108"/>
      <c r="CD1031" s="108"/>
      <c r="CE1031" s="108"/>
      <c r="CF1031" s="108"/>
      <c r="CG1031" s="108"/>
      <c r="CH1031" s="94"/>
      <c r="CI1031" s="94"/>
      <c r="CJ1031" s="94"/>
      <c r="CK1031" s="94"/>
      <c r="CL1031" s="94"/>
      <c r="CM1031" s="94"/>
      <c r="CN1031" s="94"/>
      <c r="CO1031" s="94"/>
      <c r="CP1031" s="94"/>
      <c r="CQ1031" s="94"/>
      <c r="CR1031" s="94"/>
      <c r="CS1031" s="94"/>
      <c r="CT1031" s="94"/>
      <c r="CU1031" s="94"/>
      <c r="CV1031" s="94"/>
      <c r="CW1031" s="94"/>
      <c r="CX1031" s="94"/>
      <c r="CY1031" s="94"/>
      <c r="CZ1031" s="94"/>
      <c r="DA1031" s="94"/>
      <c r="DB1031" s="94"/>
      <c r="DC1031" s="94"/>
      <c r="DD1031"/>
      <c r="DE1031"/>
      <c r="DF1031"/>
      <c r="DG1031" s="94"/>
      <c r="DH1031" s="94"/>
      <c r="DI1031" s="94"/>
      <c r="DJ1031" s="94"/>
      <c r="DK1031" s="94"/>
      <c r="DL1031" s="68"/>
      <c r="DM1031" s="68"/>
      <c r="DN1031" s="68"/>
      <c r="DO1031" s="68"/>
      <c r="DP1031" s="68"/>
    </row>
    <row r="1032" spans="1:120" x14ac:dyDescent="0.25">
      <c r="A1032" s="94"/>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4"/>
      <c r="BB1032" s="94"/>
      <c r="BC1032" s="94"/>
      <c r="BD1032" s="94"/>
      <c r="BE1032" s="94"/>
      <c r="BF1032" s="94"/>
      <c r="BG1032" s="94"/>
      <c r="BH1032" s="94"/>
      <c r="BI1032" s="94"/>
      <c r="BJ1032" s="94"/>
      <c r="BK1032" s="94"/>
      <c r="BL1032" s="94"/>
      <c r="BM1032" s="94"/>
      <c r="BN1032" s="94"/>
      <c r="BO1032" s="94"/>
      <c r="BP1032" s="94"/>
      <c r="BQ1032" s="94"/>
      <c r="BR1032" s="94"/>
      <c r="BS1032" s="94"/>
      <c r="BT1032" s="94"/>
      <c r="BU1032" s="94"/>
      <c r="BV1032" s="94"/>
      <c r="BW1032"/>
      <c r="BX1032" s="94"/>
      <c r="BY1032"/>
      <c r="BZ1032" s="94"/>
      <c r="CA1032" s="108"/>
      <c r="CB1032" s="108"/>
      <c r="CC1032" s="108"/>
      <c r="CD1032" s="108"/>
      <c r="CE1032" s="108"/>
      <c r="CF1032" s="108"/>
      <c r="CG1032" s="108"/>
      <c r="CH1032" s="94"/>
      <c r="CI1032" s="94"/>
      <c r="CJ1032" s="94"/>
      <c r="CK1032" s="94"/>
      <c r="CL1032" s="94"/>
      <c r="CM1032" s="94"/>
      <c r="CN1032" s="94"/>
      <c r="CO1032" s="94"/>
      <c r="CP1032" s="94"/>
      <c r="CQ1032" s="94"/>
      <c r="CR1032" s="94"/>
      <c r="CS1032" s="94"/>
      <c r="CT1032" s="94"/>
      <c r="CU1032" s="94"/>
      <c r="CV1032" s="94"/>
      <c r="CW1032" s="94"/>
      <c r="CX1032" s="94"/>
      <c r="CY1032" s="94"/>
      <c r="CZ1032" s="94"/>
      <c r="DA1032" s="94"/>
      <c r="DB1032" s="94"/>
      <c r="DC1032" s="94"/>
      <c r="DD1032"/>
      <c r="DE1032"/>
      <c r="DF1032"/>
      <c r="DG1032" s="94"/>
      <c r="DH1032" s="94"/>
      <c r="DI1032" s="94"/>
      <c r="DJ1032" s="94"/>
      <c r="DK1032" s="94"/>
      <c r="DL1032" s="68"/>
      <c r="DM1032" s="68"/>
      <c r="DN1032" s="68"/>
      <c r="DO1032" s="68"/>
      <c r="DP1032" s="68"/>
    </row>
    <row r="1033" spans="1:120" x14ac:dyDescent="0.25">
      <c r="A1033" s="94"/>
      <c r="B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4"/>
      <c r="BB1033" s="94"/>
      <c r="BC1033" s="94"/>
      <c r="BD1033" s="94"/>
      <c r="BE1033" s="94"/>
      <c r="BF1033" s="94"/>
      <c r="BG1033" s="94"/>
      <c r="BH1033" s="94"/>
      <c r="BI1033" s="94"/>
      <c r="BJ1033" s="94"/>
      <c r="BK1033" s="94"/>
      <c r="BL1033" s="94"/>
      <c r="BM1033" s="94"/>
      <c r="BN1033" s="94"/>
      <c r="BO1033" s="94"/>
      <c r="BP1033" s="94"/>
      <c r="BQ1033" s="94"/>
      <c r="BR1033" s="94"/>
      <c r="BS1033" s="94"/>
      <c r="BT1033" s="94"/>
      <c r="BU1033" s="94"/>
      <c r="BV1033" s="94"/>
      <c r="BW1033"/>
      <c r="BX1033" s="94"/>
      <c r="BY1033"/>
      <c r="BZ1033" s="94"/>
      <c r="CA1033" s="108"/>
      <c r="CB1033" s="108"/>
      <c r="CC1033" s="108"/>
      <c r="CD1033" s="108"/>
      <c r="CE1033" s="108"/>
      <c r="CF1033" s="108"/>
      <c r="CG1033" s="108"/>
      <c r="CH1033" s="94"/>
      <c r="CI1033" s="94"/>
      <c r="CJ1033" s="94"/>
      <c r="CK1033" s="94"/>
      <c r="CL1033" s="94"/>
      <c r="CM1033" s="94"/>
      <c r="CN1033" s="94"/>
      <c r="CO1033" s="94"/>
      <c r="CP1033" s="94"/>
      <c r="CQ1033" s="94"/>
      <c r="CR1033" s="94"/>
      <c r="CS1033" s="94"/>
      <c r="CT1033" s="94"/>
      <c r="CU1033" s="94"/>
      <c r="CV1033" s="94"/>
      <c r="CW1033" s="94"/>
      <c r="CX1033" s="94"/>
      <c r="CY1033" s="94"/>
      <c r="CZ1033" s="94"/>
      <c r="DA1033" s="94"/>
      <c r="DB1033" s="94"/>
      <c r="DC1033" s="94"/>
      <c r="DD1033"/>
      <c r="DE1033"/>
      <c r="DF1033"/>
      <c r="DG1033" s="94"/>
      <c r="DH1033" s="94"/>
      <c r="DI1033" s="94"/>
      <c r="DJ1033" s="94"/>
      <c r="DK1033" s="94"/>
      <c r="DL1033" s="68"/>
      <c r="DM1033" s="68"/>
      <c r="DN1033" s="68"/>
      <c r="DO1033" s="68"/>
      <c r="DP1033" s="68"/>
    </row>
    <row r="1034" spans="1:120" x14ac:dyDescent="0.25">
      <c r="A1034" s="94"/>
      <c r="B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4"/>
      <c r="BB1034" s="94"/>
      <c r="BC1034" s="94"/>
      <c r="BD1034" s="94"/>
      <c r="BE1034" s="94"/>
      <c r="BF1034" s="94"/>
      <c r="BG1034" s="94"/>
      <c r="BH1034" s="94"/>
      <c r="BI1034" s="94"/>
      <c r="BJ1034" s="94"/>
      <c r="BK1034" s="94"/>
      <c r="BL1034" s="94"/>
      <c r="BM1034" s="94"/>
      <c r="BN1034" s="94"/>
      <c r="BO1034" s="94"/>
      <c r="BP1034" s="94"/>
      <c r="BQ1034" s="94"/>
      <c r="BR1034" s="94"/>
      <c r="BS1034" s="94"/>
      <c r="BT1034" s="94"/>
      <c r="BU1034" s="94"/>
      <c r="BV1034" s="94"/>
      <c r="BW1034"/>
      <c r="BX1034" s="94"/>
      <c r="BY1034"/>
      <c r="BZ1034" s="94"/>
      <c r="CA1034" s="108"/>
      <c r="CB1034" s="108"/>
      <c r="CC1034" s="108"/>
      <c r="CD1034" s="108"/>
      <c r="CE1034" s="108"/>
      <c r="CF1034" s="108"/>
      <c r="CG1034" s="108"/>
      <c r="CH1034" s="94"/>
      <c r="CI1034" s="94"/>
      <c r="CJ1034" s="94"/>
      <c r="CK1034" s="94"/>
      <c r="CL1034" s="94"/>
      <c r="CM1034" s="94"/>
      <c r="CN1034" s="94"/>
      <c r="CO1034" s="94"/>
      <c r="CP1034" s="94"/>
      <c r="CQ1034" s="94"/>
      <c r="CR1034" s="94"/>
      <c r="CS1034" s="94"/>
      <c r="CT1034" s="94"/>
      <c r="CU1034" s="94"/>
      <c r="CV1034" s="94"/>
      <c r="CW1034" s="94"/>
      <c r="CX1034" s="94"/>
      <c r="CY1034" s="94"/>
      <c r="CZ1034" s="94"/>
      <c r="DA1034" s="94"/>
      <c r="DB1034" s="94"/>
      <c r="DC1034" s="94"/>
      <c r="DD1034"/>
      <c r="DE1034"/>
      <c r="DF1034"/>
      <c r="DG1034" s="94"/>
      <c r="DH1034" s="94"/>
      <c r="DI1034" s="94"/>
      <c r="DJ1034" s="94"/>
      <c r="DK1034" s="94"/>
      <c r="DL1034" s="68"/>
      <c r="DM1034" s="68"/>
      <c r="DN1034" s="68"/>
      <c r="DO1034" s="68"/>
      <c r="DP1034" s="68"/>
    </row>
    <row r="1035" spans="1:120" x14ac:dyDescent="0.25">
      <c r="A1035" s="94"/>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4"/>
      <c r="BB1035" s="94"/>
      <c r="BC1035" s="94"/>
      <c r="BD1035" s="94"/>
      <c r="BE1035" s="94"/>
      <c r="BF1035" s="94"/>
      <c r="BG1035" s="94"/>
      <c r="BH1035" s="94"/>
      <c r="BI1035" s="94"/>
      <c r="BJ1035" s="94"/>
      <c r="BK1035" s="94"/>
      <c r="BL1035" s="94"/>
      <c r="BM1035" s="94"/>
      <c r="BN1035" s="94"/>
      <c r="BO1035" s="94"/>
      <c r="BP1035" s="94"/>
      <c r="BQ1035" s="94"/>
      <c r="BR1035" s="94"/>
      <c r="BS1035" s="94"/>
      <c r="BT1035" s="94"/>
      <c r="BU1035" s="94"/>
      <c r="BV1035" s="94"/>
      <c r="BW1035"/>
      <c r="BX1035" s="94"/>
      <c r="BY1035"/>
      <c r="BZ1035" s="94"/>
      <c r="CA1035" s="108"/>
      <c r="CB1035" s="108"/>
      <c r="CC1035" s="108"/>
      <c r="CD1035" s="108"/>
      <c r="CE1035" s="108"/>
      <c r="CF1035" s="108"/>
      <c r="CG1035" s="108"/>
      <c r="CH1035" s="94"/>
      <c r="CI1035" s="94"/>
      <c r="CJ1035" s="94"/>
      <c r="CK1035" s="94"/>
      <c r="CL1035" s="94"/>
      <c r="CM1035" s="94"/>
      <c r="CN1035" s="94"/>
      <c r="CO1035" s="94"/>
      <c r="CP1035" s="94"/>
      <c r="CQ1035" s="94"/>
      <c r="CR1035" s="94"/>
      <c r="CS1035" s="94"/>
      <c r="CT1035" s="94"/>
      <c r="CU1035" s="94"/>
      <c r="CV1035" s="94"/>
      <c r="CW1035" s="94"/>
      <c r="CX1035" s="94"/>
      <c r="CY1035" s="94"/>
      <c r="CZ1035" s="94"/>
      <c r="DA1035" s="94"/>
      <c r="DB1035" s="94"/>
      <c r="DC1035" s="94"/>
      <c r="DD1035"/>
      <c r="DE1035"/>
      <c r="DF1035"/>
      <c r="DG1035" s="94"/>
      <c r="DH1035" s="94"/>
      <c r="DI1035" s="94"/>
      <c r="DJ1035" s="94"/>
      <c r="DK1035" s="94"/>
      <c r="DL1035" s="68"/>
      <c r="DM1035" s="68"/>
      <c r="DN1035" s="68"/>
      <c r="DO1035" s="68"/>
      <c r="DP1035" s="68"/>
    </row>
    <row r="1036" spans="1:120" x14ac:dyDescent="0.25">
      <c r="A1036" s="94"/>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4"/>
      <c r="BB1036" s="94"/>
      <c r="BC1036" s="94"/>
      <c r="BD1036" s="94"/>
      <c r="BE1036" s="94"/>
      <c r="BF1036" s="94"/>
      <c r="BG1036" s="94"/>
      <c r="BH1036" s="94"/>
      <c r="BI1036" s="94"/>
      <c r="BJ1036" s="94"/>
      <c r="BK1036" s="94"/>
      <c r="BL1036" s="94"/>
      <c r="BM1036" s="94"/>
      <c r="BN1036" s="94"/>
      <c r="BO1036" s="94"/>
      <c r="BP1036" s="94"/>
      <c r="BQ1036" s="94"/>
      <c r="BR1036" s="94"/>
      <c r="BS1036" s="94"/>
      <c r="BT1036" s="94"/>
      <c r="BU1036" s="94"/>
      <c r="BV1036" s="94"/>
      <c r="BW1036"/>
      <c r="BX1036" s="94"/>
      <c r="BY1036"/>
      <c r="BZ1036" s="94"/>
      <c r="CA1036" s="108"/>
      <c r="CB1036" s="108"/>
      <c r="CC1036" s="108"/>
      <c r="CD1036" s="108"/>
      <c r="CE1036" s="108"/>
      <c r="CF1036" s="108"/>
      <c r="CG1036" s="108"/>
      <c r="CH1036" s="94"/>
      <c r="CI1036" s="94"/>
      <c r="CJ1036" s="94"/>
      <c r="CK1036" s="94"/>
      <c r="CL1036" s="94"/>
      <c r="CM1036" s="94"/>
      <c r="CN1036" s="94"/>
      <c r="CO1036" s="94"/>
      <c r="CP1036" s="94"/>
      <c r="CQ1036" s="94"/>
      <c r="CR1036" s="94"/>
      <c r="CS1036" s="94"/>
      <c r="CT1036" s="94"/>
      <c r="CU1036" s="94"/>
      <c r="CV1036" s="94"/>
      <c r="CW1036" s="94"/>
      <c r="CX1036" s="94"/>
      <c r="CY1036" s="94"/>
      <c r="CZ1036" s="94"/>
      <c r="DA1036" s="94"/>
      <c r="DB1036" s="94"/>
      <c r="DC1036" s="94"/>
      <c r="DD1036"/>
      <c r="DE1036"/>
      <c r="DF1036"/>
      <c r="DG1036" s="94"/>
      <c r="DH1036" s="94"/>
      <c r="DI1036" s="94"/>
      <c r="DJ1036" s="94"/>
      <c r="DK1036" s="94"/>
      <c r="DL1036" s="68"/>
      <c r="DM1036" s="68"/>
      <c r="DN1036" s="68"/>
      <c r="DO1036" s="68"/>
      <c r="DP1036" s="68"/>
    </row>
    <row r="1037" spans="1:120" x14ac:dyDescent="0.25">
      <c r="A1037" s="94"/>
      <c r="B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4"/>
      <c r="BB1037" s="94"/>
      <c r="BC1037" s="94"/>
      <c r="BD1037" s="94"/>
      <c r="BE1037" s="94"/>
      <c r="BF1037" s="94"/>
      <c r="BG1037" s="94"/>
      <c r="BH1037" s="94"/>
      <c r="BI1037" s="94"/>
      <c r="BJ1037" s="94"/>
      <c r="BK1037" s="94"/>
      <c r="BL1037" s="94"/>
      <c r="BM1037" s="94"/>
      <c r="BN1037" s="94"/>
      <c r="BO1037" s="94"/>
      <c r="BP1037" s="94"/>
      <c r="BQ1037" s="94"/>
      <c r="BR1037" s="94"/>
      <c r="BS1037" s="94"/>
      <c r="BT1037" s="94"/>
      <c r="BU1037" s="94"/>
      <c r="BV1037" s="94"/>
      <c r="BW1037"/>
      <c r="BX1037" s="94"/>
      <c r="BY1037"/>
      <c r="BZ1037" s="94"/>
      <c r="CA1037" s="108"/>
      <c r="CB1037" s="108"/>
      <c r="CC1037" s="108"/>
      <c r="CD1037" s="108"/>
      <c r="CE1037" s="108"/>
      <c r="CF1037" s="108"/>
      <c r="CG1037" s="108"/>
      <c r="CH1037" s="94"/>
      <c r="CI1037" s="94"/>
      <c r="CJ1037" s="94"/>
      <c r="CK1037" s="94"/>
      <c r="CL1037" s="94"/>
      <c r="CM1037" s="94"/>
      <c r="CN1037" s="94"/>
      <c r="CO1037" s="94"/>
      <c r="CP1037" s="94"/>
      <c r="CQ1037" s="94"/>
      <c r="CR1037" s="94"/>
      <c r="CS1037" s="94"/>
      <c r="CT1037" s="94"/>
      <c r="CU1037" s="94"/>
      <c r="CV1037" s="94"/>
      <c r="CW1037" s="94"/>
      <c r="CX1037" s="94"/>
      <c r="CY1037" s="94"/>
      <c r="CZ1037" s="94"/>
      <c r="DA1037" s="94"/>
      <c r="DB1037" s="94"/>
      <c r="DC1037" s="94"/>
      <c r="DD1037"/>
      <c r="DE1037"/>
      <c r="DF1037"/>
      <c r="DG1037" s="94"/>
      <c r="DH1037" s="94"/>
      <c r="DI1037" s="94"/>
      <c r="DJ1037" s="94"/>
      <c r="DK1037" s="94"/>
      <c r="DL1037" s="68"/>
      <c r="DM1037" s="68"/>
      <c r="DN1037" s="68"/>
      <c r="DO1037" s="68"/>
      <c r="DP1037" s="68"/>
    </row>
    <row r="1038" spans="1:120" x14ac:dyDescent="0.25">
      <c r="A1038" s="94"/>
      <c r="B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4"/>
      <c r="BB1038" s="94"/>
      <c r="BC1038" s="94"/>
      <c r="BD1038" s="94"/>
      <c r="BE1038" s="94"/>
      <c r="BF1038" s="94"/>
      <c r="BG1038" s="94"/>
      <c r="BH1038" s="94"/>
      <c r="BI1038" s="94"/>
      <c r="BJ1038" s="94"/>
      <c r="BK1038" s="94"/>
      <c r="BL1038" s="94"/>
      <c r="BM1038" s="94"/>
      <c r="BN1038" s="94"/>
      <c r="BO1038" s="94"/>
      <c r="BP1038" s="94"/>
      <c r="BQ1038" s="94"/>
      <c r="BR1038" s="94"/>
      <c r="BS1038" s="94"/>
      <c r="BT1038" s="94"/>
      <c r="BU1038" s="94"/>
      <c r="BV1038" s="94"/>
      <c r="BW1038"/>
      <c r="BX1038" s="94"/>
      <c r="BY1038"/>
      <c r="BZ1038" s="94"/>
      <c r="CA1038" s="108"/>
      <c r="CB1038" s="108"/>
      <c r="CC1038" s="108"/>
      <c r="CD1038" s="108"/>
      <c r="CE1038" s="108"/>
      <c r="CF1038" s="108"/>
      <c r="CG1038" s="108"/>
      <c r="CH1038" s="94"/>
      <c r="CI1038" s="94"/>
      <c r="CJ1038" s="94"/>
      <c r="CK1038" s="94"/>
      <c r="CL1038" s="94"/>
      <c r="CM1038" s="94"/>
      <c r="CN1038" s="94"/>
      <c r="CO1038" s="94"/>
      <c r="CP1038" s="94"/>
      <c r="CQ1038" s="94"/>
      <c r="CR1038" s="94"/>
      <c r="CS1038" s="94"/>
      <c r="CT1038" s="94"/>
      <c r="CU1038" s="94"/>
      <c r="CV1038" s="94"/>
      <c r="CW1038" s="94"/>
      <c r="CX1038" s="94"/>
      <c r="CY1038" s="94"/>
      <c r="CZ1038" s="94"/>
      <c r="DA1038" s="94"/>
      <c r="DB1038" s="94"/>
      <c r="DC1038" s="94"/>
      <c r="DD1038"/>
      <c r="DE1038"/>
      <c r="DF1038"/>
      <c r="DG1038" s="94"/>
      <c r="DH1038" s="94"/>
      <c r="DI1038" s="94"/>
      <c r="DJ1038" s="94"/>
      <c r="DK1038" s="94"/>
      <c r="DL1038" s="68"/>
      <c r="DM1038" s="68"/>
      <c r="DN1038" s="68"/>
      <c r="DO1038" s="68"/>
      <c r="DP1038" s="68"/>
    </row>
    <row r="1039" spans="1:120" x14ac:dyDescent="0.25">
      <c r="A1039" s="94"/>
      <c r="B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4"/>
      <c r="BB1039" s="94"/>
      <c r="BC1039" s="94"/>
      <c r="BD1039" s="94"/>
      <c r="BE1039" s="94"/>
      <c r="BF1039" s="94"/>
      <c r="BG1039" s="94"/>
      <c r="BH1039" s="94"/>
      <c r="BI1039" s="94"/>
      <c r="BJ1039" s="94"/>
      <c r="BK1039" s="94"/>
      <c r="BL1039" s="94"/>
      <c r="BM1039" s="94"/>
      <c r="BN1039" s="94"/>
      <c r="BO1039" s="94"/>
      <c r="BP1039" s="94"/>
      <c r="BQ1039" s="94"/>
      <c r="BR1039" s="94"/>
      <c r="BS1039" s="94"/>
      <c r="BT1039" s="94"/>
      <c r="BU1039" s="94"/>
      <c r="BV1039" s="94"/>
      <c r="BW1039"/>
      <c r="BX1039" s="94"/>
      <c r="BY1039"/>
      <c r="BZ1039" s="94"/>
      <c r="CA1039" s="108"/>
      <c r="CB1039" s="108"/>
      <c r="CC1039" s="108"/>
      <c r="CD1039" s="108"/>
      <c r="CE1039" s="108"/>
      <c r="CF1039" s="108"/>
      <c r="CG1039" s="108"/>
      <c r="CH1039" s="94"/>
      <c r="CI1039" s="94"/>
      <c r="CJ1039" s="94"/>
      <c r="CK1039" s="94"/>
      <c r="CL1039" s="94"/>
      <c r="CM1039" s="94"/>
      <c r="CN1039" s="94"/>
      <c r="CO1039" s="94"/>
      <c r="CP1039" s="94"/>
      <c r="CQ1039" s="94"/>
      <c r="CR1039" s="94"/>
      <c r="CS1039" s="94"/>
      <c r="CT1039" s="94"/>
      <c r="CU1039" s="94"/>
      <c r="CV1039" s="94"/>
      <c r="CW1039" s="94"/>
      <c r="CX1039" s="94"/>
      <c r="CY1039" s="94"/>
      <c r="CZ1039" s="94"/>
      <c r="DA1039" s="94"/>
      <c r="DB1039" s="94"/>
      <c r="DC1039" s="94"/>
      <c r="DD1039"/>
      <c r="DE1039"/>
      <c r="DF1039"/>
      <c r="DG1039" s="94"/>
      <c r="DH1039" s="94"/>
      <c r="DI1039" s="94"/>
      <c r="DJ1039" s="94"/>
      <c r="DK1039" s="94"/>
      <c r="DL1039" s="68"/>
      <c r="DM1039" s="68"/>
      <c r="DN1039" s="68"/>
      <c r="DO1039" s="68"/>
      <c r="DP1039" s="68"/>
    </row>
    <row r="1040" spans="1:120" x14ac:dyDescent="0.25">
      <c r="A1040" s="94"/>
      <c r="B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4"/>
      <c r="BB1040" s="94"/>
      <c r="BC1040" s="94"/>
      <c r="BD1040" s="94"/>
      <c r="BE1040" s="94"/>
      <c r="BF1040" s="94"/>
      <c r="BG1040" s="94"/>
      <c r="BH1040" s="94"/>
      <c r="BI1040" s="94"/>
      <c r="BJ1040" s="94"/>
      <c r="BK1040" s="94"/>
      <c r="BL1040" s="94"/>
      <c r="BM1040" s="94"/>
      <c r="BN1040" s="94"/>
      <c r="BO1040" s="94"/>
      <c r="BP1040" s="94"/>
      <c r="BQ1040" s="94"/>
      <c r="BR1040" s="94"/>
      <c r="BS1040" s="94"/>
      <c r="BT1040" s="94"/>
      <c r="BU1040" s="94"/>
      <c r="BV1040" s="94"/>
      <c r="BW1040"/>
      <c r="BX1040" s="94"/>
      <c r="BY1040"/>
      <c r="BZ1040" s="94"/>
      <c r="CA1040" s="108"/>
      <c r="CB1040" s="108"/>
      <c r="CC1040" s="108"/>
      <c r="CD1040" s="108"/>
      <c r="CE1040" s="108"/>
      <c r="CF1040" s="108"/>
      <c r="CG1040" s="108"/>
      <c r="CH1040" s="94"/>
      <c r="CI1040" s="94"/>
      <c r="CJ1040" s="94"/>
      <c r="CK1040" s="94"/>
      <c r="CL1040" s="94"/>
      <c r="CM1040" s="94"/>
      <c r="CN1040" s="94"/>
      <c r="CO1040" s="94"/>
      <c r="CP1040" s="94"/>
      <c r="CQ1040" s="94"/>
      <c r="CR1040" s="94"/>
      <c r="CS1040" s="94"/>
      <c r="CT1040" s="94"/>
      <c r="CU1040" s="94"/>
      <c r="CV1040" s="94"/>
      <c r="CW1040" s="94"/>
      <c r="CX1040" s="94"/>
      <c r="CY1040" s="94"/>
      <c r="CZ1040" s="94"/>
      <c r="DA1040" s="94"/>
      <c r="DB1040" s="94"/>
      <c r="DC1040" s="94"/>
      <c r="DD1040"/>
      <c r="DE1040"/>
      <c r="DF1040"/>
      <c r="DG1040" s="94"/>
      <c r="DH1040" s="94"/>
      <c r="DI1040" s="94"/>
      <c r="DJ1040" s="94"/>
      <c r="DK1040" s="94"/>
      <c r="DL1040" s="68"/>
      <c r="DM1040" s="68"/>
      <c r="DN1040" s="68"/>
      <c r="DO1040" s="68"/>
      <c r="DP1040" s="68"/>
    </row>
    <row r="1041" spans="1:120" x14ac:dyDescent="0.25">
      <c r="A1041" s="94"/>
      <c r="B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4"/>
      <c r="BB1041" s="94"/>
      <c r="BC1041" s="94"/>
      <c r="BD1041" s="94"/>
      <c r="BE1041" s="94"/>
      <c r="BF1041" s="94"/>
      <c r="BG1041" s="94"/>
      <c r="BH1041" s="94"/>
      <c r="BI1041" s="94"/>
      <c r="BJ1041" s="94"/>
      <c r="BK1041" s="94"/>
      <c r="BL1041" s="94"/>
      <c r="BM1041" s="94"/>
      <c r="BN1041" s="94"/>
      <c r="BO1041" s="94"/>
      <c r="BP1041" s="94"/>
      <c r="BQ1041" s="94"/>
      <c r="BR1041" s="94"/>
      <c r="BS1041" s="94"/>
      <c r="BT1041" s="94"/>
      <c r="BU1041" s="94"/>
      <c r="BV1041" s="94"/>
      <c r="BW1041"/>
      <c r="BX1041" s="94"/>
      <c r="BY1041"/>
      <c r="BZ1041" s="94"/>
      <c r="CA1041" s="108"/>
      <c r="CB1041" s="108"/>
      <c r="CC1041" s="108"/>
      <c r="CD1041" s="108"/>
      <c r="CE1041" s="108"/>
      <c r="CF1041" s="108"/>
      <c r="CG1041" s="108"/>
      <c r="CH1041" s="94"/>
      <c r="CI1041" s="94"/>
      <c r="CJ1041" s="94"/>
      <c r="CK1041" s="94"/>
      <c r="CL1041" s="94"/>
      <c r="CM1041" s="94"/>
      <c r="CN1041" s="94"/>
      <c r="CO1041" s="94"/>
      <c r="CP1041" s="94"/>
      <c r="CQ1041" s="94"/>
      <c r="CR1041" s="94"/>
      <c r="CS1041" s="94"/>
      <c r="CT1041" s="94"/>
      <c r="CU1041" s="94"/>
      <c r="CV1041" s="94"/>
      <c r="CW1041" s="94"/>
      <c r="CX1041" s="94"/>
      <c r="CY1041" s="94"/>
      <c r="CZ1041" s="94"/>
      <c r="DA1041" s="94"/>
      <c r="DB1041" s="94"/>
      <c r="DC1041" s="94"/>
      <c r="DD1041"/>
      <c r="DE1041"/>
      <c r="DF1041"/>
      <c r="DG1041" s="94"/>
      <c r="DH1041" s="94"/>
      <c r="DI1041" s="94"/>
      <c r="DJ1041" s="94"/>
      <c r="DK1041" s="94"/>
      <c r="DL1041" s="68"/>
      <c r="DM1041" s="68"/>
      <c r="DN1041" s="68"/>
      <c r="DO1041" s="68"/>
      <c r="DP1041" s="68"/>
    </row>
    <row r="1042" spans="1:120" x14ac:dyDescent="0.25">
      <c r="A1042" s="94"/>
      <c r="B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4"/>
      <c r="BB1042" s="94"/>
      <c r="BC1042" s="94"/>
      <c r="BD1042" s="94"/>
      <c r="BE1042" s="94"/>
      <c r="BF1042" s="94"/>
      <c r="BG1042" s="94"/>
      <c r="BH1042" s="94"/>
      <c r="BI1042" s="94"/>
      <c r="BJ1042" s="94"/>
      <c r="BK1042" s="94"/>
      <c r="BL1042" s="94"/>
      <c r="BM1042" s="94"/>
      <c r="BN1042" s="94"/>
      <c r="BO1042" s="94"/>
      <c r="BP1042" s="94"/>
      <c r="BQ1042" s="94"/>
      <c r="BR1042" s="94"/>
      <c r="BS1042" s="94"/>
      <c r="BT1042" s="94"/>
      <c r="BU1042" s="94"/>
      <c r="BV1042" s="94"/>
      <c r="BW1042"/>
      <c r="BX1042" s="94"/>
      <c r="BY1042"/>
      <c r="BZ1042" s="94"/>
      <c r="CA1042" s="108"/>
      <c r="CB1042" s="108"/>
      <c r="CC1042" s="108"/>
      <c r="CD1042" s="108"/>
      <c r="CE1042" s="108"/>
      <c r="CF1042" s="108"/>
      <c r="CG1042" s="108"/>
      <c r="CH1042" s="94"/>
      <c r="CI1042" s="94"/>
      <c r="CJ1042" s="94"/>
      <c r="CK1042" s="94"/>
      <c r="CL1042" s="94"/>
      <c r="CM1042" s="94"/>
      <c r="CN1042" s="94"/>
      <c r="CO1042" s="94"/>
      <c r="CP1042" s="94"/>
      <c r="CQ1042" s="94"/>
      <c r="CR1042" s="94"/>
      <c r="CS1042" s="94"/>
      <c r="CT1042" s="94"/>
      <c r="CU1042" s="94"/>
      <c r="CV1042" s="94"/>
      <c r="CW1042" s="94"/>
      <c r="CX1042" s="94"/>
      <c r="CY1042" s="94"/>
      <c r="CZ1042" s="94"/>
      <c r="DA1042" s="94"/>
      <c r="DB1042" s="94"/>
      <c r="DC1042" s="94"/>
      <c r="DD1042"/>
      <c r="DE1042"/>
      <c r="DF1042"/>
      <c r="DG1042" s="94"/>
      <c r="DH1042" s="94"/>
      <c r="DI1042" s="94"/>
      <c r="DJ1042" s="94"/>
      <c r="DK1042" s="94"/>
      <c r="DL1042" s="68"/>
      <c r="DM1042" s="68"/>
      <c r="DN1042" s="68"/>
      <c r="DO1042" s="68"/>
      <c r="DP1042" s="68"/>
    </row>
    <row r="1043" spans="1:120" x14ac:dyDescent="0.25">
      <c r="A1043" s="94"/>
      <c r="B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4"/>
      <c r="BB1043" s="94"/>
      <c r="BC1043" s="94"/>
      <c r="BD1043" s="94"/>
      <c r="BE1043" s="94"/>
      <c r="BF1043" s="94"/>
      <c r="BG1043" s="94"/>
      <c r="BH1043" s="94"/>
      <c r="BI1043" s="94"/>
      <c r="BJ1043" s="94"/>
      <c r="BK1043" s="94"/>
      <c r="BL1043" s="94"/>
      <c r="BM1043" s="94"/>
      <c r="BN1043" s="94"/>
      <c r="BO1043" s="94"/>
      <c r="BP1043" s="94"/>
      <c r="BQ1043" s="94"/>
      <c r="BR1043" s="94"/>
      <c r="BS1043" s="94"/>
      <c r="BT1043" s="94"/>
      <c r="BU1043" s="94"/>
      <c r="BV1043" s="94"/>
      <c r="BW1043"/>
      <c r="BX1043" s="94"/>
      <c r="BY1043"/>
      <c r="BZ1043" s="94"/>
      <c r="CA1043" s="108"/>
      <c r="CB1043" s="108"/>
      <c r="CC1043" s="108"/>
      <c r="CD1043" s="108"/>
      <c r="CE1043" s="108"/>
      <c r="CF1043" s="108"/>
      <c r="CG1043" s="108"/>
      <c r="CH1043" s="94"/>
      <c r="CI1043" s="94"/>
      <c r="CJ1043" s="94"/>
      <c r="CK1043" s="94"/>
      <c r="CL1043" s="94"/>
      <c r="CM1043" s="94"/>
      <c r="CN1043" s="94"/>
      <c r="CO1043" s="94"/>
      <c r="CP1043" s="94"/>
      <c r="CQ1043" s="94"/>
      <c r="CR1043" s="94"/>
      <c r="CS1043" s="94"/>
      <c r="CT1043" s="94"/>
      <c r="CU1043" s="94"/>
      <c r="CV1043" s="94"/>
      <c r="CW1043" s="94"/>
      <c r="CX1043" s="94"/>
      <c r="CY1043" s="94"/>
      <c r="CZ1043" s="94"/>
      <c r="DA1043" s="94"/>
      <c r="DB1043" s="94"/>
      <c r="DC1043" s="94"/>
      <c r="DD1043"/>
      <c r="DE1043"/>
      <c r="DF1043"/>
      <c r="DG1043" s="94"/>
      <c r="DH1043" s="94"/>
      <c r="DI1043" s="94"/>
      <c r="DJ1043" s="94"/>
      <c r="DK1043" s="94"/>
      <c r="DL1043" s="68"/>
      <c r="DM1043" s="68"/>
      <c r="DN1043" s="68"/>
      <c r="DO1043" s="68"/>
      <c r="DP1043" s="68"/>
    </row>
    <row r="1044" spans="1:120" x14ac:dyDescent="0.25">
      <c r="A1044" s="94"/>
      <c r="B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4"/>
      <c r="BB1044" s="94"/>
      <c r="BC1044" s="94"/>
      <c r="BD1044" s="94"/>
      <c r="BE1044" s="94"/>
      <c r="BF1044" s="94"/>
      <c r="BG1044" s="94"/>
      <c r="BH1044" s="94"/>
      <c r="BI1044" s="94"/>
      <c r="BJ1044" s="94"/>
      <c r="BK1044" s="94"/>
      <c r="BL1044" s="94"/>
      <c r="BM1044" s="94"/>
      <c r="BN1044" s="94"/>
      <c r="BO1044" s="94"/>
      <c r="BP1044" s="94"/>
      <c r="BQ1044" s="94"/>
      <c r="BR1044" s="94"/>
      <c r="BS1044" s="94"/>
      <c r="BT1044" s="94"/>
      <c r="BU1044" s="94"/>
      <c r="BV1044" s="94"/>
      <c r="BW1044"/>
      <c r="BX1044" s="94"/>
      <c r="BY1044"/>
      <c r="BZ1044" s="94"/>
      <c r="CA1044" s="108"/>
      <c r="CB1044" s="108"/>
      <c r="CC1044" s="108"/>
      <c r="CD1044" s="108"/>
      <c r="CE1044" s="108"/>
      <c r="CF1044" s="108"/>
      <c r="CG1044" s="108"/>
      <c r="CH1044" s="94"/>
      <c r="CI1044" s="94"/>
      <c r="CJ1044" s="94"/>
      <c r="CK1044" s="94"/>
      <c r="CL1044" s="94"/>
      <c r="CM1044" s="94"/>
      <c r="CN1044" s="94"/>
      <c r="CO1044" s="94"/>
      <c r="CP1044" s="94"/>
      <c r="CQ1044" s="94"/>
      <c r="CR1044" s="94"/>
      <c r="CS1044" s="94"/>
      <c r="CT1044" s="94"/>
      <c r="CU1044" s="94"/>
      <c r="CV1044" s="94"/>
      <c r="CW1044" s="94"/>
      <c r="CX1044" s="94"/>
      <c r="CY1044" s="94"/>
      <c r="CZ1044" s="94"/>
      <c r="DA1044" s="94"/>
      <c r="DB1044" s="94"/>
      <c r="DC1044" s="94"/>
      <c r="DD1044"/>
      <c r="DE1044"/>
      <c r="DF1044"/>
      <c r="DG1044" s="94"/>
      <c r="DH1044" s="94"/>
      <c r="DI1044" s="94"/>
      <c r="DJ1044" s="94"/>
      <c r="DK1044" s="94"/>
      <c r="DL1044" s="68"/>
      <c r="DM1044" s="68"/>
      <c r="DN1044" s="68"/>
      <c r="DO1044" s="68"/>
      <c r="DP1044" s="68"/>
    </row>
    <row r="1045" spans="1:120" x14ac:dyDescent="0.25">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c r="BX1045" s="94"/>
      <c r="BY1045"/>
      <c r="BZ1045" s="94"/>
      <c r="CA1045" s="108"/>
      <c r="CB1045" s="108"/>
      <c r="CC1045" s="108"/>
      <c r="CD1045" s="108"/>
      <c r="CE1045" s="108"/>
      <c r="CF1045" s="108"/>
      <c r="CG1045" s="108"/>
      <c r="CH1045" s="94"/>
      <c r="CI1045" s="94"/>
      <c r="CJ1045" s="94"/>
      <c r="CK1045" s="94"/>
      <c r="CL1045" s="94"/>
      <c r="CM1045" s="94"/>
      <c r="CN1045" s="94"/>
      <c r="CO1045" s="94"/>
      <c r="CP1045" s="94"/>
      <c r="CQ1045" s="94"/>
      <c r="CR1045" s="94"/>
      <c r="CS1045" s="94"/>
      <c r="CT1045" s="94"/>
      <c r="CU1045" s="94"/>
      <c r="CV1045" s="94"/>
      <c r="CW1045" s="94"/>
      <c r="CX1045" s="94"/>
      <c r="CY1045" s="94"/>
      <c r="CZ1045" s="94"/>
      <c r="DA1045" s="94"/>
      <c r="DB1045" s="94"/>
      <c r="DC1045" s="94"/>
      <c r="DD1045"/>
      <c r="DE1045"/>
      <c r="DF1045"/>
      <c r="DG1045" s="94"/>
      <c r="DH1045" s="94"/>
      <c r="DI1045" s="94"/>
      <c r="DJ1045" s="94"/>
      <c r="DK1045" s="94"/>
      <c r="DL1045" s="68"/>
      <c r="DM1045" s="68"/>
      <c r="DN1045" s="68"/>
      <c r="DO1045" s="68"/>
      <c r="DP1045" s="68"/>
    </row>
    <row r="1046" spans="1:120" x14ac:dyDescent="0.25">
      <c r="A1046" s="94"/>
      <c r="B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4"/>
      <c r="BB1046" s="94"/>
      <c r="BC1046" s="94"/>
      <c r="BD1046" s="94"/>
      <c r="BE1046" s="94"/>
      <c r="BF1046" s="94"/>
      <c r="BG1046" s="94"/>
      <c r="BH1046" s="94"/>
      <c r="BI1046" s="94"/>
      <c r="BJ1046" s="94"/>
      <c r="BK1046" s="94"/>
      <c r="BL1046" s="94"/>
      <c r="BM1046" s="94"/>
      <c r="BN1046" s="94"/>
      <c r="BO1046" s="94"/>
      <c r="BP1046" s="94"/>
      <c r="BQ1046" s="94"/>
      <c r="BR1046" s="94"/>
      <c r="BS1046" s="94"/>
      <c r="BT1046" s="94"/>
      <c r="BU1046" s="94"/>
      <c r="BV1046" s="94"/>
      <c r="BW1046"/>
      <c r="BX1046" s="94"/>
      <c r="BY1046"/>
      <c r="BZ1046" s="94"/>
      <c r="CA1046" s="108"/>
      <c r="CB1046" s="108"/>
      <c r="CC1046" s="108"/>
      <c r="CD1046" s="108"/>
      <c r="CE1046" s="108"/>
      <c r="CF1046" s="108"/>
      <c r="CG1046" s="108"/>
      <c r="CH1046" s="94"/>
      <c r="CI1046" s="94"/>
      <c r="CJ1046" s="94"/>
      <c r="CK1046" s="94"/>
      <c r="CL1046" s="94"/>
      <c r="CM1046" s="94"/>
      <c r="CN1046" s="94"/>
      <c r="CO1046" s="94"/>
      <c r="CP1046" s="94"/>
      <c r="CQ1046" s="94"/>
      <c r="CR1046" s="94"/>
      <c r="CS1046" s="94"/>
      <c r="CT1046" s="94"/>
      <c r="CU1046" s="94"/>
      <c r="CV1046" s="94"/>
      <c r="CW1046" s="94"/>
      <c r="CX1046" s="94"/>
      <c r="CY1046" s="94"/>
      <c r="CZ1046" s="94"/>
      <c r="DA1046" s="94"/>
      <c r="DB1046" s="94"/>
      <c r="DC1046" s="94"/>
      <c r="DD1046"/>
      <c r="DE1046"/>
      <c r="DF1046"/>
      <c r="DG1046" s="94"/>
      <c r="DH1046" s="94"/>
      <c r="DI1046" s="94"/>
      <c r="DJ1046" s="94"/>
      <c r="DK1046" s="94"/>
      <c r="DL1046" s="68"/>
      <c r="DM1046" s="68"/>
      <c r="DN1046" s="68"/>
      <c r="DO1046" s="68"/>
      <c r="DP1046" s="68"/>
    </row>
    <row r="1047" spans="1:120" x14ac:dyDescent="0.25">
      <c r="A1047" s="94"/>
      <c r="B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4"/>
      <c r="BB1047" s="94"/>
      <c r="BC1047" s="94"/>
      <c r="BD1047" s="94"/>
      <c r="BE1047" s="94"/>
      <c r="BF1047" s="94"/>
      <c r="BG1047" s="94"/>
      <c r="BH1047" s="94"/>
      <c r="BI1047" s="94"/>
      <c r="BJ1047" s="94"/>
      <c r="BK1047" s="94"/>
      <c r="BL1047" s="94"/>
      <c r="BM1047" s="94"/>
      <c r="BN1047" s="94"/>
      <c r="BO1047" s="94"/>
      <c r="BP1047" s="94"/>
      <c r="BQ1047" s="94"/>
      <c r="BR1047" s="94"/>
      <c r="BS1047" s="94"/>
      <c r="BT1047" s="94"/>
      <c r="BU1047" s="94"/>
      <c r="BV1047" s="94"/>
      <c r="BW1047"/>
      <c r="BX1047" s="94"/>
      <c r="BY1047"/>
      <c r="BZ1047" s="94"/>
      <c r="CA1047" s="108"/>
      <c r="CB1047" s="108"/>
      <c r="CC1047" s="108"/>
      <c r="CD1047" s="108"/>
      <c r="CE1047" s="108"/>
      <c r="CF1047" s="108"/>
      <c r="CG1047" s="108"/>
      <c r="CH1047" s="94"/>
      <c r="CI1047" s="94"/>
      <c r="CJ1047" s="94"/>
      <c r="CK1047" s="94"/>
      <c r="CL1047" s="94"/>
      <c r="CM1047" s="94"/>
      <c r="CN1047" s="94"/>
      <c r="CO1047" s="94"/>
      <c r="CP1047" s="94"/>
      <c r="CQ1047" s="94"/>
      <c r="CR1047" s="94"/>
      <c r="CS1047" s="94"/>
      <c r="CT1047" s="94"/>
      <c r="CU1047" s="94"/>
      <c r="CV1047" s="94"/>
      <c r="CW1047" s="94"/>
      <c r="CX1047" s="94"/>
      <c r="CY1047" s="94"/>
      <c r="CZ1047" s="94"/>
      <c r="DA1047" s="94"/>
      <c r="DB1047" s="94"/>
      <c r="DC1047" s="94"/>
      <c r="DD1047"/>
      <c r="DE1047"/>
      <c r="DF1047"/>
      <c r="DG1047" s="94"/>
      <c r="DH1047" s="94"/>
      <c r="DI1047" s="94"/>
      <c r="DJ1047" s="94"/>
      <c r="DK1047" s="94"/>
      <c r="DL1047" s="68"/>
      <c r="DM1047" s="68"/>
      <c r="DN1047" s="68"/>
      <c r="DO1047" s="68"/>
      <c r="DP1047" s="68"/>
    </row>
    <row r="1048" spans="1:120" x14ac:dyDescent="0.25">
      <c r="A1048" s="94"/>
      <c r="B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4"/>
      <c r="BB1048" s="94"/>
      <c r="BC1048" s="94"/>
      <c r="BD1048" s="94"/>
      <c r="BE1048" s="94"/>
      <c r="BF1048" s="94"/>
      <c r="BG1048" s="94"/>
      <c r="BH1048" s="94"/>
      <c r="BI1048" s="94"/>
      <c r="BJ1048" s="94"/>
      <c r="BK1048" s="94"/>
      <c r="BL1048" s="94"/>
      <c r="BM1048" s="94"/>
      <c r="BN1048" s="94"/>
      <c r="BO1048" s="94"/>
      <c r="BP1048" s="94"/>
      <c r="BQ1048" s="94"/>
      <c r="BR1048" s="94"/>
      <c r="BS1048" s="94"/>
      <c r="BT1048" s="94"/>
      <c r="BU1048" s="94"/>
      <c r="BV1048" s="94"/>
      <c r="BW1048"/>
      <c r="BX1048" s="94"/>
      <c r="BY1048"/>
      <c r="BZ1048" s="94"/>
      <c r="CA1048" s="108"/>
      <c r="CB1048" s="108"/>
      <c r="CC1048" s="108"/>
      <c r="CD1048" s="108"/>
      <c r="CE1048" s="108"/>
      <c r="CF1048" s="108"/>
      <c r="CG1048" s="108"/>
      <c r="CH1048" s="94"/>
      <c r="CI1048" s="94"/>
      <c r="CJ1048" s="94"/>
      <c r="CK1048" s="94"/>
      <c r="CL1048" s="94"/>
      <c r="CM1048" s="94"/>
      <c r="CN1048" s="94"/>
      <c r="CO1048" s="94"/>
      <c r="CP1048" s="94"/>
      <c r="CQ1048" s="94"/>
      <c r="CR1048" s="94"/>
      <c r="CS1048" s="94"/>
      <c r="CT1048" s="94"/>
      <c r="CU1048" s="94"/>
      <c r="CV1048" s="94"/>
      <c r="CW1048" s="94"/>
      <c r="CX1048" s="94"/>
      <c r="CY1048" s="94"/>
      <c r="CZ1048" s="94"/>
      <c r="DA1048" s="94"/>
      <c r="DB1048" s="94"/>
      <c r="DC1048" s="94"/>
      <c r="DD1048"/>
      <c r="DE1048"/>
      <c r="DF1048"/>
      <c r="DG1048" s="94"/>
      <c r="DH1048" s="94"/>
      <c r="DI1048" s="94"/>
      <c r="DJ1048" s="94"/>
      <c r="DK1048" s="94"/>
      <c r="DL1048" s="68"/>
      <c r="DM1048" s="68"/>
      <c r="DN1048" s="68"/>
      <c r="DO1048" s="68"/>
      <c r="DP1048" s="68"/>
    </row>
    <row r="1049" spans="1:120" x14ac:dyDescent="0.25">
      <c r="A1049" s="94"/>
      <c r="B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4"/>
      <c r="BB1049" s="94"/>
      <c r="BC1049" s="94"/>
      <c r="BD1049" s="94"/>
      <c r="BE1049" s="94"/>
      <c r="BF1049" s="94"/>
      <c r="BG1049" s="94"/>
      <c r="BH1049" s="94"/>
      <c r="BI1049" s="94"/>
      <c r="BJ1049" s="94"/>
      <c r="BK1049" s="94"/>
      <c r="BL1049" s="94"/>
      <c r="BM1049" s="94"/>
      <c r="BN1049" s="94"/>
      <c r="BO1049" s="94"/>
      <c r="BP1049" s="94"/>
      <c r="BQ1049" s="94"/>
      <c r="BR1049" s="94"/>
      <c r="BS1049" s="94"/>
      <c r="BT1049" s="94"/>
      <c r="BU1049" s="94"/>
      <c r="BV1049" s="94"/>
      <c r="BW1049"/>
      <c r="BX1049" s="94"/>
      <c r="BY1049"/>
      <c r="BZ1049" s="94"/>
      <c r="CA1049" s="108"/>
      <c r="CB1049" s="108"/>
      <c r="CC1049" s="108"/>
      <c r="CD1049" s="108"/>
      <c r="CE1049" s="108"/>
      <c r="CF1049" s="108"/>
      <c r="CG1049" s="108"/>
      <c r="CH1049" s="94"/>
      <c r="CI1049" s="94"/>
      <c r="CJ1049" s="94"/>
      <c r="CK1049" s="94"/>
      <c r="CL1049" s="94"/>
      <c r="CM1049" s="94"/>
      <c r="CN1049" s="94"/>
      <c r="CO1049" s="94"/>
      <c r="CP1049" s="94"/>
      <c r="CQ1049" s="94"/>
      <c r="CR1049" s="94"/>
      <c r="CS1049" s="94"/>
      <c r="CT1049" s="94"/>
      <c r="CU1049" s="94"/>
      <c r="CV1049" s="94"/>
      <c r="CW1049" s="94"/>
      <c r="CX1049" s="94"/>
      <c r="CY1049" s="94"/>
      <c r="CZ1049" s="94"/>
      <c r="DA1049" s="94"/>
      <c r="DB1049" s="94"/>
      <c r="DC1049" s="94"/>
      <c r="DD1049"/>
      <c r="DE1049"/>
      <c r="DF1049"/>
      <c r="DG1049" s="94"/>
      <c r="DH1049" s="94"/>
      <c r="DI1049" s="94"/>
      <c r="DJ1049" s="94"/>
      <c r="DK1049" s="94"/>
      <c r="DL1049" s="68"/>
      <c r="DM1049" s="68"/>
      <c r="DN1049" s="68"/>
      <c r="DO1049" s="68"/>
      <c r="DP1049" s="68"/>
    </row>
    <row r="1050" spans="1:120" x14ac:dyDescent="0.25">
      <c r="A1050" s="94"/>
      <c r="B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4"/>
      <c r="BB1050" s="94"/>
      <c r="BC1050" s="94"/>
      <c r="BD1050" s="94"/>
      <c r="BE1050" s="94"/>
      <c r="BF1050" s="94"/>
      <c r="BG1050" s="94"/>
      <c r="BH1050" s="94"/>
      <c r="BI1050" s="94"/>
      <c r="BJ1050" s="94"/>
      <c r="BK1050" s="94"/>
      <c r="BL1050" s="94"/>
      <c r="BM1050" s="94"/>
      <c r="BN1050" s="94"/>
      <c r="BO1050" s="94"/>
      <c r="BP1050" s="94"/>
      <c r="BQ1050" s="94"/>
      <c r="BR1050" s="94"/>
      <c r="BS1050" s="94"/>
      <c r="BT1050" s="94"/>
      <c r="BU1050" s="94"/>
      <c r="BV1050" s="94"/>
      <c r="BW1050"/>
      <c r="BX1050" s="94"/>
      <c r="BY1050"/>
      <c r="BZ1050" s="94"/>
      <c r="CA1050" s="108"/>
      <c r="CB1050" s="108"/>
      <c r="CC1050" s="108"/>
      <c r="CD1050" s="108"/>
      <c r="CE1050" s="108"/>
      <c r="CF1050" s="108"/>
      <c r="CG1050" s="108"/>
      <c r="CH1050" s="94"/>
      <c r="CI1050" s="94"/>
      <c r="CJ1050" s="94"/>
      <c r="CK1050" s="94"/>
      <c r="CL1050" s="94"/>
      <c r="CM1050" s="94"/>
      <c r="CN1050" s="94"/>
      <c r="CO1050" s="94"/>
      <c r="CP1050" s="94"/>
      <c r="CQ1050" s="94"/>
      <c r="CR1050" s="94"/>
      <c r="CS1050" s="94"/>
      <c r="CT1050" s="94"/>
      <c r="CU1050" s="94"/>
      <c r="CV1050" s="94"/>
      <c r="CW1050" s="94"/>
      <c r="CX1050" s="94"/>
      <c r="CY1050" s="94"/>
      <c r="CZ1050" s="94"/>
      <c r="DA1050" s="94"/>
      <c r="DB1050" s="94"/>
      <c r="DC1050" s="94"/>
      <c r="DD1050"/>
      <c r="DE1050"/>
      <c r="DF1050"/>
      <c r="DG1050" s="94"/>
      <c r="DH1050" s="94"/>
      <c r="DI1050" s="94"/>
      <c r="DJ1050" s="94"/>
      <c r="DK1050" s="94"/>
      <c r="DL1050" s="68"/>
      <c r="DM1050" s="68"/>
      <c r="DN1050" s="68"/>
      <c r="DO1050" s="68"/>
      <c r="DP1050" s="68"/>
    </row>
    <row r="1051" spans="1:120" x14ac:dyDescent="0.25">
      <c r="A1051" s="94"/>
      <c r="B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4"/>
      <c r="BB1051" s="94"/>
      <c r="BC1051" s="94"/>
      <c r="BD1051" s="94"/>
      <c r="BE1051" s="94"/>
      <c r="BF1051" s="94"/>
      <c r="BG1051" s="94"/>
      <c r="BH1051" s="94"/>
      <c r="BI1051" s="94"/>
      <c r="BJ1051" s="94"/>
      <c r="BK1051" s="94"/>
      <c r="BL1051" s="94"/>
      <c r="BM1051" s="94"/>
      <c r="BN1051" s="94"/>
      <c r="BO1051" s="94"/>
      <c r="BP1051" s="94"/>
      <c r="BQ1051" s="94"/>
      <c r="BR1051" s="94"/>
      <c r="BS1051" s="94"/>
      <c r="BT1051" s="94"/>
      <c r="BU1051" s="94"/>
      <c r="BV1051" s="94"/>
      <c r="BW1051"/>
      <c r="BX1051" s="94"/>
      <c r="BY1051"/>
      <c r="BZ1051" s="94"/>
      <c r="CA1051" s="108"/>
      <c r="CB1051" s="108"/>
      <c r="CC1051" s="108"/>
      <c r="CD1051" s="108"/>
      <c r="CE1051" s="108"/>
      <c r="CF1051" s="108"/>
      <c r="CG1051" s="108"/>
      <c r="CH1051" s="94"/>
      <c r="CI1051" s="94"/>
      <c r="CJ1051" s="94"/>
      <c r="CK1051" s="94"/>
      <c r="CL1051" s="94"/>
      <c r="CM1051" s="94"/>
      <c r="CN1051" s="94"/>
      <c r="CO1051" s="94"/>
      <c r="CP1051" s="94"/>
      <c r="CQ1051" s="94"/>
      <c r="CR1051" s="94"/>
      <c r="CS1051" s="94"/>
      <c r="CT1051" s="94"/>
      <c r="CU1051" s="94"/>
      <c r="CV1051" s="94"/>
      <c r="CW1051" s="94"/>
      <c r="CX1051" s="94"/>
      <c r="CY1051" s="94"/>
      <c r="CZ1051" s="94"/>
      <c r="DA1051" s="94"/>
      <c r="DB1051" s="94"/>
      <c r="DC1051" s="94"/>
      <c r="DD1051"/>
      <c r="DE1051"/>
      <c r="DF1051"/>
      <c r="DG1051" s="94"/>
      <c r="DH1051" s="94"/>
      <c r="DI1051" s="94"/>
      <c r="DJ1051" s="94"/>
      <c r="DK1051" s="94"/>
      <c r="DL1051" s="68"/>
      <c r="DM1051" s="68"/>
      <c r="DN1051" s="68"/>
      <c r="DO1051" s="68"/>
      <c r="DP1051" s="68"/>
    </row>
    <row r="1052" spans="1:120" x14ac:dyDescent="0.25">
      <c r="A1052" s="94"/>
      <c r="B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4"/>
      <c r="BB1052" s="94"/>
      <c r="BC1052" s="94"/>
      <c r="BD1052" s="94"/>
      <c r="BE1052" s="94"/>
      <c r="BF1052" s="94"/>
      <c r="BG1052" s="94"/>
      <c r="BH1052" s="94"/>
      <c r="BI1052" s="94"/>
      <c r="BJ1052" s="94"/>
      <c r="BK1052" s="94"/>
      <c r="BL1052" s="94"/>
      <c r="BM1052" s="94"/>
      <c r="BN1052" s="94"/>
      <c r="BO1052" s="94"/>
      <c r="BP1052" s="94"/>
      <c r="BQ1052" s="94"/>
      <c r="BR1052" s="94"/>
      <c r="BS1052" s="94"/>
      <c r="BT1052" s="94"/>
      <c r="BU1052" s="94"/>
      <c r="BV1052" s="94"/>
      <c r="BW1052"/>
      <c r="BX1052" s="94"/>
      <c r="BY1052"/>
      <c r="BZ1052" s="94"/>
      <c r="CA1052" s="108"/>
      <c r="CB1052" s="108"/>
      <c r="CC1052" s="108"/>
      <c r="CD1052" s="108"/>
      <c r="CE1052" s="108"/>
      <c r="CF1052" s="108"/>
      <c r="CG1052" s="108"/>
      <c r="CH1052" s="94"/>
      <c r="CI1052" s="94"/>
      <c r="CJ1052" s="94"/>
      <c r="CK1052" s="94"/>
      <c r="CL1052" s="94"/>
      <c r="CM1052" s="94"/>
      <c r="CN1052" s="94"/>
      <c r="CO1052" s="94"/>
      <c r="CP1052" s="94"/>
      <c r="CQ1052" s="94"/>
      <c r="CR1052" s="94"/>
      <c r="CS1052" s="94"/>
      <c r="CT1052" s="94"/>
      <c r="CU1052" s="94"/>
      <c r="CV1052" s="94"/>
      <c r="CW1052" s="94"/>
      <c r="CX1052" s="94"/>
      <c r="CY1052" s="94"/>
      <c r="CZ1052" s="94"/>
      <c r="DA1052" s="94"/>
      <c r="DB1052" s="94"/>
      <c r="DC1052" s="94"/>
      <c r="DD1052"/>
      <c r="DE1052"/>
      <c r="DF1052"/>
      <c r="DG1052" s="94"/>
      <c r="DH1052" s="94"/>
      <c r="DI1052" s="94"/>
      <c r="DJ1052" s="94"/>
      <c r="DK1052" s="94"/>
      <c r="DL1052" s="68"/>
      <c r="DM1052" s="68"/>
      <c r="DN1052" s="68"/>
      <c r="DO1052" s="68"/>
      <c r="DP1052" s="68"/>
    </row>
    <row r="1053" spans="1:120" x14ac:dyDescent="0.25">
      <c r="A1053" s="94"/>
      <c r="B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4"/>
      <c r="BB1053" s="94"/>
      <c r="BC1053" s="94"/>
      <c r="BD1053" s="94"/>
      <c r="BE1053" s="94"/>
      <c r="BF1053" s="94"/>
      <c r="BG1053" s="94"/>
      <c r="BH1053" s="94"/>
      <c r="BI1053" s="94"/>
      <c r="BJ1053" s="94"/>
      <c r="BK1053" s="94"/>
      <c r="BL1053" s="94"/>
      <c r="BM1053" s="94"/>
      <c r="BN1053" s="94"/>
      <c r="BO1053" s="94"/>
      <c r="BP1053" s="94"/>
      <c r="BQ1053" s="94"/>
      <c r="BR1053" s="94"/>
      <c r="BS1053" s="94"/>
      <c r="BT1053" s="94"/>
      <c r="BU1053" s="94"/>
      <c r="BV1053" s="94"/>
      <c r="BW1053"/>
      <c r="BX1053" s="94"/>
      <c r="BY1053"/>
      <c r="BZ1053" s="94"/>
      <c r="CA1053" s="108"/>
      <c r="CB1053" s="108"/>
      <c r="CC1053" s="108"/>
      <c r="CD1053" s="108"/>
      <c r="CE1053" s="108"/>
      <c r="CF1053" s="108"/>
      <c r="CG1053" s="108"/>
      <c r="CH1053" s="94"/>
      <c r="CI1053" s="94"/>
      <c r="CJ1053" s="94"/>
      <c r="CK1053" s="94"/>
      <c r="CL1053" s="94"/>
      <c r="CM1053" s="94"/>
      <c r="CN1053" s="94"/>
      <c r="CO1053" s="94"/>
      <c r="CP1053" s="94"/>
      <c r="CQ1053" s="94"/>
      <c r="CR1053" s="94"/>
      <c r="CS1053" s="94"/>
      <c r="CT1053" s="94"/>
      <c r="CU1053" s="94"/>
      <c r="CV1053" s="94"/>
      <c r="CW1053" s="94"/>
      <c r="CX1053" s="94"/>
      <c r="CY1053" s="94"/>
      <c r="CZ1053" s="94"/>
      <c r="DA1053" s="94"/>
      <c r="DB1053" s="94"/>
      <c r="DC1053" s="94"/>
      <c r="DD1053"/>
      <c r="DE1053"/>
      <c r="DF1053"/>
      <c r="DG1053" s="94"/>
      <c r="DH1053" s="94"/>
      <c r="DI1053" s="94"/>
      <c r="DJ1053" s="94"/>
      <c r="DK1053" s="94"/>
      <c r="DL1053" s="68"/>
      <c r="DM1053" s="68"/>
      <c r="DN1053" s="68"/>
      <c r="DO1053" s="68"/>
      <c r="DP1053" s="68"/>
    </row>
    <row r="1054" spans="1:120" x14ac:dyDescent="0.25">
      <c r="A1054" s="94"/>
      <c r="B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4"/>
      <c r="BB1054" s="94"/>
      <c r="BC1054" s="94"/>
      <c r="BD1054" s="94"/>
      <c r="BE1054" s="94"/>
      <c r="BF1054" s="94"/>
      <c r="BG1054" s="94"/>
      <c r="BH1054" s="94"/>
      <c r="BI1054" s="94"/>
      <c r="BJ1054" s="94"/>
      <c r="BK1054" s="94"/>
      <c r="BL1054" s="94"/>
      <c r="BM1054" s="94"/>
      <c r="BN1054" s="94"/>
      <c r="BO1054" s="94"/>
      <c r="BP1054" s="94"/>
      <c r="BQ1054" s="94"/>
      <c r="BR1054" s="94"/>
      <c r="BS1054" s="94"/>
      <c r="BT1054" s="94"/>
      <c r="BU1054" s="94"/>
      <c r="BV1054" s="94"/>
      <c r="BW1054"/>
      <c r="BX1054" s="94"/>
      <c r="BY1054"/>
      <c r="BZ1054" s="94"/>
      <c r="CA1054" s="108"/>
      <c r="CB1054" s="108"/>
      <c r="CC1054" s="108"/>
      <c r="CD1054" s="108"/>
      <c r="CE1054" s="108"/>
      <c r="CF1054" s="108"/>
      <c r="CG1054" s="108"/>
      <c r="CH1054" s="94"/>
      <c r="CI1054" s="94"/>
      <c r="CJ1054" s="94"/>
      <c r="CK1054" s="94"/>
      <c r="CL1054" s="94"/>
      <c r="CM1054" s="94"/>
      <c r="CN1054" s="94"/>
      <c r="CO1054" s="94"/>
      <c r="CP1054" s="94"/>
      <c r="CQ1054" s="94"/>
      <c r="CR1054" s="94"/>
      <c r="CS1054" s="94"/>
      <c r="CT1054" s="94"/>
      <c r="CU1054" s="94"/>
      <c r="CV1054" s="94"/>
      <c r="CW1054" s="94"/>
      <c r="CX1054" s="94"/>
      <c r="CY1054" s="94"/>
      <c r="CZ1054" s="94"/>
      <c r="DA1054" s="94"/>
      <c r="DB1054" s="94"/>
      <c r="DC1054" s="94"/>
      <c r="DD1054"/>
      <c r="DE1054"/>
      <c r="DF1054"/>
      <c r="DG1054" s="94"/>
      <c r="DH1054" s="94"/>
      <c r="DI1054" s="94"/>
      <c r="DJ1054" s="94"/>
      <c r="DK1054" s="94"/>
      <c r="DL1054" s="68"/>
      <c r="DM1054" s="68"/>
      <c r="DN1054" s="68"/>
      <c r="DO1054" s="68"/>
      <c r="DP1054" s="68"/>
    </row>
    <row r="1055" spans="1:120" x14ac:dyDescent="0.25">
      <c r="A1055" s="94"/>
      <c r="B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4"/>
      <c r="BB1055" s="94"/>
      <c r="BC1055" s="94"/>
      <c r="BD1055" s="94"/>
      <c r="BE1055" s="94"/>
      <c r="BF1055" s="94"/>
      <c r="BG1055" s="94"/>
      <c r="BH1055" s="94"/>
      <c r="BI1055" s="94"/>
      <c r="BJ1055" s="94"/>
      <c r="BK1055" s="94"/>
      <c r="BL1055" s="94"/>
      <c r="BM1055" s="94"/>
      <c r="BN1055" s="94"/>
      <c r="BO1055" s="94"/>
      <c r="BP1055" s="94"/>
      <c r="BQ1055" s="94"/>
      <c r="BR1055" s="94"/>
      <c r="BS1055" s="94"/>
      <c r="BT1055" s="94"/>
      <c r="BU1055" s="94"/>
      <c r="BV1055" s="94"/>
      <c r="BW1055"/>
      <c r="BX1055" s="94"/>
      <c r="BY1055"/>
      <c r="BZ1055" s="94"/>
      <c r="CA1055" s="108"/>
      <c r="CB1055" s="108"/>
      <c r="CC1055" s="108"/>
      <c r="CD1055" s="108"/>
      <c r="CE1055" s="108"/>
      <c r="CF1055" s="108"/>
      <c r="CG1055" s="108"/>
      <c r="CH1055" s="94"/>
      <c r="CI1055" s="94"/>
      <c r="CJ1055" s="94"/>
      <c r="CK1055" s="94"/>
      <c r="CL1055" s="94"/>
      <c r="CM1055" s="94"/>
      <c r="CN1055" s="94"/>
      <c r="CO1055" s="94"/>
      <c r="CP1055" s="94"/>
      <c r="CQ1055" s="94"/>
      <c r="CR1055" s="94"/>
      <c r="CS1055" s="94"/>
      <c r="CT1055" s="94"/>
      <c r="CU1055" s="94"/>
      <c r="CV1055" s="94"/>
      <c r="CW1055" s="94"/>
      <c r="CX1055" s="94"/>
      <c r="CY1055" s="94"/>
      <c r="CZ1055" s="94"/>
      <c r="DA1055" s="94"/>
      <c r="DB1055" s="94"/>
      <c r="DC1055" s="94"/>
      <c r="DD1055"/>
      <c r="DE1055"/>
      <c r="DF1055"/>
      <c r="DG1055" s="94"/>
      <c r="DH1055" s="94"/>
      <c r="DI1055" s="94"/>
      <c r="DJ1055" s="94"/>
      <c r="DK1055" s="94"/>
      <c r="DL1055" s="68"/>
      <c r="DM1055" s="68"/>
      <c r="DN1055" s="68"/>
      <c r="DO1055" s="68"/>
      <c r="DP1055" s="68"/>
    </row>
    <row r="1056" spans="1:120" x14ac:dyDescent="0.25">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4"/>
      <c r="BB1056" s="94"/>
      <c r="BC1056" s="94"/>
      <c r="BD1056" s="94"/>
      <c r="BE1056" s="94"/>
      <c r="BF1056" s="94"/>
      <c r="BG1056" s="94"/>
      <c r="BH1056" s="94"/>
      <c r="BI1056" s="94"/>
      <c r="BJ1056" s="94"/>
      <c r="BK1056" s="94"/>
      <c r="BL1056" s="94"/>
      <c r="BM1056" s="94"/>
      <c r="BN1056" s="94"/>
      <c r="BO1056" s="94"/>
      <c r="BP1056" s="94"/>
      <c r="BQ1056" s="94"/>
      <c r="BR1056" s="94"/>
      <c r="BS1056" s="94"/>
      <c r="BT1056" s="94"/>
      <c r="BU1056" s="94"/>
      <c r="BV1056" s="94"/>
      <c r="BW1056"/>
      <c r="BX1056" s="94"/>
      <c r="BY1056"/>
      <c r="BZ1056" s="94"/>
      <c r="CA1056" s="108"/>
      <c r="CB1056" s="108"/>
      <c r="CC1056" s="108"/>
      <c r="CD1056" s="108"/>
      <c r="CE1056" s="108"/>
      <c r="CF1056" s="108"/>
      <c r="CG1056" s="108"/>
      <c r="CH1056" s="94"/>
      <c r="CI1056" s="94"/>
      <c r="CJ1056" s="94"/>
      <c r="CK1056" s="94"/>
      <c r="CL1056" s="94"/>
      <c r="CM1056" s="94"/>
      <c r="CN1056" s="94"/>
      <c r="CO1056" s="94"/>
      <c r="CP1056" s="94"/>
      <c r="CQ1056" s="94"/>
      <c r="CR1056" s="94"/>
      <c r="CS1056" s="94"/>
      <c r="CT1056" s="94"/>
      <c r="CU1056" s="94"/>
      <c r="CV1056" s="94"/>
      <c r="CW1056" s="94"/>
      <c r="CX1056" s="94"/>
      <c r="CY1056" s="94"/>
      <c r="CZ1056" s="94"/>
      <c r="DA1056" s="94"/>
      <c r="DB1056" s="94"/>
      <c r="DC1056" s="94"/>
      <c r="DD1056"/>
      <c r="DE1056"/>
      <c r="DF1056"/>
      <c r="DG1056" s="94"/>
      <c r="DH1056" s="94"/>
      <c r="DI1056" s="94"/>
      <c r="DJ1056" s="94"/>
      <c r="DK1056" s="94"/>
      <c r="DL1056" s="68"/>
      <c r="DM1056" s="68"/>
      <c r="DN1056" s="68"/>
      <c r="DO1056" s="68"/>
      <c r="DP1056" s="68"/>
    </row>
    <row r="1057" spans="1:120" x14ac:dyDescent="0.25">
      <c r="A1057" s="94"/>
      <c r="B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4"/>
      <c r="BB1057" s="94"/>
      <c r="BC1057" s="94"/>
      <c r="BD1057" s="94"/>
      <c r="BE1057" s="94"/>
      <c r="BF1057" s="94"/>
      <c r="BG1057" s="94"/>
      <c r="BH1057" s="94"/>
      <c r="BI1057" s="94"/>
      <c r="BJ1057" s="94"/>
      <c r="BK1057" s="94"/>
      <c r="BL1057" s="94"/>
      <c r="BM1057" s="94"/>
      <c r="BN1057" s="94"/>
      <c r="BO1057" s="94"/>
      <c r="BP1057" s="94"/>
      <c r="BQ1057" s="94"/>
      <c r="BR1057" s="94"/>
      <c r="BS1057" s="94"/>
      <c r="BT1057" s="94"/>
      <c r="BU1057" s="94"/>
      <c r="BV1057" s="94"/>
      <c r="BW1057"/>
      <c r="BX1057" s="94"/>
      <c r="BY1057"/>
      <c r="BZ1057" s="94"/>
      <c r="CA1057" s="108"/>
      <c r="CB1057" s="108"/>
      <c r="CC1057" s="108"/>
      <c r="CD1057" s="108"/>
      <c r="CE1057" s="108"/>
      <c r="CF1057" s="108"/>
      <c r="CG1057" s="108"/>
      <c r="CH1057" s="94"/>
      <c r="CI1057" s="94"/>
      <c r="CJ1057" s="94"/>
      <c r="CK1057" s="94"/>
      <c r="CL1057" s="94"/>
      <c r="CM1057" s="94"/>
      <c r="CN1057" s="94"/>
      <c r="CO1057" s="94"/>
      <c r="CP1057" s="94"/>
      <c r="CQ1057" s="94"/>
      <c r="CR1057" s="94"/>
      <c r="CS1057" s="94"/>
      <c r="CT1057" s="94"/>
      <c r="CU1057" s="94"/>
      <c r="CV1057" s="94"/>
      <c r="CW1057" s="94"/>
      <c r="CX1057" s="94"/>
      <c r="CY1057" s="94"/>
      <c r="CZ1057" s="94"/>
      <c r="DA1057" s="94"/>
      <c r="DB1057" s="94"/>
      <c r="DC1057" s="94"/>
      <c r="DD1057"/>
      <c r="DE1057"/>
      <c r="DF1057"/>
      <c r="DG1057" s="94"/>
      <c r="DH1057" s="94"/>
      <c r="DI1057" s="94"/>
      <c r="DJ1057" s="94"/>
      <c r="DK1057" s="94"/>
      <c r="DL1057" s="68"/>
      <c r="DM1057" s="68"/>
      <c r="DN1057" s="68"/>
      <c r="DO1057" s="68"/>
      <c r="DP1057" s="68"/>
    </row>
    <row r="1058" spans="1:120" x14ac:dyDescent="0.25">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c r="BX1058" s="94"/>
      <c r="BY1058"/>
      <c r="BZ1058" s="94"/>
      <c r="CA1058" s="108"/>
      <c r="CB1058" s="108"/>
      <c r="CC1058" s="108"/>
      <c r="CD1058" s="108"/>
      <c r="CE1058" s="108"/>
      <c r="CF1058" s="108"/>
      <c r="CG1058" s="108"/>
      <c r="CH1058" s="94"/>
      <c r="CI1058" s="94"/>
      <c r="CJ1058" s="94"/>
      <c r="CK1058" s="94"/>
      <c r="CL1058" s="94"/>
      <c r="CM1058" s="94"/>
      <c r="CN1058" s="94"/>
      <c r="CO1058" s="94"/>
      <c r="CP1058" s="94"/>
      <c r="CQ1058" s="94"/>
      <c r="CR1058" s="94"/>
      <c r="CS1058" s="94"/>
      <c r="CT1058" s="94"/>
      <c r="CU1058" s="94"/>
      <c r="CV1058" s="94"/>
      <c r="CW1058" s="94"/>
      <c r="CX1058" s="94"/>
      <c r="CY1058" s="94"/>
      <c r="CZ1058" s="94"/>
      <c r="DA1058" s="94"/>
      <c r="DB1058" s="94"/>
      <c r="DC1058" s="94"/>
      <c r="DD1058"/>
      <c r="DE1058"/>
      <c r="DF1058"/>
      <c r="DG1058" s="94"/>
      <c r="DH1058" s="94"/>
      <c r="DI1058" s="94"/>
      <c r="DJ1058" s="94"/>
      <c r="DK1058" s="94"/>
      <c r="DL1058" s="68"/>
      <c r="DM1058" s="68"/>
      <c r="DN1058" s="68"/>
      <c r="DO1058" s="68"/>
      <c r="DP1058" s="68"/>
    </row>
    <row r="1059" spans="1:120" x14ac:dyDescent="0.25">
      <c r="A1059" s="94"/>
      <c r="B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4"/>
      <c r="BB1059" s="94"/>
      <c r="BC1059" s="94"/>
      <c r="BD1059" s="94"/>
      <c r="BE1059" s="94"/>
      <c r="BF1059" s="94"/>
      <c r="BG1059" s="94"/>
      <c r="BH1059" s="94"/>
      <c r="BI1059" s="94"/>
      <c r="BJ1059" s="94"/>
      <c r="BK1059" s="94"/>
      <c r="BL1059" s="94"/>
      <c r="BM1059" s="94"/>
      <c r="BN1059" s="94"/>
      <c r="BO1059" s="94"/>
      <c r="BP1059" s="94"/>
      <c r="BQ1059" s="94"/>
      <c r="BR1059" s="94"/>
      <c r="BS1059" s="94"/>
      <c r="BT1059" s="94"/>
      <c r="BU1059" s="94"/>
      <c r="BV1059" s="94"/>
      <c r="BW1059"/>
      <c r="BX1059" s="94"/>
      <c r="BY1059"/>
      <c r="BZ1059" s="94"/>
      <c r="CA1059" s="108"/>
      <c r="CB1059" s="108"/>
      <c r="CC1059" s="108"/>
      <c r="CD1059" s="108"/>
      <c r="CE1059" s="108"/>
      <c r="CF1059" s="108"/>
      <c r="CG1059" s="108"/>
      <c r="CH1059" s="94"/>
      <c r="CI1059" s="94"/>
      <c r="CJ1059" s="94"/>
      <c r="CK1059" s="94"/>
      <c r="CL1059" s="94"/>
      <c r="CM1059" s="94"/>
      <c r="CN1059" s="94"/>
      <c r="CO1059" s="94"/>
      <c r="CP1059" s="94"/>
      <c r="CQ1059" s="94"/>
      <c r="CR1059" s="94"/>
      <c r="CS1059" s="94"/>
      <c r="CT1059" s="94"/>
      <c r="CU1059" s="94"/>
      <c r="CV1059" s="94"/>
      <c r="CW1059" s="94"/>
      <c r="CX1059" s="94"/>
      <c r="CY1059" s="94"/>
      <c r="CZ1059" s="94"/>
      <c r="DA1059" s="94"/>
      <c r="DB1059" s="94"/>
      <c r="DC1059" s="94"/>
      <c r="DD1059"/>
      <c r="DE1059"/>
      <c r="DF1059"/>
      <c r="DG1059" s="94"/>
      <c r="DH1059" s="94"/>
      <c r="DI1059" s="94"/>
      <c r="DJ1059" s="94"/>
      <c r="DK1059" s="94"/>
      <c r="DL1059" s="68"/>
      <c r="DM1059" s="68"/>
      <c r="DN1059" s="68"/>
      <c r="DO1059" s="68"/>
      <c r="DP1059" s="68"/>
    </row>
    <row r="1060" spans="1:120" x14ac:dyDescent="0.25">
      <c r="A1060" s="94"/>
      <c r="B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4"/>
      <c r="BB1060" s="94"/>
      <c r="BC1060" s="94"/>
      <c r="BD1060" s="94"/>
      <c r="BE1060" s="94"/>
      <c r="BF1060" s="94"/>
      <c r="BG1060" s="94"/>
      <c r="BH1060" s="94"/>
      <c r="BI1060" s="94"/>
      <c r="BJ1060" s="94"/>
      <c r="BK1060" s="94"/>
      <c r="BL1060" s="94"/>
      <c r="BM1060" s="94"/>
      <c r="BN1060" s="94"/>
      <c r="BO1060" s="94"/>
      <c r="BP1060" s="94"/>
      <c r="BQ1060" s="94"/>
      <c r="BR1060" s="94"/>
      <c r="BS1060" s="94"/>
      <c r="BT1060" s="94"/>
      <c r="BU1060" s="94"/>
      <c r="BV1060" s="94"/>
      <c r="BW1060"/>
      <c r="BX1060" s="94"/>
      <c r="BY1060"/>
      <c r="BZ1060" s="94"/>
      <c r="CA1060" s="108"/>
      <c r="CB1060" s="108"/>
      <c r="CC1060" s="108"/>
      <c r="CD1060" s="108"/>
      <c r="CE1060" s="108"/>
      <c r="CF1060" s="108"/>
      <c r="CG1060" s="108"/>
      <c r="CH1060" s="94"/>
      <c r="CI1060" s="94"/>
      <c r="CJ1060" s="94"/>
      <c r="CK1060" s="94"/>
      <c r="CL1060" s="94"/>
      <c r="CM1060" s="94"/>
      <c r="CN1060" s="94"/>
      <c r="CO1060" s="94"/>
      <c r="CP1060" s="94"/>
      <c r="CQ1060" s="94"/>
      <c r="CR1060" s="94"/>
      <c r="CS1060" s="94"/>
      <c r="CT1060" s="94"/>
      <c r="CU1060" s="94"/>
      <c r="CV1060" s="94"/>
      <c r="CW1060" s="94"/>
      <c r="CX1060" s="94"/>
      <c r="CY1060" s="94"/>
      <c r="CZ1060" s="94"/>
      <c r="DA1060" s="94"/>
      <c r="DB1060" s="94"/>
      <c r="DC1060" s="94"/>
      <c r="DD1060"/>
      <c r="DE1060"/>
      <c r="DF1060"/>
      <c r="DG1060" s="94"/>
      <c r="DH1060" s="94"/>
      <c r="DI1060" s="94"/>
      <c r="DJ1060" s="94"/>
      <c r="DK1060" s="94"/>
      <c r="DL1060" s="68"/>
      <c r="DM1060" s="68"/>
      <c r="DN1060" s="68"/>
      <c r="DO1060" s="68"/>
      <c r="DP1060" s="68"/>
    </row>
    <row r="1061" spans="1:120" x14ac:dyDescent="0.25">
      <c r="A1061" s="94"/>
      <c r="B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c r="BX1061" s="94"/>
      <c r="BY1061"/>
      <c r="BZ1061" s="94"/>
      <c r="CA1061" s="108"/>
      <c r="CB1061" s="108"/>
      <c r="CC1061" s="108"/>
      <c r="CD1061" s="108"/>
      <c r="CE1061" s="108"/>
      <c r="CF1061" s="108"/>
      <c r="CG1061" s="108"/>
      <c r="CH1061" s="94"/>
      <c r="CI1061" s="94"/>
      <c r="CJ1061" s="94"/>
      <c r="CK1061" s="94"/>
      <c r="CL1061" s="94"/>
      <c r="CM1061" s="94"/>
      <c r="CN1061" s="94"/>
      <c r="CO1061" s="94"/>
      <c r="CP1061" s="94"/>
      <c r="CQ1061" s="94"/>
      <c r="CR1061" s="94"/>
      <c r="CS1061" s="94"/>
      <c r="CT1061" s="94"/>
      <c r="CU1061" s="94"/>
      <c r="CV1061" s="94"/>
      <c r="CW1061" s="94"/>
      <c r="CX1061" s="94"/>
      <c r="CY1061" s="94"/>
      <c r="CZ1061" s="94"/>
      <c r="DA1061" s="94"/>
      <c r="DB1061" s="94"/>
      <c r="DC1061" s="94"/>
      <c r="DD1061"/>
      <c r="DE1061"/>
      <c r="DF1061"/>
      <c r="DG1061" s="94"/>
      <c r="DH1061" s="94"/>
      <c r="DI1061" s="94"/>
      <c r="DJ1061" s="94"/>
      <c r="DK1061" s="94"/>
      <c r="DL1061" s="68"/>
      <c r="DM1061" s="68"/>
      <c r="DN1061" s="68"/>
      <c r="DO1061" s="68"/>
      <c r="DP1061" s="68"/>
    </row>
    <row r="1062" spans="1:120" x14ac:dyDescent="0.25">
      <c r="A1062" s="94"/>
      <c r="B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4"/>
      <c r="BB1062" s="94"/>
      <c r="BC1062" s="94"/>
      <c r="BD1062" s="94"/>
      <c r="BE1062" s="94"/>
      <c r="BF1062" s="94"/>
      <c r="BG1062" s="94"/>
      <c r="BH1062" s="94"/>
      <c r="BI1062" s="94"/>
      <c r="BJ1062" s="94"/>
      <c r="BK1062" s="94"/>
      <c r="BL1062" s="94"/>
      <c r="BM1062" s="94"/>
      <c r="BN1062" s="94"/>
      <c r="BO1062" s="94"/>
      <c r="BP1062" s="94"/>
      <c r="BQ1062" s="94"/>
      <c r="BR1062" s="94"/>
      <c r="BS1062" s="94"/>
      <c r="BT1062" s="94"/>
      <c r="BU1062" s="94"/>
      <c r="BV1062" s="94"/>
      <c r="BW1062"/>
      <c r="BX1062" s="94"/>
      <c r="BY1062"/>
      <c r="BZ1062" s="94"/>
      <c r="CA1062" s="108"/>
      <c r="CB1062" s="108"/>
      <c r="CC1062" s="108"/>
      <c r="CD1062" s="108"/>
      <c r="CE1062" s="108"/>
      <c r="CF1062" s="108"/>
      <c r="CG1062" s="108"/>
      <c r="CH1062" s="94"/>
      <c r="CI1062" s="94"/>
      <c r="CJ1062" s="94"/>
      <c r="CK1062" s="94"/>
      <c r="CL1062" s="94"/>
      <c r="CM1062" s="94"/>
      <c r="CN1062" s="94"/>
      <c r="CO1062" s="94"/>
      <c r="CP1062" s="94"/>
      <c r="CQ1062" s="94"/>
      <c r="CR1062" s="94"/>
      <c r="CS1062" s="94"/>
      <c r="CT1062" s="94"/>
      <c r="CU1062" s="94"/>
      <c r="CV1062" s="94"/>
      <c r="CW1062" s="94"/>
      <c r="CX1062" s="94"/>
      <c r="CY1062" s="94"/>
      <c r="CZ1062" s="94"/>
      <c r="DA1062" s="94"/>
      <c r="DB1062" s="94"/>
      <c r="DC1062" s="94"/>
      <c r="DD1062"/>
      <c r="DE1062"/>
      <c r="DF1062"/>
      <c r="DG1062" s="94"/>
      <c r="DH1062" s="94"/>
      <c r="DI1062" s="94"/>
      <c r="DJ1062" s="94"/>
      <c r="DK1062" s="94"/>
      <c r="DL1062" s="68"/>
      <c r="DM1062" s="68"/>
      <c r="DN1062" s="68"/>
      <c r="DO1062" s="68"/>
      <c r="DP1062" s="68"/>
    </row>
    <row r="1063" spans="1:120" x14ac:dyDescent="0.25">
      <c r="A1063" s="94"/>
      <c r="B1063" s="94"/>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4"/>
      <c r="BB1063" s="94"/>
      <c r="BC1063" s="94"/>
      <c r="BD1063" s="94"/>
      <c r="BE1063" s="94"/>
      <c r="BF1063" s="94"/>
      <c r="BG1063" s="94"/>
      <c r="BH1063" s="94"/>
      <c r="BI1063" s="94"/>
      <c r="BJ1063" s="94"/>
      <c r="BK1063" s="94"/>
      <c r="BL1063" s="94"/>
      <c r="BM1063" s="94"/>
      <c r="BN1063" s="94"/>
      <c r="BO1063" s="94"/>
      <c r="BP1063" s="94"/>
      <c r="BQ1063" s="94"/>
      <c r="BR1063" s="94"/>
      <c r="BS1063" s="94"/>
      <c r="BT1063" s="94"/>
      <c r="BU1063" s="94"/>
      <c r="BV1063" s="94"/>
      <c r="BW1063"/>
      <c r="BX1063" s="94"/>
      <c r="BY1063"/>
      <c r="BZ1063" s="94"/>
      <c r="CA1063" s="108"/>
      <c r="CB1063" s="108"/>
      <c r="CC1063" s="108"/>
      <c r="CD1063" s="108"/>
      <c r="CE1063" s="108"/>
      <c r="CF1063" s="108"/>
      <c r="CG1063" s="108"/>
      <c r="CH1063" s="94"/>
      <c r="CI1063" s="94"/>
      <c r="CJ1063" s="94"/>
      <c r="CK1063" s="94"/>
      <c r="CL1063" s="94"/>
      <c r="CM1063" s="94"/>
      <c r="CN1063" s="94"/>
      <c r="CO1063" s="94"/>
      <c r="CP1063" s="94"/>
      <c r="CQ1063" s="94"/>
      <c r="CR1063" s="94"/>
      <c r="CS1063" s="94"/>
      <c r="CT1063" s="94"/>
      <c r="CU1063" s="94"/>
      <c r="CV1063" s="94"/>
      <c r="CW1063" s="94"/>
      <c r="CX1063" s="94"/>
      <c r="CY1063" s="94"/>
      <c r="CZ1063" s="94"/>
      <c r="DA1063" s="94"/>
      <c r="DB1063" s="94"/>
      <c r="DC1063" s="94"/>
      <c r="DD1063"/>
      <c r="DE1063"/>
      <c r="DF1063"/>
      <c r="DG1063" s="94"/>
      <c r="DH1063" s="94"/>
      <c r="DI1063" s="94"/>
      <c r="DJ1063" s="94"/>
      <c r="DK1063" s="94"/>
      <c r="DL1063" s="68"/>
      <c r="DM1063" s="68"/>
      <c r="DN1063" s="68"/>
      <c r="DO1063" s="68"/>
      <c r="DP1063" s="68"/>
    </row>
    <row r="1064" spans="1:120" x14ac:dyDescent="0.25">
      <c r="A1064" s="94"/>
      <c r="B1064" s="94"/>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c r="BX1064" s="94"/>
      <c r="BY1064"/>
      <c r="BZ1064" s="94"/>
      <c r="CA1064" s="108"/>
      <c r="CB1064" s="108"/>
      <c r="CC1064" s="108"/>
      <c r="CD1064" s="108"/>
      <c r="CE1064" s="108"/>
      <c r="CF1064" s="108"/>
      <c r="CG1064" s="108"/>
      <c r="CH1064" s="94"/>
      <c r="CI1064" s="94"/>
      <c r="CJ1064" s="94"/>
      <c r="CK1064" s="94"/>
      <c r="CL1064" s="94"/>
      <c r="CM1064" s="94"/>
      <c r="CN1064" s="94"/>
      <c r="CO1064" s="94"/>
      <c r="CP1064" s="94"/>
      <c r="CQ1064" s="94"/>
      <c r="CR1064" s="94"/>
      <c r="CS1064" s="94"/>
      <c r="CT1064" s="94"/>
      <c r="CU1064" s="94"/>
      <c r="CV1064" s="94"/>
      <c r="CW1064" s="94"/>
      <c r="CX1064" s="94"/>
      <c r="CY1064" s="94"/>
      <c r="CZ1064" s="94"/>
      <c r="DA1064" s="94"/>
      <c r="DB1064" s="94"/>
      <c r="DC1064" s="94"/>
      <c r="DD1064"/>
      <c r="DE1064"/>
      <c r="DF1064"/>
      <c r="DG1064" s="94"/>
      <c r="DH1064" s="94"/>
      <c r="DI1064" s="94"/>
      <c r="DJ1064" s="94"/>
      <c r="DK1064" s="94"/>
      <c r="DL1064" s="68"/>
      <c r="DM1064" s="68"/>
      <c r="DN1064" s="68"/>
      <c r="DO1064" s="68"/>
      <c r="DP1064" s="68"/>
    </row>
    <row r="1065" spans="1:120" x14ac:dyDescent="0.25">
      <c r="A1065" s="94"/>
      <c r="B1065" s="94"/>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4"/>
      <c r="BB1065" s="94"/>
      <c r="BC1065" s="94"/>
      <c r="BD1065" s="94"/>
      <c r="BE1065" s="94"/>
      <c r="BF1065" s="94"/>
      <c r="BG1065" s="94"/>
      <c r="BH1065" s="94"/>
      <c r="BI1065" s="94"/>
      <c r="BJ1065" s="94"/>
      <c r="BK1065" s="94"/>
      <c r="BL1065" s="94"/>
      <c r="BM1065" s="94"/>
      <c r="BN1065" s="94"/>
      <c r="BO1065" s="94"/>
      <c r="BP1065" s="94"/>
      <c r="BQ1065" s="94"/>
      <c r="BR1065" s="94"/>
      <c r="BS1065" s="94"/>
      <c r="BT1065" s="94"/>
      <c r="BU1065" s="94"/>
      <c r="BV1065" s="94"/>
      <c r="BW1065"/>
      <c r="BX1065" s="94"/>
      <c r="BY1065"/>
      <c r="BZ1065" s="94"/>
      <c r="CA1065" s="108"/>
      <c r="CB1065" s="108"/>
      <c r="CC1065" s="108"/>
      <c r="CD1065" s="108"/>
      <c r="CE1065" s="108"/>
      <c r="CF1065" s="108"/>
      <c r="CG1065" s="108"/>
      <c r="CH1065" s="94"/>
      <c r="CI1065" s="94"/>
      <c r="CJ1065" s="94"/>
      <c r="CK1065" s="94"/>
      <c r="CL1065" s="94"/>
      <c r="CM1065" s="94"/>
      <c r="CN1065" s="94"/>
      <c r="CO1065" s="94"/>
      <c r="CP1065" s="94"/>
      <c r="CQ1065" s="94"/>
      <c r="CR1065" s="94"/>
      <c r="CS1065" s="94"/>
      <c r="CT1065" s="94"/>
      <c r="CU1065" s="94"/>
      <c r="CV1065" s="94"/>
      <c r="CW1065" s="94"/>
      <c r="CX1065" s="94"/>
      <c r="CY1065" s="94"/>
      <c r="CZ1065" s="94"/>
      <c r="DA1065" s="94"/>
      <c r="DB1065" s="94"/>
      <c r="DC1065" s="94"/>
      <c r="DD1065"/>
      <c r="DE1065"/>
      <c r="DF1065"/>
      <c r="DG1065" s="94"/>
      <c r="DH1065" s="94"/>
      <c r="DI1065" s="94"/>
      <c r="DJ1065" s="94"/>
      <c r="DK1065" s="94"/>
      <c r="DL1065" s="68"/>
      <c r="DM1065" s="68"/>
      <c r="DN1065" s="68"/>
      <c r="DO1065" s="68"/>
      <c r="DP1065" s="68"/>
    </row>
    <row r="1066" spans="1:120" x14ac:dyDescent="0.25">
      <c r="A1066" s="94"/>
      <c r="B1066" s="94"/>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4"/>
      <c r="BB1066" s="94"/>
      <c r="BC1066" s="94"/>
      <c r="BD1066" s="94"/>
      <c r="BE1066" s="94"/>
      <c r="BF1066" s="94"/>
      <c r="BG1066" s="94"/>
      <c r="BH1066" s="94"/>
      <c r="BI1066" s="94"/>
      <c r="BJ1066" s="94"/>
      <c r="BK1066" s="94"/>
      <c r="BL1066" s="94"/>
      <c r="BM1066" s="94"/>
      <c r="BN1066" s="94"/>
      <c r="BO1066" s="94"/>
      <c r="BP1066" s="94"/>
      <c r="BQ1066" s="94"/>
      <c r="BR1066" s="94"/>
      <c r="BS1066" s="94"/>
      <c r="BT1066" s="94"/>
      <c r="BU1066" s="94"/>
      <c r="BV1066" s="94"/>
      <c r="BW1066"/>
      <c r="BX1066" s="94"/>
      <c r="BY1066"/>
      <c r="BZ1066" s="94"/>
      <c r="CA1066" s="108"/>
      <c r="CB1066" s="108"/>
      <c r="CC1066" s="108"/>
      <c r="CD1066" s="108"/>
      <c r="CE1066" s="108"/>
      <c r="CF1066" s="108"/>
      <c r="CG1066" s="108"/>
      <c r="CH1066" s="94"/>
      <c r="CI1066" s="94"/>
      <c r="CJ1066" s="94"/>
      <c r="CK1066" s="94"/>
      <c r="CL1066" s="94"/>
      <c r="CM1066" s="94"/>
      <c r="CN1066" s="94"/>
      <c r="CO1066" s="94"/>
      <c r="CP1066" s="94"/>
      <c r="CQ1066" s="94"/>
      <c r="CR1066" s="94"/>
      <c r="CS1066" s="94"/>
      <c r="CT1066" s="94"/>
      <c r="CU1066" s="94"/>
      <c r="CV1066" s="94"/>
      <c r="CW1066" s="94"/>
      <c r="CX1066" s="94"/>
      <c r="CY1066" s="94"/>
      <c r="CZ1066" s="94"/>
      <c r="DA1066" s="94"/>
      <c r="DB1066" s="94"/>
      <c r="DC1066" s="94"/>
      <c r="DD1066"/>
      <c r="DE1066"/>
      <c r="DF1066"/>
      <c r="DG1066" s="94"/>
      <c r="DH1066" s="94"/>
      <c r="DI1066" s="94"/>
      <c r="DJ1066" s="94"/>
      <c r="DK1066" s="94"/>
      <c r="DL1066" s="68"/>
      <c r="DM1066" s="68"/>
      <c r="DN1066" s="68"/>
      <c r="DO1066" s="68"/>
      <c r="DP1066" s="68"/>
    </row>
    <row r="1067" spans="1:120" x14ac:dyDescent="0.25">
      <c r="A1067" s="94"/>
      <c r="B1067" s="94"/>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c r="BX1067" s="94"/>
      <c r="BY1067"/>
      <c r="BZ1067" s="94"/>
      <c r="CA1067" s="108"/>
      <c r="CB1067" s="108"/>
      <c r="CC1067" s="108"/>
      <c r="CD1067" s="108"/>
      <c r="CE1067" s="108"/>
      <c r="CF1067" s="108"/>
      <c r="CG1067" s="108"/>
      <c r="CH1067" s="94"/>
      <c r="CI1067" s="94"/>
      <c r="CJ1067" s="94"/>
      <c r="CK1067" s="94"/>
      <c r="CL1067" s="94"/>
      <c r="CM1067" s="94"/>
      <c r="CN1067" s="94"/>
      <c r="CO1067" s="94"/>
      <c r="CP1067" s="94"/>
      <c r="CQ1067" s="94"/>
      <c r="CR1067" s="94"/>
      <c r="CS1067" s="94"/>
      <c r="CT1067" s="94"/>
      <c r="CU1067" s="94"/>
      <c r="CV1067" s="94"/>
      <c r="CW1067" s="94"/>
      <c r="CX1067" s="94"/>
      <c r="CY1067" s="94"/>
      <c r="CZ1067" s="94"/>
      <c r="DA1067" s="94"/>
      <c r="DB1067" s="94"/>
      <c r="DC1067" s="94"/>
      <c r="DD1067"/>
      <c r="DE1067"/>
      <c r="DF1067"/>
      <c r="DG1067" s="94"/>
      <c r="DH1067" s="94"/>
      <c r="DI1067" s="94"/>
      <c r="DJ1067" s="94"/>
      <c r="DK1067" s="94"/>
      <c r="DL1067" s="68"/>
      <c r="DM1067" s="68"/>
      <c r="DN1067" s="68"/>
      <c r="DO1067" s="68"/>
      <c r="DP1067" s="68"/>
    </row>
    <row r="1068" spans="1:120" x14ac:dyDescent="0.25">
      <c r="A1068" s="94"/>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4"/>
      <c r="BB1068" s="94"/>
      <c r="BC1068" s="94"/>
      <c r="BD1068" s="94"/>
      <c r="BE1068" s="94"/>
      <c r="BF1068" s="94"/>
      <c r="BG1068" s="94"/>
      <c r="BH1068" s="94"/>
      <c r="BI1068" s="94"/>
      <c r="BJ1068" s="94"/>
      <c r="BK1068" s="94"/>
      <c r="BL1068" s="94"/>
      <c r="BM1068" s="94"/>
      <c r="BN1068" s="94"/>
      <c r="BO1068" s="94"/>
      <c r="BP1068" s="94"/>
      <c r="BQ1068" s="94"/>
      <c r="BR1068" s="94"/>
      <c r="BS1068" s="94"/>
      <c r="BT1068" s="94"/>
      <c r="BU1068" s="94"/>
      <c r="BV1068" s="94"/>
      <c r="BW1068"/>
      <c r="BX1068" s="94"/>
      <c r="BY1068"/>
      <c r="BZ1068" s="94"/>
      <c r="CA1068" s="108"/>
      <c r="CB1068" s="108"/>
      <c r="CC1068" s="108"/>
      <c r="CD1068" s="108"/>
      <c r="CE1068" s="108"/>
      <c r="CF1068" s="108"/>
      <c r="CG1068" s="108"/>
      <c r="CH1068" s="94"/>
      <c r="CI1068" s="94"/>
      <c r="CJ1068" s="94"/>
      <c r="CK1068" s="94"/>
      <c r="CL1068" s="94"/>
      <c r="CM1068" s="94"/>
      <c r="CN1068" s="94"/>
      <c r="CO1068" s="94"/>
      <c r="CP1068" s="94"/>
      <c r="CQ1068" s="94"/>
      <c r="CR1068" s="94"/>
      <c r="CS1068" s="94"/>
      <c r="CT1068" s="94"/>
      <c r="CU1068" s="94"/>
      <c r="CV1068" s="94"/>
      <c r="CW1068" s="94"/>
      <c r="CX1068" s="94"/>
      <c r="CY1068" s="94"/>
      <c r="CZ1068" s="94"/>
      <c r="DA1068" s="94"/>
      <c r="DB1068" s="94"/>
      <c r="DC1068" s="94"/>
      <c r="DD1068"/>
      <c r="DE1068"/>
      <c r="DF1068"/>
      <c r="DG1068" s="94"/>
      <c r="DH1068" s="94"/>
      <c r="DI1068" s="94"/>
      <c r="DJ1068" s="94"/>
      <c r="DK1068" s="94"/>
      <c r="DL1068" s="68"/>
      <c r="DM1068" s="68"/>
      <c r="DN1068" s="68"/>
      <c r="DO1068" s="68"/>
      <c r="DP1068" s="68"/>
    </row>
    <row r="1069" spans="1:120" x14ac:dyDescent="0.25">
      <c r="A1069" s="94"/>
      <c r="B1069" s="94"/>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4"/>
      <c r="BB1069" s="94"/>
      <c r="BC1069" s="94"/>
      <c r="BD1069" s="94"/>
      <c r="BE1069" s="94"/>
      <c r="BF1069" s="94"/>
      <c r="BG1069" s="94"/>
      <c r="BH1069" s="94"/>
      <c r="BI1069" s="94"/>
      <c r="BJ1069" s="94"/>
      <c r="BK1069" s="94"/>
      <c r="BL1069" s="94"/>
      <c r="BM1069" s="94"/>
      <c r="BN1069" s="94"/>
      <c r="BO1069" s="94"/>
      <c r="BP1069" s="94"/>
      <c r="BQ1069" s="94"/>
      <c r="BR1069" s="94"/>
      <c r="BS1069" s="94"/>
      <c r="BT1069" s="94"/>
      <c r="BU1069" s="94"/>
      <c r="BV1069" s="94"/>
      <c r="BW1069"/>
      <c r="BX1069" s="94"/>
      <c r="BY1069"/>
      <c r="BZ1069" s="94"/>
      <c r="CA1069" s="108"/>
      <c r="CB1069" s="108"/>
      <c r="CC1069" s="108"/>
      <c r="CD1069" s="108"/>
      <c r="CE1069" s="108"/>
      <c r="CF1069" s="108"/>
      <c r="CG1069" s="108"/>
      <c r="CH1069" s="94"/>
      <c r="CI1069" s="94"/>
      <c r="CJ1069" s="94"/>
      <c r="CK1069" s="94"/>
      <c r="CL1069" s="94"/>
      <c r="CM1069" s="94"/>
      <c r="CN1069" s="94"/>
      <c r="CO1069" s="94"/>
      <c r="CP1069" s="94"/>
      <c r="CQ1069" s="94"/>
      <c r="CR1069" s="94"/>
      <c r="CS1069" s="94"/>
      <c r="CT1069" s="94"/>
      <c r="CU1069" s="94"/>
      <c r="CV1069" s="94"/>
      <c r="CW1069" s="94"/>
      <c r="CX1069" s="94"/>
      <c r="CY1069" s="94"/>
      <c r="CZ1069" s="94"/>
      <c r="DA1069" s="94"/>
      <c r="DB1069" s="94"/>
      <c r="DC1069" s="94"/>
      <c r="DD1069"/>
      <c r="DE1069"/>
      <c r="DF1069"/>
      <c r="DG1069" s="94"/>
      <c r="DH1069" s="94"/>
      <c r="DI1069" s="94"/>
      <c r="DJ1069" s="94"/>
      <c r="DK1069" s="94"/>
      <c r="DL1069" s="68"/>
      <c r="DM1069" s="68"/>
      <c r="DN1069" s="68"/>
      <c r="DO1069" s="68"/>
      <c r="DP1069" s="68"/>
    </row>
    <row r="1070" spans="1:120" x14ac:dyDescent="0.25">
      <c r="A1070" s="94"/>
      <c r="B1070" s="94"/>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c r="BX1070" s="94"/>
      <c r="BY1070"/>
      <c r="BZ1070" s="94"/>
      <c r="CA1070" s="108"/>
      <c r="CB1070" s="108"/>
      <c r="CC1070" s="108"/>
      <c r="CD1070" s="108"/>
      <c r="CE1070" s="108"/>
      <c r="CF1070" s="108"/>
      <c r="CG1070" s="108"/>
      <c r="CH1070" s="94"/>
      <c r="CI1070" s="94"/>
      <c r="CJ1070" s="94"/>
      <c r="CK1070" s="94"/>
      <c r="CL1070" s="94"/>
      <c r="CM1070" s="94"/>
      <c r="CN1070" s="94"/>
      <c r="CO1070" s="94"/>
      <c r="CP1070" s="94"/>
      <c r="CQ1070" s="94"/>
      <c r="CR1070" s="94"/>
      <c r="CS1070" s="94"/>
      <c r="CT1070" s="94"/>
      <c r="CU1070" s="94"/>
      <c r="CV1070" s="94"/>
      <c r="CW1070" s="94"/>
      <c r="CX1070" s="94"/>
      <c r="CY1070" s="94"/>
      <c r="CZ1070" s="94"/>
      <c r="DA1070" s="94"/>
      <c r="DB1070" s="94"/>
      <c r="DC1070" s="94"/>
      <c r="DD1070"/>
      <c r="DE1070"/>
      <c r="DF1070"/>
      <c r="DG1070" s="94"/>
      <c r="DH1070" s="94"/>
      <c r="DI1070" s="94"/>
      <c r="DJ1070" s="94"/>
      <c r="DK1070" s="94"/>
      <c r="DL1070" s="68"/>
      <c r="DM1070" s="68"/>
      <c r="DN1070" s="68"/>
      <c r="DO1070" s="68"/>
      <c r="DP1070" s="68"/>
    </row>
    <row r="1071" spans="1:120" x14ac:dyDescent="0.25">
      <c r="A1071" s="94"/>
      <c r="B1071" s="94"/>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4"/>
      <c r="BB1071" s="94"/>
      <c r="BC1071" s="94"/>
      <c r="BD1071" s="94"/>
      <c r="BE1071" s="94"/>
      <c r="BF1071" s="94"/>
      <c r="BG1071" s="94"/>
      <c r="BH1071" s="94"/>
      <c r="BI1071" s="94"/>
      <c r="BJ1071" s="94"/>
      <c r="BK1071" s="94"/>
      <c r="BL1071" s="94"/>
      <c r="BM1071" s="94"/>
      <c r="BN1071" s="94"/>
      <c r="BO1071" s="94"/>
      <c r="BP1071" s="94"/>
      <c r="BQ1071" s="94"/>
      <c r="BR1071" s="94"/>
      <c r="BS1071" s="94"/>
      <c r="BT1071" s="94"/>
      <c r="BU1071" s="94"/>
      <c r="BV1071" s="94"/>
      <c r="BW1071"/>
      <c r="BX1071" s="94"/>
      <c r="BY1071"/>
      <c r="BZ1071" s="94"/>
      <c r="CA1071" s="108"/>
      <c r="CB1071" s="108"/>
      <c r="CC1071" s="108"/>
      <c r="CD1071" s="108"/>
      <c r="CE1071" s="108"/>
      <c r="CF1071" s="108"/>
      <c r="CG1071" s="108"/>
      <c r="CH1071" s="94"/>
      <c r="CI1071" s="94"/>
      <c r="CJ1071" s="94"/>
      <c r="CK1071" s="94"/>
      <c r="CL1071" s="94"/>
      <c r="CM1071" s="94"/>
      <c r="CN1071" s="94"/>
      <c r="CO1071" s="94"/>
      <c r="CP1071" s="94"/>
      <c r="CQ1071" s="94"/>
      <c r="CR1071" s="94"/>
      <c r="CS1071" s="94"/>
      <c r="CT1071" s="94"/>
      <c r="CU1071" s="94"/>
      <c r="CV1071" s="94"/>
      <c r="CW1071" s="94"/>
      <c r="CX1071" s="94"/>
      <c r="CY1071" s="94"/>
      <c r="CZ1071" s="94"/>
      <c r="DA1071" s="94"/>
      <c r="DB1071" s="94"/>
      <c r="DC1071" s="94"/>
      <c r="DD1071"/>
      <c r="DE1071"/>
      <c r="DF1071"/>
      <c r="DG1071" s="94"/>
      <c r="DH1071" s="94"/>
      <c r="DI1071" s="94"/>
      <c r="DJ1071" s="94"/>
      <c r="DK1071" s="94"/>
      <c r="DL1071" s="68"/>
      <c r="DM1071" s="68"/>
      <c r="DN1071" s="68"/>
      <c r="DO1071" s="68"/>
      <c r="DP1071" s="68"/>
    </row>
    <row r="1072" spans="1:120" x14ac:dyDescent="0.25">
      <c r="A1072" s="94"/>
      <c r="B1072" s="94"/>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4"/>
      <c r="BB1072" s="94"/>
      <c r="BC1072" s="94"/>
      <c r="BD1072" s="94"/>
      <c r="BE1072" s="94"/>
      <c r="BF1072" s="94"/>
      <c r="BG1072" s="94"/>
      <c r="BH1072" s="94"/>
      <c r="BI1072" s="94"/>
      <c r="BJ1072" s="94"/>
      <c r="BK1072" s="94"/>
      <c r="BL1072" s="94"/>
      <c r="BM1072" s="94"/>
      <c r="BN1072" s="94"/>
      <c r="BO1072" s="94"/>
      <c r="BP1072" s="94"/>
      <c r="BQ1072" s="94"/>
      <c r="BR1072" s="94"/>
      <c r="BS1072" s="94"/>
      <c r="BT1072" s="94"/>
      <c r="BU1072" s="94"/>
      <c r="BV1072" s="94"/>
      <c r="BW1072"/>
      <c r="BX1072" s="94"/>
      <c r="BY1072"/>
      <c r="BZ1072" s="94"/>
      <c r="CA1072" s="108"/>
      <c r="CB1072" s="108"/>
      <c r="CC1072" s="108"/>
      <c r="CD1072" s="108"/>
      <c r="CE1072" s="108"/>
      <c r="CF1072" s="108"/>
      <c r="CG1072" s="108"/>
      <c r="CH1072" s="94"/>
      <c r="CI1072" s="94"/>
      <c r="CJ1072" s="94"/>
      <c r="CK1072" s="94"/>
      <c r="CL1072" s="94"/>
      <c r="CM1072" s="94"/>
      <c r="CN1072" s="94"/>
      <c r="CO1072" s="94"/>
      <c r="CP1072" s="94"/>
      <c r="CQ1072" s="94"/>
      <c r="CR1072" s="94"/>
      <c r="CS1072" s="94"/>
      <c r="CT1072" s="94"/>
      <c r="CU1072" s="94"/>
      <c r="CV1072" s="94"/>
      <c r="CW1072" s="94"/>
      <c r="CX1072" s="94"/>
      <c r="CY1072" s="94"/>
      <c r="CZ1072" s="94"/>
      <c r="DA1072" s="94"/>
      <c r="DB1072" s="94"/>
      <c r="DC1072" s="94"/>
      <c r="DD1072"/>
      <c r="DE1072"/>
      <c r="DF1072"/>
      <c r="DG1072" s="94"/>
      <c r="DH1072" s="94"/>
      <c r="DI1072" s="94"/>
      <c r="DJ1072" s="94"/>
      <c r="DK1072" s="94"/>
      <c r="DL1072" s="68"/>
      <c r="DM1072" s="68"/>
      <c r="DN1072" s="68"/>
      <c r="DO1072" s="68"/>
      <c r="DP1072" s="68"/>
    </row>
    <row r="1073" spans="1:120" x14ac:dyDescent="0.25">
      <c r="A1073" s="94"/>
      <c r="B1073" s="94"/>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c r="BX1073" s="94"/>
      <c r="BY1073"/>
      <c r="BZ1073" s="94"/>
      <c r="CA1073" s="108"/>
      <c r="CB1073" s="108"/>
      <c r="CC1073" s="108"/>
      <c r="CD1073" s="108"/>
      <c r="CE1073" s="108"/>
      <c r="CF1073" s="108"/>
      <c r="CG1073" s="108"/>
      <c r="CH1073" s="94"/>
      <c r="CI1073" s="94"/>
      <c r="CJ1073" s="94"/>
      <c r="CK1073" s="94"/>
      <c r="CL1073" s="94"/>
      <c r="CM1073" s="94"/>
      <c r="CN1073" s="94"/>
      <c r="CO1073" s="94"/>
      <c r="CP1073" s="94"/>
      <c r="CQ1073" s="94"/>
      <c r="CR1073" s="94"/>
      <c r="CS1073" s="94"/>
      <c r="CT1073" s="94"/>
      <c r="CU1073" s="94"/>
      <c r="CV1073" s="94"/>
      <c r="CW1073" s="94"/>
      <c r="CX1073" s="94"/>
      <c r="CY1073" s="94"/>
      <c r="CZ1073" s="94"/>
      <c r="DA1073" s="94"/>
      <c r="DB1073" s="94"/>
      <c r="DC1073" s="94"/>
      <c r="DD1073"/>
      <c r="DE1073"/>
      <c r="DF1073"/>
      <c r="DG1073" s="94"/>
      <c r="DH1073" s="94"/>
      <c r="DI1073" s="94"/>
      <c r="DJ1073" s="94"/>
      <c r="DK1073" s="94"/>
      <c r="DL1073" s="68"/>
      <c r="DM1073" s="68"/>
      <c r="DN1073" s="68"/>
      <c r="DO1073" s="68"/>
      <c r="DP1073" s="68"/>
    </row>
    <row r="1074" spans="1:120" x14ac:dyDescent="0.25">
      <c r="A1074" s="94"/>
      <c r="B1074" s="94"/>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4"/>
      <c r="BB1074" s="94"/>
      <c r="BC1074" s="94"/>
      <c r="BD1074" s="94"/>
      <c r="BE1074" s="94"/>
      <c r="BF1074" s="94"/>
      <c r="BG1074" s="94"/>
      <c r="BH1074" s="94"/>
      <c r="BI1074" s="94"/>
      <c r="BJ1074" s="94"/>
      <c r="BK1074" s="94"/>
      <c r="BL1074" s="94"/>
      <c r="BM1074" s="94"/>
      <c r="BN1074" s="94"/>
      <c r="BO1074" s="94"/>
      <c r="BP1074" s="94"/>
      <c r="BQ1074" s="94"/>
      <c r="BR1074" s="94"/>
      <c r="BS1074" s="94"/>
      <c r="BT1074" s="94"/>
      <c r="BU1074" s="94"/>
      <c r="BV1074" s="94"/>
      <c r="BW1074"/>
      <c r="BX1074" s="94"/>
      <c r="BY1074"/>
      <c r="BZ1074" s="94"/>
      <c r="CA1074" s="108"/>
      <c r="CB1074" s="108"/>
      <c r="CC1074" s="108"/>
      <c r="CD1074" s="108"/>
      <c r="CE1074" s="108"/>
      <c r="CF1074" s="108"/>
      <c r="CG1074" s="108"/>
      <c r="CH1074" s="94"/>
      <c r="CI1074" s="94"/>
      <c r="CJ1074" s="94"/>
      <c r="CK1074" s="94"/>
      <c r="CL1074" s="94"/>
      <c r="CM1074" s="94"/>
      <c r="CN1074" s="94"/>
      <c r="CO1074" s="94"/>
      <c r="CP1074" s="94"/>
      <c r="CQ1074" s="94"/>
      <c r="CR1074" s="94"/>
      <c r="CS1074" s="94"/>
      <c r="CT1074" s="94"/>
      <c r="CU1074" s="94"/>
      <c r="CV1074" s="94"/>
      <c r="CW1074" s="94"/>
      <c r="CX1074" s="94"/>
      <c r="CY1074" s="94"/>
      <c r="CZ1074" s="94"/>
      <c r="DA1074" s="94"/>
      <c r="DB1074" s="94"/>
      <c r="DC1074" s="94"/>
      <c r="DD1074"/>
      <c r="DE1074"/>
      <c r="DF1074"/>
      <c r="DG1074" s="94"/>
      <c r="DH1074" s="94"/>
      <c r="DI1074" s="94"/>
      <c r="DJ1074" s="94"/>
      <c r="DK1074" s="94"/>
      <c r="DL1074" s="68"/>
      <c r="DM1074" s="68"/>
      <c r="DN1074" s="68"/>
      <c r="DO1074" s="68"/>
      <c r="DP1074" s="68"/>
    </row>
    <row r="1075" spans="1:120" x14ac:dyDescent="0.25">
      <c r="A1075" s="94"/>
      <c r="B1075" s="94"/>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4"/>
      <c r="BB1075" s="94"/>
      <c r="BC1075" s="94"/>
      <c r="BD1075" s="94"/>
      <c r="BE1075" s="94"/>
      <c r="BF1075" s="94"/>
      <c r="BG1075" s="94"/>
      <c r="BH1075" s="94"/>
      <c r="BI1075" s="94"/>
      <c r="BJ1075" s="94"/>
      <c r="BK1075" s="94"/>
      <c r="BL1075" s="94"/>
      <c r="BM1075" s="94"/>
      <c r="BN1075" s="94"/>
      <c r="BO1075" s="94"/>
      <c r="BP1075" s="94"/>
      <c r="BQ1075" s="94"/>
      <c r="BR1075" s="94"/>
      <c r="BS1075" s="94"/>
      <c r="BT1075" s="94"/>
      <c r="BU1075" s="94"/>
      <c r="BV1075" s="94"/>
      <c r="BW1075"/>
      <c r="BX1075" s="94"/>
      <c r="BY1075"/>
      <c r="BZ1075" s="94"/>
      <c r="CA1075" s="108"/>
      <c r="CB1075" s="108"/>
      <c r="CC1075" s="108"/>
      <c r="CD1075" s="108"/>
      <c r="CE1075" s="108"/>
      <c r="CF1075" s="108"/>
      <c r="CG1075" s="108"/>
      <c r="CH1075" s="94"/>
      <c r="CI1075" s="94"/>
      <c r="CJ1075" s="94"/>
      <c r="CK1075" s="94"/>
      <c r="CL1075" s="94"/>
      <c r="CM1075" s="94"/>
      <c r="CN1075" s="94"/>
      <c r="CO1075" s="94"/>
      <c r="CP1075" s="94"/>
      <c r="CQ1075" s="94"/>
      <c r="CR1075" s="94"/>
      <c r="CS1075" s="94"/>
      <c r="CT1075" s="94"/>
      <c r="CU1075" s="94"/>
      <c r="CV1075" s="94"/>
      <c r="CW1075" s="94"/>
      <c r="CX1075" s="94"/>
      <c r="CY1075" s="94"/>
      <c r="CZ1075" s="94"/>
      <c r="DA1075" s="94"/>
      <c r="DB1075" s="94"/>
      <c r="DC1075" s="94"/>
      <c r="DD1075"/>
      <c r="DE1075"/>
      <c r="DF1075"/>
      <c r="DG1075" s="94"/>
      <c r="DH1075" s="94"/>
      <c r="DI1075" s="94"/>
      <c r="DJ1075" s="94"/>
      <c r="DK1075" s="94"/>
      <c r="DL1075" s="68"/>
      <c r="DM1075" s="68"/>
      <c r="DN1075" s="68"/>
      <c r="DO1075" s="68"/>
      <c r="DP1075" s="68"/>
    </row>
    <row r="1076" spans="1:120" x14ac:dyDescent="0.25">
      <c r="A1076" s="94"/>
      <c r="B1076" s="94"/>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4"/>
      <c r="BB1076" s="94"/>
      <c r="BC1076" s="94"/>
      <c r="BD1076" s="94"/>
      <c r="BE1076" s="94"/>
      <c r="BF1076" s="94"/>
      <c r="BG1076" s="94"/>
      <c r="BH1076" s="94"/>
      <c r="BI1076" s="94"/>
      <c r="BJ1076" s="94"/>
      <c r="BK1076" s="94"/>
      <c r="BL1076" s="94"/>
      <c r="BM1076" s="94"/>
      <c r="BN1076" s="94"/>
      <c r="BO1076" s="94"/>
      <c r="BP1076" s="94"/>
      <c r="BQ1076" s="94"/>
      <c r="BR1076" s="94"/>
      <c r="BS1076" s="94"/>
      <c r="BT1076" s="94"/>
      <c r="BU1076" s="94"/>
      <c r="BV1076" s="94"/>
      <c r="BW1076"/>
      <c r="BX1076" s="94"/>
      <c r="BY1076"/>
      <c r="BZ1076" s="94"/>
      <c r="CA1076" s="108"/>
      <c r="CB1076" s="108"/>
      <c r="CC1076" s="108"/>
      <c r="CD1076" s="108"/>
      <c r="CE1076" s="108"/>
      <c r="CF1076" s="108"/>
      <c r="CG1076" s="108"/>
      <c r="CH1076" s="94"/>
      <c r="CI1076" s="94"/>
      <c r="CJ1076" s="94"/>
      <c r="CK1076" s="94"/>
      <c r="CL1076" s="94"/>
      <c r="CM1076" s="94"/>
      <c r="CN1076" s="94"/>
      <c r="CO1076" s="94"/>
      <c r="CP1076" s="94"/>
      <c r="CQ1076" s="94"/>
      <c r="CR1076" s="94"/>
      <c r="CS1076" s="94"/>
      <c r="CT1076" s="94"/>
      <c r="CU1076" s="94"/>
      <c r="CV1076" s="94"/>
      <c r="CW1076" s="94"/>
      <c r="CX1076" s="94"/>
      <c r="CY1076" s="94"/>
      <c r="CZ1076" s="94"/>
      <c r="DA1076" s="94"/>
      <c r="DB1076" s="94"/>
      <c r="DC1076" s="94"/>
      <c r="DD1076"/>
      <c r="DE1076"/>
      <c r="DF1076"/>
      <c r="DG1076" s="94"/>
      <c r="DH1076" s="94"/>
      <c r="DI1076" s="94"/>
      <c r="DJ1076" s="94"/>
      <c r="DK1076" s="94"/>
      <c r="DL1076" s="68"/>
      <c r="DM1076" s="68"/>
      <c r="DN1076" s="68"/>
      <c r="DO1076" s="68"/>
      <c r="DP1076" s="68"/>
    </row>
    <row r="1077" spans="1:120" x14ac:dyDescent="0.25">
      <c r="A1077" s="94"/>
      <c r="B1077" s="94"/>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4"/>
      <c r="BB1077" s="94"/>
      <c r="BC1077" s="94"/>
      <c r="BD1077" s="94"/>
      <c r="BE1077" s="94"/>
      <c r="BF1077" s="94"/>
      <c r="BG1077" s="94"/>
      <c r="BH1077" s="94"/>
      <c r="BI1077" s="94"/>
      <c r="BJ1077" s="94"/>
      <c r="BK1077" s="94"/>
      <c r="BL1077" s="94"/>
      <c r="BM1077" s="94"/>
      <c r="BN1077" s="94"/>
      <c r="BO1077" s="94"/>
      <c r="BP1077" s="94"/>
      <c r="BQ1077" s="94"/>
      <c r="BR1077" s="94"/>
      <c r="BS1077" s="94"/>
      <c r="BT1077" s="94"/>
      <c r="BU1077" s="94"/>
      <c r="BV1077" s="94"/>
      <c r="BW1077"/>
      <c r="BX1077" s="94"/>
      <c r="BY1077"/>
      <c r="BZ1077" s="94"/>
      <c r="CA1077" s="108"/>
      <c r="CB1077" s="108"/>
      <c r="CC1077" s="108"/>
      <c r="CD1077" s="108"/>
      <c r="CE1077" s="108"/>
      <c r="CF1077" s="108"/>
      <c r="CG1077" s="108"/>
      <c r="CH1077" s="94"/>
      <c r="CI1077" s="94"/>
      <c r="CJ1077" s="94"/>
      <c r="CK1077" s="94"/>
      <c r="CL1077" s="94"/>
      <c r="CM1077" s="94"/>
      <c r="CN1077" s="94"/>
      <c r="CO1077" s="94"/>
      <c r="CP1077" s="94"/>
      <c r="CQ1077" s="94"/>
      <c r="CR1077" s="94"/>
      <c r="CS1077" s="94"/>
      <c r="CT1077" s="94"/>
      <c r="CU1077" s="94"/>
      <c r="CV1077" s="94"/>
      <c r="CW1077" s="94"/>
      <c r="CX1077" s="94"/>
      <c r="CY1077" s="94"/>
      <c r="CZ1077" s="94"/>
      <c r="DA1077" s="94"/>
      <c r="DB1077" s="94"/>
      <c r="DC1077" s="94"/>
      <c r="DD1077"/>
      <c r="DE1077"/>
      <c r="DF1077"/>
      <c r="DG1077" s="94"/>
      <c r="DH1077" s="94"/>
      <c r="DI1077" s="94"/>
      <c r="DJ1077" s="94"/>
      <c r="DK1077" s="94"/>
      <c r="DL1077" s="68"/>
      <c r="DM1077" s="68"/>
      <c r="DN1077" s="68"/>
      <c r="DO1077" s="68"/>
      <c r="DP1077" s="68"/>
    </row>
    <row r="1078" spans="1:120" x14ac:dyDescent="0.25">
      <c r="A1078" s="94"/>
      <c r="B1078" s="94"/>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4"/>
      <c r="BB1078" s="94"/>
      <c r="BC1078" s="94"/>
      <c r="BD1078" s="94"/>
      <c r="BE1078" s="94"/>
      <c r="BF1078" s="94"/>
      <c r="BG1078" s="94"/>
      <c r="BH1078" s="94"/>
      <c r="BI1078" s="94"/>
      <c r="BJ1078" s="94"/>
      <c r="BK1078" s="94"/>
      <c r="BL1078" s="94"/>
      <c r="BM1078" s="94"/>
      <c r="BN1078" s="94"/>
      <c r="BO1078" s="94"/>
      <c r="BP1078" s="94"/>
      <c r="BQ1078" s="94"/>
      <c r="BR1078" s="94"/>
      <c r="BS1078" s="94"/>
      <c r="BT1078" s="94"/>
      <c r="BU1078" s="94"/>
      <c r="BV1078" s="94"/>
      <c r="BW1078"/>
      <c r="BX1078" s="94"/>
      <c r="BY1078"/>
      <c r="BZ1078" s="94"/>
      <c r="CA1078" s="108"/>
      <c r="CB1078" s="108"/>
      <c r="CC1078" s="108"/>
      <c r="CD1078" s="108"/>
      <c r="CE1078" s="108"/>
      <c r="CF1078" s="108"/>
      <c r="CG1078" s="108"/>
      <c r="CH1078" s="94"/>
      <c r="CI1078" s="94"/>
      <c r="CJ1078" s="94"/>
      <c r="CK1078" s="94"/>
      <c r="CL1078" s="94"/>
      <c r="CM1078" s="94"/>
      <c r="CN1078" s="94"/>
      <c r="CO1078" s="94"/>
      <c r="CP1078" s="94"/>
      <c r="CQ1078" s="94"/>
      <c r="CR1078" s="94"/>
      <c r="CS1078" s="94"/>
      <c r="CT1078" s="94"/>
      <c r="CU1078" s="94"/>
      <c r="CV1078" s="94"/>
      <c r="CW1078" s="94"/>
      <c r="CX1078" s="94"/>
      <c r="CY1078" s="94"/>
      <c r="CZ1078" s="94"/>
      <c r="DA1078" s="94"/>
      <c r="DB1078" s="94"/>
      <c r="DC1078" s="94"/>
      <c r="DD1078"/>
      <c r="DE1078"/>
      <c r="DF1078"/>
      <c r="DG1078" s="94"/>
      <c r="DH1078" s="94"/>
      <c r="DI1078" s="94"/>
      <c r="DJ1078" s="94"/>
      <c r="DK1078" s="94"/>
      <c r="DL1078" s="68"/>
      <c r="DM1078" s="68"/>
      <c r="DN1078" s="68"/>
      <c r="DO1078" s="68"/>
      <c r="DP1078" s="68"/>
    </row>
    <row r="1079" spans="1:120" x14ac:dyDescent="0.25">
      <c r="A1079" s="94"/>
      <c r="B1079" s="94"/>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4"/>
      <c r="BB1079" s="94"/>
      <c r="BC1079" s="94"/>
      <c r="BD1079" s="94"/>
      <c r="BE1079" s="94"/>
      <c r="BF1079" s="94"/>
      <c r="BG1079" s="94"/>
      <c r="BH1079" s="94"/>
      <c r="BI1079" s="94"/>
      <c r="BJ1079" s="94"/>
      <c r="BK1079" s="94"/>
      <c r="BL1079" s="94"/>
      <c r="BM1079" s="94"/>
      <c r="BN1079" s="94"/>
      <c r="BO1079" s="94"/>
      <c r="BP1079" s="94"/>
      <c r="BQ1079" s="94"/>
      <c r="BR1079" s="94"/>
      <c r="BS1079" s="94"/>
      <c r="BT1079" s="94"/>
      <c r="BU1079" s="94"/>
      <c r="BV1079" s="94"/>
      <c r="BW1079"/>
      <c r="BX1079" s="94"/>
      <c r="BY1079"/>
      <c r="BZ1079" s="94"/>
      <c r="CA1079" s="108"/>
      <c r="CB1079" s="108"/>
      <c r="CC1079" s="108"/>
      <c r="CD1079" s="108"/>
      <c r="CE1079" s="108"/>
      <c r="CF1079" s="108"/>
      <c r="CG1079" s="108"/>
      <c r="CH1079" s="94"/>
      <c r="CI1079" s="94"/>
      <c r="CJ1079" s="94"/>
      <c r="CK1079" s="94"/>
      <c r="CL1079" s="94"/>
      <c r="CM1079" s="94"/>
      <c r="CN1079" s="94"/>
      <c r="CO1079" s="94"/>
      <c r="CP1079" s="94"/>
      <c r="CQ1079" s="94"/>
      <c r="CR1079" s="94"/>
      <c r="CS1079" s="94"/>
      <c r="CT1079" s="94"/>
      <c r="CU1079" s="94"/>
      <c r="CV1079" s="94"/>
      <c r="CW1079" s="94"/>
      <c r="CX1079" s="94"/>
      <c r="CY1079" s="94"/>
      <c r="CZ1079" s="94"/>
      <c r="DA1079" s="94"/>
      <c r="DB1079" s="94"/>
      <c r="DC1079" s="94"/>
      <c r="DD1079"/>
      <c r="DE1079"/>
      <c r="DF1079"/>
      <c r="DG1079" s="94"/>
      <c r="DH1079" s="94"/>
      <c r="DI1079" s="94"/>
      <c r="DJ1079" s="94"/>
      <c r="DK1079" s="94"/>
      <c r="DL1079" s="68"/>
      <c r="DM1079" s="68"/>
      <c r="DN1079" s="68"/>
      <c r="DO1079" s="68"/>
      <c r="DP1079" s="68"/>
    </row>
    <row r="1080" spans="1:120" x14ac:dyDescent="0.25">
      <c r="A1080" s="94"/>
      <c r="B1080" s="94"/>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4"/>
      <c r="BB1080" s="94"/>
      <c r="BC1080" s="94"/>
      <c r="BD1080" s="94"/>
      <c r="BE1080" s="94"/>
      <c r="BF1080" s="94"/>
      <c r="BG1080" s="94"/>
      <c r="BH1080" s="94"/>
      <c r="BI1080" s="94"/>
      <c r="BJ1080" s="94"/>
      <c r="BK1080" s="94"/>
      <c r="BL1080" s="94"/>
      <c r="BM1080" s="94"/>
      <c r="BN1080" s="94"/>
      <c r="BO1080" s="94"/>
      <c r="BP1080" s="94"/>
      <c r="BQ1080" s="94"/>
      <c r="BR1080" s="94"/>
      <c r="BS1080" s="94"/>
      <c r="BT1080" s="94"/>
      <c r="BU1080" s="94"/>
      <c r="BV1080" s="94"/>
      <c r="BW1080"/>
      <c r="BX1080" s="94"/>
      <c r="BY1080"/>
      <c r="BZ1080" s="94"/>
      <c r="CA1080" s="108"/>
      <c r="CB1080" s="108"/>
      <c r="CC1080" s="108"/>
      <c r="CD1080" s="108"/>
      <c r="CE1080" s="108"/>
      <c r="CF1080" s="108"/>
      <c r="CG1080" s="108"/>
      <c r="CH1080" s="94"/>
      <c r="CI1080" s="94"/>
      <c r="CJ1080" s="94"/>
      <c r="CK1080" s="94"/>
      <c r="CL1080" s="94"/>
      <c r="CM1080" s="94"/>
      <c r="CN1080" s="94"/>
      <c r="CO1080" s="94"/>
      <c r="CP1080" s="94"/>
      <c r="CQ1080" s="94"/>
      <c r="CR1080" s="94"/>
      <c r="CS1080" s="94"/>
      <c r="CT1080" s="94"/>
      <c r="CU1080" s="94"/>
      <c r="CV1080" s="94"/>
      <c r="CW1080" s="94"/>
      <c r="CX1080" s="94"/>
      <c r="CY1080" s="94"/>
      <c r="CZ1080" s="94"/>
      <c r="DA1080" s="94"/>
      <c r="DB1080" s="94"/>
      <c r="DC1080" s="94"/>
      <c r="DD1080"/>
      <c r="DE1080"/>
      <c r="DF1080"/>
      <c r="DG1080" s="94"/>
      <c r="DH1080" s="94"/>
      <c r="DI1080" s="94"/>
      <c r="DJ1080" s="94"/>
      <c r="DK1080" s="94"/>
      <c r="DL1080" s="68"/>
      <c r="DM1080" s="68"/>
      <c r="DN1080" s="68"/>
      <c r="DO1080" s="68"/>
      <c r="DP1080" s="68"/>
    </row>
    <row r="1081" spans="1:120" x14ac:dyDescent="0.25">
      <c r="A1081" s="94"/>
      <c r="B1081" s="94"/>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4"/>
      <c r="BB1081" s="94"/>
      <c r="BC1081" s="94"/>
      <c r="BD1081" s="94"/>
      <c r="BE1081" s="94"/>
      <c r="BF1081" s="94"/>
      <c r="BG1081" s="94"/>
      <c r="BH1081" s="94"/>
      <c r="BI1081" s="94"/>
      <c r="BJ1081" s="94"/>
      <c r="BK1081" s="94"/>
      <c r="BL1081" s="94"/>
      <c r="BM1081" s="94"/>
      <c r="BN1081" s="94"/>
      <c r="BO1081" s="94"/>
      <c r="BP1081" s="94"/>
      <c r="BQ1081" s="94"/>
      <c r="BR1081" s="94"/>
      <c r="BS1081" s="94"/>
      <c r="BT1081" s="94"/>
      <c r="BU1081" s="94"/>
      <c r="BV1081" s="94"/>
      <c r="BW1081"/>
      <c r="BX1081" s="94"/>
      <c r="BY1081"/>
      <c r="BZ1081" s="94"/>
      <c r="CA1081" s="108"/>
      <c r="CB1081" s="108"/>
      <c r="CC1081" s="108"/>
      <c r="CD1081" s="108"/>
      <c r="CE1081" s="108"/>
      <c r="CF1081" s="108"/>
      <c r="CG1081" s="108"/>
      <c r="CH1081" s="94"/>
      <c r="CI1081" s="94"/>
      <c r="CJ1081" s="94"/>
      <c r="CK1081" s="94"/>
      <c r="CL1081" s="94"/>
      <c r="CM1081" s="94"/>
      <c r="CN1081" s="94"/>
      <c r="CO1081" s="94"/>
      <c r="CP1081" s="94"/>
      <c r="CQ1081" s="94"/>
      <c r="CR1081" s="94"/>
      <c r="CS1081" s="94"/>
      <c r="CT1081" s="94"/>
      <c r="CU1081" s="94"/>
      <c r="CV1081" s="94"/>
      <c r="CW1081" s="94"/>
      <c r="CX1081" s="94"/>
      <c r="CY1081" s="94"/>
      <c r="CZ1081" s="94"/>
      <c r="DA1081" s="94"/>
      <c r="DB1081" s="94"/>
      <c r="DC1081" s="94"/>
      <c r="DD1081"/>
      <c r="DE1081"/>
      <c r="DF1081"/>
      <c r="DG1081" s="94"/>
      <c r="DH1081" s="94"/>
      <c r="DI1081" s="94"/>
      <c r="DJ1081" s="94"/>
      <c r="DK1081" s="94"/>
      <c r="DL1081" s="68"/>
      <c r="DM1081" s="68"/>
      <c r="DN1081" s="68"/>
      <c r="DO1081" s="68"/>
      <c r="DP1081" s="68"/>
    </row>
    <row r="1082" spans="1:120" x14ac:dyDescent="0.25">
      <c r="A1082" s="94"/>
      <c r="B1082" s="94"/>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4"/>
      <c r="BB1082" s="94"/>
      <c r="BC1082" s="94"/>
      <c r="BD1082" s="94"/>
      <c r="BE1082" s="94"/>
      <c r="BF1082" s="94"/>
      <c r="BG1082" s="94"/>
      <c r="BH1082" s="94"/>
      <c r="BI1082" s="94"/>
      <c r="BJ1082" s="94"/>
      <c r="BK1082" s="94"/>
      <c r="BL1082" s="94"/>
      <c r="BM1082" s="94"/>
      <c r="BN1082" s="94"/>
      <c r="BO1082" s="94"/>
      <c r="BP1082" s="94"/>
      <c r="BQ1082" s="94"/>
      <c r="BR1082" s="94"/>
      <c r="BS1082" s="94"/>
      <c r="BT1082" s="94"/>
      <c r="BU1082" s="94"/>
      <c r="BV1082" s="94"/>
      <c r="BW1082"/>
      <c r="BX1082" s="94"/>
      <c r="BY1082"/>
      <c r="BZ1082" s="94"/>
      <c r="CA1082" s="108"/>
      <c r="CB1082" s="108"/>
      <c r="CC1082" s="108"/>
      <c r="CD1082" s="108"/>
      <c r="CE1082" s="108"/>
      <c r="CF1082" s="108"/>
      <c r="CG1082" s="108"/>
      <c r="CH1082" s="94"/>
      <c r="CI1082" s="94"/>
      <c r="CJ1082" s="94"/>
      <c r="CK1082" s="94"/>
      <c r="CL1082" s="94"/>
      <c r="CM1082" s="94"/>
      <c r="CN1082" s="94"/>
      <c r="CO1082" s="94"/>
      <c r="CP1082" s="94"/>
      <c r="CQ1082" s="94"/>
      <c r="CR1082" s="94"/>
      <c r="CS1082" s="94"/>
      <c r="CT1082" s="94"/>
      <c r="CU1082" s="94"/>
      <c r="CV1082" s="94"/>
      <c r="CW1082" s="94"/>
      <c r="CX1082" s="94"/>
      <c r="CY1082" s="94"/>
      <c r="CZ1082" s="94"/>
      <c r="DA1082" s="94"/>
      <c r="DB1082" s="94"/>
      <c r="DC1082" s="94"/>
      <c r="DD1082"/>
      <c r="DE1082"/>
      <c r="DF1082"/>
      <c r="DG1082" s="94"/>
      <c r="DH1082" s="94"/>
      <c r="DI1082" s="94"/>
      <c r="DJ1082" s="94"/>
      <c r="DK1082" s="94"/>
      <c r="DL1082" s="68"/>
      <c r="DM1082" s="68"/>
      <c r="DN1082" s="68"/>
      <c r="DO1082" s="68"/>
      <c r="DP1082" s="68"/>
    </row>
    <row r="1083" spans="1:120" x14ac:dyDescent="0.25">
      <c r="A1083" s="94"/>
      <c r="B1083" s="94"/>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4"/>
      <c r="BB1083" s="94"/>
      <c r="BC1083" s="94"/>
      <c r="BD1083" s="94"/>
      <c r="BE1083" s="94"/>
      <c r="BF1083" s="94"/>
      <c r="BG1083" s="94"/>
      <c r="BH1083" s="94"/>
      <c r="BI1083" s="94"/>
      <c r="BJ1083" s="94"/>
      <c r="BK1083" s="94"/>
      <c r="BL1083" s="94"/>
      <c r="BM1083" s="94"/>
      <c r="BN1083" s="94"/>
      <c r="BO1083" s="94"/>
      <c r="BP1083" s="94"/>
      <c r="BQ1083" s="94"/>
      <c r="BR1083" s="94"/>
      <c r="BS1083" s="94"/>
      <c r="BT1083" s="94"/>
      <c r="BU1083" s="94"/>
      <c r="BV1083" s="94"/>
      <c r="BW1083"/>
      <c r="BX1083" s="94"/>
      <c r="BY1083"/>
      <c r="BZ1083" s="94"/>
      <c r="CA1083" s="108"/>
      <c r="CB1083" s="108"/>
      <c r="CC1083" s="108"/>
      <c r="CD1083" s="108"/>
      <c r="CE1083" s="108"/>
      <c r="CF1083" s="108"/>
      <c r="CG1083" s="108"/>
      <c r="CH1083" s="94"/>
      <c r="CI1083" s="94"/>
      <c r="CJ1083" s="94"/>
      <c r="CK1083" s="94"/>
      <c r="CL1083" s="94"/>
      <c r="CM1083" s="94"/>
      <c r="CN1083" s="94"/>
      <c r="CO1083" s="94"/>
      <c r="CP1083" s="94"/>
      <c r="CQ1083" s="94"/>
      <c r="CR1083" s="94"/>
      <c r="CS1083" s="94"/>
      <c r="CT1083" s="94"/>
      <c r="CU1083" s="94"/>
      <c r="CV1083" s="94"/>
      <c r="CW1083" s="94"/>
      <c r="CX1083" s="94"/>
      <c r="CY1083" s="94"/>
      <c r="CZ1083" s="94"/>
      <c r="DA1083" s="94"/>
      <c r="DB1083" s="94"/>
      <c r="DC1083" s="94"/>
      <c r="DD1083"/>
      <c r="DE1083"/>
      <c r="DF1083"/>
      <c r="DG1083" s="94"/>
      <c r="DH1083" s="94"/>
      <c r="DI1083" s="94"/>
      <c r="DJ1083" s="94"/>
      <c r="DK1083" s="94"/>
      <c r="DL1083" s="68"/>
      <c r="DM1083" s="68"/>
      <c r="DN1083" s="68"/>
      <c r="DO1083" s="68"/>
      <c r="DP1083" s="68"/>
    </row>
    <row r="1084" spans="1:120" x14ac:dyDescent="0.25">
      <c r="A1084" s="94"/>
      <c r="B1084" s="94"/>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4"/>
      <c r="BB1084" s="94"/>
      <c r="BC1084" s="94"/>
      <c r="BD1084" s="94"/>
      <c r="BE1084" s="94"/>
      <c r="BF1084" s="94"/>
      <c r="BG1084" s="94"/>
      <c r="BH1084" s="94"/>
      <c r="BI1084" s="94"/>
      <c r="BJ1084" s="94"/>
      <c r="BK1084" s="94"/>
      <c r="BL1084" s="94"/>
      <c r="BM1084" s="94"/>
      <c r="BN1084" s="94"/>
      <c r="BO1084" s="94"/>
      <c r="BP1084" s="94"/>
      <c r="BQ1084" s="94"/>
      <c r="BR1084" s="94"/>
      <c r="BS1084" s="94"/>
      <c r="BT1084" s="94"/>
      <c r="BU1084" s="94"/>
      <c r="BV1084" s="94"/>
      <c r="BW1084"/>
      <c r="BX1084" s="94"/>
      <c r="BY1084"/>
      <c r="BZ1084" s="94"/>
      <c r="CA1084" s="108"/>
      <c r="CB1084" s="108"/>
      <c r="CC1084" s="108"/>
      <c r="CD1084" s="108"/>
      <c r="CE1084" s="108"/>
      <c r="CF1084" s="108"/>
      <c r="CG1084" s="108"/>
      <c r="CH1084" s="94"/>
      <c r="CI1084" s="94"/>
      <c r="CJ1084" s="94"/>
      <c r="CK1084" s="94"/>
      <c r="CL1084" s="94"/>
      <c r="CM1084" s="94"/>
      <c r="CN1084" s="94"/>
      <c r="CO1084" s="94"/>
      <c r="CP1084" s="94"/>
      <c r="CQ1084" s="94"/>
      <c r="CR1084" s="94"/>
      <c r="CS1084" s="94"/>
      <c r="CT1084" s="94"/>
      <c r="CU1084" s="94"/>
      <c r="CV1084" s="94"/>
      <c r="CW1084" s="94"/>
      <c r="CX1084" s="94"/>
      <c r="CY1084" s="94"/>
      <c r="CZ1084" s="94"/>
      <c r="DA1084" s="94"/>
      <c r="DB1084" s="94"/>
      <c r="DC1084" s="94"/>
      <c r="DD1084"/>
      <c r="DE1084"/>
      <c r="DF1084"/>
      <c r="DG1084" s="94"/>
      <c r="DH1084" s="94"/>
      <c r="DI1084" s="94"/>
      <c r="DJ1084" s="94"/>
      <c r="DK1084" s="94"/>
      <c r="DL1084" s="68"/>
      <c r="DM1084" s="68"/>
      <c r="DN1084" s="68"/>
      <c r="DO1084" s="68"/>
      <c r="DP1084" s="68"/>
    </row>
    <row r="1085" spans="1:120" x14ac:dyDescent="0.25">
      <c r="A1085" s="94"/>
      <c r="B1085" s="94"/>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4"/>
      <c r="BB1085" s="94"/>
      <c r="BC1085" s="94"/>
      <c r="BD1085" s="94"/>
      <c r="BE1085" s="94"/>
      <c r="BF1085" s="94"/>
      <c r="BG1085" s="94"/>
      <c r="BH1085" s="94"/>
      <c r="BI1085" s="94"/>
      <c r="BJ1085" s="94"/>
      <c r="BK1085" s="94"/>
      <c r="BL1085" s="94"/>
      <c r="BM1085" s="94"/>
      <c r="BN1085" s="94"/>
      <c r="BO1085" s="94"/>
      <c r="BP1085" s="94"/>
      <c r="BQ1085" s="94"/>
      <c r="BR1085" s="94"/>
      <c r="BS1085" s="94"/>
      <c r="BT1085" s="94"/>
      <c r="BU1085" s="94"/>
      <c r="BV1085" s="94"/>
      <c r="BW1085"/>
      <c r="BX1085" s="94"/>
      <c r="BY1085"/>
      <c r="BZ1085" s="94"/>
      <c r="CA1085" s="108"/>
      <c r="CB1085" s="108"/>
      <c r="CC1085" s="108"/>
      <c r="CD1085" s="108"/>
      <c r="CE1085" s="108"/>
      <c r="CF1085" s="108"/>
      <c r="CG1085" s="108"/>
      <c r="CH1085" s="94"/>
      <c r="CI1085" s="94"/>
      <c r="CJ1085" s="94"/>
      <c r="CK1085" s="94"/>
      <c r="CL1085" s="94"/>
      <c r="CM1085" s="94"/>
      <c r="CN1085" s="94"/>
      <c r="CO1085" s="94"/>
      <c r="CP1085" s="94"/>
      <c r="CQ1085" s="94"/>
      <c r="CR1085" s="94"/>
      <c r="CS1085" s="94"/>
      <c r="CT1085" s="94"/>
      <c r="CU1085" s="94"/>
      <c r="CV1085" s="94"/>
      <c r="CW1085" s="94"/>
      <c r="CX1085" s="94"/>
      <c r="CY1085" s="94"/>
      <c r="CZ1085" s="94"/>
      <c r="DA1085" s="94"/>
      <c r="DB1085" s="94"/>
      <c r="DC1085" s="94"/>
      <c r="DD1085"/>
      <c r="DE1085"/>
      <c r="DF1085"/>
      <c r="DG1085" s="94"/>
      <c r="DH1085" s="94"/>
      <c r="DI1085" s="94"/>
      <c r="DJ1085" s="94"/>
      <c r="DK1085" s="94"/>
      <c r="DL1085" s="68"/>
      <c r="DM1085" s="68"/>
      <c r="DN1085" s="68"/>
      <c r="DO1085" s="68"/>
      <c r="DP1085" s="68"/>
    </row>
    <row r="1086" spans="1:120" x14ac:dyDescent="0.25">
      <c r="A1086" s="94"/>
      <c r="B1086" s="94"/>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4"/>
      <c r="BB1086" s="94"/>
      <c r="BC1086" s="94"/>
      <c r="BD1086" s="94"/>
      <c r="BE1086" s="94"/>
      <c r="BF1086" s="94"/>
      <c r="BG1086" s="94"/>
      <c r="BH1086" s="94"/>
      <c r="BI1086" s="94"/>
      <c r="BJ1086" s="94"/>
      <c r="BK1086" s="94"/>
      <c r="BL1086" s="94"/>
      <c r="BM1086" s="94"/>
      <c r="BN1086" s="94"/>
      <c r="BO1086" s="94"/>
      <c r="BP1086" s="94"/>
      <c r="BQ1086" s="94"/>
      <c r="BR1086" s="94"/>
      <c r="BS1086" s="94"/>
      <c r="BT1086" s="94"/>
      <c r="BU1086" s="94"/>
      <c r="BV1086" s="94"/>
      <c r="BW1086"/>
      <c r="BX1086" s="94"/>
      <c r="BY1086"/>
      <c r="BZ1086" s="94"/>
      <c r="CA1086" s="108"/>
      <c r="CB1086" s="108"/>
      <c r="CC1086" s="108"/>
      <c r="CD1086" s="108"/>
      <c r="CE1086" s="108"/>
      <c r="CF1086" s="108"/>
      <c r="CG1086" s="108"/>
      <c r="CH1086" s="94"/>
      <c r="CI1086" s="94"/>
      <c r="CJ1086" s="94"/>
      <c r="CK1086" s="94"/>
      <c r="CL1086" s="94"/>
      <c r="CM1086" s="94"/>
      <c r="CN1086" s="94"/>
      <c r="CO1086" s="94"/>
      <c r="CP1086" s="94"/>
      <c r="CQ1086" s="94"/>
      <c r="CR1086" s="94"/>
      <c r="CS1086" s="94"/>
      <c r="CT1086" s="94"/>
      <c r="CU1086" s="94"/>
      <c r="CV1086" s="94"/>
      <c r="CW1086" s="94"/>
      <c r="CX1086" s="94"/>
      <c r="CY1086" s="94"/>
      <c r="CZ1086" s="94"/>
      <c r="DA1086" s="94"/>
      <c r="DB1086" s="94"/>
      <c r="DC1086" s="94"/>
      <c r="DD1086"/>
      <c r="DE1086"/>
      <c r="DF1086"/>
      <c r="DG1086" s="94"/>
      <c r="DH1086" s="94"/>
      <c r="DI1086" s="94"/>
      <c r="DJ1086" s="94"/>
      <c r="DK1086" s="94"/>
      <c r="DL1086" s="68"/>
      <c r="DM1086" s="68"/>
      <c r="DN1086" s="68"/>
      <c r="DO1086" s="68"/>
      <c r="DP1086" s="68"/>
    </row>
    <row r="1087" spans="1:120" x14ac:dyDescent="0.25">
      <c r="A1087" s="94"/>
      <c r="B1087" s="94"/>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4"/>
      <c r="BB1087" s="94"/>
      <c r="BC1087" s="94"/>
      <c r="BD1087" s="94"/>
      <c r="BE1087" s="94"/>
      <c r="BF1087" s="94"/>
      <c r="BG1087" s="94"/>
      <c r="BH1087" s="94"/>
      <c r="BI1087" s="94"/>
      <c r="BJ1087" s="94"/>
      <c r="BK1087" s="94"/>
      <c r="BL1087" s="94"/>
      <c r="BM1087" s="94"/>
      <c r="BN1087" s="94"/>
      <c r="BO1087" s="94"/>
      <c r="BP1087" s="94"/>
      <c r="BQ1087" s="94"/>
      <c r="BR1087" s="94"/>
      <c r="BS1087" s="94"/>
      <c r="BT1087" s="94"/>
      <c r="BU1087" s="94"/>
      <c r="BV1087" s="94"/>
      <c r="BW1087"/>
      <c r="BX1087" s="94"/>
      <c r="BY1087"/>
      <c r="BZ1087" s="94"/>
      <c r="CA1087" s="108"/>
      <c r="CB1087" s="108"/>
      <c r="CC1087" s="108"/>
      <c r="CD1087" s="108"/>
      <c r="CE1087" s="108"/>
      <c r="CF1087" s="108"/>
      <c r="CG1087" s="108"/>
      <c r="CH1087" s="94"/>
      <c r="CI1087" s="94"/>
      <c r="CJ1087" s="94"/>
      <c r="CK1087" s="94"/>
      <c r="CL1087" s="94"/>
      <c r="CM1087" s="94"/>
      <c r="CN1087" s="94"/>
      <c r="CO1087" s="94"/>
      <c r="CP1087" s="94"/>
      <c r="CQ1087" s="94"/>
      <c r="CR1087" s="94"/>
      <c r="CS1087" s="94"/>
      <c r="CT1087" s="94"/>
      <c r="CU1087" s="94"/>
      <c r="CV1087" s="94"/>
      <c r="CW1087" s="94"/>
      <c r="CX1087" s="94"/>
      <c r="CY1087" s="94"/>
      <c r="CZ1087" s="94"/>
      <c r="DA1087" s="94"/>
      <c r="DB1087" s="94"/>
      <c r="DC1087" s="94"/>
      <c r="DD1087"/>
      <c r="DE1087"/>
      <c r="DF1087"/>
      <c r="DG1087" s="94"/>
      <c r="DH1087" s="94"/>
      <c r="DI1087" s="94"/>
      <c r="DJ1087" s="94"/>
      <c r="DK1087" s="94"/>
      <c r="DL1087" s="68"/>
      <c r="DM1087" s="68"/>
      <c r="DN1087" s="68"/>
      <c r="DO1087" s="68"/>
      <c r="DP1087" s="68"/>
    </row>
    <row r="1088" spans="1:120" x14ac:dyDescent="0.25">
      <c r="A1088" s="94"/>
      <c r="B1088" s="94"/>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4"/>
      <c r="BB1088" s="94"/>
      <c r="BC1088" s="94"/>
      <c r="BD1088" s="94"/>
      <c r="BE1088" s="94"/>
      <c r="BF1088" s="94"/>
      <c r="BG1088" s="94"/>
      <c r="BH1088" s="94"/>
      <c r="BI1088" s="94"/>
      <c r="BJ1088" s="94"/>
      <c r="BK1088" s="94"/>
      <c r="BL1088" s="94"/>
      <c r="BM1088" s="94"/>
      <c r="BN1088" s="94"/>
      <c r="BO1088" s="94"/>
      <c r="BP1088" s="94"/>
      <c r="BQ1088" s="94"/>
      <c r="BR1088" s="94"/>
      <c r="BS1088" s="94"/>
      <c r="BT1088" s="94"/>
      <c r="BU1088" s="94"/>
      <c r="BV1088" s="94"/>
      <c r="BW1088"/>
      <c r="BX1088" s="94"/>
      <c r="BY1088"/>
      <c r="BZ1088" s="94"/>
      <c r="CA1088" s="108"/>
      <c r="CB1088" s="108"/>
      <c r="CC1088" s="108"/>
      <c r="CD1088" s="108"/>
      <c r="CE1088" s="108"/>
      <c r="CF1088" s="108"/>
      <c r="CG1088" s="108"/>
      <c r="CH1088" s="94"/>
      <c r="CI1088" s="94"/>
      <c r="CJ1088" s="94"/>
      <c r="CK1088" s="94"/>
      <c r="CL1088" s="94"/>
      <c r="CM1088" s="94"/>
      <c r="CN1088" s="94"/>
      <c r="CO1088" s="94"/>
      <c r="CP1088" s="94"/>
      <c r="CQ1088" s="94"/>
      <c r="CR1088" s="94"/>
      <c r="CS1088" s="94"/>
      <c r="CT1088" s="94"/>
      <c r="CU1088" s="94"/>
      <c r="CV1088" s="94"/>
      <c r="CW1088" s="94"/>
      <c r="CX1088" s="94"/>
      <c r="CY1088" s="94"/>
      <c r="CZ1088" s="94"/>
      <c r="DA1088" s="94"/>
      <c r="DB1088" s="94"/>
      <c r="DC1088" s="94"/>
      <c r="DD1088"/>
      <c r="DE1088"/>
      <c r="DF1088"/>
      <c r="DG1088" s="94"/>
      <c r="DH1088" s="94"/>
      <c r="DI1088" s="94"/>
      <c r="DJ1088" s="94"/>
      <c r="DK1088" s="94"/>
      <c r="DL1088" s="68"/>
      <c r="DM1088" s="68"/>
      <c r="DN1088" s="68"/>
      <c r="DO1088" s="68"/>
      <c r="DP1088" s="68"/>
    </row>
    <row r="1089" spans="1:120" x14ac:dyDescent="0.25">
      <c r="A1089" s="94"/>
      <c r="B1089" s="94"/>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4"/>
      <c r="BB1089" s="94"/>
      <c r="BC1089" s="94"/>
      <c r="BD1089" s="94"/>
      <c r="BE1089" s="94"/>
      <c r="BF1089" s="94"/>
      <c r="BG1089" s="94"/>
      <c r="BH1089" s="94"/>
      <c r="BI1089" s="94"/>
      <c r="BJ1089" s="94"/>
      <c r="BK1089" s="94"/>
      <c r="BL1089" s="94"/>
      <c r="BM1089" s="94"/>
      <c r="BN1089" s="94"/>
      <c r="BO1089" s="94"/>
      <c r="BP1089" s="94"/>
      <c r="BQ1089" s="94"/>
      <c r="BR1089" s="94"/>
      <c r="BS1089" s="94"/>
      <c r="BT1089" s="94"/>
      <c r="BU1089" s="94"/>
      <c r="BV1089" s="94"/>
      <c r="BW1089"/>
      <c r="BX1089" s="94"/>
      <c r="BY1089"/>
      <c r="BZ1089" s="94"/>
      <c r="CA1089" s="108"/>
      <c r="CB1089" s="108"/>
      <c r="CC1089" s="108"/>
      <c r="CD1089" s="108"/>
      <c r="CE1089" s="108"/>
      <c r="CF1089" s="108"/>
      <c r="CG1089" s="108"/>
      <c r="CH1089" s="94"/>
      <c r="CI1089" s="94"/>
      <c r="CJ1089" s="94"/>
      <c r="CK1089" s="94"/>
      <c r="CL1089" s="94"/>
      <c r="CM1089" s="94"/>
      <c r="CN1089" s="94"/>
      <c r="CO1089" s="94"/>
      <c r="CP1089" s="94"/>
      <c r="CQ1089" s="94"/>
      <c r="CR1089" s="94"/>
      <c r="CS1089" s="94"/>
      <c r="CT1089" s="94"/>
      <c r="CU1089" s="94"/>
      <c r="CV1089" s="94"/>
      <c r="CW1089" s="94"/>
      <c r="CX1089" s="94"/>
      <c r="CY1089" s="94"/>
      <c r="CZ1089" s="94"/>
      <c r="DA1089" s="94"/>
      <c r="DB1089" s="94"/>
      <c r="DC1089" s="94"/>
      <c r="DD1089"/>
      <c r="DE1089"/>
      <c r="DF1089"/>
      <c r="DG1089" s="94"/>
      <c r="DH1089" s="94"/>
      <c r="DI1089" s="94"/>
      <c r="DJ1089" s="94"/>
      <c r="DK1089" s="94"/>
      <c r="DL1089" s="68"/>
      <c r="DM1089" s="68"/>
      <c r="DN1089" s="68"/>
      <c r="DO1089" s="68"/>
      <c r="DP1089" s="68"/>
    </row>
    <row r="1090" spans="1:120" x14ac:dyDescent="0.25">
      <c r="A1090" s="94"/>
      <c r="B1090" s="94"/>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4"/>
      <c r="BB1090" s="94"/>
      <c r="BC1090" s="94"/>
      <c r="BD1090" s="94"/>
      <c r="BE1090" s="94"/>
      <c r="BF1090" s="94"/>
      <c r="BG1090" s="94"/>
      <c r="BH1090" s="94"/>
      <c r="BI1090" s="94"/>
      <c r="BJ1090" s="94"/>
      <c r="BK1090" s="94"/>
      <c r="BL1090" s="94"/>
      <c r="BM1090" s="94"/>
      <c r="BN1090" s="94"/>
      <c r="BO1090" s="94"/>
      <c r="BP1090" s="94"/>
      <c r="BQ1090" s="94"/>
      <c r="BR1090" s="94"/>
      <c r="BS1090" s="94"/>
      <c r="BT1090" s="94"/>
      <c r="BU1090" s="94"/>
      <c r="BV1090" s="94"/>
      <c r="BW1090"/>
      <c r="BX1090" s="94"/>
      <c r="BY1090"/>
      <c r="BZ1090" s="94"/>
      <c r="CA1090" s="108"/>
      <c r="CB1090" s="108"/>
      <c r="CC1090" s="108"/>
      <c r="CD1090" s="108"/>
      <c r="CE1090" s="108"/>
      <c r="CF1090" s="108"/>
      <c r="CG1090" s="108"/>
      <c r="CH1090" s="94"/>
      <c r="CI1090" s="94"/>
      <c r="CJ1090" s="94"/>
      <c r="CK1090" s="94"/>
      <c r="CL1090" s="94"/>
      <c r="CM1090" s="94"/>
      <c r="CN1090" s="94"/>
      <c r="CO1090" s="94"/>
      <c r="CP1090" s="94"/>
      <c r="CQ1090" s="94"/>
      <c r="CR1090" s="94"/>
      <c r="CS1090" s="94"/>
      <c r="CT1090" s="94"/>
      <c r="CU1090" s="94"/>
      <c r="CV1090" s="94"/>
      <c r="CW1090" s="94"/>
      <c r="CX1090" s="94"/>
      <c r="CY1090" s="94"/>
      <c r="CZ1090" s="94"/>
      <c r="DA1090" s="94"/>
      <c r="DB1090" s="94"/>
      <c r="DC1090" s="94"/>
      <c r="DD1090"/>
      <c r="DE1090"/>
      <c r="DF1090"/>
      <c r="DG1090" s="94"/>
      <c r="DH1090" s="94"/>
      <c r="DI1090" s="94"/>
      <c r="DJ1090" s="94"/>
      <c r="DK1090" s="94"/>
      <c r="DL1090" s="68"/>
      <c r="DM1090" s="68"/>
      <c r="DN1090" s="68"/>
      <c r="DO1090" s="68"/>
      <c r="DP1090" s="68"/>
    </row>
    <row r="1091" spans="1:120" x14ac:dyDescent="0.25">
      <c r="A1091" s="94"/>
      <c r="B1091" s="94"/>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4"/>
      <c r="BB1091" s="94"/>
      <c r="BC1091" s="94"/>
      <c r="BD1091" s="94"/>
      <c r="BE1091" s="94"/>
      <c r="BF1091" s="94"/>
      <c r="BG1091" s="94"/>
      <c r="BH1091" s="94"/>
      <c r="BI1091" s="94"/>
      <c r="BJ1091" s="94"/>
      <c r="BK1091" s="94"/>
      <c r="BL1091" s="94"/>
      <c r="BM1091" s="94"/>
      <c r="BN1091" s="94"/>
      <c r="BO1091" s="94"/>
      <c r="BP1091" s="94"/>
      <c r="BQ1091" s="94"/>
      <c r="BR1091" s="94"/>
      <c r="BS1091" s="94"/>
      <c r="BT1091" s="94"/>
      <c r="BU1091" s="94"/>
      <c r="BV1091" s="94"/>
      <c r="BW1091"/>
      <c r="BX1091" s="94"/>
      <c r="BY1091"/>
      <c r="BZ1091" s="94"/>
      <c r="CA1091" s="108"/>
      <c r="CB1091" s="108"/>
      <c r="CC1091" s="108"/>
      <c r="CD1091" s="108"/>
      <c r="CE1091" s="108"/>
      <c r="CF1091" s="108"/>
      <c r="CG1091" s="108"/>
      <c r="CH1091" s="94"/>
      <c r="CI1091" s="94"/>
      <c r="CJ1091" s="94"/>
      <c r="CK1091" s="94"/>
      <c r="CL1091" s="94"/>
      <c r="CM1091" s="94"/>
      <c r="CN1091" s="94"/>
      <c r="CO1091" s="94"/>
      <c r="CP1091" s="94"/>
      <c r="CQ1091" s="94"/>
      <c r="CR1091" s="94"/>
      <c r="CS1091" s="94"/>
      <c r="CT1091" s="94"/>
      <c r="CU1091" s="94"/>
      <c r="CV1091" s="94"/>
      <c r="CW1091" s="94"/>
      <c r="CX1091" s="94"/>
      <c r="CY1091" s="94"/>
      <c r="CZ1091" s="94"/>
      <c r="DA1091" s="94"/>
      <c r="DB1091" s="94"/>
      <c r="DC1091" s="94"/>
      <c r="DD1091"/>
      <c r="DE1091"/>
      <c r="DF1091"/>
      <c r="DG1091" s="94"/>
      <c r="DH1091" s="94"/>
      <c r="DI1091" s="94"/>
      <c r="DJ1091" s="94"/>
      <c r="DK1091" s="94"/>
      <c r="DL1091" s="68"/>
      <c r="DM1091" s="68"/>
      <c r="DN1091" s="68"/>
      <c r="DO1091" s="68"/>
      <c r="DP1091" s="68"/>
    </row>
    <row r="1092" spans="1:120" x14ac:dyDescent="0.25">
      <c r="A1092" s="94"/>
      <c r="B1092" s="94"/>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4"/>
      <c r="BB1092" s="94"/>
      <c r="BC1092" s="94"/>
      <c r="BD1092" s="94"/>
      <c r="BE1092" s="94"/>
      <c r="BF1092" s="94"/>
      <c r="BG1092" s="94"/>
      <c r="BH1092" s="94"/>
      <c r="BI1092" s="94"/>
      <c r="BJ1092" s="94"/>
      <c r="BK1092" s="94"/>
      <c r="BL1092" s="94"/>
      <c r="BM1092" s="94"/>
      <c r="BN1092" s="94"/>
      <c r="BO1092" s="94"/>
      <c r="BP1092" s="94"/>
      <c r="BQ1092" s="94"/>
      <c r="BR1092" s="94"/>
      <c r="BS1092" s="94"/>
      <c r="BT1092" s="94"/>
      <c r="BU1092" s="94"/>
      <c r="BV1092" s="94"/>
      <c r="BW1092"/>
      <c r="BX1092" s="94"/>
      <c r="BY1092"/>
      <c r="BZ1092" s="94"/>
      <c r="CA1092" s="108"/>
      <c r="CB1092" s="108"/>
      <c r="CC1092" s="108"/>
      <c r="CD1092" s="108"/>
      <c r="CE1092" s="108"/>
      <c r="CF1092" s="108"/>
      <c r="CG1092" s="108"/>
      <c r="CH1092" s="94"/>
      <c r="CI1092" s="94"/>
      <c r="CJ1092" s="94"/>
      <c r="CK1092" s="94"/>
      <c r="CL1092" s="94"/>
      <c r="CM1092" s="94"/>
      <c r="CN1092" s="94"/>
      <c r="CO1092" s="94"/>
      <c r="CP1092" s="94"/>
      <c r="CQ1092" s="94"/>
      <c r="CR1092" s="94"/>
      <c r="CS1092" s="94"/>
      <c r="CT1092" s="94"/>
      <c r="CU1092" s="94"/>
      <c r="CV1092" s="94"/>
      <c r="CW1092" s="94"/>
      <c r="CX1092" s="94"/>
      <c r="CY1092" s="94"/>
      <c r="CZ1092" s="94"/>
      <c r="DA1092" s="94"/>
      <c r="DB1092" s="94"/>
      <c r="DC1092" s="94"/>
      <c r="DD1092"/>
      <c r="DE1092"/>
      <c r="DF1092"/>
      <c r="DG1092" s="94"/>
      <c r="DH1092" s="94"/>
      <c r="DI1092" s="94"/>
      <c r="DJ1092" s="94"/>
      <c r="DK1092" s="94"/>
      <c r="DL1092" s="68"/>
      <c r="DM1092" s="68"/>
      <c r="DN1092" s="68"/>
      <c r="DO1092" s="68"/>
      <c r="DP1092" s="68"/>
    </row>
    <row r="1093" spans="1:120" x14ac:dyDescent="0.25">
      <c r="A1093" s="94"/>
      <c r="B1093" s="94"/>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4"/>
      <c r="BB1093" s="94"/>
      <c r="BC1093" s="94"/>
      <c r="BD1093" s="94"/>
      <c r="BE1093" s="94"/>
      <c r="BF1093" s="94"/>
      <c r="BG1093" s="94"/>
      <c r="BH1093" s="94"/>
      <c r="BI1093" s="94"/>
      <c r="BJ1093" s="94"/>
      <c r="BK1093" s="94"/>
      <c r="BL1093" s="94"/>
      <c r="BM1093" s="94"/>
      <c r="BN1093" s="94"/>
      <c r="BO1093" s="94"/>
      <c r="BP1093" s="94"/>
      <c r="BQ1093" s="94"/>
      <c r="BR1093" s="94"/>
      <c r="BS1093" s="94"/>
      <c r="BT1093" s="94"/>
      <c r="BU1093" s="94"/>
      <c r="BV1093" s="94"/>
      <c r="BW1093"/>
      <c r="BX1093" s="94"/>
      <c r="BY1093"/>
      <c r="BZ1093" s="94"/>
      <c r="CA1093" s="108"/>
      <c r="CB1093" s="108"/>
      <c r="CC1093" s="108"/>
      <c r="CD1093" s="108"/>
      <c r="CE1093" s="108"/>
      <c r="CF1093" s="108"/>
      <c r="CG1093" s="108"/>
      <c r="CH1093" s="94"/>
      <c r="CI1093" s="94"/>
      <c r="CJ1093" s="94"/>
      <c r="CK1093" s="94"/>
      <c r="CL1093" s="94"/>
      <c r="CM1093" s="94"/>
      <c r="CN1093" s="94"/>
      <c r="CO1093" s="94"/>
      <c r="CP1093" s="94"/>
      <c r="CQ1093" s="94"/>
      <c r="CR1093" s="94"/>
      <c r="CS1093" s="94"/>
      <c r="CT1093" s="94"/>
      <c r="CU1093" s="94"/>
      <c r="CV1093" s="94"/>
      <c r="CW1093" s="94"/>
      <c r="CX1093" s="94"/>
      <c r="CY1093" s="94"/>
      <c r="CZ1093" s="94"/>
      <c r="DA1093" s="94"/>
      <c r="DB1093" s="94"/>
      <c r="DC1093" s="94"/>
      <c r="DD1093"/>
      <c r="DE1093"/>
      <c r="DF1093"/>
      <c r="DG1093" s="94"/>
      <c r="DH1093" s="94"/>
      <c r="DI1093" s="94"/>
      <c r="DJ1093" s="94"/>
      <c r="DK1093" s="94"/>
      <c r="DL1093" s="68"/>
      <c r="DM1093" s="68"/>
      <c r="DN1093" s="68"/>
      <c r="DO1093" s="68"/>
      <c r="DP1093" s="68"/>
    </row>
    <row r="1094" spans="1:120" x14ac:dyDescent="0.25">
      <c r="A1094" s="94"/>
      <c r="B1094" s="94"/>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c r="BX1094" s="94"/>
      <c r="BY1094"/>
      <c r="BZ1094" s="94"/>
      <c r="CA1094" s="108"/>
      <c r="CB1094" s="108"/>
      <c r="CC1094" s="108"/>
      <c r="CD1094" s="108"/>
      <c r="CE1094" s="108"/>
      <c r="CF1094" s="108"/>
      <c r="CG1094" s="108"/>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c r="DE1094"/>
      <c r="DF1094"/>
      <c r="DG1094" s="94"/>
      <c r="DH1094" s="94"/>
      <c r="DI1094" s="94"/>
      <c r="DJ1094" s="94"/>
      <c r="DK1094" s="94"/>
      <c r="DL1094" s="68"/>
      <c r="DM1094" s="68"/>
      <c r="DN1094" s="68"/>
      <c r="DO1094" s="68"/>
      <c r="DP1094" s="68"/>
    </row>
    <row r="1095" spans="1:120" x14ac:dyDescent="0.25">
      <c r="A1095" s="94"/>
      <c r="B1095" s="94"/>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4"/>
      <c r="BB1095" s="94"/>
      <c r="BC1095" s="94"/>
      <c r="BD1095" s="94"/>
      <c r="BE1095" s="94"/>
      <c r="BF1095" s="94"/>
      <c r="BG1095" s="94"/>
      <c r="BH1095" s="94"/>
      <c r="BI1095" s="94"/>
      <c r="BJ1095" s="94"/>
      <c r="BK1095" s="94"/>
      <c r="BL1095" s="94"/>
      <c r="BM1095" s="94"/>
      <c r="BN1095" s="94"/>
      <c r="BO1095" s="94"/>
      <c r="BP1095" s="94"/>
      <c r="BQ1095" s="94"/>
      <c r="BR1095" s="94"/>
      <c r="BS1095" s="94"/>
      <c r="BT1095" s="94"/>
      <c r="BU1095" s="94"/>
      <c r="BV1095" s="94"/>
      <c r="BW1095"/>
      <c r="BX1095" s="94"/>
      <c r="BY1095"/>
      <c r="BZ1095" s="94"/>
      <c r="CA1095" s="108"/>
      <c r="CB1095" s="108"/>
      <c r="CC1095" s="108"/>
      <c r="CD1095" s="108"/>
      <c r="CE1095" s="108"/>
      <c r="CF1095" s="108"/>
      <c r="CG1095" s="108"/>
      <c r="CH1095" s="94"/>
      <c r="CI1095" s="94"/>
      <c r="CJ1095" s="94"/>
      <c r="CK1095" s="94"/>
      <c r="CL1095" s="94"/>
      <c r="CM1095" s="94"/>
      <c r="CN1095" s="94"/>
      <c r="CO1095" s="94"/>
      <c r="CP1095" s="94"/>
      <c r="CQ1095" s="94"/>
      <c r="CR1095" s="94"/>
      <c r="CS1095" s="94"/>
      <c r="CT1095" s="94"/>
      <c r="CU1095" s="94"/>
      <c r="CV1095" s="94"/>
      <c r="CW1095" s="94"/>
      <c r="CX1095" s="94"/>
      <c r="CY1095" s="94"/>
      <c r="CZ1095" s="94"/>
      <c r="DA1095" s="94"/>
      <c r="DB1095" s="94"/>
      <c r="DC1095" s="94"/>
      <c r="DD1095"/>
      <c r="DE1095"/>
      <c r="DF1095"/>
      <c r="DG1095" s="94"/>
      <c r="DH1095" s="94"/>
      <c r="DI1095" s="94"/>
      <c r="DJ1095" s="94"/>
      <c r="DK1095" s="94"/>
      <c r="DL1095" s="68"/>
      <c r="DM1095" s="68"/>
      <c r="DN1095" s="68"/>
      <c r="DO1095" s="68"/>
      <c r="DP1095" s="68"/>
    </row>
    <row r="1096" spans="1:120" x14ac:dyDescent="0.25">
      <c r="A1096" s="94"/>
      <c r="B1096" s="94"/>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4"/>
      <c r="BB1096" s="94"/>
      <c r="BC1096" s="94"/>
      <c r="BD1096" s="94"/>
      <c r="BE1096" s="94"/>
      <c r="BF1096" s="94"/>
      <c r="BG1096" s="94"/>
      <c r="BH1096" s="94"/>
      <c r="BI1096" s="94"/>
      <c r="BJ1096" s="94"/>
      <c r="BK1096" s="94"/>
      <c r="BL1096" s="94"/>
      <c r="BM1096" s="94"/>
      <c r="BN1096" s="94"/>
      <c r="BO1096" s="94"/>
      <c r="BP1096" s="94"/>
      <c r="BQ1096" s="94"/>
      <c r="BR1096" s="94"/>
      <c r="BS1096" s="94"/>
      <c r="BT1096" s="94"/>
      <c r="BU1096" s="94"/>
      <c r="BV1096" s="94"/>
      <c r="BW1096"/>
      <c r="BX1096" s="94"/>
      <c r="BY1096"/>
      <c r="BZ1096" s="94"/>
      <c r="CA1096" s="108"/>
      <c r="CB1096" s="108"/>
      <c r="CC1096" s="108"/>
      <c r="CD1096" s="108"/>
      <c r="CE1096" s="108"/>
      <c r="CF1096" s="108"/>
      <c r="CG1096" s="108"/>
      <c r="CH1096" s="94"/>
      <c r="CI1096" s="94"/>
      <c r="CJ1096" s="94"/>
      <c r="CK1096" s="94"/>
      <c r="CL1096" s="94"/>
      <c r="CM1096" s="94"/>
      <c r="CN1096" s="94"/>
      <c r="CO1096" s="94"/>
      <c r="CP1096" s="94"/>
      <c r="CQ1096" s="94"/>
      <c r="CR1096" s="94"/>
      <c r="CS1096" s="94"/>
      <c r="CT1096" s="94"/>
      <c r="CU1096" s="94"/>
      <c r="CV1096" s="94"/>
      <c r="CW1096" s="94"/>
      <c r="CX1096" s="94"/>
      <c r="CY1096" s="94"/>
      <c r="CZ1096" s="94"/>
      <c r="DA1096" s="94"/>
      <c r="DB1096" s="94"/>
      <c r="DC1096" s="94"/>
      <c r="DD1096"/>
      <c r="DE1096"/>
      <c r="DF1096"/>
      <c r="DG1096" s="94"/>
      <c r="DH1096" s="94"/>
      <c r="DI1096" s="94"/>
      <c r="DJ1096" s="94"/>
      <c r="DK1096" s="94"/>
      <c r="DL1096" s="68"/>
      <c r="DM1096" s="68"/>
      <c r="DN1096" s="68"/>
      <c r="DO1096" s="68"/>
      <c r="DP1096" s="68"/>
    </row>
    <row r="1097" spans="1:120" x14ac:dyDescent="0.25">
      <c r="A1097" s="94"/>
      <c r="B1097" s="94"/>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94"/>
      <c r="BK1097" s="94"/>
      <c r="BL1097" s="94"/>
      <c r="BM1097" s="94"/>
      <c r="BN1097" s="94"/>
      <c r="BO1097" s="94"/>
      <c r="BP1097" s="94"/>
      <c r="BQ1097" s="94"/>
      <c r="BR1097" s="94"/>
      <c r="BS1097" s="94"/>
      <c r="BT1097" s="94"/>
      <c r="BU1097" s="94"/>
      <c r="BV1097" s="94"/>
      <c r="BW1097"/>
      <c r="BX1097" s="94"/>
      <c r="BY1097"/>
      <c r="BZ1097" s="94"/>
      <c r="CA1097" s="108"/>
      <c r="CB1097" s="108"/>
      <c r="CC1097" s="108"/>
      <c r="CD1097" s="108"/>
      <c r="CE1097" s="108"/>
      <c r="CF1097" s="108"/>
      <c r="CG1097" s="108"/>
      <c r="CH1097" s="94"/>
      <c r="CI1097" s="94"/>
      <c r="CJ1097" s="94"/>
      <c r="CK1097" s="94"/>
      <c r="CL1097" s="94"/>
      <c r="CM1097" s="94"/>
      <c r="CN1097" s="94"/>
      <c r="CO1097" s="94"/>
      <c r="CP1097" s="94"/>
      <c r="CQ1097" s="94"/>
      <c r="CR1097" s="94"/>
      <c r="CS1097" s="94"/>
      <c r="CT1097" s="94"/>
      <c r="CU1097" s="94"/>
      <c r="CV1097" s="94"/>
      <c r="CW1097" s="94"/>
      <c r="CX1097" s="94"/>
      <c r="CY1097" s="94"/>
      <c r="CZ1097" s="94"/>
      <c r="DA1097" s="94"/>
      <c r="DB1097" s="94"/>
      <c r="DC1097" s="94"/>
      <c r="DD1097"/>
      <c r="DE1097"/>
      <c r="DF1097"/>
      <c r="DG1097" s="94"/>
      <c r="DH1097" s="94"/>
      <c r="DI1097" s="94"/>
      <c r="DJ1097" s="94"/>
      <c r="DK1097" s="94"/>
      <c r="DL1097" s="68"/>
      <c r="DM1097" s="68"/>
      <c r="DN1097" s="68"/>
      <c r="DO1097" s="68"/>
      <c r="DP1097" s="68"/>
    </row>
    <row r="1098" spans="1:120" x14ac:dyDescent="0.25">
      <c r="A1098" s="94"/>
      <c r="B1098" s="94"/>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4"/>
      <c r="BB1098" s="94"/>
      <c r="BC1098" s="94"/>
      <c r="BD1098" s="94"/>
      <c r="BE1098" s="94"/>
      <c r="BF1098" s="94"/>
      <c r="BG1098" s="94"/>
      <c r="BH1098" s="94"/>
      <c r="BI1098" s="94"/>
      <c r="BJ1098" s="94"/>
      <c r="BK1098" s="94"/>
      <c r="BL1098" s="94"/>
      <c r="BM1098" s="94"/>
      <c r="BN1098" s="94"/>
      <c r="BO1098" s="94"/>
      <c r="BP1098" s="94"/>
      <c r="BQ1098" s="94"/>
      <c r="BR1098" s="94"/>
      <c r="BS1098" s="94"/>
      <c r="BT1098" s="94"/>
      <c r="BU1098" s="94"/>
      <c r="BV1098" s="94"/>
      <c r="BW1098"/>
      <c r="BX1098" s="94"/>
      <c r="BY1098"/>
      <c r="BZ1098" s="94"/>
      <c r="CA1098" s="108"/>
      <c r="CB1098" s="108"/>
      <c r="CC1098" s="108"/>
      <c r="CD1098" s="108"/>
      <c r="CE1098" s="108"/>
      <c r="CF1098" s="108"/>
      <c r="CG1098" s="108"/>
      <c r="CH1098" s="94"/>
      <c r="CI1098" s="94"/>
      <c r="CJ1098" s="94"/>
      <c r="CK1098" s="94"/>
      <c r="CL1098" s="94"/>
      <c r="CM1098" s="94"/>
      <c r="CN1098" s="94"/>
      <c r="CO1098" s="94"/>
      <c r="CP1098" s="94"/>
      <c r="CQ1098" s="94"/>
      <c r="CR1098" s="94"/>
      <c r="CS1098" s="94"/>
      <c r="CT1098" s="94"/>
      <c r="CU1098" s="94"/>
      <c r="CV1098" s="94"/>
      <c r="CW1098" s="94"/>
      <c r="CX1098" s="94"/>
      <c r="CY1098" s="94"/>
      <c r="CZ1098" s="94"/>
      <c r="DA1098" s="94"/>
      <c r="DB1098" s="94"/>
      <c r="DC1098" s="94"/>
      <c r="DD1098"/>
      <c r="DE1098"/>
      <c r="DF1098"/>
      <c r="DG1098" s="94"/>
      <c r="DH1098" s="94"/>
      <c r="DI1098" s="94"/>
      <c r="DJ1098" s="94"/>
      <c r="DK1098" s="94"/>
      <c r="DL1098" s="68"/>
      <c r="DM1098" s="68"/>
      <c r="DN1098" s="68"/>
      <c r="DO1098" s="68"/>
      <c r="DP1098" s="68"/>
    </row>
    <row r="1099" spans="1:120" x14ac:dyDescent="0.25">
      <c r="A1099" s="94"/>
      <c r="B1099" s="94"/>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4"/>
      <c r="BB1099" s="94"/>
      <c r="BC1099" s="94"/>
      <c r="BD1099" s="94"/>
      <c r="BE1099" s="94"/>
      <c r="BF1099" s="94"/>
      <c r="BG1099" s="94"/>
      <c r="BH1099" s="94"/>
      <c r="BI1099" s="94"/>
      <c r="BJ1099" s="94"/>
      <c r="BK1099" s="94"/>
      <c r="BL1099" s="94"/>
      <c r="BM1099" s="94"/>
      <c r="BN1099" s="94"/>
      <c r="BO1099" s="94"/>
      <c r="BP1099" s="94"/>
      <c r="BQ1099" s="94"/>
      <c r="BR1099" s="94"/>
      <c r="BS1099" s="94"/>
      <c r="BT1099" s="94"/>
      <c r="BU1099" s="94"/>
      <c r="BV1099" s="94"/>
      <c r="BW1099"/>
      <c r="BX1099" s="94"/>
      <c r="BY1099"/>
      <c r="BZ1099" s="94"/>
      <c r="CA1099" s="108"/>
      <c r="CB1099" s="108"/>
      <c r="CC1099" s="108"/>
      <c r="CD1099" s="108"/>
      <c r="CE1099" s="108"/>
      <c r="CF1099" s="108"/>
      <c r="CG1099" s="108"/>
      <c r="CH1099" s="94"/>
      <c r="CI1099" s="94"/>
      <c r="CJ1099" s="94"/>
      <c r="CK1099" s="94"/>
      <c r="CL1099" s="94"/>
      <c r="CM1099" s="94"/>
      <c r="CN1099" s="94"/>
      <c r="CO1099" s="94"/>
      <c r="CP1099" s="94"/>
      <c r="CQ1099" s="94"/>
      <c r="CR1099" s="94"/>
      <c r="CS1099" s="94"/>
      <c r="CT1099" s="94"/>
      <c r="CU1099" s="94"/>
      <c r="CV1099" s="94"/>
      <c r="CW1099" s="94"/>
      <c r="CX1099" s="94"/>
      <c r="CY1099" s="94"/>
      <c r="CZ1099" s="94"/>
      <c r="DA1099" s="94"/>
      <c r="DB1099" s="94"/>
      <c r="DC1099" s="94"/>
      <c r="DD1099"/>
      <c r="DE1099"/>
      <c r="DF1099"/>
      <c r="DG1099" s="94"/>
      <c r="DH1099" s="94"/>
      <c r="DI1099" s="94"/>
      <c r="DJ1099" s="94"/>
      <c r="DK1099" s="94"/>
      <c r="DL1099" s="68"/>
      <c r="DM1099" s="68"/>
      <c r="DN1099" s="68"/>
      <c r="DO1099" s="68"/>
      <c r="DP1099" s="68"/>
    </row>
    <row r="1100" spans="1:120" x14ac:dyDescent="0.25">
      <c r="A1100" s="94"/>
      <c r="B1100" s="94"/>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4"/>
      <c r="BB1100" s="94"/>
      <c r="BC1100" s="94"/>
      <c r="BD1100" s="94"/>
      <c r="BE1100" s="94"/>
      <c r="BF1100" s="94"/>
      <c r="BG1100" s="94"/>
      <c r="BH1100" s="94"/>
      <c r="BI1100" s="94"/>
      <c r="BJ1100" s="94"/>
      <c r="BK1100" s="94"/>
      <c r="BL1100" s="94"/>
      <c r="BM1100" s="94"/>
      <c r="BN1100" s="94"/>
      <c r="BO1100" s="94"/>
      <c r="BP1100" s="94"/>
      <c r="BQ1100" s="94"/>
      <c r="BR1100" s="94"/>
      <c r="BS1100" s="94"/>
      <c r="BT1100" s="94"/>
      <c r="BU1100" s="94"/>
      <c r="BV1100" s="94"/>
      <c r="BW1100"/>
      <c r="BX1100" s="94"/>
      <c r="BY1100"/>
      <c r="BZ1100" s="94"/>
      <c r="CA1100" s="108"/>
      <c r="CB1100" s="108"/>
      <c r="CC1100" s="108"/>
      <c r="CD1100" s="108"/>
      <c r="CE1100" s="108"/>
      <c r="CF1100" s="108"/>
      <c r="CG1100" s="108"/>
      <c r="CH1100" s="94"/>
      <c r="CI1100" s="94"/>
      <c r="CJ1100" s="94"/>
      <c r="CK1100" s="94"/>
      <c r="CL1100" s="94"/>
      <c r="CM1100" s="94"/>
      <c r="CN1100" s="94"/>
      <c r="CO1100" s="94"/>
      <c r="CP1100" s="94"/>
      <c r="CQ1100" s="94"/>
      <c r="CR1100" s="94"/>
      <c r="CS1100" s="94"/>
      <c r="CT1100" s="94"/>
      <c r="CU1100" s="94"/>
      <c r="CV1100" s="94"/>
      <c r="CW1100" s="94"/>
      <c r="CX1100" s="94"/>
      <c r="CY1100" s="94"/>
      <c r="CZ1100" s="94"/>
      <c r="DA1100" s="94"/>
      <c r="DB1100" s="94"/>
      <c r="DC1100" s="94"/>
      <c r="DD1100"/>
      <c r="DE1100"/>
      <c r="DF1100"/>
      <c r="DG1100" s="94"/>
      <c r="DH1100" s="94"/>
      <c r="DI1100" s="94"/>
      <c r="DJ1100" s="94"/>
      <c r="DK1100" s="94"/>
      <c r="DL1100" s="68"/>
      <c r="DM1100" s="68"/>
      <c r="DN1100" s="68"/>
      <c r="DO1100" s="68"/>
      <c r="DP1100" s="68"/>
    </row>
    <row r="1101" spans="1:120" x14ac:dyDescent="0.25">
      <c r="A1101" s="94"/>
      <c r="B1101" s="94"/>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4"/>
      <c r="BB1101" s="94"/>
      <c r="BC1101" s="94"/>
      <c r="BD1101" s="94"/>
      <c r="BE1101" s="94"/>
      <c r="BF1101" s="94"/>
      <c r="BG1101" s="94"/>
      <c r="BH1101" s="94"/>
      <c r="BI1101" s="94"/>
      <c r="BJ1101" s="94"/>
      <c r="BK1101" s="94"/>
      <c r="BL1101" s="94"/>
      <c r="BM1101" s="94"/>
      <c r="BN1101" s="94"/>
      <c r="BO1101" s="94"/>
      <c r="BP1101" s="94"/>
      <c r="BQ1101" s="94"/>
      <c r="BR1101" s="94"/>
      <c r="BS1101" s="94"/>
      <c r="BT1101" s="94"/>
      <c r="BU1101" s="94"/>
      <c r="BV1101" s="94"/>
      <c r="BW1101"/>
      <c r="BX1101" s="94"/>
      <c r="BY1101"/>
      <c r="BZ1101" s="94"/>
      <c r="CA1101" s="108"/>
      <c r="CB1101" s="108"/>
      <c r="CC1101" s="108"/>
      <c r="CD1101" s="108"/>
      <c r="CE1101" s="108"/>
      <c r="CF1101" s="108"/>
      <c r="CG1101" s="108"/>
      <c r="CH1101" s="94"/>
      <c r="CI1101" s="94"/>
      <c r="CJ1101" s="94"/>
      <c r="CK1101" s="94"/>
      <c r="CL1101" s="94"/>
      <c r="CM1101" s="94"/>
      <c r="CN1101" s="94"/>
      <c r="CO1101" s="94"/>
      <c r="CP1101" s="94"/>
      <c r="CQ1101" s="94"/>
      <c r="CR1101" s="94"/>
      <c r="CS1101" s="94"/>
      <c r="CT1101" s="94"/>
      <c r="CU1101" s="94"/>
      <c r="CV1101" s="94"/>
      <c r="CW1101" s="94"/>
      <c r="CX1101" s="94"/>
      <c r="CY1101" s="94"/>
      <c r="CZ1101" s="94"/>
      <c r="DA1101" s="94"/>
      <c r="DB1101" s="94"/>
      <c r="DC1101" s="94"/>
      <c r="DD1101"/>
      <c r="DE1101"/>
      <c r="DF1101"/>
      <c r="DG1101" s="94"/>
      <c r="DH1101" s="94"/>
      <c r="DI1101" s="94"/>
      <c r="DJ1101" s="94"/>
      <c r="DK1101" s="94"/>
      <c r="DL1101" s="68"/>
      <c r="DM1101" s="68"/>
      <c r="DN1101" s="68"/>
      <c r="DO1101" s="68"/>
      <c r="DP1101" s="68"/>
    </row>
    <row r="1102" spans="1:120" x14ac:dyDescent="0.25">
      <c r="A1102" s="94"/>
      <c r="B1102" s="94"/>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c r="BX1102" s="94"/>
      <c r="BY1102"/>
      <c r="BZ1102" s="94"/>
      <c r="CA1102" s="108"/>
      <c r="CB1102" s="108"/>
      <c r="CC1102" s="108"/>
      <c r="CD1102" s="108"/>
      <c r="CE1102" s="108"/>
      <c r="CF1102" s="108"/>
      <c r="CG1102" s="108"/>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c r="DE1102"/>
      <c r="DF1102"/>
      <c r="DG1102" s="94"/>
      <c r="DH1102" s="94"/>
      <c r="DI1102" s="94"/>
      <c r="DJ1102" s="94"/>
      <c r="DK1102" s="94"/>
      <c r="DL1102" s="68"/>
      <c r="DM1102" s="68"/>
      <c r="DN1102" s="68"/>
      <c r="DO1102" s="68"/>
      <c r="DP1102" s="68"/>
    </row>
    <row r="1103" spans="1:120" x14ac:dyDescent="0.25">
      <c r="A1103" s="94"/>
      <c r="B1103" s="94"/>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AZ1103" s="94"/>
      <c r="BA1103" s="94"/>
      <c r="BB1103" s="94"/>
      <c r="BC1103" s="94"/>
      <c r="BD1103" s="94"/>
      <c r="BE1103" s="94"/>
      <c r="BF1103" s="94"/>
      <c r="BG1103" s="94"/>
      <c r="BH1103" s="94"/>
      <c r="BI1103" s="94"/>
      <c r="BJ1103" s="94"/>
      <c r="BK1103" s="94"/>
      <c r="BL1103" s="94"/>
      <c r="BM1103" s="94"/>
      <c r="BN1103" s="94"/>
      <c r="BO1103" s="94"/>
      <c r="BP1103" s="94"/>
      <c r="BQ1103" s="94"/>
      <c r="BR1103" s="94"/>
      <c r="BS1103" s="94"/>
      <c r="BT1103" s="94"/>
      <c r="BU1103" s="94"/>
      <c r="BV1103" s="94"/>
      <c r="BW1103"/>
      <c r="BX1103" s="94"/>
      <c r="BY1103"/>
      <c r="BZ1103" s="94"/>
      <c r="CA1103" s="108"/>
      <c r="CB1103" s="108"/>
      <c r="CC1103" s="108"/>
      <c r="CD1103" s="108"/>
      <c r="CE1103" s="108"/>
      <c r="CF1103" s="108"/>
      <c r="CG1103" s="108"/>
      <c r="CH1103" s="94"/>
      <c r="CI1103" s="94"/>
      <c r="CJ1103" s="94"/>
      <c r="CK1103" s="94"/>
      <c r="CL1103" s="94"/>
      <c r="CM1103" s="94"/>
      <c r="CN1103" s="94"/>
      <c r="CO1103" s="94"/>
      <c r="CP1103" s="94"/>
      <c r="CQ1103" s="94"/>
      <c r="CR1103" s="94"/>
      <c r="CS1103" s="94"/>
      <c r="CT1103" s="94"/>
      <c r="CU1103" s="94"/>
      <c r="CV1103" s="94"/>
      <c r="CW1103" s="94"/>
      <c r="CX1103" s="94"/>
      <c r="CY1103" s="94"/>
      <c r="CZ1103" s="94"/>
      <c r="DA1103" s="94"/>
      <c r="DB1103" s="94"/>
      <c r="DC1103" s="94"/>
      <c r="DD1103"/>
      <c r="DE1103"/>
      <c r="DF1103"/>
      <c r="DG1103" s="94"/>
      <c r="DH1103" s="94"/>
      <c r="DI1103" s="94"/>
      <c r="DJ1103" s="94"/>
      <c r="DK1103" s="94"/>
      <c r="DL1103" s="68"/>
      <c r="DM1103" s="68"/>
      <c r="DN1103" s="68"/>
      <c r="DO1103" s="68"/>
      <c r="DP1103" s="68"/>
    </row>
    <row r="1104" spans="1:120" x14ac:dyDescent="0.25">
      <c r="A1104" s="94"/>
      <c r="B1104" s="94"/>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c r="BX1104" s="94"/>
      <c r="BY1104"/>
      <c r="BZ1104" s="94"/>
      <c r="CA1104" s="108"/>
      <c r="CB1104" s="108"/>
      <c r="CC1104" s="108"/>
      <c r="CD1104" s="108"/>
      <c r="CE1104" s="108"/>
      <c r="CF1104" s="108"/>
      <c r="CG1104" s="108"/>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c r="DE1104"/>
      <c r="DF1104"/>
      <c r="DG1104" s="94"/>
      <c r="DH1104" s="94"/>
      <c r="DI1104" s="94"/>
      <c r="DJ1104" s="94"/>
      <c r="DK1104" s="94"/>
      <c r="DL1104" s="68"/>
      <c r="DM1104" s="68"/>
      <c r="DN1104" s="68"/>
      <c r="DO1104" s="68"/>
      <c r="DP1104" s="68"/>
    </row>
    <row r="1105" spans="1:120" x14ac:dyDescent="0.25">
      <c r="A1105" s="94"/>
      <c r="B1105" s="94"/>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AZ1105" s="94"/>
      <c r="BA1105" s="94"/>
      <c r="BB1105" s="94"/>
      <c r="BC1105" s="94"/>
      <c r="BD1105" s="94"/>
      <c r="BE1105" s="94"/>
      <c r="BF1105" s="94"/>
      <c r="BG1105" s="94"/>
      <c r="BH1105" s="94"/>
      <c r="BI1105" s="94"/>
      <c r="BJ1105" s="94"/>
      <c r="BK1105" s="94"/>
      <c r="BL1105" s="94"/>
      <c r="BM1105" s="94"/>
      <c r="BN1105" s="94"/>
      <c r="BO1105" s="94"/>
      <c r="BP1105" s="94"/>
      <c r="BQ1105" s="94"/>
      <c r="BR1105" s="94"/>
      <c r="BS1105" s="94"/>
      <c r="BT1105" s="94"/>
      <c r="BU1105" s="94"/>
      <c r="BV1105" s="94"/>
      <c r="BW1105"/>
      <c r="BX1105" s="94"/>
      <c r="BY1105"/>
      <c r="BZ1105" s="94"/>
      <c r="CA1105" s="108"/>
      <c r="CB1105" s="108"/>
      <c r="CC1105" s="108"/>
      <c r="CD1105" s="108"/>
      <c r="CE1105" s="108"/>
      <c r="CF1105" s="108"/>
      <c r="CG1105" s="108"/>
      <c r="CH1105" s="94"/>
      <c r="CI1105" s="94"/>
      <c r="CJ1105" s="94"/>
      <c r="CK1105" s="94"/>
      <c r="CL1105" s="94"/>
      <c r="CM1105" s="94"/>
      <c r="CN1105" s="94"/>
      <c r="CO1105" s="94"/>
      <c r="CP1105" s="94"/>
      <c r="CQ1105" s="94"/>
      <c r="CR1105" s="94"/>
      <c r="CS1105" s="94"/>
      <c r="CT1105" s="94"/>
      <c r="CU1105" s="94"/>
      <c r="CV1105" s="94"/>
      <c r="CW1105" s="94"/>
      <c r="CX1105" s="94"/>
      <c r="CY1105" s="94"/>
      <c r="CZ1105" s="94"/>
      <c r="DA1105" s="94"/>
      <c r="DB1105" s="94"/>
      <c r="DC1105" s="94"/>
      <c r="DD1105"/>
      <c r="DE1105"/>
      <c r="DF1105"/>
      <c r="DG1105" s="94"/>
      <c r="DH1105" s="94"/>
      <c r="DI1105" s="94"/>
      <c r="DJ1105" s="94"/>
      <c r="DK1105" s="94"/>
      <c r="DL1105" s="68"/>
      <c r="DM1105" s="68"/>
      <c r="DN1105" s="68"/>
      <c r="DO1105" s="68"/>
      <c r="DP1105" s="68"/>
    </row>
    <row r="1106" spans="1:120" x14ac:dyDescent="0.25">
      <c r="A1106" s="94"/>
      <c r="B1106" s="94"/>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c r="BX1106" s="94"/>
      <c r="BY1106"/>
      <c r="BZ1106" s="94"/>
      <c r="CA1106" s="108"/>
      <c r="CB1106" s="108"/>
      <c r="CC1106" s="108"/>
      <c r="CD1106" s="108"/>
      <c r="CE1106" s="108"/>
      <c r="CF1106" s="108"/>
      <c r="CG1106" s="108"/>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c r="DE1106"/>
      <c r="DF1106"/>
      <c r="DG1106" s="94"/>
      <c r="DH1106" s="94"/>
      <c r="DI1106" s="94"/>
      <c r="DJ1106" s="94"/>
      <c r="DK1106" s="94"/>
      <c r="DL1106" s="68"/>
      <c r="DM1106" s="68"/>
      <c r="DN1106" s="68"/>
      <c r="DO1106" s="68"/>
      <c r="DP1106" s="68"/>
    </row>
    <row r="1107" spans="1:120" x14ac:dyDescent="0.25">
      <c r="A1107" s="94"/>
      <c r="B1107" s="94"/>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AZ1107" s="94"/>
      <c r="BA1107" s="94"/>
      <c r="BB1107" s="94"/>
      <c r="BC1107" s="94"/>
      <c r="BD1107" s="94"/>
      <c r="BE1107" s="94"/>
      <c r="BF1107" s="94"/>
      <c r="BG1107" s="94"/>
      <c r="BH1107" s="94"/>
      <c r="BI1107" s="94"/>
      <c r="BJ1107" s="94"/>
      <c r="BK1107" s="94"/>
      <c r="BL1107" s="94"/>
      <c r="BM1107" s="94"/>
      <c r="BN1107" s="94"/>
      <c r="BO1107" s="94"/>
      <c r="BP1107" s="94"/>
      <c r="BQ1107" s="94"/>
      <c r="BR1107" s="94"/>
      <c r="BS1107" s="94"/>
      <c r="BT1107" s="94"/>
      <c r="BU1107" s="94"/>
      <c r="BV1107" s="94"/>
      <c r="BW1107"/>
      <c r="BX1107" s="94"/>
      <c r="BY1107"/>
      <c r="BZ1107" s="94"/>
      <c r="CA1107" s="108"/>
      <c r="CB1107" s="108"/>
      <c r="CC1107" s="108"/>
      <c r="CD1107" s="108"/>
      <c r="CE1107" s="108"/>
      <c r="CF1107" s="108"/>
      <c r="CG1107" s="108"/>
      <c r="CH1107" s="94"/>
      <c r="CI1107" s="94"/>
      <c r="CJ1107" s="94"/>
      <c r="CK1107" s="94"/>
      <c r="CL1107" s="94"/>
      <c r="CM1107" s="94"/>
      <c r="CN1107" s="94"/>
      <c r="CO1107" s="94"/>
      <c r="CP1107" s="94"/>
      <c r="CQ1107" s="94"/>
      <c r="CR1107" s="94"/>
      <c r="CS1107" s="94"/>
      <c r="CT1107" s="94"/>
      <c r="CU1107" s="94"/>
      <c r="CV1107" s="94"/>
      <c r="CW1107" s="94"/>
      <c r="CX1107" s="94"/>
      <c r="CY1107" s="94"/>
      <c r="CZ1107" s="94"/>
      <c r="DA1107" s="94"/>
      <c r="DB1107" s="94"/>
      <c r="DC1107" s="94"/>
      <c r="DD1107"/>
      <c r="DE1107"/>
      <c r="DF1107"/>
      <c r="DG1107" s="94"/>
      <c r="DH1107" s="94"/>
      <c r="DI1107" s="94"/>
      <c r="DJ1107" s="94"/>
      <c r="DK1107" s="94"/>
      <c r="DL1107" s="68"/>
      <c r="DM1107" s="68"/>
      <c r="DN1107" s="68"/>
      <c r="DO1107" s="68"/>
      <c r="DP1107" s="68"/>
    </row>
    <row r="1108" spans="1:120" x14ac:dyDescent="0.25">
      <c r="A1108" s="94"/>
      <c r="B1108" s="94"/>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c r="BX1108" s="94"/>
      <c r="BY1108"/>
      <c r="BZ1108" s="94"/>
      <c r="CA1108" s="108"/>
      <c r="CB1108" s="108"/>
      <c r="CC1108" s="108"/>
      <c r="CD1108" s="108"/>
      <c r="CE1108" s="108"/>
      <c r="CF1108" s="108"/>
      <c r="CG1108" s="108"/>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c r="DE1108"/>
      <c r="DF1108"/>
      <c r="DG1108" s="94"/>
      <c r="DH1108" s="94"/>
      <c r="DI1108" s="94"/>
      <c r="DJ1108" s="94"/>
      <c r="DK1108" s="94"/>
      <c r="DL1108" s="68"/>
      <c r="DM1108" s="68"/>
      <c r="DN1108" s="68"/>
      <c r="DO1108" s="68"/>
      <c r="DP1108" s="68"/>
    </row>
    <row r="1109" spans="1:120" x14ac:dyDescent="0.25">
      <c r="A1109" s="94"/>
      <c r="B1109" s="94"/>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4"/>
      <c r="BB1109" s="94"/>
      <c r="BC1109" s="94"/>
      <c r="BD1109" s="94"/>
      <c r="BE1109" s="94"/>
      <c r="BF1109" s="94"/>
      <c r="BG1109" s="94"/>
      <c r="BH1109" s="94"/>
      <c r="BI1109" s="94"/>
      <c r="BJ1109" s="94"/>
      <c r="BK1109" s="94"/>
      <c r="BL1109" s="94"/>
      <c r="BM1109" s="94"/>
      <c r="BN1109" s="94"/>
      <c r="BO1109" s="94"/>
      <c r="BP1109" s="94"/>
      <c r="BQ1109" s="94"/>
      <c r="BR1109" s="94"/>
      <c r="BS1109" s="94"/>
      <c r="BT1109" s="94"/>
      <c r="BU1109" s="94"/>
      <c r="BV1109" s="94"/>
      <c r="BW1109"/>
      <c r="BX1109" s="94"/>
      <c r="BY1109"/>
      <c r="BZ1109" s="94"/>
      <c r="CA1109" s="108"/>
      <c r="CB1109" s="108"/>
      <c r="CC1109" s="108"/>
      <c r="CD1109" s="108"/>
      <c r="CE1109" s="108"/>
      <c r="CF1109" s="108"/>
      <c r="CG1109" s="108"/>
      <c r="CH1109" s="94"/>
      <c r="CI1109" s="94"/>
      <c r="CJ1109" s="94"/>
      <c r="CK1109" s="94"/>
      <c r="CL1109" s="94"/>
      <c r="CM1109" s="94"/>
      <c r="CN1109" s="94"/>
      <c r="CO1109" s="94"/>
      <c r="CP1109" s="94"/>
      <c r="CQ1109" s="94"/>
      <c r="CR1109" s="94"/>
      <c r="CS1109" s="94"/>
      <c r="CT1109" s="94"/>
      <c r="CU1109" s="94"/>
      <c r="CV1109" s="94"/>
      <c r="CW1109" s="94"/>
      <c r="CX1109" s="94"/>
      <c r="CY1109" s="94"/>
      <c r="CZ1109" s="94"/>
      <c r="DA1109" s="94"/>
      <c r="DB1109" s="94"/>
      <c r="DC1109" s="94"/>
      <c r="DD1109"/>
      <c r="DE1109"/>
      <c r="DF1109"/>
      <c r="DG1109" s="94"/>
      <c r="DH1109" s="94"/>
      <c r="DI1109" s="94"/>
      <c r="DJ1109" s="94"/>
      <c r="DK1109" s="94"/>
      <c r="DL1109" s="68"/>
      <c r="DM1109" s="68"/>
      <c r="DN1109" s="68"/>
      <c r="DO1109" s="68"/>
      <c r="DP1109" s="68"/>
    </row>
    <row r="1110" spans="1:120" x14ac:dyDescent="0.25">
      <c r="A1110" s="94"/>
      <c r="B1110" s="94"/>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4"/>
      <c r="BB1110" s="94"/>
      <c r="BC1110" s="94"/>
      <c r="BD1110" s="94"/>
      <c r="BE1110" s="94"/>
      <c r="BF1110" s="94"/>
      <c r="BG1110" s="94"/>
      <c r="BH1110" s="94"/>
      <c r="BI1110" s="94"/>
      <c r="BJ1110" s="94"/>
      <c r="BK1110" s="94"/>
      <c r="BL1110" s="94"/>
      <c r="BM1110" s="94"/>
      <c r="BN1110" s="94"/>
      <c r="BO1110" s="94"/>
      <c r="BP1110" s="94"/>
      <c r="BQ1110" s="94"/>
      <c r="BR1110" s="94"/>
      <c r="BS1110" s="94"/>
      <c r="BT1110" s="94"/>
      <c r="BU1110" s="94"/>
      <c r="BV1110" s="94"/>
      <c r="BW1110"/>
      <c r="BX1110" s="94"/>
      <c r="BY1110"/>
      <c r="BZ1110" s="94"/>
      <c r="CA1110" s="108"/>
      <c r="CB1110" s="108"/>
      <c r="CC1110" s="108"/>
      <c r="CD1110" s="108"/>
      <c r="CE1110" s="108"/>
      <c r="CF1110" s="108"/>
      <c r="CG1110" s="108"/>
      <c r="CH1110" s="94"/>
      <c r="CI1110" s="94"/>
      <c r="CJ1110" s="94"/>
      <c r="CK1110" s="94"/>
      <c r="CL1110" s="94"/>
      <c r="CM1110" s="94"/>
      <c r="CN1110" s="94"/>
      <c r="CO1110" s="94"/>
      <c r="CP1110" s="94"/>
      <c r="CQ1110" s="94"/>
      <c r="CR1110" s="94"/>
      <c r="CS1110" s="94"/>
      <c r="CT1110" s="94"/>
      <c r="CU1110" s="94"/>
      <c r="CV1110" s="94"/>
      <c r="CW1110" s="94"/>
      <c r="CX1110" s="94"/>
      <c r="CY1110" s="94"/>
      <c r="CZ1110" s="94"/>
      <c r="DA1110" s="94"/>
      <c r="DB1110" s="94"/>
      <c r="DC1110" s="94"/>
      <c r="DD1110"/>
      <c r="DE1110"/>
      <c r="DF1110"/>
      <c r="DG1110" s="94"/>
      <c r="DH1110" s="94"/>
      <c r="DI1110" s="94"/>
      <c r="DJ1110" s="94"/>
      <c r="DK1110" s="94"/>
      <c r="DL1110" s="68"/>
      <c r="DM1110" s="68"/>
      <c r="DN1110" s="68"/>
      <c r="DO1110" s="68"/>
      <c r="DP1110" s="68"/>
    </row>
    <row r="1111" spans="1:120" x14ac:dyDescent="0.25">
      <c r="A1111" s="94"/>
      <c r="B1111" s="94"/>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AZ1111" s="94"/>
      <c r="BA1111" s="94"/>
      <c r="BB1111" s="94"/>
      <c r="BC1111" s="94"/>
      <c r="BD1111" s="94"/>
      <c r="BE1111" s="94"/>
      <c r="BF1111" s="94"/>
      <c r="BG1111" s="94"/>
      <c r="BH1111" s="94"/>
      <c r="BI1111" s="94"/>
      <c r="BJ1111" s="94"/>
      <c r="BK1111" s="94"/>
      <c r="BL1111" s="94"/>
      <c r="BM1111" s="94"/>
      <c r="BN1111" s="94"/>
      <c r="BO1111" s="94"/>
      <c r="BP1111" s="94"/>
      <c r="BQ1111" s="94"/>
      <c r="BR1111" s="94"/>
      <c r="BS1111" s="94"/>
      <c r="BT1111" s="94"/>
      <c r="BU1111" s="94"/>
      <c r="BV1111" s="94"/>
      <c r="BW1111"/>
      <c r="BX1111" s="94"/>
      <c r="BY1111"/>
      <c r="BZ1111" s="94"/>
      <c r="CA1111" s="108"/>
      <c r="CB1111" s="108"/>
      <c r="CC1111" s="108"/>
      <c r="CD1111" s="108"/>
      <c r="CE1111" s="108"/>
      <c r="CF1111" s="108"/>
      <c r="CG1111" s="108"/>
      <c r="CH1111" s="94"/>
      <c r="CI1111" s="94"/>
      <c r="CJ1111" s="94"/>
      <c r="CK1111" s="94"/>
      <c r="CL1111" s="94"/>
      <c r="CM1111" s="94"/>
      <c r="CN1111" s="94"/>
      <c r="CO1111" s="94"/>
      <c r="CP1111" s="94"/>
      <c r="CQ1111" s="94"/>
      <c r="CR1111" s="94"/>
      <c r="CS1111" s="94"/>
      <c r="CT1111" s="94"/>
      <c r="CU1111" s="94"/>
      <c r="CV1111" s="94"/>
      <c r="CW1111" s="94"/>
      <c r="CX1111" s="94"/>
      <c r="CY1111" s="94"/>
      <c r="CZ1111" s="94"/>
      <c r="DA1111" s="94"/>
      <c r="DB1111" s="94"/>
      <c r="DC1111" s="94"/>
      <c r="DD1111"/>
      <c r="DE1111"/>
      <c r="DF1111"/>
      <c r="DG1111" s="94"/>
      <c r="DH1111" s="94"/>
      <c r="DI1111" s="94"/>
      <c r="DJ1111" s="94"/>
      <c r="DK1111" s="94"/>
      <c r="DL1111" s="68"/>
      <c r="DM1111" s="68"/>
      <c r="DN1111" s="68"/>
      <c r="DO1111" s="68"/>
      <c r="DP1111" s="68"/>
    </row>
    <row r="1112" spans="1:120" x14ac:dyDescent="0.25">
      <c r="A1112" s="94"/>
      <c r="B1112" s="94"/>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4"/>
      <c r="BB1112" s="94"/>
      <c r="BC1112" s="94"/>
      <c r="BD1112" s="94"/>
      <c r="BE1112" s="94"/>
      <c r="BF1112" s="94"/>
      <c r="BG1112" s="94"/>
      <c r="BH1112" s="94"/>
      <c r="BI1112" s="94"/>
      <c r="BJ1112" s="94"/>
      <c r="BK1112" s="94"/>
      <c r="BL1112" s="94"/>
      <c r="BM1112" s="94"/>
      <c r="BN1112" s="94"/>
      <c r="BO1112" s="94"/>
      <c r="BP1112" s="94"/>
      <c r="BQ1112" s="94"/>
      <c r="BR1112" s="94"/>
      <c r="BS1112" s="94"/>
      <c r="BT1112" s="94"/>
      <c r="BU1112" s="94"/>
      <c r="BV1112" s="94"/>
      <c r="BW1112"/>
      <c r="BX1112" s="94"/>
      <c r="BY1112"/>
      <c r="BZ1112" s="94"/>
      <c r="CA1112" s="108"/>
      <c r="CB1112" s="108"/>
      <c r="CC1112" s="108"/>
      <c r="CD1112" s="108"/>
      <c r="CE1112" s="108"/>
      <c r="CF1112" s="108"/>
      <c r="CG1112" s="108"/>
      <c r="CH1112" s="94"/>
      <c r="CI1112" s="94"/>
      <c r="CJ1112" s="94"/>
      <c r="CK1112" s="94"/>
      <c r="CL1112" s="94"/>
      <c r="CM1112" s="94"/>
      <c r="CN1112" s="94"/>
      <c r="CO1112" s="94"/>
      <c r="CP1112" s="94"/>
      <c r="CQ1112" s="94"/>
      <c r="CR1112" s="94"/>
      <c r="CS1112" s="94"/>
      <c r="CT1112" s="94"/>
      <c r="CU1112" s="94"/>
      <c r="CV1112" s="94"/>
      <c r="CW1112" s="94"/>
      <c r="CX1112" s="94"/>
      <c r="CY1112" s="94"/>
      <c r="CZ1112" s="94"/>
      <c r="DA1112" s="94"/>
      <c r="DB1112" s="94"/>
      <c r="DC1112" s="94"/>
      <c r="DD1112"/>
      <c r="DE1112"/>
      <c r="DF1112"/>
      <c r="DG1112" s="94"/>
      <c r="DH1112" s="94"/>
      <c r="DI1112" s="94"/>
      <c r="DJ1112" s="94"/>
      <c r="DK1112" s="94"/>
      <c r="DL1112" s="68"/>
      <c r="DM1112" s="68"/>
      <c r="DN1112" s="68"/>
      <c r="DO1112" s="68"/>
      <c r="DP1112" s="68"/>
    </row>
    <row r="1113" spans="1:120" x14ac:dyDescent="0.25">
      <c r="A1113" s="94"/>
      <c r="B1113" s="94"/>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4"/>
      <c r="BB1113" s="94"/>
      <c r="BC1113" s="94"/>
      <c r="BD1113" s="94"/>
      <c r="BE1113" s="94"/>
      <c r="BF1113" s="94"/>
      <c r="BG1113" s="94"/>
      <c r="BH1113" s="94"/>
      <c r="BI1113" s="94"/>
      <c r="BJ1113" s="94"/>
      <c r="BK1113" s="94"/>
      <c r="BL1113" s="94"/>
      <c r="BM1113" s="94"/>
      <c r="BN1113" s="94"/>
      <c r="BO1113" s="94"/>
      <c r="BP1113" s="94"/>
      <c r="BQ1113" s="94"/>
      <c r="BR1113" s="94"/>
      <c r="BS1113" s="94"/>
      <c r="BT1113" s="94"/>
      <c r="BU1113" s="94"/>
      <c r="BV1113" s="94"/>
      <c r="BW1113"/>
      <c r="BX1113" s="94"/>
      <c r="BY1113"/>
      <c r="BZ1113" s="94"/>
      <c r="CA1113" s="108"/>
      <c r="CB1113" s="108"/>
      <c r="CC1113" s="108"/>
      <c r="CD1113" s="108"/>
      <c r="CE1113" s="108"/>
      <c r="CF1113" s="108"/>
      <c r="CG1113" s="108"/>
      <c r="CH1113" s="94"/>
      <c r="CI1113" s="94"/>
      <c r="CJ1113" s="94"/>
      <c r="CK1113" s="94"/>
      <c r="CL1113" s="94"/>
      <c r="CM1113" s="94"/>
      <c r="CN1113" s="94"/>
      <c r="CO1113" s="94"/>
      <c r="CP1113" s="94"/>
      <c r="CQ1113" s="94"/>
      <c r="CR1113" s="94"/>
      <c r="CS1113" s="94"/>
      <c r="CT1113" s="94"/>
      <c r="CU1113" s="94"/>
      <c r="CV1113" s="94"/>
      <c r="CW1113" s="94"/>
      <c r="CX1113" s="94"/>
      <c r="CY1113" s="94"/>
      <c r="CZ1113" s="94"/>
      <c r="DA1113" s="94"/>
      <c r="DB1113" s="94"/>
      <c r="DC1113" s="94"/>
      <c r="DD1113"/>
      <c r="DE1113"/>
      <c r="DF1113"/>
      <c r="DG1113" s="94"/>
      <c r="DH1113" s="94"/>
      <c r="DI1113" s="94"/>
      <c r="DJ1113" s="94"/>
      <c r="DK1113" s="94"/>
      <c r="DL1113" s="68"/>
      <c r="DM1113" s="68"/>
      <c r="DN1113" s="68"/>
      <c r="DO1113" s="68"/>
      <c r="DP1113" s="68"/>
    </row>
    <row r="1114" spans="1:120" x14ac:dyDescent="0.25">
      <c r="A1114" s="94"/>
      <c r="B1114" s="94"/>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4"/>
      <c r="BB1114" s="94"/>
      <c r="BC1114" s="94"/>
      <c r="BD1114" s="94"/>
      <c r="BE1114" s="94"/>
      <c r="BF1114" s="94"/>
      <c r="BG1114" s="94"/>
      <c r="BH1114" s="94"/>
      <c r="BI1114" s="94"/>
      <c r="BJ1114" s="94"/>
      <c r="BK1114" s="94"/>
      <c r="BL1114" s="94"/>
      <c r="BM1114" s="94"/>
      <c r="BN1114" s="94"/>
      <c r="BO1114" s="94"/>
      <c r="BP1114" s="94"/>
      <c r="BQ1114" s="94"/>
      <c r="BR1114" s="94"/>
      <c r="BS1114" s="94"/>
      <c r="BT1114" s="94"/>
      <c r="BU1114" s="94"/>
      <c r="BV1114" s="94"/>
      <c r="BW1114"/>
      <c r="BX1114" s="94"/>
      <c r="BY1114"/>
      <c r="BZ1114" s="94"/>
      <c r="CA1114" s="108"/>
      <c r="CB1114" s="108"/>
      <c r="CC1114" s="108"/>
      <c r="CD1114" s="108"/>
      <c r="CE1114" s="108"/>
      <c r="CF1114" s="108"/>
      <c r="CG1114" s="108"/>
      <c r="CH1114" s="94"/>
      <c r="CI1114" s="94"/>
      <c r="CJ1114" s="94"/>
      <c r="CK1114" s="94"/>
      <c r="CL1114" s="94"/>
      <c r="CM1114" s="94"/>
      <c r="CN1114" s="94"/>
      <c r="CO1114" s="94"/>
      <c r="CP1114" s="94"/>
      <c r="CQ1114" s="94"/>
      <c r="CR1114" s="94"/>
      <c r="CS1114" s="94"/>
      <c r="CT1114" s="94"/>
      <c r="CU1114" s="94"/>
      <c r="CV1114" s="94"/>
      <c r="CW1114" s="94"/>
      <c r="CX1114" s="94"/>
      <c r="CY1114" s="94"/>
      <c r="CZ1114" s="94"/>
      <c r="DA1114" s="94"/>
      <c r="DB1114" s="94"/>
      <c r="DC1114" s="94"/>
      <c r="DD1114"/>
      <c r="DE1114"/>
      <c r="DF1114"/>
      <c r="DG1114" s="94"/>
      <c r="DH1114" s="94"/>
      <c r="DI1114" s="94"/>
      <c r="DJ1114" s="94"/>
      <c r="DK1114" s="94"/>
      <c r="DL1114" s="68"/>
      <c r="DM1114" s="68"/>
      <c r="DN1114" s="68"/>
      <c r="DO1114" s="68"/>
      <c r="DP1114" s="68"/>
    </row>
    <row r="1115" spans="1:120" x14ac:dyDescent="0.25">
      <c r="A1115" s="94"/>
      <c r="B1115" s="94"/>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AZ1115" s="94"/>
      <c r="BA1115" s="94"/>
      <c r="BB1115" s="94"/>
      <c r="BC1115" s="94"/>
      <c r="BD1115" s="94"/>
      <c r="BE1115" s="94"/>
      <c r="BF1115" s="94"/>
      <c r="BG1115" s="94"/>
      <c r="BH1115" s="94"/>
      <c r="BI1115" s="94"/>
      <c r="BJ1115" s="94"/>
      <c r="BK1115" s="94"/>
      <c r="BL1115" s="94"/>
      <c r="BM1115" s="94"/>
      <c r="BN1115" s="94"/>
      <c r="BO1115" s="94"/>
      <c r="BP1115" s="94"/>
      <c r="BQ1115" s="94"/>
      <c r="BR1115" s="94"/>
      <c r="BS1115" s="94"/>
      <c r="BT1115" s="94"/>
      <c r="BU1115" s="94"/>
      <c r="BV1115" s="94"/>
      <c r="BW1115"/>
      <c r="BX1115" s="94"/>
      <c r="BY1115"/>
      <c r="BZ1115" s="94"/>
      <c r="CA1115" s="108"/>
      <c r="CB1115" s="108"/>
      <c r="CC1115" s="108"/>
      <c r="CD1115" s="108"/>
      <c r="CE1115" s="108"/>
      <c r="CF1115" s="108"/>
      <c r="CG1115" s="108"/>
      <c r="CH1115" s="94"/>
      <c r="CI1115" s="94"/>
      <c r="CJ1115" s="94"/>
      <c r="CK1115" s="94"/>
      <c r="CL1115" s="94"/>
      <c r="CM1115" s="94"/>
      <c r="CN1115" s="94"/>
      <c r="CO1115" s="94"/>
      <c r="CP1115" s="94"/>
      <c r="CQ1115" s="94"/>
      <c r="CR1115" s="94"/>
      <c r="CS1115" s="94"/>
      <c r="CT1115" s="94"/>
      <c r="CU1115" s="94"/>
      <c r="CV1115" s="94"/>
      <c r="CW1115" s="94"/>
      <c r="CX1115" s="94"/>
      <c r="CY1115" s="94"/>
      <c r="CZ1115" s="94"/>
      <c r="DA1115" s="94"/>
      <c r="DB1115" s="94"/>
      <c r="DC1115" s="94"/>
      <c r="DD1115"/>
      <c r="DE1115"/>
      <c r="DF1115"/>
      <c r="DG1115" s="94"/>
      <c r="DH1115" s="94"/>
      <c r="DI1115" s="94"/>
      <c r="DJ1115" s="94"/>
      <c r="DK1115" s="94"/>
      <c r="DL1115" s="68"/>
      <c r="DM1115" s="68"/>
      <c r="DN1115" s="68"/>
      <c r="DO1115" s="68"/>
      <c r="DP1115" s="68"/>
    </row>
    <row r="1116" spans="1:120" x14ac:dyDescent="0.25">
      <c r="A1116" s="94"/>
      <c r="B1116" s="94"/>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4"/>
      <c r="BB1116" s="94"/>
      <c r="BC1116" s="94"/>
      <c r="BD1116" s="94"/>
      <c r="BE1116" s="94"/>
      <c r="BF1116" s="94"/>
      <c r="BG1116" s="94"/>
      <c r="BH1116" s="94"/>
      <c r="BI1116" s="94"/>
      <c r="BJ1116" s="94"/>
      <c r="BK1116" s="94"/>
      <c r="BL1116" s="94"/>
      <c r="BM1116" s="94"/>
      <c r="BN1116" s="94"/>
      <c r="BO1116" s="94"/>
      <c r="BP1116" s="94"/>
      <c r="BQ1116" s="94"/>
      <c r="BR1116" s="94"/>
      <c r="BS1116" s="94"/>
      <c r="BT1116" s="94"/>
      <c r="BU1116" s="94"/>
      <c r="BV1116" s="94"/>
      <c r="BW1116"/>
      <c r="BX1116" s="94"/>
      <c r="BY1116"/>
      <c r="BZ1116" s="94"/>
      <c r="CA1116" s="108"/>
      <c r="CB1116" s="108"/>
      <c r="CC1116" s="108"/>
      <c r="CD1116" s="108"/>
      <c r="CE1116" s="108"/>
      <c r="CF1116" s="108"/>
      <c r="CG1116" s="108"/>
      <c r="CH1116" s="94"/>
      <c r="CI1116" s="94"/>
      <c r="CJ1116" s="94"/>
      <c r="CK1116" s="94"/>
      <c r="CL1116" s="94"/>
      <c r="CM1116" s="94"/>
      <c r="CN1116" s="94"/>
      <c r="CO1116" s="94"/>
      <c r="CP1116" s="94"/>
      <c r="CQ1116" s="94"/>
      <c r="CR1116" s="94"/>
      <c r="CS1116" s="94"/>
      <c r="CT1116" s="94"/>
      <c r="CU1116" s="94"/>
      <c r="CV1116" s="94"/>
      <c r="CW1116" s="94"/>
      <c r="CX1116" s="94"/>
      <c r="CY1116" s="94"/>
      <c r="CZ1116" s="94"/>
      <c r="DA1116" s="94"/>
      <c r="DB1116" s="94"/>
      <c r="DC1116" s="94"/>
      <c r="DD1116"/>
      <c r="DE1116"/>
      <c r="DF1116"/>
      <c r="DG1116" s="94"/>
      <c r="DH1116" s="94"/>
      <c r="DI1116" s="94"/>
      <c r="DJ1116" s="94"/>
      <c r="DK1116" s="94"/>
      <c r="DL1116" s="68"/>
      <c r="DM1116" s="68"/>
      <c r="DN1116" s="68"/>
      <c r="DO1116" s="68"/>
      <c r="DP1116" s="68"/>
    </row>
    <row r="1117" spans="1:120" x14ac:dyDescent="0.25">
      <c r="A1117" s="94"/>
      <c r="B1117" s="94"/>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4"/>
      <c r="BB1117" s="94"/>
      <c r="BC1117" s="94"/>
      <c r="BD1117" s="94"/>
      <c r="BE1117" s="94"/>
      <c r="BF1117" s="94"/>
      <c r="BG1117" s="94"/>
      <c r="BH1117" s="94"/>
      <c r="BI1117" s="94"/>
      <c r="BJ1117" s="94"/>
      <c r="BK1117" s="94"/>
      <c r="BL1117" s="94"/>
      <c r="BM1117" s="94"/>
      <c r="BN1117" s="94"/>
      <c r="BO1117" s="94"/>
      <c r="BP1117" s="94"/>
      <c r="BQ1117" s="94"/>
      <c r="BR1117" s="94"/>
      <c r="BS1117" s="94"/>
      <c r="BT1117" s="94"/>
      <c r="BU1117" s="94"/>
      <c r="BV1117" s="94"/>
      <c r="BW1117"/>
      <c r="BX1117" s="94"/>
      <c r="BY1117"/>
      <c r="BZ1117" s="94"/>
      <c r="CA1117" s="108"/>
      <c r="CB1117" s="108"/>
      <c r="CC1117" s="108"/>
      <c r="CD1117" s="108"/>
      <c r="CE1117" s="108"/>
      <c r="CF1117" s="108"/>
      <c r="CG1117" s="108"/>
      <c r="CH1117" s="94"/>
      <c r="CI1117" s="94"/>
      <c r="CJ1117" s="94"/>
      <c r="CK1117" s="94"/>
      <c r="CL1117" s="94"/>
      <c r="CM1117" s="94"/>
      <c r="CN1117" s="94"/>
      <c r="CO1117" s="94"/>
      <c r="CP1117" s="94"/>
      <c r="CQ1117" s="94"/>
      <c r="CR1117" s="94"/>
      <c r="CS1117" s="94"/>
      <c r="CT1117" s="94"/>
      <c r="CU1117" s="94"/>
      <c r="CV1117" s="94"/>
      <c r="CW1117" s="94"/>
      <c r="CX1117" s="94"/>
      <c r="CY1117" s="94"/>
      <c r="CZ1117" s="94"/>
      <c r="DA1117" s="94"/>
      <c r="DB1117" s="94"/>
      <c r="DC1117" s="94"/>
      <c r="DD1117"/>
      <c r="DE1117"/>
      <c r="DF1117"/>
      <c r="DG1117" s="94"/>
      <c r="DH1117" s="94"/>
      <c r="DI1117" s="94"/>
      <c r="DJ1117" s="94"/>
      <c r="DK1117" s="94"/>
      <c r="DL1117" s="68"/>
      <c r="DM1117" s="68"/>
      <c r="DN1117" s="68"/>
      <c r="DO1117" s="68"/>
      <c r="DP1117" s="68"/>
    </row>
    <row r="1118" spans="1:120" x14ac:dyDescent="0.25">
      <c r="A1118" s="94"/>
      <c r="B1118" s="94"/>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4"/>
      <c r="BB1118" s="94"/>
      <c r="BC1118" s="94"/>
      <c r="BD1118" s="94"/>
      <c r="BE1118" s="94"/>
      <c r="BF1118" s="94"/>
      <c r="BG1118" s="94"/>
      <c r="BH1118" s="94"/>
      <c r="BI1118" s="94"/>
      <c r="BJ1118" s="94"/>
      <c r="BK1118" s="94"/>
      <c r="BL1118" s="94"/>
      <c r="BM1118" s="94"/>
      <c r="BN1118" s="94"/>
      <c r="BO1118" s="94"/>
      <c r="BP1118" s="94"/>
      <c r="BQ1118" s="94"/>
      <c r="BR1118" s="94"/>
      <c r="BS1118" s="94"/>
      <c r="BT1118" s="94"/>
      <c r="BU1118" s="94"/>
      <c r="BV1118" s="94"/>
      <c r="BW1118"/>
      <c r="BX1118" s="94"/>
      <c r="BY1118"/>
      <c r="BZ1118" s="94"/>
      <c r="CA1118" s="108"/>
      <c r="CB1118" s="108"/>
      <c r="CC1118" s="108"/>
      <c r="CD1118" s="108"/>
      <c r="CE1118" s="108"/>
      <c r="CF1118" s="108"/>
      <c r="CG1118" s="108"/>
      <c r="CH1118" s="94"/>
      <c r="CI1118" s="94"/>
      <c r="CJ1118" s="94"/>
      <c r="CK1118" s="94"/>
      <c r="CL1118" s="94"/>
      <c r="CM1118" s="94"/>
      <c r="CN1118" s="94"/>
      <c r="CO1118" s="94"/>
      <c r="CP1118" s="94"/>
      <c r="CQ1118" s="94"/>
      <c r="CR1118" s="94"/>
      <c r="CS1118" s="94"/>
      <c r="CT1118" s="94"/>
      <c r="CU1118" s="94"/>
      <c r="CV1118" s="94"/>
      <c r="CW1118" s="94"/>
      <c r="CX1118" s="94"/>
      <c r="CY1118" s="94"/>
      <c r="CZ1118" s="94"/>
      <c r="DA1118" s="94"/>
      <c r="DB1118" s="94"/>
      <c r="DC1118" s="94"/>
      <c r="DD1118"/>
      <c r="DE1118"/>
      <c r="DF1118"/>
      <c r="DG1118" s="94"/>
      <c r="DH1118" s="94"/>
      <c r="DI1118" s="94"/>
      <c r="DJ1118" s="94"/>
      <c r="DK1118" s="94"/>
      <c r="DL1118" s="68"/>
      <c r="DM1118" s="68"/>
      <c r="DN1118" s="68"/>
      <c r="DO1118" s="68"/>
      <c r="DP1118" s="68"/>
    </row>
    <row r="1119" spans="1:120" x14ac:dyDescent="0.25">
      <c r="A1119" s="94"/>
      <c r="B1119" s="94"/>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AZ1119" s="94"/>
      <c r="BA1119" s="94"/>
      <c r="BB1119" s="94"/>
      <c r="BC1119" s="94"/>
      <c r="BD1119" s="94"/>
      <c r="BE1119" s="94"/>
      <c r="BF1119" s="94"/>
      <c r="BG1119" s="94"/>
      <c r="BH1119" s="94"/>
      <c r="BI1119" s="94"/>
      <c r="BJ1119" s="94"/>
      <c r="BK1119" s="94"/>
      <c r="BL1119" s="94"/>
      <c r="BM1119" s="94"/>
      <c r="BN1119" s="94"/>
      <c r="BO1119" s="94"/>
      <c r="BP1119" s="94"/>
      <c r="BQ1119" s="94"/>
      <c r="BR1119" s="94"/>
      <c r="BS1119" s="94"/>
      <c r="BT1119" s="94"/>
      <c r="BU1119" s="94"/>
      <c r="BV1119" s="94"/>
      <c r="BW1119"/>
      <c r="BX1119" s="94"/>
      <c r="BY1119"/>
      <c r="BZ1119" s="94"/>
      <c r="CA1119" s="108"/>
      <c r="CB1119" s="108"/>
      <c r="CC1119" s="108"/>
      <c r="CD1119" s="108"/>
      <c r="CE1119" s="108"/>
      <c r="CF1119" s="108"/>
      <c r="CG1119" s="108"/>
      <c r="CH1119" s="94"/>
      <c r="CI1119" s="94"/>
      <c r="CJ1119" s="94"/>
      <c r="CK1119" s="94"/>
      <c r="CL1119" s="94"/>
      <c r="CM1119" s="94"/>
      <c r="CN1119" s="94"/>
      <c r="CO1119" s="94"/>
      <c r="CP1119" s="94"/>
      <c r="CQ1119" s="94"/>
      <c r="CR1119" s="94"/>
      <c r="CS1119" s="94"/>
      <c r="CT1119" s="94"/>
      <c r="CU1119" s="94"/>
      <c r="CV1119" s="94"/>
      <c r="CW1119" s="94"/>
      <c r="CX1119" s="94"/>
      <c r="CY1119" s="94"/>
      <c r="CZ1119" s="94"/>
      <c r="DA1119" s="94"/>
      <c r="DB1119" s="94"/>
      <c r="DC1119" s="94"/>
      <c r="DD1119"/>
      <c r="DE1119"/>
      <c r="DF1119"/>
      <c r="DG1119" s="94"/>
      <c r="DH1119" s="94"/>
      <c r="DI1119" s="94"/>
      <c r="DJ1119" s="94"/>
      <c r="DK1119" s="94"/>
      <c r="DL1119" s="68"/>
      <c r="DM1119" s="68"/>
      <c r="DN1119" s="68"/>
      <c r="DO1119" s="68"/>
      <c r="DP1119" s="68"/>
    </row>
    <row r="1120" spans="1:120" ht="15" customHeight="1" x14ac:dyDescent="0.25">
      <c r="A1120" s="94"/>
      <c r="B1120" s="94"/>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4"/>
      <c r="BB1120" s="94"/>
      <c r="BC1120" s="94"/>
      <c r="BD1120" s="94"/>
      <c r="BE1120" s="94"/>
      <c r="BF1120" s="94"/>
      <c r="BG1120" s="94"/>
      <c r="BH1120" s="94"/>
      <c r="BI1120" s="94"/>
      <c r="BJ1120" s="94"/>
      <c r="BK1120" s="94"/>
      <c r="BL1120" s="94"/>
      <c r="BM1120" s="94"/>
      <c r="BN1120" s="94"/>
      <c r="BO1120" s="94"/>
      <c r="BP1120" s="94"/>
      <c r="BQ1120" s="94"/>
      <c r="BR1120" s="94"/>
      <c r="BS1120" s="94"/>
      <c r="BT1120" s="94"/>
      <c r="BU1120" s="94"/>
      <c r="BV1120" s="94"/>
      <c r="BW1120"/>
      <c r="BX1120" s="94"/>
      <c r="BY1120"/>
      <c r="BZ1120" s="94"/>
      <c r="CA1120" s="108"/>
      <c r="CB1120" s="108"/>
      <c r="CC1120" s="108"/>
      <c r="CD1120" s="108"/>
      <c r="CE1120" s="108"/>
      <c r="CF1120" s="108"/>
      <c r="CG1120" s="108"/>
      <c r="CH1120" s="94"/>
      <c r="CI1120" s="94"/>
      <c r="CJ1120" s="94"/>
      <c r="CK1120" s="94"/>
      <c r="CL1120" s="94"/>
      <c r="CM1120" s="94"/>
      <c r="CN1120" s="94"/>
      <c r="CO1120" s="94"/>
      <c r="CP1120" s="94"/>
      <c r="CQ1120" s="94"/>
      <c r="CR1120" s="94"/>
      <c r="CS1120" s="94"/>
      <c r="CT1120" s="94"/>
      <c r="CU1120" s="94"/>
      <c r="CV1120" s="94"/>
      <c r="CW1120" s="94"/>
      <c r="CX1120" s="94"/>
      <c r="CY1120" s="94"/>
      <c r="CZ1120" s="94"/>
      <c r="DA1120" s="94"/>
      <c r="DB1120" s="94"/>
      <c r="DC1120" s="94"/>
      <c r="DD1120"/>
      <c r="DE1120"/>
      <c r="DF1120"/>
      <c r="DG1120" s="94"/>
      <c r="DH1120" s="94"/>
      <c r="DI1120" s="94"/>
      <c r="DJ1120" s="94"/>
      <c r="DK1120" s="94"/>
      <c r="DL1120" s="68"/>
      <c r="DM1120" s="68"/>
      <c r="DN1120" s="68"/>
      <c r="DO1120" s="68"/>
      <c r="DP1120" s="68"/>
    </row>
    <row r="1121" spans="1:120" x14ac:dyDescent="0.25">
      <c r="A1121" s="94"/>
      <c r="B1121" s="94"/>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4"/>
      <c r="BB1121" s="94"/>
      <c r="BC1121" s="94"/>
      <c r="BD1121" s="94"/>
      <c r="BE1121" s="94"/>
      <c r="BF1121" s="94"/>
      <c r="BG1121" s="94"/>
      <c r="BH1121" s="94"/>
      <c r="BI1121" s="94"/>
      <c r="BJ1121" s="94"/>
      <c r="BK1121" s="94"/>
      <c r="BL1121" s="94"/>
      <c r="BM1121" s="94"/>
      <c r="BN1121" s="94"/>
      <c r="BO1121" s="94"/>
      <c r="BP1121" s="94"/>
      <c r="BQ1121" s="94"/>
      <c r="BR1121" s="94"/>
      <c r="BS1121" s="94"/>
      <c r="BT1121" s="94"/>
      <c r="BU1121" s="94"/>
      <c r="BV1121" s="94"/>
      <c r="BW1121"/>
      <c r="BX1121" s="94"/>
      <c r="BY1121"/>
      <c r="BZ1121" s="94"/>
      <c r="CA1121" s="108"/>
      <c r="CB1121" s="108"/>
      <c r="CC1121" s="108"/>
      <c r="CD1121" s="108"/>
      <c r="CE1121" s="108"/>
      <c r="CF1121" s="108"/>
      <c r="CG1121" s="108"/>
      <c r="CH1121" s="94"/>
      <c r="CI1121" s="94"/>
      <c r="CJ1121" s="94"/>
      <c r="CK1121" s="94"/>
      <c r="CL1121" s="94"/>
      <c r="CM1121" s="94"/>
      <c r="CN1121" s="94"/>
      <c r="CO1121" s="94"/>
      <c r="CP1121" s="94"/>
      <c r="CQ1121" s="94"/>
      <c r="CR1121" s="94"/>
      <c r="CS1121" s="94"/>
      <c r="CT1121" s="94"/>
      <c r="CU1121" s="94"/>
      <c r="CV1121" s="94"/>
      <c r="CW1121" s="94"/>
      <c r="CX1121" s="94"/>
      <c r="CY1121" s="94"/>
      <c r="CZ1121" s="94"/>
      <c r="DA1121" s="94"/>
      <c r="DB1121" s="94"/>
      <c r="DC1121" s="94"/>
      <c r="DD1121"/>
      <c r="DE1121"/>
      <c r="DF1121"/>
      <c r="DG1121" s="94"/>
      <c r="DH1121" s="94"/>
      <c r="DI1121" s="94"/>
      <c r="DJ1121" s="94"/>
      <c r="DK1121" s="94"/>
      <c r="DL1121" s="68"/>
      <c r="DM1121" s="68"/>
      <c r="DN1121" s="68"/>
      <c r="DO1121" s="68"/>
      <c r="DP1121" s="68"/>
    </row>
    <row r="1122" spans="1:120" x14ac:dyDescent="0.25">
      <c r="A1122" s="94"/>
      <c r="B1122" s="94"/>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c r="BX1122" s="94"/>
      <c r="BY1122"/>
      <c r="BZ1122" s="94"/>
      <c r="CA1122" s="108"/>
      <c r="CB1122" s="108"/>
      <c r="CC1122" s="108"/>
      <c r="CD1122" s="108"/>
      <c r="CE1122" s="108"/>
      <c r="CF1122" s="108"/>
      <c r="CG1122" s="108"/>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c r="DE1122"/>
      <c r="DF1122"/>
      <c r="DG1122" s="94"/>
      <c r="DH1122" s="94"/>
      <c r="DI1122" s="94"/>
      <c r="DJ1122" s="94"/>
      <c r="DK1122" s="94"/>
      <c r="DL1122" s="68"/>
      <c r="DM1122" s="68"/>
      <c r="DN1122" s="68"/>
      <c r="DO1122" s="68"/>
      <c r="DP1122" s="68"/>
    </row>
    <row r="1123" spans="1:120" x14ac:dyDescent="0.25">
      <c r="A1123" s="94"/>
      <c r="B1123" s="94"/>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c r="Z1123" s="94"/>
      <c r="AA1123" s="94"/>
      <c r="AB1123" s="94"/>
      <c r="AC1123" s="94"/>
      <c r="AD1123" s="94"/>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AZ1123" s="94"/>
      <c r="BA1123" s="94"/>
      <c r="BB1123" s="94"/>
      <c r="BC1123" s="94"/>
      <c r="BD1123" s="94"/>
      <c r="BE1123" s="94"/>
      <c r="BF1123" s="94"/>
      <c r="BG1123" s="94"/>
      <c r="BH1123" s="94"/>
      <c r="BI1123" s="94"/>
      <c r="BJ1123" s="94"/>
      <c r="BK1123" s="94"/>
      <c r="BL1123" s="94"/>
      <c r="BM1123" s="94"/>
      <c r="BN1123" s="94"/>
      <c r="BO1123" s="94"/>
      <c r="BP1123" s="94"/>
      <c r="BQ1123" s="94"/>
      <c r="BR1123" s="94"/>
      <c r="BS1123" s="94"/>
      <c r="BT1123" s="94"/>
      <c r="BU1123" s="94"/>
      <c r="BV1123" s="94"/>
      <c r="BW1123"/>
      <c r="BX1123" s="94"/>
      <c r="BY1123"/>
      <c r="BZ1123" s="94"/>
      <c r="CA1123" s="108"/>
      <c r="CB1123" s="108"/>
      <c r="CC1123" s="108"/>
      <c r="CD1123" s="108"/>
      <c r="CE1123" s="108"/>
      <c r="CF1123" s="108"/>
      <c r="CG1123" s="108"/>
      <c r="CH1123" s="94"/>
      <c r="CI1123" s="94"/>
      <c r="CJ1123" s="94"/>
      <c r="CK1123" s="94"/>
      <c r="CL1123" s="94"/>
      <c r="CM1123" s="94"/>
      <c r="CN1123" s="94"/>
      <c r="CO1123" s="94"/>
      <c r="CP1123" s="94"/>
      <c r="CQ1123" s="94"/>
      <c r="CR1123" s="94"/>
      <c r="CS1123" s="94"/>
      <c r="CT1123" s="94"/>
      <c r="CU1123" s="94"/>
      <c r="CV1123" s="94"/>
      <c r="CW1123" s="94"/>
      <c r="CX1123" s="94"/>
      <c r="CY1123" s="94"/>
      <c r="CZ1123" s="94"/>
      <c r="DA1123" s="94"/>
      <c r="DB1123" s="94"/>
      <c r="DC1123" s="94"/>
      <c r="DD1123"/>
      <c r="DE1123"/>
      <c r="DF1123"/>
      <c r="DG1123" s="94"/>
      <c r="DH1123" s="94"/>
      <c r="DI1123" s="94"/>
      <c r="DJ1123" s="94"/>
      <c r="DK1123" s="94"/>
      <c r="DL1123" s="68"/>
      <c r="DM1123" s="68"/>
      <c r="DN1123" s="68"/>
      <c r="DO1123" s="68"/>
      <c r="DP1123" s="68"/>
    </row>
    <row r="1124" spans="1:120" x14ac:dyDescent="0.25">
      <c r="A1124" s="94"/>
      <c r="B1124" s="94"/>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c r="Z1124" s="94"/>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4"/>
      <c r="BB1124" s="94"/>
      <c r="BC1124" s="94"/>
      <c r="BD1124" s="94"/>
      <c r="BE1124" s="94"/>
      <c r="BF1124" s="94"/>
      <c r="BG1124" s="94"/>
      <c r="BH1124" s="94"/>
      <c r="BI1124" s="94"/>
      <c r="BJ1124" s="94"/>
      <c r="BK1124" s="94"/>
      <c r="BL1124" s="94"/>
      <c r="BM1124" s="94"/>
      <c r="BN1124" s="94"/>
      <c r="BO1124" s="94"/>
      <c r="BP1124" s="94"/>
      <c r="BQ1124" s="94"/>
      <c r="BR1124" s="94"/>
      <c r="BS1124" s="94"/>
      <c r="BT1124" s="94"/>
      <c r="BU1124" s="94"/>
      <c r="BV1124" s="94"/>
      <c r="BW1124"/>
      <c r="BX1124" s="94"/>
      <c r="BY1124"/>
      <c r="BZ1124" s="94"/>
      <c r="CA1124" s="108"/>
      <c r="CB1124" s="108"/>
      <c r="CC1124" s="108"/>
      <c r="CD1124" s="108"/>
      <c r="CE1124" s="108"/>
      <c r="CF1124" s="108"/>
      <c r="CG1124" s="108"/>
      <c r="CH1124" s="94"/>
      <c r="CI1124" s="94"/>
      <c r="CJ1124" s="94"/>
      <c r="CK1124" s="94"/>
      <c r="CL1124" s="94"/>
      <c r="CM1124" s="94"/>
      <c r="CN1124" s="94"/>
      <c r="CO1124" s="94"/>
      <c r="CP1124" s="94"/>
      <c r="CQ1124" s="94"/>
      <c r="CR1124" s="94"/>
      <c r="CS1124" s="94"/>
      <c r="CT1124" s="94"/>
      <c r="CU1124" s="94"/>
      <c r="CV1124" s="94"/>
      <c r="CW1124" s="94"/>
      <c r="CX1124" s="94"/>
      <c r="CY1124" s="94"/>
      <c r="CZ1124" s="94"/>
      <c r="DA1124" s="94"/>
      <c r="DB1124" s="94"/>
      <c r="DC1124" s="94"/>
      <c r="DD1124"/>
      <c r="DE1124"/>
      <c r="DF1124"/>
      <c r="DG1124" s="94"/>
      <c r="DH1124" s="94"/>
      <c r="DI1124" s="94"/>
      <c r="DJ1124" s="94"/>
      <c r="DK1124" s="94"/>
      <c r="DL1124" s="68"/>
      <c r="DM1124" s="68"/>
      <c r="DN1124" s="68"/>
      <c r="DO1124" s="68"/>
      <c r="DP1124" s="68"/>
    </row>
    <row r="1125" spans="1:120" x14ac:dyDescent="0.25">
      <c r="A1125" s="94"/>
      <c r="B1125" s="94"/>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c r="Z1125" s="94"/>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4"/>
      <c r="BB1125" s="94"/>
      <c r="BC1125" s="94"/>
      <c r="BD1125" s="94"/>
      <c r="BE1125" s="94"/>
      <c r="BF1125" s="94"/>
      <c r="BG1125" s="94"/>
      <c r="BH1125" s="94"/>
      <c r="BI1125" s="94"/>
      <c r="BJ1125" s="94"/>
      <c r="BK1125" s="94"/>
      <c r="BL1125" s="94"/>
      <c r="BM1125" s="94"/>
      <c r="BN1125" s="94"/>
      <c r="BO1125" s="94"/>
      <c r="BP1125" s="94"/>
      <c r="BQ1125" s="94"/>
      <c r="BR1125" s="94"/>
      <c r="BS1125" s="94"/>
      <c r="BT1125" s="94"/>
      <c r="BU1125" s="94"/>
      <c r="BV1125" s="94"/>
      <c r="BW1125"/>
      <c r="BX1125" s="94"/>
      <c r="BY1125"/>
      <c r="BZ1125" s="94"/>
      <c r="CA1125" s="108"/>
      <c r="CB1125" s="108"/>
      <c r="CC1125" s="108"/>
      <c r="CD1125" s="108"/>
      <c r="CE1125" s="108"/>
      <c r="CF1125" s="108"/>
      <c r="CG1125" s="108"/>
      <c r="CH1125" s="94"/>
      <c r="CI1125" s="94"/>
      <c r="CJ1125" s="94"/>
      <c r="CK1125" s="94"/>
      <c r="CL1125" s="94"/>
      <c r="CM1125" s="94"/>
      <c r="CN1125" s="94"/>
      <c r="CO1125" s="94"/>
      <c r="CP1125" s="94"/>
      <c r="CQ1125" s="94"/>
      <c r="CR1125" s="94"/>
      <c r="CS1125" s="94"/>
      <c r="CT1125" s="94"/>
      <c r="CU1125" s="94"/>
      <c r="CV1125" s="94"/>
      <c r="CW1125" s="94"/>
      <c r="CX1125" s="94"/>
      <c r="CY1125" s="94"/>
      <c r="CZ1125" s="94"/>
      <c r="DA1125" s="94"/>
      <c r="DB1125" s="94"/>
      <c r="DC1125" s="94"/>
      <c r="DD1125"/>
      <c r="DE1125"/>
      <c r="DF1125"/>
      <c r="DG1125" s="94"/>
      <c r="DH1125" s="94"/>
      <c r="DI1125" s="94"/>
      <c r="DJ1125" s="94"/>
      <c r="DK1125" s="94"/>
      <c r="DL1125" s="68"/>
      <c r="DM1125" s="68"/>
      <c r="DN1125" s="68"/>
      <c r="DO1125" s="68"/>
      <c r="DP1125" s="68"/>
    </row>
    <row r="1126" spans="1:120" x14ac:dyDescent="0.25">
      <c r="A1126" s="94"/>
      <c r="B1126" s="94"/>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4"/>
      <c r="BB1126" s="94"/>
      <c r="BC1126" s="94"/>
      <c r="BD1126" s="94"/>
      <c r="BE1126" s="94"/>
      <c r="BF1126" s="94"/>
      <c r="BG1126" s="94"/>
      <c r="BH1126" s="94"/>
      <c r="BI1126" s="94"/>
      <c r="BJ1126" s="94"/>
      <c r="BK1126" s="94"/>
      <c r="BL1126" s="94"/>
      <c r="BM1126" s="94"/>
      <c r="BN1126" s="94"/>
      <c r="BO1126" s="94"/>
      <c r="BP1126" s="94"/>
      <c r="BQ1126" s="94"/>
      <c r="BR1126" s="94"/>
      <c r="BS1126" s="94"/>
      <c r="BT1126" s="94"/>
      <c r="BU1126" s="94"/>
      <c r="BV1126" s="94"/>
      <c r="BW1126"/>
      <c r="BX1126" s="94"/>
      <c r="BY1126"/>
      <c r="BZ1126" s="94"/>
      <c r="CA1126" s="108"/>
      <c r="CB1126" s="108"/>
      <c r="CC1126" s="108"/>
      <c r="CD1126" s="108"/>
      <c r="CE1126" s="108"/>
      <c r="CF1126" s="108"/>
      <c r="CG1126" s="108"/>
      <c r="CH1126" s="94"/>
      <c r="CI1126" s="94"/>
      <c r="CJ1126" s="94"/>
      <c r="CK1126" s="94"/>
      <c r="CL1126" s="94"/>
      <c r="CM1126" s="94"/>
      <c r="CN1126" s="94"/>
      <c r="CO1126" s="94"/>
      <c r="CP1126" s="94"/>
      <c r="CQ1126" s="94"/>
      <c r="CR1126" s="94"/>
      <c r="CS1126" s="94"/>
      <c r="CT1126" s="94"/>
      <c r="CU1126" s="94"/>
      <c r="CV1126" s="94"/>
      <c r="CW1126" s="94"/>
      <c r="CX1126" s="94"/>
      <c r="CY1126" s="94"/>
      <c r="CZ1126" s="94"/>
      <c r="DA1126" s="94"/>
      <c r="DB1126" s="94"/>
      <c r="DC1126" s="94"/>
      <c r="DD1126"/>
      <c r="DE1126"/>
      <c r="DF1126"/>
      <c r="DG1126" s="94"/>
      <c r="DH1126" s="94"/>
      <c r="DI1126" s="94"/>
      <c r="DJ1126" s="94"/>
      <c r="DK1126" s="94"/>
      <c r="DL1126" s="68"/>
      <c r="DM1126" s="68"/>
      <c r="DN1126" s="68"/>
      <c r="DO1126" s="68"/>
      <c r="DP1126" s="68"/>
    </row>
    <row r="1127" spans="1:120" x14ac:dyDescent="0.25">
      <c r="A1127" s="94"/>
      <c r="B1127" s="94"/>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c r="BK1127" s="94"/>
      <c r="BL1127" s="94"/>
      <c r="BM1127" s="94"/>
      <c r="BN1127" s="94"/>
      <c r="BO1127" s="94"/>
      <c r="BP1127" s="94"/>
      <c r="BQ1127" s="94"/>
      <c r="BR1127" s="94"/>
      <c r="BS1127" s="94"/>
      <c r="BT1127" s="94"/>
      <c r="BU1127" s="94"/>
      <c r="BV1127" s="94"/>
      <c r="BW1127"/>
      <c r="BX1127" s="94"/>
      <c r="BY1127"/>
      <c r="BZ1127" s="94"/>
      <c r="CA1127" s="108"/>
      <c r="CB1127" s="108"/>
      <c r="CC1127" s="108"/>
      <c r="CD1127" s="108"/>
      <c r="CE1127" s="108"/>
      <c r="CF1127" s="108"/>
      <c r="CG1127" s="108"/>
      <c r="CH1127" s="94"/>
      <c r="CI1127" s="94"/>
      <c r="CJ1127" s="94"/>
      <c r="CK1127" s="94"/>
      <c r="CL1127" s="94"/>
      <c r="CM1127" s="94"/>
      <c r="CN1127" s="94"/>
      <c r="CO1127" s="94"/>
      <c r="CP1127" s="94"/>
      <c r="CQ1127" s="94"/>
      <c r="CR1127" s="94"/>
      <c r="CS1127" s="94"/>
      <c r="CT1127" s="94"/>
      <c r="CU1127" s="94"/>
      <c r="CV1127" s="94"/>
      <c r="CW1127" s="94"/>
      <c r="CX1127" s="94"/>
      <c r="CY1127" s="94"/>
      <c r="CZ1127" s="94"/>
      <c r="DA1127" s="94"/>
      <c r="DB1127" s="94"/>
      <c r="DC1127" s="94"/>
      <c r="DD1127"/>
      <c r="DE1127"/>
      <c r="DF1127"/>
      <c r="DG1127" s="94"/>
      <c r="DH1127" s="94"/>
      <c r="DI1127" s="94"/>
      <c r="DJ1127" s="94"/>
      <c r="DK1127" s="94"/>
      <c r="DL1127" s="68"/>
      <c r="DM1127" s="68"/>
      <c r="DN1127" s="68"/>
      <c r="DO1127" s="68"/>
      <c r="DP1127" s="68"/>
    </row>
    <row r="1128" spans="1:120" x14ac:dyDescent="0.25">
      <c r="A1128" s="94"/>
      <c r="B1128" s="94"/>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c r="BX1128" s="94"/>
      <c r="BY1128"/>
      <c r="BZ1128" s="94"/>
      <c r="CA1128" s="108"/>
      <c r="CB1128" s="108"/>
      <c r="CC1128" s="108"/>
      <c r="CD1128" s="108"/>
      <c r="CE1128" s="108"/>
      <c r="CF1128" s="108"/>
      <c r="CG1128" s="108"/>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c r="DE1128"/>
      <c r="DF1128"/>
      <c r="DG1128" s="94"/>
      <c r="DH1128" s="94"/>
      <c r="DI1128" s="94"/>
      <c r="DJ1128" s="94"/>
      <c r="DK1128" s="94"/>
      <c r="DL1128" s="68"/>
      <c r="DM1128" s="68"/>
      <c r="DN1128" s="68"/>
      <c r="DO1128" s="68"/>
      <c r="DP1128" s="68"/>
    </row>
    <row r="1129" spans="1:120" x14ac:dyDescent="0.25">
      <c r="A1129" s="94"/>
      <c r="B1129" s="94"/>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4"/>
      <c r="BB1129" s="94"/>
      <c r="BC1129" s="94"/>
      <c r="BD1129" s="94"/>
      <c r="BE1129" s="94"/>
      <c r="BF1129" s="94"/>
      <c r="BG1129" s="94"/>
      <c r="BH1129" s="94"/>
      <c r="BI1129" s="94"/>
      <c r="BJ1129" s="94"/>
      <c r="BK1129" s="94"/>
      <c r="BL1129" s="94"/>
      <c r="BM1129" s="94"/>
      <c r="BN1129" s="94"/>
      <c r="BO1129" s="94"/>
      <c r="BP1129" s="94"/>
      <c r="BQ1129" s="94"/>
      <c r="BR1129" s="94"/>
      <c r="BS1129" s="94"/>
      <c r="BT1129" s="94"/>
      <c r="BU1129" s="94"/>
      <c r="BV1129" s="94"/>
      <c r="BW1129"/>
      <c r="BX1129" s="94"/>
      <c r="BY1129"/>
      <c r="BZ1129" s="94"/>
      <c r="CA1129" s="108"/>
      <c r="CB1129" s="108"/>
      <c r="CC1129" s="108"/>
      <c r="CD1129" s="108"/>
      <c r="CE1129" s="108"/>
      <c r="CF1129" s="108"/>
      <c r="CG1129" s="108"/>
      <c r="CH1129" s="94"/>
      <c r="CI1129" s="94"/>
      <c r="CJ1129" s="94"/>
      <c r="CK1129" s="94"/>
      <c r="CL1129" s="94"/>
      <c r="CM1129" s="94"/>
      <c r="CN1129" s="94"/>
      <c r="CO1129" s="94"/>
      <c r="CP1129" s="94"/>
      <c r="CQ1129" s="94"/>
      <c r="CR1129" s="94"/>
      <c r="CS1129" s="94"/>
      <c r="CT1129" s="94"/>
      <c r="CU1129" s="94"/>
      <c r="CV1129" s="94"/>
      <c r="CW1129" s="94"/>
      <c r="CX1129" s="94"/>
      <c r="CY1129" s="94"/>
      <c r="CZ1129" s="94"/>
      <c r="DA1129" s="94"/>
      <c r="DB1129" s="94"/>
      <c r="DC1129" s="94"/>
      <c r="DD1129"/>
      <c r="DE1129"/>
      <c r="DF1129"/>
      <c r="DG1129" s="94"/>
      <c r="DH1129" s="94"/>
      <c r="DI1129" s="94"/>
      <c r="DJ1129" s="94"/>
      <c r="DK1129" s="94"/>
      <c r="DL1129" s="68"/>
      <c r="DM1129" s="68"/>
      <c r="DN1129" s="68"/>
      <c r="DO1129" s="68"/>
      <c r="DP1129" s="68"/>
    </row>
    <row r="1130" spans="1:120" x14ac:dyDescent="0.25">
      <c r="A1130" s="94"/>
      <c r="B1130" s="94"/>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94"/>
      <c r="BH1130" s="94"/>
      <c r="BI1130" s="94"/>
      <c r="BJ1130" s="94"/>
      <c r="BK1130" s="94"/>
      <c r="BL1130" s="94"/>
      <c r="BM1130" s="94"/>
      <c r="BN1130" s="94"/>
      <c r="BO1130" s="94"/>
      <c r="BP1130" s="94"/>
      <c r="BQ1130" s="94"/>
      <c r="BR1130" s="94"/>
      <c r="BS1130" s="94"/>
      <c r="BT1130" s="94"/>
      <c r="BU1130" s="94"/>
      <c r="BV1130" s="94"/>
      <c r="BW1130"/>
      <c r="BX1130" s="94"/>
      <c r="BY1130"/>
      <c r="BZ1130" s="94"/>
      <c r="CA1130" s="108"/>
      <c r="CB1130" s="108"/>
      <c r="CC1130" s="108"/>
      <c r="CD1130" s="108"/>
      <c r="CE1130" s="108"/>
      <c r="CF1130" s="108"/>
      <c r="CG1130" s="108"/>
      <c r="CH1130" s="94"/>
      <c r="CI1130" s="94"/>
      <c r="CJ1130" s="94"/>
      <c r="CK1130" s="94"/>
      <c r="CL1130" s="94"/>
      <c r="CM1130" s="94"/>
      <c r="CN1130" s="94"/>
      <c r="CO1130" s="94"/>
      <c r="CP1130" s="94"/>
      <c r="CQ1130" s="94"/>
      <c r="CR1130" s="94"/>
      <c r="CS1130" s="94"/>
      <c r="CT1130" s="94"/>
      <c r="CU1130" s="94"/>
      <c r="CV1130" s="94"/>
      <c r="CW1130" s="94"/>
      <c r="CX1130" s="94"/>
      <c r="CY1130" s="94"/>
      <c r="CZ1130" s="94"/>
      <c r="DA1130" s="94"/>
      <c r="DB1130" s="94"/>
      <c r="DC1130" s="94"/>
      <c r="DD1130"/>
      <c r="DE1130"/>
      <c r="DF1130"/>
      <c r="DG1130" s="94"/>
      <c r="DH1130" s="94"/>
      <c r="DI1130" s="94"/>
      <c r="DJ1130" s="94"/>
      <c r="DK1130" s="94"/>
      <c r="DL1130" s="68"/>
      <c r="DM1130" s="68"/>
      <c r="DN1130" s="68"/>
      <c r="DO1130" s="68"/>
      <c r="DP1130" s="68"/>
    </row>
    <row r="1131" spans="1:120" x14ac:dyDescent="0.25">
      <c r="A1131" s="94"/>
      <c r="B1131" s="94"/>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4"/>
      <c r="BJ1131" s="94"/>
      <c r="BK1131" s="94"/>
      <c r="BL1131" s="94"/>
      <c r="BM1131" s="94"/>
      <c r="BN1131" s="94"/>
      <c r="BO1131" s="94"/>
      <c r="BP1131" s="94"/>
      <c r="BQ1131" s="94"/>
      <c r="BR1131" s="94"/>
      <c r="BS1131" s="94"/>
      <c r="BT1131" s="94"/>
      <c r="BU1131" s="94"/>
      <c r="BV1131" s="94"/>
      <c r="BW1131"/>
      <c r="BX1131" s="94"/>
      <c r="BY1131"/>
      <c r="BZ1131" s="94"/>
      <c r="CA1131" s="108"/>
      <c r="CB1131" s="108"/>
      <c r="CC1131" s="108"/>
      <c r="CD1131" s="108"/>
      <c r="CE1131" s="108"/>
      <c r="CF1131" s="108"/>
      <c r="CG1131" s="108"/>
      <c r="CH1131" s="94"/>
      <c r="CI1131" s="94"/>
      <c r="CJ1131" s="94"/>
      <c r="CK1131" s="94"/>
      <c r="CL1131" s="94"/>
      <c r="CM1131" s="94"/>
      <c r="CN1131" s="94"/>
      <c r="CO1131" s="94"/>
      <c r="CP1131" s="94"/>
      <c r="CQ1131" s="94"/>
      <c r="CR1131" s="94"/>
      <c r="CS1131" s="94"/>
      <c r="CT1131" s="94"/>
      <c r="CU1131" s="94"/>
      <c r="CV1131" s="94"/>
      <c r="CW1131" s="94"/>
      <c r="CX1131" s="94"/>
      <c r="CY1131" s="94"/>
      <c r="CZ1131" s="94"/>
      <c r="DA1131" s="94"/>
      <c r="DB1131" s="94"/>
      <c r="DC1131" s="94"/>
      <c r="DD1131"/>
      <c r="DE1131"/>
      <c r="DF1131"/>
      <c r="DG1131" s="94"/>
      <c r="DH1131" s="94"/>
      <c r="DI1131" s="94"/>
      <c r="DJ1131" s="94"/>
      <c r="DK1131" s="94"/>
      <c r="DL1131" s="68"/>
      <c r="DM1131" s="68"/>
      <c r="DN1131" s="68"/>
      <c r="DO1131" s="68"/>
      <c r="DP1131" s="68"/>
    </row>
    <row r="1132" spans="1:120" x14ac:dyDescent="0.25">
      <c r="A1132" s="94"/>
      <c r="B1132" s="94"/>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c r="BK1132" s="94"/>
      <c r="BL1132" s="94"/>
      <c r="BM1132" s="94"/>
      <c r="BN1132" s="94"/>
      <c r="BO1132" s="94"/>
      <c r="BP1132" s="94"/>
      <c r="BQ1132" s="94"/>
      <c r="BR1132" s="94"/>
      <c r="BS1132" s="94"/>
      <c r="BT1132" s="94"/>
      <c r="BU1132" s="94"/>
      <c r="BV1132" s="94"/>
      <c r="BW1132"/>
      <c r="BX1132" s="94"/>
      <c r="BY1132"/>
      <c r="BZ1132" s="94"/>
      <c r="CA1132" s="108"/>
      <c r="CB1132" s="108"/>
      <c r="CC1132" s="108"/>
      <c r="CD1132" s="108"/>
      <c r="CE1132" s="108"/>
      <c r="CF1132" s="108"/>
      <c r="CG1132" s="108"/>
      <c r="CH1132" s="94"/>
      <c r="CI1132" s="94"/>
      <c r="CJ1132" s="94"/>
      <c r="CK1132" s="94"/>
      <c r="CL1132" s="94"/>
      <c r="CM1132" s="94"/>
      <c r="CN1132" s="94"/>
      <c r="CO1132" s="94"/>
      <c r="CP1132" s="94"/>
      <c r="CQ1132" s="94"/>
      <c r="CR1132" s="94"/>
      <c r="CS1132" s="94"/>
      <c r="CT1132" s="94"/>
      <c r="CU1132" s="94"/>
      <c r="CV1132" s="94"/>
      <c r="CW1132" s="94"/>
      <c r="CX1132" s="94"/>
      <c r="CY1132" s="94"/>
      <c r="CZ1132" s="94"/>
      <c r="DA1132" s="94"/>
      <c r="DB1132" s="94"/>
      <c r="DC1132" s="94"/>
      <c r="DD1132"/>
      <c r="DE1132"/>
      <c r="DF1132"/>
      <c r="DG1132" s="94"/>
      <c r="DH1132" s="94"/>
      <c r="DI1132" s="94"/>
      <c r="DJ1132" s="94"/>
      <c r="DK1132" s="94"/>
      <c r="DL1132" s="68"/>
      <c r="DM1132" s="68"/>
      <c r="DN1132" s="68"/>
      <c r="DO1132" s="68"/>
      <c r="DP1132" s="68"/>
    </row>
    <row r="1133" spans="1:120" x14ac:dyDescent="0.25">
      <c r="A1133" s="94"/>
      <c r="B1133" s="94"/>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BQ1133" s="94"/>
      <c r="BR1133" s="94"/>
      <c r="BS1133" s="94"/>
      <c r="BT1133" s="94"/>
      <c r="BU1133" s="94"/>
      <c r="BV1133" s="94"/>
      <c r="BW1133"/>
      <c r="BX1133" s="94"/>
      <c r="BY1133"/>
      <c r="BZ1133" s="94"/>
      <c r="CA1133" s="108"/>
      <c r="CB1133" s="108"/>
      <c r="CC1133" s="108"/>
      <c r="CD1133" s="108"/>
      <c r="CE1133" s="108"/>
      <c r="CF1133" s="108"/>
      <c r="CG1133" s="108"/>
      <c r="CH1133" s="94"/>
      <c r="CI1133" s="94"/>
      <c r="CJ1133" s="94"/>
      <c r="CK1133" s="94"/>
      <c r="CL1133" s="94"/>
      <c r="CM1133" s="94"/>
      <c r="CN1133" s="94"/>
      <c r="CO1133" s="94"/>
      <c r="CP1133" s="94"/>
      <c r="CQ1133" s="94"/>
      <c r="CR1133" s="94"/>
      <c r="CS1133" s="94"/>
      <c r="CT1133" s="94"/>
      <c r="CU1133" s="94"/>
      <c r="CV1133" s="94"/>
      <c r="CW1133" s="94"/>
      <c r="CX1133" s="94"/>
      <c r="CY1133" s="94"/>
      <c r="CZ1133" s="94"/>
      <c r="DA1133" s="94"/>
      <c r="DB1133" s="94"/>
      <c r="DC1133" s="94"/>
      <c r="DD1133"/>
      <c r="DE1133"/>
      <c r="DF1133"/>
      <c r="DG1133" s="94"/>
      <c r="DH1133" s="94"/>
      <c r="DI1133" s="94"/>
      <c r="DJ1133" s="94"/>
      <c r="DK1133" s="94"/>
      <c r="DL1133" s="68"/>
      <c r="DM1133" s="68"/>
      <c r="DN1133" s="68"/>
      <c r="DO1133" s="68"/>
      <c r="DP1133" s="68"/>
    </row>
    <row r="1134" spans="1:120" x14ac:dyDescent="0.25">
      <c r="A1134" s="94"/>
      <c r="B1134" s="94"/>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4"/>
      <c r="BB1134" s="94"/>
      <c r="BC1134" s="94"/>
      <c r="BD1134" s="94"/>
      <c r="BE1134" s="94"/>
      <c r="BF1134" s="94"/>
      <c r="BG1134" s="94"/>
      <c r="BH1134" s="94"/>
      <c r="BI1134" s="94"/>
      <c r="BJ1134" s="94"/>
      <c r="BK1134" s="94"/>
      <c r="BL1134" s="94"/>
      <c r="BM1134" s="94"/>
      <c r="BN1134" s="94"/>
      <c r="BO1134" s="94"/>
      <c r="BP1134" s="94"/>
      <c r="BQ1134" s="94"/>
      <c r="BR1134" s="94"/>
      <c r="BS1134" s="94"/>
      <c r="BT1134" s="94"/>
      <c r="BU1134" s="94"/>
      <c r="BV1134" s="94"/>
      <c r="BW1134"/>
      <c r="BX1134" s="94"/>
      <c r="BY1134"/>
      <c r="BZ1134" s="94"/>
      <c r="CA1134" s="108"/>
      <c r="CB1134" s="108"/>
      <c r="CC1134" s="108"/>
      <c r="CD1134" s="108"/>
      <c r="CE1134" s="108"/>
      <c r="CF1134" s="108"/>
      <c r="CG1134" s="108"/>
      <c r="CH1134" s="94"/>
      <c r="CI1134" s="94"/>
      <c r="CJ1134" s="94"/>
      <c r="CK1134" s="94"/>
      <c r="CL1134" s="94"/>
      <c r="CM1134" s="94"/>
      <c r="CN1134" s="94"/>
      <c r="CO1134" s="94"/>
      <c r="CP1134" s="94"/>
      <c r="CQ1134" s="94"/>
      <c r="CR1134" s="94"/>
      <c r="CS1134" s="94"/>
      <c r="CT1134" s="94"/>
      <c r="CU1134" s="94"/>
      <c r="CV1134" s="94"/>
      <c r="CW1134" s="94"/>
      <c r="CX1134" s="94"/>
      <c r="CY1134" s="94"/>
      <c r="CZ1134" s="94"/>
      <c r="DA1134" s="94"/>
      <c r="DB1134" s="94"/>
      <c r="DC1134" s="94"/>
      <c r="DD1134"/>
      <c r="DE1134"/>
      <c r="DF1134"/>
      <c r="DG1134" s="94"/>
      <c r="DH1134" s="94"/>
      <c r="DI1134" s="94"/>
      <c r="DJ1134" s="94"/>
      <c r="DK1134" s="94"/>
      <c r="DL1134" s="68"/>
      <c r="DM1134" s="68"/>
      <c r="DN1134" s="68"/>
      <c r="DO1134" s="68"/>
      <c r="DP1134" s="68"/>
    </row>
    <row r="1135" spans="1:120" x14ac:dyDescent="0.25">
      <c r="BW1135"/>
      <c r="BX1135" s="94"/>
      <c r="BY1135"/>
      <c r="BZ1135" s="94"/>
      <c r="DD1135"/>
      <c r="DE1135"/>
      <c r="DF1135"/>
    </row>
    <row r="1136" spans="1:120" x14ac:dyDescent="0.25">
      <c r="BW1136"/>
      <c r="BX1136" s="94"/>
      <c r="BY1136"/>
      <c r="BZ1136" s="94"/>
      <c r="DD1136"/>
      <c r="DE1136"/>
      <c r="DF1136"/>
    </row>
    <row r="1137" spans="75:110" x14ac:dyDescent="0.25">
      <c r="BW1137"/>
      <c r="BX1137" s="94"/>
      <c r="BY1137"/>
      <c r="BZ1137" s="94"/>
      <c r="DD1137"/>
      <c r="DE1137"/>
      <c r="DF1137"/>
    </row>
    <row r="1138" spans="75:110" x14ac:dyDescent="0.25">
      <c r="BW1138"/>
      <c r="BX1138" s="94"/>
      <c r="BY1138"/>
      <c r="BZ1138" s="94"/>
      <c r="DD1138"/>
      <c r="DE1138"/>
      <c r="DF1138"/>
    </row>
    <row r="1139" spans="75:110" x14ac:dyDescent="0.25">
      <c r="BW1139"/>
      <c r="BX1139" s="94"/>
      <c r="BY1139"/>
      <c r="BZ1139" s="94"/>
      <c r="DD1139"/>
      <c r="DE1139"/>
      <c r="DF1139"/>
    </row>
    <row r="1140" spans="75:110" x14ac:dyDescent="0.25">
      <c r="BW1140"/>
      <c r="BX1140" s="94"/>
      <c r="BY1140"/>
      <c r="BZ1140" s="94"/>
      <c r="DD1140"/>
      <c r="DE1140"/>
      <c r="DF1140"/>
    </row>
    <row r="1141" spans="75:110" x14ac:dyDescent="0.25">
      <c r="BW1141"/>
      <c r="BX1141" s="94"/>
      <c r="BY1141"/>
      <c r="BZ1141" s="94"/>
      <c r="DD1141"/>
      <c r="DE1141"/>
      <c r="DF1141"/>
    </row>
    <row r="1142" spans="75:110" x14ac:dyDescent="0.25">
      <c r="BW1142"/>
      <c r="BX1142" s="94"/>
      <c r="BY1142"/>
      <c r="BZ1142" s="94"/>
      <c r="DD1142"/>
      <c r="DE1142"/>
      <c r="DF1142"/>
    </row>
    <row r="1143" spans="75:110" x14ac:dyDescent="0.25">
      <c r="BW1143"/>
      <c r="BX1143" s="94"/>
      <c r="BY1143"/>
      <c r="BZ1143" s="94"/>
      <c r="DD1143"/>
      <c r="DE1143"/>
      <c r="DF1143"/>
    </row>
    <row r="1144" spans="75:110" x14ac:dyDescent="0.25">
      <c r="BW1144"/>
      <c r="BX1144" s="94"/>
      <c r="BY1144"/>
      <c r="BZ1144" s="94"/>
      <c r="DD1144"/>
      <c r="DE1144"/>
      <c r="DF1144"/>
    </row>
    <row r="1145" spans="75:110" x14ac:dyDescent="0.25">
      <c r="BW1145"/>
      <c r="BX1145" s="94"/>
      <c r="BY1145"/>
      <c r="BZ1145" s="94"/>
      <c r="DD1145"/>
      <c r="DE1145"/>
      <c r="DF1145"/>
    </row>
    <row r="1146" spans="75:110" x14ac:dyDescent="0.25">
      <c r="BW1146"/>
      <c r="BX1146" s="94"/>
      <c r="BY1146"/>
      <c r="BZ1146" s="94"/>
      <c r="DD1146"/>
      <c r="DE1146"/>
      <c r="DF1146"/>
    </row>
    <row r="1147" spans="75:110" x14ac:dyDescent="0.25">
      <c r="BW1147"/>
      <c r="BX1147" s="94"/>
      <c r="BY1147"/>
      <c r="BZ1147" s="94"/>
      <c r="DD1147"/>
      <c r="DE1147"/>
      <c r="DF1147"/>
    </row>
    <row r="1148" spans="75:110" x14ac:dyDescent="0.25">
      <c r="BW1148"/>
      <c r="BX1148" s="94"/>
      <c r="BY1148"/>
      <c r="BZ1148" s="94"/>
      <c r="DD1148"/>
      <c r="DE1148"/>
      <c r="DF1148"/>
    </row>
    <row r="1149" spans="75:110" x14ac:dyDescent="0.25">
      <c r="BW1149"/>
      <c r="BX1149" s="94"/>
      <c r="BY1149"/>
      <c r="BZ1149" s="94"/>
      <c r="DD1149"/>
      <c r="DE1149"/>
      <c r="DF1149"/>
    </row>
    <row r="1150" spans="75:110" x14ac:dyDescent="0.25">
      <c r="BW1150"/>
      <c r="BX1150" s="94"/>
      <c r="BY1150"/>
      <c r="BZ1150" s="94"/>
      <c r="DD1150"/>
      <c r="DE1150"/>
      <c r="DF1150"/>
    </row>
    <row r="1151" spans="75:110" x14ac:dyDescent="0.25">
      <c r="BW1151"/>
      <c r="BX1151" s="94"/>
      <c r="BY1151"/>
      <c r="BZ1151" s="94"/>
      <c r="DD1151"/>
      <c r="DE1151"/>
      <c r="DF1151"/>
    </row>
    <row r="1152" spans="75:110" x14ac:dyDescent="0.25">
      <c r="BW1152"/>
      <c r="BX1152" s="94"/>
      <c r="BY1152"/>
      <c r="BZ1152" s="94"/>
      <c r="DD1152"/>
      <c r="DE1152"/>
      <c r="DF1152"/>
    </row>
    <row r="1153" spans="75:110" x14ac:dyDescent="0.25">
      <c r="BW1153"/>
      <c r="BX1153" s="94"/>
      <c r="BY1153"/>
      <c r="BZ1153" s="94"/>
      <c r="DD1153"/>
      <c r="DE1153"/>
      <c r="DF1153"/>
    </row>
    <row r="1154" spans="75:110" x14ac:dyDescent="0.25">
      <c r="BW1154"/>
      <c r="BX1154" s="94"/>
      <c r="BY1154"/>
      <c r="BZ1154" s="94"/>
      <c r="DD1154"/>
      <c r="DE1154"/>
      <c r="DF1154"/>
    </row>
    <row r="1155" spans="75:110" x14ac:dyDescent="0.25">
      <c r="BW1155"/>
      <c r="BX1155" s="94"/>
      <c r="BY1155"/>
      <c r="BZ1155" s="94"/>
      <c r="DD1155"/>
      <c r="DE1155"/>
      <c r="DF1155"/>
    </row>
    <row r="1156" spans="75:110" x14ac:dyDescent="0.25">
      <c r="BW1156"/>
      <c r="BX1156" s="94"/>
      <c r="BY1156"/>
      <c r="BZ1156" s="94"/>
      <c r="DD1156"/>
      <c r="DE1156"/>
      <c r="DF1156"/>
    </row>
    <row r="1157" spans="75:110" x14ac:dyDescent="0.25">
      <c r="BW1157"/>
      <c r="BX1157" s="94"/>
      <c r="BY1157"/>
      <c r="BZ1157" s="94"/>
      <c r="DD1157"/>
      <c r="DE1157"/>
      <c r="DF1157"/>
    </row>
    <row r="1158" spans="75:110" x14ac:dyDescent="0.25">
      <c r="BW1158"/>
      <c r="BX1158" s="94"/>
      <c r="BY1158"/>
      <c r="BZ1158" s="94"/>
      <c r="DD1158"/>
      <c r="DE1158"/>
      <c r="DF1158"/>
    </row>
    <row r="1159" spans="75:110" x14ac:dyDescent="0.25">
      <c r="BW1159"/>
      <c r="BX1159" s="94"/>
      <c r="BY1159"/>
      <c r="BZ1159" s="94"/>
      <c r="DD1159"/>
      <c r="DE1159"/>
      <c r="DF1159"/>
    </row>
    <row r="1160" spans="75:110" x14ac:dyDescent="0.25">
      <c r="BW1160"/>
      <c r="BX1160" s="94"/>
      <c r="BY1160"/>
      <c r="BZ1160" s="94"/>
      <c r="DD1160"/>
      <c r="DE1160"/>
      <c r="DF1160"/>
    </row>
    <row r="1161" spans="75:110" x14ac:dyDescent="0.25">
      <c r="BW1161"/>
      <c r="BX1161" s="94"/>
      <c r="BY1161"/>
      <c r="BZ1161" s="94"/>
      <c r="DD1161"/>
      <c r="DE1161"/>
      <c r="DF1161"/>
    </row>
    <row r="1162" spans="75:110" x14ac:dyDescent="0.25">
      <c r="BW1162"/>
      <c r="BX1162" s="94"/>
      <c r="BY1162"/>
      <c r="BZ1162" s="94"/>
      <c r="DD1162"/>
      <c r="DE1162"/>
      <c r="DF1162"/>
    </row>
    <row r="1163" spans="75:110" x14ac:dyDescent="0.25">
      <c r="BW1163"/>
      <c r="BX1163" s="94"/>
      <c r="BY1163"/>
      <c r="BZ1163" s="94"/>
      <c r="DD1163"/>
      <c r="DE1163"/>
      <c r="DF1163"/>
    </row>
    <row r="1164" spans="75:110" x14ac:dyDescent="0.25">
      <c r="BW1164"/>
      <c r="BX1164" s="94"/>
      <c r="BY1164"/>
      <c r="BZ1164" s="94"/>
      <c r="DD1164"/>
      <c r="DE1164"/>
      <c r="DF1164"/>
    </row>
    <row r="1165" spans="75:110" x14ac:dyDescent="0.25">
      <c r="BW1165"/>
      <c r="BX1165" s="94"/>
      <c r="BY1165"/>
      <c r="BZ1165" s="94"/>
      <c r="DD1165"/>
      <c r="DE1165"/>
      <c r="DF1165"/>
    </row>
    <row r="1166" spans="75:110" x14ac:dyDescent="0.25">
      <c r="BW1166"/>
      <c r="BX1166" s="94"/>
      <c r="BY1166"/>
      <c r="BZ1166" s="94"/>
      <c r="DD1166"/>
      <c r="DE1166"/>
      <c r="DF1166"/>
    </row>
    <row r="1167" spans="75:110" x14ac:dyDescent="0.25">
      <c r="BW1167"/>
      <c r="BX1167" s="94"/>
      <c r="BY1167"/>
      <c r="BZ1167" s="94"/>
      <c r="DD1167"/>
      <c r="DE1167"/>
      <c r="DF1167"/>
    </row>
    <row r="1168" spans="75:110" x14ac:dyDescent="0.25">
      <c r="BW1168"/>
      <c r="BX1168" s="94"/>
      <c r="BY1168"/>
      <c r="BZ1168" s="94"/>
      <c r="DD1168"/>
      <c r="DE1168"/>
      <c r="DF1168"/>
    </row>
    <row r="1169" spans="75:110" x14ac:dyDescent="0.25">
      <c r="BW1169"/>
      <c r="BX1169" s="94"/>
      <c r="BY1169"/>
      <c r="BZ1169" s="94"/>
      <c r="DD1169"/>
      <c r="DE1169"/>
      <c r="DF1169"/>
    </row>
    <row r="1170" spans="75:110" x14ac:dyDescent="0.25">
      <c r="BW1170"/>
      <c r="BX1170" s="94"/>
      <c r="BY1170"/>
      <c r="BZ1170" s="94"/>
      <c r="DD1170"/>
      <c r="DE1170"/>
      <c r="DF1170"/>
    </row>
    <row r="1171" spans="75:110" x14ac:dyDescent="0.25">
      <c r="BW1171"/>
      <c r="BX1171" s="94"/>
      <c r="BY1171"/>
      <c r="BZ1171" s="94"/>
      <c r="DD1171"/>
      <c r="DE1171"/>
      <c r="DF1171"/>
    </row>
    <row r="1172" spans="75:110" x14ac:dyDescent="0.25">
      <c r="BW1172"/>
      <c r="BX1172" s="94"/>
      <c r="BY1172"/>
      <c r="BZ1172" s="94"/>
      <c r="DD1172"/>
      <c r="DE1172"/>
      <c r="DF1172"/>
    </row>
    <row r="1173" spans="75:110" x14ac:dyDescent="0.25">
      <c r="BW1173"/>
      <c r="BX1173" s="94"/>
      <c r="BY1173"/>
      <c r="BZ1173" s="94"/>
      <c r="DD1173"/>
      <c r="DE1173"/>
      <c r="DF1173"/>
    </row>
    <row r="1174" spans="75:110" x14ac:dyDescent="0.25">
      <c r="BW1174"/>
      <c r="BX1174" s="94"/>
      <c r="BY1174"/>
      <c r="BZ1174" s="94"/>
      <c r="DD1174"/>
      <c r="DE1174"/>
      <c r="DF1174"/>
    </row>
    <row r="1175" spans="75:110" x14ac:dyDescent="0.25">
      <c r="BW1175"/>
      <c r="BX1175" s="94"/>
      <c r="BY1175"/>
      <c r="BZ1175" s="94"/>
      <c r="DD1175"/>
      <c r="DE1175"/>
      <c r="DF1175"/>
    </row>
    <row r="1176" spans="75:110" x14ac:dyDescent="0.25">
      <c r="BW1176"/>
      <c r="BX1176" s="94"/>
      <c r="BY1176"/>
      <c r="BZ1176" s="94"/>
      <c r="DD1176"/>
      <c r="DE1176"/>
      <c r="DF1176"/>
    </row>
    <row r="1177" spans="75:110" x14ac:dyDescent="0.25">
      <c r="BW1177"/>
      <c r="BX1177" s="94"/>
      <c r="BY1177"/>
      <c r="BZ1177" s="94"/>
      <c r="DD1177"/>
      <c r="DE1177"/>
      <c r="DF1177"/>
    </row>
    <row r="1178" spans="75:110" x14ac:dyDescent="0.25">
      <c r="BW1178"/>
      <c r="BX1178" s="94"/>
      <c r="BY1178"/>
      <c r="BZ1178" s="94"/>
      <c r="DD1178"/>
      <c r="DE1178"/>
      <c r="DF1178"/>
    </row>
    <row r="1179" spans="75:110" x14ac:dyDescent="0.25">
      <c r="BW1179"/>
      <c r="BX1179" s="94"/>
      <c r="BY1179"/>
      <c r="BZ1179" s="94"/>
      <c r="DD1179"/>
      <c r="DE1179"/>
      <c r="DF1179"/>
    </row>
    <row r="1180" spans="75:110" x14ac:dyDescent="0.25">
      <c r="BW1180"/>
      <c r="BX1180" s="94"/>
      <c r="BY1180"/>
      <c r="BZ1180" s="94"/>
      <c r="DD1180"/>
      <c r="DE1180"/>
      <c r="DF1180"/>
    </row>
    <row r="1181" spans="75:110" x14ac:dyDescent="0.25">
      <c r="BW1181"/>
      <c r="BX1181" s="94"/>
      <c r="BY1181"/>
      <c r="BZ1181" s="94"/>
      <c r="DD1181"/>
      <c r="DE1181"/>
      <c r="DF1181"/>
    </row>
    <row r="1182" spans="75:110" x14ac:dyDescent="0.25">
      <c r="BW1182"/>
      <c r="BX1182" s="94"/>
      <c r="BY1182"/>
      <c r="BZ1182" s="94"/>
      <c r="DD1182"/>
      <c r="DE1182"/>
      <c r="DF1182"/>
    </row>
    <row r="1183" spans="75:110" x14ac:dyDescent="0.25">
      <c r="BW1183"/>
      <c r="BX1183" s="94"/>
      <c r="BY1183"/>
      <c r="BZ1183" s="94"/>
      <c r="DD1183"/>
      <c r="DE1183"/>
      <c r="DF1183"/>
    </row>
    <row r="1184" spans="75:110" x14ac:dyDescent="0.25">
      <c r="BW1184"/>
      <c r="BX1184" s="94"/>
      <c r="BY1184"/>
      <c r="BZ1184" s="94"/>
      <c r="DD1184"/>
      <c r="DE1184"/>
      <c r="DF1184"/>
    </row>
    <row r="1185" spans="75:110" x14ac:dyDescent="0.25">
      <c r="BW1185"/>
      <c r="BX1185" s="94"/>
      <c r="BY1185"/>
      <c r="BZ1185" s="94"/>
      <c r="DD1185"/>
      <c r="DE1185"/>
      <c r="DF1185"/>
    </row>
    <row r="1186" spans="75:110" x14ac:dyDescent="0.25">
      <c r="BW1186"/>
      <c r="BX1186" s="94"/>
      <c r="BY1186"/>
      <c r="BZ1186" s="94"/>
      <c r="DD1186"/>
      <c r="DE1186"/>
      <c r="DF1186"/>
    </row>
  </sheetData>
  <sheetProtection algorithmName="SHA-512" hashValue="ls+I0ALi+ASIOxUjgX3HLfC5wGA8wdqE2nI85FEnFDRQygG636Gg2NtCftaft96BylBfWWTRX/75adMvo7WKKw==" saltValue="2rr9lPcbEgxMFiyw6HyuZw==" spinCount="100000" sheet="1" objects="1" scenarios="1" formatCells="0" formatColumns="0" formatRows="0" deleteRows="0"/>
  <mergeCells count="1">
    <mergeCell ref="DI1:DK1"/>
  </mergeCells>
  <dataValidations count="3">
    <dataValidation type="list" allowBlank="1" showInputMessage="1" showErrorMessage="1" sqref="DK1001:DK1134">
      <formula1>"FIrst World War,Second World War,Boer War,Crimean War,War,Mining disaster,Plague,Cholera outbreak,Flood Fire,Lost at sea"</formula1>
    </dataValidation>
    <dataValidation type="list" allowBlank="1" showInputMessage="1" showErrorMessage="1" sqref="DK4:DK1000">
      <formula1>"FIrst World War,Second World War,Boer War,Crimean War,War,Mining disaster,Plague,Cholera outbreak,Flood,Fire,Lost at sea"</formula1>
    </dataValidation>
    <dataValidation type="list" allowBlank="1" showInputMessage="1" showErrorMessage="1" sqref="DE4:DE1000">
      <formula1>"Yes, No"</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election activeCell="I9" sqref="I9"/>
    </sheetView>
  </sheetViews>
  <sheetFormatPr defaultRowHeight="15" x14ac:dyDescent="0.25"/>
  <sheetData>
    <row r="1" spans="1:16" s="1" customFormat="1" x14ac:dyDescent="0.25">
      <c r="A1" s="1" t="s">
        <v>30</v>
      </c>
      <c r="B1" s="1" t="s">
        <v>36</v>
      </c>
      <c r="D1" s="41" t="s">
        <v>822</v>
      </c>
      <c r="H1" s="1" t="s">
        <v>35</v>
      </c>
      <c r="I1" s="1" t="s">
        <v>37</v>
      </c>
      <c r="O1" s="1" t="s">
        <v>15</v>
      </c>
      <c r="P1" s="1" t="s">
        <v>318</v>
      </c>
    </row>
    <row r="2" spans="1:16" x14ac:dyDescent="0.25">
      <c r="A2">
        <v>0</v>
      </c>
      <c r="B2" t="s">
        <v>0</v>
      </c>
      <c r="H2">
        <v>1</v>
      </c>
      <c r="I2" t="s">
        <v>901</v>
      </c>
      <c r="O2">
        <v>5</v>
      </c>
      <c r="P2" t="s">
        <v>587</v>
      </c>
    </row>
    <row r="3" spans="1:16" x14ac:dyDescent="0.25">
      <c r="A3">
        <v>1</v>
      </c>
      <c r="B3" t="s">
        <v>31</v>
      </c>
      <c r="H3">
        <v>2</v>
      </c>
      <c r="I3" t="s">
        <v>902</v>
      </c>
    </row>
    <row r="4" spans="1:16" x14ac:dyDescent="0.25">
      <c r="A4">
        <v>2</v>
      </c>
      <c r="B4" t="s">
        <v>32</v>
      </c>
      <c r="H4">
        <v>3</v>
      </c>
      <c r="I4" t="s">
        <v>903</v>
      </c>
    </row>
    <row r="5" spans="1:16" x14ac:dyDescent="0.25">
      <c r="A5">
        <v>3</v>
      </c>
      <c r="B5" t="s">
        <v>33</v>
      </c>
      <c r="H5">
        <v>4</v>
      </c>
      <c r="I5" t="s">
        <v>904</v>
      </c>
    </row>
    <row r="6" spans="1:16" x14ac:dyDescent="0.25">
      <c r="A6">
        <v>4</v>
      </c>
      <c r="B6" t="s">
        <v>34</v>
      </c>
      <c r="H6">
        <v>5</v>
      </c>
      <c r="I6" t="s">
        <v>905</v>
      </c>
    </row>
    <row r="7" spans="1:16" x14ac:dyDescent="0.25">
      <c r="A7">
        <v>5</v>
      </c>
      <c r="B7" t="s">
        <v>442</v>
      </c>
      <c r="H7">
        <v>6</v>
      </c>
      <c r="I7" t="s">
        <v>906</v>
      </c>
    </row>
    <row r="8" spans="1:16" x14ac:dyDescent="0.25">
      <c r="A8">
        <v>6</v>
      </c>
      <c r="B8" t="s">
        <v>441</v>
      </c>
    </row>
    <row r="9" spans="1:16" x14ac:dyDescent="0.25">
      <c r="A9">
        <v>7</v>
      </c>
      <c r="B9" t="s">
        <v>443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workbookViewId="0">
      <selection activeCell="D1" sqref="D1"/>
    </sheetView>
  </sheetViews>
  <sheetFormatPr defaultRowHeight="15" x14ac:dyDescent="0.25"/>
  <sheetData>
    <row r="1" spans="1:16" s="1" customFormat="1" x14ac:dyDescent="0.25">
      <c r="A1" s="1" t="s">
        <v>14</v>
      </c>
      <c r="B1" s="1" t="s">
        <v>36</v>
      </c>
      <c r="D1" s="41" t="s">
        <v>822</v>
      </c>
      <c r="H1" s="1" t="s">
        <v>35</v>
      </c>
      <c r="I1" s="1" t="s">
        <v>37</v>
      </c>
      <c r="O1" s="1" t="s">
        <v>15</v>
      </c>
      <c r="P1" s="1" t="s">
        <v>318</v>
      </c>
    </row>
    <row r="2" spans="1:16" x14ac:dyDescent="0.25">
      <c r="A2" s="2" t="s">
        <v>354</v>
      </c>
      <c r="B2" t="s">
        <v>1</v>
      </c>
      <c r="O2">
        <v>3</v>
      </c>
      <c r="P2" t="s">
        <v>588</v>
      </c>
    </row>
    <row r="3" spans="1:16" x14ac:dyDescent="0.25">
      <c r="A3">
        <v>10</v>
      </c>
      <c r="B3" t="s">
        <v>419</v>
      </c>
      <c r="O3">
        <v>5</v>
      </c>
      <c r="P3" t="s">
        <v>589</v>
      </c>
    </row>
    <row r="4" spans="1:16" x14ac:dyDescent="0.25">
      <c r="A4">
        <v>11</v>
      </c>
      <c r="B4" t="s">
        <v>420</v>
      </c>
      <c r="O4">
        <v>7</v>
      </c>
      <c r="P4" t="s">
        <v>590</v>
      </c>
    </row>
    <row r="5" spans="1:16" x14ac:dyDescent="0.25">
      <c r="A5">
        <v>14</v>
      </c>
      <c r="B5" t="s">
        <v>421</v>
      </c>
    </row>
    <row r="6" spans="1:16" x14ac:dyDescent="0.25">
      <c r="A6">
        <v>16</v>
      </c>
      <c r="B6" t="s">
        <v>422</v>
      </c>
    </row>
    <row r="7" spans="1:16" x14ac:dyDescent="0.25">
      <c r="A7">
        <v>20</v>
      </c>
      <c r="B7" t="s">
        <v>423</v>
      </c>
    </row>
    <row r="8" spans="1:16" x14ac:dyDescent="0.25">
      <c r="A8">
        <v>40</v>
      </c>
      <c r="B8" t="s">
        <v>424</v>
      </c>
    </row>
    <row r="9" spans="1:16" x14ac:dyDescent="0.25">
      <c r="A9">
        <v>50</v>
      </c>
      <c r="B9" t="s">
        <v>425</v>
      </c>
    </row>
    <row r="10" spans="1:16" x14ac:dyDescent="0.25">
      <c r="A10">
        <v>60</v>
      </c>
      <c r="B10" t="s">
        <v>444</v>
      </c>
    </row>
    <row r="11" spans="1:16" x14ac:dyDescent="0.25">
      <c r="A11">
        <v>65</v>
      </c>
      <c r="B11" t="s">
        <v>445</v>
      </c>
    </row>
    <row r="12" spans="1:16" x14ac:dyDescent="0.25">
      <c r="A12">
        <v>70</v>
      </c>
      <c r="B12" t="s">
        <v>446</v>
      </c>
    </row>
    <row r="13" spans="1:16" x14ac:dyDescent="0.25">
      <c r="A13">
        <v>75</v>
      </c>
      <c r="B13" t="s">
        <v>447</v>
      </c>
    </row>
    <row r="14" spans="1:16" x14ac:dyDescent="0.25">
      <c r="A14">
        <v>78</v>
      </c>
      <c r="B14" t="s">
        <v>448</v>
      </c>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A2" sqref="A2"/>
    </sheetView>
  </sheetViews>
  <sheetFormatPr defaultRowHeight="15" x14ac:dyDescent="0.25"/>
  <sheetData>
    <row r="1" spans="1:16" s="1" customFormat="1" x14ac:dyDescent="0.25">
      <c r="A1" s="1" t="s">
        <v>39</v>
      </c>
      <c r="B1" s="1" t="s">
        <v>36</v>
      </c>
      <c r="D1" s="41" t="s">
        <v>822</v>
      </c>
      <c r="H1" s="1" t="s">
        <v>35</v>
      </c>
      <c r="I1" s="1" t="s">
        <v>37</v>
      </c>
      <c r="O1" s="1" t="s">
        <v>15</v>
      </c>
      <c r="P1" s="1" t="s">
        <v>318</v>
      </c>
    </row>
    <row r="2" spans="1:16" x14ac:dyDescent="0.25">
      <c r="A2">
        <v>40</v>
      </c>
      <c r="B2" t="s">
        <v>449</v>
      </c>
      <c r="H2" s="127">
        <v>1</v>
      </c>
      <c r="I2" s="106" t="s">
        <v>591</v>
      </c>
      <c r="O2">
        <v>1</v>
      </c>
      <c r="P2" t="s">
        <v>597</v>
      </c>
    </row>
    <row r="3" spans="1:16" x14ac:dyDescent="0.25">
      <c r="A3">
        <v>41</v>
      </c>
      <c r="B3" t="s">
        <v>450</v>
      </c>
      <c r="H3" s="127">
        <v>2</v>
      </c>
      <c r="I3" s="106" t="s">
        <v>592</v>
      </c>
      <c r="O3">
        <v>2</v>
      </c>
      <c r="P3" t="s">
        <v>598</v>
      </c>
    </row>
    <row r="4" spans="1:16" x14ac:dyDescent="0.25">
      <c r="A4">
        <v>42</v>
      </c>
      <c r="B4" t="s">
        <v>451</v>
      </c>
      <c r="H4" s="127">
        <v>3</v>
      </c>
      <c r="I4" s="106" t="s">
        <v>593</v>
      </c>
      <c r="O4">
        <v>3</v>
      </c>
      <c r="P4" t="s">
        <v>599</v>
      </c>
    </row>
    <row r="5" spans="1:16" x14ac:dyDescent="0.25">
      <c r="A5">
        <v>43</v>
      </c>
      <c r="B5" t="s">
        <v>452</v>
      </c>
      <c r="H5" s="127">
        <v>4</v>
      </c>
      <c r="I5" s="106" t="s">
        <v>594</v>
      </c>
      <c r="O5">
        <v>4</v>
      </c>
      <c r="P5" t="s">
        <v>600</v>
      </c>
    </row>
    <row r="6" spans="1:16" x14ac:dyDescent="0.25">
      <c r="A6">
        <v>44</v>
      </c>
      <c r="B6" t="s">
        <v>453</v>
      </c>
      <c r="H6" s="127">
        <v>5</v>
      </c>
      <c r="I6" s="106" t="s">
        <v>595</v>
      </c>
      <c r="O6">
        <v>5</v>
      </c>
      <c r="P6" t="s">
        <v>601</v>
      </c>
    </row>
    <row r="7" spans="1:16" x14ac:dyDescent="0.25">
      <c r="A7">
        <v>45</v>
      </c>
      <c r="B7" t="s">
        <v>454</v>
      </c>
      <c r="H7" s="127">
        <v>6</v>
      </c>
      <c r="I7" s="106" t="s">
        <v>596</v>
      </c>
      <c r="O7">
        <v>6</v>
      </c>
      <c r="P7" t="s">
        <v>602</v>
      </c>
    </row>
    <row r="8" spans="1:16" x14ac:dyDescent="0.25">
      <c r="A8">
        <v>46</v>
      </c>
      <c r="B8" t="s">
        <v>455</v>
      </c>
      <c r="H8" s="127">
        <v>7</v>
      </c>
      <c r="I8" s="106" t="s">
        <v>931</v>
      </c>
      <c r="O8">
        <v>7</v>
      </c>
      <c r="P8" t="s">
        <v>603</v>
      </c>
    </row>
    <row r="9" spans="1:16" x14ac:dyDescent="0.25">
      <c r="A9">
        <v>47</v>
      </c>
      <c r="B9" t="s">
        <v>456</v>
      </c>
      <c r="H9" s="127">
        <v>8</v>
      </c>
      <c r="I9" s="106" t="s">
        <v>932</v>
      </c>
      <c r="O9">
        <v>8</v>
      </c>
      <c r="P9" t="s">
        <v>604</v>
      </c>
    </row>
    <row r="10" spans="1:16" x14ac:dyDescent="0.25">
      <c r="A10">
        <v>48</v>
      </c>
      <c r="B10" t="s">
        <v>457</v>
      </c>
      <c r="O10">
        <v>9</v>
      </c>
      <c r="P10" t="s">
        <v>605</v>
      </c>
    </row>
    <row r="11" spans="1:16" x14ac:dyDescent="0.25">
      <c r="A11">
        <v>51</v>
      </c>
      <c r="B11" t="s">
        <v>458</v>
      </c>
    </row>
    <row r="12" spans="1:16" x14ac:dyDescent="0.25">
      <c r="A12">
        <v>52</v>
      </c>
      <c r="B12" t="s">
        <v>459</v>
      </c>
    </row>
    <row r="13" spans="1:16" x14ac:dyDescent="0.25">
      <c r="A13">
        <v>53</v>
      </c>
      <c r="B13" t="s">
        <v>460</v>
      </c>
    </row>
    <row r="14" spans="1:16" x14ac:dyDescent="0.25">
      <c r="A14">
        <v>54</v>
      </c>
      <c r="B14" t="s">
        <v>462</v>
      </c>
    </row>
    <row r="15" spans="1:16" x14ac:dyDescent="0.25">
      <c r="A15">
        <v>58</v>
      </c>
      <c r="B15" t="s">
        <v>461</v>
      </c>
    </row>
    <row r="16" spans="1:16" x14ac:dyDescent="0.25">
      <c r="A16">
        <v>60</v>
      </c>
      <c r="B16" t="s">
        <v>463</v>
      </c>
    </row>
    <row r="17" spans="1:2" x14ac:dyDescent="0.25">
      <c r="A17">
        <v>61</v>
      </c>
      <c r="B17" t="s">
        <v>464</v>
      </c>
    </row>
    <row r="18" spans="1:2" x14ac:dyDescent="0.25">
      <c r="A18">
        <v>62</v>
      </c>
      <c r="B18" t="s">
        <v>469</v>
      </c>
    </row>
    <row r="19" spans="1:2" x14ac:dyDescent="0.25">
      <c r="A19">
        <v>63</v>
      </c>
      <c r="B19" t="s">
        <v>470</v>
      </c>
    </row>
    <row r="20" spans="1:2" x14ac:dyDescent="0.25">
      <c r="A20">
        <v>64</v>
      </c>
      <c r="B20" t="s">
        <v>465</v>
      </c>
    </row>
    <row r="21" spans="1:2" x14ac:dyDescent="0.25">
      <c r="A21">
        <v>65</v>
      </c>
      <c r="B21" t="s">
        <v>466</v>
      </c>
    </row>
    <row r="22" spans="1:2" x14ac:dyDescent="0.25">
      <c r="A22">
        <v>66</v>
      </c>
      <c r="B22" t="s">
        <v>467</v>
      </c>
    </row>
    <row r="23" spans="1:2" x14ac:dyDescent="0.25">
      <c r="A23">
        <v>67</v>
      </c>
      <c r="B23" t="s">
        <v>468</v>
      </c>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election activeCell="D1" sqref="D1"/>
    </sheetView>
  </sheetViews>
  <sheetFormatPr defaultRowHeight="15" x14ac:dyDescent="0.25"/>
  <sheetData>
    <row r="1" spans="1:16" x14ac:dyDescent="0.25">
      <c r="A1" s="1" t="s">
        <v>471</v>
      </c>
      <c r="B1" s="1" t="s">
        <v>36</v>
      </c>
      <c r="C1" s="1"/>
      <c r="D1" s="41" t="s">
        <v>822</v>
      </c>
      <c r="E1" s="1"/>
      <c r="F1" s="1"/>
      <c r="G1" s="1"/>
      <c r="H1" s="1" t="s">
        <v>35</v>
      </c>
      <c r="I1" s="1" t="s">
        <v>37</v>
      </c>
      <c r="J1" s="1"/>
      <c r="K1" s="1"/>
      <c r="L1" s="1"/>
      <c r="M1" s="1"/>
      <c r="N1" s="1"/>
      <c r="O1" s="1" t="s">
        <v>15</v>
      </c>
      <c r="P1" s="1" t="s">
        <v>318</v>
      </c>
    </row>
    <row r="2" spans="1:16" x14ac:dyDescent="0.25">
      <c r="A2">
        <v>700</v>
      </c>
      <c r="B2" t="s">
        <v>472</v>
      </c>
    </row>
    <row r="3" spans="1:16" x14ac:dyDescent="0.25">
      <c r="A3">
        <v>701</v>
      </c>
      <c r="B3" t="s">
        <v>473</v>
      </c>
    </row>
    <row r="4" spans="1:16" x14ac:dyDescent="0.25">
      <c r="A4">
        <v>702</v>
      </c>
      <c r="B4" t="s">
        <v>474</v>
      </c>
    </row>
    <row r="5" spans="1:16" x14ac:dyDescent="0.25">
      <c r="A5">
        <v>703</v>
      </c>
      <c r="B5" t="s">
        <v>475</v>
      </c>
    </row>
    <row r="6" spans="1:16" x14ac:dyDescent="0.25">
      <c r="A6">
        <v>705</v>
      </c>
      <c r="B6" t="s">
        <v>476</v>
      </c>
    </row>
    <row r="7" spans="1:16" x14ac:dyDescent="0.25">
      <c r="A7">
        <v>706</v>
      </c>
      <c r="B7" t="s">
        <v>477</v>
      </c>
    </row>
    <row r="8" spans="1:16" x14ac:dyDescent="0.25">
      <c r="A8">
        <v>710</v>
      </c>
      <c r="B8" t="s">
        <v>478</v>
      </c>
    </row>
    <row r="9" spans="1:16" x14ac:dyDescent="0.25">
      <c r="A9">
        <v>730</v>
      </c>
      <c r="B9" t="s">
        <v>479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D1" sqref="D1"/>
    </sheetView>
  </sheetViews>
  <sheetFormatPr defaultRowHeight="15" x14ac:dyDescent="0.25"/>
  <sheetData>
    <row r="1" spans="1:16" s="1" customFormat="1" x14ac:dyDescent="0.25">
      <c r="A1" s="1" t="s">
        <v>14</v>
      </c>
      <c r="B1" s="1" t="s">
        <v>36</v>
      </c>
      <c r="D1" s="41" t="s">
        <v>822</v>
      </c>
      <c r="H1" s="1" t="s">
        <v>35</v>
      </c>
      <c r="I1" s="1" t="s">
        <v>37</v>
      </c>
      <c r="O1" s="1" t="s">
        <v>15</v>
      </c>
      <c r="P1" s="1" t="s">
        <v>318</v>
      </c>
    </row>
    <row r="2" spans="1:16" x14ac:dyDescent="0.25">
      <c r="A2">
        <v>10</v>
      </c>
      <c r="B2" t="s">
        <v>41</v>
      </c>
    </row>
    <row r="3" spans="1:16" x14ac:dyDescent="0.25">
      <c r="A3">
        <v>12</v>
      </c>
      <c r="B3" t="s">
        <v>42</v>
      </c>
    </row>
    <row r="4" spans="1:16" x14ac:dyDescent="0.25">
      <c r="A4">
        <v>15</v>
      </c>
      <c r="B4" t="s">
        <v>43</v>
      </c>
    </row>
    <row r="5" spans="1:16" x14ac:dyDescent="0.25">
      <c r="A5">
        <v>20</v>
      </c>
      <c r="B5" t="s">
        <v>44</v>
      </c>
    </row>
    <row r="6" spans="1:16" x14ac:dyDescent="0.25">
      <c r="A6">
        <v>22</v>
      </c>
      <c r="B6" t="s">
        <v>45</v>
      </c>
    </row>
    <row r="7" spans="1:16" x14ac:dyDescent="0.25">
      <c r="A7">
        <v>25</v>
      </c>
      <c r="B7" t="s">
        <v>46</v>
      </c>
    </row>
    <row r="8" spans="1:16" x14ac:dyDescent="0.25">
      <c r="A8">
        <v>35</v>
      </c>
      <c r="B8" t="s">
        <v>358</v>
      </c>
    </row>
    <row r="9" spans="1:16" x14ac:dyDescent="0.25">
      <c r="A9">
        <v>40</v>
      </c>
      <c r="B9" t="s">
        <v>47</v>
      </c>
    </row>
    <row r="10" spans="1:16" x14ac:dyDescent="0.25">
      <c r="A10">
        <v>45</v>
      </c>
      <c r="B10" t="s">
        <v>48</v>
      </c>
    </row>
    <row r="11" spans="1:16" x14ac:dyDescent="0.25">
      <c r="A11">
        <v>48</v>
      </c>
      <c r="B11" t="s">
        <v>49</v>
      </c>
    </row>
    <row r="12" spans="1:16" x14ac:dyDescent="0.25">
      <c r="A12">
        <v>50</v>
      </c>
      <c r="B12" t="s">
        <v>50</v>
      </c>
    </row>
    <row r="13" spans="1:16" x14ac:dyDescent="0.25">
      <c r="A13">
        <v>60</v>
      </c>
      <c r="B13" t="s">
        <v>51</v>
      </c>
    </row>
    <row r="14" spans="1:16" x14ac:dyDescent="0.25">
      <c r="A14">
        <v>70</v>
      </c>
      <c r="B14" t="s">
        <v>359</v>
      </c>
    </row>
    <row r="15" spans="1:16" x14ac:dyDescent="0.25">
      <c r="A15">
        <v>90</v>
      </c>
      <c r="B15" t="s">
        <v>360</v>
      </c>
    </row>
    <row r="16" spans="1:16" x14ac:dyDescent="0.25">
      <c r="A16">
        <v>96</v>
      </c>
      <c r="B16" t="s">
        <v>480</v>
      </c>
    </row>
  </sheetData>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I12" sqref="I12"/>
    </sheetView>
  </sheetViews>
  <sheetFormatPr defaultRowHeight="15" x14ac:dyDescent="0.25"/>
  <sheetData>
    <row r="1" spans="1:16" s="1" customFormat="1" x14ac:dyDescent="0.25">
      <c r="A1" s="1" t="s">
        <v>30</v>
      </c>
      <c r="B1" s="1" t="s">
        <v>36</v>
      </c>
      <c r="D1" s="41" t="s">
        <v>822</v>
      </c>
      <c r="H1" s="1" t="s">
        <v>35</v>
      </c>
      <c r="I1" s="1" t="s">
        <v>37</v>
      </c>
      <c r="O1" s="1" t="s">
        <v>15</v>
      </c>
      <c r="P1" s="1" t="s">
        <v>318</v>
      </c>
    </row>
    <row r="2" spans="1:16" x14ac:dyDescent="0.25">
      <c r="A2">
        <v>0</v>
      </c>
      <c r="B2" t="s">
        <v>52</v>
      </c>
      <c r="H2">
        <v>1</v>
      </c>
      <c r="I2" t="s">
        <v>908</v>
      </c>
      <c r="O2">
        <v>1</v>
      </c>
      <c r="P2" t="s">
        <v>606</v>
      </c>
    </row>
    <row r="3" spans="1:16" x14ac:dyDescent="0.25">
      <c r="A3">
        <v>1</v>
      </c>
      <c r="B3" t="s">
        <v>53</v>
      </c>
      <c r="H3">
        <v>2</v>
      </c>
      <c r="I3" t="s">
        <v>909</v>
      </c>
      <c r="O3">
        <v>2</v>
      </c>
      <c r="P3" t="s">
        <v>607</v>
      </c>
    </row>
    <row r="4" spans="1:16" x14ac:dyDescent="0.25">
      <c r="A4">
        <v>2</v>
      </c>
      <c r="B4" t="s">
        <v>54</v>
      </c>
      <c r="H4">
        <v>3</v>
      </c>
      <c r="I4" t="s">
        <v>910</v>
      </c>
      <c r="O4">
        <v>3</v>
      </c>
      <c r="P4" t="s">
        <v>608</v>
      </c>
    </row>
    <row r="5" spans="1:16" x14ac:dyDescent="0.25">
      <c r="A5">
        <v>3</v>
      </c>
      <c r="B5" t="s">
        <v>55</v>
      </c>
      <c r="H5">
        <v>4</v>
      </c>
      <c r="I5" t="s">
        <v>911</v>
      </c>
      <c r="O5">
        <v>4</v>
      </c>
      <c r="P5" t="s">
        <v>609</v>
      </c>
    </row>
    <row r="6" spans="1:16" x14ac:dyDescent="0.25">
      <c r="A6">
        <v>4</v>
      </c>
      <c r="B6" t="s">
        <v>56</v>
      </c>
      <c r="H6">
        <v>5</v>
      </c>
      <c r="I6" t="s">
        <v>912</v>
      </c>
      <c r="O6">
        <v>5</v>
      </c>
      <c r="P6" t="s">
        <v>610</v>
      </c>
    </row>
    <row r="7" spans="1:16" x14ac:dyDescent="0.25">
      <c r="H7">
        <v>6</v>
      </c>
      <c r="I7" t="s">
        <v>913</v>
      </c>
      <c r="O7">
        <v>6</v>
      </c>
      <c r="P7" t="s">
        <v>611</v>
      </c>
    </row>
    <row r="8" spans="1:16" x14ac:dyDescent="0.25">
      <c r="H8">
        <v>7</v>
      </c>
      <c r="I8" t="s">
        <v>914</v>
      </c>
      <c r="O8">
        <v>7</v>
      </c>
      <c r="P8" t="s">
        <v>612</v>
      </c>
    </row>
    <row r="9" spans="1:16" x14ac:dyDescent="0.25">
      <c r="H9">
        <v>8</v>
      </c>
      <c r="I9" t="s">
        <v>915</v>
      </c>
      <c r="O9">
        <v>8</v>
      </c>
      <c r="P9" t="s">
        <v>613</v>
      </c>
    </row>
    <row r="10" spans="1:16" x14ac:dyDescent="0.25">
      <c r="H10">
        <v>9</v>
      </c>
      <c r="I10" t="s">
        <v>916</v>
      </c>
    </row>
  </sheetData>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workbookViewId="0">
      <selection activeCell="D1" sqref="D1"/>
    </sheetView>
  </sheetViews>
  <sheetFormatPr defaultRowHeight="15" x14ac:dyDescent="0.25"/>
  <sheetData>
    <row r="1" spans="1:16" s="1" customFormat="1" x14ac:dyDescent="0.25">
      <c r="A1" s="1" t="s">
        <v>352</v>
      </c>
      <c r="B1" s="1" t="s">
        <v>36</v>
      </c>
      <c r="D1" s="41" t="s">
        <v>822</v>
      </c>
      <c r="H1" s="1" t="s">
        <v>35</v>
      </c>
      <c r="I1" s="1" t="s">
        <v>37</v>
      </c>
      <c r="O1" s="1" t="s">
        <v>15</v>
      </c>
      <c r="P1" s="1" t="s">
        <v>318</v>
      </c>
    </row>
    <row r="2" spans="1:16" x14ac:dyDescent="0.25">
      <c r="A2">
        <v>500</v>
      </c>
      <c r="B2" t="s">
        <v>481</v>
      </c>
    </row>
    <row r="3" spans="1:16" x14ac:dyDescent="0.25">
      <c r="A3">
        <v>550</v>
      </c>
      <c r="B3" t="s">
        <v>482</v>
      </c>
    </row>
    <row r="4" spans="1:16" x14ac:dyDescent="0.25">
      <c r="A4">
        <v>600</v>
      </c>
      <c r="B4" t="s">
        <v>483</v>
      </c>
    </row>
    <row r="5" spans="1:16" x14ac:dyDescent="0.25">
      <c r="A5">
        <v>620</v>
      </c>
      <c r="B5" t="s">
        <v>484</v>
      </c>
    </row>
    <row r="6" spans="1:16" x14ac:dyDescent="0.25">
      <c r="A6">
        <v>622</v>
      </c>
      <c r="B6" t="s">
        <v>485</v>
      </c>
    </row>
    <row r="7" spans="1:16" x14ac:dyDescent="0.25">
      <c r="A7">
        <v>625</v>
      </c>
      <c r="B7" t="s">
        <v>493</v>
      </c>
    </row>
    <row r="8" spans="1:16" x14ac:dyDescent="0.25">
      <c r="A8">
        <v>630</v>
      </c>
      <c r="B8" t="s">
        <v>494</v>
      </c>
    </row>
    <row r="9" spans="1:16" x14ac:dyDescent="0.25">
      <c r="A9">
        <v>640</v>
      </c>
      <c r="B9" t="s">
        <v>495</v>
      </c>
    </row>
    <row r="10" spans="1:16" x14ac:dyDescent="0.25">
      <c r="A10">
        <v>650</v>
      </c>
      <c r="B10" t="s">
        <v>496</v>
      </c>
    </row>
    <row r="11" spans="1:16" x14ac:dyDescent="0.25">
      <c r="A11">
        <v>660</v>
      </c>
      <c r="B11" t="s">
        <v>497</v>
      </c>
    </row>
    <row r="12" spans="1:16" x14ac:dyDescent="0.25">
      <c r="A12">
        <v>800</v>
      </c>
      <c r="B12" t="s">
        <v>57</v>
      </c>
    </row>
    <row r="13" spans="1:16" x14ac:dyDescent="0.25">
      <c r="A13">
        <v>840</v>
      </c>
      <c r="B13" t="s">
        <v>58</v>
      </c>
    </row>
    <row r="14" spans="1:16" x14ac:dyDescent="0.25">
      <c r="A14">
        <v>850</v>
      </c>
      <c r="B14" t="s">
        <v>59</v>
      </c>
    </row>
    <row r="15" spans="1:16" x14ac:dyDescent="0.25">
      <c r="A15">
        <v>860</v>
      </c>
      <c r="B15" t="s">
        <v>60</v>
      </c>
    </row>
  </sheetData>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workbookViewId="0">
      <selection activeCell="O5" sqref="O5"/>
    </sheetView>
  </sheetViews>
  <sheetFormatPr defaultRowHeight="15" x14ac:dyDescent="0.25"/>
  <sheetData>
    <row r="1" spans="1:16" x14ac:dyDescent="0.25">
      <c r="A1" s="1" t="s">
        <v>14</v>
      </c>
      <c r="B1" s="1" t="s">
        <v>36</v>
      </c>
      <c r="C1" s="1"/>
      <c r="D1" s="41" t="s">
        <v>822</v>
      </c>
      <c r="E1" s="1"/>
      <c r="F1" s="1"/>
      <c r="G1" s="1"/>
      <c r="H1" s="1" t="s">
        <v>35</v>
      </c>
      <c r="I1" s="1" t="s">
        <v>37</v>
      </c>
      <c r="J1" s="1"/>
      <c r="K1" s="1"/>
      <c r="L1" s="1"/>
      <c r="M1" s="1"/>
      <c r="N1" s="1"/>
      <c r="O1" s="1" t="s">
        <v>15</v>
      </c>
      <c r="P1" s="1" t="s">
        <v>318</v>
      </c>
    </row>
    <row r="2" spans="1:16" x14ac:dyDescent="0.25">
      <c r="A2">
        <v>90</v>
      </c>
      <c r="B2" t="s">
        <v>498</v>
      </c>
      <c r="O2">
        <v>5</v>
      </c>
      <c r="P2" t="s">
        <v>917</v>
      </c>
    </row>
    <row r="3" spans="1:16" x14ac:dyDescent="0.25">
      <c r="A3">
        <v>91</v>
      </c>
      <c r="B3" t="s">
        <v>499</v>
      </c>
    </row>
    <row r="4" spans="1:16" x14ac:dyDescent="0.25">
      <c r="A4">
        <v>92</v>
      </c>
      <c r="B4" t="s">
        <v>500</v>
      </c>
    </row>
    <row r="5" spans="1:16" x14ac:dyDescent="0.25">
      <c r="A5">
        <v>93</v>
      </c>
      <c r="B5" t="s">
        <v>501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F1" sqref="F1"/>
    </sheetView>
  </sheetViews>
  <sheetFormatPr defaultRowHeight="15" x14ac:dyDescent="0.25"/>
  <sheetData>
    <row r="1" spans="1:6" x14ac:dyDescent="0.25">
      <c r="A1" t="s">
        <v>322</v>
      </c>
      <c r="B1" t="s">
        <v>323</v>
      </c>
      <c r="C1" t="s">
        <v>321</v>
      </c>
      <c r="F1" s="41" t="s">
        <v>822</v>
      </c>
    </row>
    <row r="2" spans="1:6" x14ac:dyDescent="0.25">
      <c r="A2">
        <v>0</v>
      </c>
      <c r="B2">
        <v>22</v>
      </c>
      <c r="C2" t="s">
        <v>324</v>
      </c>
    </row>
    <row r="3" spans="1:6" x14ac:dyDescent="0.25">
      <c r="A3">
        <v>23</v>
      </c>
      <c r="B3">
        <v>67</v>
      </c>
      <c r="C3" t="s">
        <v>325</v>
      </c>
    </row>
    <row r="4" spans="1:6" x14ac:dyDescent="0.25">
      <c r="A4">
        <v>68</v>
      </c>
      <c r="B4">
        <v>112</v>
      </c>
      <c r="C4" t="s">
        <v>326</v>
      </c>
    </row>
    <row r="5" spans="1:6" x14ac:dyDescent="0.25">
      <c r="A5">
        <v>113</v>
      </c>
      <c r="B5">
        <v>157</v>
      </c>
      <c r="C5" t="s">
        <v>327</v>
      </c>
    </row>
    <row r="6" spans="1:6" x14ac:dyDescent="0.25">
      <c r="A6">
        <v>158</v>
      </c>
      <c r="B6">
        <v>202</v>
      </c>
      <c r="C6" t="s">
        <v>328</v>
      </c>
    </row>
    <row r="7" spans="1:6" x14ac:dyDescent="0.25">
      <c r="A7">
        <v>203</v>
      </c>
      <c r="B7">
        <v>247</v>
      </c>
      <c r="C7" t="s">
        <v>329</v>
      </c>
    </row>
    <row r="8" spans="1:6" x14ac:dyDescent="0.25">
      <c r="A8">
        <v>248</v>
      </c>
      <c r="B8">
        <v>292</v>
      </c>
      <c r="C8" t="s">
        <v>330</v>
      </c>
    </row>
    <row r="9" spans="1:6" x14ac:dyDescent="0.25">
      <c r="A9">
        <v>293</v>
      </c>
      <c r="B9">
        <v>337</v>
      </c>
      <c r="C9" t="s">
        <v>331</v>
      </c>
    </row>
    <row r="10" spans="1:6" x14ac:dyDescent="0.25">
      <c r="A10">
        <v>338</v>
      </c>
      <c r="B10">
        <v>360</v>
      </c>
      <c r="C10" t="s">
        <v>324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E1" sqref="E1"/>
    </sheetView>
  </sheetViews>
  <sheetFormatPr defaultRowHeight="15" x14ac:dyDescent="0.25"/>
  <cols>
    <col min="2" max="2" width="15.85546875" customWidth="1"/>
  </cols>
  <sheetData>
    <row r="1" spans="1:5" s="1" customFormat="1" x14ac:dyDescent="0.25">
      <c r="A1" s="1" t="s">
        <v>101</v>
      </c>
      <c r="B1" s="1" t="s">
        <v>87</v>
      </c>
      <c r="C1" s="1" t="s">
        <v>99</v>
      </c>
      <c r="E1" s="41" t="s">
        <v>822</v>
      </c>
    </row>
    <row r="2" spans="1:5" x14ac:dyDescent="0.25">
      <c r="A2">
        <v>0</v>
      </c>
      <c r="B2" t="s">
        <v>313</v>
      </c>
    </row>
    <row r="3" spans="1:5" x14ac:dyDescent="0.25">
      <c r="A3">
        <v>10</v>
      </c>
      <c r="B3" t="s">
        <v>507</v>
      </c>
      <c r="C3" t="s">
        <v>100</v>
      </c>
    </row>
    <row r="4" spans="1:5" x14ac:dyDescent="0.25">
      <c r="A4">
        <v>11</v>
      </c>
      <c r="B4" t="s">
        <v>508</v>
      </c>
    </row>
    <row r="5" spans="1:5" x14ac:dyDescent="0.25">
      <c r="A5">
        <v>12</v>
      </c>
      <c r="B5" t="s">
        <v>98</v>
      </c>
    </row>
    <row r="6" spans="1:5" x14ac:dyDescent="0.25">
      <c r="A6">
        <v>13</v>
      </c>
      <c r="B6" t="s">
        <v>96</v>
      </c>
    </row>
    <row r="7" spans="1:5" x14ac:dyDescent="0.25">
      <c r="A7">
        <v>14</v>
      </c>
      <c r="B7" t="s">
        <v>97</v>
      </c>
    </row>
    <row r="8" spans="1:5" x14ac:dyDescent="0.25">
      <c r="A8">
        <v>15</v>
      </c>
      <c r="B8" t="s">
        <v>95</v>
      </c>
    </row>
    <row r="9" spans="1:5" x14ac:dyDescent="0.25">
      <c r="A9">
        <v>20</v>
      </c>
      <c r="B9" t="s">
        <v>509</v>
      </c>
    </row>
    <row r="10" spans="1:5" x14ac:dyDescent="0.25">
      <c r="A10">
        <v>21</v>
      </c>
      <c r="B10" t="s">
        <v>510</v>
      </c>
    </row>
    <row r="11" spans="1:5" x14ac:dyDescent="0.25">
      <c r="A11">
        <v>22</v>
      </c>
      <c r="B11" t="s">
        <v>511</v>
      </c>
    </row>
    <row r="12" spans="1:5" x14ac:dyDescent="0.25">
      <c r="A12">
        <v>50</v>
      </c>
      <c r="B12" t="s">
        <v>512</v>
      </c>
    </row>
    <row r="13" spans="1:5" x14ac:dyDescent="0.25">
      <c r="A13">
        <v>51</v>
      </c>
      <c r="B13" t="s">
        <v>513</v>
      </c>
    </row>
    <row r="14" spans="1:5" x14ac:dyDescent="0.25">
      <c r="A14">
        <v>52</v>
      </c>
      <c r="B14" t="s">
        <v>514</v>
      </c>
    </row>
    <row r="15" spans="1:5" x14ac:dyDescent="0.25">
      <c r="A15">
        <v>60</v>
      </c>
      <c r="B15" t="s">
        <v>515</v>
      </c>
    </row>
    <row r="16" spans="1:5" x14ac:dyDescent="0.25">
      <c r="A16">
        <v>90</v>
      </c>
      <c r="B16" t="s">
        <v>516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047"/>
  <sheetViews>
    <sheetView workbookViewId="0">
      <pane xSplit="2" ySplit="3" topLeftCell="C4" activePane="bottomRight" state="frozen"/>
      <selection pane="topRight" activeCell="C1" sqref="C1"/>
      <selection pane="bottomLeft" activeCell="A4" sqref="A4"/>
      <selection pane="bottomRight" activeCell="A5" sqref="A5"/>
    </sheetView>
  </sheetViews>
  <sheetFormatPr defaultColWidth="9.140625" defaultRowHeight="15" x14ac:dyDescent="0.25"/>
  <cols>
    <col min="1" max="1" width="20" style="7" customWidth="1"/>
    <col min="2" max="2" width="17.5703125" style="7" customWidth="1"/>
    <col min="3" max="3" width="10.5703125" style="7" customWidth="1"/>
    <col min="4" max="4" width="103.85546875" style="7" customWidth="1"/>
    <col min="5" max="5" width="16" style="7" customWidth="1"/>
    <col min="6" max="6" width="23.7109375" style="7" customWidth="1"/>
    <col min="7" max="7" width="22" style="7" customWidth="1"/>
    <col min="8" max="8" width="22" style="94" customWidth="1"/>
    <col min="9" max="9" width="13" style="7" customWidth="1"/>
    <col min="10" max="10" width="9.140625" style="94"/>
    <col min="11" max="11" width="12.85546875" style="7" customWidth="1"/>
    <col min="12" max="12" width="9.140625" style="94"/>
    <col min="13" max="13" width="13" style="7" customWidth="1"/>
    <col min="14" max="14" width="9.140625" style="94"/>
    <col min="15" max="15" width="13.7109375" style="7" customWidth="1"/>
    <col min="16" max="16" width="9.140625" style="94"/>
    <col min="17" max="16384" width="9.140625" style="7"/>
  </cols>
  <sheetData>
    <row r="1" spans="1:16" customFormat="1" ht="26.25" customHeight="1" x14ac:dyDescent="0.25">
      <c r="G1" s="43" t="s">
        <v>801</v>
      </c>
      <c r="H1" s="95"/>
      <c r="I1" s="44"/>
      <c r="J1" s="95"/>
      <c r="K1" s="44"/>
      <c r="L1" s="95"/>
      <c r="M1" s="44"/>
      <c r="N1" s="95"/>
      <c r="O1" s="44"/>
      <c r="P1" s="95"/>
    </row>
    <row r="2" spans="1:16" customFormat="1" x14ac:dyDescent="0.25">
      <c r="A2" s="1" t="s">
        <v>633</v>
      </c>
      <c r="B2" s="45" t="s">
        <v>733</v>
      </c>
      <c r="C2" s="46" t="s">
        <v>797</v>
      </c>
      <c r="D2" s="46" t="s">
        <v>798</v>
      </c>
      <c r="E2" s="46" t="s">
        <v>799</v>
      </c>
      <c r="F2" s="46" t="s">
        <v>800</v>
      </c>
      <c r="G2" s="48" t="s">
        <v>643</v>
      </c>
      <c r="H2" s="103" t="s">
        <v>722</v>
      </c>
      <c r="I2" s="49" t="s">
        <v>802</v>
      </c>
      <c r="J2" s="103" t="s">
        <v>722</v>
      </c>
      <c r="K2" s="49" t="s">
        <v>803</v>
      </c>
      <c r="L2" s="103" t="s">
        <v>722</v>
      </c>
      <c r="M2" s="49" t="s">
        <v>804</v>
      </c>
      <c r="N2" s="103" t="s">
        <v>722</v>
      </c>
      <c r="O2" s="49" t="s">
        <v>805</v>
      </c>
      <c r="P2" s="103"/>
    </row>
    <row r="3" spans="1:16" s="47" customFormat="1" ht="15.75" thickBot="1" x14ac:dyDescent="0.3">
      <c r="B3" s="14" t="s">
        <v>749</v>
      </c>
      <c r="C3" s="14" t="s">
        <v>809</v>
      </c>
      <c r="D3" s="14" t="s">
        <v>808</v>
      </c>
      <c r="E3" s="14" t="s">
        <v>807</v>
      </c>
      <c r="F3" s="14" t="s">
        <v>806</v>
      </c>
      <c r="G3" s="51"/>
      <c r="H3" s="104" t="s">
        <v>644</v>
      </c>
      <c r="I3" s="50"/>
      <c r="J3" s="104" t="s">
        <v>686</v>
      </c>
      <c r="K3" s="50"/>
      <c r="L3" s="104" t="s">
        <v>688</v>
      </c>
      <c r="M3" s="50"/>
      <c r="N3" s="104" t="s">
        <v>690</v>
      </c>
      <c r="O3" s="50"/>
      <c r="P3" s="104" t="s">
        <v>691</v>
      </c>
    </row>
    <row r="4" spans="1:16" s="102" customFormat="1" ht="15" customHeight="1" thickTop="1" x14ac:dyDescent="0.25">
      <c r="A4" s="102" t="s">
        <v>886</v>
      </c>
      <c r="B4" s="102" t="s">
        <v>887</v>
      </c>
      <c r="C4" s="102" t="s">
        <v>810</v>
      </c>
      <c r="D4" s="102" t="s">
        <v>811</v>
      </c>
      <c r="E4" s="102" t="s">
        <v>812</v>
      </c>
      <c r="F4" s="102" t="s">
        <v>828</v>
      </c>
      <c r="H4" s="97" t="str">
        <f>IF(G4="","",VLOOKUP(G4,ICondition!$A$2:$B$50, 2, 0))</f>
        <v/>
      </c>
      <c r="J4" s="97" t="str">
        <f>IFERROR(VLOOKUP(I4, LetterStyle!$A$2:$B$50, 2, 0),"")</f>
        <v/>
      </c>
      <c r="L4" s="97" t="str">
        <f>IFERROR(VLOOKUP(K4, LetterStyle!$A$2:$B$50, 2, 0),"")</f>
        <v/>
      </c>
      <c r="N4" s="97" t="str">
        <f>IFERROR(VLOOKUP(M4, LetterStyle!$A$2:$B$50, 2, 0),"")</f>
        <v/>
      </c>
      <c r="P4" s="97" t="str">
        <f>IFERROR(VLOOKUP(O4, LetterStyle!$A$2:$B$50, 2, 0),"")</f>
        <v/>
      </c>
    </row>
    <row r="5" spans="1:16" ht="15" customHeight="1" x14ac:dyDescent="0.25">
      <c r="H5" s="70" t="str">
        <f>IF(G5="","",VLOOKUP(G5,ICondition!$A$2:$B$50, 2, 0))</f>
        <v/>
      </c>
      <c r="J5" s="70" t="str">
        <f>IFERROR(VLOOKUP(I5, LetterStyle!$A$2:$B$50, 2, 0),"")</f>
        <v/>
      </c>
      <c r="L5" s="70" t="str">
        <f>IFERROR(VLOOKUP(K5, LetterStyle!$A$2:$B$50, 2, 0),"")</f>
        <v/>
      </c>
      <c r="N5" s="70" t="str">
        <f>IFERROR(VLOOKUP(M5, LetterStyle!$A$2:$B$50, 2, 0),"")</f>
        <v/>
      </c>
      <c r="P5" s="70" t="str">
        <f>IFERROR(VLOOKUP(O5, LetterStyle!$A$2:$B$50, 2, 0),"")</f>
        <v/>
      </c>
    </row>
    <row r="6" spans="1:16" ht="15" customHeight="1" x14ac:dyDescent="0.25">
      <c r="H6" s="70" t="str">
        <f>IF(G6="","",VLOOKUP(G6,ICondition!$A$2:$B$50, 2, 0))</f>
        <v/>
      </c>
      <c r="J6" s="70" t="str">
        <f>IFERROR(VLOOKUP(I6, LetterStyle!$A$2:$B$50, 2, 0),"")</f>
        <v/>
      </c>
      <c r="L6" s="70" t="str">
        <f>IFERROR(VLOOKUP(K6, LetterStyle!$A$2:$B$50, 2, 0),"")</f>
        <v/>
      </c>
      <c r="N6" s="70" t="str">
        <f>IFERROR(VLOOKUP(M6, LetterStyle!$A$2:$B$50, 2, 0),"")</f>
        <v/>
      </c>
      <c r="P6" s="70" t="str">
        <f>IFERROR(VLOOKUP(O6, LetterStyle!$A$2:$B$50, 2, 0),"")</f>
        <v/>
      </c>
    </row>
    <row r="7" spans="1:16" ht="15" customHeight="1" x14ac:dyDescent="0.25">
      <c r="H7" s="70" t="str">
        <f>IF(G7="","",VLOOKUP(G7,ICondition!$A$2:$B$50, 2, 0))</f>
        <v/>
      </c>
      <c r="J7" s="70" t="str">
        <f>IFERROR(VLOOKUP(I7, LetterStyle!$A$2:$B$50, 2, 0),"")</f>
        <v/>
      </c>
      <c r="L7" s="70" t="str">
        <f>IFERROR(VLOOKUP(K7, LetterStyle!$A$2:$B$50, 2, 0),"")</f>
        <v/>
      </c>
      <c r="N7" s="70" t="str">
        <f>IFERROR(VLOOKUP(M7, LetterStyle!$A$2:$B$50, 2, 0),"")</f>
        <v/>
      </c>
      <c r="P7" s="70" t="str">
        <f>IFERROR(VLOOKUP(O7, LetterStyle!$A$2:$B$50, 2, 0),"")</f>
        <v/>
      </c>
    </row>
    <row r="8" spans="1:16" ht="15" customHeight="1" x14ac:dyDescent="0.25">
      <c r="H8" s="70" t="str">
        <f>IF(G8="","",VLOOKUP(G8,ICondition!$A$2:$B$50, 2, 0))</f>
        <v/>
      </c>
      <c r="J8" s="70" t="str">
        <f>IFERROR(VLOOKUP(I8, LetterStyle!$A$2:$B$50, 2, 0),"")</f>
        <v/>
      </c>
      <c r="L8" s="70" t="str">
        <f>IFERROR(VLOOKUP(K8, LetterStyle!$A$2:$B$50, 2, 0),"")</f>
        <v/>
      </c>
      <c r="N8" s="70" t="str">
        <f>IFERROR(VLOOKUP(M8, LetterStyle!$A$2:$B$50, 2, 0),"")</f>
        <v/>
      </c>
      <c r="P8" s="70" t="str">
        <f>IFERROR(VLOOKUP(O8, LetterStyle!$A$2:$B$50, 2, 0),"")</f>
        <v/>
      </c>
    </row>
    <row r="9" spans="1:16" ht="15" customHeight="1" x14ac:dyDescent="0.25">
      <c r="H9" s="70" t="str">
        <f>IF(G9="","",VLOOKUP(G9,ICondition!$A$2:$B$50, 2, 0))</f>
        <v/>
      </c>
      <c r="J9" s="70" t="str">
        <f>IFERROR(VLOOKUP(I9, LetterStyle!$A$2:$B$50, 2, 0),"")</f>
        <v/>
      </c>
      <c r="L9" s="70" t="str">
        <f>IFERROR(VLOOKUP(K9, LetterStyle!$A$2:$B$50, 2, 0),"")</f>
        <v/>
      </c>
      <c r="N9" s="70" t="str">
        <f>IFERROR(VLOOKUP(M9, LetterStyle!$A$2:$B$50, 2, 0),"")</f>
        <v/>
      </c>
      <c r="P9" s="70" t="str">
        <f>IFERROR(VLOOKUP(O9, LetterStyle!$A$2:$B$50, 2, 0),"")</f>
        <v/>
      </c>
    </row>
    <row r="10" spans="1:16" ht="15" customHeight="1" x14ac:dyDescent="0.25">
      <c r="H10" s="70" t="str">
        <f>IF(G10="","",VLOOKUP(G10,ICondition!$A$2:$B$50, 2, 0))</f>
        <v/>
      </c>
      <c r="J10" s="70" t="str">
        <f>IFERROR(VLOOKUP(I10, LetterStyle!$A$2:$B$50, 2, 0),"")</f>
        <v/>
      </c>
      <c r="L10" s="70" t="str">
        <f>IFERROR(VLOOKUP(K10, LetterStyle!$A$2:$B$50, 2, 0),"")</f>
        <v/>
      </c>
      <c r="N10" s="70" t="str">
        <f>IFERROR(VLOOKUP(M10, LetterStyle!$A$2:$B$50, 2, 0),"")</f>
        <v/>
      </c>
      <c r="P10" s="70" t="str">
        <f>IFERROR(VLOOKUP(O10, LetterStyle!$A$2:$B$50, 2, 0),"")</f>
        <v/>
      </c>
    </row>
    <row r="11" spans="1:16" ht="15" customHeight="1" x14ac:dyDescent="0.25">
      <c r="H11" s="70" t="str">
        <f>IF(G11="","",VLOOKUP(G11,ICondition!$A$2:$B$50, 2, 0))</f>
        <v/>
      </c>
      <c r="J11" s="70" t="str">
        <f>IFERROR(VLOOKUP(I11, LetterStyle!$A$2:$B$50, 2, 0),"")</f>
        <v/>
      </c>
      <c r="L11" s="70" t="str">
        <f>IFERROR(VLOOKUP(K11, LetterStyle!$A$2:$B$50, 2, 0),"")</f>
        <v/>
      </c>
      <c r="N11" s="70" t="str">
        <f>IFERROR(VLOOKUP(M11, LetterStyle!$A$2:$B$50, 2, 0),"")</f>
        <v/>
      </c>
      <c r="P11" s="70" t="str">
        <f>IFERROR(VLOOKUP(O11, LetterStyle!$A$2:$B$50, 2, 0),"")</f>
        <v/>
      </c>
    </row>
    <row r="12" spans="1:16" ht="15" customHeight="1" x14ac:dyDescent="0.25">
      <c r="H12" s="70" t="str">
        <f>IF(G12="","",VLOOKUP(G12,ICondition!$A$2:$B$50, 2, 0))</f>
        <v/>
      </c>
      <c r="J12" s="70" t="str">
        <f>IFERROR(VLOOKUP(I12, LetterStyle!$A$2:$B$50, 2, 0),"")</f>
        <v/>
      </c>
      <c r="L12" s="70" t="str">
        <f>IFERROR(VLOOKUP(K12, LetterStyle!$A$2:$B$50, 2, 0),"")</f>
        <v/>
      </c>
      <c r="N12" s="70" t="str">
        <f>IFERROR(VLOOKUP(M12, LetterStyle!$A$2:$B$50, 2, 0),"")</f>
        <v/>
      </c>
      <c r="P12" s="70" t="str">
        <f>IFERROR(VLOOKUP(O12, LetterStyle!$A$2:$B$50, 2, 0),"")</f>
        <v/>
      </c>
    </row>
    <row r="13" spans="1:16" ht="15" customHeight="1" x14ac:dyDescent="0.25">
      <c r="H13" s="70" t="str">
        <f>IF(G13="","",VLOOKUP(G13,ICondition!$A$2:$B$50, 2, 0))</f>
        <v/>
      </c>
      <c r="J13" s="70" t="str">
        <f>IFERROR(VLOOKUP(I13, LetterStyle!$A$2:$B$50, 2, 0),"")</f>
        <v/>
      </c>
      <c r="L13" s="70" t="str">
        <f>IFERROR(VLOOKUP(K13, LetterStyle!$A$2:$B$50, 2, 0),"")</f>
        <v/>
      </c>
      <c r="N13" s="70" t="str">
        <f>IFERROR(VLOOKUP(M13, LetterStyle!$A$2:$B$50, 2, 0),"")</f>
        <v/>
      </c>
      <c r="P13" s="70" t="str">
        <f>IFERROR(VLOOKUP(O13, LetterStyle!$A$2:$B$50, 2, 0),"")</f>
        <v/>
      </c>
    </row>
    <row r="14" spans="1:16" ht="15" customHeight="1" x14ac:dyDescent="0.25">
      <c r="H14" s="70" t="str">
        <f>IF(G14="","",VLOOKUP(G14,ICondition!$A$2:$B$50, 2, 0))</f>
        <v/>
      </c>
      <c r="J14" s="70" t="str">
        <f>IFERROR(VLOOKUP(I14, LetterStyle!$A$2:$B$50, 2, 0),"")</f>
        <v/>
      </c>
      <c r="L14" s="70" t="str">
        <f>IFERROR(VLOOKUP(K14, LetterStyle!$A$2:$B$50, 2, 0),"")</f>
        <v/>
      </c>
      <c r="N14" s="70" t="str">
        <f>IFERROR(VLOOKUP(M14, LetterStyle!$A$2:$B$50, 2, 0),"")</f>
        <v/>
      </c>
      <c r="P14" s="70" t="str">
        <f>IFERROR(VLOOKUP(O14, LetterStyle!$A$2:$B$50, 2, 0),"")</f>
        <v/>
      </c>
    </row>
    <row r="15" spans="1:16" ht="15" customHeight="1" x14ac:dyDescent="0.25">
      <c r="H15" s="70" t="str">
        <f>IF(G15="","",VLOOKUP(G15,ICondition!$A$2:$B$50, 2, 0))</f>
        <v/>
      </c>
      <c r="J15" s="70" t="str">
        <f>IFERROR(VLOOKUP(I15, LetterStyle!$A$2:$B$50, 2, 0),"")</f>
        <v/>
      </c>
      <c r="L15" s="70" t="str">
        <f>IFERROR(VLOOKUP(K15, LetterStyle!$A$2:$B$50, 2, 0),"")</f>
        <v/>
      </c>
      <c r="N15" s="70" t="str">
        <f>IFERROR(VLOOKUP(M15, LetterStyle!$A$2:$B$50, 2, 0),"")</f>
        <v/>
      </c>
      <c r="P15" s="70" t="str">
        <f>IFERROR(VLOOKUP(O15, LetterStyle!$A$2:$B$50, 2, 0),"")</f>
        <v/>
      </c>
    </row>
    <row r="16" spans="1:16" ht="15" customHeight="1" x14ac:dyDescent="0.25">
      <c r="H16" s="70" t="str">
        <f>IF(G16="","",VLOOKUP(G16,ICondition!$A$2:$B$50, 2, 0))</f>
        <v/>
      </c>
      <c r="J16" s="70" t="str">
        <f>IFERROR(VLOOKUP(I16, LetterStyle!$A$2:$B$50, 2, 0),"")</f>
        <v/>
      </c>
      <c r="L16" s="70" t="str">
        <f>IFERROR(VLOOKUP(K16, LetterStyle!$A$2:$B$50, 2, 0),"")</f>
        <v/>
      </c>
      <c r="N16" s="70" t="str">
        <f>IFERROR(VLOOKUP(M16, LetterStyle!$A$2:$B$50, 2, 0),"")</f>
        <v/>
      </c>
      <c r="P16" s="70" t="str">
        <f>IFERROR(VLOOKUP(O16, LetterStyle!$A$2:$B$50, 2, 0),"")</f>
        <v/>
      </c>
    </row>
    <row r="17" spans="8:16" ht="15" customHeight="1" x14ac:dyDescent="0.25">
      <c r="H17" s="70" t="str">
        <f>IF(G17="","",VLOOKUP(G17,ICondition!$A$2:$B$50, 2, 0))</f>
        <v/>
      </c>
      <c r="J17" s="70" t="str">
        <f>IFERROR(VLOOKUP(I17, LetterStyle!$A$2:$B$50, 2, 0),"")</f>
        <v/>
      </c>
      <c r="L17" s="70" t="str">
        <f>IFERROR(VLOOKUP(K17, LetterStyle!$A$2:$B$50, 2, 0),"")</f>
        <v/>
      </c>
      <c r="N17" s="70" t="str">
        <f>IFERROR(VLOOKUP(M17, LetterStyle!$A$2:$B$50, 2, 0),"")</f>
        <v/>
      </c>
      <c r="P17" s="70" t="str">
        <f>IFERROR(VLOOKUP(O17, LetterStyle!$A$2:$B$50, 2, 0),"")</f>
        <v/>
      </c>
    </row>
    <row r="18" spans="8:16" ht="15" customHeight="1" x14ac:dyDescent="0.25">
      <c r="H18" s="70" t="str">
        <f>IF(G18="","",VLOOKUP(G18,ICondition!$A$2:$B$50, 2, 0))</f>
        <v/>
      </c>
      <c r="J18" s="70" t="str">
        <f>IFERROR(VLOOKUP(I18, LetterStyle!$A$2:$B$50, 2, 0),"")</f>
        <v/>
      </c>
      <c r="L18" s="70" t="str">
        <f>IFERROR(VLOOKUP(K18, LetterStyle!$A$2:$B$50, 2, 0),"")</f>
        <v/>
      </c>
      <c r="N18" s="70" t="str">
        <f>IFERROR(VLOOKUP(M18, LetterStyle!$A$2:$B$50, 2, 0),"")</f>
        <v/>
      </c>
      <c r="P18" s="70" t="str">
        <f>IFERROR(VLOOKUP(O18, LetterStyle!$A$2:$B$50, 2, 0),"")</f>
        <v/>
      </c>
    </row>
    <row r="19" spans="8:16" ht="15" customHeight="1" x14ac:dyDescent="0.25">
      <c r="H19" s="70" t="str">
        <f>IF(G19="","",VLOOKUP(G19,ICondition!$A$2:$B$50, 2, 0))</f>
        <v/>
      </c>
      <c r="J19" s="70" t="str">
        <f>IFERROR(VLOOKUP(I19, LetterStyle!$A$2:$B$50, 2, 0),"")</f>
        <v/>
      </c>
      <c r="L19" s="70" t="str">
        <f>IFERROR(VLOOKUP(K19, LetterStyle!$A$2:$B$50, 2, 0),"")</f>
        <v/>
      </c>
      <c r="N19" s="70" t="str">
        <f>IFERROR(VLOOKUP(M19, LetterStyle!$A$2:$B$50, 2, 0),"")</f>
        <v/>
      </c>
      <c r="P19" s="70" t="str">
        <f>IFERROR(VLOOKUP(O19, LetterStyle!$A$2:$B$50, 2, 0),"")</f>
        <v/>
      </c>
    </row>
    <row r="20" spans="8:16" ht="15" customHeight="1" x14ac:dyDescent="0.25">
      <c r="H20" s="70" t="str">
        <f>IF(G20="","",VLOOKUP(G20,ICondition!$A$2:$B$50, 2, 0))</f>
        <v/>
      </c>
      <c r="J20" s="70" t="str">
        <f>IFERROR(VLOOKUP(I20, LetterStyle!$A$2:$B$50, 2, 0),"")</f>
        <v/>
      </c>
      <c r="L20" s="70" t="str">
        <f>IFERROR(VLOOKUP(K20, LetterStyle!$A$2:$B$50, 2, 0),"")</f>
        <v/>
      </c>
      <c r="N20" s="70" t="str">
        <f>IFERROR(VLOOKUP(M20, LetterStyle!$A$2:$B$50, 2, 0),"")</f>
        <v/>
      </c>
      <c r="P20" s="70" t="str">
        <f>IFERROR(VLOOKUP(O20, LetterStyle!$A$2:$B$50, 2, 0),"")</f>
        <v/>
      </c>
    </row>
    <row r="21" spans="8:16" ht="15" customHeight="1" x14ac:dyDescent="0.25">
      <c r="H21" s="70" t="str">
        <f>IF(G21="","",VLOOKUP(G21,ICondition!$A$2:$B$50, 2, 0))</f>
        <v/>
      </c>
      <c r="J21" s="70" t="str">
        <f>IFERROR(VLOOKUP(I21, LetterStyle!$A$2:$B$50, 2, 0),"")</f>
        <v/>
      </c>
      <c r="L21" s="70" t="str">
        <f>IFERROR(VLOOKUP(K21, LetterStyle!$A$2:$B$50, 2, 0),"")</f>
        <v/>
      </c>
      <c r="N21" s="70" t="str">
        <f>IFERROR(VLOOKUP(M21, LetterStyle!$A$2:$B$50, 2, 0),"")</f>
        <v/>
      </c>
      <c r="P21" s="70" t="str">
        <f>IFERROR(VLOOKUP(O21, LetterStyle!$A$2:$B$50, 2, 0),"")</f>
        <v/>
      </c>
    </row>
    <row r="22" spans="8:16" ht="15" customHeight="1" x14ac:dyDescent="0.25">
      <c r="H22" s="70" t="str">
        <f>IF(G22="","",VLOOKUP(G22,ICondition!$A$2:$B$50, 2, 0))</f>
        <v/>
      </c>
      <c r="J22" s="70" t="str">
        <f>IFERROR(VLOOKUP(I22, LetterStyle!$A$2:$B$50, 2, 0),"")</f>
        <v/>
      </c>
      <c r="L22" s="70" t="str">
        <f>IFERROR(VLOOKUP(K22, LetterStyle!$A$2:$B$50, 2, 0),"")</f>
        <v/>
      </c>
      <c r="N22" s="70" t="str">
        <f>IFERROR(VLOOKUP(M22, LetterStyle!$A$2:$B$50, 2, 0),"")</f>
        <v/>
      </c>
      <c r="P22" s="70" t="str">
        <f>IFERROR(VLOOKUP(O22, LetterStyle!$A$2:$B$50, 2, 0),"")</f>
        <v/>
      </c>
    </row>
    <row r="23" spans="8:16" ht="15" customHeight="1" x14ac:dyDescent="0.25">
      <c r="H23" s="70" t="str">
        <f>IF(G23="","",VLOOKUP(G23,ICondition!$A$2:$B$50, 2, 0))</f>
        <v/>
      </c>
      <c r="J23" s="70" t="str">
        <f>IFERROR(VLOOKUP(I23, LetterStyle!$A$2:$B$50, 2, 0),"")</f>
        <v/>
      </c>
      <c r="L23" s="70" t="str">
        <f>IFERROR(VLOOKUP(K23, LetterStyle!$A$2:$B$50, 2, 0),"")</f>
        <v/>
      </c>
      <c r="N23" s="70" t="str">
        <f>IFERROR(VLOOKUP(M23, LetterStyle!$A$2:$B$50, 2, 0),"")</f>
        <v/>
      </c>
      <c r="P23" s="70" t="str">
        <f>IFERROR(VLOOKUP(O23, LetterStyle!$A$2:$B$50, 2, 0),"")</f>
        <v/>
      </c>
    </row>
    <row r="24" spans="8:16" ht="15" customHeight="1" x14ac:dyDescent="0.25">
      <c r="H24" s="70" t="str">
        <f>IF(G24="","",VLOOKUP(G24,ICondition!$A$2:$B$50, 2, 0))</f>
        <v/>
      </c>
      <c r="J24" s="70" t="str">
        <f>IFERROR(VLOOKUP(I24, LetterStyle!$A$2:$B$50, 2, 0),"")</f>
        <v/>
      </c>
      <c r="L24" s="70" t="str">
        <f>IFERROR(VLOOKUP(K24, LetterStyle!$A$2:$B$50, 2, 0),"")</f>
        <v/>
      </c>
      <c r="N24" s="70" t="str">
        <f>IFERROR(VLOOKUP(M24, LetterStyle!$A$2:$B$50, 2, 0),"")</f>
        <v/>
      </c>
      <c r="P24" s="70" t="str">
        <f>IFERROR(VLOOKUP(O24, LetterStyle!$A$2:$B$50, 2, 0),"")</f>
        <v/>
      </c>
    </row>
    <row r="25" spans="8:16" ht="15" customHeight="1" x14ac:dyDescent="0.25">
      <c r="H25" s="70" t="str">
        <f>IF(G25="","",VLOOKUP(G25,ICondition!$A$2:$B$50, 2, 0))</f>
        <v/>
      </c>
      <c r="J25" s="70" t="str">
        <f>IFERROR(VLOOKUP(I25, LetterStyle!$A$2:$B$50, 2, 0),"")</f>
        <v/>
      </c>
      <c r="L25" s="70" t="str">
        <f>IFERROR(VLOOKUP(K25, LetterStyle!$A$2:$B$50, 2, 0),"")</f>
        <v/>
      </c>
      <c r="N25" s="70" t="str">
        <f>IFERROR(VLOOKUP(M25, LetterStyle!$A$2:$B$50, 2, 0),"")</f>
        <v/>
      </c>
      <c r="P25" s="70" t="str">
        <f>IFERROR(VLOOKUP(O25, LetterStyle!$A$2:$B$50, 2, 0),"")</f>
        <v/>
      </c>
    </row>
    <row r="26" spans="8:16" ht="15" customHeight="1" x14ac:dyDescent="0.25">
      <c r="H26" s="70" t="str">
        <f>IF(G26="","",VLOOKUP(G26,ICondition!$A$2:$B$50, 2, 0))</f>
        <v/>
      </c>
      <c r="J26" s="70" t="str">
        <f>IFERROR(VLOOKUP(I26, LetterStyle!$A$2:$B$50, 2, 0),"")</f>
        <v/>
      </c>
      <c r="L26" s="70" t="str">
        <f>IFERROR(VLOOKUP(K26, LetterStyle!$A$2:$B$50, 2, 0),"")</f>
        <v/>
      </c>
      <c r="N26" s="70" t="str">
        <f>IFERROR(VLOOKUP(M26, LetterStyle!$A$2:$B$50, 2, 0),"")</f>
        <v/>
      </c>
      <c r="P26" s="70" t="str">
        <f>IFERROR(VLOOKUP(O26, LetterStyle!$A$2:$B$50, 2, 0),"")</f>
        <v/>
      </c>
    </row>
    <row r="27" spans="8:16" ht="15" customHeight="1" x14ac:dyDescent="0.25">
      <c r="H27" s="70" t="str">
        <f>IF(G27="","",VLOOKUP(G27,ICondition!$A$2:$B$50, 2, 0))</f>
        <v/>
      </c>
      <c r="J27" s="70" t="str">
        <f>IFERROR(VLOOKUP(I27, LetterStyle!$A$2:$B$50, 2, 0),"")</f>
        <v/>
      </c>
      <c r="L27" s="70" t="str">
        <f>IFERROR(VLOOKUP(K27, LetterStyle!$A$2:$B$50, 2, 0),"")</f>
        <v/>
      </c>
      <c r="N27" s="70" t="str">
        <f>IFERROR(VLOOKUP(M27, LetterStyle!$A$2:$B$50, 2, 0),"")</f>
        <v/>
      </c>
      <c r="P27" s="70" t="str">
        <f>IFERROR(VLOOKUP(O27, LetterStyle!$A$2:$B$50, 2, 0),"")</f>
        <v/>
      </c>
    </row>
    <row r="28" spans="8:16" ht="15" customHeight="1" x14ac:dyDescent="0.25">
      <c r="H28" s="70" t="str">
        <f>IF(G28="","",VLOOKUP(G28,ICondition!$A$2:$B$50, 2, 0))</f>
        <v/>
      </c>
      <c r="J28" s="70" t="str">
        <f>IFERROR(VLOOKUP(I28, LetterStyle!$A$2:$B$50, 2, 0),"")</f>
        <v/>
      </c>
      <c r="L28" s="70" t="str">
        <f>IFERROR(VLOOKUP(K28, LetterStyle!$A$2:$B$50, 2, 0),"")</f>
        <v/>
      </c>
      <c r="N28" s="70" t="str">
        <f>IFERROR(VLOOKUP(M28, LetterStyle!$A$2:$B$50, 2, 0),"")</f>
        <v/>
      </c>
      <c r="P28" s="70" t="str">
        <f>IFERROR(VLOOKUP(O28, LetterStyle!$A$2:$B$50, 2, 0),"")</f>
        <v/>
      </c>
    </row>
    <row r="29" spans="8:16" ht="15" customHeight="1" x14ac:dyDescent="0.25">
      <c r="H29" s="70" t="str">
        <f>IF(G29="","",VLOOKUP(G29,ICondition!$A$2:$B$50, 2, 0))</f>
        <v/>
      </c>
      <c r="J29" s="70" t="str">
        <f>IFERROR(VLOOKUP(I29, LetterStyle!$A$2:$B$50, 2, 0),"")</f>
        <v/>
      </c>
      <c r="L29" s="70" t="str">
        <f>IFERROR(VLOOKUP(K29, LetterStyle!$A$2:$B$50, 2, 0),"")</f>
        <v/>
      </c>
      <c r="N29" s="70" t="str">
        <f>IFERROR(VLOOKUP(M29, LetterStyle!$A$2:$B$50, 2, 0),"")</f>
        <v/>
      </c>
      <c r="P29" s="70" t="str">
        <f>IFERROR(VLOOKUP(O29, LetterStyle!$A$2:$B$50, 2, 0),"")</f>
        <v/>
      </c>
    </row>
    <row r="30" spans="8:16" ht="15" customHeight="1" x14ac:dyDescent="0.25">
      <c r="H30" s="70" t="str">
        <f>IF(G30="","",VLOOKUP(G30,ICondition!$A$2:$B$50, 2, 0))</f>
        <v/>
      </c>
      <c r="J30" s="70" t="str">
        <f>IFERROR(VLOOKUP(I30, LetterStyle!$A$2:$B$50, 2, 0),"")</f>
        <v/>
      </c>
      <c r="L30" s="70" t="str">
        <f>IFERROR(VLOOKUP(K30, LetterStyle!$A$2:$B$50, 2, 0),"")</f>
        <v/>
      </c>
      <c r="N30" s="70" t="str">
        <f>IFERROR(VLOOKUP(M30, LetterStyle!$A$2:$B$50, 2, 0),"")</f>
        <v/>
      </c>
      <c r="P30" s="70" t="str">
        <f>IFERROR(VLOOKUP(O30, LetterStyle!$A$2:$B$50, 2, 0),"")</f>
        <v/>
      </c>
    </row>
    <row r="31" spans="8:16" ht="15" customHeight="1" x14ac:dyDescent="0.25">
      <c r="H31" s="70" t="str">
        <f>IF(G31="","",VLOOKUP(G31,ICondition!$A$2:$B$50, 2, 0))</f>
        <v/>
      </c>
      <c r="J31" s="70" t="str">
        <f>IFERROR(VLOOKUP(I31, LetterStyle!$A$2:$B$50, 2, 0),"")</f>
        <v/>
      </c>
      <c r="L31" s="70" t="str">
        <f>IFERROR(VLOOKUP(K31, LetterStyle!$A$2:$B$50, 2, 0),"")</f>
        <v/>
      </c>
      <c r="N31" s="70" t="str">
        <f>IFERROR(VLOOKUP(M31, LetterStyle!$A$2:$B$50, 2, 0),"")</f>
        <v/>
      </c>
      <c r="P31" s="70" t="str">
        <f>IFERROR(VLOOKUP(O31, LetterStyle!$A$2:$B$50, 2, 0),"")</f>
        <v/>
      </c>
    </row>
    <row r="32" spans="8:16" ht="15" customHeight="1" x14ac:dyDescent="0.25">
      <c r="H32" s="70" t="str">
        <f>IF(G32="","",VLOOKUP(G32,ICondition!$A$2:$B$50, 2, 0))</f>
        <v/>
      </c>
      <c r="J32" s="70" t="str">
        <f>IFERROR(VLOOKUP(I32, LetterStyle!$A$2:$B$50, 2, 0),"")</f>
        <v/>
      </c>
      <c r="L32" s="70" t="str">
        <f>IFERROR(VLOOKUP(K32, LetterStyle!$A$2:$B$50, 2, 0),"")</f>
        <v/>
      </c>
      <c r="N32" s="70" t="str">
        <f>IFERROR(VLOOKUP(M32, LetterStyle!$A$2:$B$50, 2, 0),"")</f>
        <v/>
      </c>
      <c r="P32" s="70" t="str">
        <f>IFERROR(VLOOKUP(O32, LetterStyle!$A$2:$B$50, 2, 0),"")</f>
        <v/>
      </c>
    </row>
    <row r="33" spans="8:16" ht="15" customHeight="1" x14ac:dyDescent="0.25">
      <c r="H33" s="70" t="str">
        <f>IF(G33="","",VLOOKUP(G33,ICondition!$A$2:$B$50, 2, 0))</f>
        <v/>
      </c>
      <c r="J33" s="70" t="str">
        <f>IFERROR(VLOOKUP(I33, LetterStyle!$A$2:$B$50, 2, 0),"")</f>
        <v/>
      </c>
      <c r="L33" s="70" t="str">
        <f>IFERROR(VLOOKUP(K33, LetterStyle!$A$2:$B$50, 2, 0),"")</f>
        <v/>
      </c>
      <c r="N33" s="70" t="str">
        <f>IFERROR(VLOOKUP(M33, LetterStyle!$A$2:$B$50, 2, 0),"")</f>
        <v/>
      </c>
      <c r="P33" s="70" t="str">
        <f>IFERROR(VLOOKUP(O33, LetterStyle!$A$2:$B$50, 2, 0),"")</f>
        <v/>
      </c>
    </row>
    <row r="34" spans="8:16" ht="15" customHeight="1" x14ac:dyDescent="0.25">
      <c r="H34" s="70" t="str">
        <f>IF(G34="","",VLOOKUP(G34,ICondition!$A$2:$B$50, 2, 0))</f>
        <v/>
      </c>
      <c r="J34" s="70" t="str">
        <f>IFERROR(VLOOKUP(I34, LetterStyle!$A$2:$B$50, 2, 0),"")</f>
        <v/>
      </c>
      <c r="L34" s="70" t="str">
        <f>IFERROR(VLOOKUP(K34, LetterStyle!$A$2:$B$50, 2, 0),"")</f>
        <v/>
      </c>
      <c r="N34" s="70" t="str">
        <f>IFERROR(VLOOKUP(M34, LetterStyle!$A$2:$B$50, 2, 0),"")</f>
        <v/>
      </c>
      <c r="P34" s="70" t="str">
        <f>IFERROR(VLOOKUP(O34, LetterStyle!$A$2:$B$50, 2, 0),"")</f>
        <v/>
      </c>
    </row>
    <row r="35" spans="8:16" ht="15" customHeight="1" x14ac:dyDescent="0.25">
      <c r="H35" s="70" t="str">
        <f>IF(G35="","",VLOOKUP(G35,ICondition!$A$2:$B$50, 2, 0))</f>
        <v/>
      </c>
      <c r="J35" s="70" t="str">
        <f>IFERROR(VLOOKUP(I35, LetterStyle!$A$2:$B$50, 2, 0),"")</f>
        <v/>
      </c>
      <c r="L35" s="70" t="str">
        <f>IFERROR(VLOOKUP(K35, LetterStyle!$A$2:$B$50, 2, 0),"")</f>
        <v/>
      </c>
      <c r="N35" s="70" t="str">
        <f>IFERROR(VLOOKUP(M35, LetterStyle!$A$2:$B$50, 2, 0),"")</f>
        <v/>
      </c>
      <c r="P35" s="70" t="str">
        <f>IFERROR(VLOOKUP(O35, LetterStyle!$A$2:$B$50, 2, 0),"")</f>
        <v/>
      </c>
    </row>
    <row r="36" spans="8:16" ht="15" customHeight="1" x14ac:dyDescent="0.25">
      <c r="H36" s="70" t="str">
        <f>IF(G36="","",VLOOKUP(G36,ICondition!$A$2:$B$50, 2, 0))</f>
        <v/>
      </c>
      <c r="J36" s="70" t="str">
        <f>IFERROR(VLOOKUP(I36, LetterStyle!$A$2:$B$50, 2, 0),"")</f>
        <v/>
      </c>
      <c r="L36" s="70" t="str">
        <f>IFERROR(VLOOKUP(K36, LetterStyle!$A$2:$B$50, 2, 0),"")</f>
        <v/>
      </c>
      <c r="N36" s="70" t="str">
        <f>IFERROR(VLOOKUP(M36, LetterStyle!$A$2:$B$50, 2, 0),"")</f>
        <v/>
      </c>
      <c r="P36" s="70" t="str">
        <f>IFERROR(VLOOKUP(O36, LetterStyle!$A$2:$B$50, 2, 0),"")</f>
        <v/>
      </c>
    </row>
    <row r="37" spans="8:16" ht="15" customHeight="1" x14ac:dyDescent="0.25">
      <c r="H37" s="70" t="str">
        <f>IF(G37="","",VLOOKUP(G37,ICondition!$A$2:$B$50, 2, 0))</f>
        <v/>
      </c>
      <c r="J37" s="70" t="str">
        <f>IFERROR(VLOOKUP(I37, LetterStyle!$A$2:$B$50, 2, 0),"")</f>
        <v/>
      </c>
      <c r="L37" s="70" t="str">
        <f>IFERROR(VLOOKUP(K37, LetterStyle!$A$2:$B$50, 2, 0),"")</f>
        <v/>
      </c>
      <c r="N37" s="70" t="str">
        <f>IFERROR(VLOOKUP(M37, LetterStyle!$A$2:$B$50, 2, 0),"")</f>
        <v/>
      </c>
      <c r="P37" s="70" t="str">
        <f>IFERROR(VLOOKUP(O37, LetterStyle!$A$2:$B$50, 2, 0),"")</f>
        <v/>
      </c>
    </row>
    <row r="38" spans="8:16" ht="15" customHeight="1" x14ac:dyDescent="0.25">
      <c r="H38" s="70" t="str">
        <f>IF(G38="","",VLOOKUP(G38,ICondition!$A$2:$B$50, 2, 0))</f>
        <v/>
      </c>
      <c r="J38" s="70" t="str">
        <f>IFERROR(VLOOKUP(I38, LetterStyle!$A$2:$B$50, 2, 0),"")</f>
        <v/>
      </c>
      <c r="L38" s="70" t="str">
        <f>IFERROR(VLOOKUP(K38, LetterStyle!$A$2:$B$50, 2, 0),"")</f>
        <v/>
      </c>
      <c r="N38" s="70" t="str">
        <f>IFERROR(VLOOKUP(M38, LetterStyle!$A$2:$B$50, 2, 0),"")</f>
        <v/>
      </c>
      <c r="P38" s="70" t="str">
        <f>IFERROR(VLOOKUP(O38, LetterStyle!$A$2:$B$50, 2, 0),"")</f>
        <v/>
      </c>
    </row>
    <row r="39" spans="8:16" ht="15" customHeight="1" x14ac:dyDescent="0.25">
      <c r="H39" s="70" t="str">
        <f>IF(G39="","",VLOOKUP(G39,ICondition!$A$2:$B$50, 2, 0))</f>
        <v/>
      </c>
      <c r="J39" s="70" t="str">
        <f>IFERROR(VLOOKUP(I39, LetterStyle!$A$2:$B$50, 2, 0),"")</f>
        <v/>
      </c>
      <c r="L39" s="70" t="str">
        <f>IFERROR(VLOOKUP(K39, LetterStyle!$A$2:$B$50, 2, 0),"")</f>
        <v/>
      </c>
      <c r="N39" s="70" t="str">
        <f>IFERROR(VLOOKUP(M39, LetterStyle!$A$2:$B$50, 2, 0),"")</f>
        <v/>
      </c>
      <c r="P39" s="70" t="str">
        <f>IFERROR(VLOOKUP(O39, LetterStyle!$A$2:$B$50, 2, 0),"")</f>
        <v/>
      </c>
    </row>
    <row r="40" spans="8:16" ht="15" customHeight="1" x14ac:dyDescent="0.25">
      <c r="H40" s="70" t="str">
        <f>IF(G40="","",VLOOKUP(G40,ICondition!$A$2:$B$50, 2, 0))</f>
        <v/>
      </c>
      <c r="J40" s="70" t="str">
        <f>IFERROR(VLOOKUP(I40, LetterStyle!$A$2:$B$50, 2, 0),"")</f>
        <v/>
      </c>
      <c r="L40" s="70" t="str">
        <f>IFERROR(VLOOKUP(K40, LetterStyle!$A$2:$B$50, 2, 0),"")</f>
        <v/>
      </c>
      <c r="N40" s="70" t="str">
        <f>IFERROR(VLOOKUP(M40, LetterStyle!$A$2:$B$50, 2, 0),"")</f>
        <v/>
      </c>
      <c r="P40" s="70" t="str">
        <f>IFERROR(VLOOKUP(O40, LetterStyle!$A$2:$B$50, 2, 0),"")</f>
        <v/>
      </c>
    </row>
    <row r="41" spans="8:16" ht="15" customHeight="1" x14ac:dyDescent="0.25">
      <c r="H41" s="70" t="str">
        <f>IF(G41="","",VLOOKUP(G41,ICondition!$A$2:$B$50, 2, 0))</f>
        <v/>
      </c>
      <c r="J41" s="70" t="str">
        <f>IFERROR(VLOOKUP(I41, LetterStyle!$A$2:$B$50, 2, 0),"")</f>
        <v/>
      </c>
      <c r="L41" s="70" t="str">
        <f>IFERROR(VLOOKUP(K41, LetterStyle!$A$2:$B$50, 2, 0),"")</f>
        <v/>
      </c>
      <c r="N41" s="70" t="str">
        <f>IFERROR(VLOOKUP(M41, LetterStyle!$A$2:$B$50, 2, 0),"")</f>
        <v/>
      </c>
      <c r="P41" s="70" t="str">
        <f>IFERROR(VLOOKUP(O41, LetterStyle!$A$2:$B$50, 2, 0),"")</f>
        <v/>
      </c>
    </row>
    <row r="42" spans="8:16" ht="15" customHeight="1" x14ac:dyDescent="0.25">
      <c r="H42" s="70" t="str">
        <f>IF(G42="","",VLOOKUP(G42,ICondition!$A$2:$B$50, 2, 0))</f>
        <v/>
      </c>
      <c r="J42" s="70" t="str">
        <f>IFERROR(VLOOKUP(I42, LetterStyle!$A$2:$B$50, 2, 0),"")</f>
        <v/>
      </c>
      <c r="L42" s="70" t="str">
        <f>IFERROR(VLOOKUP(K42, LetterStyle!$A$2:$B$50, 2, 0),"")</f>
        <v/>
      </c>
      <c r="N42" s="70" t="str">
        <f>IFERROR(VLOOKUP(M42, LetterStyle!$A$2:$B$50, 2, 0),"")</f>
        <v/>
      </c>
      <c r="P42" s="70" t="str">
        <f>IFERROR(VLOOKUP(O42, LetterStyle!$A$2:$B$50, 2, 0),"")</f>
        <v/>
      </c>
    </row>
    <row r="43" spans="8:16" ht="15" customHeight="1" x14ac:dyDescent="0.25">
      <c r="H43" s="70" t="str">
        <f>IF(G43="","",VLOOKUP(G43,ICondition!$A$2:$B$50, 2, 0))</f>
        <v/>
      </c>
      <c r="J43" s="70" t="str">
        <f>IFERROR(VLOOKUP(I43, LetterStyle!$A$2:$B$50, 2, 0),"")</f>
        <v/>
      </c>
      <c r="L43" s="70" t="str">
        <f>IFERROR(VLOOKUP(K43, LetterStyle!$A$2:$B$50, 2, 0),"")</f>
        <v/>
      </c>
      <c r="N43" s="70" t="str">
        <f>IFERROR(VLOOKUP(M43, LetterStyle!$A$2:$B$50, 2, 0),"")</f>
        <v/>
      </c>
      <c r="P43" s="70" t="str">
        <f>IFERROR(VLOOKUP(O43, LetterStyle!$A$2:$B$50, 2, 0),"")</f>
        <v/>
      </c>
    </row>
    <row r="44" spans="8:16" ht="15" customHeight="1" x14ac:dyDescent="0.25">
      <c r="H44" s="70" t="str">
        <f>IF(G44="","",VLOOKUP(G44,ICondition!$A$2:$B$50, 2, 0))</f>
        <v/>
      </c>
      <c r="J44" s="70" t="str">
        <f>IFERROR(VLOOKUP(I44, LetterStyle!$A$2:$B$50, 2, 0),"")</f>
        <v/>
      </c>
      <c r="L44" s="70" t="str">
        <f>IFERROR(VLOOKUP(K44, LetterStyle!$A$2:$B$50, 2, 0),"")</f>
        <v/>
      </c>
      <c r="N44" s="70" t="str">
        <f>IFERROR(VLOOKUP(M44, LetterStyle!$A$2:$B$50, 2, 0),"")</f>
        <v/>
      </c>
      <c r="P44" s="70" t="str">
        <f>IFERROR(VLOOKUP(O44, LetterStyle!$A$2:$B$50, 2, 0),"")</f>
        <v/>
      </c>
    </row>
    <row r="45" spans="8:16" ht="15" customHeight="1" x14ac:dyDescent="0.25">
      <c r="H45" s="70" t="str">
        <f>IF(G45="","",VLOOKUP(G45,ICondition!$A$2:$B$50, 2, 0))</f>
        <v/>
      </c>
      <c r="J45" s="70" t="str">
        <f>IFERROR(VLOOKUP(I45, LetterStyle!$A$2:$B$50, 2, 0),"")</f>
        <v/>
      </c>
      <c r="L45" s="70" t="str">
        <f>IFERROR(VLOOKUP(K45, LetterStyle!$A$2:$B$50, 2, 0),"")</f>
        <v/>
      </c>
      <c r="N45" s="70" t="str">
        <f>IFERROR(VLOOKUP(M45, LetterStyle!$A$2:$B$50, 2, 0),"")</f>
        <v/>
      </c>
      <c r="P45" s="70" t="str">
        <f>IFERROR(VLOOKUP(O45, LetterStyle!$A$2:$B$50, 2, 0),"")</f>
        <v/>
      </c>
    </row>
    <row r="46" spans="8:16" ht="15" customHeight="1" x14ac:dyDescent="0.25">
      <c r="H46" s="70" t="str">
        <f>IF(G46="","",VLOOKUP(G46,ICondition!$A$2:$B$50, 2, 0))</f>
        <v/>
      </c>
      <c r="J46" s="70" t="str">
        <f>IFERROR(VLOOKUP(I46, LetterStyle!$A$2:$B$50, 2, 0),"")</f>
        <v/>
      </c>
      <c r="L46" s="70" t="str">
        <f>IFERROR(VLOOKUP(K46, LetterStyle!$A$2:$B$50, 2, 0),"")</f>
        <v/>
      </c>
      <c r="N46" s="70" t="str">
        <f>IFERROR(VLOOKUP(M46, LetterStyle!$A$2:$B$50, 2, 0),"")</f>
        <v/>
      </c>
      <c r="P46" s="70" t="str">
        <f>IFERROR(VLOOKUP(O46, LetterStyle!$A$2:$B$50, 2, 0),"")</f>
        <v/>
      </c>
    </row>
    <row r="47" spans="8:16" ht="15" customHeight="1" x14ac:dyDescent="0.25">
      <c r="H47" s="70" t="str">
        <f>IF(G47="","",VLOOKUP(G47,ICondition!$A$2:$B$50, 2, 0))</f>
        <v/>
      </c>
      <c r="J47" s="70" t="str">
        <f>IFERROR(VLOOKUP(I47, LetterStyle!$A$2:$B$50, 2, 0),"")</f>
        <v/>
      </c>
      <c r="L47" s="70" t="str">
        <f>IFERROR(VLOOKUP(K47, LetterStyle!$A$2:$B$50, 2, 0),"")</f>
        <v/>
      </c>
      <c r="N47" s="70" t="str">
        <f>IFERROR(VLOOKUP(M47, LetterStyle!$A$2:$B$50, 2, 0),"")</f>
        <v/>
      </c>
      <c r="P47" s="70" t="str">
        <f>IFERROR(VLOOKUP(O47, LetterStyle!$A$2:$B$50, 2, 0),"")</f>
        <v/>
      </c>
    </row>
    <row r="48" spans="8:16" ht="15" customHeight="1" x14ac:dyDescent="0.25">
      <c r="H48" s="70" t="str">
        <f>IF(G48="","",VLOOKUP(G48,ICondition!$A$2:$B$50, 2, 0))</f>
        <v/>
      </c>
      <c r="J48" s="70" t="str">
        <f>IFERROR(VLOOKUP(I48, LetterStyle!$A$2:$B$50, 2, 0),"")</f>
        <v/>
      </c>
      <c r="L48" s="70" t="str">
        <f>IFERROR(VLOOKUP(K48, LetterStyle!$A$2:$B$50, 2, 0),"")</f>
        <v/>
      </c>
      <c r="N48" s="70" t="str">
        <f>IFERROR(VLOOKUP(M48, LetterStyle!$A$2:$B$50, 2, 0),"")</f>
        <v/>
      </c>
      <c r="P48" s="70" t="str">
        <f>IFERROR(VLOOKUP(O48, LetterStyle!$A$2:$B$50, 2, 0),"")</f>
        <v/>
      </c>
    </row>
    <row r="49" spans="8:16" ht="15" customHeight="1" x14ac:dyDescent="0.25">
      <c r="H49" s="70" t="str">
        <f>IF(G49="","",VLOOKUP(G49,ICondition!$A$2:$B$50, 2, 0))</f>
        <v/>
      </c>
      <c r="J49" s="70" t="str">
        <f>IFERROR(VLOOKUP(I49, LetterStyle!$A$2:$B$50, 2, 0),"")</f>
        <v/>
      </c>
      <c r="L49" s="70" t="str">
        <f>IFERROR(VLOOKUP(K49, LetterStyle!$A$2:$B$50, 2, 0),"")</f>
        <v/>
      </c>
      <c r="N49" s="70" t="str">
        <f>IFERROR(VLOOKUP(M49, LetterStyle!$A$2:$B$50, 2, 0),"")</f>
        <v/>
      </c>
      <c r="P49" s="70" t="str">
        <f>IFERROR(VLOOKUP(O49, LetterStyle!$A$2:$B$50, 2, 0),"")</f>
        <v/>
      </c>
    </row>
    <row r="50" spans="8:16" ht="15" customHeight="1" x14ac:dyDescent="0.25">
      <c r="H50" s="70" t="str">
        <f>IF(G50="","",VLOOKUP(G50,ICondition!$A$2:$B$50, 2, 0))</f>
        <v/>
      </c>
      <c r="J50" s="70" t="str">
        <f>IFERROR(VLOOKUP(I50, LetterStyle!$A$2:$B$50, 2, 0),"")</f>
        <v/>
      </c>
      <c r="L50" s="70" t="str">
        <f>IFERROR(VLOOKUP(K50, LetterStyle!$A$2:$B$50, 2, 0),"")</f>
        <v/>
      </c>
      <c r="N50" s="70" t="str">
        <f>IFERROR(VLOOKUP(M50, LetterStyle!$A$2:$B$50, 2, 0),"")</f>
        <v/>
      </c>
      <c r="P50" s="70" t="str">
        <f>IFERROR(VLOOKUP(O50, LetterStyle!$A$2:$B$50, 2, 0),"")</f>
        <v/>
      </c>
    </row>
    <row r="51" spans="8:16" ht="15" customHeight="1" x14ac:dyDescent="0.25">
      <c r="H51" s="70" t="str">
        <f>IF(G51="","",VLOOKUP(G51,ICondition!$A$2:$B$50, 2, 0))</f>
        <v/>
      </c>
      <c r="J51" s="70" t="str">
        <f>IFERROR(VLOOKUP(I51, LetterStyle!$A$2:$B$50, 2, 0),"")</f>
        <v/>
      </c>
      <c r="L51" s="70" t="str">
        <f>IFERROR(VLOOKUP(K51, LetterStyle!$A$2:$B$50, 2, 0),"")</f>
        <v/>
      </c>
      <c r="N51" s="70" t="str">
        <f>IFERROR(VLOOKUP(M51, LetterStyle!$A$2:$B$50, 2, 0),"")</f>
        <v/>
      </c>
      <c r="P51" s="70" t="str">
        <f>IFERROR(VLOOKUP(O51, LetterStyle!$A$2:$B$50, 2, 0),"")</f>
        <v/>
      </c>
    </row>
    <row r="52" spans="8:16" ht="15" customHeight="1" x14ac:dyDescent="0.25">
      <c r="H52" s="70" t="str">
        <f>IF(G52="","",VLOOKUP(G52,ICondition!$A$2:$B$50, 2, 0))</f>
        <v/>
      </c>
      <c r="J52" s="70" t="str">
        <f>IFERROR(VLOOKUP(I52, LetterStyle!$A$2:$B$50, 2, 0),"")</f>
        <v/>
      </c>
      <c r="L52" s="70" t="str">
        <f>IFERROR(VLOOKUP(K52, LetterStyle!$A$2:$B$50, 2, 0),"")</f>
        <v/>
      </c>
      <c r="N52" s="70" t="str">
        <f>IFERROR(VLOOKUP(M52, LetterStyle!$A$2:$B$50, 2, 0),"")</f>
        <v/>
      </c>
      <c r="P52" s="70" t="str">
        <f>IFERROR(VLOOKUP(O52, LetterStyle!$A$2:$B$50, 2, 0),"")</f>
        <v/>
      </c>
    </row>
    <row r="53" spans="8:16" ht="15" customHeight="1" x14ac:dyDescent="0.25">
      <c r="H53" s="70" t="str">
        <f>IF(G53="","",VLOOKUP(G53,ICondition!$A$2:$B$50, 2, 0))</f>
        <v/>
      </c>
      <c r="J53" s="70" t="str">
        <f>IFERROR(VLOOKUP(I53, LetterStyle!$A$2:$B$50, 2, 0),"")</f>
        <v/>
      </c>
      <c r="L53" s="70" t="str">
        <f>IFERROR(VLOOKUP(K53, LetterStyle!$A$2:$B$50, 2, 0),"")</f>
        <v/>
      </c>
      <c r="N53" s="70" t="str">
        <f>IFERROR(VLOOKUP(M53, LetterStyle!$A$2:$B$50, 2, 0),"")</f>
        <v/>
      </c>
      <c r="P53" s="70" t="str">
        <f>IFERROR(VLOOKUP(O53, LetterStyle!$A$2:$B$50, 2, 0),"")</f>
        <v/>
      </c>
    </row>
    <row r="54" spans="8:16" ht="15" customHeight="1" x14ac:dyDescent="0.25">
      <c r="H54" s="70" t="str">
        <f>IF(G54="","",VLOOKUP(G54,ICondition!$A$2:$B$50, 2, 0))</f>
        <v/>
      </c>
      <c r="J54" s="70" t="str">
        <f>IFERROR(VLOOKUP(I54, LetterStyle!$A$2:$B$50, 2, 0),"")</f>
        <v/>
      </c>
      <c r="L54" s="70" t="str">
        <f>IFERROR(VLOOKUP(K54, LetterStyle!$A$2:$B$50, 2, 0),"")</f>
        <v/>
      </c>
      <c r="N54" s="70" t="str">
        <f>IFERROR(VLOOKUP(M54, LetterStyle!$A$2:$B$50, 2, 0),"")</f>
        <v/>
      </c>
      <c r="P54" s="70" t="str">
        <f>IFERROR(VLOOKUP(O54, LetterStyle!$A$2:$B$50, 2, 0),"")</f>
        <v/>
      </c>
    </row>
    <row r="55" spans="8:16" ht="15" customHeight="1" x14ac:dyDescent="0.25">
      <c r="H55" s="70" t="str">
        <f>IF(G55="","",VLOOKUP(G55,ICondition!$A$2:$B$50, 2, 0))</f>
        <v/>
      </c>
      <c r="J55" s="70" t="str">
        <f>IFERROR(VLOOKUP(I55, LetterStyle!$A$2:$B$50, 2, 0),"")</f>
        <v/>
      </c>
      <c r="L55" s="70" t="str">
        <f>IFERROR(VLOOKUP(K55, LetterStyle!$A$2:$B$50, 2, 0),"")</f>
        <v/>
      </c>
      <c r="N55" s="70" t="str">
        <f>IFERROR(VLOOKUP(M55, LetterStyle!$A$2:$B$50, 2, 0),"")</f>
        <v/>
      </c>
      <c r="P55" s="70" t="str">
        <f>IFERROR(VLOOKUP(O55, LetterStyle!$A$2:$B$50, 2, 0),"")</f>
        <v/>
      </c>
    </row>
    <row r="56" spans="8:16" ht="15" customHeight="1" x14ac:dyDescent="0.25">
      <c r="H56" s="70" t="str">
        <f>IF(G56="","",VLOOKUP(G56,ICondition!$A$2:$B$50, 2, 0))</f>
        <v/>
      </c>
      <c r="J56" s="70" t="str">
        <f>IFERROR(VLOOKUP(I56, LetterStyle!$A$2:$B$50, 2, 0),"")</f>
        <v/>
      </c>
      <c r="L56" s="70" t="str">
        <f>IFERROR(VLOOKUP(K56, LetterStyle!$A$2:$B$50, 2, 0),"")</f>
        <v/>
      </c>
      <c r="N56" s="70" t="str">
        <f>IFERROR(VLOOKUP(M56, LetterStyle!$A$2:$B$50, 2, 0),"")</f>
        <v/>
      </c>
      <c r="P56" s="70" t="str">
        <f>IFERROR(VLOOKUP(O56, LetterStyle!$A$2:$B$50, 2, 0),"")</f>
        <v/>
      </c>
    </row>
    <row r="57" spans="8:16" ht="15" customHeight="1" x14ac:dyDescent="0.25">
      <c r="H57" s="70" t="str">
        <f>IF(G57="","",VLOOKUP(G57,ICondition!$A$2:$B$50, 2, 0))</f>
        <v/>
      </c>
      <c r="J57" s="70" t="str">
        <f>IFERROR(VLOOKUP(I57, LetterStyle!$A$2:$B$50, 2, 0),"")</f>
        <v/>
      </c>
      <c r="L57" s="70" t="str">
        <f>IFERROR(VLOOKUP(K57, LetterStyle!$A$2:$B$50, 2, 0),"")</f>
        <v/>
      </c>
      <c r="N57" s="70" t="str">
        <f>IFERROR(VLOOKUP(M57, LetterStyle!$A$2:$B$50, 2, 0),"")</f>
        <v/>
      </c>
      <c r="P57" s="70" t="str">
        <f>IFERROR(VLOOKUP(O57, LetterStyle!$A$2:$B$50, 2, 0),"")</f>
        <v/>
      </c>
    </row>
    <row r="58" spans="8:16" ht="15" customHeight="1" x14ac:dyDescent="0.25">
      <c r="H58" s="70" t="str">
        <f>IF(G58="","",VLOOKUP(G58,ICondition!$A$2:$B$50, 2, 0))</f>
        <v/>
      </c>
      <c r="J58" s="70" t="str">
        <f>IFERROR(VLOOKUP(I58, LetterStyle!$A$2:$B$50, 2, 0),"")</f>
        <v/>
      </c>
      <c r="L58" s="70" t="str">
        <f>IFERROR(VLOOKUP(K58, LetterStyle!$A$2:$B$50, 2, 0),"")</f>
        <v/>
      </c>
      <c r="N58" s="70" t="str">
        <f>IFERROR(VLOOKUP(M58, LetterStyle!$A$2:$B$50, 2, 0),"")</f>
        <v/>
      </c>
      <c r="P58" s="70" t="str">
        <f>IFERROR(VLOOKUP(O58, LetterStyle!$A$2:$B$50, 2, 0),"")</f>
        <v/>
      </c>
    </row>
    <row r="59" spans="8:16" ht="15" customHeight="1" x14ac:dyDescent="0.25">
      <c r="H59" s="70" t="str">
        <f>IF(G59="","",VLOOKUP(G59,ICondition!$A$2:$B$50, 2, 0))</f>
        <v/>
      </c>
      <c r="J59" s="70" t="str">
        <f>IFERROR(VLOOKUP(I59, LetterStyle!$A$2:$B$50, 2, 0),"")</f>
        <v/>
      </c>
      <c r="L59" s="70" t="str">
        <f>IFERROR(VLOOKUP(K59, LetterStyle!$A$2:$B$50, 2, 0),"")</f>
        <v/>
      </c>
      <c r="N59" s="70" t="str">
        <f>IFERROR(VLOOKUP(M59, LetterStyle!$A$2:$B$50, 2, 0),"")</f>
        <v/>
      </c>
      <c r="P59" s="70" t="str">
        <f>IFERROR(VLOOKUP(O59, LetterStyle!$A$2:$B$50, 2, 0),"")</f>
        <v/>
      </c>
    </row>
    <row r="60" spans="8:16" ht="15" customHeight="1" x14ac:dyDescent="0.25">
      <c r="H60" s="70" t="str">
        <f>IF(G60="","",VLOOKUP(G60,ICondition!$A$2:$B$50, 2, 0))</f>
        <v/>
      </c>
      <c r="J60" s="70" t="str">
        <f>IFERROR(VLOOKUP(I60, LetterStyle!$A$2:$B$50, 2, 0),"")</f>
        <v/>
      </c>
      <c r="L60" s="70" t="str">
        <f>IFERROR(VLOOKUP(K60, LetterStyle!$A$2:$B$50, 2, 0),"")</f>
        <v/>
      </c>
      <c r="N60" s="70" t="str">
        <f>IFERROR(VLOOKUP(M60, LetterStyle!$A$2:$B$50, 2, 0),"")</f>
        <v/>
      </c>
      <c r="P60" s="70" t="str">
        <f>IFERROR(VLOOKUP(O60, LetterStyle!$A$2:$B$50, 2, 0),"")</f>
        <v/>
      </c>
    </row>
    <row r="61" spans="8:16" ht="15" customHeight="1" x14ac:dyDescent="0.25">
      <c r="H61" s="70" t="str">
        <f>IF(G61="","",VLOOKUP(G61,ICondition!$A$2:$B$50, 2, 0))</f>
        <v/>
      </c>
      <c r="J61" s="70" t="str">
        <f>IFERROR(VLOOKUP(I61, LetterStyle!$A$2:$B$50, 2, 0),"")</f>
        <v/>
      </c>
      <c r="L61" s="70" t="str">
        <f>IFERROR(VLOOKUP(K61, LetterStyle!$A$2:$B$50, 2, 0),"")</f>
        <v/>
      </c>
      <c r="N61" s="70" t="str">
        <f>IFERROR(VLOOKUP(M61, LetterStyle!$A$2:$B$50, 2, 0),"")</f>
        <v/>
      </c>
      <c r="P61" s="70" t="str">
        <f>IFERROR(VLOOKUP(O61, LetterStyle!$A$2:$B$50, 2, 0),"")</f>
        <v/>
      </c>
    </row>
    <row r="62" spans="8:16" ht="15" customHeight="1" x14ac:dyDescent="0.25">
      <c r="H62" s="70" t="str">
        <f>IF(G62="","",VLOOKUP(G62,ICondition!$A$2:$B$50, 2, 0))</f>
        <v/>
      </c>
      <c r="J62" s="70" t="str">
        <f>IFERROR(VLOOKUP(I62, LetterStyle!$A$2:$B$50, 2, 0),"")</f>
        <v/>
      </c>
      <c r="L62" s="70" t="str">
        <f>IFERROR(VLOOKUP(K62, LetterStyle!$A$2:$B$50, 2, 0),"")</f>
        <v/>
      </c>
      <c r="N62" s="70" t="str">
        <f>IFERROR(VLOOKUP(M62, LetterStyle!$A$2:$B$50, 2, 0),"")</f>
        <v/>
      </c>
      <c r="P62" s="70" t="str">
        <f>IFERROR(VLOOKUP(O62, LetterStyle!$A$2:$B$50, 2, 0),"")</f>
        <v/>
      </c>
    </row>
    <row r="63" spans="8:16" ht="15" customHeight="1" x14ac:dyDescent="0.25">
      <c r="H63" s="70" t="str">
        <f>IF(G63="","",VLOOKUP(G63,ICondition!$A$2:$B$50, 2, 0))</f>
        <v/>
      </c>
      <c r="J63" s="70" t="str">
        <f>IFERROR(VLOOKUP(I63, LetterStyle!$A$2:$B$50, 2, 0),"")</f>
        <v/>
      </c>
      <c r="L63" s="70" t="str">
        <f>IFERROR(VLOOKUP(K63, LetterStyle!$A$2:$B$50, 2, 0),"")</f>
        <v/>
      </c>
      <c r="N63" s="70" t="str">
        <f>IFERROR(VLOOKUP(M63, LetterStyle!$A$2:$B$50, 2, 0),"")</f>
        <v/>
      </c>
      <c r="P63" s="70" t="str">
        <f>IFERROR(VLOOKUP(O63, LetterStyle!$A$2:$B$50, 2, 0),"")</f>
        <v/>
      </c>
    </row>
    <row r="64" spans="8:16" ht="15" customHeight="1" x14ac:dyDescent="0.25">
      <c r="H64" s="70" t="str">
        <f>IF(G64="","",VLOOKUP(G64,ICondition!$A$2:$B$50, 2, 0))</f>
        <v/>
      </c>
      <c r="J64" s="70" t="str">
        <f>IFERROR(VLOOKUP(I64, LetterStyle!$A$2:$B$50, 2, 0),"")</f>
        <v/>
      </c>
      <c r="L64" s="70" t="str">
        <f>IFERROR(VLOOKUP(K64, LetterStyle!$A$2:$B$50, 2, 0),"")</f>
        <v/>
      </c>
      <c r="N64" s="70" t="str">
        <f>IFERROR(VLOOKUP(M64, LetterStyle!$A$2:$B$50, 2, 0),"")</f>
        <v/>
      </c>
      <c r="P64" s="70" t="str">
        <f>IFERROR(VLOOKUP(O64, LetterStyle!$A$2:$B$50, 2, 0),"")</f>
        <v/>
      </c>
    </row>
    <row r="65" spans="8:16" ht="15" customHeight="1" x14ac:dyDescent="0.25">
      <c r="H65" s="70" t="str">
        <f>IF(G65="","",VLOOKUP(G65,ICondition!$A$2:$B$50, 2, 0))</f>
        <v/>
      </c>
      <c r="J65" s="70" t="str">
        <f>IFERROR(VLOOKUP(I65, LetterStyle!$A$2:$B$50, 2, 0),"")</f>
        <v/>
      </c>
      <c r="L65" s="70" t="str">
        <f>IFERROR(VLOOKUP(K65, LetterStyle!$A$2:$B$50, 2, 0),"")</f>
        <v/>
      </c>
      <c r="N65" s="70" t="str">
        <f>IFERROR(VLOOKUP(M65, LetterStyle!$A$2:$B$50, 2, 0),"")</f>
        <v/>
      </c>
      <c r="P65" s="70" t="str">
        <f>IFERROR(VLOOKUP(O65, LetterStyle!$A$2:$B$50, 2, 0),"")</f>
        <v/>
      </c>
    </row>
    <row r="66" spans="8:16" ht="15" customHeight="1" x14ac:dyDescent="0.25">
      <c r="H66" s="70" t="str">
        <f>IF(G66="","",VLOOKUP(G66,ICondition!$A$2:$B$50, 2, 0))</f>
        <v/>
      </c>
      <c r="J66" s="70" t="str">
        <f>IFERROR(VLOOKUP(I66, LetterStyle!$A$2:$B$50, 2, 0),"")</f>
        <v/>
      </c>
      <c r="L66" s="70" t="str">
        <f>IFERROR(VLOOKUP(K66, LetterStyle!$A$2:$B$50, 2, 0),"")</f>
        <v/>
      </c>
      <c r="N66" s="70" t="str">
        <f>IFERROR(VLOOKUP(M66, LetterStyle!$A$2:$B$50, 2, 0),"")</f>
        <v/>
      </c>
      <c r="P66" s="70" t="str">
        <f>IFERROR(VLOOKUP(O66, LetterStyle!$A$2:$B$50, 2, 0),"")</f>
        <v/>
      </c>
    </row>
    <row r="67" spans="8:16" ht="15" customHeight="1" x14ac:dyDescent="0.25">
      <c r="H67" s="70" t="str">
        <f>IF(G67="","",VLOOKUP(G67,ICondition!$A$2:$B$50, 2, 0))</f>
        <v/>
      </c>
      <c r="J67" s="70" t="str">
        <f>IFERROR(VLOOKUP(I67, LetterStyle!$A$2:$B$50, 2, 0),"")</f>
        <v/>
      </c>
      <c r="L67" s="70" t="str">
        <f>IFERROR(VLOOKUP(K67, LetterStyle!$A$2:$B$50, 2, 0),"")</f>
        <v/>
      </c>
      <c r="N67" s="70" t="str">
        <f>IFERROR(VLOOKUP(M67, LetterStyle!$A$2:$B$50, 2, 0),"")</f>
        <v/>
      </c>
      <c r="P67" s="70" t="str">
        <f>IFERROR(VLOOKUP(O67, LetterStyle!$A$2:$B$50, 2, 0),"")</f>
        <v/>
      </c>
    </row>
    <row r="68" spans="8:16" ht="15" customHeight="1" x14ac:dyDescent="0.25">
      <c r="H68" s="70" t="str">
        <f>IF(G68="","",VLOOKUP(G68,ICondition!$A$2:$B$50, 2, 0))</f>
        <v/>
      </c>
      <c r="J68" s="70" t="str">
        <f>IFERROR(VLOOKUP(I68, LetterStyle!$A$2:$B$50, 2, 0),"")</f>
        <v/>
      </c>
      <c r="L68" s="70" t="str">
        <f>IFERROR(VLOOKUP(K68, LetterStyle!$A$2:$B$50, 2, 0),"")</f>
        <v/>
      </c>
      <c r="N68" s="70" t="str">
        <f>IFERROR(VLOOKUP(M68, LetterStyle!$A$2:$B$50, 2, 0),"")</f>
        <v/>
      </c>
      <c r="P68" s="70" t="str">
        <f>IFERROR(VLOOKUP(O68, LetterStyle!$A$2:$B$50, 2, 0),"")</f>
        <v/>
      </c>
    </row>
    <row r="69" spans="8:16" ht="15" customHeight="1" x14ac:dyDescent="0.25">
      <c r="H69" s="70" t="str">
        <f>IF(G69="","",VLOOKUP(G69,ICondition!$A$2:$B$50, 2, 0))</f>
        <v/>
      </c>
      <c r="J69" s="70" t="str">
        <f>IFERROR(VLOOKUP(I69, LetterStyle!$A$2:$B$50, 2, 0),"")</f>
        <v/>
      </c>
      <c r="L69" s="70" t="str">
        <f>IFERROR(VLOOKUP(K69, LetterStyle!$A$2:$B$50, 2, 0),"")</f>
        <v/>
      </c>
      <c r="N69" s="70" t="str">
        <f>IFERROR(VLOOKUP(M69, LetterStyle!$A$2:$B$50, 2, 0),"")</f>
        <v/>
      </c>
      <c r="P69" s="70" t="str">
        <f>IFERROR(VLOOKUP(O69, LetterStyle!$A$2:$B$50, 2, 0),"")</f>
        <v/>
      </c>
    </row>
    <row r="70" spans="8:16" ht="15" customHeight="1" x14ac:dyDescent="0.25">
      <c r="H70" s="70" t="str">
        <f>IF(G70="","",VLOOKUP(G70,ICondition!$A$2:$B$50, 2, 0))</f>
        <v/>
      </c>
      <c r="J70" s="70" t="str">
        <f>IFERROR(VLOOKUP(I70, LetterStyle!$A$2:$B$50, 2, 0),"")</f>
        <v/>
      </c>
      <c r="L70" s="70" t="str">
        <f>IFERROR(VLOOKUP(K70, LetterStyle!$A$2:$B$50, 2, 0),"")</f>
        <v/>
      </c>
      <c r="N70" s="70" t="str">
        <f>IFERROR(VLOOKUP(M70, LetterStyle!$A$2:$B$50, 2, 0),"")</f>
        <v/>
      </c>
      <c r="P70" s="70" t="str">
        <f>IFERROR(VLOOKUP(O70, LetterStyle!$A$2:$B$50, 2, 0),"")</f>
        <v/>
      </c>
    </row>
    <row r="71" spans="8:16" ht="15" customHeight="1" x14ac:dyDescent="0.25">
      <c r="H71" s="70" t="str">
        <f>IF(G71="","",VLOOKUP(G71,ICondition!$A$2:$B$50, 2, 0))</f>
        <v/>
      </c>
      <c r="J71" s="70" t="str">
        <f>IFERROR(VLOOKUP(I71, LetterStyle!$A$2:$B$50, 2, 0),"")</f>
        <v/>
      </c>
      <c r="L71" s="70" t="str">
        <f>IFERROR(VLOOKUP(K71, LetterStyle!$A$2:$B$50, 2, 0),"")</f>
        <v/>
      </c>
      <c r="N71" s="70" t="str">
        <f>IFERROR(VLOOKUP(M71, LetterStyle!$A$2:$B$50, 2, 0),"")</f>
        <v/>
      </c>
      <c r="P71" s="70" t="str">
        <f>IFERROR(VLOOKUP(O71, LetterStyle!$A$2:$B$50, 2, 0),"")</f>
        <v/>
      </c>
    </row>
    <row r="72" spans="8:16" ht="15" customHeight="1" x14ac:dyDescent="0.25">
      <c r="H72" s="70" t="str">
        <f>IF(G72="","",VLOOKUP(G72,ICondition!$A$2:$B$50, 2, 0))</f>
        <v/>
      </c>
      <c r="J72" s="70" t="str">
        <f>IFERROR(VLOOKUP(I72, LetterStyle!$A$2:$B$50, 2, 0),"")</f>
        <v/>
      </c>
      <c r="L72" s="70" t="str">
        <f>IFERROR(VLOOKUP(K72, LetterStyle!$A$2:$B$50, 2, 0),"")</f>
        <v/>
      </c>
      <c r="N72" s="70" t="str">
        <f>IFERROR(VLOOKUP(M72, LetterStyle!$A$2:$B$50, 2, 0),"")</f>
        <v/>
      </c>
      <c r="P72" s="70" t="str">
        <f>IFERROR(VLOOKUP(O72, LetterStyle!$A$2:$B$50, 2, 0),"")</f>
        <v/>
      </c>
    </row>
    <row r="73" spans="8:16" ht="15" customHeight="1" x14ac:dyDescent="0.25">
      <c r="H73" s="70" t="str">
        <f>IF(G73="","",VLOOKUP(G73,ICondition!$A$2:$B$50, 2, 0))</f>
        <v/>
      </c>
      <c r="J73" s="70" t="str">
        <f>IFERROR(VLOOKUP(I73, LetterStyle!$A$2:$B$50, 2, 0),"")</f>
        <v/>
      </c>
      <c r="L73" s="70" t="str">
        <f>IFERROR(VLOOKUP(K73, LetterStyle!$A$2:$B$50, 2, 0),"")</f>
        <v/>
      </c>
      <c r="N73" s="70" t="str">
        <f>IFERROR(VLOOKUP(M73, LetterStyle!$A$2:$B$50, 2, 0),"")</f>
        <v/>
      </c>
      <c r="P73" s="70" t="str">
        <f>IFERROR(VLOOKUP(O73, LetterStyle!$A$2:$B$50, 2, 0),"")</f>
        <v/>
      </c>
    </row>
    <row r="74" spans="8:16" ht="15" customHeight="1" x14ac:dyDescent="0.25">
      <c r="H74" s="70" t="str">
        <f>IF(G74="","",VLOOKUP(G74,ICondition!$A$2:$B$50, 2, 0))</f>
        <v/>
      </c>
      <c r="J74" s="70" t="str">
        <f>IFERROR(VLOOKUP(I74, LetterStyle!$A$2:$B$50, 2, 0),"")</f>
        <v/>
      </c>
      <c r="L74" s="70" t="str">
        <f>IFERROR(VLOOKUP(K74, LetterStyle!$A$2:$B$50, 2, 0),"")</f>
        <v/>
      </c>
      <c r="N74" s="70" t="str">
        <f>IFERROR(VLOOKUP(M74, LetterStyle!$A$2:$B$50, 2, 0),"")</f>
        <v/>
      </c>
      <c r="P74" s="70" t="str">
        <f>IFERROR(VLOOKUP(O74, LetterStyle!$A$2:$B$50, 2, 0),"")</f>
        <v/>
      </c>
    </row>
    <row r="75" spans="8:16" ht="15" customHeight="1" x14ac:dyDescent="0.25">
      <c r="H75" s="70" t="str">
        <f>IF(G75="","",VLOOKUP(G75,ICondition!$A$2:$B$50, 2, 0))</f>
        <v/>
      </c>
      <c r="J75" s="70" t="str">
        <f>IFERROR(VLOOKUP(I75, LetterStyle!$A$2:$B$50, 2, 0),"")</f>
        <v/>
      </c>
      <c r="L75" s="70" t="str">
        <f>IFERROR(VLOOKUP(K75, LetterStyle!$A$2:$B$50, 2, 0),"")</f>
        <v/>
      </c>
      <c r="N75" s="70" t="str">
        <f>IFERROR(VLOOKUP(M75, LetterStyle!$A$2:$B$50, 2, 0),"")</f>
        <v/>
      </c>
      <c r="P75" s="70" t="str">
        <f>IFERROR(VLOOKUP(O75, LetterStyle!$A$2:$B$50, 2, 0),"")</f>
        <v/>
      </c>
    </row>
    <row r="76" spans="8:16" ht="15" customHeight="1" x14ac:dyDescent="0.25">
      <c r="H76" s="70" t="str">
        <f>IF(G76="","",VLOOKUP(G76,ICondition!$A$2:$B$50, 2, 0))</f>
        <v/>
      </c>
      <c r="J76" s="70" t="str">
        <f>IFERROR(VLOOKUP(I76, LetterStyle!$A$2:$B$50, 2, 0),"")</f>
        <v/>
      </c>
      <c r="L76" s="70" t="str">
        <f>IFERROR(VLOOKUP(K76, LetterStyle!$A$2:$B$50, 2, 0),"")</f>
        <v/>
      </c>
      <c r="N76" s="70" t="str">
        <f>IFERROR(VLOOKUP(M76, LetterStyle!$A$2:$B$50, 2, 0),"")</f>
        <v/>
      </c>
      <c r="P76" s="70" t="str">
        <f>IFERROR(VLOOKUP(O76, LetterStyle!$A$2:$B$50, 2, 0),"")</f>
        <v/>
      </c>
    </row>
    <row r="77" spans="8:16" ht="15" customHeight="1" x14ac:dyDescent="0.25">
      <c r="H77" s="70" t="str">
        <f>IF(G77="","",VLOOKUP(G77,ICondition!$A$2:$B$50, 2, 0))</f>
        <v/>
      </c>
      <c r="J77" s="70" t="str">
        <f>IFERROR(VLOOKUP(I77, LetterStyle!$A$2:$B$50, 2, 0),"")</f>
        <v/>
      </c>
      <c r="L77" s="70" t="str">
        <f>IFERROR(VLOOKUP(K77, LetterStyle!$A$2:$B$50, 2, 0),"")</f>
        <v/>
      </c>
      <c r="N77" s="70" t="str">
        <f>IFERROR(VLOOKUP(M77, LetterStyle!$A$2:$B$50, 2, 0),"")</f>
        <v/>
      </c>
      <c r="P77" s="70" t="str">
        <f>IFERROR(VLOOKUP(O77, LetterStyle!$A$2:$B$50, 2, 0),"")</f>
        <v/>
      </c>
    </row>
    <row r="78" spans="8:16" ht="15" customHeight="1" x14ac:dyDescent="0.25">
      <c r="H78" s="70" t="str">
        <f>IF(G78="","",VLOOKUP(G78,ICondition!$A$2:$B$50, 2, 0))</f>
        <v/>
      </c>
      <c r="J78" s="70" t="str">
        <f>IFERROR(VLOOKUP(I78, LetterStyle!$A$2:$B$50, 2, 0),"")</f>
        <v/>
      </c>
      <c r="L78" s="70" t="str">
        <f>IFERROR(VLOOKUP(K78, LetterStyle!$A$2:$B$50, 2, 0),"")</f>
        <v/>
      </c>
      <c r="N78" s="70" t="str">
        <f>IFERROR(VLOOKUP(M78, LetterStyle!$A$2:$B$50, 2, 0),"")</f>
        <v/>
      </c>
      <c r="P78" s="70" t="str">
        <f>IFERROR(VLOOKUP(O78, LetterStyle!$A$2:$B$50, 2, 0),"")</f>
        <v/>
      </c>
    </row>
    <row r="79" spans="8:16" ht="15" customHeight="1" x14ac:dyDescent="0.25">
      <c r="H79" s="70" t="str">
        <f>IF(G79="","",VLOOKUP(G79,ICondition!$A$2:$B$50, 2, 0))</f>
        <v/>
      </c>
      <c r="J79" s="70" t="str">
        <f>IFERROR(VLOOKUP(I79, LetterStyle!$A$2:$B$50, 2, 0),"")</f>
        <v/>
      </c>
      <c r="L79" s="70" t="str">
        <f>IFERROR(VLOOKUP(K79, LetterStyle!$A$2:$B$50, 2, 0),"")</f>
        <v/>
      </c>
      <c r="N79" s="70" t="str">
        <f>IFERROR(VLOOKUP(M79, LetterStyle!$A$2:$B$50, 2, 0),"")</f>
        <v/>
      </c>
      <c r="P79" s="70" t="str">
        <f>IFERROR(VLOOKUP(O79, LetterStyle!$A$2:$B$50, 2, 0),"")</f>
        <v/>
      </c>
    </row>
    <row r="80" spans="8:16" ht="15" customHeight="1" x14ac:dyDescent="0.25">
      <c r="H80" s="70" t="str">
        <f>IF(G80="","",VLOOKUP(G80,ICondition!$A$2:$B$50, 2, 0))</f>
        <v/>
      </c>
      <c r="J80" s="70" t="str">
        <f>IFERROR(VLOOKUP(I80, LetterStyle!$A$2:$B$50, 2, 0),"")</f>
        <v/>
      </c>
      <c r="L80" s="70" t="str">
        <f>IFERROR(VLOOKUP(K80, LetterStyle!$A$2:$B$50, 2, 0),"")</f>
        <v/>
      </c>
      <c r="N80" s="70" t="str">
        <f>IFERROR(VLOOKUP(M80, LetterStyle!$A$2:$B$50, 2, 0),"")</f>
        <v/>
      </c>
      <c r="P80" s="70" t="str">
        <f>IFERROR(VLOOKUP(O80, LetterStyle!$A$2:$B$50, 2, 0),"")</f>
        <v/>
      </c>
    </row>
    <row r="81" spans="8:16" ht="15" customHeight="1" x14ac:dyDescent="0.25">
      <c r="H81" s="70" t="str">
        <f>IF(G81="","",VLOOKUP(G81,ICondition!$A$2:$B$50, 2, 0))</f>
        <v/>
      </c>
      <c r="J81" s="70" t="str">
        <f>IFERROR(VLOOKUP(I81, LetterStyle!$A$2:$B$50, 2, 0),"")</f>
        <v/>
      </c>
      <c r="L81" s="70" t="str">
        <f>IFERROR(VLOOKUP(K81, LetterStyle!$A$2:$B$50, 2, 0),"")</f>
        <v/>
      </c>
      <c r="N81" s="70" t="str">
        <f>IFERROR(VLOOKUP(M81, LetterStyle!$A$2:$B$50, 2, 0),"")</f>
        <v/>
      </c>
      <c r="P81" s="70" t="str">
        <f>IFERROR(VLOOKUP(O81, LetterStyle!$A$2:$B$50, 2, 0),"")</f>
        <v/>
      </c>
    </row>
    <row r="82" spans="8:16" ht="15" customHeight="1" x14ac:dyDescent="0.25">
      <c r="H82" s="70" t="str">
        <f>IF(G82="","",VLOOKUP(G82,ICondition!$A$2:$B$50, 2, 0))</f>
        <v/>
      </c>
      <c r="J82" s="70" t="str">
        <f>IFERROR(VLOOKUP(I82, LetterStyle!$A$2:$B$50, 2, 0),"")</f>
        <v/>
      </c>
      <c r="L82" s="70" t="str">
        <f>IFERROR(VLOOKUP(K82, LetterStyle!$A$2:$B$50, 2, 0),"")</f>
        <v/>
      </c>
      <c r="N82" s="70" t="str">
        <f>IFERROR(VLOOKUP(M82, LetterStyle!$A$2:$B$50, 2, 0),"")</f>
        <v/>
      </c>
      <c r="P82" s="70" t="str">
        <f>IFERROR(VLOOKUP(O82, LetterStyle!$A$2:$B$50, 2, 0),"")</f>
        <v/>
      </c>
    </row>
    <row r="83" spans="8:16" ht="15" customHeight="1" x14ac:dyDescent="0.25">
      <c r="H83" s="70" t="str">
        <f>IF(G83="","",VLOOKUP(G83,ICondition!$A$2:$B$50, 2, 0))</f>
        <v/>
      </c>
      <c r="J83" s="70" t="str">
        <f>IFERROR(VLOOKUP(I83, LetterStyle!$A$2:$B$50, 2, 0),"")</f>
        <v/>
      </c>
      <c r="L83" s="70" t="str">
        <f>IFERROR(VLOOKUP(K83, LetterStyle!$A$2:$B$50, 2, 0),"")</f>
        <v/>
      </c>
      <c r="N83" s="70" t="str">
        <f>IFERROR(VLOOKUP(M83, LetterStyle!$A$2:$B$50, 2, 0),"")</f>
        <v/>
      </c>
      <c r="P83" s="70" t="str">
        <f>IFERROR(VLOOKUP(O83, LetterStyle!$A$2:$B$50, 2, 0),"")</f>
        <v/>
      </c>
    </row>
    <row r="84" spans="8:16" ht="15" customHeight="1" x14ac:dyDescent="0.25">
      <c r="H84" s="70" t="str">
        <f>IF(G84="","",VLOOKUP(G84,ICondition!$A$2:$B$50, 2, 0))</f>
        <v/>
      </c>
      <c r="J84" s="70" t="str">
        <f>IFERROR(VLOOKUP(I84, LetterStyle!$A$2:$B$50, 2, 0),"")</f>
        <v/>
      </c>
      <c r="L84" s="70" t="str">
        <f>IFERROR(VLOOKUP(K84, LetterStyle!$A$2:$B$50, 2, 0),"")</f>
        <v/>
      </c>
      <c r="N84" s="70" t="str">
        <f>IFERROR(VLOOKUP(M84, LetterStyle!$A$2:$B$50, 2, 0),"")</f>
        <v/>
      </c>
      <c r="P84" s="70" t="str">
        <f>IFERROR(VLOOKUP(O84, LetterStyle!$A$2:$B$50, 2, 0),"")</f>
        <v/>
      </c>
    </row>
    <row r="85" spans="8:16" ht="15" customHeight="1" x14ac:dyDescent="0.25">
      <c r="H85" s="70" t="str">
        <f>IF(G85="","",VLOOKUP(G85,ICondition!$A$2:$B$50, 2, 0))</f>
        <v/>
      </c>
      <c r="J85" s="70" t="str">
        <f>IFERROR(VLOOKUP(I85, LetterStyle!$A$2:$B$50, 2, 0),"")</f>
        <v/>
      </c>
      <c r="L85" s="70" t="str">
        <f>IFERROR(VLOOKUP(K85, LetterStyle!$A$2:$B$50, 2, 0),"")</f>
        <v/>
      </c>
      <c r="N85" s="70" t="str">
        <f>IFERROR(VLOOKUP(M85, LetterStyle!$A$2:$B$50, 2, 0),"")</f>
        <v/>
      </c>
      <c r="P85" s="70" t="str">
        <f>IFERROR(VLOOKUP(O85, LetterStyle!$A$2:$B$50, 2, 0),"")</f>
        <v/>
      </c>
    </row>
    <row r="86" spans="8:16" ht="15" customHeight="1" x14ac:dyDescent="0.25">
      <c r="H86" s="70" t="str">
        <f>IF(G86="","",VLOOKUP(G86,ICondition!$A$2:$B$50, 2, 0))</f>
        <v/>
      </c>
      <c r="J86" s="70" t="str">
        <f>IFERROR(VLOOKUP(I86, LetterStyle!$A$2:$B$50, 2, 0),"")</f>
        <v/>
      </c>
      <c r="L86" s="70" t="str">
        <f>IFERROR(VLOOKUP(K86, LetterStyle!$A$2:$B$50, 2, 0),"")</f>
        <v/>
      </c>
      <c r="N86" s="70" t="str">
        <f>IFERROR(VLOOKUP(M86, LetterStyle!$A$2:$B$50, 2, 0),"")</f>
        <v/>
      </c>
      <c r="P86" s="70" t="str">
        <f>IFERROR(VLOOKUP(O86, LetterStyle!$A$2:$B$50, 2, 0),"")</f>
        <v/>
      </c>
    </row>
    <row r="87" spans="8:16" ht="15" customHeight="1" x14ac:dyDescent="0.25">
      <c r="H87" s="70" t="str">
        <f>IF(G87="","",VLOOKUP(G87,ICondition!$A$2:$B$50, 2, 0))</f>
        <v/>
      </c>
      <c r="J87" s="70" t="str">
        <f>IFERROR(VLOOKUP(I87, LetterStyle!$A$2:$B$50, 2, 0),"")</f>
        <v/>
      </c>
      <c r="L87" s="70" t="str">
        <f>IFERROR(VLOOKUP(K87, LetterStyle!$A$2:$B$50, 2, 0),"")</f>
        <v/>
      </c>
      <c r="N87" s="70" t="str">
        <f>IFERROR(VLOOKUP(M87, LetterStyle!$A$2:$B$50, 2, 0),"")</f>
        <v/>
      </c>
      <c r="P87" s="70" t="str">
        <f>IFERROR(VLOOKUP(O87, LetterStyle!$A$2:$B$50, 2, 0),"")</f>
        <v/>
      </c>
    </row>
    <row r="88" spans="8:16" ht="15" customHeight="1" x14ac:dyDescent="0.25">
      <c r="H88" s="70" t="str">
        <f>IF(G88="","",VLOOKUP(G88,ICondition!$A$2:$B$50, 2, 0))</f>
        <v/>
      </c>
      <c r="J88" s="70" t="str">
        <f>IFERROR(VLOOKUP(I88, LetterStyle!$A$2:$B$50, 2, 0),"")</f>
        <v/>
      </c>
      <c r="L88" s="70" t="str">
        <f>IFERROR(VLOOKUP(K88, LetterStyle!$A$2:$B$50, 2, 0),"")</f>
        <v/>
      </c>
      <c r="N88" s="70" t="str">
        <f>IFERROR(VLOOKUP(M88, LetterStyle!$A$2:$B$50, 2, 0),"")</f>
        <v/>
      </c>
      <c r="P88" s="70" t="str">
        <f>IFERROR(VLOOKUP(O88, LetterStyle!$A$2:$B$50, 2, 0),"")</f>
        <v/>
      </c>
    </row>
    <row r="89" spans="8:16" ht="15" customHeight="1" x14ac:dyDescent="0.25">
      <c r="H89" s="70" t="str">
        <f>IF(G89="","",VLOOKUP(G89,ICondition!$A$2:$B$50, 2, 0))</f>
        <v/>
      </c>
      <c r="J89" s="70" t="str">
        <f>IFERROR(VLOOKUP(I89, LetterStyle!$A$2:$B$50, 2, 0),"")</f>
        <v/>
      </c>
      <c r="L89" s="70" t="str">
        <f>IFERROR(VLOOKUP(K89, LetterStyle!$A$2:$B$50, 2, 0),"")</f>
        <v/>
      </c>
      <c r="N89" s="70" t="str">
        <f>IFERROR(VLOOKUP(M89, LetterStyle!$A$2:$B$50, 2, 0),"")</f>
        <v/>
      </c>
      <c r="P89" s="70" t="str">
        <f>IFERROR(VLOOKUP(O89, LetterStyle!$A$2:$B$50, 2, 0),"")</f>
        <v/>
      </c>
    </row>
    <row r="90" spans="8:16" ht="15" customHeight="1" x14ac:dyDescent="0.25">
      <c r="H90" s="70" t="str">
        <f>IF(G90="","",VLOOKUP(G90,ICondition!$A$2:$B$50, 2, 0))</f>
        <v/>
      </c>
      <c r="J90" s="70" t="str">
        <f>IFERROR(VLOOKUP(I90, LetterStyle!$A$2:$B$50, 2, 0),"")</f>
        <v/>
      </c>
      <c r="L90" s="70" t="str">
        <f>IFERROR(VLOOKUP(K90, LetterStyle!$A$2:$B$50, 2, 0),"")</f>
        <v/>
      </c>
      <c r="N90" s="70" t="str">
        <f>IFERROR(VLOOKUP(M90, LetterStyle!$A$2:$B$50, 2, 0),"")</f>
        <v/>
      </c>
      <c r="P90" s="70" t="str">
        <f>IFERROR(VLOOKUP(O90, LetterStyle!$A$2:$B$50, 2, 0),"")</f>
        <v/>
      </c>
    </row>
    <row r="91" spans="8:16" ht="15" customHeight="1" x14ac:dyDescent="0.25">
      <c r="H91" s="70" t="str">
        <f>IF(G91="","",VLOOKUP(G91,ICondition!$A$2:$B$50, 2, 0))</f>
        <v/>
      </c>
      <c r="J91" s="70" t="str">
        <f>IFERROR(VLOOKUP(I91, LetterStyle!$A$2:$B$50, 2, 0),"")</f>
        <v/>
      </c>
      <c r="L91" s="70" t="str">
        <f>IFERROR(VLOOKUP(K91, LetterStyle!$A$2:$B$50, 2, 0),"")</f>
        <v/>
      </c>
      <c r="N91" s="70" t="str">
        <f>IFERROR(VLOOKUP(M91, LetterStyle!$A$2:$B$50, 2, 0),"")</f>
        <v/>
      </c>
      <c r="P91" s="70" t="str">
        <f>IFERROR(VLOOKUP(O91, LetterStyle!$A$2:$B$50, 2, 0),"")</f>
        <v/>
      </c>
    </row>
    <row r="92" spans="8:16" ht="15" customHeight="1" x14ac:dyDescent="0.25">
      <c r="H92" s="70" t="str">
        <f>IF(G92="","",VLOOKUP(G92,ICondition!$A$2:$B$50, 2, 0))</f>
        <v/>
      </c>
      <c r="J92" s="70" t="str">
        <f>IFERROR(VLOOKUP(I92, LetterStyle!$A$2:$B$50, 2, 0),"")</f>
        <v/>
      </c>
      <c r="L92" s="70" t="str">
        <f>IFERROR(VLOOKUP(K92, LetterStyle!$A$2:$B$50, 2, 0),"")</f>
        <v/>
      </c>
      <c r="N92" s="70" t="str">
        <f>IFERROR(VLOOKUP(M92, LetterStyle!$A$2:$B$50, 2, 0),"")</f>
        <v/>
      </c>
      <c r="P92" s="70" t="str">
        <f>IFERROR(VLOOKUP(O92, LetterStyle!$A$2:$B$50, 2, 0),"")</f>
        <v/>
      </c>
    </row>
    <row r="93" spans="8:16" ht="15" customHeight="1" x14ac:dyDescent="0.25">
      <c r="H93" s="70" t="str">
        <f>IF(G93="","",VLOOKUP(G93,ICondition!$A$2:$B$50, 2, 0))</f>
        <v/>
      </c>
      <c r="J93" s="70" t="str">
        <f>IFERROR(VLOOKUP(I93, LetterStyle!$A$2:$B$50, 2, 0),"")</f>
        <v/>
      </c>
      <c r="L93" s="70" t="str">
        <f>IFERROR(VLOOKUP(K93, LetterStyle!$A$2:$B$50, 2, 0),"")</f>
        <v/>
      </c>
      <c r="N93" s="70" t="str">
        <f>IFERROR(VLOOKUP(M93, LetterStyle!$A$2:$B$50, 2, 0),"")</f>
        <v/>
      </c>
      <c r="P93" s="70" t="str">
        <f>IFERROR(VLOOKUP(O93, LetterStyle!$A$2:$B$50, 2, 0),"")</f>
        <v/>
      </c>
    </row>
    <row r="94" spans="8:16" ht="15" customHeight="1" x14ac:dyDescent="0.25">
      <c r="H94" s="70" t="str">
        <f>IF(G94="","",VLOOKUP(G94,ICondition!$A$2:$B$50, 2, 0))</f>
        <v/>
      </c>
      <c r="J94" s="70" t="str">
        <f>IFERROR(VLOOKUP(I94, LetterStyle!$A$2:$B$50, 2, 0),"")</f>
        <v/>
      </c>
      <c r="L94" s="70" t="str">
        <f>IFERROR(VLOOKUP(K94, LetterStyle!$A$2:$B$50, 2, 0),"")</f>
        <v/>
      </c>
      <c r="N94" s="70" t="str">
        <f>IFERROR(VLOOKUP(M94, LetterStyle!$A$2:$B$50, 2, 0),"")</f>
        <v/>
      </c>
      <c r="P94" s="70" t="str">
        <f>IFERROR(VLOOKUP(O94, LetterStyle!$A$2:$B$50, 2, 0),"")</f>
        <v/>
      </c>
    </row>
    <row r="95" spans="8:16" ht="15" customHeight="1" x14ac:dyDescent="0.25">
      <c r="H95" s="70" t="str">
        <f>IF(G95="","",VLOOKUP(G95,ICondition!$A$2:$B$50, 2, 0))</f>
        <v/>
      </c>
      <c r="J95" s="70" t="str">
        <f>IFERROR(VLOOKUP(I95, LetterStyle!$A$2:$B$50, 2, 0),"")</f>
        <v/>
      </c>
      <c r="L95" s="70" t="str">
        <f>IFERROR(VLOOKUP(K95, LetterStyle!$A$2:$B$50, 2, 0),"")</f>
        <v/>
      </c>
      <c r="N95" s="70" t="str">
        <f>IFERROR(VLOOKUP(M95, LetterStyle!$A$2:$B$50, 2, 0),"")</f>
        <v/>
      </c>
      <c r="P95" s="70" t="str">
        <f>IFERROR(VLOOKUP(O95, LetterStyle!$A$2:$B$50, 2, 0),"")</f>
        <v/>
      </c>
    </row>
    <row r="96" spans="8:16" ht="15" customHeight="1" x14ac:dyDescent="0.25">
      <c r="H96" s="70" t="str">
        <f>IF(G96="","",VLOOKUP(G96,ICondition!$A$2:$B$50, 2, 0))</f>
        <v/>
      </c>
      <c r="J96" s="70" t="str">
        <f>IFERROR(VLOOKUP(I96, LetterStyle!$A$2:$B$50, 2, 0),"")</f>
        <v/>
      </c>
      <c r="L96" s="70" t="str">
        <f>IFERROR(VLOOKUP(K96, LetterStyle!$A$2:$B$50, 2, 0),"")</f>
        <v/>
      </c>
      <c r="N96" s="70" t="str">
        <f>IFERROR(VLOOKUP(M96, LetterStyle!$A$2:$B$50, 2, 0),"")</f>
        <v/>
      </c>
      <c r="P96" s="70" t="str">
        <f>IFERROR(VLOOKUP(O96, LetterStyle!$A$2:$B$50, 2, 0),"")</f>
        <v/>
      </c>
    </row>
    <row r="97" spans="8:16" ht="15" customHeight="1" x14ac:dyDescent="0.25">
      <c r="H97" s="70" t="str">
        <f>IF(G97="","",VLOOKUP(G97,ICondition!$A$2:$B$50, 2, 0))</f>
        <v/>
      </c>
      <c r="J97" s="70" t="str">
        <f>IFERROR(VLOOKUP(I97, LetterStyle!$A$2:$B$50, 2, 0),"")</f>
        <v/>
      </c>
      <c r="L97" s="70" t="str">
        <f>IFERROR(VLOOKUP(K97, LetterStyle!$A$2:$B$50, 2, 0),"")</f>
        <v/>
      </c>
      <c r="N97" s="70" t="str">
        <f>IFERROR(VLOOKUP(M97, LetterStyle!$A$2:$B$50, 2, 0),"")</f>
        <v/>
      </c>
      <c r="P97" s="70" t="str">
        <f>IFERROR(VLOOKUP(O97, LetterStyle!$A$2:$B$50, 2, 0),"")</f>
        <v/>
      </c>
    </row>
    <row r="98" spans="8:16" ht="15" customHeight="1" x14ac:dyDescent="0.25">
      <c r="H98" s="70" t="str">
        <f>IF(G98="","",VLOOKUP(G98,ICondition!$A$2:$B$50, 2, 0))</f>
        <v/>
      </c>
      <c r="J98" s="70" t="str">
        <f>IFERROR(VLOOKUP(I98, LetterStyle!$A$2:$B$50, 2, 0),"")</f>
        <v/>
      </c>
      <c r="L98" s="70" t="str">
        <f>IFERROR(VLOOKUP(K98, LetterStyle!$A$2:$B$50, 2, 0),"")</f>
        <v/>
      </c>
      <c r="N98" s="70" t="str">
        <f>IFERROR(VLOOKUP(M98, LetterStyle!$A$2:$B$50, 2, 0),"")</f>
        <v/>
      </c>
      <c r="P98" s="70" t="str">
        <f>IFERROR(VLOOKUP(O98, LetterStyle!$A$2:$B$50, 2, 0),"")</f>
        <v/>
      </c>
    </row>
    <row r="99" spans="8:16" ht="15" customHeight="1" x14ac:dyDescent="0.25">
      <c r="H99" s="70" t="str">
        <f>IF(G99="","",VLOOKUP(G99,ICondition!$A$2:$B$50, 2, 0))</f>
        <v/>
      </c>
      <c r="J99" s="70" t="str">
        <f>IFERROR(VLOOKUP(I99, LetterStyle!$A$2:$B$50, 2, 0),"")</f>
        <v/>
      </c>
      <c r="L99" s="70" t="str">
        <f>IFERROR(VLOOKUP(K99, LetterStyle!$A$2:$B$50, 2, 0),"")</f>
        <v/>
      </c>
      <c r="N99" s="70" t="str">
        <f>IFERROR(VLOOKUP(M99, LetterStyle!$A$2:$B$50, 2, 0),"")</f>
        <v/>
      </c>
      <c r="P99" s="70" t="str">
        <f>IFERROR(VLOOKUP(O99, LetterStyle!$A$2:$B$50, 2, 0),"")</f>
        <v/>
      </c>
    </row>
    <row r="100" spans="8:16" ht="15" customHeight="1" x14ac:dyDescent="0.25">
      <c r="H100" s="70" t="str">
        <f>IF(G100="","",VLOOKUP(G100,ICondition!$A$2:$B$50, 2, 0))</f>
        <v/>
      </c>
      <c r="J100" s="70" t="str">
        <f>IFERROR(VLOOKUP(I100, LetterStyle!$A$2:$B$50, 2, 0),"")</f>
        <v/>
      </c>
      <c r="L100" s="70" t="str">
        <f>IFERROR(VLOOKUP(K100, LetterStyle!$A$2:$B$50, 2, 0),"")</f>
        <v/>
      </c>
      <c r="N100" s="70" t="str">
        <f>IFERROR(VLOOKUP(M100, LetterStyle!$A$2:$B$50, 2, 0),"")</f>
        <v/>
      </c>
      <c r="P100" s="70" t="str">
        <f>IFERROR(VLOOKUP(O100, LetterStyle!$A$2:$B$50, 2, 0),"")</f>
        <v/>
      </c>
    </row>
    <row r="101" spans="8:16" ht="15" customHeight="1" x14ac:dyDescent="0.25">
      <c r="H101" s="70" t="str">
        <f>IF(G101="","",VLOOKUP(G101,ICondition!$A$2:$B$50, 2, 0))</f>
        <v/>
      </c>
      <c r="J101" s="70" t="str">
        <f>IFERROR(VLOOKUP(I101, LetterStyle!$A$2:$B$50, 2, 0),"")</f>
        <v/>
      </c>
      <c r="L101" s="70" t="str">
        <f>IFERROR(VLOOKUP(K101, LetterStyle!$A$2:$B$50, 2, 0),"")</f>
        <v/>
      </c>
      <c r="N101" s="70" t="str">
        <f>IFERROR(VLOOKUP(M101, LetterStyle!$A$2:$B$50, 2, 0),"")</f>
        <v/>
      </c>
      <c r="P101" s="70" t="str">
        <f>IFERROR(VLOOKUP(O101, LetterStyle!$A$2:$B$50, 2, 0),"")</f>
        <v/>
      </c>
    </row>
    <row r="102" spans="8:16" ht="15" customHeight="1" x14ac:dyDescent="0.25">
      <c r="H102" s="70" t="str">
        <f>IF(G102="","",VLOOKUP(G102,ICondition!$A$2:$B$50, 2, 0))</f>
        <v/>
      </c>
      <c r="J102" s="70" t="str">
        <f>IFERROR(VLOOKUP(I102, LetterStyle!$A$2:$B$50, 2, 0),"")</f>
        <v/>
      </c>
      <c r="L102" s="70" t="str">
        <f>IFERROR(VLOOKUP(K102, LetterStyle!$A$2:$B$50, 2, 0),"")</f>
        <v/>
      </c>
      <c r="N102" s="70" t="str">
        <f>IFERROR(VLOOKUP(M102, LetterStyle!$A$2:$B$50, 2, 0),"")</f>
        <v/>
      </c>
      <c r="P102" s="70" t="str">
        <f>IFERROR(VLOOKUP(O102, LetterStyle!$A$2:$B$50, 2, 0),"")</f>
        <v/>
      </c>
    </row>
    <row r="103" spans="8:16" ht="15" customHeight="1" x14ac:dyDescent="0.25">
      <c r="H103" s="70" t="str">
        <f>IF(G103="","",VLOOKUP(G103,ICondition!$A$2:$B$50, 2, 0))</f>
        <v/>
      </c>
      <c r="J103" s="70" t="str">
        <f>IFERROR(VLOOKUP(I103, LetterStyle!$A$2:$B$50, 2, 0),"")</f>
        <v/>
      </c>
      <c r="L103" s="70" t="str">
        <f>IFERROR(VLOOKUP(K103, LetterStyle!$A$2:$B$50, 2, 0),"")</f>
        <v/>
      </c>
      <c r="N103" s="70" t="str">
        <f>IFERROR(VLOOKUP(M103, LetterStyle!$A$2:$B$50, 2, 0),"")</f>
        <v/>
      </c>
      <c r="P103" s="70" t="str">
        <f>IFERROR(VLOOKUP(O103, LetterStyle!$A$2:$B$50, 2, 0),"")</f>
        <v/>
      </c>
    </row>
    <row r="104" spans="8:16" ht="15" customHeight="1" x14ac:dyDescent="0.25">
      <c r="H104" s="70" t="str">
        <f>IF(G104="","",VLOOKUP(G104,ICondition!$A$2:$B$50, 2, 0))</f>
        <v/>
      </c>
      <c r="J104" s="70" t="str">
        <f>IFERROR(VLOOKUP(I104, LetterStyle!$A$2:$B$50, 2, 0),"")</f>
        <v/>
      </c>
      <c r="L104" s="70" t="str">
        <f>IFERROR(VLOOKUP(K104, LetterStyle!$A$2:$B$50, 2, 0),"")</f>
        <v/>
      </c>
      <c r="N104" s="70" t="str">
        <f>IFERROR(VLOOKUP(M104, LetterStyle!$A$2:$B$50, 2, 0),"")</f>
        <v/>
      </c>
      <c r="P104" s="70" t="str">
        <f>IFERROR(VLOOKUP(O104, LetterStyle!$A$2:$B$50, 2, 0),"")</f>
        <v/>
      </c>
    </row>
    <row r="105" spans="8:16" ht="15" customHeight="1" x14ac:dyDescent="0.25">
      <c r="H105" s="70" t="str">
        <f>IF(G105="","",VLOOKUP(G105,ICondition!$A$2:$B$50, 2, 0))</f>
        <v/>
      </c>
      <c r="J105" s="70" t="str">
        <f>IFERROR(VLOOKUP(I105, LetterStyle!$A$2:$B$50, 2, 0),"")</f>
        <v/>
      </c>
      <c r="L105" s="70" t="str">
        <f>IFERROR(VLOOKUP(K105, LetterStyle!$A$2:$B$50, 2, 0),"")</f>
        <v/>
      </c>
      <c r="N105" s="70" t="str">
        <f>IFERROR(VLOOKUP(M105, LetterStyle!$A$2:$B$50, 2, 0),"")</f>
        <v/>
      </c>
      <c r="P105" s="70" t="str">
        <f>IFERROR(VLOOKUP(O105, LetterStyle!$A$2:$B$50, 2, 0),"")</f>
        <v/>
      </c>
    </row>
    <row r="106" spans="8:16" ht="15" customHeight="1" x14ac:dyDescent="0.25">
      <c r="H106" s="70" t="str">
        <f>IF(G106="","",VLOOKUP(G106,ICondition!$A$2:$B$50, 2, 0))</f>
        <v/>
      </c>
      <c r="J106" s="70" t="str">
        <f>IFERROR(VLOOKUP(I106, LetterStyle!$A$2:$B$50, 2, 0),"")</f>
        <v/>
      </c>
      <c r="L106" s="70" t="str">
        <f>IFERROR(VLOOKUP(K106, LetterStyle!$A$2:$B$50, 2, 0),"")</f>
        <v/>
      </c>
      <c r="N106" s="70" t="str">
        <f>IFERROR(VLOOKUP(M106, LetterStyle!$A$2:$B$50, 2, 0),"")</f>
        <v/>
      </c>
      <c r="P106" s="70" t="str">
        <f>IFERROR(VLOOKUP(O106, LetterStyle!$A$2:$B$50, 2, 0),"")</f>
        <v/>
      </c>
    </row>
    <row r="107" spans="8:16" ht="15" customHeight="1" x14ac:dyDescent="0.25">
      <c r="H107" s="70" t="str">
        <f>IF(G107="","",VLOOKUP(G107,ICondition!$A$2:$B$50, 2, 0))</f>
        <v/>
      </c>
      <c r="J107" s="70" t="str">
        <f>IFERROR(VLOOKUP(I107, LetterStyle!$A$2:$B$50, 2, 0),"")</f>
        <v/>
      </c>
      <c r="L107" s="70" t="str">
        <f>IFERROR(VLOOKUP(K107, LetterStyle!$A$2:$B$50, 2, 0),"")</f>
        <v/>
      </c>
      <c r="N107" s="70" t="str">
        <f>IFERROR(VLOOKUP(M107, LetterStyle!$A$2:$B$50, 2, 0),"")</f>
        <v/>
      </c>
      <c r="P107" s="70" t="str">
        <f>IFERROR(VLOOKUP(O107, LetterStyle!$A$2:$B$50, 2, 0),"")</f>
        <v/>
      </c>
    </row>
    <row r="108" spans="8:16" ht="15" customHeight="1" x14ac:dyDescent="0.25">
      <c r="H108" s="70" t="str">
        <f>IF(G108="","",VLOOKUP(G108,ICondition!$A$2:$B$50, 2, 0))</f>
        <v/>
      </c>
      <c r="J108" s="70" t="str">
        <f>IFERROR(VLOOKUP(I108, LetterStyle!$A$2:$B$50, 2, 0),"")</f>
        <v/>
      </c>
      <c r="L108" s="70" t="str">
        <f>IFERROR(VLOOKUP(K108, LetterStyle!$A$2:$B$50, 2, 0),"")</f>
        <v/>
      </c>
      <c r="N108" s="70" t="str">
        <f>IFERROR(VLOOKUP(M108, LetterStyle!$A$2:$B$50, 2, 0),"")</f>
        <v/>
      </c>
      <c r="P108" s="70" t="str">
        <f>IFERROR(VLOOKUP(O108, LetterStyle!$A$2:$B$50, 2, 0),"")</f>
        <v/>
      </c>
    </row>
    <row r="109" spans="8:16" ht="15" customHeight="1" x14ac:dyDescent="0.25">
      <c r="H109" s="70" t="str">
        <f>IF(G109="","",VLOOKUP(G109,ICondition!$A$2:$B$50, 2, 0))</f>
        <v/>
      </c>
      <c r="J109" s="70" t="str">
        <f>IFERROR(VLOOKUP(I109, LetterStyle!$A$2:$B$50, 2, 0),"")</f>
        <v/>
      </c>
      <c r="L109" s="70" t="str">
        <f>IFERROR(VLOOKUP(K109, LetterStyle!$A$2:$B$50, 2, 0),"")</f>
        <v/>
      </c>
      <c r="N109" s="70" t="str">
        <f>IFERROR(VLOOKUP(M109, LetterStyle!$A$2:$B$50, 2, 0),"")</f>
        <v/>
      </c>
      <c r="P109" s="70" t="str">
        <f>IFERROR(VLOOKUP(O109, LetterStyle!$A$2:$B$50, 2, 0),"")</f>
        <v/>
      </c>
    </row>
    <row r="110" spans="8:16" ht="15" customHeight="1" x14ac:dyDescent="0.25">
      <c r="H110" s="70" t="str">
        <f>IF(G110="","",VLOOKUP(G110,ICondition!$A$2:$B$50, 2, 0))</f>
        <v/>
      </c>
      <c r="J110" s="70" t="str">
        <f>IFERROR(VLOOKUP(I110, LetterStyle!$A$2:$B$50, 2, 0),"")</f>
        <v/>
      </c>
      <c r="L110" s="70" t="str">
        <f>IFERROR(VLOOKUP(K110, LetterStyle!$A$2:$B$50, 2, 0),"")</f>
        <v/>
      </c>
      <c r="N110" s="70" t="str">
        <f>IFERROR(VLOOKUP(M110, LetterStyle!$A$2:$B$50, 2, 0),"")</f>
        <v/>
      </c>
      <c r="P110" s="70" t="str">
        <f>IFERROR(VLOOKUP(O110, LetterStyle!$A$2:$B$50, 2, 0),"")</f>
        <v/>
      </c>
    </row>
    <row r="111" spans="8:16" ht="15" customHeight="1" x14ac:dyDescent="0.25">
      <c r="H111" s="70" t="str">
        <f>IF(G111="","",VLOOKUP(G111,ICondition!$A$2:$B$50, 2, 0))</f>
        <v/>
      </c>
      <c r="J111" s="70" t="str">
        <f>IFERROR(VLOOKUP(I111, LetterStyle!$A$2:$B$50, 2, 0),"")</f>
        <v/>
      </c>
      <c r="L111" s="70" t="str">
        <f>IFERROR(VLOOKUP(K111, LetterStyle!$A$2:$B$50, 2, 0),"")</f>
        <v/>
      </c>
      <c r="N111" s="70" t="str">
        <f>IFERROR(VLOOKUP(M111, LetterStyle!$A$2:$B$50, 2, 0),"")</f>
        <v/>
      </c>
      <c r="P111" s="70" t="str">
        <f>IFERROR(VLOOKUP(O111, LetterStyle!$A$2:$B$50, 2, 0),"")</f>
        <v/>
      </c>
    </row>
    <row r="112" spans="8:16" ht="15" customHeight="1" x14ac:dyDescent="0.25">
      <c r="H112" s="70" t="str">
        <f>IF(G112="","",VLOOKUP(G112,ICondition!$A$2:$B$50, 2, 0))</f>
        <v/>
      </c>
      <c r="J112" s="70" t="str">
        <f>IFERROR(VLOOKUP(I112, LetterStyle!$A$2:$B$50, 2, 0),"")</f>
        <v/>
      </c>
      <c r="L112" s="70" t="str">
        <f>IFERROR(VLOOKUP(K112, LetterStyle!$A$2:$B$50, 2, 0),"")</f>
        <v/>
      </c>
      <c r="N112" s="70" t="str">
        <f>IFERROR(VLOOKUP(M112, LetterStyle!$A$2:$B$50, 2, 0),"")</f>
        <v/>
      </c>
      <c r="P112" s="70" t="str">
        <f>IFERROR(VLOOKUP(O112, LetterStyle!$A$2:$B$50, 2, 0),"")</f>
        <v/>
      </c>
    </row>
    <row r="113" spans="8:16" ht="15" customHeight="1" x14ac:dyDescent="0.25">
      <c r="H113" s="70" t="str">
        <f>IF(G113="","",VLOOKUP(G113,ICondition!$A$2:$B$50, 2, 0))</f>
        <v/>
      </c>
      <c r="J113" s="70" t="str">
        <f>IFERROR(VLOOKUP(I113, LetterStyle!$A$2:$B$50, 2, 0),"")</f>
        <v/>
      </c>
      <c r="L113" s="70" t="str">
        <f>IFERROR(VLOOKUP(K113, LetterStyle!$A$2:$B$50, 2, 0),"")</f>
        <v/>
      </c>
      <c r="N113" s="70" t="str">
        <f>IFERROR(VLOOKUP(M113, LetterStyle!$A$2:$B$50, 2, 0),"")</f>
        <v/>
      </c>
      <c r="P113" s="70" t="str">
        <f>IFERROR(VLOOKUP(O113, LetterStyle!$A$2:$B$50, 2, 0),"")</f>
        <v/>
      </c>
    </row>
    <row r="114" spans="8:16" ht="15" customHeight="1" x14ac:dyDescent="0.25">
      <c r="H114" s="70" t="str">
        <f>IF(G114="","",VLOOKUP(G114,ICondition!$A$2:$B$50, 2, 0))</f>
        <v/>
      </c>
      <c r="J114" s="70" t="str">
        <f>IFERROR(VLOOKUP(I114, LetterStyle!$A$2:$B$50, 2, 0),"")</f>
        <v/>
      </c>
      <c r="L114" s="70" t="str">
        <f>IFERROR(VLOOKUP(K114, LetterStyle!$A$2:$B$50, 2, 0),"")</f>
        <v/>
      </c>
      <c r="N114" s="70" t="str">
        <f>IFERROR(VLOOKUP(M114, LetterStyle!$A$2:$B$50, 2, 0),"")</f>
        <v/>
      </c>
      <c r="P114" s="70" t="str">
        <f>IFERROR(VLOOKUP(O114, LetterStyle!$A$2:$B$50, 2, 0),"")</f>
        <v/>
      </c>
    </row>
    <row r="115" spans="8:16" ht="15" customHeight="1" x14ac:dyDescent="0.25">
      <c r="H115" s="70" t="str">
        <f>IF(G115="","",VLOOKUP(G115,ICondition!$A$2:$B$50, 2, 0))</f>
        <v/>
      </c>
      <c r="J115" s="70" t="str">
        <f>IFERROR(VLOOKUP(I115, LetterStyle!$A$2:$B$50, 2, 0),"")</f>
        <v/>
      </c>
      <c r="L115" s="70" t="str">
        <f>IFERROR(VLOOKUP(K115, LetterStyle!$A$2:$B$50, 2, 0),"")</f>
        <v/>
      </c>
      <c r="N115" s="70" t="str">
        <f>IFERROR(VLOOKUP(M115, LetterStyle!$A$2:$B$50, 2, 0),"")</f>
        <v/>
      </c>
      <c r="P115" s="70" t="str">
        <f>IFERROR(VLOOKUP(O115, LetterStyle!$A$2:$B$50, 2, 0),"")</f>
        <v/>
      </c>
    </row>
    <row r="116" spans="8:16" ht="15" customHeight="1" x14ac:dyDescent="0.25">
      <c r="H116" s="70" t="str">
        <f>IF(G116="","",VLOOKUP(G116,ICondition!$A$2:$B$50, 2, 0))</f>
        <v/>
      </c>
      <c r="J116" s="70" t="str">
        <f>IFERROR(VLOOKUP(I116, LetterStyle!$A$2:$B$50, 2, 0),"")</f>
        <v/>
      </c>
      <c r="L116" s="70" t="str">
        <f>IFERROR(VLOOKUP(K116, LetterStyle!$A$2:$B$50, 2, 0),"")</f>
        <v/>
      </c>
      <c r="N116" s="70" t="str">
        <f>IFERROR(VLOOKUP(M116, LetterStyle!$A$2:$B$50, 2, 0),"")</f>
        <v/>
      </c>
      <c r="P116" s="70" t="str">
        <f>IFERROR(VLOOKUP(O116, LetterStyle!$A$2:$B$50, 2, 0),"")</f>
        <v/>
      </c>
    </row>
    <row r="117" spans="8:16" ht="15" customHeight="1" x14ac:dyDescent="0.25">
      <c r="H117" s="70" t="str">
        <f>IF(G117="","",VLOOKUP(G117,ICondition!$A$2:$B$50, 2, 0))</f>
        <v/>
      </c>
      <c r="J117" s="70" t="str">
        <f>IFERROR(VLOOKUP(I117, LetterStyle!$A$2:$B$50, 2, 0),"")</f>
        <v/>
      </c>
      <c r="L117" s="70" t="str">
        <f>IFERROR(VLOOKUP(K117, LetterStyle!$A$2:$B$50, 2, 0),"")</f>
        <v/>
      </c>
      <c r="N117" s="70" t="str">
        <f>IFERROR(VLOOKUP(M117, LetterStyle!$A$2:$B$50, 2, 0),"")</f>
        <v/>
      </c>
      <c r="P117" s="70" t="str">
        <f>IFERROR(VLOOKUP(O117, LetterStyle!$A$2:$B$50, 2, 0),"")</f>
        <v/>
      </c>
    </row>
    <row r="118" spans="8:16" ht="15" customHeight="1" x14ac:dyDescent="0.25">
      <c r="H118" s="70" t="str">
        <f>IF(G118="","",VLOOKUP(G118,ICondition!$A$2:$B$50, 2, 0))</f>
        <v/>
      </c>
      <c r="J118" s="70" t="str">
        <f>IFERROR(VLOOKUP(I118, LetterStyle!$A$2:$B$50, 2, 0),"")</f>
        <v/>
      </c>
      <c r="L118" s="70" t="str">
        <f>IFERROR(VLOOKUP(K118, LetterStyle!$A$2:$B$50, 2, 0),"")</f>
        <v/>
      </c>
      <c r="N118" s="70" t="str">
        <f>IFERROR(VLOOKUP(M118, LetterStyle!$A$2:$B$50, 2, 0),"")</f>
        <v/>
      </c>
      <c r="P118" s="70" t="str">
        <f>IFERROR(VLOOKUP(O118, LetterStyle!$A$2:$B$50, 2, 0),"")</f>
        <v/>
      </c>
    </row>
    <row r="119" spans="8:16" ht="15" customHeight="1" x14ac:dyDescent="0.25">
      <c r="H119" s="70" t="str">
        <f>IF(G119="","",VLOOKUP(G119,ICondition!$A$2:$B$50, 2, 0))</f>
        <v/>
      </c>
      <c r="J119" s="70" t="str">
        <f>IFERROR(VLOOKUP(I119, LetterStyle!$A$2:$B$50, 2, 0),"")</f>
        <v/>
      </c>
      <c r="L119" s="70" t="str">
        <f>IFERROR(VLOOKUP(K119, LetterStyle!$A$2:$B$50, 2, 0),"")</f>
        <v/>
      </c>
      <c r="N119" s="70" t="str">
        <f>IFERROR(VLOOKUP(M119, LetterStyle!$A$2:$B$50, 2, 0),"")</f>
        <v/>
      </c>
      <c r="P119" s="70" t="str">
        <f>IFERROR(VLOOKUP(O119, LetterStyle!$A$2:$B$50, 2, 0),"")</f>
        <v/>
      </c>
    </row>
    <row r="120" spans="8:16" ht="15" customHeight="1" x14ac:dyDescent="0.25">
      <c r="H120" s="70" t="str">
        <f>IF(G120="","",VLOOKUP(G120,ICondition!$A$2:$B$50, 2, 0))</f>
        <v/>
      </c>
      <c r="J120" s="70" t="str">
        <f>IFERROR(VLOOKUP(I120, LetterStyle!$A$2:$B$50, 2, 0),"")</f>
        <v/>
      </c>
      <c r="L120" s="70" t="str">
        <f>IFERROR(VLOOKUP(K120, LetterStyle!$A$2:$B$50, 2, 0),"")</f>
        <v/>
      </c>
      <c r="N120" s="70" t="str">
        <f>IFERROR(VLOOKUP(M120, LetterStyle!$A$2:$B$50, 2, 0),"")</f>
        <v/>
      </c>
      <c r="P120" s="70" t="str">
        <f>IFERROR(VLOOKUP(O120, LetterStyle!$A$2:$B$50, 2, 0),"")</f>
        <v/>
      </c>
    </row>
    <row r="121" spans="8:16" ht="15" customHeight="1" x14ac:dyDescent="0.25">
      <c r="H121" s="70" t="str">
        <f>IF(G121="","",VLOOKUP(G121,ICondition!$A$2:$B$50, 2, 0))</f>
        <v/>
      </c>
      <c r="J121" s="70" t="str">
        <f>IFERROR(VLOOKUP(I121, LetterStyle!$A$2:$B$50, 2, 0),"")</f>
        <v/>
      </c>
      <c r="L121" s="70" t="str">
        <f>IFERROR(VLOOKUP(K121, LetterStyle!$A$2:$B$50, 2, 0),"")</f>
        <v/>
      </c>
      <c r="N121" s="70" t="str">
        <f>IFERROR(VLOOKUP(M121, LetterStyle!$A$2:$B$50, 2, 0),"")</f>
        <v/>
      </c>
      <c r="P121" s="70" t="str">
        <f>IFERROR(VLOOKUP(O121, LetterStyle!$A$2:$B$50, 2, 0),"")</f>
        <v/>
      </c>
    </row>
    <row r="122" spans="8:16" ht="15" customHeight="1" x14ac:dyDescent="0.25">
      <c r="H122" s="70" t="str">
        <f>IF(G122="","",VLOOKUP(G122,ICondition!$A$2:$B$50, 2, 0))</f>
        <v/>
      </c>
      <c r="J122" s="70" t="str">
        <f>IFERROR(VLOOKUP(I122, LetterStyle!$A$2:$B$50, 2, 0),"")</f>
        <v/>
      </c>
      <c r="L122" s="70" t="str">
        <f>IFERROR(VLOOKUP(K122, LetterStyle!$A$2:$B$50, 2, 0),"")</f>
        <v/>
      </c>
      <c r="N122" s="70" t="str">
        <f>IFERROR(VLOOKUP(M122, LetterStyle!$A$2:$B$50, 2, 0),"")</f>
        <v/>
      </c>
      <c r="P122" s="70" t="str">
        <f>IFERROR(VLOOKUP(O122, LetterStyle!$A$2:$B$50, 2, 0),"")</f>
        <v/>
      </c>
    </row>
    <row r="123" spans="8:16" ht="15" customHeight="1" x14ac:dyDescent="0.25">
      <c r="H123" s="70" t="str">
        <f>IF(G123="","",VLOOKUP(G123,ICondition!$A$2:$B$50, 2, 0))</f>
        <v/>
      </c>
      <c r="J123" s="70" t="str">
        <f>IFERROR(VLOOKUP(I123, LetterStyle!$A$2:$B$50, 2, 0),"")</f>
        <v/>
      </c>
      <c r="L123" s="70" t="str">
        <f>IFERROR(VLOOKUP(K123, LetterStyle!$A$2:$B$50, 2, 0),"")</f>
        <v/>
      </c>
      <c r="N123" s="70" t="str">
        <f>IFERROR(VLOOKUP(M123, LetterStyle!$A$2:$B$50, 2, 0),"")</f>
        <v/>
      </c>
      <c r="P123" s="70" t="str">
        <f>IFERROR(VLOOKUP(O123, LetterStyle!$A$2:$B$50, 2, 0),"")</f>
        <v/>
      </c>
    </row>
    <row r="124" spans="8:16" ht="15" customHeight="1" x14ac:dyDescent="0.25">
      <c r="H124" s="70" t="str">
        <f>IF(G124="","",VLOOKUP(G124,ICondition!$A$2:$B$50, 2, 0))</f>
        <v/>
      </c>
      <c r="J124" s="70" t="str">
        <f>IFERROR(VLOOKUP(I124, LetterStyle!$A$2:$B$50, 2, 0),"")</f>
        <v/>
      </c>
      <c r="L124" s="70" t="str">
        <f>IFERROR(VLOOKUP(K124, LetterStyle!$A$2:$B$50, 2, 0),"")</f>
        <v/>
      </c>
      <c r="N124" s="70" t="str">
        <f>IFERROR(VLOOKUP(M124, LetterStyle!$A$2:$B$50, 2, 0),"")</f>
        <v/>
      </c>
      <c r="P124" s="70" t="str">
        <f>IFERROR(VLOOKUP(O124, LetterStyle!$A$2:$B$50, 2, 0),"")</f>
        <v/>
      </c>
    </row>
    <row r="125" spans="8:16" ht="15" customHeight="1" x14ac:dyDescent="0.25">
      <c r="H125" s="70" t="str">
        <f>IF(G125="","",VLOOKUP(G125,ICondition!$A$2:$B$50, 2, 0))</f>
        <v/>
      </c>
      <c r="J125" s="70" t="str">
        <f>IFERROR(VLOOKUP(I125, LetterStyle!$A$2:$B$50, 2, 0),"")</f>
        <v/>
      </c>
      <c r="L125" s="70" t="str">
        <f>IFERROR(VLOOKUP(K125, LetterStyle!$A$2:$B$50, 2, 0),"")</f>
        <v/>
      </c>
      <c r="N125" s="70" t="str">
        <f>IFERROR(VLOOKUP(M125, LetterStyle!$A$2:$B$50, 2, 0),"")</f>
        <v/>
      </c>
      <c r="P125" s="70" t="str">
        <f>IFERROR(VLOOKUP(O125, LetterStyle!$A$2:$B$50, 2, 0),"")</f>
        <v/>
      </c>
    </row>
    <row r="126" spans="8:16" ht="15" customHeight="1" x14ac:dyDescent="0.25">
      <c r="H126" s="70" t="str">
        <f>IF(G126="","",VLOOKUP(G126,ICondition!$A$2:$B$50, 2, 0))</f>
        <v/>
      </c>
      <c r="J126" s="70" t="str">
        <f>IFERROR(VLOOKUP(I126, LetterStyle!$A$2:$B$50, 2, 0),"")</f>
        <v/>
      </c>
      <c r="L126" s="70" t="str">
        <f>IFERROR(VLOOKUP(K126, LetterStyle!$A$2:$B$50, 2, 0),"")</f>
        <v/>
      </c>
      <c r="N126" s="70" t="str">
        <f>IFERROR(VLOOKUP(M126, LetterStyle!$A$2:$B$50, 2, 0),"")</f>
        <v/>
      </c>
      <c r="P126" s="70" t="str">
        <f>IFERROR(VLOOKUP(O126, LetterStyle!$A$2:$B$50, 2, 0),"")</f>
        <v/>
      </c>
    </row>
    <row r="127" spans="8:16" ht="15" customHeight="1" x14ac:dyDescent="0.25">
      <c r="H127" s="70" t="str">
        <f>IF(G127="","",VLOOKUP(G127,ICondition!$A$2:$B$50, 2, 0))</f>
        <v/>
      </c>
      <c r="J127" s="70" t="str">
        <f>IFERROR(VLOOKUP(I127, LetterStyle!$A$2:$B$50, 2, 0),"")</f>
        <v/>
      </c>
      <c r="L127" s="70" t="str">
        <f>IFERROR(VLOOKUP(K127, LetterStyle!$A$2:$B$50, 2, 0),"")</f>
        <v/>
      </c>
      <c r="N127" s="70" t="str">
        <f>IFERROR(VLOOKUP(M127, LetterStyle!$A$2:$B$50, 2, 0),"")</f>
        <v/>
      </c>
      <c r="P127" s="70" t="str">
        <f>IFERROR(VLOOKUP(O127, LetterStyle!$A$2:$B$50, 2, 0),"")</f>
        <v/>
      </c>
    </row>
    <row r="128" spans="8:16" ht="15" customHeight="1" x14ac:dyDescent="0.25">
      <c r="H128" s="70" t="str">
        <f>IF(G128="","",VLOOKUP(G128,ICondition!$A$2:$B$50, 2, 0))</f>
        <v/>
      </c>
      <c r="J128" s="70" t="str">
        <f>IFERROR(VLOOKUP(I128, LetterStyle!$A$2:$B$50, 2, 0),"")</f>
        <v/>
      </c>
      <c r="L128" s="70" t="str">
        <f>IFERROR(VLOOKUP(K128, LetterStyle!$A$2:$B$50, 2, 0),"")</f>
        <v/>
      </c>
      <c r="N128" s="70" t="str">
        <f>IFERROR(VLOOKUP(M128, LetterStyle!$A$2:$B$50, 2, 0),"")</f>
        <v/>
      </c>
      <c r="P128" s="70" t="str">
        <f>IFERROR(VLOOKUP(O128, LetterStyle!$A$2:$B$50, 2, 0),"")</f>
        <v/>
      </c>
    </row>
    <row r="129" spans="8:16" ht="15" customHeight="1" x14ac:dyDescent="0.25">
      <c r="H129" s="70" t="str">
        <f>IF(G129="","",VLOOKUP(G129,ICondition!$A$2:$B$50, 2, 0))</f>
        <v/>
      </c>
      <c r="J129" s="70" t="str">
        <f>IFERROR(VLOOKUP(I129, LetterStyle!$A$2:$B$50, 2, 0),"")</f>
        <v/>
      </c>
      <c r="L129" s="70" t="str">
        <f>IFERROR(VLOOKUP(K129, LetterStyle!$A$2:$B$50, 2, 0),"")</f>
        <v/>
      </c>
      <c r="N129" s="70" t="str">
        <f>IFERROR(VLOOKUP(M129, LetterStyle!$A$2:$B$50, 2, 0),"")</f>
        <v/>
      </c>
      <c r="P129" s="70" t="str">
        <f>IFERROR(VLOOKUP(O129, LetterStyle!$A$2:$B$50, 2, 0),"")</f>
        <v/>
      </c>
    </row>
    <row r="130" spans="8:16" ht="15" customHeight="1" x14ac:dyDescent="0.25">
      <c r="H130" s="70" t="str">
        <f>IF(G130="","",VLOOKUP(G130,ICondition!$A$2:$B$50, 2, 0))</f>
        <v/>
      </c>
      <c r="J130" s="70" t="str">
        <f>IFERROR(VLOOKUP(I130, LetterStyle!$A$2:$B$50, 2, 0),"")</f>
        <v/>
      </c>
      <c r="L130" s="70" t="str">
        <f>IFERROR(VLOOKUP(K130, LetterStyle!$A$2:$B$50, 2, 0),"")</f>
        <v/>
      </c>
      <c r="N130" s="70" t="str">
        <f>IFERROR(VLOOKUP(M130, LetterStyle!$A$2:$B$50, 2, 0),"")</f>
        <v/>
      </c>
      <c r="P130" s="70" t="str">
        <f>IFERROR(VLOOKUP(O130, LetterStyle!$A$2:$B$50, 2, 0),"")</f>
        <v/>
      </c>
    </row>
    <row r="131" spans="8:16" ht="15" customHeight="1" x14ac:dyDescent="0.25">
      <c r="H131" s="70" t="str">
        <f>IF(G131="","",VLOOKUP(G131,ICondition!$A$2:$B$50, 2, 0))</f>
        <v/>
      </c>
      <c r="J131" s="70" t="str">
        <f>IFERROR(VLOOKUP(I131, LetterStyle!$A$2:$B$50, 2, 0),"")</f>
        <v/>
      </c>
      <c r="L131" s="70" t="str">
        <f>IFERROR(VLOOKUP(K131, LetterStyle!$A$2:$B$50, 2, 0),"")</f>
        <v/>
      </c>
      <c r="N131" s="70" t="str">
        <f>IFERROR(VLOOKUP(M131, LetterStyle!$A$2:$B$50, 2, 0),"")</f>
        <v/>
      </c>
      <c r="P131" s="70" t="str">
        <f>IFERROR(VLOOKUP(O131, LetterStyle!$A$2:$B$50, 2, 0),"")</f>
        <v/>
      </c>
    </row>
    <row r="132" spans="8:16" ht="15" customHeight="1" x14ac:dyDescent="0.25">
      <c r="H132" s="70" t="str">
        <f>IF(G132="","",VLOOKUP(G132,ICondition!$A$2:$B$50, 2, 0))</f>
        <v/>
      </c>
      <c r="J132" s="70" t="str">
        <f>IFERROR(VLOOKUP(I132, LetterStyle!$A$2:$B$50, 2, 0),"")</f>
        <v/>
      </c>
      <c r="L132" s="70" t="str">
        <f>IFERROR(VLOOKUP(K132, LetterStyle!$A$2:$B$50, 2, 0),"")</f>
        <v/>
      </c>
      <c r="N132" s="70" t="str">
        <f>IFERROR(VLOOKUP(M132, LetterStyle!$A$2:$B$50, 2, 0),"")</f>
        <v/>
      </c>
      <c r="P132" s="70" t="str">
        <f>IFERROR(VLOOKUP(O132, LetterStyle!$A$2:$B$50, 2, 0),"")</f>
        <v/>
      </c>
    </row>
    <row r="133" spans="8:16" ht="15" customHeight="1" x14ac:dyDescent="0.25">
      <c r="H133" s="70" t="str">
        <f>IF(G133="","",VLOOKUP(G133,ICondition!$A$2:$B$50, 2, 0))</f>
        <v/>
      </c>
      <c r="J133" s="70" t="str">
        <f>IFERROR(VLOOKUP(I133, LetterStyle!$A$2:$B$50, 2, 0),"")</f>
        <v/>
      </c>
      <c r="L133" s="70" t="str">
        <f>IFERROR(VLOOKUP(K133, LetterStyle!$A$2:$B$50, 2, 0),"")</f>
        <v/>
      </c>
      <c r="N133" s="70" t="str">
        <f>IFERROR(VLOOKUP(M133, LetterStyle!$A$2:$B$50, 2, 0),"")</f>
        <v/>
      </c>
      <c r="P133" s="70" t="str">
        <f>IFERROR(VLOOKUP(O133, LetterStyle!$A$2:$B$50, 2, 0),"")</f>
        <v/>
      </c>
    </row>
    <row r="134" spans="8:16" ht="15" customHeight="1" x14ac:dyDescent="0.25">
      <c r="H134" s="70" t="str">
        <f>IF(G134="","",VLOOKUP(G134,ICondition!$A$2:$B$50, 2, 0))</f>
        <v/>
      </c>
      <c r="J134" s="70" t="str">
        <f>IFERROR(VLOOKUP(I134, LetterStyle!$A$2:$B$50, 2, 0),"")</f>
        <v/>
      </c>
      <c r="L134" s="70" t="str">
        <f>IFERROR(VLOOKUP(K134, LetterStyle!$A$2:$B$50, 2, 0),"")</f>
        <v/>
      </c>
      <c r="N134" s="70" t="str">
        <f>IFERROR(VLOOKUP(M134, LetterStyle!$A$2:$B$50, 2, 0),"")</f>
        <v/>
      </c>
      <c r="P134" s="70" t="str">
        <f>IFERROR(VLOOKUP(O134, LetterStyle!$A$2:$B$50, 2, 0),"")</f>
        <v/>
      </c>
    </row>
    <row r="135" spans="8:16" ht="15" customHeight="1" x14ac:dyDescent="0.25">
      <c r="H135" s="70" t="str">
        <f>IF(G135="","",VLOOKUP(G135,ICondition!$A$2:$B$50, 2, 0))</f>
        <v/>
      </c>
      <c r="J135" s="70" t="str">
        <f>IFERROR(VLOOKUP(I135, LetterStyle!$A$2:$B$50, 2, 0),"")</f>
        <v/>
      </c>
      <c r="L135" s="70" t="str">
        <f>IFERROR(VLOOKUP(K135, LetterStyle!$A$2:$B$50, 2, 0),"")</f>
        <v/>
      </c>
      <c r="N135" s="70" t="str">
        <f>IFERROR(VLOOKUP(M135, LetterStyle!$A$2:$B$50, 2, 0),"")</f>
        <v/>
      </c>
      <c r="P135" s="70" t="str">
        <f>IFERROR(VLOOKUP(O135, LetterStyle!$A$2:$B$50, 2, 0),"")</f>
        <v/>
      </c>
    </row>
    <row r="136" spans="8:16" ht="15" customHeight="1" x14ac:dyDescent="0.25">
      <c r="H136" s="70" t="str">
        <f>IF(G136="","",VLOOKUP(G136,ICondition!$A$2:$B$50, 2, 0))</f>
        <v/>
      </c>
      <c r="J136" s="70" t="str">
        <f>IFERROR(VLOOKUP(I136, LetterStyle!$A$2:$B$50, 2, 0),"")</f>
        <v/>
      </c>
      <c r="L136" s="70" t="str">
        <f>IFERROR(VLOOKUP(K136, LetterStyle!$A$2:$B$50, 2, 0),"")</f>
        <v/>
      </c>
      <c r="N136" s="70" t="str">
        <f>IFERROR(VLOOKUP(M136, LetterStyle!$A$2:$B$50, 2, 0),"")</f>
        <v/>
      </c>
      <c r="P136" s="70" t="str">
        <f>IFERROR(VLOOKUP(O136, LetterStyle!$A$2:$B$50, 2, 0),"")</f>
        <v/>
      </c>
    </row>
    <row r="137" spans="8:16" ht="15" customHeight="1" x14ac:dyDescent="0.25">
      <c r="H137" s="70" t="str">
        <f>IF(G137="","",VLOOKUP(G137,ICondition!$A$2:$B$50, 2, 0))</f>
        <v/>
      </c>
      <c r="J137" s="70" t="str">
        <f>IFERROR(VLOOKUP(I137, LetterStyle!$A$2:$B$50, 2, 0),"")</f>
        <v/>
      </c>
      <c r="L137" s="70" t="str">
        <f>IFERROR(VLOOKUP(K137, LetterStyle!$A$2:$B$50, 2, 0),"")</f>
        <v/>
      </c>
      <c r="N137" s="70" t="str">
        <f>IFERROR(VLOOKUP(M137, LetterStyle!$A$2:$B$50, 2, 0),"")</f>
        <v/>
      </c>
      <c r="P137" s="70" t="str">
        <f>IFERROR(VLOOKUP(O137, LetterStyle!$A$2:$B$50, 2, 0),"")</f>
        <v/>
      </c>
    </row>
    <row r="138" spans="8:16" ht="15" customHeight="1" x14ac:dyDescent="0.25">
      <c r="H138" s="70" t="str">
        <f>IF(G138="","",VLOOKUP(G138,ICondition!$A$2:$B$50, 2, 0))</f>
        <v/>
      </c>
      <c r="J138" s="70" t="str">
        <f>IFERROR(VLOOKUP(I138, LetterStyle!$A$2:$B$50, 2, 0),"")</f>
        <v/>
      </c>
      <c r="L138" s="70" t="str">
        <f>IFERROR(VLOOKUP(K138, LetterStyle!$A$2:$B$50, 2, 0),"")</f>
        <v/>
      </c>
      <c r="N138" s="70" t="str">
        <f>IFERROR(VLOOKUP(M138, LetterStyle!$A$2:$B$50, 2, 0),"")</f>
        <v/>
      </c>
      <c r="P138" s="70" t="str">
        <f>IFERROR(VLOOKUP(O138, LetterStyle!$A$2:$B$50, 2, 0),"")</f>
        <v/>
      </c>
    </row>
    <row r="139" spans="8:16" ht="15" customHeight="1" x14ac:dyDescent="0.25">
      <c r="H139" s="70" t="str">
        <f>IF(G139="","",VLOOKUP(G139,ICondition!$A$2:$B$50, 2, 0))</f>
        <v/>
      </c>
      <c r="J139" s="70" t="str">
        <f>IFERROR(VLOOKUP(I139, LetterStyle!$A$2:$B$50, 2, 0),"")</f>
        <v/>
      </c>
      <c r="L139" s="70" t="str">
        <f>IFERROR(VLOOKUP(K139, LetterStyle!$A$2:$B$50, 2, 0),"")</f>
        <v/>
      </c>
      <c r="N139" s="70" t="str">
        <f>IFERROR(VLOOKUP(M139, LetterStyle!$A$2:$B$50, 2, 0),"")</f>
        <v/>
      </c>
      <c r="P139" s="70" t="str">
        <f>IFERROR(VLOOKUP(O139, LetterStyle!$A$2:$B$50, 2, 0),"")</f>
        <v/>
      </c>
    </row>
    <row r="140" spans="8:16" ht="15" customHeight="1" x14ac:dyDescent="0.25">
      <c r="H140" s="70" t="str">
        <f>IF(G140="","",VLOOKUP(G140,ICondition!$A$2:$B$50, 2, 0))</f>
        <v/>
      </c>
      <c r="J140" s="70" t="str">
        <f>IFERROR(VLOOKUP(I140, LetterStyle!$A$2:$B$50, 2, 0),"")</f>
        <v/>
      </c>
      <c r="L140" s="70" t="str">
        <f>IFERROR(VLOOKUP(K140, LetterStyle!$A$2:$B$50, 2, 0),"")</f>
        <v/>
      </c>
      <c r="N140" s="70" t="str">
        <f>IFERROR(VLOOKUP(M140, LetterStyle!$A$2:$B$50, 2, 0),"")</f>
        <v/>
      </c>
      <c r="P140" s="70" t="str">
        <f>IFERROR(VLOOKUP(O140, LetterStyle!$A$2:$B$50, 2, 0),"")</f>
        <v/>
      </c>
    </row>
    <row r="141" spans="8:16" ht="15" customHeight="1" x14ac:dyDescent="0.25">
      <c r="H141" s="70" t="str">
        <f>IF(G141="","",VLOOKUP(G141,ICondition!$A$2:$B$50, 2, 0))</f>
        <v/>
      </c>
      <c r="J141" s="70" t="str">
        <f>IFERROR(VLOOKUP(I141, LetterStyle!$A$2:$B$50, 2, 0),"")</f>
        <v/>
      </c>
      <c r="L141" s="70" t="str">
        <f>IFERROR(VLOOKUP(K141, LetterStyle!$A$2:$B$50, 2, 0),"")</f>
        <v/>
      </c>
      <c r="N141" s="70" t="str">
        <f>IFERROR(VLOOKUP(M141, LetterStyle!$A$2:$B$50, 2, 0),"")</f>
        <v/>
      </c>
      <c r="P141" s="70" t="str">
        <f>IFERROR(VLOOKUP(O141, LetterStyle!$A$2:$B$50, 2, 0),"")</f>
        <v/>
      </c>
    </row>
    <row r="142" spans="8:16" ht="15" customHeight="1" x14ac:dyDescent="0.25">
      <c r="H142" s="70" t="str">
        <f>IF(G142="","",VLOOKUP(G142,ICondition!$A$2:$B$50, 2, 0))</f>
        <v/>
      </c>
      <c r="J142" s="70" t="str">
        <f>IFERROR(VLOOKUP(I142, LetterStyle!$A$2:$B$50, 2, 0),"")</f>
        <v/>
      </c>
      <c r="L142" s="70" t="str">
        <f>IFERROR(VLOOKUP(K142, LetterStyle!$A$2:$B$50, 2, 0),"")</f>
        <v/>
      </c>
      <c r="N142" s="70" t="str">
        <f>IFERROR(VLOOKUP(M142, LetterStyle!$A$2:$B$50, 2, 0),"")</f>
        <v/>
      </c>
      <c r="P142" s="70" t="str">
        <f>IFERROR(VLOOKUP(O142, LetterStyle!$A$2:$B$50, 2, 0),"")</f>
        <v/>
      </c>
    </row>
    <row r="143" spans="8:16" ht="15" customHeight="1" x14ac:dyDescent="0.25">
      <c r="H143" s="70" t="str">
        <f>IF(G143="","",VLOOKUP(G143,ICondition!$A$2:$B$50, 2, 0))</f>
        <v/>
      </c>
      <c r="J143" s="70" t="str">
        <f>IFERROR(VLOOKUP(I143, LetterStyle!$A$2:$B$50, 2, 0),"")</f>
        <v/>
      </c>
      <c r="L143" s="70" t="str">
        <f>IFERROR(VLOOKUP(K143, LetterStyle!$A$2:$B$50, 2, 0),"")</f>
        <v/>
      </c>
      <c r="N143" s="70" t="str">
        <f>IFERROR(VLOOKUP(M143, LetterStyle!$A$2:$B$50, 2, 0),"")</f>
        <v/>
      </c>
      <c r="P143" s="70" t="str">
        <f>IFERROR(VLOOKUP(O143, LetterStyle!$A$2:$B$50, 2, 0),"")</f>
        <v/>
      </c>
    </row>
    <row r="144" spans="8:16" ht="15" customHeight="1" x14ac:dyDescent="0.25">
      <c r="H144" s="70" t="str">
        <f>IF(G144="","",VLOOKUP(G144,ICondition!$A$2:$B$50, 2, 0))</f>
        <v/>
      </c>
      <c r="J144" s="70" t="str">
        <f>IFERROR(VLOOKUP(I144, LetterStyle!$A$2:$B$50, 2, 0),"")</f>
        <v/>
      </c>
      <c r="L144" s="70" t="str">
        <f>IFERROR(VLOOKUP(K144, LetterStyle!$A$2:$B$50, 2, 0),"")</f>
        <v/>
      </c>
      <c r="N144" s="70" t="str">
        <f>IFERROR(VLOOKUP(M144, LetterStyle!$A$2:$B$50, 2, 0),"")</f>
        <v/>
      </c>
      <c r="P144" s="70" t="str">
        <f>IFERROR(VLOOKUP(O144, LetterStyle!$A$2:$B$50, 2, 0),"")</f>
        <v/>
      </c>
    </row>
    <row r="145" spans="8:16" ht="15" customHeight="1" x14ac:dyDescent="0.25">
      <c r="H145" s="70" t="str">
        <f>IF(G145="","",VLOOKUP(G145,ICondition!$A$2:$B$50, 2, 0))</f>
        <v/>
      </c>
      <c r="J145" s="70" t="str">
        <f>IFERROR(VLOOKUP(I145, LetterStyle!$A$2:$B$50, 2, 0),"")</f>
        <v/>
      </c>
      <c r="L145" s="70" t="str">
        <f>IFERROR(VLOOKUP(K145, LetterStyle!$A$2:$B$50, 2, 0),"")</f>
        <v/>
      </c>
      <c r="N145" s="70" t="str">
        <f>IFERROR(VLOOKUP(M145, LetterStyle!$A$2:$B$50, 2, 0),"")</f>
        <v/>
      </c>
      <c r="P145" s="70" t="str">
        <f>IFERROR(VLOOKUP(O145, LetterStyle!$A$2:$B$50, 2, 0),"")</f>
        <v/>
      </c>
    </row>
    <row r="146" spans="8:16" ht="15" customHeight="1" x14ac:dyDescent="0.25">
      <c r="H146" s="70" t="str">
        <f>IF(G146="","",VLOOKUP(G146,ICondition!$A$2:$B$50, 2, 0))</f>
        <v/>
      </c>
      <c r="J146" s="70" t="str">
        <f>IFERROR(VLOOKUP(I146, LetterStyle!$A$2:$B$50, 2, 0),"")</f>
        <v/>
      </c>
      <c r="L146" s="70" t="str">
        <f>IFERROR(VLOOKUP(K146, LetterStyle!$A$2:$B$50, 2, 0),"")</f>
        <v/>
      </c>
      <c r="N146" s="70" t="str">
        <f>IFERROR(VLOOKUP(M146, LetterStyle!$A$2:$B$50, 2, 0),"")</f>
        <v/>
      </c>
      <c r="P146" s="70" t="str">
        <f>IFERROR(VLOOKUP(O146, LetterStyle!$A$2:$B$50, 2, 0),"")</f>
        <v/>
      </c>
    </row>
    <row r="147" spans="8:16" ht="15" customHeight="1" x14ac:dyDescent="0.25">
      <c r="H147" s="70" t="str">
        <f>IF(G147="","",VLOOKUP(G147,ICondition!$A$2:$B$50, 2, 0))</f>
        <v/>
      </c>
      <c r="J147" s="70" t="str">
        <f>IFERROR(VLOOKUP(I147, LetterStyle!$A$2:$B$50, 2, 0),"")</f>
        <v/>
      </c>
      <c r="L147" s="70" t="str">
        <f>IFERROR(VLOOKUP(K147, LetterStyle!$A$2:$B$50, 2, 0),"")</f>
        <v/>
      </c>
      <c r="N147" s="70" t="str">
        <f>IFERROR(VLOOKUP(M147, LetterStyle!$A$2:$B$50, 2, 0),"")</f>
        <v/>
      </c>
      <c r="P147" s="70" t="str">
        <f>IFERROR(VLOOKUP(O147, LetterStyle!$A$2:$B$50, 2, 0),"")</f>
        <v/>
      </c>
    </row>
    <row r="148" spans="8:16" ht="15" customHeight="1" x14ac:dyDescent="0.25">
      <c r="H148" s="70" t="str">
        <f>IF(G148="","",VLOOKUP(G148,ICondition!$A$2:$B$50, 2, 0))</f>
        <v/>
      </c>
      <c r="J148" s="70" t="str">
        <f>IFERROR(VLOOKUP(I148, LetterStyle!$A$2:$B$50, 2, 0),"")</f>
        <v/>
      </c>
      <c r="L148" s="70" t="str">
        <f>IFERROR(VLOOKUP(K148, LetterStyle!$A$2:$B$50, 2, 0),"")</f>
        <v/>
      </c>
      <c r="N148" s="70" t="str">
        <f>IFERROR(VLOOKUP(M148, LetterStyle!$A$2:$B$50, 2, 0),"")</f>
        <v/>
      </c>
      <c r="P148" s="70" t="str">
        <f>IFERROR(VLOOKUP(O148, LetterStyle!$A$2:$B$50, 2, 0),"")</f>
        <v/>
      </c>
    </row>
    <row r="149" spans="8:16" ht="15" customHeight="1" x14ac:dyDescent="0.25">
      <c r="H149" s="70" t="str">
        <f>IF(G149="","",VLOOKUP(G149,ICondition!$A$2:$B$50, 2, 0))</f>
        <v/>
      </c>
      <c r="J149" s="70" t="str">
        <f>IFERROR(VLOOKUP(I149, LetterStyle!$A$2:$B$50, 2, 0),"")</f>
        <v/>
      </c>
      <c r="L149" s="70" t="str">
        <f>IFERROR(VLOOKUP(K149, LetterStyle!$A$2:$B$50, 2, 0),"")</f>
        <v/>
      </c>
      <c r="N149" s="70" t="str">
        <f>IFERROR(VLOOKUP(M149, LetterStyle!$A$2:$B$50, 2, 0),"")</f>
        <v/>
      </c>
      <c r="P149" s="70" t="str">
        <f>IFERROR(VLOOKUP(O149, LetterStyle!$A$2:$B$50, 2, 0),"")</f>
        <v/>
      </c>
    </row>
    <row r="150" spans="8:16" ht="15" customHeight="1" x14ac:dyDescent="0.25">
      <c r="H150" s="70" t="str">
        <f>IF(G150="","",VLOOKUP(G150,ICondition!$A$2:$B$50, 2, 0))</f>
        <v/>
      </c>
      <c r="J150" s="70" t="str">
        <f>IFERROR(VLOOKUP(I150, LetterStyle!$A$2:$B$50, 2, 0),"")</f>
        <v/>
      </c>
      <c r="L150" s="70" t="str">
        <f>IFERROR(VLOOKUP(K150, LetterStyle!$A$2:$B$50, 2, 0),"")</f>
        <v/>
      </c>
      <c r="N150" s="70" t="str">
        <f>IFERROR(VLOOKUP(M150, LetterStyle!$A$2:$B$50, 2, 0),"")</f>
        <v/>
      </c>
      <c r="P150" s="70" t="str">
        <f>IFERROR(VLOOKUP(O150, LetterStyle!$A$2:$B$50, 2, 0),"")</f>
        <v/>
      </c>
    </row>
    <row r="151" spans="8:16" ht="15" customHeight="1" x14ac:dyDescent="0.25">
      <c r="H151" s="70" t="str">
        <f>IF(G151="","",VLOOKUP(G151,ICondition!$A$2:$B$50, 2, 0))</f>
        <v/>
      </c>
      <c r="J151" s="70" t="str">
        <f>IFERROR(VLOOKUP(I151, LetterStyle!$A$2:$B$50, 2, 0),"")</f>
        <v/>
      </c>
      <c r="L151" s="70" t="str">
        <f>IFERROR(VLOOKUP(K151, LetterStyle!$A$2:$B$50, 2, 0),"")</f>
        <v/>
      </c>
      <c r="N151" s="70" t="str">
        <f>IFERROR(VLOOKUP(M151, LetterStyle!$A$2:$B$50, 2, 0),"")</f>
        <v/>
      </c>
      <c r="P151" s="70" t="str">
        <f>IFERROR(VLOOKUP(O151, LetterStyle!$A$2:$B$50, 2, 0),"")</f>
        <v/>
      </c>
    </row>
    <row r="152" spans="8:16" ht="15" customHeight="1" x14ac:dyDescent="0.25">
      <c r="H152" s="70" t="str">
        <f>IF(G152="","",VLOOKUP(G152,ICondition!$A$2:$B$50, 2, 0))</f>
        <v/>
      </c>
      <c r="J152" s="70" t="str">
        <f>IFERROR(VLOOKUP(I152, LetterStyle!$A$2:$B$50, 2, 0),"")</f>
        <v/>
      </c>
      <c r="L152" s="70" t="str">
        <f>IFERROR(VLOOKUP(K152, LetterStyle!$A$2:$B$50, 2, 0),"")</f>
        <v/>
      </c>
      <c r="N152" s="70" t="str">
        <f>IFERROR(VLOOKUP(M152, LetterStyle!$A$2:$B$50, 2, 0),"")</f>
        <v/>
      </c>
      <c r="P152" s="70" t="str">
        <f>IFERROR(VLOOKUP(O152, LetterStyle!$A$2:$B$50, 2, 0),"")</f>
        <v/>
      </c>
    </row>
    <row r="153" spans="8:16" ht="15" customHeight="1" x14ac:dyDescent="0.25">
      <c r="H153" s="70" t="str">
        <f>IF(G153="","",VLOOKUP(G153,ICondition!$A$2:$B$50, 2, 0))</f>
        <v/>
      </c>
      <c r="J153" s="70" t="str">
        <f>IFERROR(VLOOKUP(I153, LetterStyle!$A$2:$B$50, 2, 0),"")</f>
        <v/>
      </c>
      <c r="L153" s="70" t="str">
        <f>IFERROR(VLOOKUP(K153, LetterStyle!$A$2:$B$50, 2, 0),"")</f>
        <v/>
      </c>
      <c r="N153" s="70" t="str">
        <f>IFERROR(VLOOKUP(M153, LetterStyle!$A$2:$B$50, 2, 0),"")</f>
        <v/>
      </c>
      <c r="P153" s="70" t="str">
        <f>IFERROR(VLOOKUP(O153, LetterStyle!$A$2:$B$50, 2, 0),"")</f>
        <v/>
      </c>
    </row>
    <row r="154" spans="8:16" ht="15" customHeight="1" x14ac:dyDescent="0.25">
      <c r="H154" s="70" t="str">
        <f>IF(G154="","",VLOOKUP(G154,ICondition!$A$2:$B$50, 2, 0))</f>
        <v/>
      </c>
      <c r="J154" s="70" t="str">
        <f>IFERROR(VLOOKUP(I154, LetterStyle!$A$2:$B$50, 2, 0),"")</f>
        <v/>
      </c>
      <c r="L154" s="70" t="str">
        <f>IFERROR(VLOOKUP(K154, LetterStyle!$A$2:$B$50, 2, 0),"")</f>
        <v/>
      </c>
      <c r="N154" s="70" t="str">
        <f>IFERROR(VLOOKUP(M154, LetterStyle!$A$2:$B$50, 2, 0),"")</f>
        <v/>
      </c>
      <c r="P154" s="70" t="str">
        <f>IFERROR(VLOOKUP(O154, LetterStyle!$A$2:$B$50, 2, 0),"")</f>
        <v/>
      </c>
    </row>
    <row r="155" spans="8:16" ht="15" customHeight="1" x14ac:dyDescent="0.25">
      <c r="H155" s="70" t="str">
        <f>IF(G155="","",VLOOKUP(G155,ICondition!$A$2:$B$50, 2, 0))</f>
        <v/>
      </c>
      <c r="J155" s="70" t="str">
        <f>IFERROR(VLOOKUP(I155, LetterStyle!$A$2:$B$50, 2, 0),"")</f>
        <v/>
      </c>
      <c r="L155" s="70" t="str">
        <f>IFERROR(VLOOKUP(K155, LetterStyle!$A$2:$B$50, 2, 0),"")</f>
        <v/>
      </c>
      <c r="N155" s="70" t="str">
        <f>IFERROR(VLOOKUP(M155, LetterStyle!$A$2:$B$50, 2, 0),"")</f>
        <v/>
      </c>
      <c r="P155" s="70" t="str">
        <f>IFERROR(VLOOKUP(O155, LetterStyle!$A$2:$B$50, 2, 0),"")</f>
        <v/>
      </c>
    </row>
    <row r="156" spans="8:16" ht="15" customHeight="1" x14ac:dyDescent="0.25">
      <c r="H156" s="70" t="str">
        <f>IF(G156="","",VLOOKUP(G156,ICondition!$A$2:$B$50, 2, 0))</f>
        <v/>
      </c>
      <c r="J156" s="70" t="str">
        <f>IFERROR(VLOOKUP(I156, LetterStyle!$A$2:$B$50, 2, 0),"")</f>
        <v/>
      </c>
      <c r="L156" s="70" t="str">
        <f>IFERROR(VLOOKUP(K156, LetterStyle!$A$2:$B$50, 2, 0),"")</f>
        <v/>
      </c>
      <c r="N156" s="70" t="str">
        <f>IFERROR(VLOOKUP(M156, LetterStyle!$A$2:$B$50, 2, 0),"")</f>
        <v/>
      </c>
      <c r="P156" s="70" t="str">
        <f>IFERROR(VLOOKUP(O156, LetterStyle!$A$2:$B$50, 2, 0),"")</f>
        <v/>
      </c>
    </row>
    <row r="157" spans="8:16" ht="15" customHeight="1" x14ac:dyDescent="0.25">
      <c r="H157" s="70" t="str">
        <f>IF(G157="","",VLOOKUP(G157,ICondition!$A$2:$B$50, 2, 0))</f>
        <v/>
      </c>
      <c r="J157" s="70" t="str">
        <f>IFERROR(VLOOKUP(I157, LetterStyle!$A$2:$B$50, 2, 0),"")</f>
        <v/>
      </c>
      <c r="L157" s="70" t="str">
        <f>IFERROR(VLOOKUP(K157, LetterStyle!$A$2:$B$50, 2, 0),"")</f>
        <v/>
      </c>
      <c r="N157" s="70" t="str">
        <f>IFERROR(VLOOKUP(M157, LetterStyle!$A$2:$B$50, 2, 0),"")</f>
        <v/>
      </c>
      <c r="P157" s="70" t="str">
        <f>IFERROR(VLOOKUP(O157, LetterStyle!$A$2:$B$50, 2, 0),"")</f>
        <v/>
      </c>
    </row>
    <row r="158" spans="8:16" ht="15" customHeight="1" x14ac:dyDescent="0.25">
      <c r="H158" s="70" t="str">
        <f>IF(G158="","",VLOOKUP(G158,ICondition!$A$2:$B$50, 2, 0))</f>
        <v/>
      </c>
      <c r="J158" s="70" t="str">
        <f>IFERROR(VLOOKUP(I158, LetterStyle!$A$2:$B$50, 2, 0),"")</f>
        <v/>
      </c>
      <c r="L158" s="70" t="str">
        <f>IFERROR(VLOOKUP(K158, LetterStyle!$A$2:$B$50, 2, 0),"")</f>
        <v/>
      </c>
      <c r="N158" s="70" t="str">
        <f>IFERROR(VLOOKUP(M158, LetterStyle!$A$2:$B$50, 2, 0),"")</f>
        <v/>
      </c>
      <c r="P158" s="70" t="str">
        <f>IFERROR(VLOOKUP(O158, LetterStyle!$A$2:$B$50, 2, 0),"")</f>
        <v/>
      </c>
    </row>
    <row r="159" spans="8:16" ht="15" customHeight="1" x14ac:dyDescent="0.25">
      <c r="H159" s="70" t="str">
        <f>IF(G159="","",VLOOKUP(G159,ICondition!$A$2:$B$50, 2, 0))</f>
        <v/>
      </c>
      <c r="J159" s="70" t="str">
        <f>IFERROR(VLOOKUP(I159, LetterStyle!$A$2:$B$50, 2, 0),"")</f>
        <v/>
      </c>
      <c r="L159" s="70" t="str">
        <f>IFERROR(VLOOKUP(K159, LetterStyle!$A$2:$B$50, 2, 0),"")</f>
        <v/>
      </c>
      <c r="N159" s="70" t="str">
        <f>IFERROR(VLOOKUP(M159, LetterStyle!$A$2:$B$50, 2, 0),"")</f>
        <v/>
      </c>
      <c r="P159" s="70" t="str">
        <f>IFERROR(VLOOKUP(O159, LetterStyle!$A$2:$B$50, 2, 0),"")</f>
        <v/>
      </c>
    </row>
    <row r="160" spans="8:16" ht="15" customHeight="1" x14ac:dyDescent="0.25">
      <c r="H160" s="70" t="str">
        <f>IF(G160="","",VLOOKUP(G160,ICondition!$A$2:$B$50, 2, 0))</f>
        <v/>
      </c>
      <c r="J160" s="70" t="str">
        <f>IFERROR(VLOOKUP(I160, LetterStyle!$A$2:$B$50, 2, 0),"")</f>
        <v/>
      </c>
      <c r="L160" s="70" t="str">
        <f>IFERROR(VLOOKUP(K160, LetterStyle!$A$2:$B$50, 2, 0),"")</f>
        <v/>
      </c>
      <c r="N160" s="70" t="str">
        <f>IFERROR(VLOOKUP(M160, LetterStyle!$A$2:$B$50, 2, 0),"")</f>
        <v/>
      </c>
      <c r="P160" s="70" t="str">
        <f>IFERROR(VLOOKUP(O160, LetterStyle!$A$2:$B$50, 2, 0),"")</f>
        <v/>
      </c>
    </row>
    <row r="161" spans="8:16" ht="15" customHeight="1" x14ac:dyDescent="0.25">
      <c r="H161" s="70" t="str">
        <f>IF(G161="","",VLOOKUP(G161,ICondition!$A$2:$B$50, 2, 0))</f>
        <v/>
      </c>
      <c r="J161" s="70" t="str">
        <f>IFERROR(VLOOKUP(I161, LetterStyle!$A$2:$B$50, 2, 0),"")</f>
        <v/>
      </c>
      <c r="L161" s="70" t="str">
        <f>IFERROR(VLOOKUP(K161, LetterStyle!$A$2:$B$50, 2, 0),"")</f>
        <v/>
      </c>
      <c r="N161" s="70" t="str">
        <f>IFERROR(VLOOKUP(M161, LetterStyle!$A$2:$B$50, 2, 0),"")</f>
        <v/>
      </c>
      <c r="P161" s="70" t="str">
        <f>IFERROR(VLOOKUP(O161, LetterStyle!$A$2:$B$50, 2, 0),"")</f>
        <v/>
      </c>
    </row>
    <row r="162" spans="8:16" ht="15" customHeight="1" x14ac:dyDescent="0.25">
      <c r="H162" s="70" t="str">
        <f>IF(G162="","",VLOOKUP(G162,ICondition!$A$2:$B$50, 2, 0))</f>
        <v/>
      </c>
      <c r="J162" s="70" t="str">
        <f>IFERROR(VLOOKUP(I162, LetterStyle!$A$2:$B$50, 2, 0),"")</f>
        <v/>
      </c>
      <c r="L162" s="70" t="str">
        <f>IFERROR(VLOOKUP(K162, LetterStyle!$A$2:$B$50, 2, 0),"")</f>
        <v/>
      </c>
      <c r="N162" s="70" t="str">
        <f>IFERROR(VLOOKUP(M162, LetterStyle!$A$2:$B$50, 2, 0),"")</f>
        <v/>
      </c>
      <c r="P162" s="70" t="str">
        <f>IFERROR(VLOOKUP(O162, LetterStyle!$A$2:$B$50, 2, 0),"")</f>
        <v/>
      </c>
    </row>
    <row r="163" spans="8:16" ht="15" customHeight="1" x14ac:dyDescent="0.25">
      <c r="H163" s="70" t="str">
        <f>IF(G163="","",VLOOKUP(G163,ICondition!$A$2:$B$50, 2, 0))</f>
        <v/>
      </c>
      <c r="J163" s="70" t="str">
        <f>IFERROR(VLOOKUP(I163, LetterStyle!$A$2:$B$50, 2, 0),"")</f>
        <v/>
      </c>
      <c r="L163" s="70" t="str">
        <f>IFERROR(VLOOKUP(K163, LetterStyle!$A$2:$B$50, 2, 0),"")</f>
        <v/>
      </c>
      <c r="N163" s="70" t="str">
        <f>IFERROR(VLOOKUP(M163, LetterStyle!$A$2:$B$50, 2, 0),"")</f>
        <v/>
      </c>
      <c r="P163" s="70" t="str">
        <f>IFERROR(VLOOKUP(O163, LetterStyle!$A$2:$B$50, 2, 0),"")</f>
        <v/>
      </c>
    </row>
    <row r="164" spans="8:16" ht="15" customHeight="1" x14ac:dyDescent="0.25">
      <c r="H164" s="70" t="str">
        <f>IF(G164="","",VLOOKUP(G164,ICondition!$A$2:$B$50, 2, 0))</f>
        <v/>
      </c>
      <c r="J164" s="70" t="str">
        <f>IFERROR(VLOOKUP(I164, LetterStyle!$A$2:$B$50, 2, 0),"")</f>
        <v/>
      </c>
      <c r="L164" s="70" t="str">
        <f>IFERROR(VLOOKUP(K164, LetterStyle!$A$2:$B$50, 2, 0),"")</f>
        <v/>
      </c>
      <c r="N164" s="70" t="str">
        <f>IFERROR(VLOOKUP(M164, LetterStyle!$A$2:$B$50, 2, 0),"")</f>
        <v/>
      </c>
      <c r="P164" s="70" t="str">
        <f>IFERROR(VLOOKUP(O164, LetterStyle!$A$2:$B$50, 2, 0),"")</f>
        <v/>
      </c>
    </row>
    <row r="165" spans="8:16" ht="15" customHeight="1" x14ac:dyDescent="0.25">
      <c r="H165" s="70" t="str">
        <f>IF(G165="","",VLOOKUP(G165,ICondition!$A$2:$B$50, 2, 0))</f>
        <v/>
      </c>
      <c r="J165" s="70" t="str">
        <f>IFERROR(VLOOKUP(I165, LetterStyle!$A$2:$B$50, 2, 0),"")</f>
        <v/>
      </c>
      <c r="L165" s="70" t="str">
        <f>IFERROR(VLOOKUP(K165, LetterStyle!$A$2:$B$50, 2, 0),"")</f>
        <v/>
      </c>
      <c r="N165" s="70" t="str">
        <f>IFERROR(VLOOKUP(M165, LetterStyle!$A$2:$B$50, 2, 0),"")</f>
        <v/>
      </c>
      <c r="P165" s="70" t="str">
        <f>IFERROR(VLOOKUP(O165, LetterStyle!$A$2:$B$50, 2, 0),"")</f>
        <v/>
      </c>
    </row>
    <row r="166" spans="8:16" ht="15" customHeight="1" x14ac:dyDescent="0.25">
      <c r="H166" s="70" t="str">
        <f>IF(G166="","",VLOOKUP(G166,ICondition!$A$2:$B$50, 2, 0))</f>
        <v/>
      </c>
      <c r="J166" s="70" t="str">
        <f>IFERROR(VLOOKUP(I166, LetterStyle!$A$2:$B$50, 2, 0),"")</f>
        <v/>
      </c>
      <c r="L166" s="70" t="str">
        <f>IFERROR(VLOOKUP(K166, LetterStyle!$A$2:$B$50, 2, 0),"")</f>
        <v/>
      </c>
      <c r="N166" s="70" t="str">
        <f>IFERROR(VLOOKUP(M166, LetterStyle!$A$2:$B$50, 2, 0),"")</f>
        <v/>
      </c>
      <c r="P166" s="70" t="str">
        <f>IFERROR(VLOOKUP(O166, LetterStyle!$A$2:$B$50, 2, 0),"")</f>
        <v/>
      </c>
    </row>
    <row r="167" spans="8:16" ht="15" customHeight="1" x14ac:dyDescent="0.25">
      <c r="H167" s="70" t="str">
        <f>IF(G167="","",VLOOKUP(G167,ICondition!$A$2:$B$50, 2, 0))</f>
        <v/>
      </c>
      <c r="J167" s="70" t="str">
        <f>IFERROR(VLOOKUP(I167, LetterStyle!$A$2:$B$50, 2, 0),"")</f>
        <v/>
      </c>
      <c r="L167" s="70" t="str">
        <f>IFERROR(VLOOKUP(K167, LetterStyle!$A$2:$B$50, 2, 0),"")</f>
        <v/>
      </c>
      <c r="N167" s="70" t="str">
        <f>IFERROR(VLOOKUP(M167, LetterStyle!$A$2:$B$50, 2, 0),"")</f>
        <v/>
      </c>
      <c r="P167" s="70" t="str">
        <f>IFERROR(VLOOKUP(O167, LetterStyle!$A$2:$B$50, 2, 0),"")</f>
        <v/>
      </c>
    </row>
    <row r="168" spans="8:16" ht="15" customHeight="1" x14ac:dyDescent="0.25">
      <c r="H168" s="70" t="str">
        <f>IF(G168="","",VLOOKUP(G168,ICondition!$A$2:$B$50, 2, 0))</f>
        <v/>
      </c>
      <c r="J168" s="70" t="str">
        <f>IFERROR(VLOOKUP(I168, LetterStyle!$A$2:$B$50, 2, 0),"")</f>
        <v/>
      </c>
      <c r="L168" s="70" t="str">
        <f>IFERROR(VLOOKUP(K168, LetterStyle!$A$2:$B$50, 2, 0),"")</f>
        <v/>
      </c>
      <c r="N168" s="70" t="str">
        <f>IFERROR(VLOOKUP(M168, LetterStyle!$A$2:$B$50, 2, 0),"")</f>
        <v/>
      </c>
      <c r="P168" s="70" t="str">
        <f>IFERROR(VLOOKUP(O168, LetterStyle!$A$2:$B$50, 2, 0),"")</f>
        <v/>
      </c>
    </row>
    <row r="169" spans="8:16" ht="15" customHeight="1" x14ac:dyDescent="0.25">
      <c r="H169" s="70" t="str">
        <f>IF(G169="","",VLOOKUP(G169,ICondition!$A$2:$B$50, 2, 0))</f>
        <v/>
      </c>
      <c r="J169" s="70" t="str">
        <f>IFERROR(VLOOKUP(I169, LetterStyle!$A$2:$B$50, 2, 0),"")</f>
        <v/>
      </c>
      <c r="L169" s="70" t="str">
        <f>IFERROR(VLOOKUP(K169, LetterStyle!$A$2:$B$50, 2, 0),"")</f>
        <v/>
      </c>
      <c r="N169" s="70" t="str">
        <f>IFERROR(VLOOKUP(M169, LetterStyle!$A$2:$B$50, 2, 0),"")</f>
        <v/>
      </c>
      <c r="P169" s="70" t="str">
        <f>IFERROR(VLOOKUP(O169, LetterStyle!$A$2:$B$50, 2, 0),"")</f>
        <v/>
      </c>
    </row>
    <row r="170" spans="8:16" ht="15" customHeight="1" x14ac:dyDescent="0.25">
      <c r="H170" s="70" t="str">
        <f>IF(G170="","",VLOOKUP(G170,ICondition!$A$2:$B$50, 2, 0))</f>
        <v/>
      </c>
      <c r="J170" s="70" t="str">
        <f>IFERROR(VLOOKUP(I170, LetterStyle!$A$2:$B$50, 2, 0),"")</f>
        <v/>
      </c>
      <c r="L170" s="70" t="str">
        <f>IFERROR(VLOOKUP(K170, LetterStyle!$A$2:$B$50, 2, 0),"")</f>
        <v/>
      </c>
      <c r="N170" s="70" t="str">
        <f>IFERROR(VLOOKUP(M170, LetterStyle!$A$2:$B$50, 2, 0),"")</f>
        <v/>
      </c>
      <c r="P170" s="70" t="str">
        <f>IFERROR(VLOOKUP(O170, LetterStyle!$A$2:$B$50, 2, 0),"")</f>
        <v/>
      </c>
    </row>
    <row r="171" spans="8:16" ht="15" customHeight="1" x14ac:dyDescent="0.25">
      <c r="H171" s="70" t="str">
        <f>IF(G171="","",VLOOKUP(G171,ICondition!$A$2:$B$50, 2, 0))</f>
        <v/>
      </c>
      <c r="J171" s="70" t="str">
        <f>IFERROR(VLOOKUP(I171, LetterStyle!$A$2:$B$50, 2, 0),"")</f>
        <v/>
      </c>
      <c r="L171" s="70" t="str">
        <f>IFERROR(VLOOKUP(K171, LetterStyle!$A$2:$B$50, 2, 0),"")</f>
        <v/>
      </c>
      <c r="N171" s="70" t="str">
        <f>IFERROR(VLOOKUP(M171, LetterStyle!$A$2:$B$50, 2, 0),"")</f>
        <v/>
      </c>
      <c r="P171" s="70" t="str">
        <f>IFERROR(VLOOKUP(O171, LetterStyle!$A$2:$B$50, 2, 0),"")</f>
        <v/>
      </c>
    </row>
    <row r="172" spans="8:16" ht="15" customHeight="1" x14ac:dyDescent="0.25">
      <c r="H172" s="70" t="str">
        <f>IF(G172="","",VLOOKUP(G172,ICondition!$A$2:$B$50, 2, 0))</f>
        <v/>
      </c>
      <c r="J172" s="70" t="str">
        <f>IFERROR(VLOOKUP(I172, LetterStyle!$A$2:$B$50, 2, 0),"")</f>
        <v/>
      </c>
      <c r="L172" s="70" t="str">
        <f>IFERROR(VLOOKUP(K172, LetterStyle!$A$2:$B$50, 2, 0),"")</f>
        <v/>
      </c>
      <c r="N172" s="70" t="str">
        <f>IFERROR(VLOOKUP(M172, LetterStyle!$A$2:$B$50, 2, 0),"")</f>
        <v/>
      </c>
      <c r="P172" s="70" t="str">
        <f>IFERROR(VLOOKUP(O172, LetterStyle!$A$2:$B$50, 2, 0),"")</f>
        <v/>
      </c>
    </row>
    <row r="173" spans="8:16" ht="15" customHeight="1" x14ac:dyDescent="0.25">
      <c r="H173" s="70" t="str">
        <f>IF(G173="","",VLOOKUP(G173,ICondition!$A$2:$B$50, 2, 0))</f>
        <v/>
      </c>
      <c r="J173" s="70" t="str">
        <f>IFERROR(VLOOKUP(I173, LetterStyle!$A$2:$B$50, 2, 0),"")</f>
        <v/>
      </c>
      <c r="L173" s="70" t="str">
        <f>IFERROR(VLOOKUP(K173, LetterStyle!$A$2:$B$50, 2, 0),"")</f>
        <v/>
      </c>
      <c r="N173" s="70" t="str">
        <f>IFERROR(VLOOKUP(M173, LetterStyle!$A$2:$B$50, 2, 0),"")</f>
        <v/>
      </c>
      <c r="P173" s="70" t="str">
        <f>IFERROR(VLOOKUP(O173, LetterStyle!$A$2:$B$50, 2, 0),"")</f>
        <v/>
      </c>
    </row>
    <row r="174" spans="8:16" ht="15" customHeight="1" x14ac:dyDescent="0.25">
      <c r="H174" s="70" t="str">
        <f>IF(G174="","",VLOOKUP(G174,ICondition!$A$2:$B$50, 2, 0))</f>
        <v/>
      </c>
      <c r="J174" s="70" t="str">
        <f>IFERROR(VLOOKUP(I174, LetterStyle!$A$2:$B$50, 2, 0),"")</f>
        <v/>
      </c>
      <c r="L174" s="70" t="str">
        <f>IFERROR(VLOOKUP(K174, LetterStyle!$A$2:$B$50, 2, 0),"")</f>
        <v/>
      </c>
      <c r="N174" s="70" t="str">
        <f>IFERROR(VLOOKUP(M174, LetterStyle!$A$2:$B$50, 2, 0),"")</f>
        <v/>
      </c>
      <c r="P174" s="70" t="str">
        <f>IFERROR(VLOOKUP(O174, LetterStyle!$A$2:$B$50, 2, 0),"")</f>
        <v/>
      </c>
    </row>
    <row r="175" spans="8:16" ht="15" customHeight="1" x14ac:dyDescent="0.25">
      <c r="H175" s="70" t="str">
        <f>IF(G175="","",VLOOKUP(G175,ICondition!$A$2:$B$50, 2, 0))</f>
        <v/>
      </c>
      <c r="J175" s="70" t="str">
        <f>IFERROR(VLOOKUP(I175, LetterStyle!$A$2:$B$50, 2, 0),"")</f>
        <v/>
      </c>
      <c r="L175" s="70" t="str">
        <f>IFERROR(VLOOKUP(K175, LetterStyle!$A$2:$B$50, 2, 0),"")</f>
        <v/>
      </c>
      <c r="N175" s="70" t="str">
        <f>IFERROR(VLOOKUP(M175, LetterStyle!$A$2:$B$50, 2, 0),"")</f>
        <v/>
      </c>
      <c r="P175" s="70" t="str">
        <f>IFERROR(VLOOKUP(O175, LetterStyle!$A$2:$B$50, 2, 0),"")</f>
        <v/>
      </c>
    </row>
    <row r="176" spans="8:16" ht="15" customHeight="1" x14ac:dyDescent="0.25">
      <c r="H176" s="70" t="str">
        <f>IF(G176="","",VLOOKUP(G176,ICondition!$A$2:$B$50, 2, 0))</f>
        <v/>
      </c>
      <c r="J176" s="70" t="str">
        <f>IFERROR(VLOOKUP(I176, LetterStyle!$A$2:$B$50, 2, 0),"")</f>
        <v/>
      </c>
      <c r="L176" s="70" t="str">
        <f>IFERROR(VLOOKUP(K176, LetterStyle!$A$2:$B$50, 2, 0),"")</f>
        <v/>
      </c>
      <c r="N176" s="70" t="str">
        <f>IFERROR(VLOOKUP(M176, LetterStyle!$A$2:$B$50, 2, 0),"")</f>
        <v/>
      </c>
      <c r="P176" s="70" t="str">
        <f>IFERROR(VLOOKUP(O176, LetterStyle!$A$2:$B$50, 2, 0),"")</f>
        <v/>
      </c>
    </row>
    <row r="177" spans="8:16" ht="15" customHeight="1" x14ac:dyDescent="0.25">
      <c r="H177" s="70" t="str">
        <f>IF(G177="","",VLOOKUP(G177,ICondition!$A$2:$B$50, 2, 0))</f>
        <v/>
      </c>
      <c r="J177" s="70" t="str">
        <f>IFERROR(VLOOKUP(I177, LetterStyle!$A$2:$B$50, 2, 0),"")</f>
        <v/>
      </c>
      <c r="L177" s="70" t="str">
        <f>IFERROR(VLOOKUP(K177, LetterStyle!$A$2:$B$50, 2, 0),"")</f>
        <v/>
      </c>
      <c r="N177" s="70" t="str">
        <f>IFERROR(VLOOKUP(M177, LetterStyle!$A$2:$B$50, 2, 0),"")</f>
        <v/>
      </c>
      <c r="P177" s="70" t="str">
        <f>IFERROR(VLOOKUP(O177, LetterStyle!$A$2:$B$50, 2, 0),"")</f>
        <v/>
      </c>
    </row>
    <row r="178" spans="8:16" ht="15" customHeight="1" x14ac:dyDescent="0.25">
      <c r="H178" s="70" t="str">
        <f>IF(G178="","",VLOOKUP(G178,ICondition!$A$2:$B$50, 2, 0))</f>
        <v/>
      </c>
      <c r="J178" s="70" t="str">
        <f>IFERROR(VLOOKUP(I178, LetterStyle!$A$2:$B$50, 2, 0),"")</f>
        <v/>
      </c>
      <c r="L178" s="70" t="str">
        <f>IFERROR(VLOOKUP(K178, LetterStyle!$A$2:$B$50, 2, 0),"")</f>
        <v/>
      </c>
      <c r="N178" s="70" t="str">
        <f>IFERROR(VLOOKUP(M178, LetterStyle!$A$2:$B$50, 2, 0),"")</f>
        <v/>
      </c>
      <c r="P178" s="70" t="str">
        <f>IFERROR(VLOOKUP(O178, LetterStyle!$A$2:$B$50, 2, 0),"")</f>
        <v/>
      </c>
    </row>
    <row r="179" spans="8:16" ht="15" customHeight="1" x14ac:dyDescent="0.25">
      <c r="H179" s="70" t="str">
        <f>IF(G179="","",VLOOKUP(G179,ICondition!$A$2:$B$50, 2, 0))</f>
        <v/>
      </c>
      <c r="J179" s="70" t="str">
        <f>IFERROR(VLOOKUP(I179, LetterStyle!$A$2:$B$50, 2, 0),"")</f>
        <v/>
      </c>
      <c r="L179" s="70" t="str">
        <f>IFERROR(VLOOKUP(K179, LetterStyle!$A$2:$B$50, 2, 0),"")</f>
        <v/>
      </c>
      <c r="N179" s="70" t="str">
        <f>IFERROR(VLOOKUP(M179, LetterStyle!$A$2:$B$50, 2, 0),"")</f>
        <v/>
      </c>
      <c r="P179" s="70" t="str">
        <f>IFERROR(VLOOKUP(O179, LetterStyle!$A$2:$B$50, 2, 0),"")</f>
        <v/>
      </c>
    </row>
    <row r="180" spans="8:16" ht="15" customHeight="1" x14ac:dyDescent="0.25">
      <c r="H180" s="70" t="str">
        <f>IF(G180="","",VLOOKUP(G180,ICondition!$A$2:$B$50, 2, 0))</f>
        <v/>
      </c>
      <c r="J180" s="70" t="str">
        <f>IFERROR(VLOOKUP(I180, LetterStyle!$A$2:$B$50, 2, 0),"")</f>
        <v/>
      </c>
      <c r="L180" s="70" t="str">
        <f>IFERROR(VLOOKUP(K180, LetterStyle!$A$2:$B$50, 2, 0),"")</f>
        <v/>
      </c>
      <c r="N180" s="70" t="str">
        <f>IFERROR(VLOOKUP(M180, LetterStyle!$A$2:$B$50, 2, 0),"")</f>
        <v/>
      </c>
      <c r="P180" s="70" t="str">
        <f>IFERROR(VLOOKUP(O180, LetterStyle!$A$2:$B$50, 2, 0),"")</f>
        <v/>
      </c>
    </row>
    <row r="181" spans="8:16" ht="15" customHeight="1" x14ac:dyDescent="0.25">
      <c r="H181" s="70" t="str">
        <f>IF(G181="","",VLOOKUP(G181,ICondition!$A$2:$B$50, 2, 0))</f>
        <v/>
      </c>
      <c r="J181" s="70" t="str">
        <f>IFERROR(VLOOKUP(I181, LetterStyle!$A$2:$B$50, 2, 0),"")</f>
        <v/>
      </c>
      <c r="L181" s="70" t="str">
        <f>IFERROR(VLOOKUP(K181, LetterStyle!$A$2:$B$50, 2, 0),"")</f>
        <v/>
      </c>
      <c r="N181" s="70" t="str">
        <f>IFERROR(VLOOKUP(M181, LetterStyle!$A$2:$B$50, 2, 0),"")</f>
        <v/>
      </c>
      <c r="P181" s="70" t="str">
        <f>IFERROR(VLOOKUP(O181, LetterStyle!$A$2:$B$50, 2, 0),"")</f>
        <v/>
      </c>
    </row>
    <row r="182" spans="8:16" ht="15" customHeight="1" x14ac:dyDescent="0.25">
      <c r="H182" s="70" t="str">
        <f>IF(G182="","",VLOOKUP(G182,ICondition!$A$2:$B$50, 2, 0))</f>
        <v/>
      </c>
      <c r="J182" s="70" t="str">
        <f>IFERROR(VLOOKUP(I182, LetterStyle!$A$2:$B$50, 2, 0),"")</f>
        <v/>
      </c>
      <c r="L182" s="70" t="str">
        <f>IFERROR(VLOOKUP(K182, LetterStyle!$A$2:$B$50, 2, 0),"")</f>
        <v/>
      </c>
      <c r="N182" s="70" t="str">
        <f>IFERROR(VLOOKUP(M182, LetterStyle!$A$2:$B$50, 2, 0),"")</f>
        <v/>
      </c>
      <c r="P182" s="70" t="str">
        <f>IFERROR(VLOOKUP(O182, LetterStyle!$A$2:$B$50, 2, 0),"")</f>
        <v/>
      </c>
    </row>
    <row r="183" spans="8:16" ht="15" customHeight="1" x14ac:dyDescent="0.25">
      <c r="H183" s="70" t="str">
        <f>IF(G183="","",VLOOKUP(G183,ICondition!$A$2:$B$50, 2, 0))</f>
        <v/>
      </c>
      <c r="J183" s="70" t="str">
        <f>IFERROR(VLOOKUP(I183, LetterStyle!$A$2:$B$50, 2, 0),"")</f>
        <v/>
      </c>
      <c r="L183" s="70" t="str">
        <f>IFERROR(VLOOKUP(K183, LetterStyle!$A$2:$B$50, 2, 0),"")</f>
        <v/>
      </c>
      <c r="N183" s="70" t="str">
        <f>IFERROR(VLOOKUP(M183, LetterStyle!$A$2:$B$50, 2, 0),"")</f>
        <v/>
      </c>
      <c r="P183" s="70" t="str">
        <f>IFERROR(VLOOKUP(O183, LetterStyle!$A$2:$B$50, 2, 0),"")</f>
        <v/>
      </c>
    </row>
    <row r="184" spans="8:16" ht="15" customHeight="1" x14ac:dyDescent="0.25">
      <c r="H184" s="70" t="str">
        <f>IF(G184="","",VLOOKUP(G184,ICondition!$A$2:$B$50, 2, 0))</f>
        <v/>
      </c>
      <c r="J184" s="70" t="str">
        <f>IFERROR(VLOOKUP(I184, LetterStyle!$A$2:$B$50, 2, 0),"")</f>
        <v/>
      </c>
      <c r="L184" s="70" t="str">
        <f>IFERROR(VLOOKUP(K184, LetterStyle!$A$2:$B$50, 2, 0),"")</f>
        <v/>
      </c>
      <c r="N184" s="70" t="str">
        <f>IFERROR(VLOOKUP(M184, LetterStyle!$A$2:$B$50, 2, 0),"")</f>
        <v/>
      </c>
      <c r="P184" s="70" t="str">
        <f>IFERROR(VLOOKUP(O184, LetterStyle!$A$2:$B$50, 2, 0),"")</f>
        <v/>
      </c>
    </row>
    <row r="185" spans="8:16" ht="15" customHeight="1" x14ac:dyDescent="0.25">
      <c r="H185" s="70" t="str">
        <f>IF(G185="","",VLOOKUP(G185,ICondition!$A$2:$B$50, 2, 0))</f>
        <v/>
      </c>
      <c r="J185" s="70" t="str">
        <f>IFERROR(VLOOKUP(I185, LetterStyle!$A$2:$B$50, 2, 0),"")</f>
        <v/>
      </c>
      <c r="L185" s="70" t="str">
        <f>IFERROR(VLOOKUP(K185, LetterStyle!$A$2:$B$50, 2, 0),"")</f>
        <v/>
      </c>
      <c r="N185" s="70" t="str">
        <f>IFERROR(VLOOKUP(M185, LetterStyle!$A$2:$B$50, 2, 0),"")</f>
        <v/>
      </c>
      <c r="P185" s="70" t="str">
        <f>IFERROR(VLOOKUP(O185, LetterStyle!$A$2:$B$50, 2, 0),"")</f>
        <v/>
      </c>
    </row>
    <row r="186" spans="8:16" ht="15" customHeight="1" x14ac:dyDescent="0.25">
      <c r="H186" s="70" t="str">
        <f>IF(G186="","",VLOOKUP(G186,ICondition!$A$2:$B$50, 2, 0))</f>
        <v/>
      </c>
      <c r="J186" s="70" t="str">
        <f>IFERROR(VLOOKUP(I186, LetterStyle!$A$2:$B$50, 2, 0),"")</f>
        <v/>
      </c>
      <c r="L186" s="70" t="str">
        <f>IFERROR(VLOOKUP(K186, LetterStyle!$A$2:$B$50, 2, 0),"")</f>
        <v/>
      </c>
      <c r="N186" s="70" t="str">
        <f>IFERROR(VLOOKUP(M186, LetterStyle!$A$2:$B$50, 2, 0),"")</f>
        <v/>
      </c>
      <c r="P186" s="70" t="str">
        <f>IFERROR(VLOOKUP(O186, LetterStyle!$A$2:$B$50, 2, 0),"")</f>
        <v/>
      </c>
    </row>
    <row r="187" spans="8:16" ht="15" customHeight="1" x14ac:dyDescent="0.25">
      <c r="H187" s="70" t="str">
        <f>IF(G187="","",VLOOKUP(G187,ICondition!$A$2:$B$50, 2, 0))</f>
        <v/>
      </c>
      <c r="J187" s="70" t="str">
        <f>IFERROR(VLOOKUP(I187, LetterStyle!$A$2:$B$50, 2, 0),"")</f>
        <v/>
      </c>
      <c r="L187" s="70" t="str">
        <f>IFERROR(VLOOKUP(K187, LetterStyle!$A$2:$B$50, 2, 0),"")</f>
        <v/>
      </c>
      <c r="N187" s="70" t="str">
        <f>IFERROR(VLOOKUP(M187, LetterStyle!$A$2:$B$50, 2, 0),"")</f>
        <v/>
      </c>
      <c r="P187" s="70" t="str">
        <f>IFERROR(VLOOKUP(O187, LetterStyle!$A$2:$B$50, 2, 0),"")</f>
        <v/>
      </c>
    </row>
    <row r="188" spans="8:16" ht="15" customHeight="1" x14ac:dyDescent="0.25">
      <c r="H188" s="70" t="str">
        <f>IF(G188="","",VLOOKUP(G188,ICondition!$A$2:$B$50, 2, 0))</f>
        <v/>
      </c>
      <c r="J188" s="70" t="str">
        <f>IFERROR(VLOOKUP(I188, LetterStyle!$A$2:$B$50, 2, 0),"")</f>
        <v/>
      </c>
      <c r="L188" s="70" t="str">
        <f>IFERROR(VLOOKUP(K188, LetterStyle!$A$2:$B$50, 2, 0),"")</f>
        <v/>
      </c>
      <c r="N188" s="70" t="str">
        <f>IFERROR(VLOOKUP(M188, LetterStyle!$A$2:$B$50, 2, 0),"")</f>
        <v/>
      </c>
      <c r="P188" s="70" t="str">
        <f>IFERROR(VLOOKUP(O188, LetterStyle!$A$2:$B$50, 2, 0),"")</f>
        <v/>
      </c>
    </row>
    <row r="189" spans="8:16" ht="15" customHeight="1" x14ac:dyDescent="0.25">
      <c r="H189" s="70" t="str">
        <f>IF(G189="","",VLOOKUP(G189,ICondition!$A$2:$B$50, 2, 0))</f>
        <v/>
      </c>
      <c r="J189" s="70" t="str">
        <f>IFERROR(VLOOKUP(I189, LetterStyle!$A$2:$B$50, 2, 0),"")</f>
        <v/>
      </c>
      <c r="L189" s="70" t="str">
        <f>IFERROR(VLOOKUP(K189, LetterStyle!$A$2:$B$50, 2, 0),"")</f>
        <v/>
      </c>
      <c r="N189" s="70" t="str">
        <f>IFERROR(VLOOKUP(M189, LetterStyle!$A$2:$B$50, 2, 0),"")</f>
        <v/>
      </c>
      <c r="P189" s="70" t="str">
        <f>IFERROR(VLOOKUP(O189, LetterStyle!$A$2:$B$50, 2, 0),"")</f>
        <v/>
      </c>
    </row>
    <row r="190" spans="8:16" ht="15" customHeight="1" x14ac:dyDescent="0.25">
      <c r="H190" s="70" t="str">
        <f>IF(G190="","",VLOOKUP(G190,ICondition!$A$2:$B$50, 2, 0))</f>
        <v/>
      </c>
      <c r="J190" s="70" t="str">
        <f>IFERROR(VLOOKUP(I190, LetterStyle!$A$2:$B$50, 2, 0),"")</f>
        <v/>
      </c>
      <c r="L190" s="70" t="str">
        <f>IFERROR(VLOOKUP(K190, LetterStyle!$A$2:$B$50, 2, 0),"")</f>
        <v/>
      </c>
      <c r="N190" s="70" t="str">
        <f>IFERROR(VLOOKUP(M190, LetterStyle!$A$2:$B$50, 2, 0),"")</f>
        <v/>
      </c>
      <c r="P190" s="70" t="str">
        <f>IFERROR(VLOOKUP(O190, LetterStyle!$A$2:$B$50, 2, 0),"")</f>
        <v/>
      </c>
    </row>
    <row r="191" spans="8:16" ht="15" customHeight="1" x14ac:dyDescent="0.25">
      <c r="H191" s="70" t="str">
        <f>IF(G191="","",VLOOKUP(G191,ICondition!$A$2:$B$50, 2, 0))</f>
        <v/>
      </c>
      <c r="J191" s="70" t="str">
        <f>IFERROR(VLOOKUP(I191, LetterStyle!$A$2:$B$50, 2, 0),"")</f>
        <v/>
      </c>
      <c r="L191" s="70" t="str">
        <f>IFERROR(VLOOKUP(K191, LetterStyle!$A$2:$B$50, 2, 0),"")</f>
        <v/>
      </c>
      <c r="N191" s="70" t="str">
        <f>IFERROR(VLOOKUP(M191, LetterStyle!$A$2:$B$50, 2, 0),"")</f>
        <v/>
      </c>
      <c r="P191" s="70" t="str">
        <f>IFERROR(VLOOKUP(O191, LetterStyle!$A$2:$B$50, 2, 0),"")</f>
        <v/>
      </c>
    </row>
    <row r="192" spans="8:16" ht="15" customHeight="1" x14ac:dyDescent="0.25">
      <c r="H192" s="70" t="str">
        <f>IF(G192="","",VLOOKUP(G192,ICondition!$A$2:$B$50, 2, 0))</f>
        <v/>
      </c>
      <c r="J192" s="70" t="str">
        <f>IFERROR(VLOOKUP(I192, LetterStyle!$A$2:$B$50, 2, 0),"")</f>
        <v/>
      </c>
      <c r="L192" s="70" t="str">
        <f>IFERROR(VLOOKUP(K192, LetterStyle!$A$2:$B$50, 2, 0),"")</f>
        <v/>
      </c>
      <c r="N192" s="70" t="str">
        <f>IFERROR(VLOOKUP(M192, LetterStyle!$A$2:$B$50, 2, 0),"")</f>
        <v/>
      </c>
      <c r="P192" s="70" t="str">
        <f>IFERROR(VLOOKUP(O192, LetterStyle!$A$2:$B$50, 2, 0),"")</f>
        <v/>
      </c>
    </row>
    <row r="193" spans="8:16" ht="15" customHeight="1" x14ac:dyDescent="0.25">
      <c r="H193" s="70" t="str">
        <f>IF(G193="","",VLOOKUP(G193,ICondition!$A$2:$B$50, 2, 0))</f>
        <v/>
      </c>
      <c r="J193" s="70" t="str">
        <f>IFERROR(VLOOKUP(I193, LetterStyle!$A$2:$B$50, 2, 0),"")</f>
        <v/>
      </c>
      <c r="L193" s="70" t="str">
        <f>IFERROR(VLOOKUP(K193, LetterStyle!$A$2:$B$50, 2, 0),"")</f>
        <v/>
      </c>
      <c r="N193" s="70" t="str">
        <f>IFERROR(VLOOKUP(M193, LetterStyle!$A$2:$B$50, 2, 0),"")</f>
        <v/>
      </c>
      <c r="P193" s="70" t="str">
        <f>IFERROR(VLOOKUP(O193, LetterStyle!$A$2:$B$50, 2, 0),"")</f>
        <v/>
      </c>
    </row>
    <row r="194" spans="8:16" ht="15" customHeight="1" x14ac:dyDescent="0.25">
      <c r="H194" s="70" t="str">
        <f>IF(G194="","",VLOOKUP(G194,ICondition!$A$2:$B$50, 2, 0))</f>
        <v/>
      </c>
      <c r="J194" s="70" t="str">
        <f>IFERROR(VLOOKUP(I194, LetterStyle!$A$2:$B$50, 2, 0),"")</f>
        <v/>
      </c>
      <c r="L194" s="70" t="str">
        <f>IFERROR(VLOOKUP(K194, LetterStyle!$A$2:$B$50, 2, 0),"")</f>
        <v/>
      </c>
      <c r="N194" s="70" t="str">
        <f>IFERROR(VLOOKUP(M194, LetterStyle!$A$2:$B$50, 2, 0),"")</f>
        <v/>
      </c>
      <c r="P194" s="70" t="str">
        <f>IFERROR(VLOOKUP(O194, LetterStyle!$A$2:$B$50, 2, 0),"")</f>
        <v/>
      </c>
    </row>
    <row r="195" spans="8:16" ht="15" customHeight="1" x14ac:dyDescent="0.25">
      <c r="H195" s="70" t="str">
        <f>IF(G195="","",VLOOKUP(G195,ICondition!$A$2:$B$50, 2, 0))</f>
        <v/>
      </c>
      <c r="J195" s="70" t="str">
        <f>IFERROR(VLOOKUP(I195, LetterStyle!$A$2:$B$50, 2, 0),"")</f>
        <v/>
      </c>
      <c r="L195" s="70" t="str">
        <f>IFERROR(VLOOKUP(K195, LetterStyle!$A$2:$B$50, 2, 0),"")</f>
        <v/>
      </c>
      <c r="N195" s="70" t="str">
        <f>IFERROR(VLOOKUP(M195, LetterStyle!$A$2:$B$50, 2, 0),"")</f>
        <v/>
      </c>
      <c r="P195" s="70" t="str">
        <f>IFERROR(VLOOKUP(O195, LetterStyle!$A$2:$B$50, 2, 0),"")</f>
        <v/>
      </c>
    </row>
    <row r="196" spans="8:16" ht="15" customHeight="1" x14ac:dyDescent="0.25">
      <c r="H196" s="70" t="str">
        <f>IF(G196="","",VLOOKUP(G196,ICondition!$A$2:$B$50, 2, 0))</f>
        <v/>
      </c>
      <c r="J196" s="70" t="str">
        <f>IFERROR(VLOOKUP(I196, LetterStyle!$A$2:$B$50, 2, 0),"")</f>
        <v/>
      </c>
      <c r="L196" s="70" t="str">
        <f>IFERROR(VLOOKUP(K196, LetterStyle!$A$2:$B$50, 2, 0),"")</f>
        <v/>
      </c>
      <c r="N196" s="70" t="str">
        <f>IFERROR(VLOOKUP(M196, LetterStyle!$A$2:$B$50, 2, 0),"")</f>
        <v/>
      </c>
      <c r="P196" s="70" t="str">
        <f>IFERROR(VLOOKUP(O196, LetterStyle!$A$2:$B$50, 2, 0),"")</f>
        <v/>
      </c>
    </row>
    <row r="197" spans="8:16" ht="15" customHeight="1" x14ac:dyDescent="0.25">
      <c r="H197" s="70" t="str">
        <f>IF(G197="","",VLOOKUP(G197,ICondition!$A$2:$B$50, 2, 0))</f>
        <v/>
      </c>
      <c r="J197" s="70" t="str">
        <f>IFERROR(VLOOKUP(I197, LetterStyle!$A$2:$B$50, 2, 0),"")</f>
        <v/>
      </c>
      <c r="L197" s="70" t="str">
        <f>IFERROR(VLOOKUP(K197, LetterStyle!$A$2:$B$50, 2, 0),"")</f>
        <v/>
      </c>
      <c r="N197" s="70" t="str">
        <f>IFERROR(VLOOKUP(M197, LetterStyle!$A$2:$B$50, 2, 0),"")</f>
        <v/>
      </c>
      <c r="P197" s="70" t="str">
        <f>IFERROR(VLOOKUP(O197, LetterStyle!$A$2:$B$50, 2, 0),"")</f>
        <v/>
      </c>
    </row>
    <row r="198" spans="8:16" ht="15" customHeight="1" x14ac:dyDescent="0.25">
      <c r="H198" s="70" t="str">
        <f>IF(G198="","",VLOOKUP(G198,ICondition!$A$2:$B$50, 2, 0))</f>
        <v/>
      </c>
      <c r="J198" s="70" t="str">
        <f>IFERROR(VLOOKUP(I198, LetterStyle!$A$2:$B$50, 2, 0),"")</f>
        <v/>
      </c>
      <c r="L198" s="70" t="str">
        <f>IFERROR(VLOOKUP(K198, LetterStyle!$A$2:$B$50, 2, 0),"")</f>
        <v/>
      </c>
      <c r="N198" s="70" t="str">
        <f>IFERROR(VLOOKUP(M198, LetterStyle!$A$2:$B$50, 2, 0),"")</f>
        <v/>
      </c>
      <c r="P198" s="70" t="str">
        <f>IFERROR(VLOOKUP(O198, LetterStyle!$A$2:$B$50, 2, 0),"")</f>
        <v/>
      </c>
    </row>
    <row r="199" spans="8:16" ht="15" customHeight="1" x14ac:dyDescent="0.25">
      <c r="H199" s="70" t="str">
        <f>IF(G199="","",VLOOKUP(G199,ICondition!$A$2:$B$50, 2, 0))</f>
        <v/>
      </c>
      <c r="J199" s="70" t="str">
        <f>IFERROR(VLOOKUP(I199, LetterStyle!$A$2:$B$50, 2, 0),"")</f>
        <v/>
      </c>
      <c r="L199" s="70" t="str">
        <f>IFERROR(VLOOKUP(K199, LetterStyle!$A$2:$B$50, 2, 0),"")</f>
        <v/>
      </c>
      <c r="N199" s="70" t="str">
        <f>IFERROR(VLOOKUP(M199, LetterStyle!$A$2:$B$50, 2, 0),"")</f>
        <v/>
      </c>
      <c r="P199" s="70" t="str">
        <f>IFERROR(VLOOKUP(O199, LetterStyle!$A$2:$B$50, 2, 0),"")</f>
        <v/>
      </c>
    </row>
    <row r="200" spans="8:16" ht="15" customHeight="1" x14ac:dyDescent="0.25">
      <c r="H200" s="70" t="str">
        <f>IF(G200="","",VLOOKUP(G200,ICondition!$A$2:$B$50, 2, 0))</f>
        <v/>
      </c>
      <c r="J200" s="70" t="str">
        <f>IFERROR(VLOOKUP(I200, LetterStyle!$A$2:$B$50, 2, 0),"")</f>
        <v/>
      </c>
      <c r="L200" s="70" t="str">
        <f>IFERROR(VLOOKUP(K200, LetterStyle!$A$2:$B$50, 2, 0),"")</f>
        <v/>
      </c>
      <c r="N200" s="70" t="str">
        <f>IFERROR(VLOOKUP(M200, LetterStyle!$A$2:$B$50, 2, 0),"")</f>
        <v/>
      </c>
      <c r="P200" s="70" t="str">
        <f>IFERROR(VLOOKUP(O200, LetterStyle!$A$2:$B$50, 2, 0),"")</f>
        <v/>
      </c>
    </row>
    <row r="201" spans="8:16" ht="15" customHeight="1" x14ac:dyDescent="0.25">
      <c r="H201" s="70" t="str">
        <f>IF(G201="","",VLOOKUP(G201,ICondition!$A$2:$B$50, 2, 0))</f>
        <v/>
      </c>
      <c r="J201" s="70" t="str">
        <f>IFERROR(VLOOKUP(I201, LetterStyle!$A$2:$B$50, 2, 0),"")</f>
        <v/>
      </c>
      <c r="L201" s="70" t="str">
        <f>IFERROR(VLOOKUP(K201, LetterStyle!$A$2:$B$50, 2, 0),"")</f>
        <v/>
      </c>
      <c r="N201" s="70" t="str">
        <f>IFERROR(VLOOKUP(M201, LetterStyle!$A$2:$B$50, 2, 0),"")</f>
        <v/>
      </c>
      <c r="P201" s="70" t="str">
        <f>IFERROR(VLOOKUP(O201, LetterStyle!$A$2:$B$50, 2, 0),"")</f>
        <v/>
      </c>
    </row>
    <row r="202" spans="8:16" ht="15" customHeight="1" x14ac:dyDescent="0.25">
      <c r="H202" s="70" t="str">
        <f>IF(G202="","",VLOOKUP(G202,ICondition!$A$2:$B$50, 2, 0))</f>
        <v/>
      </c>
      <c r="J202" s="70" t="str">
        <f>IFERROR(VLOOKUP(I202, LetterStyle!$A$2:$B$50, 2, 0),"")</f>
        <v/>
      </c>
      <c r="L202" s="70" t="str">
        <f>IFERROR(VLOOKUP(K202, LetterStyle!$A$2:$B$50, 2, 0),"")</f>
        <v/>
      </c>
      <c r="N202" s="70" t="str">
        <f>IFERROR(VLOOKUP(M202, LetterStyle!$A$2:$B$50, 2, 0),"")</f>
        <v/>
      </c>
      <c r="P202" s="70" t="str">
        <f>IFERROR(VLOOKUP(O202, LetterStyle!$A$2:$B$50, 2, 0),"")</f>
        <v/>
      </c>
    </row>
    <row r="203" spans="8:16" ht="15" customHeight="1" x14ac:dyDescent="0.25">
      <c r="H203" s="70" t="str">
        <f>IF(G203="","",VLOOKUP(G203,ICondition!$A$2:$B$50, 2, 0))</f>
        <v/>
      </c>
      <c r="J203" s="70" t="str">
        <f>IFERROR(VLOOKUP(I203, LetterStyle!$A$2:$B$50, 2, 0),"")</f>
        <v/>
      </c>
      <c r="L203" s="70" t="str">
        <f>IFERROR(VLOOKUP(K203, LetterStyle!$A$2:$B$50, 2, 0),"")</f>
        <v/>
      </c>
      <c r="N203" s="70" t="str">
        <f>IFERROR(VLOOKUP(M203, LetterStyle!$A$2:$B$50, 2, 0),"")</f>
        <v/>
      </c>
      <c r="P203" s="70" t="str">
        <f>IFERROR(VLOOKUP(O203, LetterStyle!$A$2:$B$50, 2, 0),"")</f>
        <v/>
      </c>
    </row>
    <row r="204" spans="8:16" ht="15" customHeight="1" x14ac:dyDescent="0.25">
      <c r="H204" s="70" t="str">
        <f>IF(G204="","",VLOOKUP(G204,ICondition!$A$2:$B$50, 2, 0))</f>
        <v/>
      </c>
      <c r="J204" s="70" t="str">
        <f>IFERROR(VLOOKUP(I204, LetterStyle!$A$2:$B$50, 2, 0),"")</f>
        <v/>
      </c>
      <c r="L204" s="70" t="str">
        <f>IFERROR(VLOOKUP(K204, LetterStyle!$A$2:$B$50, 2, 0),"")</f>
        <v/>
      </c>
      <c r="N204" s="70" t="str">
        <f>IFERROR(VLOOKUP(M204, LetterStyle!$A$2:$B$50, 2, 0),"")</f>
        <v/>
      </c>
      <c r="P204" s="70" t="str">
        <f>IFERROR(VLOOKUP(O204, LetterStyle!$A$2:$B$50, 2, 0),"")</f>
        <v/>
      </c>
    </row>
    <row r="205" spans="8:16" ht="15" customHeight="1" x14ac:dyDescent="0.25">
      <c r="H205" s="70" t="str">
        <f>IF(G205="","",VLOOKUP(G205,ICondition!$A$2:$B$50, 2, 0))</f>
        <v/>
      </c>
      <c r="J205" s="70" t="str">
        <f>IFERROR(VLOOKUP(I205, LetterStyle!$A$2:$B$50, 2, 0),"")</f>
        <v/>
      </c>
      <c r="L205" s="70" t="str">
        <f>IFERROR(VLOOKUP(K205, LetterStyle!$A$2:$B$50, 2, 0),"")</f>
        <v/>
      </c>
      <c r="N205" s="70" t="str">
        <f>IFERROR(VLOOKUP(M205, LetterStyle!$A$2:$B$50, 2, 0),"")</f>
        <v/>
      </c>
      <c r="P205" s="70" t="str">
        <f>IFERROR(VLOOKUP(O205, LetterStyle!$A$2:$B$50, 2, 0),"")</f>
        <v/>
      </c>
    </row>
    <row r="206" spans="8:16" ht="15" customHeight="1" x14ac:dyDescent="0.25">
      <c r="H206" s="70" t="str">
        <f>IF(G206="","",VLOOKUP(G206,ICondition!$A$2:$B$50, 2, 0))</f>
        <v/>
      </c>
      <c r="J206" s="70" t="str">
        <f>IFERROR(VLOOKUP(I206, LetterStyle!$A$2:$B$50, 2, 0),"")</f>
        <v/>
      </c>
      <c r="L206" s="70" t="str">
        <f>IFERROR(VLOOKUP(K206, LetterStyle!$A$2:$B$50, 2, 0),"")</f>
        <v/>
      </c>
      <c r="N206" s="70" t="str">
        <f>IFERROR(VLOOKUP(M206, LetterStyle!$A$2:$B$50, 2, 0),"")</f>
        <v/>
      </c>
      <c r="P206" s="70" t="str">
        <f>IFERROR(VLOOKUP(O206, LetterStyle!$A$2:$B$50, 2, 0),"")</f>
        <v/>
      </c>
    </row>
    <row r="207" spans="8:16" ht="15" customHeight="1" x14ac:dyDescent="0.25">
      <c r="H207" s="70" t="str">
        <f>IF(G207="","",VLOOKUP(G207,ICondition!$A$2:$B$50, 2, 0))</f>
        <v/>
      </c>
      <c r="J207" s="70" t="str">
        <f>IFERROR(VLOOKUP(I207, LetterStyle!$A$2:$B$50, 2, 0),"")</f>
        <v/>
      </c>
      <c r="L207" s="70" t="str">
        <f>IFERROR(VLOOKUP(K207, LetterStyle!$A$2:$B$50, 2, 0),"")</f>
        <v/>
      </c>
      <c r="N207" s="70" t="str">
        <f>IFERROR(VLOOKUP(M207, LetterStyle!$A$2:$B$50, 2, 0),"")</f>
        <v/>
      </c>
      <c r="P207" s="70" t="str">
        <f>IFERROR(VLOOKUP(O207, LetterStyle!$A$2:$B$50, 2, 0),"")</f>
        <v/>
      </c>
    </row>
    <row r="208" spans="8:16" ht="15" customHeight="1" x14ac:dyDescent="0.25">
      <c r="H208" s="70" t="str">
        <f>IF(G208="","",VLOOKUP(G208,ICondition!$A$2:$B$50, 2, 0))</f>
        <v/>
      </c>
      <c r="J208" s="70" t="str">
        <f>IFERROR(VLOOKUP(I208, LetterStyle!$A$2:$B$50, 2, 0),"")</f>
        <v/>
      </c>
      <c r="L208" s="70" t="str">
        <f>IFERROR(VLOOKUP(K208, LetterStyle!$A$2:$B$50, 2, 0),"")</f>
        <v/>
      </c>
      <c r="N208" s="70" t="str">
        <f>IFERROR(VLOOKUP(M208, LetterStyle!$A$2:$B$50, 2, 0),"")</f>
        <v/>
      </c>
      <c r="P208" s="70" t="str">
        <f>IFERROR(VLOOKUP(O208, LetterStyle!$A$2:$B$50, 2, 0),"")</f>
        <v/>
      </c>
    </row>
    <row r="209" spans="8:16" ht="15" customHeight="1" x14ac:dyDescent="0.25">
      <c r="H209" s="70" t="str">
        <f>IF(G209="","",VLOOKUP(G209,ICondition!$A$2:$B$50, 2, 0))</f>
        <v/>
      </c>
      <c r="J209" s="70" t="str">
        <f>IFERROR(VLOOKUP(I209, LetterStyle!$A$2:$B$50, 2, 0),"")</f>
        <v/>
      </c>
      <c r="L209" s="70" t="str">
        <f>IFERROR(VLOOKUP(K209, LetterStyle!$A$2:$B$50, 2, 0),"")</f>
        <v/>
      </c>
      <c r="N209" s="70" t="str">
        <f>IFERROR(VLOOKUP(M209, LetterStyle!$A$2:$B$50, 2, 0),"")</f>
        <v/>
      </c>
      <c r="P209" s="70" t="str">
        <f>IFERROR(VLOOKUP(O209, LetterStyle!$A$2:$B$50, 2, 0),"")</f>
        <v/>
      </c>
    </row>
    <row r="210" spans="8:16" ht="15" customHeight="1" x14ac:dyDescent="0.25">
      <c r="H210" s="70" t="str">
        <f>IF(G210="","",VLOOKUP(G210,ICondition!$A$2:$B$50, 2, 0))</f>
        <v/>
      </c>
      <c r="J210" s="70" t="str">
        <f>IFERROR(VLOOKUP(I210, LetterStyle!$A$2:$B$50, 2, 0),"")</f>
        <v/>
      </c>
      <c r="L210" s="70" t="str">
        <f>IFERROR(VLOOKUP(K210, LetterStyle!$A$2:$B$50, 2, 0),"")</f>
        <v/>
      </c>
      <c r="N210" s="70" t="str">
        <f>IFERROR(VLOOKUP(M210, LetterStyle!$A$2:$B$50, 2, 0),"")</f>
        <v/>
      </c>
      <c r="P210" s="70" t="str">
        <f>IFERROR(VLOOKUP(O210, LetterStyle!$A$2:$B$50, 2, 0),"")</f>
        <v/>
      </c>
    </row>
    <row r="211" spans="8:16" ht="15" customHeight="1" x14ac:dyDescent="0.25">
      <c r="H211" s="70" t="str">
        <f>IF(G211="","",VLOOKUP(G211,ICondition!$A$2:$B$50, 2, 0))</f>
        <v/>
      </c>
      <c r="J211" s="70" t="str">
        <f>IFERROR(VLOOKUP(I211, LetterStyle!$A$2:$B$50, 2, 0),"")</f>
        <v/>
      </c>
      <c r="L211" s="70" t="str">
        <f>IFERROR(VLOOKUP(K211, LetterStyle!$A$2:$B$50, 2, 0),"")</f>
        <v/>
      </c>
      <c r="N211" s="70" t="str">
        <f>IFERROR(VLOOKUP(M211, LetterStyle!$A$2:$B$50, 2, 0),"")</f>
        <v/>
      </c>
      <c r="P211" s="70" t="str">
        <f>IFERROR(VLOOKUP(O211, LetterStyle!$A$2:$B$50, 2, 0),"")</f>
        <v/>
      </c>
    </row>
    <row r="212" spans="8:16" ht="15" customHeight="1" x14ac:dyDescent="0.25">
      <c r="H212" s="70" t="str">
        <f>IF(G212="","",VLOOKUP(G212,ICondition!$A$2:$B$50, 2, 0))</f>
        <v/>
      </c>
      <c r="J212" s="70" t="str">
        <f>IFERROR(VLOOKUP(I212, LetterStyle!$A$2:$B$50, 2, 0),"")</f>
        <v/>
      </c>
      <c r="L212" s="70" t="str">
        <f>IFERROR(VLOOKUP(K212, LetterStyle!$A$2:$B$50, 2, 0),"")</f>
        <v/>
      </c>
      <c r="N212" s="70" t="str">
        <f>IFERROR(VLOOKUP(M212, LetterStyle!$A$2:$B$50, 2, 0),"")</f>
        <v/>
      </c>
      <c r="P212" s="70" t="str">
        <f>IFERROR(VLOOKUP(O212, LetterStyle!$A$2:$B$50, 2, 0),"")</f>
        <v/>
      </c>
    </row>
    <row r="213" spans="8:16" ht="15" customHeight="1" x14ac:dyDescent="0.25">
      <c r="H213" s="70" t="str">
        <f>IF(G213="","",VLOOKUP(G213,ICondition!$A$2:$B$50, 2, 0))</f>
        <v/>
      </c>
      <c r="J213" s="70" t="str">
        <f>IFERROR(VLOOKUP(I213, LetterStyle!$A$2:$B$50, 2, 0),"")</f>
        <v/>
      </c>
      <c r="L213" s="70" t="str">
        <f>IFERROR(VLOOKUP(K213, LetterStyle!$A$2:$B$50, 2, 0),"")</f>
        <v/>
      </c>
      <c r="N213" s="70" t="str">
        <f>IFERROR(VLOOKUP(M213, LetterStyle!$A$2:$B$50, 2, 0),"")</f>
        <v/>
      </c>
      <c r="P213" s="70" t="str">
        <f>IFERROR(VLOOKUP(O213, LetterStyle!$A$2:$B$50, 2, 0),"")</f>
        <v/>
      </c>
    </row>
    <row r="214" spans="8:16" ht="15" customHeight="1" x14ac:dyDescent="0.25">
      <c r="H214" s="70" t="str">
        <f>IF(G214="","",VLOOKUP(G214,ICondition!$A$2:$B$50, 2, 0))</f>
        <v/>
      </c>
      <c r="J214" s="70" t="str">
        <f>IFERROR(VLOOKUP(I214, LetterStyle!$A$2:$B$50, 2, 0),"")</f>
        <v/>
      </c>
      <c r="L214" s="70" t="str">
        <f>IFERROR(VLOOKUP(K214, LetterStyle!$A$2:$B$50, 2, 0),"")</f>
        <v/>
      </c>
      <c r="N214" s="70" t="str">
        <f>IFERROR(VLOOKUP(M214, LetterStyle!$A$2:$B$50, 2, 0),"")</f>
        <v/>
      </c>
      <c r="P214" s="70" t="str">
        <f>IFERROR(VLOOKUP(O214, LetterStyle!$A$2:$B$50, 2, 0),"")</f>
        <v/>
      </c>
    </row>
    <row r="215" spans="8:16" ht="15" customHeight="1" x14ac:dyDescent="0.25">
      <c r="H215" s="70" t="str">
        <f>IF(G215="","",VLOOKUP(G215,ICondition!$A$2:$B$50, 2, 0))</f>
        <v/>
      </c>
      <c r="J215" s="70" t="str">
        <f>IFERROR(VLOOKUP(I215, LetterStyle!$A$2:$B$50, 2, 0),"")</f>
        <v/>
      </c>
      <c r="L215" s="70" t="str">
        <f>IFERROR(VLOOKUP(K215, LetterStyle!$A$2:$B$50, 2, 0),"")</f>
        <v/>
      </c>
      <c r="N215" s="70" t="str">
        <f>IFERROR(VLOOKUP(M215, LetterStyle!$A$2:$B$50, 2, 0),"")</f>
        <v/>
      </c>
      <c r="P215" s="70" t="str">
        <f>IFERROR(VLOOKUP(O215, LetterStyle!$A$2:$B$50, 2, 0),"")</f>
        <v/>
      </c>
    </row>
    <row r="216" spans="8:16" ht="15" customHeight="1" x14ac:dyDescent="0.25">
      <c r="H216" s="70" t="str">
        <f>IF(G216="","",VLOOKUP(G216,ICondition!$A$2:$B$50, 2, 0))</f>
        <v/>
      </c>
      <c r="J216" s="70" t="str">
        <f>IFERROR(VLOOKUP(I216, LetterStyle!$A$2:$B$50, 2, 0),"")</f>
        <v/>
      </c>
      <c r="L216" s="70" t="str">
        <f>IFERROR(VLOOKUP(K216, LetterStyle!$A$2:$B$50, 2, 0),"")</f>
        <v/>
      </c>
      <c r="N216" s="70" t="str">
        <f>IFERROR(VLOOKUP(M216, LetterStyle!$A$2:$B$50, 2, 0),"")</f>
        <v/>
      </c>
      <c r="P216" s="70" t="str">
        <f>IFERROR(VLOOKUP(O216, LetterStyle!$A$2:$B$50, 2, 0),"")</f>
        <v/>
      </c>
    </row>
    <row r="217" spans="8:16" ht="15" customHeight="1" x14ac:dyDescent="0.25">
      <c r="H217" s="70" t="str">
        <f>IF(G217="","",VLOOKUP(G217,ICondition!$A$2:$B$50, 2, 0))</f>
        <v/>
      </c>
      <c r="J217" s="70" t="str">
        <f>IFERROR(VLOOKUP(I217, LetterStyle!$A$2:$B$50, 2, 0),"")</f>
        <v/>
      </c>
      <c r="L217" s="70" t="str">
        <f>IFERROR(VLOOKUP(K217, LetterStyle!$A$2:$B$50, 2, 0),"")</f>
        <v/>
      </c>
      <c r="N217" s="70" t="str">
        <f>IFERROR(VLOOKUP(M217, LetterStyle!$A$2:$B$50, 2, 0),"")</f>
        <v/>
      </c>
      <c r="P217" s="70" t="str">
        <f>IFERROR(VLOOKUP(O217, LetterStyle!$A$2:$B$50, 2, 0),"")</f>
        <v/>
      </c>
    </row>
    <row r="218" spans="8:16" ht="15" customHeight="1" x14ac:dyDescent="0.25">
      <c r="H218" s="70" t="str">
        <f>IF(G218="","",VLOOKUP(G218,ICondition!$A$2:$B$50, 2, 0))</f>
        <v/>
      </c>
      <c r="J218" s="70" t="str">
        <f>IFERROR(VLOOKUP(I218, LetterStyle!$A$2:$B$50, 2, 0),"")</f>
        <v/>
      </c>
      <c r="L218" s="70" t="str">
        <f>IFERROR(VLOOKUP(K218, LetterStyle!$A$2:$B$50, 2, 0),"")</f>
        <v/>
      </c>
      <c r="N218" s="70" t="str">
        <f>IFERROR(VLOOKUP(M218, LetterStyle!$A$2:$B$50, 2, 0),"")</f>
        <v/>
      </c>
      <c r="P218" s="70" t="str">
        <f>IFERROR(VLOOKUP(O218, LetterStyle!$A$2:$B$50, 2, 0),"")</f>
        <v/>
      </c>
    </row>
    <row r="219" spans="8:16" ht="15" customHeight="1" x14ac:dyDescent="0.25">
      <c r="H219" s="70" t="str">
        <f>IF(G219="","",VLOOKUP(G219,ICondition!$A$2:$B$50, 2, 0))</f>
        <v/>
      </c>
      <c r="J219" s="70" t="str">
        <f>IFERROR(VLOOKUP(I219, LetterStyle!$A$2:$B$50, 2, 0),"")</f>
        <v/>
      </c>
      <c r="L219" s="70" t="str">
        <f>IFERROR(VLOOKUP(K219, LetterStyle!$A$2:$B$50, 2, 0),"")</f>
        <v/>
      </c>
      <c r="N219" s="70" t="str">
        <f>IFERROR(VLOOKUP(M219, LetterStyle!$A$2:$B$50, 2, 0),"")</f>
        <v/>
      </c>
      <c r="P219" s="70" t="str">
        <f>IFERROR(VLOOKUP(O219, LetterStyle!$A$2:$B$50, 2, 0),"")</f>
        <v/>
      </c>
    </row>
    <row r="220" spans="8:16" ht="15" customHeight="1" x14ac:dyDescent="0.25">
      <c r="H220" s="70" t="str">
        <f>IF(G220="","",VLOOKUP(G220,ICondition!$A$2:$B$50, 2, 0))</f>
        <v/>
      </c>
      <c r="J220" s="70" t="str">
        <f>IFERROR(VLOOKUP(I220, LetterStyle!$A$2:$B$50, 2, 0),"")</f>
        <v/>
      </c>
      <c r="L220" s="70" t="str">
        <f>IFERROR(VLOOKUP(K220, LetterStyle!$A$2:$B$50, 2, 0),"")</f>
        <v/>
      </c>
      <c r="N220" s="70" t="str">
        <f>IFERROR(VLOOKUP(M220, LetterStyle!$A$2:$B$50, 2, 0),"")</f>
        <v/>
      </c>
      <c r="P220" s="70" t="str">
        <f>IFERROR(VLOOKUP(O220, LetterStyle!$A$2:$B$50, 2, 0),"")</f>
        <v/>
      </c>
    </row>
    <row r="221" spans="8:16" ht="15" customHeight="1" x14ac:dyDescent="0.25">
      <c r="H221" s="70" t="str">
        <f>IF(G221="","",VLOOKUP(G221,ICondition!$A$2:$B$50, 2, 0))</f>
        <v/>
      </c>
      <c r="J221" s="70" t="str">
        <f>IFERROR(VLOOKUP(I221, LetterStyle!$A$2:$B$50, 2, 0),"")</f>
        <v/>
      </c>
      <c r="L221" s="70" t="str">
        <f>IFERROR(VLOOKUP(K221, LetterStyle!$A$2:$B$50, 2, 0),"")</f>
        <v/>
      </c>
      <c r="N221" s="70" t="str">
        <f>IFERROR(VLOOKUP(M221, LetterStyle!$A$2:$B$50, 2, 0),"")</f>
        <v/>
      </c>
      <c r="P221" s="70" t="str">
        <f>IFERROR(VLOOKUP(O221, LetterStyle!$A$2:$B$50, 2, 0),"")</f>
        <v/>
      </c>
    </row>
    <row r="222" spans="8:16" ht="15" customHeight="1" x14ac:dyDescent="0.25">
      <c r="H222" s="70" t="str">
        <f>IF(G222="","",VLOOKUP(G222,ICondition!$A$2:$B$50, 2, 0))</f>
        <v/>
      </c>
      <c r="J222" s="70" t="str">
        <f>IFERROR(VLOOKUP(I222, LetterStyle!$A$2:$B$50, 2, 0),"")</f>
        <v/>
      </c>
      <c r="L222" s="70" t="str">
        <f>IFERROR(VLOOKUP(K222, LetterStyle!$A$2:$B$50, 2, 0),"")</f>
        <v/>
      </c>
      <c r="N222" s="70" t="str">
        <f>IFERROR(VLOOKUP(M222, LetterStyle!$A$2:$B$50, 2, 0),"")</f>
        <v/>
      </c>
      <c r="P222" s="70" t="str">
        <f>IFERROR(VLOOKUP(O222, LetterStyle!$A$2:$B$50, 2, 0),"")</f>
        <v/>
      </c>
    </row>
    <row r="223" spans="8:16" ht="15" customHeight="1" x14ac:dyDescent="0.25">
      <c r="H223" s="70" t="str">
        <f>IF(G223="","",VLOOKUP(G223,ICondition!$A$2:$B$50, 2, 0))</f>
        <v/>
      </c>
      <c r="J223" s="70" t="str">
        <f>IFERROR(VLOOKUP(I223, LetterStyle!$A$2:$B$50, 2, 0),"")</f>
        <v/>
      </c>
      <c r="L223" s="70" t="str">
        <f>IFERROR(VLOOKUP(K223, LetterStyle!$A$2:$B$50, 2, 0),"")</f>
        <v/>
      </c>
      <c r="N223" s="70" t="str">
        <f>IFERROR(VLOOKUP(M223, LetterStyle!$A$2:$B$50, 2, 0),"")</f>
        <v/>
      </c>
      <c r="P223" s="70" t="str">
        <f>IFERROR(VLOOKUP(O223, LetterStyle!$A$2:$B$50, 2, 0),"")</f>
        <v/>
      </c>
    </row>
    <row r="224" spans="8:16" ht="15" customHeight="1" x14ac:dyDescent="0.25">
      <c r="H224" s="70" t="str">
        <f>IF(G224="","",VLOOKUP(G224,ICondition!$A$2:$B$50, 2, 0))</f>
        <v/>
      </c>
      <c r="J224" s="70" t="str">
        <f>IFERROR(VLOOKUP(I224, LetterStyle!$A$2:$B$50, 2, 0),"")</f>
        <v/>
      </c>
      <c r="L224" s="70" t="str">
        <f>IFERROR(VLOOKUP(K224, LetterStyle!$A$2:$B$50, 2, 0),"")</f>
        <v/>
      </c>
      <c r="N224" s="70" t="str">
        <f>IFERROR(VLOOKUP(M224, LetterStyle!$A$2:$B$50, 2, 0),"")</f>
        <v/>
      </c>
      <c r="P224" s="70" t="str">
        <f>IFERROR(VLOOKUP(O224, LetterStyle!$A$2:$B$50, 2, 0),"")</f>
        <v/>
      </c>
    </row>
    <row r="225" spans="8:16" ht="15" customHeight="1" x14ac:dyDescent="0.25">
      <c r="H225" s="70" t="str">
        <f>IF(G225="","",VLOOKUP(G225,ICondition!$A$2:$B$50, 2, 0))</f>
        <v/>
      </c>
      <c r="J225" s="70" t="str">
        <f>IFERROR(VLOOKUP(I225, LetterStyle!$A$2:$B$50, 2, 0),"")</f>
        <v/>
      </c>
      <c r="L225" s="70" t="str">
        <f>IFERROR(VLOOKUP(K225, LetterStyle!$A$2:$B$50, 2, 0),"")</f>
        <v/>
      </c>
      <c r="N225" s="70" t="str">
        <f>IFERROR(VLOOKUP(M225, LetterStyle!$A$2:$B$50, 2, 0),"")</f>
        <v/>
      </c>
      <c r="P225" s="70" t="str">
        <f>IFERROR(VLOOKUP(O225, LetterStyle!$A$2:$B$50, 2, 0),"")</f>
        <v/>
      </c>
    </row>
    <row r="226" spans="8:16" ht="15" customHeight="1" x14ac:dyDescent="0.25">
      <c r="H226" s="70" t="str">
        <f>IF(G226="","",VLOOKUP(G226,ICondition!$A$2:$B$50, 2, 0))</f>
        <v/>
      </c>
      <c r="J226" s="70" t="str">
        <f>IFERROR(VLOOKUP(I226, LetterStyle!$A$2:$B$50, 2, 0),"")</f>
        <v/>
      </c>
      <c r="L226" s="70" t="str">
        <f>IFERROR(VLOOKUP(K226, LetterStyle!$A$2:$B$50, 2, 0),"")</f>
        <v/>
      </c>
      <c r="N226" s="70" t="str">
        <f>IFERROR(VLOOKUP(M226, LetterStyle!$A$2:$B$50, 2, 0),"")</f>
        <v/>
      </c>
      <c r="P226" s="70" t="str">
        <f>IFERROR(VLOOKUP(O226, LetterStyle!$A$2:$B$50, 2, 0),"")</f>
        <v/>
      </c>
    </row>
    <row r="227" spans="8:16" ht="15" customHeight="1" x14ac:dyDescent="0.25">
      <c r="H227" s="70" t="str">
        <f>IF(G227="","",VLOOKUP(G227,ICondition!$A$2:$B$50, 2, 0))</f>
        <v/>
      </c>
      <c r="J227" s="70" t="str">
        <f>IFERROR(VLOOKUP(I227, LetterStyle!$A$2:$B$50, 2, 0),"")</f>
        <v/>
      </c>
      <c r="L227" s="70" t="str">
        <f>IFERROR(VLOOKUP(K227, LetterStyle!$A$2:$B$50, 2, 0),"")</f>
        <v/>
      </c>
      <c r="N227" s="70" t="str">
        <f>IFERROR(VLOOKUP(M227, LetterStyle!$A$2:$B$50, 2, 0),"")</f>
        <v/>
      </c>
      <c r="P227" s="70" t="str">
        <f>IFERROR(VLOOKUP(O227, LetterStyle!$A$2:$B$50, 2, 0),"")</f>
        <v/>
      </c>
    </row>
    <row r="228" spans="8:16" ht="15" customHeight="1" x14ac:dyDescent="0.25">
      <c r="H228" s="70" t="str">
        <f>IF(G228="","",VLOOKUP(G228,ICondition!$A$2:$B$50, 2, 0))</f>
        <v/>
      </c>
      <c r="J228" s="70" t="str">
        <f>IFERROR(VLOOKUP(I228, LetterStyle!$A$2:$B$50, 2, 0),"")</f>
        <v/>
      </c>
      <c r="L228" s="70" t="str">
        <f>IFERROR(VLOOKUP(K228, LetterStyle!$A$2:$B$50, 2, 0),"")</f>
        <v/>
      </c>
      <c r="N228" s="70" t="str">
        <f>IFERROR(VLOOKUP(M228, LetterStyle!$A$2:$B$50, 2, 0),"")</f>
        <v/>
      </c>
      <c r="P228" s="70" t="str">
        <f>IFERROR(VLOOKUP(O228, LetterStyle!$A$2:$B$50, 2, 0),"")</f>
        <v/>
      </c>
    </row>
    <row r="229" spans="8:16" ht="15" customHeight="1" x14ac:dyDescent="0.25">
      <c r="H229" s="70" t="str">
        <f>IF(G229="","",VLOOKUP(G229,ICondition!$A$2:$B$50, 2, 0))</f>
        <v/>
      </c>
      <c r="J229" s="70" t="str">
        <f>IFERROR(VLOOKUP(I229, LetterStyle!$A$2:$B$50, 2, 0),"")</f>
        <v/>
      </c>
      <c r="L229" s="70" t="str">
        <f>IFERROR(VLOOKUP(K229, LetterStyle!$A$2:$B$50, 2, 0),"")</f>
        <v/>
      </c>
      <c r="N229" s="70" t="str">
        <f>IFERROR(VLOOKUP(M229, LetterStyle!$A$2:$B$50, 2, 0),"")</f>
        <v/>
      </c>
      <c r="P229" s="70" t="str">
        <f>IFERROR(VLOOKUP(O229, LetterStyle!$A$2:$B$50, 2, 0),"")</f>
        <v/>
      </c>
    </row>
    <row r="230" spans="8:16" ht="15" customHeight="1" x14ac:dyDescent="0.25">
      <c r="H230" s="70" t="str">
        <f>IF(G230="","",VLOOKUP(G230,ICondition!$A$2:$B$50, 2, 0))</f>
        <v/>
      </c>
      <c r="J230" s="70" t="str">
        <f>IFERROR(VLOOKUP(I230, LetterStyle!$A$2:$B$50, 2, 0),"")</f>
        <v/>
      </c>
      <c r="L230" s="70" t="str">
        <f>IFERROR(VLOOKUP(K230, LetterStyle!$A$2:$B$50, 2, 0),"")</f>
        <v/>
      </c>
      <c r="N230" s="70" t="str">
        <f>IFERROR(VLOOKUP(M230, LetterStyle!$A$2:$B$50, 2, 0),"")</f>
        <v/>
      </c>
      <c r="P230" s="70" t="str">
        <f>IFERROR(VLOOKUP(O230, LetterStyle!$A$2:$B$50, 2, 0),"")</f>
        <v/>
      </c>
    </row>
    <row r="231" spans="8:16" ht="15" customHeight="1" x14ac:dyDescent="0.25">
      <c r="H231" s="70" t="str">
        <f>IF(G231="","",VLOOKUP(G231,ICondition!$A$2:$B$50, 2, 0))</f>
        <v/>
      </c>
      <c r="J231" s="70" t="str">
        <f>IFERROR(VLOOKUP(I231, LetterStyle!$A$2:$B$50, 2, 0),"")</f>
        <v/>
      </c>
      <c r="L231" s="70" t="str">
        <f>IFERROR(VLOOKUP(K231, LetterStyle!$A$2:$B$50, 2, 0),"")</f>
        <v/>
      </c>
      <c r="N231" s="70" t="str">
        <f>IFERROR(VLOOKUP(M231, LetterStyle!$A$2:$B$50, 2, 0),"")</f>
        <v/>
      </c>
      <c r="P231" s="70" t="str">
        <f>IFERROR(VLOOKUP(O231, LetterStyle!$A$2:$B$50, 2, 0),"")</f>
        <v/>
      </c>
    </row>
    <row r="232" spans="8:16" ht="15" customHeight="1" x14ac:dyDescent="0.25">
      <c r="H232" s="70" t="str">
        <f>IF(G232="","",VLOOKUP(G232,ICondition!$A$2:$B$50, 2, 0))</f>
        <v/>
      </c>
      <c r="J232" s="70" t="str">
        <f>IFERROR(VLOOKUP(I232, LetterStyle!$A$2:$B$50, 2, 0),"")</f>
        <v/>
      </c>
      <c r="L232" s="70" t="str">
        <f>IFERROR(VLOOKUP(K232, LetterStyle!$A$2:$B$50, 2, 0),"")</f>
        <v/>
      </c>
      <c r="N232" s="70" t="str">
        <f>IFERROR(VLOOKUP(M232, LetterStyle!$A$2:$B$50, 2, 0),"")</f>
        <v/>
      </c>
      <c r="P232" s="70" t="str">
        <f>IFERROR(VLOOKUP(O232, LetterStyle!$A$2:$B$50, 2, 0),"")</f>
        <v/>
      </c>
    </row>
    <row r="233" spans="8:16" ht="15" customHeight="1" x14ac:dyDescent="0.25">
      <c r="H233" s="70" t="str">
        <f>IF(G233="","",VLOOKUP(G233,ICondition!$A$2:$B$50, 2, 0))</f>
        <v/>
      </c>
      <c r="J233" s="70" t="str">
        <f>IFERROR(VLOOKUP(I233, LetterStyle!$A$2:$B$50, 2, 0),"")</f>
        <v/>
      </c>
      <c r="L233" s="70" t="str">
        <f>IFERROR(VLOOKUP(K233, LetterStyle!$A$2:$B$50, 2, 0),"")</f>
        <v/>
      </c>
      <c r="N233" s="70" t="str">
        <f>IFERROR(VLOOKUP(M233, LetterStyle!$A$2:$B$50, 2, 0),"")</f>
        <v/>
      </c>
      <c r="P233" s="70" t="str">
        <f>IFERROR(VLOOKUP(O233, LetterStyle!$A$2:$B$50, 2, 0),"")</f>
        <v/>
      </c>
    </row>
    <row r="234" spans="8:16" ht="15" customHeight="1" x14ac:dyDescent="0.25">
      <c r="H234" s="70" t="str">
        <f>IF(G234="","",VLOOKUP(G234,ICondition!$A$2:$B$50, 2, 0))</f>
        <v/>
      </c>
      <c r="J234" s="70" t="str">
        <f>IFERROR(VLOOKUP(I234, LetterStyle!$A$2:$B$50, 2, 0),"")</f>
        <v/>
      </c>
      <c r="L234" s="70" t="str">
        <f>IFERROR(VLOOKUP(K234, LetterStyle!$A$2:$B$50, 2, 0),"")</f>
        <v/>
      </c>
      <c r="N234" s="70" t="str">
        <f>IFERROR(VLOOKUP(M234, LetterStyle!$A$2:$B$50, 2, 0),"")</f>
        <v/>
      </c>
      <c r="P234" s="70" t="str">
        <f>IFERROR(VLOOKUP(O234, LetterStyle!$A$2:$B$50, 2, 0),"")</f>
        <v/>
      </c>
    </row>
    <row r="235" spans="8:16" ht="15" customHeight="1" x14ac:dyDescent="0.25">
      <c r="H235" s="70" t="str">
        <f>IF(G235="","",VLOOKUP(G235,ICondition!$A$2:$B$50, 2, 0))</f>
        <v/>
      </c>
      <c r="J235" s="70" t="str">
        <f>IFERROR(VLOOKUP(I235, LetterStyle!$A$2:$B$50, 2, 0),"")</f>
        <v/>
      </c>
      <c r="L235" s="70" t="str">
        <f>IFERROR(VLOOKUP(K235, LetterStyle!$A$2:$B$50, 2, 0),"")</f>
        <v/>
      </c>
      <c r="N235" s="70" t="str">
        <f>IFERROR(VLOOKUP(M235, LetterStyle!$A$2:$B$50, 2, 0),"")</f>
        <v/>
      </c>
      <c r="P235" s="70" t="str">
        <f>IFERROR(VLOOKUP(O235, LetterStyle!$A$2:$B$50, 2, 0),"")</f>
        <v/>
      </c>
    </row>
    <row r="236" spans="8:16" ht="15" customHeight="1" x14ac:dyDescent="0.25">
      <c r="H236" s="70" t="str">
        <f>IF(G236="","",VLOOKUP(G236,ICondition!$A$2:$B$50, 2, 0))</f>
        <v/>
      </c>
      <c r="J236" s="70" t="str">
        <f>IFERROR(VLOOKUP(I236, LetterStyle!$A$2:$B$50, 2, 0),"")</f>
        <v/>
      </c>
      <c r="L236" s="70" t="str">
        <f>IFERROR(VLOOKUP(K236, LetterStyle!$A$2:$B$50, 2, 0),"")</f>
        <v/>
      </c>
      <c r="N236" s="70" t="str">
        <f>IFERROR(VLOOKUP(M236, LetterStyle!$A$2:$B$50, 2, 0),"")</f>
        <v/>
      </c>
      <c r="P236" s="70" t="str">
        <f>IFERROR(VLOOKUP(O236, LetterStyle!$A$2:$B$50, 2, 0),"")</f>
        <v/>
      </c>
    </row>
    <row r="237" spans="8:16" ht="15" customHeight="1" x14ac:dyDescent="0.25">
      <c r="H237" s="70" t="str">
        <f>IF(G237="","",VLOOKUP(G237,ICondition!$A$2:$B$50, 2, 0))</f>
        <v/>
      </c>
      <c r="J237" s="70" t="str">
        <f>IFERROR(VLOOKUP(I237, LetterStyle!$A$2:$B$50, 2, 0),"")</f>
        <v/>
      </c>
      <c r="L237" s="70" t="str">
        <f>IFERROR(VLOOKUP(K237, LetterStyle!$A$2:$B$50, 2, 0),"")</f>
        <v/>
      </c>
      <c r="N237" s="70" t="str">
        <f>IFERROR(VLOOKUP(M237, LetterStyle!$A$2:$B$50, 2, 0),"")</f>
        <v/>
      </c>
      <c r="P237" s="70" t="str">
        <f>IFERROR(VLOOKUP(O237, LetterStyle!$A$2:$B$50, 2, 0),"")</f>
        <v/>
      </c>
    </row>
    <row r="238" spans="8:16" ht="15" customHeight="1" x14ac:dyDescent="0.25">
      <c r="H238" s="70" t="str">
        <f>IF(G238="","",VLOOKUP(G238,ICondition!$A$2:$B$50, 2, 0))</f>
        <v/>
      </c>
      <c r="J238" s="70" t="str">
        <f>IFERROR(VLOOKUP(I238, LetterStyle!$A$2:$B$50, 2, 0),"")</f>
        <v/>
      </c>
      <c r="L238" s="70" t="str">
        <f>IFERROR(VLOOKUP(K238, LetterStyle!$A$2:$B$50, 2, 0),"")</f>
        <v/>
      </c>
      <c r="N238" s="70" t="str">
        <f>IFERROR(VLOOKUP(M238, LetterStyle!$A$2:$B$50, 2, 0),"")</f>
        <v/>
      </c>
      <c r="P238" s="70" t="str">
        <f>IFERROR(VLOOKUP(O238, LetterStyle!$A$2:$B$50, 2, 0),"")</f>
        <v/>
      </c>
    </row>
    <row r="239" spans="8:16" ht="15" customHeight="1" x14ac:dyDescent="0.25">
      <c r="H239" s="70" t="str">
        <f>IF(G239="","",VLOOKUP(G239,ICondition!$A$2:$B$50, 2, 0))</f>
        <v/>
      </c>
      <c r="J239" s="70" t="str">
        <f>IFERROR(VLOOKUP(I239, LetterStyle!$A$2:$B$50, 2, 0),"")</f>
        <v/>
      </c>
      <c r="L239" s="70" t="str">
        <f>IFERROR(VLOOKUP(K239, LetterStyle!$A$2:$B$50, 2, 0),"")</f>
        <v/>
      </c>
      <c r="N239" s="70" t="str">
        <f>IFERROR(VLOOKUP(M239, LetterStyle!$A$2:$B$50, 2, 0),"")</f>
        <v/>
      </c>
      <c r="P239" s="70" t="str">
        <f>IFERROR(VLOOKUP(O239, LetterStyle!$A$2:$B$50, 2, 0),"")</f>
        <v/>
      </c>
    </row>
    <row r="240" spans="8:16" ht="15" customHeight="1" x14ac:dyDescent="0.25">
      <c r="H240" s="70" t="str">
        <f>IF(G240="","",VLOOKUP(G240,ICondition!$A$2:$B$50, 2, 0))</f>
        <v/>
      </c>
      <c r="J240" s="70" t="str">
        <f>IFERROR(VLOOKUP(I240, LetterStyle!$A$2:$B$50, 2, 0),"")</f>
        <v/>
      </c>
      <c r="L240" s="70" t="str">
        <f>IFERROR(VLOOKUP(K240, LetterStyle!$A$2:$B$50, 2, 0),"")</f>
        <v/>
      </c>
      <c r="N240" s="70" t="str">
        <f>IFERROR(VLOOKUP(M240, LetterStyle!$A$2:$B$50, 2, 0),"")</f>
        <v/>
      </c>
      <c r="P240" s="70" t="str">
        <f>IFERROR(VLOOKUP(O240, LetterStyle!$A$2:$B$50, 2, 0),"")</f>
        <v/>
      </c>
    </row>
    <row r="241" spans="8:16" ht="15" customHeight="1" x14ac:dyDescent="0.25">
      <c r="H241" s="70" t="str">
        <f>IF(G241="","",VLOOKUP(G241,ICondition!$A$2:$B$50, 2, 0))</f>
        <v/>
      </c>
      <c r="J241" s="70" t="str">
        <f>IFERROR(VLOOKUP(I241, LetterStyle!$A$2:$B$50, 2, 0),"")</f>
        <v/>
      </c>
      <c r="L241" s="70" t="str">
        <f>IFERROR(VLOOKUP(K241, LetterStyle!$A$2:$B$50, 2, 0),"")</f>
        <v/>
      </c>
      <c r="N241" s="70" t="str">
        <f>IFERROR(VLOOKUP(M241, LetterStyle!$A$2:$B$50, 2, 0),"")</f>
        <v/>
      </c>
      <c r="P241" s="70" t="str">
        <f>IFERROR(VLOOKUP(O241, LetterStyle!$A$2:$B$50, 2, 0),"")</f>
        <v/>
      </c>
    </row>
    <row r="242" spans="8:16" ht="15" customHeight="1" x14ac:dyDescent="0.25">
      <c r="H242" s="70" t="str">
        <f>IF(G242="","",VLOOKUP(G242,ICondition!$A$2:$B$50, 2, 0))</f>
        <v/>
      </c>
      <c r="J242" s="70" t="str">
        <f>IFERROR(VLOOKUP(I242, LetterStyle!$A$2:$B$50, 2, 0),"")</f>
        <v/>
      </c>
      <c r="L242" s="70" t="str">
        <f>IFERROR(VLOOKUP(K242, LetterStyle!$A$2:$B$50, 2, 0),"")</f>
        <v/>
      </c>
      <c r="N242" s="70" t="str">
        <f>IFERROR(VLOOKUP(M242, LetterStyle!$A$2:$B$50, 2, 0),"")</f>
        <v/>
      </c>
      <c r="P242" s="70" t="str">
        <f>IFERROR(VLOOKUP(O242, LetterStyle!$A$2:$B$50, 2, 0),"")</f>
        <v/>
      </c>
    </row>
    <row r="243" spans="8:16" ht="15" customHeight="1" x14ac:dyDescent="0.25">
      <c r="H243" s="70" t="str">
        <f>IF(G243="","",VLOOKUP(G243,ICondition!$A$2:$B$50, 2, 0))</f>
        <v/>
      </c>
      <c r="J243" s="70" t="str">
        <f>IFERROR(VLOOKUP(I243, LetterStyle!$A$2:$B$50, 2, 0),"")</f>
        <v/>
      </c>
      <c r="L243" s="70" t="str">
        <f>IFERROR(VLOOKUP(K243, LetterStyle!$A$2:$B$50, 2, 0),"")</f>
        <v/>
      </c>
      <c r="N243" s="70" t="str">
        <f>IFERROR(VLOOKUP(M243, LetterStyle!$A$2:$B$50, 2, 0),"")</f>
        <v/>
      </c>
      <c r="P243" s="70" t="str">
        <f>IFERROR(VLOOKUP(O243, LetterStyle!$A$2:$B$50, 2, 0),"")</f>
        <v/>
      </c>
    </row>
    <row r="244" spans="8:16" ht="15" customHeight="1" x14ac:dyDescent="0.25">
      <c r="H244" s="70" t="str">
        <f>IF(G244="","",VLOOKUP(G244,ICondition!$A$2:$B$50, 2, 0))</f>
        <v/>
      </c>
      <c r="J244" s="70" t="str">
        <f>IFERROR(VLOOKUP(I244, LetterStyle!$A$2:$B$50, 2, 0),"")</f>
        <v/>
      </c>
      <c r="L244" s="70" t="str">
        <f>IFERROR(VLOOKUP(K244, LetterStyle!$A$2:$B$50, 2, 0),"")</f>
        <v/>
      </c>
      <c r="N244" s="70" t="str">
        <f>IFERROR(VLOOKUP(M244, LetterStyle!$A$2:$B$50, 2, 0),"")</f>
        <v/>
      </c>
      <c r="P244" s="70" t="str">
        <f>IFERROR(VLOOKUP(O244, LetterStyle!$A$2:$B$50, 2, 0),"")</f>
        <v/>
      </c>
    </row>
    <row r="245" spans="8:16" ht="15" customHeight="1" x14ac:dyDescent="0.25">
      <c r="H245" s="70" t="str">
        <f>IF(G245="","",VLOOKUP(G245,ICondition!$A$2:$B$50, 2, 0))</f>
        <v/>
      </c>
      <c r="J245" s="70" t="str">
        <f>IFERROR(VLOOKUP(I245, LetterStyle!$A$2:$B$50, 2, 0),"")</f>
        <v/>
      </c>
      <c r="L245" s="70" t="str">
        <f>IFERROR(VLOOKUP(K245, LetterStyle!$A$2:$B$50, 2, 0),"")</f>
        <v/>
      </c>
      <c r="N245" s="70" t="str">
        <f>IFERROR(VLOOKUP(M245, LetterStyle!$A$2:$B$50, 2, 0),"")</f>
        <v/>
      </c>
      <c r="P245" s="70" t="str">
        <f>IFERROR(VLOOKUP(O245, LetterStyle!$A$2:$B$50, 2, 0),"")</f>
        <v/>
      </c>
    </row>
    <row r="246" spans="8:16" ht="15" customHeight="1" x14ac:dyDescent="0.25">
      <c r="H246" s="70" t="str">
        <f>IF(G246="","",VLOOKUP(G246,ICondition!$A$2:$B$50, 2, 0))</f>
        <v/>
      </c>
      <c r="J246" s="70" t="str">
        <f>IFERROR(VLOOKUP(I246, LetterStyle!$A$2:$B$50, 2, 0),"")</f>
        <v/>
      </c>
      <c r="L246" s="70" t="str">
        <f>IFERROR(VLOOKUP(K246, LetterStyle!$A$2:$B$50, 2, 0),"")</f>
        <v/>
      </c>
      <c r="N246" s="70" t="str">
        <f>IFERROR(VLOOKUP(M246, LetterStyle!$A$2:$B$50, 2, 0),"")</f>
        <v/>
      </c>
      <c r="P246" s="70" t="str">
        <f>IFERROR(VLOOKUP(O246, LetterStyle!$A$2:$B$50, 2, 0),"")</f>
        <v/>
      </c>
    </row>
    <row r="247" spans="8:16" ht="15" customHeight="1" x14ac:dyDescent="0.25">
      <c r="H247" s="70" t="str">
        <f>IF(G247="","",VLOOKUP(G247,ICondition!$A$2:$B$50, 2, 0))</f>
        <v/>
      </c>
      <c r="J247" s="70" t="str">
        <f>IFERROR(VLOOKUP(I247, LetterStyle!$A$2:$B$50, 2, 0),"")</f>
        <v/>
      </c>
      <c r="L247" s="70" t="str">
        <f>IFERROR(VLOOKUP(K247, LetterStyle!$A$2:$B$50, 2, 0),"")</f>
        <v/>
      </c>
      <c r="N247" s="70" t="str">
        <f>IFERROR(VLOOKUP(M247, LetterStyle!$A$2:$B$50, 2, 0),"")</f>
        <v/>
      </c>
      <c r="P247" s="70" t="str">
        <f>IFERROR(VLOOKUP(O247, LetterStyle!$A$2:$B$50, 2, 0),"")</f>
        <v/>
      </c>
    </row>
    <row r="248" spans="8:16" ht="15" customHeight="1" x14ac:dyDescent="0.25">
      <c r="H248" s="70" t="str">
        <f>IF(G248="","",VLOOKUP(G248,ICondition!$A$2:$B$50, 2, 0))</f>
        <v/>
      </c>
      <c r="J248" s="70" t="str">
        <f>IFERROR(VLOOKUP(I248, LetterStyle!$A$2:$B$50, 2, 0),"")</f>
        <v/>
      </c>
      <c r="L248" s="70" t="str">
        <f>IFERROR(VLOOKUP(K248, LetterStyle!$A$2:$B$50, 2, 0),"")</f>
        <v/>
      </c>
      <c r="N248" s="70" t="str">
        <f>IFERROR(VLOOKUP(M248, LetterStyle!$A$2:$B$50, 2, 0),"")</f>
        <v/>
      </c>
      <c r="P248" s="70" t="str">
        <f>IFERROR(VLOOKUP(O248, LetterStyle!$A$2:$B$50, 2, 0),"")</f>
        <v/>
      </c>
    </row>
    <row r="249" spans="8:16" ht="15" customHeight="1" x14ac:dyDescent="0.25">
      <c r="H249" s="70" t="str">
        <f>IF(G249="","",VLOOKUP(G249,ICondition!$A$2:$B$50, 2, 0))</f>
        <v/>
      </c>
      <c r="J249" s="70" t="str">
        <f>IFERROR(VLOOKUP(I249, LetterStyle!$A$2:$B$50, 2, 0),"")</f>
        <v/>
      </c>
      <c r="L249" s="70" t="str">
        <f>IFERROR(VLOOKUP(K249, LetterStyle!$A$2:$B$50, 2, 0),"")</f>
        <v/>
      </c>
      <c r="N249" s="70" t="str">
        <f>IFERROR(VLOOKUP(M249, LetterStyle!$A$2:$B$50, 2, 0),"")</f>
        <v/>
      </c>
      <c r="P249" s="70" t="str">
        <f>IFERROR(VLOOKUP(O249, LetterStyle!$A$2:$B$50, 2, 0),"")</f>
        <v/>
      </c>
    </row>
    <row r="250" spans="8:16" ht="15" customHeight="1" x14ac:dyDescent="0.25">
      <c r="H250" s="70" t="str">
        <f>IF(G250="","",VLOOKUP(G250,ICondition!$A$2:$B$50, 2, 0))</f>
        <v/>
      </c>
      <c r="J250" s="70" t="str">
        <f>IFERROR(VLOOKUP(I250, LetterStyle!$A$2:$B$50, 2, 0),"")</f>
        <v/>
      </c>
      <c r="L250" s="70" t="str">
        <f>IFERROR(VLOOKUP(K250, LetterStyle!$A$2:$B$50, 2, 0),"")</f>
        <v/>
      </c>
      <c r="N250" s="70" t="str">
        <f>IFERROR(VLOOKUP(M250, LetterStyle!$A$2:$B$50, 2, 0),"")</f>
        <v/>
      </c>
      <c r="P250" s="70" t="str">
        <f>IFERROR(VLOOKUP(O250, LetterStyle!$A$2:$B$50, 2, 0),"")</f>
        <v/>
      </c>
    </row>
    <row r="251" spans="8:16" ht="15" customHeight="1" x14ac:dyDescent="0.25">
      <c r="H251" s="70" t="str">
        <f>IF(G251="","",VLOOKUP(G251,ICondition!$A$2:$B$50, 2, 0))</f>
        <v/>
      </c>
      <c r="J251" s="70" t="str">
        <f>IFERROR(VLOOKUP(I251, LetterStyle!$A$2:$B$50, 2, 0),"")</f>
        <v/>
      </c>
      <c r="L251" s="70" t="str">
        <f>IFERROR(VLOOKUP(K251, LetterStyle!$A$2:$B$50, 2, 0),"")</f>
        <v/>
      </c>
      <c r="N251" s="70" t="str">
        <f>IFERROR(VLOOKUP(M251, LetterStyle!$A$2:$B$50, 2, 0),"")</f>
        <v/>
      </c>
      <c r="P251" s="70" t="str">
        <f>IFERROR(VLOOKUP(O251, LetterStyle!$A$2:$B$50, 2, 0),"")</f>
        <v/>
      </c>
    </row>
    <row r="252" spans="8:16" ht="15" customHeight="1" x14ac:dyDescent="0.25">
      <c r="H252" s="70" t="str">
        <f>IF(G252="","",VLOOKUP(G252,ICondition!$A$2:$B$50, 2, 0))</f>
        <v/>
      </c>
      <c r="J252" s="70" t="str">
        <f>IFERROR(VLOOKUP(I252, LetterStyle!$A$2:$B$50, 2, 0),"")</f>
        <v/>
      </c>
      <c r="L252" s="70" t="str">
        <f>IFERROR(VLOOKUP(K252, LetterStyle!$A$2:$B$50, 2, 0),"")</f>
        <v/>
      </c>
      <c r="N252" s="70" t="str">
        <f>IFERROR(VLOOKUP(M252, LetterStyle!$A$2:$B$50, 2, 0),"")</f>
        <v/>
      </c>
      <c r="P252" s="70" t="str">
        <f>IFERROR(VLOOKUP(O252, LetterStyle!$A$2:$B$50, 2, 0),"")</f>
        <v/>
      </c>
    </row>
    <row r="253" spans="8:16" ht="15" customHeight="1" x14ac:dyDescent="0.25">
      <c r="H253" s="70" t="str">
        <f>IF(G253="","",VLOOKUP(G253,ICondition!$A$2:$B$50, 2, 0))</f>
        <v/>
      </c>
      <c r="J253" s="70" t="str">
        <f>IFERROR(VLOOKUP(I253, LetterStyle!$A$2:$B$50, 2, 0),"")</f>
        <v/>
      </c>
      <c r="L253" s="70" t="str">
        <f>IFERROR(VLOOKUP(K253, LetterStyle!$A$2:$B$50, 2, 0),"")</f>
        <v/>
      </c>
      <c r="N253" s="70" t="str">
        <f>IFERROR(VLOOKUP(M253, LetterStyle!$A$2:$B$50, 2, 0),"")</f>
        <v/>
      </c>
      <c r="P253" s="70" t="str">
        <f>IFERROR(VLOOKUP(O253, LetterStyle!$A$2:$B$50, 2, 0),"")</f>
        <v/>
      </c>
    </row>
    <row r="254" spans="8:16" ht="15" customHeight="1" x14ac:dyDescent="0.25">
      <c r="H254" s="70" t="str">
        <f>IF(G254="","",VLOOKUP(G254,ICondition!$A$2:$B$50, 2, 0))</f>
        <v/>
      </c>
      <c r="J254" s="70" t="str">
        <f>IFERROR(VLOOKUP(I254, LetterStyle!$A$2:$B$50, 2, 0),"")</f>
        <v/>
      </c>
      <c r="L254" s="70" t="str">
        <f>IFERROR(VLOOKUP(K254, LetterStyle!$A$2:$B$50, 2, 0),"")</f>
        <v/>
      </c>
      <c r="N254" s="70" t="str">
        <f>IFERROR(VLOOKUP(M254, LetterStyle!$A$2:$B$50, 2, 0),"")</f>
        <v/>
      </c>
      <c r="P254" s="70" t="str">
        <f>IFERROR(VLOOKUP(O254, LetterStyle!$A$2:$B$50, 2, 0),"")</f>
        <v/>
      </c>
    </row>
    <row r="255" spans="8:16" ht="15" customHeight="1" x14ac:dyDescent="0.25">
      <c r="H255" s="70" t="str">
        <f>IF(G255="","",VLOOKUP(G255,ICondition!$A$2:$B$50, 2, 0))</f>
        <v/>
      </c>
      <c r="J255" s="70" t="str">
        <f>IFERROR(VLOOKUP(I255, LetterStyle!$A$2:$B$50, 2, 0),"")</f>
        <v/>
      </c>
      <c r="L255" s="70" t="str">
        <f>IFERROR(VLOOKUP(K255, LetterStyle!$A$2:$B$50, 2, 0),"")</f>
        <v/>
      </c>
      <c r="N255" s="70" t="str">
        <f>IFERROR(VLOOKUP(M255, LetterStyle!$A$2:$B$50, 2, 0),"")</f>
        <v/>
      </c>
      <c r="P255" s="70" t="str">
        <f>IFERROR(VLOOKUP(O255, LetterStyle!$A$2:$B$50, 2, 0),"")</f>
        <v/>
      </c>
    </row>
    <row r="256" spans="8:16" ht="15" customHeight="1" x14ac:dyDescent="0.25">
      <c r="H256" s="70" t="str">
        <f>IF(G256="","",VLOOKUP(G256,ICondition!$A$2:$B$50, 2, 0))</f>
        <v/>
      </c>
      <c r="J256" s="70" t="str">
        <f>IFERROR(VLOOKUP(I256, LetterStyle!$A$2:$B$50, 2, 0),"")</f>
        <v/>
      </c>
      <c r="L256" s="70" t="str">
        <f>IFERROR(VLOOKUP(K256, LetterStyle!$A$2:$B$50, 2, 0),"")</f>
        <v/>
      </c>
      <c r="N256" s="70" t="str">
        <f>IFERROR(VLOOKUP(M256, LetterStyle!$A$2:$B$50, 2, 0),"")</f>
        <v/>
      </c>
      <c r="P256" s="70" t="str">
        <f>IFERROR(VLOOKUP(O256, LetterStyle!$A$2:$B$50, 2, 0),"")</f>
        <v/>
      </c>
    </row>
    <row r="257" spans="8:16" ht="15" customHeight="1" x14ac:dyDescent="0.25">
      <c r="H257" s="70" t="str">
        <f>IF(G257="","",VLOOKUP(G257,ICondition!$A$2:$B$50, 2, 0))</f>
        <v/>
      </c>
      <c r="J257" s="70" t="str">
        <f>IFERROR(VLOOKUP(I257, LetterStyle!$A$2:$B$50, 2, 0),"")</f>
        <v/>
      </c>
      <c r="L257" s="70" t="str">
        <f>IFERROR(VLOOKUP(K257, LetterStyle!$A$2:$B$50, 2, 0),"")</f>
        <v/>
      </c>
      <c r="N257" s="70" t="str">
        <f>IFERROR(VLOOKUP(M257, LetterStyle!$A$2:$B$50, 2, 0),"")</f>
        <v/>
      </c>
      <c r="P257" s="70" t="str">
        <f>IFERROR(VLOOKUP(O257, LetterStyle!$A$2:$B$50, 2, 0),"")</f>
        <v/>
      </c>
    </row>
    <row r="258" spans="8:16" ht="15" customHeight="1" x14ac:dyDescent="0.25">
      <c r="H258" s="70" t="str">
        <f>IF(G258="","",VLOOKUP(G258,ICondition!$A$2:$B$50, 2, 0))</f>
        <v/>
      </c>
      <c r="J258" s="70" t="str">
        <f>IFERROR(VLOOKUP(I258, LetterStyle!$A$2:$B$50, 2, 0),"")</f>
        <v/>
      </c>
      <c r="L258" s="70" t="str">
        <f>IFERROR(VLOOKUP(K258, LetterStyle!$A$2:$B$50, 2, 0),"")</f>
        <v/>
      </c>
      <c r="N258" s="70" t="str">
        <f>IFERROR(VLOOKUP(M258, LetterStyle!$A$2:$B$50, 2, 0),"")</f>
        <v/>
      </c>
      <c r="P258" s="70" t="str">
        <f>IFERROR(VLOOKUP(O258, LetterStyle!$A$2:$B$50, 2, 0),"")</f>
        <v/>
      </c>
    </row>
    <row r="259" spans="8:16" ht="15" customHeight="1" x14ac:dyDescent="0.25">
      <c r="H259" s="70" t="str">
        <f>IF(G259="","",VLOOKUP(G259,ICondition!$A$2:$B$50, 2, 0))</f>
        <v/>
      </c>
      <c r="J259" s="70" t="str">
        <f>IFERROR(VLOOKUP(I259, LetterStyle!$A$2:$B$50, 2, 0),"")</f>
        <v/>
      </c>
      <c r="L259" s="70" t="str">
        <f>IFERROR(VLOOKUP(K259, LetterStyle!$A$2:$B$50, 2, 0),"")</f>
        <v/>
      </c>
      <c r="N259" s="70" t="str">
        <f>IFERROR(VLOOKUP(M259, LetterStyle!$A$2:$B$50, 2, 0),"")</f>
        <v/>
      </c>
      <c r="P259" s="70" t="str">
        <f>IFERROR(VLOOKUP(O259, LetterStyle!$A$2:$B$50, 2, 0),"")</f>
        <v/>
      </c>
    </row>
    <row r="260" spans="8:16" ht="15" customHeight="1" x14ac:dyDescent="0.25">
      <c r="H260" s="70" t="str">
        <f>IF(G260="","",VLOOKUP(G260,ICondition!$A$2:$B$50, 2, 0))</f>
        <v/>
      </c>
      <c r="J260" s="70" t="str">
        <f>IFERROR(VLOOKUP(I260, LetterStyle!$A$2:$B$50, 2, 0),"")</f>
        <v/>
      </c>
      <c r="L260" s="70" t="str">
        <f>IFERROR(VLOOKUP(K260, LetterStyle!$A$2:$B$50, 2, 0),"")</f>
        <v/>
      </c>
      <c r="N260" s="70" t="str">
        <f>IFERROR(VLOOKUP(M260, LetterStyle!$A$2:$B$50, 2, 0),"")</f>
        <v/>
      </c>
      <c r="P260" s="70" t="str">
        <f>IFERROR(VLOOKUP(O260, LetterStyle!$A$2:$B$50, 2, 0),"")</f>
        <v/>
      </c>
    </row>
    <row r="261" spans="8:16" ht="15" customHeight="1" x14ac:dyDescent="0.25">
      <c r="H261" s="70" t="str">
        <f>IF(G261="","",VLOOKUP(G261,ICondition!$A$2:$B$50, 2, 0))</f>
        <v/>
      </c>
      <c r="J261" s="70" t="str">
        <f>IFERROR(VLOOKUP(I261, LetterStyle!$A$2:$B$50, 2, 0),"")</f>
        <v/>
      </c>
      <c r="L261" s="70" t="str">
        <f>IFERROR(VLOOKUP(K261, LetterStyle!$A$2:$B$50, 2, 0),"")</f>
        <v/>
      </c>
      <c r="N261" s="70" t="str">
        <f>IFERROR(VLOOKUP(M261, LetterStyle!$A$2:$B$50, 2, 0),"")</f>
        <v/>
      </c>
      <c r="P261" s="70" t="str">
        <f>IFERROR(VLOOKUP(O261, LetterStyle!$A$2:$B$50, 2, 0),"")</f>
        <v/>
      </c>
    </row>
    <row r="262" spans="8:16" ht="15" customHeight="1" x14ac:dyDescent="0.25">
      <c r="H262" s="70" t="str">
        <f>IF(G262="","",VLOOKUP(G262,ICondition!$A$2:$B$50, 2, 0))</f>
        <v/>
      </c>
      <c r="J262" s="70" t="str">
        <f>IFERROR(VLOOKUP(I262, LetterStyle!$A$2:$B$50, 2, 0),"")</f>
        <v/>
      </c>
      <c r="L262" s="70" t="str">
        <f>IFERROR(VLOOKUP(K262, LetterStyle!$A$2:$B$50, 2, 0),"")</f>
        <v/>
      </c>
      <c r="N262" s="70" t="str">
        <f>IFERROR(VLOOKUP(M262, LetterStyle!$A$2:$B$50, 2, 0),"")</f>
        <v/>
      </c>
      <c r="P262" s="70" t="str">
        <f>IFERROR(VLOOKUP(O262, LetterStyle!$A$2:$B$50, 2, 0),"")</f>
        <v/>
      </c>
    </row>
    <row r="263" spans="8:16" ht="15" customHeight="1" x14ac:dyDescent="0.25">
      <c r="H263" s="70" t="str">
        <f>IF(G263="","",VLOOKUP(G263,ICondition!$A$2:$B$50, 2, 0))</f>
        <v/>
      </c>
      <c r="J263" s="70" t="str">
        <f>IFERROR(VLOOKUP(I263, LetterStyle!$A$2:$B$50, 2, 0),"")</f>
        <v/>
      </c>
      <c r="L263" s="70" t="str">
        <f>IFERROR(VLOOKUP(K263, LetterStyle!$A$2:$B$50, 2, 0),"")</f>
        <v/>
      </c>
      <c r="N263" s="70" t="str">
        <f>IFERROR(VLOOKUP(M263, LetterStyle!$A$2:$B$50, 2, 0),"")</f>
        <v/>
      </c>
      <c r="P263" s="70" t="str">
        <f>IFERROR(VLOOKUP(O263, LetterStyle!$A$2:$B$50, 2, 0),"")</f>
        <v/>
      </c>
    </row>
    <row r="264" spans="8:16" ht="15" customHeight="1" x14ac:dyDescent="0.25">
      <c r="H264" s="70" t="str">
        <f>IF(G264="","",VLOOKUP(G264,ICondition!$A$2:$B$50, 2, 0))</f>
        <v/>
      </c>
      <c r="J264" s="70" t="str">
        <f>IFERROR(VLOOKUP(I264, LetterStyle!$A$2:$B$50, 2, 0),"")</f>
        <v/>
      </c>
      <c r="L264" s="70" t="str">
        <f>IFERROR(VLOOKUP(K264, LetterStyle!$A$2:$B$50, 2, 0),"")</f>
        <v/>
      </c>
      <c r="N264" s="70" t="str">
        <f>IFERROR(VLOOKUP(M264, LetterStyle!$A$2:$B$50, 2, 0),"")</f>
        <v/>
      </c>
      <c r="P264" s="70" t="str">
        <f>IFERROR(VLOOKUP(O264, LetterStyle!$A$2:$B$50, 2, 0),"")</f>
        <v/>
      </c>
    </row>
    <row r="265" spans="8:16" ht="15" customHeight="1" x14ac:dyDescent="0.25">
      <c r="H265" s="70" t="str">
        <f>IF(G265="","",VLOOKUP(G265,ICondition!$A$2:$B$50, 2, 0))</f>
        <v/>
      </c>
      <c r="J265" s="70" t="str">
        <f>IFERROR(VLOOKUP(I265, LetterStyle!$A$2:$B$50, 2, 0),"")</f>
        <v/>
      </c>
      <c r="L265" s="70" t="str">
        <f>IFERROR(VLOOKUP(K265, LetterStyle!$A$2:$B$50, 2, 0),"")</f>
        <v/>
      </c>
      <c r="N265" s="70" t="str">
        <f>IFERROR(VLOOKUP(M265, LetterStyle!$A$2:$B$50, 2, 0),"")</f>
        <v/>
      </c>
      <c r="P265" s="70" t="str">
        <f>IFERROR(VLOOKUP(O265, LetterStyle!$A$2:$B$50, 2, 0),"")</f>
        <v/>
      </c>
    </row>
    <row r="266" spans="8:16" ht="15" customHeight="1" x14ac:dyDescent="0.25">
      <c r="H266" s="70" t="str">
        <f>IF(G266="","",VLOOKUP(G266,ICondition!$A$2:$B$50, 2, 0))</f>
        <v/>
      </c>
      <c r="J266" s="70" t="str">
        <f>IFERROR(VLOOKUP(I266, LetterStyle!$A$2:$B$50, 2, 0),"")</f>
        <v/>
      </c>
      <c r="L266" s="70" t="str">
        <f>IFERROR(VLOOKUP(K266, LetterStyle!$A$2:$B$50, 2, 0),"")</f>
        <v/>
      </c>
      <c r="N266" s="70" t="str">
        <f>IFERROR(VLOOKUP(M266, LetterStyle!$A$2:$B$50, 2, 0),"")</f>
        <v/>
      </c>
      <c r="P266" s="70" t="str">
        <f>IFERROR(VLOOKUP(O266, LetterStyle!$A$2:$B$50, 2, 0),"")</f>
        <v/>
      </c>
    </row>
    <row r="267" spans="8:16" ht="15" customHeight="1" x14ac:dyDescent="0.25">
      <c r="H267" s="70" t="str">
        <f>IF(G267="","",VLOOKUP(G267,ICondition!$A$2:$B$50, 2, 0))</f>
        <v/>
      </c>
      <c r="J267" s="70" t="str">
        <f>IFERROR(VLOOKUP(I267, LetterStyle!$A$2:$B$50, 2, 0),"")</f>
        <v/>
      </c>
      <c r="L267" s="70" t="str">
        <f>IFERROR(VLOOKUP(K267, LetterStyle!$A$2:$B$50, 2, 0),"")</f>
        <v/>
      </c>
      <c r="N267" s="70" t="str">
        <f>IFERROR(VLOOKUP(M267, LetterStyle!$A$2:$B$50, 2, 0),"")</f>
        <v/>
      </c>
      <c r="P267" s="70" t="str">
        <f>IFERROR(VLOOKUP(O267, LetterStyle!$A$2:$B$50, 2, 0),"")</f>
        <v/>
      </c>
    </row>
    <row r="268" spans="8:16" ht="15" customHeight="1" x14ac:dyDescent="0.25">
      <c r="H268" s="70" t="str">
        <f>IF(G268="","",VLOOKUP(G268,ICondition!$A$2:$B$50, 2, 0))</f>
        <v/>
      </c>
      <c r="J268" s="70" t="str">
        <f>IFERROR(VLOOKUP(I268, LetterStyle!$A$2:$B$50, 2, 0),"")</f>
        <v/>
      </c>
      <c r="L268" s="70" t="str">
        <f>IFERROR(VLOOKUP(K268, LetterStyle!$A$2:$B$50, 2, 0),"")</f>
        <v/>
      </c>
      <c r="N268" s="70" t="str">
        <f>IFERROR(VLOOKUP(M268, LetterStyle!$A$2:$B$50, 2, 0),"")</f>
        <v/>
      </c>
      <c r="P268" s="70" t="str">
        <f>IFERROR(VLOOKUP(O268, LetterStyle!$A$2:$B$50, 2, 0),"")</f>
        <v/>
      </c>
    </row>
    <row r="269" spans="8:16" ht="15" customHeight="1" x14ac:dyDescent="0.25">
      <c r="H269" s="70" t="str">
        <f>IF(G269="","",VLOOKUP(G269,ICondition!$A$2:$B$50, 2, 0))</f>
        <v/>
      </c>
      <c r="J269" s="70" t="str">
        <f>IFERROR(VLOOKUP(I269, LetterStyle!$A$2:$B$50, 2, 0),"")</f>
        <v/>
      </c>
      <c r="L269" s="70" t="str">
        <f>IFERROR(VLOOKUP(K269, LetterStyle!$A$2:$B$50, 2, 0),"")</f>
        <v/>
      </c>
      <c r="N269" s="70" t="str">
        <f>IFERROR(VLOOKUP(M269, LetterStyle!$A$2:$B$50, 2, 0),"")</f>
        <v/>
      </c>
      <c r="P269" s="70" t="str">
        <f>IFERROR(VLOOKUP(O269, LetterStyle!$A$2:$B$50, 2, 0),"")</f>
        <v/>
      </c>
    </row>
    <row r="270" spans="8:16" ht="15" customHeight="1" x14ac:dyDescent="0.25">
      <c r="H270" s="70" t="str">
        <f>IF(G270="","",VLOOKUP(G270,ICondition!$A$2:$B$50, 2, 0))</f>
        <v/>
      </c>
      <c r="J270" s="70" t="str">
        <f>IFERROR(VLOOKUP(I270, LetterStyle!$A$2:$B$50, 2, 0),"")</f>
        <v/>
      </c>
      <c r="L270" s="70" t="str">
        <f>IFERROR(VLOOKUP(K270, LetterStyle!$A$2:$B$50, 2, 0),"")</f>
        <v/>
      </c>
      <c r="N270" s="70" t="str">
        <f>IFERROR(VLOOKUP(M270, LetterStyle!$A$2:$B$50, 2, 0),"")</f>
        <v/>
      </c>
      <c r="P270" s="70" t="str">
        <f>IFERROR(VLOOKUP(O270, LetterStyle!$A$2:$B$50, 2, 0),"")</f>
        <v/>
      </c>
    </row>
    <row r="271" spans="8:16" ht="15" customHeight="1" x14ac:dyDescent="0.25">
      <c r="H271" s="70" t="str">
        <f>IF(G271="","",VLOOKUP(G271,ICondition!$A$2:$B$50, 2, 0))</f>
        <v/>
      </c>
      <c r="J271" s="70" t="str">
        <f>IFERROR(VLOOKUP(I271, LetterStyle!$A$2:$B$50, 2, 0),"")</f>
        <v/>
      </c>
      <c r="L271" s="70" t="str">
        <f>IFERROR(VLOOKUP(K271, LetterStyle!$A$2:$B$50, 2, 0),"")</f>
        <v/>
      </c>
      <c r="N271" s="70" t="str">
        <f>IFERROR(VLOOKUP(M271, LetterStyle!$A$2:$B$50, 2, 0),"")</f>
        <v/>
      </c>
      <c r="P271" s="70" t="str">
        <f>IFERROR(VLOOKUP(O271, LetterStyle!$A$2:$B$50, 2, 0),"")</f>
        <v/>
      </c>
    </row>
    <row r="272" spans="8:16" ht="15" customHeight="1" x14ac:dyDescent="0.25">
      <c r="H272" s="70" t="str">
        <f>IF(G272="","",VLOOKUP(G272,ICondition!$A$2:$B$50, 2, 0))</f>
        <v/>
      </c>
      <c r="J272" s="70" t="str">
        <f>IFERROR(VLOOKUP(I272, LetterStyle!$A$2:$B$50, 2, 0),"")</f>
        <v/>
      </c>
      <c r="L272" s="70" t="str">
        <f>IFERROR(VLOOKUP(K272, LetterStyle!$A$2:$B$50, 2, 0),"")</f>
        <v/>
      </c>
      <c r="N272" s="70" t="str">
        <f>IFERROR(VLOOKUP(M272, LetterStyle!$A$2:$B$50, 2, 0),"")</f>
        <v/>
      </c>
      <c r="P272" s="70" t="str">
        <f>IFERROR(VLOOKUP(O272, LetterStyle!$A$2:$B$50, 2, 0),"")</f>
        <v/>
      </c>
    </row>
    <row r="273" spans="8:16" ht="15" customHeight="1" x14ac:dyDescent="0.25">
      <c r="H273" s="70" t="str">
        <f>IF(G273="","",VLOOKUP(G273,ICondition!$A$2:$B$50, 2, 0))</f>
        <v/>
      </c>
      <c r="J273" s="70" t="str">
        <f>IFERROR(VLOOKUP(I273, LetterStyle!$A$2:$B$50, 2, 0),"")</f>
        <v/>
      </c>
      <c r="L273" s="70" t="str">
        <f>IFERROR(VLOOKUP(K273, LetterStyle!$A$2:$B$50, 2, 0),"")</f>
        <v/>
      </c>
      <c r="N273" s="70" t="str">
        <f>IFERROR(VLOOKUP(M273, LetterStyle!$A$2:$B$50, 2, 0),"")</f>
        <v/>
      </c>
      <c r="P273" s="70" t="str">
        <f>IFERROR(VLOOKUP(O273, LetterStyle!$A$2:$B$50, 2, 0),"")</f>
        <v/>
      </c>
    </row>
    <row r="274" spans="8:16" ht="15" customHeight="1" x14ac:dyDescent="0.25">
      <c r="H274" s="70" t="str">
        <f>IF(G274="","",VLOOKUP(G274,ICondition!$A$2:$B$50, 2, 0))</f>
        <v/>
      </c>
      <c r="J274" s="70" t="str">
        <f>IFERROR(VLOOKUP(I274, LetterStyle!$A$2:$B$50, 2, 0),"")</f>
        <v/>
      </c>
      <c r="L274" s="70" t="str">
        <f>IFERROR(VLOOKUP(K274, LetterStyle!$A$2:$B$50, 2, 0),"")</f>
        <v/>
      </c>
      <c r="N274" s="70" t="str">
        <f>IFERROR(VLOOKUP(M274, LetterStyle!$A$2:$B$50, 2, 0),"")</f>
        <v/>
      </c>
      <c r="P274" s="70" t="str">
        <f>IFERROR(VLOOKUP(O274, LetterStyle!$A$2:$B$50, 2, 0),"")</f>
        <v/>
      </c>
    </row>
    <row r="275" spans="8:16" ht="15" customHeight="1" x14ac:dyDescent="0.25">
      <c r="H275" s="70" t="str">
        <f>IF(G275="","",VLOOKUP(G275,ICondition!$A$2:$B$50, 2, 0))</f>
        <v/>
      </c>
      <c r="J275" s="70" t="str">
        <f>IFERROR(VLOOKUP(I275, LetterStyle!$A$2:$B$50, 2, 0),"")</f>
        <v/>
      </c>
      <c r="L275" s="70" t="str">
        <f>IFERROR(VLOOKUP(K275, LetterStyle!$A$2:$B$50, 2, 0),"")</f>
        <v/>
      </c>
      <c r="N275" s="70" t="str">
        <f>IFERROR(VLOOKUP(M275, LetterStyle!$A$2:$B$50, 2, 0),"")</f>
        <v/>
      </c>
      <c r="P275" s="70" t="str">
        <f>IFERROR(VLOOKUP(O275, LetterStyle!$A$2:$B$50, 2, 0),"")</f>
        <v/>
      </c>
    </row>
    <row r="276" spans="8:16" ht="15" customHeight="1" x14ac:dyDescent="0.25">
      <c r="H276" s="70" t="str">
        <f>IF(G276="","",VLOOKUP(G276,ICondition!$A$2:$B$50, 2, 0))</f>
        <v/>
      </c>
      <c r="J276" s="70" t="str">
        <f>IFERROR(VLOOKUP(I276, LetterStyle!$A$2:$B$50, 2, 0),"")</f>
        <v/>
      </c>
      <c r="L276" s="70" t="str">
        <f>IFERROR(VLOOKUP(K276, LetterStyle!$A$2:$B$50, 2, 0),"")</f>
        <v/>
      </c>
      <c r="N276" s="70" t="str">
        <f>IFERROR(VLOOKUP(M276, LetterStyle!$A$2:$B$50, 2, 0),"")</f>
        <v/>
      </c>
      <c r="P276" s="70" t="str">
        <f>IFERROR(VLOOKUP(O276, LetterStyle!$A$2:$B$50, 2, 0),"")</f>
        <v/>
      </c>
    </row>
    <row r="277" spans="8:16" ht="15" customHeight="1" x14ac:dyDescent="0.25">
      <c r="H277" s="70" t="str">
        <f>IF(G277="","",VLOOKUP(G277,ICondition!$A$2:$B$50, 2, 0))</f>
        <v/>
      </c>
      <c r="J277" s="70" t="str">
        <f>IFERROR(VLOOKUP(I277, LetterStyle!$A$2:$B$50, 2, 0),"")</f>
        <v/>
      </c>
      <c r="L277" s="70" t="str">
        <f>IFERROR(VLOOKUP(K277, LetterStyle!$A$2:$B$50, 2, 0),"")</f>
        <v/>
      </c>
      <c r="N277" s="70" t="str">
        <f>IFERROR(VLOOKUP(M277, LetterStyle!$A$2:$B$50, 2, 0),"")</f>
        <v/>
      </c>
      <c r="P277" s="70" t="str">
        <f>IFERROR(VLOOKUP(O277, LetterStyle!$A$2:$B$50, 2, 0),"")</f>
        <v/>
      </c>
    </row>
    <row r="278" spans="8:16" ht="15" customHeight="1" x14ac:dyDescent="0.25">
      <c r="H278" s="70" t="str">
        <f>IF(G278="","",VLOOKUP(G278,ICondition!$A$2:$B$50, 2, 0))</f>
        <v/>
      </c>
      <c r="J278" s="70" t="str">
        <f>IFERROR(VLOOKUP(I278, LetterStyle!$A$2:$B$50, 2, 0),"")</f>
        <v/>
      </c>
      <c r="L278" s="70" t="str">
        <f>IFERROR(VLOOKUP(K278, LetterStyle!$A$2:$B$50, 2, 0),"")</f>
        <v/>
      </c>
      <c r="N278" s="70" t="str">
        <f>IFERROR(VLOOKUP(M278, LetterStyle!$A$2:$B$50, 2, 0),"")</f>
        <v/>
      </c>
      <c r="P278" s="70" t="str">
        <f>IFERROR(VLOOKUP(O278, LetterStyle!$A$2:$B$50, 2, 0),"")</f>
        <v/>
      </c>
    </row>
    <row r="279" spans="8:16" ht="15" customHeight="1" x14ac:dyDescent="0.25">
      <c r="H279" s="70" t="str">
        <f>IF(G279="","",VLOOKUP(G279,ICondition!$A$2:$B$50, 2, 0))</f>
        <v/>
      </c>
      <c r="J279" s="70" t="str">
        <f>IFERROR(VLOOKUP(I279, LetterStyle!$A$2:$B$50, 2, 0),"")</f>
        <v/>
      </c>
      <c r="L279" s="70" t="str">
        <f>IFERROR(VLOOKUP(K279, LetterStyle!$A$2:$B$50, 2, 0),"")</f>
        <v/>
      </c>
      <c r="N279" s="70" t="str">
        <f>IFERROR(VLOOKUP(M279, LetterStyle!$A$2:$B$50, 2, 0),"")</f>
        <v/>
      </c>
      <c r="P279" s="70" t="str">
        <f>IFERROR(VLOOKUP(O279, LetterStyle!$A$2:$B$50, 2, 0),"")</f>
        <v/>
      </c>
    </row>
    <row r="280" spans="8:16" ht="15" customHeight="1" x14ac:dyDescent="0.25">
      <c r="H280" s="70" t="str">
        <f>IF(G280="","",VLOOKUP(G280,ICondition!$A$2:$B$50, 2, 0))</f>
        <v/>
      </c>
      <c r="J280" s="70" t="str">
        <f>IFERROR(VLOOKUP(I280, LetterStyle!$A$2:$B$50, 2, 0),"")</f>
        <v/>
      </c>
      <c r="L280" s="70" t="str">
        <f>IFERROR(VLOOKUP(K280, LetterStyle!$A$2:$B$50, 2, 0),"")</f>
        <v/>
      </c>
      <c r="N280" s="70" t="str">
        <f>IFERROR(VLOOKUP(M280, LetterStyle!$A$2:$B$50, 2, 0),"")</f>
        <v/>
      </c>
      <c r="P280" s="70" t="str">
        <f>IFERROR(VLOOKUP(O280, LetterStyle!$A$2:$B$50, 2, 0),"")</f>
        <v/>
      </c>
    </row>
    <row r="281" spans="8:16" ht="15" customHeight="1" x14ac:dyDescent="0.25">
      <c r="H281" s="70" t="str">
        <f>IF(G281="","",VLOOKUP(G281,ICondition!$A$2:$B$50, 2, 0))</f>
        <v/>
      </c>
      <c r="J281" s="70" t="str">
        <f>IFERROR(VLOOKUP(I281, LetterStyle!$A$2:$B$50, 2, 0),"")</f>
        <v/>
      </c>
      <c r="L281" s="70" t="str">
        <f>IFERROR(VLOOKUP(K281, LetterStyle!$A$2:$B$50, 2, 0),"")</f>
        <v/>
      </c>
      <c r="N281" s="70" t="str">
        <f>IFERROR(VLOOKUP(M281, LetterStyle!$A$2:$B$50, 2, 0),"")</f>
        <v/>
      </c>
      <c r="P281" s="70" t="str">
        <f>IFERROR(VLOOKUP(O281, LetterStyle!$A$2:$B$50, 2, 0),"")</f>
        <v/>
      </c>
    </row>
    <row r="282" spans="8:16" ht="15" customHeight="1" x14ac:dyDescent="0.25">
      <c r="H282" s="70" t="str">
        <f>IF(G282="","",VLOOKUP(G282,ICondition!$A$2:$B$50, 2, 0))</f>
        <v/>
      </c>
      <c r="J282" s="70" t="str">
        <f>IFERROR(VLOOKUP(I282, LetterStyle!$A$2:$B$50, 2, 0),"")</f>
        <v/>
      </c>
      <c r="L282" s="70" t="str">
        <f>IFERROR(VLOOKUP(K282, LetterStyle!$A$2:$B$50, 2, 0),"")</f>
        <v/>
      </c>
      <c r="N282" s="70" t="str">
        <f>IFERROR(VLOOKUP(M282, LetterStyle!$A$2:$B$50, 2, 0),"")</f>
        <v/>
      </c>
      <c r="P282" s="70" t="str">
        <f>IFERROR(VLOOKUP(O282, LetterStyle!$A$2:$B$50, 2, 0),"")</f>
        <v/>
      </c>
    </row>
    <row r="283" spans="8:16" ht="15" customHeight="1" x14ac:dyDescent="0.25">
      <c r="H283" s="70" t="str">
        <f>IF(G283="","",VLOOKUP(G283,ICondition!$A$2:$B$50, 2, 0))</f>
        <v/>
      </c>
      <c r="J283" s="70" t="str">
        <f>IFERROR(VLOOKUP(I283, LetterStyle!$A$2:$B$50, 2, 0),"")</f>
        <v/>
      </c>
      <c r="L283" s="70" t="str">
        <f>IFERROR(VLOOKUP(K283, LetterStyle!$A$2:$B$50, 2, 0),"")</f>
        <v/>
      </c>
      <c r="N283" s="70" t="str">
        <f>IFERROR(VLOOKUP(M283, LetterStyle!$A$2:$B$50, 2, 0),"")</f>
        <v/>
      </c>
      <c r="P283" s="70" t="str">
        <f>IFERROR(VLOOKUP(O283, LetterStyle!$A$2:$B$50, 2, 0),"")</f>
        <v/>
      </c>
    </row>
    <row r="284" spans="8:16" ht="15" customHeight="1" x14ac:dyDescent="0.25">
      <c r="H284" s="70" t="str">
        <f>IF(G284="","",VLOOKUP(G284,ICondition!$A$2:$B$50, 2, 0))</f>
        <v/>
      </c>
      <c r="J284" s="70" t="str">
        <f>IFERROR(VLOOKUP(I284, LetterStyle!$A$2:$B$50, 2, 0),"")</f>
        <v/>
      </c>
      <c r="L284" s="70" t="str">
        <f>IFERROR(VLOOKUP(K284, LetterStyle!$A$2:$B$50, 2, 0),"")</f>
        <v/>
      </c>
      <c r="N284" s="70" t="str">
        <f>IFERROR(VLOOKUP(M284, LetterStyle!$A$2:$B$50, 2, 0),"")</f>
        <v/>
      </c>
      <c r="P284" s="70" t="str">
        <f>IFERROR(VLOOKUP(O284, LetterStyle!$A$2:$B$50, 2, 0),"")</f>
        <v/>
      </c>
    </row>
    <row r="285" spans="8:16" ht="15" customHeight="1" x14ac:dyDescent="0.25">
      <c r="H285" s="70" t="str">
        <f>IF(G285="","",VLOOKUP(G285,ICondition!$A$2:$B$50, 2, 0))</f>
        <v/>
      </c>
      <c r="J285" s="70" t="str">
        <f>IFERROR(VLOOKUP(I285, LetterStyle!$A$2:$B$50, 2, 0),"")</f>
        <v/>
      </c>
      <c r="L285" s="70" t="str">
        <f>IFERROR(VLOOKUP(K285, LetterStyle!$A$2:$B$50, 2, 0),"")</f>
        <v/>
      </c>
      <c r="N285" s="70" t="str">
        <f>IFERROR(VLOOKUP(M285, LetterStyle!$A$2:$B$50, 2, 0),"")</f>
        <v/>
      </c>
      <c r="P285" s="70" t="str">
        <f>IFERROR(VLOOKUP(O285, LetterStyle!$A$2:$B$50, 2, 0),"")</f>
        <v/>
      </c>
    </row>
    <row r="286" spans="8:16" ht="15" customHeight="1" x14ac:dyDescent="0.25">
      <c r="H286" s="70" t="str">
        <f>IF(G286="","",VLOOKUP(G286,ICondition!$A$2:$B$50, 2, 0))</f>
        <v/>
      </c>
      <c r="J286" s="70" t="str">
        <f>IFERROR(VLOOKUP(I286, LetterStyle!$A$2:$B$50, 2, 0),"")</f>
        <v/>
      </c>
      <c r="L286" s="70" t="str">
        <f>IFERROR(VLOOKUP(K286, LetterStyle!$A$2:$B$50, 2, 0),"")</f>
        <v/>
      </c>
      <c r="N286" s="70" t="str">
        <f>IFERROR(VLOOKUP(M286, LetterStyle!$A$2:$B$50, 2, 0),"")</f>
        <v/>
      </c>
      <c r="P286" s="70" t="str">
        <f>IFERROR(VLOOKUP(O286, LetterStyle!$A$2:$B$50, 2, 0),"")</f>
        <v/>
      </c>
    </row>
    <row r="287" spans="8:16" ht="15" customHeight="1" x14ac:dyDescent="0.25">
      <c r="H287" s="70" t="str">
        <f>IF(G287="","",VLOOKUP(G287,ICondition!$A$2:$B$50, 2, 0))</f>
        <v/>
      </c>
      <c r="J287" s="70" t="str">
        <f>IFERROR(VLOOKUP(I287, LetterStyle!$A$2:$B$50, 2, 0),"")</f>
        <v/>
      </c>
      <c r="L287" s="70" t="str">
        <f>IFERROR(VLOOKUP(K287, LetterStyle!$A$2:$B$50, 2, 0),"")</f>
        <v/>
      </c>
      <c r="N287" s="70" t="str">
        <f>IFERROR(VLOOKUP(M287, LetterStyle!$A$2:$B$50, 2, 0),"")</f>
        <v/>
      </c>
      <c r="P287" s="70" t="str">
        <f>IFERROR(VLOOKUP(O287, LetterStyle!$A$2:$B$50, 2, 0),"")</f>
        <v/>
      </c>
    </row>
    <row r="288" spans="8:16" ht="15" customHeight="1" x14ac:dyDescent="0.25">
      <c r="H288" s="70" t="str">
        <f>IF(G288="","",VLOOKUP(G288,ICondition!$A$2:$B$50, 2, 0))</f>
        <v/>
      </c>
      <c r="J288" s="70" t="str">
        <f>IFERROR(VLOOKUP(I288, LetterStyle!$A$2:$B$50, 2, 0),"")</f>
        <v/>
      </c>
      <c r="L288" s="70" t="str">
        <f>IFERROR(VLOOKUP(K288, LetterStyle!$A$2:$B$50, 2, 0),"")</f>
        <v/>
      </c>
      <c r="N288" s="70" t="str">
        <f>IFERROR(VLOOKUP(M288, LetterStyle!$A$2:$B$50, 2, 0),"")</f>
        <v/>
      </c>
      <c r="P288" s="70" t="str">
        <f>IFERROR(VLOOKUP(O288, LetterStyle!$A$2:$B$50, 2, 0),"")</f>
        <v/>
      </c>
    </row>
    <row r="289" spans="8:16" ht="15" customHeight="1" x14ac:dyDescent="0.25">
      <c r="H289" s="70" t="str">
        <f>IF(G289="","",VLOOKUP(G289,ICondition!$A$2:$B$50, 2, 0))</f>
        <v/>
      </c>
      <c r="J289" s="70" t="str">
        <f>IFERROR(VLOOKUP(I289, LetterStyle!$A$2:$B$50, 2, 0),"")</f>
        <v/>
      </c>
      <c r="L289" s="70" t="str">
        <f>IFERROR(VLOOKUP(K289, LetterStyle!$A$2:$B$50, 2, 0),"")</f>
        <v/>
      </c>
      <c r="N289" s="70" t="str">
        <f>IFERROR(VLOOKUP(M289, LetterStyle!$A$2:$B$50, 2, 0),"")</f>
        <v/>
      </c>
      <c r="P289" s="70" t="str">
        <f>IFERROR(VLOOKUP(O289, LetterStyle!$A$2:$B$50, 2, 0),"")</f>
        <v/>
      </c>
    </row>
    <row r="290" spans="8:16" ht="15" customHeight="1" x14ac:dyDescent="0.25">
      <c r="H290" s="70" t="str">
        <f>IF(G290="","",VLOOKUP(G290,ICondition!$A$2:$B$50, 2, 0))</f>
        <v/>
      </c>
      <c r="J290" s="70" t="str">
        <f>IFERROR(VLOOKUP(I290, LetterStyle!$A$2:$B$50, 2, 0),"")</f>
        <v/>
      </c>
      <c r="L290" s="70" t="str">
        <f>IFERROR(VLOOKUP(K290, LetterStyle!$A$2:$B$50, 2, 0),"")</f>
        <v/>
      </c>
      <c r="N290" s="70" t="str">
        <f>IFERROR(VLOOKUP(M290, LetterStyle!$A$2:$B$50, 2, 0),"")</f>
        <v/>
      </c>
      <c r="P290" s="70" t="str">
        <f>IFERROR(VLOOKUP(O290, LetterStyle!$A$2:$B$50, 2, 0),"")</f>
        <v/>
      </c>
    </row>
    <row r="291" spans="8:16" ht="15" customHeight="1" x14ac:dyDescent="0.25">
      <c r="H291" s="70" t="str">
        <f>IF(G291="","",VLOOKUP(G291,ICondition!$A$2:$B$50, 2, 0))</f>
        <v/>
      </c>
      <c r="J291" s="70" t="str">
        <f>IFERROR(VLOOKUP(I291, LetterStyle!$A$2:$B$50, 2, 0),"")</f>
        <v/>
      </c>
      <c r="L291" s="70" t="str">
        <f>IFERROR(VLOOKUP(K291, LetterStyle!$A$2:$B$50, 2, 0),"")</f>
        <v/>
      </c>
      <c r="N291" s="70" t="str">
        <f>IFERROR(VLOOKUP(M291, LetterStyle!$A$2:$B$50, 2, 0),"")</f>
        <v/>
      </c>
      <c r="P291" s="70" t="str">
        <f>IFERROR(VLOOKUP(O291, LetterStyle!$A$2:$B$50, 2, 0),"")</f>
        <v/>
      </c>
    </row>
    <row r="292" spans="8:16" ht="15" customHeight="1" x14ac:dyDescent="0.25">
      <c r="H292" s="70" t="str">
        <f>IF(G292="","",VLOOKUP(G292,ICondition!$A$2:$B$50, 2, 0))</f>
        <v/>
      </c>
      <c r="J292" s="70" t="str">
        <f>IFERROR(VLOOKUP(I292, LetterStyle!$A$2:$B$50, 2, 0),"")</f>
        <v/>
      </c>
      <c r="L292" s="70" t="str">
        <f>IFERROR(VLOOKUP(K292, LetterStyle!$A$2:$B$50, 2, 0),"")</f>
        <v/>
      </c>
      <c r="N292" s="70" t="str">
        <f>IFERROR(VLOOKUP(M292, LetterStyle!$A$2:$B$50, 2, 0),"")</f>
        <v/>
      </c>
      <c r="P292" s="70" t="str">
        <f>IFERROR(VLOOKUP(O292, LetterStyle!$A$2:$B$50, 2, 0),"")</f>
        <v/>
      </c>
    </row>
    <row r="293" spans="8:16" ht="15" customHeight="1" x14ac:dyDescent="0.25">
      <c r="H293" s="70" t="str">
        <f>IF(G293="","",VLOOKUP(G293,ICondition!$A$2:$B$50, 2, 0))</f>
        <v/>
      </c>
      <c r="J293" s="70" t="str">
        <f>IFERROR(VLOOKUP(I293, LetterStyle!$A$2:$B$50, 2, 0),"")</f>
        <v/>
      </c>
      <c r="L293" s="70" t="str">
        <f>IFERROR(VLOOKUP(K293, LetterStyle!$A$2:$B$50, 2, 0),"")</f>
        <v/>
      </c>
      <c r="N293" s="70" t="str">
        <f>IFERROR(VLOOKUP(M293, LetterStyle!$A$2:$B$50, 2, 0),"")</f>
        <v/>
      </c>
      <c r="P293" s="70" t="str">
        <f>IFERROR(VLOOKUP(O293, LetterStyle!$A$2:$B$50, 2, 0),"")</f>
        <v/>
      </c>
    </row>
    <row r="294" spans="8:16" ht="15" customHeight="1" x14ac:dyDescent="0.25">
      <c r="H294" s="70" t="str">
        <f>IF(G294="","",VLOOKUP(G294,ICondition!$A$2:$B$50, 2, 0))</f>
        <v/>
      </c>
      <c r="J294" s="70" t="str">
        <f>IFERROR(VLOOKUP(I294, LetterStyle!$A$2:$B$50, 2, 0),"")</f>
        <v/>
      </c>
      <c r="L294" s="70" t="str">
        <f>IFERROR(VLOOKUP(K294, LetterStyle!$A$2:$B$50, 2, 0),"")</f>
        <v/>
      </c>
      <c r="N294" s="70" t="str">
        <f>IFERROR(VLOOKUP(M294, LetterStyle!$A$2:$B$50, 2, 0),"")</f>
        <v/>
      </c>
      <c r="P294" s="70" t="str">
        <f>IFERROR(VLOOKUP(O294, LetterStyle!$A$2:$B$50, 2, 0),"")</f>
        <v/>
      </c>
    </row>
    <row r="295" spans="8:16" ht="15" customHeight="1" x14ac:dyDescent="0.25">
      <c r="H295" s="70" t="str">
        <f>IF(G295="","",VLOOKUP(G295,ICondition!$A$2:$B$50, 2, 0))</f>
        <v/>
      </c>
      <c r="J295" s="70" t="str">
        <f>IFERROR(VLOOKUP(I295, LetterStyle!$A$2:$B$50, 2, 0),"")</f>
        <v/>
      </c>
      <c r="L295" s="70" t="str">
        <f>IFERROR(VLOOKUP(K295, LetterStyle!$A$2:$B$50, 2, 0),"")</f>
        <v/>
      </c>
      <c r="N295" s="70" t="str">
        <f>IFERROR(VLOOKUP(M295, LetterStyle!$A$2:$B$50, 2, 0),"")</f>
        <v/>
      </c>
      <c r="P295" s="70" t="str">
        <f>IFERROR(VLOOKUP(O295, LetterStyle!$A$2:$B$50, 2, 0),"")</f>
        <v/>
      </c>
    </row>
    <row r="296" spans="8:16" ht="15" customHeight="1" x14ac:dyDescent="0.25">
      <c r="H296" s="70" t="str">
        <f>IF(G296="","",VLOOKUP(G296,ICondition!$A$2:$B$50, 2, 0))</f>
        <v/>
      </c>
      <c r="J296" s="70" t="str">
        <f>IFERROR(VLOOKUP(I296, LetterStyle!$A$2:$B$50, 2, 0),"")</f>
        <v/>
      </c>
      <c r="L296" s="70" t="str">
        <f>IFERROR(VLOOKUP(K296, LetterStyle!$A$2:$B$50, 2, 0),"")</f>
        <v/>
      </c>
      <c r="N296" s="70" t="str">
        <f>IFERROR(VLOOKUP(M296, LetterStyle!$A$2:$B$50, 2, 0),"")</f>
        <v/>
      </c>
      <c r="P296" s="70" t="str">
        <f>IFERROR(VLOOKUP(O296, LetterStyle!$A$2:$B$50, 2, 0),"")</f>
        <v/>
      </c>
    </row>
    <row r="297" spans="8:16" ht="15" customHeight="1" x14ac:dyDescent="0.25">
      <c r="H297" s="70" t="str">
        <f>IF(G297="","",VLOOKUP(G297,ICondition!$A$2:$B$50, 2, 0))</f>
        <v/>
      </c>
      <c r="J297" s="70" t="str">
        <f>IFERROR(VLOOKUP(I297, LetterStyle!$A$2:$B$50, 2, 0),"")</f>
        <v/>
      </c>
      <c r="L297" s="70" t="str">
        <f>IFERROR(VLOOKUP(K297, LetterStyle!$A$2:$B$50, 2, 0),"")</f>
        <v/>
      </c>
      <c r="N297" s="70" t="str">
        <f>IFERROR(VLOOKUP(M297, LetterStyle!$A$2:$B$50, 2, 0),"")</f>
        <v/>
      </c>
      <c r="P297" s="70" t="str">
        <f>IFERROR(VLOOKUP(O297, LetterStyle!$A$2:$B$50, 2, 0),"")</f>
        <v/>
      </c>
    </row>
    <row r="298" spans="8:16" ht="15" customHeight="1" x14ac:dyDescent="0.25">
      <c r="H298" s="70" t="str">
        <f>IF(G298="","",VLOOKUP(G298,ICondition!$A$2:$B$50, 2, 0))</f>
        <v/>
      </c>
      <c r="J298" s="70" t="str">
        <f>IFERROR(VLOOKUP(I298, LetterStyle!$A$2:$B$50, 2, 0),"")</f>
        <v/>
      </c>
      <c r="L298" s="70" t="str">
        <f>IFERROR(VLOOKUP(K298, LetterStyle!$A$2:$B$50, 2, 0),"")</f>
        <v/>
      </c>
      <c r="N298" s="70" t="str">
        <f>IFERROR(VLOOKUP(M298, LetterStyle!$A$2:$B$50, 2, 0),"")</f>
        <v/>
      </c>
      <c r="P298" s="70" t="str">
        <f>IFERROR(VLOOKUP(O298, LetterStyle!$A$2:$B$50, 2, 0),"")</f>
        <v/>
      </c>
    </row>
    <row r="299" spans="8:16" ht="15" customHeight="1" x14ac:dyDescent="0.25">
      <c r="H299" s="70" t="str">
        <f>IF(G299="","",VLOOKUP(G299,ICondition!$A$2:$B$50, 2, 0))</f>
        <v/>
      </c>
      <c r="J299" s="70" t="str">
        <f>IFERROR(VLOOKUP(I299, LetterStyle!$A$2:$B$50, 2, 0),"")</f>
        <v/>
      </c>
      <c r="L299" s="70" t="str">
        <f>IFERROR(VLOOKUP(K299, LetterStyle!$A$2:$B$50, 2, 0),"")</f>
        <v/>
      </c>
      <c r="N299" s="70" t="str">
        <f>IFERROR(VLOOKUP(M299, LetterStyle!$A$2:$B$50, 2, 0),"")</f>
        <v/>
      </c>
      <c r="P299" s="70" t="str">
        <f>IFERROR(VLOOKUP(O299, LetterStyle!$A$2:$B$50, 2, 0),"")</f>
        <v/>
      </c>
    </row>
    <row r="300" spans="8:16" ht="15" customHeight="1" x14ac:dyDescent="0.25">
      <c r="H300" s="70" t="str">
        <f>IF(G300="","",VLOOKUP(G300,ICondition!$A$2:$B$50, 2, 0))</f>
        <v/>
      </c>
      <c r="J300" s="70" t="str">
        <f>IFERROR(VLOOKUP(I300, LetterStyle!$A$2:$B$50, 2, 0),"")</f>
        <v/>
      </c>
      <c r="L300" s="70" t="str">
        <f>IFERROR(VLOOKUP(K300, LetterStyle!$A$2:$B$50, 2, 0),"")</f>
        <v/>
      </c>
      <c r="N300" s="70" t="str">
        <f>IFERROR(VLOOKUP(M300, LetterStyle!$A$2:$B$50, 2, 0),"")</f>
        <v/>
      </c>
      <c r="P300" s="70" t="str">
        <f>IFERROR(VLOOKUP(O300, LetterStyle!$A$2:$B$50, 2, 0),"")</f>
        <v/>
      </c>
    </row>
    <row r="301" spans="8:16" ht="15" customHeight="1" x14ac:dyDescent="0.25">
      <c r="H301" s="70" t="str">
        <f>IF(G301="","",VLOOKUP(G301,ICondition!$A$2:$B$50, 2, 0))</f>
        <v/>
      </c>
      <c r="J301" s="70" t="str">
        <f>IFERROR(VLOOKUP(I301, LetterStyle!$A$2:$B$50, 2, 0),"")</f>
        <v/>
      </c>
      <c r="L301" s="70" t="str">
        <f>IFERROR(VLOOKUP(K301, LetterStyle!$A$2:$B$50, 2, 0),"")</f>
        <v/>
      </c>
      <c r="N301" s="70" t="str">
        <f>IFERROR(VLOOKUP(M301, LetterStyle!$A$2:$B$50, 2, 0),"")</f>
        <v/>
      </c>
      <c r="P301" s="70" t="str">
        <f>IFERROR(VLOOKUP(O301, LetterStyle!$A$2:$B$50, 2, 0),"")</f>
        <v/>
      </c>
    </row>
    <row r="302" spans="8:16" ht="15" customHeight="1" x14ac:dyDescent="0.25">
      <c r="H302" s="70" t="str">
        <f>IF(G302="","",VLOOKUP(G302,ICondition!$A$2:$B$50, 2, 0))</f>
        <v/>
      </c>
      <c r="J302" s="70" t="str">
        <f>IFERROR(VLOOKUP(I302, LetterStyle!$A$2:$B$50, 2, 0),"")</f>
        <v/>
      </c>
      <c r="L302" s="70" t="str">
        <f>IFERROR(VLOOKUP(K302, LetterStyle!$A$2:$B$50, 2, 0),"")</f>
        <v/>
      </c>
      <c r="N302" s="70" t="str">
        <f>IFERROR(VLOOKUP(M302, LetterStyle!$A$2:$B$50, 2, 0),"")</f>
        <v/>
      </c>
      <c r="P302" s="70" t="str">
        <f>IFERROR(VLOOKUP(O302, LetterStyle!$A$2:$B$50, 2, 0),"")</f>
        <v/>
      </c>
    </row>
    <row r="303" spans="8:16" ht="15" customHeight="1" x14ac:dyDescent="0.25">
      <c r="H303" s="70" t="str">
        <f>IF(G303="","",VLOOKUP(G303,ICondition!$A$2:$B$50, 2, 0))</f>
        <v/>
      </c>
      <c r="J303" s="70" t="str">
        <f>IFERROR(VLOOKUP(I303, LetterStyle!$A$2:$B$50, 2, 0),"")</f>
        <v/>
      </c>
      <c r="L303" s="70" t="str">
        <f>IFERROR(VLOOKUP(K303, LetterStyle!$A$2:$B$50, 2, 0),"")</f>
        <v/>
      </c>
      <c r="N303" s="70" t="str">
        <f>IFERROR(VLOOKUP(M303, LetterStyle!$A$2:$B$50, 2, 0),"")</f>
        <v/>
      </c>
      <c r="P303" s="70" t="str">
        <f>IFERROR(VLOOKUP(O303, LetterStyle!$A$2:$B$50, 2, 0),"")</f>
        <v/>
      </c>
    </row>
    <row r="304" spans="8:16" ht="15" customHeight="1" x14ac:dyDescent="0.25">
      <c r="H304" s="70" t="str">
        <f>IF(G304="","",VLOOKUP(G304,ICondition!$A$2:$B$50, 2, 0))</f>
        <v/>
      </c>
      <c r="J304" s="70" t="str">
        <f>IFERROR(VLOOKUP(I304, LetterStyle!$A$2:$B$50, 2, 0),"")</f>
        <v/>
      </c>
      <c r="L304" s="70" t="str">
        <f>IFERROR(VLOOKUP(K304, LetterStyle!$A$2:$B$50, 2, 0),"")</f>
        <v/>
      </c>
      <c r="N304" s="70" t="str">
        <f>IFERROR(VLOOKUP(M304, LetterStyle!$A$2:$B$50, 2, 0),"")</f>
        <v/>
      </c>
      <c r="P304" s="70" t="str">
        <f>IFERROR(VLOOKUP(O304, LetterStyle!$A$2:$B$50, 2, 0),"")</f>
        <v/>
      </c>
    </row>
    <row r="305" spans="8:16" ht="15" customHeight="1" x14ac:dyDescent="0.25">
      <c r="H305" s="70" t="str">
        <f>IF(G305="","",VLOOKUP(G305,ICondition!$A$2:$B$50, 2, 0))</f>
        <v/>
      </c>
      <c r="J305" s="70" t="str">
        <f>IFERROR(VLOOKUP(I305, LetterStyle!$A$2:$B$50, 2, 0),"")</f>
        <v/>
      </c>
      <c r="L305" s="70" t="str">
        <f>IFERROR(VLOOKUP(K305, LetterStyle!$A$2:$B$50, 2, 0),"")</f>
        <v/>
      </c>
      <c r="N305" s="70" t="str">
        <f>IFERROR(VLOOKUP(M305, LetterStyle!$A$2:$B$50, 2, 0),"")</f>
        <v/>
      </c>
      <c r="P305" s="70" t="str">
        <f>IFERROR(VLOOKUP(O305, LetterStyle!$A$2:$B$50, 2, 0),"")</f>
        <v/>
      </c>
    </row>
    <row r="306" spans="8:16" ht="15" customHeight="1" x14ac:dyDescent="0.25">
      <c r="H306" s="70" t="str">
        <f>IF(G306="","",VLOOKUP(G306,ICondition!$A$2:$B$50, 2, 0))</f>
        <v/>
      </c>
      <c r="J306" s="70" t="str">
        <f>IFERROR(VLOOKUP(I306, LetterStyle!$A$2:$B$50, 2, 0),"")</f>
        <v/>
      </c>
      <c r="L306" s="70" t="str">
        <f>IFERROR(VLOOKUP(K306, LetterStyle!$A$2:$B$50, 2, 0),"")</f>
        <v/>
      </c>
      <c r="N306" s="70" t="str">
        <f>IFERROR(VLOOKUP(M306, LetterStyle!$A$2:$B$50, 2, 0),"")</f>
        <v/>
      </c>
      <c r="P306" s="70" t="str">
        <f>IFERROR(VLOOKUP(O306, LetterStyle!$A$2:$B$50, 2, 0),"")</f>
        <v/>
      </c>
    </row>
    <row r="307" spans="8:16" ht="15" customHeight="1" x14ac:dyDescent="0.25">
      <c r="H307" s="70" t="str">
        <f>IF(G307="","",VLOOKUP(G307,ICondition!$A$2:$B$50, 2, 0))</f>
        <v/>
      </c>
      <c r="J307" s="70" t="str">
        <f>IFERROR(VLOOKUP(I307, LetterStyle!$A$2:$B$50, 2, 0),"")</f>
        <v/>
      </c>
      <c r="L307" s="70" t="str">
        <f>IFERROR(VLOOKUP(K307, LetterStyle!$A$2:$B$50, 2, 0),"")</f>
        <v/>
      </c>
      <c r="N307" s="70" t="str">
        <f>IFERROR(VLOOKUP(M307, LetterStyle!$A$2:$B$50, 2, 0),"")</f>
        <v/>
      </c>
      <c r="P307" s="70" t="str">
        <f>IFERROR(VLOOKUP(O307, LetterStyle!$A$2:$B$50, 2, 0),"")</f>
        <v/>
      </c>
    </row>
    <row r="308" spans="8:16" ht="15" customHeight="1" x14ac:dyDescent="0.25">
      <c r="H308" s="70" t="str">
        <f>IF(G308="","",VLOOKUP(G308,ICondition!$A$2:$B$50, 2, 0))</f>
        <v/>
      </c>
      <c r="J308" s="70" t="str">
        <f>IFERROR(VLOOKUP(I308, LetterStyle!$A$2:$B$50, 2, 0),"")</f>
        <v/>
      </c>
      <c r="L308" s="70" t="str">
        <f>IFERROR(VLOOKUP(K308, LetterStyle!$A$2:$B$50, 2, 0),"")</f>
        <v/>
      </c>
      <c r="N308" s="70" t="str">
        <f>IFERROR(VLOOKUP(M308, LetterStyle!$A$2:$B$50, 2, 0),"")</f>
        <v/>
      </c>
      <c r="P308" s="70" t="str">
        <f>IFERROR(VLOOKUP(O308, LetterStyle!$A$2:$B$50, 2, 0),"")</f>
        <v/>
      </c>
    </row>
    <row r="309" spans="8:16" ht="15" customHeight="1" x14ac:dyDescent="0.25">
      <c r="H309" s="70" t="str">
        <f>IF(G309="","",VLOOKUP(G309,ICondition!$A$2:$B$50, 2, 0))</f>
        <v/>
      </c>
      <c r="J309" s="70" t="str">
        <f>IFERROR(VLOOKUP(I309, LetterStyle!$A$2:$B$50, 2, 0),"")</f>
        <v/>
      </c>
      <c r="L309" s="70" t="str">
        <f>IFERROR(VLOOKUP(K309, LetterStyle!$A$2:$B$50, 2, 0),"")</f>
        <v/>
      </c>
      <c r="N309" s="70" t="str">
        <f>IFERROR(VLOOKUP(M309, LetterStyle!$A$2:$B$50, 2, 0),"")</f>
        <v/>
      </c>
      <c r="P309" s="70" t="str">
        <f>IFERROR(VLOOKUP(O309, LetterStyle!$A$2:$B$50, 2, 0),"")</f>
        <v/>
      </c>
    </row>
    <row r="310" spans="8:16" ht="15" customHeight="1" x14ac:dyDescent="0.25">
      <c r="H310" s="70" t="str">
        <f>IF(G310="","",VLOOKUP(G310,ICondition!$A$2:$B$50, 2, 0))</f>
        <v/>
      </c>
      <c r="J310" s="70" t="str">
        <f>IFERROR(VLOOKUP(I310, LetterStyle!$A$2:$B$50, 2, 0),"")</f>
        <v/>
      </c>
      <c r="L310" s="70" t="str">
        <f>IFERROR(VLOOKUP(K310, LetterStyle!$A$2:$B$50, 2, 0),"")</f>
        <v/>
      </c>
      <c r="N310" s="70" t="str">
        <f>IFERROR(VLOOKUP(M310, LetterStyle!$A$2:$B$50, 2, 0),"")</f>
        <v/>
      </c>
      <c r="P310" s="70" t="str">
        <f>IFERROR(VLOOKUP(O310, LetterStyle!$A$2:$B$50, 2, 0),"")</f>
        <v/>
      </c>
    </row>
    <row r="311" spans="8:16" ht="15" customHeight="1" x14ac:dyDescent="0.25">
      <c r="H311" s="70" t="str">
        <f>IF(G311="","",VLOOKUP(G311,ICondition!$A$2:$B$50, 2, 0))</f>
        <v/>
      </c>
      <c r="J311" s="70" t="str">
        <f>IFERROR(VLOOKUP(I311, LetterStyle!$A$2:$B$50, 2, 0),"")</f>
        <v/>
      </c>
      <c r="L311" s="70" t="str">
        <f>IFERROR(VLOOKUP(K311, LetterStyle!$A$2:$B$50, 2, 0),"")</f>
        <v/>
      </c>
      <c r="N311" s="70" t="str">
        <f>IFERROR(VLOOKUP(M311, LetterStyle!$A$2:$B$50, 2, 0),"")</f>
        <v/>
      </c>
      <c r="P311" s="70" t="str">
        <f>IFERROR(VLOOKUP(O311, LetterStyle!$A$2:$B$50, 2, 0),"")</f>
        <v/>
      </c>
    </row>
    <row r="312" spans="8:16" ht="15" customHeight="1" x14ac:dyDescent="0.25">
      <c r="H312" s="70" t="str">
        <f>IF(G312="","",VLOOKUP(G312,ICondition!$A$2:$B$50, 2, 0))</f>
        <v/>
      </c>
      <c r="J312" s="70" t="str">
        <f>IFERROR(VLOOKUP(I312, LetterStyle!$A$2:$B$50, 2, 0),"")</f>
        <v/>
      </c>
      <c r="L312" s="70" t="str">
        <f>IFERROR(VLOOKUP(K312, LetterStyle!$A$2:$B$50, 2, 0),"")</f>
        <v/>
      </c>
      <c r="N312" s="70" t="str">
        <f>IFERROR(VLOOKUP(M312, LetterStyle!$A$2:$B$50, 2, 0),"")</f>
        <v/>
      </c>
      <c r="P312" s="70" t="str">
        <f>IFERROR(VLOOKUP(O312, LetterStyle!$A$2:$B$50, 2, 0),"")</f>
        <v/>
      </c>
    </row>
    <row r="313" spans="8:16" ht="15" customHeight="1" x14ac:dyDescent="0.25">
      <c r="H313" s="70" t="str">
        <f>IF(G313="","",VLOOKUP(G313,ICondition!$A$2:$B$50, 2, 0))</f>
        <v/>
      </c>
      <c r="J313" s="70" t="str">
        <f>IFERROR(VLOOKUP(I313, LetterStyle!$A$2:$B$50, 2, 0),"")</f>
        <v/>
      </c>
      <c r="L313" s="70" t="str">
        <f>IFERROR(VLOOKUP(K313, LetterStyle!$A$2:$B$50, 2, 0),"")</f>
        <v/>
      </c>
      <c r="N313" s="70" t="str">
        <f>IFERROR(VLOOKUP(M313, LetterStyle!$A$2:$B$50, 2, 0),"")</f>
        <v/>
      </c>
      <c r="P313" s="70" t="str">
        <f>IFERROR(VLOOKUP(O313, LetterStyle!$A$2:$B$50, 2, 0),"")</f>
        <v/>
      </c>
    </row>
    <row r="314" spans="8:16" ht="15" customHeight="1" x14ac:dyDescent="0.25">
      <c r="H314" s="70" t="str">
        <f>IF(G314="","",VLOOKUP(G314,ICondition!$A$2:$B$50, 2, 0))</f>
        <v/>
      </c>
      <c r="J314" s="70" t="str">
        <f>IFERROR(VLOOKUP(I314, LetterStyle!$A$2:$B$50, 2, 0),"")</f>
        <v/>
      </c>
      <c r="L314" s="70" t="str">
        <f>IFERROR(VLOOKUP(K314, LetterStyle!$A$2:$B$50, 2, 0),"")</f>
        <v/>
      </c>
      <c r="N314" s="70" t="str">
        <f>IFERROR(VLOOKUP(M314, LetterStyle!$A$2:$B$50, 2, 0),"")</f>
        <v/>
      </c>
      <c r="P314" s="70" t="str">
        <f>IFERROR(VLOOKUP(O314, LetterStyle!$A$2:$B$50, 2, 0),"")</f>
        <v/>
      </c>
    </row>
    <row r="315" spans="8:16" ht="15" customHeight="1" x14ac:dyDescent="0.25">
      <c r="H315" s="70" t="str">
        <f>IF(G315="","",VLOOKUP(G315,ICondition!$A$2:$B$50, 2, 0))</f>
        <v/>
      </c>
      <c r="J315" s="70" t="str">
        <f>IFERROR(VLOOKUP(I315, LetterStyle!$A$2:$B$50, 2, 0),"")</f>
        <v/>
      </c>
      <c r="L315" s="70" t="str">
        <f>IFERROR(VLOOKUP(K315, LetterStyle!$A$2:$B$50, 2, 0),"")</f>
        <v/>
      </c>
      <c r="N315" s="70" t="str">
        <f>IFERROR(VLOOKUP(M315, LetterStyle!$A$2:$B$50, 2, 0),"")</f>
        <v/>
      </c>
      <c r="P315" s="70" t="str">
        <f>IFERROR(VLOOKUP(O315, LetterStyle!$A$2:$B$50, 2, 0),"")</f>
        <v/>
      </c>
    </row>
    <row r="316" spans="8:16" ht="15" customHeight="1" x14ac:dyDescent="0.25">
      <c r="H316" s="70" t="str">
        <f>IF(G316="","",VLOOKUP(G316,ICondition!$A$2:$B$50, 2, 0))</f>
        <v/>
      </c>
      <c r="J316" s="70" t="str">
        <f>IFERROR(VLOOKUP(I316, LetterStyle!$A$2:$B$50, 2, 0),"")</f>
        <v/>
      </c>
      <c r="L316" s="70" t="str">
        <f>IFERROR(VLOOKUP(K316, LetterStyle!$A$2:$B$50, 2, 0),"")</f>
        <v/>
      </c>
      <c r="N316" s="70" t="str">
        <f>IFERROR(VLOOKUP(M316, LetterStyle!$A$2:$B$50, 2, 0),"")</f>
        <v/>
      </c>
      <c r="P316" s="70" t="str">
        <f>IFERROR(VLOOKUP(O316, LetterStyle!$A$2:$B$50, 2, 0),"")</f>
        <v/>
      </c>
    </row>
    <row r="317" spans="8:16" ht="15" customHeight="1" x14ac:dyDescent="0.25">
      <c r="H317" s="70" t="str">
        <f>IF(G317="","",VLOOKUP(G317,ICondition!$A$2:$B$50, 2, 0))</f>
        <v/>
      </c>
      <c r="J317" s="70" t="str">
        <f>IFERROR(VLOOKUP(I317, LetterStyle!$A$2:$B$50, 2, 0),"")</f>
        <v/>
      </c>
      <c r="L317" s="70" t="str">
        <f>IFERROR(VLOOKUP(K317, LetterStyle!$A$2:$B$50, 2, 0),"")</f>
        <v/>
      </c>
      <c r="N317" s="70" t="str">
        <f>IFERROR(VLOOKUP(M317, LetterStyle!$A$2:$B$50, 2, 0),"")</f>
        <v/>
      </c>
      <c r="P317" s="70" t="str">
        <f>IFERROR(VLOOKUP(O317, LetterStyle!$A$2:$B$50, 2, 0),"")</f>
        <v/>
      </c>
    </row>
    <row r="318" spans="8:16" ht="15" customHeight="1" x14ac:dyDescent="0.25">
      <c r="H318" s="70" t="str">
        <f>IF(G318="","",VLOOKUP(G318,ICondition!$A$2:$B$50, 2, 0))</f>
        <v/>
      </c>
      <c r="J318" s="70" t="str">
        <f>IFERROR(VLOOKUP(I318, LetterStyle!$A$2:$B$50, 2, 0),"")</f>
        <v/>
      </c>
      <c r="L318" s="70" t="str">
        <f>IFERROR(VLOOKUP(K318, LetterStyle!$A$2:$B$50, 2, 0),"")</f>
        <v/>
      </c>
      <c r="N318" s="70" t="str">
        <f>IFERROR(VLOOKUP(M318, LetterStyle!$A$2:$B$50, 2, 0),"")</f>
        <v/>
      </c>
      <c r="P318" s="70" t="str">
        <f>IFERROR(VLOOKUP(O318, LetterStyle!$A$2:$B$50, 2, 0),"")</f>
        <v/>
      </c>
    </row>
    <row r="319" spans="8:16" ht="15" customHeight="1" x14ac:dyDescent="0.25">
      <c r="H319" s="70" t="str">
        <f>IF(G319="","",VLOOKUP(G319,ICondition!$A$2:$B$50, 2, 0))</f>
        <v/>
      </c>
      <c r="J319" s="70" t="str">
        <f>IFERROR(VLOOKUP(I319, LetterStyle!$A$2:$B$50, 2, 0),"")</f>
        <v/>
      </c>
      <c r="L319" s="70" t="str">
        <f>IFERROR(VLOOKUP(K319, LetterStyle!$A$2:$B$50, 2, 0),"")</f>
        <v/>
      </c>
      <c r="N319" s="70" t="str">
        <f>IFERROR(VLOOKUP(M319, LetterStyle!$A$2:$B$50, 2, 0),"")</f>
        <v/>
      </c>
      <c r="P319" s="70" t="str">
        <f>IFERROR(VLOOKUP(O319, LetterStyle!$A$2:$B$50, 2, 0),"")</f>
        <v/>
      </c>
    </row>
    <row r="320" spans="8:16" ht="15" customHeight="1" x14ac:dyDescent="0.25">
      <c r="H320" s="70" t="str">
        <f>IF(G320="","",VLOOKUP(G320,ICondition!$A$2:$B$50, 2, 0))</f>
        <v/>
      </c>
      <c r="J320" s="70" t="str">
        <f>IFERROR(VLOOKUP(I320, LetterStyle!$A$2:$B$50, 2, 0),"")</f>
        <v/>
      </c>
      <c r="L320" s="70" t="str">
        <f>IFERROR(VLOOKUP(K320, LetterStyle!$A$2:$B$50, 2, 0),"")</f>
        <v/>
      </c>
      <c r="N320" s="70" t="str">
        <f>IFERROR(VLOOKUP(M320, LetterStyle!$A$2:$B$50, 2, 0),"")</f>
        <v/>
      </c>
      <c r="P320" s="70" t="str">
        <f>IFERROR(VLOOKUP(O320, LetterStyle!$A$2:$B$50, 2, 0),"")</f>
        <v/>
      </c>
    </row>
    <row r="321" spans="8:16" ht="15" customHeight="1" x14ac:dyDescent="0.25">
      <c r="H321" s="70" t="str">
        <f>IF(G321="","",VLOOKUP(G321,ICondition!$A$2:$B$50, 2, 0))</f>
        <v/>
      </c>
      <c r="J321" s="70" t="str">
        <f>IFERROR(VLOOKUP(I321, LetterStyle!$A$2:$B$50, 2, 0),"")</f>
        <v/>
      </c>
      <c r="L321" s="70" t="str">
        <f>IFERROR(VLOOKUP(K321, LetterStyle!$A$2:$B$50, 2, 0),"")</f>
        <v/>
      </c>
      <c r="N321" s="70" t="str">
        <f>IFERROR(VLOOKUP(M321, LetterStyle!$A$2:$B$50, 2, 0),"")</f>
        <v/>
      </c>
      <c r="P321" s="70" t="str">
        <f>IFERROR(VLOOKUP(O321, LetterStyle!$A$2:$B$50, 2, 0),"")</f>
        <v/>
      </c>
    </row>
    <row r="322" spans="8:16" ht="15" customHeight="1" x14ac:dyDescent="0.25">
      <c r="H322" s="70" t="str">
        <f>IF(G322="","",VLOOKUP(G322,ICondition!$A$2:$B$50, 2, 0))</f>
        <v/>
      </c>
      <c r="J322" s="70" t="str">
        <f>IFERROR(VLOOKUP(I322, LetterStyle!$A$2:$B$50, 2, 0),"")</f>
        <v/>
      </c>
      <c r="L322" s="70" t="str">
        <f>IFERROR(VLOOKUP(K322, LetterStyle!$A$2:$B$50, 2, 0),"")</f>
        <v/>
      </c>
      <c r="N322" s="70" t="str">
        <f>IFERROR(VLOOKUP(M322, LetterStyle!$A$2:$B$50, 2, 0),"")</f>
        <v/>
      </c>
      <c r="P322" s="70" t="str">
        <f>IFERROR(VLOOKUP(O322, LetterStyle!$A$2:$B$50, 2, 0),"")</f>
        <v/>
      </c>
    </row>
    <row r="323" spans="8:16" ht="15" customHeight="1" x14ac:dyDescent="0.25">
      <c r="H323" s="70" t="str">
        <f>IF(G323="","",VLOOKUP(G323,ICondition!$A$2:$B$50, 2, 0))</f>
        <v/>
      </c>
      <c r="J323" s="70" t="str">
        <f>IFERROR(VLOOKUP(I323, LetterStyle!$A$2:$B$50, 2, 0),"")</f>
        <v/>
      </c>
      <c r="L323" s="70" t="str">
        <f>IFERROR(VLOOKUP(K323, LetterStyle!$A$2:$B$50, 2, 0),"")</f>
        <v/>
      </c>
      <c r="N323" s="70" t="str">
        <f>IFERROR(VLOOKUP(M323, LetterStyle!$A$2:$B$50, 2, 0),"")</f>
        <v/>
      </c>
      <c r="P323" s="70" t="str">
        <f>IFERROR(VLOOKUP(O323, LetterStyle!$A$2:$B$50, 2, 0),"")</f>
        <v/>
      </c>
    </row>
    <row r="324" spans="8:16" ht="15" customHeight="1" x14ac:dyDescent="0.25">
      <c r="H324" s="70" t="str">
        <f>IF(G324="","",VLOOKUP(G324,ICondition!$A$2:$B$50, 2, 0))</f>
        <v/>
      </c>
      <c r="J324" s="70" t="str">
        <f>IFERROR(VLOOKUP(I324, LetterStyle!$A$2:$B$50, 2, 0),"")</f>
        <v/>
      </c>
      <c r="L324" s="70" t="str">
        <f>IFERROR(VLOOKUP(K324, LetterStyle!$A$2:$B$50, 2, 0),"")</f>
        <v/>
      </c>
      <c r="N324" s="70" t="str">
        <f>IFERROR(VLOOKUP(M324, LetterStyle!$A$2:$B$50, 2, 0),"")</f>
        <v/>
      </c>
      <c r="P324" s="70" t="str">
        <f>IFERROR(VLOOKUP(O324, LetterStyle!$A$2:$B$50, 2, 0),"")</f>
        <v/>
      </c>
    </row>
    <row r="325" spans="8:16" ht="15" customHeight="1" x14ac:dyDescent="0.25">
      <c r="H325" s="70" t="str">
        <f>IF(G325="","",VLOOKUP(G325,ICondition!$A$2:$B$50, 2, 0))</f>
        <v/>
      </c>
      <c r="J325" s="70" t="str">
        <f>IFERROR(VLOOKUP(I325, LetterStyle!$A$2:$B$50, 2, 0),"")</f>
        <v/>
      </c>
      <c r="L325" s="70" t="str">
        <f>IFERROR(VLOOKUP(K325, LetterStyle!$A$2:$B$50, 2, 0),"")</f>
        <v/>
      </c>
      <c r="N325" s="70" t="str">
        <f>IFERROR(VLOOKUP(M325, LetterStyle!$A$2:$B$50, 2, 0),"")</f>
        <v/>
      </c>
      <c r="P325" s="70" t="str">
        <f>IFERROR(VLOOKUP(O325, LetterStyle!$A$2:$B$50, 2, 0),"")</f>
        <v/>
      </c>
    </row>
    <row r="326" spans="8:16" ht="15" customHeight="1" x14ac:dyDescent="0.25">
      <c r="H326" s="70" t="str">
        <f>IF(G326="","",VLOOKUP(G326,ICondition!$A$2:$B$50, 2, 0))</f>
        <v/>
      </c>
      <c r="J326" s="70" t="str">
        <f>IFERROR(VLOOKUP(I326, LetterStyle!$A$2:$B$50, 2, 0),"")</f>
        <v/>
      </c>
      <c r="L326" s="70" t="str">
        <f>IFERROR(VLOOKUP(K326, LetterStyle!$A$2:$B$50, 2, 0),"")</f>
        <v/>
      </c>
      <c r="N326" s="70" t="str">
        <f>IFERROR(VLOOKUP(M326, LetterStyle!$A$2:$B$50, 2, 0),"")</f>
        <v/>
      </c>
      <c r="P326" s="70" t="str">
        <f>IFERROR(VLOOKUP(O326, LetterStyle!$A$2:$B$50, 2, 0),"")</f>
        <v/>
      </c>
    </row>
    <row r="327" spans="8:16" ht="15" customHeight="1" x14ac:dyDescent="0.25">
      <c r="H327" s="70" t="str">
        <f>IF(G327="","",VLOOKUP(G327,ICondition!$A$2:$B$50, 2, 0))</f>
        <v/>
      </c>
      <c r="J327" s="70" t="str">
        <f>IFERROR(VLOOKUP(I327, LetterStyle!$A$2:$B$50, 2, 0),"")</f>
        <v/>
      </c>
      <c r="L327" s="70" t="str">
        <f>IFERROR(VLOOKUP(K327, LetterStyle!$A$2:$B$50, 2, 0),"")</f>
        <v/>
      </c>
      <c r="N327" s="70" t="str">
        <f>IFERROR(VLOOKUP(M327, LetterStyle!$A$2:$B$50, 2, 0),"")</f>
        <v/>
      </c>
      <c r="P327" s="70" t="str">
        <f>IFERROR(VLOOKUP(O327, LetterStyle!$A$2:$B$50, 2, 0),"")</f>
        <v/>
      </c>
    </row>
    <row r="328" spans="8:16" ht="15" customHeight="1" x14ac:dyDescent="0.25">
      <c r="H328" s="70" t="str">
        <f>IF(G328="","",VLOOKUP(G328,ICondition!$A$2:$B$50, 2, 0))</f>
        <v/>
      </c>
      <c r="J328" s="70" t="str">
        <f>IFERROR(VLOOKUP(I328, LetterStyle!$A$2:$B$50, 2, 0),"")</f>
        <v/>
      </c>
      <c r="L328" s="70" t="str">
        <f>IFERROR(VLOOKUP(K328, LetterStyle!$A$2:$B$50, 2, 0),"")</f>
        <v/>
      </c>
      <c r="N328" s="70" t="str">
        <f>IFERROR(VLOOKUP(M328, LetterStyle!$A$2:$B$50, 2, 0),"")</f>
        <v/>
      </c>
      <c r="P328" s="70" t="str">
        <f>IFERROR(VLOOKUP(O328, LetterStyle!$A$2:$B$50, 2, 0),"")</f>
        <v/>
      </c>
    </row>
    <row r="329" spans="8:16" ht="15" customHeight="1" x14ac:dyDescent="0.25">
      <c r="H329" s="70" t="str">
        <f>IF(G329="","",VLOOKUP(G329,ICondition!$A$2:$B$50, 2, 0))</f>
        <v/>
      </c>
      <c r="J329" s="70" t="str">
        <f>IFERROR(VLOOKUP(I329, LetterStyle!$A$2:$B$50, 2, 0),"")</f>
        <v/>
      </c>
      <c r="L329" s="70" t="str">
        <f>IFERROR(VLOOKUP(K329, LetterStyle!$A$2:$B$50, 2, 0),"")</f>
        <v/>
      </c>
      <c r="N329" s="70" t="str">
        <f>IFERROR(VLOOKUP(M329, LetterStyle!$A$2:$B$50, 2, 0),"")</f>
        <v/>
      </c>
      <c r="P329" s="70" t="str">
        <f>IFERROR(VLOOKUP(O329, LetterStyle!$A$2:$B$50, 2, 0),"")</f>
        <v/>
      </c>
    </row>
    <row r="330" spans="8:16" ht="15" customHeight="1" x14ac:dyDescent="0.25">
      <c r="H330" s="70" t="str">
        <f>IF(G330="","",VLOOKUP(G330,ICondition!$A$2:$B$50, 2, 0))</f>
        <v/>
      </c>
      <c r="J330" s="70" t="str">
        <f>IFERROR(VLOOKUP(I330, LetterStyle!$A$2:$B$50, 2, 0),"")</f>
        <v/>
      </c>
      <c r="L330" s="70" t="str">
        <f>IFERROR(VLOOKUP(K330, LetterStyle!$A$2:$B$50, 2, 0),"")</f>
        <v/>
      </c>
      <c r="N330" s="70" t="str">
        <f>IFERROR(VLOOKUP(M330, LetterStyle!$A$2:$B$50, 2, 0),"")</f>
        <v/>
      </c>
      <c r="P330" s="70" t="str">
        <f>IFERROR(VLOOKUP(O330, LetterStyle!$A$2:$B$50, 2, 0),"")</f>
        <v/>
      </c>
    </row>
    <row r="331" spans="8:16" ht="15" customHeight="1" x14ac:dyDescent="0.25">
      <c r="H331" s="70" t="str">
        <f>IF(G331="","",VLOOKUP(G331,ICondition!$A$2:$B$50, 2, 0))</f>
        <v/>
      </c>
      <c r="J331" s="70" t="str">
        <f>IFERROR(VLOOKUP(I331, LetterStyle!$A$2:$B$50, 2, 0),"")</f>
        <v/>
      </c>
      <c r="L331" s="70" t="str">
        <f>IFERROR(VLOOKUP(K331, LetterStyle!$A$2:$B$50, 2, 0),"")</f>
        <v/>
      </c>
      <c r="N331" s="70" t="str">
        <f>IFERROR(VLOOKUP(M331, LetterStyle!$A$2:$B$50, 2, 0),"")</f>
        <v/>
      </c>
      <c r="P331" s="70" t="str">
        <f>IFERROR(VLOOKUP(O331, LetterStyle!$A$2:$B$50, 2, 0),"")</f>
        <v/>
      </c>
    </row>
    <row r="332" spans="8:16" ht="15" customHeight="1" x14ac:dyDescent="0.25">
      <c r="H332" s="70" t="str">
        <f>IF(G332="","",VLOOKUP(G332,ICondition!$A$2:$B$50, 2, 0))</f>
        <v/>
      </c>
      <c r="J332" s="70" t="str">
        <f>IFERROR(VLOOKUP(I332, LetterStyle!$A$2:$B$50, 2, 0),"")</f>
        <v/>
      </c>
      <c r="L332" s="70" t="str">
        <f>IFERROR(VLOOKUP(K332, LetterStyle!$A$2:$B$50, 2, 0),"")</f>
        <v/>
      </c>
      <c r="N332" s="70" t="str">
        <f>IFERROR(VLOOKUP(M332, LetterStyle!$A$2:$B$50, 2, 0),"")</f>
        <v/>
      </c>
      <c r="P332" s="70" t="str">
        <f>IFERROR(VLOOKUP(O332, LetterStyle!$A$2:$B$50, 2, 0),"")</f>
        <v/>
      </c>
    </row>
    <row r="333" spans="8:16" ht="15" customHeight="1" x14ac:dyDescent="0.25">
      <c r="H333" s="70" t="str">
        <f>IF(G333="","",VLOOKUP(G333,ICondition!$A$2:$B$50, 2, 0))</f>
        <v/>
      </c>
      <c r="J333" s="70" t="str">
        <f>IFERROR(VLOOKUP(I333, LetterStyle!$A$2:$B$50, 2, 0),"")</f>
        <v/>
      </c>
      <c r="L333" s="70" t="str">
        <f>IFERROR(VLOOKUP(K333, LetterStyle!$A$2:$B$50, 2, 0),"")</f>
        <v/>
      </c>
      <c r="N333" s="70" t="str">
        <f>IFERROR(VLOOKUP(M333, LetterStyle!$A$2:$B$50, 2, 0),"")</f>
        <v/>
      </c>
      <c r="P333" s="70" t="str">
        <f>IFERROR(VLOOKUP(O333, LetterStyle!$A$2:$B$50, 2, 0),"")</f>
        <v/>
      </c>
    </row>
    <row r="334" spans="8:16" ht="15" customHeight="1" x14ac:dyDescent="0.25">
      <c r="H334" s="70" t="str">
        <f>IF(G334="","",VLOOKUP(G334,ICondition!$A$2:$B$50, 2, 0))</f>
        <v/>
      </c>
      <c r="J334" s="70" t="str">
        <f>IFERROR(VLOOKUP(I334, LetterStyle!$A$2:$B$50, 2, 0),"")</f>
        <v/>
      </c>
      <c r="L334" s="70" t="str">
        <f>IFERROR(VLOOKUP(K334, LetterStyle!$A$2:$B$50, 2, 0),"")</f>
        <v/>
      </c>
      <c r="N334" s="70" t="str">
        <f>IFERROR(VLOOKUP(M334, LetterStyle!$A$2:$B$50, 2, 0),"")</f>
        <v/>
      </c>
      <c r="P334" s="70" t="str">
        <f>IFERROR(VLOOKUP(O334, LetterStyle!$A$2:$B$50, 2, 0),"")</f>
        <v/>
      </c>
    </row>
    <row r="335" spans="8:16" ht="15" customHeight="1" x14ac:dyDescent="0.25">
      <c r="H335" s="70" t="str">
        <f>IF(G335="","",VLOOKUP(G335,ICondition!$A$2:$B$50, 2, 0))</f>
        <v/>
      </c>
      <c r="J335" s="70" t="str">
        <f>IFERROR(VLOOKUP(I335, LetterStyle!$A$2:$B$50, 2, 0),"")</f>
        <v/>
      </c>
      <c r="L335" s="70" t="str">
        <f>IFERROR(VLOOKUP(K335, LetterStyle!$A$2:$B$50, 2, 0),"")</f>
        <v/>
      </c>
      <c r="N335" s="70" t="str">
        <f>IFERROR(VLOOKUP(M335, LetterStyle!$A$2:$B$50, 2, 0),"")</f>
        <v/>
      </c>
      <c r="P335" s="70" t="str">
        <f>IFERROR(VLOOKUP(O335, LetterStyle!$A$2:$B$50, 2, 0),"")</f>
        <v/>
      </c>
    </row>
    <row r="336" spans="8:16" ht="15" customHeight="1" x14ac:dyDescent="0.25">
      <c r="H336" s="70" t="str">
        <f>IF(G336="","",VLOOKUP(G336,ICondition!$A$2:$B$50, 2, 0))</f>
        <v/>
      </c>
      <c r="J336" s="70" t="str">
        <f>IFERROR(VLOOKUP(I336, LetterStyle!$A$2:$B$50, 2, 0),"")</f>
        <v/>
      </c>
      <c r="L336" s="70" t="str">
        <f>IFERROR(VLOOKUP(K336, LetterStyle!$A$2:$B$50, 2, 0),"")</f>
        <v/>
      </c>
      <c r="N336" s="70" t="str">
        <f>IFERROR(VLOOKUP(M336, LetterStyle!$A$2:$B$50, 2, 0),"")</f>
        <v/>
      </c>
      <c r="P336" s="70" t="str">
        <f>IFERROR(VLOOKUP(O336, LetterStyle!$A$2:$B$50, 2, 0),"")</f>
        <v/>
      </c>
    </row>
    <row r="337" spans="8:16" ht="15" customHeight="1" x14ac:dyDescent="0.25">
      <c r="H337" s="70" t="str">
        <f>IF(G337="","",VLOOKUP(G337,ICondition!$A$2:$B$50, 2, 0))</f>
        <v/>
      </c>
      <c r="J337" s="70" t="str">
        <f>IFERROR(VLOOKUP(I337, LetterStyle!$A$2:$B$50, 2, 0),"")</f>
        <v/>
      </c>
      <c r="L337" s="70" t="str">
        <f>IFERROR(VLOOKUP(K337, LetterStyle!$A$2:$B$50, 2, 0),"")</f>
        <v/>
      </c>
      <c r="N337" s="70" t="str">
        <f>IFERROR(VLOOKUP(M337, LetterStyle!$A$2:$B$50, 2, 0),"")</f>
        <v/>
      </c>
      <c r="P337" s="70" t="str">
        <f>IFERROR(VLOOKUP(O337, LetterStyle!$A$2:$B$50, 2, 0),"")</f>
        <v/>
      </c>
    </row>
    <row r="338" spans="8:16" ht="15" customHeight="1" x14ac:dyDescent="0.25">
      <c r="H338" s="70" t="str">
        <f>IF(G338="","",VLOOKUP(G338,ICondition!$A$2:$B$50, 2, 0))</f>
        <v/>
      </c>
      <c r="J338" s="70" t="str">
        <f>IFERROR(VLOOKUP(I338, LetterStyle!$A$2:$B$50, 2, 0),"")</f>
        <v/>
      </c>
      <c r="L338" s="70" t="str">
        <f>IFERROR(VLOOKUP(K338, LetterStyle!$A$2:$B$50, 2, 0),"")</f>
        <v/>
      </c>
      <c r="N338" s="70" t="str">
        <f>IFERROR(VLOOKUP(M338, LetterStyle!$A$2:$B$50, 2, 0),"")</f>
        <v/>
      </c>
      <c r="P338" s="70" t="str">
        <f>IFERROR(VLOOKUP(O338, LetterStyle!$A$2:$B$50, 2, 0),"")</f>
        <v/>
      </c>
    </row>
    <row r="339" spans="8:16" ht="15" customHeight="1" x14ac:dyDescent="0.25">
      <c r="H339" s="70" t="str">
        <f>IF(G339="","",VLOOKUP(G339,ICondition!$A$2:$B$50, 2, 0))</f>
        <v/>
      </c>
      <c r="J339" s="70" t="str">
        <f>IFERROR(VLOOKUP(I339, LetterStyle!$A$2:$B$50, 2, 0),"")</f>
        <v/>
      </c>
      <c r="L339" s="70" t="str">
        <f>IFERROR(VLOOKUP(K339, LetterStyle!$A$2:$B$50, 2, 0),"")</f>
        <v/>
      </c>
      <c r="N339" s="70" t="str">
        <f>IFERROR(VLOOKUP(M339, LetterStyle!$A$2:$B$50, 2, 0),"")</f>
        <v/>
      </c>
      <c r="P339" s="70" t="str">
        <f>IFERROR(VLOOKUP(O339, LetterStyle!$A$2:$B$50, 2, 0),"")</f>
        <v/>
      </c>
    </row>
    <row r="340" spans="8:16" ht="15" customHeight="1" x14ac:dyDescent="0.25">
      <c r="H340" s="70" t="str">
        <f>IF(G340="","",VLOOKUP(G340,ICondition!$A$2:$B$50, 2, 0))</f>
        <v/>
      </c>
      <c r="J340" s="70" t="str">
        <f>IFERROR(VLOOKUP(I340, LetterStyle!$A$2:$B$50, 2, 0),"")</f>
        <v/>
      </c>
      <c r="L340" s="70" t="str">
        <f>IFERROR(VLOOKUP(K340, LetterStyle!$A$2:$B$50, 2, 0),"")</f>
        <v/>
      </c>
      <c r="N340" s="70" t="str">
        <f>IFERROR(VLOOKUP(M340, LetterStyle!$A$2:$B$50, 2, 0),"")</f>
        <v/>
      </c>
      <c r="P340" s="70" t="str">
        <f>IFERROR(VLOOKUP(O340, LetterStyle!$A$2:$B$50, 2, 0),"")</f>
        <v/>
      </c>
    </row>
    <row r="341" spans="8:16" ht="15" customHeight="1" x14ac:dyDescent="0.25">
      <c r="H341" s="70" t="str">
        <f>IF(G341="","",VLOOKUP(G341,ICondition!$A$2:$B$50, 2, 0))</f>
        <v/>
      </c>
      <c r="J341" s="70" t="str">
        <f>IFERROR(VLOOKUP(I341, LetterStyle!$A$2:$B$50, 2, 0),"")</f>
        <v/>
      </c>
      <c r="L341" s="70" t="str">
        <f>IFERROR(VLOOKUP(K341, LetterStyle!$A$2:$B$50, 2, 0),"")</f>
        <v/>
      </c>
      <c r="N341" s="70" t="str">
        <f>IFERROR(VLOOKUP(M341, LetterStyle!$A$2:$B$50, 2, 0),"")</f>
        <v/>
      </c>
      <c r="P341" s="70" t="str">
        <f>IFERROR(VLOOKUP(O341, LetterStyle!$A$2:$B$50, 2, 0),"")</f>
        <v/>
      </c>
    </row>
    <row r="342" spans="8:16" ht="15" customHeight="1" x14ac:dyDescent="0.25">
      <c r="H342" s="70" t="str">
        <f>IF(G342="","",VLOOKUP(G342,ICondition!$A$2:$B$50, 2, 0))</f>
        <v/>
      </c>
      <c r="J342" s="70" t="str">
        <f>IFERROR(VLOOKUP(I342, LetterStyle!$A$2:$B$50, 2, 0),"")</f>
        <v/>
      </c>
      <c r="L342" s="70" t="str">
        <f>IFERROR(VLOOKUP(K342, LetterStyle!$A$2:$B$50, 2, 0),"")</f>
        <v/>
      </c>
      <c r="N342" s="70" t="str">
        <f>IFERROR(VLOOKUP(M342, LetterStyle!$A$2:$B$50, 2, 0),"")</f>
        <v/>
      </c>
      <c r="P342" s="70" t="str">
        <f>IFERROR(VLOOKUP(O342, LetterStyle!$A$2:$B$50, 2, 0),"")</f>
        <v/>
      </c>
    </row>
    <row r="343" spans="8:16" ht="15" customHeight="1" x14ac:dyDescent="0.25">
      <c r="H343" s="70" t="str">
        <f>IF(G343="","",VLOOKUP(G343,ICondition!$A$2:$B$50, 2, 0))</f>
        <v/>
      </c>
      <c r="J343" s="70" t="str">
        <f>IFERROR(VLOOKUP(I343, LetterStyle!$A$2:$B$50, 2, 0),"")</f>
        <v/>
      </c>
      <c r="L343" s="70" t="str">
        <f>IFERROR(VLOOKUP(K343, LetterStyle!$A$2:$B$50, 2, 0),"")</f>
        <v/>
      </c>
      <c r="N343" s="70" t="str">
        <f>IFERROR(VLOOKUP(M343, LetterStyle!$A$2:$B$50, 2, 0),"")</f>
        <v/>
      </c>
      <c r="P343" s="70" t="str">
        <f>IFERROR(VLOOKUP(O343, LetterStyle!$A$2:$B$50, 2, 0),"")</f>
        <v/>
      </c>
    </row>
    <row r="344" spans="8:16" ht="15" customHeight="1" x14ac:dyDescent="0.25">
      <c r="H344" s="70" t="str">
        <f>IF(G344="","",VLOOKUP(G344,ICondition!$A$2:$B$50, 2, 0))</f>
        <v/>
      </c>
      <c r="J344" s="70" t="str">
        <f>IFERROR(VLOOKUP(I344, LetterStyle!$A$2:$B$50, 2, 0),"")</f>
        <v/>
      </c>
      <c r="L344" s="70" t="str">
        <f>IFERROR(VLOOKUP(K344, LetterStyle!$A$2:$B$50, 2, 0),"")</f>
        <v/>
      </c>
      <c r="N344" s="70" t="str">
        <f>IFERROR(VLOOKUP(M344, LetterStyle!$A$2:$B$50, 2, 0),"")</f>
        <v/>
      </c>
      <c r="P344" s="70" t="str">
        <f>IFERROR(VLOOKUP(O344, LetterStyle!$A$2:$B$50, 2, 0),"")</f>
        <v/>
      </c>
    </row>
    <row r="345" spans="8:16" ht="15" customHeight="1" x14ac:dyDescent="0.25">
      <c r="H345" s="70" t="str">
        <f>IF(G345="","",VLOOKUP(G345,ICondition!$A$2:$B$50, 2, 0))</f>
        <v/>
      </c>
      <c r="J345" s="70" t="str">
        <f>IFERROR(VLOOKUP(I345, LetterStyle!$A$2:$B$50, 2, 0),"")</f>
        <v/>
      </c>
      <c r="L345" s="70" t="str">
        <f>IFERROR(VLOOKUP(K345, LetterStyle!$A$2:$B$50, 2, 0),"")</f>
        <v/>
      </c>
      <c r="N345" s="70" t="str">
        <f>IFERROR(VLOOKUP(M345, LetterStyle!$A$2:$B$50, 2, 0),"")</f>
        <v/>
      </c>
      <c r="P345" s="70" t="str">
        <f>IFERROR(VLOOKUP(O345, LetterStyle!$A$2:$B$50, 2, 0),"")</f>
        <v/>
      </c>
    </row>
    <row r="346" spans="8:16" ht="15" customHeight="1" x14ac:dyDescent="0.25">
      <c r="H346" s="70" t="str">
        <f>IF(G346="","",VLOOKUP(G346,ICondition!$A$2:$B$50, 2, 0))</f>
        <v/>
      </c>
      <c r="J346" s="70" t="str">
        <f>IFERROR(VLOOKUP(I346, LetterStyle!$A$2:$B$50, 2, 0),"")</f>
        <v/>
      </c>
      <c r="L346" s="70" t="str">
        <f>IFERROR(VLOOKUP(K346, LetterStyle!$A$2:$B$50, 2, 0),"")</f>
        <v/>
      </c>
      <c r="N346" s="70" t="str">
        <f>IFERROR(VLOOKUP(M346, LetterStyle!$A$2:$B$50, 2, 0),"")</f>
        <v/>
      </c>
      <c r="P346" s="70" t="str">
        <f>IFERROR(VLOOKUP(O346, LetterStyle!$A$2:$B$50, 2, 0),"")</f>
        <v/>
      </c>
    </row>
    <row r="347" spans="8:16" ht="15" customHeight="1" x14ac:dyDescent="0.25">
      <c r="H347" s="70" t="str">
        <f>IF(G347="","",VLOOKUP(G347,ICondition!$A$2:$B$50, 2, 0))</f>
        <v/>
      </c>
      <c r="J347" s="70" t="str">
        <f>IFERROR(VLOOKUP(I347, LetterStyle!$A$2:$B$50, 2, 0),"")</f>
        <v/>
      </c>
      <c r="L347" s="70" t="str">
        <f>IFERROR(VLOOKUP(K347, LetterStyle!$A$2:$B$50, 2, 0),"")</f>
        <v/>
      </c>
      <c r="N347" s="70" t="str">
        <f>IFERROR(VLOOKUP(M347, LetterStyle!$A$2:$B$50, 2, 0),"")</f>
        <v/>
      </c>
      <c r="P347" s="70" t="str">
        <f>IFERROR(VLOOKUP(O347, LetterStyle!$A$2:$B$50, 2, 0),"")</f>
        <v/>
      </c>
    </row>
    <row r="348" spans="8:16" ht="15" customHeight="1" x14ac:dyDescent="0.25">
      <c r="H348" s="70" t="str">
        <f>IF(G348="","",VLOOKUP(G348,ICondition!$A$2:$B$50, 2, 0))</f>
        <v/>
      </c>
      <c r="J348" s="70" t="str">
        <f>IFERROR(VLOOKUP(I348, LetterStyle!$A$2:$B$50, 2, 0),"")</f>
        <v/>
      </c>
      <c r="L348" s="70" t="str">
        <f>IFERROR(VLOOKUP(K348, LetterStyle!$A$2:$B$50, 2, 0),"")</f>
        <v/>
      </c>
      <c r="N348" s="70" t="str">
        <f>IFERROR(VLOOKUP(M348, LetterStyle!$A$2:$B$50, 2, 0),"")</f>
        <v/>
      </c>
      <c r="P348" s="70" t="str">
        <f>IFERROR(VLOOKUP(O348, LetterStyle!$A$2:$B$50, 2, 0),"")</f>
        <v/>
      </c>
    </row>
    <row r="349" spans="8:16" ht="15" customHeight="1" x14ac:dyDescent="0.25">
      <c r="H349" s="70" t="str">
        <f>IF(G349="","",VLOOKUP(G349,ICondition!$A$2:$B$50, 2, 0))</f>
        <v/>
      </c>
      <c r="J349" s="70" t="str">
        <f>IFERROR(VLOOKUP(I349, LetterStyle!$A$2:$B$50, 2, 0),"")</f>
        <v/>
      </c>
      <c r="L349" s="70" t="str">
        <f>IFERROR(VLOOKUP(K349, LetterStyle!$A$2:$B$50, 2, 0),"")</f>
        <v/>
      </c>
      <c r="N349" s="70" t="str">
        <f>IFERROR(VLOOKUP(M349, LetterStyle!$A$2:$B$50, 2, 0),"")</f>
        <v/>
      </c>
      <c r="P349" s="70" t="str">
        <f>IFERROR(VLOOKUP(O349, LetterStyle!$A$2:$B$50, 2, 0),"")</f>
        <v/>
      </c>
    </row>
    <row r="350" spans="8:16" ht="15" customHeight="1" x14ac:dyDescent="0.25">
      <c r="H350" s="70" t="str">
        <f>IF(G350="","",VLOOKUP(G350,ICondition!$A$2:$B$50, 2, 0))</f>
        <v/>
      </c>
      <c r="J350" s="70" t="str">
        <f>IFERROR(VLOOKUP(I350, LetterStyle!$A$2:$B$50, 2, 0),"")</f>
        <v/>
      </c>
      <c r="L350" s="70" t="str">
        <f>IFERROR(VLOOKUP(K350, LetterStyle!$A$2:$B$50, 2, 0),"")</f>
        <v/>
      </c>
      <c r="N350" s="70" t="str">
        <f>IFERROR(VLOOKUP(M350, LetterStyle!$A$2:$B$50, 2, 0),"")</f>
        <v/>
      </c>
      <c r="P350" s="70" t="str">
        <f>IFERROR(VLOOKUP(O350, LetterStyle!$A$2:$B$50, 2, 0),"")</f>
        <v/>
      </c>
    </row>
    <row r="351" spans="8:16" ht="15" customHeight="1" x14ac:dyDescent="0.25">
      <c r="H351" s="70" t="str">
        <f>IF(G351="","",VLOOKUP(G351,ICondition!$A$2:$B$50, 2, 0))</f>
        <v/>
      </c>
      <c r="J351" s="70" t="str">
        <f>IFERROR(VLOOKUP(I351, LetterStyle!$A$2:$B$50, 2, 0),"")</f>
        <v/>
      </c>
      <c r="L351" s="70" t="str">
        <f>IFERROR(VLOOKUP(K351, LetterStyle!$A$2:$B$50, 2, 0),"")</f>
        <v/>
      </c>
      <c r="N351" s="70" t="str">
        <f>IFERROR(VLOOKUP(M351, LetterStyle!$A$2:$B$50, 2, 0),"")</f>
        <v/>
      </c>
      <c r="P351" s="70" t="str">
        <f>IFERROR(VLOOKUP(O351, LetterStyle!$A$2:$B$50, 2, 0),"")</f>
        <v/>
      </c>
    </row>
    <row r="352" spans="8:16" ht="15" customHeight="1" x14ac:dyDescent="0.25">
      <c r="H352" s="70" t="str">
        <f>IF(G352="","",VLOOKUP(G352,ICondition!$A$2:$B$50, 2, 0))</f>
        <v/>
      </c>
      <c r="J352" s="70" t="str">
        <f>IFERROR(VLOOKUP(I352, LetterStyle!$A$2:$B$50, 2, 0),"")</f>
        <v/>
      </c>
      <c r="L352" s="70" t="str">
        <f>IFERROR(VLOOKUP(K352, LetterStyle!$A$2:$B$50, 2, 0),"")</f>
        <v/>
      </c>
      <c r="N352" s="70" t="str">
        <f>IFERROR(VLOOKUP(M352, LetterStyle!$A$2:$B$50, 2, 0),"")</f>
        <v/>
      </c>
      <c r="P352" s="70" t="str">
        <f>IFERROR(VLOOKUP(O352, LetterStyle!$A$2:$B$50, 2, 0),"")</f>
        <v/>
      </c>
    </row>
    <row r="353" spans="8:16" ht="15" customHeight="1" x14ac:dyDescent="0.25">
      <c r="H353" s="70" t="str">
        <f>IF(G353="","",VLOOKUP(G353,ICondition!$A$2:$B$50, 2, 0))</f>
        <v/>
      </c>
      <c r="J353" s="70" t="str">
        <f>IFERROR(VLOOKUP(I353, LetterStyle!$A$2:$B$50, 2, 0),"")</f>
        <v/>
      </c>
      <c r="L353" s="70" t="str">
        <f>IFERROR(VLOOKUP(K353, LetterStyle!$A$2:$B$50, 2, 0),"")</f>
        <v/>
      </c>
      <c r="N353" s="70" t="str">
        <f>IFERROR(VLOOKUP(M353, LetterStyle!$A$2:$B$50, 2, 0),"")</f>
        <v/>
      </c>
      <c r="P353" s="70" t="str">
        <f>IFERROR(VLOOKUP(O353, LetterStyle!$A$2:$B$50, 2, 0),"")</f>
        <v/>
      </c>
    </row>
    <row r="354" spans="8:16" ht="15" customHeight="1" x14ac:dyDescent="0.25">
      <c r="H354" s="70" t="str">
        <f>IF(G354="","",VLOOKUP(G354,ICondition!$A$2:$B$50, 2, 0))</f>
        <v/>
      </c>
      <c r="J354" s="70" t="str">
        <f>IFERROR(VLOOKUP(I354, LetterStyle!$A$2:$B$50, 2, 0),"")</f>
        <v/>
      </c>
      <c r="L354" s="70" t="str">
        <f>IFERROR(VLOOKUP(K354, LetterStyle!$A$2:$B$50, 2, 0),"")</f>
        <v/>
      </c>
      <c r="N354" s="70" t="str">
        <f>IFERROR(VLOOKUP(M354, LetterStyle!$A$2:$B$50, 2, 0),"")</f>
        <v/>
      </c>
      <c r="P354" s="70" t="str">
        <f>IFERROR(VLOOKUP(O354, LetterStyle!$A$2:$B$50, 2, 0),"")</f>
        <v/>
      </c>
    </row>
    <row r="355" spans="8:16" ht="15" customHeight="1" x14ac:dyDescent="0.25">
      <c r="H355" s="70" t="str">
        <f>IF(G355="","",VLOOKUP(G355,ICondition!$A$2:$B$50, 2, 0))</f>
        <v/>
      </c>
      <c r="J355" s="70" t="str">
        <f>IFERROR(VLOOKUP(I355, LetterStyle!$A$2:$B$50, 2, 0),"")</f>
        <v/>
      </c>
      <c r="L355" s="70" t="str">
        <f>IFERROR(VLOOKUP(K355, LetterStyle!$A$2:$B$50, 2, 0),"")</f>
        <v/>
      </c>
      <c r="N355" s="70" t="str">
        <f>IFERROR(VLOOKUP(M355, LetterStyle!$A$2:$B$50, 2, 0),"")</f>
        <v/>
      </c>
      <c r="P355" s="70" t="str">
        <f>IFERROR(VLOOKUP(O355, LetterStyle!$A$2:$B$50, 2, 0),"")</f>
        <v/>
      </c>
    </row>
    <row r="356" spans="8:16" ht="15" customHeight="1" x14ac:dyDescent="0.25">
      <c r="H356" s="70" t="str">
        <f>IF(G356="","",VLOOKUP(G356,ICondition!$A$2:$B$50, 2, 0))</f>
        <v/>
      </c>
      <c r="J356" s="70" t="str">
        <f>IFERROR(VLOOKUP(I356, LetterStyle!$A$2:$B$50, 2, 0),"")</f>
        <v/>
      </c>
      <c r="L356" s="70" t="str">
        <f>IFERROR(VLOOKUP(K356, LetterStyle!$A$2:$B$50, 2, 0),"")</f>
        <v/>
      </c>
      <c r="N356" s="70" t="str">
        <f>IFERROR(VLOOKUP(M356, LetterStyle!$A$2:$B$50, 2, 0),"")</f>
        <v/>
      </c>
      <c r="P356" s="70" t="str">
        <f>IFERROR(VLOOKUP(O356, LetterStyle!$A$2:$B$50, 2, 0),"")</f>
        <v/>
      </c>
    </row>
    <row r="357" spans="8:16" ht="15" customHeight="1" x14ac:dyDescent="0.25">
      <c r="H357" s="70" t="str">
        <f>IF(G357="","",VLOOKUP(G357,ICondition!$A$2:$B$50, 2, 0))</f>
        <v/>
      </c>
      <c r="J357" s="70" t="str">
        <f>IFERROR(VLOOKUP(I357, LetterStyle!$A$2:$B$50, 2, 0),"")</f>
        <v/>
      </c>
      <c r="L357" s="70" t="str">
        <f>IFERROR(VLOOKUP(K357, LetterStyle!$A$2:$B$50, 2, 0),"")</f>
        <v/>
      </c>
      <c r="N357" s="70" t="str">
        <f>IFERROR(VLOOKUP(M357, LetterStyle!$A$2:$B$50, 2, 0),"")</f>
        <v/>
      </c>
      <c r="P357" s="70" t="str">
        <f>IFERROR(VLOOKUP(O357, LetterStyle!$A$2:$B$50, 2, 0),"")</f>
        <v/>
      </c>
    </row>
    <row r="358" spans="8:16" ht="15" customHeight="1" x14ac:dyDescent="0.25">
      <c r="H358" s="70" t="str">
        <f>IF(G358="","",VLOOKUP(G358,ICondition!$A$2:$B$50, 2, 0))</f>
        <v/>
      </c>
      <c r="J358" s="70" t="str">
        <f>IFERROR(VLOOKUP(I358, LetterStyle!$A$2:$B$50, 2, 0),"")</f>
        <v/>
      </c>
      <c r="L358" s="70" t="str">
        <f>IFERROR(VLOOKUP(K358, LetterStyle!$A$2:$B$50, 2, 0),"")</f>
        <v/>
      </c>
      <c r="N358" s="70" t="str">
        <f>IFERROR(VLOOKUP(M358, LetterStyle!$A$2:$B$50, 2, 0),"")</f>
        <v/>
      </c>
      <c r="P358" s="70" t="str">
        <f>IFERROR(VLOOKUP(O358, LetterStyle!$A$2:$B$50, 2, 0),"")</f>
        <v/>
      </c>
    </row>
    <row r="359" spans="8:16" ht="15" customHeight="1" x14ac:dyDescent="0.25">
      <c r="H359" s="70" t="str">
        <f>IF(G359="","",VLOOKUP(G359,ICondition!$A$2:$B$50, 2, 0))</f>
        <v/>
      </c>
      <c r="J359" s="70" t="str">
        <f>IFERROR(VLOOKUP(I359, LetterStyle!$A$2:$B$50, 2, 0),"")</f>
        <v/>
      </c>
      <c r="L359" s="70" t="str">
        <f>IFERROR(VLOOKUP(K359, LetterStyle!$A$2:$B$50, 2, 0),"")</f>
        <v/>
      </c>
      <c r="N359" s="70" t="str">
        <f>IFERROR(VLOOKUP(M359, LetterStyle!$A$2:$B$50, 2, 0),"")</f>
        <v/>
      </c>
      <c r="P359" s="70" t="str">
        <f>IFERROR(VLOOKUP(O359, LetterStyle!$A$2:$B$50, 2, 0),"")</f>
        <v/>
      </c>
    </row>
    <row r="360" spans="8:16" ht="15" customHeight="1" x14ac:dyDescent="0.25">
      <c r="H360" s="70" t="str">
        <f>IF(G360="","",VLOOKUP(G360,ICondition!$A$2:$B$50, 2, 0))</f>
        <v/>
      </c>
      <c r="J360" s="70" t="str">
        <f>IFERROR(VLOOKUP(I360, LetterStyle!$A$2:$B$50, 2, 0),"")</f>
        <v/>
      </c>
      <c r="L360" s="70" t="str">
        <f>IFERROR(VLOOKUP(K360, LetterStyle!$A$2:$B$50, 2, 0),"")</f>
        <v/>
      </c>
      <c r="N360" s="70" t="str">
        <f>IFERROR(VLOOKUP(M360, LetterStyle!$A$2:$B$50, 2, 0),"")</f>
        <v/>
      </c>
      <c r="P360" s="70" t="str">
        <f>IFERROR(VLOOKUP(O360, LetterStyle!$A$2:$B$50, 2, 0),"")</f>
        <v/>
      </c>
    </row>
    <row r="361" spans="8:16" ht="15" customHeight="1" x14ac:dyDescent="0.25">
      <c r="H361" s="70" t="str">
        <f>IF(G361="","",VLOOKUP(G361,ICondition!$A$2:$B$50, 2, 0))</f>
        <v/>
      </c>
      <c r="J361" s="70" t="str">
        <f>IFERROR(VLOOKUP(I361, LetterStyle!$A$2:$B$50, 2, 0),"")</f>
        <v/>
      </c>
      <c r="L361" s="70" t="str">
        <f>IFERROR(VLOOKUP(K361, LetterStyle!$A$2:$B$50, 2, 0),"")</f>
        <v/>
      </c>
      <c r="N361" s="70" t="str">
        <f>IFERROR(VLOOKUP(M361, LetterStyle!$A$2:$B$50, 2, 0),"")</f>
        <v/>
      </c>
      <c r="P361" s="70" t="str">
        <f>IFERROR(VLOOKUP(O361, LetterStyle!$A$2:$B$50, 2, 0),"")</f>
        <v/>
      </c>
    </row>
    <row r="362" spans="8:16" ht="15" customHeight="1" x14ac:dyDescent="0.25">
      <c r="H362" s="70" t="str">
        <f>IF(G362="","",VLOOKUP(G362,ICondition!$A$2:$B$50, 2, 0))</f>
        <v/>
      </c>
      <c r="J362" s="70" t="str">
        <f>IFERROR(VLOOKUP(I362, LetterStyle!$A$2:$B$50, 2, 0),"")</f>
        <v/>
      </c>
      <c r="L362" s="70" t="str">
        <f>IFERROR(VLOOKUP(K362, LetterStyle!$A$2:$B$50, 2, 0),"")</f>
        <v/>
      </c>
      <c r="N362" s="70" t="str">
        <f>IFERROR(VLOOKUP(M362, LetterStyle!$A$2:$B$50, 2, 0),"")</f>
        <v/>
      </c>
      <c r="P362" s="70" t="str">
        <f>IFERROR(VLOOKUP(O362, LetterStyle!$A$2:$B$50, 2, 0),"")</f>
        <v/>
      </c>
    </row>
    <row r="363" spans="8:16" ht="15" customHeight="1" x14ac:dyDescent="0.25">
      <c r="H363" s="70" t="str">
        <f>IF(G363="","",VLOOKUP(G363,ICondition!$A$2:$B$50, 2, 0))</f>
        <v/>
      </c>
      <c r="J363" s="70" t="str">
        <f>IFERROR(VLOOKUP(I363, LetterStyle!$A$2:$B$50, 2, 0),"")</f>
        <v/>
      </c>
      <c r="L363" s="70" t="str">
        <f>IFERROR(VLOOKUP(K363, LetterStyle!$A$2:$B$50, 2, 0),"")</f>
        <v/>
      </c>
      <c r="N363" s="70" t="str">
        <f>IFERROR(VLOOKUP(M363, LetterStyle!$A$2:$B$50, 2, 0),"")</f>
        <v/>
      </c>
      <c r="P363" s="70" t="str">
        <f>IFERROR(VLOOKUP(O363, LetterStyle!$A$2:$B$50, 2, 0),"")</f>
        <v/>
      </c>
    </row>
    <row r="364" spans="8:16" ht="15" customHeight="1" x14ac:dyDescent="0.25">
      <c r="H364" s="70" t="str">
        <f>IF(G364="","",VLOOKUP(G364,ICondition!$A$2:$B$50, 2, 0))</f>
        <v/>
      </c>
      <c r="J364" s="70" t="str">
        <f>IFERROR(VLOOKUP(I364, LetterStyle!$A$2:$B$50, 2, 0),"")</f>
        <v/>
      </c>
      <c r="L364" s="70" t="str">
        <f>IFERROR(VLOOKUP(K364, LetterStyle!$A$2:$B$50, 2, 0),"")</f>
        <v/>
      </c>
      <c r="N364" s="70" t="str">
        <f>IFERROR(VLOOKUP(M364, LetterStyle!$A$2:$B$50, 2, 0),"")</f>
        <v/>
      </c>
      <c r="P364" s="70" t="str">
        <f>IFERROR(VLOOKUP(O364, LetterStyle!$A$2:$B$50, 2, 0),"")</f>
        <v/>
      </c>
    </row>
    <row r="365" spans="8:16" ht="15" customHeight="1" x14ac:dyDescent="0.25">
      <c r="H365" s="70" t="str">
        <f>IF(G365="","",VLOOKUP(G365,ICondition!$A$2:$B$50, 2, 0))</f>
        <v/>
      </c>
      <c r="J365" s="70" t="str">
        <f>IFERROR(VLOOKUP(I365, LetterStyle!$A$2:$B$50, 2, 0),"")</f>
        <v/>
      </c>
      <c r="L365" s="70" t="str">
        <f>IFERROR(VLOOKUP(K365, LetterStyle!$A$2:$B$50, 2, 0),"")</f>
        <v/>
      </c>
      <c r="N365" s="70" t="str">
        <f>IFERROR(VLOOKUP(M365, LetterStyle!$A$2:$B$50, 2, 0),"")</f>
        <v/>
      </c>
      <c r="P365" s="70" t="str">
        <f>IFERROR(VLOOKUP(O365, LetterStyle!$A$2:$B$50, 2, 0),"")</f>
        <v/>
      </c>
    </row>
    <row r="366" spans="8:16" ht="15" customHeight="1" x14ac:dyDescent="0.25">
      <c r="H366" s="70" t="str">
        <f>IF(G366="","",VLOOKUP(G366,ICondition!$A$2:$B$50, 2, 0))</f>
        <v/>
      </c>
      <c r="J366" s="70" t="str">
        <f>IFERROR(VLOOKUP(I366, LetterStyle!$A$2:$B$50, 2, 0),"")</f>
        <v/>
      </c>
      <c r="L366" s="70" t="str">
        <f>IFERROR(VLOOKUP(K366, LetterStyle!$A$2:$B$50, 2, 0),"")</f>
        <v/>
      </c>
      <c r="N366" s="70" t="str">
        <f>IFERROR(VLOOKUP(M366, LetterStyle!$A$2:$B$50, 2, 0),"")</f>
        <v/>
      </c>
      <c r="P366" s="70" t="str">
        <f>IFERROR(VLOOKUP(O366, LetterStyle!$A$2:$B$50, 2, 0),"")</f>
        <v/>
      </c>
    </row>
    <row r="367" spans="8:16" ht="15" customHeight="1" x14ac:dyDescent="0.25">
      <c r="H367" s="70" t="str">
        <f>IF(G367="","",VLOOKUP(G367,ICondition!$A$2:$B$50, 2, 0))</f>
        <v/>
      </c>
      <c r="J367" s="70" t="str">
        <f>IFERROR(VLOOKUP(I367, LetterStyle!$A$2:$B$50, 2, 0),"")</f>
        <v/>
      </c>
      <c r="L367" s="70" t="str">
        <f>IFERROR(VLOOKUP(K367, LetterStyle!$A$2:$B$50, 2, 0),"")</f>
        <v/>
      </c>
      <c r="N367" s="70" t="str">
        <f>IFERROR(VLOOKUP(M367, LetterStyle!$A$2:$B$50, 2, 0),"")</f>
        <v/>
      </c>
      <c r="P367" s="70" t="str">
        <f>IFERROR(VLOOKUP(O367, LetterStyle!$A$2:$B$50, 2, 0),"")</f>
        <v/>
      </c>
    </row>
    <row r="368" spans="8:16" ht="15" customHeight="1" x14ac:dyDescent="0.25">
      <c r="H368" s="70" t="str">
        <f>IF(G368="","",VLOOKUP(G368,ICondition!$A$2:$B$50, 2, 0))</f>
        <v/>
      </c>
      <c r="J368" s="70" t="str">
        <f>IFERROR(VLOOKUP(I368, LetterStyle!$A$2:$B$50, 2, 0),"")</f>
        <v/>
      </c>
      <c r="L368" s="70" t="str">
        <f>IFERROR(VLOOKUP(K368, LetterStyle!$A$2:$B$50, 2, 0),"")</f>
        <v/>
      </c>
      <c r="N368" s="70" t="str">
        <f>IFERROR(VLOOKUP(M368, LetterStyle!$A$2:$B$50, 2, 0),"")</f>
        <v/>
      </c>
      <c r="P368" s="70" t="str">
        <f>IFERROR(VLOOKUP(O368, LetterStyle!$A$2:$B$50, 2, 0),"")</f>
        <v/>
      </c>
    </row>
    <row r="369" spans="8:16" ht="15" customHeight="1" x14ac:dyDescent="0.25">
      <c r="H369" s="70" t="str">
        <f>IF(G369="","",VLOOKUP(G369,ICondition!$A$2:$B$50, 2, 0))</f>
        <v/>
      </c>
      <c r="J369" s="70" t="str">
        <f>IFERROR(VLOOKUP(I369, LetterStyle!$A$2:$B$50, 2, 0),"")</f>
        <v/>
      </c>
      <c r="L369" s="70" t="str">
        <f>IFERROR(VLOOKUP(K369, LetterStyle!$A$2:$B$50, 2, 0),"")</f>
        <v/>
      </c>
      <c r="N369" s="70" t="str">
        <f>IFERROR(VLOOKUP(M369, LetterStyle!$A$2:$B$50, 2, 0),"")</f>
        <v/>
      </c>
      <c r="P369" s="70" t="str">
        <f>IFERROR(VLOOKUP(O369, LetterStyle!$A$2:$B$50, 2, 0),"")</f>
        <v/>
      </c>
    </row>
    <row r="370" spans="8:16" ht="15" customHeight="1" x14ac:dyDescent="0.25">
      <c r="H370" s="70" t="str">
        <f>IF(G370="","",VLOOKUP(G370,ICondition!$A$2:$B$50, 2, 0))</f>
        <v/>
      </c>
      <c r="J370" s="70" t="str">
        <f>IFERROR(VLOOKUP(I370, LetterStyle!$A$2:$B$50, 2, 0),"")</f>
        <v/>
      </c>
      <c r="L370" s="70" t="str">
        <f>IFERROR(VLOOKUP(K370, LetterStyle!$A$2:$B$50, 2, 0),"")</f>
        <v/>
      </c>
      <c r="N370" s="70" t="str">
        <f>IFERROR(VLOOKUP(M370, LetterStyle!$A$2:$B$50, 2, 0),"")</f>
        <v/>
      </c>
      <c r="P370" s="70" t="str">
        <f>IFERROR(VLOOKUP(O370, LetterStyle!$A$2:$B$50, 2, 0),"")</f>
        <v/>
      </c>
    </row>
    <row r="371" spans="8:16" ht="15" customHeight="1" x14ac:dyDescent="0.25">
      <c r="H371" s="70" t="str">
        <f>IF(G371="","",VLOOKUP(G371,ICondition!$A$2:$B$50, 2, 0))</f>
        <v/>
      </c>
      <c r="J371" s="70" t="str">
        <f>IFERROR(VLOOKUP(I371, LetterStyle!$A$2:$B$50, 2, 0),"")</f>
        <v/>
      </c>
      <c r="L371" s="70" t="str">
        <f>IFERROR(VLOOKUP(K371, LetterStyle!$A$2:$B$50, 2, 0),"")</f>
        <v/>
      </c>
      <c r="N371" s="70" t="str">
        <f>IFERROR(VLOOKUP(M371, LetterStyle!$A$2:$B$50, 2, 0),"")</f>
        <v/>
      </c>
      <c r="P371" s="70" t="str">
        <f>IFERROR(VLOOKUP(O371, LetterStyle!$A$2:$B$50, 2, 0),"")</f>
        <v/>
      </c>
    </row>
    <row r="372" spans="8:16" ht="15" customHeight="1" x14ac:dyDescent="0.25">
      <c r="H372" s="70" t="str">
        <f>IF(G372="","",VLOOKUP(G372,ICondition!$A$2:$B$50, 2, 0))</f>
        <v/>
      </c>
      <c r="J372" s="70" t="str">
        <f>IFERROR(VLOOKUP(I372, LetterStyle!$A$2:$B$50, 2, 0),"")</f>
        <v/>
      </c>
      <c r="L372" s="70" t="str">
        <f>IFERROR(VLOOKUP(K372, LetterStyle!$A$2:$B$50, 2, 0),"")</f>
        <v/>
      </c>
      <c r="N372" s="70" t="str">
        <f>IFERROR(VLOOKUP(M372, LetterStyle!$A$2:$B$50, 2, 0),"")</f>
        <v/>
      </c>
      <c r="P372" s="70" t="str">
        <f>IFERROR(VLOOKUP(O372, LetterStyle!$A$2:$B$50, 2, 0),"")</f>
        <v/>
      </c>
    </row>
    <row r="373" spans="8:16" ht="15" customHeight="1" x14ac:dyDescent="0.25">
      <c r="H373" s="70" t="str">
        <f>IF(G373="","",VLOOKUP(G373,ICondition!$A$2:$B$50, 2, 0))</f>
        <v/>
      </c>
      <c r="J373" s="70" t="str">
        <f>IFERROR(VLOOKUP(I373, LetterStyle!$A$2:$B$50, 2, 0),"")</f>
        <v/>
      </c>
      <c r="L373" s="70" t="str">
        <f>IFERROR(VLOOKUP(K373, LetterStyle!$A$2:$B$50, 2, 0),"")</f>
        <v/>
      </c>
      <c r="N373" s="70" t="str">
        <f>IFERROR(VLOOKUP(M373, LetterStyle!$A$2:$B$50, 2, 0),"")</f>
        <v/>
      </c>
      <c r="P373" s="70" t="str">
        <f>IFERROR(VLOOKUP(O373, LetterStyle!$A$2:$B$50, 2, 0),"")</f>
        <v/>
      </c>
    </row>
    <row r="374" spans="8:16" ht="15" customHeight="1" x14ac:dyDescent="0.25">
      <c r="H374" s="70" t="str">
        <f>IF(G374="","",VLOOKUP(G374,ICondition!$A$2:$B$50, 2, 0))</f>
        <v/>
      </c>
      <c r="J374" s="70" t="str">
        <f>IFERROR(VLOOKUP(I374, LetterStyle!$A$2:$B$50, 2, 0),"")</f>
        <v/>
      </c>
      <c r="L374" s="70" t="str">
        <f>IFERROR(VLOOKUP(K374, LetterStyle!$A$2:$B$50, 2, 0),"")</f>
        <v/>
      </c>
      <c r="N374" s="70" t="str">
        <f>IFERROR(VLOOKUP(M374, LetterStyle!$A$2:$B$50, 2, 0),"")</f>
        <v/>
      </c>
      <c r="P374" s="70" t="str">
        <f>IFERROR(VLOOKUP(O374, LetterStyle!$A$2:$B$50, 2, 0),"")</f>
        <v/>
      </c>
    </row>
    <row r="375" spans="8:16" ht="15" customHeight="1" x14ac:dyDescent="0.25">
      <c r="H375" s="70" t="str">
        <f>IF(G375="","",VLOOKUP(G375,ICondition!$A$2:$B$50, 2, 0))</f>
        <v/>
      </c>
      <c r="J375" s="70" t="str">
        <f>IFERROR(VLOOKUP(I375, LetterStyle!$A$2:$B$50, 2, 0),"")</f>
        <v/>
      </c>
      <c r="L375" s="70" t="str">
        <f>IFERROR(VLOOKUP(K375, LetterStyle!$A$2:$B$50, 2, 0),"")</f>
        <v/>
      </c>
      <c r="N375" s="70" t="str">
        <f>IFERROR(VLOOKUP(M375, LetterStyle!$A$2:$B$50, 2, 0),"")</f>
        <v/>
      </c>
      <c r="P375" s="70" t="str">
        <f>IFERROR(VLOOKUP(O375, LetterStyle!$A$2:$B$50, 2, 0),"")</f>
        <v/>
      </c>
    </row>
    <row r="376" spans="8:16" ht="15" customHeight="1" x14ac:dyDescent="0.25">
      <c r="H376" s="70" t="str">
        <f>IF(G376="","",VLOOKUP(G376,ICondition!$A$2:$B$50, 2, 0))</f>
        <v/>
      </c>
      <c r="J376" s="70" t="str">
        <f>IFERROR(VLOOKUP(I376, LetterStyle!$A$2:$B$50, 2, 0),"")</f>
        <v/>
      </c>
      <c r="L376" s="70" t="str">
        <f>IFERROR(VLOOKUP(K376, LetterStyle!$A$2:$B$50, 2, 0),"")</f>
        <v/>
      </c>
      <c r="N376" s="70" t="str">
        <f>IFERROR(VLOOKUP(M376, LetterStyle!$A$2:$B$50, 2, 0),"")</f>
        <v/>
      </c>
      <c r="P376" s="70" t="str">
        <f>IFERROR(VLOOKUP(O376, LetterStyle!$A$2:$B$50, 2, 0),"")</f>
        <v/>
      </c>
    </row>
    <row r="377" spans="8:16" ht="15" customHeight="1" x14ac:dyDescent="0.25">
      <c r="H377" s="70" t="str">
        <f>IF(G377="","",VLOOKUP(G377,ICondition!$A$2:$B$50, 2, 0))</f>
        <v/>
      </c>
      <c r="J377" s="70" t="str">
        <f>IFERROR(VLOOKUP(I377, LetterStyle!$A$2:$B$50, 2, 0),"")</f>
        <v/>
      </c>
      <c r="L377" s="70" t="str">
        <f>IFERROR(VLOOKUP(K377, LetterStyle!$A$2:$B$50, 2, 0),"")</f>
        <v/>
      </c>
      <c r="N377" s="70" t="str">
        <f>IFERROR(VLOOKUP(M377, LetterStyle!$A$2:$B$50, 2, 0),"")</f>
        <v/>
      </c>
      <c r="P377" s="70" t="str">
        <f>IFERROR(VLOOKUP(O377, LetterStyle!$A$2:$B$50, 2, 0),"")</f>
        <v/>
      </c>
    </row>
    <row r="378" spans="8:16" ht="15" customHeight="1" x14ac:dyDescent="0.25">
      <c r="H378" s="70" t="str">
        <f>IF(G378="","",VLOOKUP(G378,ICondition!$A$2:$B$50, 2, 0))</f>
        <v/>
      </c>
      <c r="J378" s="70" t="str">
        <f>IFERROR(VLOOKUP(I378, LetterStyle!$A$2:$B$50, 2, 0),"")</f>
        <v/>
      </c>
      <c r="L378" s="70" t="str">
        <f>IFERROR(VLOOKUP(K378, LetterStyle!$A$2:$B$50, 2, 0),"")</f>
        <v/>
      </c>
      <c r="N378" s="70" t="str">
        <f>IFERROR(VLOOKUP(M378, LetterStyle!$A$2:$B$50, 2, 0),"")</f>
        <v/>
      </c>
      <c r="P378" s="70" t="str">
        <f>IFERROR(VLOOKUP(O378, LetterStyle!$A$2:$B$50, 2, 0),"")</f>
        <v/>
      </c>
    </row>
    <row r="379" spans="8:16" ht="15" customHeight="1" x14ac:dyDescent="0.25">
      <c r="H379" s="70" t="str">
        <f>IF(G379="","",VLOOKUP(G379,ICondition!$A$2:$B$50, 2, 0))</f>
        <v/>
      </c>
      <c r="J379" s="70" t="str">
        <f>IFERROR(VLOOKUP(I379, LetterStyle!$A$2:$B$50, 2, 0),"")</f>
        <v/>
      </c>
      <c r="L379" s="70" t="str">
        <f>IFERROR(VLOOKUP(K379, LetterStyle!$A$2:$B$50, 2, 0),"")</f>
        <v/>
      </c>
      <c r="N379" s="70" t="str">
        <f>IFERROR(VLOOKUP(M379, LetterStyle!$A$2:$B$50, 2, 0),"")</f>
        <v/>
      </c>
      <c r="P379" s="70" t="str">
        <f>IFERROR(VLOOKUP(O379, LetterStyle!$A$2:$B$50, 2, 0),"")</f>
        <v/>
      </c>
    </row>
    <row r="380" spans="8:16" ht="15" customHeight="1" x14ac:dyDescent="0.25">
      <c r="H380" s="70" t="str">
        <f>IF(G380="","",VLOOKUP(G380,ICondition!$A$2:$B$50, 2, 0))</f>
        <v/>
      </c>
      <c r="J380" s="70" t="str">
        <f>IFERROR(VLOOKUP(I380, LetterStyle!$A$2:$B$50, 2, 0),"")</f>
        <v/>
      </c>
      <c r="L380" s="70" t="str">
        <f>IFERROR(VLOOKUP(K380, LetterStyle!$A$2:$B$50, 2, 0),"")</f>
        <v/>
      </c>
      <c r="N380" s="70" t="str">
        <f>IFERROR(VLOOKUP(M380, LetterStyle!$A$2:$B$50, 2, 0),"")</f>
        <v/>
      </c>
      <c r="P380" s="70" t="str">
        <f>IFERROR(VLOOKUP(O380, LetterStyle!$A$2:$B$50, 2, 0),"")</f>
        <v/>
      </c>
    </row>
    <row r="381" spans="8:16" ht="15" customHeight="1" x14ac:dyDescent="0.25">
      <c r="H381" s="70" t="str">
        <f>IF(G381="","",VLOOKUP(G381,ICondition!$A$2:$B$50, 2, 0))</f>
        <v/>
      </c>
      <c r="J381" s="70" t="str">
        <f>IFERROR(VLOOKUP(I381, LetterStyle!$A$2:$B$50, 2, 0),"")</f>
        <v/>
      </c>
      <c r="L381" s="70" t="str">
        <f>IFERROR(VLOOKUP(K381, LetterStyle!$A$2:$B$50, 2, 0),"")</f>
        <v/>
      </c>
      <c r="N381" s="70" t="str">
        <f>IFERROR(VLOOKUP(M381, LetterStyle!$A$2:$B$50, 2, 0),"")</f>
        <v/>
      </c>
      <c r="P381" s="70" t="str">
        <f>IFERROR(VLOOKUP(O381, LetterStyle!$A$2:$B$50, 2, 0),"")</f>
        <v/>
      </c>
    </row>
    <row r="382" spans="8:16" ht="15" customHeight="1" x14ac:dyDescent="0.25">
      <c r="H382" s="70" t="str">
        <f>IF(G382="","",VLOOKUP(G382,ICondition!$A$2:$B$50, 2, 0))</f>
        <v/>
      </c>
      <c r="J382" s="70" t="str">
        <f>IFERROR(VLOOKUP(I382, LetterStyle!$A$2:$B$50, 2, 0),"")</f>
        <v/>
      </c>
      <c r="L382" s="70" t="str">
        <f>IFERROR(VLOOKUP(K382, LetterStyle!$A$2:$B$50, 2, 0),"")</f>
        <v/>
      </c>
      <c r="N382" s="70" t="str">
        <f>IFERROR(VLOOKUP(M382, LetterStyle!$A$2:$B$50, 2, 0),"")</f>
        <v/>
      </c>
      <c r="P382" s="70" t="str">
        <f>IFERROR(VLOOKUP(O382, LetterStyle!$A$2:$B$50, 2, 0),"")</f>
        <v/>
      </c>
    </row>
    <row r="383" spans="8:16" ht="15" customHeight="1" x14ac:dyDescent="0.25">
      <c r="H383" s="70" t="str">
        <f>IF(G383="","",VLOOKUP(G383,ICondition!$A$2:$B$50, 2, 0))</f>
        <v/>
      </c>
      <c r="J383" s="70" t="str">
        <f>IFERROR(VLOOKUP(I383, LetterStyle!$A$2:$B$50, 2, 0),"")</f>
        <v/>
      </c>
      <c r="L383" s="70" t="str">
        <f>IFERROR(VLOOKUP(K383, LetterStyle!$A$2:$B$50, 2, 0),"")</f>
        <v/>
      </c>
      <c r="N383" s="70" t="str">
        <f>IFERROR(VLOOKUP(M383, LetterStyle!$A$2:$B$50, 2, 0),"")</f>
        <v/>
      </c>
      <c r="P383" s="70" t="str">
        <f>IFERROR(VLOOKUP(O383, LetterStyle!$A$2:$B$50, 2, 0),"")</f>
        <v/>
      </c>
    </row>
    <row r="384" spans="8:16" ht="15" customHeight="1" x14ac:dyDescent="0.25">
      <c r="H384" s="70" t="str">
        <f>IF(G384="","",VLOOKUP(G384,ICondition!$A$2:$B$50, 2, 0))</f>
        <v/>
      </c>
      <c r="J384" s="70" t="str">
        <f>IFERROR(VLOOKUP(I384, LetterStyle!$A$2:$B$50, 2, 0),"")</f>
        <v/>
      </c>
      <c r="L384" s="70" t="str">
        <f>IFERROR(VLOOKUP(K384, LetterStyle!$A$2:$B$50, 2, 0),"")</f>
        <v/>
      </c>
      <c r="N384" s="70" t="str">
        <f>IFERROR(VLOOKUP(M384, LetterStyle!$A$2:$B$50, 2, 0),"")</f>
        <v/>
      </c>
      <c r="P384" s="70" t="str">
        <f>IFERROR(VLOOKUP(O384, LetterStyle!$A$2:$B$50, 2, 0),"")</f>
        <v/>
      </c>
    </row>
    <row r="385" spans="8:16" ht="15" customHeight="1" x14ac:dyDescent="0.25">
      <c r="H385" s="70" t="str">
        <f>IF(G385="","",VLOOKUP(G385,ICondition!$A$2:$B$50, 2, 0))</f>
        <v/>
      </c>
      <c r="J385" s="70" t="str">
        <f>IFERROR(VLOOKUP(I385, LetterStyle!$A$2:$B$50, 2, 0),"")</f>
        <v/>
      </c>
      <c r="L385" s="70" t="str">
        <f>IFERROR(VLOOKUP(K385, LetterStyle!$A$2:$B$50, 2, 0),"")</f>
        <v/>
      </c>
      <c r="N385" s="70" t="str">
        <f>IFERROR(VLOOKUP(M385, LetterStyle!$A$2:$B$50, 2, 0),"")</f>
        <v/>
      </c>
      <c r="P385" s="70" t="str">
        <f>IFERROR(VLOOKUP(O385, LetterStyle!$A$2:$B$50, 2, 0),"")</f>
        <v/>
      </c>
    </row>
    <row r="386" spans="8:16" ht="15" customHeight="1" x14ac:dyDescent="0.25">
      <c r="H386" s="70" t="str">
        <f>IF(G386="","",VLOOKUP(G386,ICondition!$A$2:$B$50, 2, 0))</f>
        <v/>
      </c>
      <c r="J386" s="70" t="str">
        <f>IFERROR(VLOOKUP(I386, LetterStyle!$A$2:$B$50, 2, 0),"")</f>
        <v/>
      </c>
      <c r="L386" s="70" t="str">
        <f>IFERROR(VLOOKUP(K386, LetterStyle!$A$2:$B$50, 2, 0),"")</f>
        <v/>
      </c>
      <c r="N386" s="70" t="str">
        <f>IFERROR(VLOOKUP(M386, LetterStyle!$A$2:$B$50, 2, 0),"")</f>
        <v/>
      </c>
      <c r="P386" s="70" t="str">
        <f>IFERROR(VLOOKUP(O386, LetterStyle!$A$2:$B$50, 2, 0),"")</f>
        <v/>
      </c>
    </row>
    <row r="387" spans="8:16" ht="15" customHeight="1" x14ac:dyDescent="0.25">
      <c r="H387" s="70" t="str">
        <f>IF(G387="","",VLOOKUP(G387,ICondition!$A$2:$B$50, 2, 0))</f>
        <v/>
      </c>
      <c r="J387" s="70" t="str">
        <f>IFERROR(VLOOKUP(I387, LetterStyle!$A$2:$B$50, 2, 0),"")</f>
        <v/>
      </c>
      <c r="L387" s="70" t="str">
        <f>IFERROR(VLOOKUP(K387, LetterStyle!$A$2:$B$50, 2, 0),"")</f>
        <v/>
      </c>
      <c r="N387" s="70" t="str">
        <f>IFERROR(VLOOKUP(M387, LetterStyle!$A$2:$B$50, 2, 0),"")</f>
        <v/>
      </c>
      <c r="P387" s="70" t="str">
        <f>IFERROR(VLOOKUP(O387, LetterStyle!$A$2:$B$50, 2, 0),"")</f>
        <v/>
      </c>
    </row>
    <row r="388" spans="8:16" ht="15" customHeight="1" x14ac:dyDescent="0.25">
      <c r="H388" s="70" t="str">
        <f>IF(G388="","",VLOOKUP(G388,ICondition!$A$2:$B$50, 2, 0))</f>
        <v/>
      </c>
      <c r="J388" s="70" t="str">
        <f>IFERROR(VLOOKUP(I388, LetterStyle!$A$2:$B$50, 2, 0),"")</f>
        <v/>
      </c>
      <c r="L388" s="70" t="str">
        <f>IFERROR(VLOOKUP(K388, LetterStyle!$A$2:$B$50, 2, 0),"")</f>
        <v/>
      </c>
      <c r="N388" s="70" t="str">
        <f>IFERROR(VLOOKUP(M388, LetterStyle!$A$2:$B$50, 2, 0),"")</f>
        <v/>
      </c>
      <c r="P388" s="70" t="str">
        <f>IFERROR(VLOOKUP(O388, LetterStyle!$A$2:$B$50, 2, 0),"")</f>
        <v/>
      </c>
    </row>
    <row r="389" spans="8:16" ht="15" customHeight="1" x14ac:dyDescent="0.25">
      <c r="H389" s="70" t="str">
        <f>IF(G389="","",VLOOKUP(G389,ICondition!$A$2:$B$50, 2, 0))</f>
        <v/>
      </c>
      <c r="J389" s="70" t="str">
        <f>IFERROR(VLOOKUP(I389, LetterStyle!$A$2:$B$50, 2, 0),"")</f>
        <v/>
      </c>
      <c r="L389" s="70" t="str">
        <f>IFERROR(VLOOKUP(K389, LetterStyle!$A$2:$B$50, 2, 0),"")</f>
        <v/>
      </c>
      <c r="N389" s="70" t="str">
        <f>IFERROR(VLOOKUP(M389, LetterStyle!$A$2:$B$50, 2, 0),"")</f>
        <v/>
      </c>
      <c r="P389" s="70" t="str">
        <f>IFERROR(VLOOKUP(O389, LetterStyle!$A$2:$B$50, 2, 0),"")</f>
        <v/>
      </c>
    </row>
    <row r="390" spans="8:16" ht="15" customHeight="1" x14ac:dyDescent="0.25">
      <c r="H390" s="70" t="str">
        <f>IF(G390="","",VLOOKUP(G390,ICondition!$A$2:$B$50, 2, 0))</f>
        <v/>
      </c>
      <c r="J390" s="70" t="str">
        <f>IFERROR(VLOOKUP(I390, LetterStyle!$A$2:$B$50, 2, 0),"")</f>
        <v/>
      </c>
      <c r="L390" s="70" t="str">
        <f>IFERROR(VLOOKUP(K390, LetterStyle!$A$2:$B$50, 2, 0),"")</f>
        <v/>
      </c>
      <c r="N390" s="70" t="str">
        <f>IFERROR(VLOOKUP(M390, LetterStyle!$A$2:$B$50, 2, 0),"")</f>
        <v/>
      </c>
      <c r="P390" s="70" t="str">
        <f>IFERROR(VLOOKUP(O390, LetterStyle!$A$2:$B$50, 2, 0),"")</f>
        <v/>
      </c>
    </row>
    <row r="391" spans="8:16" ht="15" customHeight="1" x14ac:dyDescent="0.25">
      <c r="H391" s="70" t="str">
        <f>IF(G391="","",VLOOKUP(G391,ICondition!$A$2:$B$50, 2, 0))</f>
        <v/>
      </c>
      <c r="J391" s="70" t="str">
        <f>IFERROR(VLOOKUP(I391, LetterStyle!$A$2:$B$50, 2, 0),"")</f>
        <v/>
      </c>
      <c r="L391" s="70" t="str">
        <f>IFERROR(VLOOKUP(K391, LetterStyle!$A$2:$B$50, 2, 0),"")</f>
        <v/>
      </c>
      <c r="N391" s="70" t="str">
        <f>IFERROR(VLOOKUP(M391, LetterStyle!$A$2:$B$50, 2, 0),"")</f>
        <v/>
      </c>
      <c r="P391" s="70" t="str">
        <f>IFERROR(VLOOKUP(O391, LetterStyle!$A$2:$B$50, 2, 0),"")</f>
        <v/>
      </c>
    </row>
    <row r="392" spans="8:16" ht="15" customHeight="1" x14ac:dyDescent="0.25">
      <c r="H392" s="70" t="str">
        <f>IF(G392="","",VLOOKUP(G392,ICondition!$A$2:$B$50, 2, 0))</f>
        <v/>
      </c>
      <c r="J392" s="70" t="str">
        <f>IFERROR(VLOOKUP(I392, LetterStyle!$A$2:$B$50, 2, 0),"")</f>
        <v/>
      </c>
      <c r="L392" s="70" t="str">
        <f>IFERROR(VLOOKUP(K392, LetterStyle!$A$2:$B$50, 2, 0),"")</f>
        <v/>
      </c>
      <c r="N392" s="70" t="str">
        <f>IFERROR(VLOOKUP(M392, LetterStyle!$A$2:$B$50, 2, 0),"")</f>
        <v/>
      </c>
      <c r="P392" s="70" t="str">
        <f>IFERROR(VLOOKUP(O392, LetterStyle!$A$2:$B$50, 2, 0),"")</f>
        <v/>
      </c>
    </row>
    <row r="393" spans="8:16" ht="15" customHeight="1" x14ac:dyDescent="0.25">
      <c r="H393" s="70" t="str">
        <f>IF(G393="","",VLOOKUP(G393,ICondition!$A$2:$B$50, 2, 0))</f>
        <v/>
      </c>
      <c r="J393" s="70" t="str">
        <f>IFERROR(VLOOKUP(I393, LetterStyle!$A$2:$B$50, 2, 0),"")</f>
        <v/>
      </c>
      <c r="L393" s="70" t="str">
        <f>IFERROR(VLOOKUP(K393, LetterStyle!$A$2:$B$50, 2, 0),"")</f>
        <v/>
      </c>
      <c r="N393" s="70" t="str">
        <f>IFERROR(VLOOKUP(M393, LetterStyle!$A$2:$B$50, 2, 0),"")</f>
        <v/>
      </c>
      <c r="P393" s="70" t="str">
        <f>IFERROR(VLOOKUP(O393, LetterStyle!$A$2:$B$50, 2, 0),"")</f>
        <v/>
      </c>
    </row>
    <row r="394" spans="8:16" ht="15" customHeight="1" x14ac:dyDescent="0.25">
      <c r="H394" s="70" t="str">
        <f>IF(G394="","",VLOOKUP(G394,ICondition!$A$2:$B$50, 2, 0))</f>
        <v/>
      </c>
      <c r="J394" s="70" t="str">
        <f>IFERROR(VLOOKUP(I394, LetterStyle!$A$2:$B$50, 2, 0),"")</f>
        <v/>
      </c>
      <c r="L394" s="70" t="str">
        <f>IFERROR(VLOOKUP(K394, LetterStyle!$A$2:$B$50, 2, 0),"")</f>
        <v/>
      </c>
      <c r="N394" s="70" t="str">
        <f>IFERROR(VLOOKUP(M394, LetterStyle!$A$2:$B$50, 2, 0),"")</f>
        <v/>
      </c>
      <c r="P394" s="70" t="str">
        <f>IFERROR(VLOOKUP(O394, LetterStyle!$A$2:$B$50, 2, 0),"")</f>
        <v/>
      </c>
    </row>
    <row r="395" spans="8:16" ht="15" customHeight="1" x14ac:dyDescent="0.25">
      <c r="H395" s="70" t="str">
        <f>IF(G395="","",VLOOKUP(G395,ICondition!$A$2:$B$50, 2, 0))</f>
        <v/>
      </c>
      <c r="J395" s="70" t="str">
        <f>IFERROR(VLOOKUP(I395, LetterStyle!$A$2:$B$50, 2, 0),"")</f>
        <v/>
      </c>
      <c r="L395" s="70" t="str">
        <f>IFERROR(VLOOKUP(K395, LetterStyle!$A$2:$B$50, 2, 0),"")</f>
        <v/>
      </c>
      <c r="N395" s="70" t="str">
        <f>IFERROR(VLOOKUP(M395, LetterStyle!$A$2:$B$50, 2, 0),"")</f>
        <v/>
      </c>
      <c r="P395" s="70" t="str">
        <f>IFERROR(VLOOKUP(O395, LetterStyle!$A$2:$B$50, 2, 0),"")</f>
        <v/>
      </c>
    </row>
    <row r="396" spans="8:16" ht="15" customHeight="1" x14ac:dyDescent="0.25">
      <c r="H396" s="70" t="str">
        <f>IF(G396="","",VLOOKUP(G396,ICondition!$A$2:$B$50, 2, 0))</f>
        <v/>
      </c>
      <c r="J396" s="70" t="str">
        <f>IFERROR(VLOOKUP(I396, LetterStyle!$A$2:$B$50, 2, 0),"")</f>
        <v/>
      </c>
      <c r="L396" s="70" t="str">
        <f>IFERROR(VLOOKUP(K396, LetterStyle!$A$2:$B$50, 2, 0),"")</f>
        <v/>
      </c>
      <c r="N396" s="70" t="str">
        <f>IFERROR(VLOOKUP(M396, LetterStyle!$A$2:$B$50, 2, 0),"")</f>
        <v/>
      </c>
      <c r="P396" s="70" t="str">
        <f>IFERROR(VLOOKUP(O396, LetterStyle!$A$2:$B$50, 2, 0),"")</f>
        <v/>
      </c>
    </row>
    <row r="397" spans="8:16" ht="15" customHeight="1" x14ac:dyDescent="0.25">
      <c r="H397" s="70" t="str">
        <f>IF(G397="","",VLOOKUP(G397,ICondition!$A$2:$B$50, 2, 0))</f>
        <v/>
      </c>
      <c r="J397" s="70" t="str">
        <f>IFERROR(VLOOKUP(I397, LetterStyle!$A$2:$B$50, 2, 0),"")</f>
        <v/>
      </c>
      <c r="L397" s="70" t="str">
        <f>IFERROR(VLOOKUP(K397, LetterStyle!$A$2:$B$50, 2, 0),"")</f>
        <v/>
      </c>
      <c r="N397" s="70" t="str">
        <f>IFERROR(VLOOKUP(M397, LetterStyle!$A$2:$B$50, 2, 0),"")</f>
        <v/>
      </c>
      <c r="P397" s="70" t="str">
        <f>IFERROR(VLOOKUP(O397, LetterStyle!$A$2:$B$50, 2, 0),"")</f>
        <v/>
      </c>
    </row>
    <row r="398" spans="8:16" ht="15" customHeight="1" x14ac:dyDescent="0.25">
      <c r="H398" s="70" t="str">
        <f>IF(G398="","",VLOOKUP(G398,ICondition!$A$2:$B$50, 2, 0))</f>
        <v/>
      </c>
      <c r="J398" s="70" t="str">
        <f>IFERROR(VLOOKUP(I398, LetterStyle!$A$2:$B$50, 2, 0),"")</f>
        <v/>
      </c>
      <c r="L398" s="70" t="str">
        <f>IFERROR(VLOOKUP(K398, LetterStyle!$A$2:$B$50, 2, 0),"")</f>
        <v/>
      </c>
      <c r="N398" s="70" t="str">
        <f>IFERROR(VLOOKUP(M398, LetterStyle!$A$2:$B$50, 2, 0),"")</f>
        <v/>
      </c>
      <c r="P398" s="70" t="str">
        <f>IFERROR(VLOOKUP(O398, LetterStyle!$A$2:$B$50, 2, 0),"")</f>
        <v/>
      </c>
    </row>
    <row r="399" spans="8:16" ht="15" customHeight="1" x14ac:dyDescent="0.25">
      <c r="H399" s="70" t="str">
        <f>IF(G399="","",VLOOKUP(G399,ICondition!$A$2:$B$50, 2, 0))</f>
        <v/>
      </c>
      <c r="J399" s="70" t="str">
        <f>IFERROR(VLOOKUP(I399, LetterStyle!$A$2:$B$50, 2, 0),"")</f>
        <v/>
      </c>
      <c r="L399" s="70" t="str">
        <f>IFERROR(VLOOKUP(K399, LetterStyle!$A$2:$B$50, 2, 0),"")</f>
        <v/>
      </c>
      <c r="N399" s="70" t="str">
        <f>IFERROR(VLOOKUP(M399, LetterStyle!$A$2:$B$50, 2, 0),"")</f>
        <v/>
      </c>
      <c r="P399" s="70" t="str">
        <f>IFERROR(VLOOKUP(O399, LetterStyle!$A$2:$B$50, 2, 0),"")</f>
        <v/>
      </c>
    </row>
    <row r="400" spans="8:16" ht="15" customHeight="1" x14ac:dyDescent="0.25">
      <c r="H400" s="70" t="str">
        <f>IF(G400="","",VLOOKUP(G400,ICondition!$A$2:$B$50, 2, 0))</f>
        <v/>
      </c>
      <c r="J400" s="70" t="str">
        <f>IFERROR(VLOOKUP(I400, LetterStyle!$A$2:$B$50, 2, 0),"")</f>
        <v/>
      </c>
      <c r="L400" s="70" t="str">
        <f>IFERROR(VLOOKUP(K400, LetterStyle!$A$2:$B$50, 2, 0),"")</f>
        <v/>
      </c>
      <c r="N400" s="70" t="str">
        <f>IFERROR(VLOOKUP(M400, LetterStyle!$A$2:$B$50, 2, 0),"")</f>
        <v/>
      </c>
      <c r="P400" s="70" t="str">
        <f>IFERROR(VLOOKUP(O400, LetterStyle!$A$2:$B$50, 2, 0),"")</f>
        <v/>
      </c>
    </row>
    <row r="401" spans="8:16" ht="15" customHeight="1" x14ac:dyDescent="0.25">
      <c r="H401" s="70" t="str">
        <f>IF(G401="","",VLOOKUP(G401,ICondition!$A$2:$B$50, 2, 0))</f>
        <v/>
      </c>
      <c r="J401" s="70" t="str">
        <f>IFERROR(VLOOKUP(I401, LetterStyle!$A$2:$B$50, 2, 0),"")</f>
        <v/>
      </c>
      <c r="L401" s="70" t="str">
        <f>IFERROR(VLOOKUP(K401, LetterStyle!$A$2:$B$50, 2, 0),"")</f>
        <v/>
      </c>
      <c r="N401" s="70" t="str">
        <f>IFERROR(VLOOKUP(M401, LetterStyle!$A$2:$B$50, 2, 0),"")</f>
        <v/>
      </c>
      <c r="P401" s="70" t="str">
        <f>IFERROR(VLOOKUP(O401, LetterStyle!$A$2:$B$50, 2, 0),"")</f>
        <v/>
      </c>
    </row>
    <row r="402" spans="8:16" ht="15" customHeight="1" x14ac:dyDescent="0.25">
      <c r="H402" s="70" t="str">
        <f>IF(G402="","",VLOOKUP(G402,ICondition!$A$2:$B$50, 2, 0))</f>
        <v/>
      </c>
      <c r="J402" s="70" t="str">
        <f>IFERROR(VLOOKUP(I402, LetterStyle!$A$2:$B$50, 2, 0),"")</f>
        <v/>
      </c>
      <c r="L402" s="70" t="str">
        <f>IFERROR(VLOOKUP(K402, LetterStyle!$A$2:$B$50, 2, 0),"")</f>
        <v/>
      </c>
      <c r="N402" s="70" t="str">
        <f>IFERROR(VLOOKUP(M402, LetterStyle!$A$2:$B$50, 2, 0),"")</f>
        <v/>
      </c>
      <c r="P402" s="70" t="str">
        <f>IFERROR(VLOOKUP(O402, LetterStyle!$A$2:$B$50, 2, 0),"")</f>
        <v/>
      </c>
    </row>
    <row r="403" spans="8:16" ht="15" customHeight="1" x14ac:dyDescent="0.25">
      <c r="H403" s="70" t="str">
        <f>IF(G403="","",VLOOKUP(G403,ICondition!$A$2:$B$50, 2, 0))</f>
        <v/>
      </c>
      <c r="J403" s="70" t="str">
        <f>IFERROR(VLOOKUP(I403, LetterStyle!$A$2:$B$50, 2, 0),"")</f>
        <v/>
      </c>
      <c r="L403" s="70" t="str">
        <f>IFERROR(VLOOKUP(K403, LetterStyle!$A$2:$B$50, 2, 0),"")</f>
        <v/>
      </c>
      <c r="N403" s="70" t="str">
        <f>IFERROR(VLOOKUP(M403, LetterStyle!$A$2:$B$50, 2, 0),"")</f>
        <v/>
      </c>
      <c r="P403" s="70" t="str">
        <f>IFERROR(VLOOKUP(O403, LetterStyle!$A$2:$B$50, 2, 0),"")</f>
        <v/>
      </c>
    </row>
    <row r="404" spans="8:16" ht="15" customHeight="1" x14ac:dyDescent="0.25">
      <c r="H404" s="70" t="str">
        <f>IF(G404="","",VLOOKUP(G404,ICondition!$A$2:$B$50, 2, 0))</f>
        <v/>
      </c>
      <c r="J404" s="70" t="str">
        <f>IFERROR(VLOOKUP(I404, LetterStyle!$A$2:$B$50, 2, 0),"")</f>
        <v/>
      </c>
      <c r="L404" s="70" t="str">
        <f>IFERROR(VLOOKUP(K404, LetterStyle!$A$2:$B$50, 2, 0),"")</f>
        <v/>
      </c>
      <c r="N404" s="70" t="str">
        <f>IFERROR(VLOOKUP(M404, LetterStyle!$A$2:$B$50, 2, 0),"")</f>
        <v/>
      </c>
      <c r="P404" s="70" t="str">
        <f>IFERROR(VLOOKUP(O404, LetterStyle!$A$2:$B$50, 2, 0),"")</f>
        <v/>
      </c>
    </row>
    <row r="405" spans="8:16" ht="15" customHeight="1" x14ac:dyDescent="0.25">
      <c r="H405" s="70" t="str">
        <f>IF(G405="","",VLOOKUP(G405,ICondition!$A$2:$B$50, 2, 0))</f>
        <v/>
      </c>
      <c r="J405" s="70" t="str">
        <f>IFERROR(VLOOKUP(I405, LetterStyle!$A$2:$B$50, 2, 0),"")</f>
        <v/>
      </c>
      <c r="L405" s="70" t="str">
        <f>IFERROR(VLOOKUP(K405, LetterStyle!$A$2:$B$50, 2, 0),"")</f>
        <v/>
      </c>
      <c r="N405" s="70" t="str">
        <f>IFERROR(VLOOKUP(M405, LetterStyle!$A$2:$B$50, 2, 0),"")</f>
        <v/>
      </c>
      <c r="P405" s="70" t="str">
        <f>IFERROR(VLOOKUP(O405, LetterStyle!$A$2:$B$50, 2, 0),"")</f>
        <v/>
      </c>
    </row>
    <row r="406" spans="8:16" ht="15" customHeight="1" x14ac:dyDescent="0.25">
      <c r="H406" s="70" t="str">
        <f>IF(G406="","",VLOOKUP(G406,ICondition!$A$2:$B$50, 2, 0))</f>
        <v/>
      </c>
      <c r="J406" s="70" t="str">
        <f>IFERROR(VLOOKUP(I406, LetterStyle!$A$2:$B$50, 2, 0),"")</f>
        <v/>
      </c>
      <c r="L406" s="70" t="str">
        <f>IFERROR(VLOOKUP(K406, LetterStyle!$A$2:$B$50, 2, 0),"")</f>
        <v/>
      </c>
      <c r="N406" s="70" t="str">
        <f>IFERROR(VLOOKUP(M406, LetterStyle!$A$2:$B$50, 2, 0),"")</f>
        <v/>
      </c>
      <c r="P406" s="70" t="str">
        <f>IFERROR(VLOOKUP(O406, LetterStyle!$A$2:$B$50, 2, 0),"")</f>
        <v/>
      </c>
    </row>
    <row r="407" spans="8:16" ht="15" customHeight="1" x14ac:dyDescent="0.25">
      <c r="H407" s="70" t="str">
        <f>IF(G407="","",VLOOKUP(G407,ICondition!$A$2:$B$50, 2, 0))</f>
        <v/>
      </c>
      <c r="J407" s="70" t="str">
        <f>IFERROR(VLOOKUP(I407, LetterStyle!$A$2:$B$50, 2, 0),"")</f>
        <v/>
      </c>
      <c r="L407" s="70" t="str">
        <f>IFERROR(VLOOKUP(K407, LetterStyle!$A$2:$B$50, 2, 0),"")</f>
        <v/>
      </c>
      <c r="N407" s="70" t="str">
        <f>IFERROR(VLOOKUP(M407, LetterStyle!$A$2:$B$50, 2, 0),"")</f>
        <v/>
      </c>
      <c r="P407" s="70" t="str">
        <f>IFERROR(VLOOKUP(O407, LetterStyle!$A$2:$B$50, 2, 0),"")</f>
        <v/>
      </c>
    </row>
    <row r="408" spans="8:16" ht="15" customHeight="1" x14ac:dyDescent="0.25">
      <c r="H408" s="70" t="str">
        <f>IF(G408="","",VLOOKUP(G408,ICondition!$A$2:$B$50, 2, 0))</f>
        <v/>
      </c>
      <c r="J408" s="70" t="str">
        <f>IFERROR(VLOOKUP(I408, LetterStyle!$A$2:$B$50, 2, 0),"")</f>
        <v/>
      </c>
      <c r="L408" s="70" t="str">
        <f>IFERROR(VLOOKUP(K408, LetterStyle!$A$2:$B$50, 2, 0),"")</f>
        <v/>
      </c>
      <c r="N408" s="70" t="str">
        <f>IFERROR(VLOOKUP(M408, LetterStyle!$A$2:$B$50, 2, 0),"")</f>
        <v/>
      </c>
      <c r="P408" s="70" t="str">
        <f>IFERROR(VLOOKUP(O408, LetterStyle!$A$2:$B$50, 2, 0),"")</f>
        <v/>
      </c>
    </row>
    <row r="409" spans="8:16" ht="15" customHeight="1" x14ac:dyDescent="0.25">
      <c r="H409" s="70" t="str">
        <f>IF(G409="","",VLOOKUP(G409,ICondition!$A$2:$B$50, 2, 0))</f>
        <v/>
      </c>
      <c r="J409" s="70" t="str">
        <f>IFERROR(VLOOKUP(I409, LetterStyle!$A$2:$B$50, 2, 0),"")</f>
        <v/>
      </c>
      <c r="L409" s="70" t="str">
        <f>IFERROR(VLOOKUP(K409, LetterStyle!$A$2:$B$50, 2, 0),"")</f>
        <v/>
      </c>
      <c r="N409" s="70" t="str">
        <f>IFERROR(VLOOKUP(M409, LetterStyle!$A$2:$B$50, 2, 0),"")</f>
        <v/>
      </c>
      <c r="P409" s="70" t="str">
        <f>IFERROR(VLOOKUP(O409, LetterStyle!$A$2:$B$50, 2, 0),"")</f>
        <v/>
      </c>
    </row>
    <row r="410" spans="8:16" ht="15" customHeight="1" x14ac:dyDescent="0.25">
      <c r="H410" s="70" t="str">
        <f>IF(G410="","",VLOOKUP(G410,ICondition!$A$2:$B$50, 2, 0))</f>
        <v/>
      </c>
      <c r="J410" s="70" t="str">
        <f>IFERROR(VLOOKUP(I410, LetterStyle!$A$2:$B$50, 2, 0),"")</f>
        <v/>
      </c>
      <c r="L410" s="70" t="str">
        <f>IFERROR(VLOOKUP(K410, LetterStyle!$A$2:$B$50, 2, 0),"")</f>
        <v/>
      </c>
      <c r="N410" s="70" t="str">
        <f>IFERROR(VLOOKUP(M410, LetterStyle!$A$2:$B$50, 2, 0),"")</f>
        <v/>
      </c>
      <c r="P410" s="70" t="str">
        <f>IFERROR(VLOOKUP(O410, LetterStyle!$A$2:$B$50, 2, 0),"")</f>
        <v/>
      </c>
    </row>
    <row r="411" spans="8:16" ht="15" customHeight="1" x14ac:dyDescent="0.25">
      <c r="H411" s="70" t="str">
        <f>IF(G411="","",VLOOKUP(G411,ICondition!$A$2:$B$50, 2, 0))</f>
        <v/>
      </c>
      <c r="J411" s="70" t="str">
        <f>IFERROR(VLOOKUP(I411, LetterStyle!$A$2:$B$50, 2, 0),"")</f>
        <v/>
      </c>
      <c r="L411" s="70" t="str">
        <f>IFERROR(VLOOKUP(K411, LetterStyle!$A$2:$B$50, 2, 0),"")</f>
        <v/>
      </c>
      <c r="N411" s="70" t="str">
        <f>IFERROR(VLOOKUP(M411, LetterStyle!$A$2:$B$50, 2, 0),"")</f>
        <v/>
      </c>
      <c r="P411" s="70" t="str">
        <f>IFERROR(VLOOKUP(O411, LetterStyle!$A$2:$B$50, 2, 0),"")</f>
        <v/>
      </c>
    </row>
    <row r="412" spans="8:16" ht="15" customHeight="1" x14ac:dyDescent="0.25">
      <c r="H412" s="70" t="str">
        <f>IF(G412="","",VLOOKUP(G412,ICondition!$A$2:$B$50, 2, 0))</f>
        <v/>
      </c>
      <c r="J412" s="70" t="str">
        <f>IFERROR(VLOOKUP(I412, LetterStyle!$A$2:$B$50, 2, 0),"")</f>
        <v/>
      </c>
      <c r="L412" s="70" t="str">
        <f>IFERROR(VLOOKUP(K412, LetterStyle!$A$2:$B$50, 2, 0),"")</f>
        <v/>
      </c>
      <c r="N412" s="70" t="str">
        <f>IFERROR(VLOOKUP(M412, LetterStyle!$A$2:$B$50, 2, 0),"")</f>
        <v/>
      </c>
      <c r="P412" s="70" t="str">
        <f>IFERROR(VLOOKUP(O412, LetterStyle!$A$2:$B$50, 2, 0),"")</f>
        <v/>
      </c>
    </row>
    <row r="413" spans="8:16" ht="15" customHeight="1" x14ac:dyDescent="0.25">
      <c r="H413" s="70" t="str">
        <f>IF(G413="","",VLOOKUP(G413,ICondition!$A$2:$B$50, 2, 0))</f>
        <v/>
      </c>
      <c r="J413" s="70" t="str">
        <f>IFERROR(VLOOKUP(I413, LetterStyle!$A$2:$B$50, 2, 0),"")</f>
        <v/>
      </c>
      <c r="L413" s="70" t="str">
        <f>IFERROR(VLOOKUP(K413, LetterStyle!$A$2:$B$50, 2, 0),"")</f>
        <v/>
      </c>
      <c r="N413" s="70" t="str">
        <f>IFERROR(VLOOKUP(M413, LetterStyle!$A$2:$B$50, 2, 0),"")</f>
        <v/>
      </c>
      <c r="P413" s="70" t="str">
        <f>IFERROR(VLOOKUP(O413, LetterStyle!$A$2:$B$50, 2, 0),"")</f>
        <v/>
      </c>
    </row>
    <row r="414" spans="8:16" ht="15" customHeight="1" x14ac:dyDescent="0.25">
      <c r="H414" s="70" t="str">
        <f>IF(G414="","",VLOOKUP(G414,ICondition!$A$2:$B$50, 2, 0))</f>
        <v/>
      </c>
      <c r="J414" s="70" t="str">
        <f>IFERROR(VLOOKUP(I414, LetterStyle!$A$2:$B$50, 2, 0),"")</f>
        <v/>
      </c>
      <c r="L414" s="70" t="str">
        <f>IFERROR(VLOOKUP(K414, LetterStyle!$A$2:$B$50, 2, 0),"")</f>
        <v/>
      </c>
      <c r="N414" s="70" t="str">
        <f>IFERROR(VLOOKUP(M414, LetterStyle!$A$2:$B$50, 2, 0),"")</f>
        <v/>
      </c>
      <c r="P414" s="70" t="str">
        <f>IFERROR(VLOOKUP(O414, LetterStyle!$A$2:$B$50, 2, 0),"")</f>
        <v/>
      </c>
    </row>
    <row r="415" spans="8:16" ht="15" customHeight="1" x14ac:dyDescent="0.25">
      <c r="H415" s="70" t="str">
        <f>IF(G415="","",VLOOKUP(G415,ICondition!$A$2:$B$50, 2, 0))</f>
        <v/>
      </c>
      <c r="J415" s="70" t="str">
        <f>IFERROR(VLOOKUP(I415, LetterStyle!$A$2:$B$50, 2, 0),"")</f>
        <v/>
      </c>
      <c r="L415" s="70" t="str">
        <f>IFERROR(VLOOKUP(K415, LetterStyle!$A$2:$B$50, 2, 0),"")</f>
        <v/>
      </c>
      <c r="N415" s="70" t="str">
        <f>IFERROR(VLOOKUP(M415, LetterStyle!$A$2:$B$50, 2, 0),"")</f>
        <v/>
      </c>
      <c r="P415" s="70" t="str">
        <f>IFERROR(VLOOKUP(O415, LetterStyle!$A$2:$B$50, 2, 0),"")</f>
        <v/>
      </c>
    </row>
    <row r="416" spans="8:16" ht="15" customHeight="1" x14ac:dyDescent="0.25">
      <c r="H416" s="70" t="str">
        <f>IF(G416="","",VLOOKUP(G416,ICondition!$A$2:$B$50, 2, 0))</f>
        <v/>
      </c>
      <c r="J416" s="70" t="str">
        <f>IFERROR(VLOOKUP(I416, LetterStyle!$A$2:$B$50, 2, 0),"")</f>
        <v/>
      </c>
      <c r="L416" s="70" t="str">
        <f>IFERROR(VLOOKUP(K416, LetterStyle!$A$2:$B$50, 2, 0),"")</f>
        <v/>
      </c>
      <c r="N416" s="70" t="str">
        <f>IFERROR(VLOOKUP(M416, LetterStyle!$A$2:$B$50, 2, 0),"")</f>
        <v/>
      </c>
      <c r="P416" s="70" t="str">
        <f>IFERROR(VLOOKUP(O416, LetterStyle!$A$2:$B$50, 2, 0),"")</f>
        <v/>
      </c>
    </row>
    <row r="417" spans="8:16" ht="15" customHeight="1" x14ac:dyDescent="0.25">
      <c r="H417" s="70" t="str">
        <f>IF(G417="","",VLOOKUP(G417,ICondition!$A$2:$B$50, 2, 0))</f>
        <v/>
      </c>
      <c r="J417" s="70" t="str">
        <f>IFERROR(VLOOKUP(I417, LetterStyle!$A$2:$B$50, 2, 0),"")</f>
        <v/>
      </c>
      <c r="L417" s="70" t="str">
        <f>IFERROR(VLOOKUP(K417, LetterStyle!$A$2:$B$50, 2, 0),"")</f>
        <v/>
      </c>
      <c r="N417" s="70" t="str">
        <f>IFERROR(VLOOKUP(M417, LetterStyle!$A$2:$B$50, 2, 0),"")</f>
        <v/>
      </c>
      <c r="P417" s="70" t="str">
        <f>IFERROR(VLOOKUP(O417, LetterStyle!$A$2:$B$50, 2, 0),"")</f>
        <v/>
      </c>
    </row>
    <row r="418" spans="8:16" ht="15" customHeight="1" x14ac:dyDescent="0.25">
      <c r="H418" s="70" t="str">
        <f>IF(G418="","",VLOOKUP(G418,ICondition!$A$2:$B$50, 2, 0))</f>
        <v/>
      </c>
      <c r="J418" s="70" t="str">
        <f>IFERROR(VLOOKUP(I418, LetterStyle!$A$2:$B$50, 2, 0),"")</f>
        <v/>
      </c>
      <c r="L418" s="70" t="str">
        <f>IFERROR(VLOOKUP(K418, LetterStyle!$A$2:$B$50, 2, 0),"")</f>
        <v/>
      </c>
      <c r="N418" s="70" t="str">
        <f>IFERROR(VLOOKUP(M418, LetterStyle!$A$2:$B$50, 2, 0),"")</f>
        <v/>
      </c>
      <c r="P418" s="70" t="str">
        <f>IFERROR(VLOOKUP(O418, LetterStyle!$A$2:$B$50, 2, 0),"")</f>
        <v/>
      </c>
    </row>
    <row r="419" spans="8:16" ht="15" customHeight="1" x14ac:dyDescent="0.25">
      <c r="H419" s="70" t="str">
        <f>IF(G419="","",VLOOKUP(G419,ICondition!$A$2:$B$50, 2, 0))</f>
        <v/>
      </c>
      <c r="J419" s="70" t="str">
        <f>IFERROR(VLOOKUP(I419, LetterStyle!$A$2:$B$50, 2, 0),"")</f>
        <v/>
      </c>
      <c r="L419" s="70" t="str">
        <f>IFERROR(VLOOKUP(K419, LetterStyle!$A$2:$B$50, 2, 0),"")</f>
        <v/>
      </c>
      <c r="N419" s="70" t="str">
        <f>IFERROR(VLOOKUP(M419, LetterStyle!$A$2:$B$50, 2, 0),"")</f>
        <v/>
      </c>
      <c r="P419" s="70" t="str">
        <f>IFERROR(VLOOKUP(O419, LetterStyle!$A$2:$B$50, 2, 0),"")</f>
        <v/>
      </c>
    </row>
    <row r="420" spans="8:16" ht="15" customHeight="1" x14ac:dyDescent="0.25">
      <c r="H420" s="70" t="str">
        <f>IF(G420="","",VLOOKUP(G420,ICondition!$A$2:$B$50, 2, 0))</f>
        <v/>
      </c>
      <c r="J420" s="70" t="str">
        <f>IFERROR(VLOOKUP(I420, LetterStyle!$A$2:$B$50, 2, 0),"")</f>
        <v/>
      </c>
      <c r="L420" s="70" t="str">
        <f>IFERROR(VLOOKUP(K420, LetterStyle!$A$2:$B$50, 2, 0),"")</f>
        <v/>
      </c>
      <c r="N420" s="70" t="str">
        <f>IFERROR(VLOOKUP(M420, LetterStyle!$A$2:$B$50, 2, 0),"")</f>
        <v/>
      </c>
      <c r="P420" s="70" t="str">
        <f>IFERROR(VLOOKUP(O420, LetterStyle!$A$2:$B$50, 2, 0),"")</f>
        <v/>
      </c>
    </row>
    <row r="421" spans="8:16" ht="15" customHeight="1" x14ac:dyDescent="0.25">
      <c r="H421" s="70" t="str">
        <f>IF(G421="","",VLOOKUP(G421,ICondition!$A$2:$B$50, 2, 0))</f>
        <v/>
      </c>
      <c r="J421" s="70" t="str">
        <f>IFERROR(VLOOKUP(I421, LetterStyle!$A$2:$B$50, 2, 0),"")</f>
        <v/>
      </c>
      <c r="L421" s="70" t="str">
        <f>IFERROR(VLOOKUP(K421, LetterStyle!$A$2:$B$50, 2, 0),"")</f>
        <v/>
      </c>
      <c r="N421" s="70" t="str">
        <f>IFERROR(VLOOKUP(M421, LetterStyle!$A$2:$B$50, 2, 0),"")</f>
        <v/>
      </c>
      <c r="P421" s="70" t="str">
        <f>IFERROR(VLOOKUP(O421, LetterStyle!$A$2:$B$50, 2, 0),"")</f>
        <v/>
      </c>
    </row>
    <row r="422" spans="8:16" ht="15" customHeight="1" x14ac:dyDescent="0.25">
      <c r="H422" s="70" t="str">
        <f>IF(G422="","",VLOOKUP(G422,ICondition!$A$2:$B$50, 2, 0))</f>
        <v/>
      </c>
      <c r="J422" s="70" t="str">
        <f>IFERROR(VLOOKUP(I422, LetterStyle!$A$2:$B$50, 2, 0),"")</f>
        <v/>
      </c>
      <c r="L422" s="70" t="str">
        <f>IFERROR(VLOOKUP(K422, LetterStyle!$A$2:$B$50, 2, 0),"")</f>
        <v/>
      </c>
      <c r="N422" s="70" t="str">
        <f>IFERROR(VLOOKUP(M422, LetterStyle!$A$2:$B$50, 2, 0),"")</f>
        <v/>
      </c>
      <c r="P422" s="70" t="str">
        <f>IFERROR(VLOOKUP(O422, LetterStyle!$A$2:$B$50, 2, 0),"")</f>
        <v/>
      </c>
    </row>
    <row r="423" spans="8:16" ht="15" customHeight="1" x14ac:dyDescent="0.25">
      <c r="H423" s="70" t="str">
        <f>IF(G423="","",VLOOKUP(G423,ICondition!$A$2:$B$50, 2, 0))</f>
        <v/>
      </c>
      <c r="J423" s="70" t="str">
        <f>IFERROR(VLOOKUP(I423, LetterStyle!$A$2:$B$50, 2, 0),"")</f>
        <v/>
      </c>
      <c r="L423" s="70" t="str">
        <f>IFERROR(VLOOKUP(K423, LetterStyle!$A$2:$B$50, 2, 0),"")</f>
        <v/>
      </c>
      <c r="N423" s="70" t="str">
        <f>IFERROR(VLOOKUP(M423, LetterStyle!$A$2:$B$50, 2, 0),"")</f>
        <v/>
      </c>
      <c r="P423" s="70" t="str">
        <f>IFERROR(VLOOKUP(O423, LetterStyle!$A$2:$B$50, 2, 0),"")</f>
        <v/>
      </c>
    </row>
    <row r="424" spans="8:16" ht="15" customHeight="1" x14ac:dyDescent="0.25">
      <c r="H424" s="70" t="str">
        <f>IF(G424="","",VLOOKUP(G424,ICondition!$A$2:$B$50, 2, 0))</f>
        <v/>
      </c>
      <c r="J424" s="70" t="str">
        <f>IFERROR(VLOOKUP(I424, LetterStyle!$A$2:$B$50, 2, 0),"")</f>
        <v/>
      </c>
      <c r="L424" s="70" t="str">
        <f>IFERROR(VLOOKUP(K424, LetterStyle!$A$2:$B$50, 2, 0),"")</f>
        <v/>
      </c>
      <c r="N424" s="70" t="str">
        <f>IFERROR(VLOOKUP(M424, LetterStyle!$A$2:$B$50, 2, 0),"")</f>
        <v/>
      </c>
      <c r="P424" s="70" t="str">
        <f>IFERROR(VLOOKUP(O424, LetterStyle!$A$2:$B$50, 2, 0),"")</f>
        <v/>
      </c>
    </row>
    <row r="425" spans="8:16" ht="15" customHeight="1" x14ac:dyDescent="0.25">
      <c r="H425" s="70" t="str">
        <f>IF(G425="","",VLOOKUP(G425,ICondition!$A$2:$B$50, 2, 0))</f>
        <v/>
      </c>
      <c r="J425" s="70" t="str">
        <f>IFERROR(VLOOKUP(I425, LetterStyle!$A$2:$B$50, 2, 0),"")</f>
        <v/>
      </c>
      <c r="L425" s="70" t="str">
        <f>IFERROR(VLOOKUP(K425, LetterStyle!$A$2:$B$50, 2, 0),"")</f>
        <v/>
      </c>
      <c r="N425" s="70" t="str">
        <f>IFERROR(VLOOKUP(M425, LetterStyle!$A$2:$B$50, 2, 0),"")</f>
        <v/>
      </c>
      <c r="P425" s="70" t="str">
        <f>IFERROR(VLOOKUP(O425, LetterStyle!$A$2:$B$50, 2, 0),"")</f>
        <v/>
      </c>
    </row>
    <row r="426" spans="8:16" ht="15" customHeight="1" x14ac:dyDescent="0.25">
      <c r="H426" s="70" t="str">
        <f>IF(G426="","",VLOOKUP(G426,ICondition!$A$2:$B$50, 2, 0))</f>
        <v/>
      </c>
      <c r="J426" s="70" t="str">
        <f>IFERROR(VLOOKUP(I426, LetterStyle!$A$2:$B$50, 2, 0),"")</f>
        <v/>
      </c>
      <c r="L426" s="70" t="str">
        <f>IFERROR(VLOOKUP(K426, LetterStyle!$A$2:$B$50, 2, 0),"")</f>
        <v/>
      </c>
      <c r="N426" s="70" t="str">
        <f>IFERROR(VLOOKUP(M426, LetterStyle!$A$2:$B$50, 2, 0),"")</f>
        <v/>
      </c>
      <c r="P426" s="70" t="str">
        <f>IFERROR(VLOOKUP(O426, LetterStyle!$A$2:$B$50, 2, 0),"")</f>
        <v/>
      </c>
    </row>
    <row r="427" spans="8:16" ht="15" customHeight="1" x14ac:dyDescent="0.25">
      <c r="H427" s="70" t="str">
        <f>IF(G427="","",VLOOKUP(G427,ICondition!$A$2:$B$50, 2, 0))</f>
        <v/>
      </c>
      <c r="J427" s="70" t="str">
        <f>IFERROR(VLOOKUP(I427, LetterStyle!$A$2:$B$50, 2, 0),"")</f>
        <v/>
      </c>
      <c r="L427" s="70" t="str">
        <f>IFERROR(VLOOKUP(K427, LetterStyle!$A$2:$B$50, 2, 0),"")</f>
        <v/>
      </c>
      <c r="N427" s="70" t="str">
        <f>IFERROR(VLOOKUP(M427, LetterStyle!$A$2:$B$50, 2, 0),"")</f>
        <v/>
      </c>
      <c r="P427" s="70" t="str">
        <f>IFERROR(VLOOKUP(O427, LetterStyle!$A$2:$B$50, 2, 0),"")</f>
        <v/>
      </c>
    </row>
    <row r="428" spans="8:16" ht="15" customHeight="1" x14ac:dyDescent="0.25">
      <c r="H428" s="70" t="str">
        <f>IF(G428="","",VLOOKUP(G428,ICondition!$A$2:$B$50, 2, 0))</f>
        <v/>
      </c>
      <c r="J428" s="70" t="str">
        <f>IFERROR(VLOOKUP(I428, LetterStyle!$A$2:$B$50, 2, 0),"")</f>
        <v/>
      </c>
      <c r="L428" s="70" t="str">
        <f>IFERROR(VLOOKUP(K428, LetterStyle!$A$2:$B$50, 2, 0),"")</f>
        <v/>
      </c>
      <c r="N428" s="70" t="str">
        <f>IFERROR(VLOOKUP(M428, LetterStyle!$A$2:$B$50, 2, 0),"")</f>
        <v/>
      </c>
      <c r="P428" s="70" t="str">
        <f>IFERROR(VLOOKUP(O428, LetterStyle!$A$2:$B$50, 2, 0),"")</f>
        <v/>
      </c>
    </row>
    <row r="429" spans="8:16" ht="15" customHeight="1" x14ac:dyDescent="0.25">
      <c r="H429" s="70" t="str">
        <f>IF(G429="","",VLOOKUP(G429,ICondition!$A$2:$B$50, 2, 0))</f>
        <v/>
      </c>
      <c r="J429" s="70" t="str">
        <f>IFERROR(VLOOKUP(I429, LetterStyle!$A$2:$B$50, 2, 0),"")</f>
        <v/>
      </c>
      <c r="L429" s="70" t="str">
        <f>IFERROR(VLOOKUP(K429, LetterStyle!$A$2:$B$50, 2, 0),"")</f>
        <v/>
      </c>
      <c r="N429" s="70" t="str">
        <f>IFERROR(VLOOKUP(M429, LetterStyle!$A$2:$B$50, 2, 0),"")</f>
        <v/>
      </c>
      <c r="P429" s="70" t="str">
        <f>IFERROR(VLOOKUP(O429, LetterStyle!$A$2:$B$50, 2, 0),"")</f>
        <v/>
      </c>
    </row>
    <row r="430" spans="8:16" ht="15" customHeight="1" x14ac:dyDescent="0.25">
      <c r="H430" s="70" t="str">
        <f>IF(G430="","",VLOOKUP(G430,ICondition!$A$2:$B$50, 2, 0))</f>
        <v/>
      </c>
      <c r="J430" s="70" t="str">
        <f>IFERROR(VLOOKUP(I430, LetterStyle!$A$2:$B$50, 2, 0),"")</f>
        <v/>
      </c>
      <c r="L430" s="70" t="str">
        <f>IFERROR(VLOOKUP(K430, LetterStyle!$A$2:$B$50, 2, 0),"")</f>
        <v/>
      </c>
      <c r="N430" s="70" t="str">
        <f>IFERROR(VLOOKUP(M430, LetterStyle!$A$2:$B$50, 2, 0),"")</f>
        <v/>
      </c>
      <c r="P430" s="70" t="str">
        <f>IFERROR(VLOOKUP(O430, LetterStyle!$A$2:$B$50, 2, 0),"")</f>
        <v/>
      </c>
    </row>
    <row r="431" spans="8:16" ht="15" customHeight="1" x14ac:dyDescent="0.25">
      <c r="H431" s="70" t="str">
        <f>IF(G431="","",VLOOKUP(G431,ICondition!$A$2:$B$50, 2, 0))</f>
        <v/>
      </c>
      <c r="J431" s="70" t="str">
        <f>IFERROR(VLOOKUP(I431, LetterStyle!$A$2:$B$50, 2, 0),"")</f>
        <v/>
      </c>
      <c r="L431" s="70" t="str">
        <f>IFERROR(VLOOKUP(K431, LetterStyle!$A$2:$B$50, 2, 0),"")</f>
        <v/>
      </c>
      <c r="N431" s="70" t="str">
        <f>IFERROR(VLOOKUP(M431, LetterStyle!$A$2:$B$50, 2, 0),"")</f>
        <v/>
      </c>
      <c r="P431" s="70" t="str">
        <f>IFERROR(VLOOKUP(O431, LetterStyle!$A$2:$B$50, 2, 0),"")</f>
        <v/>
      </c>
    </row>
    <row r="432" spans="8:16" ht="15" customHeight="1" x14ac:dyDescent="0.25">
      <c r="H432" s="70" t="str">
        <f>IF(G432="","",VLOOKUP(G432,ICondition!$A$2:$B$50, 2, 0))</f>
        <v/>
      </c>
      <c r="J432" s="70" t="str">
        <f>IFERROR(VLOOKUP(I432, LetterStyle!$A$2:$B$50, 2, 0),"")</f>
        <v/>
      </c>
      <c r="L432" s="70" t="str">
        <f>IFERROR(VLOOKUP(K432, LetterStyle!$A$2:$B$50, 2, 0),"")</f>
        <v/>
      </c>
      <c r="N432" s="70" t="str">
        <f>IFERROR(VLOOKUP(M432, LetterStyle!$A$2:$B$50, 2, 0),"")</f>
        <v/>
      </c>
      <c r="P432" s="70" t="str">
        <f>IFERROR(VLOOKUP(O432, LetterStyle!$A$2:$B$50, 2, 0),"")</f>
        <v/>
      </c>
    </row>
    <row r="433" spans="8:16" ht="15" customHeight="1" x14ac:dyDescent="0.25">
      <c r="H433" s="70" t="str">
        <f>IF(G433="","",VLOOKUP(G433,ICondition!$A$2:$B$50, 2, 0))</f>
        <v/>
      </c>
      <c r="J433" s="70" t="str">
        <f>IFERROR(VLOOKUP(I433, LetterStyle!$A$2:$B$50, 2, 0),"")</f>
        <v/>
      </c>
      <c r="L433" s="70" t="str">
        <f>IFERROR(VLOOKUP(K433, LetterStyle!$A$2:$B$50, 2, 0),"")</f>
        <v/>
      </c>
      <c r="N433" s="70" t="str">
        <f>IFERROR(VLOOKUP(M433, LetterStyle!$A$2:$B$50, 2, 0),"")</f>
        <v/>
      </c>
      <c r="P433" s="70" t="str">
        <f>IFERROR(VLOOKUP(O433, LetterStyle!$A$2:$B$50, 2, 0),"")</f>
        <v/>
      </c>
    </row>
    <row r="434" spans="8:16" ht="15" customHeight="1" x14ac:dyDescent="0.25">
      <c r="H434" s="70" t="str">
        <f>IF(G434="","",VLOOKUP(G434,ICondition!$A$2:$B$50, 2, 0))</f>
        <v/>
      </c>
      <c r="J434" s="70" t="str">
        <f>IFERROR(VLOOKUP(I434, LetterStyle!$A$2:$B$50, 2, 0),"")</f>
        <v/>
      </c>
      <c r="L434" s="70" t="str">
        <f>IFERROR(VLOOKUP(K434, LetterStyle!$A$2:$B$50, 2, 0),"")</f>
        <v/>
      </c>
      <c r="N434" s="70" t="str">
        <f>IFERROR(VLOOKUP(M434, LetterStyle!$A$2:$B$50, 2, 0),"")</f>
        <v/>
      </c>
      <c r="P434" s="70" t="str">
        <f>IFERROR(VLOOKUP(O434, LetterStyle!$A$2:$B$50, 2, 0),"")</f>
        <v/>
      </c>
    </row>
    <row r="435" spans="8:16" ht="15" customHeight="1" x14ac:dyDescent="0.25">
      <c r="H435" s="70" t="str">
        <f>IF(G435="","",VLOOKUP(G435,ICondition!$A$2:$B$50, 2, 0))</f>
        <v/>
      </c>
      <c r="J435" s="70" t="str">
        <f>IFERROR(VLOOKUP(I435, LetterStyle!$A$2:$B$50, 2, 0),"")</f>
        <v/>
      </c>
      <c r="L435" s="70" t="str">
        <f>IFERROR(VLOOKUP(K435, LetterStyle!$A$2:$B$50, 2, 0),"")</f>
        <v/>
      </c>
      <c r="N435" s="70" t="str">
        <f>IFERROR(VLOOKUP(M435, LetterStyle!$A$2:$B$50, 2, 0),"")</f>
        <v/>
      </c>
      <c r="P435" s="70" t="str">
        <f>IFERROR(VLOOKUP(O435, LetterStyle!$A$2:$B$50, 2, 0),"")</f>
        <v/>
      </c>
    </row>
    <row r="436" spans="8:16" ht="15" customHeight="1" x14ac:dyDescent="0.25">
      <c r="H436" s="70" t="str">
        <f>IF(G436="","",VLOOKUP(G436,ICondition!$A$2:$B$50, 2, 0))</f>
        <v/>
      </c>
      <c r="J436" s="70" t="str">
        <f>IFERROR(VLOOKUP(I436, LetterStyle!$A$2:$B$50, 2, 0),"")</f>
        <v/>
      </c>
      <c r="L436" s="70" t="str">
        <f>IFERROR(VLOOKUP(K436, LetterStyle!$A$2:$B$50, 2, 0),"")</f>
        <v/>
      </c>
      <c r="N436" s="70" t="str">
        <f>IFERROR(VLOOKUP(M436, LetterStyle!$A$2:$B$50, 2, 0),"")</f>
        <v/>
      </c>
      <c r="P436" s="70" t="str">
        <f>IFERROR(VLOOKUP(O436, LetterStyle!$A$2:$B$50, 2, 0),"")</f>
        <v/>
      </c>
    </row>
    <row r="437" spans="8:16" ht="15" customHeight="1" x14ac:dyDescent="0.25">
      <c r="H437" s="70" t="str">
        <f>IF(G437="","",VLOOKUP(G437,ICondition!$A$2:$B$50, 2, 0))</f>
        <v/>
      </c>
      <c r="J437" s="70" t="str">
        <f>IFERROR(VLOOKUP(I437, LetterStyle!$A$2:$B$50, 2, 0),"")</f>
        <v/>
      </c>
      <c r="L437" s="70" t="str">
        <f>IFERROR(VLOOKUP(K437, LetterStyle!$A$2:$B$50, 2, 0),"")</f>
        <v/>
      </c>
      <c r="N437" s="70" t="str">
        <f>IFERROR(VLOOKUP(M437, LetterStyle!$A$2:$B$50, 2, 0),"")</f>
        <v/>
      </c>
      <c r="P437" s="70" t="str">
        <f>IFERROR(VLOOKUP(O437, LetterStyle!$A$2:$B$50, 2, 0),"")</f>
        <v/>
      </c>
    </row>
    <row r="438" spans="8:16" ht="15" customHeight="1" x14ac:dyDescent="0.25">
      <c r="H438" s="70" t="str">
        <f>IF(G438="","",VLOOKUP(G438,ICondition!$A$2:$B$50, 2, 0))</f>
        <v/>
      </c>
      <c r="J438" s="70" t="str">
        <f>IFERROR(VLOOKUP(I438, LetterStyle!$A$2:$B$50, 2, 0),"")</f>
        <v/>
      </c>
      <c r="L438" s="70" t="str">
        <f>IFERROR(VLOOKUP(K438, LetterStyle!$A$2:$B$50, 2, 0),"")</f>
        <v/>
      </c>
      <c r="N438" s="70" t="str">
        <f>IFERROR(VLOOKUP(M438, LetterStyle!$A$2:$B$50, 2, 0),"")</f>
        <v/>
      </c>
      <c r="P438" s="70" t="str">
        <f>IFERROR(VLOOKUP(O438, LetterStyle!$A$2:$B$50, 2, 0),"")</f>
        <v/>
      </c>
    </row>
    <row r="439" spans="8:16" ht="15" customHeight="1" x14ac:dyDescent="0.25">
      <c r="H439" s="70" t="str">
        <f>IF(G439="","",VLOOKUP(G439,ICondition!$A$2:$B$50, 2, 0))</f>
        <v/>
      </c>
      <c r="J439" s="70" t="str">
        <f>IFERROR(VLOOKUP(I439, LetterStyle!$A$2:$B$50, 2, 0),"")</f>
        <v/>
      </c>
      <c r="L439" s="70" t="str">
        <f>IFERROR(VLOOKUP(K439, LetterStyle!$A$2:$B$50, 2, 0),"")</f>
        <v/>
      </c>
      <c r="N439" s="70" t="str">
        <f>IFERROR(VLOOKUP(M439, LetterStyle!$A$2:$B$50, 2, 0),"")</f>
        <v/>
      </c>
      <c r="P439" s="70" t="str">
        <f>IFERROR(VLOOKUP(O439, LetterStyle!$A$2:$B$50, 2, 0),"")</f>
        <v/>
      </c>
    </row>
    <row r="440" spans="8:16" ht="15" customHeight="1" x14ac:dyDescent="0.25">
      <c r="H440" s="70" t="str">
        <f>IF(G440="","",VLOOKUP(G440,ICondition!$A$2:$B$50, 2, 0))</f>
        <v/>
      </c>
      <c r="J440" s="70" t="str">
        <f>IFERROR(VLOOKUP(I440, LetterStyle!$A$2:$B$50, 2, 0),"")</f>
        <v/>
      </c>
      <c r="L440" s="70" t="str">
        <f>IFERROR(VLOOKUP(K440, LetterStyle!$A$2:$B$50, 2, 0),"")</f>
        <v/>
      </c>
      <c r="N440" s="70" t="str">
        <f>IFERROR(VLOOKUP(M440, LetterStyle!$A$2:$B$50, 2, 0),"")</f>
        <v/>
      </c>
      <c r="P440" s="70" t="str">
        <f>IFERROR(VLOOKUP(O440, LetterStyle!$A$2:$B$50, 2, 0),"")</f>
        <v/>
      </c>
    </row>
    <row r="441" spans="8:16" ht="15" customHeight="1" x14ac:dyDescent="0.25">
      <c r="H441" s="70" t="str">
        <f>IF(G441="","",VLOOKUP(G441,ICondition!$A$2:$B$50, 2, 0))</f>
        <v/>
      </c>
      <c r="J441" s="70" t="str">
        <f>IFERROR(VLOOKUP(I441, LetterStyle!$A$2:$B$50, 2, 0),"")</f>
        <v/>
      </c>
      <c r="L441" s="70" t="str">
        <f>IFERROR(VLOOKUP(K441, LetterStyle!$A$2:$B$50, 2, 0),"")</f>
        <v/>
      </c>
      <c r="N441" s="70" t="str">
        <f>IFERROR(VLOOKUP(M441, LetterStyle!$A$2:$B$50, 2, 0),"")</f>
        <v/>
      </c>
      <c r="P441" s="70" t="str">
        <f>IFERROR(VLOOKUP(O441, LetterStyle!$A$2:$B$50, 2, 0),"")</f>
        <v/>
      </c>
    </row>
    <row r="442" spans="8:16" ht="15" customHeight="1" x14ac:dyDescent="0.25">
      <c r="H442" s="70" t="str">
        <f>IF(G442="","",VLOOKUP(G442,ICondition!$A$2:$B$50, 2, 0))</f>
        <v/>
      </c>
      <c r="J442" s="70" t="str">
        <f>IFERROR(VLOOKUP(I442, LetterStyle!$A$2:$B$50, 2, 0),"")</f>
        <v/>
      </c>
      <c r="L442" s="70" t="str">
        <f>IFERROR(VLOOKUP(K442, LetterStyle!$A$2:$B$50, 2, 0),"")</f>
        <v/>
      </c>
      <c r="N442" s="70" t="str">
        <f>IFERROR(VLOOKUP(M442, LetterStyle!$A$2:$B$50, 2, 0),"")</f>
        <v/>
      </c>
      <c r="P442" s="70" t="str">
        <f>IFERROR(VLOOKUP(O442, LetterStyle!$A$2:$B$50, 2, 0),"")</f>
        <v/>
      </c>
    </row>
    <row r="443" spans="8:16" ht="15" customHeight="1" x14ac:dyDescent="0.25">
      <c r="H443" s="70" t="str">
        <f>IF(G443="","",VLOOKUP(G443,ICondition!$A$2:$B$50, 2, 0))</f>
        <v/>
      </c>
      <c r="J443" s="70" t="str">
        <f>IFERROR(VLOOKUP(I443, LetterStyle!$A$2:$B$50, 2, 0),"")</f>
        <v/>
      </c>
      <c r="L443" s="70" t="str">
        <f>IFERROR(VLOOKUP(K443, LetterStyle!$A$2:$B$50, 2, 0),"")</f>
        <v/>
      </c>
      <c r="N443" s="70" t="str">
        <f>IFERROR(VLOOKUP(M443, LetterStyle!$A$2:$B$50, 2, 0),"")</f>
        <v/>
      </c>
      <c r="P443" s="70" t="str">
        <f>IFERROR(VLOOKUP(O443, LetterStyle!$A$2:$B$50, 2, 0),"")</f>
        <v/>
      </c>
    </row>
    <row r="444" spans="8:16" ht="15" customHeight="1" x14ac:dyDescent="0.25">
      <c r="H444" s="70" t="str">
        <f>IF(G444="","",VLOOKUP(G444,ICondition!$A$2:$B$50, 2, 0))</f>
        <v/>
      </c>
      <c r="J444" s="70" t="str">
        <f>IFERROR(VLOOKUP(I444, LetterStyle!$A$2:$B$50, 2, 0),"")</f>
        <v/>
      </c>
      <c r="L444" s="70" t="str">
        <f>IFERROR(VLOOKUP(K444, LetterStyle!$A$2:$B$50, 2, 0),"")</f>
        <v/>
      </c>
      <c r="N444" s="70" t="str">
        <f>IFERROR(VLOOKUP(M444, LetterStyle!$A$2:$B$50, 2, 0),"")</f>
        <v/>
      </c>
      <c r="P444" s="70" t="str">
        <f>IFERROR(VLOOKUP(O444, LetterStyle!$A$2:$B$50, 2, 0),"")</f>
        <v/>
      </c>
    </row>
    <row r="445" spans="8:16" ht="15" customHeight="1" x14ac:dyDescent="0.25">
      <c r="H445" s="70" t="str">
        <f>IF(G445="","",VLOOKUP(G445,ICondition!$A$2:$B$50, 2, 0))</f>
        <v/>
      </c>
      <c r="J445" s="70" t="str">
        <f>IFERROR(VLOOKUP(I445, LetterStyle!$A$2:$B$50, 2, 0),"")</f>
        <v/>
      </c>
      <c r="L445" s="70" t="str">
        <f>IFERROR(VLOOKUP(K445, LetterStyle!$A$2:$B$50, 2, 0),"")</f>
        <v/>
      </c>
      <c r="N445" s="70" t="str">
        <f>IFERROR(VLOOKUP(M445, LetterStyle!$A$2:$B$50, 2, 0),"")</f>
        <v/>
      </c>
      <c r="P445" s="70" t="str">
        <f>IFERROR(VLOOKUP(O445, LetterStyle!$A$2:$B$50, 2, 0),"")</f>
        <v/>
      </c>
    </row>
    <row r="446" spans="8:16" ht="15" customHeight="1" x14ac:dyDescent="0.25">
      <c r="H446" s="70" t="str">
        <f>IF(G446="","",VLOOKUP(G446,ICondition!$A$2:$B$50, 2, 0))</f>
        <v/>
      </c>
      <c r="J446" s="70" t="str">
        <f>IFERROR(VLOOKUP(I446, LetterStyle!$A$2:$B$50, 2, 0),"")</f>
        <v/>
      </c>
      <c r="L446" s="70" t="str">
        <f>IFERROR(VLOOKUP(K446, LetterStyle!$A$2:$B$50, 2, 0),"")</f>
        <v/>
      </c>
      <c r="N446" s="70" t="str">
        <f>IFERROR(VLOOKUP(M446, LetterStyle!$A$2:$B$50, 2, 0),"")</f>
        <v/>
      </c>
      <c r="P446" s="70" t="str">
        <f>IFERROR(VLOOKUP(O446, LetterStyle!$A$2:$B$50, 2, 0),"")</f>
        <v/>
      </c>
    </row>
    <row r="447" spans="8:16" ht="15" customHeight="1" x14ac:dyDescent="0.25">
      <c r="H447" s="70" t="str">
        <f>IF(G447="","",VLOOKUP(G447,ICondition!$A$2:$B$50, 2, 0))</f>
        <v/>
      </c>
      <c r="J447" s="70" t="str">
        <f>IFERROR(VLOOKUP(I447, LetterStyle!$A$2:$B$50, 2, 0),"")</f>
        <v/>
      </c>
      <c r="L447" s="70" t="str">
        <f>IFERROR(VLOOKUP(K447, LetterStyle!$A$2:$B$50, 2, 0),"")</f>
        <v/>
      </c>
      <c r="N447" s="70" t="str">
        <f>IFERROR(VLOOKUP(M447, LetterStyle!$A$2:$B$50, 2, 0),"")</f>
        <v/>
      </c>
      <c r="P447" s="70" t="str">
        <f>IFERROR(VLOOKUP(O447, LetterStyle!$A$2:$B$50, 2, 0),"")</f>
        <v/>
      </c>
    </row>
    <row r="448" spans="8:16" ht="15" customHeight="1" x14ac:dyDescent="0.25">
      <c r="H448" s="70" t="str">
        <f>IF(G448="","",VLOOKUP(G448,ICondition!$A$2:$B$50, 2, 0))</f>
        <v/>
      </c>
      <c r="J448" s="70" t="str">
        <f>IFERROR(VLOOKUP(I448, LetterStyle!$A$2:$B$50, 2, 0),"")</f>
        <v/>
      </c>
      <c r="L448" s="70" t="str">
        <f>IFERROR(VLOOKUP(K448, LetterStyle!$A$2:$B$50, 2, 0),"")</f>
        <v/>
      </c>
      <c r="N448" s="70" t="str">
        <f>IFERROR(VLOOKUP(M448, LetterStyle!$A$2:$B$50, 2, 0),"")</f>
        <v/>
      </c>
      <c r="P448" s="70" t="str">
        <f>IFERROR(VLOOKUP(O448, LetterStyle!$A$2:$B$50, 2, 0),"")</f>
        <v/>
      </c>
    </row>
    <row r="449" spans="8:16" ht="15" customHeight="1" x14ac:dyDescent="0.25">
      <c r="H449" s="70" t="str">
        <f>IF(G449="","",VLOOKUP(G449,ICondition!$A$2:$B$50, 2, 0))</f>
        <v/>
      </c>
      <c r="J449" s="70" t="str">
        <f>IFERROR(VLOOKUP(I449, LetterStyle!$A$2:$B$50, 2, 0),"")</f>
        <v/>
      </c>
      <c r="L449" s="70" t="str">
        <f>IFERROR(VLOOKUP(K449, LetterStyle!$A$2:$B$50, 2, 0),"")</f>
        <v/>
      </c>
      <c r="N449" s="70" t="str">
        <f>IFERROR(VLOOKUP(M449, LetterStyle!$A$2:$B$50, 2, 0),"")</f>
        <v/>
      </c>
      <c r="P449" s="70" t="str">
        <f>IFERROR(VLOOKUP(O449, LetterStyle!$A$2:$B$50, 2, 0),"")</f>
        <v/>
      </c>
    </row>
    <row r="450" spans="8:16" ht="15" customHeight="1" x14ac:dyDescent="0.25">
      <c r="H450" s="70" t="str">
        <f>IF(G450="","",VLOOKUP(G450,ICondition!$A$2:$B$50, 2, 0))</f>
        <v/>
      </c>
      <c r="J450" s="70" t="str">
        <f>IFERROR(VLOOKUP(I450, LetterStyle!$A$2:$B$50, 2, 0),"")</f>
        <v/>
      </c>
      <c r="L450" s="70" t="str">
        <f>IFERROR(VLOOKUP(K450, LetterStyle!$A$2:$B$50, 2, 0),"")</f>
        <v/>
      </c>
      <c r="N450" s="70" t="str">
        <f>IFERROR(VLOOKUP(M450, LetterStyle!$A$2:$B$50, 2, 0),"")</f>
        <v/>
      </c>
      <c r="P450" s="70" t="str">
        <f>IFERROR(VLOOKUP(O450, LetterStyle!$A$2:$B$50, 2, 0),"")</f>
        <v/>
      </c>
    </row>
    <row r="451" spans="8:16" ht="15" customHeight="1" x14ac:dyDescent="0.25">
      <c r="H451" s="70" t="str">
        <f>IF(G451="","",VLOOKUP(G451,ICondition!$A$2:$B$50, 2, 0))</f>
        <v/>
      </c>
      <c r="J451" s="70" t="str">
        <f>IFERROR(VLOOKUP(I451, LetterStyle!$A$2:$B$50, 2, 0),"")</f>
        <v/>
      </c>
      <c r="L451" s="70" t="str">
        <f>IFERROR(VLOOKUP(K451, LetterStyle!$A$2:$B$50, 2, 0),"")</f>
        <v/>
      </c>
      <c r="N451" s="70" t="str">
        <f>IFERROR(VLOOKUP(M451, LetterStyle!$A$2:$B$50, 2, 0),"")</f>
        <v/>
      </c>
      <c r="P451" s="70" t="str">
        <f>IFERROR(VLOOKUP(O451, LetterStyle!$A$2:$B$50, 2, 0),"")</f>
        <v/>
      </c>
    </row>
    <row r="452" spans="8:16" ht="15" customHeight="1" x14ac:dyDescent="0.25">
      <c r="H452" s="70" t="str">
        <f>IF(G452="","",VLOOKUP(G452,ICondition!$A$2:$B$50, 2, 0))</f>
        <v/>
      </c>
      <c r="J452" s="70" t="str">
        <f>IFERROR(VLOOKUP(I452, LetterStyle!$A$2:$B$50, 2, 0),"")</f>
        <v/>
      </c>
      <c r="L452" s="70" t="str">
        <f>IFERROR(VLOOKUP(K452, LetterStyle!$A$2:$B$50, 2, 0),"")</f>
        <v/>
      </c>
      <c r="N452" s="70" t="str">
        <f>IFERROR(VLOOKUP(M452, LetterStyle!$A$2:$B$50, 2, 0),"")</f>
        <v/>
      </c>
      <c r="P452" s="70" t="str">
        <f>IFERROR(VLOOKUP(O452, LetterStyle!$A$2:$B$50, 2, 0),"")</f>
        <v/>
      </c>
    </row>
    <row r="453" spans="8:16" ht="15" customHeight="1" x14ac:dyDescent="0.25">
      <c r="H453" s="70" t="str">
        <f>IF(G453="","",VLOOKUP(G453,ICondition!$A$2:$B$50, 2, 0))</f>
        <v/>
      </c>
      <c r="J453" s="70" t="str">
        <f>IFERROR(VLOOKUP(I453, LetterStyle!$A$2:$B$50, 2, 0),"")</f>
        <v/>
      </c>
      <c r="L453" s="70" t="str">
        <f>IFERROR(VLOOKUP(K453, LetterStyle!$A$2:$B$50, 2, 0),"")</f>
        <v/>
      </c>
      <c r="N453" s="70" t="str">
        <f>IFERROR(VLOOKUP(M453, LetterStyle!$A$2:$B$50, 2, 0),"")</f>
        <v/>
      </c>
      <c r="P453" s="70" t="str">
        <f>IFERROR(VLOOKUP(O453, LetterStyle!$A$2:$B$50, 2, 0),"")</f>
        <v/>
      </c>
    </row>
    <row r="454" spans="8:16" ht="15" customHeight="1" x14ac:dyDescent="0.25">
      <c r="H454" s="70" t="str">
        <f>IF(G454="","",VLOOKUP(G454,ICondition!$A$2:$B$50, 2, 0))</f>
        <v/>
      </c>
      <c r="J454" s="70" t="str">
        <f>IFERROR(VLOOKUP(I454, LetterStyle!$A$2:$B$50, 2, 0),"")</f>
        <v/>
      </c>
      <c r="L454" s="70" t="str">
        <f>IFERROR(VLOOKUP(K454, LetterStyle!$A$2:$B$50, 2, 0),"")</f>
        <v/>
      </c>
      <c r="N454" s="70" t="str">
        <f>IFERROR(VLOOKUP(M454, LetterStyle!$A$2:$B$50, 2, 0),"")</f>
        <v/>
      </c>
      <c r="P454" s="70" t="str">
        <f>IFERROR(VLOOKUP(O454, LetterStyle!$A$2:$B$50, 2, 0),"")</f>
        <v/>
      </c>
    </row>
    <row r="455" spans="8:16" ht="15" customHeight="1" x14ac:dyDescent="0.25">
      <c r="H455" s="70" t="str">
        <f>IF(G455="","",VLOOKUP(G455,ICondition!$A$2:$B$50, 2, 0))</f>
        <v/>
      </c>
      <c r="J455" s="70" t="str">
        <f>IFERROR(VLOOKUP(I455, LetterStyle!$A$2:$B$50, 2, 0),"")</f>
        <v/>
      </c>
      <c r="L455" s="70" t="str">
        <f>IFERROR(VLOOKUP(K455, LetterStyle!$A$2:$B$50, 2, 0),"")</f>
        <v/>
      </c>
      <c r="N455" s="70" t="str">
        <f>IFERROR(VLOOKUP(M455, LetterStyle!$A$2:$B$50, 2, 0),"")</f>
        <v/>
      </c>
      <c r="P455" s="70" t="str">
        <f>IFERROR(VLOOKUP(O455, LetterStyle!$A$2:$B$50, 2, 0),"")</f>
        <v/>
      </c>
    </row>
    <row r="456" spans="8:16" ht="15" customHeight="1" x14ac:dyDescent="0.25">
      <c r="H456" s="70" t="str">
        <f>IF(G456="","",VLOOKUP(G456,ICondition!$A$2:$B$50, 2, 0))</f>
        <v/>
      </c>
      <c r="J456" s="70" t="str">
        <f>IFERROR(VLOOKUP(I456, LetterStyle!$A$2:$B$50, 2, 0),"")</f>
        <v/>
      </c>
      <c r="L456" s="70" t="str">
        <f>IFERROR(VLOOKUP(K456, LetterStyle!$A$2:$B$50, 2, 0),"")</f>
        <v/>
      </c>
      <c r="N456" s="70" t="str">
        <f>IFERROR(VLOOKUP(M456, LetterStyle!$A$2:$B$50, 2, 0),"")</f>
        <v/>
      </c>
      <c r="P456" s="70" t="str">
        <f>IFERROR(VLOOKUP(O456, LetterStyle!$A$2:$B$50, 2, 0),"")</f>
        <v/>
      </c>
    </row>
    <row r="457" spans="8:16" ht="15" customHeight="1" x14ac:dyDescent="0.25">
      <c r="H457" s="70" t="str">
        <f>IF(G457="","",VLOOKUP(G457,ICondition!$A$2:$B$50, 2, 0))</f>
        <v/>
      </c>
      <c r="J457" s="70" t="str">
        <f>IFERROR(VLOOKUP(I457, LetterStyle!$A$2:$B$50, 2, 0),"")</f>
        <v/>
      </c>
      <c r="L457" s="70" t="str">
        <f>IFERROR(VLOOKUP(K457, LetterStyle!$A$2:$B$50, 2, 0),"")</f>
        <v/>
      </c>
      <c r="N457" s="70" t="str">
        <f>IFERROR(VLOOKUP(M457, LetterStyle!$A$2:$B$50, 2, 0),"")</f>
        <v/>
      </c>
      <c r="P457" s="70" t="str">
        <f>IFERROR(VLOOKUP(O457, LetterStyle!$A$2:$B$50, 2, 0),"")</f>
        <v/>
      </c>
    </row>
    <row r="458" spans="8:16" ht="15" customHeight="1" x14ac:dyDescent="0.25">
      <c r="H458" s="70" t="str">
        <f>IF(G458="","",VLOOKUP(G458,ICondition!$A$2:$B$50, 2, 0))</f>
        <v/>
      </c>
      <c r="J458" s="70" t="str">
        <f>IFERROR(VLOOKUP(I458, LetterStyle!$A$2:$B$50, 2, 0),"")</f>
        <v/>
      </c>
      <c r="L458" s="70" t="str">
        <f>IFERROR(VLOOKUP(K458, LetterStyle!$A$2:$B$50, 2, 0),"")</f>
        <v/>
      </c>
      <c r="N458" s="70" t="str">
        <f>IFERROR(VLOOKUP(M458, LetterStyle!$A$2:$B$50, 2, 0),"")</f>
        <v/>
      </c>
      <c r="P458" s="70" t="str">
        <f>IFERROR(VLOOKUP(O458, LetterStyle!$A$2:$B$50, 2, 0),"")</f>
        <v/>
      </c>
    </row>
    <row r="459" spans="8:16" ht="15" customHeight="1" x14ac:dyDescent="0.25">
      <c r="H459" s="70" t="str">
        <f>IF(G459="","",VLOOKUP(G459,ICondition!$A$2:$B$50, 2, 0))</f>
        <v/>
      </c>
      <c r="J459" s="70" t="str">
        <f>IFERROR(VLOOKUP(I459, LetterStyle!$A$2:$B$50, 2, 0),"")</f>
        <v/>
      </c>
      <c r="L459" s="70" t="str">
        <f>IFERROR(VLOOKUP(K459, LetterStyle!$A$2:$B$50, 2, 0),"")</f>
        <v/>
      </c>
      <c r="N459" s="70" t="str">
        <f>IFERROR(VLOOKUP(M459, LetterStyle!$A$2:$B$50, 2, 0),"")</f>
        <v/>
      </c>
      <c r="P459" s="70" t="str">
        <f>IFERROR(VLOOKUP(O459, LetterStyle!$A$2:$B$50, 2, 0),"")</f>
        <v/>
      </c>
    </row>
    <row r="460" spans="8:16" ht="15" customHeight="1" x14ac:dyDescent="0.25">
      <c r="H460" s="70" t="str">
        <f>IF(G460="","",VLOOKUP(G460,ICondition!$A$2:$B$50, 2, 0))</f>
        <v/>
      </c>
      <c r="J460" s="70" t="str">
        <f>IFERROR(VLOOKUP(I460, LetterStyle!$A$2:$B$50, 2, 0),"")</f>
        <v/>
      </c>
      <c r="L460" s="70" t="str">
        <f>IFERROR(VLOOKUP(K460, LetterStyle!$A$2:$B$50, 2, 0),"")</f>
        <v/>
      </c>
      <c r="N460" s="70" t="str">
        <f>IFERROR(VLOOKUP(M460, LetterStyle!$A$2:$B$50, 2, 0),"")</f>
        <v/>
      </c>
      <c r="P460" s="70" t="str">
        <f>IFERROR(VLOOKUP(O460, LetterStyle!$A$2:$B$50, 2, 0),"")</f>
        <v/>
      </c>
    </row>
    <row r="461" spans="8:16" ht="15" customHeight="1" x14ac:dyDescent="0.25">
      <c r="H461" s="70" t="str">
        <f>IF(G461="","",VLOOKUP(G461,ICondition!$A$2:$B$50, 2, 0))</f>
        <v/>
      </c>
      <c r="J461" s="70" t="str">
        <f>IFERROR(VLOOKUP(I461, LetterStyle!$A$2:$B$50, 2, 0),"")</f>
        <v/>
      </c>
      <c r="L461" s="70" t="str">
        <f>IFERROR(VLOOKUP(K461, LetterStyle!$A$2:$B$50, 2, 0),"")</f>
        <v/>
      </c>
      <c r="N461" s="70" t="str">
        <f>IFERROR(VLOOKUP(M461, LetterStyle!$A$2:$B$50, 2, 0),"")</f>
        <v/>
      </c>
      <c r="P461" s="70" t="str">
        <f>IFERROR(VLOOKUP(O461, LetterStyle!$A$2:$B$50, 2, 0),"")</f>
        <v/>
      </c>
    </row>
    <row r="462" spans="8:16" ht="15" customHeight="1" x14ac:dyDescent="0.25">
      <c r="H462" s="70" t="str">
        <f>IF(G462="","",VLOOKUP(G462,ICondition!$A$2:$B$50, 2, 0))</f>
        <v/>
      </c>
      <c r="J462" s="70" t="str">
        <f>IFERROR(VLOOKUP(I462, LetterStyle!$A$2:$B$50, 2, 0),"")</f>
        <v/>
      </c>
      <c r="L462" s="70" t="str">
        <f>IFERROR(VLOOKUP(K462, LetterStyle!$A$2:$B$50, 2, 0),"")</f>
        <v/>
      </c>
      <c r="N462" s="70" t="str">
        <f>IFERROR(VLOOKUP(M462, LetterStyle!$A$2:$B$50, 2, 0),"")</f>
        <v/>
      </c>
      <c r="P462" s="70" t="str">
        <f>IFERROR(VLOOKUP(O462, LetterStyle!$A$2:$B$50, 2, 0),"")</f>
        <v/>
      </c>
    </row>
    <row r="463" spans="8:16" ht="15" customHeight="1" x14ac:dyDescent="0.25">
      <c r="H463" s="70" t="str">
        <f>IF(G463="","",VLOOKUP(G463,ICondition!$A$2:$B$50, 2, 0))</f>
        <v/>
      </c>
      <c r="J463" s="70" t="str">
        <f>IFERROR(VLOOKUP(I463, LetterStyle!$A$2:$B$50, 2, 0),"")</f>
        <v/>
      </c>
      <c r="L463" s="70" t="str">
        <f>IFERROR(VLOOKUP(K463, LetterStyle!$A$2:$B$50, 2, 0),"")</f>
        <v/>
      </c>
      <c r="N463" s="70" t="str">
        <f>IFERROR(VLOOKUP(M463, LetterStyle!$A$2:$B$50, 2, 0),"")</f>
        <v/>
      </c>
      <c r="P463" s="70" t="str">
        <f>IFERROR(VLOOKUP(O463, LetterStyle!$A$2:$B$50, 2, 0),"")</f>
        <v/>
      </c>
    </row>
    <row r="464" spans="8:16" ht="15" customHeight="1" x14ac:dyDescent="0.25">
      <c r="H464" s="70" t="str">
        <f>IF(G464="","",VLOOKUP(G464,ICondition!$A$2:$B$50, 2, 0))</f>
        <v/>
      </c>
      <c r="J464" s="70" t="str">
        <f>IFERROR(VLOOKUP(I464, LetterStyle!$A$2:$B$50, 2, 0),"")</f>
        <v/>
      </c>
      <c r="L464" s="70" t="str">
        <f>IFERROR(VLOOKUP(K464, LetterStyle!$A$2:$B$50, 2, 0),"")</f>
        <v/>
      </c>
      <c r="N464" s="70" t="str">
        <f>IFERROR(VLOOKUP(M464, LetterStyle!$A$2:$B$50, 2, 0),"")</f>
        <v/>
      </c>
      <c r="P464" s="70" t="str">
        <f>IFERROR(VLOOKUP(O464, LetterStyle!$A$2:$B$50, 2, 0),"")</f>
        <v/>
      </c>
    </row>
    <row r="465" spans="8:16" ht="15" customHeight="1" x14ac:dyDescent="0.25">
      <c r="H465" s="70" t="str">
        <f>IF(G465="","",VLOOKUP(G465,ICondition!$A$2:$B$50, 2, 0))</f>
        <v/>
      </c>
      <c r="J465" s="70" t="str">
        <f>IFERROR(VLOOKUP(I465, LetterStyle!$A$2:$B$50, 2, 0),"")</f>
        <v/>
      </c>
      <c r="L465" s="70" t="str">
        <f>IFERROR(VLOOKUP(K465, LetterStyle!$A$2:$B$50, 2, 0),"")</f>
        <v/>
      </c>
      <c r="N465" s="70" t="str">
        <f>IFERROR(VLOOKUP(M465, LetterStyle!$A$2:$B$50, 2, 0),"")</f>
        <v/>
      </c>
      <c r="P465" s="70" t="str">
        <f>IFERROR(VLOOKUP(O465, LetterStyle!$A$2:$B$50, 2, 0),"")</f>
        <v/>
      </c>
    </row>
    <row r="466" spans="8:16" ht="15" customHeight="1" x14ac:dyDescent="0.25">
      <c r="H466" s="70" t="str">
        <f>IF(G466="","",VLOOKUP(G466,ICondition!$A$2:$B$50, 2, 0))</f>
        <v/>
      </c>
      <c r="J466" s="70" t="str">
        <f>IFERROR(VLOOKUP(I466, LetterStyle!$A$2:$B$50, 2, 0),"")</f>
        <v/>
      </c>
      <c r="L466" s="70" t="str">
        <f>IFERROR(VLOOKUP(K466, LetterStyle!$A$2:$B$50, 2, 0),"")</f>
        <v/>
      </c>
      <c r="N466" s="70" t="str">
        <f>IFERROR(VLOOKUP(M466, LetterStyle!$A$2:$B$50, 2, 0),"")</f>
        <v/>
      </c>
      <c r="P466" s="70" t="str">
        <f>IFERROR(VLOOKUP(O466, LetterStyle!$A$2:$B$50, 2, 0),"")</f>
        <v/>
      </c>
    </row>
    <row r="467" spans="8:16" ht="15" customHeight="1" x14ac:dyDescent="0.25">
      <c r="H467" s="70" t="str">
        <f>IF(G467="","",VLOOKUP(G467,ICondition!$A$2:$B$50, 2, 0))</f>
        <v/>
      </c>
      <c r="J467" s="70" t="str">
        <f>IFERROR(VLOOKUP(I467, LetterStyle!$A$2:$B$50, 2, 0),"")</f>
        <v/>
      </c>
      <c r="L467" s="70" t="str">
        <f>IFERROR(VLOOKUP(K467, LetterStyle!$A$2:$B$50, 2, 0),"")</f>
        <v/>
      </c>
      <c r="N467" s="70" t="str">
        <f>IFERROR(VLOOKUP(M467, LetterStyle!$A$2:$B$50, 2, 0),"")</f>
        <v/>
      </c>
      <c r="P467" s="70" t="str">
        <f>IFERROR(VLOOKUP(O467, LetterStyle!$A$2:$B$50, 2, 0),"")</f>
        <v/>
      </c>
    </row>
    <row r="468" spans="8:16" ht="15" customHeight="1" x14ac:dyDescent="0.25">
      <c r="H468" s="70" t="str">
        <f>IF(G468="","",VLOOKUP(G468,ICondition!$A$2:$B$50, 2, 0))</f>
        <v/>
      </c>
      <c r="J468" s="70" t="str">
        <f>IFERROR(VLOOKUP(I468, LetterStyle!$A$2:$B$50, 2, 0),"")</f>
        <v/>
      </c>
      <c r="L468" s="70" t="str">
        <f>IFERROR(VLOOKUP(K468, LetterStyle!$A$2:$B$50, 2, 0),"")</f>
        <v/>
      </c>
      <c r="N468" s="70" t="str">
        <f>IFERROR(VLOOKUP(M468, LetterStyle!$A$2:$B$50, 2, 0),"")</f>
        <v/>
      </c>
      <c r="P468" s="70" t="str">
        <f>IFERROR(VLOOKUP(O468, LetterStyle!$A$2:$B$50, 2, 0),"")</f>
        <v/>
      </c>
    </row>
    <row r="469" spans="8:16" ht="15" customHeight="1" x14ac:dyDescent="0.25">
      <c r="H469" s="70" t="str">
        <f>IF(G469="","",VLOOKUP(G469,ICondition!$A$2:$B$50, 2, 0))</f>
        <v/>
      </c>
      <c r="J469" s="70" t="str">
        <f>IFERROR(VLOOKUP(I469, LetterStyle!$A$2:$B$50, 2, 0),"")</f>
        <v/>
      </c>
      <c r="L469" s="70" t="str">
        <f>IFERROR(VLOOKUP(K469, LetterStyle!$A$2:$B$50, 2, 0),"")</f>
        <v/>
      </c>
      <c r="N469" s="70" t="str">
        <f>IFERROR(VLOOKUP(M469, LetterStyle!$A$2:$B$50, 2, 0),"")</f>
        <v/>
      </c>
      <c r="P469" s="70" t="str">
        <f>IFERROR(VLOOKUP(O469, LetterStyle!$A$2:$B$50, 2, 0),"")</f>
        <v/>
      </c>
    </row>
    <row r="470" spans="8:16" ht="15" customHeight="1" x14ac:dyDescent="0.25">
      <c r="H470" s="70" t="str">
        <f>IF(G470="","",VLOOKUP(G470,ICondition!$A$2:$B$50, 2, 0))</f>
        <v/>
      </c>
      <c r="J470" s="70" t="str">
        <f>IFERROR(VLOOKUP(I470, LetterStyle!$A$2:$B$50, 2, 0),"")</f>
        <v/>
      </c>
      <c r="L470" s="70" t="str">
        <f>IFERROR(VLOOKUP(K470, LetterStyle!$A$2:$B$50, 2, 0),"")</f>
        <v/>
      </c>
      <c r="N470" s="70" t="str">
        <f>IFERROR(VLOOKUP(M470, LetterStyle!$A$2:$B$50, 2, 0),"")</f>
        <v/>
      </c>
      <c r="P470" s="70" t="str">
        <f>IFERROR(VLOOKUP(O470, LetterStyle!$A$2:$B$50, 2, 0),"")</f>
        <v/>
      </c>
    </row>
    <row r="471" spans="8:16" ht="15" customHeight="1" x14ac:dyDescent="0.25">
      <c r="H471" s="70" t="str">
        <f>IF(G471="","",VLOOKUP(G471,ICondition!$A$2:$B$50, 2, 0))</f>
        <v/>
      </c>
      <c r="J471" s="70" t="str">
        <f>IFERROR(VLOOKUP(I471, LetterStyle!$A$2:$B$50, 2, 0),"")</f>
        <v/>
      </c>
      <c r="L471" s="70" t="str">
        <f>IFERROR(VLOOKUP(K471, LetterStyle!$A$2:$B$50, 2, 0),"")</f>
        <v/>
      </c>
      <c r="N471" s="70" t="str">
        <f>IFERROR(VLOOKUP(M471, LetterStyle!$A$2:$B$50, 2, 0),"")</f>
        <v/>
      </c>
      <c r="P471" s="70" t="str">
        <f>IFERROR(VLOOKUP(O471, LetterStyle!$A$2:$B$50, 2, 0),"")</f>
        <v/>
      </c>
    </row>
    <row r="472" spans="8:16" ht="15" customHeight="1" x14ac:dyDescent="0.25">
      <c r="H472" s="70" t="str">
        <f>IF(G472="","",VLOOKUP(G472,ICondition!$A$2:$B$50, 2, 0))</f>
        <v/>
      </c>
      <c r="J472" s="70" t="str">
        <f>IFERROR(VLOOKUP(I472, LetterStyle!$A$2:$B$50, 2, 0),"")</f>
        <v/>
      </c>
      <c r="L472" s="70" t="str">
        <f>IFERROR(VLOOKUP(K472, LetterStyle!$A$2:$B$50, 2, 0),"")</f>
        <v/>
      </c>
      <c r="N472" s="70" t="str">
        <f>IFERROR(VLOOKUP(M472, LetterStyle!$A$2:$B$50, 2, 0),"")</f>
        <v/>
      </c>
      <c r="P472" s="70" t="str">
        <f>IFERROR(VLOOKUP(O472, LetterStyle!$A$2:$B$50, 2, 0),"")</f>
        <v/>
      </c>
    </row>
    <row r="473" spans="8:16" ht="15" customHeight="1" x14ac:dyDescent="0.25">
      <c r="H473" s="70" t="str">
        <f>IF(G473="","",VLOOKUP(G473,ICondition!$A$2:$B$50, 2, 0))</f>
        <v/>
      </c>
      <c r="J473" s="70" t="str">
        <f>IFERROR(VLOOKUP(I473, LetterStyle!$A$2:$B$50, 2, 0),"")</f>
        <v/>
      </c>
      <c r="L473" s="70" t="str">
        <f>IFERROR(VLOOKUP(K473, LetterStyle!$A$2:$B$50, 2, 0),"")</f>
        <v/>
      </c>
      <c r="N473" s="70" t="str">
        <f>IFERROR(VLOOKUP(M473, LetterStyle!$A$2:$B$50, 2, 0),"")</f>
        <v/>
      </c>
      <c r="P473" s="70" t="str">
        <f>IFERROR(VLOOKUP(O473, LetterStyle!$A$2:$B$50, 2, 0),"")</f>
        <v/>
      </c>
    </row>
    <row r="474" spans="8:16" ht="15" customHeight="1" x14ac:dyDescent="0.25">
      <c r="H474" s="70" t="str">
        <f>IF(G474="","",VLOOKUP(G474,ICondition!$A$2:$B$50, 2, 0))</f>
        <v/>
      </c>
      <c r="J474" s="70" t="str">
        <f>IFERROR(VLOOKUP(I474, LetterStyle!$A$2:$B$50, 2, 0),"")</f>
        <v/>
      </c>
      <c r="L474" s="70" t="str">
        <f>IFERROR(VLOOKUP(K474, LetterStyle!$A$2:$B$50, 2, 0),"")</f>
        <v/>
      </c>
      <c r="N474" s="70" t="str">
        <f>IFERROR(VLOOKUP(M474, LetterStyle!$A$2:$B$50, 2, 0),"")</f>
        <v/>
      </c>
      <c r="P474" s="70" t="str">
        <f>IFERROR(VLOOKUP(O474, LetterStyle!$A$2:$B$50, 2, 0),"")</f>
        <v/>
      </c>
    </row>
    <row r="475" spans="8:16" ht="15" customHeight="1" x14ac:dyDescent="0.25">
      <c r="H475" s="70" t="str">
        <f>IF(G475="","",VLOOKUP(G475,ICondition!$A$2:$B$50, 2, 0))</f>
        <v/>
      </c>
      <c r="J475" s="70" t="str">
        <f>IFERROR(VLOOKUP(I475, LetterStyle!$A$2:$B$50, 2, 0),"")</f>
        <v/>
      </c>
      <c r="L475" s="70" t="str">
        <f>IFERROR(VLOOKUP(K475, LetterStyle!$A$2:$B$50, 2, 0),"")</f>
        <v/>
      </c>
      <c r="N475" s="70" t="str">
        <f>IFERROR(VLOOKUP(M475, LetterStyle!$A$2:$B$50, 2, 0),"")</f>
        <v/>
      </c>
      <c r="P475" s="70" t="str">
        <f>IFERROR(VLOOKUP(O475, LetterStyle!$A$2:$B$50, 2, 0),"")</f>
        <v/>
      </c>
    </row>
    <row r="476" spans="8:16" ht="15" customHeight="1" x14ac:dyDescent="0.25">
      <c r="H476" s="70" t="str">
        <f>IF(G476="","",VLOOKUP(G476,ICondition!$A$2:$B$50, 2, 0))</f>
        <v/>
      </c>
      <c r="J476" s="70" t="str">
        <f>IFERROR(VLOOKUP(I476, LetterStyle!$A$2:$B$50, 2, 0),"")</f>
        <v/>
      </c>
      <c r="L476" s="70" t="str">
        <f>IFERROR(VLOOKUP(K476, LetterStyle!$A$2:$B$50, 2, 0),"")</f>
        <v/>
      </c>
      <c r="N476" s="70" t="str">
        <f>IFERROR(VLOOKUP(M476, LetterStyle!$A$2:$B$50, 2, 0),"")</f>
        <v/>
      </c>
      <c r="P476" s="70" t="str">
        <f>IFERROR(VLOOKUP(O476, LetterStyle!$A$2:$B$50, 2, 0),"")</f>
        <v/>
      </c>
    </row>
    <row r="477" spans="8:16" ht="15" customHeight="1" x14ac:dyDescent="0.25">
      <c r="H477" s="70" t="str">
        <f>IF(G477="","",VLOOKUP(G477,ICondition!$A$2:$B$50, 2, 0))</f>
        <v/>
      </c>
      <c r="J477" s="70" t="str">
        <f>IFERROR(VLOOKUP(I477, LetterStyle!$A$2:$B$50, 2, 0),"")</f>
        <v/>
      </c>
      <c r="L477" s="70" t="str">
        <f>IFERROR(VLOOKUP(K477, LetterStyle!$A$2:$B$50, 2, 0),"")</f>
        <v/>
      </c>
      <c r="N477" s="70" t="str">
        <f>IFERROR(VLOOKUP(M477, LetterStyle!$A$2:$B$50, 2, 0),"")</f>
        <v/>
      </c>
      <c r="P477" s="70" t="str">
        <f>IFERROR(VLOOKUP(O477, LetterStyle!$A$2:$B$50, 2, 0),"")</f>
        <v/>
      </c>
    </row>
    <row r="478" spans="8:16" ht="15" customHeight="1" x14ac:dyDescent="0.25">
      <c r="H478" s="70" t="str">
        <f>IF(G478="","",VLOOKUP(G478,ICondition!$A$2:$B$50, 2, 0))</f>
        <v/>
      </c>
      <c r="J478" s="70" t="str">
        <f>IFERROR(VLOOKUP(I478, LetterStyle!$A$2:$B$50, 2, 0),"")</f>
        <v/>
      </c>
      <c r="L478" s="70" t="str">
        <f>IFERROR(VLOOKUP(K478, LetterStyle!$A$2:$B$50, 2, 0),"")</f>
        <v/>
      </c>
      <c r="N478" s="70" t="str">
        <f>IFERROR(VLOOKUP(M478, LetterStyle!$A$2:$B$50, 2, 0),"")</f>
        <v/>
      </c>
      <c r="P478" s="70" t="str">
        <f>IFERROR(VLOOKUP(O478, LetterStyle!$A$2:$B$50, 2, 0),"")</f>
        <v/>
      </c>
    </row>
    <row r="479" spans="8:16" ht="15" customHeight="1" x14ac:dyDescent="0.25">
      <c r="H479" s="70" t="str">
        <f>IF(G479="","",VLOOKUP(G479,ICondition!$A$2:$B$50, 2, 0))</f>
        <v/>
      </c>
      <c r="J479" s="70" t="str">
        <f>IFERROR(VLOOKUP(I479, LetterStyle!$A$2:$B$50, 2, 0),"")</f>
        <v/>
      </c>
      <c r="L479" s="70" t="str">
        <f>IFERROR(VLOOKUP(K479, LetterStyle!$A$2:$B$50, 2, 0),"")</f>
        <v/>
      </c>
      <c r="N479" s="70" t="str">
        <f>IFERROR(VLOOKUP(M479, LetterStyle!$A$2:$B$50, 2, 0),"")</f>
        <v/>
      </c>
      <c r="P479" s="70" t="str">
        <f>IFERROR(VLOOKUP(O479, LetterStyle!$A$2:$B$50, 2, 0),"")</f>
        <v/>
      </c>
    </row>
    <row r="480" spans="8:16" ht="15" customHeight="1" x14ac:dyDescent="0.25">
      <c r="H480" s="70" t="str">
        <f>IF(G480="","",VLOOKUP(G480,ICondition!$A$2:$B$50, 2, 0))</f>
        <v/>
      </c>
      <c r="J480" s="70" t="str">
        <f>IFERROR(VLOOKUP(I480, LetterStyle!$A$2:$B$50, 2, 0),"")</f>
        <v/>
      </c>
      <c r="L480" s="70" t="str">
        <f>IFERROR(VLOOKUP(K480, LetterStyle!$A$2:$B$50, 2, 0),"")</f>
        <v/>
      </c>
      <c r="N480" s="70" t="str">
        <f>IFERROR(VLOOKUP(M480, LetterStyle!$A$2:$B$50, 2, 0),"")</f>
        <v/>
      </c>
      <c r="P480" s="70" t="str">
        <f>IFERROR(VLOOKUP(O480, LetterStyle!$A$2:$B$50, 2, 0),"")</f>
        <v/>
      </c>
    </row>
    <row r="481" spans="8:16" ht="15" customHeight="1" x14ac:dyDescent="0.25">
      <c r="H481" s="70" t="str">
        <f>IF(G481="","",VLOOKUP(G481,ICondition!$A$2:$B$50, 2, 0))</f>
        <v/>
      </c>
      <c r="J481" s="70" t="str">
        <f>IFERROR(VLOOKUP(I481, LetterStyle!$A$2:$B$50, 2, 0),"")</f>
        <v/>
      </c>
      <c r="L481" s="70" t="str">
        <f>IFERROR(VLOOKUP(K481, LetterStyle!$A$2:$B$50, 2, 0),"")</f>
        <v/>
      </c>
      <c r="N481" s="70" t="str">
        <f>IFERROR(VLOOKUP(M481, LetterStyle!$A$2:$B$50, 2, 0),"")</f>
        <v/>
      </c>
      <c r="P481" s="70" t="str">
        <f>IFERROR(VLOOKUP(O481, LetterStyle!$A$2:$B$50, 2, 0),"")</f>
        <v/>
      </c>
    </row>
    <row r="482" spans="8:16" ht="15" customHeight="1" x14ac:dyDescent="0.25">
      <c r="H482" s="70" t="str">
        <f>IF(G482="","",VLOOKUP(G482,ICondition!$A$2:$B$50, 2, 0))</f>
        <v/>
      </c>
      <c r="J482" s="70" t="str">
        <f>IFERROR(VLOOKUP(I482, LetterStyle!$A$2:$B$50, 2, 0),"")</f>
        <v/>
      </c>
      <c r="L482" s="70" t="str">
        <f>IFERROR(VLOOKUP(K482, LetterStyle!$A$2:$B$50, 2, 0),"")</f>
        <v/>
      </c>
      <c r="N482" s="70" t="str">
        <f>IFERROR(VLOOKUP(M482, LetterStyle!$A$2:$B$50, 2, 0),"")</f>
        <v/>
      </c>
      <c r="P482" s="70" t="str">
        <f>IFERROR(VLOOKUP(O482, LetterStyle!$A$2:$B$50, 2, 0),"")</f>
        <v/>
      </c>
    </row>
    <row r="483" spans="8:16" ht="15" customHeight="1" x14ac:dyDescent="0.25">
      <c r="H483" s="70" t="str">
        <f>IF(G483="","",VLOOKUP(G483,ICondition!$A$2:$B$50, 2, 0))</f>
        <v/>
      </c>
      <c r="J483" s="70" t="str">
        <f>IFERROR(VLOOKUP(I483, LetterStyle!$A$2:$B$50, 2, 0),"")</f>
        <v/>
      </c>
      <c r="L483" s="70" t="str">
        <f>IFERROR(VLOOKUP(K483, LetterStyle!$A$2:$B$50, 2, 0),"")</f>
        <v/>
      </c>
      <c r="N483" s="70" t="str">
        <f>IFERROR(VLOOKUP(M483, LetterStyle!$A$2:$B$50, 2, 0),"")</f>
        <v/>
      </c>
      <c r="P483" s="70" t="str">
        <f>IFERROR(VLOOKUP(O483, LetterStyle!$A$2:$B$50, 2, 0),"")</f>
        <v/>
      </c>
    </row>
    <row r="484" spans="8:16" ht="15" customHeight="1" x14ac:dyDescent="0.25">
      <c r="H484" s="70" t="str">
        <f>IF(G484="","",VLOOKUP(G484,ICondition!$A$2:$B$50, 2, 0))</f>
        <v/>
      </c>
      <c r="J484" s="70" t="str">
        <f>IFERROR(VLOOKUP(I484, LetterStyle!$A$2:$B$50, 2, 0),"")</f>
        <v/>
      </c>
      <c r="L484" s="70" t="str">
        <f>IFERROR(VLOOKUP(K484, LetterStyle!$A$2:$B$50, 2, 0),"")</f>
        <v/>
      </c>
      <c r="N484" s="70" t="str">
        <f>IFERROR(VLOOKUP(M484, LetterStyle!$A$2:$B$50, 2, 0),"")</f>
        <v/>
      </c>
      <c r="P484" s="70" t="str">
        <f>IFERROR(VLOOKUP(O484, LetterStyle!$A$2:$B$50, 2, 0),"")</f>
        <v/>
      </c>
    </row>
    <row r="485" spans="8:16" ht="15" customHeight="1" x14ac:dyDescent="0.25">
      <c r="H485" s="70" t="str">
        <f>IF(G485="","",VLOOKUP(G485,ICondition!$A$2:$B$50, 2, 0))</f>
        <v/>
      </c>
      <c r="J485" s="70" t="str">
        <f>IFERROR(VLOOKUP(I485, LetterStyle!$A$2:$B$50, 2, 0),"")</f>
        <v/>
      </c>
      <c r="L485" s="70" t="str">
        <f>IFERROR(VLOOKUP(K485, LetterStyle!$A$2:$B$50, 2, 0),"")</f>
        <v/>
      </c>
      <c r="N485" s="70" t="str">
        <f>IFERROR(VLOOKUP(M485, LetterStyle!$A$2:$B$50, 2, 0),"")</f>
        <v/>
      </c>
      <c r="P485" s="70" t="str">
        <f>IFERROR(VLOOKUP(O485, LetterStyle!$A$2:$B$50, 2, 0),"")</f>
        <v/>
      </c>
    </row>
    <row r="486" spans="8:16" ht="15" customHeight="1" x14ac:dyDescent="0.25">
      <c r="H486" s="70" t="str">
        <f>IF(G486="","",VLOOKUP(G486,ICondition!$A$2:$B$50, 2, 0))</f>
        <v/>
      </c>
      <c r="J486" s="70" t="str">
        <f>IFERROR(VLOOKUP(I486, LetterStyle!$A$2:$B$50, 2, 0),"")</f>
        <v/>
      </c>
      <c r="L486" s="70" t="str">
        <f>IFERROR(VLOOKUP(K486, LetterStyle!$A$2:$B$50, 2, 0),"")</f>
        <v/>
      </c>
      <c r="N486" s="70" t="str">
        <f>IFERROR(VLOOKUP(M486, LetterStyle!$A$2:$B$50, 2, 0),"")</f>
        <v/>
      </c>
      <c r="P486" s="70" t="str">
        <f>IFERROR(VLOOKUP(O486, LetterStyle!$A$2:$B$50, 2, 0),"")</f>
        <v/>
      </c>
    </row>
    <row r="487" spans="8:16" ht="15" customHeight="1" x14ac:dyDescent="0.25">
      <c r="H487" s="70" t="str">
        <f>IF(G487="","",VLOOKUP(G487,ICondition!$A$2:$B$50, 2, 0))</f>
        <v/>
      </c>
      <c r="J487" s="70" t="str">
        <f>IFERROR(VLOOKUP(I487, LetterStyle!$A$2:$B$50, 2, 0),"")</f>
        <v/>
      </c>
      <c r="L487" s="70" t="str">
        <f>IFERROR(VLOOKUP(K487, LetterStyle!$A$2:$B$50, 2, 0),"")</f>
        <v/>
      </c>
      <c r="N487" s="70" t="str">
        <f>IFERROR(VLOOKUP(M487, LetterStyle!$A$2:$B$50, 2, 0),"")</f>
        <v/>
      </c>
      <c r="P487" s="70" t="str">
        <f>IFERROR(VLOOKUP(O487, LetterStyle!$A$2:$B$50, 2, 0),"")</f>
        <v/>
      </c>
    </row>
    <row r="488" spans="8:16" ht="15" customHeight="1" x14ac:dyDescent="0.25">
      <c r="H488" s="70" t="str">
        <f>IF(G488="","",VLOOKUP(G488,ICondition!$A$2:$B$50, 2, 0))</f>
        <v/>
      </c>
      <c r="J488" s="70" t="str">
        <f>IFERROR(VLOOKUP(I488, LetterStyle!$A$2:$B$50, 2, 0),"")</f>
        <v/>
      </c>
      <c r="L488" s="70" t="str">
        <f>IFERROR(VLOOKUP(K488, LetterStyle!$A$2:$B$50, 2, 0),"")</f>
        <v/>
      </c>
      <c r="N488" s="70" t="str">
        <f>IFERROR(VLOOKUP(M488, LetterStyle!$A$2:$B$50, 2, 0),"")</f>
        <v/>
      </c>
      <c r="P488" s="70" t="str">
        <f>IFERROR(VLOOKUP(O488, LetterStyle!$A$2:$B$50, 2, 0),"")</f>
        <v/>
      </c>
    </row>
    <row r="489" spans="8:16" ht="15" customHeight="1" x14ac:dyDescent="0.25">
      <c r="H489" s="70" t="str">
        <f>IF(G489="","",VLOOKUP(G489,ICondition!$A$2:$B$50, 2, 0))</f>
        <v/>
      </c>
      <c r="J489" s="70" t="str">
        <f>IFERROR(VLOOKUP(I489, LetterStyle!$A$2:$B$50, 2, 0),"")</f>
        <v/>
      </c>
      <c r="L489" s="70" t="str">
        <f>IFERROR(VLOOKUP(K489, LetterStyle!$A$2:$B$50, 2, 0),"")</f>
        <v/>
      </c>
      <c r="N489" s="70" t="str">
        <f>IFERROR(VLOOKUP(M489, LetterStyle!$A$2:$B$50, 2, 0),"")</f>
        <v/>
      </c>
      <c r="P489" s="70" t="str">
        <f>IFERROR(VLOOKUP(O489, LetterStyle!$A$2:$B$50, 2, 0),"")</f>
        <v/>
      </c>
    </row>
    <row r="490" spans="8:16" ht="15" customHeight="1" x14ac:dyDescent="0.25">
      <c r="H490" s="70" t="str">
        <f>IF(G490="","",VLOOKUP(G490,ICondition!$A$2:$B$50, 2, 0))</f>
        <v/>
      </c>
      <c r="J490" s="70" t="str">
        <f>IFERROR(VLOOKUP(I490, LetterStyle!$A$2:$B$50, 2, 0),"")</f>
        <v/>
      </c>
      <c r="L490" s="70" t="str">
        <f>IFERROR(VLOOKUP(K490, LetterStyle!$A$2:$B$50, 2, 0),"")</f>
        <v/>
      </c>
      <c r="N490" s="70" t="str">
        <f>IFERROR(VLOOKUP(M490, LetterStyle!$A$2:$B$50, 2, 0),"")</f>
        <v/>
      </c>
      <c r="P490" s="70" t="str">
        <f>IFERROR(VLOOKUP(O490, LetterStyle!$A$2:$B$50, 2, 0),"")</f>
        <v/>
      </c>
    </row>
    <row r="491" spans="8:16" ht="15" customHeight="1" x14ac:dyDescent="0.25">
      <c r="H491" s="70" t="str">
        <f>IF(G491="","",VLOOKUP(G491,ICondition!$A$2:$B$50, 2, 0))</f>
        <v/>
      </c>
      <c r="J491" s="70" t="str">
        <f>IFERROR(VLOOKUP(I491, LetterStyle!$A$2:$B$50, 2, 0),"")</f>
        <v/>
      </c>
      <c r="L491" s="70" t="str">
        <f>IFERROR(VLOOKUP(K491, LetterStyle!$A$2:$B$50, 2, 0),"")</f>
        <v/>
      </c>
      <c r="N491" s="70" t="str">
        <f>IFERROR(VLOOKUP(M491, LetterStyle!$A$2:$B$50, 2, 0),"")</f>
        <v/>
      </c>
      <c r="P491" s="70" t="str">
        <f>IFERROR(VLOOKUP(O491, LetterStyle!$A$2:$B$50, 2, 0),"")</f>
        <v/>
      </c>
    </row>
    <row r="492" spans="8:16" ht="15" customHeight="1" x14ac:dyDescent="0.25">
      <c r="H492" s="70" t="str">
        <f>IF(G492="","",VLOOKUP(G492,ICondition!$A$2:$B$50, 2, 0))</f>
        <v/>
      </c>
      <c r="J492" s="70" t="str">
        <f>IFERROR(VLOOKUP(I492, LetterStyle!$A$2:$B$50, 2, 0),"")</f>
        <v/>
      </c>
      <c r="L492" s="70" t="str">
        <f>IFERROR(VLOOKUP(K492, LetterStyle!$A$2:$B$50, 2, 0),"")</f>
        <v/>
      </c>
      <c r="N492" s="70" t="str">
        <f>IFERROR(VLOOKUP(M492, LetterStyle!$A$2:$B$50, 2, 0),"")</f>
        <v/>
      </c>
      <c r="P492" s="70" t="str">
        <f>IFERROR(VLOOKUP(O492, LetterStyle!$A$2:$B$50, 2, 0),"")</f>
        <v/>
      </c>
    </row>
    <row r="493" spans="8:16" ht="15" customHeight="1" x14ac:dyDescent="0.25">
      <c r="H493" s="70" t="str">
        <f>IF(G493="","",VLOOKUP(G493,ICondition!$A$2:$B$50, 2, 0))</f>
        <v/>
      </c>
      <c r="J493" s="70" t="str">
        <f>IFERROR(VLOOKUP(I493, LetterStyle!$A$2:$B$50, 2, 0),"")</f>
        <v/>
      </c>
      <c r="L493" s="70" t="str">
        <f>IFERROR(VLOOKUP(K493, LetterStyle!$A$2:$B$50, 2, 0),"")</f>
        <v/>
      </c>
      <c r="N493" s="70" t="str">
        <f>IFERROR(VLOOKUP(M493, LetterStyle!$A$2:$B$50, 2, 0),"")</f>
        <v/>
      </c>
      <c r="P493" s="70" t="str">
        <f>IFERROR(VLOOKUP(O493, LetterStyle!$A$2:$B$50, 2, 0),"")</f>
        <v/>
      </c>
    </row>
    <row r="494" spans="8:16" ht="15" customHeight="1" x14ac:dyDescent="0.25">
      <c r="H494" s="70" t="str">
        <f>IF(G494="","",VLOOKUP(G494,ICondition!$A$2:$B$50, 2, 0))</f>
        <v/>
      </c>
      <c r="J494" s="70" t="str">
        <f>IFERROR(VLOOKUP(I494, LetterStyle!$A$2:$B$50, 2, 0),"")</f>
        <v/>
      </c>
      <c r="L494" s="70" t="str">
        <f>IFERROR(VLOOKUP(K494, LetterStyle!$A$2:$B$50, 2, 0),"")</f>
        <v/>
      </c>
      <c r="N494" s="70" t="str">
        <f>IFERROR(VLOOKUP(M494, LetterStyle!$A$2:$B$50, 2, 0),"")</f>
        <v/>
      </c>
      <c r="P494" s="70" t="str">
        <f>IFERROR(VLOOKUP(O494, LetterStyle!$A$2:$B$50, 2, 0),"")</f>
        <v/>
      </c>
    </row>
    <row r="495" spans="8:16" ht="15" customHeight="1" x14ac:dyDescent="0.25">
      <c r="H495" s="70" t="str">
        <f>IF(G495="","",VLOOKUP(G495,ICondition!$A$2:$B$50, 2, 0))</f>
        <v/>
      </c>
      <c r="J495" s="70" t="str">
        <f>IFERROR(VLOOKUP(I495, LetterStyle!$A$2:$B$50, 2, 0),"")</f>
        <v/>
      </c>
      <c r="L495" s="70" t="str">
        <f>IFERROR(VLOOKUP(K495, LetterStyle!$A$2:$B$50, 2, 0),"")</f>
        <v/>
      </c>
      <c r="N495" s="70" t="str">
        <f>IFERROR(VLOOKUP(M495, LetterStyle!$A$2:$B$50, 2, 0),"")</f>
        <v/>
      </c>
      <c r="P495" s="70" t="str">
        <f>IFERROR(VLOOKUP(O495, LetterStyle!$A$2:$B$50, 2, 0),"")</f>
        <v/>
      </c>
    </row>
    <row r="496" spans="8:16" ht="15" customHeight="1" x14ac:dyDescent="0.25">
      <c r="H496" s="70" t="str">
        <f>IF(G496="","",VLOOKUP(G496,ICondition!$A$2:$B$50, 2, 0))</f>
        <v/>
      </c>
      <c r="J496" s="70" t="str">
        <f>IFERROR(VLOOKUP(I496, LetterStyle!$A$2:$B$50, 2, 0),"")</f>
        <v/>
      </c>
      <c r="L496" s="70" t="str">
        <f>IFERROR(VLOOKUP(K496, LetterStyle!$A$2:$B$50, 2, 0),"")</f>
        <v/>
      </c>
      <c r="N496" s="70" t="str">
        <f>IFERROR(VLOOKUP(M496, LetterStyle!$A$2:$B$50, 2, 0),"")</f>
        <v/>
      </c>
      <c r="P496" s="70" t="str">
        <f>IFERROR(VLOOKUP(O496, LetterStyle!$A$2:$B$50, 2, 0),"")</f>
        <v/>
      </c>
    </row>
    <row r="497" spans="8:16" ht="15" customHeight="1" x14ac:dyDescent="0.25">
      <c r="H497" s="70" t="str">
        <f>IF(G497="","",VLOOKUP(G497,ICondition!$A$2:$B$50, 2, 0))</f>
        <v/>
      </c>
      <c r="J497" s="70" t="str">
        <f>IFERROR(VLOOKUP(I497, LetterStyle!$A$2:$B$50, 2, 0),"")</f>
        <v/>
      </c>
      <c r="L497" s="70" t="str">
        <f>IFERROR(VLOOKUP(K497, LetterStyle!$A$2:$B$50, 2, 0),"")</f>
        <v/>
      </c>
      <c r="N497" s="70" t="str">
        <f>IFERROR(VLOOKUP(M497, LetterStyle!$A$2:$B$50, 2, 0),"")</f>
        <v/>
      </c>
      <c r="P497" s="70" t="str">
        <f>IFERROR(VLOOKUP(O497, LetterStyle!$A$2:$B$50, 2, 0),"")</f>
        <v/>
      </c>
    </row>
    <row r="498" spans="8:16" ht="15" customHeight="1" x14ac:dyDescent="0.25">
      <c r="H498" s="70" t="str">
        <f>IF(G498="","",VLOOKUP(G498,ICondition!$A$2:$B$50, 2, 0))</f>
        <v/>
      </c>
      <c r="J498" s="70" t="str">
        <f>IFERROR(VLOOKUP(I498, LetterStyle!$A$2:$B$50, 2, 0),"")</f>
        <v/>
      </c>
      <c r="L498" s="70" t="str">
        <f>IFERROR(VLOOKUP(K498, LetterStyle!$A$2:$B$50, 2, 0),"")</f>
        <v/>
      </c>
      <c r="N498" s="70" t="str">
        <f>IFERROR(VLOOKUP(M498, LetterStyle!$A$2:$B$50, 2, 0),"")</f>
        <v/>
      </c>
      <c r="P498" s="70" t="str">
        <f>IFERROR(VLOOKUP(O498, LetterStyle!$A$2:$B$50, 2, 0),"")</f>
        <v/>
      </c>
    </row>
    <row r="499" spans="8:16" ht="15" customHeight="1" x14ac:dyDescent="0.25">
      <c r="H499" s="70" t="str">
        <f>IF(G499="","",VLOOKUP(G499,ICondition!$A$2:$B$50, 2, 0))</f>
        <v/>
      </c>
      <c r="J499" s="70" t="str">
        <f>IFERROR(VLOOKUP(I499, LetterStyle!$A$2:$B$50, 2, 0),"")</f>
        <v/>
      </c>
      <c r="L499" s="70" t="str">
        <f>IFERROR(VLOOKUP(K499, LetterStyle!$A$2:$B$50, 2, 0),"")</f>
        <v/>
      </c>
      <c r="N499" s="70" t="str">
        <f>IFERROR(VLOOKUP(M499, LetterStyle!$A$2:$B$50, 2, 0),"")</f>
        <v/>
      </c>
      <c r="P499" s="70" t="str">
        <f>IFERROR(VLOOKUP(O499, LetterStyle!$A$2:$B$50, 2, 0),"")</f>
        <v/>
      </c>
    </row>
    <row r="500" spans="8:16" ht="15" customHeight="1" x14ac:dyDescent="0.25">
      <c r="H500" s="70" t="str">
        <f>IF(G500="","",VLOOKUP(G500,ICondition!$A$2:$B$50, 2, 0))</f>
        <v/>
      </c>
      <c r="J500" s="70" t="str">
        <f>IFERROR(VLOOKUP(I500, LetterStyle!$A$2:$B$50, 2, 0),"")</f>
        <v/>
      </c>
      <c r="L500" s="70" t="str">
        <f>IFERROR(VLOOKUP(K500, LetterStyle!$A$2:$B$50, 2, 0),"")</f>
        <v/>
      </c>
      <c r="N500" s="70" t="str">
        <f>IFERROR(VLOOKUP(M500, LetterStyle!$A$2:$B$50, 2, 0),"")</f>
        <v/>
      </c>
      <c r="P500" s="70" t="str">
        <f>IFERROR(VLOOKUP(O500, LetterStyle!$A$2:$B$50, 2, 0),"")</f>
        <v/>
      </c>
    </row>
    <row r="501" spans="8:16" ht="15" customHeight="1" x14ac:dyDescent="0.25">
      <c r="H501" s="70" t="str">
        <f>IF(G501="","",VLOOKUP(G501,ICondition!$A$2:$B$50, 2, 0))</f>
        <v/>
      </c>
      <c r="J501" s="70" t="str">
        <f>IFERROR(VLOOKUP(I501, LetterStyle!$A$2:$B$50, 2, 0),"")</f>
        <v/>
      </c>
      <c r="L501" s="70" t="str">
        <f>IFERROR(VLOOKUP(K501, LetterStyle!$A$2:$B$50, 2, 0),"")</f>
        <v/>
      </c>
      <c r="N501" s="70" t="str">
        <f>IFERROR(VLOOKUP(M501, LetterStyle!$A$2:$B$50, 2, 0),"")</f>
        <v/>
      </c>
      <c r="P501" s="70" t="str">
        <f>IFERROR(VLOOKUP(O501, LetterStyle!$A$2:$B$50, 2, 0),"")</f>
        <v/>
      </c>
    </row>
    <row r="502" spans="8:16" ht="15" customHeight="1" x14ac:dyDescent="0.25">
      <c r="H502" s="70" t="str">
        <f>IF(G502="","",VLOOKUP(G502,ICondition!$A$2:$B$50, 2, 0))</f>
        <v/>
      </c>
      <c r="J502" s="70" t="str">
        <f>IFERROR(VLOOKUP(I502, LetterStyle!$A$2:$B$50, 2, 0),"")</f>
        <v/>
      </c>
      <c r="L502" s="70" t="str">
        <f>IFERROR(VLOOKUP(K502, LetterStyle!$A$2:$B$50, 2, 0),"")</f>
        <v/>
      </c>
      <c r="N502" s="70" t="str">
        <f>IFERROR(VLOOKUP(M502, LetterStyle!$A$2:$B$50, 2, 0),"")</f>
        <v/>
      </c>
      <c r="P502" s="70" t="str">
        <f>IFERROR(VLOOKUP(O502, LetterStyle!$A$2:$B$50, 2, 0),"")</f>
        <v/>
      </c>
    </row>
    <row r="503" spans="8:16" ht="15" customHeight="1" x14ac:dyDescent="0.25">
      <c r="H503" s="70" t="str">
        <f>IF(G503="","",VLOOKUP(G503,ICondition!$A$2:$B$50, 2, 0))</f>
        <v/>
      </c>
      <c r="J503" s="70" t="str">
        <f>IFERROR(VLOOKUP(I503, LetterStyle!$A$2:$B$50, 2, 0),"")</f>
        <v/>
      </c>
      <c r="L503" s="70" t="str">
        <f>IFERROR(VLOOKUP(K503, LetterStyle!$A$2:$B$50, 2, 0),"")</f>
        <v/>
      </c>
      <c r="N503" s="70" t="str">
        <f>IFERROR(VLOOKUP(M503, LetterStyle!$A$2:$B$50, 2, 0),"")</f>
        <v/>
      </c>
      <c r="P503" s="70" t="str">
        <f>IFERROR(VLOOKUP(O503, LetterStyle!$A$2:$B$50, 2, 0),"")</f>
        <v/>
      </c>
    </row>
    <row r="504" spans="8:16" ht="15" customHeight="1" x14ac:dyDescent="0.25">
      <c r="H504" s="70" t="str">
        <f>IF(G504="","",VLOOKUP(G504,ICondition!$A$2:$B$50, 2, 0))</f>
        <v/>
      </c>
      <c r="J504" s="70" t="str">
        <f>IFERROR(VLOOKUP(I504, LetterStyle!$A$2:$B$50, 2, 0),"")</f>
        <v/>
      </c>
      <c r="L504" s="70" t="str">
        <f>IFERROR(VLOOKUP(K504, LetterStyle!$A$2:$B$50, 2, 0),"")</f>
        <v/>
      </c>
      <c r="N504" s="70" t="str">
        <f>IFERROR(VLOOKUP(M504, LetterStyle!$A$2:$B$50, 2, 0),"")</f>
        <v/>
      </c>
      <c r="P504" s="70" t="str">
        <f>IFERROR(VLOOKUP(O504, LetterStyle!$A$2:$B$50, 2, 0),"")</f>
        <v/>
      </c>
    </row>
    <row r="505" spans="8:16" ht="15" customHeight="1" x14ac:dyDescent="0.25">
      <c r="H505" s="70" t="str">
        <f>IF(G505="","",VLOOKUP(G505,ICondition!$A$2:$B$50, 2, 0))</f>
        <v/>
      </c>
      <c r="J505" s="70" t="str">
        <f>IFERROR(VLOOKUP(I505, LetterStyle!$A$2:$B$50, 2, 0),"")</f>
        <v/>
      </c>
      <c r="L505" s="70" t="str">
        <f>IFERROR(VLOOKUP(K505, LetterStyle!$A$2:$B$50, 2, 0),"")</f>
        <v/>
      </c>
      <c r="N505" s="70" t="str">
        <f>IFERROR(VLOOKUP(M505, LetterStyle!$A$2:$B$50, 2, 0),"")</f>
        <v/>
      </c>
      <c r="P505" s="70" t="str">
        <f>IFERROR(VLOOKUP(O505, LetterStyle!$A$2:$B$50, 2, 0),"")</f>
        <v/>
      </c>
    </row>
    <row r="506" spans="8:16" ht="15" customHeight="1" x14ac:dyDescent="0.25">
      <c r="H506" s="70" t="str">
        <f>IF(G506="","",VLOOKUP(G506,ICondition!$A$2:$B$50, 2, 0))</f>
        <v/>
      </c>
      <c r="J506" s="70" t="str">
        <f>IFERROR(VLOOKUP(I506, LetterStyle!$A$2:$B$50, 2, 0),"")</f>
        <v/>
      </c>
      <c r="L506" s="70" t="str">
        <f>IFERROR(VLOOKUP(K506, LetterStyle!$A$2:$B$50, 2, 0),"")</f>
        <v/>
      </c>
      <c r="N506" s="70" t="str">
        <f>IFERROR(VLOOKUP(M506, LetterStyle!$A$2:$B$50, 2, 0),"")</f>
        <v/>
      </c>
      <c r="P506" s="70" t="str">
        <f>IFERROR(VLOOKUP(O506, LetterStyle!$A$2:$B$50, 2, 0),"")</f>
        <v/>
      </c>
    </row>
    <row r="507" spans="8:16" ht="15" customHeight="1" x14ac:dyDescent="0.25">
      <c r="H507" s="70" t="str">
        <f>IF(G507="","",VLOOKUP(G507,ICondition!$A$2:$B$50, 2, 0))</f>
        <v/>
      </c>
      <c r="J507" s="70" t="str">
        <f>IFERROR(VLOOKUP(I507, LetterStyle!$A$2:$B$50, 2, 0),"")</f>
        <v/>
      </c>
      <c r="L507" s="70" t="str">
        <f>IFERROR(VLOOKUP(K507, LetterStyle!$A$2:$B$50, 2, 0),"")</f>
        <v/>
      </c>
      <c r="N507" s="70" t="str">
        <f>IFERROR(VLOOKUP(M507, LetterStyle!$A$2:$B$50, 2, 0),"")</f>
        <v/>
      </c>
      <c r="P507" s="70" t="str">
        <f>IFERROR(VLOOKUP(O507, LetterStyle!$A$2:$B$50, 2, 0),"")</f>
        <v/>
      </c>
    </row>
    <row r="508" spans="8:16" ht="15" customHeight="1" x14ac:dyDescent="0.25">
      <c r="H508" s="70" t="str">
        <f>IF(G508="","",VLOOKUP(G508,ICondition!$A$2:$B$50, 2, 0))</f>
        <v/>
      </c>
      <c r="J508" s="70" t="str">
        <f>IFERROR(VLOOKUP(I508, LetterStyle!$A$2:$B$50, 2, 0),"")</f>
        <v/>
      </c>
      <c r="L508" s="70" t="str">
        <f>IFERROR(VLOOKUP(K508, LetterStyle!$A$2:$B$50, 2, 0),"")</f>
        <v/>
      </c>
      <c r="N508" s="70" t="str">
        <f>IFERROR(VLOOKUP(M508, LetterStyle!$A$2:$B$50, 2, 0),"")</f>
        <v/>
      </c>
      <c r="P508" s="70" t="str">
        <f>IFERROR(VLOOKUP(O508, LetterStyle!$A$2:$B$50, 2, 0),"")</f>
        <v/>
      </c>
    </row>
    <row r="509" spans="8:16" ht="15" customHeight="1" x14ac:dyDescent="0.25">
      <c r="H509" s="70" t="str">
        <f>IF(G509="","",VLOOKUP(G509,ICondition!$A$2:$B$50, 2, 0))</f>
        <v/>
      </c>
      <c r="J509" s="70" t="str">
        <f>IFERROR(VLOOKUP(I509, LetterStyle!$A$2:$B$50, 2, 0),"")</f>
        <v/>
      </c>
      <c r="L509" s="70" t="str">
        <f>IFERROR(VLOOKUP(K509, LetterStyle!$A$2:$B$50, 2, 0),"")</f>
        <v/>
      </c>
      <c r="N509" s="70" t="str">
        <f>IFERROR(VLOOKUP(M509, LetterStyle!$A$2:$B$50, 2, 0),"")</f>
        <v/>
      </c>
      <c r="P509" s="70" t="str">
        <f>IFERROR(VLOOKUP(O509, LetterStyle!$A$2:$B$50, 2, 0),"")</f>
        <v/>
      </c>
    </row>
    <row r="510" spans="8:16" ht="15" customHeight="1" x14ac:dyDescent="0.25">
      <c r="H510" s="70" t="str">
        <f>IF(G510="","",VLOOKUP(G510,ICondition!$A$2:$B$50, 2, 0))</f>
        <v/>
      </c>
      <c r="J510" s="70" t="str">
        <f>IFERROR(VLOOKUP(I510, LetterStyle!$A$2:$B$50, 2, 0),"")</f>
        <v/>
      </c>
      <c r="L510" s="70" t="str">
        <f>IFERROR(VLOOKUP(K510, LetterStyle!$A$2:$B$50, 2, 0),"")</f>
        <v/>
      </c>
      <c r="N510" s="70" t="str">
        <f>IFERROR(VLOOKUP(M510, LetterStyle!$A$2:$B$50, 2, 0),"")</f>
        <v/>
      </c>
      <c r="P510" s="70" t="str">
        <f>IFERROR(VLOOKUP(O510, LetterStyle!$A$2:$B$50, 2, 0),"")</f>
        <v/>
      </c>
    </row>
    <row r="511" spans="8:16" ht="15" customHeight="1" x14ac:dyDescent="0.25">
      <c r="H511" s="70" t="str">
        <f>IF(G511="","",VLOOKUP(G511,ICondition!$A$2:$B$50, 2, 0))</f>
        <v/>
      </c>
      <c r="J511" s="70" t="str">
        <f>IFERROR(VLOOKUP(I511, LetterStyle!$A$2:$B$50, 2, 0),"")</f>
        <v/>
      </c>
      <c r="L511" s="70" t="str">
        <f>IFERROR(VLOOKUP(K511, LetterStyle!$A$2:$B$50, 2, 0),"")</f>
        <v/>
      </c>
      <c r="N511" s="70" t="str">
        <f>IFERROR(VLOOKUP(M511, LetterStyle!$A$2:$B$50, 2, 0),"")</f>
        <v/>
      </c>
      <c r="P511" s="70" t="str">
        <f>IFERROR(VLOOKUP(O511, LetterStyle!$A$2:$B$50, 2, 0),"")</f>
        <v/>
      </c>
    </row>
    <row r="512" spans="8:16" ht="15" customHeight="1" x14ac:dyDescent="0.25">
      <c r="H512" s="70" t="str">
        <f>IF(G512="","",VLOOKUP(G512,ICondition!$A$2:$B$50, 2, 0))</f>
        <v/>
      </c>
      <c r="J512" s="70" t="str">
        <f>IFERROR(VLOOKUP(I512, LetterStyle!$A$2:$B$50, 2, 0),"")</f>
        <v/>
      </c>
      <c r="L512" s="70" t="str">
        <f>IFERROR(VLOOKUP(K512, LetterStyle!$A$2:$B$50, 2, 0),"")</f>
        <v/>
      </c>
      <c r="N512" s="70" t="str">
        <f>IFERROR(VLOOKUP(M512, LetterStyle!$A$2:$B$50, 2, 0),"")</f>
        <v/>
      </c>
      <c r="P512" s="70" t="str">
        <f>IFERROR(VLOOKUP(O512, LetterStyle!$A$2:$B$50, 2, 0),"")</f>
        <v/>
      </c>
    </row>
    <row r="513" spans="8:16" ht="15" customHeight="1" x14ac:dyDescent="0.25">
      <c r="H513" s="70" t="str">
        <f>IF(G513="","",VLOOKUP(G513,ICondition!$A$2:$B$50, 2, 0))</f>
        <v/>
      </c>
      <c r="J513" s="70" t="str">
        <f>IFERROR(VLOOKUP(I513, LetterStyle!$A$2:$B$50, 2, 0),"")</f>
        <v/>
      </c>
      <c r="L513" s="70" t="str">
        <f>IFERROR(VLOOKUP(K513, LetterStyle!$A$2:$B$50, 2, 0),"")</f>
        <v/>
      </c>
      <c r="N513" s="70" t="str">
        <f>IFERROR(VLOOKUP(M513, LetterStyle!$A$2:$B$50, 2, 0),"")</f>
        <v/>
      </c>
      <c r="P513" s="70" t="str">
        <f>IFERROR(VLOOKUP(O513, LetterStyle!$A$2:$B$50, 2, 0),"")</f>
        <v/>
      </c>
    </row>
    <row r="514" spans="8:16" ht="15" customHeight="1" x14ac:dyDescent="0.25">
      <c r="H514" s="70" t="str">
        <f>IF(G514="","",VLOOKUP(G514,ICondition!$A$2:$B$50, 2, 0))</f>
        <v/>
      </c>
      <c r="J514" s="70" t="str">
        <f>IFERROR(VLOOKUP(I514, LetterStyle!$A$2:$B$50, 2, 0),"")</f>
        <v/>
      </c>
      <c r="L514" s="70" t="str">
        <f>IFERROR(VLOOKUP(K514, LetterStyle!$A$2:$B$50, 2, 0),"")</f>
        <v/>
      </c>
      <c r="N514" s="70" t="str">
        <f>IFERROR(VLOOKUP(M514, LetterStyle!$A$2:$B$50, 2, 0),"")</f>
        <v/>
      </c>
      <c r="P514" s="70" t="str">
        <f>IFERROR(VLOOKUP(O514, LetterStyle!$A$2:$B$50, 2, 0),"")</f>
        <v/>
      </c>
    </row>
    <row r="515" spans="8:16" ht="15" customHeight="1" x14ac:dyDescent="0.25">
      <c r="H515" s="70" t="str">
        <f>IF(G515="","",VLOOKUP(G515,ICondition!$A$2:$B$50, 2, 0))</f>
        <v/>
      </c>
      <c r="J515" s="70" t="str">
        <f>IFERROR(VLOOKUP(I515, LetterStyle!$A$2:$B$50, 2, 0),"")</f>
        <v/>
      </c>
      <c r="L515" s="70" t="str">
        <f>IFERROR(VLOOKUP(K515, LetterStyle!$A$2:$B$50, 2, 0),"")</f>
        <v/>
      </c>
      <c r="N515" s="70" t="str">
        <f>IFERROR(VLOOKUP(M515, LetterStyle!$A$2:$B$50, 2, 0),"")</f>
        <v/>
      </c>
      <c r="P515" s="70" t="str">
        <f>IFERROR(VLOOKUP(O515, LetterStyle!$A$2:$B$50, 2, 0),"")</f>
        <v/>
      </c>
    </row>
    <row r="516" spans="8:16" ht="15" customHeight="1" x14ac:dyDescent="0.25">
      <c r="H516" s="70" t="str">
        <f>IF(G516="","",VLOOKUP(G516,ICondition!$A$2:$B$50, 2, 0))</f>
        <v/>
      </c>
      <c r="J516" s="70" t="str">
        <f>IFERROR(VLOOKUP(I516, LetterStyle!$A$2:$B$50, 2, 0),"")</f>
        <v/>
      </c>
      <c r="L516" s="70" t="str">
        <f>IFERROR(VLOOKUP(K516, LetterStyle!$A$2:$B$50, 2, 0),"")</f>
        <v/>
      </c>
      <c r="N516" s="70" t="str">
        <f>IFERROR(VLOOKUP(M516, LetterStyle!$A$2:$B$50, 2, 0),"")</f>
        <v/>
      </c>
      <c r="P516" s="70" t="str">
        <f>IFERROR(VLOOKUP(O516, LetterStyle!$A$2:$B$50, 2, 0),"")</f>
        <v/>
      </c>
    </row>
    <row r="517" spans="8:16" ht="15" customHeight="1" x14ac:dyDescent="0.25">
      <c r="H517" s="70" t="str">
        <f>IF(G517="","",VLOOKUP(G517,ICondition!$A$2:$B$50, 2, 0))</f>
        <v/>
      </c>
      <c r="J517" s="70" t="str">
        <f>IFERROR(VLOOKUP(I517, LetterStyle!$A$2:$B$50, 2, 0),"")</f>
        <v/>
      </c>
      <c r="L517" s="70" t="str">
        <f>IFERROR(VLOOKUP(K517, LetterStyle!$A$2:$B$50, 2, 0),"")</f>
        <v/>
      </c>
      <c r="N517" s="70" t="str">
        <f>IFERROR(VLOOKUP(M517, LetterStyle!$A$2:$B$50, 2, 0),"")</f>
        <v/>
      </c>
      <c r="P517" s="70" t="str">
        <f>IFERROR(VLOOKUP(O517, LetterStyle!$A$2:$B$50, 2, 0),"")</f>
        <v/>
      </c>
    </row>
    <row r="518" spans="8:16" ht="15" customHeight="1" x14ac:dyDescent="0.25">
      <c r="H518" s="70" t="str">
        <f>IF(G518="","",VLOOKUP(G518,ICondition!$A$2:$B$50, 2, 0))</f>
        <v/>
      </c>
      <c r="J518" s="70" t="str">
        <f>IFERROR(VLOOKUP(I518, LetterStyle!$A$2:$B$50, 2, 0),"")</f>
        <v/>
      </c>
      <c r="L518" s="70" t="str">
        <f>IFERROR(VLOOKUP(K518, LetterStyle!$A$2:$B$50, 2, 0),"")</f>
        <v/>
      </c>
      <c r="N518" s="70" t="str">
        <f>IFERROR(VLOOKUP(M518, LetterStyle!$A$2:$B$50, 2, 0),"")</f>
        <v/>
      </c>
      <c r="P518" s="70" t="str">
        <f>IFERROR(VLOOKUP(O518, LetterStyle!$A$2:$B$50, 2, 0),"")</f>
        <v/>
      </c>
    </row>
    <row r="519" spans="8:16" ht="15" customHeight="1" x14ac:dyDescent="0.25">
      <c r="H519" s="70" t="str">
        <f>IF(G519="","",VLOOKUP(G519,ICondition!$A$2:$B$50, 2, 0))</f>
        <v/>
      </c>
      <c r="J519" s="70" t="str">
        <f>IFERROR(VLOOKUP(I519, LetterStyle!$A$2:$B$50, 2, 0),"")</f>
        <v/>
      </c>
      <c r="L519" s="70" t="str">
        <f>IFERROR(VLOOKUP(K519, LetterStyle!$A$2:$B$50, 2, 0),"")</f>
        <v/>
      </c>
      <c r="N519" s="70" t="str">
        <f>IFERROR(VLOOKUP(M519, LetterStyle!$A$2:$B$50, 2, 0),"")</f>
        <v/>
      </c>
      <c r="P519" s="70" t="str">
        <f>IFERROR(VLOOKUP(O519, LetterStyle!$A$2:$B$50, 2, 0),"")</f>
        <v/>
      </c>
    </row>
    <row r="520" spans="8:16" ht="15" customHeight="1" x14ac:dyDescent="0.25">
      <c r="H520" s="70" t="str">
        <f>IF(G520="","",VLOOKUP(G520,ICondition!$A$2:$B$50, 2, 0))</f>
        <v/>
      </c>
      <c r="J520" s="70" t="str">
        <f>IFERROR(VLOOKUP(I520, LetterStyle!$A$2:$B$50, 2, 0),"")</f>
        <v/>
      </c>
      <c r="L520" s="70" t="str">
        <f>IFERROR(VLOOKUP(K520, LetterStyle!$A$2:$B$50, 2, 0),"")</f>
        <v/>
      </c>
      <c r="N520" s="70" t="str">
        <f>IFERROR(VLOOKUP(M520, LetterStyle!$A$2:$B$50, 2, 0),"")</f>
        <v/>
      </c>
      <c r="P520" s="70" t="str">
        <f>IFERROR(VLOOKUP(O520, LetterStyle!$A$2:$B$50, 2, 0),"")</f>
        <v/>
      </c>
    </row>
    <row r="521" spans="8:16" ht="15" customHeight="1" x14ac:dyDescent="0.25">
      <c r="H521" s="70" t="str">
        <f>IF(G521="","",VLOOKUP(G521,ICondition!$A$2:$B$50, 2, 0))</f>
        <v/>
      </c>
      <c r="J521" s="70" t="str">
        <f>IFERROR(VLOOKUP(I521, LetterStyle!$A$2:$B$50, 2, 0),"")</f>
        <v/>
      </c>
      <c r="L521" s="70" t="str">
        <f>IFERROR(VLOOKUP(K521, LetterStyle!$A$2:$B$50, 2, 0),"")</f>
        <v/>
      </c>
      <c r="N521" s="70" t="str">
        <f>IFERROR(VLOOKUP(M521, LetterStyle!$A$2:$B$50, 2, 0),"")</f>
        <v/>
      </c>
      <c r="P521" s="70" t="str">
        <f>IFERROR(VLOOKUP(O521, LetterStyle!$A$2:$B$50, 2, 0),"")</f>
        <v/>
      </c>
    </row>
    <row r="522" spans="8:16" ht="15" customHeight="1" x14ac:dyDescent="0.25">
      <c r="H522" s="70" t="str">
        <f>IF(G522="","",VLOOKUP(G522,ICondition!$A$2:$B$50, 2, 0))</f>
        <v/>
      </c>
      <c r="J522" s="70" t="str">
        <f>IFERROR(VLOOKUP(I522, LetterStyle!$A$2:$B$50, 2, 0),"")</f>
        <v/>
      </c>
      <c r="L522" s="70" t="str">
        <f>IFERROR(VLOOKUP(K522, LetterStyle!$A$2:$B$50, 2, 0),"")</f>
        <v/>
      </c>
      <c r="N522" s="70" t="str">
        <f>IFERROR(VLOOKUP(M522, LetterStyle!$A$2:$B$50, 2, 0),"")</f>
        <v/>
      </c>
      <c r="P522" s="70" t="str">
        <f>IFERROR(VLOOKUP(O522, LetterStyle!$A$2:$B$50, 2, 0),"")</f>
        <v/>
      </c>
    </row>
    <row r="523" spans="8:16" ht="15" customHeight="1" x14ac:dyDescent="0.25">
      <c r="H523" s="70" t="str">
        <f>IF(G523="","",VLOOKUP(G523,ICondition!$A$2:$B$50, 2, 0))</f>
        <v/>
      </c>
      <c r="J523" s="70" t="str">
        <f>IFERROR(VLOOKUP(I523, LetterStyle!$A$2:$B$50, 2, 0),"")</f>
        <v/>
      </c>
      <c r="L523" s="70" t="str">
        <f>IFERROR(VLOOKUP(K523, LetterStyle!$A$2:$B$50, 2, 0),"")</f>
        <v/>
      </c>
      <c r="N523" s="70" t="str">
        <f>IFERROR(VLOOKUP(M523, LetterStyle!$A$2:$B$50, 2, 0),"")</f>
        <v/>
      </c>
      <c r="P523" s="70" t="str">
        <f>IFERROR(VLOOKUP(O523, LetterStyle!$A$2:$B$50, 2, 0),"")</f>
        <v/>
      </c>
    </row>
    <row r="524" spans="8:16" ht="15" customHeight="1" x14ac:dyDescent="0.25">
      <c r="H524" s="70" t="str">
        <f>IF(G524="","",VLOOKUP(G524,ICondition!$A$2:$B$50, 2, 0))</f>
        <v/>
      </c>
      <c r="J524" s="70" t="str">
        <f>IFERROR(VLOOKUP(I524, LetterStyle!$A$2:$B$50, 2, 0),"")</f>
        <v/>
      </c>
      <c r="L524" s="70" t="str">
        <f>IFERROR(VLOOKUP(K524, LetterStyle!$A$2:$B$50, 2, 0),"")</f>
        <v/>
      </c>
      <c r="N524" s="70" t="str">
        <f>IFERROR(VLOOKUP(M524, LetterStyle!$A$2:$B$50, 2, 0),"")</f>
        <v/>
      </c>
      <c r="P524" s="70" t="str">
        <f>IFERROR(VLOOKUP(O524, LetterStyle!$A$2:$B$50, 2, 0),"")</f>
        <v/>
      </c>
    </row>
    <row r="525" spans="8:16" ht="15" customHeight="1" x14ac:dyDescent="0.25">
      <c r="H525" s="70" t="str">
        <f>IF(G525="","",VLOOKUP(G525,ICondition!$A$2:$B$50, 2, 0))</f>
        <v/>
      </c>
      <c r="J525" s="70" t="str">
        <f>IFERROR(VLOOKUP(I525, LetterStyle!$A$2:$B$50, 2, 0),"")</f>
        <v/>
      </c>
      <c r="L525" s="70" t="str">
        <f>IFERROR(VLOOKUP(K525, LetterStyle!$A$2:$B$50, 2, 0),"")</f>
        <v/>
      </c>
      <c r="N525" s="70" t="str">
        <f>IFERROR(VLOOKUP(M525, LetterStyle!$A$2:$B$50, 2, 0),"")</f>
        <v/>
      </c>
      <c r="P525" s="70" t="str">
        <f>IFERROR(VLOOKUP(O525, LetterStyle!$A$2:$B$50, 2, 0),"")</f>
        <v/>
      </c>
    </row>
    <row r="526" spans="8:16" ht="15" customHeight="1" x14ac:dyDescent="0.25">
      <c r="H526" s="70" t="str">
        <f>IF(G526="","",VLOOKUP(G526,ICondition!$A$2:$B$50, 2, 0))</f>
        <v/>
      </c>
      <c r="J526" s="70" t="str">
        <f>IFERROR(VLOOKUP(I526, LetterStyle!$A$2:$B$50, 2, 0),"")</f>
        <v/>
      </c>
      <c r="L526" s="70" t="str">
        <f>IFERROR(VLOOKUP(K526, LetterStyle!$A$2:$B$50, 2, 0),"")</f>
        <v/>
      </c>
      <c r="N526" s="70" t="str">
        <f>IFERROR(VLOOKUP(M526, LetterStyle!$A$2:$B$50, 2, 0),"")</f>
        <v/>
      </c>
      <c r="P526" s="70" t="str">
        <f>IFERROR(VLOOKUP(O526, LetterStyle!$A$2:$B$50, 2, 0),"")</f>
        <v/>
      </c>
    </row>
    <row r="527" spans="8:16" ht="15" customHeight="1" x14ac:dyDescent="0.25">
      <c r="H527" s="70" t="str">
        <f>IF(G527="","",VLOOKUP(G527,ICondition!$A$2:$B$50, 2, 0))</f>
        <v/>
      </c>
      <c r="J527" s="70" t="str">
        <f>IFERROR(VLOOKUP(I527, LetterStyle!$A$2:$B$50, 2, 0),"")</f>
        <v/>
      </c>
      <c r="L527" s="70" t="str">
        <f>IFERROR(VLOOKUP(K527, LetterStyle!$A$2:$B$50, 2, 0),"")</f>
        <v/>
      </c>
      <c r="N527" s="70" t="str">
        <f>IFERROR(VLOOKUP(M527, LetterStyle!$A$2:$B$50, 2, 0),"")</f>
        <v/>
      </c>
      <c r="P527" s="70" t="str">
        <f>IFERROR(VLOOKUP(O527, LetterStyle!$A$2:$B$50, 2, 0),"")</f>
        <v/>
      </c>
    </row>
    <row r="528" spans="8:16" ht="15" customHeight="1" x14ac:dyDescent="0.25">
      <c r="H528" s="70" t="str">
        <f>IF(G528="","",VLOOKUP(G528,ICondition!$A$2:$B$50, 2, 0))</f>
        <v/>
      </c>
      <c r="J528" s="70" t="str">
        <f>IFERROR(VLOOKUP(I528, LetterStyle!$A$2:$B$50, 2, 0),"")</f>
        <v/>
      </c>
      <c r="L528" s="70" t="str">
        <f>IFERROR(VLOOKUP(K528, LetterStyle!$A$2:$B$50, 2, 0),"")</f>
        <v/>
      </c>
      <c r="N528" s="70" t="str">
        <f>IFERROR(VLOOKUP(M528, LetterStyle!$A$2:$B$50, 2, 0),"")</f>
        <v/>
      </c>
      <c r="P528" s="70" t="str">
        <f>IFERROR(VLOOKUP(O528, LetterStyle!$A$2:$B$50, 2, 0),"")</f>
        <v/>
      </c>
    </row>
    <row r="529" spans="8:16" ht="15" customHeight="1" x14ac:dyDescent="0.25">
      <c r="H529" s="70" t="str">
        <f>IF(G529="","",VLOOKUP(G529,ICondition!$A$2:$B$50, 2, 0))</f>
        <v/>
      </c>
      <c r="J529" s="70" t="str">
        <f>IFERROR(VLOOKUP(I529, LetterStyle!$A$2:$B$50, 2, 0),"")</f>
        <v/>
      </c>
      <c r="L529" s="70" t="str">
        <f>IFERROR(VLOOKUP(K529, LetterStyle!$A$2:$B$50, 2, 0),"")</f>
        <v/>
      </c>
      <c r="N529" s="70" t="str">
        <f>IFERROR(VLOOKUP(M529, LetterStyle!$A$2:$B$50, 2, 0),"")</f>
        <v/>
      </c>
      <c r="P529" s="70" t="str">
        <f>IFERROR(VLOOKUP(O529, LetterStyle!$A$2:$B$50, 2, 0),"")</f>
        <v/>
      </c>
    </row>
    <row r="530" spans="8:16" ht="15" customHeight="1" x14ac:dyDescent="0.25">
      <c r="H530" s="70" t="str">
        <f>IF(G530="","",VLOOKUP(G530,ICondition!$A$2:$B$50, 2, 0))</f>
        <v/>
      </c>
      <c r="J530" s="70" t="str">
        <f>IFERROR(VLOOKUP(I530, LetterStyle!$A$2:$B$50, 2, 0),"")</f>
        <v/>
      </c>
      <c r="L530" s="70" t="str">
        <f>IFERROR(VLOOKUP(K530, LetterStyle!$A$2:$B$50, 2, 0),"")</f>
        <v/>
      </c>
      <c r="N530" s="70" t="str">
        <f>IFERROR(VLOOKUP(M530, LetterStyle!$A$2:$B$50, 2, 0),"")</f>
        <v/>
      </c>
      <c r="P530" s="70" t="str">
        <f>IFERROR(VLOOKUP(O530, LetterStyle!$A$2:$B$50, 2, 0),"")</f>
        <v/>
      </c>
    </row>
    <row r="531" spans="8:16" ht="15" customHeight="1" x14ac:dyDescent="0.25">
      <c r="H531" s="70" t="str">
        <f>IF(G531="","",VLOOKUP(G531,ICondition!$A$2:$B$50, 2, 0))</f>
        <v/>
      </c>
      <c r="J531" s="70" t="str">
        <f>IFERROR(VLOOKUP(I531, LetterStyle!$A$2:$B$50, 2, 0),"")</f>
        <v/>
      </c>
      <c r="L531" s="70" t="str">
        <f>IFERROR(VLOOKUP(K531, LetterStyle!$A$2:$B$50, 2, 0),"")</f>
        <v/>
      </c>
      <c r="N531" s="70" t="str">
        <f>IFERROR(VLOOKUP(M531, LetterStyle!$A$2:$B$50, 2, 0),"")</f>
        <v/>
      </c>
      <c r="P531" s="70" t="str">
        <f>IFERROR(VLOOKUP(O531, LetterStyle!$A$2:$B$50, 2, 0),"")</f>
        <v/>
      </c>
    </row>
    <row r="532" spans="8:16" ht="15" customHeight="1" x14ac:dyDescent="0.25">
      <c r="H532" s="70" t="str">
        <f>IF(G532="","",VLOOKUP(G532,ICondition!$A$2:$B$50, 2, 0))</f>
        <v/>
      </c>
      <c r="J532" s="70" t="str">
        <f>IFERROR(VLOOKUP(I532, LetterStyle!$A$2:$B$50, 2, 0),"")</f>
        <v/>
      </c>
      <c r="L532" s="70" t="str">
        <f>IFERROR(VLOOKUP(K532, LetterStyle!$A$2:$B$50, 2, 0),"")</f>
        <v/>
      </c>
      <c r="N532" s="70" t="str">
        <f>IFERROR(VLOOKUP(M532, LetterStyle!$A$2:$B$50, 2, 0),"")</f>
        <v/>
      </c>
      <c r="P532" s="70" t="str">
        <f>IFERROR(VLOOKUP(O532, LetterStyle!$A$2:$B$50, 2, 0),"")</f>
        <v/>
      </c>
    </row>
    <row r="533" spans="8:16" ht="15" customHeight="1" x14ac:dyDescent="0.25">
      <c r="H533" s="70" t="str">
        <f>IF(G533="","",VLOOKUP(G533,ICondition!$A$2:$B$50, 2, 0))</f>
        <v/>
      </c>
      <c r="J533" s="70" t="str">
        <f>IFERROR(VLOOKUP(I533, LetterStyle!$A$2:$B$50, 2, 0),"")</f>
        <v/>
      </c>
      <c r="L533" s="70" t="str">
        <f>IFERROR(VLOOKUP(K533, LetterStyle!$A$2:$B$50, 2, 0),"")</f>
        <v/>
      </c>
      <c r="N533" s="70" t="str">
        <f>IFERROR(VLOOKUP(M533, LetterStyle!$A$2:$B$50, 2, 0),"")</f>
        <v/>
      </c>
      <c r="P533" s="70" t="str">
        <f>IFERROR(VLOOKUP(O533, LetterStyle!$A$2:$B$50, 2, 0),"")</f>
        <v/>
      </c>
    </row>
    <row r="534" spans="8:16" ht="15" customHeight="1" x14ac:dyDescent="0.25">
      <c r="H534" s="70" t="str">
        <f>IF(G534="","",VLOOKUP(G534,ICondition!$A$2:$B$50, 2, 0))</f>
        <v/>
      </c>
      <c r="J534" s="70" t="str">
        <f>IFERROR(VLOOKUP(I534, LetterStyle!$A$2:$B$50, 2, 0),"")</f>
        <v/>
      </c>
      <c r="L534" s="70" t="str">
        <f>IFERROR(VLOOKUP(K534, LetterStyle!$A$2:$B$50, 2, 0),"")</f>
        <v/>
      </c>
      <c r="N534" s="70" t="str">
        <f>IFERROR(VLOOKUP(M534, LetterStyle!$A$2:$B$50, 2, 0),"")</f>
        <v/>
      </c>
      <c r="P534" s="70" t="str">
        <f>IFERROR(VLOOKUP(O534, LetterStyle!$A$2:$B$50, 2, 0),"")</f>
        <v/>
      </c>
    </row>
    <row r="535" spans="8:16" ht="15" customHeight="1" x14ac:dyDescent="0.25">
      <c r="H535" s="70" t="str">
        <f>IF(G535="","",VLOOKUP(G535,ICondition!$A$2:$B$50, 2, 0))</f>
        <v/>
      </c>
      <c r="J535" s="70" t="str">
        <f>IFERROR(VLOOKUP(I535, LetterStyle!$A$2:$B$50, 2, 0),"")</f>
        <v/>
      </c>
      <c r="L535" s="70" t="str">
        <f>IFERROR(VLOOKUP(K535, LetterStyle!$A$2:$B$50, 2, 0),"")</f>
        <v/>
      </c>
      <c r="N535" s="70" t="str">
        <f>IFERROR(VLOOKUP(M535, LetterStyle!$A$2:$B$50, 2, 0),"")</f>
        <v/>
      </c>
      <c r="P535" s="70" t="str">
        <f>IFERROR(VLOOKUP(O535, LetterStyle!$A$2:$B$50, 2, 0),"")</f>
        <v/>
      </c>
    </row>
    <row r="536" spans="8:16" ht="15" customHeight="1" x14ac:dyDescent="0.25">
      <c r="H536" s="70" t="str">
        <f>IF(G536="","",VLOOKUP(G536,ICondition!$A$2:$B$50, 2, 0))</f>
        <v/>
      </c>
      <c r="J536" s="70" t="str">
        <f>IFERROR(VLOOKUP(I536, LetterStyle!$A$2:$B$50, 2, 0),"")</f>
        <v/>
      </c>
      <c r="L536" s="70" t="str">
        <f>IFERROR(VLOOKUP(K536, LetterStyle!$A$2:$B$50, 2, 0),"")</f>
        <v/>
      </c>
      <c r="N536" s="70" t="str">
        <f>IFERROR(VLOOKUP(M536, LetterStyle!$A$2:$B$50, 2, 0),"")</f>
        <v/>
      </c>
      <c r="P536" s="70" t="str">
        <f>IFERROR(VLOOKUP(O536, LetterStyle!$A$2:$B$50, 2, 0),"")</f>
        <v/>
      </c>
    </row>
    <row r="537" spans="8:16" ht="15" customHeight="1" x14ac:dyDescent="0.25">
      <c r="H537" s="70" t="str">
        <f>IF(G537="","",VLOOKUP(G537,ICondition!$A$2:$B$50, 2, 0))</f>
        <v/>
      </c>
      <c r="J537" s="70" t="str">
        <f>IFERROR(VLOOKUP(I537, LetterStyle!$A$2:$B$50, 2, 0),"")</f>
        <v/>
      </c>
      <c r="L537" s="70" t="str">
        <f>IFERROR(VLOOKUP(K537, LetterStyle!$A$2:$B$50, 2, 0),"")</f>
        <v/>
      </c>
      <c r="N537" s="70" t="str">
        <f>IFERROR(VLOOKUP(M537, LetterStyle!$A$2:$B$50, 2, 0),"")</f>
        <v/>
      </c>
      <c r="P537" s="70" t="str">
        <f>IFERROR(VLOOKUP(O537, LetterStyle!$A$2:$B$50, 2, 0),"")</f>
        <v/>
      </c>
    </row>
    <row r="538" spans="8:16" ht="15" customHeight="1" x14ac:dyDescent="0.25">
      <c r="H538" s="70" t="str">
        <f>IF(G538="","",VLOOKUP(G538,ICondition!$A$2:$B$50, 2, 0))</f>
        <v/>
      </c>
      <c r="J538" s="70" t="str">
        <f>IFERROR(VLOOKUP(I538, LetterStyle!$A$2:$B$50, 2, 0),"")</f>
        <v/>
      </c>
      <c r="L538" s="70" t="str">
        <f>IFERROR(VLOOKUP(K538, LetterStyle!$A$2:$B$50, 2, 0),"")</f>
        <v/>
      </c>
      <c r="N538" s="70" t="str">
        <f>IFERROR(VLOOKUP(M538, LetterStyle!$A$2:$B$50, 2, 0),"")</f>
        <v/>
      </c>
      <c r="P538" s="70" t="str">
        <f>IFERROR(VLOOKUP(O538, LetterStyle!$A$2:$B$50, 2, 0),"")</f>
        <v/>
      </c>
    </row>
    <row r="539" spans="8:16" ht="15" customHeight="1" x14ac:dyDescent="0.25">
      <c r="H539" s="70" t="str">
        <f>IF(G539="","",VLOOKUP(G539,ICondition!$A$2:$B$50, 2, 0))</f>
        <v/>
      </c>
      <c r="J539" s="70" t="str">
        <f>IFERROR(VLOOKUP(I539, LetterStyle!$A$2:$B$50, 2, 0),"")</f>
        <v/>
      </c>
      <c r="L539" s="70" t="str">
        <f>IFERROR(VLOOKUP(K539, LetterStyle!$A$2:$B$50, 2, 0),"")</f>
        <v/>
      </c>
      <c r="N539" s="70" t="str">
        <f>IFERROR(VLOOKUP(M539, LetterStyle!$A$2:$B$50, 2, 0),"")</f>
        <v/>
      </c>
      <c r="P539" s="70" t="str">
        <f>IFERROR(VLOOKUP(O539, LetterStyle!$A$2:$B$50, 2, 0),"")</f>
        <v/>
      </c>
    </row>
    <row r="540" spans="8:16" ht="15" customHeight="1" x14ac:dyDescent="0.25">
      <c r="H540" s="70" t="str">
        <f>IF(G540="","",VLOOKUP(G540,ICondition!$A$2:$B$50, 2, 0))</f>
        <v/>
      </c>
      <c r="J540" s="70" t="str">
        <f>IFERROR(VLOOKUP(I540, LetterStyle!$A$2:$B$50, 2, 0),"")</f>
        <v/>
      </c>
      <c r="L540" s="70" t="str">
        <f>IFERROR(VLOOKUP(K540, LetterStyle!$A$2:$B$50, 2, 0),"")</f>
        <v/>
      </c>
      <c r="N540" s="70" t="str">
        <f>IFERROR(VLOOKUP(M540, LetterStyle!$A$2:$B$50, 2, 0),"")</f>
        <v/>
      </c>
      <c r="P540" s="70" t="str">
        <f>IFERROR(VLOOKUP(O540, LetterStyle!$A$2:$B$50, 2, 0),"")</f>
        <v/>
      </c>
    </row>
    <row r="541" spans="8:16" ht="15" customHeight="1" x14ac:dyDescent="0.25">
      <c r="H541" s="70" t="str">
        <f>IF(G541="","",VLOOKUP(G541,ICondition!$A$2:$B$50, 2, 0))</f>
        <v/>
      </c>
      <c r="J541" s="70" t="str">
        <f>IFERROR(VLOOKUP(I541, LetterStyle!$A$2:$B$50, 2, 0),"")</f>
        <v/>
      </c>
      <c r="L541" s="70" t="str">
        <f>IFERROR(VLOOKUP(K541, LetterStyle!$A$2:$B$50, 2, 0),"")</f>
        <v/>
      </c>
      <c r="N541" s="70" t="str">
        <f>IFERROR(VLOOKUP(M541, LetterStyle!$A$2:$B$50, 2, 0),"")</f>
        <v/>
      </c>
      <c r="P541" s="70" t="str">
        <f>IFERROR(VLOOKUP(O541, LetterStyle!$A$2:$B$50, 2, 0),"")</f>
        <v/>
      </c>
    </row>
    <row r="542" spans="8:16" ht="15" customHeight="1" x14ac:dyDescent="0.25">
      <c r="H542" s="70" t="str">
        <f>IF(G542="","",VLOOKUP(G542,ICondition!$A$2:$B$50, 2, 0))</f>
        <v/>
      </c>
      <c r="J542" s="70" t="str">
        <f>IFERROR(VLOOKUP(I542, LetterStyle!$A$2:$B$50, 2, 0),"")</f>
        <v/>
      </c>
      <c r="L542" s="70" t="str">
        <f>IFERROR(VLOOKUP(K542, LetterStyle!$A$2:$B$50, 2, 0),"")</f>
        <v/>
      </c>
      <c r="N542" s="70" t="str">
        <f>IFERROR(VLOOKUP(M542, LetterStyle!$A$2:$B$50, 2, 0),"")</f>
        <v/>
      </c>
      <c r="P542" s="70" t="str">
        <f>IFERROR(VLOOKUP(O542, LetterStyle!$A$2:$B$50, 2, 0),"")</f>
        <v/>
      </c>
    </row>
    <row r="543" spans="8:16" ht="15" customHeight="1" x14ac:dyDescent="0.25">
      <c r="H543" s="70" t="str">
        <f>IF(G543="","",VLOOKUP(G543,ICondition!$A$2:$B$50, 2, 0))</f>
        <v/>
      </c>
      <c r="J543" s="70" t="str">
        <f>IFERROR(VLOOKUP(I543, LetterStyle!$A$2:$B$50, 2, 0),"")</f>
        <v/>
      </c>
      <c r="L543" s="70" t="str">
        <f>IFERROR(VLOOKUP(K543, LetterStyle!$A$2:$B$50, 2, 0),"")</f>
        <v/>
      </c>
      <c r="N543" s="70" t="str">
        <f>IFERROR(VLOOKUP(M543, LetterStyle!$A$2:$B$50, 2, 0),"")</f>
        <v/>
      </c>
      <c r="P543" s="70" t="str">
        <f>IFERROR(VLOOKUP(O543, LetterStyle!$A$2:$B$50, 2, 0),"")</f>
        <v/>
      </c>
    </row>
    <row r="544" spans="8:16" ht="15" customHeight="1" x14ac:dyDescent="0.25">
      <c r="H544" s="70" t="str">
        <f>IF(G544="","",VLOOKUP(G544,ICondition!$A$2:$B$50, 2, 0))</f>
        <v/>
      </c>
      <c r="J544" s="70" t="str">
        <f>IFERROR(VLOOKUP(I544, LetterStyle!$A$2:$B$50, 2, 0),"")</f>
        <v/>
      </c>
      <c r="L544" s="70" t="str">
        <f>IFERROR(VLOOKUP(K544, LetterStyle!$A$2:$B$50, 2, 0),"")</f>
        <v/>
      </c>
      <c r="N544" s="70" t="str">
        <f>IFERROR(VLOOKUP(M544, LetterStyle!$A$2:$B$50, 2, 0),"")</f>
        <v/>
      </c>
      <c r="P544" s="70" t="str">
        <f>IFERROR(VLOOKUP(O544, LetterStyle!$A$2:$B$50, 2, 0),"")</f>
        <v/>
      </c>
    </row>
    <row r="545" spans="8:16" ht="15" customHeight="1" x14ac:dyDescent="0.25">
      <c r="H545" s="70" t="str">
        <f>IF(G545="","",VLOOKUP(G545,ICondition!$A$2:$B$50, 2, 0))</f>
        <v/>
      </c>
      <c r="J545" s="70" t="str">
        <f>IFERROR(VLOOKUP(I545, LetterStyle!$A$2:$B$50, 2, 0),"")</f>
        <v/>
      </c>
      <c r="L545" s="70" t="str">
        <f>IFERROR(VLOOKUP(K545, LetterStyle!$A$2:$B$50, 2, 0),"")</f>
        <v/>
      </c>
      <c r="N545" s="70" t="str">
        <f>IFERROR(VLOOKUP(M545, LetterStyle!$A$2:$B$50, 2, 0),"")</f>
        <v/>
      </c>
      <c r="P545" s="70" t="str">
        <f>IFERROR(VLOOKUP(O545, LetterStyle!$A$2:$B$50, 2, 0),"")</f>
        <v/>
      </c>
    </row>
    <row r="546" spans="8:16" ht="15" customHeight="1" x14ac:dyDescent="0.25">
      <c r="H546" s="70" t="str">
        <f>IF(G546="","",VLOOKUP(G546,ICondition!$A$2:$B$50, 2, 0))</f>
        <v/>
      </c>
      <c r="J546" s="70" t="str">
        <f>IFERROR(VLOOKUP(I546, LetterStyle!$A$2:$B$50, 2, 0),"")</f>
        <v/>
      </c>
      <c r="L546" s="70" t="str">
        <f>IFERROR(VLOOKUP(K546, LetterStyle!$A$2:$B$50, 2, 0),"")</f>
        <v/>
      </c>
      <c r="N546" s="70" t="str">
        <f>IFERROR(VLOOKUP(M546, LetterStyle!$A$2:$B$50, 2, 0),"")</f>
        <v/>
      </c>
      <c r="P546" s="70" t="str">
        <f>IFERROR(VLOOKUP(O546, LetterStyle!$A$2:$B$50, 2, 0),"")</f>
        <v/>
      </c>
    </row>
    <row r="547" spans="8:16" ht="15" customHeight="1" x14ac:dyDescent="0.25">
      <c r="H547" s="70" t="str">
        <f>IF(G547="","",VLOOKUP(G547,ICondition!$A$2:$B$50, 2, 0))</f>
        <v/>
      </c>
      <c r="J547" s="70" t="str">
        <f>IFERROR(VLOOKUP(I547, LetterStyle!$A$2:$B$50, 2, 0),"")</f>
        <v/>
      </c>
      <c r="L547" s="70" t="str">
        <f>IFERROR(VLOOKUP(K547, LetterStyle!$A$2:$B$50, 2, 0),"")</f>
        <v/>
      </c>
      <c r="N547" s="70" t="str">
        <f>IFERROR(VLOOKUP(M547, LetterStyle!$A$2:$B$50, 2, 0),"")</f>
        <v/>
      </c>
      <c r="P547" s="70" t="str">
        <f>IFERROR(VLOOKUP(O547, LetterStyle!$A$2:$B$50, 2, 0),"")</f>
        <v/>
      </c>
    </row>
    <row r="548" spans="8:16" ht="15" customHeight="1" x14ac:dyDescent="0.25">
      <c r="H548" s="70" t="str">
        <f>IF(G548="","",VLOOKUP(G548,ICondition!$A$2:$B$50, 2, 0))</f>
        <v/>
      </c>
      <c r="J548" s="70" t="str">
        <f>IFERROR(VLOOKUP(I548, LetterStyle!$A$2:$B$50, 2, 0),"")</f>
        <v/>
      </c>
      <c r="L548" s="70" t="str">
        <f>IFERROR(VLOOKUP(K548, LetterStyle!$A$2:$B$50, 2, 0),"")</f>
        <v/>
      </c>
      <c r="N548" s="70" t="str">
        <f>IFERROR(VLOOKUP(M548, LetterStyle!$A$2:$B$50, 2, 0),"")</f>
        <v/>
      </c>
      <c r="P548" s="70" t="str">
        <f>IFERROR(VLOOKUP(O548, LetterStyle!$A$2:$B$50, 2, 0),"")</f>
        <v/>
      </c>
    </row>
    <row r="549" spans="8:16" ht="15" customHeight="1" x14ac:dyDescent="0.25">
      <c r="H549" s="70" t="str">
        <f>IF(G549="","",VLOOKUP(G549,ICondition!$A$2:$B$50, 2, 0))</f>
        <v/>
      </c>
      <c r="J549" s="70" t="str">
        <f>IFERROR(VLOOKUP(I549, LetterStyle!$A$2:$B$50, 2, 0),"")</f>
        <v/>
      </c>
      <c r="L549" s="70" t="str">
        <f>IFERROR(VLOOKUP(K549, LetterStyle!$A$2:$B$50, 2, 0),"")</f>
        <v/>
      </c>
      <c r="N549" s="70" t="str">
        <f>IFERROR(VLOOKUP(M549, LetterStyle!$A$2:$B$50, 2, 0),"")</f>
        <v/>
      </c>
      <c r="P549" s="70" t="str">
        <f>IFERROR(VLOOKUP(O549, LetterStyle!$A$2:$B$50, 2, 0),"")</f>
        <v/>
      </c>
    </row>
    <row r="550" spans="8:16" ht="15" customHeight="1" x14ac:dyDescent="0.25">
      <c r="H550" s="70" t="str">
        <f>IF(G550="","",VLOOKUP(G550,ICondition!$A$2:$B$50, 2, 0))</f>
        <v/>
      </c>
      <c r="J550" s="70" t="str">
        <f>IFERROR(VLOOKUP(I550, LetterStyle!$A$2:$B$50, 2, 0),"")</f>
        <v/>
      </c>
      <c r="L550" s="70" t="str">
        <f>IFERROR(VLOOKUP(K550, LetterStyle!$A$2:$B$50, 2, 0),"")</f>
        <v/>
      </c>
      <c r="N550" s="70" t="str">
        <f>IFERROR(VLOOKUP(M550, LetterStyle!$A$2:$B$50, 2, 0),"")</f>
        <v/>
      </c>
      <c r="P550" s="70" t="str">
        <f>IFERROR(VLOOKUP(O550, LetterStyle!$A$2:$B$50, 2, 0),"")</f>
        <v/>
      </c>
    </row>
    <row r="551" spans="8:16" ht="15" customHeight="1" x14ac:dyDescent="0.25">
      <c r="H551" s="70" t="str">
        <f>IF(G551="","",VLOOKUP(G551,ICondition!$A$2:$B$50, 2, 0))</f>
        <v/>
      </c>
      <c r="J551" s="70" t="str">
        <f>IFERROR(VLOOKUP(I551, LetterStyle!$A$2:$B$50, 2, 0),"")</f>
        <v/>
      </c>
      <c r="L551" s="70" t="str">
        <f>IFERROR(VLOOKUP(K551, LetterStyle!$A$2:$B$50, 2, 0),"")</f>
        <v/>
      </c>
      <c r="N551" s="70" t="str">
        <f>IFERROR(VLOOKUP(M551, LetterStyle!$A$2:$B$50, 2, 0),"")</f>
        <v/>
      </c>
      <c r="P551" s="70" t="str">
        <f>IFERROR(VLOOKUP(O551, LetterStyle!$A$2:$B$50, 2, 0),"")</f>
        <v/>
      </c>
    </row>
    <row r="552" spans="8:16" ht="15" customHeight="1" x14ac:dyDescent="0.25">
      <c r="H552" s="70" t="str">
        <f>IF(G552="","",VLOOKUP(G552,ICondition!$A$2:$B$50, 2, 0))</f>
        <v/>
      </c>
      <c r="J552" s="70" t="str">
        <f>IFERROR(VLOOKUP(I552, LetterStyle!$A$2:$B$50, 2, 0),"")</f>
        <v/>
      </c>
      <c r="L552" s="70" t="str">
        <f>IFERROR(VLOOKUP(K552, LetterStyle!$A$2:$B$50, 2, 0),"")</f>
        <v/>
      </c>
      <c r="N552" s="70" t="str">
        <f>IFERROR(VLOOKUP(M552, LetterStyle!$A$2:$B$50, 2, 0),"")</f>
        <v/>
      </c>
      <c r="P552" s="70" t="str">
        <f>IFERROR(VLOOKUP(O552, LetterStyle!$A$2:$B$50, 2, 0),"")</f>
        <v/>
      </c>
    </row>
    <row r="553" spans="8:16" ht="15" customHeight="1" x14ac:dyDescent="0.25">
      <c r="H553" s="70" t="str">
        <f>IF(G553="","",VLOOKUP(G553,ICondition!$A$2:$B$50, 2, 0))</f>
        <v/>
      </c>
      <c r="J553" s="70" t="str">
        <f>IFERROR(VLOOKUP(I553, LetterStyle!$A$2:$B$50, 2, 0),"")</f>
        <v/>
      </c>
      <c r="L553" s="70" t="str">
        <f>IFERROR(VLOOKUP(K553, LetterStyle!$A$2:$B$50, 2, 0),"")</f>
        <v/>
      </c>
      <c r="N553" s="70" t="str">
        <f>IFERROR(VLOOKUP(M553, LetterStyle!$A$2:$B$50, 2, 0),"")</f>
        <v/>
      </c>
      <c r="P553" s="70" t="str">
        <f>IFERROR(VLOOKUP(O553, LetterStyle!$A$2:$B$50, 2, 0),"")</f>
        <v/>
      </c>
    </row>
    <row r="554" spans="8:16" ht="15" customHeight="1" x14ac:dyDescent="0.25">
      <c r="H554" s="70" t="str">
        <f>IF(G554="","",VLOOKUP(G554,ICondition!$A$2:$B$50, 2, 0))</f>
        <v/>
      </c>
      <c r="J554" s="70" t="str">
        <f>IFERROR(VLOOKUP(I554, LetterStyle!$A$2:$B$50, 2, 0),"")</f>
        <v/>
      </c>
      <c r="L554" s="70" t="str">
        <f>IFERROR(VLOOKUP(K554, LetterStyle!$A$2:$B$50, 2, 0),"")</f>
        <v/>
      </c>
      <c r="N554" s="70" t="str">
        <f>IFERROR(VLOOKUP(M554, LetterStyle!$A$2:$B$50, 2, 0),"")</f>
        <v/>
      </c>
      <c r="P554" s="70" t="str">
        <f>IFERROR(VLOOKUP(O554, LetterStyle!$A$2:$B$50, 2, 0),"")</f>
        <v/>
      </c>
    </row>
    <row r="555" spans="8:16" ht="15" customHeight="1" x14ac:dyDescent="0.25">
      <c r="H555" s="70" t="str">
        <f>IF(G555="","",VLOOKUP(G555,ICondition!$A$2:$B$50, 2, 0))</f>
        <v/>
      </c>
      <c r="J555" s="70" t="str">
        <f>IFERROR(VLOOKUP(I555, LetterStyle!$A$2:$B$50, 2, 0),"")</f>
        <v/>
      </c>
      <c r="L555" s="70" t="str">
        <f>IFERROR(VLOOKUP(K555, LetterStyle!$A$2:$B$50, 2, 0),"")</f>
        <v/>
      </c>
      <c r="N555" s="70" t="str">
        <f>IFERROR(VLOOKUP(M555, LetterStyle!$A$2:$B$50, 2, 0),"")</f>
        <v/>
      </c>
      <c r="P555" s="70" t="str">
        <f>IFERROR(VLOOKUP(O555, LetterStyle!$A$2:$B$50, 2, 0),"")</f>
        <v/>
      </c>
    </row>
    <row r="556" spans="8:16" ht="15" customHeight="1" x14ac:dyDescent="0.25">
      <c r="H556" s="70" t="str">
        <f>IF(G556="","",VLOOKUP(G556,ICondition!$A$2:$B$50, 2, 0))</f>
        <v/>
      </c>
      <c r="J556" s="70" t="str">
        <f>IFERROR(VLOOKUP(I556, LetterStyle!$A$2:$B$50, 2, 0),"")</f>
        <v/>
      </c>
      <c r="L556" s="70" t="str">
        <f>IFERROR(VLOOKUP(K556, LetterStyle!$A$2:$B$50, 2, 0),"")</f>
        <v/>
      </c>
      <c r="N556" s="70" t="str">
        <f>IFERROR(VLOOKUP(M556, LetterStyle!$A$2:$B$50, 2, 0),"")</f>
        <v/>
      </c>
      <c r="P556" s="70" t="str">
        <f>IFERROR(VLOOKUP(O556, LetterStyle!$A$2:$B$50, 2, 0),"")</f>
        <v/>
      </c>
    </row>
    <row r="557" spans="8:16" ht="15" customHeight="1" x14ac:dyDescent="0.25">
      <c r="H557" s="70" t="str">
        <f>IF(G557="","",VLOOKUP(G557,ICondition!$A$2:$B$50, 2, 0))</f>
        <v/>
      </c>
      <c r="J557" s="70" t="str">
        <f>IFERROR(VLOOKUP(I557, LetterStyle!$A$2:$B$50, 2, 0),"")</f>
        <v/>
      </c>
      <c r="L557" s="70" t="str">
        <f>IFERROR(VLOOKUP(K557, LetterStyle!$A$2:$B$50, 2, 0),"")</f>
        <v/>
      </c>
      <c r="N557" s="70" t="str">
        <f>IFERROR(VLOOKUP(M557, LetterStyle!$A$2:$B$50, 2, 0),"")</f>
        <v/>
      </c>
      <c r="P557" s="70" t="str">
        <f>IFERROR(VLOOKUP(O557, LetterStyle!$A$2:$B$50, 2, 0),"")</f>
        <v/>
      </c>
    </row>
    <row r="558" spans="8:16" ht="15" customHeight="1" x14ac:dyDescent="0.25">
      <c r="H558" s="70" t="str">
        <f>IF(G558="","",VLOOKUP(G558,ICondition!$A$2:$B$50, 2, 0))</f>
        <v/>
      </c>
      <c r="J558" s="70" t="str">
        <f>IFERROR(VLOOKUP(I558, LetterStyle!$A$2:$B$50, 2, 0),"")</f>
        <v/>
      </c>
      <c r="L558" s="70" t="str">
        <f>IFERROR(VLOOKUP(K558, LetterStyle!$A$2:$B$50, 2, 0),"")</f>
        <v/>
      </c>
      <c r="N558" s="70" t="str">
        <f>IFERROR(VLOOKUP(M558, LetterStyle!$A$2:$B$50, 2, 0),"")</f>
        <v/>
      </c>
      <c r="P558" s="70" t="str">
        <f>IFERROR(VLOOKUP(O558, LetterStyle!$A$2:$B$50, 2, 0),"")</f>
        <v/>
      </c>
    </row>
    <row r="559" spans="8:16" ht="15" customHeight="1" x14ac:dyDescent="0.25">
      <c r="H559" s="70" t="str">
        <f>IF(G559="","",VLOOKUP(G559,ICondition!$A$2:$B$50, 2, 0))</f>
        <v/>
      </c>
      <c r="J559" s="70" t="str">
        <f>IFERROR(VLOOKUP(I559, LetterStyle!$A$2:$B$50, 2, 0),"")</f>
        <v/>
      </c>
      <c r="L559" s="70" t="str">
        <f>IFERROR(VLOOKUP(K559, LetterStyle!$A$2:$B$50, 2, 0),"")</f>
        <v/>
      </c>
      <c r="N559" s="70" t="str">
        <f>IFERROR(VLOOKUP(M559, LetterStyle!$A$2:$B$50, 2, 0),"")</f>
        <v/>
      </c>
      <c r="P559" s="70" t="str">
        <f>IFERROR(VLOOKUP(O559, LetterStyle!$A$2:$B$50, 2, 0),"")</f>
        <v/>
      </c>
    </row>
    <row r="560" spans="8:16" ht="15" customHeight="1" x14ac:dyDescent="0.25">
      <c r="H560" s="70" t="str">
        <f>IF(G560="","",VLOOKUP(G560,ICondition!$A$2:$B$50, 2, 0))</f>
        <v/>
      </c>
      <c r="J560" s="70" t="str">
        <f>IFERROR(VLOOKUP(I560, LetterStyle!$A$2:$B$50, 2, 0),"")</f>
        <v/>
      </c>
      <c r="L560" s="70" t="str">
        <f>IFERROR(VLOOKUP(K560, LetterStyle!$A$2:$B$50, 2, 0),"")</f>
        <v/>
      </c>
      <c r="N560" s="70" t="str">
        <f>IFERROR(VLOOKUP(M560, LetterStyle!$A$2:$B$50, 2, 0),"")</f>
        <v/>
      </c>
      <c r="P560" s="70" t="str">
        <f>IFERROR(VLOOKUP(O560, LetterStyle!$A$2:$B$50, 2, 0),"")</f>
        <v/>
      </c>
    </row>
    <row r="561" spans="8:16" ht="15" customHeight="1" x14ac:dyDescent="0.25">
      <c r="H561" s="70" t="str">
        <f>IF(G561="","",VLOOKUP(G561,ICondition!$A$2:$B$50, 2, 0))</f>
        <v/>
      </c>
      <c r="J561" s="70" t="str">
        <f>IFERROR(VLOOKUP(I561, LetterStyle!$A$2:$B$50, 2, 0),"")</f>
        <v/>
      </c>
      <c r="L561" s="70" t="str">
        <f>IFERROR(VLOOKUP(K561, LetterStyle!$A$2:$B$50, 2, 0),"")</f>
        <v/>
      </c>
      <c r="N561" s="70" t="str">
        <f>IFERROR(VLOOKUP(M561, LetterStyle!$A$2:$B$50, 2, 0),"")</f>
        <v/>
      </c>
      <c r="P561" s="70" t="str">
        <f>IFERROR(VLOOKUP(O561, LetterStyle!$A$2:$B$50, 2, 0),"")</f>
        <v/>
      </c>
    </row>
    <row r="562" spans="8:16" ht="15" customHeight="1" x14ac:dyDescent="0.25">
      <c r="H562" s="70" t="str">
        <f>IF(G562="","",VLOOKUP(G562,ICondition!$A$2:$B$50, 2, 0))</f>
        <v/>
      </c>
      <c r="J562" s="70" t="str">
        <f>IFERROR(VLOOKUP(I562, LetterStyle!$A$2:$B$50, 2, 0),"")</f>
        <v/>
      </c>
      <c r="L562" s="70" t="str">
        <f>IFERROR(VLOOKUP(K562, LetterStyle!$A$2:$B$50, 2, 0),"")</f>
        <v/>
      </c>
      <c r="N562" s="70" t="str">
        <f>IFERROR(VLOOKUP(M562, LetterStyle!$A$2:$B$50, 2, 0),"")</f>
        <v/>
      </c>
      <c r="P562" s="70" t="str">
        <f>IFERROR(VLOOKUP(O562, LetterStyle!$A$2:$B$50, 2, 0),"")</f>
        <v/>
      </c>
    </row>
    <row r="563" spans="8:16" ht="15" customHeight="1" x14ac:dyDescent="0.25">
      <c r="H563" s="70" t="str">
        <f>IF(G563="","",VLOOKUP(G563,ICondition!$A$2:$B$50, 2, 0))</f>
        <v/>
      </c>
      <c r="J563" s="70" t="str">
        <f>IFERROR(VLOOKUP(I563, LetterStyle!$A$2:$B$50, 2, 0),"")</f>
        <v/>
      </c>
      <c r="L563" s="70" t="str">
        <f>IFERROR(VLOOKUP(K563, LetterStyle!$A$2:$B$50, 2, 0),"")</f>
        <v/>
      </c>
      <c r="N563" s="70" t="str">
        <f>IFERROR(VLOOKUP(M563, LetterStyle!$A$2:$B$50, 2, 0),"")</f>
        <v/>
      </c>
      <c r="P563" s="70" t="str">
        <f>IFERROR(VLOOKUP(O563, LetterStyle!$A$2:$B$50, 2, 0),"")</f>
        <v/>
      </c>
    </row>
    <row r="564" spans="8:16" ht="15" customHeight="1" x14ac:dyDescent="0.25">
      <c r="H564" s="70" t="str">
        <f>IF(G564="","",VLOOKUP(G564,ICondition!$A$2:$B$50, 2, 0))</f>
        <v/>
      </c>
      <c r="J564" s="70" t="str">
        <f>IFERROR(VLOOKUP(I564, LetterStyle!$A$2:$B$50, 2, 0),"")</f>
        <v/>
      </c>
      <c r="L564" s="70" t="str">
        <f>IFERROR(VLOOKUP(K564, LetterStyle!$A$2:$B$50, 2, 0),"")</f>
        <v/>
      </c>
      <c r="N564" s="70" t="str">
        <f>IFERROR(VLOOKUP(M564, LetterStyle!$A$2:$B$50, 2, 0),"")</f>
        <v/>
      </c>
      <c r="P564" s="70" t="str">
        <f>IFERROR(VLOOKUP(O564, LetterStyle!$A$2:$B$50, 2, 0),"")</f>
        <v/>
      </c>
    </row>
    <row r="565" spans="8:16" ht="15" customHeight="1" x14ac:dyDescent="0.25">
      <c r="H565" s="70" t="str">
        <f>IF(G565="","",VLOOKUP(G565,ICondition!$A$2:$B$50, 2, 0))</f>
        <v/>
      </c>
      <c r="J565" s="70" t="str">
        <f>IFERROR(VLOOKUP(I565, LetterStyle!$A$2:$B$50, 2, 0),"")</f>
        <v/>
      </c>
      <c r="L565" s="70" t="str">
        <f>IFERROR(VLOOKUP(K565, LetterStyle!$A$2:$B$50, 2, 0),"")</f>
        <v/>
      </c>
      <c r="N565" s="70" t="str">
        <f>IFERROR(VLOOKUP(M565, LetterStyle!$A$2:$B$50, 2, 0),"")</f>
        <v/>
      </c>
      <c r="P565" s="70" t="str">
        <f>IFERROR(VLOOKUP(O565, LetterStyle!$A$2:$B$50, 2, 0),"")</f>
        <v/>
      </c>
    </row>
    <row r="566" spans="8:16" ht="15" customHeight="1" x14ac:dyDescent="0.25">
      <c r="H566" s="70" t="str">
        <f>IF(G566="","",VLOOKUP(G566,ICondition!$A$2:$B$50, 2, 0))</f>
        <v/>
      </c>
      <c r="J566" s="70" t="str">
        <f>IFERROR(VLOOKUP(I566, LetterStyle!$A$2:$B$50, 2, 0),"")</f>
        <v/>
      </c>
      <c r="L566" s="70" t="str">
        <f>IFERROR(VLOOKUP(K566, LetterStyle!$A$2:$B$50, 2, 0),"")</f>
        <v/>
      </c>
      <c r="N566" s="70" t="str">
        <f>IFERROR(VLOOKUP(M566, LetterStyle!$A$2:$B$50, 2, 0),"")</f>
        <v/>
      </c>
      <c r="P566" s="70" t="str">
        <f>IFERROR(VLOOKUP(O566, LetterStyle!$A$2:$B$50, 2, 0),"")</f>
        <v/>
      </c>
    </row>
    <row r="567" spans="8:16" ht="15" customHeight="1" x14ac:dyDescent="0.25">
      <c r="H567" s="70" t="str">
        <f>IF(G567="","",VLOOKUP(G567,ICondition!$A$2:$B$50, 2, 0))</f>
        <v/>
      </c>
      <c r="J567" s="70" t="str">
        <f>IFERROR(VLOOKUP(I567, LetterStyle!$A$2:$B$50, 2, 0),"")</f>
        <v/>
      </c>
      <c r="L567" s="70" t="str">
        <f>IFERROR(VLOOKUP(K567, LetterStyle!$A$2:$B$50, 2, 0),"")</f>
        <v/>
      </c>
      <c r="N567" s="70" t="str">
        <f>IFERROR(VLOOKUP(M567, LetterStyle!$A$2:$B$50, 2, 0),"")</f>
        <v/>
      </c>
      <c r="P567" s="70" t="str">
        <f>IFERROR(VLOOKUP(O567, LetterStyle!$A$2:$B$50, 2, 0),"")</f>
        <v/>
      </c>
    </row>
    <row r="568" spans="8:16" ht="15" customHeight="1" x14ac:dyDescent="0.25">
      <c r="H568" s="70" t="str">
        <f>IF(G568="","",VLOOKUP(G568,ICondition!$A$2:$B$50, 2, 0))</f>
        <v/>
      </c>
      <c r="J568" s="70" t="str">
        <f>IFERROR(VLOOKUP(I568, LetterStyle!$A$2:$B$50, 2, 0),"")</f>
        <v/>
      </c>
      <c r="L568" s="70" t="str">
        <f>IFERROR(VLOOKUP(K568, LetterStyle!$A$2:$B$50, 2, 0),"")</f>
        <v/>
      </c>
      <c r="N568" s="70" t="str">
        <f>IFERROR(VLOOKUP(M568, LetterStyle!$A$2:$B$50, 2, 0),"")</f>
        <v/>
      </c>
      <c r="P568" s="70" t="str">
        <f>IFERROR(VLOOKUP(O568, LetterStyle!$A$2:$B$50, 2, 0),"")</f>
        <v/>
      </c>
    </row>
    <row r="569" spans="8:16" ht="15" customHeight="1" x14ac:dyDescent="0.25">
      <c r="H569" s="70" t="str">
        <f>IF(G569="","",VLOOKUP(G569,ICondition!$A$2:$B$50, 2, 0))</f>
        <v/>
      </c>
      <c r="J569" s="70" t="str">
        <f>IFERROR(VLOOKUP(I569, LetterStyle!$A$2:$B$50, 2, 0),"")</f>
        <v/>
      </c>
      <c r="L569" s="70" t="str">
        <f>IFERROR(VLOOKUP(K569, LetterStyle!$A$2:$B$50, 2, 0),"")</f>
        <v/>
      </c>
      <c r="N569" s="70" t="str">
        <f>IFERROR(VLOOKUP(M569, LetterStyle!$A$2:$B$50, 2, 0),"")</f>
        <v/>
      </c>
      <c r="P569" s="70" t="str">
        <f>IFERROR(VLOOKUP(O569, LetterStyle!$A$2:$B$50, 2, 0),"")</f>
        <v/>
      </c>
    </row>
    <row r="570" spans="8:16" ht="15" customHeight="1" x14ac:dyDescent="0.25">
      <c r="H570" s="70" t="str">
        <f>IF(G570="","",VLOOKUP(G570,ICondition!$A$2:$B$50, 2, 0))</f>
        <v/>
      </c>
      <c r="J570" s="70" t="str">
        <f>IFERROR(VLOOKUP(I570, LetterStyle!$A$2:$B$50, 2, 0),"")</f>
        <v/>
      </c>
      <c r="L570" s="70" t="str">
        <f>IFERROR(VLOOKUP(K570, LetterStyle!$A$2:$B$50, 2, 0),"")</f>
        <v/>
      </c>
      <c r="N570" s="70" t="str">
        <f>IFERROR(VLOOKUP(M570, LetterStyle!$A$2:$B$50, 2, 0),"")</f>
        <v/>
      </c>
      <c r="P570" s="70" t="str">
        <f>IFERROR(VLOOKUP(O570, LetterStyle!$A$2:$B$50, 2, 0),"")</f>
        <v/>
      </c>
    </row>
    <row r="571" spans="8:16" ht="15" customHeight="1" x14ac:dyDescent="0.25">
      <c r="H571" s="70" t="str">
        <f>IF(G571="","",VLOOKUP(G571,ICondition!$A$2:$B$50, 2, 0))</f>
        <v/>
      </c>
      <c r="J571" s="70" t="str">
        <f>IFERROR(VLOOKUP(I571, LetterStyle!$A$2:$B$50, 2, 0),"")</f>
        <v/>
      </c>
      <c r="L571" s="70" t="str">
        <f>IFERROR(VLOOKUP(K571, LetterStyle!$A$2:$B$50, 2, 0),"")</f>
        <v/>
      </c>
      <c r="N571" s="70" t="str">
        <f>IFERROR(VLOOKUP(M571, LetterStyle!$A$2:$B$50, 2, 0),"")</f>
        <v/>
      </c>
      <c r="P571" s="70" t="str">
        <f>IFERROR(VLOOKUP(O571, LetterStyle!$A$2:$B$50, 2, 0),"")</f>
        <v/>
      </c>
    </row>
    <row r="572" spans="8:16" ht="15" customHeight="1" x14ac:dyDescent="0.25">
      <c r="H572" s="70" t="str">
        <f>IF(G572="","",VLOOKUP(G572,ICondition!$A$2:$B$50, 2, 0))</f>
        <v/>
      </c>
      <c r="J572" s="70" t="str">
        <f>IFERROR(VLOOKUP(I572, LetterStyle!$A$2:$B$50, 2, 0),"")</f>
        <v/>
      </c>
      <c r="L572" s="70" t="str">
        <f>IFERROR(VLOOKUP(K572, LetterStyle!$A$2:$B$50, 2, 0),"")</f>
        <v/>
      </c>
      <c r="N572" s="70" t="str">
        <f>IFERROR(VLOOKUP(M572, LetterStyle!$A$2:$B$50, 2, 0),"")</f>
        <v/>
      </c>
      <c r="P572" s="70" t="str">
        <f>IFERROR(VLOOKUP(O572, LetterStyle!$A$2:$B$50, 2, 0),"")</f>
        <v/>
      </c>
    </row>
    <row r="573" spans="8:16" ht="15" customHeight="1" x14ac:dyDescent="0.25">
      <c r="H573" s="70" t="str">
        <f>IF(G573="","",VLOOKUP(G573,ICondition!$A$2:$B$50, 2, 0))</f>
        <v/>
      </c>
      <c r="J573" s="70" t="str">
        <f>IFERROR(VLOOKUP(I573, LetterStyle!$A$2:$B$50, 2, 0),"")</f>
        <v/>
      </c>
      <c r="L573" s="70" t="str">
        <f>IFERROR(VLOOKUP(K573, LetterStyle!$A$2:$B$50, 2, 0),"")</f>
        <v/>
      </c>
      <c r="N573" s="70" t="str">
        <f>IFERROR(VLOOKUP(M573, LetterStyle!$A$2:$B$50, 2, 0),"")</f>
        <v/>
      </c>
      <c r="P573" s="70" t="str">
        <f>IFERROR(VLOOKUP(O573, LetterStyle!$A$2:$B$50, 2, 0),"")</f>
        <v/>
      </c>
    </row>
    <row r="574" spans="8:16" ht="15" customHeight="1" x14ac:dyDescent="0.25">
      <c r="H574" s="70" t="str">
        <f>IF(G574="","",VLOOKUP(G574,ICondition!$A$2:$B$50, 2, 0))</f>
        <v/>
      </c>
      <c r="J574" s="70" t="str">
        <f>IFERROR(VLOOKUP(I574, LetterStyle!$A$2:$B$50, 2, 0),"")</f>
        <v/>
      </c>
      <c r="L574" s="70" t="str">
        <f>IFERROR(VLOOKUP(K574, LetterStyle!$A$2:$B$50, 2, 0),"")</f>
        <v/>
      </c>
      <c r="N574" s="70" t="str">
        <f>IFERROR(VLOOKUP(M574, LetterStyle!$A$2:$B$50, 2, 0),"")</f>
        <v/>
      </c>
      <c r="P574" s="70" t="str">
        <f>IFERROR(VLOOKUP(O574, LetterStyle!$A$2:$B$50, 2, 0),"")</f>
        <v/>
      </c>
    </row>
    <row r="575" spans="8:16" ht="15" customHeight="1" x14ac:dyDescent="0.25">
      <c r="H575" s="70" t="str">
        <f>IF(G575="","",VLOOKUP(G575,ICondition!$A$2:$B$50, 2, 0))</f>
        <v/>
      </c>
      <c r="J575" s="70" t="str">
        <f>IFERROR(VLOOKUP(I575, LetterStyle!$A$2:$B$50, 2, 0),"")</f>
        <v/>
      </c>
      <c r="L575" s="70" t="str">
        <f>IFERROR(VLOOKUP(K575, LetterStyle!$A$2:$B$50, 2, 0),"")</f>
        <v/>
      </c>
      <c r="N575" s="70" t="str">
        <f>IFERROR(VLOOKUP(M575, LetterStyle!$A$2:$B$50, 2, 0),"")</f>
        <v/>
      </c>
      <c r="P575" s="70" t="str">
        <f>IFERROR(VLOOKUP(O575, LetterStyle!$A$2:$B$50, 2, 0),"")</f>
        <v/>
      </c>
    </row>
    <row r="576" spans="8:16" ht="15" customHeight="1" x14ac:dyDescent="0.25">
      <c r="H576" s="70" t="str">
        <f>IF(G576="","",VLOOKUP(G576,ICondition!$A$2:$B$50, 2, 0))</f>
        <v/>
      </c>
      <c r="J576" s="70" t="str">
        <f>IFERROR(VLOOKUP(I576, LetterStyle!$A$2:$B$50, 2, 0),"")</f>
        <v/>
      </c>
      <c r="L576" s="70" t="str">
        <f>IFERROR(VLOOKUP(K576, LetterStyle!$A$2:$B$50, 2, 0),"")</f>
        <v/>
      </c>
      <c r="N576" s="70" t="str">
        <f>IFERROR(VLOOKUP(M576, LetterStyle!$A$2:$B$50, 2, 0),"")</f>
        <v/>
      </c>
      <c r="P576" s="70" t="str">
        <f>IFERROR(VLOOKUP(O576, LetterStyle!$A$2:$B$50, 2, 0),"")</f>
        <v/>
      </c>
    </row>
    <row r="577" spans="8:16" ht="15" customHeight="1" x14ac:dyDescent="0.25">
      <c r="H577" s="70" t="str">
        <f>IF(G577="","",VLOOKUP(G577,ICondition!$A$2:$B$50, 2, 0))</f>
        <v/>
      </c>
      <c r="J577" s="70" t="str">
        <f>IFERROR(VLOOKUP(I577, LetterStyle!$A$2:$B$50, 2, 0),"")</f>
        <v/>
      </c>
      <c r="L577" s="70" t="str">
        <f>IFERROR(VLOOKUP(K577, LetterStyle!$A$2:$B$50, 2, 0),"")</f>
        <v/>
      </c>
      <c r="N577" s="70" t="str">
        <f>IFERROR(VLOOKUP(M577, LetterStyle!$A$2:$B$50, 2, 0),"")</f>
        <v/>
      </c>
      <c r="P577" s="70" t="str">
        <f>IFERROR(VLOOKUP(O577, LetterStyle!$A$2:$B$50, 2, 0),"")</f>
        <v/>
      </c>
    </row>
    <row r="578" spans="8:16" ht="15" customHeight="1" x14ac:dyDescent="0.25">
      <c r="H578" s="70" t="str">
        <f>IF(G578="","",VLOOKUP(G578,ICondition!$A$2:$B$50, 2, 0))</f>
        <v/>
      </c>
      <c r="J578" s="70" t="str">
        <f>IFERROR(VLOOKUP(I578, LetterStyle!$A$2:$B$50, 2, 0),"")</f>
        <v/>
      </c>
      <c r="L578" s="70" t="str">
        <f>IFERROR(VLOOKUP(K578, LetterStyle!$A$2:$B$50, 2, 0),"")</f>
        <v/>
      </c>
      <c r="N578" s="70" t="str">
        <f>IFERROR(VLOOKUP(M578, LetterStyle!$A$2:$B$50, 2, 0),"")</f>
        <v/>
      </c>
      <c r="P578" s="70" t="str">
        <f>IFERROR(VLOOKUP(O578, LetterStyle!$A$2:$B$50, 2, 0),"")</f>
        <v/>
      </c>
    </row>
    <row r="579" spans="8:16" ht="15" customHeight="1" x14ac:dyDescent="0.25">
      <c r="H579" s="70" t="str">
        <f>IF(G579="","",VLOOKUP(G579,ICondition!$A$2:$B$50, 2, 0))</f>
        <v/>
      </c>
      <c r="J579" s="70" t="str">
        <f>IFERROR(VLOOKUP(I579, LetterStyle!$A$2:$B$50, 2, 0),"")</f>
        <v/>
      </c>
      <c r="L579" s="70" t="str">
        <f>IFERROR(VLOOKUP(K579, LetterStyle!$A$2:$B$50, 2, 0),"")</f>
        <v/>
      </c>
      <c r="N579" s="70" t="str">
        <f>IFERROR(VLOOKUP(M579, LetterStyle!$A$2:$B$50, 2, 0),"")</f>
        <v/>
      </c>
      <c r="P579" s="70" t="str">
        <f>IFERROR(VLOOKUP(O579, LetterStyle!$A$2:$B$50, 2, 0),"")</f>
        <v/>
      </c>
    </row>
    <row r="580" spans="8:16" ht="15" customHeight="1" x14ac:dyDescent="0.25">
      <c r="H580" s="70" t="str">
        <f>IF(G580="","",VLOOKUP(G580,ICondition!$A$2:$B$50, 2, 0))</f>
        <v/>
      </c>
      <c r="J580" s="70" t="str">
        <f>IFERROR(VLOOKUP(I580, LetterStyle!$A$2:$B$50, 2, 0),"")</f>
        <v/>
      </c>
      <c r="L580" s="70" t="str">
        <f>IFERROR(VLOOKUP(K580, LetterStyle!$A$2:$B$50, 2, 0),"")</f>
        <v/>
      </c>
      <c r="N580" s="70" t="str">
        <f>IFERROR(VLOOKUP(M580, LetterStyle!$A$2:$B$50, 2, 0),"")</f>
        <v/>
      </c>
      <c r="P580" s="70" t="str">
        <f>IFERROR(VLOOKUP(O580, LetterStyle!$A$2:$B$50, 2, 0),"")</f>
        <v/>
      </c>
    </row>
    <row r="581" spans="8:16" ht="15" customHeight="1" x14ac:dyDescent="0.25">
      <c r="H581" s="70" t="str">
        <f>IF(G581="","",VLOOKUP(G581,ICondition!$A$2:$B$50, 2, 0))</f>
        <v/>
      </c>
      <c r="J581" s="70" t="str">
        <f>IFERROR(VLOOKUP(I581, LetterStyle!$A$2:$B$50, 2, 0),"")</f>
        <v/>
      </c>
      <c r="L581" s="70" t="str">
        <f>IFERROR(VLOOKUP(K581, LetterStyle!$A$2:$B$50, 2, 0),"")</f>
        <v/>
      </c>
      <c r="N581" s="70" t="str">
        <f>IFERROR(VLOOKUP(M581, LetterStyle!$A$2:$B$50, 2, 0),"")</f>
        <v/>
      </c>
      <c r="P581" s="70" t="str">
        <f>IFERROR(VLOOKUP(O581, LetterStyle!$A$2:$B$50, 2, 0),"")</f>
        <v/>
      </c>
    </row>
    <row r="582" spans="8:16" ht="15" customHeight="1" x14ac:dyDescent="0.25">
      <c r="H582" s="70" t="str">
        <f>IF(G582="","",VLOOKUP(G582,ICondition!$A$2:$B$50, 2, 0))</f>
        <v/>
      </c>
      <c r="J582" s="70" t="str">
        <f>IFERROR(VLOOKUP(I582, LetterStyle!$A$2:$B$50, 2, 0),"")</f>
        <v/>
      </c>
      <c r="L582" s="70" t="str">
        <f>IFERROR(VLOOKUP(K582, LetterStyle!$A$2:$B$50, 2, 0),"")</f>
        <v/>
      </c>
      <c r="N582" s="70" t="str">
        <f>IFERROR(VLOOKUP(M582, LetterStyle!$A$2:$B$50, 2, 0),"")</f>
        <v/>
      </c>
      <c r="P582" s="70" t="str">
        <f>IFERROR(VLOOKUP(O582, LetterStyle!$A$2:$B$50, 2, 0),"")</f>
        <v/>
      </c>
    </row>
    <row r="583" spans="8:16" ht="15" customHeight="1" x14ac:dyDescent="0.25">
      <c r="H583" s="70" t="str">
        <f>IF(G583="","",VLOOKUP(G583,ICondition!$A$2:$B$50, 2, 0))</f>
        <v/>
      </c>
      <c r="J583" s="70" t="str">
        <f>IFERROR(VLOOKUP(I583, LetterStyle!$A$2:$B$50, 2, 0),"")</f>
        <v/>
      </c>
      <c r="L583" s="70" t="str">
        <f>IFERROR(VLOOKUP(K583, LetterStyle!$A$2:$B$50, 2, 0),"")</f>
        <v/>
      </c>
      <c r="N583" s="70" t="str">
        <f>IFERROR(VLOOKUP(M583, LetterStyle!$A$2:$B$50, 2, 0),"")</f>
        <v/>
      </c>
      <c r="P583" s="70" t="str">
        <f>IFERROR(VLOOKUP(O583, LetterStyle!$A$2:$B$50, 2, 0),"")</f>
        <v/>
      </c>
    </row>
    <row r="584" spans="8:16" ht="15" customHeight="1" x14ac:dyDescent="0.25">
      <c r="H584" s="70" t="str">
        <f>IF(G584="","",VLOOKUP(G584,ICondition!$A$2:$B$50, 2, 0))</f>
        <v/>
      </c>
      <c r="J584" s="70" t="str">
        <f>IFERROR(VLOOKUP(I584, LetterStyle!$A$2:$B$50, 2, 0),"")</f>
        <v/>
      </c>
      <c r="L584" s="70" t="str">
        <f>IFERROR(VLOOKUP(K584, LetterStyle!$A$2:$B$50, 2, 0),"")</f>
        <v/>
      </c>
      <c r="N584" s="70" t="str">
        <f>IFERROR(VLOOKUP(M584, LetterStyle!$A$2:$B$50, 2, 0),"")</f>
        <v/>
      </c>
      <c r="P584" s="70" t="str">
        <f>IFERROR(VLOOKUP(O584, LetterStyle!$A$2:$B$50, 2, 0),"")</f>
        <v/>
      </c>
    </row>
    <row r="585" spans="8:16" ht="15" customHeight="1" x14ac:dyDescent="0.25">
      <c r="H585" s="70" t="str">
        <f>IF(G585="","",VLOOKUP(G585,ICondition!$A$2:$B$50, 2, 0))</f>
        <v/>
      </c>
      <c r="J585" s="70" t="str">
        <f>IFERROR(VLOOKUP(I585, LetterStyle!$A$2:$B$50, 2, 0),"")</f>
        <v/>
      </c>
      <c r="L585" s="70" t="str">
        <f>IFERROR(VLOOKUP(K585, LetterStyle!$A$2:$B$50, 2, 0),"")</f>
        <v/>
      </c>
      <c r="N585" s="70" t="str">
        <f>IFERROR(VLOOKUP(M585, LetterStyle!$A$2:$B$50, 2, 0),"")</f>
        <v/>
      </c>
      <c r="P585" s="70" t="str">
        <f>IFERROR(VLOOKUP(O585, LetterStyle!$A$2:$B$50, 2, 0),"")</f>
        <v/>
      </c>
    </row>
    <row r="586" spans="8:16" ht="15" customHeight="1" x14ac:dyDescent="0.25">
      <c r="H586" s="70" t="str">
        <f>IF(G586="","",VLOOKUP(G586,ICondition!$A$2:$B$50, 2, 0))</f>
        <v/>
      </c>
      <c r="J586" s="70" t="str">
        <f>IFERROR(VLOOKUP(I586, LetterStyle!$A$2:$B$50, 2, 0),"")</f>
        <v/>
      </c>
      <c r="L586" s="70" t="str">
        <f>IFERROR(VLOOKUP(K586, LetterStyle!$A$2:$B$50, 2, 0),"")</f>
        <v/>
      </c>
      <c r="N586" s="70" t="str">
        <f>IFERROR(VLOOKUP(M586, LetterStyle!$A$2:$B$50, 2, 0),"")</f>
        <v/>
      </c>
      <c r="P586" s="70" t="str">
        <f>IFERROR(VLOOKUP(O586, LetterStyle!$A$2:$B$50, 2, 0),"")</f>
        <v/>
      </c>
    </row>
    <row r="587" spans="8:16" ht="15" customHeight="1" x14ac:dyDescent="0.25">
      <c r="H587" s="70" t="str">
        <f>IF(G587="","",VLOOKUP(G587,ICondition!$A$2:$B$50, 2, 0))</f>
        <v/>
      </c>
      <c r="J587" s="70" t="str">
        <f>IFERROR(VLOOKUP(I587, LetterStyle!$A$2:$B$50, 2, 0),"")</f>
        <v/>
      </c>
      <c r="L587" s="70" t="str">
        <f>IFERROR(VLOOKUP(K587, LetterStyle!$A$2:$B$50, 2, 0),"")</f>
        <v/>
      </c>
      <c r="N587" s="70" t="str">
        <f>IFERROR(VLOOKUP(M587, LetterStyle!$A$2:$B$50, 2, 0),"")</f>
        <v/>
      </c>
      <c r="P587" s="70" t="str">
        <f>IFERROR(VLOOKUP(O587, LetterStyle!$A$2:$B$50, 2, 0),"")</f>
        <v/>
      </c>
    </row>
    <row r="588" spans="8:16" ht="15" customHeight="1" x14ac:dyDescent="0.25">
      <c r="H588" s="70" t="str">
        <f>IF(G588="","",VLOOKUP(G588,ICondition!$A$2:$B$50, 2, 0))</f>
        <v/>
      </c>
      <c r="J588" s="70" t="str">
        <f>IFERROR(VLOOKUP(I588, LetterStyle!$A$2:$B$50, 2, 0),"")</f>
        <v/>
      </c>
      <c r="L588" s="70" t="str">
        <f>IFERROR(VLOOKUP(K588, LetterStyle!$A$2:$B$50, 2, 0),"")</f>
        <v/>
      </c>
      <c r="N588" s="70" t="str">
        <f>IFERROR(VLOOKUP(M588, LetterStyle!$A$2:$B$50, 2, 0),"")</f>
        <v/>
      </c>
      <c r="P588" s="70" t="str">
        <f>IFERROR(VLOOKUP(O588, LetterStyle!$A$2:$B$50, 2, 0),"")</f>
        <v/>
      </c>
    </row>
    <row r="589" spans="8:16" ht="15" customHeight="1" x14ac:dyDescent="0.25">
      <c r="H589" s="70" t="str">
        <f>IF(G589="","",VLOOKUP(G589,ICondition!$A$2:$B$50, 2, 0))</f>
        <v/>
      </c>
      <c r="J589" s="70" t="str">
        <f>IFERROR(VLOOKUP(I589, LetterStyle!$A$2:$B$50, 2, 0),"")</f>
        <v/>
      </c>
      <c r="L589" s="70" t="str">
        <f>IFERROR(VLOOKUP(K589, LetterStyle!$A$2:$B$50, 2, 0),"")</f>
        <v/>
      </c>
      <c r="N589" s="70" t="str">
        <f>IFERROR(VLOOKUP(M589, LetterStyle!$A$2:$B$50, 2, 0),"")</f>
        <v/>
      </c>
      <c r="P589" s="70" t="str">
        <f>IFERROR(VLOOKUP(O589, LetterStyle!$A$2:$B$50, 2, 0),"")</f>
        <v/>
      </c>
    </row>
    <row r="590" spans="8:16" ht="15" customHeight="1" x14ac:dyDescent="0.25">
      <c r="H590" s="70" t="str">
        <f>IF(G590="","",VLOOKUP(G590,ICondition!$A$2:$B$50, 2, 0))</f>
        <v/>
      </c>
      <c r="J590" s="70" t="str">
        <f>IFERROR(VLOOKUP(I590, LetterStyle!$A$2:$B$50, 2, 0),"")</f>
        <v/>
      </c>
      <c r="L590" s="70" t="str">
        <f>IFERROR(VLOOKUP(K590, LetterStyle!$A$2:$B$50, 2, 0),"")</f>
        <v/>
      </c>
      <c r="N590" s="70" t="str">
        <f>IFERROR(VLOOKUP(M590, LetterStyle!$A$2:$B$50, 2, 0),"")</f>
        <v/>
      </c>
      <c r="P590" s="70" t="str">
        <f>IFERROR(VLOOKUP(O590, LetterStyle!$A$2:$B$50, 2, 0),"")</f>
        <v/>
      </c>
    </row>
    <row r="591" spans="8:16" ht="15" customHeight="1" x14ac:dyDescent="0.25">
      <c r="H591" s="70" t="str">
        <f>IF(G591="","",VLOOKUP(G591,ICondition!$A$2:$B$50, 2, 0))</f>
        <v/>
      </c>
      <c r="J591" s="70" t="str">
        <f>IFERROR(VLOOKUP(I591, LetterStyle!$A$2:$B$50, 2, 0),"")</f>
        <v/>
      </c>
      <c r="L591" s="70" t="str">
        <f>IFERROR(VLOOKUP(K591, LetterStyle!$A$2:$B$50, 2, 0),"")</f>
        <v/>
      </c>
      <c r="N591" s="70" t="str">
        <f>IFERROR(VLOOKUP(M591, LetterStyle!$A$2:$B$50, 2, 0),"")</f>
        <v/>
      </c>
      <c r="P591" s="70" t="str">
        <f>IFERROR(VLOOKUP(O591, LetterStyle!$A$2:$B$50, 2, 0),"")</f>
        <v/>
      </c>
    </row>
    <row r="592" spans="8:16" ht="15" customHeight="1" x14ac:dyDescent="0.25">
      <c r="H592" s="70" t="str">
        <f>IF(G592="","",VLOOKUP(G592,ICondition!$A$2:$B$50, 2, 0))</f>
        <v/>
      </c>
      <c r="J592" s="70" t="str">
        <f>IFERROR(VLOOKUP(I592, LetterStyle!$A$2:$B$50, 2, 0),"")</f>
        <v/>
      </c>
      <c r="L592" s="70" t="str">
        <f>IFERROR(VLOOKUP(K592, LetterStyle!$A$2:$B$50, 2, 0),"")</f>
        <v/>
      </c>
      <c r="N592" s="70" t="str">
        <f>IFERROR(VLOOKUP(M592, LetterStyle!$A$2:$B$50, 2, 0),"")</f>
        <v/>
      </c>
      <c r="P592" s="70" t="str">
        <f>IFERROR(VLOOKUP(O592, LetterStyle!$A$2:$B$50, 2, 0),"")</f>
        <v/>
      </c>
    </row>
    <row r="593" spans="8:16" ht="15" customHeight="1" x14ac:dyDescent="0.25">
      <c r="H593" s="70" t="str">
        <f>IF(G593="","",VLOOKUP(G593,ICondition!$A$2:$B$50, 2, 0))</f>
        <v/>
      </c>
      <c r="J593" s="70" t="str">
        <f>IFERROR(VLOOKUP(I593, LetterStyle!$A$2:$B$50, 2, 0),"")</f>
        <v/>
      </c>
      <c r="L593" s="70" t="str">
        <f>IFERROR(VLOOKUP(K593, LetterStyle!$A$2:$B$50, 2, 0),"")</f>
        <v/>
      </c>
      <c r="N593" s="70" t="str">
        <f>IFERROR(VLOOKUP(M593, LetterStyle!$A$2:$B$50, 2, 0),"")</f>
        <v/>
      </c>
      <c r="P593" s="70" t="str">
        <f>IFERROR(VLOOKUP(O593, LetterStyle!$A$2:$B$50, 2, 0),"")</f>
        <v/>
      </c>
    </row>
    <row r="594" spans="8:16" ht="15" customHeight="1" x14ac:dyDescent="0.25">
      <c r="H594" s="70" t="str">
        <f>IF(G594="","",VLOOKUP(G594,ICondition!$A$2:$B$50, 2, 0))</f>
        <v/>
      </c>
      <c r="J594" s="70" t="str">
        <f>IFERROR(VLOOKUP(I594, LetterStyle!$A$2:$B$50, 2, 0),"")</f>
        <v/>
      </c>
      <c r="L594" s="70" t="str">
        <f>IFERROR(VLOOKUP(K594, LetterStyle!$A$2:$B$50, 2, 0),"")</f>
        <v/>
      </c>
      <c r="N594" s="70" t="str">
        <f>IFERROR(VLOOKUP(M594, LetterStyle!$A$2:$B$50, 2, 0),"")</f>
        <v/>
      </c>
      <c r="P594" s="70" t="str">
        <f>IFERROR(VLOOKUP(O594, LetterStyle!$A$2:$B$50, 2, 0),"")</f>
        <v/>
      </c>
    </row>
    <row r="595" spans="8:16" ht="15" customHeight="1" x14ac:dyDescent="0.25">
      <c r="H595" s="70" t="str">
        <f>IF(G595="","",VLOOKUP(G595,ICondition!$A$2:$B$50, 2, 0))</f>
        <v/>
      </c>
      <c r="J595" s="70" t="str">
        <f>IFERROR(VLOOKUP(I595, LetterStyle!$A$2:$B$50, 2, 0),"")</f>
        <v/>
      </c>
      <c r="L595" s="70" t="str">
        <f>IFERROR(VLOOKUP(K595, LetterStyle!$A$2:$B$50, 2, 0),"")</f>
        <v/>
      </c>
      <c r="N595" s="70" t="str">
        <f>IFERROR(VLOOKUP(M595, LetterStyle!$A$2:$B$50, 2, 0),"")</f>
        <v/>
      </c>
      <c r="P595" s="70" t="str">
        <f>IFERROR(VLOOKUP(O595, LetterStyle!$A$2:$B$50, 2, 0),"")</f>
        <v/>
      </c>
    </row>
    <row r="596" spans="8:16" ht="15" customHeight="1" x14ac:dyDescent="0.25">
      <c r="H596" s="70" t="str">
        <f>IF(G596="","",VLOOKUP(G596,ICondition!$A$2:$B$50, 2, 0))</f>
        <v/>
      </c>
      <c r="J596" s="70" t="str">
        <f>IFERROR(VLOOKUP(I596, LetterStyle!$A$2:$B$50, 2, 0),"")</f>
        <v/>
      </c>
      <c r="L596" s="70" t="str">
        <f>IFERROR(VLOOKUP(K596, LetterStyle!$A$2:$B$50, 2, 0),"")</f>
        <v/>
      </c>
      <c r="N596" s="70" t="str">
        <f>IFERROR(VLOOKUP(M596, LetterStyle!$A$2:$B$50, 2, 0),"")</f>
        <v/>
      </c>
      <c r="P596" s="70" t="str">
        <f>IFERROR(VLOOKUP(O596, LetterStyle!$A$2:$B$50, 2, 0),"")</f>
        <v/>
      </c>
    </row>
    <row r="597" spans="8:16" ht="15" customHeight="1" x14ac:dyDescent="0.25">
      <c r="H597" s="70" t="str">
        <f>IF(G597="","",VLOOKUP(G597,ICondition!$A$2:$B$50, 2, 0))</f>
        <v/>
      </c>
      <c r="J597" s="70" t="str">
        <f>IFERROR(VLOOKUP(I597, LetterStyle!$A$2:$B$50, 2, 0),"")</f>
        <v/>
      </c>
      <c r="L597" s="70" t="str">
        <f>IFERROR(VLOOKUP(K597, LetterStyle!$A$2:$B$50, 2, 0),"")</f>
        <v/>
      </c>
      <c r="N597" s="70" t="str">
        <f>IFERROR(VLOOKUP(M597, LetterStyle!$A$2:$B$50, 2, 0),"")</f>
        <v/>
      </c>
      <c r="P597" s="70" t="str">
        <f>IFERROR(VLOOKUP(O597, LetterStyle!$A$2:$B$50, 2, 0),"")</f>
        <v/>
      </c>
    </row>
    <row r="598" spans="8:16" ht="15" customHeight="1" x14ac:dyDescent="0.25">
      <c r="H598" s="70" t="str">
        <f>IF(G598="","",VLOOKUP(G598,ICondition!$A$2:$B$50, 2, 0))</f>
        <v/>
      </c>
      <c r="J598" s="70" t="str">
        <f>IFERROR(VLOOKUP(I598, LetterStyle!$A$2:$B$50, 2, 0),"")</f>
        <v/>
      </c>
      <c r="L598" s="70" t="str">
        <f>IFERROR(VLOOKUP(K598, LetterStyle!$A$2:$B$50, 2, 0),"")</f>
        <v/>
      </c>
      <c r="N598" s="70" t="str">
        <f>IFERROR(VLOOKUP(M598, LetterStyle!$A$2:$B$50, 2, 0),"")</f>
        <v/>
      </c>
      <c r="P598" s="70" t="str">
        <f>IFERROR(VLOOKUP(O598, LetterStyle!$A$2:$B$50, 2, 0),"")</f>
        <v/>
      </c>
    </row>
    <row r="599" spans="8:16" ht="15" customHeight="1" x14ac:dyDescent="0.25">
      <c r="H599" s="70" t="str">
        <f>IF(G599="","",VLOOKUP(G599,ICondition!$A$2:$B$50, 2, 0))</f>
        <v/>
      </c>
      <c r="J599" s="70" t="str">
        <f>IFERROR(VLOOKUP(I599, LetterStyle!$A$2:$B$50, 2, 0),"")</f>
        <v/>
      </c>
      <c r="L599" s="70" t="str">
        <f>IFERROR(VLOOKUP(K599, LetterStyle!$A$2:$B$50, 2, 0),"")</f>
        <v/>
      </c>
      <c r="N599" s="70" t="str">
        <f>IFERROR(VLOOKUP(M599, LetterStyle!$A$2:$B$50, 2, 0),"")</f>
        <v/>
      </c>
      <c r="P599" s="70" t="str">
        <f>IFERROR(VLOOKUP(O599, LetterStyle!$A$2:$B$50, 2, 0),"")</f>
        <v/>
      </c>
    </row>
    <row r="600" spans="8:16" ht="15" customHeight="1" x14ac:dyDescent="0.25">
      <c r="H600" s="70" t="str">
        <f>IF(G600="","",VLOOKUP(G600,ICondition!$A$2:$B$50, 2, 0))</f>
        <v/>
      </c>
      <c r="J600" s="70" t="str">
        <f>IFERROR(VLOOKUP(I600, LetterStyle!$A$2:$B$50, 2, 0),"")</f>
        <v/>
      </c>
      <c r="L600" s="70" t="str">
        <f>IFERROR(VLOOKUP(K600, LetterStyle!$A$2:$B$50, 2, 0),"")</f>
        <v/>
      </c>
      <c r="N600" s="70" t="str">
        <f>IFERROR(VLOOKUP(M600, LetterStyle!$A$2:$B$50, 2, 0),"")</f>
        <v/>
      </c>
      <c r="P600" s="70" t="str">
        <f>IFERROR(VLOOKUP(O600, LetterStyle!$A$2:$B$50, 2, 0),"")</f>
        <v/>
      </c>
    </row>
    <row r="601" spans="8:16" ht="15" customHeight="1" x14ac:dyDescent="0.25">
      <c r="H601" s="70" t="str">
        <f>IF(G601="","",VLOOKUP(G601,ICondition!$A$2:$B$50, 2, 0))</f>
        <v/>
      </c>
      <c r="J601" s="70" t="str">
        <f>IFERROR(VLOOKUP(I601, LetterStyle!$A$2:$B$50, 2, 0),"")</f>
        <v/>
      </c>
      <c r="L601" s="70" t="str">
        <f>IFERROR(VLOOKUP(K601, LetterStyle!$A$2:$B$50, 2, 0),"")</f>
        <v/>
      </c>
      <c r="N601" s="70" t="str">
        <f>IFERROR(VLOOKUP(M601, LetterStyle!$A$2:$B$50, 2, 0),"")</f>
        <v/>
      </c>
      <c r="P601" s="70" t="str">
        <f>IFERROR(VLOOKUP(O601, LetterStyle!$A$2:$B$50, 2, 0),"")</f>
        <v/>
      </c>
    </row>
    <row r="602" spans="8:16" ht="15" customHeight="1" x14ac:dyDescent="0.25">
      <c r="H602" s="70" t="str">
        <f>IF(G602="","",VLOOKUP(G602,ICondition!$A$2:$B$50, 2, 0))</f>
        <v/>
      </c>
      <c r="J602" s="70" t="str">
        <f>IFERROR(VLOOKUP(I602, LetterStyle!$A$2:$B$50, 2, 0),"")</f>
        <v/>
      </c>
      <c r="L602" s="70" t="str">
        <f>IFERROR(VLOOKUP(K602, LetterStyle!$A$2:$B$50, 2, 0),"")</f>
        <v/>
      </c>
      <c r="N602" s="70" t="str">
        <f>IFERROR(VLOOKUP(M602, LetterStyle!$A$2:$B$50, 2, 0),"")</f>
        <v/>
      </c>
      <c r="P602" s="70" t="str">
        <f>IFERROR(VLOOKUP(O602, LetterStyle!$A$2:$B$50, 2, 0),"")</f>
        <v/>
      </c>
    </row>
    <row r="603" spans="8:16" ht="15" customHeight="1" x14ac:dyDescent="0.25">
      <c r="H603" s="70" t="str">
        <f>IF(G603="","",VLOOKUP(G603,ICondition!$A$2:$B$50, 2, 0))</f>
        <v/>
      </c>
      <c r="J603" s="70" t="str">
        <f>IFERROR(VLOOKUP(I603, LetterStyle!$A$2:$B$50, 2, 0),"")</f>
        <v/>
      </c>
      <c r="L603" s="70" t="str">
        <f>IFERROR(VLOOKUP(K603, LetterStyle!$A$2:$B$50, 2, 0),"")</f>
        <v/>
      </c>
      <c r="N603" s="70" t="str">
        <f>IFERROR(VLOOKUP(M603, LetterStyle!$A$2:$B$50, 2, 0),"")</f>
        <v/>
      </c>
      <c r="P603" s="70" t="str">
        <f>IFERROR(VLOOKUP(O603, LetterStyle!$A$2:$B$50, 2, 0),"")</f>
        <v/>
      </c>
    </row>
    <row r="604" spans="8:16" ht="15" customHeight="1" x14ac:dyDescent="0.25">
      <c r="H604" s="70" t="str">
        <f>IF(G604="","",VLOOKUP(G604,ICondition!$A$2:$B$50, 2, 0))</f>
        <v/>
      </c>
      <c r="J604" s="70" t="str">
        <f>IFERROR(VLOOKUP(I604, LetterStyle!$A$2:$B$50, 2, 0),"")</f>
        <v/>
      </c>
      <c r="L604" s="70" t="str">
        <f>IFERROR(VLOOKUP(K604, LetterStyle!$A$2:$B$50, 2, 0),"")</f>
        <v/>
      </c>
      <c r="N604" s="70" t="str">
        <f>IFERROR(VLOOKUP(M604, LetterStyle!$A$2:$B$50, 2, 0),"")</f>
        <v/>
      </c>
      <c r="P604" s="70" t="str">
        <f>IFERROR(VLOOKUP(O604, LetterStyle!$A$2:$B$50, 2, 0),"")</f>
        <v/>
      </c>
    </row>
    <row r="605" spans="8:16" ht="15" customHeight="1" x14ac:dyDescent="0.25">
      <c r="H605" s="70" t="str">
        <f>IF(G605="","",VLOOKUP(G605,ICondition!$A$2:$B$50, 2, 0))</f>
        <v/>
      </c>
      <c r="J605" s="70" t="str">
        <f>IFERROR(VLOOKUP(I605, LetterStyle!$A$2:$B$50, 2, 0),"")</f>
        <v/>
      </c>
      <c r="L605" s="70" t="str">
        <f>IFERROR(VLOOKUP(K605, LetterStyle!$A$2:$B$50, 2, 0),"")</f>
        <v/>
      </c>
      <c r="N605" s="70" t="str">
        <f>IFERROR(VLOOKUP(M605, LetterStyle!$A$2:$B$50, 2, 0),"")</f>
        <v/>
      </c>
      <c r="P605" s="70" t="str">
        <f>IFERROR(VLOOKUP(O605, LetterStyle!$A$2:$B$50, 2, 0),"")</f>
        <v/>
      </c>
    </row>
    <row r="606" spans="8:16" ht="15" customHeight="1" x14ac:dyDescent="0.25">
      <c r="H606" s="70" t="str">
        <f>IF(G606="","",VLOOKUP(G606,ICondition!$A$2:$B$50, 2, 0))</f>
        <v/>
      </c>
      <c r="J606" s="70" t="str">
        <f>IFERROR(VLOOKUP(I606, LetterStyle!$A$2:$B$50, 2, 0),"")</f>
        <v/>
      </c>
      <c r="L606" s="70" t="str">
        <f>IFERROR(VLOOKUP(K606, LetterStyle!$A$2:$B$50, 2, 0),"")</f>
        <v/>
      </c>
      <c r="N606" s="70" t="str">
        <f>IFERROR(VLOOKUP(M606, LetterStyle!$A$2:$B$50, 2, 0),"")</f>
        <v/>
      </c>
      <c r="P606" s="70" t="str">
        <f>IFERROR(VLOOKUP(O606, LetterStyle!$A$2:$B$50, 2, 0),"")</f>
        <v/>
      </c>
    </row>
    <row r="607" spans="8:16" ht="15" customHeight="1" x14ac:dyDescent="0.25">
      <c r="H607" s="70" t="str">
        <f>IF(G607="","",VLOOKUP(G607,ICondition!$A$2:$B$50, 2, 0))</f>
        <v/>
      </c>
      <c r="J607" s="70" t="str">
        <f>IFERROR(VLOOKUP(I607, LetterStyle!$A$2:$B$50, 2, 0),"")</f>
        <v/>
      </c>
      <c r="L607" s="70" t="str">
        <f>IFERROR(VLOOKUP(K607, LetterStyle!$A$2:$B$50, 2, 0),"")</f>
        <v/>
      </c>
      <c r="N607" s="70" t="str">
        <f>IFERROR(VLOOKUP(M607, LetterStyle!$A$2:$B$50, 2, 0),"")</f>
        <v/>
      </c>
      <c r="P607" s="70" t="str">
        <f>IFERROR(VLOOKUP(O607, LetterStyle!$A$2:$B$50, 2, 0),"")</f>
        <v/>
      </c>
    </row>
    <row r="608" spans="8:16" ht="15" customHeight="1" x14ac:dyDescent="0.25">
      <c r="H608" s="70" t="str">
        <f>IF(G608="","",VLOOKUP(G608,ICondition!$A$2:$B$50, 2, 0))</f>
        <v/>
      </c>
      <c r="J608" s="70" t="str">
        <f>IFERROR(VLOOKUP(I608, LetterStyle!$A$2:$B$50, 2, 0),"")</f>
        <v/>
      </c>
      <c r="L608" s="70" t="str">
        <f>IFERROR(VLOOKUP(K608, LetterStyle!$A$2:$B$50, 2, 0),"")</f>
        <v/>
      </c>
      <c r="N608" s="70" t="str">
        <f>IFERROR(VLOOKUP(M608, LetterStyle!$A$2:$B$50, 2, 0),"")</f>
        <v/>
      </c>
      <c r="P608" s="70" t="str">
        <f>IFERROR(VLOOKUP(O608, LetterStyle!$A$2:$B$50, 2, 0),"")</f>
        <v/>
      </c>
    </row>
    <row r="609" spans="8:16" ht="15" customHeight="1" x14ac:dyDescent="0.25">
      <c r="H609" s="70" t="str">
        <f>IF(G609="","",VLOOKUP(G609,ICondition!$A$2:$B$50, 2, 0))</f>
        <v/>
      </c>
      <c r="J609" s="70" t="str">
        <f>IFERROR(VLOOKUP(I609, LetterStyle!$A$2:$B$50, 2, 0),"")</f>
        <v/>
      </c>
      <c r="L609" s="70" t="str">
        <f>IFERROR(VLOOKUP(K609, LetterStyle!$A$2:$B$50, 2, 0),"")</f>
        <v/>
      </c>
      <c r="N609" s="70" t="str">
        <f>IFERROR(VLOOKUP(M609, LetterStyle!$A$2:$B$50, 2, 0),"")</f>
        <v/>
      </c>
      <c r="P609" s="70" t="str">
        <f>IFERROR(VLOOKUP(O609, LetterStyle!$A$2:$B$50, 2, 0),"")</f>
        <v/>
      </c>
    </row>
    <row r="610" spans="8:16" ht="15" customHeight="1" x14ac:dyDescent="0.25">
      <c r="H610" s="70" t="str">
        <f>IF(G610="","",VLOOKUP(G610,ICondition!$A$2:$B$50, 2, 0))</f>
        <v/>
      </c>
      <c r="J610" s="70" t="str">
        <f>IFERROR(VLOOKUP(I610, LetterStyle!$A$2:$B$50, 2, 0),"")</f>
        <v/>
      </c>
      <c r="L610" s="70" t="str">
        <f>IFERROR(VLOOKUP(K610, LetterStyle!$A$2:$B$50, 2, 0),"")</f>
        <v/>
      </c>
      <c r="N610" s="70" t="str">
        <f>IFERROR(VLOOKUP(M610, LetterStyle!$A$2:$B$50, 2, 0),"")</f>
        <v/>
      </c>
      <c r="P610" s="70" t="str">
        <f>IFERROR(VLOOKUP(O610, LetterStyle!$A$2:$B$50, 2, 0),"")</f>
        <v/>
      </c>
    </row>
    <row r="611" spans="8:16" ht="15" customHeight="1" x14ac:dyDescent="0.25">
      <c r="H611" s="70" t="str">
        <f>IF(G611="","",VLOOKUP(G611,ICondition!$A$2:$B$50, 2, 0))</f>
        <v/>
      </c>
      <c r="J611" s="70" t="str">
        <f>IFERROR(VLOOKUP(I611, LetterStyle!$A$2:$B$50, 2, 0),"")</f>
        <v/>
      </c>
      <c r="L611" s="70" t="str">
        <f>IFERROR(VLOOKUP(K611, LetterStyle!$A$2:$B$50, 2, 0),"")</f>
        <v/>
      </c>
      <c r="N611" s="70" t="str">
        <f>IFERROR(VLOOKUP(M611, LetterStyle!$A$2:$B$50, 2, 0),"")</f>
        <v/>
      </c>
      <c r="P611" s="70" t="str">
        <f>IFERROR(VLOOKUP(O611, LetterStyle!$A$2:$B$50, 2, 0),"")</f>
        <v/>
      </c>
    </row>
    <row r="612" spans="8:16" ht="15" customHeight="1" x14ac:dyDescent="0.25">
      <c r="H612" s="70" t="str">
        <f>IF(G612="","",VLOOKUP(G612,ICondition!$A$2:$B$50, 2, 0))</f>
        <v/>
      </c>
      <c r="J612" s="70" t="str">
        <f>IFERROR(VLOOKUP(I612, LetterStyle!$A$2:$B$50, 2, 0),"")</f>
        <v/>
      </c>
      <c r="L612" s="70" t="str">
        <f>IFERROR(VLOOKUP(K612, LetterStyle!$A$2:$B$50, 2, 0),"")</f>
        <v/>
      </c>
      <c r="N612" s="70" t="str">
        <f>IFERROR(VLOOKUP(M612, LetterStyle!$A$2:$B$50, 2, 0),"")</f>
        <v/>
      </c>
      <c r="P612" s="70" t="str">
        <f>IFERROR(VLOOKUP(O612, LetterStyle!$A$2:$B$50, 2, 0),"")</f>
        <v/>
      </c>
    </row>
    <row r="613" spans="8:16" ht="15" customHeight="1" x14ac:dyDescent="0.25">
      <c r="H613" s="70" t="str">
        <f>IF(G613="","",VLOOKUP(G613,ICondition!$A$2:$B$50, 2, 0))</f>
        <v/>
      </c>
      <c r="J613" s="70" t="str">
        <f>IFERROR(VLOOKUP(I613, LetterStyle!$A$2:$B$50, 2, 0),"")</f>
        <v/>
      </c>
      <c r="L613" s="70" t="str">
        <f>IFERROR(VLOOKUP(K613, LetterStyle!$A$2:$B$50, 2, 0),"")</f>
        <v/>
      </c>
      <c r="N613" s="70" t="str">
        <f>IFERROR(VLOOKUP(M613, LetterStyle!$A$2:$B$50, 2, 0),"")</f>
        <v/>
      </c>
      <c r="P613" s="70" t="str">
        <f>IFERROR(VLOOKUP(O613, LetterStyle!$A$2:$B$50, 2, 0),"")</f>
        <v/>
      </c>
    </row>
    <row r="614" spans="8:16" ht="15" customHeight="1" x14ac:dyDescent="0.25">
      <c r="H614" s="70" t="str">
        <f>IF(G614="","",VLOOKUP(G614,ICondition!$A$2:$B$50, 2, 0))</f>
        <v/>
      </c>
      <c r="J614" s="70" t="str">
        <f>IFERROR(VLOOKUP(I614, LetterStyle!$A$2:$B$50, 2, 0),"")</f>
        <v/>
      </c>
      <c r="L614" s="70" t="str">
        <f>IFERROR(VLOOKUP(K614, LetterStyle!$A$2:$B$50, 2, 0),"")</f>
        <v/>
      </c>
      <c r="N614" s="70" t="str">
        <f>IFERROR(VLOOKUP(M614, LetterStyle!$A$2:$B$50, 2, 0),"")</f>
        <v/>
      </c>
      <c r="P614" s="70" t="str">
        <f>IFERROR(VLOOKUP(O614, LetterStyle!$A$2:$B$50, 2, 0),"")</f>
        <v/>
      </c>
    </row>
    <row r="615" spans="8:16" ht="15" customHeight="1" x14ac:dyDescent="0.25">
      <c r="H615" s="70" t="str">
        <f>IF(G615="","",VLOOKUP(G615,ICondition!$A$2:$B$50, 2, 0))</f>
        <v/>
      </c>
      <c r="J615" s="70" t="str">
        <f>IFERROR(VLOOKUP(I615, LetterStyle!$A$2:$B$50, 2, 0),"")</f>
        <v/>
      </c>
      <c r="L615" s="70" t="str">
        <f>IFERROR(VLOOKUP(K615, LetterStyle!$A$2:$B$50, 2, 0),"")</f>
        <v/>
      </c>
      <c r="N615" s="70" t="str">
        <f>IFERROR(VLOOKUP(M615, LetterStyle!$A$2:$B$50, 2, 0),"")</f>
        <v/>
      </c>
      <c r="P615" s="70" t="str">
        <f>IFERROR(VLOOKUP(O615, LetterStyle!$A$2:$B$50, 2, 0),"")</f>
        <v/>
      </c>
    </row>
    <row r="616" spans="8:16" ht="15" customHeight="1" x14ac:dyDescent="0.25">
      <c r="H616" s="70" t="str">
        <f>IF(G616="","",VLOOKUP(G616,ICondition!$A$2:$B$50, 2, 0))</f>
        <v/>
      </c>
      <c r="J616" s="70" t="str">
        <f>IFERROR(VLOOKUP(I616, LetterStyle!$A$2:$B$50, 2, 0),"")</f>
        <v/>
      </c>
      <c r="L616" s="70" t="str">
        <f>IFERROR(VLOOKUP(K616, LetterStyle!$A$2:$B$50, 2, 0),"")</f>
        <v/>
      </c>
      <c r="N616" s="70" t="str">
        <f>IFERROR(VLOOKUP(M616, LetterStyle!$A$2:$B$50, 2, 0),"")</f>
        <v/>
      </c>
      <c r="P616" s="70" t="str">
        <f>IFERROR(VLOOKUP(O616, LetterStyle!$A$2:$B$50, 2, 0),"")</f>
        <v/>
      </c>
    </row>
    <row r="617" spans="8:16" ht="15" customHeight="1" x14ac:dyDescent="0.25">
      <c r="H617" s="70" t="str">
        <f>IF(G617="","",VLOOKUP(G617,ICondition!$A$2:$B$50, 2, 0))</f>
        <v/>
      </c>
      <c r="J617" s="70" t="str">
        <f>IFERROR(VLOOKUP(I617, LetterStyle!$A$2:$B$50, 2, 0),"")</f>
        <v/>
      </c>
      <c r="L617" s="70" t="str">
        <f>IFERROR(VLOOKUP(K617, LetterStyle!$A$2:$B$50, 2, 0),"")</f>
        <v/>
      </c>
      <c r="N617" s="70" t="str">
        <f>IFERROR(VLOOKUP(M617, LetterStyle!$A$2:$B$50, 2, 0),"")</f>
        <v/>
      </c>
      <c r="P617" s="70" t="str">
        <f>IFERROR(VLOOKUP(O617, LetterStyle!$A$2:$B$50, 2, 0),"")</f>
        <v/>
      </c>
    </row>
    <row r="618" spans="8:16" ht="15" customHeight="1" x14ac:dyDescent="0.25">
      <c r="H618" s="70" t="str">
        <f>IF(G618="","",VLOOKUP(G618,ICondition!$A$2:$B$50, 2, 0))</f>
        <v/>
      </c>
      <c r="J618" s="70" t="str">
        <f>IFERROR(VLOOKUP(I618, LetterStyle!$A$2:$B$50, 2, 0),"")</f>
        <v/>
      </c>
      <c r="L618" s="70" t="str">
        <f>IFERROR(VLOOKUP(K618, LetterStyle!$A$2:$B$50, 2, 0),"")</f>
        <v/>
      </c>
      <c r="N618" s="70" t="str">
        <f>IFERROR(VLOOKUP(M618, LetterStyle!$A$2:$B$50, 2, 0),"")</f>
        <v/>
      </c>
      <c r="P618" s="70" t="str">
        <f>IFERROR(VLOOKUP(O618, LetterStyle!$A$2:$B$50, 2, 0),"")</f>
        <v/>
      </c>
    </row>
    <row r="619" spans="8:16" ht="15" customHeight="1" x14ac:dyDescent="0.25">
      <c r="H619" s="70" t="str">
        <f>IF(G619="","",VLOOKUP(G619,ICondition!$A$2:$B$50, 2, 0))</f>
        <v/>
      </c>
      <c r="J619" s="70" t="str">
        <f>IFERROR(VLOOKUP(I619, LetterStyle!$A$2:$B$50, 2, 0),"")</f>
        <v/>
      </c>
      <c r="L619" s="70" t="str">
        <f>IFERROR(VLOOKUP(K619, LetterStyle!$A$2:$B$50, 2, 0),"")</f>
        <v/>
      </c>
      <c r="N619" s="70" t="str">
        <f>IFERROR(VLOOKUP(M619, LetterStyle!$A$2:$B$50, 2, 0),"")</f>
        <v/>
      </c>
      <c r="P619" s="70" t="str">
        <f>IFERROR(VLOOKUP(O619, LetterStyle!$A$2:$B$50, 2, 0),"")</f>
        <v/>
      </c>
    </row>
    <row r="620" spans="8:16" ht="15" customHeight="1" x14ac:dyDescent="0.25">
      <c r="H620" s="70" t="str">
        <f>IF(G620="","",VLOOKUP(G620,ICondition!$A$2:$B$50, 2, 0))</f>
        <v/>
      </c>
      <c r="J620" s="70" t="str">
        <f>IFERROR(VLOOKUP(I620, LetterStyle!$A$2:$B$50, 2, 0),"")</f>
        <v/>
      </c>
      <c r="L620" s="70" t="str">
        <f>IFERROR(VLOOKUP(K620, LetterStyle!$A$2:$B$50, 2, 0),"")</f>
        <v/>
      </c>
      <c r="N620" s="70" t="str">
        <f>IFERROR(VLOOKUP(M620, LetterStyle!$A$2:$B$50, 2, 0),"")</f>
        <v/>
      </c>
      <c r="P620" s="70" t="str">
        <f>IFERROR(VLOOKUP(O620, LetterStyle!$A$2:$B$50, 2, 0),"")</f>
        <v/>
      </c>
    </row>
    <row r="621" spans="8:16" ht="15" customHeight="1" x14ac:dyDescent="0.25">
      <c r="H621" s="70" t="str">
        <f>IF(G621="","",VLOOKUP(G621,ICondition!$A$2:$B$50, 2, 0))</f>
        <v/>
      </c>
      <c r="J621" s="70" t="str">
        <f>IFERROR(VLOOKUP(I621, LetterStyle!$A$2:$B$50, 2, 0),"")</f>
        <v/>
      </c>
      <c r="L621" s="70" t="str">
        <f>IFERROR(VLOOKUP(K621, LetterStyle!$A$2:$B$50, 2, 0),"")</f>
        <v/>
      </c>
      <c r="N621" s="70" t="str">
        <f>IFERROR(VLOOKUP(M621, LetterStyle!$A$2:$B$50, 2, 0),"")</f>
        <v/>
      </c>
      <c r="P621" s="70" t="str">
        <f>IFERROR(VLOOKUP(O621, LetterStyle!$A$2:$B$50, 2, 0),"")</f>
        <v/>
      </c>
    </row>
    <row r="622" spans="8:16" ht="15" customHeight="1" x14ac:dyDescent="0.25">
      <c r="H622" s="70" t="str">
        <f>IF(G622="","",VLOOKUP(G622,ICondition!$A$2:$B$50, 2, 0))</f>
        <v/>
      </c>
      <c r="J622" s="70" t="str">
        <f>IFERROR(VLOOKUP(I622, LetterStyle!$A$2:$B$50, 2, 0),"")</f>
        <v/>
      </c>
      <c r="L622" s="70" t="str">
        <f>IFERROR(VLOOKUP(K622, LetterStyle!$A$2:$B$50, 2, 0),"")</f>
        <v/>
      </c>
      <c r="N622" s="70" t="str">
        <f>IFERROR(VLOOKUP(M622, LetterStyle!$A$2:$B$50, 2, 0),"")</f>
        <v/>
      </c>
      <c r="P622" s="70" t="str">
        <f>IFERROR(VLOOKUP(O622, LetterStyle!$A$2:$B$50, 2, 0),"")</f>
        <v/>
      </c>
    </row>
    <row r="623" spans="8:16" ht="15" customHeight="1" x14ac:dyDescent="0.25">
      <c r="H623" s="70" t="str">
        <f>IF(G623="","",VLOOKUP(G623,ICondition!$A$2:$B$50, 2, 0))</f>
        <v/>
      </c>
      <c r="J623" s="70" t="str">
        <f>IFERROR(VLOOKUP(I623, LetterStyle!$A$2:$B$50, 2, 0),"")</f>
        <v/>
      </c>
      <c r="L623" s="70" t="str">
        <f>IFERROR(VLOOKUP(K623, LetterStyle!$A$2:$B$50, 2, 0),"")</f>
        <v/>
      </c>
      <c r="N623" s="70" t="str">
        <f>IFERROR(VLOOKUP(M623, LetterStyle!$A$2:$B$50, 2, 0),"")</f>
        <v/>
      </c>
      <c r="P623" s="70" t="str">
        <f>IFERROR(VLOOKUP(O623, LetterStyle!$A$2:$B$50, 2, 0),"")</f>
        <v/>
      </c>
    </row>
    <row r="624" spans="8:16" ht="15" customHeight="1" x14ac:dyDescent="0.25">
      <c r="H624" s="70" t="str">
        <f>IF(G624="","",VLOOKUP(G624,ICondition!$A$2:$B$50, 2, 0))</f>
        <v/>
      </c>
      <c r="J624" s="70" t="str">
        <f>IFERROR(VLOOKUP(I624, LetterStyle!$A$2:$B$50, 2, 0),"")</f>
        <v/>
      </c>
      <c r="L624" s="70" t="str">
        <f>IFERROR(VLOOKUP(K624, LetterStyle!$A$2:$B$50, 2, 0),"")</f>
        <v/>
      </c>
      <c r="N624" s="70" t="str">
        <f>IFERROR(VLOOKUP(M624, LetterStyle!$A$2:$B$50, 2, 0),"")</f>
        <v/>
      </c>
      <c r="P624" s="70" t="str">
        <f>IFERROR(VLOOKUP(O624, LetterStyle!$A$2:$B$50, 2, 0),"")</f>
        <v/>
      </c>
    </row>
    <row r="625" spans="8:16" ht="15" customHeight="1" x14ac:dyDescent="0.25">
      <c r="H625" s="70" t="str">
        <f>IF(G625="","",VLOOKUP(G625,ICondition!$A$2:$B$50, 2, 0))</f>
        <v/>
      </c>
      <c r="J625" s="70" t="str">
        <f>IFERROR(VLOOKUP(I625, LetterStyle!$A$2:$B$50, 2, 0),"")</f>
        <v/>
      </c>
      <c r="L625" s="70" t="str">
        <f>IFERROR(VLOOKUP(K625, LetterStyle!$A$2:$B$50, 2, 0),"")</f>
        <v/>
      </c>
      <c r="N625" s="70" t="str">
        <f>IFERROR(VLOOKUP(M625, LetterStyle!$A$2:$B$50, 2, 0),"")</f>
        <v/>
      </c>
      <c r="P625" s="70" t="str">
        <f>IFERROR(VLOOKUP(O625, LetterStyle!$A$2:$B$50, 2, 0),"")</f>
        <v/>
      </c>
    </row>
    <row r="626" spans="8:16" ht="15" customHeight="1" x14ac:dyDescent="0.25">
      <c r="H626" s="70" t="str">
        <f>IF(G626="","",VLOOKUP(G626,ICondition!$A$2:$B$50, 2, 0))</f>
        <v/>
      </c>
      <c r="J626" s="70" t="str">
        <f>IFERROR(VLOOKUP(I626, LetterStyle!$A$2:$B$50, 2, 0),"")</f>
        <v/>
      </c>
      <c r="L626" s="70" t="str">
        <f>IFERROR(VLOOKUP(K626, LetterStyle!$A$2:$B$50, 2, 0),"")</f>
        <v/>
      </c>
      <c r="N626" s="70" t="str">
        <f>IFERROR(VLOOKUP(M626, LetterStyle!$A$2:$B$50, 2, 0),"")</f>
        <v/>
      </c>
      <c r="P626" s="70" t="str">
        <f>IFERROR(VLOOKUP(O626, LetterStyle!$A$2:$B$50, 2, 0),"")</f>
        <v/>
      </c>
    </row>
    <row r="627" spans="8:16" ht="15" customHeight="1" x14ac:dyDescent="0.25">
      <c r="H627" s="70" t="str">
        <f>IF(G627="","",VLOOKUP(G627,ICondition!$A$2:$B$50, 2, 0))</f>
        <v/>
      </c>
      <c r="J627" s="70" t="str">
        <f>IFERROR(VLOOKUP(I627, LetterStyle!$A$2:$B$50, 2, 0),"")</f>
        <v/>
      </c>
      <c r="L627" s="70" t="str">
        <f>IFERROR(VLOOKUP(K627, LetterStyle!$A$2:$B$50, 2, 0),"")</f>
        <v/>
      </c>
      <c r="N627" s="70" t="str">
        <f>IFERROR(VLOOKUP(M627, LetterStyle!$A$2:$B$50, 2, 0),"")</f>
        <v/>
      </c>
      <c r="P627" s="70" t="str">
        <f>IFERROR(VLOOKUP(O627, LetterStyle!$A$2:$B$50, 2, 0),"")</f>
        <v/>
      </c>
    </row>
    <row r="628" spans="8:16" ht="15" customHeight="1" x14ac:dyDescent="0.25">
      <c r="H628" s="70" t="str">
        <f>IF(G628="","",VLOOKUP(G628,ICondition!$A$2:$B$50, 2, 0))</f>
        <v/>
      </c>
      <c r="J628" s="70" t="str">
        <f>IFERROR(VLOOKUP(I628, LetterStyle!$A$2:$B$50, 2, 0),"")</f>
        <v/>
      </c>
      <c r="L628" s="70" t="str">
        <f>IFERROR(VLOOKUP(K628, LetterStyle!$A$2:$B$50, 2, 0),"")</f>
        <v/>
      </c>
      <c r="N628" s="70" t="str">
        <f>IFERROR(VLOOKUP(M628, LetterStyle!$A$2:$B$50, 2, 0),"")</f>
        <v/>
      </c>
      <c r="P628" s="70" t="str">
        <f>IFERROR(VLOOKUP(O628, LetterStyle!$A$2:$B$50, 2, 0),"")</f>
        <v/>
      </c>
    </row>
    <row r="629" spans="8:16" ht="15" customHeight="1" x14ac:dyDescent="0.25">
      <c r="H629" s="70" t="str">
        <f>IF(G629="","",VLOOKUP(G629,ICondition!$A$2:$B$50, 2, 0))</f>
        <v/>
      </c>
      <c r="J629" s="70" t="str">
        <f>IFERROR(VLOOKUP(I629, LetterStyle!$A$2:$B$50, 2, 0),"")</f>
        <v/>
      </c>
      <c r="L629" s="70" t="str">
        <f>IFERROR(VLOOKUP(K629, LetterStyle!$A$2:$B$50, 2, 0),"")</f>
        <v/>
      </c>
      <c r="N629" s="70" t="str">
        <f>IFERROR(VLOOKUP(M629, LetterStyle!$A$2:$B$50, 2, 0),"")</f>
        <v/>
      </c>
      <c r="P629" s="70" t="str">
        <f>IFERROR(VLOOKUP(O629, LetterStyle!$A$2:$B$50, 2, 0),"")</f>
        <v/>
      </c>
    </row>
    <row r="630" spans="8:16" ht="15" customHeight="1" x14ac:dyDescent="0.25">
      <c r="H630" s="70" t="str">
        <f>IF(G630="","",VLOOKUP(G630,ICondition!$A$2:$B$50, 2, 0))</f>
        <v/>
      </c>
      <c r="J630" s="70" t="str">
        <f>IFERROR(VLOOKUP(I630, LetterStyle!$A$2:$B$50, 2, 0),"")</f>
        <v/>
      </c>
      <c r="L630" s="70" t="str">
        <f>IFERROR(VLOOKUP(K630, LetterStyle!$A$2:$B$50, 2, 0),"")</f>
        <v/>
      </c>
      <c r="N630" s="70" t="str">
        <f>IFERROR(VLOOKUP(M630, LetterStyle!$A$2:$B$50, 2, 0),"")</f>
        <v/>
      </c>
      <c r="P630" s="70" t="str">
        <f>IFERROR(VLOOKUP(O630, LetterStyle!$A$2:$B$50, 2, 0),"")</f>
        <v/>
      </c>
    </row>
    <row r="631" spans="8:16" ht="15" customHeight="1" x14ac:dyDescent="0.25">
      <c r="H631" s="70" t="str">
        <f>IF(G631="","",VLOOKUP(G631,ICondition!$A$2:$B$50, 2, 0))</f>
        <v/>
      </c>
      <c r="J631" s="70" t="str">
        <f>IFERROR(VLOOKUP(I631, LetterStyle!$A$2:$B$50, 2, 0),"")</f>
        <v/>
      </c>
      <c r="L631" s="70" t="str">
        <f>IFERROR(VLOOKUP(K631, LetterStyle!$A$2:$B$50, 2, 0),"")</f>
        <v/>
      </c>
      <c r="N631" s="70" t="str">
        <f>IFERROR(VLOOKUP(M631, LetterStyle!$A$2:$B$50, 2, 0),"")</f>
        <v/>
      </c>
      <c r="P631" s="70" t="str">
        <f>IFERROR(VLOOKUP(O631, LetterStyle!$A$2:$B$50, 2, 0),"")</f>
        <v/>
      </c>
    </row>
    <row r="632" spans="8:16" ht="15" customHeight="1" x14ac:dyDescent="0.25">
      <c r="H632" s="70" t="str">
        <f>IF(G632="","",VLOOKUP(G632,ICondition!$A$2:$B$50, 2, 0))</f>
        <v/>
      </c>
      <c r="J632" s="70" t="str">
        <f>IFERROR(VLOOKUP(I632, LetterStyle!$A$2:$B$50, 2, 0),"")</f>
        <v/>
      </c>
      <c r="L632" s="70" t="str">
        <f>IFERROR(VLOOKUP(K632, LetterStyle!$A$2:$B$50, 2, 0),"")</f>
        <v/>
      </c>
      <c r="N632" s="70" t="str">
        <f>IFERROR(VLOOKUP(M632, LetterStyle!$A$2:$B$50, 2, 0),"")</f>
        <v/>
      </c>
      <c r="P632" s="70" t="str">
        <f>IFERROR(VLOOKUP(O632, LetterStyle!$A$2:$B$50, 2, 0),"")</f>
        <v/>
      </c>
    </row>
    <row r="633" spans="8:16" ht="15" customHeight="1" x14ac:dyDescent="0.25">
      <c r="H633" s="70" t="str">
        <f>IF(G633="","",VLOOKUP(G633,ICondition!$A$2:$B$50, 2, 0))</f>
        <v/>
      </c>
      <c r="J633" s="70" t="str">
        <f>IFERROR(VLOOKUP(I633, LetterStyle!$A$2:$B$50, 2, 0),"")</f>
        <v/>
      </c>
      <c r="L633" s="70" t="str">
        <f>IFERROR(VLOOKUP(K633, LetterStyle!$A$2:$B$50, 2, 0),"")</f>
        <v/>
      </c>
      <c r="N633" s="70" t="str">
        <f>IFERROR(VLOOKUP(M633, LetterStyle!$A$2:$B$50, 2, 0),"")</f>
        <v/>
      </c>
      <c r="P633" s="70" t="str">
        <f>IFERROR(VLOOKUP(O633, LetterStyle!$A$2:$B$50, 2, 0),"")</f>
        <v/>
      </c>
    </row>
    <row r="634" spans="8:16" ht="15" customHeight="1" x14ac:dyDescent="0.25">
      <c r="H634" s="70" t="str">
        <f>IF(G634="","",VLOOKUP(G634,ICondition!$A$2:$B$50, 2, 0))</f>
        <v/>
      </c>
      <c r="J634" s="70" t="str">
        <f>IFERROR(VLOOKUP(I634, LetterStyle!$A$2:$B$50, 2, 0),"")</f>
        <v/>
      </c>
      <c r="L634" s="70" t="str">
        <f>IFERROR(VLOOKUP(K634, LetterStyle!$A$2:$B$50, 2, 0),"")</f>
        <v/>
      </c>
      <c r="N634" s="70" t="str">
        <f>IFERROR(VLOOKUP(M634, LetterStyle!$A$2:$B$50, 2, 0),"")</f>
        <v/>
      </c>
      <c r="P634" s="70" t="str">
        <f>IFERROR(VLOOKUP(O634, LetterStyle!$A$2:$B$50, 2, 0),"")</f>
        <v/>
      </c>
    </row>
    <row r="635" spans="8:16" ht="15" customHeight="1" x14ac:dyDescent="0.25">
      <c r="H635" s="70" t="str">
        <f>IF(G635="","",VLOOKUP(G635,ICondition!$A$2:$B$50, 2, 0))</f>
        <v/>
      </c>
      <c r="J635" s="70" t="str">
        <f>IFERROR(VLOOKUP(I635, LetterStyle!$A$2:$B$50, 2, 0),"")</f>
        <v/>
      </c>
      <c r="L635" s="70" t="str">
        <f>IFERROR(VLOOKUP(K635, LetterStyle!$A$2:$B$50, 2, 0),"")</f>
        <v/>
      </c>
      <c r="N635" s="70" t="str">
        <f>IFERROR(VLOOKUP(M635, LetterStyle!$A$2:$B$50, 2, 0),"")</f>
        <v/>
      </c>
      <c r="P635" s="70" t="str">
        <f>IFERROR(VLOOKUP(O635, LetterStyle!$A$2:$B$50, 2, 0),"")</f>
        <v/>
      </c>
    </row>
    <row r="636" spans="8:16" ht="15" customHeight="1" x14ac:dyDescent="0.25">
      <c r="H636" s="70" t="str">
        <f>IF(G636="","",VLOOKUP(G636,ICondition!$A$2:$B$50, 2, 0))</f>
        <v/>
      </c>
      <c r="J636" s="70" t="str">
        <f>IFERROR(VLOOKUP(I636, LetterStyle!$A$2:$B$50, 2, 0),"")</f>
        <v/>
      </c>
      <c r="L636" s="70" t="str">
        <f>IFERROR(VLOOKUP(K636, LetterStyle!$A$2:$B$50, 2, 0),"")</f>
        <v/>
      </c>
      <c r="N636" s="70" t="str">
        <f>IFERROR(VLOOKUP(M636, LetterStyle!$A$2:$B$50, 2, 0),"")</f>
        <v/>
      </c>
      <c r="P636" s="70" t="str">
        <f>IFERROR(VLOOKUP(O636, LetterStyle!$A$2:$B$50, 2, 0),"")</f>
        <v/>
      </c>
    </row>
    <row r="637" spans="8:16" ht="15" customHeight="1" x14ac:dyDescent="0.25">
      <c r="H637" s="70" t="str">
        <f>IF(G637="","",VLOOKUP(G637,ICondition!$A$2:$B$50, 2, 0))</f>
        <v/>
      </c>
      <c r="J637" s="70" t="str">
        <f>IFERROR(VLOOKUP(I637, LetterStyle!$A$2:$B$50, 2, 0),"")</f>
        <v/>
      </c>
      <c r="L637" s="70" t="str">
        <f>IFERROR(VLOOKUP(K637, LetterStyle!$A$2:$B$50, 2, 0),"")</f>
        <v/>
      </c>
      <c r="N637" s="70" t="str">
        <f>IFERROR(VLOOKUP(M637, LetterStyle!$A$2:$B$50, 2, 0),"")</f>
        <v/>
      </c>
      <c r="P637" s="70" t="str">
        <f>IFERROR(VLOOKUP(O637, LetterStyle!$A$2:$B$50, 2, 0),"")</f>
        <v/>
      </c>
    </row>
    <row r="638" spans="8:16" ht="15" customHeight="1" x14ac:dyDescent="0.25">
      <c r="H638" s="70" t="str">
        <f>IF(G638="","",VLOOKUP(G638,ICondition!$A$2:$B$50, 2, 0))</f>
        <v/>
      </c>
      <c r="J638" s="70" t="str">
        <f>IFERROR(VLOOKUP(I638, LetterStyle!$A$2:$B$50, 2, 0),"")</f>
        <v/>
      </c>
      <c r="L638" s="70" t="str">
        <f>IFERROR(VLOOKUP(K638, LetterStyle!$A$2:$B$50, 2, 0),"")</f>
        <v/>
      </c>
      <c r="N638" s="70" t="str">
        <f>IFERROR(VLOOKUP(M638, LetterStyle!$A$2:$B$50, 2, 0),"")</f>
        <v/>
      </c>
      <c r="P638" s="70" t="str">
        <f>IFERROR(VLOOKUP(O638, LetterStyle!$A$2:$B$50, 2, 0),"")</f>
        <v/>
      </c>
    </row>
    <row r="639" spans="8:16" ht="15" customHeight="1" x14ac:dyDescent="0.25">
      <c r="H639" s="70" t="str">
        <f>IF(G639="","",VLOOKUP(G639,ICondition!$A$2:$B$50, 2, 0))</f>
        <v/>
      </c>
      <c r="J639" s="70" t="str">
        <f>IFERROR(VLOOKUP(I639, LetterStyle!$A$2:$B$50, 2, 0),"")</f>
        <v/>
      </c>
      <c r="L639" s="70" t="str">
        <f>IFERROR(VLOOKUP(K639, LetterStyle!$A$2:$B$50, 2, 0),"")</f>
        <v/>
      </c>
      <c r="N639" s="70" t="str">
        <f>IFERROR(VLOOKUP(M639, LetterStyle!$A$2:$B$50, 2, 0),"")</f>
        <v/>
      </c>
      <c r="P639" s="70" t="str">
        <f>IFERROR(VLOOKUP(O639, LetterStyle!$A$2:$B$50, 2, 0),"")</f>
        <v/>
      </c>
    </row>
    <row r="640" spans="8:16" ht="15" customHeight="1" x14ac:dyDescent="0.25">
      <c r="H640" s="70" t="str">
        <f>IF(G640="","",VLOOKUP(G640,ICondition!$A$2:$B$50, 2, 0))</f>
        <v/>
      </c>
      <c r="J640" s="70" t="str">
        <f>IFERROR(VLOOKUP(I640, LetterStyle!$A$2:$B$50, 2, 0),"")</f>
        <v/>
      </c>
      <c r="L640" s="70" t="str">
        <f>IFERROR(VLOOKUP(K640, LetterStyle!$A$2:$B$50, 2, 0),"")</f>
        <v/>
      </c>
      <c r="N640" s="70" t="str">
        <f>IFERROR(VLOOKUP(M640, LetterStyle!$A$2:$B$50, 2, 0),"")</f>
        <v/>
      </c>
      <c r="P640" s="70" t="str">
        <f>IFERROR(VLOOKUP(O640, LetterStyle!$A$2:$B$50, 2, 0),"")</f>
        <v/>
      </c>
    </row>
    <row r="641" spans="8:16" ht="15" customHeight="1" x14ac:dyDescent="0.25">
      <c r="H641" s="70" t="str">
        <f>IF(G641="","",VLOOKUP(G641,ICondition!$A$2:$B$50, 2, 0))</f>
        <v/>
      </c>
      <c r="J641" s="70" t="str">
        <f>IFERROR(VLOOKUP(I641, LetterStyle!$A$2:$B$50, 2, 0),"")</f>
        <v/>
      </c>
      <c r="L641" s="70" t="str">
        <f>IFERROR(VLOOKUP(K641, LetterStyle!$A$2:$B$50, 2, 0),"")</f>
        <v/>
      </c>
      <c r="N641" s="70" t="str">
        <f>IFERROR(VLOOKUP(M641, LetterStyle!$A$2:$B$50, 2, 0),"")</f>
        <v/>
      </c>
      <c r="P641" s="70" t="str">
        <f>IFERROR(VLOOKUP(O641, LetterStyle!$A$2:$B$50, 2, 0),"")</f>
        <v/>
      </c>
    </row>
    <row r="642" spans="8:16" ht="15" customHeight="1" x14ac:dyDescent="0.25">
      <c r="H642" s="70" t="str">
        <f>IF(G642="","",VLOOKUP(G642,ICondition!$A$2:$B$50, 2, 0))</f>
        <v/>
      </c>
      <c r="J642" s="70" t="str">
        <f>IFERROR(VLOOKUP(I642, LetterStyle!$A$2:$B$50, 2, 0),"")</f>
        <v/>
      </c>
      <c r="L642" s="70" t="str">
        <f>IFERROR(VLOOKUP(K642, LetterStyle!$A$2:$B$50, 2, 0),"")</f>
        <v/>
      </c>
      <c r="N642" s="70" t="str">
        <f>IFERROR(VLOOKUP(M642, LetterStyle!$A$2:$B$50, 2, 0),"")</f>
        <v/>
      </c>
      <c r="P642" s="70" t="str">
        <f>IFERROR(VLOOKUP(O642, LetterStyle!$A$2:$B$50, 2, 0),"")</f>
        <v/>
      </c>
    </row>
    <row r="643" spans="8:16" ht="15" customHeight="1" x14ac:dyDescent="0.25">
      <c r="H643" s="70" t="str">
        <f>IF(G643="","",VLOOKUP(G643,ICondition!$A$2:$B$50, 2, 0))</f>
        <v/>
      </c>
      <c r="J643" s="70" t="str">
        <f>IFERROR(VLOOKUP(I643, LetterStyle!$A$2:$B$50, 2, 0),"")</f>
        <v/>
      </c>
      <c r="L643" s="70" t="str">
        <f>IFERROR(VLOOKUP(K643, LetterStyle!$A$2:$B$50, 2, 0),"")</f>
        <v/>
      </c>
      <c r="N643" s="70" t="str">
        <f>IFERROR(VLOOKUP(M643, LetterStyle!$A$2:$B$50, 2, 0),"")</f>
        <v/>
      </c>
      <c r="P643" s="70" t="str">
        <f>IFERROR(VLOOKUP(O643, LetterStyle!$A$2:$B$50, 2, 0),"")</f>
        <v/>
      </c>
    </row>
    <row r="644" spans="8:16" ht="15" customHeight="1" x14ac:dyDescent="0.25">
      <c r="H644" s="70" t="str">
        <f>IF(G644="","",VLOOKUP(G644,ICondition!$A$2:$B$50, 2, 0))</f>
        <v/>
      </c>
      <c r="J644" s="70" t="str">
        <f>IFERROR(VLOOKUP(I644, LetterStyle!$A$2:$B$50, 2, 0),"")</f>
        <v/>
      </c>
      <c r="L644" s="70" t="str">
        <f>IFERROR(VLOOKUP(K644, LetterStyle!$A$2:$B$50, 2, 0),"")</f>
        <v/>
      </c>
      <c r="N644" s="70" t="str">
        <f>IFERROR(VLOOKUP(M644, LetterStyle!$A$2:$B$50, 2, 0),"")</f>
        <v/>
      </c>
      <c r="P644" s="70" t="str">
        <f>IFERROR(VLOOKUP(O644, LetterStyle!$A$2:$B$50, 2, 0),"")</f>
        <v/>
      </c>
    </row>
    <row r="645" spans="8:16" ht="15" customHeight="1" x14ac:dyDescent="0.25">
      <c r="H645" s="70" t="str">
        <f>IF(G645="","",VLOOKUP(G645,ICondition!$A$2:$B$50, 2, 0))</f>
        <v/>
      </c>
      <c r="J645" s="70" t="str">
        <f>IFERROR(VLOOKUP(I645, LetterStyle!$A$2:$B$50, 2, 0),"")</f>
        <v/>
      </c>
      <c r="L645" s="70" t="str">
        <f>IFERROR(VLOOKUP(K645, LetterStyle!$A$2:$B$50, 2, 0),"")</f>
        <v/>
      </c>
      <c r="N645" s="70" t="str">
        <f>IFERROR(VLOOKUP(M645, LetterStyle!$A$2:$B$50, 2, 0),"")</f>
        <v/>
      </c>
      <c r="P645" s="70" t="str">
        <f>IFERROR(VLOOKUP(O645, LetterStyle!$A$2:$B$50, 2, 0),"")</f>
        <v/>
      </c>
    </row>
    <row r="646" spans="8:16" ht="15" customHeight="1" x14ac:dyDescent="0.25">
      <c r="H646" s="70" t="str">
        <f>IF(G646="","",VLOOKUP(G646,ICondition!$A$2:$B$50, 2, 0))</f>
        <v/>
      </c>
      <c r="J646" s="70" t="str">
        <f>IFERROR(VLOOKUP(I646, LetterStyle!$A$2:$B$50, 2, 0),"")</f>
        <v/>
      </c>
      <c r="L646" s="70" t="str">
        <f>IFERROR(VLOOKUP(K646, LetterStyle!$A$2:$B$50, 2, 0),"")</f>
        <v/>
      </c>
      <c r="N646" s="70" t="str">
        <f>IFERROR(VLOOKUP(M646, LetterStyle!$A$2:$B$50, 2, 0),"")</f>
        <v/>
      </c>
      <c r="P646" s="70" t="str">
        <f>IFERROR(VLOOKUP(O646, LetterStyle!$A$2:$B$50, 2, 0),"")</f>
        <v/>
      </c>
    </row>
    <row r="647" spans="8:16" ht="15" customHeight="1" x14ac:dyDescent="0.25">
      <c r="H647" s="70" t="str">
        <f>IF(G647="","",VLOOKUP(G647,ICondition!$A$2:$B$50, 2, 0))</f>
        <v/>
      </c>
      <c r="J647" s="70" t="str">
        <f>IFERROR(VLOOKUP(I647, LetterStyle!$A$2:$B$50, 2, 0),"")</f>
        <v/>
      </c>
      <c r="L647" s="70" t="str">
        <f>IFERROR(VLOOKUP(K647, LetterStyle!$A$2:$B$50, 2, 0),"")</f>
        <v/>
      </c>
      <c r="N647" s="70" t="str">
        <f>IFERROR(VLOOKUP(M647, LetterStyle!$A$2:$B$50, 2, 0),"")</f>
        <v/>
      </c>
      <c r="P647" s="70" t="str">
        <f>IFERROR(VLOOKUP(O647, LetterStyle!$A$2:$B$50, 2, 0),"")</f>
        <v/>
      </c>
    </row>
    <row r="648" spans="8:16" ht="15" customHeight="1" x14ac:dyDescent="0.25">
      <c r="H648" s="70" t="str">
        <f>IF(G648="","",VLOOKUP(G648,ICondition!$A$2:$B$50, 2, 0))</f>
        <v/>
      </c>
      <c r="J648" s="70" t="str">
        <f>IFERROR(VLOOKUP(I648, LetterStyle!$A$2:$B$50, 2, 0),"")</f>
        <v/>
      </c>
      <c r="L648" s="70" t="str">
        <f>IFERROR(VLOOKUP(K648, LetterStyle!$A$2:$B$50, 2, 0),"")</f>
        <v/>
      </c>
      <c r="N648" s="70" t="str">
        <f>IFERROR(VLOOKUP(M648, LetterStyle!$A$2:$B$50, 2, 0),"")</f>
        <v/>
      </c>
      <c r="P648" s="70" t="str">
        <f>IFERROR(VLOOKUP(O648, LetterStyle!$A$2:$B$50, 2, 0),"")</f>
        <v/>
      </c>
    </row>
    <row r="649" spans="8:16" ht="15" customHeight="1" x14ac:dyDescent="0.25">
      <c r="H649" s="70" t="str">
        <f>IF(G649="","",VLOOKUP(G649,ICondition!$A$2:$B$50, 2, 0))</f>
        <v/>
      </c>
      <c r="J649" s="70" t="str">
        <f>IFERROR(VLOOKUP(I649, LetterStyle!$A$2:$B$50, 2, 0),"")</f>
        <v/>
      </c>
      <c r="L649" s="70" t="str">
        <f>IFERROR(VLOOKUP(K649, LetterStyle!$A$2:$B$50, 2, 0),"")</f>
        <v/>
      </c>
      <c r="N649" s="70" t="str">
        <f>IFERROR(VLOOKUP(M649, LetterStyle!$A$2:$B$50, 2, 0),"")</f>
        <v/>
      </c>
      <c r="P649" s="70" t="str">
        <f>IFERROR(VLOOKUP(O649, LetterStyle!$A$2:$B$50, 2, 0),"")</f>
        <v/>
      </c>
    </row>
    <row r="650" spans="8:16" ht="15" customHeight="1" x14ac:dyDescent="0.25">
      <c r="H650" s="70" t="str">
        <f>IF(G650="","",VLOOKUP(G650,ICondition!$A$2:$B$50, 2, 0))</f>
        <v/>
      </c>
      <c r="J650" s="70" t="str">
        <f>IFERROR(VLOOKUP(I650, LetterStyle!$A$2:$B$50, 2, 0),"")</f>
        <v/>
      </c>
      <c r="L650" s="70" t="str">
        <f>IFERROR(VLOOKUP(K650, LetterStyle!$A$2:$B$50, 2, 0),"")</f>
        <v/>
      </c>
      <c r="N650" s="70" t="str">
        <f>IFERROR(VLOOKUP(M650, LetterStyle!$A$2:$B$50, 2, 0),"")</f>
        <v/>
      </c>
      <c r="P650" s="70" t="str">
        <f>IFERROR(VLOOKUP(O650, LetterStyle!$A$2:$B$50, 2, 0),"")</f>
        <v/>
      </c>
    </row>
    <row r="651" spans="8:16" ht="15" customHeight="1" x14ac:dyDescent="0.25">
      <c r="H651" s="70" t="str">
        <f>IF(G651="","",VLOOKUP(G651,ICondition!$A$2:$B$50, 2, 0))</f>
        <v/>
      </c>
      <c r="J651" s="70" t="str">
        <f>IFERROR(VLOOKUP(I651, LetterStyle!$A$2:$B$50, 2, 0),"")</f>
        <v/>
      </c>
      <c r="L651" s="70" t="str">
        <f>IFERROR(VLOOKUP(K651, LetterStyle!$A$2:$B$50, 2, 0),"")</f>
        <v/>
      </c>
      <c r="N651" s="70" t="str">
        <f>IFERROR(VLOOKUP(M651, LetterStyle!$A$2:$B$50, 2, 0),"")</f>
        <v/>
      </c>
      <c r="P651" s="70" t="str">
        <f>IFERROR(VLOOKUP(O651, LetterStyle!$A$2:$B$50, 2, 0),"")</f>
        <v/>
      </c>
    </row>
    <row r="652" spans="8:16" ht="15" customHeight="1" x14ac:dyDescent="0.25">
      <c r="H652" s="70" t="str">
        <f>IF(G652="","",VLOOKUP(G652,ICondition!$A$2:$B$50, 2, 0))</f>
        <v/>
      </c>
      <c r="J652" s="70" t="str">
        <f>IFERROR(VLOOKUP(I652, LetterStyle!$A$2:$B$50, 2, 0),"")</f>
        <v/>
      </c>
      <c r="L652" s="70" t="str">
        <f>IFERROR(VLOOKUP(K652, LetterStyle!$A$2:$B$50, 2, 0),"")</f>
        <v/>
      </c>
      <c r="N652" s="70" t="str">
        <f>IFERROR(VLOOKUP(M652, LetterStyle!$A$2:$B$50, 2, 0),"")</f>
        <v/>
      </c>
      <c r="P652" s="70" t="str">
        <f>IFERROR(VLOOKUP(O652, LetterStyle!$A$2:$B$50, 2, 0),"")</f>
        <v/>
      </c>
    </row>
    <row r="653" spans="8:16" ht="15" customHeight="1" x14ac:dyDescent="0.25">
      <c r="H653" s="70" t="str">
        <f>IF(G653="","",VLOOKUP(G653,ICondition!$A$2:$B$50, 2, 0))</f>
        <v/>
      </c>
      <c r="J653" s="70" t="str">
        <f>IFERROR(VLOOKUP(I653, LetterStyle!$A$2:$B$50, 2, 0),"")</f>
        <v/>
      </c>
      <c r="L653" s="70" t="str">
        <f>IFERROR(VLOOKUP(K653, LetterStyle!$A$2:$B$50, 2, 0),"")</f>
        <v/>
      </c>
      <c r="N653" s="70" t="str">
        <f>IFERROR(VLOOKUP(M653, LetterStyle!$A$2:$B$50, 2, 0),"")</f>
        <v/>
      </c>
      <c r="P653" s="70" t="str">
        <f>IFERROR(VLOOKUP(O653, LetterStyle!$A$2:$B$50, 2, 0),"")</f>
        <v/>
      </c>
    </row>
    <row r="654" spans="8:16" ht="15" customHeight="1" x14ac:dyDescent="0.25">
      <c r="H654" s="70" t="str">
        <f>IF(G654="","",VLOOKUP(G654,ICondition!$A$2:$B$50, 2, 0))</f>
        <v/>
      </c>
      <c r="J654" s="70" t="str">
        <f>IFERROR(VLOOKUP(I654, LetterStyle!$A$2:$B$50, 2, 0),"")</f>
        <v/>
      </c>
      <c r="L654" s="70" t="str">
        <f>IFERROR(VLOOKUP(K654, LetterStyle!$A$2:$B$50, 2, 0),"")</f>
        <v/>
      </c>
      <c r="N654" s="70" t="str">
        <f>IFERROR(VLOOKUP(M654, LetterStyle!$A$2:$B$50, 2, 0),"")</f>
        <v/>
      </c>
      <c r="P654" s="70" t="str">
        <f>IFERROR(VLOOKUP(O654, LetterStyle!$A$2:$B$50, 2, 0),"")</f>
        <v/>
      </c>
    </row>
    <row r="655" spans="8:16" ht="15" customHeight="1" x14ac:dyDescent="0.25">
      <c r="H655" s="70" t="str">
        <f>IF(G655="","",VLOOKUP(G655,ICondition!$A$2:$B$50, 2, 0))</f>
        <v/>
      </c>
      <c r="J655" s="70" t="str">
        <f>IFERROR(VLOOKUP(I655, LetterStyle!$A$2:$B$50, 2, 0),"")</f>
        <v/>
      </c>
      <c r="L655" s="70" t="str">
        <f>IFERROR(VLOOKUP(K655, LetterStyle!$A$2:$B$50, 2, 0),"")</f>
        <v/>
      </c>
      <c r="N655" s="70" t="str">
        <f>IFERROR(VLOOKUP(M655, LetterStyle!$A$2:$B$50, 2, 0),"")</f>
        <v/>
      </c>
      <c r="P655" s="70" t="str">
        <f>IFERROR(VLOOKUP(O655, LetterStyle!$A$2:$B$50, 2, 0),"")</f>
        <v/>
      </c>
    </row>
    <row r="656" spans="8:16" ht="15" customHeight="1" x14ac:dyDescent="0.25">
      <c r="H656" s="70" t="str">
        <f>IF(G656="","",VLOOKUP(G656,ICondition!$A$2:$B$50, 2, 0))</f>
        <v/>
      </c>
      <c r="J656" s="70" t="str">
        <f>IFERROR(VLOOKUP(I656, LetterStyle!$A$2:$B$50, 2, 0),"")</f>
        <v/>
      </c>
      <c r="L656" s="70" t="str">
        <f>IFERROR(VLOOKUP(K656, LetterStyle!$A$2:$B$50, 2, 0),"")</f>
        <v/>
      </c>
      <c r="N656" s="70" t="str">
        <f>IFERROR(VLOOKUP(M656, LetterStyle!$A$2:$B$50, 2, 0),"")</f>
        <v/>
      </c>
      <c r="P656" s="70" t="str">
        <f>IFERROR(VLOOKUP(O656, LetterStyle!$A$2:$B$50, 2, 0),"")</f>
        <v/>
      </c>
    </row>
    <row r="657" spans="8:16" ht="15" customHeight="1" x14ac:dyDescent="0.25">
      <c r="H657" s="70" t="str">
        <f>IF(G657="","",VLOOKUP(G657,ICondition!$A$2:$B$50, 2, 0))</f>
        <v/>
      </c>
      <c r="J657" s="70" t="str">
        <f>IFERROR(VLOOKUP(I657, LetterStyle!$A$2:$B$50, 2, 0),"")</f>
        <v/>
      </c>
      <c r="L657" s="70" t="str">
        <f>IFERROR(VLOOKUP(K657, LetterStyle!$A$2:$B$50, 2, 0),"")</f>
        <v/>
      </c>
      <c r="N657" s="70" t="str">
        <f>IFERROR(VLOOKUP(M657, LetterStyle!$A$2:$B$50, 2, 0),"")</f>
        <v/>
      </c>
      <c r="P657" s="70" t="str">
        <f>IFERROR(VLOOKUP(O657, LetterStyle!$A$2:$B$50, 2, 0),"")</f>
        <v/>
      </c>
    </row>
    <row r="658" spans="8:16" ht="15" customHeight="1" x14ac:dyDescent="0.25">
      <c r="H658" s="70" t="str">
        <f>IF(G658="","",VLOOKUP(G658,ICondition!$A$2:$B$50, 2, 0))</f>
        <v/>
      </c>
      <c r="J658" s="70" t="str">
        <f>IFERROR(VLOOKUP(I658, LetterStyle!$A$2:$B$50, 2, 0),"")</f>
        <v/>
      </c>
      <c r="L658" s="70" t="str">
        <f>IFERROR(VLOOKUP(K658, LetterStyle!$A$2:$B$50, 2, 0),"")</f>
        <v/>
      </c>
      <c r="N658" s="70" t="str">
        <f>IFERROR(VLOOKUP(M658, LetterStyle!$A$2:$B$50, 2, 0),"")</f>
        <v/>
      </c>
      <c r="P658" s="70" t="str">
        <f>IFERROR(VLOOKUP(O658, LetterStyle!$A$2:$B$50, 2, 0),"")</f>
        <v/>
      </c>
    </row>
    <row r="659" spans="8:16" ht="15" customHeight="1" x14ac:dyDescent="0.25">
      <c r="H659" s="70" t="str">
        <f>IF(G659="","",VLOOKUP(G659,ICondition!$A$2:$B$50, 2, 0))</f>
        <v/>
      </c>
      <c r="J659" s="70" t="str">
        <f>IFERROR(VLOOKUP(I659, LetterStyle!$A$2:$B$50, 2, 0),"")</f>
        <v/>
      </c>
      <c r="L659" s="70" t="str">
        <f>IFERROR(VLOOKUP(K659, LetterStyle!$A$2:$B$50, 2, 0),"")</f>
        <v/>
      </c>
      <c r="N659" s="70" t="str">
        <f>IFERROR(VLOOKUP(M659, LetterStyle!$A$2:$B$50, 2, 0),"")</f>
        <v/>
      </c>
      <c r="P659" s="70" t="str">
        <f>IFERROR(VLOOKUP(O659, LetterStyle!$A$2:$B$50, 2, 0),"")</f>
        <v/>
      </c>
    </row>
    <row r="660" spans="8:16" ht="15" customHeight="1" x14ac:dyDescent="0.25">
      <c r="H660" s="70" t="str">
        <f>IF(G660="","",VLOOKUP(G660,ICondition!$A$2:$B$50, 2, 0))</f>
        <v/>
      </c>
      <c r="J660" s="70" t="str">
        <f>IFERROR(VLOOKUP(I660, LetterStyle!$A$2:$B$50, 2, 0),"")</f>
        <v/>
      </c>
      <c r="L660" s="70" t="str">
        <f>IFERROR(VLOOKUP(K660, LetterStyle!$A$2:$B$50, 2, 0),"")</f>
        <v/>
      </c>
      <c r="N660" s="70" t="str">
        <f>IFERROR(VLOOKUP(M660, LetterStyle!$A$2:$B$50, 2, 0),"")</f>
        <v/>
      </c>
      <c r="P660" s="70" t="str">
        <f>IFERROR(VLOOKUP(O660, LetterStyle!$A$2:$B$50, 2, 0),"")</f>
        <v/>
      </c>
    </row>
    <row r="661" spans="8:16" ht="15" customHeight="1" x14ac:dyDescent="0.25">
      <c r="H661" s="70" t="str">
        <f>IF(G661="","",VLOOKUP(G661,ICondition!$A$2:$B$50, 2, 0))</f>
        <v/>
      </c>
      <c r="J661" s="70" t="str">
        <f>IFERROR(VLOOKUP(I661, LetterStyle!$A$2:$B$50, 2, 0),"")</f>
        <v/>
      </c>
      <c r="L661" s="70" t="str">
        <f>IFERROR(VLOOKUP(K661, LetterStyle!$A$2:$B$50, 2, 0),"")</f>
        <v/>
      </c>
      <c r="N661" s="70" t="str">
        <f>IFERROR(VLOOKUP(M661, LetterStyle!$A$2:$B$50, 2, 0),"")</f>
        <v/>
      </c>
      <c r="P661" s="70" t="str">
        <f>IFERROR(VLOOKUP(O661, LetterStyle!$A$2:$B$50, 2, 0),"")</f>
        <v/>
      </c>
    </row>
    <row r="662" spans="8:16" ht="15" customHeight="1" x14ac:dyDescent="0.25">
      <c r="H662" s="70" t="str">
        <f>IF(G662="","",VLOOKUP(G662,ICondition!$A$2:$B$50, 2, 0))</f>
        <v/>
      </c>
      <c r="J662" s="70" t="str">
        <f>IFERROR(VLOOKUP(I662, LetterStyle!$A$2:$B$50, 2, 0),"")</f>
        <v/>
      </c>
      <c r="L662" s="70" t="str">
        <f>IFERROR(VLOOKUP(K662, LetterStyle!$A$2:$B$50, 2, 0),"")</f>
        <v/>
      </c>
      <c r="N662" s="70" t="str">
        <f>IFERROR(VLOOKUP(M662, LetterStyle!$A$2:$B$50, 2, 0),"")</f>
        <v/>
      </c>
      <c r="P662" s="70" t="str">
        <f>IFERROR(VLOOKUP(O662, LetterStyle!$A$2:$B$50, 2, 0),"")</f>
        <v/>
      </c>
    </row>
    <row r="663" spans="8:16" ht="15" customHeight="1" x14ac:dyDescent="0.25">
      <c r="H663" s="70" t="str">
        <f>IF(G663="","",VLOOKUP(G663,ICondition!$A$2:$B$50, 2, 0))</f>
        <v/>
      </c>
      <c r="J663" s="70" t="str">
        <f>IFERROR(VLOOKUP(I663, LetterStyle!$A$2:$B$50, 2, 0),"")</f>
        <v/>
      </c>
      <c r="L663" s="70" t="str">
        <f>IFERROR(VLOOKUP(K663, LetterStyle!$A$2:$B$50, 2, 0),"")</f>
        <v/>
      </c>
      <c r="N663" s="70" t="str">
        <f>IFERROR(VLOOKUP(M663, LetterStyle!$A$2:$B$50, 2, 0),"")</f>
        <v/>
      </c>
      <c r="P663" s="70" t="str">
        <f>IFERROR(VLOOKUP(O663, LetterStyle!$A$2:$B$50, 2, 0),"")</f>
        <v/>
      </c>
    </row>
    <row r="664" spans="8:16" ht="15" customHeight="1" x14ac:dyDescent="0.25">
      <c r="H664" s="70" t="str">
        <f>IF(G664="","",VLOOKUP(G664,ICondition!$A$2:$B$50, 2, 0))</f>
        <v/>
      </c>
      <c r="J664" s="70" t="str">
        <f>IFERROR(VLOOKUP(I664, LetterStyle!$A$2:$B$50, 2, 0),"")</f>
        <v/>
      </c>
      <c r="L664" s="70" t="str">
        <f>IFERROR(VLOOKUP(K664, LetterStyle!$A$2:$B$50, 2, 0),"")</f>
        <v/>
      </c>
      <c r="N664" s="70" t="str">
        <f>IFERROR(VLOOKUP(M664, LetterStyle!$A$2:$B$50, 2, 0),"")</f>
        <v/>
      </c>
      <c r="P664" s="70" t="str">
        <f>IFERROR(VLOOKUP(O664, LetterStyle!$A$2:$B$50, 2, 0),"")</f>
        <v/>
      </c>
    </row>
    <row r="665" spans="8:16" ht="15" customHeight="1" x14ac:dyDescent="0.25">
      <c r="H665" s="70" t="str">
        <f>IF(G665="","",VLOOKUP(G665,ICondition!$A$2:$B$50, 2, 0))</f>
        <v/>
      </c>
      <c r="J665" s="70" t="str">
        <f>IFERROR(VLOOKUP(I665, LetterStyle!$A$2:$B$50, 2, 0),"")</f>
        <v/>
      </c>
      <c r="L665" s="70" t="str">
        <f>IFERROR(VLOOKUP(K665, LetterStyle!$A$2:$B$50, 2, 0),"")</f>
        <v/>
      </c>
      <c r="N665" s="70" t="str">
        <f>IFERROR(VLOOKUP(M665, LetterStyle!$A$2:$B$50, 2, 0),"")</f>
        <v/>
      </c>
      <c r="P665" s="70" t="str">
        <f>IFERROR(VLOOKUP(O665, LetterStyle!$A$2:$B$50, 2, 0),"")</f>
        <v/>
      </c>
    </row>
    <row r="666" spans="8:16" ht="15" customHeight="1" x14ac:dyDescent="0.25">
      <c r="H666" s="70" t="str">
        <f>IF(G666="","",VLOOKUP(G666,ICondition!$A$2:$B$50, 2, 0))</f>
        <v/>
      </c>
      <c r="J666" s="70" t="str">
        <f>IFERROR(VLOOKUP(I666, LetterStyle!$A$2:$B$50, 2, 0),"")</f>
        <v/>
      </c>
      <c r="L666" s="70" t="str">
        <f>IFERROR(VLOOKUP(K666, LetterStyle!$A$2:$B$50, 2, 0),"")</f>
        <v/>
      </c>
      <c r="N666" s="70" t="str">
        <f>IFERROR(VLOOKUP(M666, LetterStyle!$A$2:$B$50, 2, 0),"")</f>
        <v/>
      </c>
      <c r="P666" s="70" t="str">
        <f>IFERROR(VLOOKUP(O666, LetterStyle!$A$2:$B$50, 2, 0),"")</f>
        <v/>
      </c>
    </row>
    <row r="667" spans="8:16" ht="15" customHeight="1" x14ac:dyDescent="0.25">
      <c r="H667" s="70" t="str">
        <f>IF(G667="","",VLOOKUP(G667,ICondition!$A$2:$B$50, 2, 0))</f>
        <v/>
      </c>
      <c r="J667" s="70" t="str">
        <f>IFERROR(VLOOKUP(I667, LetterStyle!$A$2:$B$50, 2, 0),"")</f>
        <v/>
      </c>
      <c r="L667" s="70" t="str">
        <f>IFERROR(VLOOKUP(K667, LetterStyle!$A$2:$B$50, 2, 0),"")</f>
        <v/>
      </c>
      <c r="N667" s="70" t="str">
        <f>IFERROR(VLOOKUP(M667, LetterStyle!$A$2:$B$50, 2, 0),"")</f>
        <v/>
      </c>
      <c r="P667" s="70" t="str">
        <f>IFERROR(VLOOKUP(O667, LetterStyle!$A$2:$B$50, 2, 0),"")</f>
        <v/>
      </c>
    </row>
    <row r="668" spans="8:16" ht="15" customHeight="1" x14ac:dyDescent="0.25">
      <c r="H668" s="70" t="str">
        <f>IF(G668="","",VLOOKUP(G668,ICondition!$A$2:$B$50, 2, 0))</f>
        <v/>
      </c>
      <c r="J668" s="70" t="str">
        <f>IFERROR(VLOOKUP(I668, LetterStyle!$A$2:$B$50, 2, 0),"")</f>
        <v/>
      </c>
      <c r="L668" s="70" t="str">
        <f>IFERROR(VLOOKUP(K668, LetterStyle!$A$2:$B$50, 2, 0),"")</f>
        <v/>
      </c>
      <c r="N668" s="70" t="str">
        <f>IFERROR(VLOOKUP(M668, LetterStyle!$A$2:$B$50, 2, 0),"")</f>
        <v/>
      </c>
      <c r="P668" s="70" t="str">
        <f>IFERROR(VLOOKUP(O668, LetterStyle!$A$2:$B$50, 2, 0),"")</f>
        <v/>
      </c>
    </row>
    <row r="669" spans="8:16" ht="15" customHeight="1" x14ac:dyDescent="0.25">
      <c r="H669" s="70" t="str">
        <f>IF(G669="","",VLOOKUP(G669,ICondition!$A$2:$B$50, 2, 0))</f>
        <v/>
      </c>
      <c r="J669" s="70" t="str">
        <f>IFERROR(VLOOKUP(I669, LetterStyle!$A$2:$B$50, 2, 0),"")</f>
        <v/>
      </c>
      <c r="L669" s="70" t="str">
        <f>IFERROR(VLOOKUP(K669, LetterStyle!$A$2:$B$50, 2, 0),"")</f>
        <v/>
      </c>
      <c r="N669" s="70" t="str">
        <f>IFERROR(VLOOKUP(M669, LetterStyle!$A$2:$B$50, 2, 0),"")</f>
        <v/>
      </c>
      <c r="P669" s="70" t="str">
        <f>IFERROR(VLOOKUP(O669, LetterStyle!$A$2:$B$50, 2, 0),"")</f>
        <v/>
      </c>
    </row>
    <row r="670" spans="8:16" ht="15" customHeight="1" x14ac:dyDescent="0.25">
      <c r="H670" s="70" t="str">
        <f>IF(G670="","",VLOOKUP(G670,ICondition!$A$2:$B$50, 2, 0))</f>
        <v/>
      </c>
      <c r="J670" s="70" t="str">
        <f>IFERROR(VLOOKUP(I670, LetterStyle!$A$2:$B$50, 2, 0),"")</f>
        <v/>
      </c>
      <c r="L670" s="70" t="str">
        <f>IFERROR(VLOOKUP(K670, LetterStyle!$A$2:$B$50, 2, 0),"")</f>
        <v/>
      </c>
      <c r="N670" s="70" t="str">
        <f>IFERROR(VLOOKUP(M670, LetterStyle!$A$2:$B$50, 2, 0),"")</f>
        <v/>
      </c>
      <c r="P670" s="70" t="str">
        <f>IFERROR(VLOOKUP(O670, LetterStyle!$A$2:$B$50, 2, 0),"")</f>
        <v/>
      </c>
    </row>
    <row r="671" spans="8:16" ht="15" customHeight="1" x14ac:dyDescent="0.25">
      <c r="H671" s="70" t="str">
        <f>IF(G671="","",VLOOKUP(G671,ICondition!$A$2:$B$50, 2, 0))</f>
        <v/>
      </c>
      <c r="J671" s="70" t="str">
        <f>IFERROR(VLOOKUP(I671, LetterStyle!$A$2:$B$50, 2, 0),"")</f>
        <v/>
      </c>
      <c r="L671" s="70" t="str">
        <f>IFERROR(VLOOKUP(K671, LetterStyle!$A$2:$B$50, 2, 0),"")</f>
        <v/>
      </c>
      <c r="N671" s="70" t="str">
        <f>IFERROR(VLOOKUP(M671, LetterStyle!$A$2:$B$50, 2, 0),"")</f>
        <v/>
      </c>
      <c r="P671" s="70" t="str">
        <f>IFERROR(VLOOKUP(O671, LetterStyle!$A$2:$B$50, 2, 0),"")</f>
        <v/>
      </c>
    </row>
    <row r="672" spans="8:16" ht="15" customHeight="1" x14ac:dyDescent="0.25">
      <c r="H672" s="70" t="str">
        <f>IF(G672="","",VLOOKUP(G672,ICondition!$A$2:$B$50, 2, 0))</f>
        <v/>
      </c>
      <c r="J672" s="70" t="str">
        <f>IFERROR(VLOOKUP(I672, LetterStyle!$A$2:$B$50, 2, 0),"")</f>
        <v/>
      </c>
      <c r="L672" s="70" t="str">
        <f>IFERROR(VLOOKUP(K672, LetterStyle!$A$2:$B$50, 2, 0),"")</f>
        <v/>
      </c>
      <c r="N672" s="70" t="str">
        <f>IFERROR(VLOOKUP(M672, LetterStyle!$A$2:$B$50, 2, 0),"")</f>
        <v/>
      </c>
      <c r="P672" s="70" t="str">
        <f>IFERROR(VLOOKUP(O672, LetterStyle!$A$2:$B$50, 2, 0),"")</f>
        <v/>
      </c>
    </row>
    <row r="673" spans="8:16" ht="15" customHeight="1" x14ac:dyDescent="0.25">
      <c r="H673" s="70" t="str">
        <f>IF(G673="","",VLOOKUP(G673,ICondition!$A$2:$B$50, 2, 0))</f>
        <v/>
      </c>
      <c r="J673" s="70" t="str">
        <f>IFERROR(VLOOKUP(I673, LetterStyle!$A$2:$B$50, 2, 0),"")</f>
        <v/>
      </c>
      <c r="L673" s="70" t="str">
        <f>IFERROR(VLOOKUP(K673, LetterStyle!$A$2:$B$50, 2, 0),"")</f>
        <v/>
      </c>
      <c r="N673" s="70" t="str">
        <f>IFERROR(VLOOKUP(M673, LetterStyle!$A$2:$B$50, 2, 0),"")</f>
        <v/>
      </c>
      <c r="P673" s="70" t="str">
        <f>IFERROR(VLOOKUP(O673, LetterStyle!$A$2:$B$50, 2, 0),"")</f>
        <v/>
      </c>
    </row>
    <row r="674" spans="8:16" ht="15" customHeight="1" x14ac:dyDescent="0.25">
      <c r="H674" s="70" t="str">
        <f>IF(G674="","",VLOOKUP(G674,ICondition!$A$2:$B$50, 2, 0))</f>
        <v/>
      </c>
      <c r="J674" s="70" t="str">
        <f>IFERROR(VLOOKUP(I674, LetterStyle!$A$2:$B$50, 2, 0),"")</f>
        <v/>
      </c>
      <c r="L674" s="70" t="str">
        <f>IFERROR(VLOOKUP(K674, LetterStyle!$A$2:$B$50, 2, 0),"")</f>
        <v/>
      </c>
      <c r="N674" s="70" t="str">
        <f>IFERROR(VLOOKUP(M674, LetterStyle!$A$2:$B$50, 2, 0),"")</f>
        <v/>
      </c>
      <c r="P674" s="70" t="str">
        <f>IFERROR(VLOOKUP(O674, LetterStyle!$A$2:$B$50, 2, 0),"")</f>
        <v/>
      </c>
    </row>
    <row r="675" spans="8:16" ht="15" customHeight="1" x14ac:dyDescent="0.25">
      <c r="H675" s="70" t="str">
        <f>IF(G675="","",VLOOKUP(G675,ICondition!$A$2:$B$50, 2, 0))</f>
        <v/>
      </c>
      <c r="J675" s="70" t="str">
        <f>IFERROR(VLOOKUP(I675, LetterStyle!$A$2:$B$50, 2, 0),"")</f>
        <v/>
      </c>
      <c r="L675" s="70" t="str">
        <f>IFERROR(VLOOKUP(K675, LetterStyle!$A$2:$B$50, 2, 0),"")</f>
        <v/>
      </c>
      <c r="N675" s="70" t="str">
        <f>IFERROR(VLOOKUP(M675, LetterStyle!$A$2:$B$50, 2, 0),"")</f>
        <v/>
      </c>
      <c r="P675" s="70" t="str">
        <f>IFERROR(VLOOKUP(O675, LetterStyle!$A$2:$B$50, 2, 0),"")</f>
        <v/>
      </c>
    </row>
    <row r="676" spans="8:16" ht="15" customHeight="1" x14ac:dyDescent="0.25">
      <c r="H676" s="70" t="str">
        <f>IF(G676="","",VLOOKUP(G676,ICondition!$A$2:$B$50, 2, 0))</f>
        <v/>
      </c>
      <c r="J676" s="70" t="str">
        <f>IFERROR(VLOOKUP(I676, LetterStyle!$A$2:$B$50, 2, 0),"")</f>
        <v/>
      </c>
      <c r="L676" s="70" t="str">
        <f>IFERROR(VLOOKUP(K676, LetterStyle!$A$2:$B$50, 2, 0),"")</f>
        <v/>
      </c>
      <c r="N676" s="70" t="str">
        <f>IFERROR(VLOOKUP(M676, LetterStyle!$A$2:$B$50, 2, 0),"")</f>
        <v/>
      </c>
      <c r="P676" s="70" t="str">
        <f>IFERROR(VLOOKUP(O676, LetterStyle!$A$2:$B$50, 2, 0),"")</f>
        <v/>
      </c>
    </row>
    <row r="677" spans="8:16" ht="15" customHeight="1" x14ac:dyDescent="0.25">
      <c r="H677" s="70" t="str">
        <f>IF(G677="","",VLOOKUP(G677,ICondition!$A$2:$B$50, 2, 0))</f>
        <v/>
      </c>
      <c r="J677" s="70" t="str">
        <f>IFERROR(VLOOKUP(I677, LetterStyle!$A$2:$B$50, 2, 0),"")</f>
        <v/>
      </c>
      <c r="L677" s="70" t="str">
        <f>IFERROR(VLOOKUP(K677, LetterStyle!$A$2:$B$50, 2, 0),"")</f>
        <v/>
      </c>
      <c r="N677" s="70" t="str">
        <f>IFERROR(VLOOKUP(M677, LetterStyle!$A$2:$B$50, 2, 0),"")</f>
        <v/>
      </c>
      <c r="P677" s="70" t="str">
        <f>IFERROR(VLOOKUP(O677, LetterStyle!$A$2:$B$50, 2, 0),"")</f>
        <v/>
      </c>
    </row>
    <row r="678" spans="8:16" ht="15" customHeight="1" x14ac:dyDescent="0.25">
      <c r="H678" s="70" t="str">
        <f>IF(G678="","",VLOOKUP(G678,ICondition!$A$2:$B$50, 2, 0))</f>
        <v/>
      </c>
      <c r="J678" s="70" t="str">
        <f>IFERROR(VLOOKUP(I678, LetterStyle!$A$2:$B$50, 2, 0),"")</f>
        <v/>
      </c>
      <c r="L678" s="70" t="str">
        <f>IFERROR(VLOOKUP(K678, LetterStyle!$A$2:$B$50, 2, 0),"")</f>
        <v/>
      </c>
      <c r="N678" s="70" t="str">
        <f>IFERROR(VLOOKUP(M678, LetterStyle!$A$2:$B$50, 2, 0),"")</f>
        <v/>
      </c>
      <c r="P678" s="70" t="str">
        <f>IFERROR(VLOOKUP(O678, LetterStyle!$A$2:$B$50, 2, 0),"")</f>
        <v/>
      </c>
    </row>
    <row r="679" spans="8:16" ht="15" customHeight="1" x14ac:dyDescent="0.25">
      <c r="H679" s="70" t="str">
        <f>IF(G679="","",VLOOKUP(G679,ICondition!$A$2:$B$50, 2, 0))</f>
        <v/>
      </c>
      <c r="J679" s="70" t="str">
        <f>IFERROR(VLOOKUP(I679, LetterStyle!$A$2:$B$50, 2, 0),"")</f>
        <v/>
      </c>
      <c r="L679" s="70" t="str">
        <f>IFERROR(VLOOKUP(K679, LetterStyle!$A$2:$B$50, 2, 0),"")</f>
        <v/>
      </c>
      <c r="N679" s="70" t="str">
        <f>IFERROR(VLOOKUP(M679, LetterStyle!$A$2:$B$50, 2, 0),"")</f>
        <v/>
      </c>
      <c r="P679" s="70" t="str">
        <f>IFERROR(VLOOKUP(O679, LetterStyle!$A$2:$B$50, 2, 0),"")</f>
        <v/>
      </c>
    </row>
    <row r="680" spans="8:16" ht="15" customHeight="1" x14ac:dyDescent="0.25">
      <c r="H680" s="70" t="str">
        <f>IF(G680="","",VLOOKUP(G680,ICondition!$A$2:$B$50, 2, 0))</f>
        <v/>
      </c>
      <c r="J680" s="70" t="str">
        <f>IFERROR(VLOOKUP(I680, LetterStyle!$A$2:$B$50, 2, 0),"")</f>
        <v/>
      </c>
      <c r="L680" s="70" t="str">
        <f>IFERROR(VLOOKUP(K680, LetterStyle!$A$2:$B$50, 2, 0),"")</f>
        <v/>
      </c>
      <c r="N680" s="70" t="str">
        <f>IFERROR(VLOOKUP(M680, LetterStyle!$A$2:$B$50, 2, 0),"")</f>
        <v/>
      </c>
      <c r="P680" s="70" t="str">
        <f>IFERROR(VLOOKUP(O680, LetterStyle!$A$2:$B$50, 2, 0),"")</f>
        <v/>
      </c>
    </row>
    <row r="681" spans="8:16" ht="15" customHeight="1" x14ac:dyDescent="0.25">
      <c r="H681" s="70" t="str">
        <f>IF(G681="","",VLOOKUP(G681,ICondition!$A$2:$B$50, 2, 0))</f>
        <v/>
      </c>
      <c r="J681" s="70" t="str">
        <f>IFERROR(VLOOKUP(I681, LetterStyle!$A$2:$B$50, 2, 0),"")</f>
        <v/>
      </c>
      <c r="L681" s="70" t="str">
        <f>IFERROR(VLOOKUP(K681, LetterStyle!$A$2:$B$50, 2, 0),"")</f>
        <v/>
      </c>
      <c r="N681" s="70" t="str">
        <f>IFERROR(VLOOKUP(M681, LetterStyle!$A$2:$B$50, 2, 0),"")</f>
        <v/>
      </c>
      <c r="P681" s="70" t="str">
        <f>IFERROR(VLOOKUP(O681, LetterStyle!$A$2:$B$50, 2, 0),"")</f>
        <v/>
      </c>
    </row>
    <row r="682" spans="8:16" ht="15" customHeight="1" x14ac:dyDescent="0.25">
      <c r="H682" s="70" t="str">
        <f>IF(G682="","",VLOOKUP(G682,ICondition!$A$2:$B$50, 2, 0))</f>
        <v/>
      </c>
      <c r="J682" s="70" t="str">
        <f>IFERROR(VLOOKUP(I682, LetterStyle!$A$2:$B$50, 2, 0),"")</f>
        <v/>
      </c>
      <c r="L682" s="70" t="str">
        <f>IFERROR(VLOOKUP(K682, LetterStyle!$A$2:$B$50, 2, 0),"")</f>
        <v/>
      </c>
      <c r="N682" s="70" t="str">
        <f>IFERROR(VLOOKUP(M682, LetterStyle!$A$2:$B$50, 2, 0),"")</f>
        <v/>
      </c>
      <c r="P682" s="70" t="str">
        <f>IFERROR(VLOOKUP(O682, LetterStyle!$A$2:$B$50, 2, 0),"")</f>
        <v/>
      </c>
    </row>
    <row r="683" spans="8:16" ht="15" customHeight="1" x14ac:dyDescent="0.25">
      <c r="H683" s="70" t="str">
        <f>IF(G683="","",VLOOKUP(G683,ICondition!$A$2:$B$50, 2, 0))</f>
        <v/>
      </c>
      <c r="J683" s="70" t="str">
        <f>IFERROR(VLOOKUP(I683, LetterStyle!$A$2:$B$50, 2, 0),"")</f>
        <v/>
      </c>
      <c r="L683" s="70" t="str">
        <f>IFERROR(VLOOKUP(K683, LetterStyle!$A$2:$B$50, 2, 0),"")</f>
        <v/>
      </c>
      <c r="N683" s="70" t="str">
        <f>IFERROR(VLOOKUP(M683, LetterStyle!$A$2:$B$50, 2, 0),"")</f>
        <v/>
      </c>
      <c r="P683" s="70" t="str">
        <f>IFERROR(VLOOKUP(O683, LetterStyle!$A$2:$B$50, 2, 0),"")</f>
        <v/>
      </c>
    </row>
    <row r="684" spans="8:16" ht="15" customHeight="1" x14ac:dyDescent="0.25">
      <c r="H684" s="70" t="str">
        <f>IF(G684="","",VLOOKUP(G684,ICondition!$A$2:$B$50, 2, 0))</f>
        <v/>
      </c>
      <c r="J684" s="70" t="str">
        <f>IFERROR(VLOOKUP(I684, LetterStyle!$A$2:$B$50, 2, 0),"")</f>
        <v/>
      </c>
      <c r="L684" s="70" t="str">
        <f>IFERROR(VLOOKUP(K684, LetterStyle!$A$2:$B$50, 2, 0),"")</f>
        <v/>
      </c>
      <c r="N684" s="70" t="str">
        <f>IFERROR(VLOOKUP(M684, LetterStyle!$A$2:$B$50, 2, 0),"")</f>
        <v/>
      </c>
      <c r="P684" s="70" t="str">
        <f>IFERROR(VLOOKUP(O684, LetterStyle!$A$2:$B$50, 2, 0),"")</f>
        <v/>
      </c>
    </row>
    <row r="685" spans="8:16" ht="15" customHeight="1" x14ac:dyDescent="0.25">
      <c r="H685" s="70" t="str">
        <f>IF(G685="","",VLOOKUP(G685,ICondition!$A$2:$B$50, 2, 0))</f>
        <v/>
      </c>
      <c r="J685" s="70" t="str">
        <f>IFERROR(VLOOKUP(I685, LetterStyle!$A$2:$B$50, 2, 0),"")</f>
        <v/>
      </c>
      <c r="L685" s="70" t="str">
        <f>IFERROR(VLOOKUP(K685, LetterStyle!$A$2:$B$50, 2, 0),"")</f>
        <v/>
      </c>
      <c r="N685" s="70" t="str">
        <f>IFERROR(VLOOKUP(M685, LetterStyle!$A$2:$B$50, 2, 0),"")</f>
        <v/>
      </c>
      <c r="P685" s="70" t="str">
        <f>IFERROR(VLOOKUP(O685, LetterStyle!$A$2:$B$50, 2, 0),"")</f>
        <v/>
      </c>
    </row>
    <row r="686" spans="8:16" ht="15" customHeight="1" x14ac:dyDescent="0.25">
      <c r="H686" s="70" t="str">
        <f>IF(G686="","",VLOOKUP(G686,ICondition!$A$2:$B$50, 2, 0))</f>
        <v/>
      </c>
      <c r="J686" s="70" t="str">
        <f>IFERROR(VLOOKUP(I686, LetterStyle!$A$2:$B$50, 2, 0),"")</f>
        <v/>
      </c>
      <c r="L686" s="70" t="str">
        <f>IFERROR(VLOOKUP(K686, LetterStyle!$A$2:$B$50, 2, 0),"")</f>
        <v/>
      </c>
      <c r="N686" s="70" t="str">
        <f>IFERROR(VLOOKUP(M686, LetterStyle!$A$2:$B$50, 2, 0),"")</f>
        <v/>
      </c>
      <c r="P686" s="70" t="str">
        <f>IFERROR(VLOOKUP(O686, LetterStyle!$A$2:$B$50, 2, 0),"")</f>
        <v/>
      </c>
    </row>
    <row r="687" spans="8:16" ht="15" customHeight="1" x14ac:dyDescent="0.25">
      <c r="H687" s="70" t="str">
        <f>IF(G687="","",VLOOKUP(G687,ICondition!$A$2:$B$50, 2, 0))</f>
        <v/>
      </c>
      <c r="J687" s="70" t="str">
        <f>IFERROR(VLOOKUP(I687, LetterStyle!$A$2:$B$50, 2, 0),"")</f>
        <v/>
      </c>
      <c r="L687" s="70" t="str">
        <f>IFERROR(VLOOKUP(K687, LetterStyle!$A$2:$B$50, 2, 0),"")</f>
        <v/>
      </c>
      <c r="N687" s="70" t="str">
        <f>IFERROR(VLOOKUP(M687, LetterStyle!$A$2:$B$50, 2, 0),"")</f>
        <v/>
      </c>
      <c r="P687" s="70" t="str">
        <f>IFERROR(VLOOKUP(O687, LetterStyle!$A$2:$B$50, 2, 0),"")</f>
        <v/>
      </c>
    </row>
    <row r="688" spans="8:16" ht="15" customHeight="1" x14ac:dyDescent="0.25">
      <c r="H688" s="70" t="str">
        <f>IF(G688="","",VLOOKUP(G688,ICondition!$A$2:$B$50, 2, 0))</f>
        <v/>
      </c>
      <c r="J688" s="70" t="str">
        <f>IFERROR(VLOOKUP(I688, LetterStyle!$A$2:$B$50, 2, 0),"")</f>
        <v/>
      </c>
      <c r="L688" s="70" t="str">
        <f>IFERROR(VLOOKUP(K688, LetterStyle!$A$2:$B$50, 2, 0),"")</f>
        <v/>
      </c>
      <c r="N688" s="70" t="str">
        <f>IFERROR(VLOOKUP(M688, LetterStyle!$A$2:$B$50, 2, 0),"")</f>
        <v/>
      </c>
      <c r="P688" s="70" t="str">
        <f>IFERROR(VLOOKUP(O688, LetterStyle!$A$2:$B$50, 2, 0),"")</f>
        <v/>
      </c>
    </row>
    <row r="689" spans="8:16" ht="15" customHeight="1" x14ac:dyDescent="0.25">
      <c r="H689" s="70" t="str">
        <f>IF(G689="","",VLOOKUP(G689,ICondition!$A$2:$B$50, 2, 0))</f>
        <v/>
      </c>
      <c r="J689" s="70" t="str">
        <f>IFERROR(VLOOKUP(I689, LetterStyle!$A$2:$B$50, 2, 0),"")</f>
        <v/>
      </c>
      <c r="L689" s="70" t="str">
        <f>IFERROR(VLOOKUP(K689, LetterStyle!$A$2:$B$50, 2, 0),"")</f>
        <v/>
      </c>
      <c r="N689" s="70" t="str">
        <f>IFERROR(VLOOKUP(M689, LetterStyle!$A$2:$B$50, 2, 0),"")</f>
        <v/>
      </c>
      <c r="P689" s="70" t="str">
        <f>IFERROR(VLOOKUP(O689, LetterStyle!$A$2:$B$50, 2, 0),"")</f>
        <v/>
      </c>
    </row>
    <row r="690" spans="8:16" ht="15" customHeight="1" x14ac:dyDescent="0.25">
      <c r="H690" s="70" t="str">
        <f>IF(G690="","",VLOOKUP(G690,ICondition!$A$2:$B$50, 2, 0))</f>
        <v/>
      </c>
      <c r="J690" s="70" t="str">
        <f>IFERROR(VLOOKUP(I690, LetterStyle!$A$2:$B$50, 2, 0),"")</f>
        <v/>
      </c>
      <c r="L690" s="70" t="str">
        <f>IFERROR(VLOOKUP(K690, LetterStyle!$A$2:$B$50, 2, 0),"")</f>
        <v/>
      </c>
      <c r="N690" s="70" t="str">
        <f>IFERROR(VLOOKUP(M690, LetterStyle!$A$2:$B$50, 2, 0),"")</f>
        <v/>
      </c>
      <c r="P690" s="70" t="str">
        <f>IFERROR(VLOOKUP(O690, LetterStyle!$A$2:$B$50, 2, 0),"")</f>
        <v/>
      </c>
    </row>
    <row r="691" spans="8:16" ht="15" customHeight="1" x14ac:dyDescent="0.25">
      <c r="H691" s="70" t="str">
        <f>IF(G691="","",VLOOKUP(G691,ICondition!$A$2:$B$50, 2, 0))</f>
        <v/>
      </c>
      <c r="J691" s="70" t="str">
        <f>IFERROR(VLOOKUP(I691, LetterStyle!$A$2:$B$50, 2, 0),"")</f>
        <v/>
      </c>
      <c r="L691" s="70" t="str">
        <f>IFERROR(VLOOKUP(K691, LetterStyle!$A$2:$B$50, 2, 0),"")</f>
        <v/>
      </c>
      <c r="N691" s="70" t="str">
        <f>IFERROR(VLOOKUP(M691, LetterStyle!$A$2:$B$50, 2, 0),"")</f>
        <v/>
      </c>
      <c r="P691" s="70" t="str">
        <f>IFERROR(VLOOKUP(O691, LetterStyle!$A$2:$B$50, 2, 0),"")</f>
        <v/>
      </c>
    </row>
    <row r="692" spans="8:16" ht="15" customHeight="1" x14ac:dyDescent="0.25">
      <c r="H692" s="70" t="str">
        <f>IF(G692="","",VLOOKUP(G692,ICondition!$A$2:$B$50, 2, 0))</f>
        <v/>
      </c>
      <c r="J692" s="70" t="str">
        <f>IFERROR(VLOOKUP(I692, LetterStyle!$A$2:$B$50, 2, 0),"")</f>
        <v/>
      </c>
      <c r="L692" s="70" t="str">
        <f>IFERROR(VLOOKUP(K692, LetterStyle!$A$2:$B$50, 2, 0),"")</f>
        <v/>
      </c>
      <c r="N692" s="70" t="str">
        <f>IFERROR(VLOOKUP(M692, LetterStyle!$A$2:$B$50, 2, 0),"")</f>
        <v/>
      </c>
      <c r="P692" s="70" t="str">
        <f>IFERROR(VLOOKUP(O692, LetterStyle!$A$2:$B$50, 2, 0),"")</f>
        <v/>
      </c>
    </row>
    <row r="693" spans="8:16" ht="15" customHeight="1" x14ac:dyDescent="0.25">
      <c r="H693" s="70" t="str">
        <f>IF(G693="","",VLOOKUP(G693,ICondition!$A$2:$B$50, 2, 0))</f>
        <v/>
      </c>
      <c r="J693" s="70" t="str">
        <f>IFERROR(VLOOKUP(I693, LetterStyle!$A$2:$B$50, 2, 0),"")</f>
        <v/>
      </c>
      <c r="L693" s="70" t="str">
        <f>IFERROR(VLOOKUP(K693, LetterStyle!$A$2:$B$50, 2, 0),"")</f>
        <v/>
      </c>
      <c r="N693" s="70" t="str">
        <f>IFERROR(VLOOKUP(M693, LetterStyle!$A$2:$B$50, 2, 0),"")</f>
        <v/>
      </c>
      <c r="P693" s="70" t="str">
        <f>IFERROR(VLOOKUP(O693, LetterStyle!$A$2:$B$50, 2, 0),"")</f>
        <v/>
      </c>
    </row>
    <row r="694" spans="8:16" ht="15" customHeight="1" x14ac:dyDescent="0.25">
      <c r="H694" s="70" t="str">
        <f>IF(G694="","",VLOOKUP(G694,ICondition!$A$2:$B$50, 2, 0))</f>
        <v/>
      </c>
      <c r="J694" s="70" t="str">
        <f>IFERROR(VLOOKUP(I694, LetterStyle!$A$2:$B$50, 2, 0),"")</f>
        <v/>
      </c>
      <c r="L694" s="70" t="str">
        <f>IFERROR(VLOOKUP(K694, LetterStyle!$A$2:$B$50, 2, 0),"")</f>
        <v/>
      </c>
      <c r="N694" s="70" t="str">
        <f>IFERROR(VLOOKUP(M694, LetterStyle!$A$2:$B$50, 2, 0),"")</f>
        <v/>
      </c>
      <c r="P694" s="70" t="str">
        <f>IFERROR(VLOOKUP(O694, LetterStyle!$A$2:$B$50, 2, 0),"")</f>
        <v/>
      </c>
    </row>
    <row r="695" spans="8:16" ht="15" customHeight="1" x14ac:dyDescent="0.25">
      <c r="H695" s="70" t="str">
        <f>IF(G695="","",VLOOKUP(G695,ICondition!$A$2:$B$50, 2, 0))</f>
        <v/>
      </c>
      <c r="J695" s="70" t="str">
        <f>IFERROR(VLOOKUP(I695, LetterStyle!$A$2:$B$50, 2, 0),"")</f>
        <v/>
      </c>
      <c r="L695" s="70" t="str">
        <f>IFERROR(VLOOKUP(K695, LetterStyle!$A$2:$B$50, 2, 0),"")</f>
        <v/>
      </c>
      <c r="N695" s="70" t="str">
        <f>IFERROR(VLOOKUP(M695, LetterStyle!$A$2:$B$50, 2, 0),"")</f>
        <v/>
      </c>
      <c r="P695" s="70" t="str">
        <f>IFERROR(VLOOKUP(O695, LetterStyle!$A$2:$B$50, 2, 0),"")</f>
        <v/>
      </c>
    </row>
    <row r="696" spans="8:16" ht="15" customHeight="1" x14ac:dyDescent="0.25">
      <c r="H696" s="70" t="str">
        <f>IF(G696="","",VLOOKUP(G696,ICondition!$A$2:$B$50, 2, 0))</f>
        <v/>
      </c>
      <c r="J696" s="70" t="str">
        <f>IFERROR(VLOOKUP(I696, LetterStyle!$A$2:$B$50, 2, 0),"")</f>
        <v/>
      </c>
      <c r="L696" s="70" t="str">
        <f>IFERROR(VLOOKUP(K696, LetterStyle!$A$2:$B$50, 2, 0),"")</f>
        <v/>
      </c>
      <c r="N696" s="70" t="str">
        <f>IFERROR(VLOOKUP(M696, LetterStyle!$A$2:$B$50, 2, 0),"")</f>
        <v/>
      </c>
      <c r="P696" s="70" t="str">
        <f>IFERROR(VLOOKUP(O696, LetterStyle!$A$2:$B$50, 2, 0),"")</f>
        <v/>
      </c>
    </row>
    <row r="697" spans="8:16" ht="15" customHeight="1" x14ac:dyDescent="0.25">
      <c r="H697" s="70" t="str">
        <f>IF(G697="","",VLOOKUP(G697,ICondition!$A$2:$B$50, 2, 0))</f>
        <v/>
      </c>
      <c r="J697" s="70" t="str">
        <f>IFERROR(VLOOKUP(I697, LetterStyle!$A$2:$B$50, 2, 0),"")</f>
        <v/>
      </c>
      <c r="L697" s="70" t="str">
        <f>IFERROR(VLOOKUP(K697, LetterStyle!$A$2:$B$50, 2, 0),"")</f>
        <v/>
      </c>
      <c r="N697" s="70" t="str">
        <f>IFERROR(VLOOKUP(M697, LetterStyle!$A$2:$B$50, 2, 0),"")</f>
        <v/>
      </c>
      <c r="P697" s="70" t="str">
        <f>IFERROR(VLOOKUP(O697, LetterStyle!$A$2:$B$50, 2, 0),"")</f>
        <v/>
      </c>
    </row>
    <row r="698" spans="8:16" ht="15" customHeight="1" x14ac:dyDescent="0.25">
      <c r="H698" s="70" t="str">
        <f>IF(G698="","",VLOOKUP(G698,ICondition!$A$2:$B$50, 2, 0))</f>
        <v/>
      </c>
      <c r="J698" s="70" t="str">
        <f>IFERROR(VLOOKUP(I698, LetterStyle!$A$2:$B$50, 2, 0),"")</f>
        <v/>
      </c>
      <c r="L698" s="70" t="str">
        <f>IFERROR(VLOOKUP(K698, LetterStyle!$A$2:$B$50, 2, 0),"")</f>
        <v/>
      </c>
      <c r="N698" s="70" t="str">
        <f>IFERROR(VLOOKUP(M698, LetterStyle!$A$2:$B$50, 2, 0),"")</f>
        <v/>
      </c>
      <c r="P698" s="70" t="str">
        <f>IFERROR(VLOOKUP(O698, LetterStyle!$A$2:$B$50, 2, 0),"")</f>
        <v/>
      </c>
    </row>
    <row r="699" spans="8:16" ht="15" customHeight="1" x14ac:dyDescent="0.25">
      <c r="H699" s="70" t="str">
        <f>IF(G699="","",VLOOKUP(G699,ICondition!$A$2:$B$50, 2, 0))</f>
        <v/>
      </c>
      <c r="J699" s="70" t="str">
        <f>IFERROR(VLOOKUP(I699, LetterStyle!$A$2:$B$50, 2, 0),"")</f>
        <v/>
      </c>
      <c r="L699" s="70" t="str">
        <f>IFERROR(VLOOKUP(K699, LetterStyle!$A$2:$B$50, 2, 0),"")</f>
        <v/>
      </c>
      <c r="N699" s="70" t="str">
        <f>IFERROR(VLOOKUP(M699, LetterStyle!$A$2:$B$50, 2, 0),"")</f>
        <v/>
      </c>
      <c r="P699" s="70" t="str">
        <f>IFERROR(VLOOKUP(O699, LetterStyle!$A$2:$B$50, 2, 0),"")</f>
        <v/>
      </c>
    </row>
    <row r="700" spans="8:16" ht="15" customHeight="1" x14ac:dyDescent="0.25">
      <c r="H700" s="70" t="str">
        <f>IF(G700="","",VLOOKUP(G700,ICondition!$A$2:$B$50, 2, 0))</f>
        <v/>
      </c>
      <c r="J700" s="70" t="str">
        <f>IFERROR(VLOOKUP(I700, LetterStyle!$A$2:$B$50, 2, 0),"")</f>
        <v/>
      </c>
      <c r="L700" s="70" t="str">
        <f>IFERROR(VLOOKUP(K700, LetterStyle!$A$2:$B$50, 2, 0),"")</f>
        <v/>
      </c>
      <c r="N700" s="70" t="str">
        <f>IFERROR(VLOOKUP(M700, LetterStyle!$A$2:$B$50, 2, 0),"")</f>
        <v/>
      </c>
      <c r="P700" s="70" t="str">
        <f>IFERROR(VLOOKUP(O700, LetterStyle!$A$2:$B$50, 2, 0),"")</f>
        <v/>
      </c>
    </row>
    <row r="701" spans="8:16" ht="15" customHeight="1" x14ac:dyDescent="0.25">
      <c r="H701" s="70" t="str">
        <f>IF(G701="","",VLOOKUP(G701,ICondition!$A$2:$B$50, 2, 0))</f>
        <v/>
      </c>
      <c r="J701" s="70" t="str">
        <f>IFERROR(VLOOKUP(I701, LetterStyle!$A$2:$B$50, 2, 0),"")</f>
        <v/>
      </c>
      <c r="L701" s="70" t="str">
        <f>IFERROR(VLOOKUP(K701, LetterStyle!$A$2:$B$50, 2, 0),"")</f>
        <v/>
      </c>
      <c r="N701" s="70" t="str">
        <f>IFERROR(VLOOKUP(M701, LetterStyle!$A$2:$B$50, 2, 0),"")</f>
        <v/>
      </c>
      <c r="P701" s="70" t="str">
        <f>IFERROR(VLOOKUP(O701, LetterStyle!$A$2:$B$50, 2, 0),"")</f>
        <v/>
      </c>
    </row>
    <row r="702" spans="8:16" ht="15" customHeight="1" x14ac:dyDescent="0.25">
      <c r="H702" s="70" t="str">
        <f>IF(G702="","",VLOOKUP(G702,ICondition!$A$2:$B$50, 2, 0))</f>
        <v/>
      </c>
      <c r="J702" s="70" t="str">
        <f>IFERROR(VLOOKUP(I702, LetterStyle!$A$2:$B$50, 2, 0),"")</f>
        <v/>
      </c>
      <c r="L702" s="70" t="str">
        <f>IFERROR(VLOOKUP(K702, LetterStyle!$A$2:$B$50, 2, 0),"")</f>
        <v/>
      </c>
      <c r="N702" s="70" t="str">
        <f>IFERROR(VLOOKUP(M702, LetterStyle!$A$2:$B$50, 2, 0),"")</f>
        <v/>
      </c>
      <c r="P702" s="70" t="str">
        <f>IFERROR(VLOOKUP(O702, LetterStyle!$A$2:$B$50, 2, 0),"")</f>
        <v/>
      </c>
    </row>
    <row r="703" spans="8:16" ht="15" customHeight="1" x14ac:dyDescent="0.25">
      <c r="H703" s="70" t="str">
        <f>IF(G703="","",VLOOKUP(G703,ICondition!$A$2:$B$50, 2, 0))</f>
        <v/>
      </c>
      <c r="J703" s="70" t="str">
        <f>IFERROR(VLOOKUP(I703, LetterStyle!$A$2:$B$50, 2, 0),"")</f>
        <v/>
      </c>
      <c r="L703" s="70" t="str">
        <f>IFERROR(VLOOKUP(K703, LetterStyle!$A$2:$B$50, 2, 0),"")</f>
        <v/>
      </c>
      <c r="N703" s="70" t="str">
        <f>IFERROR(VLOOKUP(M703, LetterStyle!$A$2:$B$50, 2, 0),"")</f>
        <v/>
      </c>
      <c r="P703" s="70" t="str">
        <f>IFERROR(VLOOKUP(O703, LetterStyle!$A$2:$B$50, 2, 0),"")</f>
        <v/>
      </c>
    </row>
    <row r="704" spans="8:16" ht="15" customHeight="1" x14ac:dyDescent="0.25">
      <c r="H704" s="70" t="str">
        <f>IF(G704="","",VLOOKUP(G704,ICondition!$A$2:$B$50, 2, 0))</f>
        <v/>
      </c>
      <c r="J704" s="70" t="str">
        <f>IFERROR(VLOOKUP(I704, LetterStyle!$A$2:$B$50, 2, 0),"")</f>
        <v/>
      </c>
      <c r="L704" s="70" t="str">
        <f>IFERROR(VLOOKUP(K704, LetterStyle!$A$2:$B$50, 2, 0),"")</f>
        <v/>
      </c>
      <c r="N704" s="70" t="str">
        <f>IFERROR(VLOOKUP(M704, LetterStyle!$A$2:$B$50, 2, 0),"")</f>
        <v/>
      </c>
      <c r="P704" s="70" t="str">
        <f>IFERROR(VLOOKUP(O704, LetterStyle!$A$2:$B$50, 2, 0),"")</f>
        <v/>
      </c>
    </row>
    <row r="705" spans="8:16" ht="15" customHeight="1" x14ac:dyDescent="0.25">
      <c r="H705" s="70" t="str">
        <f>IF(G705="","",VLOOKUP(G705,ICondition!$A$2:$B$50, 2, 0))</f>
        <v/>
      </c>
      <c r="J705" s="70" t="str">
        <f>IFERROR(VLOOKUP(I705, LetterStyle!$A$2:$B$50, 2, 0),"")</f>
        <v/>
      </c>
      <c r="L705" s="70" t="str">
        <f>IFERROR(VLOOKUP(K705, LetterStyle!$A$2:$B$50, 2, 0),"")</f>
        <v/>
      </c>
      <c r="N705" s="70" t="str">
        <f>IFERROR(VLOOKUP(M705, LetterStyle!$A$2:$B$50, 2, 0),"")</f>
        <v/>
      </c>
      <c r="P705" s="70" t="str">
        <f>IFERROR(VLOOKUP(O705, LetterStyle!$A$2:$B$50, 2, 0),"")</f>
        <v/>
      </c>
    </row>
    <row r="706" spans="8:16" ht="15" customHeight="1" x14ac:dyDescent="0.25">
      <c r="H706" s="70" t="str">
        <f>IF(G706="","",VLOOKUP(G706,ICondition!$A$2:$B$50, 2, 0))</f>
        <v/>
      </c>
      <c r="J706" s="70" t="str">
        <f>IFERROR(VLOOKUP(I706, LetterStyle!$A$2:$B$50, 2, 0),"")</f>
        <v/>
      </c>
      <c r="L706" s="70" t="str">
        <f>IFERROR(VLOOKUP(K706, LetterStyle!$A$2:$B$50, 2, 0),"")</f>
        <v/>
      </c>
      <c r="N706" s="70" t="str">
        <f>IFERROR(VLOOKUP(M706, LetterStyle!$A$2:$B$50, 2, 0),"")</f>
        <v/>
      </c>
      <c r="P706" s="70" t="str">
        <f>IFERROR(VLOOKUP(O706, LetterStyle!$A$2:$B$50, 2, 0),"")</f>
        <v/>
      </c>
    </row>
    <row r="707" spans="8:16" ht="15" customHeight="1" x14ac:dyDescent="0.25">
      <c r="H707" s="70" t="str">
        <f>IF(G707="","",VLOOKUP(G707,ICondition!$A$2:$B$50, 2, 0))</f>
        <v/>
      </c>
      <c r="J707" s="70" t="str">
        <f>IFERROR(VLOOKUP(I707, LetterStyle!$A$2:$B$50, 2, 0),"")</f>
        <v/>
      </c>
      <c r="L707" s="70" t="str">
        <f>IFERROR(VLOOKUP(K707, LetterStyle!$A$2:$B$50, 2, 0),"")</f>
        <v/>
      </c>
      <c r="N707" s="70" t="str">
        <f>IFERROR(VLOOKUP(M707, LetterStyle!$A$2:$B$50, 2, 0),"")</f>
        <v/>
      </c>
      <c r="P707" s="70" t="str">
        <f>IFERROR(VLOOKUP(O707, LetterStyle!$A$2:$B$50, 2, 0),"")</f>
        <v/>
      </c>
    </row>
    <row r="708" spans="8:16" ht="15" customHeight="1" x14ac:dyDescent="0.25">
      <c r="H708" s="70" t="str">
        <f>IF(G708="","",VLOOKUP(G708,ICondition!$A$2:$B$50, 2, 0))</f>
        <v/>
      </c>
      <c r="J708" s="70" t="str">
        <f>IFERROR(VLOOKUP(I708, LetterStyle!$A$2:$B$50, 2, 0),"")</f>
        <v/>
      </c>
      <c r="L708" s="70" t="str">
        <f>IFERROR(VLOOKUP(K708, LetterStyle!$A$2:$B$50, 2, 0),"")</f>
        <v/>
      </c>
      <c r="N708" s="70" t="str">
        <f>IFERROR(VLOOKUP(M708, LetterStyle!$A$2:$B$50, 2, 0),"")</f>
        <v/>
      </c>
      <c r="P708" s="70" t="str">
        <f>IFERROR(VLOOKUP(O708, LetterStyle!$A$2:$B$50, 2, 0),"")</f>
        <v/>
      </c>
    </row>
    <row r="709" spans="8:16" ht="15" customHeight="1" x14ac:dyDescent="0.25">
      <c r="H709" s="70" t="str">
        <f>IF(G709="","",VLOOKUP(G709,ICondition!$A$2:$B$50, 2, 0))</f>
        <v/>
      </c>
      <c r="J709" s="70" t="str">
        <f>IFERROR(VLOOKUP(I709, LetterStyle!$A$2:$B$50, 2, 0),"")</f>
        <v/>
      </c>
      <c r="L709" s="70" t="str">
        <f>IFERROR(VLOOKUP(K709, LetterStyle!$A$2:$B$50, 2, 0),"")</f>
        <v/>
      </c>
      <c r="N709" s="70" t="str">
        <f>IFERROR(VLOOKUP(M709, LetterStyle!$A$2:$B$50, 2, 0),"")</f>
        <v/>
      </c>
      <c r="P709" s="70" t="str">
        <f>IFERROR(VLOOKUP(O709, LetterStyle!$A$2:$B$50, 2, 0),"")</f>
        <v/>
      </c>
    </row>
    <row r="710" spans="8:16" ht="15" customHeight="1" x14ac:dyDescent="0.25">
      <c r="H710" s="70" t="str">
        <f>IF(G710="","",VLOOKUP(G710,ICondition!$A$2:$B$50, 2, 0))</f>
        <v/>
      </c>
      <c r="J710" s="70" t="str">
        <f>IFERROR(VLOOKUP(I710, LetterStyle!$A$2:$B$50, 2, 0),"")</f>
        <v/>
      </c>
      <c r="L710" s="70" t="str">
        <f>IFERROR(VLOOKUP(K710, LetterStyle!$A$2:$B$50, 2, 0),"")</f>
        <v/>
      </c>
      <c r="N710" s="70" t="str">
        <f>IFERROR(VLOOKUP(M710, LetterStyle!$A$2:$B$50, 2, 0),"")</f>
        <v/>
      </c>
      <c r="P710" s="70" t="str">
        <f>IFERROR(VLOOKUP(O710, LetterStyle!$A$2:$B$50, 2, 0),"")</f>
        <v/>
      </c>
    </row>
    <row r="711" spans="8:16" ht="15" customHeight="1" x14ac:dyDescent="0.25">
      <c r="H711" s="70" t="str">
        <f>IF(G711="","",VLOOKUP(G711,ICondition!$A$2:$B$50, 2, 0))</f>
        <v/>
      </c>
      <c r="J711" s="70" t="str">
        <f>IFERROR(VLOOKUP(I711, LetterStyle!$A$2:$B$50, 2, 0),"")</f>
        <v/>
      </c>
      <c r="L711" s="70" t="str">
        <f>IFERROR(VLOOKUP(K711, LetterStyle!$A$2:$B$50, 2, 0),"")</f>
        <v/>
      </c>
      <c r="N711" s="70" t="str">
        <f>IFERROR(VLOOKUP(M711, LetterStyle!$A$2:$B$50, 2, 0),"")</f>
        <v/>
      </c>
      <c r="P711" s="70" t="str">
        <f>IFERROR(VLOOKUP(O711, LetterStyle!$A$2:$B$50, 2, 0),"")</f>
        <v/>
      </c>
    </row>
    <row r="712" spans="8:16" ht="15" customHeight="1" x14ac:dyDescent="0.25">
      <c r="H712" s="70" t="str">
        <f>IF(G712="","",VLOOKUP(G712,ICondition!$A$2:$B$50, 2, 0))</f>
        <v/>
      </c>
      <c r="J712" s="70" t="str">
        <f>IFERROR(VLOOKUP(I712, LetterStyle!$A$2:$B$50, 2, 0),"")</f>
        <v/>
      </c>
      <c r="L712" s="70" t="str">
        <f>IFERROR(VLOOKUP(K712, LetterStyle!$A$2:$B$50, 2, 0),"")</f>
        <v/>
      </c>
      <c r="N712" s="70" t="str">
        <f>IFERROR(VLOOKUP(M712, LetterStyle!$A$2:$B$50, 2, 0),"")</f>
        <v/>
      </c>
      <c r="P712" s="70" t="str">
        <f>IFERROR(VLOOKUP(O712, LetterStyle!$A$2:$B$50, 2, 0),"")</f>
        <v/>
      </c>
    </row>
    <row r="713" spans="8:16" ht="15" customHeight="1" x14ac:dyDescent="0.25">
      <c r="H713" s="70" t="str">
        <f>IF(G713="","",VLOOKUP(G713,ICondition!$A$2:$B$50, 2, 0))</f>
        <v/>
      </c>
      <c r="J713" s="70" t="str">
        <f>IFERROR(VLOOKUP(I713, LetterStyle!$A$2:$B$50, 2, 0),"")</f>
        <v/>
      </c>
      <c r="L713" s="70" t="str">
        <f>IFERROR(VLOOKUP(K713, LetterStyle!$A$2:$B$50, 2, 0),"")</f>
        <v/>
      </c>
      <c r="N713" s="70" t="str">
        <f>IFERROR(VLOOKUP(M713, LetterStyle!$A$2:$B$50, 2, 0),"")</f>
        <v/>
      </c>
      <c r="P713" s="70" t="str">
        <f>IFERROR(VLOOKUP(O713, LetterStyle!$A$2:$B$50, 2, 0),"")</f>
        <v/>
      </c>
    </row>
    <row r="714" spans="8:16" ht="15" customHeight="1" x14ac:dyDescent="0.25">
      <c r="H714" s="70" t="str">
        <f>IF(G714="","",VLOOKUP(G714,ICondition!$A$2:$B$50, 2, 0))</f>
        <v/>
      </c>
      <c r="J714" s="70" t="str">
        <f>IFERROR(VLOOKUP(I714, LetterStyle!$A$2:$B$50, 2, 0),"")</f>
        <v/>
      </c>
      <c r="L714" s="70" t="str">
        <f>IFERROR(VLOOKUP(K714, LetterStyle!$A$2:$B$50, 2, 0),"")</f>
        <v/>
      </c>
      <c r="N714" s="70" t="str">
        <f>IFERROR(VLOOKUP(M714, LetterStyle!$A$2:$B$50, 2, 0),"")</f>
        <v/>
      </c>
      <c r="P714" s="70" t="str">
        <f>IFERROR(VLOOKUP(O714, LetterStyle!$A$2:$B$50, 2, 0),"")</f>
        <v/>
      </c>
    </row>
    <row r="715" spans="8:16" ht="15" customHeight="1" x14ac:dyDescent="0.25">
      <c r="H715" s="70" t="str">
        <f>IF(G715="","",VLOOKUP(G715,ICondition!$A$2:$B$50, 2, 0))</f>
        <v/>
      </c>
      <c r="J715" s="70" t="str">
        <f>IFERROR(VLOOKUP(I715, LetterStyle!$A$2:$B$50, 2, 0),"")</f>
        <v/>
      </c>
      <c r="L715" s="70" t="str">
        <f>IFERROR(VLOOKUP(K715, LetterStyle!$A$2:$B$50, 2, 0),"")</f>
        <v/>
      </c>
      <c r="N715" s="70" t="str">
        <f>IFERROR(VLOOKUP(M715, LetterStyle!$A$2:$B$50, 2, 0),"")</f>
        <v/>
      </c>
      <c r="P715" s="70" t="str">
        <f>IFERROR(VLOOKUP(O715, LetterStyle!$A$2:$B$50, 2, 0),"")</f>
        <v/>
      </c>
    </row>
    <row r="716" spans="8:16" ht="15" customHeight="1" x14ac:dyDescent="0.25">
      <c r="H716" s="70" t="str">
        <f>IF(G716="","",VLOOKUP(G716,ICondition!$A$2:$B$50, 2, 0))</f>
        <v/>
      </c>
      <c r="J716" s="70" t="str">
        <f>IFERROR(VLOOKUP(I716, LetterStyle!$A$2:$B$50, 2, 0),"")</f>
        <v/>
      </c>
      <c r="L716" s="70" t="str">
        <f>IFERROR(VLOOKUP(K716, LetterStyle!$A$2:$B$50, 2, 0),"")</f>
        <v/>
      </c>
      <c r="N716" s="70" t="str">
        <f>IFERROR(VLOOKUP(M716, LetterStyle!$A$2:$B$50, 2, 0),"")</f>
        <v/>
      </c>
      <c r="P716" s="70" t="str">
        <f>IFERROR(VLOOKUP(O716, LetterStyle!$A$2:$B$50, 2, 0),"")</f>
        <v/>
      </c>
    </row>
    <row r="717" spans="8:16" ht="15" customHeight="1" x14ac:dyDescent="0.25">
      <c r="H717" s="70" t="str">
        <f>IF(G717="","",VLOOKUP(G717,ICondition!$A$2:$B$50, 2, 0))</f>
        <v/>
      </c>
      <c r="J717" s="70" t="str">
        <f>IFERROR(VLOOKUP(I717, LetterStyle!$A$2:$B$50, 2, 0),"")</f>
        <v/>
      </c>
      <c r="L717" s="70" t="str">
        <f>IFERROR(VLOOKUP(K717, LetterStyle!$A$2:$B$50, 2, 0),"")</f>
        <v/>
      </c>
      <c r="N717" s="70" t="str">
        <f>IFERROR(VLOOKUP(M717, LetterStyle!$A$2:$B$50, 2, 0),"")</f>
        <v/>
      </c>
      <c r="P717" s="70" t="str">
        <f>IFERROR(VLOOKUP(O717, LetterStyle!$A$2:$B$50, 2, 0),"")</f>
        <v/>
      </c>
    </row>
    <row r="718" spans="8:16" ht="15" customHeight="1" x14ac:dyDescent="0.25">
      <c r="H718" s="70" t="str">
        <f>IF(G718="","",VLOOKUP(G718,ICondition!$A$2:$B$50, 2, 0))</f>
        <v/>
      </c>
      <c r="J718" s="70" t="str">
        <f>IFERROR(VLOOKUP(I718, LetterStyle!$A$2:$B$50, 2, 0),"")</f>
        <v/>
      </c>
      <c r="L718" s="70" t="str">
        <f>IFERROR(VLOOKUP(K718, LetterStyle!$A$2:$B$50, 2, 0),"")</f>
        <v/>
      </c>
      <c r="N718" s="70" t="str">
        <f>IFERROR(VLOOKUP(M718, LetterStyle!$A$2:$B$50, 2, 0),"")</f>
        <v/>
      </c>
      <c r="P718" s="70" t="str">
        <f>IFERROR(VLOOKUP(O718, LetterStyle!$A$2:$B$50, 2, 0),"")</f>
        <v/>
      </c>
    </row>
    <row r="719" spans="8:16" ht="15" customHeight="1" x14ac:dyDescent="0.25">
      <c r="H719" s="70" t="str">
        <f>IF(G719="","",VLOOKUP(G719,ICondition!$A$2:$B$50, 2, 0))</f>
        <v/>
      </c>
      <c r="J719" s="70" t="str">
        <f>IFERROR(VLOOKUP(I719, LetterStyle!$A$2:$B$50, 2, 0),"")</f>
        <v/>
      </c>
      <c r="L719" s="70" t="str">
        <f>IFERROR(VLOOKUP(K719, LetterStyle!$A$2:$B$50, 2, 0),"")</f>
        <v/>
      </c>
      <c r="N719" s="70" t="str">
        <f>IFERROR(VLOOKUP(M719, LetterStyle!$A$2:$B$50, 2, 0),"")</f>
        <v/>
      </c>
      <c r="P719" s="70" t="str">
        <f>IFERROR(VLOOKUP(O719, LetterStyle!$A$2:$B$50, 2, 0),"")</f>
        <v/>
      </c>
    </row>
    <row r="720" spans="8:16" ht="15" customHeight="1" x14ac:dyDescent="0.25">
      <c r="H720" s="70" t="str">
        <f>IF(G720="","",VLOOKUP(G720,ICondition!$A$2:$B$50, 2, 0))</f>
        <v/>
      </c>
      <c r="J720" s="70" t="str">
        <f>IFERROR(VLOOKUP(I720, LetterStyle!$A$2:$B$50, 2, 0),"")</f>
        <v/>
      </c>
      <c r="L720" s="70" t="str">
        <f>IFERROR(VLOOKUP(K720, LetterStyle!$A$2:$B$50, 2, 0),"")</f>
        <v/>
      </c>
      <c r="N720" s="70" t="str">
        <f>IFERROR(VLOOKUP(M720, LetterStyle!$A$2:$B$50, 2, 0),"")</f>
        <v/>
      </c>
      <c r="P720" s="70" t="str">
        <f>IFERROR(VLOOKUP(O720, LetterStyle!$A$2:$B$50, 2, 0),"")</f>
        <v/>
      </c>
    </row>
    <row r="721" spans="8:16" ht="15" customHeight="1" x14ac:dyDescent="0.25">
      <c r="H721" s="70" t="str">
        <f>IF(G721="","",VLOOKUP(G721,ICondition!$A$2:$B$50, 2, 0))</f>
        <v/>
      </c>
      <c r="J721" s="70" t="str">
        <f>IFERROR(VLOOKUP(I721, LetterStyle!$A$2:$B$50, 2, 0),"")</f>
        <v/>
      </c>
      <c r="L721" s="70" t="str">
        <f>IFERROR(VLOOKUP(K721, LetterStyle!$A$2:$B$50, 2, 0),"")</f>
        <v/>
      </c>
      <c r="N721" s="70" t="str">
        <f>IFERROR(VLOOKUP(M721, LetterStyle!$A$2:$B$50, 2, 0),"")</f>
        <v/>
      </c>
      <c r="P721" s="70" t="str">
        <f>IFERROR(VLOOKUP(O721, LetterStyle!$A$2:$B$50, 2, 0),"")</f>
        <v/>
      </c>
    </row>
    <row r="722" spans="8:16" ht="15" customHeight="1" x14ac:dyDescent="0.25">
      <c r="H722" s="70" t="str">
        <f>IF(G722="","",VLOOKUP(G722,ICondition!$A$2:$B$50, 2, 0))</f>
        <v/>
      </c>
      <c r="J722" s="70" t="str">
        <f>IFERROR(VLOOKUP(I722, LetterStyle!$A$2:$B$50, 2, 0),"")</f>
        <v/>
      </c>
      <c r="L722" s="70" t="str">
        <f>IFERROR(VLOOKUP(K722, LetterStyle!$A$2:$B$50, 2, 0),"")</f>
        <v/>
      </c>
      <c r="N722" s="70" t="str">
        <f>IFERROR(VLOOKUP(M722, LetterStyle!$A$2:$B$50, 2, 0),"")</f>
        <v/>
      </c>
      <c r="P722" s="70" t="str">
        <f>IFERROR(VLOOKUP(O722, LetterStyle!$A$2:$B$50, 2, 0),"")</f>
        <v/>
      </c>
    </row>
    <row r="723" spans="8:16" ht="15" customHeight="1" x14ac:dyDescent="0.25">
      <c r="H723" s="70" t="str">
        <f>IF(G723="","",VLOOKUP(G723,ICondition!$A$2:$B$50, 2, 0))</f>
        <v/>
      </c>
      <c r="J723" s="70" t="str">
        <f>IFERROR(VLOOKUP(I723, LetterStyle!$A$2:$B$50, 2, 0),"")</f>
        <v/>
      </c>
      <c r="L723" s="70" t="str">
        <f>IFERROR(VLOOKUP(K723, LetterStyle!$A$2:$B$50, 2, 0),"")</f>
        <v/>
      </c>
      <c r="N723" s="70" t="str">
        <f>IFERROR(VLOOKUP(M723, LetterStyle!$A$2:$B$50, 2, 0),"")</f>
        <v/>
      </c>
      <c r="P723" s="70" t="str">
        <f>IFERROR(VLOOKUP(O723, LetterStyle!$A$2:$B$50, 2, 0),"")</f>
        <v/>
      </c>
    </row>
    <row r="724" spans="8:16" ht="15" customHeight="1" x14ac:dyDescent="0.25">
      <c r="H724" s="70" t="str">
        <f>IF(G724="","",VLOOKUP(G724,ICondition!$A$2:$B$50, 2, 0))</f>
        <v/>
      </c>
      <c r="J724" s="70" t="str">
        <f>IFERROR(VLOOKUP(I724, LetterStyle!$A$2:$B$50, 2, 0),"")</f>
        <v/>
      </c>
      <c r="L724" s="70" t="str">
        <f>IFERROR(VLOOKUP(K724, LetterStyle!$A$2:$B$50, 2, 0),"")</f>
        <v/>
      </c>
      <c r="N724" s="70" t="str">
        <f>IFERROR(VLOOKUP(M724, LetterStyle!$A$2:$B$50, 2, 0),"")</f>
        <v/>
      </c>
      <c r="P724" s="70" t="str">
        <f>IFERROR(VLOOKUP(O724, LetterStyle!$A$2:$B$50, 2, 0),"")</f>
        <v/>
      </c>
    </row>
    <row r="725" spans="8:16" ht="15" customHeight="1" x14ac:dyDescent="0.25">
      <c r="H725" s="70" t="str">
        <f>IF(G725="","",VLOOKUP(G725,ICondition!$A$2:$B$50, 2, 0))</f>
        <v/>
      </c>
      <c r="J725" s="70" t="str">
        <f>IFERROR(VLOOKUP(I725, LetterStyle!$A$2:$B$50, 2, 0),"")</f>
        <v/>
      </c>
      <c r="L725" s="70" t="str">
        <f>IFERROR(VLOOKUP(K725, LetterStyle!$A$2:$B$50, 2, 0),"")</f>
        <v/>
      </c>
      <c r="N725" s="70" t="str">
        <f>IFERROR(VLOOKUP(M725, LetterStyle!$A$2:$B$50, 2, 0),"")</f>
        <v/>
      </c>
      <c r="P725" s="70" t="str">
        <f>IFERROR(VLOOKUP(O725, LetterStyle!$A$2:$B$50, 2, 0),"")</f>
        <v/>
      </c>
    </row>
    <row r="726" spans="8:16" ht="15" customHeight="1" x14ac:dyDescent="0.25">
      <c r="H726" s="70" t="str">
        <f>IF(G726="","",VLOOKUP(G726,ICondition!$A$2:$B$50, 2, 0))</f>
        <v/>
      </c>
      <c r="J726" s="70" t="str">
        <f>IFERROR(VLOOKUP(I726, LetterStyle!$A$2:$B$50, 2, 0),"")</f>
        <v/>
      </c>
      <c r="L726" s="70" t="str">
        <f>IFERROR(VLOOKUP(K726, LetterStyle!$A$2:$B$50, 2, 0),"")</f>
        <v/>
      </c>
      <c r="N726" s="70" t="str">
        <f>IFERROR(VLOOKUP(M726, LetterStyle!$A$2:$B$50, 2, 0),"")</f>
        <v/>
      </c>
      <c r="P726" s="70" t="str">
        <f>IFERROR(VLOOKUP(O726, LetterStyle!$A$2:$B$50, 2, 0),"")</f>
        <v/>
      </c>
    </row>
    <row r="727" spans="8:16" ht="15" customHeight="1" x14ac:dyDescent="0.25">
      <c r="H727" s="70" t="str">
        <f>IF(G727="","",VLOOKUP(G727,ICondition!$A$2:$B$50, 2, 0))</f>
        <v/>
      </c>
      <c r="J727" s="70" t="str">
        <f>IFERROR(VLOOKUP(I727, LetterStyle!$A$2:$B$50, 2, 0),"")</f>
        <v/>
      </c>
      <c r="L727" s="70" t="str">
        <f>IFERROR(VLOOKUP(K727, LetterStyle!$A$2:$B$50, 2, 0),"")</f>
        <v/>
      </c>
      <c r="N727" s="70" t="str">
        <f>IFERROR(VLOOKUP(M727, LetterStyle!$A$2:$B$50, 2, 0),"")</f>
        <v/>
      </c>
      <c r="P727" s="70" t="str">
        <f>IFERROR(VLOOKUP(O727, LetterStyle!$A$2:$B$50, 2, 0),"")</f>
        <v/>
      </c>
    </row>
    <row r="728" spans="8:16" ht="15" customHeight="1" x14ac:dyDescent="0.25">
      <c r="H728" s="70" t="str">
        <f>IF(G728="","",VLOOKUP(G728,ICondition!$A$2:$B$50, 2, 0))</f>
        <v/>
      </c>
      <c r="J728" s="70" t="str">
        <f>IFERROR(VLOOKUP(I728, LetterStyle!$A$2:$B$50, 2, 0),"")</f>
        <v/>
      </c>
      <c r="L728" s="70" t="str">
        <f>IFERROR(VLOOKUP(K728, LetterStyle!$A$2:$B$50, 2, 0),"")</f>
        <v/>
      </c>
      <c r="N728" s="70" t="str">
        <f>IFERROR(VLOOKUP(M728, LetterStyle!$A$2:$B$50, 2, 0),"")</f>
        <v/>
      </c>
      <c r="P728" s="70" t="str">
        <f>IFERROR(VLOOKUP(O728, LetterStyle!$A$2:$B$50, 2, 0),"")</f>
        <v/>
      </c>
    </row>
    <row r="729" spans="8:16" ht="15" customHeight="1" x14ac:dyDescent="0.25">
      <c r="H729" s="70" t="str">
        <f>IF(G729="","",VLOOKUP(G729,ICondition!$A$2:$B$50, 2, 0))</f>
        <v/>
      </c>
      <c r="J729" s="70" t="str">
        <f>IFERROR(VLOOKUP(I729, LetterStyle!$A$2:$B$50, 2, 0),"")</f>
        <v/>
      </c>
      <c r="L729" s="70" t="str">
        <f>IFERROR(VLOOKUP(K729, LetterStyle!$A$2:$B$50, 2, 0),"")</f>
        <v/>
      </c>
      <c r="N729" s="70" t="str">
        <f>IFERROR(VLOOKUP(M729, LetterStyle!$A$2:$B$50, 2, 0),"")</f>
        <v/>
      </c>
      <c r="P729" s="70" t="str">
        <f>IFERROR(VLOOKUP(O729, LetterStyle!$A$2:$B$50, 2, 0),"")</f>
        <v/>
      </c>
    </row>
    <row r="730" spans="8:16" ht="15" customHeight="1" x14ac:dyDescent="0.25">
      <c r="H730" s="70" t="str">
        <f>IF(G730="","",VLOOKUP(G730,ICondition!$A$2:$B$50, 2, 0))</f>
        <v/>
      </c>
      <c r="J730" s="70" t="str">
        <f>IFERROR(VLOOKUP(I730, LetterStyle!$A$2:$B$50, 2, 0),"")</f>
        <v/>
      </c>
      <c r="L730" s="70" t="str">
        <f>IFERROR(VLOOKUP(K730, LetterStyle!$A$2:$B$50, 2, 0),"")</f>
        <v/>
      </c>
      <c r="N730" s="70" t="str">
        <f>IFERROR(VLOOKUP(M730, LetterStyle!$A$2:$B$50, 2, 0),"")</f>
        <v/>
      </c>
      <c r="P730" s="70" t="str">
        <f>IFERROR(VLOOKUP(O730, LetterStyle!$A$2:$B$50, 2, 0),"")</f>
        <v/>
      </c>
    </row>
    <row r="731" spans="8:16" ht="15" customHeight="1" x14ac:dyDescent="0.25">
      <c r="H731" s="70" t="str">
        <f>IF(G731="","",VLOOKUP(G731,ICondition!$A$2:$B$50, 2, 0))</f>
        <v/>
      </c>
      <c r="J731" s="70" t="str">
        <f>IFERROR(VLOOKUP(I731, LetterStyle!$A$2:$B$50, 2, 0),"")</f>
        <v/>
      </c>
      <c r="L731" s="70" t="str">
        <f>IFERROR(VLOOKUP(K731, LetterStyle!$A$2:$B$50, 2, 0),"")</f>
        <v/>
      </c>
      <c r="N731" s="70" t="str">
        <f>IFERROR(VLOOKUP(M731, LetterStyle!$A$2:$B$50, 2, 0),"")</f>
        <v/>
      </c>
      <c r="P731" s="70" t="str">
        <f>IFERROR(VLOOKUP(O731, LetterStyle!$A$2:$B$50, 2, 0),"")</f>
        <v/>
      </c>
    </row>
    <row r="732" spans="8:16" ht="15" customHeight="1" x14ac:dyDescent="0.25">
      <c r="H732" s="70" t="str">
        <f>IF(G732="","",VLOOKUP(G732,ICondition!$A$2:$B$50, 2, 0))</f>
        <v/>
      </c>
      <c r="J732" s="70" t="str">
        <f>IFERROR(VLOOKUP(I732, LetterStyle!$A$2:$B$50, 2, 0),"")</f>
        <v/>
      </c>
      <c r="L732" s="70" t="str">
        <f>IFERROR(VLOOKUP(K732, LetterStyle!$A$2:$B$50, 2, 0),"")</f>
        <v/>
      </c>
      <c r="N732" s="70" t="str">
        <f>IFERROR(VLOOKUP(M732, LetterStyle!$A$2:$B$50, 2, 0),"")</f>
        <v/>
      </c>
      <c r="P732" s="70" t="str">
        <f>IFERROR(VLOOKUP(O732, LetterStyle!$A$2:$B$50, 2, 0),"")</f>
        <v/>
      </c>
    </row>
    <row r="733" spans="8:16" ht="15" customHeight="1" x14ac:dyDescent="0.25">
      <c r="H733" s="70" t="str">
        <f>IF(G733="","",VLOOKUP(G733,ICondition!$A$2:$B$50, 2, 0))</f>
        <v/>
      </c>
      <c r="J733" s="70" t="str">
        <f>IFERROR(VLOOKUP(I733, LetterStyle!$A$2:$B$50, 2, 0),"")</f>
        <v/>
      </c>
      <c r="L733" s="70" t="str">
        <f>IFERROR(VLOOKUP(K733, LetterStyle!$A$2:$B$50, 2, 0),"")</f>
        <v/>
      </c>
      <c r="N733" s="70" t="str">
        <f>IFERROR(VLOOKUP(M733, LetterStyle!$A$2:$B$50, 2, 0),"")</f>
        <v/>
      </c>
      <c r="P733" s="70" t="str">
        <f>IFERROR(VLOOKUP(O733, LetterStyle!$A$2:$B$50, 2, 0),"")</f>
        <v/>
      </c>
    </row>
    <row r="734" spans="8:16" ht="15" customHeight="1" x14ac:dyDescent="0.25">
      <c r="H734" s="70" t="str">
        <f>IF(G734="","",VLOOKUP(G734,ICondition!$A$2:$B$50, 2, 0))</f>
        <v/>
      </c>
      <c r="J734" s="70" t="str">
        <f>IFERROR(VLOOKUP(I734, LetterStyle!$A$2:$B$50, 2, 0),"")</f>
        <v/>
      </c>
      <c r="L734" s="70" t="str">
        <f>IFERROR(VLOOKUP(K734, LetterStyle!$A$2:$B$50, 2, 0),"")</f>
        <v/>
      </c>
      <c r="N734" s="70" t="str">
        <f>IFERROR(VLOOKUP(M734, LetterStyle!$A$2:$B$50, 2, 0),"")</f>
        <v/>
      </c>
      <c r="P734" s="70" t="str">
        <f>IFERROR(VLOOKUP(O734, LetterStyle!$A$2:$B$50, 2, 0),"")</f>
        <v/>
      </c>
    </row>
    <row r="735" spans="8:16" ht="15" customHeight="1" x14ac:dyDescent="0.25">
      <c r="H735" s="70" t="str">
        <f>IF(G735="","",VLOOKUP(G735,ICondition!$A$2:$B$50, 2, 0))</f>
        <v/>
      </c>
      <c r="J735" s="70" t="str">
        <f>IFERROR(VLOOKUP(I735, LetterStyle!$A$2:$B$50, 2, 0),"")</f>
        <v/>
      </c>
      <c r="L735" s="70" t="str">
        <f>IFERROR(VLOOKUP(K735, LetterStyle!$A$2:$B$50, 2, 0),"")</f>
        <v/>
      </c>
      <c r="N735" s="70" t="str">
        <f>IFERROR(VLOOKUP(M735, LetterStyle!$A$2:$B$50, 2, 0),"")</f>
        <v/>
      </c>
      <c r="P735" s="70" t="str">
        <f>IFERROR(VLOOKUP(O735, LetterStyle!$A$2:$B$50, 2, 0),"")</f>
        <v/>
      </c>
    </row>
    <row r="736" spans="8:16" ht="15" customHeight="1" x14ac:dyDescent="0.25">
      <c r="H736" s="70" t="str">
        <f>IF(G736="","",VLOOKUP(G736,ICondition!$A$2:$B$50, 2, 0))</f>
        <v/>
      </c>
      <c r="J736" s="70" t="str">
        <f>IFERROR(VLOOKUP(I736, LetterStyle!$A$2:$B$50, 2, 0),"")</f>
        <v/>
      </c>
      <c r="L736" s="70" t="str">
        <f>IFERROR(VLOOKUP(K736, LetterStyle!$A$2:$B$50, 2, 0),"")</f>
        <v/>
      </c>
      <c r="N736" s="70" t="str">
        <f>IFERROR(VLOOKUP(M736, LetterStyle!$A$2:$B$50, 2, 0),"")</f>
        <v/>
      </c>
      <c r="P736" s="70" t="str">
        <f>IFERROR(VLOOKUP(O736, LetterStyle!$A$2:$B$50, 2, 0),"")</f>
        <v/>
      </c>
    </row>
    <row r="737" spans="8:16" ht="15" customHeight="1" x14ac:dyDescent="0.25">
      <c r="H737" s="70" t="str">
        <f>IF(G737="","",VLOOKUP(G737,ICondition!$A$2:$B$50, 2, 0))</f>
        <v/>
      </c>
      <c r="J737" s="70" t="str">
        <f>IFERROR(VLOOKUP(I737, LetterStyle!$A$2:$B$50, 2, 0),"")</f>
        <v/>
      </c>
      <c r="L737" s="70" t="str">
        <f>IFERROR(VLOOKUP(K737, LetterStyle!$A$2:$B$50, 2, 0),"")</f>
        <v/>
      </c>
      <c r="N737" s="70" t="str">
        <f>IFERROR(VLOOKUP(M737, LetterStyle!$A$2:$B$50, 2, 0),"")</f>
        <v/>
      </c>
      <c r="P737" s="70" t="str">
        <f>IFERROR(VLOOKUP(O737, LetterStyle!$A$2:$B$50, 2, 0),"")</f>
        <v/>
      </c>
    </row>
    <row r="738" spans="8:16" ht="15" customHeight="1" x14ac:dyDescent="0.25">
      <c r="H738" s="70" t="str">
        <f>IF(G738="","",VLOOKUP(G738,ICondition!$A$2:$B$50, 2, 0))</f>
        <v/>
      </c>
      <c r="J738" s="70" t="str">
        <f>IFERROR(VLOOKUP(I738, LetterStyle!$A$2:$B$50, 2, 0),"")</f>
        <v/>
      </c>
      <c r="L738" s="70" t="str">
        <f>IFERROR(VLOOKUP(K738, LetterStyle!$A$2:$B$50, 2, 0),"")</f>
        <v/>
      </c>
      <c r="N738" s="70" t="str">
        <f>IFERROR(VLOOKUP(M738, LetterStyle!$A$2:$B$50, 2, 0),"")</f>
        <v/>
      </c>
      <c r="P738" s="70" t="str">
        <f>IFERROR(VLOOKUP(O738, LetterStyle!$A$2:$B$50, 2, 0),"")</f>
        <v/>
      </c>
    </row>
    <row r="739" spans="8:16" ht="15" customHeight="1" x14ac:dyDescent="0.25">
      <c r="H739" s="70" t="str">
        <f>IF(G739="","",VLOOKUP(G739,ICondition!$A$2:$B$50, 2, 0))</f>
        <v/>
      </c>
      <c r="J739" s="70" t="str">
        <f>IFERROR(VLOOKUP(I739, LetterStyle!$A$2:$B$50, 2, 0),"")</f>
        <v/>
      </c>
      <c r="L739" s="70" t="str">
        <f>IFERROR(VLOOKUP(K739, LetterStyle!$A$2:$B$50, 2, 0),"")</f>
        <v/>
      </c>
      <c r="N739" s="70" t="str">
        <f>IFERROR(VLOOKUP(M739, LetterStyle!$A$2:$B$50, 2, 0),"")</f>
        <v/>
      </c>
      <c r="P739" s="70" t="str">
        <f>IFERROR(VLOOKUP(O739, LetterStyle!$A$2:$B$50, 2, 0),"")</f>
        <v/>
      </c>
    </row>
    <row r="740" spans="8:16" ht="15" customHeight="1" x14ac:dyDescent="0.25">
      <c r="H740" s="70" t="str">
        <f>IF(G740="","",VLOOKUP(G740,ICondition!$A$2:$B$50, 2, 0))</f>
        <v/>
      </c>
      <c r="J740" s="70" t="str">
        <f>IFERROR(VLOOKUP(I740, LetterStyle!$A$2:$B$50, 2, 0),"")</f>
        <v/>
      </c>
      <c r="L740" s="70" t="str">
        <f>IFERROR(VLOOKUP(K740, LetterStyle!$A$2:$B$50, 2, 0),"")</f>
        <v/>
      </c>
      <c r="N740" s="70" t="str">
        <f>IFERROR(VLOOKUP(M740, LetterStyle!$A$2:$B$50, 2, 0),"")</f>
        <v/>
      </c>
      <c r="P740" s="70" t="str">
        <f>IFERROR(VLOOKUP(O740, LetterStyle!$A$2:$B$50, 2, 0),"")</f>
        <v/>
      </c>
    </row>
    <row r="741" spans="8:16" ht="15" customHeight="1" x14ac:dyDescent="0.25">
      <c r="H741" s="70" t="str">
        <f>IF(G741="","",VLOOKUP(G741,ICondition!$A$2:$B$50, 2, 0))</f>
        <v/>
      </c>
      <c r="J741" s="70" t="str">
        <f>IFERROR(VLOOKUP(I741, LetterStyle!$A$2:$B$50, 2, 0),"")</f>
        <v/>
      </c>
      <c r="L741" s="70" t="str">
        <f>IFERROR(VLOOKUP(K741, LetterStyle!$A$2:$B$50, 2, 0),"")</f>
        <v/>
      </c>
      <c r="N741" s="70" t="str">
        <f>IFERROR(VLOOKUP(M741, LetterStyle!$A$2:$B$50, 2, 0),"")</f>
        <v/>
      </c>
      <c r="P741" s="70" t="str">
        <f>IFERROR(VLOOKUP(O741, LetterStyle!$A$2:$B$50, 2, 0),"")</f>
        <v/>
      </c>
    </row>
    <row r="742" spans="8:16" ht="15" customHeight="1" x14ac:dyDescent="0.25">
      <c r="H742" s="70" t="str">
        <f>IF(G742="","",VLOOKUP(G742,ICondition!$A$2:$B$50, 2, 0))</f>
        <v/>
      </c>
      <c r="J742" s="70" t="str">
        <f>IFERROR(VLOOKUP(I742, LetterStyle!$A$2:$B$50, 2, 0),"")</f>
        <v/>
      </c>
      <c r="L742" s="70" t="str">
        <f>IFERROR(VLOOKUP(K742, LetterStyle!$A$2:$B$50, 2, 0),"")</f>
        <v/>
      </c>
      <c r="N742" s="70" t="str">
        <f>IFERROR(VLOOKUP(M742, LetterStyle!$A$2:$B$50, 2, 0),"")</f>
        <v/>
      </c>
      <c r="P742" s="70" t="str">
        <f>IFERROR(VLOOKUP(O742, LetterStyle!$A$2:$B$50, 2, 0),"")</f>
        <v/>
      </c>
    </row>
    <row r="743" spans="8:16" ht="15" customHeight="1" x14ac:dyDescent="0.25">
      <c r="H743" s="70" t="str">
        <f>IF(G743="","",VLOOKUP(G743,ICondition!$A$2:$B$50, 2, 0))</f>
        <v/>
      </c>
      <c r="J743" s="70" t="str">
        <f>IFERROR(VLOOKUP(I743, LetterStyle!$A$2:$B$50, 2, 0),"")</f>
        <v/>
      </c>
      <c r="L743" s="70" t="str">
        <f>IFERROR(VLOOKUP(K743, LetterStyle!$A$2:$B$50, 2, 0),"")</f>
        <v/>
      </c>
      <c r="N743" s="70" t="str">
        <f>IFERROR(VLOOKUP(M743, LetterStyle!$A$2:$B$50, 2, 0),"")</f>
        <v/>
      </c>
      <c r="P743" s="70" t="str">
        <f>IFERROR(VLOOKUP(O743, LetterStyle!$A$2:$B$50, 2, 0),"")</f>
        <v/>
      </c>
    </row>
    <row r="744" spans="8:16" ht="15" customHeight="1" x14ac:dyDescent="0.25">
      <c r="H744" s="70" t="str">
        <f>IF(G744="","",VLOOKUP(G744,ICondition!$A$2:$B$50, 2, 0))</f>
        <v/>
      </c>
      <c r="J744" s="70" t="str">
        <f>IFERROR(VLOOKUP(I744, LetterStyle!$A$2:$B$50, 2, 0),"")</f>
        <v/>
      </c>
      <c r="L744" s="70" t="str">
        <f>IFERROR(VLOOKUP(K744, LetterStyle!$A$2:$B$50, 2, 0),"")</f>
        <v/>
      </c>
      <c r="N744" s="70" t="str">
        <f>IFERROR(VLOOKUP(M744, LetterStyle!$A$2:$B$50, 2, 0),"")</f>
        <v/>
      </c>
      <c r="P744" s="70" t="str">
        <f>IFERROR(VLOOKUP(O744, LetterStyle!$A$2:$B$50, 2, 0),"")</f>
        <v/>
      </c>
    </row>
    <row r="745" spans="8:16" ht="15" customHeight="1" x14ac:dyDescent="0.25">
      <c r="H745" s="70" t="str">
        <f>IF(G745="","",VLOOKUP(G745,ICondition!$A$2:$B$50, 2, 0))</f>
        <v/>
      </c>
      <c r="J745" s="70" t="str">
        <f>IFERROR(VLOOKUP(I745, LetterStyle!$A$2:$B$50, 2, 0),"")</f>
        <v/>
      </c>
      <c r="L745" s="70" t="str">
        <f>IFERROR(VLOOKUP(K745, LetterStyle!$A$2:$B$50, 2, 0),"")</f>
        <v/>
      </c>
      <c r="N745" s="70" t="str">
        <f>IFERROR(VLOOKUP(M745, LetterStyle!$A$2:$B$50, 2, 0),"")</f>
        <v/>
      </c>
      <c r="P745" s="70" t="str">
        <f>IFERROR(VLOOKUP(O745, LetterStyle!$A$2:$B$50, 2, 0),"")</f>
        <v/>
      </c>
    </row>
    <row r="746" spans="8:16" ht="15" customHeight="1" x14ac:dyDescent="0.25">
      <c r="H746" s="70" t="str">
        <f>IF(G746="","",VLOOKUP(G746,ICondition!$A$2:$B$50, 2, 0))</f>
        <v/>
      </c>
      <c r="J746" s="70" t="str">
        <f>IFERROR(VLOOKUP(I746, LetterStyle!$A$2:$B$50, 2, 0),"")</f>
        <v/>
      </c>
      <c r="L746" s="70" t="str">
        <f>IFERROR(VLOOKUP(K746, LetterStyle!$A$2:$B$50, 2, 0),"")</f>
        <v/>
      </c>
      <c r="N746" s="70" t="str">
        <f>IFERROR(VLOOKUP(M746, LetterStyle!$A$2:$B$50, 2, 0),"")</f>
        <v/>
      </c>
      <c r="P746" s="70" t="str">
        <f>IFERROR(VLOOKUP(O746, LetterStyle!$A$2:$B$50, 2, 0),"")</f>
        <v/>
      </c>
    </row>
    <row r="747" spans="8:16" ht="15" customHeight="1" x14ac:dyDescent="0.25">
      <c r="H747" s="70" t="str">
        <f>IF(G747="","",VLOOKUP(G747,ICondition!$A$2:$B$50, 2, 0))</f>
        <v/>
      </c>
      <c r="J747" s="70" t="str">
        <f>IFERROR(VLOOKUP(I747, LetterStyle!$A$2:$B$50, 2, 0),"")</f>
        <v/>
      </c>
      <c r="L747" s="70" t="str">
        <f>IFERROR(VLOOKUP(K747, LetterStyle!$A$2:$B$50, 2, 0),"")</f>
        <v/>
      </c>
      <c r="N747" s="70" t="str">
        <f>IFERROR(VLOOKUP(M747, LetterStyle!$A$2:$B$50, 2, 0),"")</f>
        <v/>
      </c>
      <c r="P747" s="70" t="str">
        <f>IFERROR(VLOOKUP(O747, LetterStyle!$A$2:$B$50, 2, 0),"")</f>
        <v/>
      </c>
    </row>
    <row r="748" spans="8:16" ht="15" customHeight="1" x14ac:dyDescent="0.25">
      <c r="H748" s="70" t="str">
        <f>IF(G748="","",VLOOKUP(G748,ICondition!$A$2:$B$50, 2, 0))</f>
        <v/>
      </c>
      <c r="J748" s="70" t="str">
        <f>IFERROR(VLOOKUP(I748, LetterStyle!$A$2:$B$50, 2, 0),"")</f>
        <v/>
      </c>
      <c r="L748" s="70" t="str">
        <f>IFERROR(VLOOKUP(K748, LetterStyle!$A$2:$B$50, 2, 0),"")</f>
        <v/>
      </c>
      <c r="N748" s="70" t="str">
        <f>IFERROR(VLOOKUP(M748, LetterStyle!$A$2:$B$50, 2, 0),"")</f>
        <v/>
      </c>
      <c r="P748" s="70" t="str">
        <f>IFERROR(VLOOKUP(O748, LetterStyle!$A$2:$B$50, 2, 0),"")</f>
        <v/>
      </c>
    </row>
    <row r="749" spans="8:16" ht="15" customHeight="1" x14ac:dyDescent="0.25">
      <c r="H749" s="70" t="str">
        <f>IF(G749="","",VLOOKUP(G749,ICondition!$A$2:$B$50, 2, 0))</f>
        <v/>
      </c>
      <c r="J749" s="70" t="str">
        <f>IFERROR(VLOOKUP(I749, LetterStyle!$A$2:$B$50, 2, 0),"")</f>
        <v/>
      </c>
      <c r="L749" s="70" t="str">
        <f>IFERROR(VLOOKUP(K749, LetterStyle!$A$2:$B$50, 2, 0),"")</f>
        <v/>
      </c>
      <c r="N749" s="70" t="str">
        <f>IFERROR(VLOOKUP(M749, LetterStyle!$A$2:$B$50, 2, 0),"")</f>
        <v/>
      </c>
      <c r="P749" s="70" t="str">
        <f>IFERROR(VLOOKUP(O749, LetterStyle!$A$2:$B$50, 2, 0),"")</f>
        <v/>
      </c>
    </row>
    <row r="750" spans="8:16" ht="15" customHeight="1" x14ac:dyDescent="0.25">
      <c r="H750" s="70" t="str">
        <f>IF(G750="","",VLOOKUP(G750,ICondition!$A$2:$B$50, 2, 0))</f>
        <v/>
      </c>
      <c r="J750" s="70" t="str">
        <f>IFERROR(VLOOKUP(I750, LetterStyle!$A$2:$B$50, 2, 0),"")</f>
        <v/>
      </c>
      <c r="L750" s="70" t="str">
        <f>IFERROR(VLOOKUP(K750, LetterStyle!$A$2:$B$50, 2, 0),"")</f>
        <v/>
      </c>
      <c r="N750" s="70" t="str">
        <f>IFERROR(VLOOKUP(M750, LetterStyle!$A$2:$B$50, 2, 0),"")</f>
        <v/>
      </c>
      <c r="P750" s="70" t="str">
        <f>IFERROR(VLOOKUP(O750, LetterStyle!$A$2:$B$50, 2, 0),"")</f>
        <v/>
      </c>
    </row>
    <row r="751" spans="8:16" ht="15" customHeight="1" x14ac:dyDescent="0.25">
      <c r="H751" s="70" t="str">
        <f>IF(G751="","",VLOOKUP(G751,ICondition!$A$2:$B$50, 2, 0))</f>
        <v/>
      </c>
      <c r="J751" s="70" t="str">
        <f>IFERROR(VLOOKUP(I751, LetterStyle!$A$2:$B$50, 2, 0),"")</f>
        <v/>
      </c>
      <c r="L751" s="70" t="str">
        <f>IFERROR(VLOOKUP(K751, LetterStyle!$A$2:$B$50, 2, 0),"")</f>
        <v/>
      </c>
      <c r="N751" s="70" t="str">
        <f>IFERROR(VLOOKUP(M751, LetterStyle!$A$2:$B$50, 2, 0),"")</f>
        <v/>
      </c>
      <c r="P751" s="70" t="str">
        <f>IFERROR(VLOOKUP(O751, LetterStyle!$A$2:$B$50, 2, 0),"")</f>
        <v/>
      </c>
    </row>
    <row r="752" spans="8:16" ht="15" customHeight="1" x14ac:dyDescent="0.25">
      <c r="H752" s="70" t="str">
        <f>IF(G752="","",VLOOKUP(G752,ICondition!$A$2:$B$50, 2, 0))</f>
        <v/>
      </c>
      <c r="J752" s="70" t="str">
        <f>IFERROR(VLOOKUP(I752, LetterStyle!$A$2:$B$50, 2, 0),"")</f>
        <v/>
      </c>
      <c r="L752" s="70" t="str">
        <f>IFERROR(VLOOKUP(K752, LetterStyle!$A$2:$B$50, 2, 0),"")</f>
        <v/>
      </c>
      <c r="N752" s="70" t="str">
        <f>IFERROR(VLOOKUP(M752, LetterStyle!$A$2:$B$50, 2, 0),"")</f>
        <v/>
      </c>
      <c r="P752" s="70" t="str">
        <f>IFERROR(VLOOKUP(O752, LetterStyle!$A$2:$B$50, 2, 0),"")</f>
        <v/>
      </c>
    </row>
    <row r="753" spans="8:16" ht="15" customHeight="1" x14ac:dyDescent="0.25">
      <c r="H753" s="70" t="str">
        <f>IF(G753="","",VLOOKUP(G753,ICondition!$A$2:$B$50, 2, 0))</f>
        <v/>
      </c>
      <c r="J753" s="70" t="str">
        <f>IFERROR(VLOOKUP(I753, LetterStyle!$A$2:$B$50, 2, 0),"")</f>
        <v/>
      </c>
      <c r="L753" s="70" t="str">
        <f>IFERROR(VLOOKUP(K753, LetterStyle!$A$2:$B$50, 2, 0),"")</f>
        <v/>
      </c>
      <c r="N753" s="70" t="str">
        <f>IFERROR(VLOOKUP(M753, LetterStyle!$A$2:$B$50, 2, 0),"")</f>
        <v/>
      </c>
      <c r="P753" s="70" t="str">
        <f>IFERROR(VLOOKUP(O753, LetterStyle!$A$2:$B$50, 2, 0),"")</f>
        <v/>
      </c>
    </row>
    <row r="754" spans="8:16" ht="15" customHeight="1" x14ac:dyDescent="0.25">
      <c r="H754" s="70" t="str">
        <f>IF(G754="","",VLOOKUP(G754,ICondition!$A$2:$B$50, 2, 0))</f>
        <v/>
      </c>
      <c r="J754" s="70" t="str">
        <f>IFERROR(VLOOKUP(I754, LetterStyle!$A$2:$B$50, 2, 0),"")</f>
        <v/>
      </c>
      <c r="L754" s="70" t="str">
        <f>IFERROR(VLOOKUP(K754, LetterStyle!$A$2:$B$50, 2, 0),"")</f>
        <v/>
      </c>
      <c r="N754" s="70" t="str">
        <f>IFERROR(VLOOKUP(M754, LetterStyle!$A$2:$B$50, 2, 0),"")</f>
        <v/>
      </c>
      <c r="P754" s="70" t="str">
        <f>IFERROR(VLOOKUP(O754, LetterStyle!$A$2:$B$50, 2, 0),"")</f>
        <v/>
      </c>
    </row>
    <row r="755" spans="8:16" ht="15" customHeight="1" x14ac:dyDescent="0.25">
      <c r="H755" s="70" t="str">
        <f>IF(G755="","",VLOOKUP(G755,ICondition!$A$2:$B$50, 2, 0))</f>
        <v/>
      </c>
      <c r="J755" s="70" t="str">
        <f>IFERROR(VLOOKUP(I755, LetterStyle!$A$2:$B$50, 2, 0),"")</f>
        <v/>
      </c>
      <c r="L755" s="70" t="str">
        <f>IFERROR(VLOOKUP(K755, LetterStyle!$A$2:$B$50, 2, 0),"")</f>
        <v/>
      </c>
      <c r="N755" s="70" t="str">
        <f>IFERROR(VLOOKUP(M755, LetterStyle!$A$2:$B$50, 2, 0),"")</f>
        <v/>
      </c>
      <c r="P755" s="70" t="str">
        <f>IFERROR(VLOOKUP(O755, LetterStyle!$A$2:$B$50, 2, 0),"")</f>
        <v/>
      </c>
    </row>
    <row r="756" spans="8:16" ht="15" customHeight="1" x14ac:dyDescent="0.25">
      <c r="H756" s="70" t="str">
        <f>IF(G756="","",VLOOKUP(G756,ICondition!$A$2:$B$50, 2, 0))</f>
        <v/>
      </c>
      <c r="J756" s="70" t="str">
        <f>IFERROR(VLOOKUP(I756, LetterStyle!$A$2:$B$50, 2, 0),"")</f>
        <v/>
      </c>
      <c r="L756" s="70" t="str">
        <f>IFERROR(VLOOKUP(K756, LetterStyle!$A$2:$B$50, 2, 0),"")</f>
        <v/>
      </c>
      <c r="N756" s="70" t="str">
        <f>IFERROR(VLOOKUP(M756, LetterStyle!$A$2:$B$50, 2, 0),"")</f>
        <v/>
      </c>
      <c r="P756" s="70" t="str">
        <f>IFERROR(VLOOKUP(O756, LetterStyle!$A$2:$B$50, 2, 0),"")</f>
        <v/>
      </c>
    </row>
    <row r="757" spans="8:16" ht="15" customHeight="1" x14ac:dyDescent="0.25">
      <c r="H757" s="70" t="str">
        <f>IF(G757="","",VLOOKUP(G757,ICondition!$A$2:$B$50, 2, 0))</f>
        <v/>
      </c>
      <c r="J757" s="70" t="str">
        <f>IFERROR(VLOOKUP(I757, LetterStyle!$A$2:$B$50, 2, 0),"")</f>
        <v/>
      </c>
      <c r="L757" s="70" t="str">
        <f>IFERROR(VLOOKUP(K757, LetterStyle!$A$2:$B$50, 2, 0),"")</f>
        <v/>
      </c>
      <c r="N757" s="70" t="str">
        <f>IFERROR(VLOOKUP(M757, LetterStyle!$A$2:$B$50, 2, 0),"")</f>
        <v/>
      </c>
      <c r="P757" s="70" t="str">
        <f>IFERROR(VLOOKUP(O757, LetterStyle!$A$2:$B$50, 2, 0),"")</f>
        <v/>
      </c>
    </row>
    <row r="758" spans="8:16" ht="15" customHeight="1" x14ac:dyDescent="0.25">
      <c r="H758" s="70" t="str">
        <f>IF(G758="","",VLOOKUP(G758,ICondition!$A$2:$B$50, 2, 0))</f>
        <v/>
      </c>
      <c r="J758" s="70" t="str">
        <f>IFERROR(VLOOKUP(I758, LetterStyle!$A$2:$B$50, 2, 0),"")</f>
        <v/>
      </c>
      <c r="L758" s="70" t="str">
        <f>IFERROR(VLOOKUP(K758, LetterStyle!$A$2:$B$50, 2, 0),"")</f>
        <v/>
      </c>
      <c r="N758" s="70" t="str">
        <f>IFERROR(VLOOKUP(M758, LetterStyle!$A$2:$B$50, 2, 0),"")</f>
        <v/>
      </c>
      <c r="P758" s="70" t="str">
        <f>IFERROR(VLOOKUP(O758, LetterStyle!$A$2:$B$50, 2, 0),"")</f>
        <v/>
      </c>
    </row>
    <row r="759" spans="8:16" ht="15" customHeight="1" x14ac:dyDescent="0.25">
      <c r="H759" s="70" t="str">
        <f>IF(G759="","",VLOOKUP(G759,ICondition!$A$2:$B$50, 2, 0))</f>
        <v/>
      </c>
      <c r="J759" s="70" t="str">
        <f>IFERROR(VLOOKUP(I759, LetterStyle!$A$2:$B$50, 2, 0),"")</f>
        <v/>
      </c>
      <c r="L759" s="70" t="str">
        <f>IFERROR(VLOOKUP(K759, LetterStyle!$A$2:$B$50, 2, 0),"")</f>
        <v/>
      </c>
      <c r="N759" s="70" t="str">
        <f>IFERROR(VLOOKUP(M759, LetterStyle!$A$2:$B$50, 2, 0),"")</f>
        <v/>
      </c>
      <c r="P759" s="70" t="str">
        <f>IFERROR(VLOOKUP(O759, LetterStyle!$A$2:$B$50, 2, 0),"")</f>
        <v/>
      </c>
    </row>
    <row r="760" spans="8:16" ht="15" customHeight="1" x14ac:dyDescent="0.25">
      <c r="H760" s="70" t="str">
        <f>IF(G760="","",VLOOKUP(G760,ICondition!$A$2:$B$50, 2, 0))</f>
        <v/>
      </c>
      <c r="J760" s="70" t="str">
        <f>IFERROR(VLOOKUP(I760, LetterStyle!$A$2:$B$50, 2, 0),"")</f>
        <v/>
      </c>
      <c r="L760" s="70" t="str">
        <f>IFERROR(VLOOKUP(K760, LetterStyle!$A$2:$B$50, 2, 0),"")</f>
        <v/>
      </c>
      <c r="N760" s="70" t="str">
        <f>IFERROR(VLOOKUP(M760, LetterStyle!$A$2:$B$50, 2, 0),"")</f>
        <v/>
      </c>
      <c r="P760" s="70" t="str">
        <f>IFERROR(VLOOKUP(O760, LetterStyle!$A$2:$B$50, 2, 0),"")</f>
        <v/>
      </c>
    </row>
    <row r="761" spans="8:16" ht="15" customHeight="1" x14ac:dyDescent="0.25">
      <c r="H761" s="70" t="str">
        <f>IF(G761="","",VLOOKUP(G761,ICondition!$A$2:$B$50, 2, 0))</f>
        <v/>
      </c>
      <c r="J761" s="70" t="str">
        <f>IFERROR(VLOOKUP(I761, LetterStyle!$A$2:$B$50, 2, 0),"")</f>
        <v/>
      </c>
      <c r="L761" s="70" t="str">
        <f>IFERROR(VLOOKUP(K761, LetterStyle!$A$2:$B$50, 2, 0),"")</f>
        <v/>
      </c>
      <c r="N761" s="70" t="str">
        <f>IFERROR(VLOOKUP(M761, LetterStyle!$A$2:$B$50, 2, 0),"")</f>
        <v/>
      </c>
      <c r="P761" s="70" t="str">
        <f>IFERROR(VLOOKUP(O761, LetterStyle!$A$2:$B$50, 2, 0),"")</f>
        <v/>
      </c>
    </row>
    <row r="762" spans="8:16" ht="15" customHeight="1" x14ac:dyDescent="0.25">
      <c r="H762" s="70" t="str">
        <f>IF(G762="","",VLOOKUP(G762,ICondition!$A$2:$B$50, 2, 0))</f>
        <v/>
      </c>
      <c r="J762" s="70" t="str">
        <f>IFERROR(VLOOKUP(I762, LetterStyle!$A$2:$B$50, 2, 0),"")</f>
        <v/>
      </c>
      <c r="L762" s="70" t="str">
        <f>IFERROR(VLOOKUP(K762, LetterStyle!$A$2:$B$50, 2, 0),"")</f>
        <v/>
      </c>
      <c r="N762" s="70" t="str">
        <f>IFERROR(VLOOKUP(M762, LetterStyle!$A$2:$B$50, 2, 0),"")</f>
        <v/>
      </c>
      <c r="P762" s="70" t="str">
        <f>IFERROR(VLOOKUP(O762, LetterStyle!$A$2:$B$50, 2, 0),"")</f>
        <v/>
      </c>
    </row>
    <row r="763" spans="8:16" ht="15" customHeight="1" x14ac:dyDescent="0.25">
      <c r="H763" s="70" t="str">
        <f>IF(G763="","",VLOOKUP(G763,ICondition!$A$2:$B$50, 2, 0))</f>
        <v/>
      </c>
      <c r="J763" s="70" t="str">
        <f>IFERROR(VLOOKUP(I763, LetterStyle!$A$2:$B$50, 2, 0),"")</f>
        <v/>
      </c>
      <c r="L763" s="70" t="str">
        <f>IFERROR(VLOOKUP(K763, LetterStyle!$A$2:$B$50, 2, 0),"")</f>
        <v/>
      </c>
      <c r="N763" s="70" t="str">
        <f>IFERROR(VLOOKUP(M763, LetterStyle!$A$2:$B$50, 2, 0),"")</f>
        <v/>
      </c>
      <c r="P763" s="70" t="str">
        <f>IFERROR(VLOOKUP(O763, LetterStyle!$A$2:$B$50, 2, 0),"")</f>
        <v/>
      </c>
    </row>
    <row r="764" spans="8:16" ht="15" customHeight="1" x14ac:dyDescent="0.25">
      <c r="H764" s="70" t="str">
        <f>IF(G764="","",VLOOKUP(G764,ICondition!$A$2:$B$50, 2, 0))</f>
        <v/>
      </c>
      <c r="J764" s="70" t="str">
        <f>IFERROR(VLOOKUP(I764, LetterStyle!$A$2:$B$50, 2, 0),"")</f>
        <v/>
      </c>
      <c r="L764" s="70" t="str">
        <f>IFERROR(VLOOKUP(K764, LetterStyle!$A$2:$B$50, 2, 0),"")</f>
        <v/>
      </c>
      <c r="N764" s="70" t="str">
        <f>IFERROR(VLOOKUP(M764, LetterStyle!$A$2:$B$50, 2, 0),"")</f>
        <v/>
      </c>
      <c r="P764" s="70" t="str">
        <f>IFERROR(VLOOKUP(O764, LetterStyle!$A$2:$B$50, 2, 0),"")</f>
        <v/>
      </c>
    </row>
    <row r="765" spans="8:16" ht="15" customHeight="1" x14ac:dyDescent="0.25">
      <c r="H765" s="70" t="str">
        <f>IF(G765="","",VLOOKUP(G765,ICondition!$A$2:$B$50, 2, 0))</f>
        <v/>
      </c>
      <c r="J765" s="70" t="str">
        <f>IFERROR(VLOOKUP(I765, LetterStyle!$A$2:$B$50, 2, 0),"")</f>
        <v/>
      </c>
      <c r="L765" s="70" t="str">
        <f>IFERROR(VLOOKUP(K765, LetterStyle!$A$2:$B$50, 2, 0),"")</f>
        <v/>
      </c>
      <c r="N765" s="70" t="str">
        <f>IFERROR(VLOOKUP(M765, LetterStyle!$A$2:$B$50, 2, 0),"")</f>
        <v/>
      </c>
      <c r="P765" s="70" t="str">
        <f>IFERROR(VLOOKUP(O765, LetterStyle!$A$2:$B$50, 2, 0),"")</f>
        <v/>
      </c>
    </row>
    <row r="766" spans="8:16" ht="15" customHeight="1" x14ac:dyDescent="0.25">
      <c r="H766" s="70" t="str">
        <f>IF(G766="","",VLOOKUP(G766,ICondition!$A$2:$B$50, 2, 0))</f>
        <v/>
      </c>
      <c r="J766" s="70" t="str">
        <f>IFERROR(VLOOKUP(I766, LetterStyle!$A$2:$B$50, 2, 0),"")</f>
        <v/>
      </c>
      <c r="L766" s="70" t="str">
        <f>IFERROR(VLOOKUP(K766, LetterStyle!$A$2:$B$50, 2, 0),"")</f>
        <v/>
      </c>
      <c r="N766" s="70" t="str">
        <f>IFERROR(VLOOKUP(M766, LetterStyle!$A$2:$B$50, 2, 0),"")</f>
        <v/>
      </c>
      <c r="P766" s="70" t="str">
        <f>IFERROR(VLOOKUP(O766, LetterStyle!$A$2:$B$50, 2, 0),"")</f>
        <v/>
      </c>
    </row>
    <row r="767" spans="8:16" ht="15" customHeight="1" x14ac:dyDescent="0.25">
      <c r="H767" s="70" t="str">
        <f>IF(G767="","",VLOOKUP(G767,ICondition!$A$2:$B$50, 2, 0))</f>
        <v/>
      </c>
      <c r="J767" s="70" t="str">
        <f>IFERROR(VLOOKUP(I767, LetterStyle!$A$2:$B$50, 2, 0),"")</f>
        <v/>
      </c>
      <c r="L767" s="70" t="str">
        <f>IFERROR(VLOOKUP(K767, LetterStyle!$A$2:$B$50, 2, 0),"")</f>
        <v/>
      </c>
      <c r="N767" s="70" t="str">
        <f>IFERROR(VLOOKUP(M767, LetterStyle!$A$2:$B$50, 2, 0),"")</f>
        <v/>
      </c>
      <c r="P767" s="70" t="str">
        <f>IFERROR(VLOOKUP(O767, LetterStyle!$A$2:$B$50, 2, 0),"")</f>
        <v/>
      </c>
    </row>
    <row r="768" spans="8:16" ht="15" customHeight="1" x14ac:dyDescent="0.25">
      <c r="H768" s="70" t="str">
        <f>IF(G768="","",VLOOKUP(G768,ICondition!$A$2:$B$50, 2, 0))</f>
        <v/>
      </c>
      <c r="J768" s="70" t="str">
        <f>IFERROR(VLOOKUP(I768, LetterStyle!$A$2:$B$50, 2, 0),"")</f>
        <v/>
      </c>
      <c r="L768" s="70" t="str">
        <f>IFERROR(VLOOKUP(K768, LetterStyle!$A$2:$B$50, 2, 0),"")</f>
        <v/>
      </c>
      <c r="N768" s="70" t="str">
        <f>IFERROR(VLOOKUP(M768, LetterStyle!$A$2:$B$50, 2, 0),"")</f>
        <v/>
      </c>
      <c r="P768" s="70" t="str">
        <f>IFERROR(VLOOKUP(O768, LetterStyle!$A$2:$B$50, 2, 0),"")</f>
        <v/>
      </c>
    </row>
    <row r="769" spans="8:16" ht="15" customHeight="1" x14ac:dyDescent="0.25">
      <c r="H769" s="70" t="str">
        <f>IF(G769="","",VLOOKUP(G769,ICondition!$A$2:$B$50, 2, 0))</f>
        <v/>
      </c>
      <c r="J769" s="70" t="str">
        <f>IFERROR(VLOOKUP(I769, LetterStyle!$A$2:$B$50, 2, 0),"")</f>
        <v/>
      </c>
      <c r="L769" s="70" t="str">
        <f>IFERROR(VLOOKUP(K769, LetterStyle!$A$2:$B$50, 2, 0),"")</f>
        <v/>
      </c>
      <c r="N769" s="70" t="str">
        <f>IFERROR(VLOOKUP(M769, LetterStyle!$A$2:$B$50, 2, 0),"")</f>
        <v/>
      </c>
      <c r="P769" s="70" t="str">
        <f>IFERROR(VLOOKUP(O769, LetterStyle!$A$2:$B$50, 2, 0),"")</f>
        <v/>
      </c>
    </row>
    <row r="770" spans="8:16" ht="15" customHeight="1" x14ac:dyDescent="0.25">
      <c r="H770" s="70" t="str">
        <f>IF(G770="","",VLOOKUP(G770,ICondition!$A$2:$B$50, 2, 0))</f>
        <v/>
      </c>
      <c r="J770" s="70" t="str">
        <f>IFERROR(VLOOKUP(I770, LetterStyle!$A$2:$B$50, 2, 0),"")</f>
        <v/>
      </c>
      <c r="L770" s="70" t="str">
        <f>IFERROR(VLOOKUP(K770, LetterStyle!$A$2:$B$50, 2, 0),"")</f>
        <v/>
      </c>
      <c r="N770" s="70" t="str">
        <f>IFERROR(VLOOKUP(M770, LetterStyle!$A$2:$B$50, 2, 0),"")</f>
        <v/>
      </c>
      <c r="P770" s="70" t="str">
        <f>IFERROR(VLOOKUP(O770, LetterStyle!$A$2:$B$50, 2, 0),"")</f>
        <v/>
      </c>
    </row>
    <row r="771" spans="8:16" ht="15" customHeight="1" x14ac:dyDescent="0.25">
      <c r="H771" s="70" t="str">
        <f>IF(G771="","",VLOOKUP(G771,ICondition!$A$2:$B$50, 2, 0))</f>
        <v/>
      </c>
      <c r="J771" s="70" t="str">
        <f>IFERROR(VLOOKUP(I771, LetterStyle!$A$2:$B$50, 2, 0),"")</f>
        <v/>
      </c>
      <c r="L771" s="70" t="str">
        <f>IFERROR(VLOOKUP(K771, LetterStyle!$A$2:$B$50, 2, 0),"")</f>
        <v/>
      </c>
      <c r="N771" s="70" t="str">
        <f>IFERROR(VLOOKUP(M771, LetterStyle!$A$2:$B$50, 2, 0),"")</f>
        <v/>
      </c>
      <c r="P771" s="70" t="str">
        <f>IFERROR(VLOOKUP(O771, LetterStyle!$A$2:$B$50, 2, 0),"")</f>
        <v/>
      </c>
    </row>
    <row r="772" spans="8:16" ht="15" customHeight="1" x14ac:dyDescent="0.25">
      <c r="H772" s="70" t="str">
        <f>IF(G772="","",VLOOKUP(G772,ICondition!$A$2:$B$50, 2, 0))</f>
        <v/>
      </c>
      <c r="J772" s="70" t="str">
        <f>IFERROR(VLOOKUP(I772, LetterStyle!$A$2:$B$50, 2, 0),"")</f>
        <v/>
      </c>
      <c r="L772" s="70" t="str">
        <f>IFERROR(VLOOKUP(K772, LetterStyle!$A$2:$B$50, 2, 0),"")</f>
        <v/>
      </c>
      <c r="N772" s="70" t="str">
        <f>IFERROR(VLOOKUP(M772, LetterStyle!$A$2:$B$50, 2, 0),"")</f>
        <v/>
      </c>
      <c r="P772" s="70" t="str">
        <f>IFERROR(VLOOKUP(O772, LetterStyle!$A$2:$B$50, 2, 0),"")</f>
        <v/>
      </c>
    </row>
    <row r="773" spans="8:16" ht="15" customHeight="1" x14ac:dyDescent="0.25">
      <c r="H773" s="70" t="str">
        <f>IF(G773="","",VLOOKUP(G773,ICondition!$A$2:$B$50, 2, 0))</f>
        <v/>
      </c>
      <c r="J773" s="70" t="str">
        <f>IFERROR(VLOOKUP(I773, LetterStyle!$A$2:$B$50, 2, 0),"")</f>
        <v/>
      </c>
      <c r="L773" s="70" t="str">
        <f>IFERROR(VLOOKUP(K773, LetterStyle!$A$2:$B$50, 2, 0),"")</f>
        <v/>
      </c>
      <c r="N773" s="70" t="str">
        <f>IFERROR(VLOOKUP(M773, LetterStyle!$A$2:$B$50, 2, 0),"")</f>
        <v/>
      </c>
      <c r="P773" s="70" t="str">
        <f>IFERROR(VLOOKUP(O773, LetterStyle!$A$2:$B$50, 2, 0),"")</f>
        <v/>
      </c>
    </row>
    <row r="774" spans="8:16" ht="15" customHeight="1" x14ac:dyDescent="0.25">
      <c r="H774" s="70" t="str">
        <f>IF(G774="","",VLOOKUP(G774,ICondition!$A$2:$B$50, 2, 0))</f>
        <v/>
      </c>
      <c r="J774" s="70" t="str">
        <f>IFERROR(VLOOKUP(I774, LetterStyle!$A$2:$B$50, 2, 0),"")</f>
        <v/>
      </c>
      <c r="L774" s="70" t="str">
        <f>IFERROR(VLOOKUP(K774, LetterStyle!$A$2:$B$50, 2, 0),"")</f>
        <v/>
      </c>
      <c r="N774" s="70" t="str">
        <f>IFERROR(VLOOKUP(M774, LetterStyle!$A$2:$B$50, 2, 0),"")</f>
        <v/>
      </c>
      <c r="P774" s="70" t="str">
        <f>IFERROR(VLOOKUP(O774, LetterStyle!$A$2:$B$50, 2, 0),"")</f>
        <v/>
      </c>
    </row>
    <row r="775" spans="8:16" ht="15" customHeight="1" x14ac:dyDescent="0.25">
      <c r="H775" s="70" t="str">
        <f>IF(G775="","",VLOOKUP(G775,ICondition!$A$2:$B$50, 2, 0))</f>
        <v/>
      </c>
      <c r="J775" s="70" t="str">
        <f>IFERROR(VLOOKUP(I775, LetterStyle!$A$2:$B$50, 2, 0),"")</f>
        <v/>
      </c>
      <c r="L775" s="70" t="str">
        <f>IFERROR(VLOOKUP(K775, LetterStyle!$A$2:$B$50, 2, 0),"")</f>
        <v/>
      </c>
      <c r="N775" s="70" t="str">
        <f>IFERROR(VLOOKUP(M775, LetterStyle!$A$2:$B$50, 2, 0),"")</f>
        <v/>
      </c>
      <c r="P775" s="70" t="str">
        <f>IFERROR(VLOOKUP(O775, LetterStyle!$A$2:$B$50, 2, 0),"")</f>
        <v/>
      </c>
    </row>
    <row r="776" spans="8:16" ht="15" customHeight="1" x14ac:dyDescent="0.25">
      <c r="H776" s="70" t="str">
        <f>IF(G776="","",VLOOKUP(G776,ICondition!$A$2:$B$50, 2, 0))</f>
        <v/>
      </c>
      <c r="J776" s="70" t="str">
        <f>IFERROR(VLOOKUP(I776, LetterStyle!$A$2:$B$50, 2, 0),"")</f>
        <v/>
      </c>
      <c r="L776" s="70" t="str">
        <f>IFERROR(VLOOKUP(K776, LetterStyle!$A$2:$B$50, 2, 0),"")</f>
        <v/>
      </c>
      <c r="N776" s="70" t="str">
        <f>IFERROR(VLOOKUP(M776, LetterStyle!$A$2:$B$50, 2, 0),"")</f>
        <v/>
      </c>
      <c r="P776" s="70" t="str">
        <f>IFERROR(VLOOKUP(O776, LetterStyle!$A$2:$B$50, 2, 0),"")</f>
        <v/>
      </c>
    </row>
    <row r="777" spans="8:16" ht="15" customHeight="1" x14ac:dyDescent="0.25">
      <c r="H777" s="70" t="str">
        <f>IF(G777="","",VLOOKUP(G777,ICondition!$A$2:$B$50, 2, 0))</f>
        <v/>
      </c>
      <c r="J777" s="70" t="str">
        <f>IFERROR(VLOOKUP(I777, LetterStyle!$A$2:$B$50, 2, 0),"")</f>
        <v/>
      </c>
      <c r="L777" s="70" t="str">
        <f>IFERROR(VLOOKUP(K777, LetterStyle!$A$2:$B$50, 2, 0),"")</f>
        <v/>
      </c>
      <c r="N777" s="70" t="str">
        <f>IFERROR(VLOOKUP(M777, LetterStyle!$A$2:$B$50, 2, 0),"")</f>
        <v/>
      </c>
      <c r="P777" s="70" t="str">
        <f>IFERROR(VLOOKUP(O777, LetterStyle!$A$2:$B$50, 2, 0),"")</f>
        <v/>
      </c>
    </row>
    <row r="778" spans="8:16" ht="15" customHeight="1" x14ac:dyDescent="0.25">
      <c r="H778" s="70" t="str">
        <f>IF(G778="","",VLOOKUP(G778,ICondition!$A$2:$B$50, 2, 0))</f>
        <v/>
      </c>
      <c r="J778" s="70" t="str">
        <f>IFERROR(VLOOKUP(I778, LetterStyle!$A$2:$B$50, 2, 0),"")</f>
        <v/>
      </c>
      <c r="L778" s="70" t="str">
        <f>IFERROR(VLOOKUP(K778, LetterStyle!$A$2:$B$50, 2, 0),"")</f>
        <v/>
      </c>
      <c r="N778" s="70" t="str">
        <f>IFERROR(VLOOKUP(M778, LetterStyle!$A$2:$B$50, 2, 0),"")</f>
        <v/>
      </c>
      <c r="P778" s="70" t="str">
        <f>IFERROR(VLOOKUP(O778, LetterStyle!$A$2:$B$50, 2, 0),"")</f>
        <v/>
      </c>
    </row>
    <row r="779" spans="8:16" ht="15" customHeight="1" x14ac:dyDescent="0.25">
      <c r="H779" s="70" t="str">
        <f>IF(G779="","",VLOOKUP(G779,ICondition!$A$2:$B$50, 2, 0))</f>
        <v/>
      </c>
      <c r="J779" s="70" t="str">
        <f>IFERROR(VLOOKUP(I779, LetterStyle!$A$2:$B$50, 2, 0),"")</f>
        <v/>
      </c>
      <c r="L779" s="70" t="str">
        <f>IFERROR(VLOOKUP(K779, LetterStyle!$A$2:$B$50, 2, 0),"")</f>
        <v/>
      </c>
      <c r="N779" s="70" t="str">
        <f>IFERROR(VLOOKUP(M779, LetterStyle!$A$2:$B$50, 2, 0),"")</f>
        <v/>
      </c>
      <c r="P779" s="70" t="str">
        <f>IFERROR(VLOOKUP(O779, LetterStyle!$A$2:$B$50, 2, 0),"")</f>
        <v/>
      </c>
    </row>
    <row r="780" spans="8:16" ht="15" customHeight="1" x14ac:dyDescent="0.25">
      <c r="H780" s="70" t="str">
        <f>IF(G780="","",VLOOKUP(G780,ICondition!$A$2:$B$50, 2, 0))</f>
        <v/>
      </c>
      <c r="J780" s="70" t="str">
        <f>IFERROR(VLOOKUP(I780, LetterStyle!$A$2:$B$50, 2, 0),"")</f>
        <v/>
      </c>
      <c r="L780" s="70" t="str">
        <f>IFERROR(VLOOKUP(K780, LetterStyle!$A$2:$B$50, 2, 0),"")</f>
        <v/>
      </c>
      <c r="N780" s="70" t="str">
        <f>IFERROR(VLOOKUP(M780, LetterStyle!$A$2:$B$50, 2, 0),"")</f>
        <v/>
      </c>
      <c r="P780" s="70" t="str">
        <f>IFERROR(VLOOKUP(O780, LetterStyle!$A$2:$B$50, 2, 0),"")</f>
        <v/>
      </c>
    </row>
    <row r="781" spans="8:16" ht="15" customHeight="1" x14ac:dyDescent="0.25">
      <c r="H781" s="70" t="str">
        <f>IF(G781="","",VLOOKUP(G781,ICondition!$A$2:$B$50, 2, 0))</f>
        <v/>
      </c>
      <c r="J781" s="70" t="str">
        <f>IFERROR(VLOOKUP(I781, LetterStyle!$A$2:$B$50, 2, 0),"")</f>
        <v/>
      </c>
      <c r="L781" s="70" t="str">
        <f>IFERROR(VLOOKUP(K781, LetterStyle!$A$2:$B$50, 2, 0),"")</f>
        <v/>
      </c>
      <c r="N781" s="70" t="str">
        <f>IFERROR(VLOOKUP(M781, LetterStyle!$A$2:$B$50, 2, 0),"")</f>
        <v/>
      </c>
      <c r="P781" s="70" t="str">
        <f>IFERROR(VLOOKUP(O781, LetterStyle!$A$2:$B$50, 2, 0),"")</f>
        <v/>
      </c>
    </row>
    <row r="782" spans="8:16" ht="15" customHeight="1" x14ac:dyDescent="0.25">
      <c r="H782" s="70" t="str">
        <f>IF(G782="","",VLOOKUP(G782,ICondition!$A$2:$B$50, 2, 0))</f>
        <v/>
      </c>
      <c r="J782" s="70" t="str">
        <f>IFERROR(VLOOKUP(I782, LetterStyle!$A$2:$B$50, 2, 0),"")</f>
        <v/>
      </c>
      <c r="L782" s="70" t="str">
        <f>IFERROR(VLOOKUP(K782, LetterStyle!$A$2:$B$50, 2, 0),"")</f>
        <v/>
      </c>
      <c r="N782" s="70" t="str">
        <f>IFERROR(VLOOKUP(M782, LetterStyle!$A$2:$B$50, 2, 0),"")</f>
        <v/>
      </c>
      <c r="P782" s="70" t="str">
        <f>IFERROR(VLOOKUP(O782, LetterStyle!$A$2:$B$50, 2, 0),"")</f>
        <v/>
      </c>
    </row>
    <row r="783" spans="8:16" ht="15" customHeight="1" x14ac:dyDescent="0.25">
      <c r="H783" s="70" t="str">
        <f>IF(G783="","",VLOOKUP(G783,ICondition!$A$2:$B$50, 2, 0))</f>
        <v/>
      </c>
      <c r="J783" s="70" t="str">
        <f>IFERROR(VLOOKUP(I783, LetterStyle!$A$2:$B$50, 2, 0),"")</f>
        <v/>
      </c>
      <c r="L783" s="70" t="str">
        <f>IFERROR(VLOOKUP(K783, LetterStyle!$A$2:$B$50, 2, 0),"")</f>
        <v/>
      </c>
      <c r="N783" s="70" t="str">
        <f>IFERROR(VLOOKUP(M783, LetterStyle!$A$2:$B$50, 2, 0),"")</f>
        <v/>
      </c>
      <c r="P783" s="70" t="str">
        <f>IFERROR(VLOOKUP(O783, LetterStyle!$A$2:$B$50, 2, 0),"")</f>
        <v/>
      </c>
    </row>
    <row r="784" spans="8:16" ht="15" customHeight="1" x14ac:dyDescent="0.25">
      <c r="H784" s="70" t="str">
        <f>IF(G784="","",VLOOKUP(G784,ICondition!$A$2:$B$50, 2, 0))</f>
        <v/>
      </c>
      <c r="J784" s="70" t="str">
        <f>IFERROR(VLOOKUP(I784, LetterStyle!$A$2:$B$50, 2, 0),"")</f>
        <v/>
      </c>
      <c r="L784" s="70" t="str">
        <f>IFERROR(VLOOKUP(K784, LetterStyle!$A$2:$B$50, 2, 0),"")</f>
        <v/>
      </c>
      <c r="N784" s="70" t="str">
        <f>IFERROR(VLOOKUP(M784, LetterStyle!$A$2:$B$50, 2, 0),"")</f>
        <v/>
      </c>
      <c r="P784" s="70" t="str">
        <f>IFERROR(VLOOKUP(O784, LetterStyle!$A$2:$B$50, 2, 0),"")</f>
        <v/>
      </c>
    </row>
    <row r="785" spans="8:16" ht="15" customHeight="1" x14ac:dyDescent="0.25">
      <c r="H785" s="70" t="str">
        <f>IF(G785="","",VLOOKUP(G785,ICondition!$A$2:$B$50, 2, 0))</f>
        <v/>
      </c>
      <c r="J785" s="70" t="str">
        <f>IFERROR(VLOOKUP(I785, LetterStyle!$A$2:$B$50, 2, 0),"")</f>
        <v/>
      </c>
      <c r="L785" s="70" t="str">
        <f>IFERROR(VLOOKUP(K785, LetterStyle!$A$2:$B$50, 2, 0),"")</f>
        <v/>
      </c>
      <c r="N785" s="70" t="str">
        <f>IFERROR(VLOOKUP(M785, LetterStyle!$A$2:$B$50, 2, 0),"")</f>
        <v/>
      </c>
      <c r="P785" s="70" t="str">
        <f>IFERROR(VLOOKUP(O785, LetterStyle!$A$2:$B$50, 2, 0),"")</f>
        <v/>
      </c>
    </row>
    <row r="786" spans="8:16" ht="15" customHeight="1" x14ac:dyDescent="0.25">
      <c r="H786" s="70" t="str">
        <f>IF(G786="","",VLOOKUP(G786,ICondition!$A$2:$B$50, 2, 0))</f>
        <v/>
      </c>
      <c r="J786" s="70" t="str">
        <f>IFERROR(VLOOKUP(I786, LetterStyle!$A$2:$B$50, 2, 0),"")</f>
        <v/>
      </c>
      <c r="L786" s="70" t="str">
        <f>IFERROR(VLOOKUP(K786, LetterStyle!$A$2:$B$50, 2, 0),"")</f>
        <v/>
      </c>
      <c r="N786" s="70" t="str">
        <f>IFERROR(VLOOKUP(M786, LetterStyle!$A$2:$B$50, 2, 0),"")</f>
        <v/>
      </c>
      <c r="P786" s="70" t="str">
        <f>IFERROR(VLOOKUP(O786, LetterStyle!$A$2:$B$50, 2, 0),"")</f>
        <v/>
      </c>
    </row>
    <row r="787" spans="8:16" ht="15" customHeight="1" x14ac:dyDescent="0.25">
      <c r="H787" s="70" t="str">
        <f>IF(G787="","",VLOOKUP(G787,ICondition!$A$2:$B$50, 2, 0))</f>
        <v/>
      </c>
      <c r="J787" s="70" t="str">
        <f>IFERROR(VLOOKUP(I787, LetterStyle!$A$2:$B$50, 2, 0),"")</f>
        <v/>
      </c>
      <c r="L787" s="70" t="str">
        <f>IFERROR(VLOOKUP(K787, LetterStyle!$A$2:$B$50, 2, 0),"")</f>
        <v/>
      </c>
      <c r="N787" s="70" t="str">
        <f>IFERROR(VLOOKUP(M787, LetterStyle!$A$2:$B$50, 2, 0),"")</f>
        <v/>
      </c>
      <c r="P787" s="70" t="str">
        <f>IFERROR(VLOOKUP(O787, LetterStyle!$A$2:$B$50, 2, 0),"")</f>
        <v/>
      </c>
    </row>
    <row r="788" spans="8:16" ht="15" customHeight="1" x14ac:dyDescent="0.25">
      <c r="H788" s="70" t="str">
        <f>IF(G788="","",VLOOKUP(G788,ICondition!$A$2:$B$50, 2, 0))</f>
        <v/>
      </c>
      <c r="J788" s="70" t="str">
        <f>IFERROR(VLOOKUP(I788, LetterStyle!$A$2:$B$50, 2, 0),"")</f>
        <v/>
      </c>
      <c r="L788" s="70" t="str">
        <f>IFERROR(VLOOKUP(K788, LetterStyle!$A$2:$B$50, 2, 0),"")</f>
        <v/>
      </c>
      <c r="N788" s="70" t="str">
        <f>IFERROR(VLOOKUP(M788, LetterStyle!$A$2:$B$50, 2, 0),"")</f>
        <v/>
      </c>
      <c r="P788" s="70" t="str">
        <f>IFERROR(VLOOKUP(O788, LetterStyle!$A$2:$B$50, 2, 0),"")</f>
        <v/>
      </c>
    </row>
    <row r="789" spans="8:16" ht="15" customHeight="1" x14ac:dyDescent="0.25">
      <c r="H789" s="70" t="str">
        <f>IF(G789="","",VLOOKUP(G789,ICondition!$A$2:$B$50, 2, 0))</f>
        <v/>
      </c>
      <c r="J789" s="70" t="str">
        <f>IFERROR(VLOOKUP(I789, LetterStyle!$A$2:$B$50, 2, 0),"")</f>
        <v/>
      </c>
      <c r="L789" s="70" t="str">
        <f>IFERROR(VLOOKUP(K789, LetterStyle!$A$2:$B$50, 2, 0),"")</f>
        <v/>
      </c>
      <c r="N789" s="70" t="str">
        <f>IFERROR(VLOOKUP(M789, LetterStyle!$A$2:$B$50, 2, 0),"")</f>
        <v/>
      </c>
      <c r="P789" s="70" t="str">
        <f>IFERROR(VLOOKUP(O789, LetterStyle!$A$2:$B$50, 2, 0),"")</f>
        <v/>
      </c>
    </row>
    <row r="790" spans="8:16" ht="15" customHeight="1" x14ac:dyDescent="0.25">
      <c r="H790" s="70" t="str">
        <f>IF(G790="","",VLOOKUP(G790,ICondition!$A$2:$B$50, 2, 0))</f>
        <v/>
      </c>
      <c r="J790" s="70" t="str">
        <f>IFERROR(VLOOKUP(I790, LetterStyle!$A$2:$B$50, 2, 0),"")</f>
        <v/>
      </c>
      <c r="L790" s="70" t="str">
        <f>IFERROR(VLOOKUP(K790, LetterStyle!$A$2:$B$50, 2, 0),"")</f>
        <v/>
      </c>
      <c r="N790" s="70" t="str">
        <f>IFERROR(VLOOKUP(M790, LetterStyle!$A$2:$B$50, 2, 0),"")</f>
        <v/>
      </c>
      <c r="P790" s="70" t="str">
        <f>IFERROR(VLOOKUP(O790, LetterStyle!$A$2:$B$50, 2, 0),"")</f>
        <v/>
      </c>
    </row>
    <row r="791" spans="8:16" ht="15" customHeight="1" x14ac:dyDescent="0.25">
      <c r="H791" s="70" t="str">
        <f>IF(G791="","",VLOOKUP(G791,ICondition!$A$2:$B$50, 2, 0))</f>
        <v/>
      </c>
      <c r="J791" s="70" t="str">
        <f>IFERROR(VLOOKUP(I791, LetterStyle!$A$2:$B$50, 2, 0),"")</f>
        <v/>
      </c>
      <c r="L791" s="70" t="str">
        <f>IFERROR(VLOOKUP(K791, LetterStyle!$A$2:$B$50, 2, 0),"")</f>
        <v/>
      </c>
      <c r="N791" s="70" t="str">
        <f>IFERROR(VLOOKUP(M791, LetterStyle!$A$2:$B$50, 2, 0),"")</f>
        <v/>
      </c>
      <c r="P791" s="70" t="str">
        <f>IFERROR(VLOOKUP(O791, LetterStyle!$A$2:$B$50, 2, 0),"")</f>
        <v/>
      </c>
    </row>
    <row r="792" spans="8:16" ht="15" customHeight="1" x14ac:dyDescent="0.25">
      <c r="H792" s="70" t="str">
        <f>IF(G792="","",VLOOKUP(G792,ICondition!$A$2:$B$50, 2, 0))</f>
        <v/>
      </c>
      <c r="J792" s="70" t="str">
        <f>IFERROR(VLOOKUP(I792, LetterStyle!$A$2:$B$50, 2, 0),"")</f>
        <v/>
      </c>
      <c r="L792" s="70" t="str">
        <f>IFERROR(VLOOKUP(K792, LetterStyle!$A$2:$B$50, 2, 0),"")</f>
        <v/>
      </c>
      <c r="N792" s="70" t="str">
        <f>IFERROR(VLOOKUP(M792, LetterStyle!$A$2:$B$50, 2, 0),"")</f>
        <v/>
      </c>
      <c r="P792" s="70" t="str">
        <f>IFERROR(VLOOKUP(O792, LetterStyle!$A$2:$B$50, 2, 0),"")</f>
        <v/>
      </c>
    </row>
    <row r="793" spans="8:16" ht="15" customHeight="1" x14ac:dyDescent="0.25">
      <c r="H793" s="70" t="str">
        <f>IF(G793="","",VLOOKUP(G793,ICondition!$A$2:$B$50, 2, 0))</f>
        <v/>
      </c>
      <c r="J793" s="70" t="str">
        <f>IFERROR(VLOOKUP(I793, LetterStyle!$A$2:$B$50, 2, 0),"")</f>
        <v/>
      </c>
      <c r="L793" s="70" t="str">
        <f>IFERROR(VLOOKUP(K793, LetterStyle!$A$2:$B$50, 2, 0),"")</f>
        <v/>
      </c>
      <c r="N793" s="70" t="str">
        <f>IFERROR(VLOOKUP(M793, LetterStyle!$A$2:$B$50, 2, 0),"")</f>
        <v/>
      </c>
      <c r="P793" s="70" t="str">
        <f>IFERROR(VLOOKUP(O793, LetterStyle!$A$2:$B$50, 2, 0),"")</f>
        <v/>
      </c>
    </row>
    <row r="794" spans="8:16" ht="15" customHeight="1" x14ac:dyDescent="0.25">
      <c r="H794" s="70" t="str">
        <f>IF(G794="","",VLOOKUP(G794,ICondition!$A$2:$B$50, 2, 0))</f>
        <v/>
      </c>
      <c r="J794" s="70" t="str">
        <f>IFERROR(VLOOKUP(I794, LetterStyle!$A$2:$B$50, 2, 0),"")</f>
        <v/>
      </c>
      <c r="L794" s="70" t="str">
        <f>IFERROR(VLOOKUP(K794, LetterStyle!$A$2:$B$50, 2, 0),"")</f>
        <v/>
      </c>
      <c r="N794" s="70" t="str">
        <f>IFERROR(VLOOKUP(M794, LetterStyle!$A$2:$B$50, 2, 0),"")</f>
        <v/>
      </c>
      <c r="P794" s="70" t="str">
        <f>IFERROR(VLOOKUP(O794, LetterStyle!$A$2:$B$50, 2, 0),"")</f>
        <v/>
      </c>
    </row>
    <row r="795" spans="8:16" ht="15" customHeight="1" x14ac:dyDescent="0.25">
      <c r="H795" s="70" t="str">
        <f>IF(G795="","",VLOOKUP(G795,ICondition!$A$2:$B$50, 2, 0))</f>
        <v/>
      </c>
      <c r="J795" s="70" t="str">
        <f>IFERROR(VLOOKUP(I795, LetterStyle!$A$2:$B$50, 2, 0),"")</f>
        <v/>
      </c>
      <c r="L795" s="70" t="str">
        <f>IFERROR(VLOOKUP(K795, LetterStyle!$A$2:$B$50, 2, 0),"")</f>
        <v/>
      </c>
      <c r="N795" s="70" t="str">
        <f>IFERROR(VLOOKUP(M795, LetterStyle!$A$2:$B$50, 2, 0),"")</f>
        <v/>
      </c>
      <c r="P795" s="70" t="str">
        <f>IFERROR(VLOOKUP(O795, LetterStyle!$A$2:$B$50, 2, 0),"")</f>
        <v/>
      </c>
    </row>
    <row r="796" spans="8:16" ht="15" customHeight="1" x14ac:dyDescent="0.25">
      <c r="H796" s="70" t="str">
        <f>IF(G796="","",VLOOKUP(G796,ICondition!$A$2:$B$50, 2, 0))</f>
        <v/>
      </c>
      <c r="J796" s="70" t="str">
        <f>IFERROR(VLOOKUP(I796, LetterStyle!$A$2:$B$50, 2, 0),"")</f>
        <v/>
      </c>
      <c r="L796" s="70" t="str">
        <f>IFERROR(VLOOKUP(K796, LetterStyle!$A$2:$B$50, 2, 0),"")</f>
        <v/>
      </c>
      <c r="N796" s="70" t="str">
        <f>IFERROR(VLOOKUP(M796, LetterStyle!$A$2:$B$50, 2, 0),"")</f>
        <v/>
      </c>
      <c r="P796" s="70" t="str">
        <f>IFERROR(VLOOKUP(O796, LetterStyle!$A$2:$B$50, 2, 0),"")</f>
        <v/>
      </c>
    </row>
    <row r="797" spans="8:16" ht="15" customHeight="1" x14ac:dyDescent="0.25">
      <c r="H797" s="70" t="str">
        <f>IF(G797="","",VLOOKUP(G797,ICondition!$A$2:$B$50, 2, 0))</f>
        <v/>
      </c>
      <c r="J797" s="70" t="str">
        <f>IFERROR(VLOOKUP(I797, LetterStyle!$A$2:$B$50, 2, 0),"")</f>
        <v/>
      </c>
      <c r="L797" s="70" t="str">
        <f>IFERROR(VLOOKUP(K797, LetterStyle!$A$2:$B$50, 2, 0),"")</f>
        <v/>
      </c>
      <c r="N797" s="70" t="str">
        <f>IFERROR(VLOOKUP(M797, LetterStyle!$A$2:$B$50, 2, 0),"")</f>
        <v/>
      </c>
      <c r="P797" s="70" t="str">
        <f>IFERROR(VLOOKUP(O797, LetterStyle!$A$2:$B$50, 2, 0),"")</f>
        <v/>
      </c>
    </row>
    <row r="798" spans="8:16" ht="15" customHeight="1" x14ac:dyDescent="0.25">
      <c r="H798" s="70" t="str">
        <f>IF(G798="","",VLOOKUP(G798,ICondition!$A$2:$B$50, 2, 0))</f>
        <v/>
      </c>
      <c r="J798" s="70" t="str">
        <f>IFERROR(VLOOKUP(I798, LetterStyle!$A$2:$B$50, 2, 0),"")</f>
        <v/>
      </c>
      <c r="L798" s="70" t="str">
        <f>IFERROR(VLOOKUP(K798, LetterStyle!$A$2:$B$50, 2, 0),"")</f>
        <v/>
      </c>
      <c r="N798" s="70" t="str">
        <f>IFERROR(VLOOKUP(M798, LetterStyle!$A$2:$B$50, 2, 0),"")</f>
        <v/>
      </c>
      <c r="P798" s="70" t="str">
        <f>IFERROR(VLOOKUP(O798, LetterStyle!$A$2:$B$50, 2, 0),"")</f>
        <v/>
      </c>
    </row>
    <row r="799" spans="8:16" ht="15" customHeight="1" x14ac:dyDescent="0.25">
      <c r="H799" s="70" t="str">
        <f>IF(G799="","",VLOOKUP(G799,ICondition!$A$2:$B$50, 2, 0))</f>
        <v/>
      </c>
      <c r="J799" s="70" t="str">
        <f>IFERROR(VLOOKUP(I799, LetterStyle!$A$2:$B$50, 2, 0),"")</f>
        <v/>
      </c>
      <c r="L799" s="70" t="str">
        <f>IFERROR(VLOOKUP(K799, LetterStyle!$A$2:$B$50, 2, 0),"")</f>
        <v/>
      </c>
      <c r="N799" s="70" t="str">
        <f>IFERROR(VLOOKUP(M799, LetterStyle!$A$2:$B$50, 2, 0),"")</f>
        <v/>
      </c>
      <c r="P799" s="70" t="str">
        <f>IFERROR(VLOOKUP(O799, LetterStyle!$A$2:$B$50, 2, 0),"")</f>
        <v/>
      </c>
    </row>
    <row r="800" spans="8:16" ht="15" customHeight="1" x14ac:dyDescent="0.25">
      <c r="H800" s="70" t="str">
        <f>IF(G800="","",VLOOKUP(G800,ICondition!$A$2:$B$50, 2, 0))</f>
        <v/>
      </c>
      <c r="J800" s="70" t="str">
        <f>IFERROR(VLOOKUP(I800, LetterStyle!$A$2:$B$50, 2, 0),"")</f>
        <v/>
      </c>
      <c r="L800" s="70" t="str">
        <f>IFERROR(VLOOKUP(K800, LetterStyle!$A$2:$B$50, 2, 0),"")</f>
        <v/>
      </c>
      <c r="N800" s="70" t="str">
        <f>IFERROR(VLOOKUP(M800, LetterStyle!$A$2:$B$50, 2, 0),"")</f>
        <v/>
      </c>
      <c r="P800" s="70" t="str">
        <f>IFERROR(VLOOKUP(O800, LetterStyle!$A$2:$B$50, 2, 0),"")</f>
        <v/>
      </c>
    </row>
    <row r="801" spans="8:16" ht="15" customHeight="1" x14ac:dyDescent="0.25">
      <c r="H801" s="70" t="str">
        <f>IF(G801="","",VLOOKUP(G801,ICondition!$A$2:$B$50, 2, 0))</f>
        <v/>
      </c>
      <c r="J801" s="70" t="str">
        <f>IFERROR(VLOOKUP(I801, LetterStyle!$A$2:$B$50, 2, 0),"")</f>
        <v/>
      </c>
      <c r="L801" s="70" t="str">
        <f>IFERROR(VLOOKUP(K801, LetterStyle!$A$2:$B$50, 2, 0),"")</f>
        <v/>
      </c>
      <c r="N801" s="70" t="str">
        <f>IFERROR(VLOOKUP(M801, LetterStyle!$A$2:$B$50, 2, 0),"")</f>
        <v/>
      </c>
      <c r="P801" s="70" t="str">
        <f>IFERROR(VLOOKUP(O801, LetterStyle!$A$2:$B$50, 2, 0),"")</f>
        <v/>
      </c>
    </row>
    <row r="802" spans="8:16" ht="15" customHeight="1" x14ac:dyDescent="0.25">
      <c r="H802" s="70" t="str">
        <f>IF(G802="","",VLOOKUP(G802,ICondition!$A$2:$B$50, 2, 0))</f>
        <v/>
      </c>
      <c r="J802" s="70" t="str">
        <f>IFERROR(VLOOKUP(I802, LetterStyle!$A$2:$B$50, 2, 0),"")</f>
        <v/>
      </c>
      <c r="L802" s="70" t="str">
        <f>IFERROR(VLOOKUP(K802, LetterStyle!$A$2:$B$50, 2, 0),"")</f>
        <v/>
      </c>
      <c r="N802" s="70" t="str">
        <f>IFERROR(VLOOKUP(M802, LetterStyle!$A$2:$B$50, 2, 0),"")</f>
        <v/>
      </c>
      <c r="P802" s="70" t="str">
        <f>IFERROR(VLOOKUP(O802, LetterStyle!$A$2:$B$50, 2, 0),"")</f>
        <v/>
      </c>
    </row>
    <row r="803" spans="8:16" ht="15" customHeight="1" x14ac:dyDescent="0.25">
      <c r="H803" s="70" t="str">
        <f>IF(G803="","",VLOOKUP(G803,ICondition!$A$2:$B$50, 2, 0))</f>
        <v/>
      </c>
      <c r="J803" s="70" t="str">
        <f>IFERROR(VLOOKUP(I803, LetterStyle!$A$2:$B$50, 2, 0),"")</f>
        <v/>
      </c>
      <c r="L803" s="70" t="str">
        <f>IFERROR(VLOOKUP(K803, LetterStyle!$A$2:$B$50, 2, 0),"")</f>
        <v/>
      </c>
      <c r="N803" s="70" t="str">
        <f>IFERROR(VLOOKUP(M803, LetterStyle!$A$2:$B$50, 2, 0),"")</f>
        <v/>
      </c>
      <c r="P803" s="70" t="str">
        <f>IFERROR(VLOOKUP(O803, LetterStyle!$A$2:$B$50, 2, 0),"")</f>
        <v/>
      </c>
    </row>
    <row r="804" spans="8:16" ht="15" customHeight="1" x14ac:dyDescent="0.25">
      <c r="H804" s="70" t="str">
        <f>IF(G804="","",VLOOKUP(G804,ICondition!$A$2:$B$50, 2, 0))</f>
        <v/>
      </c>
      <c r="J804" s="70" t="str">
        <f>IFERROR(VLOOKUP(I804, LetterStyle!$A$2:$B$50, 2, 0),"")</f>
        <v/>
      </c>
      <c r="L804" s="70" t="str">
        <f>IFERROR(VLOOKUP(K804, LetterStyle!$A$2:$B$50, 2, 0),"")</f>
        <v/>
      </c>
      <c r="N804" s="70" t="str">
        <f>IFERROR(VLOOKUP(M804, LetterStyle!$A$2:$B$50, 2, 0),"")</f>
        <v/>
      </c>
      <c r="P804" s="70" t="str">
        <f>IFERROR(VLOOKUP(O804, LetterStyle!$A$2:$B$50, 2, 0),"")</f>
        <v/>
      </c>
    </row>
    <row r="805" spans="8:16" ht="15" customHeight="1" x14ac:dyDescent="0.25">
      <c r="H805" s="70" t="str">
        <f>IF(G805="","",VLOOKUP(G805,ICondition!$A$2:$B$50, 2, 0))</f>
        <v/>
      </c>
      <c r="J805" s="70" t="str">
        <f>IFERROR(VLOOKUP(I805, LetterStyle!$A$2:$B$50, 2, 0),"")</f>
        <v/>
      </c>
      <c r="L805" s="70" t="str">
        <f>IFERROR(VLOOKUP(K805, LetterStyle!$A$2:$B$50, 2, 0),"")</f>
        <v/>
      </c>
      <c r="N805" s="70" t="str">
        <f>IFERROR(VLOOKUP(M805, LetterStyle!$A$2:$B$50, 2, 0),"")</f>
        <v/>
      </c>
      <c r="P805" s="70" t="str">
        <f>IFERROR(VLOOKUP(O805, LetterStyle!$A$2:$B$50, 2, 0),"")</f>
        <v/>
      </c>
    </row>
    <row r="806" spans="8:16" ht="15" customHeight="1" x14ac:dyDescent="0.25">
      <c r="H806" s="70" t="str">
        <f>IF(G806="","",VLOOKUP(G806,ICondition!$A$2:$B$50, 2, 0))</f>
        <v/>
      </c>
      <c r="J806" s="70" t="str">
        <f>IFERROR(VLOOKUP(I806, LetterStyle!$A$2:$B$50, 2, 0),"")</f>
        <v/>
      </c>
      <c r="L806" s="70" t="str">
        <f>IFERROR(VLOOKUP(K806, LetterStyle!$A$2:$B$50, 2, 0),"")</f>
        <v/>
      </c>
      <c r="N806" s="70" t="str">
        <f>IFERROR(VLOOKUP(M806, LetterStyle!$A$2:$B$50, 2, 0),"")</f>
        <v/>
      </c>
      <c r="P806" s="70" t="str">
        <f>IFERROR(VLOOKUP(O806, LetterStyle!$A$2:$B$50, 2, 0),"")</f>
        <v/>
      </c>
    </row>
    <row r="807" spans="8:16" ht="15" customHeight="1" x14ac:dyDescent="0.25">
      <c r="H807" s="70" t="str">
        <f>IF(G807="","",VLOOKUP(G807,ICondition!$A$2:$B$50, 2, 0))</f>
        <v/>
      </c>
      <c r="J807" s="70" t="str">
        <f>IFERROR(VLOOKUP(I807, LetterStyle!$A$2:$B$50, 2, 0),"")</f>
        <v/>
      </c>
      <c r="L807" s="70" t="str">
        <f>IFERROR(VLOOKUP(K807, LetterStyle!$A$2:$B$50, 2, 0),"")</f>
        <v/>
      </c>
      <c r="N807" s="70" t="str">
        <f>IFERROR(VLOOKUP(M807, LetterStyle!$A$2:$B$50, 2, 0),"")</f>
        <v/>
      </c>
      <c r="P807" s="70" t="str">
        <f>IFERROR(VLOOKUP(O807, LetterStyle!$A$2:$B$50, 2, 0),"")</f>
        <v/>
      </c>
    </row>
    <row r="808" spans="8:16" ht="15" customHeight="1" x14ac:dyDescent="0.25">
      <c r="H808" s="70" t="str">
        <f>IF(G808="","",VLOOKUP(G808,ICondition!$A$2:$B$50, 2, 0))</f>
        <v/>
      </c>
      <c r="J808" s="70" t="str">
        <f>IFERROR(VLOOKUP(I808, LetterStyle!$A$2:$B$50, 2, 0),"")</f>
        <v/>
      </c>
      <c r="L808" s="70" t="str">
        <f>IFERROR(VLOOKUP(K808, LetterStyle!$A$2:$B$50, 2, 0),"")</f>
        <v/>
      </c>
      <c r="N808" s="70" t="str">
        <f>IFERROR(VLOOKUP(M808, LetterStyle!$A$2:$B$50, 2, 0),"")</f>
        <v/>
      </c>
      <c r="P808" s="70" t="str">
        <f>IFERROR(VLOOKUP(O808, LetterStyle!$A$2:$B$50, 2, 0),"")</f>
        <v/>
      </c>
    </row>
    <row r="809" spans="8:16" ht="15" customHeight="1" x14ac:dyDescent="0.25">
      <c r="H809" s="70" t="str">
        <f>IF(G809="","",VLOOKUP(G809,ICondition!$A$2:$B$50, 2, 0))</f>
        <v/>
      </c>
      <c r="J809" s="70" t="str">
        <f>IFERROR(VLOOKUP(I809, LetterStyle!$A$2:$B$50, 2, 0),"")</f>
        <v/>
      </c>
      <c r="L809" s="70" t="str">
        <f>IFERROR(VLOOKUP(K809, LetterStyle!$A$2:$B$50, 2, 0),"")</f>
        <v/>
      </c>
      <c r="N809" s="70" t="str">
        <f>IFERROR(VLOOKUP(M809, LetterStyle!$A$2:$B$50, 2, 0),"")</f>
        <v/>
      </c>
      <c r="P809" s="70" t="str">
        <f>IFERROR(VLOOKUP(O809, LetterStyle!$A$2:$B$50, 2, 0),"")</f>
        <v/>
      </c>
    </row>
    <row r="810" spans="8:16" ht="15" customHeight="1" x14ac:dyDescent="0.25">
      <c r="H810" s="70" t="str">
        <f>IF(G810="","",VLOOKUP(G810,ICondition!$A$2:$B$50, 2, 0))</f>
        <v/>
      </c>
      <c r="J810" s="70" t="str">
        <f>IFERROR(VLOOKUP(I810, LetterStyle!$A$2:$B$50, 2, 0),"")</f>
        <v/>
      </c>
      <c r="L810" s="70" t="str">
        <f>IFERROR(VLOOKUP(K810, LetterStyle!$A$2:$B$50, 2, 0),"")</f>
        <v/>
      </c>
      <c r="N810" s="70" t="str">
        <f>IFERROR(VLOOKUP(M810, LetterStyle!$A$2:$B$50, 2, 0),"")</f>
        <v/>
      </c>
      <c r="P810" s="70" t="str">
        <f>IFERROR(VLOOKUP(O810, LetterStyle!$A$2:$B$50, 2, 0),"")</f>
        <v/>
      </c>
    </row>
    <row r="811" spans="8:16" ht="15" customHeight="1" x14ac:dyDescent="0.25">
      <c r="H811" s="70" t="str">
        <f>IF(G811="","",VLOOKUP(G811,ICondition!$A$2:$B$50, 2, 0))</f>
        <v/>
      </c>
      <c r="J811" s="70" t="str">
        <f>IFERROR(VLOOKUP(I811, LetterStyle!$A$2:$B$50, 2, 0),"")</f>
        <v/>
      </c>
      <c r="L811" s="70" t="str">
        <f>IFERROR(VLOOKUP(K811, LetterStyle!$A$2:$B$50, 2, 0),"")</f>
        <v/>
      </c>
      <c r="N811" s="70" t="str">
        <f>IFERROR(VLOOKUP(M811, LetterStyle!$A$2:$B$50, 2, 0),"")</f>
        <v/>
      </c>
      <c r="P811" s="70" t="str">
        <f>IFERROR(VLOOKUP(O811, LetterStyle!$A$2:$B$50, 2, 0),"")</f>
        <v/>
      </c>
    </row>
    <row r="812" spans="8:16" ht="15" customHeight="1" x14ac:dyDescent="0.25">
      <c r="H812" s="70" t="str">
        <f>IF(G812="","",VLOOKUP(G812,ICondition!$A$2:$B$50, 2, 0))</f>
        <v/>
      </c>
      <c r="J812" s="70" t="str">
        <f>IFERROR(VLOOKUP(I812, LetterStyle!$A$2:$B$50, 2, 0),"")</f>
        <v/>
      </c>
      <c r="L812" s="70" t="str">
        <f>IFERROR(VLOOKUP(K812, LetterStyle!$A$2:$B$50, 2, 0),"")</f>
        <v/>
      </c>
      <c r="N812" s="70" t="str">
        <f>IFERROR(VLOOKUP(M812, LetterStyle!$A$2:$B$50, 2, 0),"")</f>
        <v/>
      </c>
      <c r="P812" s="70" t="str">
        <f>IFERROR(VLOOKUP(O812, LetterStyle!$A$2:$B$50, 2, 0),"")</f>
        <v/>
      </c>
    </row>
    <row r="813" spans="8:16" ht="15" customHeight="1" x14ac:dyDescent="0.25">
      <c r="H813" s="70" t="str">
        <f>IF(G813="","",VLOOKUP(G813,ICondition!$A$2:$B$50, 2, 0))</f>
        <v/>
      </c>
      <c r="J813" s="70" t="str">
        <f>IFERROR(VLOOKUP(I813, LetterStyle!$A$2:$B$50, 2, 0),"")</f>
        <v/>
      </c>
      <c r="L813" s="70" t="str">
        <f>IFERROR(VLOOKUP(K813, LetterStyle!$A$2:$B$50, 2, 0),"")</f>
        <v/>
      </c>
      <c r="N813" s="70" t="str">
        <f>IFERROR(VLOOKUP(M813, LetterStyle!$A$2:$B$50, 2, 0),"")</f>
        <v/>
      </c>
      <c r="P813" s="70" t="str">
        <f>IFERROR(VLOOKUP(O813, LetterStyle!$A$2:$B$50, 2, 0),"")</f>
        <v/>
      </c>
    </row>
    <row r="814" spans="8:16" ht="15" customHeight="1" x14ac:dyDescent="0.25">
      <c r="H814" s="70" t="str">
        <f>IF(G814="","",VLOOKUP(G814,ICondition!$A$2:$B$50, 2, 0))</f>
        <v/>
      </c>
      <c r="J814" s="70" t="str">
        <f>IFERROR(VLOOKUP(I814, LetterStyle!$A$2:$B$50, 2, 0),"")</f>
        <v/>
      </c>
      <c r="L814" s="70" t="str">
        <f>IFERROR(VLOOKUP(K814, LetterStyle!$A$2:$B$50, 2, 0),"")</f>
        <v/>
      </c>
      <c r="N814" s="70" t="str">
        <f>IFERROR(VLOOKUP(M814, LetterStyle!$A$2:$B$50, 2, 0),"")</f>
        <v/>
      </c>
      <c r="P814" s="70" t="str">
        <f>IFERROR(VLOOKUP(O814, LetterStyle!$A$2:$B$50, 2, 0),"")</f>
        <v/>
      </c>
    </row>
    <row r="815" spans="8:16" ht="15" customHeight="1" x14ac:dyDescent="0.25">
      <c r="H815" s="70" t="str">
        <f>IF(G815="","",VLOOKUP(G815,ICondition!$A$2:$B$50, 2, 0))</f>
        <v/>
      </c>
      <c r="J815" s="70" t="str">
        <f>IFERROR(VLOOKUP(I815, LetterStyle!$A$2:$B$50, 2, 0),"")</f>
        <v/>
      </c>
      <c r="L815" s="70" t="str">
        <f>IFERROR(VLOOKUP(K815, LetterStyle!$A$2:$B$50, 2, 0),"")</f>
        <v/>
      </c>
      <c r="N815" s="70" t="str">
        <f>IFERROR(VLOOKUP(M815, LetterStyle!$A$2:$B$50, 2, 0),"")</f>
        <v/>
      </c>
      <c r="P815" s="70" t="str">
        <f>IFERROR(VLOOKUP(O815, LetterStyle!$A$2:$B$50, 2, 0),"")</f>
        <v/>
      </c>
    </row>
    <row r="816" spans="8:16" ht="15" customHeight="1" x14ac:dyDescent="0.25">
      <c r="H816" s="70" t="str">
        <f>IF(G816="","",VLOOKUP(G816,ICondition!$A$2:$B$50, 2, 0))</f>
        <v/>
      </c>
      <c r="J816" s="70" t="str">
        <f>IFERROR(VLOOKUP(I816, LetterStyle!$A$2:$B$50, 2, 0),"")</f>
        <v/>
      </c>
      <c r="L816" s="70" t="str">
        <f>IFERROR(VLOOKUP(K816, LetterStyle!$A$2:$B$50, 2, 0),"")</f>
        <v/>
      </c>
      <c r="N816" s="70" t="str">
        <f>IFERROR(VLOOKUP(M816, LetterStyle!$A$2:$B$50, 2, 0),"")</f>
        <v/>
      </c>
      <c r="P816" s="70" t="str">
        <f>IFERROR(VLOOKUP(O816, LetterStyle!$A$2:$B$50, 2, 0),"")</f>
        <v/>
      </c>
    </row>
    <row r="817" spans="8:16" ht="15" customHeight="1" x14ac:dyDescent="0.25">
      <c r="H817" s="70" t="str">
        <f>IF(G817="","",VLOOKUP(G817,ICondition!$A$2:$B$50, 2, 0))</f>
        <v/>
      </c>
      <c r="J817" s="70" t="str">
        <f>IFERROR(VLOOKUP(I817, LetterStyle!$A$2:$B$50, 2, 0),"")</f>
        <v/>
      </c>
      <c r="L817" s="70" t="str">
        <f>IFERROR(VLOOKUP(K817, LetterStyle!$A$2:$B$50, 2, 0),"")</f>
        <v/>
      </c>
      <c r="N817" s="70" t="str">
        <f>IFERROR(VLOOKUP(M817, LetterStyle!$A$2:$B$50, 2, 0),"")</f>
        <v/>
      </c>
      <c r="P817" s="70" t="str">
        <f>IFERROR(VLOOKUP(O817, LetterStyle!$A$2:$B$50, 2, 0),"")</f>
        <v/>
      </c>
    </row>
    <row r="818" spans="8:16" ht="15" customHeight="1" x14ac:dyDescent="0.25">
      <c r="H818" s="70" t="str">
        <f>IF(G818="","",VLOOKUP(G818,ICondition!$A$2:$B$50, 2, 0))</f>
        <v/>
      </c>
      <c r="J818" s="70" t="str">
        <f>IFERROR(VLOOKUP(I818, LetterStyle!$A$2:$B$50, 2, 0),"")</f>
        <v/>
      </c>
      <c r="L818" s="70" t="str">
        <f>IFERROR(VLOOKUP(K818, LetterStyle!$A$2:$B$50, 2, 0),"")</f>
        <v/>
      </c>
      <c r="N818" s="70" t="str">
        <f>IFERROR(VLOOKUP(M818, LetterStyle!$A$2:$B$50, 2, 0),"")</f>
        <v/>
      </c>
      <c r="P818" s="70" t="str">
        <f>IFERROR(VLOOKUP(O818, LetterStyle!$A$2:$B$50, 2, 0),"")</f>
        <v/>
      </c>
    </row>
    <row r="819" spans="8:16" ht="15" customHeight="1" x14ac:dyDescent="0.25">
      <c r="H819" s="70" t="str">
        <f>IF(G819="","",VLOOKUP(G819,ICondition!$A$2:$B$50, 2, 0))</f>
        <v/>
      </c>
      <c r="J819" s="70" t="str">
        <f>IFERROR(VLOOKUP(I819, LetterStyle!$A$2:$B$50, 2, 0),"")</f>
        <v/>
      </c>
      <c r="L819" s="70" t="str">
        <f>IFERROR(VLOOKUP(K819, LetterStyle!$A$2:$B$50, 2, 0),"")</f>
        <v/>
      </c>
      <c r="N819" s="70" t="str">
        <f>IFERROR(VLOOKUP(M819, LetterStyle!$A$2:$B$50, 2, 0),"")</f>
        <v/>
      </c>
      <c r="P819" s="70" t="str">
        <f>IFERROR(VLOOKUP(O819, LetterStyle!$A$2:$B$50, 2, 0),"")</f>
        <v/>
      </c>
    </row>
    <row r="820" spans="8:16" ht="15" customHeight="1" x14ac:dyDescent="0.25">
      <c r="H820" s="70" t="str">
        <f>IF(G820="","",VLOOKUP(G820,ICondition!$A$2:$B$50, 2, 0))</f>
        <v/>
      </c>
      <c r="J820" s="70" t="str">
        <f>IFERROR(VLOOKUP(I820, LetterStyle!$A$2:$B$50, 2, 0),"")</f>
        <v/>
      </c>
      <c r="L820" s="70" t="str">
        <f>IFERROR(VLOOKUP(K820, LetterStyle!$A$2:$B$50, 2, 0),"")</f>
        <v/>
      </c>
      <c r="N820" s="70" t="str">
        <f>IFERROR(VLOOKUP(M820, LetterStyle!$A$2:$B$50, 2, 0),"")</f>
        <v/>
      </c>
      <c r="P820" s="70" t="str">
        <f>IFERROR(VLOOKUP(O820, LetterStyle!$A$2:$B$50, 2, 0),"")</f>
        <v/>
      </c>
    </row>
    <row r="821" spans="8:16" ht="15" customHeight="1" x14ac:dyDescent="0.25">
      <c r="H821" s="70" t="str">
        <f>IF(G821="","",VLOOKUP(G821,ICondition!$A$2:$B$50, 2, 0))</f>
        <v/>
      </c>
      <c r="J821" s="70" t="str">
        <f>IFERROR(VLOOKUP(I821, LetterStyle!$A$2:$B$50, 2, 0),"")</f>
        <v/>
      </c>
      <c r="L821" s="70" t="str">
        <f>IFERROR(VLOOKUP(K821, LetterStyle!$A$2:$B$50, 2, 0),"")</f>
        <v/>
      </c>
      <c r="N821" s="70" t="str">
        <f>IFERROR(VLOOKUP(M821, LetterStyle!$A$2:$B$50, 2, 0),"")</f>
        <v/>
      </c>
      <c r="P821" s="70" t="str">
        <f>IFERROR(VLOOKUP(O821, LetterStyle!$A$2:$B$50, 2, 0),"")</f>
        <v/>
      </c>
    </row>
    <row r="822" spans="8:16" ht="15" customHeight="1" x14ac:dyDescent="0.25">
      <c r="H822" s="70" t="str">
        <f>IF(G822="","",VLOOKUP(G822,ICondition!$A$2:$B$50, 2, 0))</f>
        <v/>
      </c>
      <c r="J822" s="70" t="str">
        <f>IFERROR(VLOOKUP(I822, LetterStyle!$A$2:$B$50, 2, 0),"")</f>
        <v/>
      </c>
      <c r="L822" s="70" t="str">
        <f>IFERROR(VLOOKUP(K822, LetterStyle!$A$2:$B$50, 2, 0),"")</f>
        <v/>
      </c>
      <c r="N822" s="70" t="str">
        <f>IFERROR(VLOOKUP(M822, LetterStyle!$A$2:$B$50, 2, 0),"")</f>
        <v/>
      </c>
      <c r="P822" s="70" t="str">
        <f>IFERROR(VLOOKUP(O822, LetterStyle!$A$2:$B$50, 2, 0),"")</f>
        <v/>
      </c>
    </row>
    <row r="823" spans="8:16" ht="15" customHeight="1" x14ac:dyDescent="0.25">
      <c r="H823" s="70" t="str">
        <f>IF(G823="","",VLOOKUP(G823,ICondition!$A$2:$B$50, 2, 0))</f>
        <v/>
      </c>
      <c r="J823" s="70" t="str">
        <f>IFERROR(VLOOKUP(I823, LetterStyle!$A$2:$B$50, 2, 0),"")</f>
        <v/>
      </c>
      <c r="L823" s="70" t="str">
        <f>IFERROR(VLOOKUP(K823, LetterStyle!$A$2:$B$50, 2, 0),"")</f>
        <v/>
      </c>
      <c r="N823" s="70" t="str">
        <f>IFERROR(VLOOKUP(M823, LetterStyle!$A$2:$B$50, 2, 0),"")</f>
        <v/>
      </c>
      <c r="P823" s="70" t="str">
        <f>IFERROR(VLOOKUP(O823, LetterStyle!$A$2:$B$50, 2, 0),"")</f>
        <v/>
      </c>
    </row>
    <row r="824" spans="8:16" ht="15" customHeight="1" x14ac:dyDescent="0.25">
      <c r="H824" s="70" t="str">
        <f>IF(G824="","",VLOOKUP(G824,ICondition!$A$2:$B$50, 2, 0))</f>
        <v/>
      </c>
      <c r="J824" s="70" t="str">
        <f>IFERROR(VLOOKUP(I824, LetterStyle!$A$2:$B$50, 2, 0),"")</f>
        <v/>
      </c>
      <c r="L824" s="70" t="str">
        <f>IFERROR(VLOOKUP(K824, LetterStyle!$A$2:$B$50, 2, 0),"")</f>
        <v/>
      </c>
      <c r="N824" s="70" t="str">
        <f>IFERROR(VLOOKUP(M824, LetterStyle!$A$2:$B$50, 2, 0),"")</f>
        <v/>
      </c>
      <c r="P824" s="70" t="str">
        <f>IFERROR(VLOOKUP(O824, LetterStyle!$A$2:$B$50, 2, 0),"")</f>
        <v/>
      </c>
    </row>
    <row r="825" spans="8:16" ht="15" customHeight="1" x14ac:dyDescent="0.25">
      <c r="H825" s="70" t="str">
        <f>IF(G825="","",VLOOKUP(G825,ICondition!$A$2:$B$50, 2, 0))</f>
        <v/>
      </c>
      <c r="J825" s="70" t="str">
        <f>IFERROR(VLOOKUP(I825, LetterStyle!$A$2:$B$50, 2, 0),"")</f>
        <v/>
      </c>
      <c r="L825" s="70" t="str">
        <f>IFERROR(VLOOKUP(K825, LetterStyle!$A$2:$B$50, 2, 0),"")</f>
        <v/>
      </c>
      <c r="N825" s="70" t="str">
        <f>IFERROR(VLOOKUP(M825, LetterStyle!$A$2:$B$50, 2, 0),"")</f>
        <v/>
      </c>
      <c r="P825" s="70" t="str">
        <f>IFERROR(VLOOKUP(O825, LetterStyle!$A$2:$B$50, 2, 0),"")</f>
        <v/>
      </c>
    </row>
    <row r="826" spans="8:16" ht="15" customHeight="1" x14ac:dyDescent="0.25">
      <c r="H826" s="70" t="str">
        <f>IF(G826="","",VLOOKUP(G826,ICondition!$A$2:$B$50, 2, 0))</f>
        <v/>
      </c>
      <c r="J826" s="70" t="str">
        <f>IFERROR(VLOOKUP(I826, LetterStyle!$A$2:$B$50, 2, 0),"")</f>
        <v/>
      </c>
      <c r="L826" s="70" t="str">
        <f>IFERROR(VLOOKUP(K826, LetterStyle!$A$2:$B$50, 2, 0),"")</f>
        <v/>
      </c>
      <c r="N826" s="70" t="str">
        <f>IFERROR(VLOOKUP(M826, LetterStyle!$A$2:$B$50, 2, 0),"")</f>
        <v/>
      </c>
      <c r="P826" s="70" t="str">
        <f>IFERROR(VLOOKUP(O826, LetterStyle!$A$2:$B$50, 2, 0),"")</f>
        <v/>
      </c>
    </row>
    <row r="827" spans="8:16" ht="15" customHeight="1" x14ac:dyDescent="0.25">
      <c r="H827" s="70" t="str">
        <f>IF(G827="","",VLOOKUP(G827,ICondition!$A$2:$B$50, 2, 0))</f>
        <v/>
      </c>
      <c r="J827" s="70" t="str">
        <f>IFERROR(VLOOKUP(I827, LetterStyle!$A$2:$B$50, 2, 0),"")</f>
        <v/>
      </c>
      <c r="L827" s="70" t="str">
        <f>IFERROR(VLOOKUP(K827, LetterStyle!$A$2:$B$50, 2, 0),"")</f>
        <v/>
      </c>
      <c r="N827" s="70" t="str">
        <f>IFERROR(VLOOKUP(M827, LetterStyle!$A$2:$B$50, 2, 0),"")</f>
        <v/>
      </c>
      <c r="P827" s="70" t="str">
        <f>IFERROR(VLOOKUP(O827, LetterStyle!$A$2:$B$50, 2, 0),"")</f>
        <v/>
      </c>
    </row>
    <row r="828" spans="8:16" ht="15" customHeight="1" x14ac:dyDescent="0.25">
      <c r="H828" s="70" t="str">
        <f>IF(G828="","",VLOOKUP(G828,ICondition!$A$2:$B$50, 2, 0))</f>
        <v/>
      </c>
      <c r="J828" s="70" t="str">
        <f>IFERROR(VLOOKUP(I828, LetterStyle!$A$2:$B$50, 2, 0),"")</f>
        <v/>
      </c>
      <c r="L828" s="70" t="str">
        <f>IFERROR(VLOOKUP(K828, LetterStyle!$A$2:$B$50, 2, 0),"")</f>
        <v/>
      </c>
      <c r="N828" s="70" t="str">
        <f>IFERROR(VLOOKUP(M828, LetterStyle!$A$2:$B$50, 2, 0),"")</f>
        <v/>
      </c>
      <c r="P828" s="70" t="str">
        <f>IFERROR(VLOOKUP(O828, LetterStyle!$A$2:$B$50, 2, 0),"")</f>
        <v/>
      </c>
    </row>
    <row r="829" spans="8:16" ht="15" customHeight="1" x14ac:dyDescent="0.25">
      <c r="H829" s="70" t="str">
        <f>IF(G829="","",VLOOKUP(G829,ICondition!$A$2:$B$50, 2, 0))</f>
        <v/>
      </c>
      <c r="J829" s="70" t="str">
        <f>IFERROR(VLOOKUP(I829, LetterStyle!$A$2:$B$50, 2, 0),"")</f>
        <v/>
      </c>
      <c r="L829" s="70" t="str">
        <f>IFERROR(VLOOKUP(K829, LetterStyle!$A$2:$B$50, 2, 0),"")</f>
        <v/>
      </c>
      <c r="N829" s="70" t="str">
        <f>IFERROR(VLOOKUP(M829, LetterStyle!$A$2:$B$50, 2, 0),"")</f>
        <v/>
      </c>
      <c r="P829" s="70" t="str">
        <f>IFERROR(VLOOKUP(O829, LetterStyle!$A$2:$B$50, 2, 0),"")</f>
        <v/>
      </c>
    </row>
    <row r="830" spans="8:16" ht="15" customHeight="1" x14ac:dyDescent="0.25">
      <c r="H830" s="70" t="str">
        <f>IF(G830="","",VLOOKUP(G830,ICondition!$A$2:$B$50, 2, 0))</f>
        <v/>
      </c>
      <c r="J830" s="70" t="str">
        <f>IFERROR(VLOOKUP(I830, LetterStyle!$A$2:$B$50, 2, 0),"")</f>
        <v/>
      </c>
      <c r="L830" s="70" t="str">
        <f>IFERROR(VLOOKUP(K830, LetterStyle!$A$2:$B$50, 2, 0),"")</f>
        <v/>
      </c>
      <c r="N830" s="70" t="str">
        <f>IFERROR(VLOOKUP(M830, LetterStyle!$A$2:$B$50, 2, 0),"")</f>
        <v/>
      </c>
      <c r="P830" s="70" t="str">
        <f>IFERROR(VLOOKUP(O830, LetterStyle!$A$2:$B$50, 2, 0),"")</f>
        <v/>
      </c>
    </row>
    <row r="831" spans="8:16" ht="15" customHeight="1" x14ac:dyDescent="0.25">
      <c r="H831" s="70" t="str">
        <f>IF(G831="","",VLOOKUP(G831,ICondition!$A$2:$B$50, 2, 0))</f>
        <v/>
      </c>
      <c r="J831" s="70" t="str">
        <f>IFERROR(VLOOKUP(I831, LetterStyle!$A$2:$B$50, 2, 0),"")</f>
        <v/>
      </c>
      <c r="L831" s="70" t="str">
        <f>IFERROR(VLOOKUP(K831, LetterStyle!$A$2:$B$50, 2, 0),"")</f>
        <v/>
      </c>
      <c r="N831" s="70" t="str">
        <f>IFERROR(VLOOKUP(M831, LetterStyle!$A$2:$B$50, 2, 0),"")</f>
        <v/>
      </c>
      <c r="P831" s="70" t="str">
        <f>IFERROR(VLOOKUP(O831, LetterStyle!$A$2:$B$50, 2, 0),"")</f>
        <v/>
      </c>
    </row>
    <row r="832" spans="8:16" ht="15" customHeight="1" x14ac:dyDescent="0.25">
      <c r="H832" s="70" t="str">
        <f>IF(G832="","",VLOOKUP(G832,ICondition!$A$2:$B$50, 2, 0))</f>
        <v/>
      </c>
      <c r="J832" s="70" t="str">
        <f>IFERROR(VLOOKUP(I832, LetterStyle!$A$2:$B$50, 2, 0),"")</f>
        <v/>
      </c>
      <c r="L832" s="70" t="str">
        <f>IFERROR(VLOOKUP(K832, LetterStyle!$A$2:$B$50, 2, 0),"")</f>
        <v/>
      </c>
      <c r="N832" s="70" t="str">
        <f>IFERROR(VLOOKUP(M832, LetterStyle!$A$2:$B$50, 2, 0),"")</f>
        <v/>
      </c>
      <c r="P832" s="70" t="str">
        <f>IFERROR(VLOOKUP(O832, LetterStyle!$A$2:$B$50, 2, 0),"")</f>
        <v/>
      </c>
    </row>
    <row r="833" spans="8:16" ht="15" customHeight="1" x14ac:dyDescent="0.25">
      <c r="H833" s="70" t="str">
        <f>IF(G833="","",VLOOKUP(G833,ICondition!$A$2:$B$50, 2, 0))</f>
        <v/>
      </c>
      <c r="J833" s="70" t="str">
        <f>IFERROR(VLOOKUP(I833, LetterStyle!$A$2:$B$50, 2, 0),"")</f>
        <v/>
      </c>
      <c r="L833" s="70" t="str">
        <f>IFERROR(VLOOKUP(K833, LetterStyle!$A$2:$B$50, 2, 0),"")</f>
        <v/>
      </c>
      <c r="N833" s="70" t="str">
        <f>IFERROR(VLOOKUP(M833, LetterStyle!$A$2:$B$50, 2, 0),"")</f>
        <v/>
      </c>
      <c r="P833" s="70" t="str">
        <f>IFERROR(VLOOKUP(O833, LetterStyle!$A$2:$B$50, 2, 0),"")</f>
        <v/>
      </c>
    </row>
    <row r="834" spans="8:16" ht="15" customHeight="1" x14ac:dyDescent="0.25">
      <c r="H834" s="70" t="str">
        <f>IF(G834="","",VLOOKUP(G834,ICondition!$A$2:$B$50, 2, 0))</f>
        <v/>
      </c>
      <c r="J834" s="70" t="str">
        <f>IFERROR(VLOOKUP(I834, LetterStyle!$A$2:$B$50, 2, 0),"")</f>
        <v/>
      </c>
      <c r="L834" s="70" t="str">
        <f>IFERROR(VLOOKUP(K834, LetterStyle!$A$2:$B$50, 2, 0),"")</f>
        <v/>
      </c>
      <c r="N834" s="70" t="str">
        <f>IFERROR(VLOOKUP(M834, LetterStyle!$A$2:$B$50, 2, 0),"")</f>
        <v/>
      </c>
      <c r="P834" s="70" t="str">
        <f>IFERROR(VLOOKUP(O834, LetterStyle!$A$2:$B$50, 2, 0),"")</f>
        <v/>
      </c>
    </row>
    <row r="835" spans="8:16" ht="15" customHeight="1" x14ac:dyDescent="0.25">
      <c r="H835" s="70" t="str">
        <f>IF(G835="","",VLOOKUP(G835,ICondition!$A$2:$B$50, 2, 0))</f>
        <v/>
      </c>
      <c r="J835" s="70" t="str">
        <f>IFERROR(VLOOKUP(I835, LetterStyle!$A$2:$B$50, 2, 0),"")</f>
        <v/>
      </c>
      <c r="L835" s="70" t="str">
        <f>IFERROR(VLOOKUP(K835, LetterStyle!$A$2:$B$50, 2, 0),"")</f>
        <v/>
      </c>
      <c r="N835" s="70" t="str">
        <f>IFERROR(VLOOKUP(M835, LetterStyle!$A$2:$B$50, 2, 0),"")</f>
        <v/>
      </c>
      <c r="P835" s="70" t="str">
        <f>IFERROR(VLOOKUP(O835, LetterStyle!$A$2:$B$50, 2, 0),"")</f>
        <v/>
      </c>
    </row>
    <row r="836" spans="8:16" ht="15" customHeight="1" x14ac:dyDescent="0.25">
      <c r="H836" s="70" t="str">
        <f>IF(G836="","",VLOOKUP(G836,ICondition!$A$2:$B$50, 2, 0))</f>
        <v/>
      </c>
      <c r="J836" s="70" t="str">
        <f>IFERROR(VLOOKUP(I836, LetterStyle!$A$2:$B$50, 2, 0),"")</f>
        <v/>
      </c>
      <c r="L836" s="70" t="str">
        <f>IFERROR(VLOOKUP(K836, LetterStyle!$A$2:$B$50, 2, 0),"")</f>
        <v/>
      </c>
      <c r="N836" s="70" t="str">
        <f>IFERROR(VLOOKUP(M836, LetterStyle!$A$2:$B$50, 2, 0),"")</f>
        <v/>
      </c>
      <c r="P836" s="70" t="str">
        <f>IFERROR(VLOOKUP(O836, LetterStyle!$A$2:$B$50, 2, 0),"")</f>
        <v/>
      </c>
    </row>
    <row r="837" spans="8:16" ht="15" customHeight="1" x14ac:dyDescent="0.25">
      <c r="H837" s="70" t="str">
        <f>IF(G837="","",VLOOKUP(G837,ICondition!$A$2:$B$50, 2, 0))</f>
        <v/>
      </c>
      <c r="J837" s="70" t="str">
        <f>IFERROR(VLOOKUP(I837, LetterStyle!$A$2:$B$50, 2, 0),"")</f>
        <v/>
      </c>
      <c r="L837" s="70" t="str">
        <f>IFERROR(VLOOKUP(K837, LetterStyle!$A$2:$B$50, 2, 0),"")</f>
        <v/>
      </c>
      <c r="N837" s="70" t="str">
        <f>IFERROR(VLOOKUP(M837, LetterStyle!$A$2:$B$50, 2, 0),"")</f>
        <v/>
      </c>
      <c r="P837" s="70" t="str">
        <f>IFERROR(VLOOKUP(O837, LetterStyle!$A$2:$B$50, 2, 0),"")</f>
        <v/>
      </c>
    </row>
    <row r="838" spans="8:16" ht="15" customHeight="1" x14ac:dyDescent="0.25">
      <c r="H838" s="70" t="str">
        <f>IF(G838="","",VLOOKUP(G838,ICondition!$A$2:$B$50, 2, 0))</f>
        <v/>
      </c>
      <c r="J838" s="70" t="str">
        <f>IFERROR(VLOOKUP(I838, LetterStyle!$A$2:$B$50, 2, 0),"")</f>
        <v/>
      </c>
      <c r="L838" s="70" t="str">
        <f>IFERROR(VLOOKUP(K838, LetterStyle!$A$2:$B$50, 2, 0),"")</f>
        <v/>
      </c>
      <c r="N838" s="70" t="str">
        <f>IFERROR(VLOOKUP(M838, LetterStyle!$A$2:$B$50, 2, 0),"")</f>
        <v/>
      </c>
      <c r="P838" s="70" t="str">
        <f>IFERROR(VLOOKUP(O838, LetterStyle!$A$2:$B$50, 2, 0),"")</f>
        <v/>
      </c>
    </row>
    <row r="839" spans="8:16" ht="15" customHeight="1" x14ac:dyDescent="0.25">
      <c r="H839" s="70" t="str">
        <f>IF(G839="","",VLOOKUP(G839,ICondition!$A$2:$B$50, 2, 0))</f>
        <v/>
      </c>
      <c r="J839" s="70" t="str">
        <f>IFERROR(VLOOKUP(I839, LetterStyle!$A$2:$B$50, 2, 0),"")</f>
        <v/>
      </c>
      <c r="L839" s="70" t="str">
        <f>IFERROR(VLOOKUP(K839, LetterStyle!$A$2:$B$50, 2, 0),"")</f>
        <v/>
      </c>
      <c r="N839" s="70" t="str">
        <f>IFERROR(VLOOKUP(M839, LetterStyle!$A$2:$B$50, 2, 0),"")</f>
        <v/>
      </c>
      <c r="P839" s="70" t="str">
        <f>IFERROR(VLOOKUP(O839, LetterStyle!$A$2:$B$50, 2, 0),"")</f>
        <v/>
      </c>
    </row>
    <row r="840" spans="8:16" ht="15" customHeight="1" x14ac:dyDescent="0.25">
      <c r="H840" s="70" t="str">
        <f>IF(G840="","",VLOOKUP(G840,ICondition!$A$2:$B$50, 2, 0))</f>
        <v/>
      </c>
      <c r="J840" s="70" t="str">
        <f>IFERROR(VLOOKUP(I840, LetterStyle!$A$2:$B$50, 2, 0),"")</f>
        <v/>
      </c>
      <c r="L840" s="70" t="str">
        <f>IFERROR(VLOOKUP(K840, LetterStyle!$A$2:$B$50, 2, 0),"")</f>
        <v/>
      </c>
      <c r="N840" s="70" t="str">
        <f>IFERROR(VLOOKUP(M840, LetterStyle!$A$2:$B$50, 2, 0),"")</f>
        <v/>
      </c>
      <c r="P840" s="70" t="str">
        <f>IFERROR(VLOOKUP(O840, LetterStyle!$A$2:$B$50, 2, 0),"")</f>
        <v/>
      </c>
    </row>
    <row r="841" spans="8:16" ht="15" customHeight="1" x14ac:dyDescent="0.25">
      <c r="H841" s="70" t="str">
        <f>IF(G841="","",VLOOKUP(G841,ICondition!$A$2:$B$50, 2, 0))</f>
        <v/>
      </c>
      <c r="J841" s="70" t="str">
        <f>IFERROR(VLOOKUP(I841, LetterStyle!$A$2:$B$50, 2, 0),"")</f>
        <v/>
      </c>
      <c r="L841" s="70" t="str">
        <f>IFERROR(VLOOKUP(K841, LetterStyle!$A$2:$B$50, 2, 0),"")</f>
        <v/>
      </c>
      <c r="N841" s="70" t="str">
        <f>IFERROR(VLOOKUP(M841, LetterStyle!$A$2:$B$50, 2, 0),"")</f>
        <v/>
      </c>
      <c r="P841" s="70" t="str">
        <f>IFERROR(VLOOKUP(O841, LetterStyle!$A$2:$B$50, 2, 0),"")</f>
        <v/>
      </c>
    </row>
    <row r="842" spans="8:16" ht="15" customHeight="1" x14ac:dyDescent="0.25">
      <c r="H842" s="70" t="str">
        <f>IF(G842="","",VLOOKUP(G842,ICondition!$A$2:$B$50, 2, 0))</f>
        <v/>
      </c>
      <c r="J842" s="70" t="str">
        <f>IFERROR(VLOOKUP(I842, LetterStyle!$A$2:$B$50, 2, 0),"")</f>
        <v/>
      </c>
      <c r="L842" s="70" t="str">
        <f>IFERROR(VLOOKUP(K842, LetterStyle!$A$2:$B$50, 2, 0),"")</f>
        <v/>
      </c>
      <c r="N842" s="70" t="str">
        <f>IFERROR(VLOOKUP(M842, LetterStyle!$A$2:$B$50, 2, 0),"")</f>
        <v/>
      </c>
      <c r="P842" s="70" t="str">
        <f>IFERROR(VLOOKUP(O842, LetterStyle!$A$2:$B$50, 2, 0),"")</f>
        <v/>
      </c>
    </row>
    <row r="843" spans="8:16" ht="15" customHeight="1" x14ac:dyDescent="0.25">
      <c r="H843" s="70" t="str">
        <f>IF(G843="","",VLOOKUP(G843,ICondition!$A$2:$B$50, 2, 0))</f>
        <v/>
      </c>
      <c r="J843" s="70" t="str">
        <f>IFERROR(VLOOKUP(I843, LetterStyle!$A$2:$B$50, 2, 0),"")</f>
        <v/>
      </c>
      <c r="L843" s="70" t="str">
        <f>IFERROR(VLOOKUP(K843, LetterStyle!$A$2:$B$50, 2, 0),"")</f>
        <v/>
      </c>
      <c r="N843" s="70" t="str">
        <f>IFERROR(VLOOKUP(M843, LetterStyle!$A$2:$B$50, 2, 0),"")</f>
        <v/>
      </c>
      <c r="P843" s="70" t="str">
        <f>IFERROR(VLOOKUP(O843, LetterStyle!$A$2:$B$50, 2, 0),"")</f>
        <v/>
      </c>
    </row>
    <row r="844" spans="8:16" ht="15" customHeight="1" x14ac:dyDescent="0.25">
      <c r="H844" s="70" t="str">
        <f>IF(G844="","",VLOOKUP(G844,ICondition!$A$2:$B$50, 2, 0))</f>
        <v/>
      </c>
      <c r="J844" s="70" t="str">
        <f>IFERROR(VLOOKUP(I844, LetterStyle!$A$2:$B$50, 2, 0),"")</f>
        <v/>
      </c>
      <c r="L844" s="70" t="str">
        <f>IFERROR(VLOOKUP(K844, LetterStyle!$A$2:$B$50, 2, 0),"")</f>
        <v/>
      </c>
      <c r="N844" s="70" t="str">
        <f>IFERROR(VLOOKUP(M844, LetterStyle!$A$2:$B$50, 2, 0),"")</f>
        <v/>
      </c>
      <c r="P844" s="70" t="str">
        <f>IFERROR(VLOOKUP(O844, LetterStyle!$A$2:$B$50, 2, 0),"")</f>
        <v/>
      </c>
    </row>
    <row r="845" spans="8:16" ht="15" customHeight="1" x14ac:dyDescent="0.25">
      <c r="H845" s="70" t="str">
        <f>IF(G845="","",VLOOKUP(G845,ICondition!$A$2:$B$50, 2, 0))</f>
        <v/>
      </c>
      <c r="J845" s="70" t="str">
        <f>IFERROR(VLOOKUP(I845, LetterStyle!$A$2:$B$50, 2, 0),"")</f>
        <v/>
      </c>
      <c r="L845" s="70" t="str">
        <f>IFERROR(VLOOKUP(K845, LetterStyle!$A$2:$B$50, 2, 0),"")</f>
        <v/>
      </c>
      <c r="N845" s="70" t="str">
        <f>IFERROR(VLOOKUP(M845, LetterStyle!$A$2:$B$50, 2, 0),"")</f>
        <v/>
      </c>
      <c r="P845" s="70" t="str">
        <f>IFERROR(VLOOKUP(O845, LetterStyle!$A$2:$B$50, 2, 0),"")</f>
        <v/>
      </c>
    </row>
    <row r="846" spans="8:16" ht="15" customHeight="1" x14ac:dyDescent="0.25">
      <c r="H846" s="70" t="str">
        <f>IF(G846="","",VLOOKUP(G846,ICondition!$A$2:$B$50, 2, 0))</f>
        <v/>
      </c>
      <c r="J846" s="70" t="str">
        <f>IFERROR(VLOOKUP(I846, LetterStyle!$A$2:$B$50, 2, 0),"")</f>
        <v/>
      </c>
      <c r="L846" s="70" t="str">
        <f>IFERROR(VLOOKUP(K846, LetterStyle!$A$2:$B$50, 2, 0),"")</f>
        <v/>
      </c>
      <c r="N846" s="70" t="str">
        <f>IFERROR(VLOOKUP(M846, LetterStyle!$A$2:$B$50, 2, 0),"")</f>
        <v/>
      </c>
      <c r="P846" s="70" t="str">
        <f>IFERROR(VLOOKUP(O846, LetterStyle!$A$2:$B$50, 2, 0),"")</f>
        <v/>
      </c>
    </row>
    <row r="847" spans="8:16" ht="15" customHeight="1" x14ac:dyDescent="0.25">
      <c r="H847" s="70" t="str">
        <f>IF(G847="","",VLOOKUP(G847,ICondition!$A$2:$B$50, 2, 0))</f>
        <v/>
      </c>
      <c r="J847" s="70" t="str">
        <f>IFERROR(VLOOKUP(I847, LetterStyle!$A$2:$B$50, 2, 0),"")</f>
        <v/>
      </c>
      <c r="L847" s="70" t="str">
        <f>IFERROR(VLOOKUP(K847, LetterStyle!$A$2:$B$50, 2, 0),"")</f>
        <v/>
      </c>
      <c r="N847" s="70" t="str">
        <f>IFERROR(VLOOKUP(M847, LetterStyle!$A$2:$B$50, 2, 0),"")</f>
        <v/>
      </c>
      <c r="P847" s="70" t="str">
        <f>IFERROR(VLOOKUP(O847, LetterStyle!$A$2:$B$50, 2, 0),"")</f>
        <v/>
      </c>
    </row>
    <row r="848" spans="8:16" ht="15" customHeight="1" x14ac:dyDescent="0.25">
      <c r="H848" s="70" t="str">
        <f>IF(G848="","",VLOOKUP(G848,ICondition!$A$2:$B$50, 2, 0))</f>
        <v/>
      </c>
      <c r="J848" s="70" t="str">
        <f>IFERROR(VLOOKUP(I848, LetterStyle!$A$2:$B$50, 2, 0),"")</f>
        <v/>
      </c>
      <c r="L848" s="70" t="str">
        <f>IFERROR(VLOOKUP(K848, LetterStyle!$A$2:$B$50, 2, 0),"")</f>
        <v/>
      </c>
      <c r="N848" s="70" t="str">
        <f>IFERROR(VLOOKUP(M848, LetterStyle!$A$2:$B$50, 2, 0),"")</f>
        <v/>
      </c>
      <c r="P848" s="70" t="str">
        <f>IFERROR(VLOOKUP(O848, LetterStyle!$A$2:$B$50, 2, 0),"")</f>
        <v/>
      </c>
    </row>
    <row r="849" spans="8:16" ht="15" customHeight="1" x14ac:dyDescent="0.25">
      <c r="H849" s="70" t="str">
        <f>IF(G849="","",VLOOKUP(G849,ICondition!$A$2:$B$50, 2, 0))</f>
        <v/>
      </c>
      <c r="J849" s="70" t="str">
        <f>IFERROR(VLOOKUP(I849, LetterStyle!$A$2:$B$50, 2, 0),"")</f>
        <v/>
      </c>
      <c r="L849" s="70" t="str">
        <f>IFERROR(VLOOKUP(K849, LetterStyle!$A$2:$B$50, 2, 0),"")</f>
        <v/>
      </c>
      <c r="N849" s="70" t="str">
        <f>IFERROR(VLOOKUP(M849, LetterStyle!$A$2:$B$50, 2, 0),"")</f>
        <v/>
      </c>
      <c r="P849" s="70" t="str">
        <f>IFERROR(VLOOKUP(O849, LetterStyle!$A$2:$B$50, 2, 0),"")</f>
        <v/>
      </c>
    </row>
    <row r="850" spans="8:16" ht="15" customHeight="1" x14ac:dyDescent="0.25">
      <c r="H850" s="70" t="str">
        <f>IF(G850="","",VLOOKUP(G850,ICondition!$A$2:$B$50, 2, 0))</f>
        <v/>
      </c>
      <c r="J850" s="70" t="str">
        <f>IFERROR(VLOOKUP(I850, LetterStyle!$A$2:$B$50, 2, 0),"")</f>
        <v/>
      </c>
      <c r="L850" s="70" t="str">
        <f>IFERROR(VLOOKUP(K850, LetterStyle!$A$2:$B$50, 2, 0),"")</f>
        <v/>
      </c>
      <c r="N850" s="70" t="str">
        <f>IFERROR(VLOOKUP(M850, LetterStyle!$A$2:$B$50, 2, 0),"")</f>
        <v/>
      </c>
      <c r="P850" s="70" t="str">
        <f>IFERROR(VLOOKUP(O850, LetterStyle!$A$2:$B$50, 2, 0),"")</f>
        <v/>
      </c>
    </row>
    <row r="851" spans="8:16" ht="15" customHeight="1" x14ac:dyDescent="0.25">
      <c r="H851" s="70" t="str">
        <f>IF(G851="","",VLOOKUP(G851,ICondition!$A$2:$B$50, 2, 0))</f>
        <v/>
      </c>
      <c r="J851" s="70" t="str">
        <f>IFERROR(VLOOKUP(I851, LetterStyle!$A$2:$B$50, 2, 0),"")</f>
        <v/>
      </c>
      <c r="L851" s="70" t="str">
        <f>IFERROR(VLOOKUP(K851, LetterStyle!$A$2:$B$50, 2, 0),"")</f>
        <v/>
      </c>
      <c r="N851" s="70" t="str">
        <f>IFERROR(VLOOKUP(M851, LetterStyle!$A$2:$B$50, 2, 0),"")</f>
        <v/>
      </c>
      <c r="P851" s="70" t="str">
        <f>IFERROR(VLOOKUP(O851, LetterStyle!$A$2:$B$50, 2, 0),"")</f>
        <v/>
      </c>
    </row>
    <row r="852" spans="8:16" ht="15" customHeight="1" x14ac:dyDescent="0.25">
      <c r="H852" s="70" t="str">
        <f>IF(G852="","",VLOOKUP(G852,ICondition!$A$2:$B$50, 2, 0))</f>
        <v/>
      </c>
      <c r="J852" s="70" t="str">
        <f>IFERROR(VLOOKUP(I852, LetterStyle!$A$2:$B$50, 2, 0),"")</f>
        <v/>
      </c>
      <c r="L852" s="70" t="str">
        <f>IFERROR(VLOOKUP(K852, LetterStyle!$A$2:$B$50, 2, 0),"")</f>
        <v/>
      </c>
      <c r="N852" s="70" t="str">
        <f>IFERROR(VLOOKUP(M852, LetterStyle!$A$2:$B$50, 2, 0),"")</f>
        <v/>
      </c>
      <c r="P852" s="70" t="str">
        <f>IFERROR(VLOOKUP(O852, LetterStyle!$A$2:$B$50, 2, 0),"")</f>
        <v/>
      </c>
    </row>
    <row r="853" spans="8:16" ht="15" customHeight="1" x14ac:dyDescent="0.25">
      <c r="H853" s="70" t="str">
        <f>IF(G853="","",VLOOKUP(G853,ICondition!$A$2:$B$50, 2, 0))</f>
        <v/>
      </c>
      <c r="J853" s="70" t="str">
        <f>IFERROR(VLOOKUP(I853, LetterStyle!$A$2:$B$50, 2, 0),"")</f>
        <v/>
      </c>
      <c r="L853" s="70" t="str">
        <f>IFERROR(VLOOKUP(K853, LetterStyle!$A$2:$B$50, 2, 0),"")</f>
        <v/>
      </c>
      <c r="N853" s="70" t="str">
        <f>IFERROR(VLOOKUP(M853, LetterStyle!$A$2:$B$50, 2, 0),"")</f>
        <v/>
      </c>
      <c r="P853" s="70" t="str">
        <f>IFERROR(VLOOKUP(O853, LetterStyle!$A$2:$B$50, 2, 0),"")</f>
        <v/>
      </c>
    </row>
    <row r="854" spans="8:16" ht="15" customHeight="1" x14ac:dyDescent="0.25">
      <c r="H854" s="70" t="str">
        <f>IF(G854="","",VLOOKUP(G854,ICondition!$A$2:$B$50, 2, 0))</f>
        <v/>
      </c>
      <c r="J854" s="70" t="str">
        <f>IFERROR(VLOOKUP(I854, LetterStyle!$A$2:$B$50, 2, 0),"")</f>
        <v/>
      </c>
      <c r="L854" s="70" t="str">
        <f>IFERROR(VLOOKUP(K854, LetterStyle!$A$2:$B$50, 2, 0),"")</f>
        <v/>
      </c>
      <c r="N854" s="70" t="str">
        <f>IFERROR(VLOOKUP(M854, LetterStyle!$A$2:$B$50, 2, 0),"")</f>
        <v/>
      </c>
      <c r="P854" s="70" t="str">
        <f>IFERROR(VLOOKUP(O854, LetterStyle!$A$2:$B$50, 2, 0),"")</f>
        <v/>
      </c>
    </row>
    <row r="855" spans="8:16" ht="15" customHeight="1" x14ac:dyDescent="0.25">
      <c r="H855" s="70" t="str">
        <f>IF(G855="","",VLOOKUP(G855,ICondition!$A$2:$B$50, 2, 0))</f>
        <v/>
      </c>
      <c r="J855" s="70" t="str">
        <f>IFERROR(VLOOKUP(I855, LetterStyle!$A$2:$B$50, 2, 0),"")</f>
        <v/>
      </c>
      <c r="L855" s="70" t="str">
        <f>IFERROR(VLOOKUP(K855, LetterStyle!$A$2:$B$50, 2, 0),"")</f>
        <v/>
      </c>
      <c r="N855" s="70" t="str">
        <f>IFERROR(VLOOKUP(M855, LetterStyle!$A$2:$B$50, 2, 0),"")</f>
        <v/>
      </c>
      <c r="P855" s="70" t="str">
        <f>IFERROR(VLOOKUP(O855, LetterStyle!$A$2:$B$50, 2, 0),"")</f>
        <v/>
      </c>
    </row>
    <row r="856" spans="8:16" ht="15" customHeight="1" x14ac:dyDescent="0.25">
      <c r="H856" s="70" t="str">
        <f>IF(G856="","",VLOOKUP(G856,ICondition!$A$2:$B$50, 2, 0))</f>
        <v/>
      </c>
      <c r="J856" s="70" t="str">
        <f>IFERROR(VLOOKUP(I856, LetterStyle!$A$2:$B$50, 2, 0),"")</f>
        <v/>
      </c>
      <c r="L856" s="70" t="str">
        <f>IFERROR(VLOOKUP(K856, LetterStyle!$A$2:$B$50, 2, 0),"")</f>
        <v/>
      </c>
      <c r="N856" s="70" t="str">
        <f>IFERROR(VLOOKUP(M856, LetterStyle!$A$2:$B$50, 2, 0),"")</f>
        <v/>
      </c>
      <c r="P856" s="70" t="str">
        <f>IFERROR(VLOOKUP(O856, LetterStyle!$A$2:$B$50, 2, 0),"")</f>
        <v/>
      </c>
    </row>
    <row r="857" spans="8:16" ht="15" customHeight="1" x14ac:dyDescent="0.25">
      <c r="H857" s="70" t="str">
        <f>IF(G857="","",VLOOKUP(G857,ICondition!$A$2:$B$50, 2, 0))</f>
        <v/>
      </c>
      <c r="J857" s="70" t="str">
        <f>IFERROR(VLOOKUP(I857, LetterStyle!$A$2:$B$50, 2, 0),"")</f>
        <v/>
      </c>
      <c r="L857" s="70" t="str">
        <f>IFERROR(VLOOKUP(K857, LetterStyle!$A$2:$B$50, 2, 0),"")</f>
        <v/>
      </c>
      <c r="N857" s="70" t="str">
        <f>IFERROR(VLOOKUP(M857, LetterStyle!$A$2:$B$50, 2, 0),"")</f>
        <v/>
      </c>
      <c r="P857" s="70" t="str">
        <f>IFERROR(VLOOKUP(O857, LetterStyle!$A$2:$B$50, 2, 0),"")</f>
        <v/>
      </c>
    </row>
    <row r="858" spans="8:16" ht="15" customHeight="1" x14ac:dyDescent="0.25">
      <c r="H858" s="70" t="str">
        <f>IF(G858="","",VLOOKUP(G858,ICondition!$A$2:$B$50, 2, 0))</f>
        <v/>
      </c>
      <c r="J858" s="70" t="str">
        <f>IFERROR(VLOOKUP(I858, LetterStyle!$A$2:$B$50, 2, 0),"")</f>
        <v/>
      </c>
      <c r="L858" s="70" t="str">
        <f>IFERROR(VLOOKUP(K858, LetterStyle!$A$2:$B$50, 2, 0),"")</f>
        <v/>
      </c>
      <c r="N858" s="70" t="str">
        <f>IFERROR(VLOOKUP(M858, LetterStyle!$A$2:$B$50, 2, 0),"")</f>
        <v/>
      </c>
      <c r="P858" s="70" t="str">
        <f>IFERROR(VLOOKUP(O858, LetterStyle!$A$2:$B$50, 2, 0),"")</f>
        <v/>
      </c>
    </row>
    <row r="859" spans="8:16" ht="15" customHeight="1" x14ac:dyDescent="0.25">
      <c r="H859" s="70" t="str">
        <f>IF(G859="","",VLOOKUP(G859,ICondition!$A$2:$B$50, 2, 0))</f>
        <v/>
      </c>
      <c r="J859" s="70" t="str">
        <f>IFERROR(VLOOKUP(I859, LetterStyle!$A$2:$B$50, 2, 0),"")</f>
        <v/>
      </c>
      <c r="L859" s="70" t="str">
        <f>IFERROR(VLOOKUP(K859, LetterStyle!$A$2:$B$50, 2, 0),"")</f>
        <v/>
      </c>
      <c r="N859" s="70" t="str">
        <f>IFERROR(VLOOKUP(M859, LetterStyle!$A$2:$B$50, 2, 0),"")</f>
        <v/>
      </c>
      <c r="P859" s="70" t="str">
        <f>IFERROR(VLOOKUP(O859, LetterStyle!$A$2:$B$50, 2, 0),"")</f>
        <v/>
      </c>
    </row>
    <row r="860" spans="8:16" ht="15" customHeight="1" x14ac:dyDescent="0.25">
      <c r="H860" s="70" t="str">
        <f>IF(G860="","",VLOOKUP(G860,ICondition!$A$2:$B$50, 2, 0))</f>
        <v/>
      </c>
      <c r="J860" s="70" t="str">
        <f>IFERROR(VLOOKUP(I860, LetterStyle!$A$2:$B$50, 2, 0),"")</f>
        <v/>
      </c>
      <c r="L860" s="70" t="str">
        <f>IFERROR(VLOOKUP(K860, LetterStyle!$A$2:$B$50, 2, 0),"")</f>
        <v/>
      </c>
      <c r="N860" s="70" t="str">
        <f>IFERROR(VLOOKUP(M860, LetterStyle!$A$2:$B$50, 2, 0),"")</f>
        <v/>
      </c>
      <c r="P860" s="70" t="str">
        <f>IFERROR(VLOOKUP(O860, LetterStyle!$A$2:$B$50, 2, 0),"")</f>
        <v/>
      </c>
    </row>
    <row r="861" spans="8:16" ht="15" customHeight="1" x14ac:dyDescent="0.25">
      <c r="H861" s="70" t="str">
        <f>IF(G861="","",VLOOKUP(G861,ICondition!$A$2:$B$50, 2, 0))</f>
        <v/>
      </c>
      <c r="J861" s="70" t="str">
        <f>IFERROR(VLOOKUP(I861, LetterStyle!$A$2:$B$50, 2, 0),"")</f>
        <v/>
      </c>
      <c r="L861" s="70" t="str">
        <f>IFERROR(VLOOKUP(K861, LetterStyle!$A$2:$B$50, 2, 0),"")</f>
        <v/>
      </c>
      <c r="N861" s="70" t="str">
        <f>IFERROR(VLOOKUP(M861, LetterStyle!$A$2:$B$50, 2, 0),"")</f>
        <v/>
      </c>
      <c r="P861" s="70" t="str">
        <f>IFERROR(VLOOKUP(O861, LetterStyle!$A$2:$B$50, 2, 0),"")</f>
        <v/>
      </c>
    </row>
    <row r="862" spans="8:16" ht="15" customHeight="1" x14ac:dyDescent="0.25">
      <c r="H862" s="70" t="str">
        <f>IF(G862="","",VLOOKUP(G862,ICondition!$A$2:$B$50, 2, 0))</f>
        <v/>
      </c>
      <c r="J862" s="70" t="str">
        <f>IFERROR(VLOOKUP(I862, LetterStyle!$A$2:$B$50, 2, 0),"")</f>
        <v/>
      </c>
      <c r="L862" s="70" t="str">
        <f>IFERROR(VLOOKUP(K862, LetterStyle!$A$2:$B$50, 2, 0),"")</f>
        <v/>
      </c>
      <c r="N862" s="70" t="str">
        <f>IFERROR(VLOOKUP(M862, LetterStyle!$A$2:$B$50, 2, 0),"")</f>
        <v/>
      </c>
      <c r="P862" s="70" t="str">
        <f>IFERROR(VLOOKUP(O862, LetterStyle!$A$2:$B$50, 2, 0),"")</f>
        <v/>
      </c>
    </row>
    <row r="863" spans="8:16" ht="15" customHeight="1" x14ac:dyDescent="0.25">
      <c r="H863" s="70" t="str">
        <f>IF(G863="","",VLOOKUP(G863,ICondition!$A$2:$B$50, 2, 0))</f>
        <v/>
      </c>
      <c r="J863" s="70" t="str">
        <f>IFERROR(VLOOKUP(I863, LetterStyle!$A$2:$B$50, 2, 0),"")</f>
        <v/>
      </c>
      <c r="L863" s="70" t="str">
        <f>IFERROR(VLOOKUP(K863, LetterStyle!$A$2:$B$50, 2, 0),"")</f>
        <v/>
      </c>
      <c r="N863" s="70" t="str">
        <f>IFERROR(VLOOKUP(M863, LetterStyle!$A$2:$B$50, 2, 0),"")</f>
        <v/>
      </c>
      <c r="P863" s="70" t="str">
        <f>IFERROR(VLOOKUP(O863, LetterStyle!$A$2:$B$50, 2, 0),"")</f>
        <v/>
      </c>
    </row>
    <row r="864" spans="8:16" ht="15" customHeight="1" x14ac:dyDescent="0.25">
      <c r="H864" s="70" t="str">
        <f>IF(G864="","",VLOOKUP(G864,ICondition!$A$2:$B$50, 2, 0))</f>
        <v/>
      </c>
      <c r="J864" s="70" t="str">
        <f>IFERROR(VLOOKUP(I864, LetterStyle!$A$2:$B$50, 2, 0),"")</f>
        <v/>
      </c>
      <c r="L864" s="70" t="str">
        <f>IFERROR(VLOOKUP(K864, LetterStyle!$A$2:$B$50, 2, 0),"")</f>
        <v/>
      </c>
      <c r="N864" s="70" t="str">
        <f>IFERROR(VLOOKUP(M864, LetterStyle!$A$2:$B$50, 2, 0),"")</f>
        <v/>
      </c>
      <c r="P864" s="70" t="str">
        <f>IFERROR(VLOOKUP(O864, LetterStyle!$A$2:$B$50, 2, 0),"")</f>
        <v/>
      </c>
    </row>
    <row r="865" spans="8:16" ht="15" customHeight="1" x14ac:dyDescent="0.25">
      <c r="H865" s="70" t="str">
        <f>IF(G865="","",VLOOKUP(G865,ICondition!$A$2:$B$50, 2, 0))</f>
        <v/>
      </c>
      <c r="J865" s="70" t="str">
        <f>IFERROR(VLOOKUP(I865, LetterStyle!$A$2:$B$50, 2, 0),"")</f>
        <v/>
      </c>
      <c r="L865" s="70" t="str">
        <f>IFERROR(VLOOKUP(K865, LetterStyle!$A$2:$B$50, 2, 0),"")</f>
        <v/>
      </c>
      <c r="N865" s="70" t="str">
        <f>IFERROR(VLOOKUP(M865, LetterStyle!$A$2:$B$50, 2, 0),"")</f>
        <v/>
      </c>
      <c r="P865" s="70" t="str">
        <f>IFERROR(VLOOKUP(O865, LetterStyle!$A$2:$B$50, 2, 0),"")</f>
        <v/>
      </c>
    </row>
    <row r="866" spans="8:16" ht="15" customHeight="1" x14ac:dyDescent="0.25">
      <c r="H866" s="70" t="str">
        <f>IF(G866="","",VLOOKUP(G866,ICondition!$A$2:$B$50, 2, 0))</f>
        <v/>
      </c>
      <c r="J866" s="70" t="str">
        <f>IFERROR(VLOOKUP(I866, LetterStyle!$A$2:$B$50, 2, 0),"")</f>
        <v/>
      </c>
      <c r="L866" s="70" t="str">
        <f>IFERROR(VLOOKUP(K866, LetterStyle!$A$2:$B$50, 2, 0),"")</f>
        <v/>
      </c>
      <c r="N866" s="70" t="str">
        <f>IFERROR(VLOOKUP(M866, LetterStyle!$A$2:$B$50, 2, 0),"")</f>
        <v/>
      </c>
      <c r="P866" s="70" t="str">
        <f>IFERROR(VLOOKUP(O866, LetterStyle!$A$2:$B$50, 2, 0),"")</f>
        <v/>
      </c>
    </row>
    <row r="867" spans="8:16" ht="15" customHeight="1" x14ac:dyDescent="0.25">
      <c r="H867" s="70" t="str">
        <f>IF(G867="","",VLOOKUP(G867,ICondition!$A$2:$B$50, 2, 0))</f>
        <v/>
      </c>
      <c r="J867" s="70" t="str">
        <f>IFERROR(VLOOKUP(I867, LetterStyle!$A$2:$B$50, 2, 0),"")</f>
        <v/>
      </c>
      <c r="L867" s="70" t="str">
        <f>IFERROR(VLOOKUP(K867, LetterStyle!$A$2:$B$50, 2, 0),"")</f>
        <v/>
      </c>
      <c r="N867" s="70" t="str">
        <f>IFERROR(VLOOKUP(M867, LetterStyle!$A$2:$B$50, 2, 0),"")</f>
        <v/>
      </c>
      <c r="P867" s="70" t="str">
        <f>IFERROR(VLOOKUP(O867, LetterStyle!$A$2:$B$50, 2, 0),"")</f>
        <v/>
      </c>
    </row>
    <row r="868" spans="8:16" ht="15" customHeight="1" x14ac:dyDescent="0.25">
      <c r="H868" s="70" t="str">
        <f>IF(G868="","",VLOOKUP(G868,ICondition!$A$2:$B$50, 2, 0))</f>
        <v/>
      </c>
      <c r="J868" s="70" t="str">
        <f>IFERROR(VLOOKUP(I868, LetterStyle!$A$2:$B$50, 2, 0),"")</f>
        <v/>
      </c>
      <c r="L868" s="70" t="str">
        <f>IFERROR(VLOOKUP(K868, LetterStyle!$A$2:$B$50, 2, 0),"")</f>
        <v/>
      </c>
      <c r="N868" s="70" t="str">
        <f>IFERROR(VLOOKUP(M868, LetterStyle!$A$2:$B$50, 2, 0),"")</f>
        <v/>
      </c>
      <c r="P868" s="70" t="str">
        <f>IFERROR(VLOOKUP(O868, LetterStyle!$A$2:$B$50, 2, 0),"")</f>
        <v/>
      </c>
    </row>
    <row r="869" spans="8:16" ht="15" customHeight="1" x14ac:dyDescent="0.25">
      <c r="H869" s="70" t="str">
        <f>IF(G869="","",VLOOKUP(G869,ICondition!$A$2:$B$50, 2, 0))</f>
        <v/>
      </c>
      <c r="J869" s="70" t="str">
        <f>IFERROR(VLOOKUP(I869, LetterStyle!$A$2:$B$50, 2, 0),"")</f>
        <v/>
      </c>
      <c r="L869" s="70" t="str">
        <f>IFERROR(VLOOKUP(K869, LetterStyle!$A$2:$B$50, 2, 0),"")</f>
        <v/>
      </c>
      <c r="N869" s="70" t="str">
        <f>IFERROR(VLOOKUP(M869, LetterStyle!$A$2:$B$50, 2, 0),"")</f>
        <v/>
      </c>
      <c r="P869" s="70" t="str">
        <f>IFERROR(VLOOKUP(O869, LetterStyle!$A$2:$B$50, 2, 0),"")</f>
        <v/>
      </c>
    </row>
    <row r="870" spans="8:16" ht="15" customHeight="1" x14ac:dyDescent="0.25">
      <c r="H870" s="70" t="str">
        <f>IF(G870="","",VLOOKUP(G870,ICondition!$A$2:$B$50, 2, 0))</f>
        <v/>
      </c>
      <c r="J870" s="70" t="str">
        <f>IFERROR(VLOOKUP(I870, LetterStyle!$A$2:$B$50, 2, 0),"")</f>
        <v/>
      </c>
      <c r="L870" s="70" t="str">
        <f>IFERROR(VLOOKUP(K870, LetterStyle!$A$2:$B$50, 2, 0),"")</f>
        <v/>
      </c>
      <c r="N870" s="70" t="str">
        <f>IFERROR(VLOOKUP(M870, LetterStyle!$A$2:$B$50, 2, 0),"")</f>
        <v/>
      </c>
      <c r="P870" s="70" t="str">
        <f>IFERROR(VLOOKUP(O870, LetterStyle!$A$2:$B$50, 2, 0),"")</f>
        <v/>
      </c>
    </row>
    <row r="871" spans="8:16" ht="15" customHeight="1" x14ac:dyDescent="0.25">
      <c r="H871" s="70" t="str">
        <f>IF(G871="","",VLOOKUP(G871,ICondition!$A$2:$B$50, 2, 0))</f>
        <v/>
      </c>
      <c r="J871" s="70" t="str">
        <f>IFERROR(VLOOKUP(I871, LetterStyle!$A$2:$B$50, 2, 0),"")</f>
        <v/>
      </c>
      <c r="L871" s="70" t="str">
        <f>IFERROR(VLOOKUP(K871, LetterStyle!$A$2:$B$50, 2, 0),"")</f>
        <v/>
      </c>
      <c r="N871" s="70" t="str">
        <f>IFERROR(VLOOKUP(M871, LetterStyle!$A$2:$B$50, 2, 0),"")</f>
        <v/>
      </c>
      <c r="P871" s="70" t="str">
        <f>IFERROR(VLOOKUP(O871, LetterStyle!$A$2:$B$50, 2, 0),"")</f>
        <v/>
      </c>
    </row>
    <row r="872" spans="8:16" ht="15" customHeight="1" x14ac:dyDescent="0.25">
      <c r="H872" s="70" t="str">
        <f>IF(G872="","",VLOOKUP(G872,ICondition!$A$2:$B$50, 2, 0))</f>
        <v/>
      </c>
      <c r="J872" s="70" t="str">
        <f>IFERROR(VLOOKUP(I872, LetterStyle!$A$2:$B$50, 2, 0),"")</f>
        <v/>
      </c>
      <c r="L872" s="70" t="str">
        <f>IFERROR(VLOOKUP(K872, LetterStyle!$A$2:$B$50, 2, 0),"")</f>
        <v/>
      </c>
      <c r="N872" s="70" t="str">
        <f>IFERROR(VLOOKUP(M872, LetterStyle!$A$2:$B$50, 2, 0),"")</f>
        <v/>
      </c>
      <c r="P872" s="70" t="str">
        <f>IFERROR(VLOOKUP(O872, LetterStyle!$A$2:$B$50, 2, 0),"")</f>
        <v/>
      </c>
    </row>
    <row r="873" spans="8:16" ht="15" customHeight="1" x14ac:dyDescent="0.25">
      <c r="H873" s="70" t="str">
        <f>IF(G873="","",VLOOKUP(G873,ICondition!$A$2:$B$50, 2, 0))</f>
        <v/>
      </c>
      <c r="J873" s="70" t="str">
        <f>IFERROR(VLOOKUP(I873, LetterStyle!$A$2:$B$50, 2, 0),"")</f>
        <v/>
      </c>
      <c r="L873" s="70" t="str">
        <f>IFERROR(VLOOKUP(K873, LetterStyle!$A$2:$B$50, 2, 0),"")</f>
        <v/>
      </c>
      <c r="N873" s="70" t="str">
        <f>IFERROR(VLOOKUP(M873, LetterStyle!$A$2:$B$50, 2, 0),"")</f>
        <v/>
      </c>
      <c r="P873" s="70" t="str">
        <f>IFERROR(VLOOKUP(O873, LetterStyle!$A$2:$B$50, 2, 0),"")</f>
        <v/>
      </c>
    </row>
    <row r="874" spans="8:16" ht="15" customHeight="1" x14ac:dyDescent="0.25">
      <c r="H874" s="70" t="str">
        <f>IF(G874="","",VLOOKUP(G874,ICondition!$A$2:$B$50, 2, 0))</f>
        <v/>
      </c>
      <c r="J874" s="70" t="str">
        <f>IFERROR(VLOOKUP(I874, LetterStyle!$A$2:$B$50, 2, 0),"")</f>
        <v/>
      </c>
      <c r="L874" s="70" t="str">
        <f>IFERROR(VLOOKUP(K874, LetterStyle!$A$2:$B$50, 2, 0),"")</f>
        <v/>
      </c>
      <c r="N874" s="70" t="str">
        <f>IFERROR(VLOOKUP(M874, LetterStyle!$A$2:$B$50, 2, 0),"")</f>
        <v/>
      </c>
      <c r="P874" s="70" t="str">
        <f>IFERROR(VLOOKUP(O874, LetterStyle!$A$2:$B$50, 2, 0),"")</f>
        <v/>
      </c>
    </row>
    <row r="875" spans="8:16" ht="15" customHeight="1" x14ac:dyDescent="0.25">
      <c r="H875" s="70" t="str">
        <f>IF(G875="","",VLOOKUP(G875,ICondition!$A$2:$B$50, 2, 0))</f>
        <v/>
      </c>
      <c r="J875" s="70" t="str">
        <f>IFERROR(VLOOKUP(I875, LetterStyle!$A$2:$B$50, 2, 0),"")</f>
        <v/>
      </c>
      <c r="L875" s="70" t="str">
        <f>IFERROR(VLOOKUP(K875, LetterStyle!$A$2:$B$50, 2, 0),"")</f>
        <v/>
      </c>
      <c r="N875" s="70" t="str">
        <f>IFERROR(VLOOKUP(M875, LetterStyle!$A$2:$B$50, 2, 0),"")</f>
        <v/>
      </c>
      <c r="P875" s="70" t="str">
        <f>IFERROR(VLOOKUP(O875, LetterStyle!$A$2:$B$50, 2, 0),"")</f>
        <v/>
      </c>
    </row>
    <row r="876" spans="8:16" ht="15" customHeight="1" x14ac:dyDescent="0.25">
      <c r="H876" s="70" t="str">
        <f>IF(G876="","",VLOOKUP(G876,ICondition!$A$2:$B$50, 2, 0))</f>
        <v/>
      </c>
      <c r="J876" s="70" t="str">
        <f>IFERROR(VLOOKUP(I876, LetterStyle!$A$2:$B$50, 2, 0),"")</f>
        <v/>
      </c>
      <c r="L876" s="70" t="str">
        <f>IFERROR(VLOOKUP(K876, LetterStyle!$A$2:$B$50, 2, 0),"")</f>
        <v/>
      </c>
      <c r="N876" s="70" t="str">
        <f>IFERROR(VLOOKUP(M876, LetterStyle!$A$2:$B$50, 2, 0),"")</f>
        <v/>
      </c>
      <c r="P876" s="70" t="str">
        <f>IFERROR(VLOOKUP(O876, LetterStyle!$A$2:$B$50, 2, 0),"")</f>
        <v/>
      </c>
    </row>
    <row r="877" spans="8:16" ht="15" customHeight="1" x14ac:dyDescent="0.25">
      <c r="H877" s="70" t="str">
        <f>IF(G877="","",VLOOKUP(G877,ICondition!$A$2:$B$50, 2, 0))</f>
        <v/>
      </c>
      <c r="J877" s="70" t="str">
        <f>IFERROR(VLOOKUP(I877, LetterStyle!$A$2:$B$50, 2, 0),"")</f>
        <v/>
      </c>
      <c r="L877" s="70" t="str">
        <f>IFERROR(VLOOKUP(K877, LetterStyle!$A$2:$B$50, 2, 0),"")</f>
        <v/>
      </c>
      <c r="N877" s="70" t="str">
        <f>IFERROR(VLOOKUP(M877, LetterStyle!$A$2:$B$50, 2, 0),"")</f>
        <v/>
      </c>
      <c r="P877" s="70" t="str">
        <f>IFERROR(VLOOKUP(O877, LetterStyle!$A$2:$B$50, 2, 0),"")</f>
        <v/>
      </c>
    </row>
    <row r="878" spans="8:16" ht="15" customHeight="1" x14ac:dyDescent="0.25">
      <c r="H878" s="70" t="str">
        <f>IF(G878="","",VLOOKUP(G878,ICondition!$A$2:$B$50, 2, 0))</f>
        <v/>
      </c>
      <c r="J878" s="70" t="str">
        <f>IFERROR(VLOOKUP(I878, LetterStyle!$A$2:$B$50, 2, 0),"")</f>
        <v/>
      </c>
      <c r="L878" s="70" t="str">
        <f>IFERROR(VLOOKUP(K878, LetterStyle!$A$2:$B$50, 2, 0),"")</f>
        <v/>
      </c>
      <c r="N878" s="70" t="str">
        <f>IFERROR(VLOOKUP(M878, LetterStyle!$A$2:$B$50, 2, 0),"")</f>
        <v/>
      </c>
      <c r="P878" s="70" t="str">
        <f>IFERROR(VLOOKUP(O878, LetterStyle!$A$2:$B$50, 2, 0),"")</f>
        <v/>
      </c>
    </row>
    <row r="879" spans="8:16" ht="15" customHeight="1" x14ac:dyDescent="0.25">
      <c r="H879" s="70" t="str">
        <f>IF(G879="","",VLOOKUP(G879,ICondition!$A$2:$B$50, 2, 0))</f>
        <v/>
      </c>
      <c r="J879" s="70" t="str">
        <f>IFERROR(VLOOKUP(I879, LetterStyle!$A$2:$B$50, 2, 0),"")</f>
        <v/>
      </c>
      <c r="L879" s="70" t="str">
        <f>IFERROR(VLOOKUP(K879, LetterStyle!$A$2:$B$50, 2, 0),"")</f>
        <v/>
      </c>
      <c r="N879" s="70" t="str">
        <f>IFERROR(VLOOKUP(M879, LetterStyle!$A$2:$B$50, 2, 0),"")</f>
        <v/>
      </c>
      <c r="P879" s="70" t="str">
        <f>IFERROR(VLOOKUP(O879, LetterStyle!$A$2:$B$50, 2, 0),"")</f>
        <v/>
      </c>
    </row>
    <row r="880" spans="8:16" ht="15" customHeight="1" x14ac:dyDescent="0.25">
      <c r="H880" s="70" t="str">
        <f>IF(G880="","",VLOOKUP(G880,ICondition!$A$2:$B$50, 2, 0))</f>
        <v/>
      </c>
      <c r="J880" s="70" t="str">
        <f>IFERROR(VLOOKUP(I880, LetterStyle!$A$2:$B$50, 2, 0),"")</f>
        <v/>
      </c>
      <c r="L880" s="70" t="str">
        <f>IFERROR(VLOOKUP(K880, LetterStyle!$A$2:$B$50, 2, 0),"")</f>
        <v/>
      </c>
      <c r="N880" s="70" t="str">
        <f>IFERROR(VLOOKUP(M880, LetterStyle!$A$2:$B$50, 2, 0),"")</f>
        <v/>
      </c>
      <c r="P880" s="70" t="str">
        <f>IFERROR(VLOOKUP(O880, LetterStyle!$A$2:$B$50, 2, 0),"")</f>
        <v/>
      </c>
    </row>
    <row r="881" spans="8:16" ht="15" customHeight="1" x14ac:dyDescent="0.25">
      <c r="H881" s="70" t="str">
        <f>IF(G881="","",VLOOKUP(G881,ICondition!$A$2:$B$50, 2, 0))</f>
        <v/>
      </c>
      <c r="J881" s="70" t="str">
        <f>IFERROR(VLOOKUP(I881, LetterStyle!$A$2:$B$50, 2, 0),"")</f>
        <v/>
      </c>
      <c r="L881" s="70" t="str">
        <f>IFERROR(VLOOKUP(K881, LetterStyle!$A$2:$B$50, 2, 0),"")</f>
        <v/>
      </c>
      <c r="N881" s="70" t="str">
        <f>IFERROR(VLOOKUP(M881, LetterStyle!$A$2:$B$50, 2, 0),"")</f>
        <v/>
      </c>
      <c r="P881" s="70" t="str">
        <f>IFERROR(VLOOKUP(O881, LetterStyle!$A$2:$B$50, 2, 0),"")</f>
        <v/>
      </c>
    </row>
    <row r="882" spans="8:16" ht="15" customHeight="1" x14ac:dyDescent="0.25">
      <c r="H882" s="70" t="str">
        <f>IF(G882="","",VLOOKUP(G882,ICondition!$A$2:$B$50, 2, 0))</f>
        <v/>
      </c>
      <c r="J882" s="70" t="str">
        <f>IFERROR(VLOOKUP(I882, LetterStyle!$A$2:$B$50, 2, 0),"")</f>
        <v/>
      </c>
      <c r="L882" s="70" t="str">
        <f>IFERROR(VLOOKUP(K882, LetterStyle!$A$2:$B$50, 2, 0),"")</f>
        <v/>
      </c>
      <c r="N882" s="70" t="str">
        <f>IFERROR(VLOOKUP(M882, LetterStyle!$A$2:$B$50, 2, 0),"")</f>
        <v/>
      </c>
      <c r="P882" s="70" t="str">
        <f>IFERROR(VLOOKUP(O882, LetterStyle!$A$2:$B$50, 2, 0),"")</f>
        <v/>
      </c>
    </row>
    <row r="883" spans="8:16" ht="15" customHeight="1" x14ac:dyDescent="0.25">
      <c r="H883" s="70" t="str">
        <f>IF(G883="","",VLOOKUP(G883,ICondition!$A$2:$B$50, 2, 0))</f>
        <v/>
      </c>
      <c r="J883" s="70" t="str">
        <f>IFERROR(VLOOKUP(I883, LetterStyle!$A$2:$B$50, 2, 0),"")</f>
        <v/>
      </c>
      <c r="L883" s="70" t="str">
        <f>IFERROR(VLOOKUP(K883, LetterStyle!$A$2:$B$50, 2, 0),"")</f>
        <v/>
      </c>
      <c r="N883" s="70" t="str">
        <f>IFERROR(VLOOKUP(M883, LetterStyle!$A$2:$B$50, 2, 0),"")</f>
        <v/>
      </c>
      <c r="P883" s="70" t="str">
        <f>IFERROR(VLOOKUP(O883, LetterStyle!$A$2:$B$50, 2, 0),"")</f>
        <v/>
      </c>
    </row>
    <row r="884" spans="8:16" ht="15" customHeight="1" x14ac:dyDescent="0.25">
      <c r="H884" s="70" t="str">
        <f>IF(G884="","",VLOOKUP(G884,ICondition!$A$2:$B$50, 2, 0))</f>
        <v/>
      </c>
      <c r="J884" s="70" t="str">
        <f>IFERROR(VLOOKUP(I884, LetterStyle!$A$2:$B$50, 2, 0),"")</f>
        <v/>
      </c>
      <c r="L884" s="70" t="str">
        <f>IFERROR(VLOOKUP(K884, LetterStyle!$A$2:$B$50, 2, 0),"")</f>
        <v/>
      </c>
      <c r="N884" s="70" t="str">
        <f>IFERROR(VLOOKUP(M884, LetterStyle!$A$2:$B$50, 2, 0),"")</f>
        <v/>
      </c>
      <c r="P884" s="70" t="str">
        <f>IFERROR(VLOOKUP(O884, LetterStyle!$A$2:$B$50, 2, 0),"")</f>
        <v/>
      </c>
    </row>
    <row r="885" spans="8:16" ht="15" customHeight="1" x14ac:dyDescent="0.25">
      <c r="H885" s="70" t="str">
        <f>IF(G885="","",VLOOKUP(G885,ICondition!$A$2:$B$50, 2, 0))</f>
        <v/>
      </c>
      <c r="J885" s="70" t="str">
        <f>IFERROR(VLOOKUP(I885, LetterStyle!$A$2:$B$50, 2, 0),"")</f>
        <v/>
      </c>
      <c r="L885" s="70" t="str">
        <f>IFERROR(VLOOKUP(K885, LetterStyle!$A$2:$B$50, 2, 0),"")</f>
        <v/>
      </c>
      <c r="N885" s="70" t="str">
        <f>IFERROR(VLOOKUP(M885, LetterStyle!$A$2:$B$50, 2, 0),"")</f>
        <v/>
      </c>
      <c r="P885" s="70" t="str">
        <f>IFERROR(VLOOKUP(O885, LetterStyle!$A$2:$B$50, 2, 0),"")</f>
        <v/>
      </c>
    </row>
    <row r="886" spans="8:16" ht="15" customHeight="1" x14ac:dyDescent="0.25">
      <c r="H886" s="70" t="str">
        <f>IF(G886="","",VLOOKUP(G886,ICondition!$A$2:$B$50, 2, 0))</f>
        <v/>
      </c>
      <c r="J886" s="70" t="str">
        <f>IFERROR(VLOOKUP(I886, LetterStyle!$A$2:$B$50, 2, 0),"")</f>
        <v/>
      </c>
      <c r="L886" s="70" t="str">
        <f>IFERROR(VLOOKUP(K886, LetterStyle!$A$2:$B$50, 2, 0),"")</f>
        <v/>
      </c>
      <c r="N886" s="70" t="str">
        <f>IFERROR(VLOOKUP(M886, LetterStyle!$A$2:$B$50, 2, 0),"")</f>
        <v/>
      </c>
      <c r="P886" s="70" t="str">
        <f>IFERROR(VLOOKUP(O886, LetterStyle!$A$2:$B$50, 2, 0),"")</f>
        <v/>
      </c>
    </row>
    <row r="887" spans="8:16" ht="15" customHeight="1" x14ac:dyDescent="0.25">
      <c r="H887" s="70" t="str">
        <f>IF(G887="","",VLOOKUP(G887,ICondition!$A$2:$B$50, 2, 0))</f>
        <v/>
      </c>
      <c r="J887" s="70" t="str">
        <f>IFERROR(VLOOKUP(I887, LetterStyle!$A$2:$B$50, 2, 0),"")</f>
        <v/>
      </c>
      <c r="L887" s="70" t="str">
        <f>IFERROR(VLOOKUP(K887, LetterStyle!$A$2:$B$50, 2, 0),"")</f>
        <v/>
      </c>
      <c r="N887" s="70" t="str">
        <f>IFERROR(VLOOKUP(M887, LetterStyle!$A$2:$B$50, 2, 0),"")</f>
        <v/>
      </c>
      <c r="P887" s="70" t="str">
        <f>IFERROR(VLOOKUP(O887, LetterStyle!$A$2:$B$50, 2, 0),"")</f>
        <v/>
      </c>
    </row>
    <row r="888" spans="8:16" ht="15" customHeight="1" x14ac:dyDescent="0.25">
      <c r="H888" s="70" t="str">
        <f>IF(G888="","",VLOOKUP(G888,ICondition!$A$2:$B$50, 2, 0))</f>
        <v/>
      </c>
      <c r="J888" s="70" t="str">
        <f>IFERROR(VLOOKUP(I888, LetterStyle!$A$2:$B$50, 2, 0),"")</f>
        <v/>
      </c>
      <c r="L888" s="70" t="str">
        <f>IFERROR(VLOOKUP(K888, LetterStyle!$A$2:$B$50, 2, 0),"")</f>
        <v/>
      </c>
      <c r="N888" s="70" t="str">
        <f>IFERROR(VLOOKUP(M888, LetterStyle!$A$2:$B$50, 2, 0),"")</f>
        <v/>
      </c>
      <c r="P888" s="70" t="str">
        <f>IFERROR(VLOOKUP(O888, LetterStyle!$A$2:$B$50, 2, 0),"")</f>
        <v/>
      </c>
    </row>
    <row r="889" spans="8:16" ht="15" customHeight="1" x14ac:dyDescent="0.25">
      <c r="H889" s="70" t="str">
        <f>IF(G889="","",VLOOKUP(G889,ICondition!$A$2:$B$50, 2, 0))</f>
        <v/>
      </c>
      <c r="J889" s="70" t="str">
        <f>IFERROR(VLOOKUP(I889, LetterStyle!$A$2:$B$50, 2, 0),"")</f>
        <v/>
      </c>
      <c r="L889" s="70" t="str">
        <f>IFERROR(VLOOKUP(K889, LetterStyle!$A$2:$B$50, 2, 0),"")</f>
        <v/>
      </c>
      <c r="N889" s="70" t="str">
        <f>IFERROR(VLOOKUP(M889, LetterStyle!$A$2:$B$50, 2, 0),"")</f>
        <v/>
      </c>
      <c r="P889" s="70" t="str">
        <f>IFERROR(VLOOKUP(O889, LetterStyle!$A$2:$B$50, 2, 0),"")</f>
        <v/>
      </c>
    </row>
    <row r="890" spans="8:16" ht="15" customHeight="1" x14ac:dyDescent="0.25">
      <c r="H890" s="70" t="str">
        <f>IF(G890="","",VLOOKUP(G890,ICondition!$A$2:$B$50, 2, 0))</f>
        <v/>
      </c>
      <c r="J890" s="70" t="str">
        <f>IFERROR(VLOOKUP(I890, LetterStyle!$A$2:$B$50, 2, 0),"")</f>
        <v/>
      </c>
      <c r="L890" s="70" t="str">
        <f>IFERROR(VLOOKUP(K890, LetterStyle!$A$2:$B$50, 2, 0),"")</f>
        <v/>
      </c>
      <c r="N890" s="70" t="str">
        <f>IFERROR(VLOOKUP(M890, LetterStyle!$A$2:$B$50, 2, 0),"")</f>
        <v/>
      </c>
      <c r="P890" s="70" t="str">
        <f>IFERROR(VLOOKUP(O890, LetterStyle!$A$2:$B$50, 2, 0),"")</f>
        <v/>
      </c>
    </row>
    <row r="891" spans="8:16" ht="15" customHeight="1" x14ac:dyDescent="0.25">
      <c r="H891" s="70" t="str">
        <f>IF(G891="","",VLOOKUP(G891,ICondition!$A$2:$B$50, 2, 0))</f>
        <v/>
      </c>
      <c r="J891" s="70" t="str">
        <f>IFERROR(VLOOKUP(I891, LetterStyle!$A$2:$B$50, 2, 0),"")</f>
        <v/>
      </c>
      <c r="L891" s="70" t="str">
        <f>IFERROR(VLOOKUP(K891, LetterStyle!$A$2:$B$50, 2, 0),"")</f>
        <v/>
      </c>
      <c r="N891" s="70" t="str">
        <f>IFERROR(VLOOKUP(M891, LetterStyle!$A$2:$B$50, 2, 0),"")</f>
        <v/>
      </c>
      <c r="P891" s="70" t="str">
        <f>IFERROR(VLOOKUP(O891, LetterStyle!$A$2:$B$50, 2, 0),"")</f>
        <v/>
      </c>
    </row>
    <row r="892" spans="8:16" ht="15" customHeight="1" x14ac:dyDescent="0.25">
      <c r="H892" s="70" t="str">
        <f>IF(G892="","",VLOOKUP(G892,ICondition!$A$2:$B$50, 2, 0))</f>
        <v/>
      </c>
      <c r="J892" s="70" t="str">
        <f>IFERROR(VLOOKUP(I892, LetterStyle!$A$2:$B$50, 2, 0),"")</f>
        <v/>
      </c>
      <c r="L892" s="70" t="str">
        <f>IFERROR(VLOOKUP(K892, LetterStyle!$A$2:$B$50, 2, 0),"")</f>
        <v/>
      </c>
      <c r="N892" s="70" t="str">
        <f>IFERROR(VLOOKUP(M892, LetterStyle!$A$2:$B$50, 2, 0),"")</f>
        <v/>
      </c>
      <c r="P892" s="70" t="str">
        <f>IFERROR(VLOOKUP(O892, LetterStyle!$A$2:$B$50, 2, 0),"")</f>
        <v/>
      </c>
    </row>
    <row r="893" spans="8:16" ht="15" customHeight="1" x14ac:dyDescent="0.25">
      <c r="H893" s="70" t="str">
        <f>IF(G893="","",VLOOKUP(G893,ICondition!$A$2:$B$50, 2, 0))</f>
        <v/>
      </c>
      <c r="J893" s="70" t="str">
        <f>IFERROR(VLOOKUP(I893, LetterStyle!$A$2:$B$50, 2, 0),"")</f>
        <v/>
      </c>
      <c r="L893" s="70" t="str">
        <f>IFERROR(VLOOKUP(K893, LetterStyle!$A$2:$B$50, 2, 0),"")</f>
        <v/>
      </c>
      <c r="N893" s="70" t="str">
        <f>IFERROR(VLOOKUP(M893, LetterStyle!$A$2:$B$50, 2, 0),"")</f>
        <v/>
      </c>
      <c r="P893" s="70" t="str">
        <f>IFERROR(VLOOKUP(O893, LetterStyle!$A$2:$B$50, 2, 0),"")</f>
        <v/>
      </c>
    </row>
    <row r="894" spans="8:16" ht="15" customHeight="1" x14ac:dyDescent="0.25">
      <c r="H894" s="70" t="str">
        <f>IF(G894="","",VLOOKUP(G894,ICondition!$A$2:$B$50, 2, 0))</f>
        <v/>
      </c>
      <c r="J894" s="70" t="str">
        <f>IFERROR(VLOOKUP(I894, LetterStyle!$A$2:$B$50, 2, 0),"")</f>
        <v/>
      </c>
      <c r="L894" s="70" t="str">
        <f>IFERROR(VLOOKUP(K894, LetterStyle!$A$2:$B$50, 2, 0),"")</f>
        <v/>
      </c>
      <c r="N894" s="70" t="str">
        <f>IFERROR(VLOOKUP(M894, LetterStyle!$A$2:$B$50, 2, 0),"")</f>
        <v/>
      </c>
      <c r="P894" s="70" t="str">
        <f>IFERROR(VLOOKUP(O894, LetterStyle!$A$2:$B$50, 2, 0),"")</f>
        <v/>
      </c>
    </row>
    <row r="895" spans="8:16" ht="15" customHeight="1" x14ac:dyDescent="0.25">
      <c r="H895" s="70" t="str">
        <f>IF(G895="","",VLOOKUP(G895,ICondition!$A$2:$B$50, 2, 0))</f>
        <v/>
      </c>
      <c r="J895" s="70" t="str">
        <f>IFERROR(VLOOKUP(I895, LetterStyle!$A$2:$B$50, 2, 0),"")</f>
        <v/>
      </c>
      <c r="L895" s="70" t="str">
        <f>IFERROR(VLOOKUP(K895, LetterStyle!$A$2:$B$50, 2, 0),"")</f>
        <v/>
      </c>
      <c r="N895" s="70" t="str">
        <f>IFERROR(VLOOKUP(M895, LetterStyle!$A$2:$B$50, 2, 0),"")</f>
        <v/>
      </c>
      <c r="P895" s="70" t="str">
        <f>IFERROR(VLOOKUP(O895, LetterStyle!$A$2:$B$50, 2, 0),"")</f>
        <v/>
      </c>
    </row>
    <row r="896" spans="8:16" ht="15" customHeight="1" x14ac:dyDescent="0.25">
      <c r="H896" s="70" t="str">
        <f>IF(G896="","",VLOOKUP(G896,ICondition!$A$2:$B$50, 2, 0))</f>
        <v/>
      </c>
      <c r="J896" s="70" t="str">
        <f>IFERROR(VLOOKUP(I896, LetterStyle!$A$2:$B$50, 2, 0),"")</f>
        <v/>
      </c>
      <c r="L896" s="70" t="str">
        <f>IFERROR(VLOOKUP(K896, LetterStyle!$A$2:$B$50, 2, 0),"")</f>
        <v/>
      </c>
      <c r="N896" s="70" t="str">
        <f>IFERROR(VLOOKUP(M896, LetterStyle!$A$2:$B$50, 2, 0),"")</f>
        <v/>
      </c>
      <c r="P896" s="70" t="str">
        <f>IFERROR(VLOOKUP(O896, LetterStyle!$A$2:$B$50, 2, 0),"")</f>
        <v/>
      </c>
    </row>
    <row r="897" spans="8:16" ht="15" customHeight="1" x14ac:dyDescent="0.25">
      <c r="H897" s="70" t="str">
        <f>IF(G897="","",VLOOKUP(G897,ICondition!$A$2:$B$50, 2, 0))</f>
        <v/>
      </c>
      <c r="J897" s="70" t="str">
        <f>IFERROR(VLOOKUP(I897, LetterStyle!$A$2:$B$50, 2, 0),"")</f>
        <v/>
      </c>
      <c r="L897" s="70" t="str">
        <f>IFERROR(VLOOKUP(K897, LetterStyle!$A$2:$B$50, 2, 0),"")</f>
        <v/>
      </c>
      <c r="N897" s="70" t="str">
        <f>IFERROR(VLOOKUP(M897, LetterStyle!$A$2:$B$50, 2, 0),"")</f>
        <v/>
      </c>
      <c r="P897" s="70" t="str">
        <f>IFERROR(VLOOKUP(O897, LetterStyle!$A$2:$B$50, 2, 0),"")</f>
        <v/>
      </c>
    </row>
    <row r="898" spans="8:16" ht="15" customHeight="1" x14ac:dyDescent="0.25">
      <c r="H898" s="70" t="str">
        <f>IF(G898="","",VLOOKUP(G898,ICondition!$A$2:$B$50, 2, 0))</f>
        <v/>
      </c>
      <c r="J898" s="70" t="str">
        <f>IFERROR(VLOOKUP(I898, LetterStyle!$A$2:$B$50, 2, 0),"")</f>
        <v/>
      </c>
      <c r="L898" s="70" t="str">
        <f>IFERROR(VLOOKUP(K898, LetterStyle!$A$2:$B$50, 2, 0),"")</f>
        <v/>
      </c>
      <c r="N898" s="70" t="str">
        <f>IFERROR(VLOOKUP(M898, LetterStyle!$A$2:$B$50, 2, 0),"")</f>
        <v/>
      </c>
      <c r="P898" s="70" t="str">
        <f>IFERROR(VLOOKUP(O898, LetterStyle!$A$2:$B$50, 2, 0),"")</f>
        <v/>
      </c>
    </row>
    <row r="899" spans="8:16" ht="15" customHeight="1" x14ac:dyDescent="0.25">
      <c r="H899" s="70" t="str">
        <f>IF(G899="","",VLOOKUP(G899,ICondition!$A$2:$B$50, 2, 0))</f>
        <v/>
      </c>
      <c r="J899" s="70" t="str">
        <f>IFERROR(VLOOKUP(I899, LetterStyle!$A$2:$B$50, 2, 0),"")</f>
        <v/>
      </c>
      <c r="L899" s="70" t="str">
        <f>IFERROR(VLOOKUP(K899, LetterStyle!$A$2:$B$50, 2, 0),"")</f>
        <v/>
      </c>
      <c r="N899" s="70" t="str">
        <f>IFERROR(VLOOKUP(M899, LetterStyle!$A$2:$B$50, 2, 0),"")</f>
        <v/>
      </c>
      <c r="P899" s="70" t="str">
        <f>IFERROR(VLOOKUP(O899, LetterStyle!$A$2:$B$50, 2, 0),"")</f>
        <v/>
      </c>
    </row>
    <row r="900" spans="8:16" ht="15" customHeight="1" x14ac:dyDescent="0.25">
      <c r="H900" s="70" t="str">
        <f>IF(G900="","",VLOOKUP(G900,ICondition!$A$2:$B$50, 2, 0))</f>
        <v/>
      </c>
      <c r="J900" s="70" t="str">
        <f>IFERROR(VLOOKUP(I900, LetterStyle!$A$2:$B$50, 2, 0),"")</f>
        <v/>
      </c>
      <c r="L900" s="70" t="str">
        <f>IFERROR(VLOOKUP(K900, LetterStyle!$A$2:$B$50, 2, 0),"")</f>
        <v/>
      </c>
      <c r="N900" s="70" t="str">
        <f>IFERROR(VLOOKUP(M900, LetterStyle!$A$2:$B$50, 2, 0),"")</f>
        <v/>
      </c>
      <c r="P900" s="70" t="str">
        <f>IFERROR(VLOOKUP(O900, LetterStyle!$A$2:$B$50, 2, 0),"")</f>
        <v/>
      </c>
    </row>
    <row r="901" spans="8:16" ht="15" customHeight="1" x14ac:dyDescent="0.25">
      <c r="H901" s="70" t="str">
        <f>IF(G901="","",VLOOKUP(G901,ICondition!$A$2:$B$50, 2, 0))</f>
        <v/>
      </c>
      <c r="J901" s="70" t="str">
        <f>IFERROR(VLOOKUP(I901, LetterStyle!$A$2:$B$50, 2, 0),"")</f>
        <v/>
      </c>
      <c r="L901" s="70" t="str">
        <f>IFERROR(VLOOKUP(K901, LetterStyle!$A$2:$B$50, 2, 0),"")</f>
        <v/>
      </c>
      <c r="N901" s="70" t="str">
        <f>IFERROR(VLOOKUP(M901, LetterStyle!$A$2:$B$50, 2, 0),"")</f>
        <v/>
      </c>
      <c r="P901" s="70" t="str">
        <f>IFERROR(VLOOKUP(O901, LetterStyle!$A$2:$B$50, 2, 0),"")</f>
        <v/>
      </c>
    </row>
    <row r="902" spans="8:16" ht="15" customHeight="1" x14ac:dyDescent="0.25">
      <c r="H902" s="70" t="str">
        <f>IF(G902="","",VLOOKUP(G902,ICondition!$A$2:$B$50, 2, 0))</f>
        <v/>
      </c>
      <c r="J902" s="70" t="str">
        <f>IFERROR(VLOOKUP(I902, LetterStyle!$A$2:$B$50, 2, 0),"")</f>
        <v/>
      </c>
      <c r="L902" s="70" t="str">
        <f>IFERROR(VLOOKUP(K902, LetterStyle!$A$2:$B$50, 2, 0),"")</f>
        <v/>
      </c>
      <c r="N902" s="70" t="str">
        <f>IFERROR(VLOOKUP(M902, LetterStyle!$A$2:$B$50, 2, 0),"")</f>
        <v/>
      </c>
      <c r="P902" s="70" t="str">
        <f>IFERROR(VLOOKUP(O902, LetterStyle!$A$2:$B$50, 2, 0),"")</f>
        <v/>
      </c>
    </row>
    <row r="903" spans="8:16" ht="15" customHeight="1" x14ac:dyDescent="0.25">
      <c r="H903" s="70" t="str">
        <f>IF(G903="","",VLOOKUP(G903,ICondition!$A$2:$B$50, 2, 0))</f>
        <v/>
      </c>
      <c r="J903" s="70" t="str">
        <f>IFERROR(VLOOKUP(I903, LetterStyle!$A$2:$B$50, 2, 0),"")</f>
        <v/>
      </c>
      <c r="L903" s="70" t="str">
        <f>IFERROR(VLOOKUP(K903, LetterStyle!$A$2:$B$50, 2, 0),"")</f>
        <v/>
      </c>
      <c r="N903" s="70" t="str">
        <f>IFERROR(VLOOKUP(M903, LetterStyle!$A$2:$B$50, 2, 0),"")</f>
        <v/>
      </c>
      <c r="P903" s="70" t="str">
        <f>IFERROR(VLOOKUP(O903, LetterStyle!$A$2:$B$50, 2, 0),"")</f>
        <v/>
      </c>
    </row>
    <row r="904" spans="8:16" ht="15" customHeight="1" x14ac:dyDescent="0.25">
      <c r="H904" s="70" t="str">
        <f>IF(G904="","",VLOOKUP(G904,ICondition!$A$2:$B$50, 2, 0))</f>
        <v/>
      </c>
      <c r="J904" s="70" t="str">
        <f>IFERROR(VLOOKUP(I904, LetterStyle!$A$2:$B$50, 2, 0),"")</f>
        <v/>
      </c>
      <c r="L904" s="70" t="str">
        <f>IFERROR(VLOOKUP(K904, LetterStyle!$A$2:$B$50, 2, 0),"")</f>
        <v/>
      </c>
      <c r="N904" s="70" t="str">
        <f>IFERROR(VLOOKUP(M904, LetterStyle!$A$2:$B$50, 2, 0),"")</f>
        <v/>
      </c>
      <c r="P904" s="70" t="str">
        <f>IFERROR(VLOOKUP(O904, LetterStyle!$A$2:$B$50, 2, 0),"")</f>
        <v/>
      </c>
    </row>
    <row r="905" spans="8:16" ht="15" customHeight="1" x14ac:dyDescent="0.25">
      <c r="H905" s="70" t="str">
        <f>IF(G905="","",VLOOKUP(G905,ICondition!$A$2:$B$50, 2, 0))</f>
        <v/>
      </c>
      <c r="J905" s="70" t="str">
        <f>IFERROR(VLOOKUP(I905, LetterStyle!$A$2:$B$50, 2, 0),"")</f>
        <v/>
      </c>
      <c r="L905" s="70" t="str">
        <f>IFERROR(VLOOKUP(K905, LetterStyle!$A$2:$B$50, 2, 0),"")</f>
        <v/>
      </c>
      <c r="N905" s="70" t="str">
        <f>IFERROR(VLOOKUP(M905, LetterStyle!$A$2:$B$50, 2, 0),"")</f>
        <v/>
      </c>
      <c r="P905" s="70" t="str">
        <f>IFERROR(VLOOKUP(O905, LetterStyle!$A$2:$B$50, 2, 0),"")</f>
        <v/>
      </c>
    </row>
    <row r="906" spans="8:16" ht="15" customHeight="1" x14ac:dyDescent="0.25">
      <c r="H906" s="70" t="str">
        <f>IF(G906="","",VLOOKUP(G906,ICondition!$A$2:$B$50, 2, 0))</f>
        <v/>
      </c>
      <c r="J906" s="70" t="str">
        <f>IFERROR(VLOOKUP(I906, LetterStyle!$A$2:$B$50, 2, 0),"")</f>
        <v/>
      </c>
      <c r="L906" s="70" t="str">
        <f>IFERROR(VLOOKUP(K906, LetterStyle!$A$2:$B$50, 2, 0),"")</f>
        <v/>
      </c>
      <c r="N906" s="70" t="str">
        <f>IFERROR(VLOOKUP(M906, LetterStyle!$A$2:$B$50, 2, 0),"")</f>
        <v/>
      </c>
      <c r="P906" s="70" t="str">
        <f>IFERROR(VLOOKUP(O906, LetterStyle!$A$2:$B$50, 2, 0),"")</f>
        <v/>
      </c>
    </row>
    <row r="907" spans="8:16" ht="15" customHeight="1" x14ac:dyDescent="0.25">
      <c r="H907" s="70" t="str">
        <f>IF(G907="","",VLOOKUP(G907,ICondition!$A$2:$B$50, 2, 0))</f>
        <v/>
      </c>
      <c r="J907" s="70" t="str">
        <f>IFERROR(VLOOKUP(I907, LetterStyle!$A$2:$B$50, 2, 0),"")</f>
        <v/>
      </c>
      <c r="L907" s="70" t="str">
        <f>IFERROR(VLOOKUP(K907, LetterStyle!$A$2:$B$50, 2, 0),"")</f>
        <v/>
      </c>
      <c r="N907" s="70" t="str">
        <f>IFERROR(VLOOKUP(M907, LetterStyle!$A$2:$B$50, 2, 0),"")</f>
        <v/>
      </c>
      <c r="P907" s="70" t="str">
        <f>IFERROR(VLOOKUP(O907, LetterStyle!$A$2:$B$50, 2, 0),"")</f>
        <v/>
      </c>
    </row>
    <row r="908" spans="8:16" ht="15" customHeight="1" x14ac:dyDescent="0.25">
      <c r="H908" s="70" t="str">
        <f>IF(G908="","",VLOOKUP(G908,ICondition!$A$2:$B$50, 2, 0))</f>
        <v/>
      </c>
      <c r="J908" s="70" t="str">
        <f>IFERROR(VLOOKUP(I908, LetterStyle!$A$2:$B$50, 2, 0),"")</f>
        <v/>
      </c>
      <c r="L908" s="70" t="str">
        <f>IFERROR(VLOOKUP(K908, LetterStyle!$A$2:$B$50, 2, 0),"")</f>
        <v/>
      </c>
      <c r="N908" s="70" t="str">
        <f>IFERROR(VLOOKUP(M908, LetterStyle!$A$2:$B$50, 2, 0),"")</f>
        <v/>
      </c>
      <c r="P908" s="70" t="str">
        <f>IFERROR(VLOOKUP(O908, LetterStyle!$A$2:$B$50, 2, 0),"")</f>
        <v/>
      </c>
    </row>
    <row r="909" spans="8:16" ht="15" customHeight="1" x14ac:dyDescent="0.25">
      <c r="H909" s="70" t="str">
        <f>IF(G909="","",VLOOKUP(G909,ICondition!$A$2:$B$50, 2, 0))</f>
        <v/>
      </c>
      <c r="J909" s="70" t="str">
        <f>IFERROR(VLOOKUP(I909, LetterStyle!$A$2:$B$50, 2, 0),"")</f>
        <v/>
      </c>
      <c r="L909" s="70" t="str">
        <f>IFERROR(VLOOKUP(K909, LetterStyle!$A$2:$B$50, 2, 0),"")</f>
        <v/>
      </c>
      <c r="N909" s="70" t="str">
        <f>IFERROR(VLOOKUP(M909, LetterStyle!$A$2:$B$50, 2, 0),"")</f>
        <v/>
      </c>
      <c r="P909" s="70" t="str">
        <f>IFERROR(VLOOKUP(O909, LetterStyle!$A$2:$B$50, 2, 0),"")</f>
        <v/>
      </c>
    </row>
    <row r="910" spans="8:16" ht="15" customHeight="1" x14ac:dyDescent="0.25">
      <c r="H910" s="70" t="str">
        <f>IF(G910="","",VLOOKUP(G910,ICondition!$A$2:$B$50, 2, 0))</f>
        <v/>
      </c>
      <c r="J910" s="70" t="str">
        <f>IFERROR(VLOOKUP(I910, LetterStyle!$A$2:$B$50, 2, 0),"")</f>
        <v/>
      </c>
      <c r="L910" s="70" t="str">
        <f>IFERROR(VLOOKUP(K910, LetterStyle!$A$2:$B$50, 2, 0),"")</f>
        <v/>
      </c>
      <c r="N910" s="70" t="str">
        <f>IFERROR(VLOOKUP(M910, LetterStyle!$A$2:$B$50, 2, 0),"")</f>
        <v/>
      </c>
      <c r="P910" s="70" t="str">
        <f>IFERROR(VLOOKUP(O910, LetterStyle!$A$2:$B$50, 2, 0),"")</f>
        <v/>
      </c>
    </row>
    <row r="911" spans="8:16" ht="15" customHeight="1" x14ac:dyDescent="0.25">
      <c r="H911" s="70" t="str">
        <f>IF(G911="","",VLOOKUP(G911,ICondition!$A$2:$B$50, 2, 0))</f>
        <v/>
      </c>
      <c r="J911" s="70" t="str">
        <f>IFERROR(VLOOKUP(I911, LetterStyle!$A$2:$B$50, 2, 0),"")</f>
        <v/>
      </c>
      <c r="L911" s="70" t="str">
        <f>IFERROR(VLOOKUP(K911, LetterStyle!$A$2:$B$50, 2, 0),"")</f>
        <v/>
      </c>
      <c r="N911" s="70" t="str">
        <f>IFERROR(VLOOKUP(M911, LetterStyle!$A$2:$B$50, 2, 0),"")</f>
        <v/>
      </c>
      <c r="P911" s="70" t="str">
        <f>IFERROR(VLOOKUP(O911, LetterStyle!$A$2:$B$50, 2, 0),"")</f>
        <v/>
      </c>
    </row>
    <row r="912" spans="8:16" ht="15" customHeight="1" x14ac:dyDescent="0.25">
      <c r="H912" s="70" t="str">
        <f>IF(G912="","",VLOOKUP(G912,ICondition!$A$2:$B$50, 2, 0))</f>
        <v/>
      </c>
      <c r="J912" s="70" t="str">
        <f>IFERROR(VLOOKUP(I912, LetterStyle!$A$2:$B$50, 2, 0),"")</f>
        <v/>
      </c>
      <c r="L912" s="70" t="str">
        <f>IFERROR(VLOOKUP(K912, LetterStyle!$A$2:$B$50, 2, 0),"")</f>
        <v/>
      </c>
      <c r="N912" s="70" t="str">
        <f>IFERROR(VLOOKUP(M912, LetterStyle!$A$2:$B$50, 2, 0),"")</f>
        <v/>
      </c>
      <c r="P912" s="70" t="str">
        <f>IFERROR(VLOOKUP(O912, LetterStyle!$A$2:$B$50, 2, 0),"")</f>
        <v/>
      </c>
    </row>
    <row r="913" spans="8:16" ht="15" customHeight="1" x14ac:dyDescent="0.25">
      <c r="H913" s="70" t="str">
        <f>IF(G913="","",VLOOKUP(G913,ICondition!$A$2:$B$50, 2, 0))</f>
        <v/>
      </c>
      <c r="J913" s="70" t="str">
        <f>IFERROR(VLOOKUP(I913, LetterStyle!$A$2:$B$50, 2, 0),"")</f>
        <v/>
      </c>
      <c r="L913" s="70" t="str">
        <f>IFERROR(VLOOKUP(K913, LetterStyle!$A$2:$B$50, 2, 0),"")</f>
        <v/>
      </c>
      <c r="N913" s="70" t="str">
        <f>IFERROR(VLOOKUP(M913, LetterStyle!$A$2:$B$50, 2, 0),"")</f>
        <v/>
      </c>
      <c r="P913" s="70" t="str">
        <f>IFERROR(VLOOKUP(O913, LetterStyle!$A$2:$B$50, 2, 0),"")</f>
        <v/>
      </c>
    </row>
    <row r="914" spans="8:16" ht="15" customHeight="1" x14ac:dyDescent="0.25">
      <c r="H914" s="70" t="str">
        <f>IF(G914="","",VLOOKUP(G914,ICondition!$A$2:$B$50, 2, 0))</f>
        <v/>
      </c>
      <c r="J914" s="70" t="str">
        <f>IFERROR(VLOOKUP(I914, LetterStyle!$A$2:$B$50, 2, 0),"")</f>
        <v/>
      </c>
      <c r="L914" s="70" t="str">
        <f>IFERROR(VLOOKUP(K914, LetterStyle!$A$2:$B$50, 2, 0),"")</f>
        <v/>
      </c>
      <c r="N914" s="70" t="str">
        <f>IFERROR(VLOOKUP(M914, LetterStyle!$A$2:$B$50, 2, 0),"")</f>
        <v/>
      </c>
      <c r="P914" s="70" t="str">
        <f>IFERROR(VLOOKUP(O914, LetterStyle!$A$2:$B$50, 2, 0),"")</f>
        <v/>
      </c>
    </row>
    <row r="915" spans="8:16" ht="15" customHeight="1" x14ac:dyDescent="0.25">
      <c r="H915" s="70" t="str">
        <f>IF(G915="","",VLOOKUP(G915,ICondition!$A$2:$B$50, 2, 0))</f>
        <v/>
      </c>
      <c r="J915" s="70" t="str">
        <f>IFERROR(VLOOKUP(I915, LetterStyle!$A$2:$B$50, 2, 0),"")</f>
        <v/>
      </c>
      <c r="L915" s="70" t="str">
        <f>IFERROR(VLOOKUP(K915, LetterStyle!$A$2:$B$50, 2, 0),"")</f>
        <v/>
      </c>
      <c r="N915" s="70" t="str">
        <f>IFERROR(VLOOKUP(M915, LetterStyle!$A$2:$B$50, 2, 0),"")</f>
        <v/>
      </c>
      <c r="P915" s="70" t="str">
        <f>IFERROR(VLOOKUP(O915, LetterStyle!$A$2:$B$50, 2, 0),"")</f>
        <v/>
      </c>
    </row>
    <row r="916" spans="8:16" ht="15" customHeight="1" x14ac:dyDescent="0.25">
      <c r="H916" s="70" t="str">
        <f>IF(G916="","",VLOOKUP(G916,ICondition!$A$2:$B$50, 2, 0))</f>
        <v/>
      </c>
      <c r="J916" s="70" t="str">
        <f>IFERROR(VLOOKUP(I916, LetterStyle!$A$2:$B$50, 2, 0),"")</f>
        <v/>
      </c>
      <c r="L916" s="70" t="str">
        <f>IFERROR(VLOOKUP(K916, LetterStyle!$A$2:$B$50, 2, 0),"")</f>
        <v/>
      </c>
      <c r="N916" s="70" t="str">
        <f>IFERROR(VLOOKUP(M916, LetterStyle!$A$2:$B$50, 2, 0),"")</f>
        <v/>
      </c>
      <c r="P916" s="70" t="str">
        <f>IFERROR(VLOOKUP(O916, LetterStyle!$A$2:$B$50, 2, 0),"")</f>
        <v/>
      </c>
    </row>
    <row r="917" spans="8:16" ht="15" customHeight="1" x14ac:dyDescent="0.25">
      <c r="H917" s="70" t="str">
        <f>IF(G917="","",VLOOKUP(G917,ICondition!$A$2:$B$50, 2, 0))</f>
        <v/>
      </c>
      <c r="J917" s="70" t="str">
        <f>IFERROR(VLOOKUP(I917, LetterStyle!$A$2:$B$50, 2, 0),"")</f>
        <v/>
      </c>
      <c r="L917" s="70" t="str">
        <f>IFERROR(VLOOKUP(K917, LetterStyle!$A$2:$B$50, 2, 0),"")</f>
        <v/>
      </c>
      <c r="N917" s="70" t="str">
        <f>IFERROR(VLOOKUP(M917, LetterStyle!$A$2:$B$50, 2, 0),"")</f>
        <v/>
      </c>
      <c r="P917" s="70" t="str">
        <f>IFERROR(VLOOKUP(O917, LetterStyle!$A$2:$B$50, 2, 0),"")</f>
        <v/>
      </c>
    </row>
    <row r="918" spans="8:16" ht="15" customHeight="1" x14ac:dyDescent="0.25">
      <c r="H918" s="70" t="str">
        <f>IF(G918="","",VLOOKUP(G918,ICondition!$A$2:$B$50, 2, 0))</f>
        <v/>
      </c>
      <c r="J918" s="70" t="str">
        <f>IFERROR(VLOOKUP(I918, LetterStyle!$A$2:$B$50, 2, 0),"")</f>
        <v/>
      </c>
      <c r="L918" s="70" t="str">
        <f>IFERROR(VLOOKUP(K918, LetterStyle!$A$2:$B$50, 2, 0),"")</f>
        <v/>
      </c>
      <c r="N918" s="70" t="str">
        <f>IFERROR(VLOOKUP(M918, LetterStyle!$A$2:$B$50, 2, 0),"")</f>
        <v/>
      </c>
      <c r="P918" s="70" t="str">
        <f>IFERROR(VLOOKUP(O918, LetterStyle!$A$2:$B$50, 2, 0),"")</f>
        <v/>
      </c>
    </row>
    <row r="919" spans="8:16" ht="15" customHeight="1" x14ac:dyDescent="0.25">
      <c r="H919" s="70" t="str">
        <f>IF(G919="","",VLOOKUP(G919,ICondition!$A$2:$B$50, 2, 0))</f>
        <v/>
      </c>
      <c r="J919" s="70" t="str">
        <f>IFERROR(VLOOKUP(I919, LetterStyle!$A$2:$B$50, 2, 0),"")</f>
        <v/>
      </c>
      <c r="L919" s="70" t="str">
        <f>IFERROR(VLOOKUP(K919, LetterStyle!$A$2:$B$50, 2, 0),"")</f>
        <v/>
      </c>
      <c r="N919" s="70" t="str">
        <f>IFERROR(VLOOKUP(M919, LetterStyle!$A$2:$B$50, 2, 0),"")</f>
        <v/>
      </c>
      <c r="P919" s="70" t="str">
        <f>IFERROR(VLOOKUP(O919, LetterStyle!$A$2:$B$50, 2, 0),"")</f>
        <v/>
      </c>
    </row>
    <row r="920" spans="8:16" ht="15" customHeight="1" x14ac:dyDescent="0.25">
      <c r="H920" s="70" t="str">
        <f>IF(G920="","",VLOOKUP(G920,ICondition!$A$2:$B$50, 2, 0))</f>
        <v/>
      </c>
      <c r="J920" s="70" t="str">
        <f>IFERROR(VLOOKUP(I920, LetterStyle!$A$2:$B$50, 2, 0),"")</f>
        <v/>
      </c>
      <c r="L920" s="70" t="str">
        <f>IFERROR(VLOOKUP(K920, LetterStyle!$A$2:$B$50, 2, 0),"")</f>
        <v/>
      </c>
      <c r="N920" s="70" t="str">
        <f>IFERROR(VLOOKUP(M920, LetterStyle!$A$2:$B$50, 2, 0),"")</f>
        <v/>
      </c>
      <c r="P920" s="70" t="str">
        <f>IFERROR(VLOOKUP(O920, LetterStyle!$A$2:$B$50, 2, 0),"")</f>
        <v/>
      </c>
    </row>
    <row r="921" spans="8:16" ht="15" customHeight="1" x14ac:dyDescent="0.25">
      <c r="H921" s="70" t="str">
        <f>IF(G921="","",VLOOKUP(G921,ICondition!$A$2:$B$50, 2, 0))</f>
        <v/>
      </c>
      <c r="J921" s="70" t="str">
        <f>IFERROR(VLOOKUP(I921, LetterStyle!$A$2:$B$50, 2, 0),"")</f>
        <v/>
      </c>
      <c r="L921" s="70" t="str">
        <f>IFERROR(VLOOKUP(K921, LetterStyle!$A$2:$B$50, 2, 0),"")</f>
        <v/>
      </c>
      <c r="N921" s="70" t="str">
        <f>IFERROR(VLOOKUP(M921, LetterStyle!$A$2:$B$50, 2, 0),"")</f>
        <v/>
      </c>
      <c r="P921" s="70" t="str">
        <f>IFERROR(VLOOKUP(O921, LetterStyle!$A$2:$B$50, 2, 0),"")</f>
        <v/>
      </c>
    </row>
    <row r="922" spans="8:16" ht="15" customHeight="1" x14ac:dyDescent="0.25">
      <c r="H922" s="70" t="str">
        <f>IF(G922="","",VLOOKUP(G922,ICondition!$A$2:$B$50, 2, 0))</f>
        <v/>
      </c>
      <c r="J922" s="70" t="str">
        <f>IFERROR(VLOOKUP(I922, LetterStyle!$A$2:$B$50, 2, 0),"")</f>
        <v/>
      </c>
      <c r="L922" s="70" t="str">
        <f>IFERROR(VLOOKUP(K922, LetterStyle!$A$2:$B$50, 2, 0),"")</f>
        <v/>
      </c>
      <c r="N922" s="70" t="str">
        <f>IFERROR(VLOOKUP(M922, LetterStyle!$A$2:$B$50, 2, 0),"")</f>
        <v/>
      </c>
      <c r="P922" s="70" t="str">
        <f>IFERROR(VLOOKUP(O922, LetterStyle!$A$2:$B$50, 2, 0),"")</f>
        <v/>
      </c>
    </row>
    <row r="923" spans="8:16" ht="15" customHeight="1" x14ac:dyDescent="0.25">
      <c r="H923" s="70" t="str">
        <f>IF(G923="","",VLOOKUP(G923,ICondition!$A$2:$B$50, 2, 0))</f>
        <v/>
      </c>
      <c r="J923" s="70" t="str">
        <f>IFERROR(VLOOKUP(I923, LetterStyle!$A$2:$B$50, 2, 0),"")</f>
        <v/>
      </c>
      <c r="L923" s="70" t="str">
        <f>IFERROR(VLOOKUP(K923, LetterStyle!$A$2:$B$50, 2, 0),"")</f>
        <v/>
      </c>
      <c r="N923" s="70" t="str">
        <f>IFERROR(VLOOKUP(M923, LetterStyle!$A$2:$B$50, 2, 0),"")</f>
        <v/>
      </c>
      <c r="P923" s="70" t="str">
        <f>IFERROR(VLOOKUP(O923, LetterStyle!$A$2:$B$50, 2, 0),"")</f>
        <v/>
      </c>
    </row>
    <row r="924" spans="8:16" ht="15" customHeight="1" x14ac:dyDescent="0.25">
      <c r="H924" s="70" t="str">
        <f>IF(G924="","",VLOOKUP(G924,ICondition!$A$2:$B$50, 2, 0))</f>
        <v/>
      </c>
      <c r="J924" s="70" t="str">
        <f>IFERROR(VLOOKUP(I924, LetterStyle!$A$2:$B$50, 2, 0),"")</f>
        <v/>
      </c>
      <c r="L924" s="70" t="str">
        <f>IFERROR(VLOOKUP(K924, LetterStyle!$A$2:$B$50, 2, 0),"")</f>
        <v/>
      </c>
      <c r="N924" s="70" t="str">
        <f>IFERROR(VLOOKUP(M924, LetterStyle!$A$2:$B$50, 2, 0),"")</f>
        <v/>
      </c>
      <c r="P924" s="70" t="str">
        <f>IFERROR(VLOOKUP(O924, LetterStyle!$A$2:$B$50, 2, 0),"")</f>
        <v/>
      </c>
    </row>
    <row r="925" spans="8:16" ht="15" customHeight="1" x14ac:dyDescent="0.25">
      <c r="H925" s="70" t="str">
        <f>IF(G925="","",VLOOKUP(G925,ICondition!$A$2:$B$50, 2, 0))</f>
        <v/>
      </c>
      <c r="J925" s="70" t="str">
        <f>IFERROR(VLOOKUP(I925, LetterStyle!$A$2:$B$50, 2, 0),"")</f>
        <v/>
      </c>
      <c r="L925" s="70" t="str">
        <f>IFERROR(VLOOKUP(K925, LetterStyle!$A$2:$B$50, 2, 0),"")</f>
        <v/>
      </c>
      <c r="N925" s="70" t="str">
        <f>IFERROR(VLOOKUP(M925, LetterStyle!$A$2:$B$50, 2, 0),"")</f>
        <v/>
      </c>
      <c r="P925" s="70" t="str">
        <f>IFERROR(VLOOKUP(O925, LetterStyle!$A$2:$B$50, 2, 0),"")</f>
        <v/>
      </c>
    </row>
    <row r="926" spans="8:16" ht="15" customHeight="1" x14ac:dyDescent="0.25">
      <c r="H926" s="70" t="str">
        <f>IF(G926="","",VLOOKUP(G926,ICondition!$A$2:$B$50, 2, 0))</f>
        <v/>
      </c>
      <c r="J926" s="70" t="str">
        <f>IFERROR(VLOOKUP(I926, LetterStyle!$A$2:$B$50, 2, 0),"")</f>
        <v/>
      </c>
      <c r="L926" s="70" t="str">
        <f>IFERROR(VLOOKUP(K926, LetterStyle!$A$2:$B$50, 2, 0),"")</f>
        <v/>
      </c>
      <c r="N926" s="70" t="str">
        <f>IFERROR(VLOOKUP(M926, LetterStyle!$A$2:$B$50, 2, 0),"")</f>
        <v/>
      </c>
      <c r="P926" s="70" t="str">
        <f>IFERROR(VLOOKUP(O926, LetterStyle!$A$2:$B$50, 2, 0),"")</f>
        <v/>
      </c>
    </row>
    <row r="927" spans="8:16" ht="15" customHeight="1" x14ac:dyDescent="0.25">
      <c r="H927" s="70" t="str">
        <f>IF(G927="","",VLOOKUP(G927,ICondition!$A$2:$B$50, 2, 0))</f>
        <v/>
      </c>
      <c r="J927" s="70" t="str">
        <f>IFERROR(VLOOKUP(I927, LetterStyle!$A$2:$B$50, 2, 0),"")</f>
        <v/>
      </c>
      <c r="L927" s="70" t="str">
        <f>IFERROR(VLOOKUP(K927, LetterStyle!$A$2:$B$50, 2, 0),"")</f>
        <v/>
      </c>
      <c r="N927" s="70" t="str">
        <f>IFERROR(VLOOKUP(M927, LetterStyle!$A$2:$B$50, 2, 0),"")</f>
        <v/>
      </c>
      <c r="P927" s="70" t="str">
        <f>IFERROR(VLOOKUP(O927, LetterStyle!$A$2:$B$50, 2, 0),"")</f>
        <v/>
      </c>
    </row>
    <row r="928" spans="8:16" ht="15" customHeight="1" x14ac:dyDescent="0.25">
      <c r="H928" s="70" t="str">
        <f>IF(G928="","",VLOOKUP(G928,ICondition!$A$2:$B$50, 2, 0))</f>
        <v/>
      </c>
      <c r="J928" s="70" t="str">
        <f>IFERROR(VLOOKUP(I928, LetterStyle!$A$2:$B$50, 2, 0),"")</f>
        <v/>
      </c>
      <c r="L928" s="70" t="str">
        <f>IFERROR(VLOOKUP(K928, LetterStyle!$A$2:$B$50, 2, 0),"")</f>
        <v/>
      </c>
      <c r="N928" s="70" t="str">
        <f>IFERROR(VLOOKUP(M928, LetterStyle!$A$2:$B$50, 2, 0),"")</f>
        <v/>
      </c>
      <c r="P928" s="70" t="str">
        <f>IFERROR(VLOOKUP(O928, LetterStyle!$A$2:$B$50, 2, 0),"")</f>
        <v/>
      </c>
    </row>
    <row r="929" spans="8:16" ht="15" customHeight="1" x14ac:dyDescent="0.25">
      <c r="H929" s="70" t="str">
        <f>IF(G929="","",VLOOKUP(G929,ICondition!$A$2:$B$50, 2, 0))</f>
        <v/>
      </c>
      <c r="J929" s="70" t="str">
        <f>IFERROR(VLOOKUP(I929, LetterStyle!$A$2:$B$50, 2, 0),"")</f>
        <v/>
      </c>
      <c r="L929" s="70" t="str">
        <f>IFERROR(VLOOKUP(K929, LetterStyle!$A$2:$B$50, 2, 0),"")</f>
        <v/>
      </c>
      <c r="N929" s="70" t="str">
        <f>IFERROR(VLOOKUP(M929, LetterStyle!$A$2:$B$50, 2, 0),"")</f>
        <v/>
      </c>
      <c r="P929" s="70" t="str">
        <f>IFERROR(VLOOKUP(O929, LetterStyle!$A$2:$B$50, 2, 0),"")</f>
        <v/>
      </c>
    </row>
    <row r="930" spans="8:16" ht="15" customHeight="1" x14ac:dyDescent="0.25">
      <c r="H930" s="70" t="str">
        <f>IF(G930="","",VLOOKUP(G930,ICondition!$A$2:$B$50, 2, 0))</f>
        <v/>
      </c>
      <c r="J930" s="70" t="str">
        <f>IFERROR(VLOOKUP(I930, LetterStyle!$A$2:$B$50, 2, 0),"")</f>
        <v/>
      </c>
      <c r="L930" s="70" t="str">
        <f>IFERROR(VLOOKUP(K930, LetterStyle!$A$2:$B$50, 2, 0),"")</f>
        <v/>
      </c>
      <c r="N930" s="70" t="str">
        <f>IFERROR(VLOOKUP(M930, LetterStyle!$A$2:$B$50, 2, 0),"")</f>
        <v/>
      </c>
      <c r="P930" s="70" t="str">
        <f>IFERROR(VLOOKUP(O930, LetterStyle!$A$2:$B$50, 2, 0),"")</f>
        <v/>
      </c>
    </row>
    <row r="931" spans="8:16" ht="15" customHeight="1" x14ac:dyDescent="0.25">
      <c r="H931" s="70" t="str">
        <f>IF(G931="","",VLOOKUP(G931,ICondition!$A$2:$B$50, 2, 0))</f>
        <v/>
      </c>
      <c r="J931" s="70" t="str">
        <f>IFERROR(VLOOKUP(I931, LetterStyle!$A$2:$B$50, 2, 0),"")</f>
        <v/>
      </c>
      <c r="L931" s="70" t="str">
        <f>IFERROR(VLOOKUP(K931, LetterStyle!$A$2:$B$50, 2, 0),"")</f>
        <v/>
      </c>
      <c r="N931" s="70" t="str">
        <f>IFERROR(VLOOKUP(M931, LetterStyle!$A$2:$B$50, 2, 0),"")</f>
        <v/>
      </c>
      <c r="P931" s="70" t="str">
        <f>IFERROR(VLOOKUP(O931, LetterStyle!$A$2:$B$50, 2, 0),"")</f>
        <v/>
      </c>
    </row>
    <row r="932" spans="8:16" ht="15" customHeight="1" x14ac:dyDescent="0.25">
      <c r="H932" s="70" t="str">
        <f>IF(G932="","",VLOOKUP(G932,ICondition!$A$2:$B$50, 2, 0))</f>
        <v/>
      </c>
      <c r="J932" s="70" t="str">
        <f>IFERROR(VLOOKUP(I932, LetterStyle!$A$2:$B$50, 2, 0),"")</f>
        <v/>
      </c>
      <c r="L932" s="70" t="str">
        <f>IFERROR(VLOOKUP(K932, LetterStyle!$A$2:$B$50, 2, 0),"")</f>
        <v/>
      </c>
      <c r="N932" s="70" t="str">
        <f>IFERROR(VLOOKUP(M932, LetterStyle!$A$2:$B$50, 2, 0),"")</f>
        <v/>
      </c>
      <c r="P932" s="70" t="str">
        <f>IFERROR(VLOOKUP(O932, LetterStyle!$A$2:$B$50, 2, 0),"")</f>
        <v/>
      </c>
    </row>
    <row r="933" spans="8:16" ht="15" customHeight="1" x14ac:dyDescent="0.25">
      <c r="H933" s="70" t="str">
        <f>IF(G933="","",VLOOKUP(G933,ICondition!$A$2:$B$50, 2, 0))</f>
        <v/>
      </c>
      <c r="J933" s="70" t="str">
        <f>IFERROR(VLOOKUP(I933, LetterStyle!$A$2:$B$50, 2, 0),"")</f>
        <v/>
      </c>
      <c r="L933" s="70" t="str">
        <f>IFERROR(VLOOKUP(K933, LetterStyle!$A$2:$B$50, 2, 0),"")</f>
        <v/>
      </c>
      <c r="N933" s="70" t="str">
        <f>IFERROR(VLOOKUP(M933, LetterStyle!$A$2:$B$50, 2, 0),"")</f>
        <v/>
      </c>
      <c r="P933" s="70" t="str">
        <f>IFERROR(VLOOKUP(O933, LetterStyle!$A$2:$B$50, 2, 0),"")</f>
        <v/>
      </c>
    </row>
    <row r="934" spans="8:16" ht="15" customHeight="1" x14ac:dyDescent="0.25">
      <c r="H934" s="70" t="str">
        <f>IF(G934="","",VLOOKUP(G934,ICondition!$A$2:$B$50, 2, 0))</f>
        <v/>
      </c>
      <c r="J934" s="70" t="str">
        <f>IFERROR(VLOOKUP(I934, LetterStyle!$A$2:$B$50, 2, 0),"")</f>
        <v/>
      </c>
      <c r="L934" s="70" t="str">
        <f>IFERROR(VLOOKUP(K934, LetterStyle!$A$2:$B$50, 2, 0),"")</f>
        <v/>
      </c>
      <c r="N934" s="70" t="str">
        <f>IFERROR(VLOOKUP(M934, LetterStyle!$A$2:$B$50, 2, 0),"")</f>
        <v/>
      </c>
      <c r="P934" s="70" t="str">
        <f>IFERROR(VLOOKUP(O934, LetterStyle!$A$2:$B$50, 2, 0),"")</f>
        <v/>
      </c>
    </row>
    <row r="935" spans="8:16" ht="15" customHeight="1" x14ac:dyDescent="0.25">
      <c r="H935" s="70" t="str">
        <f>IF(G935="","",VLOOKUP(G935,ICondition!$A$2:$B$50, 2, 0))</f>
        <v/>
      </c>
      <c r="J935" s="70" t="str">
        <f>IFERROR(VLOOKUP(I935, LetterStyle!$A$2:$B$50, 2, 0),"")</f>
        <v/>
      </c>
      <c r="L935" s="70" t="str">
        <f>IFERROR(VLOOKUP(K935, LetterStyle!$A$2:$B$50, 2, 0),"")</f>
        <v/>
      </c>
      <c r="N935" s="70" t="str">
        <f>IFERROR(VLOOKUP(M935, LetterStyle!$A$2:$B$50, 2, 0),"")</f>
        <v/>
      </c>
      <c r="P935" s="70" t="str">
        <f>IFERROR(VLOOKUP(O935, LetterStyle!$A$2:$B$50, 2, 0),"")</f>
        <v/>
      </c>
    </row>
    <row r="936" spans="8:16" ht="15" customHeight="1" x14ac:dyDescent="0.25">
      <c r="H936" s="70" t="str">
        <f>IF(G936="","",VLOOKUP(G936,ICondition!$A$2:$B$50, 2, 0))</f>
        <v/>
      </c>
      <c r="J936" s="70" t="str">
        <f>IFERROR(VLOOKUP(I936, LetterStyle!$A$2:$B$50, 2, 0),"")</f>
        <v/>
      </c>
      <c r="L936" s="70" t="str">
        <f>IFERROR(VLOOKUP(K936, LetterStyle!$A$2:$B$50, 2, 0),"")</f>
        <v/>
      </c>
      <c r="N936" s="70" t="str">
        <f>IFERROR(VLOOKUP(M936, LetterStyle!$A$2:$B$50, 2, 0),"")</f>
        <v/>
      </c>
      <c r="P936" s="70" t="str">
        <f>IFERROR(VLOOKUP(O936, LetterStyle!$A$2:$B$50, 2, 0),"")</f>
        <v/>
      </c>
    </row>
    <row r="937" spans="8:16" ht="15" customHeight="1" x14ac:dyDescent="0.25">
      <c r="H937" s="70" t="str">
        <f>IF(G937="","",VLOOKUP(G937,ICondition!$A$2:$B$50, 2, 0))</f>
        <v/>
      </c>
      <c r="J937" s="70" t="str">
        <f>IFERROR(VLOOKUP(I937, LetterStyle!$A$2:$B$50, 2, 0),"")</f>
        <v/>
      </c>
      <c r="L937" s="70" t="str">
        <f>IFERROR(VLOOKUP(K937, LetterStyle!$A$2:$B$50, 2, 0),"")</f>
        <v/>
      </c>
      <c r="N937" s="70" t="str">
        <f>IFERROR(VLOOKUP(M937, LetterStyle!$A$2:$B$50, 2, 0),"")</f>
        <v/>
      </c>
      <c r="P937" s="70" t="str">
        <f>IFERROR(VLOOKUP(O937, LetterStyle!$A$2:$B$50, 2, 0),"")</f>
        <v/>
      </c>
    </row>
    <row r="938" spans="8:16" ht="15" customHeight="1" x14ac:dyDescent="0.25">
      <c r="H938" s="70" t="str">
        <f>IF(G938="","",VLOOKUP(G938,ICondition!$A$2:$B$50, 2, 0))</f>
        <v/>
      </c>
      <c r="J938" s="70" t="str">
        <f>IFERROR(VLOOKUP(I938, LetterStyle!$A$2:$B$50, 2, 0),"")</f>
        <v/>
      </c>
      <c r="L938" s="70" t="str">
        <f>IFERROR(VLOOKUP(K938, LetterStyle!$A$2:$B$50, 2, 0),"")</f>
        <v/>
      </c>
      <c r="N938" s="70" t="str">
        <f>IFERROR(VLOOKUP(M938, LetterStyle!$A$2:$B$50, 2, 0),"")</f>
        <v/>
      </c>
      <c r="P938" s="70" t="str">
        <f>IFERROR(VLOOKUP(O938, LetterStyle!$A$2:$B$50, 2, 0),"")</f>
        <v/>
      </c>
    </row>
    <row r="939" spans="8:16" ht="15" customHeight="1" x14ac:dyDescent="0.25">
      <c r="H939" s="70" t="str">
        <f>IF(G939="","",VLOOKUP(G939,ICondition!$A$2:$B$50, 2, 0))</f>
        <v/>
      </c>
      <c r="J939" s="70" t="str">
        <f>IFERROR(VLOOKUP(I939, LetterStyle!$A$2:$B$50, 2, 0),"")</f>
        <v/>
      </c>
      <c r="L939" s="70" t="str">
        <f>IFERROR(VLOOKUP(K939, LetterStyle!$A$2:$B$50, 2, 0),"")</f>
        <v/>
      </c>
      <c r="N939" s="70" t="str">
        <f>IFERROR(VLOOKUP(M939, LetterStyle!$A$2:$B$50, 2, 0),"")</f>
        <v/>
      </c>
      <c r="P939" s="70" t="str">
        <f>IFERROR(VLOOKUP(O939, LetterStyle!$A$2:$B$50, 2, 0),"")</f>
        <v/>
      </c>
    </row>
    <row r="940" spans="8:16" ht="15" customHeight="1" x14ac:dyDescent="0.25">
      <c r="H940" s="70" t="str">
        <f>IF(G940="","",VLOOKUP(G940,ICondition!$A$2:$B$50, 2, 0))</f>
        <v/>
      </c>
      <c r="J940" s="70" t="str">
        <f>IFERROR(VLOOKUP(I940, LetterStyle!$A$2:$B$50, 2, 0),"")</f>
        <v/>
      </c>
      <c r="L940" s="70" t="str">
        <f>IFERROR(VLOOKUP(K940, LetterStyle!$A$2:$B$50, 2, 0),"")</f>
        <v/>
      </c>
      <c r="N940" s="70" t="str">
        <f>IFERROR(VLOOKUP(M940, LetterStyle!$A$2:$B$50, 2, 0),"")</f>
        <v/>
      </c>
      <c r="P940" s="70" t="str">
        <f>IFERROR(VLOOKUP(O940, LetterStyle!$A$2:$B$50, 2, 0),"")</f>
        <v/>
      </c>
    </row>
    <row r="941" spans="8:16" ht="15" customHeight="1" x14ac:dyDescent="0.25">
      <c r="H941" s="70" t="str">
        <f>IF(G941="","",VLOOKUP(G941,ICondition!$A$2:$B$50, 2, 0))</f>
        <v/>
      </c>
      <c r="J941" s="70" t="str">
        <f>IFERROR(VLOOKUP(I941, LetterStyle!$A$2:$B$50, 2, 0),"")</f>
        <v/>
      </c>
      <c r="L941" s="70" t="str">
        <f>IFERROR(VLOOKUP(K941, LetterStyle!$A$2:$B$50, 2, 0),"")</f>
        <v/>
      </c>
      <c r="N941" s="70" t="str">
        <f>IFERROR(VLOOKUP(M941, LetterStyle!$A$2:$B$50, 2, 0),"")</f>
        <v/>
      </c>
      <c r="P941" s="70" t="str">
        <f>IFERROR(VLOOKUP(O941, LetterStyle!$A$2:$B$50, 2, 0),"")</f>
        <v/>
      </c>
    </row>
    <row r="942" spans="8:16" ht="15" customHeight="1" x14ac:dyDescent="0.25">
      <c r="H942" s="70" t="str">
        <f>IF(G942="","",VLOOKUP(G942,ICondition!$A$2:$B$50, 2, 0))</f>
        <v/>
      </c>
      <c r="J942" s="70" t="str">
        <f>IFERROR(VLOOKUP(I942, LetterStyle!$A$2:$B$50, 2, 0),"")</f>
        <v/>
      </c>
      <c r="L942" s="70" t="str">
        <f>IFERROR(VLOOKUP(K942, LetterStyle!$A$2:$B$50, 2, 0),"")</f>
        <v/>
      </c>
      <c r="N942" s="70" t="str">
        <f>IFERROR(VLOOKUP(M942, LetterStyle!$A$2:$B$50, 2, 0),"")</f>
        <v/>
      </c>
      <c r="P942" s="70" t="str">
        <f>IFERROR(VLOOKUP(O942, LetterStyle!$A$2:$B$50, 2, 0),"")</f>
        <v/>
      </c>
    </row>
    <row r="943" spans="8:16" ht="15" customHeight="1" x14ac:dyDescent="0.25">
      <c r="H943" s="70" t="str">
        <f>IF(G943="","",VLOOKUP(G943,ICondition!$A$2:$B$50, 2, 0))</f>
        <v/>
      </c>
      <c r="J943" s="70" t="str">
        <f>IFERROR(VLOOKUP(I943, LetterStyle!$A$2:$B$50, 2, 0),"")</f>
        <v/>
      </c>
      <c r="L943" s="70" t="str">
        <f>IFERROR(VLOOKUP(K943, LetterStyle!$A$2:$B$50, 2, 0),"")</f>
        <v/>
      </c>
      <c r="N943" s="70" t="str">
        <f>IFERROR(VLOOKUP(M943, LetterStyle!$A$2:$B$50, 2, 0),"")</f>
        <v/>
      </c>
      <c r="P943" s="70" t="str">
        <f>IFERROR(VLOOKUP(O943, LetterStyle!$A$2:$B$50, 2, 0),"")</f>
        <v/>
      </c>
    </row>
    <row r="944" spans="8:16" ht="15" customHeight="1" x14ac:dyDescent="0.25">
      <c r="H944" s="70" t="str">
        <f>IF(G944="","",VLOOKUP(G944,ICondition!$A$2:$B$50, 2, 0))</f>
        <v/>
      </c>
      <c r="J944" s="70" t="str">
        <f>IFERROR(VLOOKUP(I944, LetterStyle!$A$2:$B$50, 2, 0),"")</f>
        <v/>
      </c>
      <c r="L944" s="70" t="str">
        <f>IFERROR(VLOOKUP(K944, LetterStyle!$A$2:$B$50, 2, 0),"")</f>
        <v/>
      </c>
      <c r="N944" s="70" t="str">
        <f>IFERROR(VLOOKUP(M944, LetterStyle!$A$2:$B$50, 2, 0),"")</f>
        <v/>
      </c>
      <c r="P944" s="70" t="str">
        <f>IFERROR(VLOOKUP(O944, LetterStyle!$A$2:$B$50, 2, 0),"")</f>
        <v/>
      </c>
    </row>
    <row r="945" spans="8:16" ht="15" customHeight="1" x14ac:dyDescent="0.25">
      <c r="H945" s="70" t="str">
        <f>IF(G945="","",VLOOKUP(G945,ICondition!$A$2:$B$50, 2, 0))</f>
        <v/>
      </c>
      <c r="J945" s="70" t="str">
        <f>IFERROR(VLOOKUP(I945, LetterStyle!$A$2:$B$50, 2, 0),"")</f>
        <v/>
      </c>
      <c r="L945" s="70" t="str">
        <f>IFERROR(VLOOKUP(K945, LetterStyle!$A$2:$B$50, 2, 0),"")</f>
        <v/>
      </c>
      <c r="N945" s="70" t="str">
        <f>IFERROR(VLOOKUP(M945, LetterStyle!$A$2:$B$50, 2, 0),"")</f>
        <v/>
      </c>
      <c r="P945" s="70" t="str">
        <f>IFERROR(VLOOKUP(O945, LetterStyle!$A$2:$B$50, 2, 0),"")</f>
        <v/>
      </c>
    </row>
    <row r="946" spans="8:16" ht="15" customHeight="1" x14ac:dyDescent="0.25">
      <c r="H946" s="70" t="str">
        <f>IF(G946="","",VLOOKUP(G946,ICondition!$A$2:$B$50, 2, 0))</f>
        <v/>
      </c>
      <c r="J946" s="70" t="str">
        <f>IFERROR(VLOOKUP(I946, LetterStyle!$A$2:$B$50, 2, 0),"")</f>
        <v/>
      </c>
      <c r="L946" s="70" t="str">
        <f>IFERROR(VLOOKUP(K946, LetterStyle!$A$2:$B$50, 2, 0),"")</f>
        <v/>
      </c>
      <c r="N946" s="70" t="str">
        <f>IFERROR(VLOOKUP(M946, LetterStyle!$A$2:$B$50, 2, 0),"")</f>
        <v/>
      </c>
      <c r="P946" s="70" t="str">
        <f>IFERROR(VLOOKUP(O946, LetterStyle!$A$2:$B$50, 2, 0),"")</f>
        <v/>
      </c>
    </row>
    <row r="947" spans="8:16" ht="15" customHeight="1" x14ac:dyDescent="0.25">
      <c r="H947" s="70" t="str">
        <f>IF(G947="","",VLOOKUP(G947,ICondition!$A$2:$B$50, 2, 0))</f>
        <v/>
      </c>
      <c r="J947" s="70" t="str">
        <f>IFERROR(VLOOKUP(I947, LetterStyle!$A$2:$B$50, 2, 0),"")</f>
        <v/>
      </c>
      <c r="L947" s="70" t="str">
        <f>IFERROR(VLOOKUP(K947, LetterStyle!$A$2:$B$50, 2, 0),"")</f>
        <v/>
      </c>
      <c r="N947" s="70" t="str">
        <f>IFERROR(VLOOKUP(M947, LetterStyle!$A$2:$B$50, 2, 0),"")</f>
        <v/>
      </c>
      <c r="P947" s="70" t="str">
        <f>IFERROR(VLOOKUP(O947, LetterStyle!$A$2:$B$50, 2, 0),"")</f>
        <v/>
      </c>
    </row>
    <row r="948" spans="8:16" ht="15" customHeight="1" x14ac:dyDescent="0.25">
      <c r="H948" s="70" t="str">
        <f>IF(G948="","",VLOOKUP(G948,ICondition!$A$2:$B$50, 2, 0))</f>
        <v/>
      </c>
      <c r="J948" s="70" t="str">
        <f>IFERROR(VLOOKUP(I948, LetterStyle!$A$2:$B$50, 2, 0),"")</f>
        <v/>
      </c>
      <c r="L948" s="70" t="str">
        <f>IFERROR(VLOOKUP(K948, LetterStyle!$A$2:$B$50, 2, 0),"")</f>
        <v/>
      </c>
      <c r="N948" s="70" t="str">
        <f>IFERROR(VLOOKUP(M948, LetterStyle!$A$2:$B$50, 2, 0),"")</f>
        <v/>
      </c>
      <c r="P948" s="70" t="str">
        <f>IFERROR(VLOOKUP(O948, LetterStyle!$A$2:$B$50, 2, 0),"")</f>
        <v/>
      </c>
    </row>
    <row r="949" spans="8:16" ht="15" customHeight="1" x14ac:dyDescent="0.25">
      <c r="H949" s="70" t="str">
        <f>IF(G949="","",VLOOKUP(G949,ICondition!$A$2:$B$50, 2, 0))</f>
        <v/>
      </c>
      <c r="J949" s="70" t="str">
        <f>IFERROR(VLOOKUP(I949, LetterStyle!$A$2:$B$50, 2, 0),"")</f>
        <v/>
      </c>
      <c r="L949" s="70" t="str">
        <f>IFERROR(VLOOKUP(K949, LetterStyle!$A$2:$B$50, 2, 0),"")</f>
        <v/>
      </c>
      <c r="N949" s="70" t="str">
        <f>IFERROR(VLOOKUP(M949, LetterStyle!$A$2:$B$50, 2, 0),"")</f>
        <v/>
      </c>
      <c r="P949" s="70" t="str">
        <f>IFERROR(VLOOKUP(O949, LetterStyle!$A$2:$B$50, 2, 0),"")</f>
        <v/>
      </c>
    </row>
    <row r="950" spans="8:16" ht="15" customHeight="1" x14ac:dyDescent="0.25">
      <c r="H950" s="70" t="str">
        <f>IF(G950="","",VLOOKUP(G950,ICondition!$A$2:$B$50, 2, 0))</f>
        <v/>
      </c>
      <c r="J950" s="70" t="str">
        <f>IFERROR(VLOOKUP(I950, LetterStyle!$A$2:$B$50, 2, 0),"")</f>
        <v/>
      </c>
      <c r="L950" s="70" t="str">
        <f>IFERROR(VLOOKUP(K950, LetterStyle!$A$2:$B$50, 2, 0),"")</f>
        <v/>
      </c>
      <c r="N950" s="70" t="str">
        <f>IFERROR(VLOOKUP(M950, LetterStyle!$A$2:$B$50, 2, 0),"")</f>
        <v/>
      </c>
      <c r="P950" s="70" t="str">
        <f>IFERROR(VLOOKUP(O950, LetterStyle!$A$2:$B$50, 2, 0),"")</f>
        <v/>
      </c>
    </row>
    <row r="951" spans="8:16" ht="15" customHeight="1" x14ac:dyDescent="0.25">
      <c r="H951" s="70" t="str">
        <f>IF(G951="","",VLOOKUP(G951,ICondition!$A$2:$B$50, 2, 0))</f>
        <v/>
      </c>
      <c r="J951" s="70" t="str">
        <f>IFERROR(VLOOKUP(I951, LetterStyle!$A$2:$B$50, 2, 0),"")</f>
        <v/>
      </c>
      <c r="L951" s="70" t="str">
        <f>IFERROR(VLOOKUP(K951, LetterStyle!$A$2:$B$50, 2, 0),"")</f>
        <v/>
      </c>
      <c r="N951" s="70" t="str">
        <f>IFERROR(VLOOKUP(M951, LetterStyle!$A$2:$B$50, 2, 0),"")</f>
        <v/>
      </c>
      <c r="P951" s="70" t="str">
        <f>IFERROR(VLOOKUP(O951, LetterStyle!$A$2:$B$50, 2, 0),"")</f>
        <v/>
      </c>
    </row>
    <row r="952" spans="8:16" ht="15" customHeight="1" x14ac:dyDescent="0.25">
      <c r="H952" s="70" t="str">
        <f>IF(G952="","",VLOOKUP(G952,ICondition!$A$2:$B$50, 2, 0))</f>
        <v/>
      </c>
      <c r="J952" s="70" t="str">
        <f>IFERROR(VLOOKUP(I952, LetterStyle!$A$2:$B$50, 2, 0),"")</f>
        <v/>
      </c>
      <c r="L952" s="70" t="str">
        <f>IFERROR(VLOOKUP(K952, LetterStyle!$A$2:$B$50, 2, 0),"")</f>
        <v/>
      </c>
      <c r="N952" s="70" t="str">
        <f>IFERROR(VLOOKUP(M952, LetterStyle!$A$2:$B$50, 2, 0),"")</f>
        <v/>
      </c>
      <c r="P952" s="70" t="str">
        <f>IFERROR(VLOOKUP(O952, LetterStyle!$A$2:$B$50, 2, 0),"")</f>
        <v/>
      </c>
    </row>
    <row r="953" spans="8:16" ht="15" customHeight="1" x14ac:dyDescent="0.25">
      <c r="H953" s="70" t="str">
        <f>IF(G953="","",VLOOKUP(G953,ICondition!$A$2:$B$50, 2, 0))</f>
        <v/>
      </c>
      <c r="J953" s="70" t="str">
        <f>IFERROR(VLOOKUP(I953, LetterStyle!$A$2:$B$50, 2, 0),"")</f>
        <v/>
      </c>
      <c r="L953" s="70" t="str">
        <f>IFERROR(VLOOKUP(K953, LetterStyle!$A$2:$B$50, 2, 0),"")</f>
        <v/>
      </c>
      <c r="N953" s="70" t="str">
        <f>IFERROR(VLOOKUP(M953, LetterStyle!$A$2:$B$50, 2, 0),"")</f>
        <v/>
      </c>
      <c r="P953" s="70" t="str">
        <f>IFERROR(VLOOKUP(O953, LetterStyle!$A$2:$B$50, 2, 0),"")</f>
        <v/>
      </c>
    </row>
    <row r="954" spans="8:16" ht="15" customHeight="1" x14ac:dyDescent="0.25">
      <c r="H954" s="70" t="str">
        <f>IF(G954="","",VLOOKUP(G954,ICondition!$A$2:$B$50, 2, 0))</f>
        <v/>
      </c>
      <c r="J954" s="70" t="str">
        <f>IFERROR(VLOOKUP(I954, LetterStyle!$A$2:$B$50, 2, 0),"")</f>
        <v/>
      </c>
      <c r="L954" s="70" t="str">
        <f>IFERROR(VLOOKUP(K954, LetterStyle!$A$2:$B$50, 2, 0),"")</f>
        <v/>
      </c>
      <c r="N954" s="70" t="str">
        <f>IFERROR(VLOOKUP(M954, LetterStyle!$A$2:$B$50, 2, 0),"")</f>
        <v/>
      </c>
      <c r="P954" s="70" t="str">
        <f>IFERROR(VLOOKUP(O954, LetterStyle!$A$2:$B$50, 2, 0),"")</f>
        <v/>
      </c>
    </row>
    <row r="955" spans="8:16" ht="15" customHeight="1" x14ac:dyDescent="0.25">
      <c r="H955" s="70" t="str">
        <f>IF(G955="","",VLOOKUP(G955,ICondition!$A$2:$B$50, 2, 0))</f>
        <v/>
      </c>
      <c r="J955" s="70" t="str">
        <f>IFERROR(VLOOKUP(I955, LetterStyle!$A$2:$B$50, 2, 0),"")</f>
        <v/>
      </c>
      <c r="L955" s="70" t="str">
        <f>IFERROR(VLOOKUP(K955, LetterStyle!$A$2:$B$50, 2, 0),"")</f>
        <v/>
      </c>
      <c r="N955" s="70" t="str">
        <f>IFERROR(VLOOKUP(M955, LetterStyle!$A$2:$B$50, 2, 0),"")</f>
        <v/>
      </c>
      <c r="P955" s="70" t="str">
        <f>IFERROR(VLOOKUP(O955, LetterStyle!$A$2:$B$50, 2, 0),"")</f>
        <v/>
      </c>
    </row>
    <row r="956" spans="8:16" ht="15" customHeight="1" x14ac:dyDescent="0.25">
      <c r="H956" s="70" t="str">
        <f>IF(G956="","",VLOOKUP(G956,ICondition!$A$2:$B$50, 2, 0))</f>
        <v/>
      </c>
      <c r="J956" s="70" t="str">
        <f>IFERROR(VLOOKUP(I956, LetterStyle!$A$2:$B$50, 2, 0),"")</f>
        <v/>
      </c>
      <c r="L956" s="70" t="str">
        <f>IFERROR(VLOOKUP(K956, LetterStyle!$A$2:$B$50, 2, 0),"")</f>
        <v/>
      </c>
      <c r="N956" s="70" t="str">
        <f>IFERROR(VLOOKUP(M956, LetterStyle!$A$2:$B$50, 2, 0),"")</f>
        <v/>
      </c>
      <c r="P956" s="70" t="str">
        <f>IFERROR(VLOOKUP(O956, LetterStyle!$A$2:$B$50, 2, 0),"")</f>
        <v/>
      </c>
    </row>
    <row r="957" spans="8:16" ht="15" customHeight="1" x14ac:dyDescent="0.25">
      <c r="H957" s="70" t="str">
        <f>IF(G957="","",VLOOKUP(G957,ICondition!$A$2:$B$50, 2, 0))</f>
        <v/>
      </c>
      <c r="J957" s="70" t="str">
        <f>IFERROR(VLOOKUP(I957, LetterStyle!$A$2:$B$50, 2, 0),"")</f>
        <v/>
      </c>
      <c r="L957" s="70" t="str">
        <f>IFERROR(VLOOKUP(K957, LetterStyle!$A$2:$B$50, 2, 0),"")</f>
        <v/>
      </c>
      <c r="N957" s="70" t="str">
        <f>IFERROR(VLOOKUP(M957, LetterStyle!$A$2:$B$50, 2, 0),"")</f>
        <v/>
      </c>
      <c r="P957" s="70" t="str">
        <f>IFERROR(VLOOKUP(O957, LetterStyle!$A$2:$B$50, 2, 0),"")</f>
        <v/>
      </c>
    </row>
    <row r="958" spans="8:16" ht="15" customHeight="1" x14ac:dyDescent="0.25">
      <c r="H958" s="70" t="str">
        <f>IF(G958="","",VLOOKUP(G958,ICondition!$A$2:$B$50, 2, 0))</f>
        <v/>
      </c>
      <c r="J958" s="70" t="str">
        <f>IFERROR(VLOOKUP(I958, LetterStyle!$A$2:$B$50, 2, 0),"")</f>
        <v/>
      </c>
      <c r="L958" s="70" t="str">
        <f>IFERROR(VLOOKUP(K958, LetterStyle!$A$2:$B$50, 2, 0),"")</f>
        <v/>
      </c>
      <c r="N958" s="70" t="str">
        <f>IFERROR(VLOOKUP(M958, LetterStyle!$A$2:$B$50, 2, 0),"")</f>
        <v/>
      </c>
      <c r="P958" s="70" t="str">
        <f>IFERROR(VLOOKUP(O958, LetterStyle!$A$2:$B$50, 2, 0),"")</f>
        <v/>
      </c>
    </row>
    <row r="959" spans="8:16" ht="15" customHeight="1" x14ac:dyDescent="0.25">
      <c r="H959" s="70" t="str">
        <f>IF(G959="","",VLOOKUP(G959,ICondition!$A$2:$B$50, 2, 0))</f>
        <v/>
      </c>
      <c r="J959" s="70" t="str">
        <f>IFERROR(VLOOKUP(I959, LetterStyle!$A$2:$B$50, 2, 0),"")</f>
        <v/>
      </c>
      <c r="L959" s="70" t="str">
        <f>IFERROR(VLOOKUP(K959, LetterStyle!$A$2:$B$50, 2, 0),"")</f>
        <v/>
      </c>
      <c r="N959" s="70" t="str">
        <f>IFERROR(VLOOKUP(M959, LetterStyle!$A$2:$B$50, 2, 0),"")</f>
        <v/>
      </c>
      <c r="P959" s="70" t="str">
        <f>IFERROR(VLOOKUP(O959, LetterStyle!$A$2:$B$50, 2, 0),"")</f>
        <v/>
      </c>
    </row>
    <row r="960" spans="8:16" ht="15" customHeight="1" x14ac:dyDescent="0.25">
      <c r="H960" s="70" t="str">
        <f>IF(G960="","",VLOOKUP(G960,ICondition!$A$2:$B$50, 2, 0))</f>
        <v/>
      </c>
      <c r="J960" s="70" t="str">
        <f>IFERROR(VLOOKUP(I960, LetterStyle!$A$2:$B$50, 2, 0),"")</f>
        <v/>
      </c>
      <c r="L960" s="70" t="str">
        <f>IFERROR(VLOOKUP(K960, LetterStyle!$A$2:$B$50, 2, 0),"")</f>
        <v/>
      </c>
      <c r="N960" s="70" t="str">
        <f>IFERROR(VLOOKUP(M960, LetterStyle!$A$2:$B$50, 2, 0),"")</f>
        <v/>
      </c>
      <c r="P960" s="70" t="str">
        <f>IFERROR(VLOOKUP(O960, LetterStyle!$A$2:$B$50, 2, 0),"")</f>
        <v/>
      </c>
    </row>
    <row r="961" spans="8:16" ht="15" customHeight="1" x14ac:dyDescent="0.25">
      <c r="H961" s="70" t="str">
        <f>IF(G961="","",VLOOKUP(G961,ICondition!$A$2:$B$50, 2, 0))</f>
        <v/>
      </c>
      <c r="J961" s="70" t="str">
        <f>IFERROR(VLOOKUP(I961, LetterStyle!$A$2:$B$50, 2, 0),"")</f>
        <v/>
      </c>
      <c r="L961" s="70" t="str">
        <f>IFERROR(VLOOKUP(K961, LetterStyle!$A$2:$B$50, 2, 0),"")</f>
        <v/>
      </c>
      <c r="N961" s="70" t="str">
        <f>IFERROR(VLOOKUP(M961, LetterStyle!$A$2:$B$50, 2, 0),"")</f>
        <v/>
      </c>
      <c r="P961" s="70" t="str">
        <f>IFERROR(VLOOKUP(O961, LetterStyle!$A$2:$B$50, 2, 0),"")</f>
        <v/>
      </c>
    </row>
    <row r="962" spans="8:16" ht="15" customHeight="1" x14ac:dyDescent="0.25">
      <c r="H962" s="70" t="str">
        <f>IF(G962="","",VLOOKUP(G962,ICondition!$A$2:$B$50, 2, 0))</f>
        <v/>
      </c>
      <c r="J962" s="70" t="str">
        <f>IFERROR(VLOOKUP(I962, LetterStyle!$A$2:$B$50, 2, 0),"")</f>
        <v/>
      </c>
      <c r="L962" s="70" t="str">
        <f>IFERROR(VLOOKUP(K962, LetterStyle!$A$2:$B$50, 2, 0),"")</f>
        <v/>
      </c>
      <c r="N962" s="70" t="str">
        <f>IFERROR(VLOOKUP(M962, LetterStyle!$A$2:$B$50, 2, 0),"")</f>
        <v/>
      </c>
      <c r="P962" s="70" t="str">
        <f>IFERROR(VLOOKUP(O962, LetterStyle!$A$2:$B$50, 2, 0),"")</f>
        <v/>
      </c>
    </row>
    <row r="963" spans="8:16" ht="15" customHeight="1" x14ac:dyDescent="0.25">
      <c r="H963" s="70" t="str">
        <f>IF(G963="","",VLOOKUP(G963,ICondition!$A$2:$B$50, 2, 0))</f>
        <v/>
      </c>
      <c r="J963" s="70" t="str">
        <f>IFERROR(VLOOKUP(I963, LetterStyle!$A$2:$B$50, 2, 0),"")</f>
        <v/>
      </c>
      <c r="L963" s="70" t="str">
        <f>IFERROR(VLOOKUP(K963, LetterStyle!$A$2:$B$50, 2, 0),"")</f>
        <v/>
      </c>
      <c r="N963" s="70" t="str">
        <f>IFERROR(VLOOKUP(M963, LetterStyle!$A$2:$B$50, 2, 0),"")</f>
        <v/>
      </c>
      <c r="P963" s="70" t="str">
        <f>IFERROR(VLOOKUP(O963, LetterStyle!$A$2:$B$50, 2, 0),"")</f>
        <v/>
      </c>
    </row>
    <row r="964" spans="8:16" ht="15" customHeight="1" x14ac:dyDescent="0.25">
      <c r="H964" s="70" t="str">
        <f>IF(G964="","",VLOOKUP(G964,ICondition!$A$2:$B$50, 2, 0))</f>
        <v/>
      </c>
      <c r="J964" s="70" t="str">
        <f>IFERROR(VLOOKUP(I964, LetterStyle!$A$2:$B$50, 2, 0),"")</f>
        <v/>
      </c>
      <c r="L964" s="70" t="str">
        <f>IFERROR(VLOOKUP(K964, LetterStyle!$A$2:$B$50, 2, 0),"")</f>
        <v/>
      </c>
      <c r="N964" s="70" t="str">
        <f>IFERROR(VLOOKUP(M964, LetterStyle!$A$2:$B$50, 2, 0),"")</f>
        <v/>
      </c>
      <c r="P964" s="70" t="str">
        <f>IFERROR(VLOOKUP(O964, LetterStyle!$A$2:$B$50, 2, 0),"")</f>
        <v/>
      </c>
    </row>
    <row r="965" spans="8:16" ht="15" customHeight="1" x14ac:dyDescent="0.25">
      <c r="H965" s="70" t="str">
        <f>IF(G965="","",VLOOKUP(G965,ICondition!$A$2:$B$50, 2, 0))</f>
        <v/>
      </c>
      <c r="J965" s="70" t="str">
        <f>IFERROR(VLOOKUP(I965, LetterStyle!$A$2:$B$50, 2, 0),"")</f>
        <v/>
      </c>
      <c r="L965" s="70" t="str">
        <f>IFERROR(VLOOKUP(K965, LetterStyle!$A$2:$B$50, 2, 0),"")</f>
        <v/>
      </c>
      <c r="N965" s="70" t="str">
        <f>IFERROR(VLOOKUP(M965, LetterStyle!$A$2:$B$50, 2, 0),"")</f>
        <v/>
      </c>
      <c r="P965" s="70" t="str">
        <f>IFERROR(VLOOKUP(O965, LetterStyle!$A$2:$B$50, 2, 0),"")</f>
        <v/>
      </c>
    </row>
    <row r="966" spans="8:16" ht="15" customHeight="1" x14ac:dyDescent="0.25">
      <c r="H966" s="70" t="str">
        <f>IF(G966="","",VLOOKUP(G966,ICondition!$A$2:$B$50, 2, 0))</f>
        <v/>
      </c>
      <c r="J966" s="70" t="str">
        <f>IFERROR(VLOOKUP(I966, LetterStyle!$A$2:$B$50, 2, 0),"")</f>
        <v/>
      </c>
      <c r="L966" s="70" t="str">
        <f>IFERROR(VLOOKUP(K966, LetterStyle!$A$2:$B$50, 2, 0),"")</f>
        <v/>
      </c>
      <c r="N966" s="70" t="str">
        <f>IFERROR(VLOOKUP(M966, LetterStyle!$A$2:$B$50, 2, 0),"")</f>
        <v/>
      </c>
      <c r="P966" s="70" t="str">
        <f>IFERROR(VLOOKUP(O966, LetterStyle!$A$2:$B$50, 2, 0),"")</f>
        <v/>
      </c>
    </row>
    <row r="967" spans="8:16" ht="15" customHeight="1" x14ac:dyDescent="0.25">
      <c r="H967" s="70" t="str">
        <f>IF(G967="","",VLOOKUP(G967,ICondition!$A$2:$B$50, 2, 0))</f>
        <v/>
      </c>
      <c r="J967" s="70" t="str">
        <f>IFERROR(VLOOKUP(I967, LetterStyle!$A$2:$B$50, 2, 0),"")</f>
        <v/>
      </c>
      <c r="L967" s="70" t="str">
        <f>IFERROR(VLOOKUP(K967, LetterStyle!$A$2:$B$50, 2, 0),"")</f>
        <v/>
      </c>
      <c r="N967" s="70" t="str">
        <f>IFERROR(VLOOKUP(M967, LetterStyle!$A$2:$B$50, 2, 0),"")</f>
        <v/>
      </c>
      <c r="P967" s="70" t="str">
        <f>IFERROR(VLOOKUP(O967, LetterStyle!$A$2:$B$50, 2, 0),"")</f>
        <v/>
      </c>
    </row>
    <row r="968" spans="8:16" ht="15" customHeight="1" x14ac:dyDescent="0.25">
      <c r="H968" s="70" t="str">
        <f>IF(G968="","",VLOOKUP(G968,ICondition!$A$2:$B$50, 2, 0))</f>
        <v/>
      </c>
      <c r="J968" s="70" t="str">
        <f>IFERROR(VLOOKUP(I968, LetterStyle!$A$2:$B$50, 2, 0),"")</f>
        <v/>
      </c>
      <c r="L968" s="70" t="str">
        <f>IFERROR(VLOOKUP(K968, LetterStyle!$A$2:$B$50, 2, 0),"")</f>
        <v/>
      </c>
      <c r="N968" s="70" t="str">
        <f>IFERROR(VLOOKUP(M968, LetterStyle!$A$2:$B$50, 2, 0),"")</f>
        <v/>
      </c>
      <c r="P968" s="70" t="str">
        <f>IFERROR(VLOOKUP(O968, LetterStyle!$A$2:$B$50, 2, 0),"")</f>
        <v/>
      </c>
    </row>
    <row r="969" spans="8:16" ht="15" customHeight="1" x14ac:dyDescent="0.25">
      <c r="H969" s="70" t="str">
        <f>IF(G969="","",VLOOKUP(G969,ICondition!$A$2:$B$50, 2, 0))</f>
        <v/>
      </c>
      <c r="J969" s="70" t="str">
        <f>IFERROR(VLOOKUP(I969, LetterStyle!$A$2:$B$50, 2, 0),"")</f>
        <v/>
      </c>
      <c r="L969" s="70" t="str">
        <f>IFERROR(VLOOKUP(K969, LetterStyle!$A$2:$B$50, 2, 0),"")</f>
        <v/>
      </c>
      <c r="N969" s="70" t="str">
        <f>IFERROR(VLOOKUP(M969, LetterStyle!$A$2:$B$50, 2, 0),"")</f>
        <v/>
      </c>
      <c r="P969" s="70" t="str">
        <f>IFERROR(VLOOKUP(O969, LetterStyle!$A$2:$B$50, 2, 0),"")</f>
        <v/>
      </c>
    </row>
    <row r="970" spans="8:16" ht="15" customHeight="1" x14ac:dyDescent="0.25">
      <c r="H970" s="70" t="str">
        <f>IF(G970="","",VLOOKUP(G970,ICondition!$A$2:$B$50, 2, 0))</f>
        <v/>
      </c>
      <c r="J970" s="70" t="str">
        <f>IFERROR(VLOOKUP(I970, LetterStyle!$A$2:$B$50, 2, 0),"")</f>
        <v/>
      </c>
      <c r="L970" s="70" t="str">
        <f>IFERROR(VLOOKUP(K970, LetterStyle!$A$2:$B$50, 2, 0),"")</f>
        <v/>
      </c>
      <c r="N970" s="70" t="str">
        <f>IFERROR(VLOOKUP(M970, LetterStyle!$A$2:$B$50, 2, 0),"")</f>
        <v/>
      </c>
      <c r="P970" s="70" t="str">
        <f>IFERROR(VLOOKUP(O970, LetterStyle!$A$2:$B$50, 2, 0),"")</f>
        <v/>
      </c>
    </row>
    <row r="971" spans="8:16" ht="15" customHeight="1" x14ac:dyDescent="0.25">
      <c r="H971" s="70" t="str">
        <f>IF(G971="","",VLOOKUP(G971,ICondition!$A$2:$B$50, 2, 0))</f>
        <v/>
      </c>
      <c r="J971" s="70" t="str">
        <f>IFERROR(VLOOKUP(I971, LetterStyle!$A$2:$B$50, 2, 0),"")</f>
        <v/>
      </c>
      <c r="L971" s="70" t="str">
        <f>IFERROR(VLOOKUP(K971, LetterStyle!$A$2:$B$50, 2, 0),"")</f>
        <v/>
      </c>
      <c r="N971" s="70" t="str">
        <f>IFERROR(VLOOKUP(M971, LetterStyle!$A$2:$B$50, 2, 0),"")</f>
        <v/>
      </c>
      <c r="P971" s="70" t="str">
        <f>IFERROR(VLOOKUP(O971, LetterStyle!$A$2:$B$50, 2, 0),"")</f>
        <v/>
      </c>
    </row>
    <row r="972" spans="8:16" ht="15" customHeight="1" x14ac:dyDescent="0.25">
      <c r="H972" s="70" t="str">
        <f>IF(G972="","",VLOOKUP(G972,ICondition!$A$2:$B$50, 2, 0))</f>
        <v/>
      </c>
      <c r="J972" s="70" t="str">
        <f>IFERROR(VLOOKUP(I972, LetterStyle!$A$2:$B$50, 2, 0),"")</f>
        <v/>
      </c>
      <c r="L972" s="70" t="str">
        <f>IFERROR(VLOOKUP(K972, LetterStyle!$A$2:$B$50, 2, 0),"")</f>
        <v/>
      </c>
      <c r="N972" s="70" t="str">
        <f>IFERROR(VLOOKUP(M972, LetterStyle!$A$2:$B$50, 2, 0),"")</f>
        <v/>
      </c>
      <c r="P972" s="70" t="str">
        <f>IFERROR(VLOOKUP(O972, LetterStyle!$A$2:$B$50, 2, 0),"")</f>
        <v/>
      </c>
    </row>
    <row r="973" spans="8:16" ht="15" customHeight="1" x14ac:dyDescent="0.25">
      <c r="H973" s="70" t="str">
        <f>IF(G973="","",VLOOKUP(G973,ICondition!$A$2:$B$50, 2, 0))</f>
        <v/>
      </c>
      <c r="J973" s="70" t="str">
        <f>IFERROR(VLOOKUP(I973, LetterStyle!$A$2:$B$50, 2, 0),"")</f>
        <v/>
      </c>
      <c r="L973" s="70" t="str">
        <f>IFERROR(VLOOKUP(K973, LetterStyle!$A$2:$B$50, 2, 0),"")</f>
        <v/>
      </c>
      <c r="N973" s="70" t="str">
        <f>IFERROR(VLOOKUP(M973, LetterStyle!$A$2:$B$50, 2, 0),"")</f>
        <v/>
      </c>
      <c r="P973" s="70" t="str">
        <f>IFERROR(VLOOKUP(O973, LetterStyle!$A$2:$B$50, 2, 0),"")</f>
        <v/>
      </c>
    </row>
    <row r="974" spans="8:16" ht="15" customHeight="1" x14ac:dyDescent="0.25">
      <c r="H974" s="70" t="str">
        <f>IF(G974="","",VLOOKUP(G974,ICondition!$A$2:$B$50, 2, 0))</f>
        <v/>
      </c>
      <c r="J974" s="70" t="str">
        <f>IFERROR(VLOOKUP(I974, LetterStyle!$A$2:$B$50, 2, 0),"")</f>
        <v/>
      </c>
      <c r="L974" s="70" t="str">
        <f>IFERROR(VLOOKUP(K974, LetterStyle!$A$2:$B$50, 2, 0),"")</f>
        <v/>
      </c>
      <c r="N974" s="70" t="str">
        <f>IFERROR(VLOOKUP(M974, LetterStyle!$A$2:$B$50, 2, 0),"")</f>
        <v/>
      </c>
      <c r="P974" s="70" t="str">
        <f>IFERROR(VLOOKUP(O974, LetterStyle!$A$2:$B$50, 2, 0),"")</f>
        <v/>
      </c>
    </row>
    <row r="975" spans="8:16" ht="15" customHeight="1" x14ac:dyDescent="0.25">
      <c r="H975" s="70" t="str">
        <f>IF(G975="","",VLOOKUP(G975,ICondition!$A$2:$B$50, 2, 0))</f>
        <v/>
      </c>
      <c r="J975" s="70" t="str">
        <f>IFERROR(VLOOKUP(I975, LetterStyle!$A$2:$B$50, 2, 0),"")</f>
        <v/>
      </c>
      <c r="L975" s="70" t="str">
        <f>IFERROR(VLOOKUP(K975, LetterStyle!$A$2:$B$50, 2, 0),"")</f>
        <v/>
      </c>
      <c r="N975" s="70" t="str">
        <f>IFERROR(VLOOKUP(M975, LetterStyle!$A$2:$B$50, 2, 0),"")</f>
        <v/>
      </c>
      <c r="P975" s="70" t="str">
        <f>IFERROR(VLOOKUP(O975, LetterStyle!$A$2:$B$50, 2, 0),"")</f>
        <v/>
      </c>
    </row>
    <row r="976" spans="8:16" ht="15" customHeight="1" x14ac:dyDescent="0.25">
      <c r="H976" s="70" t="str">
        <f>IF(G976="","",VLOOKUP(G976,ICondition!$A$2:$B$50, 2, 0))</f>
        <v/>
      </c>
      <c r="J976" s="70" t="str">
        <f>IFERROR(VLOOKUP(I976, LetterStyle!$A$2:$B$50, 2, 0),"")</f>
        <v/>
      </c>
      <c r="L976" s="70" t="str">
        <f>IFERROR(VLOOKUP(K976, LetterStyle!$A$2:$B$50, 2, 0),"")</f>
        <v/>
      </c>
      <c r="N976" s="70" t="str">
        <f>IFERROR(VLOOKUP(M976, LetterStyle!$A$2:$B$50, 2, 0),"")</f>
        <v/>
      </c>
      <c r="P976" s="70" t="str">
        <f>IFERROR(VLOOKUP(O976, LetterStyle!$A$2:$B$50, 2, 0),"")</f>
        <v/>
      </c>
    </row>
    <row r="977" spans="8:16" ht="15" customHeight="1" x14ac:dyDescent="0.25">
      <c r="H977" s="70" t="str">
        <f>IF(G977="","",VLOOKUP(G977,ICondition!$A$2:$B$50, 2, 0))</f>
        <v/>
      </c>
      <c r="J977" s="70" t="str">
        <f>IFERROR(VLOOKUP(I977, LetterStyle!$A$2:$B$50, 2, 0),"")</f>
        <v/>
      </c>
      <c r="L977" s="70" t="str">
        <f>IFERROR(VLOOKUP(K977, LetterStyle!$A$2:$B$50, 2, 0),"")</f>
        <v/>
      </c>
      <c r="N977" s="70" t="str">
        <f>IFERROR(VLOOKUP(M977, LetterStyle!$A$2:$B$50, 2, 0),"")</f>
        <v/>
      </c>
      <c r="P977" s="70" t="str">
        <f>IFERROR(VLOOKUP(O977, LetterStyle!$A$2:$B$50, 2, 0),"")</f>
        <v/>
      </c>
    </row>
    <row r="978" spans="8:16" ht="15" customHeight="1" x14ac:dyDescent="0.25">
      <c r="H978" s="70" t="str">
        <f>IF(G978="","",VLOOKUP(G978,ICondition!$A$2:$B$50, 2, 0))</f>
        <v/>
      </c>
      <c r="J978" s="70" t="str">
        <f>IFERROR(VLOOKUP(I978, LetterStyle!$A$2:$B$50, 2, 0),"")</f>
        <v/>
      </c>
      <c r="L978" s="70" t="str">
        <f>IFERROR(VLOOKUP(K978, LetterStyle!$A$2:$B$50, 2, 0),"")</f>
        <v/>
      </c>
      <c r="N978" s="70" t="str">
        <f>IFERROR(VLOOKUP(M978, LetterStyle!$A$2:$B$50, 2, 0),"")</f>
        <v/>
      </c>
      <c r="P978" s="70" t="str">
        <f>IFERROR(VLOOKUP(O978, LetterStyle!$A$2:$B$50, 2, 0),"")</f>
        <v/>
      </c>
    </row>
    <row r="979" spans="8:16" ht="15" customHeight="1" x14ac:dyDescent="0.25">
      <c r="H979" s="70" t="str">
        <f>IF(G979="","",VLOOKUP(G979,ICondition!$A$2:$B$50, 2, 0))</f>
        <v/>
      </c>
      <c r="J979" s="70" t="str">
        <f>IFERROR(VLOOKUP(I979, LetterStyle!$A$2:$B$50, 2, 0),"")</f>
        <v/>
      </c>
      <c r="L979" s="70" t="str">
        <f>IFERROR(VLOOKUP(K979, LetterStyle!$A$2:$B$50, 2, 0),"")</f>
        <v/>
      </c>
      <c r="N979" s="70" t="str">
        <f>IFERROR(VLOOKUP(M979, LetterStyle!$A$2:$B$50, 2, 0),"")</f>
        <v/>
      </c>
      <c r="P979" s="70" t="str">
        <f>IFERROR(VLOOKUP(O979, LetterStyle!$A$2:$B$50, 2, 0),"")</f>
        <v/>
      </c>
    </row>
    <row r="980" spans="8:16" ht="15" customHeight="1" x14ac:dyDescent="0.25">
      <c r="H980" s="70" t="str">
        <f>IF(G980="","",VLOOKUP(G980,ICondition!$A$2:$B$50, 2, 0))</f>
        <v/>
      </c>
      <c r="J980" s="70" t="str">
        <f>IFERROR(VLOOKUP(I980, LetterStyle!$A$2:$B$50, 2, 0),"")</f>
        <v/>
      </c>
      <c r="L980" s="70" t="str">
        <f>IFERROR(VLOOKUP(K980, LetterStyle!$A$2:$B$50, 2, 0),"")</f>
        <v/>
      </c>
      <c r="N980" s="70" t="str">
        <f>IFERROR(VLOOKUP(M980, LetterStyle!$A$2:$B$50, 2, 0),"")</f>
        <v/>
      </c>
      <c r="P980" s="70" t="str">
        <f>IFERROR(VLOOKUP(O980, LetterStyle!$A$2:$B$50, 2, 0),"")</f>
        <v/>
      </c>
    </row>
    <row r="981" spans="8:16" ht="15" customHeight="1" x14ac:dyDescent="0.25">
      <c r="H981" s="70" t="str">
        <f>IF(G981="","",VLOOKUP(G981,ICondition!$A$2:$B$50, 2, 0))</f>
        <v/>
      </c>
      <c r="J981" s="70" t="str">
        <f>IFERROR(VLOOKUP(I981, LetterStyle!$A$2:$B$50, 2, 0),"")</f>
        <v/>
      </c>
      <c r="L981" s="70" t="str">
        <f>IFERROR(VLOOKUP(K981, LetterStyle!$A$2:$B$50, 2, 0),"")</f>
        <v/>
      </c>
      <c r="N981" s="70" t="str">
        <f>IFERROR(VLOOKUP(M981, LetterStyle!$A$2:$B$50, 2, 0),"")</f>
        <v/>
      </c>
      <c r="P981" s="70" t="str">
        <f>IFERROR(VLOOKUP(O981, LetterStyle!$A$2:$B$50, 2, 0),"")</f>
        <v/>
      </c>
    </row>
    <row r="982" spans="8:16" ht="15" customHeight="1" x14ac:dyDescent="0.25">
      <c r="H982" s="70" t="str">
        <f>IF(G982="","",VLOOKUP(G982,ICondition!$A$2:$B$50, 2, 0))</f>
        <v/>
      </c>
      <c r="J982" s="70" t="str">
        <f>IFERROR(VLOOKUP(I982, LetterStyle!$A$2:$B$50, 2, 0),"")</f>
        <v/>
      </c>
      <c r="L982" s="70" t="str">
        <f>IFERROR(VLOOKUP(K982, LetterStyle!$A$2:$B$50, 2, 0),"")</f>
        <v/>
      </c>
      <c r="N982" s="70" t="str">
        <f>IFERROR(VLOOKUP(M982, LetterStyle!$A$2:$B$50, 2, 0),"")</f>
        <v/>
      </c>
      <c r="P982" s="70" t="str">
        <f>IFERROR(VLOOKUP(O982, LetterStyle!$A$2:$B$50, 2, 0),"")</f>
        <v/>
      </c>
    </row>
    <row r="983" spans="8:16" ht="15" customHeight="1" x14ac:dyDescent="0.25">
      <c r="H983" s="70" t="str">
        <f>IF(G983="","",VLOOKUP(G983,ICondition!$A$2:$B$50, 2, 0))</f>
        <v/>
      </c>
      <c r="J983" s="70" t="str">
        <f>IFERROR(VLOOKUP(I983, LetterStyle!$A$2:$B$50, 2, 0),"")</f>
        <v/>
      </c>
      <c r="L983" s="70" t="str">
        <f>IFERROR(VLOOKUP(K983, LetterStyle!$A$2:$B$50, 2, 0),"")</f>
        <v/>
      </c>
      <c r="N983" s="70" t="str">
        <f>IFERROR(VLOOKUP(M983, LetterStyle!$A$2:$B$50, 2, 0),"")</f>
        <v/>
      </c>
      <c r="P983" s="70" t="str">
        <f>IFERROR(VLOOKUP(O983, LetterStyle!$A$2:$B$50, 2, 0),"")</f>
        <v/>
      </c>
    </row>
    <row r="984" spans="8:16" ht="15" customHeight="1" x14ac:dyDescent="0.25">
      <c r="H984" s="70" t="str">
        <f>IF(G984="","",VLOOKUP(G984,ICondition!$A$2:$B$50, 2, 0))</f>
        <v/>
      </c>
      <c r="J984" s="70" t="str">
        <f>IFERROR(VLOOKUP(I984, LetterStyle!$A$2:$B$50, 2, 0),"")</f>
        <v/>
      </c>
      <c r="L984" s="70" t="str">
        <f>IFERROR(VLOOKUP(K984, LetterStyle!$A$2:$B$50, 2, 0),"")</f>
        <v/>
      </c>
      <c r="N984" s="70" t="str">
        <f>IFERROR(VLOOKUP(M984, LetterStyle!$A$2:$B$50, 2, 0),"")</f>
        <v/>
      </c>
      <c r="P984" s="70" t="str">
        <f>IFERROR(VLOOKUP(O984, LetterStyle!$A$2:$B$50, 2, 0),"")</f>
        <v/>
      </c>
    </row>
    <row r="985" spans="8:16" ht="15" customHeight="1" x14ac:dyDescent="0.25">
      <c r="H985" s="70" t="str">
        <f>IF(G985="","",VLOOKUP(G985,ICondition!$A$2:$B$50, 2, 0))</f>
        <v/>
      </c>
      <c r="J985" s="70" t="str">
        <f>IFERROR(VLOOKUP(I985, LetterStyle!$A$2:$B$50, 2, 0),"")</f>
        <v/>
      </c>
      <c r="L985" s="70" t="str">
        <f>IFERROR(VLOOKUP(K985, LetterStyle!$A$2:$B$50, 2, 0),"")</f>
        <v/>
      </c>
      <c r="N985" s="70" t="str">
        <f>IFERROR(VLOOKUP(M985, LetterStyle!$A$2:$B$50, 2, 0),"")</f>
        <v/>
      </c>
      <c r="P985" s="70" t="str">
        <f>IFERROR(VLOOKUP(O985, LetterStyle!$A$2:$B$50, 2, 0),"")</f>
        <v/>
      </c>
    </row>
    <row r="986" spans="8:16" ht="15" customHeight="1" x14ac:dyDescent="0.25">
      <c r="H986" s="70" t="str">
        <f>IF(G986="","",VLOOKUP(G986,ICondition!$A$2:$B$50, 2, 0))</f>
        <v/>
      </c>
      <c r="J986" s="70" t="str">
        <f>IFERROR(VLOOKUP(I986, LetterStyle!$A$2:$B$50, 2, 0),"")</f>
        <v/>
      </c>
      <c r="L986" s="70" t="str">
        <f>IFERROR(VLOOKUP(K986, LetterStyle!$A$2:$B$50, 2, 0),"")</f>
        <v/>
      </c>
      <c r="N986" s="70" t="str">
        <f>IFERROR(VLOOKUP(M986, LetterStyle!$A$2:$B$50, 2, 0),"")</f>
        <v/>
      </c>
      <c r="P986" s="70" t="str">
        <f>IFERROR(VLOOKUP(O986, LetterStyle!$A$2:$B$50, 2, 0),"")</f>
        <v/>
      </c>
    </row>
    <row r="987" spans="8:16" ht="15" customHeight="1" x14ac:dyDescent="0.25">
      <c r="H987" s="70" t="str">
        <f>IF(G987="","",VLOOKUP(G987,ICondition!$A$2:$B$50, 2, 0))</f>
        <v/>
      </c>
      <c r="J987" s="70" t="str">
        <f>IFERROR(VLOOKUP(I987, LetterStyle!$A$2:$B$50, 2, 0),"")</f>
        <v/>
      </c>
      <c r="L987" s="70" t="str">
        <f>IFERROR(VLOOKUP(K987, LetterStyle!$A$2:$B$50, 2, 0),"")</f>
        <v/>
      </c>
      <c r="N987" s="70" t="str">
        <f>IFERROR(VLOOKUP(M987, LetterStyle!$A$2:$B$50, 2, 0),"")</f>
        <v/>
      </c>
      <c r="P987" s="70" t="str">
        <f>IFERROR(VLOOKUP(O987, LetterStyle!$A$2:$B$50, 2, 0),"")</f>
        <v/>
      </c>
    </row>
    <row r="988" spans="8:16" ht="15" customHeight="1" x14ac:dyDescent="0.25">
      <c r="H988" s="70" t="str">
        <f>IF(G988="","",VLOOKUP(G988,ICondition!$A$2:$B$50, 2, 0))</f>
        <v/>
      </c>
      <c r="J988" s="70" t="str">
        <f>IFERROR(VLOOKUP(I988, LetterStyle!$A$2:$B$50, 2, 0),"")</f>
        <v/>
      </c>
      <c r="L988" s="70" t="str">
        <f>IFERROR(VLOOKUP(K988, LetterStyle!$A$2:$B$50, 2, 0),"")</f>
        <v/>
      </c>
      <c r="N988" s="70" t="str">
        <f>IFERROR(VLOOKUP(M988, LetterStyle!$A$2:$B$50, 2, 0),"")</f>
        <v/>
      </c>
      <c r="P988" s="70" t="str">
        <f>IFERROR(VLOOKUP(O988, LetterStyle!$A$2:$B$50, 2, 0),"")</f>
        <v/>
      </c>
    </row>
    <row r="989" spans="8:16" ht="15" customHeight="1" x14ac:dyDescent="0.25">
      <c r="H989" s="70" t="str">
        <f>IF(G989="","",VLOOKUP(G989,ICondition!$A$2:$B$50, 2, 0))</f>
        <v/>
      </c>
      <c r="J989" s="70" t="str">
        <f>IFERROR(VLOOKUP(I989, LetterStyle!$A$2:$B$50, 2, 0),"")</f>
        <v/>
      </c>
      <c r="L989" s="70" t="str">
        <f>IFERROR(VLOOKUP(K989, LetterStyle!$A$2:$B$50, 2, 0),"")</f>
        <v/>
      </c>
      <c r="N989" s="70" t="str">
        <f>IFERROR(VLOOKUP(M989, LetterStyle!$A$2:$B$50, 2, 0),"")</f>
        <v/>
      </c>
      <c r="P989" s="70" t="str">
        <f>IFERROR(VLOOKUP(O989, LetterStyle!$A$2:$B$50, 2, 0),"")</f>
        <v/>
      </c>
    </row>
    <row r="990" spans="8:16" ht="15" customHeight="1" x14ac:dyDescent="0.25">
      <c r="H990" s="70" t="str">
        <f>IF(G990="","",VLOOKUP(G990,ICondition!$A$2:$B$50, 2, 0))</f>
        <v/>
      </c>
      <c r="J990" s="70" t="str">
        <f>IFERROR(VLOOKUP(I990, LetterStyle!$A$2:$B$50, 2, 0),"")</f>
        <v/>
      </c>
      <c r="L990" s="70" t="str">
        <f>IFERROR(VLOOKUP(K990, LetterStyle!$A$2:$B$50, 2, 0),"")</f>
        <v/>
      </c>
      <c r="N990" s="70" t="str">
        <f>IFERROR(VLOOKUP(M990, LetterStyle!$A$2:$B$50, 2, 0),"")</f>
        <v/>
      </c>
      <c r="P990" s="70" t="str">
        <f>IFERROR(VLOOKUP(O990, LetterStyle!$A$2:$B$50, 2, 0),"")</f>
        <v/>
      </c>
    </row>
    <row r="991" spans="8:16" ht="15" customHeight="1" x14ac:dyDescent="0.25">
      <c r="H991" s="70" t="str">
        <f>IF(G991="","",VLOOKUP(G991,ICondition!$A$2:$B$50, 2, 0))</f>
        <v/>
      </c>
      <c r="J991" s="70" t="str">
        <f>IFERROR(VLOOKUP(I991, LetterStyle!$A$2:$B$50, 2, 0),"")</f>
        <v/>
      </c>
      <c r="L991" s="70" t="str">
        <f>IFERROR(VLOOKUP(K991, LetterStyle!$A$2:$B$50, 2, 0),"")</f>
        <v/>
      </c>
      <c r="N991" s="70" t="str">
        <f>IFERROR(VLOOKUP(M991, LetterStyle!$A$2:$B$50, 2, 0),"")</f>
        <v/>
      </c>
      <c r="P991" s="70" t="str">
        <f>IFERROR(VLOOKUP(O991, LetterStyle!$A$2:$B$50, 2, 0),"")</f>
        <v/>
      </c>
    </row>
    <row r="992" spans="8:16" ht="15" customHeight="1" x14ac:dyDescent="0.25">
      <c r="H992" s="70" t="str">
        <f>IF(G992="","",VLOOKUP(G992,ICondition!$A$2:$B$50, 2, 0))</f>
        <v/>
      </c>
      <c r="J992" s="70" t="str">
        <f>IFERROR(VLOOKUP(I992, LetterStyle!$A$2:$B$50, 2, 0),"")</f>
        <v/>
      </c>
      <c r="L992" s="70" t="str">
        <f>IFERROR(VLOOKUP(K992, LetterStyle!$A$2:$B$50, 2, 0),"")</f>
        <v/>
      </c>
      <c r="N992" s="70" t="str">
        <f>IFERROR(VLOOKUP(M992, LetterStyle!$A$2:$B$50, 2, 0),"")</f>
        <v/>
      </c>
      <c r="P992" s="70" t="str">
        <f>IFERROR(VLOOKUP(O992, LetterStyle!$A$2:$B$50, 2, 0),"")</f>
        <v/>
      </c>
    </row>
    <row r="993" spans="2:114" ht="15" customHeight="1" x14ac:dyDescent="0.25">
      <c r="H993" s="70" t="str">
        <f>IF(G993="","",VLOOKUP(G993,ICondition!$A$2:$B$50, 2, 0))</f>
        <v/>
      </c>
      <c r="J993" s="70" t="str">
        <f>IFERROR(VLOOKUP(I993, LetterStyle!$A$2:$B$50, 2, 0),"")</f>
        <v/>
      </c>
      <c r="L993" s="70" t="str">
        <f>IFERROR(VLOOKUP(K993, LetterStyle!$A$2:$B$50, 2, 0),"")</f>
        <v/>
      </c>
      <c r="N993" s="70" t="str">
        <f>IFERROR(VLOOKUP(M993, LetterStyle!$A$2:$B$50, 2, 0),"")</f>
        <v/>
      </c>
      <c r="P993" s="70" t="str">
        <f>IFERROR(VLOOKUP(O993, LetterStyle!$A$2:$B$50, 2, 0),"")</f>
        <v/>
      </c>
    </row>
    <row r="994" spans="2:114" ht="15" customHeight="1" x14ac:dyDescent="0.25">
      <c r="H994" s="70" t="str">
        <f>IF(G994="","",VLOOKUP(G994,ICondition!$A$2:$B$50, 2, 0))</f>
        <v/>
      </c>
      <c r="J994" s="70" t="str">
        <f>IFERROR(VLOOKUP(I994, LetterStyle!$A$2:$B$50, 2, 0),"")</f>
        <v/>
      </c>
      <c r="L994" s="70" t="str">
        <f>IFERROR(VLOOKUP(K994, LetterStyle!$A$2:$B$50, 2, 0),"")</f>
        <v/>
      </c>
      <c r="N994" s="70" t="str">
        <f>IFERROR(VLOOKUP(M994, LetterStyle!$A$2:$B$50, 2, 0),"")</f>
        <v/>
      </c>
      <c r="P994" s="70" t="str">
        <f>IFERROR(VLOOKUP(O994, LetterStyle!$A$2:$B$50, 2, 0),"")</f>
        <v/>
      </c>
    </row>
    <row r="995" spans="2:114" ht="15" customHeight="1" x14ac:dyDescent="0.25">
      <c r="H995" s="70" t="str">
        <f>IF(G995="","",VLOOKUP(G995,ICondition!$A$2:$B$50, 2, 0))</f>
        <v/>
      </c>
      <c r="J995" s="70" t="str">
        <f>IFERROR(VLOOKUP(I995, LetterStyle!$A$2:$B$50, 2, 0),"")</f>
        <v/>
      </c>
      <c r="L995" s="70" t="str">
        <f>IFERROR(VLOOKUP(K995, LetterStyle!$A$2:$B$50, 2, 0),"")</f>
        <v/>
      </c>
      <c r="N995" s="70" t="str">
        <f>IFERROR(VLOOKUP(M995, LetterStyle!$A$2:$B$50, 2, 0),"")</f>
        <v/>
      </c>
      <c r="P995" s="70" t="str">
        <f>IFERROR(VLOOKUP(O995, LetterStyle!$A$2:$B$50, 2, 0),"")</f>
        <v/>
      </c>
    </row>
    <row r="996" spans="2:114" ht="15" customHeight="1" x14ac:dyDescent="0.25">
      <c r="H996" s="70" t="str">
        <f>IF(G996="","",VLOOKUP(G996,ICondition!$A$2:$B$50, 2, 0))</f>
        <v/>
      </c>
      <c r="J996" s="70" t="str">
        <f>IFERROR(VLOOKUP(I996, LetterStyle!$A$2:$B$50, 2, 0),"")</f>
        <v/>
      </c>
      <c r="L996" s="70" t="str">
        <f>IFERROR(VLOOKUP(K996, LetterStyle!$A$2:$B$50, 2, 0),"")</f>
        <v/>
      </c>
      <c r="N996" s="70" t="str">
        <f>IFERROR(VLOOKUP(M996, LetterStyle!$A$2:$B$50, 2, 0),"")</f>
        <v/>
      </c>
      <c r="P996" s="70" t="str">
        <f>IFERROR(VLOOKUP(O996, LetterStyle!$A$2:$B$50, 2, 0),"")</f>
        <v/>
      </c>
    </row>
    <row r="997" spans="2:114" ht="15" customHeight="1" x14ac:dyDescent="0.25">
      <c r="H997" s="70" t="str">
        <f>IF(G997="","",VLOOKUP(G997,ICondition!$A$2:$B$50, 2, 0))</f>
        <v/>
      </c>
      <c r="J997" s="70" t="str">
        <f>IFERROR(VLOOKUP(I997, LetterStyle!$A$2:$B$50, 2, 0),"")</f>
        <v/>
      </c>
      <c r="L997" s="70" t="str">
        <f>IFERROR(VLOOKUP(K997, LetterStyle!$A$2:$B$50, 2, 0),"")</f>
        <v/>
      </c>
      <c r="N997" s="70" t="str">
        <f>IFERROR(VLOOKUP(M997, LetterStyle!$A$2:$B$50, 2, 0),"")</f>
        <v/>
      </c>
      <c r="P997" s="70" t="str">
        <f>IFERROR(VLOOKUP(O997, LetterStyle!$A$2:$B$50, 2, 0),"")</f>
        <v/>
      </c>
    </row>
    <row r="998" spans="2:114" ht="15" customHeight="1" x14ac:dyDescent="0.25">
      <c r="H998" s="70" t="str">
        <f>IF(G998="","",VLOOKUP(G998,ICondition!$A$2:$B$50, 2, 0))</f>
        <v/>
      </c>
      <c r="J998" s="70" t="str">
        <f>IFERROR(VLOOKUP(I998, LetterStyle!$A$2:$B$50, 2, 0),"")</f>
        <v/>
      </c>
      <c r="L998" s="70" t="str">
        <f>IFERROR(VLOOKUP(K998, LetterStyle!$A$2:$B$50, 2, 0),"")</f>
        <v/>
      </c>
      <c r="N998" s="70" t="str">
        <f>IFERROR(VLOOKUP(M998, LetterStyle!$A$2:$B$50, 2, 0),"")</f>
        <v/>
      </c>
      <c r="P998" s="70" t="str">
        <f>IFERROR(VLOOKUP(O998, LetterStyle!$A$2:$B$50, 2, 0),"")</f>
        <v/>
      </c>
    </row>
    <row r="999" spans="2:114" ht="15" customHeight="1" x14ac:dyDescent="0.25">
      <c r="H999" s="70" t="str">
        <f>IF(G999="","",VLOOKUP(G999,ICondition!$A$2:$B$50, 2, 0))</f>
        <v/>
      </c>
      <c r="J999" s="70" t="str">
        <f>IFERROR(VLOOKUP(I999, LetterStyle!$A$2:$B$50, 2, 0),"")</f>
        <v/>
      </c>
      <c r="L999" s="70" t="str">
        <f>IFERROR(VLOOKUP(K999, LetterStyle!$A$2:$B$50, 2, 0),"")</f>
        <v/>
      </c>
      <c r="N999" s="70" t="str">
        <f>IFERROR(VLOOKUP(M999, LetterStyle!$A$2:$B$50, 2, 0),"")</f>
        <v/>
      </c>
      <c r="P999" s="70" t="str">
        <f>IFERROR(VLOOKUP(O999, LetterStyle!$A$2:$B$50, 2, 0),"")</f>
        <v/>
      </c>
    </row>
    <row r="1000" spans="2:114" s="56" customFormat="1" x14ac:dyDescent="0.25">
      <c r="B1000" s="56" t="s">
        <v>881</v>
      </c>
      <c r="F1000" s="35"/>
      <c r="G1000" s="57"/>
      <c r="H1000" s="84"/>
      <c r="I1000" s="58"/>
      <c r="J1000" s="85"/>
      <c r="K1000" s="35"/>
      <c r="L1000" s="83"/>
      <c r="N1000" s="83"/>
      <c r="P1000" s="83"/>
      <c r="R1000" s="59"/>
      <c r="S1000" s="57"/>
      <c r="T1000" s="60"/>
      <c r="U1000" s="57"/>
      <c r="V1000" s="60"/>
      <c r="W1000" s="57"/>
      <c r="X1000" s="60"/>
      <c r="Y1000" s="57"/>
      <c r="Z1000" s="60"/>
      <c r="AA1000" s="57"/>
      <c r="AB1000" s="60"/>
      <c r="AC1000" s="61"/>
      <c r="AD1000" s="35"/>
      <c r="AE1000" s="35"/>
      <c r="AF1000" s="35"/>
      <c r="AG1000" s="35"/>
      <c r="AH1000" s="35"/>
      <c r="AI1000" s="35"/>
      <c r="AJ1000" s="35"/>
      <c r="AK1000" s="60"/>
      <c r="AL1000" s="60"/>
      <c r="AM1000" s="60"/>
      <c r="AN1000" s="60"/>
      <c r="AO1000" s="60"/>
      <c r="AP1000" s="60"/>
      <c r="AQ1000" s="62"/>
      <c r="AR1000" s="35"/>
      <c r="AS1000" s="35"/>
      <c r="AT1000" s="35"/>
      <c r="AU1000" s="35"/>
      <c r="AV1000" s="60"/>
      <c r="AW1000" s="57"/>
      <c r="AX1000" s="60"/>
      <c r="AY1000" s="60"/>
      <c r="AZ1000" s="60"/>
      <c r="BA1000" s="60"/>
      <c r="BB1000" s="60"/>
      <c r="BC1000" s="57"/>
      <c r="BD1000" s="60"/>
      <c r="BE1000" s="60"/>
      <c r="BF1000" s="60"/>
      <c r="BG1000" s="60"/>
      <c r="BH1000" s="60"/>
      <c r="BI1000" s="57"/>
      <c r="BJ1000" s="60"/>
      <c r="BK1000" s="57"/>
      <c r="BL1000" s="60"/>
      <c r="BM1000" s="57"/>
      <c r="BN1000" s="60"/>
      <c r="BO1000" s="57"/>
      <c r="BP1000" s="60"/>
      <c r="BQ1000" s="57"/>
      <c r="BR1000" s="60"/>
      <c r="BS1000" s="57"/>
      <c r="BT1000" s="60"/>
      <c r="BU1000" s="57"/>
      <c r="BV1000" s="60"/>
      <c r="BW1000" s="57"/>
      <c r="BX1000" s="60"/>
      <c r="BY1000" s="63"/>
      <c r="BZ1000" s="57"/>
      <c r="CA1000" s="60"/>
      <c r="CB1000" s="57"/>
      <c r="CC1000" s="60"/>
      <c r="CD1000" s="57"/>
      <c r="CE1000" s="60"/>
      <c r="CF1000" s="57"/>
      <c r="CG1000" s="60"/>
      <c r="CH1000" s="57"/>
      <c r="CI1000" s="60"/>
      <c r="CJ1000" s="57"/>
      <c r="CK1000" s="60"/>
      <c r="CL1000" s="57"/>
      <c r="CM1000" s="60"/>
      <c r="CN1000" s="57"/>
      <c r="CO1000" s="60"/>
      <c r="CP1000" s="57"/>
      <c r="CQ1000" s="60"/>
      <c r="CR1000" s="57"/>
      <c r="CS1000" s="60"/>
      <c r="CT1000" s="63"/>
      <c r="CU1000" s="64"/>
      <c r="CV1000" s="60"/>
      <c r="CW1000" s="64"/>
      <c r="CX1000" s="60"/>
      <c r="CY1000" s="65"/>
      <c r="CZ1000" s="60"/>
      <c r="DA1000" s="66"/>
      <c r="DB1000" s="65"/>
      <c r="DC1000" s="60"/>
      <c r="DD1000" s="65"/>
      <c r="DF1000" s="60"/>
      <c r="DG1000" s="60"/>
      <c r="DH1000" s="67"/>
      <c r="DI1000" s="67"/>
      <c r="DJ1000" s="67"/>
    </row>
    <row r="1001" spans="2:114" x14ac:dyDescent="0.25">
      <c r="B1001"/>
      <c r="C1001"/>
      <c r="D1001"/>
      <c r="E1001"/>
      <c r="F1001"/>
      <c r="G1001"/>
      <c r="I1001"/>
      <c r="K1001"/>
      <c r="M1001"/>
      <c r="O1001"/>
    </row>
    <row r="1002" spans="2:114" x14ac:dyDescent="0.25">
      <c r="B1002"/>
      <c r="C1002"/>
      <c r="D1002"/>
      <c r="E1002"/>
      <c r="F1002"/>
      <c r="G1002"/>
      <c r="I1002"/>
      <c r="K1002"/>
      <c r="M1002"/>
      <c r="O1002"/>
    </row>
    <row r="1003" spans="2:114" x14ac:dyDescent="0.25">
      <c r="B1003"/>
      <c r="C1003"/>
      <c r="D1003"/>
      <c r="E1003"/>
      <c r="F1003"/>
      <c r="G1003"/>
      <c r="I1003"/>
      <c r="K1003"/>
      <c r="M1003"/>
      <c r="O1003"/>
    </row>
    <row r="1004" spans="2:114" x14ac:dyDescent="0.25">
      <c r="B1004"/>
      <c r="C1004"/>
      <c r="D1004"/>
      <c r="E1004"/>
      <c r="F1004"/>
      <c r="G1004"/>
      <c r="I1004"/>
      <c r="K1004"/>
      <c r="M1004"/>
      <c r="O1004"/>
    </row>
    <row r="1005" spans="2:114" x14ac:dyDescent="0.25">
      <c r="B1005"/>
      <c r="C1005"/>
      <c r="D1005"/>
      <c r="E1005"/>
      <c r="F1005"/>
      <c r="G1005"/>
      <c r="I1005"/>
      <c r="K1005"/>
      <c r="M1005"/>
      <c r="O1005"/>
    </row>
    <row r="1006" spans="2:114" x14ac:dyDescent="0.25">
      <c r="B1006"/>
      <c r="C1006"/>
      <c r="D1006"/>
      <c r="E1006"/>
      <c r="F1006"/>
      <c r="G1006"/>
      <c r="I1006"/>
      <c r="K1006"/>
      <c r="M1006"/>
      <c r="O1006"/>
    </row>
    <row r="1007" spans="2:114" x14ac:dyDescent="0.25">
      <c r="B1007"/>
      <c r="C1007"/>
      <c r="D1007"/>
      <c r="E1007"/>
      <c r="F1007"/>
      <c r="G1007"/>
      <c r="I1007"/>
      <c r="K1007"/>
      <c r="M1007"/>
      <c r="O1007"/>
    </row>
    <row r="1008" spans="2:114" x14ac:dyDescent="0.25">
      <c r="B1008"/>
      <c r="C1008"/>
      <c r="D1008"/>
      <c r="E1008"/>
      <c r="F1008"/>
      <c r="G1008"/>
      <c r="I1008"/>
      <c r="K1008"/>
      <c r="M1008"/>
      <c r="O1008"/>
    </row>
    <row r="1009" spans="2:15" x14ac:dyDescent="0.25">
      <c r="B1009"/>
      <c r="C1009"/>
      <c r="D1009"/>
      <c r="E1009"/>
      <c r="F1009"/>
      <c r="G1009"/>
      <c r="I1009"/>
      <c r="K1009"/>
      <c r="M1009"/>
      <c r="O1009"/>
    </row>
    <row r="1010" spans="2:15" x14ac:dyDescent="0.25">
      <c r="B1010"/>
      <c r="C1010"/>
      <c r="D1010"/>
      <c r="E1010"/>
      <c r="F1010"/>
      <c r="G1010"/>
      <c r="I1010"/>
      <c r="K1010"/>
      <c r="M1010"/>
      <c r="O1010"/>
    </row>
    <row r="1011" spans="2:15" x14ac:dyDescent="0.25">
      <c r="B1011"/>
      <c r="C1011"/>
      <c r="D1011"/>
      <c r="E1011"/>
      <c r="F1011"/>
      <c r="G1011"/>
      <c r="I1011"/>
      <c r="K1011"/>
      <c r="M1011"/>
      <c r="O1011"/>
    </row>
    <row r="1012" spans="2:15" x14ac:dyDescent="0.25">
      <c r="B1012"/>
      <c r="C1012"/>
      <c r="D1012"/>
      <c r="E1012"/>
      <c r="F1012"/>
      <c r="G1012"/>
      <c r="I1012"/>
      <c r="K1012"/>
      <c r="M1012"/>
      <c r="O1012"/>
    </row>
    <row r="1013" spans="2:15" x14ac:dyDescent="0.25">
      <c r="B1013"/>
      <c r="C1013"/>
      <c r="D1013"/>
      <c r="E1013"/>
      <c r="F1013"/>
      <c r="G1013"/>
      <c r="I1013"/>
      <c r="K1013"/>
      <c r="M1013"/>
      <c r="O1013"/>
    </row>
    <row r="1014" spans="2:15" x14ac:dyDescent="0.25">
      <c r="B1014"/>
      <c r="C1014"/>
      <c r="D1014"/>
      <c r="E1014"/>
      <c r="F1014"/>
      <c r="G1014"/>
      <c r="I1014"/>
      <c r="K1014"/>
      <c r="M1014"/>
      <c r="O1014"/>
    </row>
    <row r="1015" spans="2:15" x14ac:dyDescent="0.25">
      <c r="B1015"/>
      <c r="C1015"/>
      <c r="D1015"/>
      <c r="E1015"/>
      <c r="F1015"/>
      <c r="G1015"/>
      <c r="I1015"/>
      <c r="K1015"/>
      <c r="M1015"/>
      <c r="O1015"/>
    </row>
    <row r="1016" spans="2:15" x14ac:dyDescent="0.25">
      <c r="B1016"/>
      <c r="C1016"/>
      <c r="D1016"/>
      <c r="E1016"/>
      <c r="F1016"/>
      <c r="G1016"/>
      <c r="I1016"/>
      <c r="K1016"/>
      <c r="M1016"/>
      <c r="O1016"/>
    </row>
    <row r="1017" spans="2:15" x14ac:dyDescent="0.25">
      <c r="B1017"/>
      <c r="C1017"/>
      <c r="D1017"/>
      <c r="E1017"/>
      <c r="F1017"/>
      <c r="G1017"/>
      <c r="I1017"/>
      <c r="K1017"/>
      <c r="M1017"/>
      <c r="O1017"/>
    </row>
    <row r="1018" spans="2:15" x14ac:dyDescent="0.25">
      <c r="B1018"/>
      <c r="C1018"/>
      <c r="D1018"/>
      <c r="E1018"/>
      <c r="F1018"/>
      <c r="G1018"/>
      <c r="I1018"/>
      <c r="K1018"/>
      <c r="M1018"/>
      <c r="O1018"/>
    </row>
    <row r="1019" spans="2:15" x14ac:dyDescent="0.25">
      <c r="B1019"/>
      <c r="C1019"/>
      <c r="D1019"/>
      <c r="E1019"/>
      <c r="F1019"/>
      <c r="G1019"/>
      <c r="I1019"/>
      <c r="K1019"/>
      <c r="M1019"/>
      <c r="O1019"/>
    </row>
    <row r="1020" spans="2:15" x14ac:dyDescent="0.25">
      <c r="B1020"/>
      <c r="C1020"/>
      <c r="D1020"/>
      <c r="E1020"/>
      <c r="F1020"/>
      <c r="G1020"/>
      <c r="I1020"/>
      <c r="K1020"/>
      <c r="M1020"/>
      <c r="O1020"/>
    </row>
    <row r="1021" spans="2:15" x14ac:dyDescent="0.25">
      <c r="B1021"/>
      <c r="C1021"/>
      <c r="D1021"/>
      <c r="E1021"/>
      <c r="F1021"/>
      <c r="G1021"/>
      <c r="I1021"/>
      <c r="K1021"/>
      <c r="M1021"/>
      <c r="O1021"/>
    </row>
    <row r="1022" spans="2:15" x14ac:dyDescent="0.25">
      <c r="B1022"/>
      <c r="C1022"/>
      <c r="D1022"/>
      <c r="E1022"/>
      <c r="F1022"/>
      <c r="G1022"/>
      <c r="I1022"/>
      <c r="K1022"/>
      <c r="M1022"/>
      <c r="O1022"/>
    </row>
    <row r="1023" spans="2:15" x14ac:dyDescent="0.25">
      <c r="B1023"/>
      <c r="C1023"/>
      <c r="D1023"/>
      <c r="E1023"/>
      <c r="F1023"/>
      <c r="G1023"/>
      <c r="I1023"/>
      <c r="K1023"/>
      <c r="M1023"/>
      <c r="O1023"/>
    </row>
    <row r="1024" spans="2:15" x14ac:dyDescent="0.25">
      <c r="B1024"/>
      <c r="C1024"/>
      <c r="D1024"/>
      <c r="E1024"/>
      <c r="F1024"/>
      <c r="G1024"/>
      <c r="I1024"/>
      <c r="K1024"/>
      <c r="M1024"/>
      <c r="O1024"/>
    </row>
    <row r="1025" spans="2:15" x14ac:dyDescent="0.25">
      <c r="B1025"/>
      <c r="C1025"/>
      <c r="D1025"/>
      <c r="E1025"/>
      <c r="F1025"/>
      <c r="G1025"/>
      <c r="I1025"/>
      <c r="K1025"/>
      <c r="M1025"/>
      <c r="O1025"/>
    </row>
    <row r="1026" spans="2:15" x14ac:dyDescent="0.25">
      <c r="B1026"/>
      <c r="C1026"/>
      <c r="D1026"/>
      <c r="E1026"/>
      <c r="F1026"/>
      <c r="G1026"/>
      <c r="I1026"/>
      <c r="K1026"/>
      <c r="M1026"/>
      <c r="O1026"/>
    </row>
    <row r="1027" spans="2:15" x14ac:dyDescent="0.25">
      <c r="B1027"/>
      <c r="C1027"/>
      <c r="D1027"/>
      <c r="E1027"/>
      <c r="F1027"/>
      <c r="G1027"/>
      <c r="I1027"/>
      <c r="K1027"/>
      <c r="M1027"/>
      <c r="O1027"/>
    </row>
    <row r="1028" spans="2:15" x14ac:dyDescent="0.25">
      <c r="B1028"/>
      <c r="C1028"/>
      <c r="D1028"/>
      <c r="E1028"/>
      <c r="F1028"/>
      <c r="G1028"/>
      <c r="I1028"/>
      <c r="K1028"/>
      <c r="M1028"/>
      <c r="O1028"/>
    </row>
    <row r="1029" spans="2:15" x14ac:dyDescent="0.25">
      <c r="B1029"/>
      <c r="C1029"/>
      <c r="D1029"/>
      <c r="E1029"/>
      <c r="F1029"/>
      <c r="G1029"/>
      <c r="I1029"/>
      <c r="K1029"/>
      <c r="M1029"/>
      <c r="O1029"/>
    </row>
    <row r="1030" spans="2:15" x14ac:dyDescent="0.25">
      <c r="B1030"/>
      <c r="C1030"/>
      <c r="D1030"/>
      <c r="E1030"/>
      <c r="F1030"/>
      <c r="G1030"/>
      <c r="I1030"/>
      <c r="K1030"/>
      <c r="M1030"/>
      <c r="O1030"/>
    </row>
    <row r="1031" spans="2:15" x14ac:dyDescent="0.25">
      <c r="B1031"/>
      <c r="C1031"/>
      <c r="D1031"/>
      <c r="E1031"/>
      <c r="F1031"/>
      <c r="G1031"/>
      <c r="I1031"/>
      <c r="K1031"/>
      <c r="M1031"/>
      <c r="O1031"/>
    </row>
    <row r="1032" spans="2:15" x14ac:dyDescent="0.25">
      <c r="B1032"/>
      <c r="C1032"/>
      <c r="D1032"/>
      <c r="E1032"/>
      <c r="F1032"/>
      <c r="G1032"/>
      <c r="I1032"/>
      <c r="K1032"/>
      <c r="M1032"/>
      <c r="O1032"/>
    </row>
    <row r="1033" spans="2:15" x14ac:dyDescent="0.25">
      <c r="B1033"/>
      <c r="C1033"/>
      <c r="D1033"/>
      <c r="E1033"/>
      <c r="F1033"/>
      <c r="G1033"/>
      <c r="I1033"/>
      <c r="K1033"/>
      <c r="M1033"/>
      <c r="O1033"/>
    </row>
    <row r="1034" spans="2:15" x14ac:dyDescent="0.25">
      <c r="B1034"/>
      <c r="C1034"/>
      <c r="D1034"/>
      <c r="E1034"/>
      <c r="F1034"/>
      <c r="G1034"/>
      <c r="I1034"/>
      <c r="K1034"/>
      <c r="M1034"/>
      <c r="O1034"/>
    </row>
    <row r="1035" spans="2:15" x14ac:dyDescent="0.25">
      <c r="B1035"/>
      <c r="C1035"/>
      <c r="D1035"/>
      <c r="E1035"/>
      <c r="F1035"/>
      <c r="G1035"/>
      <c r="I1035"/>
      <c r="K1035"/>
      <c r="M1035"/>
      <c r="O1035"/>
    </row>
    <row r="1036" spans="2:15" x14ac:dyDescent="0.25">
      <c r="B1036"/>
      <c r="C1036"/>
      <c r="D1036"/>
      <c r="E1036"/>
      <c r="F1036"/>
      <c r="G1036"/>
      <c r="I1036"/>
      <c r="K1036"/>
      <c r="M1036"/>
      <c r="O1036"/>
    </row>
    <row r="1037" spans="2:15" x14ac:dyDescent="0.25">
      <c r="B1037"/>
      <c r="C1037"/>
      <c r="D1037"/>
      <c r="E1037"/>
      <c r="F1037"/>
      <c r="G1037"/>
      <c r="I1037"/>
      <c r="K1037"/>
      <c r="M1037"/>
      <c r="O1037"/>
    </row>
    <row r="1038" spans="2:15" x14ac:dyDescent="0.25">
      <c r="B1038"/>
      <c r="C1038"/>
      <c r="D1038"/>
      <c r="E1038"/>
      <c r="F1038"/>
      <c r="G1038"/>
      <c r="I1038"/>
      <c r="K1038"/>
      <c r="M1038"/>
      <c r="O1038"/>
    </row>
    <row r="1039" spans="2:15" x14ac:dyDescent="0.25">
      <c r="B1039"/>
      <c r="C1039"/>
      <c r="D1039"/>
      <c r="E1039"/>
      <c r="F1039"/>
      <c r="G1039"/>
      <c r="I1039"/>
      <c r="K1039"/>
      <c r="M1039"/>
      <c r="O1039"/>
    </row>
    <row r="1040" spans="2:15" x14ac:dyDescent="0.25">
      <c r="B1040"/>
      <c r="C1040"/>
      <c r="D1040"/>
      <c r="E1040"/>
      <c r="F1040"/>
      <c r="G1040"/>
      <c r="I1040"/>
      <c r="K1040"/>
      <c r="M1040"/>
      <c r="O1040"/>
    </row>
    <row r="1041" spans="2:15" x14ac:dyDescent="0.25">
      <c r="B1041"/>
      <c r="C1041"/>
      <c r="D1041"/>
      <c r="E1041"/>
      <c r="F1041"/>
      <c r="G1041"/>
      <c r="I1041"/>
      <c r="K1041"/>
      <c r="M1041"/>
      <c r="O1041"/>
    </row>
    <row r="1042" spans="2:15" x14ac:dyDescent="0.25">
      <c r="B1042"/>
      <c r="C1042"/>
      <c r="D1042"/>
      <c r="E1042"/>
      <c r="F1042"/>
      <c r="G1042"/>
      <c r="I1042"/>
      <c r="K1042"/>
      <c r="M1042"/>
      <c r="O1042"/>
    </row>
    <row r="1043" spans="2:15" x14ac:dyDescent="0.25">
      <c r="B1043"/>
      <c r="C1043"/>
      <c r="D1043"/>
      <c r="E1043"/>
      <c r="F1043"/>
      <c r="G1043"/>
      <c r="I1043"/>
      <c r="K1043"/>
      <c r="M1043"/>
      <c r="O1043"/>
    </row>
    <row r="1044" spans="2:15" x14ac:dyDescent="0.25">
      <c r="B1044"/>
      <c r="C1044"/>
      <c r="D1044"/>
      <c r="E1044"/>
      <c r="F1044"/>
      <c r="G1044"/>
      <c r="I1044"/>
      <c r="K1044"/>
      <c r="M1044"/>
      <c r="O1044"/>
    </row>
    <row r="1045" spans="2:15" x14ac:dyDescent="0.25">
      <c r="B1045"/>
      <c r="C1045"/>
      <c r="D1045"/>
      <c r="E1045"/>
      <c r="F1045"/>
      <c r="G1045"/>
      <c r="I1045"/>
      <c r="K1045"/>
      <c r="M1045"/>
      <c r="O1045"/>
    </row>
    <row r="1046" spans="2:15" x14ac:dyDescent="0.25">
      <c r="B1046"/>
      <c r="C1046"/>
      <c r="D1046"/>
      <c r="E1046"/>
      <c r="F1046"/>
      <c r="G1046"/>
      <c r="I1046"/>
      <c r="K1046"/>
      <c r="M1046"/>
      <c r="O1046"/>
    </row>
    <row r="1047" spans="2:15" x14ac:dyDescent="0.25">
      <c r="B1047"/>
      <c r="C1047"/>
      <c r="D1047"/>
      <c r="E1047"/>
      <c r="F1047"/>
      <c r="G1047"/>
      <c r="I1047"/>
      <c r="K1047"/>
      <c r="M1047"/>
      <c r="O1047"/>
    </row>
  </sheetData>
  <sheetProtection algorithmName="SHA-512" hashValue="mujto0xrFpx0M1jXaMiWq1e+o38pZZCY75QVbTfOirAC0TfYhjOpUViNtrCyNXEYMWavRRsFE/NVhp4EJFtiOA==" saltValue="Pmn77I1ntKIBPxLUBzYw/g==" spinCount="100000" sheet="1" objects="1" scenarios="1" formatCells="0" formatColumns="0" formatRows="0" deleteRows="0"/>
  <dataValidations count="2">
    <dataValidation type="list" allowBlank="1" showInputMessage="1" showErrorMessage="1" sqref="E4:E999">
      <formula1>"Literary, Biblical, Hymn, Lyrical, Personal, Other"</formula1>
    </dataValidation>
    <dataValidation type="list" allowBlank="1" showInputMessage="1" showErrorMessage="1" sqref="DJ1000">
      <formula1>"FIrst World War,Second World War,Boer War,Crimean War,War,Mining disaster,Plague,Cholera outbreak,Flood Fire,Lost at sea"</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F1" sqref="F1"/>
    </sheetView>
  </sheetViews>
  <sheetFormatPr defaultRowHeight="15" x14ac:dyDescent="0.25"/>
  <sheetData>
    <row r="1" spans="1:6" s="1" customFormat="1" x14ac:dyDescent="0.25">
      <c r="A1" s="1" t="s">
        <v>101</v>
      </c>
      <c r="B1" s="1" t="s">
        <v>88</v>
      </c>
      <c r="F1" s="41" t="s">
        <v>822</v>
      </c>
    </row>
    <row r="2" spans="1:6" x14ac:dyDescent="0.25">
      <c r="A2">
        <v>1</v>
      </c>
      <c r="B2" t="s">
        <v>517</v>
      </c>
    </row>
    <row r="3" spans="1:6" x14ac:dyDescent="0.25">
      <c r="A3">
        <v>2</v>
      </c>
      <c r="B3" t="s">
        <v>518</v>
      </c>
    </row>
    <row r="4" spans="1:6" x14ac:dyDescent="0.25">
      <c r="A4">
        <v>3</v>
      </c>
      <c r="B4" t="s">
        <v>519</v>
      </c>
    </row>
    <row r="5" spans="1:6" x14ac:dyDescent="0.25">
      <c r="A5">
        <v>4</v>
      </c>
      <c r="B5" t="s">
        <v>520</v>
      </c>
    </row>
    <row r="6" spans="1:6" x14ac:dyDescent="0.25">
      <c r="A6">
        <v>5</v>
      </c>
      <c r="B6" t="s">
        <v>102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E1" sqref="E1"/>
    </sheetView>
  </sheetViews>
  <sheetFormatPr defaultRowHeight="15" x14ac:dyDescent="0.25"/>
  <sheetData>
    <row r="1" spans="1:5" s="1" customFormat="1" x14ac:dyDescent="0.25">
      <c r="A1" s="1" t="s">
        <v>101</v>
      </c>
      <c r="B1" s="1" t="s">
        <v>106</v>
      </c>
      <c r="E1" s="41" t="s">
        <v>822</v>
      </c>
    </row>
    <row r="2" spans="1:5" x14ac:dyDescent="0.25">
      <c r="A2">
        <v>1</v>
      </c>
      <c r="B2" t="s">
        <v>103</v>
      </c>
    </row>
    <row r="3" spans="1:5" x14ac:dyDescent="0.25">
      <c r="A3">
        <v>2</v>
      </c>
      <c r="B3" t="s">
        <v>521</v>
      </c>
    </row>
    <row r="4" spans="1:5" x14ac:dyDescent="0.25">
      <c r="A4">
        <v>3</v>
      </c>
      <c r="B4" t="s">
        <v>522</v>
      </c>
    </row>
    <row r="5" spans="1:5" x14ac:dyDescent="0.25">
      <c r="A5">
        <v>4</v>
      </c>
      <c r="B5" t="s">
        <v>104</v>
      </c>
    </row>
    <row r="6" spans="1:5" x14ac:dyDescent="0.25">
      <c r="A6">
        <v>5</v>
      </c>
      <c r="B6" t="s">
        <v>523</v>
      </c>
    </row>
    <row r="7" spans="1:5" x14ac:dyDescent="0.25">
      <c r="A7">
        <v>9</v>
      </c>
      <c r="B7" t="s">
        <v>105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defaultRowHeight="15" x14ac:dyDescent="0.25"/>
  <sheetData>
    <row r="1" spans="1:4" s="1" customFormat="1" x14ac:dyDescent="0.25">
      <c r="A1" s="1" t="s">
        <v>101</v>
      </c>
      <c r="B1" s="1" t="s">
        <v>89</v>
      </c>
      <c r="D1" s="41" t="s">
        <v>822</v>
      </c>
    </row>
    <row r="2" spans="1:4" x14ac:dyDescent="0.25">
      <c r="A2">
        <v>10</v>
      </c>
      <c r="B2" t="s">
        <v>107</v>
      </c>
    </row>
    <row r="3" spans="1:4" x14ac:dyDescent="0.25">
      <c r="A3">
        <v>13</v>
      </c>
      <c r="B3" t="s">
        <v>524</v>
      </c>
    </row>
    <row r="4" spans="1:4" x14ac:dyDescent="0.25">
      <c r="A4">
        <v>20</v>
      </c>
      <c r="B4" t="s">
        <v>108</v>
      </c>
    </row>
    <row r="5" spans="1:4" x14ac:dyDescent="0.25">
      <c r="A5">
        <v>30</v>
      </c>
      <c r="B5" t="s">
        <v>109</v>
      </c>
    </row>
    <row r="6" spans="1:4" x14ac:dyDescent="0.25">
      <c r="A6">
        <v>31</v>
      </c>
      <c r="B6" t="s">
        <v>110</v>
      </c>
    </row>
    <row r="7" spans="1:4" x14ac:dyDescent="0.25">
      <c r="A7">
        <v>32</v>
      </c>
      <c r="B7" t="s">
        <v>111</v>
      </c>
    </row>
    <row r="8" spans="1:4" x14ac:dyDescent="0.25">
      <c r="A8">
        <v>33</v>
      </c>
      <c r="B8" t="s">
        <v>112</v>
      </c>
    </row>
    <row r="9" spans="1:4" x14ac:dyDescent="0.25">
      <c r="A9">
        <v>40</v>
      </c>
      <c r="B9" t="s">
        <v>113</v>
      </c>
    </row>
    <row r="10" spans="1:4" x14ac:dyDescent="0.25">
      <c r="A10">
        <v>41</v>
      </c>
      <c r="B10" t="s">
        <v>347</v>
      </c>
    </row>
    <row r="11" spans="1:4" x14ac:dyDescent="0.25">
      <c r="A11">
        <v>42</v>
      </c>
      <c r="B11" t="s">
        <v>348</v>
      </c>
    </row>
    <row r="12" spans="1:4" x14ac:dyDescent="0.25">
      <c r="A12">
        <v>50</v>
      </c>
      <c r="B12" t="s">
        <v>114</v>
      </c>
    </row>
    <row r="13" spans="1:4" x14ac:dyDescent="0.25">
      <c r="A13">
        <v>51</v>
      </c>
      <c r="B13" t="s">
        <v>115</v>
      </c>
    </row>
    <row r="14" spans="1:4" x14ac:dyDescent="0.25">
      <c r="A14">
        <v>52</v>
      </c>
      <c r="B14" t="s">
        <v>116</v>
      </c>
    </row>
    <row r="15" spans="1:4" x14ac:dyDescent="0.25">
      <c r="A15">
        <v>53</v>
      </c>
      <c r="B15" t="s">
        <v>117</v>
      </c>
    </row>
    <row r="16" spans="1:4" x14ac:dyDescent="0.25">
      <c r="A16">
        <v>54</v>
      </c>
      <c r="B16" t="s">
        <v>118</v>
      </c>
    </row>
    <row r="17" spans="1:2" x14ac:dyDescent="0.25">
      <c r="A17">
        <v>55</v>
      </c>
      <c r="B17" t="s">
        <v>119</v>
      </c>
    </row>
    <row r="18" spans="1:2" x14ac:dyDescent="0.25">
      <c r="A18">
        <v>56</v>
      </c>
      <c r="B18" t="s">
        <v>525</v>
      </c>
    </row>
    <row r="19" spans="1:2" x14ac:dyDescent="0.25">
      <c r="A19">
        <v>60</v>
      </c>
      <c r="B19" t="s">
        <v>120</v>
      </c>
    </row>
    <row r="20" spans="1:2" x14ac:dyDescent="0.25">
      <c r="A20">
        <v>65</v>
      </c>
      <c r="B20" t="s">
        <v>121</v>
      </c>
    </row>
    <row r="21" spans="1:2" x14ac:dyDescent="0.25">
      <c r="A21">
        <v>70</v>
      </c>
      <c r="B21" t="s">
        <v>122</v>
      </c>
    </row>
    <row r="22" spans="1:2" x14ac:dyDescent="0.25">
      <c r="A22">
        <v>75</v>
      </c>
      <c r="B22" t="s">
        <v>123</v>
      </c>
    </row>
    <row r="23" spans="1:2" x14ac:dyDescent="0.25">
      <c r="A23">
        <v>78</v>
      </c>
      <c r="B23" t="s">
        <v>526</v>
      </c>
    </row>
    <row r="24" spans="1:2" x14ac:dyDescent="0.25">
      <c r="A24">
        <v>80</v>
      </c>
      <c r="B24" t="s">
        <v>124</v>
      </c>
    </row>
    <row r="25" spans="1:2" x14ac:dyDescent="0.25">
      <c r="A25">
        <v>81</v>
      </c>
      <c r="B25" t="s">
        <v>349</v>
      </c>
    </row>
    <row r="26" spans="1:2" x14ac:dyDescent="0.25">
      <c r="A26">
        <v>82</v>
      </c>
      <c r="B26" t="s">
        <v>527</v>
      </c>
    </row>
    <row r="27" spans="1:2" x14ac:dyDescent="0.25">
      <c r="A27">
        <v>90</v>
      </c>
      <c r="B27" t="s">
        <v>125</v>
      </c>
    </row>
    <row r="28" spans="1:2" x14ac:dyDescent="0.25">
      <c r="A28">
        <v>95</v>
      </c>
      <c r="B28" t="s">
        <v>528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D1" sqref="D1"/>
    </sheetView>
  </sheetViews>
  <sheetFormatPr defaultRowHeight="15" x14ac:dyDescent="0.25"/>
  <sheetData>
    <row r="1" spans="1:23" s="1" customFormat="1" x14ac:dyDescent="0.25">
      <c r="A1" s="1" t="s">
        <v>63</v>
      </c>
      <c r="B1" s="1" t="s">
        <v>144</v>
      </c>
      <c r="D1" s="41" t="s">
        <v>822</v>
      </c>
      <c r="H1" s="1" t="s">
        <v>30</v>
      </c>
      <c r="I1" s="1" t="s">
        <v>145</v>
      </c>
      <c r="O1" s="1" t="s">
        <v>35</v>
      </c>
      <c r="P1" s="1" t="s">
        <v>146</v>
      </c>
      <c r="V1" s="1" t="s">
        <v>15</v>
      </c>
      <c r="W1" s="1" t="s">
        <v>147</v>
      </c>
    </row>
    <row r="2" spans="1:23" x14ac:dyDescent="0.25">
      <c r="A2">
        <v>0</v>
      </c>
      <c r="B2" t="s">
        <v>615</v>
      </c>
      <c r="H2">
        <v>0</v>
      </c>
      <c r="I2" t="s">
        <v>614</v>
      </c>
      <c r="O2">
        <v>0</v>
      </c>
      <c r="P2" t="s">
        <v>616</v>
      </c>
      <c r="V2">
        <v>1</v>
      </c>
      <c r="W2" t="s">
        <v>141</v>
      </c>
    </row>
    <row r="3" spans="1:23" x14ac:dyDescent="0.25">
      <c r="A3">
        <v>1</v>
      </c>
      <c r="B3" t="s">
        <v>126</v>
      </c>
      <c r="H3">
        <v>1</v>
      </c>
      <c r="I3" t="s">
        <v>127</v>
      </c>
      <c r="O3">
        <v>1</v>
      </c>
      <c r="P3" t="s">
        <v>133</v>
      </c>
      <c r="V3">
        <v>2</v>
      </c>
      <c r="W3" t="s">
        <v>142</v>
      </c>
    </row>
    <row r="4" spans="1:23" x14ac:dyDescent="0.25">
      <c r="H4">
        <v>2</v>
      </c>
      <c r="I4" t="s">
        <v>128</v>
      </c>
      <c r="O4">
        <v>2</v>
      </c>
      <c r="P4" t="s">
        <v>134</v>
      </c>
      <c r="V4">
        <v>3</v>
      </c>
      <c r="W4" t="s">
        <v>143</v>
      </c>
    </row>
    <row r="5" spans="1:23" x14ac:dyDescent="0.25">
      <c r="H5">
        <v>3</v>
      </c>
      <c r="I5" t="s">
        <v>129</v>
      </c>
      <c r="O5">
        <v>3</v>
      </c>
      <c r="P5" t="s">
        <v>135</v>
      </c>
      <c r="V5">
        <v>4</v>
      </c>
      <c r="W5" t="s">
        <v>363</v>
      </c>
    </row>
    <row r="6" spans="1:23" x14ac:dyDescent="0.25">
      <c r="H6">
        <v>4</v>
      </c>
      <c r="I6" t="s">
        <v>130</v>
      </c>
      <c r="O6">
        <v>4</v>
      </c>
      <c r="P6" t="s">
        <v>136</v>
      </c>
      <c r="V6">
        <v>5</v>
      </c>
      <c r="W6" t="s">
        <v>618</v>
      </c>
    </row>
    <row r="7" spans="1:23" x14ac:dyDescent="0.25">
      <c r="H7">
        <v>5</v>
      </c>
      <c r="I7" t="s">
        <v>131</v>
      </c>
      <c r="O7">
        <v>5</v>
      </c>
      <c r="P7" t="s">
        <v>137</v>
      </c>
      <c r="V7">
        <v>6</v>
      </c>
      <c r="W7" t="s">
        <v>364</v>
      </c>
    </row>
    <row r="8" spans="1:23" x14ac:dyDescent="0.25">
      <c r="H8">
        <v>6</v>
      </c>
      <c r="I8" t="s">
        <v>132</v>
      </c>
      <c r="O8">
        <v>6</v>
      </c>
      <c r="P8" t="s">
        <v>138</v>
      </c>
      <c r="V8">
        <v>7</v>
      </c>
      <c r="W8" t="s">
        <v>365</v>
      </c>
    </row>
    <row r="9" spans="1:23" x14ac:dyDescent="0.25">
      <c r="H9">
        <v>8</v>
      </c>
      <c r="I9" t="s">
        <v>361</v>
      </c>
      <c r="O9">
        <v>7</v>
      </c>
      <c r="P9" t="s">
        <v>139</v>
      </c>
      <c r="V9">
        <v>9</v>
      </c>
      <c r="W9" t="s">
        <v>366</v>
      </c>
    </row>
    <row r="10" spans="1:23" x14ac:dyDescent="0.25">
      <c r="O10">
        <v>8</v>
      </c>
      <c r="P10" t="s">
        <v>140</v>
      </c>
      <c r="V10">
        <v>0</v>
      </c>
      <c r="W10" t="s">
        <v>617</v>
      </c>
    </row>
    <row r="11" spans="1:23" x14ac:dyDescent="0.25">
      <c r="O11">
        <v>9</v>
      </c>
      <c r="P11" t="s">
        <v>362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workbookViewId="0">
      <selection activeCell="E1" sqref="E1"/>
    </sheetView>
  </sheetViews>
  <sheetFormatPr defaultRowHeight="15" x14ac:dyDescent="0.25"/>
  <cols>
    <col min="2" max="2" width="10.85546875" customWidth="1"/>
  </cols>
  <sheetData>
    <row r="1" spans="1:23" s="1" customFormat="1" x14ac:dyDescent="0.25">
      <c r="A1" s="1" t="s">
        <v>39</v>
      </c>
      <c r="B1" s="1" t="s">
        <v>167</v>
      </c>
      <c r="C1" s="1" t="s">
        <v>158</v>
      </c>
      <c r="E1" s="41" t="s">
        <v>822</v>
      </c>
      <c r="H1" s="1" t="s">
        <v>30</v>
      </c>
      <c r="I1" s="1" t="s">
        <v>159</v>
      </c>
      <c r="O1" s="1" t="s">
        <v>35</v>
      </c>
      <c r="P1" s="1" t="s">
        <v>160</v>
      </c>
      <c r="V1" s="1" t="s">
        <v>15</v>
      </c>
      <c r="W1" s="1" t="s">
        <v>161</v>
      </c>
    </row>
    <row r="2" spans="1:23" x14ac:dyDescent="0.25">
      <c r="A2">
        <v>1</v>
      </c>
      <c r="B2" t="s">
        <v>166</v>
      </c>
      <c r="C2" t="s">
        <v>40</v>
      </c>
      <c r="H2">
        <v>1</v>
      </c>
      <c r="I2" t="s">
        <v>619</v>
      </c>
      <c r="O2">
        <v>6</v>
      </c>
      <c r="P2" t="s">
        <v>627</v>
      </c>
      <c r="V2">
        <v>2</v>
      </c>
      <c r="W2" t="s">
        <v>631</v>
      </c>
    </row>
    <row r="3" spans="1:23" x14ac:dyDescent="0.25">
      <c r="A3">
        <v>20</v>
      </c>
      <c r="C3" t="s">
        <v>149</v>
      </c>
      <c r="H3">
        <v>2</v>
      </c>
      <c r="I3" t="s">
        <v>620</v>
      </c>
      <c r="O3">
        <v>7</v>
      </c>
      <c r="P3" t="s">
        <v>628</v>
      </c>
      <c r="V3">
        <v>3</v>
      </c>
      <c r="W3" t="s">
        <v>632</v>
      </c>
    </row>
    <row r="4" spans="1:23" x14ac:dyDescent="0.25">
      <c r="A4">
        <v>23</v>
      </c>
      <c r="C4" t="s">
        <v>150</v>
      </c>
      <c r="H4">
        <v>3</v>
      </c>
      <c r="I4" t="s">
        <v>621</v>
      </c>
      <c r="O4">
        <v>8</v>
      </c>
      <c r="P4" t="s">
        <v>629</v>
      </c>
    </row>
    <row r="5" spans="1:23" x14ac:dyDescent="0.25">
      <c r="A5">
        <v>25</v>
      </c>
      <c r="C5" t="s">
        <v>151</v>
      </c>
      <c r="H5">
        <v>4</v>
      </c>
      <c r="I5" t="s">
        <v>622</v>
      </c>
      <c r="O5">
        <v>9</v>
      </c>
      <c r="P5" t="s">
        <v>630</v>
      </c>
    </row>
    <row r="6" spans="1:23" x14ac:dyDescent="0.25">
      <c r="A6">
        <v>28</v>
      </c>
      <c r="C6" t="s">
        <v>529</v>
      </c>
      <c r="H6">
        <v>5</v>
      </c>
      <c r="I6" t="s">
        <v>623</v>
      </c>
    </row>
    <row r="7" spans="1:23" x14ac:dyDescent="0.25">
      <c r="A7">
        <v>29</v>
      </c>
      <c r="C7" t="s">
        <v>148</v>
      </c>
      <c r="H7">
        <v>6</v>
      </c>
      <c r="I7" t="s">
        <v>624</v>
      </c>
    </row>
    <row r="8" spans="1:23" x14ac:dyDescent="0.25">
      <c r="A8">
        <v>30</v>
      </c>
      <c r="C8" t="s">
        <v>152</v>
      </c>
      <c r="H8">
        <v>7</v>
      </c>
      <c r="I8" t="s">
        <v>625</v>
      </c>
    </row>
    <row r="9" spans="1:23" x14ac:dyDescent="0.25">
      <c r="A9">
        <v>40</v>
      </c>
      <c r="C9" t="s">
        <v>153</v>
      </c>
      <c r="H9">
        <v>8</v>
      </c>
      <c r="I9" t="s">
        <v>626</v>
      </c>
    </row>
    <row r="10" spans="1:23" x14ac:dyDescent="0.25">
      <c r="A10">
        <v>50</v>
      </c>
      <c r="C10" t="s">
        <v>154</v>
      </c>
    </row>
    <row r="11" spans="1:23" x14ac:dyDescent="0.25">
      <c r="A11">
        <v>60</v>
      </c>
      <c r="C11" t="s">
        <v>155</v>
      </c>
    </row>
    <row r="12" spans="1:23" x14ac:dyDescent="0.25">
      <c r="A12">
        <v>7</v>
      </c>
      <c r="B12" t="s">
        <v>166</v>
      </c>
      <c r="C12" t="s">
        <v>156</v>
      </c>
    </row>
    <row r="13" spans="1:23" x14ac:dyDescent="0.25">
      <c r="A13">
        <v>8</v>
      </c>
      <c r="B13" t="s">
        <v>166</v>
      </c>
      <c r="C13" t="s">
        <v>157</v>
      </c>
    </row>
  </sheetData>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E1" sqref="E1"/>
    </sheetView>
  </sheetViews>
  <sheetFormatPr defaultRowHeight="15" x14ac:dyDescent="0.25"/>
  <sheetData>
    <row r="1" spans="1:5" s="1" customFormat="1" x14ac:dyDescent="0.25">
      <c r="A1" s="1" t="s">
        <v>101</v>
      </c>
      <c r="B1" s="1" t="s">
        <v>91</v>
      </c>
      <c r="E1" s="41" t="s">
        <v>822</v>
      </c>
    </row>
    <row r="2" spans="1:5" x14ac:dyDescent="0.25">
      <c r="A2">
        <v>1</v>
      </c>
      <c r="B2" t="s">
        <v>168</v>
      </c>
    </row>
    <row r="3" spans="1:5" x14ac:dyDescent="0.25">
      <c r="A3">
        <v>2</v>
      </c>
      <c r="B3" t="s">
        <v>169</v>
      </c>
    </row>
    <row r="4" spans="1:5" x14ac:dyDescent="0.25">
      <c r="A4">
        <v>3</v>
      </c>
      <c r="B4" t="s">
        <v>530</v>
      </c>
    </row>
    <row r="5" spans="1:5" x14ac:dyDescent="0.25">
      <c r="A5">
        <v>4</v>
      </c>
      <c r="B5" t="s">
        <v>170</v>
      </c>
    </row>
    <row r="6" spans="1:5" x14ac:dyDescent="0.25">
      <c r="A6">
        <v>5</v>
      </c>
      <c r="B6" t="s">
        <v>171</v>
      </c>
    </row>
    <row r="7" spans="1:5" x14ac:dyDescent="0.25">
      <c r="A7">
        <v>6</v>
      </c>
      <c r="B7" t="s">
        <v>172</v>
      </c>
    </row>
    <row r="8" spans="1:5" x14ac:dyDescent="0.25">
      <c r="A8">
        <v>7</v>
      </c>
      <c r="B8" t="s">
        <v>173</v>
      </c>
    </row>
  </sheetData>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1" sqref="E1"/>
    </sheetView>
  </sheetViews>
  <sheetFormatPr defaultRowHeight="15" x14ac:dyDescent="0.25"/>
  <sheetData>
    <row r="1" spans="1:5" s="1" customFormat="1" x14ac:dyDescent="0.25">
      <c r="A1" s="1" t="s">
        <v>101</v>
      </c>
      <c r="B1" s="1" t="s">
        <v>92</v>
      </c>
      <c r="E1" s="41" t="s">
        <v>822</v>
      </c>
    </row>
    <row r="2" spans="1:5" x14ac:dyDescent="0.25">
      <c r="A2">
        <v>1</v>
      </c>
      <c r="B2" t="s">
        <v>174</v>
      </c>
    </row>
    <row r="3" spans="1:5" x14ac:dyDescent="0.25">
      <c r="A3">
        <v>2</v>
      </c>
      <c r="B3" t="s">
        <v>175</v>
      </c>
    </row>
    <row r="4" spans="1:5" x14ac:dyDescent="0.25">
      <c r="A4">
        <v>3</v>
      </c>
      <c r="B4" t="s">
        <v>176</v>
      </c>
    </row>
    <row r="5" spans="1:5" x14ac:dyDescent="0.25">
      <c r="A5">
        <v>4</v>
      </c>
      <c r="B5" t="s">
        <v>177</v>
      </c>
    </row>
    <row r="6" spans="1:5" x14ac:dyDescent="0.25">
      <c r="A6">
        <v>5</v>
      </c>
      <c r="B6" t="s">
        <v>178</v>
      </c>
    </row>
    <row r="7" spans="1:5" x14ac:dyDescent="0.25">
      <c r="A7">
        <v>6</v>
      </c>
      <c r="B7" t="s">
        <v>179</v>
      </c>
    </row>
    <row r="8" spans="1:5" x14ac:dyDescent="0.25">
      <c r="A8">
        <v>7</v>
      </c>
      <c r="B8" t="s">
        <v>180</v>
      </c>
    </row>
    <row r="9" spans="1:5" x14ac:dyDescent="0.25">
      <c r="A9">
        <v>8</v>
      </c>
      <c r="B9" t="s">
        <v>181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5"/>
  <sheetViews>
    <sheetView workbookViewId="0">
      <selection activeCell="D1" sqref="D1"/>
    </sheetView>
  </sheetViews>
  <sheetFormatPr defaultRowHeight="15" x14ac:dyDescent="0.25"/>
  <sheetData>
    <row r="1" spans="1:4" x14ac:dyDescent="0.25">
      <c r="A1" t="s">
        <v>434</v>
      </c>
      <c r="D1" s="41" t="s">
        <v>822</v>
      </c>
    </row>
    <row r="2" spans="1:4" x14ac:dyDescent="0.25">
      <c r="A2">
        <v>110</v>
      </c>
      <c r="B2" t="s">
        <v>182</v>
      </c>
    </row>
    <row r="3" spans="1:4" x14ac:dyDescent="0.25">
      <c r="A3">
        <v>111</v>
      </c>
      <c r="B3" t="s">
        <v>183</v>
      </c>
    </row>
    <row r="4" spans="1:4" x14ac:dyDescent="0.25">
      <c r="A4">
        <v>112</v>
      </c>
      <c r="B4" t="s">
        <v>531</v>
      </c>
    </row>
    <row r="5" spans="1:4" x14ac:dyDescent="0.25">
      <c r="A5">
        <v>121</v>
      </c>
      <c r="B5" t="s">
        <v>184</v>
      </c>
    </row>
    <row r="6" spans="1:4" x14ac:dyDescent="0.25">
      <c r="A6">
        <v>122</v>
      </c>
      <c r="B6" t="s">
        <v>185</v>
      </c>
    </row>
    <row r="7" spans="1:4" x14ac:dyDescent="0.25">
      <c r="A7">
        <v>125</v>
      </c>
      <c r="B7" t="s">
        <v>186</v>
      </c>
    </row>
    <row r="8" spans="1:4" x14ac:dyDescent="0.25">
      <c r="A8">
        <v>130</v>
      </c>
      <c r="B8" t="s">
        <v>187</v>
      </c>
    </row>
    <row r="9" spans="1:4" x14ac:dyDescent="0.25">
      <c r="A9">
        <v>135</v>
      </c>
      <c r="B9" t="s">
        <v>367</v>
      </c>
    </row>
    <row r="10" spans="1:4" x14ac:dyDescent="0.25">
      <c r="A10">
        <v>140</v>
      </c>
      <c r="B10" t="s">
        <v>188</v>
      </c>
    </row>
    <row r="11" spans="1:4" x14ac:dyDescent="0.25">
      <c r="A11">
        <v>145</v>
      </c>
      <c r="B11" t="s">
        <v>189</v>
      </c>
    </row>
    <row r="12" spans="1:4" x14ac:dyDescent="0.25">
      <c r="A12">
        <v>147</v>
      </c>
      <c r="B12" t="s">
        <v>190</v>
      </c>
    </row>
    <row r="13" spans="1:4" x14ac:dyDescent="0.25">
      <c r="A13">
        <v>148</v>
      </c>
      <c r="B13" t="s">
        <v>191</v>
      </c>
    </row>
    <row r="14" spans="1:4" x14ac:dyDescent="0.25">
      <c r="A14">
        <v>150</v>
      </c>
      <c r="B14" t="s">
        <v>192</v>
      </c>
    </row>
    <row r="15" spans="1:4" x14ac:dyDescent="0.25">
      <c r="A15">
        <v>152</v>
      </c>
      <c r="B15" t="s">
        <v>193</v>
      </c>
    </row>
    <row r="16" spans="1:4" x14ac:dyDescent="0.25">
      <c r="A16">
        <v>154</v>
      </c>
      <c r="B16" t="s">
        <v>194</v>
      </c>
    </row>
    <row r="17" spans="1:2" x14ac:dyDescent="0.25">
      <c r="A17">
        <v>160</v>
      </c>
      <c r="B17" t="s">
        <v>195</v>
      </c>
    </row>
    <row r="18" spans="1:2" x14ac:dyDescent="0.25">
      <c r="A18">
        <v>162</v>
      </c>
      <c r="B18" t="s">
        <v>196</v>
      </c>
    </row>
    <row r="19" spans="1:2" x14ac:dyDescent="0.25">
      <c r="A19">
        <v>170</v>
      </c>
      <c r="B19" t="s">
        <v>197</v>
      </c>
    </row>
    <row r="20" spans="1:2" x14ac:dyDescent="0.25">
      <c r="A20">
        <v>171</v>
      </c>
      <c r="B20" t="s">
        <v>368</v>
      </c>
    </row>
    <row r="21" spans="1:2" x14ac:dyDescent="0.25">
      <c r="A21">
        <v>172</v>
      </c>
      <c r="B21" t="s">
        <v>198</v>
      </c>
    </row>
    <row r="22" spans="1:2" x14ac:dyDescent="0.25">
      <c r="A22">
        <v>173</v>
      </c>
      <c r="B22" t="s">
        <v>532</v>
      </c>
    </row>
    <row r="23" spans="1:2" x14ac:dyDescent="0.25">
      <c r="A23">
        <v>174</v>
      </c>
      <c r="B23" t="s">
        <v>533</v>
      </c>
    </row>
    <row r="24" spans="1:2" x14ac:dyDescent="0.25">
      <c r="A24">
        <v>176</v>
      </c>
      <c r="B24" t="s">
        <v>199</v>
      </c>
    </row>
    <row r="25" spans="1:2" x14ac:dyDescent="0.25">
      <c r="A25">
        <v>177</v>
      </c>
      <c r="B25" t="s">
        <v>200</v>
      </c>
    </row>
    <row r="26" spans="1:2" x14ac:dyDescent="0.25">
      <c r="A26">
        <v>180</v>
      </c>
      <c r="B26" t="s">
        <v>534</v>
      </c>
    </row>
    <row r="27" spans="1:2" x14ac:dyDescent="0.25">
      <c r="A27">
        <v>187</v>
      </c>
      <c r="B27" t="s">
        <v>535</v>
      </c>
    </row>
    <row r="28" spans="1:2" x14ac:dyDescent="0.25">
      <c r="A28">
        <v>191</v>
      </c>
      <c r="B28" t="s">
        <v>369</v>
      </c>
    </row>
    <row r="29" spans="1:2" x14ac:dyDescent="0.25">
      <c r="A29">
        <v>192</v>
      </c>
      <c r="B29" t="s">
        <v>370</v>
      </c>
    </row>
    <row r="30" spans="1:2" x14ac:dyDescent="0.25">
      <c r="A30">
        <v>193</v>
      </c>
      <c r="B30" t="s">
        <v>371</v>
      </c>
    </row>
    <row r="31" spans="1:2" x14ac:dyDescent="0.25">
      <c r="A31">
        <v>194</v>
      </c>
      <c r="B31" t="s">
        <v>536</v>
      </c>
    </row>
    <row r="32" spans="1:2" x14ac:dyDescent="0.25">
      <c r="A32">
        <v>210</v>
      </c>
      <c r="B32" t="s">
        <v>201</v>
      </c>
    </row>
    <row r="33" spans="1:2" x14ac:dyDescent="0.25">
      <c r="A33">
        <v>212</v>
      </c>
      <c r="B33" t="s">
        <v>537</v>
      </c>
    </row>
    <row r="34" spans="1:2" x14ac:dyDescent="0.25">
      <c r="A34">
        <v>213</v>
      </c>
      <c r="B34" t="s">
        <v>538</v>
      </c>
    </row>
    <row r="35" spans="1:2" x14ac:dyDescent="0.25">
      <c r="A35">
        <v>220</v>
      </c>
      <c r="B35" t="s">
        <v>202</v>
      </c>
    </row>
    <row r="36" spans="1:2" x14ac:dyDescent="0.25">
      <c r="A36">
        <v>230</v>
      </c>
      <c r="B36" t="s">
        <v>203</v>
      </c>
    </row>
    <row r="37" spans="1:2" x14ac:dyDescent="0.25">
      <c r="A37">
        <v>250</v>
      </c>
      <c r="B37" t="s">
        <v>38</v>
      </c>
    </row>
    <row r="38" spans="1:2" x14ac:dyDescent="0.25">
      <c r="A38">
        <v>260</v>
      </c>
      <c r="B38" t="s">
        <v>204</v>
      </c>
    </row>
    <row r="39" spans="1:2" x14ac:dyDescent="0.25">
      <c r="A39">
        <v>270</v>
      </c>
      <c r="B39" t="s">
        <v>205</v>
      </c>
    </row>
    <row r="40" spans="1:2" x14ac:dyDescent="0.25">
      <c r="A40">
        <v>300</v>
      </c>
      <c r="B40" t="s">
        <v>539</v>
      </c>
    </row>
    <row r="41" spans="1:2" x14ac:dyDescent="0.25">
      <c r="A41">
        <v>310</v>
      </c>
      <c r="B41" t="s">
        <v>540</v>
      </c>
    </row>
    <row r="42" spans="1:2" x14ac:dyDescent="0.25">
      <c r="A42">
        <v>311</v>
      </c>
      <c r="B42" t="s">
        <v>372</v>
      </c>
    </row>
    <row r="43" spans="1:2" x14ac:dyDescent="0.25">
      <c r="A43">
        <v>312</v>
      </c>
      <c r="B43" t="s">
        <v>541</v>
      </c>
    </row>
    <row r="44" spans="1:2" x14ac:dyDescent="0.25">
      <c r="A44">
        <v>313</v>
      </c>
      <c r="B44" t="s">
        <v>542</v>
      </c>
    </row>
    <row r="45" spans="1:2" x14ac:dyDescent="0.25">
      <c r="A45">
        <v>315</v>
      </c>
      <c r="B45" t="s">
        <v>543</v>
      </c>
    </row>
    <row r="46" spans="1:2" x14ac:dyDescent="0.25">
      <c r="A46">
        <v>316</v>
      </c>
      <c r="B46" t="s">
        <v>544</v>
      </c>
    </row>
    <row r="47" spans="1:2" x14ac:dyDescent="0.25">
      <c r="A47">
        <v>317</v>
      </c>
      <c r="B47" t="s">
        <v>545</v>
      </c>
    </row>
    <row r="48" spans="1:2" x14ac:dyDescent="0.25">
      <c r="A48">
        <v>320</v>
      </c>
      <c r="B48" t="s">
        <v>207</v>
      </c>
    </row>
    <row r="49" spans="1:2" x14ac:dyDescent="0.25">
      <c r="A49">
        <v>325</v>
      </c>
      <c r="B49" t="s">
        <v>208</v>
      </c>
    </row>
    <row r="50" spans="1:2" x14ac:dyDescent="0.25">
      <c r="A50">
        <v>330</v>
      </c>
      <c r="B50" t="s">
        <v>209</v>
      </c>
    </row>
    <row r="51" spans="1:2" x14ac:dyDescent="0.25">
      <c r="A51">
        <v>332</v>
      </c>
      <c r="B51" t="s">
        <v>210</v>
      </c>
    </row>
    <row r="52" spans="1:2" x14ac:dyDescent="0.25">
      <c r="A52">
        <v>333</v>
      </c>
      <c r="B52" t="s">
        <v>373</v>
      </c>
    </row>
    <row r="53" spans="1:2" x14ac:dyDescent="0.25">
      <c r="A53">
        <v>335</v>
      </c>
      <c r="B53" t="s">
        <v>211</v>
      </c>
    </row>
    <row r="54" spans="1:2" x14ac:dyDescent="0.25">
      <c r="A54">
        <v>337</v>
      </c>
      <c r="B54" t="s">
        <v>212</v>
      </c>
    </row>
    <row r="55" spans="1:2" x14ac:dyDescent="0.25">
      <c r="A55">
        <v>340</v>
      </c>
      <c r="B55" t="s">
        <v>213</v>
      </c>
    </row>
    <row r="56" spans="1:2" x14ac:dyDescent="0.25">
      <c r="A56">
        <v>345</v>
      </c>
      <c r="B56" t="s">
        <v>214</v>
      </c>
    </row>
    <row r="57" spans="1:2" x14ac:dyDescent="0.25">
      <c r="A57">
        <v>350</v>
      </c>
      <c r="B57" t="s">
        <v>215</v>
      </c>
    </row>
    <row r="58" spans="1:2" x14ac:dyDescent="0.25">
      <c r="A58">
        <v>355</v>
      </c>
      <c r="B58" t="s">
        <v>216</v>
      </c>
    </row>
    <row r="59" spans="1:2" x14ac:dyDescent="0.25">
      <c r="A59">
        <v>357</v>
      </c>
      <c r="B59" t="s">
        <v>217</v>
      </c>
    </row>
    <row r="60" spans="1:2" x14ac:dyDescent="0.25">
      <c r="A60">
        <v>360</v>
      </c>
      <c r="B60" t="s">
        <v>218</v>
      </c>
    </row>
    <row r="61" spans="1:2" x14ac:dyDescent="0.25">
      <c r="A61">
        <v>370</v>
      </c>
      <c r="B61" t="s">
        <v>219</v>
      </c>
    </row>
    <row r="62" spans="1:2" x14ac:dyDescent="0.25">
      <c r="A62">
        <v>400</v>
      </c>
      <c r="B62" t="s">
        <v>0</v>
      </c>
    </row>
    <row r="63" spans="1:2" x14ac:dyDescent="0.25">
      <c r="A63">
        <v>405</v>
      </c>
      <c r="B63" t="s">
        <v>33</v>
      </c>
    </row>
    <row r="64" spans="1:2" x14ac:dyDescent="0.25">
      <c r="A64">
        <v>410</v>
      </c>
      <c r="B64" t="s">
        <v>546</v>
      </c>
    </row>
    <row r="65" spans="1:2" x14ac:dyDescent="0.25">
      <c r="A65">
        <v>420</v>
      </c>
      <c r="B65" t="s">
        <v>220</v>
      </c>
    </row>
    <row r="66" spans="1:2" x14ac:dyDescent="0.25">
      <c r="A66">
        <v>430</v>
      </c>
      <c r="B66" t="s">
        <v>34</v>
      </c>
    </row>
    <row r="67" spans="1:2" x14ac:dyDescent="0.25">
      <c r="A67">
        <v>440</v>
      </c>
      <c r="B67" t="s">
        <v>547</v>
      </c>
    </row>
    <row r="68" spans="1:2" x14ac:dyDescent="0.25">
      <c r="A68">
        <v>450</v>
      </c>
      <c r="B68" t="s">
        <v>548</v>
      </c>
    </row>
    <row r="69" spans="1:2" x14ac:dyDescent="0.25">
      <c r="A69">
        <v>500</v>
      </c>
      <c r="B69" t="s">
        <v>221</v>
      </c>
    </row>
    <row r="70" spans="1:2" x14ac:dyDescent="0.25">
      <c r="A70">
        <v>505</v>
      </c>
      <c r="B70" t="s">
        <v>374</v>
      </c>
    </row>
    <row r="71" spans="1:2" x14ac:dyDescent="0.25">
      <c r="A71">
        <v>506</v>
      </c>
      <c r="B71" t="s">
        <v>375</v>
      </c>
    </row>
    <row r="72" spans="1:2" x14ac:dyDescent="0.25">
      <c r="A72">
        <v>507</v>
      </c>
      <c r="B72" t="s">
        <v>549</v>
      </c>
    </row>
    <row r="73" spans="1:2" x14ac:dyDescent="0.25">
      <c r="A73">
        <v>508</v>
      </c>
      <c r="B73" t="s">
        <v>377</v>
      </c>
    </row>
    <row r="74" spans="1:2" x14ac:dyDescent="0.25">
      <c r="A74">
        <v>509</v>
      </c>
      <c r="B74" t="s">
        <v>378</v>
      </c>
    </row>
    <row r="75" spans="1:2" x14ac:dyDescent="0.25">
      <c r="A75">
        <v>510</v>
      </c>
      <c r="B75" t="s">
        <v>222</v>
      </c>
    </row>
    <row r="76" spans="1:2" x14ac:dyDescent="0.25">
      <c r="A76">
        <v>511</v>
      </c>
      <c r="B76" t="s">
        <v>379</v>
      </c>
    </row>
    <row r="77" spans="1:2" x14ac:dyDescent="0.25">
      <c r="A77">
        <v>515</v>
      </c>
      <c r="B77" t="s">
        <v>376</v>
      </c>
    </row>
    <row r="78" spans="1:2" x14ac:dyDescent="0.25">
      <c r="A78">
        <v>520</v>
      </c>
      <c r="B78" t="s">
        <v>223</v>
      </c>
    </row>
    <row r="79" spans="1:2" x14ac:dyDescent="0.25">
      <c r="A79">
        <v>530</v>
      </c>
      <c r="B79" t="s">
        <v>224</v>
      </c>
    </row>
    <row r="80" spans="1:2" x14ac:dyDescent="0.25">
      <c r="A80">
        <v>540</v>
      </c>
      <c r="B80" t="s">
        <v>225</v>
      </c>
    </row>
    <row r="81" spans="1:2" x14ac:dyDescent="0.25">
      <c r="A81">
        <v>543</v>
      </c>
      <c r="B81" t="s">
        <v>226</v>
      </c>
    </row>
    <row r="82" spans="1:2" x14ac:dyDescent="0.25">
      <c r="A82">
        <v>545</v>
      </c>
      <c r="B82" t="s">
        <v>227</v>
      </c>
    </row>
    <row r="83" spans="1:2" x14ac:dyDescent="0.25">
      <c r="A83">
        <v>547</v>
      </c>
      <c r="B83" t="s">
        <v>228</v>
      </c>
    </row>
    <row r="84" spans="1:2" x14ac:dyDescent="0.25">
      <c r="A84">
        <v>550</v>
      </c>
      <c r="B84" t="s">
        <v>229</v>
      </c>
    </row>
    <row r="85" spans="1:2" x14ac:dyDescent="0.25">
      <c r="A85">
        <v>580</v>
      </c>
      <c r="B85" t="s">
        <v>230</v>
      </c>
    </row>
    <row r="86" spans="1:2" x14ac:dyDescent="0.25">
      <c r="A86">
        <v>610</v>
      </c>
      <c r="B86" t="s">
        <v>231</v>
      </c>
    </row>
    <row r="87" spans="1:2" x14ac:dyDescent="0.25">
      <c r="A87">
        <v>611</v>
      </c>
      <c r="B87" t="s">
        <v>380</v>
      </c>
    </row>
    <row r="88" spans="1:2" x14ac:dyDescent="0.25">
      <c r="A88">
        <v>612</v>
      </c>
      <c r="B88" s="2" t="s">
        <v>552</v>
      </c>
    </row>
    <row r="89" spans="1:2" x14ac:dyDescent="0.25">
      <c r="A89">
        <v>613</v>
      </c>
      <c r="B89" t="s">
        <v>381</v>
      </c>
    </row>
    <row r="90" spans="1:2" x14ac:dyDescent="0.25">
      <c r="A90">
        <v>615</v>
      </c>
      <c r="B90" t="s">
        <v>232</v>
      </c>
    </row>
    <row r="91" spans="1:2" x14ac:dyDescent="0.25">
      <c r="A91">
        <v>620</v>
      </c>
      <c r="B91" t="s">
        <v>233</v>
      </c>
    </row>
    <row r="92" spans="1:2" x14ac:dyDescent="0.25">
      <c r="A92">
        <v>625</v>
      </c>
      <c r="B92" t="s">
        <v>234</v>
      </c>
    </row>
    <row r="93" spans="1:2" x14ac:dyDescent="0.25">
      <c r="A93">
        <v>626</v>
      </c>
      <c r="B93" t="s">
        <v>550</v>
      </c>
    </row>
    <row r="94" spans="1:2" x14ac:dyDescent="0.25">
      <c r="A94">
        <v>627</v>
      </c>
      <c r="B94" t="s">
        <v>382</v>
      </c>
    </row>
    <row r="95" spans="1:2" x14ac:dyDescent="0.25">
      <c r="A95">
        <v>630</v>
      </c>
      <c r="B95" t="s">
        <v>235</v>
      </c>
    </row>
    <row r="96" spans="1:2" x14ac:dyDescent="0.25">
      <c r="A96">
        <v>631</v>
      </c>
      <c r="B96" t="s">
        <v>236</v>
      </c>
    </row>
    <row r="97" spans="1:2" x14ac:dyDescent="0.25">
      <c r="A97">
        <v>633</v>
      </c>
      <c r="B97" t="s">
        <v>237</v>
      </c>
    </row>
    <row r="98" spans="1:2" x14ac:dyDescent="0.25">
      <c r="A98">
        <v>635</v>
      </c>
      <c r="B98" t="s">
        <v>238</v>
      </c>
    </row>
    <row r="99" spans="1:2" x14ac:dyDescent="0.25">
      <c r="A99">
        <v>637</v>
      </c>
      <c r="B99" t="s">
        <v>383</v>
      </c>
    </row>
    <row r="100" spans="1:2" x14ac:dyDescent="0.25">
      <c r="A100">
        <v>640</v>
      </c>
      <c r="B100" t="s">
        <v>239</v>
      </c>
    </row>
    <row r="101" spans="1:2" x14ac:dyDescent="0.25">
      <c r="A101">
        <v>641</v>
      </c>
      <c r="B101" t="s">
        <v>384</v>
      </c>
    </row>
    <row r="102" spans="1:2" x14ac:dyDescent="0.25">
      <c r="A102">
        <v>642</v>
      </c>
      <c r="B102" t="s">
        <v>385</v>
      </c>
    </row>
    <row r="103" spans="1:2" x14ac:dyDescent="0.25">
      <c r="A103">
        <v>645</v>
      </c>
      <c r="B103" t="s">
        <v>240</v>
      </c>
    </row>
    <row r="104" spans="1:2" x14ac:dyDescent="0.25">
      <c r="A104">
        <v>650</v>
      </c>
      <c r="B104" t="s">
        <v>241</v>
      </c>
    </row>
    <row r="105" spans="1:2" x14ac:dyDescent="0.25">
      <c r="A105">
        <v>655</v>
      </c>
      <c r="B105" t="s">
        <v>242</v>
      </c>
    </row>
    <row r="106" spans="1:2" x14ac:dyDescent="0.25">
      <c r="A106">
        <v>656</v>
      </c>
      <c r="B106" t="s">
        <v>243</v>
      </c>
    </row>
    <row r="107" spans="1:2" x14ac:dyDescent="0.25">
      <c r="A107">
        <v>657</v>
      </c>
      <c r="B107" t="s">
        <v>551</v>
      </c>
    </row>
    <row r="108" spans="1:2" x14ac:dyDescent="0.25">
      <c r="A108">
        <v>660</v>
      </c>
      <c r="B108" t="s">
        <v>51</v>
      </c>
    </row>
    <row r="109" spans="1:2" x14ac:dyDescent="0.25">
      <c r="A109">
        <v>661</v>
      </c>
      <c r="B109" t="s">
        <v>386</v>
      </c>
    </row>
    <row r="110" spans="1:2" x14ac:dyDescent="0.25">
      <c r="A110">
        <v>662</v>
      </c>
      <c r="B110" t="s">
        <v>244</v>
      </c>
    </row>
    <row r="111" spans="1:2" x14ac:dyDescent="0.25">
      <c r="A111">
        <v>663</v>
      </c>
      <c r="B111" t="s">
        <v>387</v>
      </c>
    </row>
    <row r="112" spans="1:2" x14ac:dyDescent="0.25">
      <c r="A112">
        <v>664</v>
      </c>
      <c r="B112" s="2" t="s">
        <v>388</v>
      </c>
    </row>
    <row r="113" spans="1:2" x14ac:dyDescent="0.25">
      <c r="A113">
        <v>670</v>
      </c>
      <c r="B113" t="s">
        <v>245</v>
      </c>
    </row>
    <row r="114" spans="1:2" x14ac:dyDescent="0.25">
      <c r="A114">
        <v>672</v>
      </c>
      <c r="B114" t="s">
        <v>246</v>
      </c>
    </row>
    <row r="115" spans="1:2" x14ac:dyDescent="0.25">
      <c r="A115">
        <v>673</v>
      </c>
      <c r="B115" t="s">
        <v>553</v>
      </c>
    </row>
    <row r="116" spans="1:2" x14ac:dyDescent="0.25">
      <c r="A116">
        <v>674</v>
      </c>
      <c r="B116" t="s">
        <v>554</v>
      </c>
    </row>
    <row r="117" spans="1:2" x14ac:dyDescent="0.25">
      <c r="A117">
        <v>680</v>
      </c>
      <c r="B117" t="s">
        <v>247</v>
      </c>
    </row>
    <row r="118" spans="1:2" x14ac:dyDescent="0.25">
      <c r="A118">
        <v>685</v>
      </c>
      <c r="B118" t="s">
        <v>248</v>
      </c>
    </row>
    <row r="119" spans="1:2" x14ac:dyDescent="0.25">
      <c r="A119">
        <v>686</v>
      </c>
      <c r="B119" t="s">
        <v>389</v>
      </c>
    </row>
    <row r="120" spans="1:2" x14ac:dyDescent="0.25">
      <c r="A120">
        <v>688</v>
      </c>
      <c r="B120" t="s">
        <v>555</v>
      </c>
    </row>
    <row r="121" spans="1:2" x14ac:dyDescent="0.25">
      <c r="A121">
        <v>690</v>
      </c>
      <c r="B121" t="s">
        <v>249</v>
      </c>
    </row>
    <row r="122" spans="1:2" x14ac:dyDescent="0.25">
      <c r="A122">
        <v>695</v>
      </c>
      <c r="B122" t="s">
        <v>390</v>
      </c>
    </row>
    <row r="123" spans="1:2" x14ac:dyDescent="0.25">
      <c r="A123">
        <v>710</v>
      </c>
      <c r="B123" t="s">
        <v>250</v>
      </c>
    </row>
    <row r="124" spans="1:2" x14ac:dyDescent="0.25">
      <c r="A124">
        <v>713</v>
      </c>
      <c r="B124" t="s">
        <v>251</v>
      </c>
    </row>
    <row r="125" spans="1:2" x14ac:dyDescent="0.25">
      <c r="A125">
        <v>715</v>
      </c>
      <c r="B125" t="s">
        <v>252</v>
      </c>
    </row>
    <row r="126" spans="1:2" x14ac:dyDescent="0.25">
      <c r="A126">
        <v>720</v>
      </c>
      <c r="B126" t="s">
        <v>3</v>
      </c>
    </row>
    <row r="127" spans="1:2" x14ac:dyDescent="0.25">
      <c r="A127">
        <v>730</v>
      </c>
      <c r="B127" t="s">
        <v>253</v>
      </c>
    </row>
    <row r="128" spans="1:2" x14ac:dyDescent="0.25">
      <c r="A128">
        <v>735</v>
      </c>
      <c r="B128" t="s">
        <v>254</v>
      </c>
    </row>
    <row r="129" spans="1:2" x14ac:dyDescent="0.25">
      <c r="A129">
        <v>740</v>
      </c>
      <c r="B129" t="s">
        <v>391</v>
      </c>
    </row>
    <row r="130" spans="1:2" x14ac:dyDescent="0.25">
      <c r="A130">
        <v>750</v>
      </c>
      <c r="B130" t="s">
        <v>255</v>
      </c>
    </row>
    <row r="131" spans="1:2" x14ac:dyDescent="0.25">
      <c r="A131">
        <v>755</v>
      </c>
      <c r="B131" t="s">
        <v>256</v>
      </c>
    </row>
    <row r="132" spans="1:2" x14ac:dyDescent="0.25">
      <c r="A132">
        <v>760</v>
      </c>
      <c r="B132" t="s">
        <v>392</v>
      </c>
    </row>
    <row r="133" spans="1:2" x14ac:dyDescent="0.25">
      <c r="A133">
        <v>761</v>
      </c>
      <c r="B133" t="s">
        <v>393</v>
      </c>
    </row>
    <row r="134" spans="1:2" x14ac:dyDescent="0.25">
      <c r="A134">
        <v>770</v>
      </c>
      <c r="B134" t="s">
        <v>257</v>
      </c>
    </row>
    <row r="135" spans="1:2" x14ac:dyDescent="0.25">
      <c r="A135">
        <v>780</v>
      </c>
      <c r="B135" t="s">
        <v>556</v>
      </c>
    </row>
    <row r="136" spans="1:2" x14ac:dyDescent="0.25">
      <c r="A136">
        <v>800</v>
      </c>
      <c r="B136" t="s">
        <v>258</v>
      </c>
    </row>
    <row r="137" spans="1:2" x14ac:dyDescent="0.25">
      <c r="A137">
        <v>810</v>
      </c>
      <c r="B137" t="s">
        <v>259</v>
      </c>
    </row>
    <row r="138" spans="1:2" x14ac:dyDescent="0.25">
      <c r="A138">
        <v>812</v>
      </c>
      <c r="B138" t="s">
        <v>260</v>
      </c>
    </row>
    <row r="139" spans="1:2" x14ac:dyDescent="0.25">
      <c r="A139">
        <v>820</v>
      </c>
      <c r="B139" t="s">
        <v>557</v>
      </c>
    </row>
    <row r="140" spans="1:2" x14ac:dyDescent="0.25">
      <c r="A140">
        <v>833</v>
      </c>
      <c r="B140" t="s">
        <v>261</v>
      </c>
    </row>
    <row r="141" spans="1:2" x14ac:dyDescent="0.25">
      <c r="A141">
        <v>834</v>
      </c>
      <c r="B141" t="s">
        <v>262</v>
      </c>
    </row>
    <row r="142" spans="1:2" x14ac:dyDescent="0.25">
      <c r="A142">
        <v>850</v>
      </c>
      <c r="B142" t="s">
        <v>263</v>
      </c>
    </row>
    <row r="143" spans="1:2" x14ac:dyDescent="0.25">
      <c r="A143">
        <v>851</v>
      </c>
      <c r="B143" t="s">
        <v>394</v>
      </c>
    </row>
    <row r="144" spans="1:2" x14ac:dyDescent="0.25">
      <c r="A144">
        <v>852</v>
      </c>
      <c r="B144" t="s">
        <v>395</v>
      </c>
    </row>
    <row r="145" spans="1:2" x14ac:dyDescent="0.25">
      <c r="A145">
        <v>855</v>
      </c>
      <c r="B145" t="s">
        <v>264</v>
      </c>
    </row>
    <row r="146" spans="1:2" x14ac:dyDescent="0.25">
      <c r="A146">
        <v>860</v>
      </c>
      <c r="B146" t="s">
        <v>265</v>
      </c>
    </row>
    <row r="147" spans="1:2" x14ac:dyDescent="0.25">
      <c r="A147">
        <v>861</v>
      </c>
      <c r="B147" t="s">
        <v>396</v>
      </c>
    </row>
    <row r="148" spans="1:2" x14ac:dyDescent="0.25">
      <c r="A148">
        <v>870</v>
      </c>
      <c r="B148" t="s">
        <v>266</v>
      </c>
    </row>
    <row r="149" spans="1:2" x14ac:dyDescent="0.25">
      <c r="A149">
        <v>880</v>
      </c>
      <c r="B149" t="s">
        <v>267</v>
      </c>
    </row>
    <row r="150" spans="1:2" x14ac:dyDescent="0.25">
      <c r="A150">
        <v>883</v>
      </c>
      <c r="B150" t="s">
        <v>558</v>
      </c>
    </row>
    <row r="151" spans="1:2" x14ac:dyDescent="0.25">
      <c r="A151">
        <v>885</v>
      </c>
      <c r="B151" t="s">
        <v>268</v>
      </c>
    </row>
    <row r="152" spans="1:2" x14ac:dyDescent="0.25">
      <c r="A152">
        <v>890</v>
      </c>
      <c r="B152" t="s">
        <v>269</v>
      </c>
    </row>
    <row r="153" spans="1:2" x14ac:dyDescent="0.25">
      <c r="A153">
        <v>895</v>
      </c>
      <c r="B153" t="s">
        <v>397</v>
      </c>
    </row>
    <row r="154" spans="1:2" x14ac:dyDescent="0.25">
      <c r="A154">
        <v>896</v>
      </c>
      <c r="B154" t="s">
        <v>559</v>
      </c>
    </row>
    <row r="155" spans="1:2" x14ac:dyDescent="0.25">
      <c r="A155">
        <v>897</v>
      </c>
      <c r="B155" t="s">
        <v>560</v>
      </c>
    </row>
    <row r="156" spans="1:2" x14ac:dyDescent="0.25">
      <c r="A156">
        <v>900</v>
      </c>
      <c r="B156" t="s">
        <v>561</v>
      </c>
    </row>
    <row r="157" spans="1:2" x14ac:dyDescent="0.25">
      <c r="A157">
        <v>901</v>
      </c>
      <c r="B157" t="s">
        <v>564</v>
      </c>
    </row>
    <row r="158" spans="1:2" x14ac:dyDescent="0.25">
      <c r="A158">
        <v>902</v>
      </c>
      <c r="B158" t="s">
        <v>562</v>
      </c>
    </row>
    <row r="159" spans="1:2" x14ac:dyDescent="0.25">
      <c r="A159">
        <v>903</v>
      </c>
      <c r="B159" t="s">
        <v>563</v>
      </c>
    </row>
    <row r="160" spans="1:2" x14ac:dyDescent="0.25">
      <c r="A160">
        <v>909</v>
      </c>
      <c r="B160" t="s">
        <v>398</v>
      </c>
    </row>
    <row r="161" spans="1:2" x14ac:dyDescent="0.25">
      <c r="A161">
        <v>910</v>
      </c>
      <c r="B161" t="s">
        <v>270</v>
      </c>
    </row>
    <row r="162" spans="1:2" x14ac:dyDescent="0.25">
      <c r="A162">
        <v>920</v>
      </c>
      <c r="B162" t="s">
        <v>153</v>
      </c>
    </row>
    <row r="163" spans="1:2" x14ac:dyDescent="0.25">
      <c r="A163">
        <v>921</v>
      </c>
      <c r="B163" t="s">
        <v>399</v>
      </c>
    </row>
    <row r="164" spans="1:2" x14ac:dyDescent="0.25">
      <c r="A164">
        <v>922</v>
      </c>
      <c r="B164" t="s">
        <v>149</v>
      </c>
    </row>
    <row r="165" spans="1:2" x14ac:dyDescent="0.25">
      <c r="A165">
        <v>924</v>
      </c>
      <c r="B165" t="s">
        <v>400</v>
      </c>
    </row>
    <row r="166" spans="1:2" x14ac:dyDescent="0.25">
      <c r="A166">
        <v>925</v>
      </c>
      <c r="B166" t="s">
        <v>271</v>
      </c>
    </row>
    <row r="167" spans="1:2" x14ac:dyDescent="0.25">
      <c r="A167">
        <v>926</v>
      </c>
      <c r="B167" t="s">
        <v>401</v>
      </c>
    </row>
    <row r="168" spans="1:2" x14ac:dyDescent="0.25">
      <c r="A168">
        <v>927</v>
      </c>
      <c r="B168" t="s">
        <v>402</v>
      </c>
    </row>
    <row r="169" spans="1:2" x14ac:dyDescent="0.25">
      <c r="A169">
        <v>928</v>
      </c>
      <c r="B169" t="s">
        <v>403</v>
      </c>
    </row>
    <row r="170" spans="1:2" x14ac:dyDescent="0.25">
      <c r="A170">
        <v>929</v>
      </c>
      <c r="B170" t="s">
        <v>404</v>
      </c>
    </row>
    <row r="171" spans="1:2" x14ac:dyDescent="0.25">
      <c r="A171">
        <v>930</v>
      </c>
      <c r="B171" t="s">
        <v>272</v>
      </c>
    </row>
    <row r="172" spans="1:2" x14ac:dyDescent="0.25">
      <c r="A172">
        <v>931</v>
      </c>
      <c r="B172" t="s">
        <v>273</v>
      </c>
    </row>
    <row r="173" spans="1:2" x14ac:dyDescent="0.25">
      <c r="A173">
        <v>932</v>
      </c>
      <c r="B173" t="s">
        <v>274</v>
      </c>
    </row>
    <row r="174" spans="1:2" x14ac:dyDescent="0.25">
      <c r="A174">
        <v>933</v>
      </c>
      <c r="B174" t="s">
        <v>275</v>
      </c>
    </row>
    <row r="175" spans="1:2" x14ac:dyDescent="0.25">
      <c r="A175">
        <v>934</v>
      </c>
      <c r="B175" t="s">
        <v>276</v>
      </c>
    </row>
    <row r="176" spans="1:2" x14ac:dyDescent="0.25">
      <c r="A176">
        <v>935</v>
      </c>
      <c r="B176" t="s">
        <v>277</v>
      </c>
    </row>
    <row r="177" spans="1:2" x14ac:dyDescent="0.25">
      <c r="A177">
        <v>936</v>
      </c>
      <c r="B177" t="s">
        <v>278</v>
      </c>
    </row>
    <row r="178" spans="1:2" x14ac:dyDescent="0.25">
      <c r="A178">
        <v>937</v>
      </c>
      <c r="B178" t="s">
        <v>279</v>
      </c>
    </row>
    <row r="179" spans="1:2" x14ac:dyDescent="0.25">
      <c r="A179">
        <v>938</v>
      </c>
      <c r="B179" t="s">
        <v>280</v>
      </c>
    </row>
    <row r="180" spans="1:2" x14ac:dyDescent="0.25">
      <c r="A180">
        <v>939</v>
      </c>
      <c r="B180" t="s">
        <v>565</v>
      </c>
    </row>
    <row r="181" spans="1:2" x14ac:dyDescent="0.25">
      <c r="A181">
        <v>940</v>
      </c>
      <c r="B181" t="s">
        <v>566</v>
      </c>
    </row>
    <row r="182" spans="1:2" x14ac:dyDescent="0.25">
      <c r="A182">
        <v>941</v>
      </c>
      <c r="B182" t="s">
        <v>281</v>
      </c>
    </row>
    <row r="183" spans="1:2" x14ac:dyDescent="0.25">
      <c r="A183">
        <v>945</v>
      </c>
      <c r="B183" t="s">
        <v>282</v>
      </c>
    </row>
    <row r="184" spans="1:2" x14ac:dyDescent="0.25">
      <c r="A184">
        <v>946</v>
      </c>
      <c r="B184" t="s">
        <v>567</v>
      </c>
    </row>
    <row r="185" spans="1:2" x14ac:dyDescent="0.25">
      <c r="A185">
        <v>947</v>
      </c>
      <c r="B185" t="s">
        <v>568</v>
      </c>
    </row>
    <row r="186" spans="1:2" x14ac:dyDescent="0.25">
      <c r="A186">
        <v>948</v>
      </c>
      <c r="B186" t="s">
        <v>569</v>
      </c>
    </row>
    <row r="187" spans="1:2" x14ac:dyDescent="0.25">
      <c r="A187">
        <v>950</v>
      </c>
      <c r="B187" t="s">
        <v>283</v>
      </c>
    </row>
    <row r="188" spans="1:2" x14ac:dyDescent="0.25">
      <c r="A188">
        <v>955</v>
      </c>
      <c r="B188" t="s">
        <v>284</v>
      </c>
    </row>
    <row r="189" spans="1:2" x14ac:dyDescent="0.25">
      <c r="A189">
        <v>956</v>
      </c>
      <c r="B189" t="s">
        <v>570</v>
      </c>
    </row>
    <row r="190" spans="1:2" x14ac:dyDescent="0.25">
      <c r="A190">
        <v>960</v>
      </c>
      <c r="B190" t="s">
        <v>285</v>
      </c>
    </row>
    <row r="191" spans="1:2" x14ac:dyDescent="0.25">
      <c r="A191">
        <v>961</v>
      </c>
      <c r="B191" t="s">
        <v>571</v>
      </c>
    </row>
    <row r="192" spans="1:2" x14ac:dyDescent="0.25">
      <c r="A192">
        <v>970</v>
      </c>
      <c r="B192" t="s">
        <v>286</v>
      </c>
    </row>
    <row r="193" spans="1:2" x14ac:dyDescent="0.25">
      <c r="A193">
        <v>980</v>
      </c>
      <c r="B193" t="s">
        <v>405</v>
      </c>
    </row>
    <row r="194" spans="1:2" x14ac:dyDescent="0.25">
      <c r="A194">
        <v>990</v>
      </c>
      <c r="B194" t="s">
        <v>572</v>
      </c>
    </row>
    <row r="195" spans="1:2" x14ac:dyDescent="0.25">
      <c r="A195">
        <v>991</v>
      </c>
      <c r="B195" t="s">
        <v>573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F1" sqref="F1"/>
    </sheetView>
  </sheetViews>
  <sheetFormatPr defaultRowHeight="15" x14ac:dyDescent="0.25"/>
  <sheetData>
    <row r="1" spans="1:6" s="1" customFormat="1" x14ac:dyDescent="0.25">
      <c r="A1" s="1" t="s">
        <v>101</v>
      </c>
      <c r="B1" s="1" t="s">
        <v>93</v>
      </c>
      <c r="F1" s="41" t="s">
        <v>822</v>
      </c>
    </row>
    <row r="2" spans="1:6" x14ac:dyDescent="0.25">
      <c r="A2">
        <v>200</v>
      </c>
      <c r="B2" t="s">
        <v>287</v>
      </c>
    </row>
    <row r="3" spans="1:6" x14ac:dyDescent="0.25">
      <c r="A3">
        <v>210</v>
      </c>
      <c r="B3" t="s">
        <v>288</v>
      </c>
    </row>
    <row r="4" spans="1:6" x14ac:dyDescent="0.25">
      <c r="A4">
        <v>220</v>
      </c>
      <c r="B4" t="s">
        <v>289</v>
      </c>
    </row>
    <row r="5" spans="1:6" x14ac:dyDescent="0.25">
      <c r="A5">
        <v>230</v>
      </c>
      <c r="B5" t="s">
        <v>290</v>
      </c>
    </row>
    <row r="6" spans="1:6" x14ac:dyDescent="0.25">
      <c r="A6">
        <v>300</v>
      </c>
      <c r="B6" t="s">
        <v>291</v>
      </c>
    </row>
    <row r="7" spans="1:6" x14ac:dyDescent="0.25">
      <c r="A7">
        <v>400</v>
      </c>
      <c r="B7" t="s">
        <v>209</v>
      </c>
    </row>
    <row r="8" spans="1:6" x14ac:dyDescent="0.25">
      <c r="A8">
        <v>410</v>
      </c>
      <c r="B8" t="s">
        <v>206</v>
      </c>
    </row>
    <row r="9" spans="1:6" x14ac:dyDescent="0.25">
      <c r="A9">
        <v>420</v>
      </c>
      <c r="B9" t="s">
        <v>406</v>
      </c>
    </row>
    <row r="10" spans="1:6" x14ac:dyDescent="0.25">
      <c r="A10">
        <v>450</v>
      </c>
      <c r="B10" t="s">
        <v>213</v>
      </c>
    </row>
    <row r="11" spans="1:6" x14ac:dyDescent="0.25">
      <c r="A11">
        <v>470</v>
      </c>
      <c r="B11" t="s">
        <v>292</v>
      </c>
    </row>
    <row r="12" spans="1:6" x14ac:dyDescent="0.25">
      <c r="A12">
        <v>500</v>
      </c>
      <c r="B12" t="s">
        <v>407</v>
      </c>
    </row>
    <row r="13" spans="1:6" x14ac:dyDescent="0.25">
      <c r="A13">
        <v>550</v>
      </c>
      <c r="B13" t="s">
        <v>293</v>
      </c>
    </row>
    <row r="14" spans="1:6" x14ac:dyDescent="0.25">
      <c r="A14">
        <v>600</v>
      </c>
      <c r="B14" t="s">
        <v>294</v>
      </c>
    </row>
    <row r="15" spans="1:6" x14ac:dyDescent="0.25">
      <c r="A15">
        <v>610</v>
      </c>
      <c r="B15" t="s">
        <v>295</v>
      </c>
    </row>
    <row r="16" spans="1:6" x14ac:dyDescent="0.25">
      <c r="A16">
        <v>620</v>
      </c>
      <c r="B16" t="s">
        <v>296</v>
      </c>
    </row>
    <row r="17" spans="1:2" x14ac:dyDescent="0.25">
      <c r="A17">
        <v>700</v>
      </c>
      <c r="B17" t="s">
        <v>297</v>
      </c>
    </row>
    <row r="18" spans="1:2" x14ac:dyDescent="0.25">
      <c r="A18">
        <v>710</v>
      </c>
      <c r="B18" t="s">
        <v>298</v>
      </c>
    </row>
    <row r="19" spans="1:2" x14ac:dyDescent="0.25">
      <c r="A19">
        <v>720</v>
      </c>
      <c r="B19" t="s">
        <v>299</v>
      </c>
    </row>
    <row r="20" spans="1:2" x14ac:dyDescent="0.25">
      <c r="A20">
        <v>730</v>
      </c>
      <c r="B20" t="s">
        <v>300</v>
      </c>
    </row>
    <row r="21" spans="1:2" x14ac:dyDescent="0.25">
      <c r="A21">
        <v>800</v>
      </c>
      <c r="B21" t="s">
        <v>408</v>
      </c>
    </row>
    <row r="22" spans="1:2" x14ac:dyDescent="0.25">
      <c r="A22">
        <v>801</v>
      </c>
      <c r="B22" t="s">
        <v>409</v>
      </c>
    </row>
    <row r="23" spans="1:2" x14ac:dyDescent="0.25">
      <c r="A23">
        <v>802</v>
      </c>
      <c r="B23" t="s">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L29" sqref="L29"/>
    </sheetView>
  </sheetViews>
  <sheetFormatPr defaultRowHeight="15" x14ac:dyDescent="0.25"/>
  <cols>
    <col min="1" max="1" width="9.140625" style="109"/>
  </cols>
  <sheetData>
    <row r="1" spans="1:4" s="1" customFormat="1" x14ac:dyDescent="0.25">
      <c r="A1" s="107" t="s">
        <v>101</v>
      </c>
      <c r="B1" s="1" t="s">
        <v>94</v>
      </c>
      <c r="D1" s="41" t="s">
        <v>822</v>
      </c>
    </row>
    <row r="2" spans="1:4" x14ac:dyDescent="0.25">
      <c r="A2" s="108" t="s">
        <v>896</v>
      </c>
      <c r="B2" s="94" t="s">
        <v>888</v>
      </c>
    </row>
    <row r="3" spans="1:4" x14ac:dyDescent="0.25">
      <c r="A3" s="108" t="s">
        <v>895</v>
      </c>
      <c r="B3" s="94" t="s">
        <v>889</v>
      </c>
    </row>
    <row r="4" spans="1:4" x14ac:dyDescent="0.25">
      <c r="A4" s="108" t="s">
        <v>897</v>
      </c>
      <c r="B4" s="94" t="s">
        <v>890</v>
      </c>
    </row>
    <row r="5" spans="1:4" x14ac:dyDescent="0.25">
      <c r="A5" s="108" t="s">
        <v>898</v>
      </c>
      <c r="B5" s="94" t="s">
        <v>891</v>
      </c>
    </row>
    <row r="6" spans="1:4" x14ac:dyDescent="0.25">
      <c r="A6" s="108" t="s">
        <v>899</v>
      </c>
      <c r="B6" s="94" t="s">
        <v>892</v>
      </c>
    </row>
    <row r="7" spans="1:4" x14ac:dyDescent="0.25">
      <c r="A7" s="108" t="s">
        <v>900</v>
      </c>
      <c r="B7" s="94" t="s">
        <v>893</v>
      </c>
    </row>
    <row r="8" spans="1:4" x14ac:dyDescent="0.25">
      <c r="A8" s="108">
        <v>100</v>
      </c>
      <c r="B8" s="94" t="s">
        <v>301</v>
      </c>
    </row>
    <row r="9" spans="1:4" x14ac:dyDescent="0.25">
      <c r="A9" s="108">
        <v>150</v>
      </c>
      <c r="B9" s="106" t="s">
        <v>302</v>
      </c>
    </row>
    <row r="10" spans="1:4" x14ac:dyDescent="0.25">
      <c r="A10" s="108">
        <v>200</v>
      </c>
      <c r="B10" s="94" t="s">
        <v>303</v>
      </c>
    </row>
    <row r="11" spans="1:4" x14ac:dyDescent="0.25">
      <c r="A11" s="108">
        <v>250</v>
      </c>
      <c r="B11" s="106" t="s">
        <v>334</v>
      </c>
    </row>
    <row r="12" spans="1:4" x14ac:dyDescent="0.25">
      <c r="A12" s="108">
        <v>300</v>
      </c>
      <c r="B12" s="106" t="s">
        <v>304</v>
      </c>
    </row>
    <row r="13" spans="1:4" x14ac:dyDescent="0.25">
      <c r="A13" s="108">
        <v>400</v>
      </c>
      <c r="B13" s="94" t="s">
        <v>305</v>
      </c>
    </row>
    <row r="14" spans="1:4" x14ac:dyDescent="0.25">
      <c r="A14" s="108">
        <v>450</v>
      </c>
      <c r="B14" s="106" t="s">
        <v>335</v>
      </c>
    </row>
    <row r="15" spans="1:4" x14ac:dyDescent="0.25">
      <c r="A15" s="108">
        <v>500</v>
      </c>
      <c r="B15" s="106" t="s">
        <v>306</v>
      </c>
    </row>
    <row r="16" spans="1:4" x14ac:dyDescent="0.25">
      <c r="A16" s="108">
        <v>600</v>
      </c>
      <c r="B16" s="94" t="s">
        <v>307</v>
      </c>
    </row>
    <row r="17" spans="1:2" x14ac:dyDescent="0.25">
      <c r="A17" s="108">
        <v>800</v>
      </c>
      <c r="B17" s="106" t="s">
        <v>894</v>
      </c>
    </row>
    <row r="18" spans="1:2" x14ac:dyDescent="0.25">
      <c r="A18" s="108">
        <v>900</v>
      </c>
      <c r="B18" s="94" t="s">
        <v>336</v>
      </c>
    </row>
    <row r="19" spans="1:2" x14ac:dyDescent="0.25">
      <c r="A19" s="108">
        <v>950</v>
      </c>
      <c r="B19" s="94" t="s">
        <v>125</v>
      </c>
    </row>
    <row r="20" spans="1:2" x14ac:dyDescent="0.25">
      <c r="A20" s="108">
        <v>960</v>
      </c>
      <c r="B20" s="106" t="s">
        <v>337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4"/>
  <sheetViews>
    <sheetView workbookViewId="0">
      <pane xSplit="2" ySplit="3" topLeftCell="C4" activePane="bottomRight" state="frozen"/>
      <selection pane="topRight" activeCell="C1" sqref="C1"/>
      <selection pane="bottomLeft" activeCell="A4" sqref="A4"/>
      <selection pane="bottomRight" activeCell="A6" sqref="A6"/>
    </sheetView>
  </sheetViews>
  <sheetFormatPr defaultColWidth="9.140625" defaultRowHeight="15" x14ac:dyDescent="0.25"/>
  <cols>
    <col min="1" max="1" width="21" style="7" customWidth="1"/>
    <col min="2" max="2" width="19.28515625" style="7" customWidth="1"/>
    <col min="3" max="3" width="10.28515625" style="7" customWidth="1"/>
    <col min="4" max="4" width="10.42578125" style="7" customWidth="1"/>
    <col min="5" max="5" width="9.140625" style="7"/>
    <col min="6" max="7" width="10.140625" style="7" customWidth="1"/>
    <col min="8" max="8" width="10.140625" style="129" hidden="1" customWidth="1"/>
    <col min="9" max="9" width="10.140625" style="129" customWidth="1"/>
    <col min="10" max="12" width="10.140625" style="12" customWidth="1"/>
    <col min="13" max="18" width="9.140625" style="7"/>
    <col min="19" max="19" width="16" style="7" customWidth="1"/>
    <col min="20" max="20" width="12.140625" style="7" customWidth="1"/>
    <col min="21" max="21" width="10.42578125" style="7" customWidth="1"/>
    <col min="22" max="22" width="72.85546875" style="7" customWidth="1"/>
    <col min="23" max="16384" width="9.140625" style="7"/>
  </cols>
  <sheetData>
    <row r="1" spans="1:22" customFormat="1" ht="34.5" customHeight="1" x14ac:dyDescent="0.25">
      <c r="H1" s="132"/>
      <c r="I1" s="132"/>
      <c r="J1" s="135" t="s">
        <v>820</v>
      </c>
      <c r="K1" s="136"/>
      <c r="L1" s="137"/>
    </row>
    <row r="2" spans="1:22" customFormat="1" ht="38.25" x14ac:dyDescent="0.25">
      <c r="A2" s="46" t="s">
        <v>633</v>
      </c>
      <c r="B2" s="45" t="s">
        <v>733</v>
      </c>
      <c r="C2" s="45" t="s">
        <v>724</v>
      </c>
      <c r="D2" s="45" t="s">
        <v>734</v>
      </c>
      <c r="E2" s="45" t="s">
        <v>725</v>
      </c>
      <c r="F2" s="45" t="s">
        <v>735</v>
      </c>
      <c r="G2" s="45" t="s">
        <v>736</v>
      </c>
      <c r="H2" s="133" t="s">
        <v>933</v>
      </c>
      <c r="I2" s="133" t="s">
        <v>933</v>
      </c>
      <c r="J2" s="52" t="s">
        <v>777</v>
      </c>
      <c r="K2" s="52" t="s">
        <v>775</v>
      </c>
      <c r="L2" s="52" t="s">
        <v>781</v>
      </c>
      <c r="M2" s="45" t="s">
        <v>726</v>
      </c>
      <c r="N2" s="45" t="s">
        <v>727</v>
      </c>
      <c r="O2" s="53" t="s">
        <v>830</v>
      </c>
      <c r="P2" s="45" t="s">
        <v>728</v>
      </c>
      <c r="Q2" s="45" t="s">
        <v>729</v>
      </c>
      <c r="R2" s="120" t="s">
        <v>737</v>
      </c>
      <c r="S2" s="45" t="s">
        <v>738</v>
      </c>
      <c r="T2" s="45" t="s">
        <v>730</v>
      </c>
      <c r="U2" s="45" t="s">
        <v>731</v>
      </c>
      <c r="V2" s="54" t="s">
        <v>732</v>
      </c>
    </row>
    <row r="3" spans="1:22" s="47" customFormat="1" ht="15.75" thickBot="1" x14ac:dyDescent="0.3">
      <c r="B3" s="14" t="s">
        <v>749</v>
      </c>
      <c r="C3" s="14" t="s">
        <v>637</v>
      </c>
      <c r="D3" s="14" t="s">
        <v>739</v>
      </c>
      <c r="E3" s="14" t="s">
        <v>740</v>
      </c>
      <c r="F3" s="14" t="s">
        <v>741</v>
      </c>
      <c r="G3" s="14" t="s">
        <v>742</v>
      </c>
      <c r="H3" s="128" t="s">
        <v>763</v>
      </c>
      <c r="I3" s="128" t="s">
        <v>824</v>
      </c>
      <c r="J3" s="55" t="s">
        <v>778</v>
      </c>
      <c r="K3" s="55" t="s">
        <v>776</v>
      </c>
      <c r="L3" s="55" t="s">
        <v>782</v>
      </c>
      <c r="M3" s="14" t="s">
        <v>743</v>
      </c>
      <c r="N3" s="14" t="s">
        <v>744</v>
      </c>
      <c r="O3" s="14" t="s">
        <v>831</v>
      </c>
      <c r="P3" s="14" t="s">
        <v>745</v>
      </c>
      <c r="Q3" s="14" t="s">
        <v>746</v>
      </c>
      <c r="R3" s="121"/>
      <c r="S3" s="14" t="s">
        <v>747</v>
      </c>
      <c r="T3" s="14" t="s">
        <v>748</v>
      </c>
      <c r="U3" s="14" t="s">
        <v>829</v>
      </c>
      <c r="V3" s="14" t="s">
        <v>751</v>
      </c>
    </row>
    <row r="4" spans="1:22" s="102" customFormat="1" ht="15.75" thickTop="1" x14ac:dyDescent="0.25">
      <c r="A4" s="102" t="s">
        <v>886</v>
      </c>
      <c r="B4" s="102" t="s">
        <v>887</v>
      </c>
      <c r="C4" s="102" t="s">
        <v>721</v>
      </c>
      <c r="D4" s="102">
        <v>1</v>
      </c>
      <c r="E4" s="102" t="s">
        <v>759</v>
      </c>
      <c r="F4" s="102" t="s">
        <v>760</v>
      </c>
      <c r="G4" s="102" t="s">
        <v>757</v>
      </c>
      <c r="H4" s="102" t="str">
        <f>I4&amp;" "&amp;F4&amp;" "&amp;G4&amp;" "&amp;E4</f>
        <v>1 James John Wilson</v>
      </c>
      <c r="I4" s="102">
        <v>1</v>
      </c>
      <c r="K4" s="102" t="s">
        <v>780</v>
      </c>
      <c r="L4" s="102" t="s">
        <v>783</v>
      </c>
      <c r="M4" s="102" t="s">
        <v>784</v>
      </c>
      <c r="N4" s="102">
        <v>58</v>
      </c>
      <c r="O4" s="102">
        <v>12</v>
      </c>
      <c r="P4" s="102" t="s">
        <v>786</v>
      </c>
      <c r="Q4" s="102">
        <v>1901</v>
      </c>
      <c r="R4" s="105" t="str">
        <f>IF(Q4&lt;&gt;"",LEFT(Q4,3)&amp;"0","")</f>
        <v>1900</v>
      </c>
      <c r="S4" s="102" t="s">
        <v>882</v>
      </c>
      <c r="T4" s="102" t="s">
        <v>789</v>
      </c>
      <c r="U4" s="102" t="s">
        <v>791</v>
      </c>
      <c r="V4" s="102" t="s">
        <v>793</v>
      </c>
    </row>
    <row r="5" spans="1:22" s="102" customFormat="1" x14ac:dyDescent="0.25">
      <c r="A5" s="102" t="s">
        <v>886</v>
      </c>
      <c r="B5" s="102" t="s">
        <v>887</v>
      </c>
      <c r="C5" s="102" t="s">
        <v>721</v>
      </c>
      <c r="D5" s="102">
        <v>2</v>
      </c>
      <c r="E5" s="102" t="s">
        <v>759</v>
      </c>
      <c r="F5" s="102" t="s">
        <v>761</v>
      </c>
      <c r="G5" s="102" t="s">
        <v>762</v>
      </c>
      <c r="H5" s="102" t="str">
        <f>I5&amp;" "&amp;F5&amp;" "&amp;G5&amp;" "&amp;E5</f>
        <v>2 Ann Jessica Wilson</v>
      </c>
      <c r="I5" s="102">
        <v>2</v>
      </c>
      <c r="J5" s="102" t="s">
        <v>779</v>
      </c>
      <c r="M5" s="102" t="s">
        <v>785</v>
      </c>
      <c r="N5" s="102">
        <v>79</v>
      </c>
      <c r="O5" s="102">
        <v>20</v>
      </c>
      <c r="P5" s="102" t="s">
        <v>787</v>
      </c>
      <c r="Q5" s="102">
        <v>1932</v>
      </c>
      <c r="R5" s="105" t="str">
        <f>IF(Q5&lt;&gt;"",LEFT(Q5,3)&amp;"0","")</f>
        <v>1930</v>
      </c>
      <c r="S5" s="102" t="s">
        <v>788</v>
      </c>
      <c r="T5" s="102" t="s">
        <v>790</v>
      </c>
      <c r="U5" s="102" t="s">
        <v>792</v>
      </c>
      <c r="V5" s="102" t="s">
        <v>794</v>
      </c>
    </row>
    <row r="6" spans="1:22" x14ac:dyDescent="0.25">
      <c r="H6" s="129" t="str">
        <f>I6&amp;" "&amp;F6&amp;" "&amp;G6&amp;" "&amp;E6</f>
        <v xml:space="preserve">3   </v>
      </c>
      <c r="I6" s="129">
        <v>3</v>
      </c>
      <c r="R6" s="122" t="str">
        <f>IF(Q6&lt;&gt;"",LEFT(Q6,3)&amp;"0","")</f>
        <v/>
      </c>
    </row>
    <row r="7" spans="1:22" x14ac:dyDescent="0.25">
      <c r="H7" s="129" t="str">
        <f t="shared" ref="H7:H70" si="0">I7&amp;" "&amp;F7&amp;" "&amp;G7&amp;" "&amp;E7</f>
        <v xml:space="preserve">4   </v>
      </c>
      <c r="I7" s="129">
        <v>4</v>
      </c>
      <c r="R7" s="122" t="str">
        <f t="shared" ref="R7:R70" si="1">IF(Q7&lt;&gt;"",LEFT(Q7,3)&amp;"0","")</f>
        <v/>
      </c>
    </row>
    <row r="8" spans="1:22" x14ac:dyDescent="0.25">
      <c r="H8" s="129" t="str">
        <f t="shared" si="0"/>
        <v xml:space="preserve">5   </v>
      </c>
      <c r="I8" s="129">
        <v>5</v>
      </c>
      <c r="R8" s="122" t="str">
        <f t="shared" si="1"/>
        <v/>
      </c>
    </row>
    <row r="9" spans="1:22" x14ac:dyDescent="0.25">
      <c r="H9" s="129" t="str">
        <f t="shared" si="0"/>
        <v xml:space="preserve">6   </v>
      </c>
      <c r="I9" s="129">
        <v>6</v>
      </c>
      <c r="R9" s="122" t="str">
        <f t="shared" si="1"/>
        <v/>
      </c>
    </row>
    <row r="10" spans="1:22" x14ac:dyDescent="0.25">
      <c r="H10" s="129" t="str">
        <f t="shared" si="0"/>
        <v xml:space="preserve">7   </v>
      </c>
      <c r="I10" s="129">
        <v>7</v>
      </c>
      <c r="R10" s="122" t="str">
        <f t="shared" si="1"/>
        <v/>
      </c>
    </row>
    <row r="11" spans="1:22" x14ac:dyDescent="0.25">
      <c r="H11" s="129" t="str">
        <f t="shared" si="0"/>
        <v xml:space="preserve">8   </v>
      </c>
      <c r="I11" s="129">
        <v>8</v>
      </c>
      <c r="R11" s="122" t="str">
        <f t="shared" si="1"/>
        <v/>
      </c>
    </row>
    <row r="12" spans="1:22" x14ac:dyDescent="0.25">
      <c r="H12" s="129" t="str">
        <f t="shared" si="0"/>
        <v xml:space="preserve">9   </v>
      </c>
      <c r="I12" s="129">
        <v>9</v>
      </c>
      <c r="R12" s="122" t="str">
        <f t="shared" si="1"/>
        <v/>
      </c>
    </row>
    <row r="13" spans="1:22" x14ac:dyDescent="0.25">
      <c r="H13" s="129" t="str">
        <f t="shared" si="0"/>
        <v xml:space="preserve">10   </v>
      </c>
      <c r="I13" s="129">
        <v>10</v>
      </c>
      <c r="R13" s="122" t="str">
        <f t="shared" si="1"/>
        <v/>
      </c>
    </row>
    <row r="14" spans="1:22" x14ac:dyDescent="0.25">
      <c r="H14" s="129" t="str">
        <f t="shared" si="0"/>
        <v xml:space="preserve">11   </v>
      </c>
      <c r="I14" s="129">
        <v>11</v>
      </c>
      <c r="R14" s="122" t="str">
        <f t="shared" si="1"/>
        <v/>
      </c>
    </row>
    <row r="15" spans="1:22" x14ac:dyDescent="0.25">
      <c r="H15" s="129" t="str">
        <f t="shared" si="0"/>
        <v xml:space="preserve">12   </v>
      </c>
      <c r="I15" s="129">
        <v>12</v>
      </c>
      <c r="R15" s="122" t="str">
        <f t="shared" si="1"/>
        <v/>
      </c>
    </row>
    <row r="16" spans="1:22" x14ac:dyDescent="0.25">
      <c r="H16" s="129" t="str">
        <f t="shared" si="0"/>
        <v xml:space="preserve">13   </v>
      </c>
      <c r="I16" s="129">
        <v>13</v>
      </c>
      <c r="R16" s="122" t="str">
        <f t="shared" si="1"/>
        <v/>
      </c>
    </row>
    <row r="17" spans="8:18" x14ac:dyDescent="0.25">
      <c r="H17" s="129" t="str">
        <f t="shared" si="0"/>
        <v xml:space="preserve">14   </v>
      </c>
      <c r="I17" s="129">
        <v>14</v>
      </c>
      <c r="R17" s="122" t="str">
        <f t="shared" si="1"/>
        <v/>
      </c>
    </row>
    <row r="18" spans="8:18" x14ac:dyDescent="0.25">
      <c r="H18" s="129" t="str">
        <f t="shared" si="0"/>
        <v xml:space="preserve">15   </v>
      </c>
      <c r="I18" s="129">
        <v>15</v>
      </c>
      <c r="R18" s="122" t="str">
        <f t="shared" si="1"/>
        <v/>
      </c>
    </row>
    <row r="19" spans="8:18" x14ac:dyDescent="0.25">
      <c r="H19" s="129" t="str">
        <f t="shared" si="0"/>
        <v xml:space="preserve">16   </v>
      </c>
      <c r="I19" s="129">
        <v>16</v>
      </c>
      <c r="R19" s="122" t="str">
        <f t="shared" si="1"/>
        <v/>
      </c>
    </row>
    <row r="20" spans="8:18" x14ac:dyDescent="0.25">
      <c r="H20" s="129" t="str">
        <f t="shared" si="0"/>
        <v xml:space="preserve">17   </v>
      </c>
      <c r="I20" s="129">
        <v>17</v>
      </c>
      <c r="R20" s="122" t="str">
        <f t="shared" si="1"/>
        <v/>
      </c>
    </row>
    <row r="21" spans="8:18" x14ac:dyDescent="0.25">
      <c r="H21" s="129" t="str">
        <f t="shared" si="0"/>
        <v xml:space="preserve">18   </v>
      </c>
      <c r="I21" s="129">
        <v>18</v>
      </c>
      <c r="R21" s="122" t="str">
        <f t="shared" si="1"/>
        <v/>
      </c>
    </row>
    <row r="22" spans="8:18" x14ac:dyDescent="0.25">
      <c r="H22" s="129" t="str">
        <f t="shared" si="0"/>
        <v xml:space="preserve">19   </v>
      </c>
      <c r="I22" s="129">
        <v>19</v>
      </c>
      <c r="R22" s="122" t="str">
        <f t="shared" si="1"/>
        <v/>
      </c>
    </row>
    <row r="23" spans="8:18" x14ac:dyDescent="0.25">
      <c r="H23" s="129" t="str">
        <f t="shared" si="0"/>
        <v xml:space="preserve">20   </v>
      </c>
      <c r="I23" s="129">
        <v>20</v>
      </c>
      <c r="R23" s="122" t="str">
        <f t="shared" si="1"/>
        <v/>
      </c>
    </row>
    <row r="24" spans="8:18" x14ac:dyDescent="0.25">
      <c r="H24" s="129" t="str">
        <f t="shared" si="0"/>
        <v xml:space="preserve">21   </v>
      </c>
      <c r="I24" s="129">
        <v>21</v>
      </c>
      <c r="R24" s="122" t="str">
        <f t="shared" si="1"/>
        <v/>
      </c>
    </row>
    <row r="25" spans="8:18" x14ac:dyDescent="0.25">
      <c r="H25" s="129" t="str">
        <f t="shared" si="0"/>
        <v xml:space="preserve">22   </v>
      </c>
      <c r="I25" s="129">
        <v>22</v>
      </c>
      <c r="R25" s="122" t="str">
        <f t="shared" si="1"/>
        <v/>
      </c>
    </row>
    <row r="26" spans="8:18" x14ac:dyDescent="0.25">
      <c r="H26" s="129" t="str">
        <f t="shared" si="0"/>
        <v xml:space="preserve">23   </v>
      </c>
      <c r="I26" s="129">
        <v>23</v>
      </c>
      <c r="R26" s="122" t="str">
        <f t="shared" si="1"/>
        <v/>
      </c>
    </row>
    <row r="27" spans="8:18" x14ac:dyDescent="0.25">
      <c r="H27" s="129" t="str">
        <f t="shared" si="0"/>
        <v xml:space="preserve">24   </v>
      </c>
      <c r="I27" s="129">
        <v>24</v>
      </c>
      <c r="R27" s="122" t="str">
        <f t="shared" si="1"/>
        <v/>
      </c>
    </row>
    <row r="28" spans="8:18" x14ac:dyDescent="0.25">
      <c r="H28" s="129" t="str">
        <f t="shared" si="0"/>
        <v xml:space="preserve">25   </v>
      </c>
      <c r="I28" s="129">
        <v>25</v>
      </c>
      <c r="R28" s="122" t="str">
        <f t="shared" si="1"/>
        <v/>
      </c>
    </row>
    <row r="29" spans="8:18" x14ac:dyDescent="0.25">
      <c r="H29" s="129" t="str">
        <f t="shared" si="0"/>
        <v xml:space="preserve">26   </v>
      </c>
      <c r="I29" s="129">
        <v>26</v>
      </c>
      <c r="R29" s="122" t="str">
        <f t="shared" si="1"/>
        <v/>
      </c>
    </row>
    <row r="30" spans="8:18" x14ac:dyDescent="0.25">
      <c r="H30" s="129" t="str">
        <f t="shared" si="0"/>
        <v xml:space="preserve">27   </v>
      </c>
      <c r="I30" s="129">
        <v>27</v>
      </c>
      <c r="R30" s="122" t="str">
        <f t="shared" si="1"/>
        <v/>
      </c>
    </row>
    <row r="31" spans="8:18" x14ac:dyDescent="0.25">
      <c r="H31" s="129" t="str">
        <f t="shared" si="0"/>
        <v xml:space="preserve">28   </v>
      </c>
      <c r="I31" s="129">
        <v>28</v>
      </c>
      <c r="R31" s="122" t="str">
        <f t="shared" si="1"/>
        <v/>
      </c>
    </row>
    <row r="32" spans="8:18" x14ac:dyDescent="0.25">
      <c r="H32" s="129" t="str">
        <f t="shared" si="0"/>
        <v xml:space="preserve">29   </v>
      </c>
      <c r="I32" s="129">
        <v>29</v>
      </c>
      <c r="R32" s="122" t="str">
        <f t="shared" si="1"/>
        <v/>
      </c>
    </row>
    <row r="33" spans="8:18" x14ac:dyDescent="0.25">
      <c r="H33" s="129" t="str">
        <f t="shared" si="0"/>
        <v xml:space="preserve">30   </v>
      </c>
      <c r="I33" s="129">
        <v>30</v>
      </c>
      <c r="R33" s="122" t="str">
        <f t="shared" si="1"/>
        <v/>
      </c>
    </row>
    <row r="34" spans="8:18" x14ac:dyDescent="0.25">
      <c r="H34" s="129" t="str">
        <f t="shared" si="0"/>
        <v xml:space="preserve">31   </v>
      </c>
      <c r="I34" s="129">
        <v>31</v>
      </c>
      <c r="R34" s="122" t="str">
        <f t="shared" si="1"/>
        <v/>
      </c>
    </row>
    <row r="35" spans="8:18" x14ac:dyDescent="0.25">
      <c r="H35" s="129" t="str">
        <f t="shared" si="0"/>
        <v xml:space="preserve">32   </v>
      </c>
      <c r="I35" s="129">
        <v>32</v>
      </c>
      <c r="R35" s="122" t="str">
        <f t="shared" si="1"/>
        <v/>
      </c>
    </row>
    <row r="36" spans="8:18" x14ac:dyDescent="0.25">
      <c r="H36" s="129" t="str">
        <f t="shared" si="0"/>
        <v xml:space="preserve">33   </v>
      </c>
      <c r="I36" s="129">
        <v>33</v>
      </c>
      <c r="R36" s="122" t="str">
        <f t="shared" si="1"/>
        <v/>
      </c>
    </row>
    <row r="37" spans="8:18" x14ac:dyDescent="0.25">
      <c r="H37" s="129" t="str">
        <f t="shared" si="0"/>
        <v xml:space="preserve">34   </v>
      </c>
      <c r="I37" s="129">
        <v>34</v>
      </c>
      <c r="R37" s="122" t="str">
        <f t="shared" si="1"/>
        <v/>
      </c>
    </row>
    <row r="38" spans="8:18" x14ac:dyDescent="0.25">
      <c r="H38" s="129" t="str">
        <f t="shared" si="0"/>
        <v xml:space="preserve">35   </v>
      </c>
      <c r="I38" s="129">
        <v>35</v>
      </c>
      <c r="R38" s="122" t="str">
        <f t="shared" si="1"/>
        <v/>
      </c>
    </row>
    <row r="39" spans="8:18" x14ac:dyDescent="0.25">
      <c r="H39" s="129" t="str">
        <f t="shared" si="0"/>
        <v xml:space="preserve">36   </v>
      </c>
      <c r="I39" s="129">
        <v>36</v>
      </c>
      <c r="R39" s="122" t="str">
        <f t="shared" si="1"/>
        <v/>
      </c>
    </row>
    <row r="40" spans="8:18" x14ac:dyDescent="0.25">
      <c r="H40" s="129" t="str">
        <f t="shared" si="0"/>
        <v xml:space="preserve">37   </v>
      </c>
      <c r="I40" s="129">
        <v>37</v>
      </c>
      <c r="R40" s="122" t="str">
        <f t="shared" si="1"/>
        <v/>
      </c>
    </row>
    <row r="41" spans="8:18" x14ac:dyDescent="0.25">
      <c r="H41" s="129" t="str">
        <f t="shared" si="0"/>
        <v xml:space="preserve">38   </v>
      </c>
      <c r="I41" s="129">
        <v>38</v>
      </c>
      <c r="R41" s="122" t="str">
        <f t="shared" si="1"/>
        <v/>
      </c>
    </row>
    <row r="42" spans="8:18" x14ac:dyDescent="0.25">
      <c r="H42" s="129" t="str">
        <f t="shared" si="0"/>
        <v xml:space="preserve">39   </v>
      </c>
      <c r="I42" s="129">
        <v>39</v>
      </c>
      <c r="R42" s="122" t="str">
        <f t="shared" si="1"/>
        <v/>
      </c>
    </row>
    <row r="43" spans="8:18" x14ac:dyDescent="0.25">
      <c r="H43" s="129" t="str">
        <f t="shared" si="0"/>
        <v xml:space="preserve">40   </v>
      </c>
      <c r="I43" s="129">
        <v>40</v>
      </c>
      <c r="R43" s="122" t="str">
        <f t="shared" si="1"/>
        <v/>
      </c>
    </row>
    <row r="44" spans="8:18" x14ac:dyDescent="0.25">
      <c r="H44" s="129" t="str">
        <f t="shared" si="0"/>
        <v xml:space="preserve">41   </v>
      </c>
      <c r="I44" s="129">
        <v>41</v>
      </c>
      <c r="R44" s="122" t="str">
        <f t="shared" si="1"/>
        <v/>
      </c>
    </row>
    <row r="45" spans="8:18" x14ac:dyDescent="0.25">
      <c r="H45" s="129" t="str">
        <f t="shared" si="0"/>
        <v xml:space="preserve">42   </v>
      </c>
      <c r="I45" s="129">
        <v>42</v>
      </c>
      <c r="R45" s="122" t="str">
        <f t="shared" si="1"/>
        <v/>
      </c>
    </row>
    <row r="46" spans="8:18" x14ac:dyDescent="0.25">
      <c r="H46" s="129" t="str">
        <f t="shared" si="0"/>
        <v xml:space="preserve">43   </v>
      </c>
      <c r="I46" s="129">
        <v>43</v>
      </c>
      <c r="R46" s="122" t="str">
        <f t="shared" si="1"/>
        <v/>
      </c>
    </row>
    <row r="47" spans="8:18" x14ac:dyDescent="0.25">
      <c r="H47" s="129" t="str">
        <f t="shared" si="0"/>
        <v xml:space="preserve">44   </v>
      </c>
      <c r="I47" s="129">
        <v>44</v>
      </c>
      <c r="R47" s="122" t="str">
        <f t="shared" si="1"/>
        <v/>
      </c>
    </row>
    <row r="48" spans="8:18" x14ac:dyDescent="0.25">
      <c r="H48" s="129" t="str">
        <f t="shared" si="0"/>
        <v xml:space="preserve">45   </v>
      </c>
      <c r="I48" s="129">
        <v>45</v>
      </c>
      <c r="R48" s="122" t="str">
        <f t="shared" si="1"/>
        <v/>
      </c>
    </row>
    <row r="49" spans="8:18" x14ac:dyDescent="0.25">
      <c r="H49" s="129" t="str">
        <f t="shared" si="0"/>
        <v xml:space="preserve">46   </v>
      </c>
      <c r="I49" s="129">
        <v>46</v>
      </c>
      <c r="R49" s="122" t="str">
        <f t="shared" si="1"/>
        <v/>
      </c>
    </row>
    <row r="50" spans="8:18" x14ac:dyDescent="0.25">
      <c r="H50" s="129" t="str">
        <f t="shared" si="0"/>
        <v xml:space="preserve">47   </v>
      </c>
      <c r="I50" s="129">
        <v>47</v>
      </c>
      <c r="R50" s="122" t="str">
        <f t="shared" si="1"/>
        <v/>
      </c>
    </row>
    <row r="51" spans="8:18" x14ac:dyDescent="0.25">
      <c r="H51" s="129" t="str">
        <f t="shared" si="0"/>
        <v xml:space="preserve">48   </v>
      </c>
      <c r="I51" s="129">
        <v>48</v>
      </c>
      <c r="R51" s="122" t="str">
        <f t="shared" si="1"/>
        <v/>
      </c>
    </row>
    <row r="52" spans="8:18" x14ac:dyDescent="0.25">
      <c r="H52" s="129" t="str">
        <f t="shared" si="0"/>
        <v xml:space="preserve">49   </v>
      </c>
      <c r="I52" s="129">
        <v>49</v>
      </c>
      <c r="R52" s="122" t="str">
        <f t="shared" si="1"/>
        <v/>
      </c>
    </row>
    <row r="53" spans="8:18" x14ac:dyDescent="0.25">
      <c r="H53" s="129" t="str">
        <f t="shared" si="0"/>
        <v xml:space="preserve">50   </v>
      </c>
      <c r="I53" s="129">
        <v>50</v>
      </c>
      <c r="R53" s="122" t="str">
        <f t="shared" si="1"/>
        <v/>
      </c>
    </row>
    <row r="54" spans="8:18" x14ac:dyDescent="0.25">
      <c r="H54" s="129" t="str">
        <f t="shared" si="0"/>
        <v xml:space="preserve">51   </v>
      </c>
      <c r="I54" s="129">
        <v>51</v>
      </c>
      <c r="R54" s="122" t="str">
        <f t="shared" si="1"/>
        <v/>
      </c>
    </row>
    <row r="55" spans="8:18" x14ac:dyDescent="0.25">
      <c r="H55" s="129" t="str">
        <f t="shared" si="0"/>
        <v xml:space="preserve">52   </v>
      </c>
      <c r="I55" s="129">
        <v>52</v>
      </c>
      <c r="R55" s="122" t="str">
        <f t="shared" si="1"/>
        <v/>
      </c>
    </row>
    <row r="56" spans="8:18" x14ac:dyDescent="0.25">
      <c r="H56" s="129" t="str">
        <f t="shared" si="0"/>
        <v xml:space="preserve">53   </v>
      </c>
      <c r="I56" s="129">
        <v>53</v>
      </c>
      <c r="R56" s="122" t="str">
        <f t="shared" si="1"/>
        <v/>
      </c>
    </row>
    <row r="57" spans="8:18" x14ac:dyDescent="0.25">
      <c r="H57" s="129" t="str">
        <f t="shared" si="0"/>
        <v xml:space="preserve">54   </v>
      </c>
      <c r="I57" s="129">
        <v>54</v>
      </c>
      <c r="R57" s="122" t="str">
        <f t="shared" si="1"/>
        <v/>
      </c>
    </row>
    <row r="58" spans="8:18" x14ac:dyDescent="0.25">
      <c r="H58" s="129" t="str">
        <f t="shared" si="0"/>
        <v xml:space="preserve">55   </v>
      </c>
      <c r="I58" s="129">
        <v>55</v>
      </c>
      <c r="R58" s="122" t="str">
        <f t="shared" si="1"/>
        <v/>
      </c>
    </row>
    <row r="59" spans="8:18" x14ac:dyDescent="0.25">
      <c r="H59" s="129" t="str">
        <f t="shared" si="0"/>
        <v xml:space="preserve">56   </v>
      </c>
      <c r="I59" s="129">
        <v>56</v>
      </c>
      <c r="R59" s="122" t="str">
        <f t="shared" si="1"/>
        <v/>
      </c>
    </row>
    <row r="60" spans="8:18" x14ac:dyDescent="0.25">
      <c r="H60" s="129" t="str">
        <f t="shared" si="0"/>
        <v xml:space="preserve">57   </v>
      </c>
      <c r="I60" s="129">
        <v>57</v>
      </c>
      <c r="R60" s="122" t="str">
        <f t="shared" si="1"/>
        <v/>
      </c>
    </row>
    <row r="61" spans="8:18" x14ac:dyDescent="0.25">
      <c r="H61" s="129" t="str">
        <f t="shared" si="0"/>
        <v xml:space="preserve">58   </v>
      </c>
      <c r="I61" s="129">
        <v>58</v>
      </c>
      <c r="R61" s="122" t="str">
        <f t="shared" si="1"/>
        <v/>
      </c>
    </row>
    <row r="62" spans="8:18" x14ac:dyDescent="0.25">
      <c r="H62" s="129" t="str">
        <f t="shared" si="0"/>
        <v xml:space="preserve">59   </v>
      </c>
      <c r="I62" s="129">
        <v>59</v>
      </c>
      <c r="R62" s="122" t="str">
        <f t="shared" si="1"/>
        <v/>
      </c>
    </row>
    <row r="63" spans="8:18" x14ac:dyDescent="0.25">
      <c r="H63" s="129" t="str">
        <f t="shared" si="0"/>
        <v xml:space="preserve">60   </v>
      </c>
      <c r="I63" s="129">
        <v>60</v>
      </c>
      <c r="R63" s="122" t="str">
        <f t="shared" si="1"/>
        <v/>
      </c>
    </row>
    <row r="64" spans="8:18" x14ac:dyDescent="0.25">
      <c r="H64" s="129" t="str">
        <f t="shared" si="0"/>
        <v xml:space="preserve">61   </v>
      </c>
      <c r="I64" s="129">
        <v>61</v>
      </c>
      <c r="R64" s="122" t="str">
        <f t="shared" si="1"/>
        <v/>
      </c>
    </row>
    <row r="65" spans="8:18" x14ac:dyDescent="0.25">
      <c r="H65" s="129" t="str">
        <f t="shared" si="0"/>
        <v xml:space="preserve">62   </v>
      </c>
      <c r="I65" s="129">
        <v>62</v>
      </c>
      <c r="R65" s="122" t="str">
        <f t="shared" si="1"/>
        <v/>
      </c>
    </row>
    <row r="66" spans="8:18" x14ac:dyDescent="0.25">
      <c r="H66" s="129" t="str">
        <f t="shared" si="0"/>
        <v xml:space="preserve">63   </v>
      </c>
      <c r="I66" s="129">
        <v>63</v>
      </c>
      <c r="R66" s="122" t="str">
        <f t="shared" si="1"/>
        <v/>
      </c>
    </row>
    <row r="67" spans="8:18" x14ac:dyDescent="0.25">
      <c r="H67" s="129" t="str">
        <f t="shared" si="0"/>
        <v xml:space="preserve">64   </v>
      </c>
      <c r="I67" s="129">
        <v>64</v>
      </c>
      <c r="R67" s="122" t="str">
        <f t="shared" si="1"/>
        <v/>
      </c>
    </row>
    <row r="68" spans="8:18" x14ac:dyDescent="0.25">
      <c r="H68" s="129" t="str">
        <f t="shared" si="0"/>
        <v xml:space="preserve">65   </v>
      </c>
      <c r="I68" s="129">
        <v>65</v>
      </c>
      <c r="R68" s="122" t="str">
        <f t="shared" si="1"/>
        <v/>
      </c>
    </row>
    <row r="69" spans="8:18" x14ac:dyDescent="0.25">
      <c r="H69" s="129" t="str">
        <f t="shared" si="0"/>
        <v xml:space="preserve">66   </v>
      </c>
      <c r="I69" s="129">
        <v>66</v>
      </c>
      <c r="R69" s="122" t="str">
        <f t="shared" si="1"/>
        <v/>
      </c>
    </row>
    <row r="70" spans="8:18" x14ac:dyDescent="0.25">
      <c r="H70" s="129" t="str">
        <f t="shared" si="0"/>
        <v xml:space="preserve">67   </v>
      </c>
      <c r="I70" s="129">
        <v>67</v>
      </c>
      <c r="R70" s="122" t="str">
        <f t="shared" si="1"/>
        <v/>
      </c>
    </row>
    <row r="71" spans="8:18" x14ac:dyDescent="0.25">
      <c r="H71" s="129" t="str">
        <f t="shared" ref="H71:H134" si="2">I71&amp;" "&amp;F71&amp;" "&amp;G71&amp;" "&amp;E71</f>
        <v xml:space="preserve">68   </v>
      </c>
      <c r="I71" s="129">
        <v>68</v>
      </c>
      <c r="R71" s="122" t="str">
        <f t="shared" ref="R71:R134" si="3">IF(Q71&lt;&gt;"",LEFT(Q71,3)&amp;"0","")</f>
        <v/>
      </c>
    </row>
    <row r="72" spans="8:18" x14ac:dyDescent="0.25">
      <c r="H72" s="129" t="str">
        <f t="shared" si="2"/>
        <v xml:space="preserve">69   </v>
      </c>
      <c r="I72" s="129">
        <v>69</v>
      </c>
      <c r="R72" s="122" t="str">
        <f t="shared" si="3"/>
        <v/>
      </c>
    </row>
    <row r="73" spans="8:18" x14ac:dyDescent="0.25">
      <c r="H73" s="129" t="str">
        <f t="shared" si="2"/>
        <v xml:space="preserve">70   </v>
      </c>
      <c r="I73" s="129">
        <v>70</v>
      </c>
      <c r="R73" s="122" t="str">
        <f t="shared" si="3"/>
        <v/>
      </c>
    </row>
    <row r="74" spans="8:18" x14ac:dyDescent="0.25">
      <c r="H74" s="129" t="str">
        <f t="shared" si="2"/>
        <v xml:space="preserve">71   </v>
      </c>
      <c r="I74" s="129">
        <v>71</v>
      </c>
      <c r="R74" s="122" t="str">
        <f t="shared" si="3"/>
        <v/>
      </c>
    </row>
    <row r="75" spans="8:18" x14ac:dyDescent="0.25">
      <c r="H75" s="129" t="str">
        <f t="shared" si="2"/>
        <v xml:space="preserve">72   </v>
      </c>
      <c r="I75" s="129">
        <v>72</v>
      </c>
      <c r="R75" s="122" t="str">
        <f t="shared" si="3"/>
        <v/>
      </c>
    </row>
    <row r="76" spans="8:18" x14ac:dyDescent="0.25">
      <c r="H76" s="129" t="str">
        <f t="shared" si="2"/>
        <v xml:space="preserve">73   </v>
      </c>
      <c r="I76" s="129">
        <v>73</v>
      </c>
      <c r="R76" s="122" t="str">
        <f t="shared" si="3"/>
        <v/>
      </c>
    </row>
    <row r="77" spans="8:18" x14ac:dyDescent="0.25">
      <c r="H77" s="129" t="str">
        <f t="shared" si="2"/>
        <v xml:space="preserve">74   </v>
      </c>
      <c r="I77" s="129">
        <v>74</v>
      </c>
      <c r="R77" s="122" t="str">
        <f t="shared" si="3"/>
        <v/>
      </c>
    </row>
    <row r="78" spans="8:18" x14ac:dyDescent="0.25">
      <c r="H78" s="129" t="str">
        <f t="shared" si="2"/>
        <v xml:space="preserve">75   </v>
      </c>
      <c r="I78" s="129">
        <v>75</v>
      </c>
      <c r="R78" s="122" t="str">
        <f t="shared" si="3"/>
        <v/>
      </c>
    </row>
    <row r="79" spans="8:18" x14ac:dyDescent="0.25">
      <c r="H79" s="129" t="str">
        <f t="shared" si="2"/>
        <v xml:space="preserve">76   </v>
      </c>
      <c r="I79" s="129">
        <v>76</v>
      </c>
      <c r="R79" s="122" t="str">
        <f t="shared" si="3"/>
        <v/>
      </c>
    </row>
    <row r="80" spans="8:18" x14ac:dyDescent="0.25">
      <c r="H80" s="129" t="str">
        <f t="shared" si="2"/>
        <v xml:space="preserve">77   </v>
      </c>
      <c r="I80" s="129">
        <v>77</v>
      </c>
      <c r="R80" s="122" t="str">
        <f t="shared" si="3"/>
        <v/>
      </c>
    </row>
    <row r="81" spans="8:18" x14ac:dyDescent="0.25">
      <c r="H81" s="129" t="str">
        <f t="shared" si="2"/>
        <v xml:space="preserve">78   </v>
      </c>
      <c r="I81" s="129">
        <v>78</v>
      </c>
      <c r="R81" s="122" t="str">
        <f t="shared" si="3"/>
        <v/>
      </c>
    </row>
    <row r="82" spans="8:18" x14ac:dyDescent="0.25">
      <c r="H82" s="129" t="str">
        <f t="shared" si="2"/>
        <v xml:space="preserve">79   </v>
      </c>
      <c r="I82" s="129">
        <v>79</v>
      </c>
      <c r="R82" s="122" t="str">
        <f t="shared" si="3"/>
        <v/>
      </c>
    </row>
    <row r="83" spans="8:18" x14ac:dyDescent="0.25">
      <c r="H83" s="129" t="str">
        <f t="shared" si="2"/>
        <v xml:space="preserve">80   </v>
      </c>
      <c r="I83" s="129">
        <v>80</v>
      </c>
      <c r="R83" s="122" t="str">
        <f t="shared" si="3"/>
        <v/>
      </c>
    </row>
    <row r="84" spans="8:18" x14ac:dyDescent="0.25">
      <c r="H84" s="129" t="str">
        <f t="shared" si="2"/>
        <v xml:space="preserve">81   </v>
      </c>
      <c r="I84" s="129">
        <v>81</v>
      </c>
      <c r="R84" s="122" t="str">
        <f t="shared" si="3"/>
        <v/>
      </c>
    </row>
    <row r="85" spans="8:18" x14ac:dyDescent="0.25">
      <c r="H85" s="129" t="str">
        <f t="shared" si="2"/>
        <v xml:space="preserve">82   </v>
      </c>
      <c r="I85" s="129">
        <v>82</v>
      </c>
      <c r="R85" s="122" t="str">
        <f t="shared" si="3"/>
        <v/>
      </c>
    </row>
    <row r="86" spans="8:18" x14ac:dyDescent="0.25">
      <c r="H86" s="129" t="str">
        <f t="shared" si="2"/>
        <v xml:space="preserve">83   </v>
      </c>
      <c r="I86" s="129">
        <v>83</v>
      </c>
      <c r="R86" s="122" t="str">
        <f t="shared" si="3"/>
        <v/>
      </c>
    </row>
    <row r="87" spans="8:18" x14ac:dyDescent="0.25">
      <c r="H87" s="129" t="str">
        <f t="shared" si="2"/>
        <v xml:space="preserve">84   </v>
      </c>
      <c r="I87" s="129">
        <v>84</v>
      </c>
      <c r="R87" s="122" t="str">
        <f t="shared" si="3"/>
        <v/>
      </c>
    </row>
    <row r="88" spans="8:18" x14ac:dyDescent="0.25">
      <c r="H88" s="129" t="str">
        <f t="shared" si="2"/>
        <v xml:space="preserve">85   </v>
      </c>
      <c r="I88" s="129">
        <v>85</v>
      </c>
      <c r="R88" s="122" t="str">
        <f t="shared" si="3"/>
        <v/>
      </c>
    </row>
    <row r="89" spans="8:18" x14ac:dyDescent="0.25">
      <c r="H89" s="129" t="str">
        <f t="shared" si="2"/>
        <v xml:space="preserve">86   </v>
      </c>
      <c r="I89" s="129">
        <v>86</v>
      </c>
      <c r="R89" s="122" t="str">
        <f t="shared" si="3"/>
        <v/>
      </c>
    </row>
    <row r="90" spans="8:18" x14ac:dyDescent="0.25">
      <c r="H90" s="129" t="str">
        <f t="shared" si="2"/>
        <v xml:space="preserve">87   </v>
      </c>
      <c r="I90" s="129">
        <v>87</v>
      </c>
      <c r="R90" s="122" t="str">
        <f t="shared" si="3"/>
        <v/>
      </c>
    </row>
    <row r="91" spans="8:18" x14ac:dyDescent="0.25">
      <c r="H91" s="129" t="str">
        <f t="shared" si="2"/>
        <v xml:space="preserve">88   </v>
      </c>
      <c r="I91" s="129">
        <v>88</v>
      </c>
      <c r="R91" s="122" t="str">
        <f t="shared" si="3"/>
        <v/>
      </c>
    </row>
    <row r="92" spans="8:18" x14ac:dyDescent="0.25">
      <c r="H92" s="129" t="str">
        <f t="shared" si="2"/>
        <v xml:space="preserve">89   </v>
      </c>
      <c r="I92" s="129">
        <v>89</v>
      </c>
      <c r="R92" s="122" t="str">
        <f t="shared" si="3"/>
        <v/>
      </c>
    </row>
    <row r="93" spans="8:18" x14ac:dyDescent="0.25">
      <c r="H93" s="129" t="str">
        <f t="shared" si="2"/>
        <v xml:space="preserve">90   </v>
      </c>
      <c r="I93" s="129">
        <v>90</v>
      </c>
      <c r="R93" s="122" t="str">
        <f t="shared" si="3"/>
        <v/>
      </c>
    </row>
    <row r="94" spans="8:18" x14ac:dyDescent="0.25">
      <c r="H94" s="129" t="str">
        <f t="shared" si="2"/>
        <v xml:space="preserve">91   </v>
      </c>
      <c r="I94" s="129">
        <v>91</v>
      </c>
      <c r="R94" s="122" t="str">
        <f t="shared" si="3"/>
        <v/>
      </c>
    </row>
    <row r="95" spans="8:18" x14ac:dyDescent="0.25">
      <c r="H95" s="129" t="str">
        <f t="shared" si="2"/>
        <v xml:space="preserve">92   </v>
      </c>
      <c r="I95" s="129">
        <v>92</v>
      </c>
      <c r="R95" s="122" t="str">
        <f t="shared" si="3"/>
        <v/>
      </c>
    </row>
    <row r="96" spans="8:18" x14ac:dyDescent="0.25">
      <c r="H96" s="129" t="str">
        <f t="shared" si="2"/>
        <v xml:space="preserve">93   </v>
      </c>
      <c r="I96" s="129">
        <v>93</v>
      </c>
      <c r="R96" s="122" t="str">
        <f t="shared" si="3"/>
        <v/>
      </c>
    </row>
    <row r="97" spans="8:18" x14ac:dyDescent="0.25">
      <c r="H97" s="129" t="str">
        <f t="shared" si="2"/>
        <v xml:space="preserve">94   </v>
      </c>
      <c r="I97" s="129">
        <v>94</v>
      </c>
      <c r="R97" s="122" t="str">
        <f t="shared" si="3"/>
        <v/>
      </c>
    </row>
    <row r="98" spans="8:18" x14ac:dyDescent="0.25">
      <c r="H98" s="129" t="str">
        <f t="shared" si="2"/>
        <v xml:space="preserve">95   </v>
      </c>
      <c r="I98" s="129">
        <v>95</v>
      </c>
      <c r="R98" s="122" t="str">
        <f t="shared" si="3"/>
        <v/>
      </c>
    </row>
    <row r="99" spans="8:18" x14ac:dyDescent="0.25">
      <c r="H99" s="129" t="str">
        <f t="shared" si="2"/>
        <v xml:space="preserve">96   </v>
      </c>
      <c r="I99" s="129">
        <v>96</v>
      </c>
      <c r="R99" s="122" t="str">
        <f t="shared" si="3"/>
        <v/>
      </c>
    </row>
    <row r="100" spans="8:18" x14ac:dyDescent="0.25">
      <c r="H100" s="129" t="str">
        <f t="shared" si="2"/>
        <v xml:space="preserve">97   </v>
      </c>
      <c r="I100" s="129">
        <v>97</v>
      </c>
      <c r="R100" s="122" t="str">
        <f t="shared" si="3"/>
        <v/>
      </c>
    </row>
    <row r="101" spans="8:18" x14ac:dyDescent="0.25">
      <c r="H101" s="129" t="str">
        <f t="shared" si="2"/>
        <v xml:space="preserve">98   </v>
      </c>
      <c r="I101" s="129">
        <v>98</v>
      </c>
      <c r="R101" s="122" t="str">
        <f t="shared" si="3"/>
        <v/>
      </c>
    </row>
    <row r="102" spans="8:18" x14ac:dyDescent="0.25">
      <c r="H102" s="129" t="str">
        <f t="shared" si="2"/>
        <v xml:space="preserve">99   </v>
      </c>
      <c r="I102" s="129">
        <v>99</v>
      </c>
      <c r="R102" s="122" t="str">
        <f t="shared" si="3"/>
        <v/>
      </c>
    </row>
    <row r="103" spans="8:18" x14ac:dyDescent="0.25">
      <c r="H103" s="129" t="str">
        <f t="shared" si="2"/>
        <v xml:space="preserve">100   </v>
      </c>
      <c r="I103" s="129">
        <v>100</v>
      </c>
      <c r="R103" s="122" t="str">
        <f t="shared" si="3"/>
        <v/>
      </c>
    </row>
    <row r="104" spans="8:18" x14ac:dyDescent="0.25">
      <c r="H104" s="129" t="str">
        <f t="shared" si="2"/>
        <v xml:space="preserve">101   </v>
      </c>
      <c r="I104" s="129">
        <v>101</v>
      </c>
      <c r="R104" s="122" t="str">
        <f t="shared" si="3"/>
        <v/>
      </c>
    </row>
    <row r="105" spans="8:18" x14ac:dyDescent="0.25">
      <c r="H105" s="129" t="str">
        <f t="shared" si="2"/>
        <v xml:space="preserve">102   </v>
      </c>
      <c r="I105" s="129">
        <v>102</v>
      </c>
      <c r="R105" s="122" t="str">
        <f t="shared" si="3"/>
        <v/>
      </c>
    </row>
    <row r="106" spans="8:18" x14ac:dyDescent="0.25">
      <c r="H106" s="129" t="str">
        <f t="shared" si="2"/>
        <v xml:space="preserve">103   </v>
      </c>
      <c r="I106" s="129">
        <v>103</v>
      </c>
      <c r="R106" s="122" t="str">
        <f t="shared" si="3"/>
        <v/>
      </c>
    </row>
    <row r="107" spans="8:18" x14ac:dyDescent="0.25">
      <c r="H107" s="129" t="str">
        <f t="shared" si="2"/>
        <v xml:space="preserve">104   </v>
      </c>
      <c r="I107" s="129">
        <v>104</v>
      </c>
      <c r="R107" s="122" t="str">
        <f t="shared" si="3"/>
        <v/>
      </c>
    </row>
    <row r="108" spans="8:18" x14ac:dyDescent="0.25">
      <c r="H108" s="129" t="str">
        <f t="shared" si="2"/>
        <v xml:space="preserve">105   </v>
      </c>
      <c r="I108" s="129">
        <v>105</v>
      </c>
      <c r="R108" s="122" t="str">
        <f t="shared" si="3"/>
        <v/>
      </c>
    </row>
    <row r="109" spans="8:18" x14ac:dyDescent="0.25">
      <c r="H109" s="129" t="str">
        <f t="shared" si="2"/>
        <v xml:space="preserve">106   </v>
      </c>
      <c r="I109" s="129">
        <v>106</v>
      </c>
      <c r="R109" s="122" t="str">
        <f t="shared" si="3"/>
        <v/>
      </c>
    </row>
    <row r="110" spans="8:18" x14ac:dyDescent="0.25">
      <c r="H110" s="129" t="str">
        <f t="shared" si="2"/>
        <v xml:space="preserve">107   </v>
      </c>
      <c r="I110" s="129">
        <v>107</v>
      </c>
      <c r="R110" s="122" t="str">
        <f t="shared" si="3"/>
        <v/>
      </c>
    </row>
    <row r="111" spans="8:18" x14ac:dyDescent="0.25">
      <c r="H111" s="129" t="str">
        <f t="shared" si="2"/>
        <v xml:space="preserve">108   </v>
      </c>
      <c r="I111" s="129">
        <v>108</v>
      </c>
      <c r="R111" s="122" t="str">
        <f t="shared" si="3"/>
        <v/>
      </c>
    </row>
    <row r="112" spans="8:18" x14ac:dyDescent="0.25">
      <c r="H112" s="129" t="str">
        <f t="shared" si="2"/>
        <v xml:space="preserve">109   </v>
      </c>
      <c r="I112" s="129">
        <v>109</v>
      </c>
      <c r="R112" s="122" t="str">
        <f t="shared" si="3"/>
        <v/>
      </c>
    </row>
    <row r="113" spans="8:18" x14ac:dyDescent="0.25">
      <c r="H113" s="129" t="str">
        <f t="shared" si="2"/>
        <v xml:space="preserve">110   </v>
      </c>
      <c r="I113" s="129">
        <v>110</v>
      </c>
      <c r="R113" s="122" t="str">
        <f t="shared" si="3"/>
        <v/>
      </c>
    </row>
    <row r="114" spans="8:18" x14ac:dyDescent="0.25">
      <c r="H114" s="129" t="str">
        <f t="shared" si="2"/>
        <v xml:space="preserve">111   </v>
      </c>
      <c r="I114" s="129">
        <v>111</v>
      </c>
      <c r="R114" s="122" t="str">
        <f t="shared" si="3"/>
        <v/>
      </c>
    </row>
    <row r="115" spans="8:18" x14ac:dyDescent="0.25">
      <c r="H115" s="129" t="str">
        <f t="shared" si="2"/>
        <v xml:space="preserve">112   </v>
      </c>
      <c r="I115" s="129">
        <v>112</v>
      </c>
      <c r="R115" s="122" t="str">
        <f t="shared" si="3"/>
        <v/>
      </c>
    </row>
    <row r="116" spans="8:18" x14ac:dyDescent="0.25">
      <c r="H116" s="129" t="str">
        <f t="shared" si="2"/>
        <v xml:space="preserve">113   </v>
      </c>
      <c r="I116" s="129">
        <v>113</v>
      </c>
      <c r="R116" s="122" t="str">
        <f t="shared" si="3"/>
        <v/>
      </c>
    </row>
    <row r="117" spans="8:18" x14ac:dyDescent="0.25">
      <c r="H117" s="129" t="str">
        <f t="shared" si="2"/>
        <v xml:space="preserve">114   </v>
      </c>
      <c r="I117" s="129">
        <v>114</v>
      </c>
      <c r="R117" s="122" t="str">
        <f t="shared" si="3"/>
        <v/>
      </c>
    </row>
    <row r="118" spans="8:18" x14ac:dyDescent="0.25">
      <c r="H118" s="129" t="str">
        <f t="shared" si="2"/>
        <v xml:space="preserve">115   </v>
      </c>
      <c r="I118" s="129">
        <v>115</v>
      </c>
      <c r="R118" s="122" t="str">
        <f t="shared" si="3"/>
        <v/>
      </c>
    </row>
    <row r="119" spans="8:18" x14ac:dyDescent="0.25">
      <c r="H119" s="129" t="str">
        <f t="shared" si="2"/>
        <v xml:space="preserve">116   </v>
      </c>
      <c r="I119" s="129">
        <v>116</v>
      </c>
      <c r="R119" s="122" t="str">
        <f t="shared" si="3"/>
        <v/>
      </c>
    </row>
    <row r="120" spans="8:18" x14ac:dyDescent="0.25">
      <c r="H120" s="129" t="str">
        <f t="shared" si="2"/>
        <v xml:space="preserve">117   </v>
      </c>
      <c r="I120" s="129">
        <v>117</v>
      </c>
      <c r="R120" s="122" t="str">
        <f t="shared" si="3"/>
        <v/>
      </c>
    </row>
    <row r="121" spans="8:18" x14ac:dyDescent="0.25">
      <c r="H121" s="129" t="str">
        <f t="shared" si="2"/>
        <v xml:space="preserve">118   </v>
      </c>
      <c r="I121" s="129">
        <v>118</v>
      </c>
      <c r="R121" s="122" t="str">
        <f t="shared" si="3"/>
        <v/>
      </c>
    </row>
    <row r="122" spans="8:18" x14ac:dyDescent="0.25">
      <c r="H122" s="129" t="str">
        <f t="shared" si="2"/>
        <v xml:space="preserve">119   </v>
      </c>
      <c r="I122" s="129">
        <v>119</v>
      </c>
      <c r="R122" s="122" t="str">
        <f t="shared" si="3"/>
        <v/>
      </c>
    </row>
    <row r="123" spans="8:18" x14ac:dyDescent="0.25">
      <c r="H123" s="129" t="str">
        <f t="shared" si="2"/>
        <v xml:space="preserve">120   </v>
      </c>
      <c r="I123" s="129">
        <v>120</v>
      </c>
      <c r="R123" s="122" t="str">
        <f t="shared" si="3"/>
        <v/>
      </c>
    </row>
    <row r="124" spans="8:18" x14ac:dyDescent="0.25">
      <c r="H124" s="129" t="str">
        <f t="shared" si="2"/>
        <v xml:space="preserve">121   </v>
      </c>
      <c r="I124" s="129">
        <v>121</v>
      </c>
      <c r="R124" s="122" t="str">
        <f t="shared" si="3"/>
        <v/>
      </c>
    </row>
    <row r="125" spans="8:18" x14ac:dyDescent="0.25">
      <c r="H125" s="129" t="str">
        <f t="shared" si="2"/>
        <v xml:space="preserve">122   </v>
      </c>
      <c r="I125" s="129">
        <v>122</v>
      </c>
      <c r="R125" s="122" t="str">
        <f t="shared" si="3"/>
        <v/>
      </c>
    </row>
    <row r="126" spans="8:18" x14ac:dyDescent="0.25">
      <c r="H126" s="129" t="str">
        <f t="shared" si="2"/>
        <v xml:space="preserve">123   </v>
      </c>
      <c r="I126" s="129">
        <v>123</v>
      </c>
      <c r="R126" s="122" t="str">
        <f t="shared" si="3"/>
        <v/>
      </c>
    </row>
    <row r="127" spans="8:18" x14ac:dyDescent="0.25">
      <c r="H127" s="129" t="str">
        <f t="shared" si="2"/>
        <v xml:space="preserve">124   </v>
      </c>
      <c r="I127" s="129">
        <v>124</v>
      </c>
      <c r="R127" s="122" t="str">
        <f t="shared" si="3"/>
        <v/>
      </c>
    </row>
    <row r="128" spans="8:18" x14ac:dyDescent="0.25">
      <c r="H128" s="129" t="str">
        <f t="shared" si="2"/>
        <v xml:space="preserve">125   </v>
      </c>
      <c r="I128" s="129">
        <v>125</v>
      </c>
      <c r="R128" s="122" t="str">
        <f t="shared" si="3"/>
        <v/>
      </c>
    </row>
    <row r="129" spans="8:18" x14ac:dyDescent="0.25">
      <c r="H129" s="129" t="str">
        <f t="shared" si="2"/>
        <v xml:space="preserve">126   </v>
      </c>
      <c r="I129" s="129">
        <v>126</v>
      </c>
      <c r="R129" s="122" t="str">
        <f t="shared" si="3"/>
        <v/>
      </c>
    </row>
    <row r="130" spans="8:18" x14ac:dyDescent="0.25">
      <c r="H130" s="129" t="str">
        <f t="shared" si="2"/>
        <v xml:space="preserve">127   </v>
      </c>
      <c r="I130" s="129">
        <v>127</v>
      </c>
      <c r="R130" s="122" t="str">
        <f t="shared" si="3"/>
        <v/>
      </c>
    </row>
    <row r="131" spans="8:18" x14ac:dyDescent="0.25">
      <c r="H131" s="129" t="str">
        <f t="shared" si="2"/>
        <v xml:space="preserve">128   </v>
      </c>
      <c r="I131" s="129">
        <v>128</v>
      </c>
      <c r="R131" s="122" t="str">
        <f t="shared" si="3"/>
        <v/>
      </c>
    </row>
    <row r="132" spans="8:18" x14ac:dyDescent="0.25">
      <c r="H132" s="129" t="str">
        <f t="shared" si="2"/>
        <v xml:space="preserve">129   </v>
      </c>
      <c r="I132" s="129">
        <v>129</v>
      </c>
      <c r="R132" s="122" t="str">
        <f t="shared" si="3"/>
        <v/>
      </c>
    </row>
    <row r="133" spans="8:18" x14ac:dyDescent="0.25">
      <c r="H133" s="129" t="str">
        <f t="shared" si="2"/>
        <v xml:space="preserve">130   </v>
      </c>
      <c r="I133" s="129">
        <v>130</v>
      </c>
      <c r="R133" s="122" t="str">
        <f t="shared" si="3"/>
        <v/>
      </c>
    </row>
    <row r="134" spans="8:18" x14ac:dyDescent="0.25">
      <c r="H134" s="129" t="str">
        <f t="shared" si="2"/>
        <v xml:space="preserve">131   </v>
      </c>
      <c r="I134" s="129">
        <v>131</v>
      </c>
      <c r="R134" s="122" t="str">
        <f t="shared" si="3"/>
        <v/>
      </c>
    </row>
    <row r="135" spans="8:18" x14ac:dyDescent="0.25">
      <c r="H135" s="129" t="str">
        <f t="shared" ref="H135:H198" si="4">I135&amp;" "&amp;F135&amp;" "&amp;G135&amp;" "&amp;E135</f>
        <v xml:space="preserve">132   </v>
      </c>
      <c r="I135" s="129">
        <v>132</v>
      </c>
      <c r="R135" s="122" t="str">
        <f t="shared" ref="R135:R198" si="5">IF(Q135&lt;&gt;"",LEFT(Q135,3)&amp;"0","")</f>
        <v/>
      </c>
    </row>
    <row r="136" spans="8:18" x14ac:dyDescent="0.25">
      <c r="H136" s="129" t="str">
        <f t="shared" si="4"/>
        <v xml:space="preserve">133   </v>
      </c>
      <c r="I136" s="129">
        <v>133</v>
      </c>
      <c r="R136" s="122" t="str">
        <f t="shared" si="5"/>
        <v/>
      </c>
    </row>
    <row r="137" spans="8:18" x14ac:dyDescent="0.25">
      <c r="H137" s="129" t="str">
        <f t="shared" si="4"/>
        <v xml:space="preserve">134   </v>
      </c>
      <c r="I137" s="129">
        <v>134</v>
      </c>
      <c r="R137" s="122" t="str">
        <f t="shared" si="5"/>
        <v/>
      </c>
    </row>
    <row r="138" spans="8:18" x14ac:dyDescent="0.25">
      <c r="H138" s="129" t="str">
        <f t="shared" si="4"/>
        <v xml:space="preserve">135   </v>
      </c>
      <c r="I138" s="129">
        <v>135</v>
      </c>
      <c r="R138" s="122" t="str">
        <f t="shared" si="5"/>
        <v/>
      </c>
    </row>
    <row r="139" spans="8:18" x14ac:dyDescent="0.25">
      <c r="H139" s="129" t="str">
        <f t="shared" si="4"/>
        <v xml:space="preserve">136   </v>
      </c>
      <c r="I139" s="129">
        <v>136</v>
      </c>
      <c r="R139" s="122" t="str">
        <f t="shared" si="5"/>
        <v/>
      </c>
    </row>
    <row r="140" spans="8:18" x14ac:dyDescent="0.25">
      <c r="H140" s="129" t="str">
        <f t="shared" si="4"/>
        <v xml:space="preserve">137   </v>
      </c>
      <c r="I140" s="129">
        <v>137</v>
      </c>
      <c r="R140" s="122" t="str">
        <f t="shared" si="5"/>
        <v/>
      </c>
    </row>
    <row r="141" spans="8:18" x14ac:dyDescent="0.25">
      <c r="H141" s="129" t="str">
        <f t="shared" si="4"/>
        <v xml:space="preserve">138   </v>
      </c>
      <c r="I141" s="129">
        <v>138</v>
      </c>
      <c r="R141" s="122" t="str">
        <f t="shared" si="5"/>
        <v/>
      </c>
    </row>
    <row r="142" spans="8:18" x14ac:dyDescent="0.25">
      <c r="H142" s="129" t="str">
        <f t="shared" si="4"/>
        <v xml:space="preserve">139   </v>
      </c>
      <c r="I142" s="129">
        <v>139</v>
      </c>
      <c r="R142" s="122" t="str">
        <f t="shared" si="5"/>
        <v/>
      </c>
    </row>
    <row r="143" spans="8:18" x14ac:dyDescent="0.25">
      <c r="H143" s="129" t="str">
        <f t="shared" si="4"/>
        <v xml:space="preserve">140   </v>
      </c>
      <c r="I143" s="129">
        <v>140</v>
      </c>
      <c r="R143" s="122" t="str">
        <f t="shared" si="5"/>
        <v/>
      </c>
    </row>
    <row r="144" spans="8:18" x14ac:dyDescent="0.25">
      <c r="H144" s="129" t="str">
        <f t="shared" si="4"/>
        <v xml:space="preserve">141   </v>
      </c>
      <c r="I144" s="129">
        <v>141</v>
      </c>
      <c r="R144" s="122" t="str">
        <f t="shared" si="5"/>
        <v/>
      </c>
    </row>
    <row r="145" spans="8:18" x14ac:dyDescent="0.25">
      <c r="H145" s="129" t="str">
        <f t="shared" si="4"/>
        <v xml:space="preserve">142   </v>
      </c>
      <c r="I145" s="129">
        <v>142</v>
      </c>
      <c r="R145" s="122" t="str">
        <f t="shared" si="5"/>
        <v/>
      </c>
    </row>
    <row r="146" spans="8:18" x14ac:dyDescent="0.25">
      <c r="H146" s="129" t="str">
        <f t="shared" si="4"/>
        <v xml:space="preserve">143   </v>
      </c>
      <c r="I146" s="129">
        <v>143</v>
      </c>
      <c r="R146" s="122" t="str">
        <f t="shared" si="5"/>
        <v/>
      </c>
    </row>
    <row r="147" spans="8:18" x14ac:dyDescent="0.25">
      <c r="H147" s="129" t="str">
        <f t="shared" si="4"/>
        <v xml:space="preserve">144   </v>
      </c>
      <c r="I147" s="129">
        <v>144</v>
      </c>
      <c r="R147" s="122" t="str">
        <f t="shared" si="5"/>
        <v/>
      </c>
    </row>
    <row r="148" spans="8:18" x14ac:dyDescent="0.25">
      <c r="H148" s="129" t="str">
        <f t="shared" si="4"/>
        <v xml:space="preserve">145   </v>
      </c>
      <c r="I148" s="129">
        <v>145</v>
      </c>
      <c r="R148" s="122" t="str">
        <f t="shared" si="5"/>
        <v/>
      </c>
    </row>
    <row r="149" spans="8:18" x14ac:dyDescent="0.25">
      <c r="H149" s="129" t="str">
        <f t="shared" si="4"/>
        <v xml:space="preserve">146   </v>
      </c>
      <c r="I149" s="129">
        <v>146</v>
      </c>
      <c r="R149" s="122" t="str">
        <f t="shared" si="5"/>
        <v/>
      </c>
    </row>
    <row r="150" spans="8:18" x14ac:dyDescent="0.25">
      <c r="H150" s="129" t="str">
        <f t="shared" si="4"/>
        <v xml:space="preserve">147   </v>
      </c>
      <c r="I150" s="129">
        <v>147</v>
      </c>
      <c r="R150" s="122" t="str">
        <f t="shared" si="5"/>
        <v/>
      </c>
    </row>
    <row r="151" spans="8:18" x14ac:dyDescent="0.25">
      <c r="H151" s="129" t="str">
        <f t="shared" si="4"/>
        <v xml:space="preserve">148   </v>
      </c>
      <c r="I151" s="129">
        <v>148</v>
      </c>
      <c r="R151" s="122" t="str">
        <f t="shared" si="5"/>
        <v/>
      </c>
    </row>
    <row r="152" spans="8:18" x14ac:dyDescent="0.25">
      <c r="H152" s="129" t="str">
        <f t="shared" si="4"/>
        <v xml:space="preserve">149   </v>
      </c>
      <c r="I152" s="129">
        <v>149</v>
      </c>
      <c r="R152" s="122" t="str">
        <f t="shared" si="5"/>
        <v/>
      </c>
    </row>
    <row r="153" spans="8:18" x14ac:dyDescent="0.25">
      <c r="H153" s="129" t="str">
        <f t="shared" si="4"/>
        <v xml:space="preserve">150   </v>
      </c>
      <c r="I153" s="129">
        <v>150</v>
      </c>
      <c r="R153" s="122" t="str">
        <f t="shared" si="5"/>
        <v/>
      </c>
    </row>
    <row r="154" spans="8:18" x14ac:dyDescent="0.25">
      <c r="H154" s="129" t="str">
        <f t="shared" si="4"/>
        <v xml:space="preserve">151   </v>
      </c>
      <c r="I154" s="129">
        <v>151</v>
      </c>
      <c r="R154" s="122" t="str">
        <f t="shared" si="5"/>
        <v/>
      </c>
    </row>
    <row r="155" spans="8:18" x14ac:dyDescent="0.25">
      <c r="H155" s="129" t="str">
        <f t="shared" si="4"/>
        <v xml:space="preserve">152   </v>
      </c>
      <c r="I155" s="129">
        <v>152</v>
      </c>
      <c r="R155" s="122" t="str">
        <f t="shared" si="5"/>
        <v/>
      </c>
    </row>
    <row r="156" spans="8:18" x14ac:dyDescent="0.25">
      <c r="H156" s="129" t="str">
        <f t="shared" si="4"/>
        <v xml:space="preserve">153   </v>
      </c>
      <c r="I156" s="129">
        <v>153</v>
      </c>
      <c r="R156" s="122" t="str">
        <f t="shared" si="5"/>
        <v/>
      </c>
    </row>
    <row r="157" spans="8:18" x14ac:dyDescent="0.25">
      <c r="H157" s="129" t="str">
        <f t="shared" si="4"/>
        <v xml:space="preserve">154   </v>
      </c>
      <c r="I157" s="129">
        <v>154</v>
      </c>
      <c r="R157" s="122" t="str">
        <f t="shared" si="5"/>
        <v/>
      </c>
    </row>
    <row r="158" spans="8:18" x14ac:dyDescent="0.25">
      <c r="H158" s="129" t="str">
        <f t="shared" si="4"/>
        <v xml:space="preserve">155   </v>
      </c>
      <c r="I158" s="129">
        <v>155</v>
      </c>
      <c r="R158" s="122" t="str">
        <f t="shared" si="5"/>
        <v/>
      </c>
    </row>
    <row r="159" spans="8:18" x14ac:dyDescent="0.25">
      <c r="H159" s="129" t="str">
        <f t="shared" si="4"/>
        <v xml:space="preserve">156   </v>
      </c>
      <c r="I159" s="129">
        <v>156</v>
      </c>
      <c r="R159" s="122" t="str">
        <f t="shared" si="5"/>
        <v/>
      </c>
    </row>
    <row r="160" spans="8:18" x14ac:dyDescent="0.25">
      <c r="H160" s="129" t="str">
        <f t="shared" si="4"/>
        <v xml:space="preserve">157   </v>
      </c>
      <c r="I160" s="129">
        <v>157</v>
      </c>
      <c r="R160" s="122" t="str">
        <f t="shared" si="5"/>
        <v/>
      </c>
    </row>
    <row r="161" spans="8:18" x14ac:dyDescent="0.25">
      <c r="H161" s="129" t="str">
        <f t="shared" si="4"/>
        <v xml:space="preserve">158   </v>
      </c>
      <c r="I161" s="129">
        <v>158</v>
      </c>
      <c r="R161" s="122" t="str">
        <f t="shared" si="5"/>
        <v/>
      </c>
    </row>
    <row r="162" spans="8:18" x14ac:dyDescent="0.25">
      <c r="H162" s="129" t="str">
        <f t="shared" si="4"/>
        <v xml:space="preserve">159   </v>
      </c>
      <c r="I162" s="129">
        <v>159</v>
      </c>
      <c r="R162" s="122" t="str">
        <f t="shared" si="5"/>
        <v/>
      </c>
    </row>
    <row r="163" spans="8:18" x14ac:dyDescent="0.25">
      <c r="H163" s="129" t="str">
        <f t="shared" si="4"/>
        <v xml:space="preserve">160   </v>
      </c>
      <c r="I163" s="129">
        <v>160</v>
      </c>
      <c r="R163" s="122" t="str">
        <f t="shared" si="5"/>
        <v/>
      </c>
    </row>
    <row r="164" spans="8:18" x14ac:dyDescent="0.25">
      <c r="H164" s="129" t="str">
        <f t="shared" si="4"/>
        <v xml:space="preserve">161   </v>
      </c>
      <c r="I164" s="129">
        <v>161</v>
      </c>
      <c r="R164" s="122" t="str">
        <f t="shared" si="5"/>
        <v/>
      </c>
    </row>
    <row r="165" spans="8:18" x14ac:dyDescent="0.25">
      <c r="H165" s="129" t="str">
        <f t="shared" si="4"/>
        <v xml:space="preserve">162   </v>
      </c>
      <c r="I165" s="129">
        <v>162</v>
      </c>
      <c r="R165" s="122" t="str">
        <f t="shared" si="5"/>
        <v/>
      </c>
    </row>
    <row r="166" spans="8:18" x14ac:dyDescent="0.25">
      <c r="H166" s="129" t="str">
        <f t="shared" si="4"/>
        <v xml:space="preserve">163   </v>
      </c>
      <c r="I166" s="129">
        <v>163</v>
      </c>
      <c r="R166" s="122" t="str">
        <f t="shared" si="5"/>
        <v/>
      </c>
    </row>
    <row r="167" spans="8:18" x14ac:dyDescent="0.25">
      <c r="H167" s="129" t="str">
        <f t="shared" si="4"/>
        <v xml:space="preserve">164   </v>
      </c>
      <c r="I167" s="129">
        <v>164</v>
      </c>
      <c r="R167" s="122" t="str">
        <f t="shared" si="5"/>
        <v/>
      </c>
    </row>
    <row r="168" spans="8:18" x14ac:dyDescent="0.25">
      <c r="H168" s="129" t="str">
        <f t="shared" si="4"/>
        <v xml:space="preserve">165   </v>
      </c>
      <c r="I168" s="129">
        <v>165</v>
      </c>
      <c r="R168" s="122" t="str">
        <f t="shared" si="5"/>
        <v/>
      </c>
    </row>
    <row r="169" spans="8:18" x14ac:dyDescent="0.25">
      <c r="H169" s="129" t="str">
        <f t="shared" si="4"/>
        <v xml:space="preserve">166   </v>
      </c>
      <c r="I169" s="129">
        <v>166</v>
      </c>
      <c r="R169" s="122" t="str">
        <f t="shared" si="5"/>
        <v/>
      </c>
    </row>
    <row r="170" spans="8:18" x14ac:dyDescent="0.25">
      <c r="H170" s="129" t="str">
        <f t="shared" si="4"/>
        <v xml:space="preserve">167   </v>
      </c>
      <c r="I170" s="129">
        <v>167</v>
      </c>
      <c r="R170" s="122" t="str">
        <f t="shared" si="5"/>
        <v/>
      </c>
    </row>
    <row r="171" spans="8:18" x14ac:dyDescent="0.25">
      <c r="H171" s="129" t="str">
        <f t="shared" si="4"/>
        <v xml:space="preserve">168   </v>
      </c>
      <c r="I171" s="129">
        <v>168</v>
      </c>
      <c r="R171" s="122" t="str">
        <f t="shared" si="5"/>
        <v/>
      </c>
    </row>
    <row r="172" spans="8:18" x14ac:dyDescent="0.25">
      <c r="H172" s="129" t="str">
        <f t="shared" si="4"/>
        <v xml:space="preserve">169   </v>
      </c>
      <c r="I172" s="129">
        <v>169</v>
      </c>
      <c r="R172" s="122" t="str">
        <f t="shared" si="5"/>
        <v/>
      </c>
    </row>
    <row r="173" spans="8:18" x14ac:dyDescent="0.25">
      <c r="H173" s="129" t="str">
        <f t="shared" si="4"/>
        <v xml:space="preserve">170   </v>
      </c>
      <c r="I173" s="129">
        <v>170</v>
      </c>
      <c r="R173" s="122" t="str">
        <f t="shared" si="5"/>
        <v/>
      </c>
    </row>
    <row r="174" spans="8:18" x14ac:dyDescent="0.25">
      <c r="H174" s="129" t="str">
        <f t="shared" si="4"/>
        <v xml:space="preserve">171   </v>
      </c>
      <c r="I174" s="129">
        <v>171</v>
      </c>
      <c r="R174" s="122" t="str">
        <f t="shared" si="5"/>
        <v/>
      </c>
    </row>
    <row r="175" spans="8:18" x14ac:dyDescent="0.25">
      <c r="H175" s="129" t="str">
        <f t="shared" si="4"/>
        <v xml:space="preserve">172   </v>
      </c>
      <c r="I175" s="129">
        <v>172</v>
      </c>
      <c r="R175" s="122" t="str">
        <f t="shared" si="5"/>
        <v/>
      </c>
    </row>
    <row r="176" spans="8:18" x14ac:dyDescent="0.25">
      <c r="H176" s="129" t="str">
        <f t="shared" si="4"/>
        <v xml:space="preserve">173   </v>
      </c>
      <c r="I176" s="129">
        <v>173</v>
      </c>
      <c r="R176" s="122" t="str">
        <f t="shared" si="5"/>
        <v/>
      </c>
    </row>
    <row r="177" spans="8:18" x14ac:dyDescent="0.25">
      <c r="H177" s="129" t="str">
        <f t="shared" si="4"/>
        <v xml:space="preserve">174   </v>
      </c>
      <c r="I177" s="129">
        <v>174</v>
      </c>
      <c r="R177" s="122" t="str">
        <f t="shared" si="5"/>
        <v/>
      </c>
    </row>
    <row r="178" spans="8:18" x14ac:dyDescent="0.25">
      <c r="H178" s="129" t="str">
        <f t="shared" si="4"/>
        <v xml:space="preserve">175   </v>
      </c>
      <c r="I178" s="129">
        <v>175</v>
      </c>
      <c r="R178" s="122" t="str">
        <f t="shared" si="5"/>
        <v/>
      </c>
    </row>
    <row r="179" spans="8:18" x14ac:dyDescent="0.25">
      <c r="H179" s="129" t="str">
        <f t="shared" si="4"/>
        <v xml:space="preserve">176   </v>
      </c>
      <c r="I179" s="129">
        <v>176</v>
      </c>
      <c r="R179" s="122" t="str">
        <f t="shared" si="5"/>
        <v/>
      </c>
    </row>
    <row r="180" spans="8:18" x14ac:dyDescent="0.25">
      <c r="H180" s="129" t="str">
        <f t="shared" si="4"/>
        <v xml:space="preserve">177   </v>
      </c>
      <c r="I180" s="129">
        <v>177</v>
      </c>
      <c r="R180" s="122" t="str">
        <f t="shared" si="5"/>
        <v/>
      </c>
    </row>
    <row r="181" spans="8:18" x14ac:dyDescent="0.25">
      <c r="H181" s="129" t="str">
        <f t="shared" si="4"/>
        <v xml:space="preserve">178   </v>
      </c>
      <c r="I181" s="129">
        <v>178</v>
      </c>
      <c r="R181" s="122" t="str">
        <f t="shared" si="5"/>
        <v/>
      </c>
    </row>
    <row r="182" spans="8:18" x14ac:dyDescent="0.25">
      <c r="H182" s="129" t="str">
        <f t="shared" si="4"/>
        <v xml:space="preserve">179   </v>
      </c>
      <c r="I182" s="129">
        <v>179</v>
      </c>
      <c r="R182" s="122" t="str">
        <f t="shared" si="5"/>
        <v/>
      </c>
    </row>
    <row r="183" spans="8:18" x14ac:dyDescent="0.25">
      <c r="H183" s="129" t="str">
        <f t="shared" si="4"/>
        <v xml:space="preserve">180   </v>
      </c>
      <c r="I183" s="129">
        <v>180</v>
      </c>
      <c r="R183" s="122" t="str">
        <f t="shared" si="5"/>
        <v/>
      </c>
    </row>
    <row r="184" spans="8:18" x14ac:dyDescent="0.25">
      <c r="H184" s="129" t="str">
        <f t="shared" si="4"/>
        <v xml:space="preserve">181   </v>
      </c>
      <c r="I184" s="129">
        <v>181</v>
      </c>
      <c r="R184" s="122" t="str">
        <f t="shared" si="5"/>
        <v/>
      </c>
    </row>
    <row r="185" spans="8:18" x14ac:dyDescent="0.25">
      <c r="H185" s="129" t="str">
        <f t="shared" si="4"/>
        <v xml:space="preserve">182   </v>
      </c>
      <c r="I185" s="129">
        <v>182</v>
      </c>
      <c r="R185" s="122" t="str">
        <f t="shared" si="5"/>
        <v/>
      </c>
    </row>
    <row r="186" spans="8:18" x14ac:dyDescent="0.25">
      <c r="H186" s="129" t="str">
        <f t="shared" si="4"/>
        <v xml:space="preserve">183   </v>
      </c>
      <c r="I186" s="129">
        <v>183</v>
      </c>
      <c r="R186" s="122" t="str">
        <f t="shared" si="5"/>
        <v/>
      </c>
    </row>
    <row r="187" spans="8:18" x14ac:dyDescent="0.25">
      <c r="H187" s="129" t="str">
        <f t="shared" si="4"/>
        <v xml:space="preserve">184   </v>
      </c>
      <c r="I187" s="129">
        <v>184</v>
      </c>
      <c r="R187" s="122" t="str">
        <f t="shared" si="5"/>
        <v/>
      </c>
    </row>
    <row r="188" spans="8:18" x14ac:dyDescent="0.25">
      <c r="H188" s="129" t="str">
        <f t="shared" si="4"/>
        <v xml:space="preserve">185   </v>
      </c>
      <c r="I188" s="129">
        <v>185</v>
      </c>
      <c r="R188" s="122" t="str">
        <f t="shared" si="5"/>
        <v/>
      </c>
    </row>
    <row r="189" spans="8:18" x14ac:dyDescent="0.25">
      <c r="H189" s="129" t="str">
        <f t="shared" si="4"/>
        <v xml:space="preserve">186   </v>
      </c>
      <c r="I189" s="129">
        <v>186</v>
      </c>
      <c r="R189" s="122" t="str">
        <f t="shared" si="5"/>
        <v/>
      </c>
    </row>
    <row r="190" spans="8:18" x14ac:dyDescent="0.25">
      <c r="H190" s="129" t="str">
        <f t="shared" si="4"/>
        <v xml:space="preserve">187   </v>
      </c>
      <c r="I190" s="129">
        <v>187</v>
      </c>
      <c r="R190" s="122" t="str">
        <f t="shared" si="5"/>
        <v/>
      </c>
    </row>
    <row r="191" spans="8:18" x14ac:dyDescent="0.25">
      <c r="H191" s="129" t="str">
        <f t="shared" si="4"/>
        <v xml:space="preserve">188   </v>
      </c>
      <c r="I191" s="129">
        <v>188</v>
      </c>
      <c r="R191" s="122" t="str">
        <f t="shared" si="5"/>
        <v/>
      </c>
    </row>
    <row r="192" spans="8:18" x14ac:dyDescent="0.25">
      <c r="H192" s="129" t="str">
        <f t="shared" si="4"/>
        <v xml:space="preserve">189   </v>
      </c>
      <c r="I192" s="129">
        <v>189</v>
      </c>
      <c r="R192" s="122" t="str">
        <f t="shared" si="5"/>
        <v/>
      </c>
    </row>
    <row r="193" spans="8:18" x14ac:dyDescent="0.25">
      <c r="H193" s="129" t="str">
        <f t="shared" si="4"/>
        <v xml:space="preserve">190   </v>
      </c>
      <c r="I193" s="129">
        <v>190</v>
      </c>
      <c r="R193" s="122" t="str">
        <f t="shared" si="5"/>
        <v/>
      </c>
    </row>
    <row r="194" spans="8:18" x14ac:dyDescent="0.25">
      <c r="H194" s="129" t="str">
        <f t="shared" si="4"/>
        <v xml:space="preserve">191   </v>
      </c>
      <c r="I194" s="129">
        <v>191</v>
      </c>
      <c r="R194" s="122" t="str">
        <f t="shared" si="5"/>
        <v/>
      </c>
    </row>
    <row r="195" spans="8:18" x14ac:dyDescent="0.25">
      <c r="H195" s="129" t="str">
        <f t="shared" si="4"/>
        <v xml:space="preserve">192   </v>
      </c>
      <c r="I195" s="129">
        <v>192</v>
      </c>
      <c r="R195" s="122" t="str">
        <f t="shared" si="5"/>
        <v/>
      </c>
    </row>
    <row r="196" spans="8:18" x14ac:dyDescent="0.25">
      <c r="H196" s="129" t="str">
        <f t="shared" si="4"/>
        <v xml:space="preserve">193   </v>
      </c>
      <c r="I196" s="129">
        <v>193</v>
      </c>
      <c r="R196" s="122" t="str">
        <f t="shared" si="5"/>
        <v/>
      </c>
    </row>
    <row r="197" spans="8:18" x14ac:dyDescent="0.25">
      <c r="H197" s="129" t="str">
        <f t="shared" si="4"/>
        <v xml:space="preserve">194   </v>
      </c>
      <c r="I197" s="129">
        <v>194</v>
      </c>
      <c r="R197" s="122" t="str">
        <f t="shared" si="5"/>
        <v/>
      </c>
    </row>
    <row r="198" spans="8:18" x14ac:dyDescent="0.25">
      <c r="H198" s="129" t="str">
        <f t="shared" si="4"/>
        <v xml:space="preserve">195   </v>
      </c>
      <c r="I198" s="129">
        <v>195</v>
      </c>
      <c r="R198" s="122" t="str">
        <f t="shared" si="5"/>
        <v/>
      </c>
    </row>
    <row r="199" spans="8:18" x14ac:dyDescent="0.25">
      <c r="H199" s="129" t="str">
        <f t="shared" ref="H199:H262" si="6">I199&amp;" "&amp;F199&amp;" "&amp;G199&amp;" "&amp;E199</f>
        <v xml:space="preserve">196   </v>
      </c>
      <c r="I199" s="129">
        <v>196</v>
      </c>
      <c r="R199" s="122" t="str">
        <f t="shared" ref="R199:R262" si="7">IF(Q199&lt;&gt;"",LEFT(Q199,3)&amp;"0","")</f>
        <v/>
      </c>
    </row>
    <row r="200" spans="8:18" x14ac:dyDescent="0.25">
      <c r="H200" s="129" t="str">
        <f t="shared" si="6"/>
        <v xml:space="preserve">197   </v>
      </c>
      <c r="I200" s="129">
        <v>197</v>
      </c>
      <c r="R200" s="122" t="str">
        <f t="shared" si="7"/>
        <v/>
      </c>
    </row>
    <row r="201" spans="8:18" x14ac:dyDescent="0.25">
      <c r="H201" s="129" t="str">
        <f t="shared" si="6"/>
        <v xml:space="preserve">198   </v>
      </c>
      <c r="I201" s="129">
        <v>198</v>
      </c>
      <c r="R201" s="122" t="str">
        <f t="shared" si="7"/>
        <v/>
      </c>
    </row>
    <row r="202" spans="8:18" x14ac:dyDescent="0.25">
      <c r="H202" s="129" t="str">
        <f t="shared" si="6"/>
        <v xml:space="preserve">199   </v>
      </c>
      <c r="I202" s="129">
        <v>199</v>
      </c>
      <c r="R202" s="122" t="str">
        <f t="shared" si="7"/>
        <v/>
      </c>
    </row>
    <row r="203" spans="8:18" x14ac:dyDescent="0.25">
      <c r="H203" s="129" t="str">
        <f t="shared" si="6"/>
        <v xml:space="preserve">200   </v>
      </c>
      <c r="I203" s="129">
        <v>200</v>
      </c>
      <c r="R203" s="122" t="str">
        <f t="shared" si="7"/>
        <v/>
      </c>
    </row>
    <row r="204" spans="8:18" x14ac:dyDescent="0.25">
      <c r="H204" s="129" t="str">
        <f t="shared" si="6"/>
        <v xml:space="preserve">201   </v>
      </c>
      <c r="I204" s="129">
        <v>201</v>
      </c>
      <c r="R204" s="122" t="str">
        <f t="shared" si="7"/>
        <v/>
      </c>
    </row>
    <row r="205" spans="8:18" x14ac:dyDescent="0.25">
      <c r="H205" s="129" t="str">
        <f t="shared" si="6"/>
        <v xml:space="preserve">202   </v>
      </c>
      <c r="I205" s="129">
        <v>202</v>
      </c>
      <c r="R205" s="122" t="str">
        <f t="shared" si="7"/>
        <v/>
      </c>
    </row>
    <row r="206" spans="8:18" x14ac:dyDescent="0.25">
      <c r="H206" s="129" t="str">
        <f t="shared" si="6"/>
        <v xml:space="preserve">203   </v>
      </c>
      <c r="I206" s="129">
        <v>203</v>
      </c>
      <c r="R206" s="122" t="str">
        <f t="shared" si="7"/>
        <v/>
      </c>
    </row>
    <row r="207" spans="8:18" x14ac:dyDescent="0.25">
      <c r="H207" s="129" t="str">
        <f t="shared" si="6"/>
        <v xml:space="preserve">204   </v>
      </c>
      <c r="I207" s="129">
        <v>204</v>
      </c>
      <c r="R207" s="122" t="str">
        <f t="shared" si="7"/>
        <v/>
      </c>
    </row>
    <row r="208" spans="8:18" x14ac:dyDescent="0.25">
      <c r="H208" s="129" t="str">
        <f t="shared" si="6"/>
        <v xml:space="preserve">205   </v>
      </c>
      <c r="I208" s="129">
        <v>205</v>
      </c>
      <c r="R208" s="122" t="str">
        <f t="shared" si="7"/>
        <v/>
      </c>
    </row>
    <row r="209" spans="8:18" x14ac:dyDescent="0.25">
      <c r="H209" s="129" t="str">
        <f t="shared" si="6"/>
        <v xml:space="preserve">206   </v>
      </c>
      <c r="I209" s="129">
        <v>206</v>
      </c>
      <c r="R209" s="122" t="str">
        <f t="shared" si="7"/>
        <v/>
      </c>
    </row>
    <row r="210" spans="8:18" x14ac:dyDescent="0.25">
      <c r="H210" s="129" t="str">
        <f t="shared" si="6"/>
        <v xml:space="preserve">207   </v>
      </c>
      <c r="I210" s="129">
        <v>207</v>
      </c>
      <c r="R210" s="122" t="str">
        <f t="shared" si="7"/>
        <v/>
      </c>
    </row>
    <row r="211" spans="8:18" x14ac:dyDescent="0.25">
      <c r="H211" s="129" t="str">
        <f t="shared" si="6"/>
        <v xml:space="preserve">208   </v>
      </c>
      <c r="I211" s="129">
        <v>208</v>
      </c>
      <c r="R211" s="122" t="str">
        <f t="shared" si="7"/>
        <v/>
      </c>
    </row>
    <row r="212" spans="8:18" x14ac:dyDescent="0.25">
      <c r="H212" s="129" t="str">
        <f t="shared" si="6"/>
        <v xml:space="preserve">209   </v>
      </c>
      <c r="I212" s="129">
        <v>209</v>
      </c>
      <c r="R212" s="122" t="str">
        <f t="shared" si="7"/>
        <v/>
      </c>
    </row>
    <row r="213" spans="8:18" x14ac:dyDescent="0.25">
      <c r="H213" s="129" t="str">
        <f t="shared" si="6"/>
        <v xml:space="preserve">210   </v>
      </c>
      <c r="I213" s="129">
        <v>210</v>
      </c>
      <c r="R213" s="122" t="str">
        <f t="shared" si="7"/>
        <v/>
      </c>
    </row>
    <row r="214" spans="8:18" x14ac:dyDescent="0.25">
      <c r="H214" s="129" t="str">
        <f t="shared" si="6"/>
        <v xml:space="preserve">211   </v>
      </c>
      <c r="I214" s="129">
        <v>211</v>
      </c>
      <c r="R214" s="122" t="str">
        <f t="shared" si="7"/>
        <v/>
      </c>
    </row>
    <row r="215" spans="8:18" x14ac:dyDescent="0.25">
      <c r="H215" s="129" t="str">
        <f t="shared" si="6"/>
        <v xml:space="preserve">212   </v>
      </c>
      <c r="I215" s="129">
        <v>212</v>
      </c>
      <c r="R215" s="122" t="str">
        <f t="shared" si="7"/>
        <v/>
      </c>
    </row>
    <row r="216" spans="8:18" x14ac:dyDescent="0.25">
      <c r="H216" s="129" t="str">
        <f t="shared" si="6"/>
        <v xml:space="preserve">213   </v>
      </c>
      <c r="I216" s="129">
        <v>213</v>
      </c>
      <c r="R216" s="122" t="str">
        <f t="shared" si="7"/>
        <v/>
      </c>
    </row>
    <row r="217" spans="8:18" x14ac:dyDescent="0.25">
      <c r="H217" s="129" t="str">
        <f t="shared" si="6"/>
        <v xml:space="preserve">214   </v>
      </c>
      <c r="I217" s="129">
        <v>214</v>
      </c>
      <c r="R217" s="122" t="str">
        <f t="shared" si="7"/>
        <v/>
      </c>
    </row>
    <row r="218" spans="8:18" x14ac:dyDescent="0.25">
      <c r="H218" s="129" t="str">
        <f t="shared" si="6"/>
        <v xml:space="preserve">215   </v>
      </c>
      <c r="I218" s="129">
        <v>215</v>
      </c>
      <c r="R218" s="122" t="str">
        <f t="shared" si="7"/>
        <v/>
      </c>
    </row>
    <row r="219" spans="8:18" x14ac:dyDescent="0.25">
      <c r="H219" s="129" t="str">
        <f t="shared" si="6"/>
        <v xml:space="preserve">216   </v>
      </c>
      <c r="I219" s="129">
        <v>216</v>
      </c>
      <c r="R219" s="122" t="str">
        <f t="shared" si="7"/>
        <v/>
      </c>
    </row>
    <row r="220" spans="8:18" x14ac:dyDescent="0.25">
      <c r="H220" s="129" t="str">
        <f t="shared" si="6"/>
        <v xml:space="preserve">217   </v>
      </c>
      <c r="I220" s="129">
        <v>217</v>
      </c>
      <c r="R220" s="122" t="str">
        <f t="shared" si="7"/>
        <v/>
      </c>
    </row>
    <row r="221" spans="8:18" x14ac:dyDescent="0.25">
      <c r="H221" s="129" t="str">
        <f t="shared" si="6"/>
        <v xml:space="preserve">218   </v>
      </c>
      <c r="I221" s="129">
        <v>218</v>
      </c>
      <c r="R221" s="122" t="str">
        <f t="shared" si="7"/>
        <v/>
      </c>
    </row>
    <row r="222" spans="8:18" x14ac:dyDescent="0.25">
      <c r="H222" s="129" t="str">
        <f t="shared" si="6"/>
        <v xml:space="preserve">219   </v>
      </c>
      <c r="I222" s="129">
        <v>219</v>
      </c>
      <c r="R222" s="122" t="str">
        <f t="shared" si="7"/>
        <v/>
      </c>
    </row>
    <row r="223" spans="8:18" x14ac:dyDescent="0.25">
      <c r="H223" s="129" t="str">
        <f t="shared" si="6"/>
        <v xml:space="preserve">220   </v>
      </c>
      <c r="I223" s="129">
        <v>220</v>
      </c>
      <c r="R223" s="122" t="str">
        <f t="shared" si="7"/>
        <v/>
      </c>
    </row>
    <row r="224" spans="8:18" x14ac:dyDescent="0.25">
      <c r="H224" s="129" t="str">
        <f t="shared" si="6"/>
        <v xml:space="preserve">221   </v>
      </c>
      <c r="I224" s="129">
        <v>221</v>
      </c>
      <c r="R224" s="122" t="str">
        <f t="shared" si="7"/>
        <v/>
      </c>
    </row>
    <row r="225" spans="8:18" x14ac:dyDescent="0.25">
      <c r="H225" s="129" t="str">
        <f t="shared" si="6"/>
        <v xml:space="preserve">222   </v>
      </c>
      <c r="I225" s="129">
        <v>222</v>
      </c>
      <c r="R225" s="122" t="str">
        <f t="shared" si="7"/>
        <v/>
      </c>
    </row>
    <row r="226" spans="8:18" x14ac:dyDescent="0.25">
      <c r="H226" s="129" t="str">
        <f t="shared" si="6"/>
        <v xml:space="preserve">223   </v>
      </c>
      <c r="I226" s="129">
        <v>223</v>
      </c>
      <c r="R226" s="122" t="str">
        <f t="shared" si="7"/>
        <v/>
      </c>
    </row>
    <row r="227" spans="8:18" x14ac:dyDescent="0.25">
      <c r="H227" s="129" t="str">
        <f t="shared" si="6"/>
        <v xml:space="preserve">224   </v>
      </c>
      <c r="I227" s="129">
        <v>224</v>
      </c>
      <c r="R227" s="122" t="str">
        <f t="shared" si="7"/>
        <v/>
      </c>
    </row>
    <row r="228" spans="8:18" x14ac:dyDescent="0.25">
      <c r="H228" s="129" t="str">
        <f t="shared" si="6"/>
        <v xml:space="preserve">225   </v>
      </c>
      <c r="I228" s="129">
        <v>225</v>
      </c>
      <c r="R228" s="122" t="str">
        <f t="shared" si="7"/>
        <v/>
      </c>
    </row>
    <row r="229" spans="8:18" x14ac:dyDescent="0.25">
      <c r="H229" s="129" t="str">
        <f t="shared" si="6"/>
        <v xml:space="preserve">226   </v>
      </c>
      <c r="I229" s="129">
        <v>226</v>
      </c>
      <c r="R229" s="122" t="str">
        <f t="shared" si="7"/>
        <v/>
      </c>
    </row>
    <row r="230" spans="8:18" x14ac:dyDescent="0.25">
      <c r="H230" s="129" t="str">
        <f t="shared" si="6"/>
        <v xml:space="preserve">227   </v>
      </c>
      <c r="I230" s="129">
        <v>227</v>
      </c>
      <c r="R230" s="122" t="str">
        <f t="shared" si="7"/>
        <v/>
      </c>
    </row>
    <row r="231" spans="8:18" x14ac:dyDescent="0.25">
      <c r="H231" s="129" t="str">
        <f t="shared" si="6"/>
        <v xml:space="preserve">228   </v>
      </c>
      <c r="I231" s="129">
        <v>228</v>
      </c>
      <c r="R231" s="122" t="str">
        <f t="shared" si="7"/>
        <v/>
      </c>
    </row>
    <row r="232" spans="8:18" x14ac:dyDescent="0.25">
      <c r="H232" s="129" t="str">
        <f t="shared" si="6"/>
        <v xml:space="preserve">229   </v>
      </c>
      <c r="I232" s="129">
        <v>229</v>
      </c>
      <c r="R232" s="122" t="str">
        <f t="shared" si="7"/>
        <v/>
      </c>
    </row>
    <row r="233" spans="8:18" x14ac:dyDescent="0.25">
      <c r="H233" s="129" t="str">
        <f t="shared" si="6"/>
        <v xml:space="preserve">230   </v>
      </c>
      <c r="I233" s="129">
        <v>230</v>
      </c>
      <c r="R233" s="122" t="str">
        <f t="shared" si="7"/>
        <v/>
      </c>
    </row>
    <row r="234" spans="8:18" x14ac:dyDescent="0.25">
      <c r="H234" s="129" t="str">
        <f t="shared" si="6"/>
        <v xml:space="preserve">231   </v>
      </c>
      <c r="I234" s="129">
        <v>231</v>
      </c>
      <c r="R234" s="122" t="str">
        <f t="shared" si="7"/>
        <v/>
      </c>
    </row>
    <row r="235" spans="8:18" x14ac:dyDescent="0.25">
      <c r="H235" s="129" t="str">
        <f t="shared" si="6"/>
        <v xml:space="preserve">232   </v>
      </c>
      <c r="I235" s="129">
        <v>232</v>
      </c>
      <c r="R235" s="122" t="str">
        <f t="shared" si="7"/>
        <v/>
      </c>
    </row>
    <row r="236" spans="8:18" x14ac:dyDescent="0.25">
      <c r="H236" s="129" t="str">
        <f t="shared" si="6"/>
        <v xml:space="preserve">233   </v>
      </c>
      <c r="I236" s="129">
        <v>233</v>
      </c>
      <c r="R236" s="122" t="str">
        <f t="shared" si="7"/>
        <v/>
      </c>
    </row>
    <row r="237" spans="8:18" x14ac:dyDescent="0.25">
      <c r="H237" s="129" t="str">
        <f t="shared" si="6"/>
        <v xml:space="preserve">234   </v>
      </c>
      <c r="I237" s="129">
        <v>234</v>
      </c>
      <c r="R237" s="122" t="str">
        <f t="shared" si="7"/>
        <v/>
      </c>
    </row>
    <row r="238" spans="8:18" x14ac:dyDescent="0.25">
      <c r="H238" s="129" t="str">
        <f t="shared" si="6"/>
        <v xml:space="preserve">235   </v>
      </c>
      <c r="I238" s="129">
        <v>235</v>
      </c>
      <c r="R238" s="122" t="str">
        <f t="shared" si="7"/>
        <v/>
      </c>
    </row>
    <row r="239" spans="8:18" x14ac:dyDescent="0.25">
      <c r="H239" s="129" t="str">
        <f t="shared" si="6"/>
        <v xml:space="preserve">236   </v>
      </c>
      <c r="I239" s="129">
        <v>236</v>
      </c>
      <c r="R239" s="122" t="str">
        <f t="shared" si="7"/>
        <v/>
      </c>
    </row>
    <row r="240" spans="8:18" x14ac:dyDescent="0.25">
      <c r="H240" s="129" t="str">
        <f t="shared" si="6"/>
        <v xml:space="preserve">237   </v>
      </c>
      <c r="I240" s="129">
        <v>237</v>
      </c>
      <c r="R240" s="122" t="str">
        <f t="shared" si="7"/>
        <v/>
      </c>
    </row>
    <row r="241" spans="8:18" x14ac:dyDescent="0.25">
      <c r="H241" s="129" t="str">
        <f t="shared" si="6"/>
        <v xml:space="preserve">238   </v>
      </c>
      <c r="I241" s="129">
        <v>238</v>
      </c>
      <c r="R241" s="122" t="str">
        <f t="shared" si="7"/>
        <v/>
      </c>
    </row>
    <row r="242" spans="8:18" x14ac:dyDescent="0.25">
      <c r="H242" s="129" t="str">
        <f t="shared" si="6"/>
        <v xml:space="preserve">239   </v>
      </c>
      <c r="I242" s="129">
        <v>239</v>
      </c>
      <c r="R242" s="122" t="str">
        <f t="shared" si="7"/>
        <v/>
      </c>
    </row>
    <row r="243" spans="8:18" x14ac:dyDescent="0.25">
      <c r="H243" s="129" t="str">
        <f t="shared" si="6"/>
        <v xml:space="preserve">240   </v>
      </c>
      <c r="I243" s="129">
        <v>240</v>
      </c>
      <c r="R243" s="122" t="str">
        <f t="shared" si="7"/>
        <v/>
      </c>
    </row>
    <row r="244" spans="8:18" x14ac:dyDescent="0.25">
      <c r="H244" s="129" t="str">
        <f t="shared" si="6"/>
        <v xml:space="preserve">241   </v>
      </c>
      <c r="I244" s="129">
        <v>241</v>
      </c>
      <c r="R244" s="122" t="str">
        <f t="shared" si="7"/>
        <v/>
      </c>
    </row>
    <row r="245" spans="8:18" x14ac:dyDescent="0.25">
      <c r="H245" s="129" t="str">
        <f t="shared" si="6"/>
        <v xml:space="preserve">242   </v>
      </c>
      <c r="I245" s="129">
        <v>242</v>
      </c>
      <c r="R245" s="122" t="str">
        <f t="shared" si="7"/>
        <v/>
      </c>
    </row>
    <row r="246" spans="8:18" x14ac:dyDescent="0.25">
      <c r="H246" s="129" t="str">
        <f t="shared" si="6"/>
        <v xml:space="preserve">243   </v>
      </c>
      <c r="I246" s="129">
        <v>243</v>
      </c>
      <c r="R246" s="122" t="str">
        <f t="shared" si="7"/>
        <v/>
      </c>
    </row>
    <row r="247" spans="8:18" x14ac:dyDescent="0.25">
      <c r="H247" s="129" t="str">
        <f t="shared" si="6"/>
        <v xml:space="preserve">244   </v>
      </c>
      <c r="I247" s="129">
        <v>244</v>
      </c>
      <c r="R247" s="122" t="str">
        <f t="shared" si="7"/>
        <v/>
      </c>
    </row>
    <row r="248" spans="8:18" x14ac:dyDescent="0.25">
      <c r="H248" s="129" t="str">
        <f t="shared" si="6"/>
        <v xml:space="preserve">245   </v>
      </c>
      <c r="I248" s="129">
        <v>245</v>
      </c>
      <c r="R248" s="122" t="str">
        <f t="shared" si="7"/>
        <v/>
      </c>
    </row>
    <row r="249" spans="8:18" x14ac:dyDescent="0.25">
      <c r="H249" s="129" t="str">
        <f t="shared" si="6"/>
        <v xml:space="preserve">246   </v>
      </c>
      <c r="I249" s="129">
        <v>246</v>
      </c>
      <c r="R249" s="122" t="str">
        <f t="shared" si="7"/>
        <v/>
      </c>
    </row>
    <row r="250" spans="8:18" x14ac:dyDescent="0.25">
      <c r="H250" s="129" t="str">
        <f t="shared" si="6"/>
        <v xml:space="preserve">247   </v>
      </c>
      <c r="I250" s="129">
        <v>247</v>
      </c>
      <c r="R250" s="122" t="str">
        <f t="shared" si="7"/>
        <v/>
      </c>
    </row>
    <row r="251" spans="8:18" x14ac:dyDescent="0.25">
      <c r="H251" s="129" t="str">
        <f t="shared" si="6"/>
        <v xml:space="preserve">248   </v>
      </c>
      <c r="I251" s="129">
        <v>248</v>
      </c>
      <c r="R251" s="122" t="str">
        <f t="shared" si="7"/>
        <v/>
      </c>
    </row>
    <row r="252" spans="8:18" x14ac:dyDescent="0.25">
      <c r="H252" s="129" t="str">
        <f t="shared" si="6"/>
        <v xml:space="preserve">249   </v>
      </c>
      <c r="I252" s="129">
        <v>249</v>
      </c>
      <c r="R252" s="122" t="str">
        <f t="shared" si="7"/>
        <v/>
      </c>
    </row>
    <row r="253" spans="8:18" x14ac:dyDescent="0.25">
      <c r="H253" s="129" t="str">
        <f t="shared" si="6"/>
        <v xml:space="preserve">250   </v>
      </c>
      <c r="I253" s="129">
        <v>250</v>
      </c>
      <c r="R253" s="122" t="str">
        <f t="shared" si="7"/>
        <v/>
      </c>
    </row>
    <row r="254" spans="8:18" x14ac:dyDescent="0.25">
      <c r="H254" s="129" t="str">
        <f t="shared" si="6"/>
        <v xml:space="preserve">251   </v>
      </c>
      <c r="I254" s="129">
        <v>251</v>
      </c>
      <c r="R254" s="122" t="str">
        <f t="shared" si="7"/>
        <v/>
      </c>
    </row>
    <row r="255" spans="8:18" x14ac:dyDescent="0.25">
      <c r="H255" s="129" t="str">
        <f t="shared" si="6"/>
        <v xml:space="preserve">252   </v>
      </c>
      <c r="I255" s="129">
        <v>252</v>
      </c>
      <c r="R255" s="122" t="str">
        <f t="shared" si="7"/>
        <v/>
      </c>
    </row>
    <row r="256" spans="8:18" x14ac:dyDescent="0.25">
      <c r="H256" s="129" t="str">
        <f t="shared" si="6"/>
        <v xml:space="preserve">253   </v>
      </c>
      <c r="I256" s="129">
        <v>253</v>
      </c>
      <c r="R256" s="122" t="str">
        <f t="shared" si="7"/>
        <v/>
      </c>
    </row>
    <row r="257" spans="8:18" x14ac:dyDescent="0.25">
      <c r="H257" s="129" t="str">
        <f t="shared" si="6"/>
        <v xml:space="preserve">254   </v>
      </c>
      <c r="I257" s="129">
        <v>254</v>
      </c>
      <c r="R257" s="122" t="str">
        <f t="shared" si="7"/>
        <v/>
      </c>
    </row>
    <row r="258" spans="8:18" x14ac:dyDescent="0.25">
      <c r="H258" s="129" t="str">
        <f t="shared" si="6"/>
        <v xml:space="preserve">255   </v>
      </c>
      <c r="I258" s="129">
        <v>255</v>
      </c>
      <c r="R258" s="122" t="str">
        <f t="shared" si="7"/>
        <v/>
      </c>
    </row>
    <row r="259" spans="8:18" x14ac:dyDescent="0.25">
      <c r="H259" s="129" t="str">
        <f t="shared" si="6"/>
        <v xml:space="preserve">256   </v>
      </c>
      <c r="I259" s="129">
        <v>256</v>
      </c>
      <c r="R259" s="122" t="str">
        <f t="shared" si="7"/>
        <v/>
      </c>
    </row>
    <row r="260" spans="8:18" x14ac:dyDescent="0.25">
      <c r="H260" s="129" t="str">
        <f t="shared" si="6"/>
        <v xml:space="preserve">257   </v>
      </c>
      <c r="I260" s="129">
        <v>257</v>
      </c>
      <c r="R260" s="122" t="str">
        <f t="shared" si="7"/>
        <v/>
      </c>
    </row>
    <row r="261" spans="8:18" x14ac:dyDescent="0.25">
      <c r="H261" s="129" t="str">
        <f t="shared" si="6"/>
        <v xml:space="preserve">258   </v>
      </c>
      <c r="I261" s="129">
        <v>258</v>
      </c>
      <c r="R261" s="122" t="str">
        <f t="shared" si="7"/>
        <v/>
      </c>
    </row>
    <row r="262" spans="8:18" x14ac:dyDescent="0.25">
      <c r="H262" s="129" t="str">
        <f t="shared" si="6"/>
        <v xml:space="preserve">259   </v>
      </c>
      <c r="I262" s="129">
        <v>259</v>
      </c>
      <c r="R262" s="122" t="str">
        <f t="shared" si="7"/>
        <v/>
      </c>
    </row>
    <row r="263" spans="8:18" x14ac:dyDescent="0.25">
      <c r="H263" s="129" t="str">
        <f t="shared" ref="H263:H326" si="8">I263&amp;" "&amp;F263&amp;" "&amp;G263&amp;" "&amp;E263</f>
        <v xml:space="preserve">260   </v>
      </c>
      <c r="I263" s="129">
        <v>260</v>
      </c>
      <c r="R263" s="122" t="str">
        <f t="shared" ref="R263:R326" si="9">IF(Q263&lt;&gt;"",LEFT(Q263,3)&amp;"0","")</f>
        <v/>
      </c>
    </row>
    <row r="264" spans="8:18" x14ac:dyDescent="0.25">
      <c r="H264" s="129" t="str">
        <f t="shared" si="8"/>
        <v xml:space="preserve">261   </v>
      </c>
      <c r="I264" s="129">
        <v>261</v>
      </c>
      <c r="R264" s="122" t="str">
        <f t="shared" si="9"/>
        <v/>
      </c>
    </row>
    <row r="265" spans="8:18" x14ac:dyDescent="0.25">
      <c r="H265" s="129" t="str">
        <f t="shared" si="8"/>
        <v xml:space="preserve">262   </v>
      </c>
      <c r="I265" s="129">
        <v>262</v>
      </c>
      <c r="R265" s="122" t="str">
        <f t="shared" si="9"/>
        <v/>
      </c>
    </row>
    <row r="266" spans="8:18" x14ac:dyDescent="0.25">
      <c r="H266" s="129" t="str">
        <f t="shared" si="8"/>
        <v xml:space="preserve">263   </v>
      </c>
      <c r="I266" s="129">
        <v>263</v>
      </c>
      <c r="R266" s="122" t="str">
        <f t="shared" si="9"/>
        <v/>
      </c>
    </row>
    <row r="267" spans="8:18" x14ac:dyDescent="0.25">
      <c r="H267" s="129" t="str">
        <f t="shared" si="8"/>
        <v xml:space="preserve">264   </v>
      </c>
      <c r="I267" s="129">
        <v>264</v>
      </c>
      <c r="R267" s="122" t="str">
        <f t="shared" si="9"/>
        <v/>
      </c>
    </row>
    <row r="268" spans="8:18" x14ac:dyDescent="0.25">
      <c r="H268" s="129" t="str">
        <f t="shared" si="8"/>
        <v xml:space="preserve">265   </v>
      </c>
      <c r="I268" s="129">
        <v>265</v>
      </c>
      <c r="R268" s="122" t="str">
        <f t="shared" si="9"/>
        <v/>
      </c>
    </row>
    <row r="269" spans="8:18" x14ac:dyDescent="0.25">
      <c r="H269" s="129" t="str">
        <f t="shared" si="8"/>
        <v xml:space="preserve">266   </v>
      </c>
      <c r="I269" s="129">
        <v>266</v>
      </c>
      <c r="R269" s="122" t="str">
        <f t="shared" si="9"/>
        <v/>
      </c>
    </row>
    <row r="270" spans="8:18" x14ac:dyDescent="0.25">
      <c r="H270" s="129" t="str">
        <f t="shared" si="8"/>
        <v xml:space="preserve">267   </v>
      </c>
      <c r="I270" s="129">
        <v>267</v>
      </c>
      <c r="R270" s="122" t="str">
        <f t="shared" si="9"/>
        <v/>
      </c>
    </row>
    <row r="271" spans="8:18" x14ac:dyDescent="0.25">
      <c r="H271" s="129" t="str">
        <f t="shared" si="8"/>
        <v xml:space="preserve">268   </v>
      </c>
      <c r="I271" s="129">
        <v>268</v>
      </c>
      <c r="R271" s="122" t="str">
        <f t="shared" si="9"/>
        <v/>
      </c>
    </row>
    <row r="272" spans="8:18" x14ac:dyDescent="0.25">
      <c r="H272" s="129" t="str">
        <f t="shared" si="8"/>
        <v xml:space="preserve">269   </v>
      </c>
      <c r="I272" s="129">
        <v>269</v>
      </c>
      <c r="R272" s="122" t="str">
        <f t="shared" si="9"/>
        <v/>
      </c>
    </row>
    <row r="273" spans="8:18" x14ac:dyDescent="0.25">
      <c r="H273" s="129" t="str">
        <f t="shared" si="8"/>
        <v xml:space="preserve">270   </v>
      </c>
      <c r="I273" s="129">
        <v>270</v>
      </c>
      <c r="R273" s="122" t="str">
        <f t="shared" si="9"/>
        <v/>
      </c>
    </row>
    <row r="274" spans="8:18" x14ac:dyDescent="0.25">
      <c r="H274" s="129" t="str">
        <f t="shared" si="8"/>
        <v xml:space="preserve">271   </v>
      </c>
      <c r="I274" s="129">
        <v>271</v>
      </c>
      <c r="R274" s="122" t="str">
        <f t="shared" si="9"/>
        <v/>
      </c>
    </row>
    <row r="275" spans="8:18" x14ac:dyDescent="0.25">
      <c r="H275" s="129" t="str">
        <f t="shared" si="8"/>
        <v xml:space="preserve">272   </v>
      </c>
      <c r="I275" s="129">
        <v>272</v>
      </c>
      <c r="R275" s="122" t="str">
        <f t="shared" si="9"/>
        <v/>
      </c>
    </row>
    <row r="276" spans="8:18" x14ac:dyDescent="0.25">
      <c r="H276" s="129" t="str">
        <f t="shared" si="8"/>
        <v xml:space="preserve">273   </v>
      </c>
      <c r="I276" s="129">
        <v>273</v>
      </c>
      <c r="R276" s="122" t="str">
        <f t="shared" si="9"/>
        <v/>
      </c>
    </row>
    <row r="277" spans="8:18" x14ac:dyDescent="0.25">
      <c r="H277" s="129" t="str">
        <f t="shared" si="8"/>
        <v xml:space="preserve">274   </v>
      </c>
      <c r="I277" s="129">
        <v>274</v>
      </c>
      <c r="R277" s="122" t="str">
        <f t="shared" si="9"/>
        <v/>
      </c>
    </row>
    <row r="278" spans="8:18" x14ac:dyDescent="0.25">
      <c r="H278" s="129" t="str">
        <f t="shared" si="8"/>
        <v xml:space="preserve">275   </v>
      </c>
      <c r="I278" s="129">
        <v>275</v>
      </c>
      <c r="R278" s="122" t="str">
        <f t="shared" si="9"/>
        <v/>
      </c>
    </row>
    <row r="279" spans="8:18" x14ac:dyDescent="0.25">
      <c r="H279" s="129" t="str">
        <f t="shared" si="8"/>
        <v xml:space="preserve">276   </v>
      </c>
      <c r="I279" s="129">
        <v>276</v>
      </c>
      <c r="R279" s="122" t="str">
        <f t="shared" si="9"/>
        <v/>
      </c>
    </row>
    <row r="280" spans="8:18" x14ac:dyDescent="0.25">
      <c r="H280" s="129" t="str">
        <f t="shared" si="8"/>
        <v xml:space="preserve">277   </v>
      </c>
      <c r="I280" s="129">
        <v>277</v>
      </c>
      <c r="R280" s="122" t="str">
        <f t="shared" si="9"/>
        <v/>
      </c>
    </row>
    <row r="281" spans="8:18" x14ac:dyDescent="0.25">
      <c r="H281" s="129" t="str">
        <f t="shared" si="8"/>
        <v xml:space="preserve">278   </v>
      </c>
      <c r="I281" s="129">
        <v>278</v>
      </c>
      <c r="R281" s="122" t="str">
        <f t="shared" si="9"/>
        <v/>
      </c>
    </row>
    <row r="282" spans="8:18" x14ac:dyDescent="0.25">
      <c r="H282" s="129" t="str">
        <f t="shared" si="8"/>
        <v xml:space="preserve">279   </v>
      </c>
      <c r="I282" s="129">
        <v>279</v>
      </c>
      <c r="R282" s="122" t="str">
        <f t="shared" si="9"/>
        <v/>
      </c>
    </row>
    <row r="283" spans="8:18" x14ac:dyDescent="0.25">
      <c r="H283" s="129" t="str">
        <f t="shared" si="8"/>
        <v xml:space="preserve">280   </v>
      </c>
      <c r="I283" s="129">
        <v>280</v>
      </c>
      <c r="R283" s="122" t="str">
        <f t="shared" si="9"/>
        <v/>
      </c>
    </row>
    <row r="284" spans="8:18" x14ac:dyDescent="0.25">
      <c r="H284" s="129" t="str">
        <f t="shared" si="8"/>
        <v xml:space="preserve">281   </v>
      </c>
      <c r="I284" s="129">
        <v>281</v>
      </c>
      <c r="R284" s="122" t="str">
        <f t="shared" si="9"/>
        <v/>
      </c>
    </row>
    <row r="285" spans="8:18" x14ac:dyDescent="0.25">
      <c r="H285" s="129" t="str">
        <f t="shared" si="8"/>
        <v xml:space="preserve">282   </v>
      </c>
      <c r="I285" s="129">
        <v>282</v>
      </c>
      <c r="R285" s="122" t="str">
        <f t="shared" si="9"/>
        <v/>
      </c>
    </row>
    <row r="286" spans="8:18" x14ac:dyDescent="0.25">
      <c r="H286" s="129" t="str">
        <f t="shared" si="8"/>
        <v xml:space="preserve">283   </v>
      </c>
      <c r="I286" s="129">
        <v>283</v>
      </c>
      <c r="R286" s="122" t="str">
        <f t="shared" si="9"/>
        <v/>
      </c>
    </row>
    <row r="287" spans="8:18" x14ac:dyDescent="0.25">
      <c r="H287" s="129" t="str">
        <f t="shared" si="8"/>
        <v xml:space="preserve">284   </v>
      </c>
      <c r="I287" s="129">
        <v>284</v>
      </c>
      <c r="R287" s="122" t="str">
        <f t="shared" si="9"/>
        <v/>
      </c>
    </row>
    <row r="288" spans="8:18" x14ac:dyDescent="0.25">
      <c r="H288" s="129" t="str">
        <f t="shared" si="8"/>
        <v xml:space="preserve">285   </v>
      </c>
      <c r="I288" s="129">
        <v>285</v>
      </c>
      <c r="R288" s="122" t="str">
        <f t="shared" si="9"/>
        <v/>
      </c>
    </row>
    <row r="289" spans="8:18" x14ac:dyDescent="0.25">
      <c r="H289" s="129" t="str">
        <f t="shared" si="8"/>
        <v xml:space="preserve">286   </v>
      </c>
      <c r="I289" s="129">
        <v>286</v>
      </c>
      <c r="R289" s="122" t="str">
        <f t="shared" si="9"/>
        <v/>
      </c>
    </row>
    <row r="290" spans="8:18" x14ac:dyDescent="0.25">
      <c r="H290" s="129" t="str">
        <f t="shared" si="8"/>
        <v xml:space="preserve">287   </v>
      </c>
      <c r="I290" s="129">
        <v>287</v>
      </c>
      <c r="R290" s="122" t="str">
        <f t="shared" si="9"/>
        <v/>
      </c>
    </row>
    <row r="291" spans="8:18" x14ac:dyDescent="0.25">
      <c r="H291" s="129" t="str">
        <f t="shared" si="8"/>
        <v xml:space="preserve">288   </v>
      </c>
      <c r="I291" s="129">
        <v>288</v>
      </c>
      <c r="R291" s="122" t="str">
        <f t="shared" si="9"/>
        <v/>
      </c>
    </row>
    <row r="292" spans="8:18" x14ac:dyDescent="0.25">
      <c r="H292" s="129" t="str">
        <f t="shared" si="8"/>
        <v xml:space="preserve">289   </v>
      </c>
      <c r="I292" s="129">
        <v>289</v>
      </c>
      <c r="R292" s="122" t="str">
        <f t="shared" si="9"/>
        <v/>
      </c>
    </row>
    <row r="293" spans="8:18" x14ac:dyDescent="0.25">
      <c r="H293" s="129" t="str">
        <f t="shared" si="8"/>
        <v xml:space="preserve">290   </v>
      </c>
      <c r="I293" s="129">
        <v>290</v>
      </c>
      <c r="R293" s="122" t="str">
        <f t="shared" si="9"/>
        <v/>
      </c>
    </row>
    <row r="294" spans="8:18" x14ac:dyDescent="0.25">
      <c r="H294" s="129" t="str">
        <f t="shared" si="8"/>
        <v xml:space="preserve">291   </v>
      </c>
      <c r="I294" s="129">
        <v>291</v>
      </c>
      <c r="R294" s="122" t="str">
        <f t="shared" si="9"/>
        <v/>
      </c>
    </row>
    <row r="295" spans="8:18" x14ac:dyDescent="0.25">
      <c r="H295" s="129" t="str">
        <f t="shared" si="8"/>
        <v xml:space="preserve">292   </v>
      </c>
      <c r="I295" s="129">
        <v>292</v>
      </c>
      <c r="R295" s="122" t="str">
        <f t="shared" si="9"/>
        <v/>
      </c>
    </row>
    <row r="296" spans="8:18" x14ac:dyDescent="0.25">
      <c r="H296" s="129" t="str">
        <f t="shared" si="8"/>
        <v xml:space="preserve">293   </v>
      </c>
      <c r="I296" s="129">
        <v>293</v>
      </c>
      <c r="R296" s="122" t="str">
        <f t="shared" si="9"/>
        <v/>
      </c>
    </row>
    <row r="297" spans="8:18" x14ac:dyDescent="0.25">
      <c r="H297" s="129" t="str">
        <f t="shared" si="8"/>
        <v xml:space="preserve">294   </v>
      </c>
      <c r="I297" s="129">
        <v>294</v>
      </c>
      <c r="R297" s="122" t="str">
        <f t="shared" si="9"/>
        <v/>
      </c>
    </row>
    <row r="298" spans="8:18" x14ac:dyDescent="0.25">
      <c r="H298" s="129" t="str">
        <f t="shared" si="8"/>
        <v xml:space="preserve">295   </v>
      </c>
      <c r="I298" s="129">
        <v>295</v>
      </c>
      <c r="R298" s="122" t="str">
        <f t="shared" si="9"/>
        <v/>
      </c>
    </row>
    <row r="299" spans="8:18" x14ac:dyDescent="0.25">
      <c r="H299" s="129" t="str">
        <f t="shared" si="8"/>
        <v xml:space="preserve">296   </v>
      </c>
      <c r="I299" s="129">
        <v>296</v>
      </c>
      <c r="R299" s="122" t="str">
        <f t="shared" si="9"/>
        <v/>
      </c>
    </row>
    <row r="300" spans="8:18" x14ac:dyDescent="0.25">
      <c r="H300" s="129" t="str">
        <f t="shared" si="8"/>
        <v xml:space="preserve">297   </v>
      </c>
      <c r="I300" s="129">
        <v>297</v>
      </c>
      <c r="R300" s="122" t="str">
        <f t="shared" si="9"/>
        <v/>
      </c>
    </row>
    <row r="301" spans="8:18" x14ac:dyDescent="0.25">
      <c r="H301" s="129" t="str">
        <f t="shared" si="8"/>
        <v xml:space="preserve">298   </v>
      </c>
      <c r="I301" s="129">
        <v>298</v>
      </c>
      <c r="R301" s="122" t="str">
        <f t="shared" si="9"/>
        <v/>
      </c>
    </row>
    <row r="302" spans="8:18" x14ac:dyDescent="0.25">
      <c r="H302" s="129" t="str">
        <f t="shared" si="8"/>
        <v xml:space="preserve">299   </v>
      </c>
      <c r="I302" s="129">
        <v>299</v>
      </c>
      <c r="R302" s="122" t="str">
        <f t="shared" si="9"/>
        <v/>
      </c>
    </row>
    <row r="303" spans="8:18" x14ac:dyDescent="0.25">
      <c r="H303" s="129" t="str">
        <f t="shared" si="8"/>
        <v xml:space="preserve">300   </v>
      </c>
      <c r="I303" s="129">
        <v>300</v>
      </c>
      <c r="R303" s="122" t="str">
        <f t="shared" si="9"/>
        <v/>
      </c>
    </row>
    <row r="304" spans="8:18" x14ac:dyDescent="0.25">
      <c r="H304" s="129" t="str">
        <f t="shared" si="8"/>
        <v xml:space="preserve">301   </v>
      </c>
      <c r="I304" s="129">
        <v>301</v>
      </c>
      <c r="R304" s="122" t="str">
        <f t="shared" si="9"/>
        <v/>
      </c>
    </row>
    <row r="305" spans="8:18" x14ac:dyDescent="0.25">
      <c r="H305" s="129" t="str">
        <f t="shared" si="8"/>
        <v xml:space="preserve">302   </v>
      </c>
      <c r="I305" s="129">
        <v>302</v>
      </c>
      <c r="R305" s="122" t="str">
        <f t="shared" si="9"/>
        <v/>
      </c>
    </row>
    <row r="306" spans="8:18" x14ac:dyDescent="0.25">
      <c r="H306" s="129" t="str">
        <f t="shared" si="8"/>
        <v xml:space="preserve">303   </v>
      </c>
      <c r="I306" s="129">
        <v>303</v>
      </c>
      <c r="R306" s="122" t="str">
        <f t="shared" si="9"/>
        <v/>
      </c>
    </row>
    <row r="307" spans="8:18" x14ac:dyDescent="0.25">
      <c r="H307" s="129" t="str">
        <f t="shared" si="8"/>
        <v xml:space="preserve">304   </v>
      </c>
      <c r="I307" s="129">
        <v>304</v>
      </c>
      <c r="R307" s="122" t="str">
        <f t="shared" si="9"/>
        <v/>
      </c>
    </row>
    <row r="308" spans="8:18" x14ac:dyDescent="0.25">
      <c r="H308" s="129" t="str">
        <f t="shared" si="8"/>
        <v xml:space="preserve">305   </v>
      </c>
      <c r="I308" s="129">
        <v>305</v>
      </c>
      <c r="R308" s="122" t="str">
        <f t="shared" si="9"/>
        <v/>
      </c>
    </row>
    <row r="309" spans="8:18" x14ac:dyDescent="0.25">
      <c r="H309" s="129" t="str">
        <f t="shared" si="8"/>
        <v xml:space="preserve">306   </v>
      </c>
      <c r="I309" s="129">
        <v>306</v>
      </c>
      <c r="R309" s="122" t="str">
        <f t="shared" si="9"/>
        <v/>
      </c>
    </row>
    <row r="310" spans="8:18" x14ac:dyDescent="0.25">
      <c r="H310" s="129" t="str">
        <f t="shared" si="8"/>
        <v xml:space="preserve">307   </v>
      </c>
      <c r="I310" s="129">
        <v>307</v>
      </c>
      <c r="R310" s="122" t="str">
        <f t="shared" si="9"/>
        <v/>
      </c>
    </row>
    <row r="311" spans="8:18" x14ac:dyDescent="0.25">
      <c r="H311" s="129" t="str">
        <f t="shared" si="8"/>
        <v xml:space="preserve">308   </v>
      </c>
      <c r="I311" s="129">
        <v>308</v>
      </c>
      <c r="R311" s="122" t="str">
        <f t="shared" si="9"/>
        <v/>
      </c>
    </row>
    <row r="312" spans="8:18" x14ac:dyDescent="0.25">
      <c r="H312" s="129" t="str">
        <f t="shared" si="8"/>
        <v xml:space="preserve">309   </v>
      </c>
      <c r="I312" s="129">
        <v>309</v>
      </c>
      <c r="R312" s="122" t="str">
        <f t="shared" si="9"/>
        <v/>
      </c>
    </row>
    <row r="313" spans="8:18" x14ac:dyDescent="0.25">
      <c r="H313" s="129" t="str">
        <f t="shared" si="8"/>
        <v xml:space="preserve">310   </v>
      </c>
      <c r="I313" s="129">
        <v>310</v>
      </c>
      <c r="R313" s="122" t="str">
        <f t="shared" si="9"/>
        <v/>
      </c>
    </row>
    <row r="314" spans="8:18" x14ac:dyDescent="0.25">
      <c r="H314" s="129" t="str">
        <f t="shared" si="8"/>
        <v xml:space="preserve">311   </v>
      </c>
      <c r="I314" s="129">
        <v>311</v>
      </c>
      <c r="R314" s="122" t="str">
        <f t="shared" si="9"/>
        <v/>
      </c>
    </row>
    <row r="315" spans="8:18" x14ac:dyDescent="0.25">
      <c r="H315" s="129" t="str">
        <f t="shared" si="8"/>
        <v xml:space="preserve">312   </v>
      </c>
      <c r="I315" s="129">
        <v>312</v>
      </c>
      <c r="R315" s="122" t="str">
        <f t="shared" si="9"/>
        <v/>
      </c>
    </row>
    <row r="316" spans="8:18" x14ac:dyDescent="0.25">
      <c r="H316" s="129" t="str">
        <f t="shared" si="8"/>
        <v xml:space="preserve">313   </v>
      </c>
      <c r="I316" s="129">
        <v>313</v>
      </c>
      <c r="R316" s="122" t="str">
        <f t="shared" si="9"/>
        <v/>
      </c>
    </row>
    <row r="317" spans="8:18" x14ac:dyDescent="0.25">
      <c r="H317" s="129" t="str">
        <f t="shared" si="8"/>
        <v xml:space="preserve">314   </v>
      </c>
      <c r="I317" s="129">
        <v>314</v>
      </c>
      <c r="R317" s="122" t="str">
        <f t="shared" si="9"/>
        <v/>
      </c>
    </row>
    <row r="318" spans="8:18" x14ac:dyDescent="0.25">
      <c r="H318" s="129" t="str">
        <f t="shared" si="8"/>
        <v xml:space="preserve">315   </v>
      </c>
      <c r="I318" s="129">
        <v>315</v>
      </c>
      <c r="R318" s="122" t="str">
        <f t="shared" si="9"/>
        <v/>
      </c>
    </row>
    <row r="319" spans="8:18" x14ac:dyDescent="0.25">
      <c r="H319" s="129" t="str">
        <f t="shared" si="8"/>
        <v xml:space="preserve">316   </v>
      </c>
      <c r="I319" s="129">
        <v>316</v>
      </c>
      <c r="R319" s="122" t="str">
        <f t="shared" si="9"/>
        <v/>
      </c>
    </row>
    <row r="320" spans="8:18" x14ac:dyDescent="0.25">
      <c r="H320" s="129" t="str">
        <f t="shared" si="8"/>
        <v xml:space="preserve">317   </v>
      </c>
      <c r="I320" s="129">
        <v>317</v>
      </c>
      <c r="R320" s="122" t="str">
        <f t="shared" si="9"/>
        <v/>
      </c>
    </row>
    <row r="321" spans="8:18" x14ac:dyDescent="0.25">
      <c r="H321" s="129" t="str">
        <f t="shared" si="8"/>
        <v xml:space="preserve">318   </v>
      </c>
      <c r="I321" s="129">
        <v>318</v>
      </c>
      <c r="R321" s="122" t="str">
        <f t="shared" si="9"/>
        <v/>
      </c>
    </row>
    <row r="322" spans="8:18" x14ac:dyDescent="0.25">
      <c r="H322" s="129" t="str">
        <f t="shared" si="8"/>
        <v xml:space="preserve">319   </v>
      </c>
      <c r="I322" s="129">
        <v>319</v>
      </c>
      <c r="R322" s="122" t="str">
        <f t="shared" si="9"/>
        <v/>
      </c>
    </row>
    <row r="323" spans="8:18" x14ac:dyDescent="0.25">
      <c r="H323" s="129" t="str">
        <f t="shared" si="8"/>
        <v xml:space="preserve">320   </v>
      </c>
      <c r="I323" s="129">
        <v>320</v>
      </c>
      <c r="R323" s="122" t="str">
        <f t="shared" si="9"/>
        <v/>
      </c>
    </row>
    <row r="324" spans="8:18" x14ac:dyDescent="0.25">
      <c r="H324" s="129" t="str">
        <f t="shared" si="8"/>
        <v xml:space="preserve">321   </v>
      </c>
      <c r="I324" s="129">
        <v>321</v>
      </c>
      <c r="R324" s="122" t="str">
        <f t="shared" si="9"/>
        <v/>
      </c>
    </row>
    <row r="325" spans="8:18" x14ac:dyDescent="0.25">
      <c r="H325" s="129" t="str">
        <f t="shared" si="8"/>
        <v xml:space="preserve">322   </v>
      </c>
      <c r="I325" s="129">
        <v>322</v>
      </c>
      <c r="R325" s="122" t="str">
        <f t="shared" si="9"/>
        <v/>
      </c>
    </row>
    <row r="326" spans="8:18" x14ac:dyDescent="0.25">
      <c r="H326" s="129" t="str">
        <f t="shared" si="8"/>
        <v xml:space="preserve">323   </v>
      </c>
      <c r="I326" s="129">
        <v>323</v>
      </c>
      <c r="R326" s="122" t="str">
        <f t="shared" si="9"/>
        <v/>
      </c>
    </row>
    <row r="327" spans="8:18" x14ac:dyDescent="0.25">
      <c r="H327" s="129" t="str">
        <f t="shared" ref="H327:H390" si="10">I327&amp;" "&amp;F327&amp;" "&amp;G327&amp;" "&amp;E327</f>
        <v xml:space="preserve">324   </v>
      </c>
      <c r="I327" s="129">
        <v>324</v>
      </c>
      <c r="R327" s="122" t="str">
        <f t="shared" ref="R327:R390" si="11">IF(Q327&lt;&gt;"",LEFT(Q327,3)&amp;"0","")</f>
        <v/>
      </c>
    </row>
    <row r="328" spans="8:18" x14ac:dyDescent="0.25">
      <c r="H328" s="129" t="str">
        <f t="shared" si="10"/>
        <v xml:space="preserve">325   </v>
      </c>
      <c r="I328" s="129">
        <v>325</v>
      </c>
      <c r="R328" s="122" t="str">
        <f t="shared" si="11"/>
        <v/>
      </c>
    </row>
    <row r="329" spans="8:18" x14ac:dyDescent="0.25">
      <c r="H329" s="129" t="str">
        <f t="shared" si="10"/>
        <v xml:space="preserve">326   </v>
      </c>
      <c r="I329" s="129">
        <v>326</v>
      </c>
      <c r="R329" s="122" t="str">
        <f t="shared" si="11"/>
        <v/>
      </c>
    </row>
    <row r="330" spans="8:18" x14ac:dyDescent="0.25">
      <c r="H330" s="129" t="str">
        <f t="shared" si="10"/>
        <v xml:space="preserve">327   </v>
      </c>
      <c r="I330" s="129">
        <v>327</v>
      </c>
      <c r="R330" s="122" t="str">
        <f t="shared" si="11"/>
        <v/>
      </c>
    </row>
    <row r="331" spans="8:18" x14ac:dyDescent="0.25">
      <c r="H331" s="129" t="str">
        <f t="shared" si="10"/>
        <v xml:space="preserve">328   </v>
      </c>
      <c r="I331" s="129">
        <v>328</v>
      </c>
      <c r="R331" s="122" t="str">
        <f t="shared" si="11"/>
        <v/>
      </c>
    </row>
    <row r="332" spans="8:18" x14ac:dyDescent="0.25">
      <c r="H332" s="129" t="str">
        <f t="shared" si="10"/>
        <v xml:space="preserve">329   </v>
      </c>
      <c r="I332" s="129">
        <v>329</v>
      </c>
      <c r="R332" s="122" t="str">
        <f t="shared" si="11"/>
        <v/>
      </c>
    </row>
    <row r="333" spans="8:18" x14ac:dyDescent="0.25">
      <c r="H333" s="129" t="str">
        <f t="shared" si="10"/>
        <v xml:space="preserve">330   </v>
      </c>
      <c r="I333" s="129">
        <v>330</v>
      </c>
      <c r="R333" s="122" t="str">
        <f t="shared" si="11"/>
        <v/>
      </c>
    </row>
    <row r="334" spans="8:18" x14ac:dyDescent="0.25">
      <c r="H334" s="129" t="str">
        <f t="shared" si="10"/>
        <v xml:space="preserve">331   </v>
      </c>
      <c r="I334" s="129">
        <v>331</v>
      </c>
      <c r="R334" s="122" t="str">
        <f t="shared" si="11"/>
        <v/>
      </c>
    </row>
    <row r="335" spans="8:18" x14ac:dyDescent="0.25">
      <c r="H335" s="129" t="str">
        <f t="shared" si="10"/>
        <v xml:space="preserve">332   </v>
      </c>
      <c r="I335" s="129">
        <v>332</v>
      </c>
      <c r="R335" s="122" t="str">
        <f t="shared" si="11"/>
        <v/>
      </c>
    </row>
    <row r="336" spans="8:18" x14ac:dyDescent="0.25">
      <c r="H336" s="129" t="str">
        <f t="shared" si="10"/>
        <v xml:space="preserve">333   </v>
      </c>
      <c r="I336" s="129">
        <v>333</v>
      </c>
      <c r="R336" s="122" t="str">
        <f t="shared" si="11"/>
        <v/>
      </c>
    </row>
    <row r="337" spans="8:18" x14ac:dyDescent="0.25">
      <c r="H337" s="129" t="str">
        <f t="shared" si="10"/>
        <v xml:space="preserve">334   </v>
      </c>
      <c r="I337" s="129">
        <v>334</v>
      </c>
      <c r="R337" s="122" t="str">
        <f t="shared" si="11"/>
        <v/>
      </c>
    </row>
    <row r="338" spans="8:18" x14ac:dyDescent="0.25">
      <c r="H338" s="129" t="str">
        <f t="shared" si="10"/>
        <v xml:space="preserve">335   </v>
      </c>
      <c r="I338" s="129">
        <v>335</v>
      </c>
      <c r="R338" s="122" t="str">
        <f t="shared" si="11"/>
        <v/>
      </c>
    </row>
    <row r="339" spans="8:18" x14ac:dyDescent="0.25">
      <c r="H339" s="129" t="str">
        <f t="shared" si="10"/>
        <v xml:space="preserve">336   </v>
      </c>
      <c r="I339" s="129">
        <v>336</v>
      </c>
      <c r="R339" s="122" t="str">
        <f t="shared" si="11"/>
        <v/>
      </c>
    </row>
    <row r="340" spans="8:18" x14ac:dyDescent="0.25">
      <c r="H340" s="129" t="str">
        <f t="shared" si="10"/>
        <v xml:space="preserve">337   </v>
      </c>
      <c r="I340" s="129">
        <v>337</v>
      </c>
      <c r="R340" s="122" t="str">
        <f t="shared" si="11"/>
        <v/>
      </c>
    </row>
    <row r="341" spans="8:18" x14ac:dyDescent="0.25">
      <c r="H341" s="129" t="str">
        <f t="shared" si="10"/>
        <v xml:space="preserve">338   </v>
      </c>
      <c r="I341" s="129">
        <v>338</v>
      </c>
      <c r="R341" s="122" t="str">
        <f t="shared" si="11"/>
        <v/>
      </c>
    </row>
    <row r="342" spans="8:18" x14ac:dyDescent="0.25">
      <c r="H342" s="129" t="str">
        <f t="shared" si="10"/>
        <v xml:space="preserve">339   </v>
      </c>
      <c r="I342" s="129">
        <v>339</v>
      </c>
      <c r="R342" s="122" t="str">
        <f t="shared" si="11"/>
        <v/>
      </c>
    </row>
    <row r="343" spans="8:18" x14ac:dyDescent="0.25">
      <c r="H343" s="129" t="str">
        <f t="shared" si="10"/>
        <v xml:space="preserve">340   </v>
      </c>
      <c r="I343" s="129">
        <v>340</v>
      </c>
      <c r="R343" s="122" t="str">
        <f t="shared" si="11"/>
        <v/>
      </c>
    </row>
    <row r="344" spans="8:18" x14ac:dyDescent="0.25">
      <c r="H344" s="129" t="str">
        <f t="shared" si="10"/>
        <v xml:space="preserve">341   </v>
      </c>
      <c r="I344" s="129">
        <v>341</v>
      </c>
      <c r="R344" s="122" t="str">
        <f t="shared" si="11"/>
        <v/>
      </c>
    </row>
    <row r="345" spans="8:18" x14ac:dyDescent="0.25">
      <c r="H345" s="129" t="str">
        <f t="shared" si="10"/>
        <v xml:space="preserve">342   </v>
      </c>
      <c r="I345" s="129">
        <v>342</v>
      </c>
      <c r="R345" s="122" t="str">
        <f t="shared" si="11"/>
        <v/>
      </c>
    </row>
    <row r="346" spans="8:18" x14ac:dyDescent="0.25">
      <c r="H346" s="129" t="str">
        <f t="shared" si="10"/>
        <v xml:space="preserve">343   </v>
      </c>
      <c r="I346" s="129">
        <v>343</v>
      </c>
      <c r="R346" s="122" t="str">
        <f t="shared" si="11"/>
        <v/>
      </c>
    </row>
    <row r="347" spans="8:18" x14ac:dyDescent="0.25">
      <c r="H347" s="129" t="str">
        <f t="shared" si="10"/>
        <v xml:space="preserve">344   </v>
      </c>
      <c r="I347" s="129">
        <v>344</v>
      </c>
      <c r="R347" s="122" t="str">
        <f t="shared" si="11"/>
        <v/>
      </c>
    </row>
    <row r="348" spans="8:18" x14ac:dyDescent="0.25">
      <c r="H348" s="129" t="str">
        <f t="shared" si="10"/>
        <v xml:space="preserve">345   </v>
      </c>
      <c r="I348" s="129">
        <v>345</v>
      </c>
      <c r="R348" s="122" t="str">
        <f t="shared" si="11"/>
        <v/>
      </c>
    </row>
    <row r="349" spans="8:18" x14ac:dyDescent="0.25">
      <c r="H349" s="129" t="str">
        <f t="shared" si="10"/>
        <v xml:space="preserve">346   </v>
      </c>
      <c r="I349" s="129">
        <v>346</v>
      </c>
      <c r="R349" s="122" t="str">
        <f t="shared" si="11"/>
        <v/>
      </c>
    </row>
    <row r="350" spans="8:18" x14ac:dyDescent="0.25">
      <c r="H350" s="129" t="str">
        <f t="shared" si="10"/>
        <v xml:space="preserve">347   </v>
      </c>
      <c r="I350" s="129">
        <v>347</v>
      </c>
      <c r="R350" s="122" t="str">
        <f t="shared" si="11"/>
        <v/>
      </c>
    </row>
    <row r="351" spans="8:18" x14ac:dyDescent="0.25">
      <c r="H351" s="129" t="str">
        <f t="shared" si="10"/>
        <v xml:space="preserve">348   </v>
      </c>
      <c r="I351" s="129">
        <v>348</v>
      </c>
      <c r="R351" s="122" t="str">
        <f t="shared" si="11"/>
        <v/>
      </c>
    </row>
    <row r="352" spans="8:18" x14ac:dyDescent="0.25">
      <c r="H352" s="129" t="str">
        <f t="shared" si="10"/>
        <v xml:space="preserve">349   </v>
      </c>
      <c r="I352" s="129">
        <v>349</v>
      </c>
      <c r="R352" s="122" t="str">
        <f t="shared" si="11"/>
        <v/>
      </c>
    </row>
    <row r="353" spans="8:18" x14ac:dyDescent="0.25">
      <c r="H353" s="129" t="str">
        <f t="shared" si="10"/>
        <v xml:space="preserve">350   </v>
      </c>
      <c r="I353" s="129">
        <v>350</v>
      </c>
      <c r="R353" s="122" t="str">
        <f t="shared" si="11"/>
        <v/>
      </c>
    </row>
    <row r="354" spans="8:18" x14ac:dyDescent="0.25">
      <c r="H354" s="129" t="str">
        <f t="shared" si="10"/>
        <v xml:space="preserve">351   </v>
      </c>
      <c r="I354" s="129">
        <v>351</v>
      </c>
      <c r="R354" s="122" t="str">
        <f t="shared" si="11"/>
        <v/>
      </c>
    </row>
    <row r="355" spans="8:18" x14ac:dyDescent="0.25">
      <c r="H355" s="129" t="str">
        <f t="shared" si="10"/>
        <v xml:space="preserve">352   </v>
      </c>
      <c r="I355" s="129">
        <v>352</v>
      </c>
      <c r="R355" s="122" t="str">
        <f t="shared" si="11"/>
        <v/>
      </c>
    </row>
    <row r="356" spans="8:18" x14ac:dyDescent="0.25">
      <c r="H356" s="129" t="str">
        <f t="shared" si="10"/>
        <v xml:space="preserve">353   </v>
      </c>
      <c r="I356" s="129">
        <v>353</v>
      </c>
      <c r="R356" s="122" t="str">
        <f t="shared" si="11"/>
        <v/>
      </c>
    </row>
    <row r="357" spans="8:18" x14ac:dyDescent="0.25">
      <c r="H357" s="129" t="str">
        <f t="shared" si="10"/>
        <v xml:space="preserve">354   </v>
      </c>
      <c r="I357" s="129">
        <v>354</v>
      </c>
      <c r="R357" s="122" t="str">
        <f t="shared" si="11"/>
        <v/>
      </c>
    </row>
    <row r="358" spans="8:18" x14ac:dyDescent="0.25">
      <c r="H358" s="129" t="str">
        <f t="shared" si="10"/>
        <v xml:space="preserve">355   </v>
      </c>
      <c r="I358" s="129">
        <v>355</v>
      </c>
      <c r="R358" s="122" t="str">
        <f t="shared" si="11"/>
        <v/>
      </c>
    </row>
    <row r="359" spans="8:18" x14ac:dyDescent="0.25">
      <c r="H359" s="129" t="str">
        <f t="shared" si="10"/>
        <v xml:space="preserve">356   </v>
      </c>
      <c r="I359" s="129">
        <v>356</v>
      </c>
      <c r="R359" s="122" t="str">
        <f t="shared" si="11"/>
        <v/>
      </c>
    </row>
    <row r="360" spans="8:18" x14ac:dyDescent="0.25">
      <c r="H360" s="129" t="str">
        <f t="shared" si="10"/>
        <v xml:space="preserve">357   </v>
      </c>
      <c r="I360" s="129">
        <v>357</v>
      </c>
      <c r="R360" s="122" t="str">
        <f t="shared" si="11"/>
        <v/>
      </c>
    </row>
    <row r="361" spans="8:18" x14ac:dyDescent="0.25">
      <c r="H361" s="129" t="str">
        <f t="shared" si="10"/>
        <v xml:space="preserve">358   </v>
      </c>
      <c r="I361" s="129">
        <v>358</v>
      </c>
      <c r="R361" s="122" t="str">
        <f t="shared" si="11"/>
        <v/>
      </c>
    </row>
    <row r="362" spans="8:18" x14ac:dyDescent="0.25">
      <c r="H362" s="129" t="str">
        <f t="shared" si="10"/>
        <v xml:space="preserve">359   </v>
      </c>
      <c r="I362" s="129">
        <v>359</v>
      </c>
      <c r="R362" s="122" t="str">
        <f t="shared" si="11"/>
        <v/>
      </c>
    </row>
    <row r="363" spans="8:18" x14ac:dyDescent="0.25">
      <c r="H363" s="129" t="str">
        <f t="shared" si="10"/>
        <v xml:space="preserve">360   </v>
      </c>
      <c r="I363" s="129">
        <v>360</v>
      </c>
      <c r="R363" s="122" t="str">
        <f t="shared" si="11"/>
        <v/>
      </c>
    </row>
    <row r="364" spans="8:18" x14ac:dyDescent="0.25">
      <c r="H364" s="129" t="str">
        <f t="shared" si="10"/>
        <v xml:space="preserve">361   </v>
      </c>
      <c r="I364" s="129">
        <v>361</v>
      </c>
      <c r="R364" s="122" t="str">
        <f t="shared" si="11"/>
        <v/>
      </c>
    </row>
    <row r="365" spans="8:18" x14ac:dyDescent="0.25">
      <c r="H365" s="129" t="str">
        <f t="shared" si="10"/>
        <v xml:space="preserve">362   </v>
      </c>
      <c r="I365" s="129">
        <v>362</v>
      </c>
      <c r="R365" s="122" t="str">
        <f t="shared" si="11"/>
        <v/>
      </c>
    </row>
    <row r="366" spans="8:18" x14ac:dyDescent="0.25">
      <c r="H366" s="129" t="str">
        <f t="shared" si="10"/>
        <v xml:space="preserve">363   </v>
      </c>
      <c r="I366" s="129">
        <v>363</v>
      </c>
      <c r="R366" s="122" t="str">
        <f t="shared" si="11"/>
        <v/>
      </c>
    </row>
    <row r="367" spans="8:18" x14ac:dyDescent="0.25">
      <c r="H367" s="129" t="str">
        <f t="shared" si="10"/>
        <v xml:space="preserve">364   </v>
      </c>
      <c r="I367" s="129">
        <v>364</v>
      </c>
      <c r="R367" s="122" t="str">
        <f t="shared" si="11"/>
        <v/>
      </c>
    </row>
    <row r="368" spans="8:18" x14ac:dyDescent="0.25">
      <c r="H368" s="129" t="str">
        <f t="shared" si="10"/>
        <v xml:space="preserve">365   </v>
      </c>
      <c r="I368" s="129">
        <v>365</v>
      </c>
      <c r="R368" s="122" t="str">
        <f t="shared" si="11"/>
        <v/>
      </c>
    </row>
    <row r="369" spans="8:18" x14ac:dyDescent="0.25">
      <c r="H369" s="129" t="str">
        <f t="shared" si="10"/>
        <v xml:space="preserve">366   </v>
      </c>
      <c r="I369" s="129">
        <v>366</v>
      </c>
      <c r="R369" s="122" t="str">
        <f t="shared" si="11"/>
        <v/>
      </c>
    </row>
    <row r="370" spans="8:18" x14ac:dyDescent="0.25">
      <c r="H370" s="129" t="str">
        <f t="shared" si="10"/>
        <v xml:space="preserve">367   </v>
      </c>
      <c r="I370" s="129">
        <v>367</v>
      </c>
      <c r="R370" s="122" t="str">
        <f t="shared" si="11"/>
        <v/>
      </c>
    </row>
    <row r="371" spans="8:18" x14ac:dyDescent="0.25">
      <c r="H371" s="129" t="str">
        <f t="shared" si="10"/>
        <v xml:space="preserve">368   </v>
      </c>
      <c r="I371" s="129">
        <v>368</v>
      </c>
      <c r="R371" s="122" t="str">
        <f t="shared" si="11"/>
        <v/>
      </c>
    </row>
    <row r="372" spans="8:18" x14ac:dyDescent="0.25">
      <c r="H372" s="129" t="str">
        <f t="shared" si="10"/>
        <v xml:space="preserve">369   </v>
      </c>
      <c r="I372" s="129">
        <v>369</v>
      </c>
      <c r="R372" s="122" t="str">
        <f t="shared" si="11"/>
        <v/>
      </c>
    </row>
    <row r="373" spans="8:18" x14ac:dyDescent="0.25">
      <c r="H373" s="129" t="str">
        <f t="shared" si="10"/>
        <v xml:space="preserve">370   </v>
      </c>
      <c r="I373" s="129">
        <v>370</v>
      </c>
      <c r="R373" s="122" t="str">
        <f t="shared" si="11"/>
        <v/>
      </c>
    </row>
    <row r="374" spans="8:18" x14ac:dyDescent="0.25">
      <c r="H374" s="129" t="str">
        <f t="shared" si="10"/>
        <v xml:space="preserve">371   </v>
      </c>
      <c r="I374" s="129">
        <v>371</v>
      </c>
      <c r="R374" s="122" t="str">
        <f t="shared" si="11"/>
        <v/>
      </c>
    </row>
    <row r="375" spans="8:18" x14ac:dyDescent="0.25">
      <c r="H375" s="129" t="str">
        <f t="shared" si="10"/>
        <v xml:space="preserve">372   </v>
      </c>
      <c r="I375" s="129">
        <v>372</v>
      </c>
      <c r="R375" s="122" t="str">
        <f t="shared" si="11"/>
        <v/>
      </c>
    </row>
    <row r="376" spans="8:18" x14ac:dyDescent="0.25">
      <c r="H376" s="129" t="str">
        <f t="shared" si="10"/>
        <v xml:space="preserve">373   </v>
      </c>
      <c r="I376" s="129">
        <v>373</v>
      </c>
      <c r="R376" s="122" t="str">
        <f t="shared" si="11"/>
        <v/>
      </c>
    </row>
    <row r="377" spans="8:18" x14ac:dyDescent="0.25">
      <c r="H377" s="129" t="str">
        <f t="shared" si="10"/>
        <v xml:space="preserve">374   </v>
      </c>
      <c r="I377" s="129">
        <v>374</v>
      </c>
      <c r="R377" s="122" t="str">
        <f t="shared" si="11"/>
        <v/>
      </c>
    </row>
    <row r="378" spans="8:18" x14ac:dyDescent="0.25">
      <c r="H378" s="129" t="str">
        <f t="shared" si="10"/>
        <v xml:space="preserve">375   </v>
      </c>
      <c r="I378" s="129">
        <v>375</v>
      </c>
      <c r="R378" s="122" t="str">
        <f t="shared" si="11"/>
        <v/>
      </c>
    </row>
    <row r="379" spans="8:18" x14ac:dyDescent="0.25">
      <c r="H379" s="129" t="str">
        <f t="shared" si="10"/>
        <v xml:space="preserve">376   </v>
      </c>
      <c r="I379" s="129">
        <v>376</v>
      </c>
      <c r="R379" s="122" t="str">
        <f t="shared" si="11"/>
        <v/>
      </c>
    </row>
    <row r="380" spans="8:18" x14ac:dyDescent="0.25">
      <c r="H380" s="129" t="str">
        <f t="shared" si="10"/>
        <v xml:space="preserve">377   </v>
      </c>
      <c r="I380" s="129">
        <v>377</v>
      </c>
      <c r="R380" s="122" t="str">
        <f t="shared" si="11"/>
        <v/>
      </c>
    </row>
    <row r="381" spans="8:18" x14ac:dyDescent="0.25">
      <c r="H381" s="129" t="str">
        <f t="shared" si="10"/>
        <v xml:space="preserve">378   </v>
      </c>
      <c r="I381" s="129">
        <v>378</v>
      </c>
      <c r="R381" s="122" t="str">
        <f t="shared" si="11"/>
        <v/>
      </c>
    </row>
    <row r="382" spans="8:18" x14ac:dyDescent="0.25">
      <c r="H382" s="129" t="str">
        <f t="shared" si="10"/>
        <v xml:space="preserve">379   </v>
      </c>
      <c r="I382" s="129">
        <v>379</v>
      </c>
      <c r="R382" s="122" t="str">
        <f t="shared" si="11"/>
        <v/>
      </c>
    </row>
    <row r="383" spans="8:18" x14ac:dyDescent="0.25">
      <c r="H383" s="129" t="str">
        <f t="shared" si="10"/>
        <v xml:space="preserve">380   </v>
      </c>
      <c r="I383" s="129">
        <v>380</v>
      </c>
      <c r="R383" s="122" t="str">
        <f t="shared" si="11"/>
        <v/>
      </c>
    </row>
    <row r="384" spans="8:18" x14ac:dyDescent="0.25">
      <c r="H384" s="129" t="str">
        <f t="shared" si="10"/>
        <v xml:space="preserve">381   </v>
      </c>
      <c r="I384" s="129">
        <v>381</v>
      </c>
      <c r="R384" s="122" t="str">
        <f t="shared" si="11"/>
        <v/>
      </c>
    </row>
    <row r="385" spans="8:18" x14ac:dyDescent="0.25">
      <c r="H385" s="129" t="str">
        <f t="shared" si="10"/>
        <v xml:space="preserve">382   </v>
      </c>
      <c r="I385" s="129">
        <v>382</v>
      </c>
      <c r="R385" s="122" t="str">
        <f t="shared" si="11"/>
        <v/>
      </c>
    </row>
    <row r="386" spans="8:18" x14ac:dyDescent="0.25">
      <c r="H386" s="129" t="str">
        <f t="shared" si="10"/>
        <v xml:space="preserve">383   </v>
      </c>
      <c r="I386" s="129">
        <v>383</v>
      </c>
      <c r="R386" s="122" t="str">
        <f t="shared" si="11"/>
        <v/>
      </c>
    </row>
    <row r="387" spans="8:18" x14ac:dyDescent="0.25">
      <c r="H387" s="129" t="str">
        <f t="shared" si="10"/>
        <v xml:space="preserve">384   </v>
      </c>
      <c r="I387" s="129">
        <v>384</v>
      </c>
      <c r="R387" s="122" t="str">
        <f t="shared" si="11"/>
        <v/>
      </c>
    </row>
    <row r="388" spans="8:18" x14ac:dyDescent="0.25">
      <c r="H388" s="129" t="str">
        <f t="shared" si="10"/>
        <v xml:space="preserve">385   </v>
      </c>
      <c r="I388" s="129">
        <v>385</v>
      </c>
      <c r="R388" s="122" t="str">
        <f t="shared" si="11"/>
        <v/>
      </c>
    </row>
    <row r="389" spans="8:18" x14ac:dyDescent="0.25">
      <c r="H389" s="129" t="str">
        <f t="shared" si="10"/>
        <v xml:space="preserve">386   </v>
      </c>
      <c r="I389" s="129">
        <v>386</v>
      </c>
      <c r="R389" s="122" t="str">
        <f t="shared" si="11"/>
        <v/>
      </c>
    </row>
    <row r="390" spans="8:18" x14ac:dyDescent="0.25">
      <c r="H390" s="129" t="str">
        <f t="shared" si="10"/>
        <v xml:space="preserve">387   </v>
      </c>
      <c r="I390" s="129">
        <v>387</v>
      </c>
      <c r="R390" s="122" t="str">
        <f t="shared" si="11"/>
        <v/>
      </c>
    </row>
    <row r="391" spans="8:18" x14ac:dyDescent="0.25">
      <c r="H391" s="129" t="str">
        <f t="shared" ref="H391:H454" si="12">I391&amp;" "&amp;F391&amp;" "&amp;G391&amp;" "&amp;E391</f>
        <v xml:space="preserve">388   </v>
      </c>
      <c r="I391" s="129">
        <v>388</v>
      </c>
      <c r="R391" s="122" t="str">
        <f t="shared" ref="R391:R454" si="13">IF(Q391&lt;&gt;"",LEFT(Q391,3)&amp;"0","")</f>
        <v/>
      </c>
    </row>
    <row r="392" spans="8:18" x14ac:dyDescent="0.25">
      <c r="H392" s="129" t="str">
        <f t="shared" si="12"/>
        <v xml:space="preserve">389   </v>
      </c>
      <c r="I392" s="129">
        <v>389</v>
      </c>
      <c r="R392" s="122" t="str">
        <f t="shared" si="13"/>
        <v/>
      </c>
    </row>
    <row r="393" spans="8:18" x14ac:dyDescent="0.25">
      <c r="H393" s="129" t="str">
        <f t="shared" si="12"/>
        <v xml:space="preserve">390   </v>
      </c>
      <c r="I393" s="129">
        <v>390</v>
      </c>
      <c r="R393" s="122" t="str">
        <f t="shared" si="13"/>
        <v/>
      </c>
    </row>
    <row r="394" spans="8:18" x14ac:dyDescent="0.25">
      <c r="H394" s="129" t="str">
        <f t="shared" si="12"/>
        <v xml:space="preserve">391   </v>
      </c>
      <c r="I394" s="129">
        <v>391</v>
      </c>
      <c r="R394" s="122" t="str">
        <f t="shared" si="13"/>
        <v/>
      </c>
    </row>
    <row r="395" spans="8:18" x14ac:dyDescent="0.25">
      <c r="H395" s="129" t="str">
        <f t="shared" si="12"/>
        <v xml:space="preserve">392   </v>
      </c>
      <c r="I395" s="129">
        <v>392</v>
      </c>
      <c r="R395" s="122" t="str">
        <f t="shared" si="13"/>
        <v/>
      </c>
    </row>
    <row r="396" spans="8:18" x14ac:dyDescent="0.25">
      <c r="H396" s="129" t="str">
        <f t="shared" si="12"/>
        <v xml:space="preserve">393   </v>
      </c>
      <c r="I396" s="129">
        <v>393</v>
      </c>
      <c r="R396" s="122" t="str">
        <f t="shared" si="13"/>
        <v/>
      </c>
    </row>
    <row r="397" spans="8:18" x14ac:dyDescent="0.25">
      <c r="H397" s="129" t="str">
        <f t="shared" si="12"/>
        <v xml:space="preserve">394   </v>
      </c>
      <c r="I397" s="129">
        <v>394</v>
      </c>
      <c r="R397" s="122" t="str">
        <f t="shared" si="13"/>
        <v/>
      </c>
    </row>
    <row r="398" spans="8:18" x14ac:dyDescent="0.25">
      <c r="H398" s="129" t="str">
        <f t="shared" si="12"/>
        <v xml:space="preserve">395   </v>
      </c>
      <c r="I398" s="129">
        <v>395</v>
      </c>
      <c r="R398" s="122" t="str">
        <f t="shared" si="13"/>
        <v/>
      </c>
    </row>
    <row r="399" spans="8:18" x14ac:dyDescent="0.25">
      <c r="H399" s="129" t="str">
        <f t="shared" si="12"/>
        <v xml:space="preserve">396   </v>
      </c>
      <c r="I399" s="129">
        <v>396</v>
      </c>
      <c r="R399" s="122" t="str">
        <f t="shared" si="13"/>
        <v/>
      </c>
    </row>
    <row r="400" spans="8:18" x14ac:dyDescent="0.25">
      <c r="H400" s="129" t="str">
        <f t="shared" si="12"/>
        <v xml:space="preserve">397   </v>
      </c>
      <c r="I400" s="129">
        <v>397</v>
      </c>
      <c r="R400" s="122" t="str">
        <f t="shared" si="13"/>
        <v/>
      </c>
    </row>
    <row r="401" spans="8:18" x14ac:dyDescent="0.25">
      <c r="H401" s="129" t="str">
        <f t="shared" si="12"/>
        <v xml:space="preserve">398   </v>
      </c>
      <c r="I401" s="129">
        <v>398</v>
      </c>
      <c r="R401" s="122" t="str">
        <f t="shared" si="13"/>
        <v/>
      </c>
    </row>
    <row r="402" spans="8:18" x14ac:dyDescent="0.25">
      <c r="H402" s="129" t="str">
        <f t="shared" si="12"/>
        <v xml:space="preserve">399   </v>
      </c>
      <c r="I402" s="129">
        <v>399</v>
      </c>
      <c r="R402" s="122" t="str">
        <f t="shared" si="13"/>
        <v/>
      </c>
    </row>
    <row r="403" spans="8:18" x14ac:dyDescent="0.25">
      <c r="H403" s="129" t="str">
        <f t="shared" si="12"/>
        <v xml:space="preserve">400   </v>
      </c>
      <c r="I403" s="129">
        <v>400</v>
      </c>
      <c r="R403" s="122" t="str">
        <f t="shared" si="13"/>
        <v/>
      </c>
    </row>
    <row r="404" spans="8:18" x14ac:dyDescent="0.25">
      <c r="H404" s="129" t="str">
        <f t="shared" si="12"/>
        <v xml:space="preserve">401   </v>
      </c>
      <c r="I404" s="129">
        <v>401</v>
      </c>
      <c r="R404" s="122" t="str">
        <f t="shared" si="13"/>
        <v/>
      </c>
    </row>
    <row r="405" spans="8:18" x14ac:dyDescent="0.25">
      <c r="H405" s="129" t="str">
        <f t="shared" si="12"/>
        <v xml:space="preserve">402   </v>
      </c>
      <c r="I405" s="129">
        <v>402</v>
      </c>
      <c r="R405" s="122" t="str">
        <f t="shared" si="13"/>
        <v/>
      </c>
    </row>
    <row r="406" spans="8:18" x14ac:dyDescent="0.25">
      <c r="H406" s="129" t="str">
        <f t="shared" si="12"/>
        <v xml:space="preserve">403   </v>
      </c>
      <c r="I406" s="129">
        <v>403</v>
      </c>
      <c r="R406" s="122" t="str">
        <f t="shared" si="13"/>
        <v/>
      </c>
    </row>
    <row r="407" spans="8:18" x14ac:dyDescent="0.25">
      <c r="H407" s="129" t="str">
        <f t="shared" si="12"/>
        <v xml:space="preserve">404   </v>
      </c>
      <c r="I407" s="129">
        <v>404</v>
      </c>
      <c r="R407" s="122" t="str">
        <f t="shared" si="13"/>
        <v/>
      </c>
    </row>
    <row r="408" spans="8:18" x14ac:dyDescent="0.25">
      <c r="H408" s="129" t="str">
        <f t="shared" si="12"/>
        <v xml:space="preserve">405   </v>
      </c>
      <c r="I408" s="129">
        <v>405</v>
      </c>
      <c r="R408" s="122" t="str">
        <f t="shared" si="13"/>
        <v/>
      </c>
    </row>
    <row r="409" spans="8:18" x14ac:dyDescent="0.25">
      <c r="H409" s="129" t="str">
        <f t="shared" si="12"/>
        <v xml:space="preserve">406   </v>
      </c>
      <c r="I409" s="129">
        <v>406</v>
      </c>
      <c r="R409" s="122" t="str">
        <f t="shared" si="13"/>
        <v/>
      </c>
    </row>
    <row r="410" spans="8:18" x14ac:dyDescent="0.25">
      <c r="H410" s="129" t="str">
        <f t="shared" si="12"/>
        <v xml:space="preserve">407   </v>
      </c>
      <c r="I410" s="129">
        <v>407</v>
      </c>
      <c r="R410" s="122" t="str">
        <f t="shared" si="13"/>
        <v/>
      </c>
    </row>
    <row r="411" spans="8:18" x14ac:dyDescent="0.25">
      <c r="H411" s="129" t="str">
        <f t="shared" si="12"/>
        <v xml:space="preserve">408   </v>
      </c>
      <c r="I411" s="129">
        <v>408</v>
      </c>
      <c r="R411" s="122" t="str">
        <f t="shared" si="13"/>
        <v/>
      </c>
    </row>
    <row r="412" spans="8:18" x14ac:dyDescent="0.25">
      <c r="H412" s="129" t="str">
        <f t="shared" si="12"/>
        <v xml:space="preserve">409   </v>
      </c>
      <c r="I412" s="129">
        <v>409</v>
      </c>
      <c r="R412" s="122" t="str">
        <f t="shared" si="13"/>
        <v/>
      </c>
    </row>
    <row r="413" spans="8:18" x14ac:dyDescent="0.25">
      <c r="H413" s="129" t="str">
        <f t="shared" si="12"/>
        <v xml:space="preserve">410   </v>
      </c>
      <c r="I413" s="129">
        <v>410</v>
      </c>
      <c r="R413" s="122" t="str">
        <f t="shared" si="13"/>
        <v/>
      </c>
    </row>
    <row r="414" spans="8:18" x14ac:dyDescent="0.25">
      <c r="H414" s="129" t="str">
        <f t="shared" si="12"/>
        <v xml:space="preserve">411   </v>
      </c>
      <c r="I414" s="129">
        <v>411</v>
      </c>
      <c r="R414" s="122" t="str">
        <f t="shared" si="13"/>
        <v/>
      </c>
    </row>
    <row r="415" spans="8:18" x14ac:dyDescent="0.25">
      <c r="H415" s="129" t="str">
        <f t="shared" si="12"/>
        <v xml:space="preserve">412   </v>
      </c>
      <c r="I415" s="129">
        <v>412</v>
      </c>
      <c r="R415" s="122" t="str">
        <f t="shared" si="13"/>
        <v/>
      </c>
    </row>
    <row r="416" spans="8:18" x14ac:dyDescent="0.25">
      <c r="H416" s="129" t="str">
        <f t="shared" si="12"/>
        <v xml:space="preserve">413   </v>
      </c>
      <c r="I416" s="129">
        <v>413</v>
      </c>
      <c r="R416" s="122" t="str">
        <f t="shared" si="13"/>
        <v/>
      </c>
    </row>
    <row r="417" spans="8:18" x14ac:dyDescent="0.25">
      <c r="H417" s="129" t="str">
        <f t="shared" si="12"/>
        <v xml:space="preserve">414   </v>
      </c>
      <c r="I417" s="129">
        <v>414</v>
      </c>
      <c r="R417" s="122" t="str">
        <f t="shared" si="13"/>
        <v/>
      </c>
    </row>
    <row r="418" spans="8:18" x14ac:dyDescent="0.25">
      <c r="H418" s="129" t="str">
        <f t="shared" si="12"/>
        <v xml:space="preserve">415   </v>
      </c>
      <c r="I418" s="129">
        <v>415</v>
      </c>
      <c r="R418" s="122" t="str">
        <f t="shared" si="13"/>
        <v/>
      </c>
    </row>
    <row r="419" spans="8:18" x14ac:dyDescent="0.25">
      <c r="H419" s="129" t="str">
        <f t="shared" si="12"/>
        <v xml:space="preserve">416   </v>
      </c>
      <c r="I419" s="129">
        <v>416</v>
      </c>
      <c r="R419" s="122" t="str">
        <f t="shared" si="13"/>
        <v/>
      </c>
    </row>
    <row r="420" spans="8:18" x14ac:dyDescent="0.25">
      <c r="H420" s="129" t="str">
        <f t="shared" si="12"/>
        <v xml:space="preserve">417   </v>
      </c>
      <c r="I420" s="129">
        <v>417</v>
      </c>
      <c r="R420" s="122" t="str">
        <f t="shared" si="13"/>
        <v/>
      </c>
    </row>
    <row r="421" spans="8:18" x14ac:dyDescent="0.25">
      <c r="H421" s="129" t="str">
        <f t="shared" si="12"/>
        <v xml:space="preserve">418   </v>
      </c>
      <c r="I421" s="129">
        <v>418</v>
      </c>
      <c r="R421" s="122" t="str">
        <f t="shared" si="13"/>
        <v/>
      </c>
    </row>
    <row r="422" spans="8:18" x14ac:dyDescent="0.25">
      <c r="H422" s="129" t="str">
        <f t="shared" si="12"/>
        <v xml:space="preserve">419   </v>
      </c>
      <c r="I422" s="129">
        <v>419</v>
      </c>
      <c r="R422" s="122" t="str">
        <f t="shared" si="13"/>
        <v/>
      </c>
    </row>
    <row r="423" spans="8:18" x14ac:dyDescent="0.25">
      <c r="H423" s="129" t="str">
        <f t="shared" si="12"/>
        <v xml:space="preserve">420   </v>
      </c>
      <c r="I423" s="129">
        <v>420</v>
      </c>
      <c r="R423" s="122" t="str">
        <f t="shared" si="13"/>
        <v/>
      </c>
    </row>
    <row r="424" spans="8:18" x14ac:dyDescent="0.25">
      <c r="H424" s="129" t="str">
        <f t="shared" si="12"/>
        <v xml:space="preserve">421   </v>
      </c>
      <c r="I424" s="129">
        <v>421</v>
      </c>
      <c r="R424" s="122" t="str">
        <f t="shared" si="13"/>
        <v/>
      </c>
    </row>
    <row r="425" spans="8:18" x14ac:dyDescent="0.25">
      <c r="H425" s="129" t="str">
        <f t="shared" si="12"/>
        <v xml:space="preserve">422   </v>
      </c>
      <c r="I425" s="129">
        <v>422</v>
      </c>
      <c r="R425" s="122" t="str">
        <f t="shared" si="13"/>
        <v/>
      </c>
    </row>
    <row r="426" spans="8:18" x14ac:dyDescent="0.25">
      <c r="H426" s="129" t="str">
        <f t="shared" si="12"/>
        <v xml:space="preserve">423   </v>
      </c>
      <c r="I426" s="129">
        <v>423</v>
      </c>
      <c r="R426" s="122" t="str">
        <f t="shared" si="13"/>
        <v/>
      </c>
    </row>
    <row r="427" spans="8:18" x14ac:dyDescent="0.25">
      <c r="H427" s="129" t="str">
        <f t="shared" si="12"/>
        <v xml:space="preserve">424   </v>
      </c>
      <c r="I427" s="129">
        <v>424</v>
      </c>
      <c r="R427" s="122" t="str">
        <f t="shared" si="13"/>
        <v/>
      </c>
    </row>
    <row r="428" spans="8:18" x14ac:dyDescent="0.25">
      <c r="H428" s="129" t="str">
        <f t="shared" si="12"/>
        <v xml:space="preserve">425   </v>
      </c>
      <c r="I428" s="129">
        <v>425</v>
      </c>
      <c r="R428" s="122" t="str">
        <f t="shared" si="13"/>
        <v/>
      </c>
    </row>
    <row r="429" spans="8:18" x14ac:dyDescent="0.25">
      <c r="H429" s="129" t="str">
        <f t="shared" si="12"/>
        <v xml:space="preserve">426   </v>
      </c>
      <c r="I429" s="129">
        <v>426</v>
      </c>
      <c r="R429" s="122" t="str">
        <f t="shared" si="13"/>
        <v/>
      </c>
    </row>
    <row r="430" spans="8:18" x14ac:dyDescent="0.25">
      <c r="H430" s="129" t="str">
        <f t="shared" si="12"/>
        <v xml:space="preserve">427   </v>
      </c>
      <c r="I430" s="129">
        <v>427</v>
      </c>
      <c r="R430" s="122" t="str">
        <f t="shared" si="13"/>
        <v/>
      </c>
    </row>
    <row r="431" spans="8:18" x14ac:dyDescent="0.25">
      <c r="H431" s="129" t="str">
        <f t="shared" si="12"/>
        <v xml:space="preserve">428   </v>
      </c>
      <c r="I431" s="129">
        <v>428</v>
      </c>
      <c r="R431" s="122" t="str">
        <f t="shared" si="13"/>
        <v/>
      </c>
    </row>
    <row r="432" spans="8:18" x14ac:dyDescent="0.25">
      <c r="H432" s="129" t="str">
        <f t="shared" si="12"/>
        <v xml:space="preserve">429   </v>
      </c>
      <c r="I432" s="129">
        <v>429</v>
      </c>
      <c r="R432" s="122" t="str">
        <f t="shared" si="13"/>
        <v/>
      </c>
    </row>
    <row r="433" spans="8:18" x14ac:dyDescent="0.25">
      <c r="H433" s="129" t="str">
        <f t="shared" si="12"/>
        <v xml:space="preserve">430   </v>
      </c>
      <c r="I433" s="129">
        <v>430</v>
      </c>
      <c r="R433" s="122" t="str">
        <f t="shared" si="13"/>
        <v/>
      </c>
    </row>
    <row r="434" spans="8:18" x14ac:dyDescent="0.25">
      <c r="H434" s="129" t="str">
        <f t="shared" si="12"/>
        <v xml:space="preserve">431   </v>
      </c>
      <c r="I434" s="129">
        <v>431</v>
      </c>
      <c r="R434" s="122" t="str">
        <f t="shared" si="13"/>
        <v/>
      </c>
    </row>
    <row r="435" spans="8:18" x14ac:dyDescent="0.25">
      <c r="H435" s="129" t="str">
        <f t="shared" si="12"/>
        <v xml:space="preserve">432   </v>
      </c>
      <c r="I435" s="129">
        <v>432</v>
      </c>
      <c r="R435" s="122" t="str">
        <f t="shared" si="13"/>
        <v/>
      </c>
    </row>
    <row r="436" spans="8:18" x14ac:dyDescent="0.25">
      <c r="H436" s="129" t="str">
        <f t="shared" si="12"/>
        <v xml:space="preserve">433   </v>
      </c>
      <c r="I436" s="129">
        <v>433</v>
      </c>
      <c r="R436" s="122" t="str">
        <f t="shared" si="13"/>
        <v/>
      </c>
    </row>
    <row r="437" spans="8:18" x14ac:dyDescent="0.25">
      <c r="H437" s="129" t="str">
        <f t="shared" si="12"/>
        <v xml:space="preserve">434   </v>
      </c>
      <c r="I437" s="129">
        <v>434</v>
      </c>
      <c r="R437" s="122" t="str">
        <f t="shared" si="13"/>
        <v/>
      </c>
    </row>
    <row r="438" spans="8:18" x14ac:dyDescent="0.25">
      <c r="H438" s="129" t="str">
        <f t="shared" si="12"/>
        <v xml:space="preserve">435   </v>
      </c>
      <c r="I438" s="129">
        <v>435</v>
      </c>
      <c r="R438" s="122" t="str">
        <f t="shared" si="13"/>
        <v/>
      </c>
    </row>
    <row r="439" spans="8:18" x14ac:dyDescent="0.25">
      <c r="H439" s="129" t="str">
        <f t="shared" si="12"/>
        <v xml:space="preserve">436   </v>
      </c>
      <c r="I439" s="129">
        <v>436</v>
      </c>
      <c r="R439" s="122" t="str">
        <f t="shared" si="13"/>
        <v/>
      </c>
    </row>
    <row r="440" spans="8:18" x14ac:dyDescent="0.25">
      <c r="H440" s="129" t="str">
        <f t="shared" si="12"/>
        <v xml:space="preserve">437   </v>
      </c>
      <c r="I440" s="129">
        <v>437</v>
      </c>
      <c r="R440" s="122" t="str">
        <f t="shared" si="13"/>
        <v/>
      </c>
    </row>
    <row r="441" spans="8:18" x14ac:dyDescent="0.25">
      <c r="H441" s="129" t="str">
        <f t="shared" si="12"/>
        <v xml:space="preserve">438   </v>
      </c>
      <c r="I441" s="129">
        <v>438</v>
      </c>
      <c r="R441" s="122" t="str">
        <f t="shared" si="13"/>
        <v/>
      </c>
    </row>
    <row r="442" spans="8:18" x14ac:dyDescent="0.25">
      <c r="H442" s="129" t="str">
        <f t="shared" si="12"/>
        <v xml:space="preserve">439   </v>
      </c>
      <c r="I442" s="129">
        <v>439</v>
      </c>
      <c r="R442" s="122" t="str">
        <f t="shared" si="13"/>
        <v/>
      </c>
    </row>
    <row r="443" spans="8:18" x14ac:dyDescent="0.25">
      <c r="H443" s="129" t="str">
        <f t="shared" si="12"/>
        <v xml:space="preserve">440   </v>
      </c>
      <c r="I443" s="129">
        <v>440</v>
      </c>
      <c r="R443" s="122" t="str">
        <f t="shared" si="13"/>
        <v/>
      </c>
    </row>
    <row r="444" spans="8:18" x14ac:dyDescent="0.25">
      <c r="H444" s="129" t="str">
        <f t="shared" si="12"/>
        <v xml:space="preserve">441   </v>
      </c>
      <c r="I444" s="129">
        <v>441</v>
      </c>
      <c r="R444" s="122" t="str">
        <f t="shared" si="13"/>
        <v/>
      </c>
    </row>
    <row r="445" spans="8:18" x14ac:dyDescent="0.25">
      <c r="H445" s="129" t="str">
        <f t="shared" si="12"/>
        <v xml:space="preserve">442   </v>
      </c>
      <c r="I445" s="129">
        <v>442</v>
      </c>
      <c r="R445" s="122" t="str">
        <f t="shared" si="13"/>
        <v/>
      </c>
    </row>
    <row r="446" spans="8:18" x14ac:dyDescent="0.25">
      <c r="H446" s="129" t="str">
        <f t="shared" si="12"/>
        <v xml:space="preserve">443   </v>
      </c>
      <c r="I446" s="129">
        <v>443</v>
      </c>
      <c r="R446" s="122" t="str">
        <f t="shared" si="13"/>
        <v/>
      </c>
    </row>
    <row r="447" spans="8:18" x14ac:dyDescent="0.25">
      <c r="H447" s="129" t="str">
        <f t="shared" si="12"/>
        <v xml:space="preserve">444   </v>
      </c>
      <c r="I447" s="129">
        <v>444</v>
      </c>
      <c r="R447" s="122" t="str">
        <f t="shared" si="13"/>
        <v/>
      </c>
    </row>
    <row r="448" spans="8:18" x14ac:dyDescent="0.25">
      <c r="H448" s="129" t="str">
        <f t="shared" si="12"/>
        <v xml:space="preserve">445   </v>
      </c>
      <c r="I448" s="129">
        <v>445</v>
      </c>
      <c r="R448" s="122" t="str">
        <f t="shared" si="13"/>
        <v/>
      </c>
    </row>
    <row r="449" spans="8:18" x14ac:dyDescent="0.25">
      <c r="H449" s="129" t="str">
        <f t="shared" si="12"/>
        <v xml:space="preserve">446   </v>
      </c>
      <c r="I449" s="129">
        <v>446</v>
      </c>
      <c r="R449" s="122" t="str">
        <f t="shared" si="13"/>
        <v/>
      </c>
    </row>
    <row r="450" spans="8:18" x14ac:dyDescent="0.25">
      <c r="H450" s="129" t="str">
        <f t="shared" si="12"/>
        <v xml:space="preserve">447   </v>
      </c>
      <c r="I450" s="129">
        <v>447</v>
      </c>
      <c r="R450" s="122" t="str">
        <f t="shared" si="13"/>
        <v/>
      </c>
    </row>
    <row r="451" spans="8:18" x14ac:dyDescent="0.25">
      <c r="H451" s="129" t="str">
        <f t="shared" si="12"/>
        <v xml:space="preserve">448   </v>
      </c>
      <c r="I451" s="129">
        <v>448</v>
      </c>
      <c r="R451" s="122" t="str">
        <f t="shared" si="13"/>
        <v/>
      </c>
    </row>
    <row r="452" spans="8:18" x14ac:dyDescent="0.25">
      <c r="H452" s="129" t="str">
        <f t="shared" si="12"/>
        <v xml:space="preserve">449   </v>
      </c>
      <c r="I452" s="129">
        <v>449</v>
      </c>
      <c r="R452" s="122" t="str">
        <f t="shared" si="13"/>
        <v/>
      </c>
    </row>
    <row r="453" spans="8:18" x14ac:dyDescent="0.25">
      <c r="H453" s="129" t="str">
        <f t="shared" si="12"/>
        <v xml:space="preserve">450   </v>
      </c>
      <c r="I453" s="129">
        <v>450</v>
      </c>
      <c r="R453" s="122" t="str">
        <f t="shared" si="13"/>
        <v/>
      </c>
    </row>
    <row r="454" spans="8:18" x14ac:dyDescent="0.25">
      <c r="H454" s="129" t="str">
        <f t="shared" si="12"/>
        <v xml:space="preserve">451   </v>
      </c>
      <c r="I454" s="129">
        <v>451</v>
      </c>
      <c r="R454" s="122" t="str">
        <f t="shared" si="13"/>
        <v/>
      </c>
    </row>
    <row r="455" spans="8:18" x14ac:dyDescent="0.25">
      <c r="H455" s="129" t="str">
        <f t="shared" ref="H455:H518" si="14">I455&amp;" "&amp;F455&amp;" "&amp;G455&amp;" "&amp;E455</f>
        <v xml:space="preserve">452   </v>
      </c>
      <c r="I455" s="129">
        <v>452</v>
      </c>
      <c r="R455" s="122" t="str">
        <f t="shared" ref="R455:R518" si="15">IF(Q455&lt;&gt;"",LEFT(Q455,3)&amp;"0","")</f>
        <v/>
      </c>
    </row>
    <row r="456" spans="8:18" x14ac:dyDescent="0.25">
      <c r="H456" s="129" t="str">
        <f t="shared" si="14"/>
        <v xml:space="preserve">453   </v>
      </c>
      <c r="I456" s="129">
        <v>453</v>
      </c>
      <c r="R456" s="122" t="str">
        <f t="shared" si="15"/>
        <v/>
      </c>
    </row>
    <row r="457" spans="8:18" x14ac:dyDescent="0.25">
      <c r="H457" s="129" t="str">
        <f t="shared" si="14"/>
        <v xml:space="preserve">454   </v>
      </c>
      <c r="I457" s="129">
        <v>454</v>
      </c>
      <c r="R457" s="122" t="str">
        <f t="shared" si="15"/>
        <v/>
      </c>
    </row>
    <row r="458" spans="8:18" x14ac:dyDescent="0.25">
      <c r="H458" s="129" t="str">
        <f t="shared" si="14"/>
        <v xml:space="preserve">455   </v>
      </c>
      <c r="I458" s="129">
        <v>455</v>
      </c>
      <c r="R458" s="122" t="str">
        <f t="shared" si="15"/>
        <v/>
      </c>
    </row>
    <row r="459" spans="8:18" x14ac:dyDescent="0.25">
      <c r="H459" s="129" t="str">
        <f t="shared" si="14"/>
        <v xml:space="preserve">456   </v>
      </c>
      <c r="I459" s="129">
        <v>456</v>
      </c>
      <c r="R459" s="122" t="str">
        <f t="shared" si="15"/>
        <v/>
      </c>
    </row>
    <row r="460" spans="8:18" x14ac:dyDescent="0.25">
      <c r="H460" s="129" t="str">
        <f t="shared" si="14"/>
        <v xml:space="preserve">457   </v>
      </c>
      <c r="I460" s="129">
        <v>457</v>
      </c>
      <c r="R460" s="122" t="str">
        <f t="shared" si="15"/>
        <v/>
      </c>
    </row>
    <row r="461" spans="8:18" x14ac:dyDescent="0.25">
      <c r="H461" s="129" t="str">
        <f t="shared" si="14"/>
        <v xml:space="preserve">458   </v>
      </c>
      <c r="I461" s="129">
        <v>458</v>
      </c>
      <c r="R461" s="122" t="str">
        <f t="shared" si="15"/>
        <v/>
      </c>
    </row>
    <row r="462" spans="8:18" x14ac:dyDescent="0.25">
      <c r="H462" s="129" t="str">
        <f t="shared" si="14"/>
        <v xml:space="preserve">459   </v>
      </c>
      <c r="I462" s="129">
        <v>459</v>
      </c>
      <c r="R462" s="122" t="str">
        <f t="shared" si="15"/>
        <v/>
      </c>
    </row>
    <row r="463" spans="8:18" x14ac:dyDescent="0.25">
      <c r="H463" s="129" t="str">
        <f t="shared" si="14"/>
        <v xml:space="preserve">460   </v>
      </c>
      <c r="I463" s="129">
        <v>460</v>
      </c>
      <c r="R463" s="122" t="str">
        <f t="shared" si="15"/>
        <v/>
      </c>
    </row>
    <row r="464" spans="8:18" x14ac:dyDescent="0.25">
      <c r="H464" s="129" t="str">
        <f t="shared" si="14"/>
        <v xml:space="preserve">461   </v>
      </c>
      <c r="I464" s="129">
        <v>461</v>
      </c>
      <c r="R464" s="122" t="str">
        <f t="shared" si="15"/>
        <v/>
      </c>
    </row>
    <row r="465" spans="8:18" x14ac:dyDescent="0.25">
      <c r="H465" s="129" t="str">
        <f t="shared" si="14"/>
        <v xml:space="preserve">462   </v>
      </c>
      <c r="I465" s="129">
        <v>462</v>
      </c>
      <c r="R465" s="122" t="str">
        <f t="shared" si="15"/>
        <v/>
      </c>
    </row>
    <row r="466" spans="8:18" x14ac:dyDescent="0.25">
      <c r="H466" s="129" t="str">
        <f t="shared" si="14"/>
        <v xml:space="preserve">463   </v>
      </c>
      <c r="I466" s="129">
        <v>463</v>
      </c>
      <c r="R466" s="122" t="str">
        <f t="shared" si="15"/>
        <v/>
      </c>
    </row>
    <row r="467" spans="8:18" x14ac:dyDescent="0.25">
      <c r="H467" s="129" t="str">
        <f t="shared" si="14"/>
        <v xml:space="preserve">464   </v>
      </c>
      <c r="I467" s="129">
        <v>464</v>
      </c>
      <c r="R467" s="122" t="str">
        <f t="shared" si="15"/>
        <v/>
      </c>
    </row>
    <row r="468" spans="8:18" x14ac:dyDescent="0.25">
      <c r="H468" s="129" t="str">
        <f t="shared" si="14"/>
        <v xml:space="preserve">465   </v>
      </c>
      <c r="I468" s="129">
        <v>465</v>
      </c>
      <c r="R468" s="122" t="str">
        <f t="shared" si="15"/>
        <v/>
      </c>
    </row>
    <row r="469" spans="8:18" x14ac:dyDescent="0.25">
      <c r="H469" s="129" t="str">
        <f t="shared" si="14"/>
        <v xml:space="preserve">466   </v>
      </c>
      <c r="I469" s="129">
        <v>466</v>
      </c>
      <c r="R469" s="122" t="str">
        <f t="shared" si="15"/>
        <v/>
      </c>
    </row>
    <row r="470" spans="8:18" x14ac:dyDescent="0.25">
      <c r="H470" s="129" t="str">
        <f t="shared" si="14"/>
        <v xml:space="preserve">467   </v>
      </c>
      <c r="I470" s="129">
        <v>467</v>
      </c>
      <c r="R470" s="122" t="str">
        <f t="shared" si="15"/>
        <v/>
      </c>
    </row>
    <row r="471" spans="8:18" x14ac:dyDescent="0.25">
      <c r="H471" s="129" t="str">
        <f t="shared" si="14"/>
        <v xml:space="preserve">468   </v>
      </c>
      <c r="I471" s="129">
        <v>468</v>
      </c>
      <c r="R471" s="122" t="str">
        <f t="shared" si="15"/>
        <v/>
      </c>
    </row>
    <row r="472" spans="8:18" x14ac:dyDescent="0.25">
      <c r="H472" s="129" t="str">
        <f t="shared" si="14"/>
        <v xml:space="preserve">469   </v>
      </c>
      <c r="I472" s="129">
        <v>469</v>
      </c>
      <c r="R472" s="122" t="str">
        <f t="shared" si="15"/>
        <v/>
      </c>
    </row>
    <row r="473" spans="8:18" x14ac:dyDescent="0.25">
      <c r="H473" s="129" t="str">
        <f t="shared" si="14"/>
        <v xml:space="preserve">470   </v>
      </c>
      <c r="I473" s="129">
        <v>470</v>
      </c>
      <c r="R473" s="122" t="str">
        <f t="shared" si="15"/>
        <v/>
      </c>
    </row>
    <row r="474" spans="8:18" x14ac:dyDescent="0.25">
      <c r="H474" s="129" t="str">
        <f t="shared" si="14"/>
        <v xml:space="preserve">471   </v>
      </c>
      <c r="I474" s="129">
        <v>471</v>
      </c>
      <c r="R474" s="122" t="str">
        <f t="shared" si="15"/>
        <v/>
      </c>
    </row>
    <row r="475" spans="8:18" x14ac:dyDescent="0.25">
      <c r="H475" s="129" t="str">
        <f t="shared" si="14"/>
        <v xml:space="preserve">472   </v>
      </c>
      <c r="I475" s="129">
        <v>472</v>
      </c>
      <c r="R475" s="122" t="str">
        <f t="shared" si="15"/>
        <v/>
      </c>
    </row>
    <row r="476" spans="8:18" x14ac:dyDescent="0.25">
      <c r="H476" s="129" t="str">
        <f t="shared" si="14"/>
        <v xml:space="preserve">473   </v>
      </c>
      <c r="I476" s="129">
        <v>473</v>
      </c>
      <c r="R476" s="122" t="str">
        <f t="shared" si="15"/>
        <v/>
      </c>
    </row>
    <row r="477" spans="8:18" x14ac:dyDescent="0.25">
      <c r="H477" s="129" t="str">
        <f t="shared" si="14"/>
        <v xml:space="preserve">474   </v>
      </c>
      <c r="I477" s="129">
        <v>474</v>
      </c>
      <c r="R477" s="122" t="str">
        <f t="shared" si="15"/>
        <v/>
      </c>
    </row>
    <row r="478" spans="8:18" x14ac:dyDescent="0.25">
      <c r="H478" s="129" t="str">
        <f t="shared" si="14"/>
        <v xml:space="preserve">475   </v>
      </c>
      <c r="I478" s="129">
        <v>475</v>
      </c>
      <c r="R478" s="122" t="str">
        <f t="shared" si="15"/>
        <v/>
      </c>
    </row>
    <row r="479" spans="8:18" x14ac:dyDescent="0.25">
      <c r="H479" s="129" t="str">
        <f t="shared" si="14"/>
        <v xml:space="preserve">476   </v>
      </c>
      <c r="I479" s="129">
        <v>476</v>
      </c>
      <c r="R479" s="122" t="str">
        <f t="shared" si="15"/>
        <v/>
      </c>
    </row>
    <row r="480" spans="8:18" x14ac:dyDescent="0.25">
      <c r="H480" s="129" t="str">
        <f t="shared" si="14"/>
        <v xml:space="preserve">477   </v>
      </c>
      <c r="I480" s="129">
        <v>477</v>
      </c>
      <c r="R480" s="122" t="str">
        <f t="shared" si="15"/>
        <v/>
      </c>
    </row>
    <row r="481" spans="8:18" x14ac:dyDescent="0.25">
      <c r="H481" s="129" t="str">
        <f t="shared" si="14"/>
        <v xml:space="preserve">478   </v>
      </c>
      <c r="I481" s="129">
        <v>478</v>
      </c>
      <c r="R481" s="122" t="str">
        <f t="shared" si="15"/>
        <v/>
      </c>
    </row>
    <row r="482" spans="8:18" x14ac:dyDescent="0.25">
      <c r="H482" s="129" t="str">
        <f t="shared" si="14"/>
        <v xml:space="preserve">479   </v>
      </c>
      <c r="I482" s="129">
        <v>479</v>
      </c>
      <c r="R482" s="122" t="str">
        <f t="shared" si="15"/>
        <v/>
      </c>
    </row>
    <row r="483" spans="8:18" x14ac:dyDescent="0.25">
      <c r="H483" s="129" t="str">
        <f t="shared" si="14"/>
        <v xml:space="preserve">480   </v>
      </c>
      <c r="I483" s="129">
        <v>480</v>
      </c>
      <c r="R483" s="122" t="str">
        <f t="shared" si="15"/>
        <v/>
      </c>
    </row>
    <row r="484" spans="8:18" x14ac:dyDescent="0.25">
      <c r="H484" s="129" t="str">
        <f t="shared" si="14"/>
        <v xml:space="preserve">481   </v>
      </c>
      <c r="I484" s="129">
        <v>481</v>
      </c>
      <c r="R484" s="122" t="str">
        <f t="shared" si="15"/>
        <v/>
      </c>
    </row>
    <row r="485" spans="8:18" x14ac:dyDescent="0.25">
      <c r="H485" s="129" t="str">
        <f t="shared" si="14"/>
        <v xml:space="preserve">482   </v>
      </c>
      <c r="I485" s="129">
        <v>482</v>
      </c>
      <c r="R485" s="122" t="str">
        <f t="shared" si="15"/>
        <v/>
      </c>
    </row>
    <row r="486" spans="8:18" x14ac:dyDescent="0.25">
      <c r="H486" s="129" t="str">
        <f t="shared" si="14"/>
        <v xml:space="preserve">483   </v>
      </c>
      <c r="I486" s="129">
        <v>483</v>
      </c>
      <c r="R486" s="122" t="str">
        <f t="shared" si="15"/>
        <v/>
      </c>
    </row>
    <row r="487" spans="8:18" x14ac:dyDescent="0.25">
      <c r="H487" s="129" t="str">
        <f t="shared" si="14"/>
        <v xml:space="preserve">484   </v>
      </c>
      <c r="I487" s="129">
        <v>484</v>
      </c>
      <c r="R487" s="122" t="str">
        <f t="shared" si="15"/>
        <v/>
      </c>
    </row>
    <row r="488" spans="8:18" x14ac:dyDescent="0.25">
      <c r="H488" s="129" t="str">
        <f t="shared" si="14"/>
        <v xml:space="preserve">485   </v>
      </c>
      <c r="I488" s="129">
        <v>485</v>
      </c>
      <c r="R488" s="122" t="str">
        <f t="shared" si="15"/>
        <v/>
      </c>
    </row>
    <row r="489" spans="8:18" x14ac:dyDescent="0.25">
      <c r="H489" s="129" t="str">
        <f t="shared" si="14"/>
        <v xml:space="preserve">486   </v>
      </c>
      <c r="I489" s="129">
        <v>486</v>
      </c>
      <c r="R489" s="122" t="str">
        <f t="shared" si="15"/>
        <v/>
      </c>
    </row>
    <row r="490" spans="8:18" x14ac:dyDescent="0.25">
      <c r="H490" s="129" t="str">
        <f t="shared" si="14"/>
        <v xml:space="preserve">487   </v>
      </c>
      <c r="I490" s="129">
        <v>487</v>
      </c>
      <c r="R490" s="122" t="str">
        <f t="shared" si="15"/>
        <v/>
      </c>
    </row>
    <row r="491" spans="8:18" x14ac:dyDescent="0.25">
      <c r="H491" s="129" t="str">
        <f t="shared" si="14"/>
        <v xml:space="preserve">488   </v>
      </c>
      <c r="I491" s="129">
        <v>488</v>
      </c>
      <c r="R491" s="122" t="str">
        <f t="shared" si="15"/>
        <v/>
      </c>
    </row>
    <row r="492" spans="8:18" x14ac:dyDescent="0.25">
      <c r="H492" s="129" t="str">
        <f t="shared" si="14"/>
        <v xml:space="preserve">489   </v>
      </c>
      <c r="I492" s="129">
        <v>489</v>
      </c>
      <c r="R492" s="122" t="str">
        <f t="shared" si="15"/>
        <v/>
      </c>
    </row>
    <row r="493" spans="8:18" x14ac:dyDescent="0.25">
      <c r="H493" s="129" t="str">
        <f t="shared" si="14"/>
        <v xml:space="preserve">490   </v>
      </c>
      <c r="I493" s="129">
        <v>490</v>
      </c>
      <c r="R493" s="122" t="str">
        <f t="shared" si="15"/>
        <v/>
      </c>
    </row>
    <row r="494" spans="8:18" x14ac:dyDescent="0.25">
      <c r="H494" s="129" t="str">
        <f t="shared" si="14"/>
        <v xml:space="preserve">491   </v>
      </c>
      <c r="I494" s="129">
        <v>491</v>
      </c>
      <c r="R494" s="122" t="str">
        <f t="shared" si="15"/>
        <v/>
      </c>
    </row>
    <row r="495" spans="8:18" x14ac:dyDescent="0.25">
      <c r="H495" s="129" t="str">
        <f t="shared" si="14"/>
        <v xml:space="preserve">492   </v>
      </c>
      <c r="I495" s="129">
        <v>492</v>
      </c>
      <c r="R495" s="122" t="str">
        <f t="shared" si="15"/>
        <v/>
      </c>
    </row>
    <row r="496" spans="8:18" x14ac:dyDescent="0.25">
      <c r="H496" s="129" t="str">
        <f t="shared" si="14"/>
        <v xml:space="preserve">493   </v>
      </c>
      <c r="I496" s="129">
        <v>493</v>
      </c>
      <c r="R496" s="122" t="str">
        <f t="shared" si="15"/>
        <v/>
      </c>
    </row>
    <row r="497" spans="8:18" x14ac:dyDescent="0.25">
      <c r="H497" s="129" t="str">
        <f t="shared" si="14"/>
        <v xml:space="preserve">494   </v>
      </c>
      <c r="I497" s="129">
        <v>494</v>
      </c>
      <c r="R497" s="122" t="str">
        <f t="shared" si="15"/>
        <v/>
      </c>
    </row>
    <row r="498" spans="8:18" x14ac:dyDescent="0.25">
      <c r="H498" s="129" t="str">
        <f t="shared" si="14"/>
        <v xml:space="preserve">495   </v>
      </c>
      <c r="I498" s="129">
        <v>495</v>
      </c>
      <c r="R498" s="122" t="str">
        <f t="shared" si="15"/>
        <v/>
      </c>
    </row>
    <row r="499" spans="8:18" x14ac:dyDescent="0.25">
      <c r="H499" s="129" t="str">
        <f t="shared" si="14"/>
        <v xml:space="preserve">496   </v>
      </c>
      <c r="I499" s="129">
        <v>496</v>
      </c>
      <c r="R499" s="122" t="str">
        <f t="shared" si="15"/>
        <v/>
      </c>
    </row>
    <row r="500" spans="8:18" x14ac:dyDescent="0.25">
      <c r="H500" s="129" t="str">
        <f t="shared" si="14"/>
        <v xml:space="preserve">497   </v>
      </c>
      <c r="I500" s="129">
        <v>497</v>
      </c>
      <c r="R500" s="122" t="str">
        <f t="shared" si="15"/>
        <v/>
      </c>
    </row>
    <row r="501" spans="8:18" x14ac:dyDescent="0.25">
      <c r="H501" s="129" t="str">
        <f t="shared" si="14"/>
        <v xml:space="preserve">498   </v>
      </c>
      <c r="I501" s="129">
        <v>498</v>
      </c>
      <c r="R501" s="122" t="str">
        <f t="shared" si="15"/>
        <v/>
      </c>
    </row>
    <row r="502" spans="8:18" x14ac:dyDescent="0.25">
      <c r="H502" s="129" t="str">
        <f t="shared" si="14"/>
        <v xml:space="preserve">499   </v>
      </c>
      <c r="I502" s="129">
        <v>499</v>
      </c>
      <c r="R502" s="122" t="str">
        <f t="shared" si="15"/>
        <v/>
      </c>
    </row>
    <row r="503" spans="8:18" x14ac:dyDescent="0.25">
      <c r="H503" s="129" t="str">
        <f t="shared" si="14"/>
        <v xml:space="preserve">500   </v>
      </c>
      <c r="I503" s="129">
        <v>500</v>
      </c>
      <c r="R503" s="122" t="str">
        <f t="shared" si="15"/>
        <v/>
      </c>
    </row>
    <row r="504" spans="8:18" x14ac:dyDescent="0.25">
      <c r="H504" s="129" t="str">
        <f t="shared" si="14"/>
        <v xml:space="preserve">501   </v>
      </c>
      <c r="I504" s="129">
        <v>501</v>
      </c>
      <c r="R504" s="122" t="str">
        <f t="shared" si="15"/>
        <v/>
      </c>
    </row>
    <row r="505" spans="8:18" x14ac:dyDescent="0.25">
      <c r="H505" s="129" t="str">
        <f t="shared" si="14"/>
        <v xml:space="preserve">502   </v>
      </c>
      <c r="I505" s="129">
        <v>502</v>
      </c>
      <c r="R505" s="122" t="str">
        <f t="shared" si="15"/>
        <v/>
      </c>
    </row>
    <row r="506" spans="8:18" x14ac:dyDescent="0.25">
      <c r="H506" s="129" t="str">
        <f t="shared" si="14"/>
        <v xml:space="preserve">503   </v>
      </c>
      <c r="I506" s="129">
        <v>503</v>
      </c>
      <c r="R506" s="122" t="str">
        <f t="shared" si="15"/>
        <v/>
      </c>
    </row>
    <row r="507" spans="8:18" x14ac:dyDescent="0.25">
      <c r="H507" s="129" t="str">
        <f t="shared" si="14"/>
        <v xml:space="preserve">504   </v>
      </c>
      <c r="I507" s="129">
        <v>504</v>
      </c>
      <c r="R507" s="122" t="str">
        <f t="shared" si="15"/>
        <v/>
      </c>
    </row>
    <row r="508" spans="8:18" x14ac:dyDescent="0.25">
      <c r="H508" s="129" t="str">
        <f t="shared" si="14"/>
        <v xml:space="preserve">505   </v>
      </c>
      <c r="I508" s="129">
        <v>505</v>
      </c>
      <c r="R508" s="122" t="str">
        <f t="shared" si="15"/>
        <v/>
      </c>
    </row>
    <row r="509" spans="8:18" x14ac:dyDescent="0.25">
      <c r="H509" s="129" t="str">
        <f t="shared" si="14"/>
        <v xml:space="preserve">506   </v>
      </c>
      <c r="I509" s="129">
        <v>506</v>
      </c>
      <c r="R509" s="122" t="str">
        <f t="shared" si="15"/>
        <v/>
      </c>
    </row>
    <row r="510" spans="8:18" x14ac:dyDescent="0.25">
      <c r="H510" s="129" t="str">
        <f t="shared" si="14"/>
        <v xml:space="preserve">507   </v>
      </c>
      <c r="I510" s="129">
        <v>507</v>
      </c>
      <c r="R510" s="122" t="str">
        <f t="shared" si="15"/>
        <v/>
      </c>
    </row>
    <row r="511" spans="8:18" x14ac:dyDescent="0.25">
      <c r="H511" s="129" t="str">
        <f t="shared" si="14"/>
        <v xml:space="preserve">508   </v>
      </c>
      <c r="I511" s="129">
        <v>508</v>
      </c>
      <c r="R511" s="122" t="str">
        <f t="shared" si="15"/>
        <v/>
      </c>
    </row>
    <row r="512" spans="8:18" x14ac:dyDescent="0.25">
      <c r="H512" s="129" t="str">
        <f t="shared" si="14"/>
        <v xml:space="preserve">509   </v>
      </c>
      <c r="I512" s="129">
        <v>509</v>
      </c>
      <c r="R512" s="122" t="str">
        <f t="shared" si="15"/>
        <v/>
      </c>
    </row>
    <row r="513" spans="8:18" x14ac:dyDescent="0.25">
      <c r="H513" s="129" t="str">
        <f t="shared" si="14"/>
        <v xml:space="preserve">510   </v>
      </c>
      <c r="I513" s="129">
        <v>510</v>
      </c>
      <c r="R513" s="122" t="str">
        <f t="shared" si="15"/>
        <v/>
      </c>
    </row>
    <row r="514" spans="8:18" x14ac:dyDescent="0.25">
      <c r="H514" s="129" t="str">
        <f t="shared" si="14"/>
        <v xml:space="preserve">511   </v>
      </c>
      <c r="I514" s="129">
        <v>511</v>
      </c>
      <c r="R514" s="122" t="str">
        <f t="shared" si="15"/>
        <v/>
      </c>
    </row>
    <row r="515" spans="8:18" x14ac:dyDescent="0.25">
      <c r="H515" s="129" t="str">
        <f t="shared" si="14"/>
        <v xml:space="preserve">512   </v>
      </c>
      <c r="I515" s="129">
        <v>512</v>
      </c>
      <c r="R515" s="122" t="str">
        <f t="shared" si="15"/>
        <v/>
      </c>
    </row>
    <row r="516" spans="8:18" x14ac:dyDescent="0.25">
      <c r="H516" s="129" t="str">
        <f t="shared" si="14"/>
        <v xml:space="preserve">513   </v>
      </c>
      <c r="I516" s="129">
        <v>513</v>
      </c>
      <c r="R516" s="122" t="str">
        <f t="shared" si="15"/>
        <v/>
      </c>
    </row>
    <row r="517" spans="8:18" x14ac:dyDescent="0.25">
      <c r="H517" s="129" t="str">
        <f t="shared" si="14"/>
        <v xml:space="preserve">514   </v>
      </c>
      <c r="I517" s="129">
        <v>514</v>
      </c>
      <c r="R517" s="122" t="str">
        <f t="shared" si="15"/>
        <v/>
      </c>
    </row>
    <row r="518" spans="8:18" x14ac:dyDescent="0.25">
      <c r="H518" s="129" t="str">
        <f t="shared" si="14"/>
        <v xml:space="preserve">515   </v>
      </c>
      <c r="I518" s="129">
        <v>515</v>
      </c>
      <c r="R518" s="122" t="str">
        <f t="shared" si="15"/>
        <v/>
      </c>
    </row>
    <row r="519" spans="8:18" x14ac:dyDescent="0.25">
      <c r="H519" s="129" t="str">
        <f t="shared" ref="H519:H582" si="16">I519&amp;" "&amp;F519&amp;" "&amp;G519&amp;" "&amp;E519</f>
        <v xml:space="preserve">516   </v>
      </c>
      <c r="I519" s="129">
        <v>516</v>
      </c>
      <c r="R519" s="122" t="str">
        <f t="shared" ref="R519:R582" si="17">IF(Q519&lt;&gt;"",LEFT(Q519,3)&amp;"0","")</f>
        <v/>
      </c>
    </row>
    <row r="520" spans="8:18" x14ac:dyDescent="0.25">
      <c r="H520" s="129" t="str">
        <f t="shared" si="16"/>
        <v xml:space="preserve">517   </v>
      </c>
      <c r="I520" s="129">
        <v>517</v>
      </c>
      <c r="R520" s="122" t="str">
        <f t="shared" si="17"/>
        <v/>
      </c>
    </row>
    <row r="521" spans="8:18" x14ac:dyDescent="0.25">
      <c r="H521" s="129" t="str">
        <f t="shared" si="16"/>
        <v xml:space="preserve">518   </v>
      </c>
      <c r="I521" s="129">
        <v>518</v>
      </c>
      <c r="R521" s="122" t="str">
        <f t="shared" si="17"/>
        <v/>
      </c>
    </row>
    <row r="522" spans="8:18" x14ac:dyDescent="0.25">
      <c r="H522" s="129" t="str">
        <f t="shared" si="16"/>
        <v xml:space="preserve">519   </v>
      </c>
      <c r="I522" s="129">
        <v>519</v>
      </c>
      <c r="R522" s="122" t="str">
        <f t="shared" si="17"/>
        <v/>
      </c>
    </row>
    <row r="523" spans="8:18" x14ac:dyDescent="0.25">
      <c r="H523" s="129" t="str">
        <f t="shared" si="16"/>
        <v xml:space="preserve">520   </v>
      </c>
      <c r="I523" s="129">
        <v>520</v>
      </c>
      <c r="R523" s="122" t="str">
        <f t="shared" si="17"/>
        <v/>
      </c>
    </row>
    <row r="524" spans="8:18" x14ac:dyDescent="0.25">
      <c r="H524" s="129" t="str">
        <f t="shared" si="16"/>
        <v xml:space="preserve">521   </v>
      </c>
      <c r="I524" s="129">
        <v>521</v>
      </c>
      <c r="R524" s="122" t="str">
        <f t="shared" si="17"/>
        <v/>
      </c>
    </row>
    <row r="525" spans="8:18" x14ac:dyDescent="0.25">
      <c r="H525" s="129" t="str">
        <f t="shared" si="16"/>
        <v xml:space="preserve">522   </v>
      </c>
      <c r="I525" s="129">
        <v>522</v>
      </c>
      <c r="R525" s="122" t="str">
        <f t="shared" si="17"/>
        <v/>
      </c>
    </row>
    <row r="526" spans="8:18" x14ac:dyDescent="0.25">
      <c r="H526" s="129" t="str">
        <f t="shared" si="16"/>
        <v xml:space="preserve">523   </v>
      </c>
      <c r="I526" s="129">
        <v>523</v>
      </c>
      <c r="R526" s="122" t="str">
        <f t="shared" si="17"/>
        <v/>
      </c>
    </row>
    <row r="527" spans="8:18" x14ac:dyDescent="0.25">
      <c r="H527" s="129" t="str">
        <f t="shared" si="16"/>
        <v xml:space="preserve">524   </v>
      </c>
      <c r="I527" s="129">
        <v>524</v>
      </c>
      <c r="R527" s="122" t="str">
        <f t="shared" si="17"/>
        <v/>
      </c>
    </row>
    <row r="528" spans="8:18" x14ac:dyDescent="0.25">
      <c r="H528" s="129" t="str">
        <f t="shared" si="16"/>
        <v xml:space="preserve">525   </v>
      </c>
      <c r="I528" s="129">
        <v>525</v>
      </c>
      <c r="R528" s="122" t="str">
        <f t="shared" si="17"/>
        <v/>
      </c>
    </row>
    <row r="529" spans="8:18" x14ac:dyDescent="0.25">
      <c r="H529" s="129" t="str">
        <f t="shared" si="16"/>
        <v xml:space="preserve">526   </v>
      </c>
      <c r="I529" s="129">
        <v>526</v>
      </c>
      <c r="R529" s="122" t="str">
        <f t="shared" si="17"/>
        <v/>
      </c>
    </row>
    <row r="530" spans="8:18" x14ac:dyDescent="0.25">
      <c r="H530" s="129" t="str">
        <f t="shared" si="16"/>
        <v xml:space="preserve">527   </v>
      </c>
      <c r="I530" s="129">
        <v>527</v>
      </c>
      <c r="R530" s="122" t="str">
        <f t="shared" si="17"/>
        <v/>
      </c>
    </row>
    <row r="531" spans="8:18" x14ac:dyDescent="0.25">
      <c r="H531" s="129" t="str">
        <f t="shared" si="16"/>
        <v xml:space="preserve">528   </v>
      </c>
      <c r="I531" s="129">
        <v>528</v>
      </c>
      <c r="R531" s="122" t="str">
        <f t="shared" si="17"/>
        <v/>
      </c>
    </row>
    <row r="532" spans="8:18" x14ac:dyDescent="0.25">
      <c r="H532" s="129" t="str">
        <f t="shared" si="16"/>
        <v xml:space="preserve">529   </v>
      </c>
      <c r="I532" s="129">
        <v>529</v>
      </c>
      <c r="R532" s="122" t="str">
        <f t="shared" si="17"/>
        <v/>
      </c>
    </row>
    <row r="533" spans="8:18" x14ac:dyDescent="0.25">
      <c r="H533" s="129" t="str">
        <f t="shared" si="16"/>
        <v xml:space="preserve">530   </v>
      </c>
      <c r="I533" s="129">
        <v>530</v>
      </c>
      <c r="R533" s="122" t="str">
        <f t="shared" si="17"/>
        <v/>
      </c>
    </row>
    <row r="534" spans="8:18" x14ac:dyDescent="0.25">
      <c r="H534" s="129" t="str">
        <f t="shared" si="16"/>
        <v xml:space="preserve">531   </v>
      </c>
      <c r="I534" s="129">
        <v>531</v>
      </c>
      <c r="R534" s="122" t="str">
        <f t="shared" si="17"/>
        <v/>
      </c>
    </row>
    <row r="535" spans="8:18" x14ac:dyDescent="0.25">
      <c r="H535" s="129" t="str">
        <f t="shared" si="16"/>
        <v xml:space="preserve">532   </v>
      </c>
      <c r="I535" s="129">
        <v>532</v>
      </c>
      <c r="R535" s="122" t="str">
        <f t="shared" si="17"/>
        <v/>
      </c>
    </row>
    <row r="536" spans="8:18" x14ac:dyDescent="0.25">
      <c r="H536" s="129" t="str">
        <f t="shared" si="16"/>
        <v xml:space="preserve">533   </v>
      </c>
      <c r="I536" s="129">
        <v>533</v>
      </c>
      <c r="R536" s="122" t="str">
        <f t="shared" si="17"/>
        <v/>
      </c>
    </row>
    <row r="537" spans="8:18" x14ac:dyDescent="0.25">
      <c r="H537" s="129" t="str">
        <f t="shared" si="16"/>
        <v xml:space="preserve">534   </v>
      </c>
      <c r="I537" s="129">
        <v>534</v>
      </c>
      <c r="R537" s="122" t="str">
        <f t="shared" si="17"/>
        <v/>
      </c>
    </row>
    <row r="538" spans="8:18" x14ac:dyDescent="0.25">
      <c r="H538" s="129" t="str">
        <f t="shared" si="16"/>
        <v xml:space="preserve">535   </v>
      </c>
      <c r="I538" s="129">
        <v>535</v>
      </c>
      <c r="R538" s="122" t="str">
        <f t="shared" si="17"/>
        <v/>
      </c>
    </row>
    <row r="539" spans="8:18" x14ac:dyDescent="0.25">
      <c r="H539" s="129" t="str">
        <f t="shared" si="16"/>
        <v xml:space="preserve">536   </v>
      </c>
      <c r="I539" s="129">
        <v>536</v>
      </c>
      <c r="R539" s="122" t="str">
        <f t="shared" si="17"/>
        <v/>
      </c>
    </row>
    <row r="540" spans="8:18" x14ac:dyDescent="0.25">
      <c r="H540" s="129" t="str">
        <f t="shared" si="16"/>
        <v xml:space="preserve">537   </v>
      </c>
      <c r="I540" s="129">
        <v>537</v>
      </c>
      <c r="R540" s="122" t="str">
        <f t="shared" si="17"/>
        <v/>
      </c>
    </row>
    <row r="541" spans="8:18" x14ac:dyDescent="0.25">
      <c r="H541" s="129" t="str">
        <f t="shared" si="16"/>
        <v xml:space="preserve">538   </v>
      </c>
      <c r="I541" s="129">
        <v>538</v>
      </c>
      <c r="R541" s="122" t="str">
        <f t="shared" si="17"/>
        <v/>
      </c>
    </row>
    <row r="542" spans="8:18" x14ac:dyDescent="0.25">
      <c r="H542" s="129" t="str">
        <f t="shared" si="16"/>
        <v xml:space="preserve">539   </v>
      </c>
      <c r="I542" s="129">
        <v>539</v>
      </c>
      <c r="R542" s="122" t="str">
        <f t="shared" si="17"/>
        <v/>
      </c>
    </row>
    <row r="543" spans="8:18" x14ac:dyDescent="0.25">
      <c r="H543" s="129" t="str">
        <f t="shared" si="16"/>
        <v xml:space="preserve">540   </v>
      </c>
      <c r="I543" s="129">
        <v>540</v>
      </c>
      <c r="R543" s="122" t="str">
        <f t="shared" si="17"/>
        <v/>
      </c>
    </row>
    <row r="544" spans="8:18" x14ac:dyDescent="0.25">
      <c r="H544" s="129" t="str">
        <f t="shared" si="16"/>
        <v xml:space="preserve">541   </v>
      </c>
      <c r="I544" s="129">
        <v>541</v>
      </c>
      <c r="R544" s="122" t="str">
        <f t="shared" si="17"/>
        <v/>
      </c>
    </row>
    <row r="545" spans="8:18" x14ac:dyDescent="0.25">
      <c r="H545" s="129" t="str">
        <f t="shared" si="16"/>
        <v xml:space="preserve">542   </v>
      </c>
      <c r="I545" s="129">
        <v>542</v>
      </c>
      <c r="R545" s="122" t="str">
        <f t="shared" si="17"/>
        <v/>
      </c>
    </row>
    <row r="546" spans="8:18" x14ac:dyDescent="0.25">
      <c r="H546" s="129" t="str">
        <f t="shared" si="16"/>
        <v xml:space="preserve">543   </v>
      </c>
      <c r="I546" s="129">
        <v>543</v>
      </c>
      <c r="R546" s="122" t="str">
        <f t="shared" si="17"/>
        <v/>
      </c>
    </row>
    <row r="547" spans="8:18" x14ac:dyDescent="0.25">
      <c r="H547" s="129" t="str">
        <f t="shared" si="16"/>
        <v xml:space="preserve">544   </v>
      </c>
      <c r="I547" s="129">
        <v>544</v>
      </c>
      <c r="R547" s="122" t="str">
        <f t="shared" si="17"/>
        <v/>
      </c>
    </row>
    <row r="548" spans="8:18" x14ac:dyDescent="0.25">
      <c r="H548" s="129" t="str">
        <f t="shared" si="16"/>
        <v xml:space="preserve">545   </v>
      </c>
      <c r="I548" s="129">
        <v>545</v>
      </c>
      <c r="R548" s="122" t="str">
        <f t="shared" si="17"/>
        <v/>
      </c>
    </row>
    <row r="549" spans="8:18" x14ac:dyDescent="0.25">
      <c r="H549" s="129" t="str">
        <f t="shared" si="16"/>
        <v xml:space="preserve">546   </v>
      </c>
      <c r="I549" s="129">
        <v>546</v>
      </c>
      <c r="R549" s="122" t="str">
        <f t="shared" si="17"/>
        <v/>
      </c>
    </row>
    <row r="550" spans="8:18" x14ac:dyDescent="0.25">
      <c r="H550" s="129" t="str">
        <f t="shared" si="16"/>
        <v xml:space="preserve">547   </v>
      </c>
      <c r="I550" s="129">
        <v>547</v>
      </c>
      <c r="R550" s="122" t="str">
        <f t="shared" si="17"/>
        <v/>
      </c>
    </row>
    <row r="551" spans="8:18" x14ac:dyDescent="0.25">
      <c r="H551" s="129" t="str">
        <f t="shared" si="16"/>
        <v xml:space="preserve">548   </v>
      </c>
      <c r="I551" s="129">
        <v>548</v>
      </c>
      <c r="R551" s="122" t="str">
        <f t="shared" si="17"/>
        <v/>
      </c>
    </row>
    <row r="552" spans="8:18" x14ac:dyDescent="0.25">
      <c r="H552" s="129" t="str">
        <f t="shared" si="16"/>
        <v xml:space="preserve">549   </v>
      </c>
      <c r="I552" s="129">
        <v>549</v>
      </c>
      <c r="R552" s="122" t="str">
        <f t="shared" si="17"/>
        <v/>
      </c>
    </row>
    <row r="553" spans="8:18" x14ac:dyDescent="0.25">
      <c r="H553" s="129" t="str">
        <f t="shared" si="16"/>
        <v xml:space="preserve">550   </v>
      </c>
      <c r="I553" s="129">
        <v>550</v>
      </c>
      <c r="R553" s="122" t="str">
        <f t="shared" si="17"/>
        <v/>
      </c>
    </row>
    <row r="554" spans="8:18" x14ac:dyDescent="0.25">
      <c r="H554" s="129" t="str">
        <f t="shared" si="16"/>
        <v xml:space="preserve">551   </v>
      </c>
      <c r="I554" s="129">
        <v>551</v>
      </c>
      <c r="R554" s="122" t="str">
        <f t="shared" si="17"/>
        <v/>
      </c>
    </row>
    <row r="555" spans="8:18" x14ac:dyDescent="0.25">
      <c r="H555" s="129" t="str">
        <f t="shared" si="16"/>
        <v xml:space="preserve">552   </v>
      </c>
      <c r="I555" s="129">
        <v>552</v>
      </c>
      <c r="R555" s="122" t="str">
        <f t="shared" si="17"/>
        <v/>
      </c>
    </row>
    <row r="556" spans="8:18" x14ac:dyDescent="0.25">
      <c r="H556" s="129" t="str">
        <f t="shared" si="16"/>
        <v xml:space="preserve">553   </v>
      </c>
      <c r="I556" s="129">
        <v>553</v>
      </c>
      <c r="R556" s="122" t="str">
        <f t="shared" si="17"/>
        <v/>
      </c>
    </row>
    <row r="557" spans="8:18" x14ac:dyDescent="0.25">
      <c r="H557" s="129" t="str">
        <f t="shared" si="16"/>
        <v xml:space="preserve">554   </v>
      </c>
      <c r="I557" s="129">
        <v>554</v>
      </c>
      <c r="R557" s="122" t="str">
        <f t="shared" si="17"/>
        <v/>
      </c>
    </row>
    <row r="558" spans="8:18" x14ac:dyDescent="0.25">
      <c r="H558" s="129" t="str">
        <f t="shared" si="16"/>
        <v xml:space="preserve">555   </v>
      </c>
      <c r="I558" s="129">
        <v>555</v>
      </c>
      <c r="R558" s="122" t="str">
        <f t="shared" si="17"/>
        <v/>
      </c>
    </row>
    <row r="559" spans="8:18" x14ac:dyDescent="0.25">
      <c r="H559" s="129" t="str">
        <f t="shared" si="16"/>
        <v xml:space="preserve">556   </v>
      </c>
      <c r="I559" s="129">
        <v>556</v>
      </c>
      <c r="R559" s="122" t="str">
        <f t="shared" si="17"/>
        <v/>
      </c>
    </row>
    <row r="560" spans="8:18" x14ac:dyDescent="0.25">
      <c r="H560" s="129" t="str">
        <f t="shared" si="16"/>
        <v xml:space="preserve">557   </v>
      </c>
      <c r="I560" s="129">
        <v>557</v>
      </c>
      <c r="R560" s="122" t="str">
        <f t="shared" si="17"/>
        <v/>
      </c>
    </row>
    <row r="561" spans="8:18" x14ac:dyDescent="0.25">
      <c r="H561" s="129" t="str">
        <f t="shared" si="16"/>
        <v xml:space="preserve">558   </v>
      </c>
      <c r="I561" s="129">
        <v>558</v>
      </c>
      <c r="R561" s="122" t="str">
        <f t="shared" si="17"/>
        <v/>
      </c>
    </row>
    <row r="562" spans="8:18" x14ac:dyDescent="0.25">
      <c r="H562" s="129" t="str">
        <f t="shared" si="16"/>
        <v xml:space="preserve">559   </v>
      </c>
      <c r="I562" s="129">
        <v>559</v>
      </c>
      <c r="R562" s="122" t="str">
        <f t="shared" si="17"/>
        <v/>
      </c>
    </row>
    <row r="563" spans="8:18" x14ac:dyDescent="0.25">
      <c r="H563" s="129" t="str">
        <f t="shared" si="16"/>
        <v xml:space="preserve">560   </v>
      </c>
      <c r="I563" s="129">
        <v>560</v>
      </c>
      <c r="R563" s="122" t="str">
        <f t="shared" si="17"/>
        <v/>
      </c>
    </row>
    <row r="564" spans="8:18" x14ac:dyDescent="0.25">
      <c r="H564" s="129" t="str">
        <f t="shared" si="16"/>
        <v xml:space="preserve">561   </v>
      </c>
      <c r="I564" s="129">
        <v>561</v>
      </c>
      <c r="R564" s="122" t="str">
        <f t="shared" si="17"/>
        <v/>
      </c>
    </row>
    <row r="565" spans="8:18" x14ac:dyDescent="0.25">
      <c r="H565" s="129" t="str">
        <f t="shared" si="16"/>
        <v xml:space="preserve">562   </v>
      </c>
      <c r="I565" s="129">
        <v>562</v>
      </c>
      <c r="R565" s="122" t="str">
        <f t="shared" si="17"/>
        <v/>
      </c>
    </row>
    <row r="566" spans="8:18" x14ac:dyDescent="0.25">
      <c r="H566" s="129" t="str">
        <f t="shared" si="16"/>
        <v xml:space="preserve">563   </v>
      </c>
      <c r="I566" s="129">
        <v>563</v>
      </c>
      <c r="R566" s="122" t="str">
        <f t="shared" si="17"/>
        <v/>
      </c>
    </row>
    <row r="567" spans="8:18" x14ac:dyDescent="0.25">
      <c r="H567" s="129" t="str">
        <f t="shared" si="16"/>
        <v xml:space="preserve">564   </v>
      </c>
      <c r="I567" s="129">
        <v>564</v>
      </c>
      <c r="R567" s="122" t="str">
        <f t="shared" si="17"/>
        <v/>
      </c>
    </row>
    <row r="568" spans="8:18" x14ac:dyDescent="0.25">
      <c r="H568" s="129" t="str">
        <f t="shared" si="16"/>
        <v xml:space="preserve">565   </v>
      </c>
      <c r="I568" s="129">
        <v>565</v>
      </c>
      <c r="R568" s="122" t="str">
        <f t="shared" si="17"/>
        <v/>
      </c>
    </row>
    <row r="569" spans="8:18" x14ac:dyDescent="0.25">
      <c r="H569" s="129" t="str">
        <f t="shared" si="16"/>
        <v xml:space="preserve">566   </v>
      </c>
      <c r="I569" s="129">
        <v>566</v>
      </c>
      <c r="R569" s="122" t="str">
        <f t="shared" si="17"/>
        <v/>
      </c>
    </row>
    <row r="570" spans="8:18" x14ac:dyDescent="0.25">
      <c r="H570" s="129" t="str">
        <f t="shared" si="16"/>
        <v xml:space="preserve">567   </v>
      </c>
      <c r="I570" s="129">
        <v>567</v>
      </c>
      <c r="R570" s="122" t="str">
        <f t="shared" si="17"/>
        <v/>
      </c>
    </row>
    <row r="571" spans="8:18" x14ac:dyDescent="0.25">
      <c r="H571" s="129" t="str">
        <f t="shared" si="16"/>
        <v xml:space="preserve">568   </v>
      </c>
      <c r="I571" s="129">
        <v>568</v>
      </c>
      <c r="R571" s="122" t="str">
        <f t="shared" si="17"/>
        <v/>
      </c>
    </row>
    <row r="572" spans="8:18" x14ac:dyDescent="0.25">
      <c r="H572" s="129" t="str">
        <f t="shared" si="16"/>
        <v xml:space="preserve">569   </v>
      </c>
      <c r="I572" s="129">
        <v>569</v>
      </c>
      <c r="R572" s="122" t="str">
        <f t="shared" si="17"/>
        <v/>
      </c>
    </row>
    <row r="573" spans="8:18" x14ac:dyDescent="0.25">
      <c r="H573" s="129" t="str">
        <f t="shared" si="16"/>
        <v xml:space="preserve">570   </v>
      </c>
      <c r="I573" s="129">
        <v>570</v>
      </c>
      <c r="R573" s="122" t="str">
        <f t="shared" si="17"/>
        <v/>
      </c>
    </row>
    <row r="574" spans="8:18" x14ac:dyDescent="0.25">
      <c r="H574" s="129" t="str">
        <f t="shared" si="16"/>
        <v xml:space="preserve">571   </v>
      </c>
      <c r="I574" s="129">
        <v>571</v>
      </c>
      <c r="R574" s="122" t="str">
        <f t="shared" si="17"/>
        <v/>
      </c>
    </row>
    <row r="575" spans="8:18" x14ac:dyDescent="0.25">
      <c r="H575" s="129" t="str">
        <f t="shared" si="16"/>
        <v xml:space="preserve">572   </v>
      </c>
      <c r="I575" s="129">
        <v>572</v>
      </c>
      <c r="R575" s="122" t="str">
        <f t="shared" si="17"/>
        <v/>
      </c>
    </row>
    <row r="576" spans="8:18" x14ac:dyDescent="0.25">
      <c r="H576" s="129" t="str">
        <f t="shared" si="16"/>
        <v xml:space="preserve">573   </v>
      </c>
      <c r="I576" s="129">
        <v>573</v>
      </c>
      <c r="R576" s="122" t="str">
        <f t="shared" si="17"/>
        <v/>
      </c>
    </row>
    <row r="577" spans="8:18" x14ac:dyDescent="0.25">
      <c r="H577" s="129" t="str">
        <f t="shared" si="16"/>
        <v xml:space="preserve">574   </v>
      </c>
      <c r="I577" s="129">
        <v>574</v>
      </c>
      <c r="R577" s="122" t="str">
        <f t="shared" si="17"/>
        <v/>
      </c>
    </row>
    <row r="578" spans="8:18" x14ac:dyDescent="0.25">
      <c r="H578" s="129" t="str">
        <f t="shared" si="16"/>
        <v xml:space="preserve">575   </v>
      </c>
      <c r="I578" s="129">
        <v>575</v>
      </c>
      <c r="R578" s="122" t="str">
        <f t="shared" si="17"/>
        <v/>
      </c>
    </row>
    <row r="579" spans="8:18" x14ac:dyDescent="0.25">
      <c r="H579" s="129" t="str">
        <f t="shared" si="16"/>
        <v xml:space="preserve">576   </v>
      </c>
      <c r="I579" s="129">
        <v>576</v>
      </c>
      <c r="R579" s="122" t="str">
        <f t="shared" si="17"/>
        <v/>
      </c>
    </row>
    <row r="580" spans="8:18" x14ac:dyDescent="0.25">
      <c r="H580" s="129" t="str">
        <f t="shared" si="16"/>
        <v xml:space="preserve">577   </v>
      </c>
      <c r="I580" s="129">
        <v>577</v>
      </c>
      <c r="R580" s="122" t="str">
        <f t="shared" si="17"/>
        <v/>
      </c>
    </row>
    <row r="581" spans="8:18" x14ac:dyDescent="0.25">
      <c r="H581" s="129" t="str">
        <f t="shared" si="16"/>
        <v xml:space="preserve">578   </v>
      </c>
      <c r="I581" s="129">
        <v>578</v>
      </c>
      <c r="R581" s="122" t="str">
        <f t="shared" si="17"/>
        <v/>
      </c>
    </row>
    <row r="582" spans="8:18" x14ac:dyDescent="0.25">
      <c r="H582" s="129" t="str">
        <f t="shared" si="16"/>
        <v xml:space="preserve">579   </v>
      </c>
      <c r="I582" s="129">
        <v>579</v>
      </c>
      <c r="R582" s="122" t="str">
        <f t="shared" si="17"/>
        <v/>
      </c>
    </row>
    <row r="583" spans="8:18" x14ac:dyDescent="0.25">
      <c r="H583" s="129" t="str">
        <f t="shared" ref="H583:H646" si="18">I583&amp;" "&amp;F583&amp;" "&amp;G583&amp;" "&amp;E583</f>
        <v xml:space="preserve">580   </v>
      </c>
      <c r="I583" s="129">
        <v>580</v>
      </c>
      <c r="R583" s="122" t="str">
        <f t="shared" ref="R583:R646" si="19">IF(Q583&lt;&gt;"",LEFT(Q583,3)&amp;"0","")</f>
        <v/>
      </c>
    </row>
    <row r="584" spans="8:18" x14ac:dyDescent="0.25">
      <c r="H584" s="129" t="str">
        <f t="shared" si="18"/>
        <v xml:space="preserve">581   </v>
      </c>
      <c r="I584" s="129">
        <v>581</v>
      </c>
      <c r="R584" s="122" t="str">
        <f t="shared" si="19"/>
        <v/>
      </c>
    </row>
    <row r="585" spans="8:18" x14ac:dyDescent="0.25">
      <c r="H585" s="129" t="str">
        <f t="shared" si="18"/>
        <v xml:space="preserve">582   </v>
      </c>
      <c r="I585" s="129">
        <v>582</v>
      </c>
      <c r="R585" s="122" t="str">
        <f t="shared" si="19"/>
        <v/>
      </c>
    </row>
    <row r="586" spans="8:18" x14ac:dyDescent="0.25">
      <c r="H586" s="129" t="str">
        <f t="shared" si="18"/>
        <v xml:space="preserve">583   </v>
      </c>
      <c r="I586" s="129">
        <v>583</v>
      </c>
      <c r="R586" s="122" t="str">
        <f t="shared" si="19"/>
        <v/>
      </c>
    </row>
    <row r="587" spans="8:18" x14ac:dyDescent="0.25">
      <c r="H587" s="129" t="str">
        <f t="shared" si="18"/>
        <v xml:space="preserve">584   </v>
      </c>
      <c r="I587" s="129">
        <v>584</v>
      </c>
      <c r="R587" s="122" t="str">
        <f t="shared" si="19"/>
        <v/>
      </c>
    </row>
    <row r="588" spans="8:18" x14ac:dyDescent="0.25">
      <c r="H588" s="129" t="str">
        <f t="shared" si="18"/>
        <v xml:space="preserve">585   </v>
      </c>
      <c r="I588" s="129">
        <v>585</v>
      </c>
      <c r="R588" s="122" t="str">
        <f t="shared" si="19"/>
        <v/>
      </c>
    </row>
    <row r="589" spans="8:18" x14ac:dyDescent="0.25">
      <c r="H589" s="129" t="str">
        <f t="shared" si="18"/>
        <v xml:space="preserve">586   </v>
      </c>
      <c r="I589" s="129">
        <v>586</v>
      </c>
      <c r="R589" s="122" t="str">
        <f t="shared" si="19"/>
        <v/>
      </c>
    </row>
    <row r="590" spans="8:18" x14ac:dyDescent="0.25">
      <c r="H590" s="129" t="str">
        <f t="shared" si="18"/>
        <v xml:space="preserve">587   </v>
      </c>
      <c r="I590" s="129">
        <v>587</v>
      </c>
      <c r="R590" s="122" t="str">
        <f t="shared" si="19"/>
        <v/>
      </c>
    </row>
    <row r="591" spans="8:18" x14ac:dyDescent="0.25">
      <c r="H591" s="129" t="str">
        <f t="shared" si="18"/>
        <v xml:space="preserve">588   </v>
      </c>
      <c r="I591" s="129">
        <v>588</v>
      </c>
      <c r="R591" s="122" t="str">
        <f t="shared" si="19"/>
        <v/>
      </c>
    </row>
    <row r="592" spans="8:18" x14ac:dyDescent="0.25">
      <c r="H592" s="129" t="str">
        <f t="shared" si="18"/>
        <v xml:space="preserve">589   </v>
      </c>
      <c r="I592" s="129">
        <v>589</v>
      </c>
      <c r="R592" s="122" t="str">
        <f t="shared" si="19"/>
        <v/>
      </c>
    </row>
    <row r="593" spans="8:18" x14ac:dyDescent="0.25">
      <c r="H593" s="129" t="str">
        <f t="shared" si="18"/>
        <v xml:space="preserve">590   </v>
      </c>
      <c r="I593" s="129">
        <v>590</v>
      </c>
      <c r="R593" s="122" t="str">
        <f t="shared" si="19"/>
        <v/>
      </c>
    </row>
    <row r="594" spans="8:18" x14ac:dyDescent="0.25">
      <c r="H594" s="129" t="str">
        <f t="shared" si="18"/>
        <v xml:space="preserve">591   </v>
      </c>
      <c r="I594" s="129">
        <v>591</v>
      </c>
      <c r="R594" s="122" t="str">
        <f t="shared" si="19"/>
        <v/>
      </c>
    </row>
    <row r="595" spans="8:18" x14ac:dyDescent="0.25">
      <c r="H595" s="129" t="str">
        <f t="shared" si="18"/>
        <v xml:space="preserve">592   </v>
      </c>
      <c r="I595" s="129">
        <v>592</v>
      </c>
      <c r="R595" s="122" t="str">
        <f t="shared" si="19"/>
        <v/>
      </c>
    </row>
    <row r="596" spans="8:18" x14ac:dyDescent="0.25">
      <c r="H596" s="129" t="str">
        <f t="shared" si="18"/>
        <v xml:space="preserve">593   </v>
      </c>
      <c r="I596" s="129">
        <v>593</v>
      </c>
      <c r="R596" s="122" t="str">
        <f t="shared" si="19"/>
        <v/>
      </c>
    </row>
    <row r="597" spans="8:18" x14ac:dyDescent="0.25">
      <c r="H597" s="129" t="str">
        <f t="shared" si="18"/>
        <v xml:space="preserve">594   </v>
      </c>
      <c r="I597" s="129">
        <v>594</v>
      </c>
      <c r="R597" s="122" t="str">
        <f t="shared" si="19"/>
        <v/>
      </c>
    </row>
    <row r="598" spans="8:18" x14ac:dyDescent="0.25">
      <c r="H598" s="129" t="str">
        <f t="shared" si="18"/>
        <v xml:space="preserve">595   </v>
      </c>
      <c r="I598" s="129">
        <v>595</v>
      </c>
      <c r="R598" s="122" t="str">
        <f t="shared" si="19"/>
        <v/>
      </c>
    </row>
    <row r="599" spans="8:18" x14ac:dyDescent="0.25">
      <c r="H599" s="129" t="str">
        <f t="shared" si="18"/>
        <v xml:space="preserve">596   </v>
      </c>
      <c r="I599" s="129">
        <v>596</v>
      </c>
      <c r="R599" s="122" t="str">
        <f t="shared" si="19"/>
        <v/>
      </c>
    </row>
    <row r="600" spans="8:18" x14ac:dyDescent="0.25">
      <c r="H600" s="129" t="str">
        <f t="shared" si="18"/>
        <v xml:space="preserve">597   </v>
      </c>
      <c r="I600" s="129">
        <v>597</v>
      </c>
      <c r="R600" s="122" t="str">
        <f t="shared" si="19"/>
        <v/>
      </c>
    </row>
    <row r="601" spans="8:18" x14ac:dyDescent="0.25">
      <c r="H601" s="129" t="str">
        <f t="shared" si="18"/>
        <v xml:space="preserve">598   </v>
      </c>
      <c r="I601" s="129">
        <v>598</v>
      </c>
      <c r="R601" s="122" t="str">
        <f t="shared" si="19"/>
        <v/>
      </c>
    </row>
    <row r="602" spans="8:18" x14ac:dyDescent="0.25">
      <c r="H602" s="129" t="str">
        <f t="shared" si="18"/>
        <v xml:space="preserve">599   </v>
      </c>
      <c r="I602" s="129">
        <v>599</v>
      </c>
      <c r="R602" s="122" t="str">
        <f t="shared" si="19"/>
        <v/>
      </c>
    </row>
    <row r="603" spans="8:18" x14ac:dyDescent="0.25">
      <c r="H603" s="129" t="str">
        <f t="shared" si="18"/>
        <v xml:space="preserve">600   </v>
      </c>
      <c r="I603" s="129">
        <v>600</v>
      </c>
      <c r="R603" s="122" t="str">
        <f t="shared" si="19"/>
        <v/>
      </c>
    </row>
    <row r="604" spans="8:18" x14ac:dyDescent="0.25">
      <c r="H604" s="129" t="str">
        <f t="shared" si="18"/>
        <v xml:space="preserve">601   </v>
      </c>
      <c r="I604" s="129">
        <v>601</v>
      </c>
      <c r="R604" s="122" t="str">
        <f t="shared" si="19"/>
        <v/>
      </c>
    </row>
    <row r="605" spans="8:18" x14ac:dyDescent="0.25">
      <c r="H605" s="129" t="str">
        <f t="shared" si="18"/>
        <v xml:space="preserve">602   </v>
      </c>
      <c r="I605" s="129">
        <v>602</v>
      </c>
      <c r="R605" s="122" t="str">
        <f t="shared" si="19"/>
        <v/>
      </c>
    </row>
    <row r="606" spans="8:18" x14ac:dyDescent="0.25">
      <c r="H606" s="129" t="str">
        <f t="shared" si="18"/>
        <v xml:space="preserve">603   </v>
      </c>
      <c r="I606" s="129">
        <v>603</v>
      </c>
      <c r="R606" s="122" t="str">
        <f t="shared" si="19"/>
        <v/>
      </c>
    </row>
    <row r="607" spans="8:18" x14ac:dyDescent="0.25">
      <c r="H607" s="129" t="str">
        <f t="shared" si="18"/>
        <v xml:space="preserve">604   </v>
      </c>
      <c r="I607" s="129">
        <v>604</v>
      </c>
      <c r="R607" s="122" t="str">
        <f t="shared" si="19"/>
        <v/>
      </c>
    </row>
    <row r="608" spans="8:18" x14ac:dyDescent="0.25">
      <c r="H608" s="129" t="str">
        <f t="shared" si="18"/>
        <v xml:space="preserve">605   </v>
      </c>
      <c r="I608" s="129">
        <v>605</v>
      </c>
      <c r="R608" s="122" t="str">
        <f t="shared" si="19"/>
        <v/>
      </c>
    </row>
    <row r="609" spans="8:18" x14ac:dyDescent="0.25">
      <c r="H609" s="129" t="str">
        <f t="shared" si="18"/>
        <v xml:space="preserve">606   </v>
      </c>
      <c r="I609" s="129">
        <v>606</v>
      </c>
      <c r="R609" s="122" t="str">
        <f t="shared" si="19"/>
        <v/>
      </c>
    </row>
    <row r="610" spans="8:18" x14ac:dyDescent="0.25">
      <c r="H610" s="129" t="str">
        <f t="shared" si="18"/>
        <v xml:space="preserve">607   </v>
      </c>
      <c r="I610" s="129">
        <v>607</v>
      </c>
      <c r="R610" s="122" t="str">
        <f t="shared" si="19"/>
        <v/>
      </c>
    </row>
    <row r="611" spans="8:18" x14ac:dyDescent="0.25">
      <c r="H611" s="129" t="str">
        <f t="shared" si="18"/>
        <v xml:space="preserve">608   </v>
      </c>
      <c r="I611" s="129">
        <v>608</v>
      </c>
      <c r="R611" s="122" t="str">
        <f t="shared" si="19"/>
        <v/>
      </c>
    </row>
    <row r="612" spans="8:18" x14ac:dyDescent="0.25">
      <c r="H612" s="129" t="str">
        <f t="shared" si="18"/>
        <v xml:space="preserve">609   </v>
      </c>
      <c r="I612" s="129">
        <v>609</v>
      </c>
      <c r="R612" s="122" t="str">
        <f t="shared" si="19"/>
        <v/>
      </c>
    </row>
    <row r="613" spans="8:18" x14ac:dyDescent="0.25">
      <c r="H613" s="129" t="str">
        <f t="shared" si="18"/>
        <v xml:space="preserve">610   </v>
      </c>
      <c r="I613" s="129">
        <v>610</v>
      </c>
      <c r="R613" s="122" t="str">
        <f t="shared" si="19"/>
        <v/>
      </c>
    </row>
    <row r="614" spans="8:18" x14ac:dyDescent="0.25">
      <c r="H614" s="129" t="str">
        <f t="shared" si="18"/>
        <v xml:space="preserve">611   </v>
      </c>
      <c r="I614" s="129">
        <v>611</v>
      </c>
      <c r="R614" s="122" t="str">
        <f t="shared" si="19"/>
        <v/>
      </c>
    </row>
    <row r="615" spans="8:18" x14ac:dyDescent="0.25">
      <c r="H615" s="129" t="str">
        <f t="shared" si="18"/>
        <v xml:space="preserve">612   </v>
      </c>
      <c r="I615" s="129">
        <v>612</v>
      </c>
      <c r="R615" s="122" t="str">
        <f t="shared" si="19"/>
        <v/>
      </c>
    </row>
    <row r="616" spans="8:18" x14ac:dyDescent="0.25">
      <c r="H616" s="129" t="str">
        <f t="shared" si="18"/>
        <v xml:space="preserve">613   </v>
      </c>
      <c r="I616" s="129">
        <v>613</v>
      </c>
      <c r="R616" s="122" t="str">
        <f t="shared" si="19"/>
        <v/>
      </c>
    </row>
    <row r="617" spans="8:18" x14ac:dyDescent="0.25">
      <c r="H617" s="129" t="str">
        <f t="shared" si="18"/>
        <v xml:space="preserve">614   </v>
      </c>
      <c r="I617" s="129">
        <v>614</v>
      </c>
      <c r="R617" s="122" t="str">
        <f t="shared" si="19"/>
        <v/>
      </c>
    </row>
    <row r="618" spans="8:18" x14ac:dyDescent="0.25">
      <c r="H618" s="129" t="str">
        <f t="shared" si="18"/>
        <v xml:space="preserve">615   </v>
      </c>
      <c r="I618" s="129">
        <v>615</v>
      </c>
      <c r="R618" s="122" t="str">
        <f t="shared" si="19"/>
        <v/>
      </c>
    </row>
    <row r="619" spans="8:18" x14ac:dyDescent="0.25">
      <c r="H619" s="129" t="str">
        <f t="shared" si="18"/>
        <v xml:space="preserve">616   </v>
      </c>
      <c r="I619" s="129">
        <v>616</v>
      </c>
      <c r="R619" s="122" t="str">
        <f t="shared" si="19"/>
        <v/>
      </c>
    </row>
    <row r="620" spans="8:18" x14ac:dyDescent="0.25">
      <c r="H620" s="129" t="str">
        <f t="shared" si="18"/>
        <v xml:space="preserve">617   </v>
      </c>
      <c r="I620" s="129">
        <v>617</v>
      </c>
      <c r="R620" s="122" t="str">
        <f t="shared" si="19"/>
        <v/>
      </c>
    </row>
    <row r="621" spans="8:18" x14ac:dyDescent="0.25">
      <c r="H621" s="129" t="str">
        <f t="shared" si="18"/>
        <v xml:space="preserve">618   </v>
      </c>
      <c r="I621" s="129">
        <v>618</v>
      </c>
      <c r="R621" s="122" t="str">
        <f t="shared" si="19"/>
        <v/>
      </c>
    </row>
    <row r="622" spans="8:18" x14ac:dyDescent="0.25">
      <c r="H622" s="129" t="str">
        <f t="shared" si="18"/>
        <v xml:space="preserve">619   </v>
      </c>
      <c r="I622" s="129">
        <v>619</v>
      </c>
      <c r="R622" s="122" t="str">
        <f t="shared" si="19"/>
        <v/>
      </c>
    </row>
    <row r="623" spans="8:18" x14ac:dyDescent="0.25">
      <c r="H623" s="129" t="str">
        <f t="shared" si="18"/>
        <v xml:space="preserve">620   </v>
      </c>
      <c r="I623" s="129">
        <v>620</v>
      </c>
      <c r="R623" s="122" t="str">
        <f t="shared" si="19"/>
        <v/>
      </c>
    </row>
    <row r="624" spans="8:18" x14ac:dyDescent="0.25">
      <c r="H624" s="129" t="str">
        <f t="shared" si="18"/>
        <v xml:space="preserve">621   </v>
      </c>
      <c r="I624" s="129">
        <v>621</v>
      </c>
      <c r="R624" s="122" t="str">
        <f t="shared" si="19"/>
        <v/>
      </c>
    </row>
    <row r="625" spans="8:18" x14ac:dyDescent="0.25">
      <c r="H625" s="129" t="str">
        <f t="shared" si="18"/>
        <v xml:space="preserve">622   </v>
      </c>
      <c r="I625" s="129">
        <v>622</v>
      </c>
      <c r="R625" s="122" t="str">
        <f t="shared" si="19"/>
        <v/>
      </c>
    </row>
    <row r="626" spans="8:18" x14ac:dyDescent="0.25">
      <c r="H626" s="129" t="str">
        <f t="shared" si="18"/>
        <v xml:space="preserve">623   </v>
      </c>
      <c r="I626" s="129">
        <v>623</v>
      </c>
      <c r="R626" s="122" t="str">
        <f t="shared" si="19"/>
        <v/>
      </c>
    </row>
    <row r="627" spans="8:18" x14ac:dyDescent="0.25">
      <c r="H627" s="129" t="str">
        <f t="shared" si="18"/>
        <v xml:space="preserve">624   </v>
      </c>
      <c r="I627" s="129">
        <v>624</v>
      </c>
      <c r="R627" s="122" t="str">
        <f t="shared" si="19"/>
        <v/>
      </c>
    </row>
    <row r="628" spans="8:18" x14ac:dyDescent="0.25">
      <c r="H628" s="129" t="str">
        <f t="shared" si="18"/>
        <v xml:space="preserve">625   </v>
      </c>
      <c r="I628" s="129">
        <v>625</v>
      </c>
      <c r="R628" s="122" t="str">
        <f t="shared" si="19"/>
        <v/>
      </c>
    </row>
    <row r="629" spans="8:18" x14ac:dyDescent="0.25">
      <c r="H629" s="129" t="str">
        <f t="shared" si="18"/>
        <v xml:space="preserve">626   </v>
      </c>
      <c r="I629" s="129">
        <v>626</v>
      </c>
      <c r="R629" s="122" t="str">
        <f t="shared" si="19"/>
        <v/>
      </c>
    </row>
    <row r="630" spans="8:18" x14ac:dyDescent="0.25">
      <c r="H630" s="129" t="str">
        <f t="shared" si="18"/>
        <v xml:space="preserve">627   </v>
      </c>
      <c r="I630" s="129">
        <v>627</v>
      </c>
      <c r="R630" s="122" t="str">
        <f t="shared" si="19"/>
        <v/>
      </c>
    </row>
    <row r="631" spans="8:18" x14ac:dyDescent="0.25">
      <c r="H631" s="129" t="str">
        <f t="shared" si="18"/>
        <v xml:space="preserve">628   </v>
      </c>
      <c r="I631" s="129">
        <v>628</v>
      </c>
      <c r="R631" s="122" t="str">
        <f t="shared" si="19"/>
        <v/>
      </c>
    </row>
    <row r="632" spans="8:18" x14ac:dyDescent="0.25">
      <c r="H632" s="129" t="str">
        <f t="shared" si="18"/>
        <v xml:space="preserve">629   </v>
      </c>
      <c r="I632" s="129">
        <v>629</v>
      </c>
      <c r="R632" s="122" t="str">
        <f t="shared" si="19"/>
        <v/>
      </c>
    </row>
    <row r="633" spans="8:18" x14ac:dyDescent="0.25">
      <c r="H633" s="129" t="str">
        <f t="shared" si="18"/>
        <v xml:space="preserve">630   </v>
      </c>
      <c r="I633" s="129">
        <v>630</v>
      </c>
      <c r="R633" s="122" t="str">
        <f t="shared" si="19"/>
        <v/>
      </c>
    </row>
    <row r="634" spans="8:18" x14ac:dyDescent="0.25">
      <c r="H634" s="129" t="str">
        <f t="shared" si="18"/>
        <v xml:space="preserve">631   </v>
      </c>
      <c r="I634" s="129">
        <v>631</v>
      </c>
      <c r="R634" s="122" t="str">
        <f t="shared" si="19"/>
        <v/>
      </c>
    </row>
    <row r="635" spans="8:18" x14ac:dyDescent="0.25">
      <c r="H635" s="129" t="str">
        <f t="shared" si="18"/>
        <v xml:space="preserve">632   </v>
      </c>
      <c r="I635" s="129">
        <v>632</v>
      </c>
      <c r="R635" s="122" t="str">
        <f t="shared" si="19"/>
        <v/>
      </c>
    </row>
    <row r="636" spans="8:18" x14ac:dyDescent="0.25">
      <c r="H636" s="129" t="str">
        <f t="shared" si="18"/>
        <v xml:space="preserve">633   </v>
      </c>
      <c r="I636" s="129">
        <v>633</v>
      </c>
      <c r="R636" s="122" t="str">
        <f t="shared" si="19"/>
        <v/>
      </c>
    </row>
    <row r="637" spans="8:18" x14ac:dyDescent="0.25">
      <c r="H637" s="129" t="str">
        <f t="shared" si="18"/>
        <v xml:space="preserve">634   </v>
      </c>
      <c r="I637" s="129">
        <v>634</v>
      </c>
      <c r="R637" s="122" t="str">
        <f t="shared" si="19"/>
        <v/>
      </c>
    </row>
    <row r="638" spans="8:18" x14ac:dyDescent="0.25">
      <c r="H638" s="129" t="str">
        <f t="shared" si="18"/>
        <v xml:space="preserve">635   </v>
      </c>
      <c r="I638" s="129">
        <v>635</v>
      </c>
      <c r="R638" s="122" t="str">
        <f t="shared" si="19"/>
        <v/>
      </c>
    </row>
    <row r="639" spans="8:18" x14ac:dyDescent="0.25">
      <c r="H639" s="129" t="str">
        <f t="shared" si="18"/>
        <v xml:space="preserve">636   </v>
      </c>
      <c r="I639" s="129">
        <v>636</v>
      </c>
      <c r="R639" s="122" t="str">
        <f t="shared" si="19"/>
        <v/>
      </c>
    </row>
    <row r="640" spans="8:18" x14ac:dyDescent="0.25">
      <c r="H640" s="129" t="str">
        <f t="shared" si="18"/>
        <v xml:space="preserve">637   </v>
      </c>
      <c r="I640" s="129">
        <v>637</v>
      </c>
      <c r="R640" s="122" t="str">
        <f t="shared" si="19"/>
        <v/>
      </c>
    </row>
    <row r="641" spans="8:18" x14ac:dyDescent="0.25">
      <c r="H641" s="129" t="str">
        <f t="shared" si="18"/>
        <v xml:space="preserve">638   </v>
      </c>
      <c r="I641" s="129">
        <v>638</v>
      </c>
      <c r="R641" s="122" t="str">
        <f t="shared" si="19"/>
        <v/>
      </c>
    </row>
    <row r="642" spans="8:18" x14ac:dyDescent="0.25">
      <c r="H642" s="129" t="str">
        <f t="shared" si="18"/>
        <v xml:space="preserve">639   </v>
      </c>
      <c r="I642" s="129">
        <v>639</v>
      </c>
      <c r="R642" s="122" t="str">
        <f t="shared" si="19"/>
        <v/>
      </c>
    </row>
    <row r="643" spans="8:18" x14ac:dyDescent="0.25">
      <c r="H643" s="129" t="str">
        <f t="shared" si="18"/>
        <v xml:space="preserve">640   </v>
      </c>
      <c r="I643" s="129">
        <v>640</v>
      </c>
      <c r="R643" s="122" t="str">
        <f t="shared" si="19"/>
        <v/>
      </c>
    </row>
    <row r="644" spans="8:18" x14ac:dyDescent="0.25">
      <c r="H644" s="129" t="str">
        <f t="shared" si="18"/>
        <v xml:space="preserve">641   </v>
      </c>
      <c r="I644" s="129">
        <v>641</v>
      </c>
      <c r="R644" s="122" t="str">
        <f t="shared" si="19"/>
        <v/>
      </c>
    </row>
    <row r="645" spans="8:18" x14ac:dyDescent="0.25">
      <c r="H645" s="129" t="str">
        <f t="shared" si="18"/>
        <v xml:space="preserve">642   </v>
      </c>
      <c r="I645" s="129">
        <v>642</v>
      </c>
      <c r="R645" s="122" t="str">
        <f t="shared" si="19"/>
        <v/>
      </c>
    </row>
    <row r="646" spans="8:18" x14ac:dyDescent="0.25">
      <c r="H646" s="129" t="str">
        <f t="shared" si="18"/>
        <v xml:space="preserve">643   </v>
      </c>
      <c r="I646" s="129">
        <v>643</v>
      </c>
      <c r="R646" s="122" t="str">
        <f t="shared" si="19"/>
        <v/>
      </c>
    </row>
    <row r="647" spans="8:18" x14ac:dyDescent="0.25">
      <c r="H647" s="129" t="str">
        <f t="shared" ref="H647:H710" si="20">I647&amp;" "&amp;F647&amp;" "&amp;G647&amp;" "&amp;E647</f>
        <v xml:space="preserve">644   </v>
      </c>
      <c r="I647" s="129">
        <v>644</v>
      </c>
      <c r="R647" s="122" t="str">
        <f t="shared" ref="R647:R710" si="21">IF(Q647&lt;&gt;"",LEFT(Q647,3)&amp;"0","")</f>
        <v/>
      </c>
    </row>
    <row r="648" spans="8:18" x14ac:dyDescent="0.25">
      <c r="H648" s="129" t="str">
        <f t="shared" si="20"/>
        <v xml:space="preserve">645   </v>
      </c>
      <c r="I648" s="129">
        <v>645</v>
      </c>
      <c r="R648" s="122" t="str">
        <f t="shared" si="21"/>
        <v/>
      </c>
    </row>
    <row r="649" spans="8:18" x14ac:dyDescent="0.25">
      <c r="H649" s="129" t="str">
        <f t="shared" si="20"/>
        <v xml:space="preserve">646   </v>
      </c>
      <c r="I649" s="129">
        <v>646</v>
      </c>
      <c r="R649" s="122" t="str">
        <f t="shared" si="21"/>
        <v/>
      </c>
    </row>
    <row r="650" spans="8:18" x14ac:dyDescent="0.25">
      <c r="H650" s="129" t="str">
        <f t="shared" si="20"/>
        <v xml:space="preserve">647   </v>
      </c>
      <c r="I650" s="129">
        <v>647</v>
      </c>
      <c r="R650" s="122" t="str">
        <f t="shared" si="21"/>
        <v/>
      </c>
    </row>
    <row r="651" spans="8:18" x14ac:dyDescent="0.25">
      <c r="H651" s="129" t="str">
        <f t="shared" si="20"/>
        <v xml:space="preserve">648   </v>
      </c>
      <c r="I651" s="129">
        <v>648</v>
      </c>
      <c r="R651" s="122" t="str">
        <f t="shared" si="21"/>
        <v/>
      </c>
    </row>
    <row r="652" spans="8:18" x14ac:dyDescent="0.25">
      <c r="H652" s="129" t="str">
        <f t="shared" si="20"/>
        <v xml:space="preserve">649   </v>
      </c>
      <c r="I652" s="129">
        <v>649</v>
      </c>
      <c r="R652" s="122" t="str">
        <f t="shared" si="21"/>
        <v/>
      </c>
    </row>
    <row r="653" spans="8:18" x14ac:dyDescent="0.25">
      <c r="H653" s="129" t="str">
        <f t="shared" si="20"/>
        <v xml:space="preserve">650   </v>
      </c>
      <c r="I653" s="129">
        <v>650</v>
      </c>
      <c r="R653" s="122" t="str">
        <f t="shared" si="21"/>
        <v/>
      </c>
    </row>
    <row r="654" spans="8:18" x14ac:dyDescent="0.25">
      <c r="H654" s="129" t="str">
        <f t="shared" si="20"/>
        <v xml:space="preserve">651   </v>
      </c>
      <c r="I654" s="129">
        <v>651</v>
      </c>
      <c r="R654" s="122" t="str">
        <f t="shared" si="21"/>
        <v/>
      </c>
    </row>
    <row r="655" spans="8:18" x14ac:dyDescent="0.25">
      <c r="H655" s="129" t="str">
        <f t="shared" si="20"/>
        <v xml:space="preserve">652   </v>
      </c>
      <c r="I655" s="129">
        <v>652</v>
      </c>
      <c r="R655" s="122" t="str">
        <f t="shared" si="21"/>
        <v/>
      </c>
    </row>
    <row r="656" spans="8:18" x14ac:dyDescent="0.25">
      <c r="H656" s="129" t="str">
        <f t="shared" si="20"/>
        <v xml:space="preserve">653   </v>
      </c>
      <c r="I656" s="129">
        <v>653</v>
      </c>
      <c r="R656" s="122" t="str">
        <f t="shared" si="21"/>
        <v/>
      </c>
    </row>
    <row r="657" spans="8:18" x14ac:dyDescent="0.25">
      <c r="H657" s="129" t="str">
        <f t="shared" si="20"/>
        <v xml:space="preserve">654   </v>
      </c>
      <c r="I657" s="129">
        <v>654</v>
      </c>
      <c r="R657" s="122" t="str">
        <f t="shared" si="21"/>
        <v/>
      </c>
    </row>
    <row r="658" spans="8:18" x14ac:dyDescent="0.25">
      <c r="H658" s="129" t="str">
        <f t="shared" si="20"/>
        <v xml:space="preserve">655   </v>
      </c>
      <c r="I658" s="129">
        <v>655</v>
      </c>
      <c r="R658" s="122" t="str">
        <f t="shared" si="21"/>
        <v/>
      </c>
    </row>
    <row r="659" spans="8:18" x14ac:dyDescent="0.25">
      <c r="H659" s="129" t="str">
        <f t="shared" si="20"/>
        <v xml:space="preserve">656   </v>
      </c>
      <c r="I659" s="129">
        <v>656</v>
      </c>
      <c r="R659" s="122" t="str">
        <f t="shared" si="21"/>
        <v/>
      </c>
    </row>
    <row r="660" spans="8:18" x14ac:dyDescent="0.25">
      <c r="H660" s="129" t="str">
        <f t="shared" si="20"/>
        <v xml:space="preserve">657   </v>
      </c>
      <c r="I660" s="129">
        <v>657</v>
      </c>
      <c r="R660" s="122" t="str">
        <f t="shared" si="21"/>
        <v/>
      </c>
    </row>
    <row r="661" spans="8:18" x14ac:dyDescent="0.25">
      <c r="H661" s="129" t="str">
        <f t="shared" si="20"/>
        <v xml:space="preserve">658   </v>
      </c>
      <c r="I661" s="129">
        <v>658</v>
      </c>
      <c r="R661" s="122" t="str">
        <f t="shared" si="21"/>
        <v/>
      </c>
    </row>
    <row r="662" spans="8:18" x14ac:dyDescent="0.25">
      <c r="H662" s="129" t="str">
        <f t="shared" si="20"/>
        <v xml:space="preserve">659   </v>
      </c>
      <c r="I662" s="129">
        <v>659</v>
      </c>
      <c r="R662" s="122" t="str">
        <f t="shared" si="21"/>
        <v/>
      </c>
    </row>
    <row r="663" spans="8:18" x14ac:dyDescent="0.25">
      <c r="H663" s="129" t="str">
        <f t="shared" si="20"/>
        <v xml:space="preserve">660   </v>
      </c>
      <c r="I663" s="129">
        <v>660</v>
      </c>
      <c r="R663" s="122" t="str">
        <f t="shared" si="21"/>
        <v/>
      </c>
    </row>
    <row r="664" spans="8:18" x14ac:dyDescent="0.25">
      <c r="H664" s="129" t="str">
        <f t="shared" si="20"/>
        <v xml:space="preserve">661   </v>
      </c>
      <c r="I664" s="129">
        <v>661</v>
      </c>
      <c r="R664" s="122" t="str">
        <f t="shared" si="21"/>
        <v/>
      </c>
    </row>
    <row r="665" spans="8:18" x14ac:dyDescent="0.25">
      <c r="H665" s="129" t="str">
        <f t="shared" si="20"/>
        <v xml:space="preserve">662   </v>
      </c>
      <c r="I665" s="129">
        <v>662</v>
      </c>
      <c r="R665" s="122" t="str">
        <f t="shared" si="21"/>
        <v/>
      </c>
    </row>
    <row r="666" spans="8:18" x14ac:dyDescent="0.25">
      <c r="H666" s="129" t="str">
        <f t="shared" si="20"/>
        <v xml:space="preserve">663   </v>
      </c>
      <c r="I666" s="129">
        <v>663</v>
      </c>
      <c r="R666" s="122" t="str">
        <f t="shared" si="21"/>
        <v/>
      </c>
    </row>
    <row r="667" spans="8:18" x14ac:dyDescent="0.25">
      <c r="H667" s="129" t="str">
        <f t="shared" si="20"/>
        <v xml:space="preserve">664   </v>
      </c>
      <c r="I667" s="129">
        <v>664</v>
      </c>
      <c r="R667" s="122" t="str">
        <f t="shared" si="21"/>
        <v/>
      </c>
    </row>
    <row r="668" spans="8:18" x14ac:dyDescent="0.25">
      <c r="H668" s="129" t="str">
        <f t="shared" si="20"/>
        <v xml:space="preserve">665   </v>
      </c>
      <c r="I668" s="129">
        <v>665</v>
      </c>
      <c r="R668" s="122" t="str">
        <f t="shared" si="21"/>
        <v/>
      </c>
    </row>
    <row r="669" spans="8:18" x14ac:dyDescent="0.25">
      <c r="H669" s="129" t="str">
        <f t="shared" si="20"/>
        <v xml:space="preserve">666   </v>
      </c>
      <c r="I669" s="129">
        <v>666</v>
      </c>
      <c r="R669" s="122" t="str">
        <f t="shared" si="21"/>
        <v/>
      </c>
    </row>
    <row r="670" spans="8:18" x14ac:dyDescent="0.25">
      <c r="H670" s="129" t="str">
        <f t="shared" si="20"/>
        <v xml:space="preserve">667   </v>
      </c>
      <c r="I670" s="129">
        <v>667</v>
      </c>
      <c r="R670" s="122" t="str">
        <f t="shared" si="21"/>
        <v/>
      </c>
    </row>
    <row r="671" spans="8:18" x14ac:dyDescent="0.25">
      <c r="H671" s="129" t="str">
        <f t="shared" si="20"/>
        <v xml:space="preserve">668   </v>
      </c>
      <c r="I671" s="129">
        <v>668</v>
      </c>
      <c r="R671" s="122" t="str">
        <f t="shared" si="21"/>
        <v/>
      </c>
    </row>
    <row r="672" spans="8:18" x14ac:dyDescent="0.25">
      <c r="H672" s="129" t="str">
        <f t="shared" si="20"/>
        <v xml:space="preserve">669   </v>
      </c>
      <c r="I672" s="129">
        <v>669</v>
      </c>
      <c r="R672" s="122" t="str">
        <f t="shared" si="21"/>
        <v/>
      </c>
    </row>
    <row r="673" spans="8:18" x14ac:dyDescent="0.25">
      <c r="H673" s="129" t="str">
        <f t="shared" si="20"/>
        <v xml:space="preserve">670   </v>
      </c>
      <c r="I673" s="129">
        <v>670</v>
      </c>
      <c r="R673" s="122" t="str">
        <f t="shared" si="21"/>
        <v/>
      </c>
    </row>
    <row r="674" spans="8:18" x14ac:dyDescent="0.25">
      <c r="H674" s="129" t="str">
        <f t="shared" si="20"/>
        <v xml:space="preserve">671   </v>
      </c>
      <c r="I674" s="129">
        <v>671</v>
      </c>
      <c r="R674" s="122" t="str">
        <f t="shared" si="21"/>
        <v/>
      </c>
    </row>
    <row r="675" spans="8:18" x14ac:dyDescent="0.25">
      <c r="H675" s="129" t="str">
        <f t="shared" si="20"/>
        <v xml:space="preserve">672   </v>
      </c>
      <c r="I675" s="129">
        <v>672</v>
      </c>
      <c r="R675" s="122" t="str">
        <f t="shared" si="21"/>
        <v/>
      </c>
    </row>
    <row r="676" spans="8:18" x14ac:dyDescent="0.25">
      <c r="H676" s="129" t="str">
        <f t="shared" si="20"/>
        <v xml:space="preserve">673   </v>
      </c>
      <c r="I676" s="129">
        <v>673</v>
      </c>
      <c r="R676" s="122" t="str">
        <f t="shared" si="21"/>
        <v/>
      </c>
    </row>
    <row r="677" spans="8:18" x14ac:dyDescent="0.25">
      <c r="H677" s="129" t="str">
        <f t="shared" si="20"/>
        <v xml:space="preserve">674   </v>
      </c>
      <c r="I677" s="129">
        <v>674</v>
      </c>
      <c r="R677" s="122" t="str">
        <f t="shared" si="21"/>
        <v/>
      </c>
    </row>
    <row r="678" spans="8:18" x14ac:dyDescent="0.25">
      <c r="H678" s="129" t="str">
        <f t="shared" si="20"/>
        <v xml:space="preserve">675   </v>
      </c>
      <c r="I678" s="129">
        <v>675</v>
      </c>
      <c r="R678" s="122" t="str">
        <f t="shared" si="21"/>
        <v/>
      </c>
    </row>
    <row r="679" spans="8:18" x14ac:dyDescent="0.25">
      <c r="H679" s="129" t="str">
        <f t="shared" si="20"/>
        <v xml:space="preserve">676   </v>
      </c>
      <c r="I679" s="129">
        <v>676</v>
      </c>
      <c r="R679" s="122" t="str">
        <f t="shared" si="21"/>
        <v/>
      </c>
    </row>
    <row r="680" spans="8:18" x14ac:dyDescent="0.25">
      <c r="H680" s="129" t="str">
        <f t="shared" si="20"/>
        <v xml:space="preserve">677   </v>
      </c>
      <c r="I680" s="129">
        <v>677</v>
      </c>
      <c r="R680" s="122" t="str">
        <f t="shared" si="21"/>
        <v/>
      </c>
    </row>
    <row r="681" spans="8:18" x14ac:dyDescent="0.25">
      <c r="H681" s="129" t="str">
        <f t="shared" si="20"/>
        <v xml:space="preserve">678   </v>
      </c>
      <c r="I681" s="129">
        <v>678</v>
      </c>
      <c r="R681" s="122" t="str">
        <f t="shared" si="21"/>
        <v/>
      </c>
    </row>
    <row r="682" spans="8:18" x14ac:dyDescent="0.25">
      <c r="H682" s="129" t="str">
        <f t="shared" si="20"/>
        <v xml:space="preserve">679   </v>
      </c>
      <c r="I682" s="129">
        <v>679</v>
      </c>
      <c r="R682" s="122" t="str">
        <f t="shared" si="21"/>
        <v/>
      </c>
    </row>
    <row r="683" spans="8:18" x14ac:dyDescent="0.25">
      <c r="H683" s="129" t="str">
        <f t="shared" si="20"/>
        <v xml:space="preserve">680   </v>
      </c>
      <c r="I683" s="129">
        <v>680</v>
      </c>
      <c r="R683" s="122" t="str">
        <f t="shared" si="21"/>
        <v/>
      </c>
    </row>
    <row r="684" spans="8:18" x14ac:dyDescent="0.25">
      <c r="H684" s="129" t="str">
        <f t="shared" si="20"/>
        <v xml:space="preserve">681   </v>
      </c>
      <c r="I684" s="129">
        <v>681</v>
      </c>
      <c r="R684" s="122" t="str">
        <f t="shared" si="21"/>
        <v/>
      </c>
    </row>
    <row r="685" spans="8:18" x14ac:dyDescent="0.25">
      <c r="H685" s="129" t="str">
        <f t="shared" si="20"/>
        <v xml:space="preserve">682   </v>
      </c>
      <c r="I685" s="129">
        <v>682</v>
      </c>
      <c r="R685" s="122" t="str">
        <f t="shared" si="21"/>
        <v/>
      </c>
    </row>
    <row r="686" spans="8:18" x14ac:dyDescent="0.25">
      <c r="H686" s="129" t="str">
        <f t="shared" si="20"/>
        <v xml:space="preserve">683   </v>
      </c>
      <c r="I686" s="129">
        <v>683</v>
      </c>
      <c r="R686" s="122" t="str">
        <f t="shared" si="21"/>
        <v/>
      </c>
    </row>
    <row r="687" spans="8:18" x14ac:dyDescent="0.25">
      <c r="H687" s="129" t="str">
        <f t="shared" si="20"/>
        <v xml:space="preserve">684   </v>
      </c>
      <c r="I687" s="129">
        <v>684</v>
      </c>
      <c r="R687" s="122" t="str">
        <f t="shared" si="21"/>
        <v/>
      </c>
    </row>
    <row r="688" spans="8:18" x14ac:dyDescent="0.25">
      <c r="H688" s="129" t="str">
        <f t="shared" si="20"/>
        <v xml:space="preserve">685   </v>
      </c>
      <c r="I688" s="129">
        <v>685</v>
      </c>
      <c r="R688" s="122" t="str">
        <f t="shared" si="21"/>
        <v/>
      </c>
    </row>
    <row r="689" spans="8:18" x14ac:dyDescent="0.25">
      <c r="H689" s="129" t="str">
        <f t="shared" si="20"/>
        <v xml:space="preserve">686   </v>
      </c>
      <c r="I689" s="129">
        <v>686</v>
      </c>
      <c r="R689" s="122" t="str">
        <f t="shared" si="21"/>
        <v/>
      </c>
    </row>
    <row r="690" spans="8:18" x14ac:dyDescent="0.25">
      <c r="H690" s="129" t="str">
        <f t="shared" si="20"/>
        <v xml:space="preserve">687   </v>
      </c>
      <c r="I690" s="129">
        <v>687</v>
      </c>
      <c r="R690" s="122" t="str">
        <f t="shared" si="21"/>
        <v/>
      </c>
    </row>
    <row r="691" spans="8:18" x14ac:dyDescent="0.25">
      <c r="H691" s="129" t="str">
        <f t="shared" si="20"/>
        <v xml:space="preserve">688   </v>
      </c>
      <c r="I691" s="129">
        <v>688</v>
      </c>
      <c r="R691" s="122" t="str">
        <f t="shared" si="21"/>
        <v/>
      </c>
    </row>
    <row r="692" spans="8:18" x14ac:dyDescent="0.25">
      <c r="H692" s="129" t="str">
        <f t="shared" si="20"/>
        <v xml:space="preserve">689   </v>
      </c>
      <c r="I692" s="129">
        <v>689</v>
      </c>
      <c r="R692" s="122" t="str">
        <f t="shared" si="21"/>
        <v/>
      </c>
    </row>
    <row r="693" spans="8:18" x14ac:dyDescent="0.25">
      <c r="H693" s="129" t="str">
        <f t="shared" si="20"/>
        <v xml:space="preserve">690   </v>
      </c>
      <c r="I693" s="129">
        <v>690</v>
      </c>
      <c r="R693" s="122" t="str">
        <f t="shared" si="21"/>
        <v/>
      </c>
    </row>
    <row r="694" spans="8:18" x14ac:dyDescent="0.25">
      <c r="H694" s="129" t="str">
        <f t="shared" si="20"/>
        <v xml:space="preserve">691   </v>
      </c>
      <c r="I694" s="129">
        <v>691</v>
      </c>
      <c r="R694" s="122" t="str">
        <f t="shared" si="21"/>
        <v/>
      </c>
    </row>
    <row r="695" spans="8:18" x14ac:dyDescent="0.25">
      <c r="H695" s="129" t="str">
        <f t="shared" si="20"/>
        <v xml:space="preserve">692   </v>
      </c>
      <c r="I695" s="129">
        <v>692</v>
      </c>
      <c r="R695" s="122" t="str">
        <f t="shared" si="21"/>
        <v/>
      </c>
    </row>
    <row r="696" spans="8:18" x14ac:dyDescent="0.25">
      <c r="H696" s="129" t="str">
        <f t="shared" si="20"/>
        <v xml:space="preserve">693   </v>
      </c>
      <c r="I696" s="129">
        <v>693</v>
      </c>
      <c r="R696" s="122" t="str">
        <f t="shared" si="21"/>
        <v/>
      </c>
    </row>
    <row r="697" spans="8:18" x14ac:dyDescent="0.25">
      <c r="H697" s="129" t="str">
        <f t="shared" si="20"/>
        <v xml:space="preserve">694   </v>
      </c>
      <c r="I697" s="129">
        <v>694</v>
      </c>
      <c r="R697" s="122" t="str">
        <f t="shared" si="21"/>
        <v/>
      </c>
    </row>
    <row r="698" spans="8:18" x14ac:dyDescent="0.25">
      <c r="H698" s="129" t="str">
        <f t="shared" si="20"/>
        <v xml:space="preserve">695   </v>
      </c>
      <c r="I698" s="129">
        <v>695</v>
      </c>
      <c r="R698" s="122" t="str">
        <f t="shared" si="21"/>
        <v/>
      </c>
    </row>
    <row r="699" spans="8:18" x14ac:dyDescent="0.25">
      <c r="H699" s="129" t="str">
        <f t="shared" si="20"/>
        <v xml:space="preserve">696   </v>
      </c>
      <c r="I699" s="129">
        <v>696</v>
      </c>
      <c r="R699" s="122" t="str">
        <f t="shared" si="21"/>
        <v/>
      </c>
    </row>
    <row r="700" spans="8:18" x14ac:dyDescent="0.25">
      <c r="H700" s="129" t="str">
        <f t="shared" si="20"/>
        <v xml:space="preserve">697   </v>
      </c>
      <c r="I700" s="129">
        <v>697</v>
      </c>
      <c r="R700" s="122" t="str">
        <f t="shared" si="21"/>
        <v/>
      </c>
    </row>
    <row r="701" spans="8:18" x14ac:dyDescent="0.25">
      <c r="H701" s="129" t="str">
        <f t="shared" si="20"/>
        <v xml:space="preserve">698   </v>
      </c>
      <c r="I701" s="129">
        <v>698</v>
      </c>
      <c r="R701" s="122" t="str">
        <f t="shared" si="21"/>
        <v/>
      </c>
    </row>
    <row r="702" spans="8:18" x14ac:dyDescent="0.25">
      <c r="H702" s="129" t="str">
        <f t="shared" si="20"/>
        <v xml:space="preserve">699   </v>
      </c>
      <c r="I702" s="129">
        <v>699</v>
      </c>
      <c r="R702" s="122" t="str">
        <f t="shared" si="21"/>
        <v/>
      </c>
    </row>
    <row r="703" spans="8:18" x14ac:dyDescent="0.25">
      <c r="H703" s="129" t="str">
        <f t="shared" si="20"/>
        <v xml:space="preserve">700   </v>
      </c>
      <c r="I703" s="129">
        <v>700</v>
      </c>
      <c r="R703" s="122" t="str">
        <f t="shared" si="21"/>
        <v/>
      </c>
    </row>
    <row r="704" spans="8:18" x14ac:dyDescent="0.25">
      <c r="H704" s="129" t="str">
        <f t="shared" si="20"/>
        <v xml:space="preserve">701   </v>
      </c>
      <c r="I704" s="129">
        <v>701</v>
      </c>
      <c r="R704" s="122" t="str">
        <f t="shared" si="21"/>
        <v/>
      </c>
    </row>
    <row r="705" spans="8:18" x14ac:dyDescent="0.25">
      <c r="H705" s="129" t="str">
        <f t="shared" si="20"/>
        <v xml:space="preserve">702   </v>
      </c>
      <c r="I705" s="129">
        <v>702</v>
      </c>
      <c r="R705" s="122" t="str">
        <f t="shared" si="21"/>
        <v/>
      </c>
    </row>
    <row r="706" spans="8:18" x14ac:dyDescent="0.25">
      <c r="H706" s="129" t="str">
        <f t="shared" si="20"/>
        <v xml:space="preserve">703   </v>
      </c>
      <c r="I706" s="129">
        <v>703</v>
      </c>
      <c r="R706" s="122" t="str">
        <f t="shared" si="21"/>
        <v/>
      </c>
    </row>
    <row r="707" spans="8:18" x14ac:dyDescent="0.25">
      <c r="H707" s="129" t="str">
        <f t="shared" si="20"/>
        <v xml:space="preserve">704   </v>
      </c>
      <c r="I707" s="129">
        <v>704</v>
      </c>
      <c r="R707" s="122" t="str">
        <f t="shared" si="21"/>
        <v/>
      </c>
    </row>
    <row r="708" spans="8:18" x14ac:dyDescent="0.25">
      <c r="H708" s="129" t="str">
        <f t="shared" si="20"/>
        <v xml:space="preserve">705   </v>
      </c>
      <c r="I708" s="129">
        <v>705</v>
      </c>
      <c r="R708" s="122" t="str">
        <f t="shared" si="21"/>
        <v/>
      </c>
    </row>
    <row r="709" spans="8:18" x14ac:dyDescent="0.25">
      <c r="H709" s="129" t="str">
        <f t="shared" si="20"/>
        <v xml:space="preserve">706   </v>
      </c>
      <c r="I709" s="129">
        <v>706</v>
      </c>
      <c r="R709" s="122" t="str">
        <f t="shared" si="21"/>
        <v/>
      </c>
    </row>
    <row r="710" spans="8:18" x14ac:dyDescent="0.25">
      <c r="H710" s="129" t="str">
        <f t="shared" si="20"/>
        <v xml:space="preserve">707   </v>
      </c>
      <c r="I710" s="129">
        <v>707</v>
      </c>
      <c r="R710" s="122" t="str">
        <f t="shared" si="21"/>
        <v/>
      </c>
    </row>
    <row r="711" spans="8:18" x14ac:dyDescent="0.25">
      <c r="H711" s="129" t="str">
        <f t="shared" ref="H711:H774" si="22">I711&amp;" "&amp;F711&amp;" "&amp;G711&amp;" "&amp;E711</f>
        <v xml:space="preserve">708   </v>
      </c>
      <c r="I711" s="129">
        <v>708</v>
      </c>
      <c r="R711" s="122" t="str">
        <f t="shared" ref="R711:R774" si="23">IF(Q711&lt;&gt;"",LEFT(Q711,3)&amp;"0","")</f>
        <v/>
      </c>
    </row>
    <row r="712" spans="8:18" x14ac:dyDescent="0.25">
      <c r="H712" s="129" t="str">
        <f t="shared" si="22"/>
        <v xml:space="preserve">709   </v>
      </c>
      <c r="I712" s="129">
        <v>709</v>
      </c>
      <c r="R712" s="122" t="str">
        <f t="shared" si="23"/>
        <v/>
      </c>
    </row>
    <row r="713" spans="8:18" x14ac:dyDescent="0.25">
      <c r="H713" s="129" t="str">
        <f t="shared" si="22"/>
        <v xml:space="preserve">710   </v>
      </c>
      <c r="I713" s="129">
        <v>710</v>
      </c>
      <c r="R713" s="122" t="str">
        <f t="shared" si="23"/>
        <v/>
      </c>
    </row>
    <row r="714" spans="8:18" x14ac:dyDescent="0.25">
      <c r="H714" s="129" t="str">
        <f t="shared" si="22"/>
        <v xml:space="preserve">711   </v>
      </c>
      <c r="I714" s="129">
        <v>711</v>
      </c>
      <c r="R714" s="122" t="str">
        <f t="shared" si="23"/>
        <v/>
      </c>
    </row>
    <row r="715" spans="8:18" x14ac:dyDescent="0.25">
      <c r="H715" s="129" t="str">
        <f t="shared" si="22"/>
        <v xml:space="preserve">712   </v>
      </c>
      <c r="I715" s="129">
        <v>712</v>
      </c>
      <c r="R715" s="122" t="str">
        <f t="shared" si="23"/>
        <v/>
      </c>
    </row>
    <row r="716" spans="8:18" x14ac:dyDescent="0.25">
      <c r="H716" s="129" t="str">
        <f t="shared" si="22"/>
        <v xml:space="preserve">713   </v>
      </c>
      <c r="I716" s="129">
        <v>713</v>
      </c>
      <c r="R716" s="122" t="str">
        <f t="shared" si="23"/>
        <v/>
      </c>
    </row>
    <row r="717" spans="8:18" x14ac:dyDescent="0.25">
      <c r="H717" s="129" t="str">
        <f t="shared" si="22"/>
        <v xml:space="preserve">714   </v>
      </c>
      <c r="I717" s="129">
        <v>714</v>
      </c>
      <c r="R717" s="122" t="str">
        <f t="shared" si="23"/>
        <v/>
      </c>
    </row>
    <row r="718" spans="8:18" x14ac:dyDescent="0.25">
      <c r="H718" s="129" t="str">
        <f t="shared" si="22"/>
        <v xml:space="preserve">715   </v>
      </c>
      <c r="I718" s="129">
        <v>715</v>
      </c>
      <c r="R718" s="122" t="str">
        <f t="shared" si="23"/>
        <v/>
      </c>
    </row>
    <row r="719" spans="8:18" x14ac:dyDescent="0.25">
      <c r="H719" s="129" t="str">
        <f t="shared" si="22"/>
        <v xml:space="preserve">716   </v>
      </c>
      <c r="I719" s="129">
        <v>716</v>
      </c>
      <c r="R719" s="122" t="str">
        <f t="shared" si="23"/>
        <v/>
      </c>
    </row>
    <row r="720" spans="8:18" x14ac:dyDescent="0.25">
      <c r="H720" s="129" t="str">
        <f t="shared" si="22"/>
        <v xml:space="preserve">717   </v>
      </c>
      <c r="I720" s="129">
        <v>717</v>
      </c>
      <c r="R720" s="122" t="str">
        <f t="shared" si="23"/>
        <v/>
      </c>
    </row>
    <row r="721" spans="8:18" x14ac:dyDescent="0.25">
      <c r="H721" s="129" t="str">
        <f t="shared" si="22"/>
        <v xml:space="preserve">718   </v>
      </c>
      <c r="I721" s="129">
        <v>718</v>
      </c>
      <c r="R721" s="122" t="str">
        <f t="shared" si="23"/>
        <v/>
      </c>
    </row>
    <row r="722" spans="8:18" x14ac:dyDescent="0.25">
      <c r="H722" s="129" t="str">
        <f t="shared" si="22"/>
        <v xml:space="preserve">719   </v>
      </c>
      <c r="I722" s="129">
        <v>719</v>
      </c>
      <c r="R722" s="122" t="str">
        <f t="shared" si="23"/>
        <v/>
      </c>
    </row>
    <row r="723" spans="8:18" x14ac:dyDescent="0.25">
      <c r="H723" s="129" t="str">
        <f t="shared" si="22"/>
        <v xml:space="preserve">720   </v>
      </c>
      <c r="I723" s="129">
        <v>720</v>
      </c>
      <c r="R723" s="122" t="str">
        <f t="shared" si="23"/>
        <v/>
      </c>
    </row>
    <row r="724" spans="8:18" x14ac:dyDescent="0.25">
      <c r="H724" s="129" t="str">
        <f t="shared" si="22"/>
        <v xml:space="preserve">721   </v>
      </c>
      <c r="I724" s="129">
        <v>721</v>
      </c>
      <c r="R724" s="122" t="str">
        <f t="shared" si="23"/>
        <v/>
      </c>
    </row>
    <row r="725" spans="8:18" x14ac:dyDescent="0.25">
      <c r="H725" s="129" t="str">
        <f t="shared" si="22"/>
        <v xml:space="preserve">722   </v>
      </c>
      <c r="I725" s="129">
        <v>722</v>
      </c>
      <c r="R725" s="122" t="str">
        <f t="shared" si="23"/>
        <v/>
      </c>
    </row>
    <row r="726" spans="8:18" x14ac:dyDescent="0.25">
      <c r="H726" s="129" t="str">
        <f t="shared" si="22"/>
        <v xml:space="preserve">723   </v>
      </c>
      <c r="I726" s="129">
        <v>723</v>
      </c>
      <c r="R726" s="122" t="str">
        <f t="shared" si="23"/>
        <v/>
      </c>
    </row>
    <row r="727" spans="8:18" x14ac:dyDescent="0.25">
      <c r="H727" s="129" t="str">
        <f t="shared" si="22"/>
        <v xml:space="preserve">724   </v>
      </c>
      <c r="I727" s="129">
        <v>724</v>
      </c>
      <c r="R727" s="122" t="str">
        <f t="shared" si="23"/>
        <v/>
      </c>
    </row>
    <row r="728" spans="8:18" x14ac:dyDescent="0.25">
      <c r="H728" s="129" t="str">
        <f t="shared" si="22"/>
        <v xml:space="preserve">725   </v>
      </c>
      <c r="I728" s="129">
        <v>725</v>
      </c>
      <c r="R728" s="122" t="str">
        <f t="shared" si="23"/>
        <v/>
      </c>
    </row>
    <row r="729" spans="8:18" x14ac:dyDescent="0.25">
      <c r="H729" s="129" t="str">
        <f t="shared" si="22"/>
        <v xml:space="preserve">726   </v>
      </c>
      <c r="I729" s="129">
        <v>726</v>
      </c>
      <c r="R729" s="122" t="str">
        <f t="shared" si="23"/>
        <v/>
      </c>
    </row>
    <row r="730" spans="8:18" x14ac:dyDescent="0.25">
      <c r="H730" s="129" t="str">
        <f t="shared" si="22"/>
        <v xml:space="preserve">727   </v>
      </c>
      <c r="I730" s="129">
        <v>727</v>
      </c>
      <c r="R730" s="122" t="str">
        <f t="shared" si="23"/>
        <v/>
      </c>
    </row>
    <row r="731" spans="8:18" x14ac:dyDescent="0.25">
      <c r="H731" s="129" t="str">
        <f t="shared" si="22"/>
        <v xml:space="preserve">728   </v>
      </c>
      <c r="I731" s="129">
        <v>728</v>
      </c>
      <c r="R731" s="122" t="str">
        <f t="shared" si="23"/>
        <v/>
      </c>
    </row>
    <row r="732" spans="8:18" x14ac:dyDescent="0.25">
      <c r="H732" s="129" t="str">
        <f t="shared" si="22"/>
        <v xml:space="preserve">729   </v>
      </c>
      <c r="I732" s="129">
        <v>729</v>
      </c>
      <c r="R732" s="122" t="str">
        <f t="shared" si="23"/>
        <v/>
      </c>
    </row>
    <row r="733" spans="8:18" x14ac:dyDescent="0.25">
      <c r="H733" s="129" t="str">
        <f t="shared" si="22"/>
        <v xml:space="preserve">730   </v>
      </c>
      <c r="I733" s="129">
        <v>730</v>
      </c>
      <c r="R733" s="122" t="str">
        <f t="shared" si="23"/>
        <v/>
      </c>
    </row>
    <row r="734" spans="8:18" x14ac:dyDescent="0.25">
      <c r="H734" s="129" t="str">
        <f t="shared" si="22"/>
        <v xml:space="preserve">731   </v>
      </c>
      <c r="I734" s="129">
        <v>731</v>
      </c>
      <c r="R734" s="122" t="str">
        <f t="shared" si="23"/>
        <v/>
      </c>
    </row>
    <row r="735" spans="8:18" x14ac:dyDescent="0.25">
      <c r="H735" s="129" t="str">
        <f t="shared" si="22"/>
        <v xml:space="preserve">732   </v>
      </c>
      <c r="I735" s="129">
        <v>732</v>
      </c>
      <c r="R735" s="122" t="str">
        <f t="shared" si="23"/>
        <v/>
      </c>
    </row>
    <row r="736" spans="8:18" x14ac:dyDescent="0.25">
      <c r="H736" s="129" t="str">
        <f t="shared" si="22"/>
        <v xml:space="preserve">733   </v>
      </c>
      <c r="I736" s="129">
        <v>733</v>
      </c>
      <c r="R736" s="122" t="str">
        <f t="shared" si="23"/>
        <v/>
      </c>
    </row>
    <row r="737" spans="8:18" x14ac:dyDescent="0.25">
      <c r="H737" s="129" t="str">
        <f t="shared" si="22"/>
        <v xml:space="preserve">734   </v>
      </c>
      <c r="I737" s="129">
        <v>734</v>
      </c>
      <c r="R737" s="122" t="str">
        <f t="shared" si="23"/>
        <v/>
      </c>
    </row>
    <row r="738" spans="8:18" x14ac:dyDescent="0.25">
      <c r="H738" s="129" t="str">
        <f t="shared" si="22"/>
        <v xml:space="preserve">735   </v>
      </c>
      <c r="I738" s="129">
        <v>735</v>
      </c>
      <c r="R738" s="122" t="str">
        <f t="shared" si="23"/>
        <v/>
      </c>
    </row>
    <row r="739" spans="8:18" x14ac:dyDescent="0.25">
      <c r="H739" s="129" t="str">
        <f t="shared" si="22"/>
        <v xml:space="preserve">736   </v>
      </c>
      <c r="I739" s="129">
        <v>736</v>
      </c>
      <c r="R739" s="122" t="str">
        <f t="shared" si="23"/>
        <v/>
      </c>
    </row>
    <row r="740" spans="8:18" x14ac:dyDescent="0.25">
      <c r="H740" s="129" t="str">
        <f t="shared" si="22"/>
        <v xml:space="preserve">737   </v>
      </c>
      <c r="I740" s="129">
        <v>737</v>
      </c>
      <c r="R740" s="122" t="str">
        <f t="shared" si="23"/>
        <v/>
      </c>
    </row>
    <row r="741" spans="8:18" x14ac:dyDescent="0.25">
      <c r="H741" s="129" t="str">
        <f t="shared" si="22"/>
        <v xml:space="preserve">738   </v>
      </c>
      <c r="I741" s="129">
        <v>738</v>
      </c>
      <c r="R741" s="122" t="str">
        <f t="shared" si="23"/>
        <v/>
      </c>
    </row>
    <row r="742" spans="8:18" x14ac:dyDescent="0.25">
      <c r="H742" s="129" t="str">
        <f t="shared" si="22"/>
        <v xml:space="preserve">739   </v>
      </c>
      <c r="I742" s="129">
        <v>739</v>
      </c>
      <c r="R742" s="122" t="str">
        <f t="shared" si="23"/>
        <v/>
      </c>
    </row>
    <row r="743" spans="8:18" x14ac:dyDescent="0.25">
      <c r="H743" s="129" t="str">
        <f t="shared" si="22"/>
        <v xml:space="preserve">740   </v>
      </c>
      <c r="I743" s="129">
        <v>740</v>
      </c>
      <c r="R743" s="122" t="str">
        <f t="shared" si="23"/>
        <v/>
      </c>
    </row>
    <row r="744" spans="8:18" x14ac:dyDescent="0.25">
      <c r="H744" s="129" t="str">
        <f t="shared" si="22"/>
        <v xml:space="preserve">741   </v>
      </c>
      <c r="I744" s="129">
        <v>741</v>
      </c>
      <c r="R744" s="122" t="str">
        <f t="shared" si="23"/>
        <v/>
      </c>
    </row>
    <row r="745" spans="8:18" x14ac:dyDescent="0.25">
      <c r="H745" s="129" t="str">
        <f t="shared" si="22"/>
        <v xml:space="preserve">742   </v>
      </c>
      <c r="I745" s="129">
        <v>742</v>
      </c>
      <c r="R745" s="122" t="str">
        <f t="shared" si="23"/>
        <v/>
      </c>
    </row>
    <row r="746" spans="8:18" x14ac:dyDescent="0.25">
      <c r="H746" s="129" t="str">
        <f t="shared" si="22"/>
        <v xml:space="preserve">743   </v>
      </c>
      <c r="I746" s="129">
        <v>743</v>
      </c>
      <c r="R746" s="122" t="str">
        <f t="shared" si="23"/>
        <v/>
      </c>
    </row>
    <row r="747" spans="8:18" x14ac:dyDescent="0.25">
      <c r="H747" s="129" t="str">
        <f t="shared" si="22"/>
        <v xml:space="preserve">744   </v>
      </c>
      <c r="I747" s="129">
        <v>744</v>
      </c>
      <c r="R747" s="122" t="str">
        <f t="shared" si="23"/>
        <v/>
      </c>
    </row>
    <row r="748" spans="8:18" x14ac:dyDescent="0.25">
      <c r="H748" s="129" t="str">
        <f t="shared" si="22"/>
        <v xml:space="preserve">745   </v>
      </c>
      <c r="I748" s="129">
        <v>745</v>
      </c>
      <c r="R748" s="122" t="str">
        <f t="shared" si="23"/>
        <v/>
      </c>
    </row>
    <row r="749" spans="8:18" x14ac:dyDescent="0.25">
      <c r="H749" s="129" t="str">
        <f t="shared" si="22"/>
        <v xml:space="preserve">746   </v>
      </c>
      <c r="I749" s="129">
        <v>746</v>
      </c>
      <c r="R749" s="122" t="str">
        <f t="shared" si="23"/>
        <v/>
      </c>
    </row>
    <row r="750" spans="8:18" x14ac:dyDescent="0.25">
      <c r="H750" s="129" t="str">
        <f t="shared" si="22"/>
        <v xml:space="preserve">747   </v>
      </c>
      <c r="I750" s="129">
        <v>747</v>
      </c>
      <c r="R750" s="122" t="str">
        <f t="shared" si="23"/>
        <v/>
      </c>
    </row>
    <row r="751" spans="8:18" x14ac:dyDescent="0.25">
      <c r="H751" s="129" t="str">
        <f t="shared" si="22"/>
        <v xml:space="preserve">748   </v>
      </c>
      <c r="I751" s="129">
        <v>748</v>
      </c>
      <c r="R751" s="122" t="str">
        <f t="shared" si="23"/>
        <v/>
      </c>
    </row>
    <row r="752" spans="8:18" x14ac:dyDescent="0.25">
      <c r="H752" s="129" t="str">
        <f t="shared" si="22"/>
        <v xml:space="preserve">749   </v>
      </c>
      <c r="I752" s="129">
        <v>749</v>
      </c>
      <c r="R752" s="122" t="str">
        <f t="shared" si="23"/>
        <v/>
      </c>
    </row>
    <row r="753" spans="8:18" x14ac:dyDescent="0.25">
      <c r="H753" s="129" t="str">
        <f t="shared" si="22"/>
        <v xml:space="preserve">750   </v>
      </c>
      <c r="I753" s="129">
        <v>750</v>
      </c>
      <c r="R753" s="122" t="str">
        <f t="shared" si="23"/>
        <v/>
      </c>
    </row>
    <row r="754" spans="8:18" x14ac:dyDescent="0.25">
      <c r="H754" s="129" t="str">
        <f t="shared" si="22"/>
        <v xml:space="preserve">751   </v>
      </c>
      <c r="I754" s="129">
        <v>751</v>
      </c>
      <c r="R754" s="122" t="str">
        <f t="shared" si="23"/>
        <v/>
      </c>
    </row>
    <row r="755" spans="8:18" x14ac:dyDescent="0.25">
      <c r="H755" s="129" t="str">
        <f t="shared" si="22"/>
        <v xml:space="preserve">752   </v>
      </c>
      <c r="I755" s="129">
        <v>752</v>
      </c>
      <c r="R755" s="122" t="str">
        <f t="shared" si="23"/>
        <v/>
      </c>
    </row>
    <row r="756" spans="8:18" x14ac:dyDescent="0.25">
      <c r="H756" s="129" t="str">
        <f t="shared" si="22"/>
        <v xml:space="preserve">753   </v>
      </c>
      <c r="I756" s="129">
        <v>753</v>
      </c>
      <c r="R756" s="122" t="str">
        <f t="shared" si="23"/>
        <v/>
      </c>
    </row>
    <row r="757" spans="8:18" x14ac:dyDescent="0.25">
      <c r="H757" s="129" t="str">
        <f t="shared" si="22"/>
        <v xml:space="preserve">754   </v>
      </c>
      <c r="I757" s="129">
        <v>754</v>
      </c>
      <c r="R757" s="122" t="str">
        <f t="shared" si="23"/>
        <v/>
      </c>
    </row>
    <row r="758" spans="8:18" x14ac:dyDescent="0.25">
      <c r="H758" s="129" t="str">
        <f t="shared" si="22"/>
        <v xml:space="preserve">755   </v>
      </c>
      <c r="I758" s="129">
        <v>755</v>
      </c>
      <c r="R758" s="122" t="str">
        <f t="shared" si="23"/>
        <v/>
      </c>
    </row>
    <row r="759" spans="8:18" x14ac:dyDescent="0.25">
      <c r="H759" s="129" t="str">
        <f t="shared" si="22"/>
        <v xml:space="preserve">756   </v>
      </c>
      <c r="I759" s="129">
        <v>756</v>
      </c>
      <c r="R759" s="122" t="str">
        <f t="shared" si="23"/>
        <v/>
      </c>
    </row>
    <row r="760" spans="8:18" x14ac:dyDescent="0.25">
      <c r="H760" s="129" t="str">
        <f t="shared" si="22"/>
        <v xml:space="preserve">757   </v>
      </c>
      <c r="I760" s="129">
        <v>757</v>
      </c>
      <c r="R760" s="122" t="str">
        <f t="shared" si="23"/>
        <v/>
      </c>
    </row>
    <row r="761" spans="8:18" x14ac:dyDescent="0.25">
      <c r="H761" s="129" t="str">
        <f t="shared" si="22"/>
        <v xml:space="preserve">758   </v>
      </c>
      <c r="I761" s="129">
        <v>758</v>
      </c>
      <c r="R761" s="122" t="str">
        <f t="shared" si="23"/>
        <v/>
      </c>
    </row>
    <row r="762" spans="8:18" x14ac:dyDescent="0.25">
      <c r="H762" s="129" t="str">
        <f t="shared" si="22"/>
        <v xml:space="preserve">759   </v>
      </c>
      <c r="I762" s="129">
        <v>759</v>
      </c>
      <c r="R762" s="122" t="str">
        <f t="shared" si="23"/>
        <v/>
      </c>
    </row>
    <row r="763" spans="8:18" x14ac:dyDescent="0.25">
      <c r="H763" s="129" t="str">
        <f t="shared" si="22"/>
        <v xml:space="preserve">760   </v>
      </c>
      <c r="I763" s="129">
        <v>760</v>
      </c>
      <c r="R763" s="122" t="str">
        <f t="shared" si="23"/>
        <v/>
      </c>
    </row>
    <row r="764" spans="8:18" x14ac:dyDescent="0.25">
      <c r="H764" s="129" t="str">
        <f t="shared" si="22"/>
        <v xml:space="preserve">761   </v>
      </c>
      <c r="I764" s="129">
        <v>761</v>
      </c>
      <c r="R764" s="122" t="str">
        <f t="shared" si="23"/>
        <v/>
      </c>
    </row>
    <row r="765" spans="8:18" x14ac:dyDescent="0.25">
      <c r="H765" s="129" t="str">
        <f t="shared" si="22"/>
        <v xml:space="preserve">762   </v>
      </c>
      <c r="I765" s="129">
        <v>762</v>
      </c>
      <c r="R765" s="122" t="str">
        <f t="shared" si="23"/>
        <v/>
      </c>
    </row>
    <row r="766" spans="8:18" x14ac:dyDescent="0.25">
      <c r="H766" s="129" t="str">
        <f t="shared" si="22"/>
        <v xml:space="preserve">763   </v>
      </c>
      <c r="I766" s="129">
        <v>763</v>
      </c>
      <c r="R766" s="122" t="str">
        <f t="shared" si="23"/>
        <v/>
      </c>
    </row>
    <row r="767" spans="8:18" x14ac:dyDescent="0.25">
      <c r="H767" s="129" t="str">
        <f t="shared" si="22"/>
        <v xml:space="preserve">764   </v>
      </c>
      <c r="I767" s="129">
        <v>764</v>
      </c>
      <c r="R767" s="122" t="str">
        <f t="shared" si="23"/>
        <v/>
      </c>
    </row>
    <row r="768" spans="8:18" x14ac:dyDescent="0.25">
      <c r="H768" s="129" t="str">
        <f t="shared" si="22"/>
        <v xml:space="preserve">765   </v>
      </c>
      <c r="I768" s="129">
        <v>765</v>
      </c>
      <c r="R768" s="122" t="str">
        <f t="shared" si="23"/>
        <v/>
      </c>
    </row>
    <row r="769" spans="8:18" x14ac:dyDescent="0.25">
      <c r="H769" s="129" t="str">
        <f t="shared" si="22"/>
        <v xml:space="preserve">766   </v>
      </c>
      <c r="I769" s="129">
        <v>766</v>
      </c>
      <c r="R769" s="122" t="str">
        <f t="shared" si="23"/>
        <v/>
      </c>
    </row>
    <row r="770" spans="8:18" x14ac:dyDescent="0.25">
      <c r="H770" s="129" t="str">
        <f t="shared" si="22"/>
        <v xml:space="preserve">767   </v>
      </c>
      <c r="I770" s="129">
        <v>767</v>
      </c>
      <c r="R770" s="122" t="str">
        <f t="shared" si="23"/>
        <v/>
      </c>
    </row>
    <row r="771" spans="8:18" x14ac:dyDescent="0.25">
      <c r="H771" s="129" t="str">
        <f t="shared" si="22"/>
        <v xml:space="preserve">768   </v>
      </c>
      <c r="I771" s="129">
        <v>768</v>
      </c>
      <c r="R771" s="122" t="str">
        <f t="shared" si="23"/>
        <v/>
      </c>
    </row>
    <row r="772" spans="8:18" x14ac:dyDescent="0.25">
      <c r="H772" s="129" t="str">
        <f t="shared" si="22"/>
        <v xml:space="preserve">769   </v>
      </c>
      <c r="I772" s="129">
        <v>769</v>
      </c>
      <c r="R772" s="122" t="str">
        <f t="shared" si="23"/>
        <v/>
      </c>
    </row>
    <row r="773" spans="8:18" x14ac:dyDescent="0.25">
      <c r="H773" s="129" t="str">
        <f t="shared" si="22"/>
        <v xml:space="preserve">770   </v>
      </c>
      <c r="I773" s="129">
        <v>770</v>
      </c>
      <c r="R773" s="122" t="str">
        <f t="shared" si="23"/>
        <v/>
      </c>
    </row>
    <row r="774" spans="8:18" x14ac:dyDescent="0.25">
      <c r="H774" s="129" t="str">
        <f t="shared" si="22"/>
        <v xml:space="preserve">771   </v>
      </c>
      <c r="I774" s="129">
        <v>771</v>
      </c>
      <c r="R774" s="122" t="str">
        <f t="shared" si="23"/>
        <v/>
      </c>
    </row>
    <row r="775" spans="8:18" x14ac:dyDescent="0.25">
      <c r="H775" s="129" t="str">
        <f t="shared" ref="H775:H838" si="24">I775&amp;" "&amp;F775&amp;" "&amp;G775&amp;" "&amp;E775</f>
        <v xml:space="preserve">772   </v>
      </c>
      <c r="I775" s="129">
        <v>772</v>
      </c>
      <c r="R775" s="122" t="str">
        <f t="shared" ref="R775:R838" si="25">IF(Q775&lt;&gt;"",LEFT(Q775,3)&amp;"0","")</f>
        <v/>
      </c>
    </row>
    <row r="776" spans="8:18" x14ac:dyDescent="0.25">
      <c r="H776" s="129" t="str">
        <f t="shared" si="24"/>
        <v xml:space="preserve">773   </v>
      </c>
      <c r="I776" s="129">
        <v>773</v>
      </c>
      <c r="R776" s="122" t="str">
        <f t="shared" si="25"/>
        <v/>
      </c>
    </row>
    <row r="777" spans="8:18" x14ac:dyDescent="0.25">
      <c r="H777" s="129" t="str">
        <f t="shared" si="24"/>
        <v xml:space="preserve">774   </v>
      </c>
      <c r="I777" s="129">
        <v>774</v>
      </c>
      <c r="R777" s="122" t="str">
        <f t="shared" si="25"/>
        <v/>
      </c>
    </row>
    <row r="778" spans="8:18" x14ac:dyDescent="0.25">
      <c r="H778" s="129" t="str">
        <f t="shared" si="24"/>
        <v xml:space="preserve">775   </v>
      </c>
      <c r="I778" s="129">
        <v>775</v>
      </c>
      <c r="R778" s="122" t="str">
        <f t="shared" si="25"/>
        <v/>
      </c>
    </row>
    <row r="779" spans="8:18" x14ac:dyDescent="0.25">
      <c r="H779" s="129" t="str">
        <f t="shared" si="24"/>
        <v xml:space="preserve">776   </v>
      </c>
      <c r="I779" s="129">
        <v>776</v>
      </c>
      <c r="R779" s="122" t="str">
        <f t="shared" si="25"/>
        <v/>
      </c>
    </row>
    <row r="780" spans="8:18" x14ac:dyDescent="0.25">
      <c r="H780" s="129" t="str">
        <f t="shared" si="24"/>
        <v xml:space="preserve">777   </v>
      </c>
      <c r="I780" s="129">
        <v>777</v>
      </c>
      <c r="R780" s="122" t="str">
        <f t="shared" si="25"/>
        <v/>
      </c>
    </row>
    <row r="781" spans="8:18" x14ac:dyDescent="0.25">
      <c r="H781" s="129" t="str">
        <f t="shared" si="24"/>
        <v xml:space="preserve">778   </v>
      </c>
      <c r="I781" s="129">
        <v>778</v>
      </c>
      <c r="R781" s="122" t="str">
        <f t="shared" si="25"/>
        <v/>
      </c>
    </row>
    <row r="782" spans="8:18" x14ac:dyDescent="0.25">
      <c r="H782" s="129" t="str">
        <f t="shared" si="24"/>
        <v xml:space="preserve">779   </v>
      </c>
      <c r="I782" s="129">
        <v>779</v>
      </c>
      <c r="R782" s="122" t="str">
        <f t="shared" si="25"/>
        <v/>
      </c>
    </row>
    <row r="783" spans="8:18" x14ac:dyDescent="0.25">
      <c r="H783" s="129" t="str">
        <f t="shared" si="24"/>
        <v xml:space="preserve">780   </v>
      </c>
      <c r="I783" s="129">
        <v>780</v>
      </c>
      <c r="R783" s="122" t="str">
        <f t="shared" si="25"/>
        <v/>
      </c>
    </row>
    <row r="784" spans="8:18" x14ac:dyDescent="0.25">
      <c r="H784" s="129" t="str">
        <f t="shared" si="24"/>
        <v xml:space="preserve">781   </v>
      </c>
      <c r="I784" s="129">
        <v>781</v>
      </c>
      <c r="R784" s="122" t="str">
        <f t="shared" si="25"/>
        <v/>
      </c>
    </row>
    <row r="785" spans="8:18" x14ac:dyDescent="0.25">
      <c r="H785" s="129" t="str">
        <f t="shared" si="24"/>
        <v xml:space="preserve">782   </v>
      </c>
      <c r="I785" s="129">
        <v>782</v>
      </c>
      <c r="R785" s="122" t="str">
        <f t="shared" si="25"/>
        <v/>
      </c>
    </row>
    <row r="786" spans="8:18" x14ac:dyDescent="0.25">
      <c r="H786" s="129" t="str">
        <f t="shared" si="24"/>
        <v xml:space="preserve">783   </v>
      </c>
      <c r="I786" s="129">
        <v>783</v>
      </c>
      <c r="R786" s="122" t="str">
        <f t="shared" si="25"/>
        <v/>
      </c>
    </row>
    <row r="787" spans="8:18" x14ac:dyDescent="0.25">
      <c r="H787" s="129" t="str">
        <f t="shared" si="24"/>
        <v xml:space="preserve">784   </v>
      </c>
      <c r="I787" s="129">
        <v>784</v>
      </c>
      <c r="R787" s="122" t="str">
        <f t="shared" si="25"/>
        <v/>
      </c>
    </row>
    <row r="788" spans="8:18" x14ac:dyDescent="0.25">
      <c r="H788" s="129" t="str">
        <f t="shared" si="24"/>
        <v xml:space="preserve">785   </v>
      </c>
      <c r="I788" s="129">
        <v>785</v>
      </c>
      <c r="R788" s="122" t="str">
        <f t="shared" si="25"/>
        <v/>
      </c>
    </row>
    <row r="789" spans="8:18" x14ac:dyDescent="0.25">
      <c r="H789" s="129" t="str">
        <f t="shared" si="24"/>
        <v xml:space="preserve">786   </v>
      </c>
      <c r="I789" s="129">
        <v>786</v>
      </c>
      <c r="R789" s="122" t="str">
        <f t="shared" si="25"/>
        <v/>
      </c>
    </row>
    <row r="790" spans="8:18" x14ac:dyDescent="0.25">
      <c r="H790" s="129" t="str">
        <f t="shared" si="24"/>
        <v xml:space="preserve">787   </v>
      </c>
      <c r="I790" s="129">
        <v>787</v>
      </c>
      <c r="R790" s="122" t="str">
        <f t="shared" si="25"/>
        <v/>
      </c>
    </row>
    <row r="791" spans="8:18" x14ac:dyDescent="0.25">
      <c r="H791" s="129" t="str">
        <f t="shared" si="24"/>
        <v xml:space="preserve">788   </v>
      </c>
      <c r="I791" s="129">
        <v>788</v>
      </c>
      <c r="R791" s="122" t="str">
        <f t="shared" si="25"/>
        <v/>
      </c>
    </row>
    <row r="792" spans="8:18" x14ac:dyDescent="0.25">
      <c r="H792" s="129" t="str">
        <f t="shared" si="24"/>
        <v xml:space="preserve">789   </v>
      </c>
      <c r="I792" s="129">
        <v>789</v>
      </c>
      <c r="R792" s="122" t="str">
        <f t="shared" si="25"/>
        <v/>
      </c>
    </row>
    <row r="793" spans="8:18" x14ac:dyDescent="0.25">
      <c r="H793" s="129" t="str">
        <f t="shared" si="24"/>
        <v xml:space="preserve">790   </v>
      </c>
      <c r="I793" s="129">
        <v>790</v>
      </c>
      <c r="R793" s="122" t="str">
        <f t="shared" si="25"/>
        <v/>
      </c>
    </row>
    <row r="794" spans="8:18" x14ac:dyDescent="0.25">
      <c r="H794" s="129" t="str">
        <f t="shared" si="24"/>
        <v xml:space="preserve">791   </v>
      </c>
      <c r="I794" s="129">
        <v>791</v>
      </c>
      <c r="R794" s="122" t="str">
        <f t="shared" si="25"/>
        <v/>
      </c>
    </row>
    <row r="795" spans="8:18" x14ac:dyDescent="0.25">
      <c r="H795" s="129" t="str">
        <f t="shared" si="24"/>
        <v xml:space="preserve">792   </v>
      </c>
      <c r="I795" s="129">
        <v>792</v>
      </c>
      <c r="R795" s="122" t="str">
        <f t="shared" si="25"/>
        <v/>
      </c>
    </row>
    <row r="796" spans="8:18" x14ac:dyDescent="0.25">
      <c r="H796" s="129" t="str">
        <f t="shared" si="24"/>
        <v xml:space="preserve">793   </v>
      </c>
      <c r="I796" s="129">
        <v>793</v>
      </c>
      <c r="R796" s="122" t="str">
        <f t="shared" si="25"/>
        <v/>
      </c>
    </row>
    <row r="797" spans="8:18" x14ac:dyDescent="0.25">
      <c r="H797" s="129" t="str">
        <f t="shared" si="24"/>
        <v xml:space="preserve">794   </v>
      </c>
      <c r="I797" s="129">
        <v>794</v>
      </c>
      <c r="R797" s="122" t="str">
        <f t="shared" si="25"/>
        <v/>
      </c>
    </row>
    <row r="798" spans="8:18" x14ac:dyDescent="0.25">
      <c r="H798" s="129" t="str">
        <f t="shared" si="24"/>
        <v xml:space="preserve">795   </v>
      </c>
      <c r="I798" s="129">
        <v>795</v>
      </c>
      <c r="R798" s="122" t="str">
        <f t="shared" si="25"/>
        <v/>
      </c>
    </row>
    <row r="799" spans="8:18" x14ac:dyDescent="0.25">
      <c r="H799" s="129" t="str">
        <f t="shared" si="24"/>
        <v xml:space="preserve">796   </v>
      </c>
      <c r="I799" s="129">
        <v>796</v>
      </c>
      <c r="R799" s="122" t="str">
        <f t="shared" si="25"/>
        <v/>
      </c>
    </row>
    <row r="800" spans="8:18" x14ac:dyDescent="0.25">
      <c r="H800" s="129" t="str">
        <f t="shared" si="24"/>
        <v xml:space="preserve">797   </v>
      </c>
      <c r="I800" s="129">
        <v>797</v>
      </c>
      <c r="R800" s="122" t="str">
        <f t="shared" si="25"/>
        <v/>
      </c>
    </row>
    <row r="801" spans="8:18" x14ac:dyDescent="0.25">
      <c r="H801" s="129" t="str">
        <f t="shared" si="24"/>
        <v xml:space="preserve">798   </v>
      </c>
      <c r="I801" s="129">
        <v>798</v>
      </c>
      <c r="R801" s="122" t="str">
        <f t="shared" si="25"/>
        <v/>
      </c>
    </row>
    <row r="802" spans="8:18" x14ac:dyDescent="0.25">
      <c r="H802" s="129" t="str">
        <f t="shared" si="24"/>
        <v xml:space="preserve">799   </v>
      </c>
      <c r="I802" s="129">
        <v>799</v>
      </c>
      <c r="R802" s="122" t="str">
        <f t="shared" si="25"/>
        <v/>
      </c>
    </row>
    <row r="803" spans="8:18" x14ac:dyDescent="0.25">
      <c r="H803" s="129" t="str">
        <f t="shared" si="24"/>
        <v xml:space="preserve">800   </v>
      </c>
      <c r="I803" s="129">
        <v>800</v>
      </c>
      <c r="R803" s="122" t="str">
        <f t="shared" si="25"/>
        <v/>
      </c>
    </row>
    <row r="804" spans="8:18" x14ac:dyDescent="0.25">
      <c r="H804" s="129" t="str">
        <f t="shared" si="24"/>
        <v xml:space="preserve">801   </v>
      </c>
      <c r="I804" s="129">
        <v>801</v>
      </c>
      <c r="R804" s="122" t="str">
        <f t="shared" si="25"/>
        <v/>
      </c>
    </row>
    <row r="805" spans="8:18" x14ac:dyDescent="0.25">
      <c r="H805" s="129" t="str">
        <f t="shared" si="24"/>
        <v xml:space="preserve">802   </v>
      </c>
      <c r="I805" s="129">
        <v>802</v>
      </c>
      <c r="R805" s="122" t="str">
        <f t="shared" si="25"/>
        <v/>
      </c>
    </row>
    <row r="806" spans="8:18" x14ac:dyDescent="0.25">
      <c r="H806" s="129" t="str">
        <f t="shared" si="24"/>
        <v xml:space="preserve">803   </v>
      </c>
      <c r="I806" s="129">
        <v>803</v>
      </c>
      <c r="R806" s="122" t="str">
        <f t="shared" si="25"/>
        <v/>
      </c>
    </row>
    <row r="807" spans="8:18" x14ac:dyDescent="0.25">
      <c r="H807" s="129" t="str">
        <f t="shared" si="24"/>
        <v xml:space="preserve">804   </v>
      </c>
      <c r="I807" s="129">
        <v>804</v>
      </c>
      <c r="R807" s="122" t="str">
        <f t="shared" si="25"/>
        <v/>
      </c>
    </row>
    <row r="808" spans="8:18" x14ac:dyDescent="0.25">
      <c r="H808" s="129" t="str">
        <f t="shared" si="24"/>
        <v xml:space="preserve">805   </v>
      </c>
      <c r="I808" s="129">
        <v>805</v>
      </c>
      <c r="R808" s="122" t="str">
        <f t="shared" si="25"/>
        <v/>
      </c>
    </row>
    <row r="809" spans="8:18" x14ac:dyDescent="0.25">
      <c r="H809" s="129" t="str">
        <f t="shared" si="24"/>
        <v xml:space="preserve">806   </v>
      </c>
      <c r="I809" s="129">
        <v>806</v>
      </c>
      <c r="R809" s="122" t="str">
        <f t="shared" si="25"/>
        <v/>
      </c>
    </row>
    <row r="810" spans="8:18" x14ac:dyDescent="0.25">
      <c r="H810" s="129" t="str">
        <f t="shared" si="24"/>
        <v xml:space="preserve">807   </v>
      </c>
      <c r="I810" s="129">
        <v>807</v>
      </c>
      <c r="R810" s="122" t="str">
        <f t="shared" si="25"/>
        <v/>
      </c>
    </row>
    <row r="811" spans="8:18" x14ac:dyDescent="0.25">
      <c r="H811" s="129" t="str">
        <f t="shared" si="24"/>
        <v xml:space="preserve">808   </v>
      </c>
      <c r="I811" s="129">
        <v>808</v>
      </c>
      <c r="R811" s="122" t="str">
        <f t="shared" si="25"/>
        <v/>
      </c>
    </row>
    <row r="812" spans="8:18" x14ac:dyDescent="0.25">
      <c r="H812" s="129" t="str">
        <f t="shared" si="24"/>
        <v xml:space="preserve">809   </v>
      </c>
      <c r="I812" s="129">
        <v>809</v>
      </c>
      <c r="R812" s="122" t="str">
        <f t="shared" si="25"/>
        <v/>
      </c>
    </row>
    <row r="813" spans="8:18" x14ac:dyDescent="0.25">
      <c r="H813" s="129" t="str">
        <f t="shared" si="24"/>
        <v xml:space="preserve">810   </v>
      </c>
      <c r="I813" s="129">
        <v>810</v>
      </c>
      <c r="R813" s="122" t="str">
        <f t="shared" si="25"/>
        <v/>
      </c>
    </row>
    <row r="814" spans="8:18" x14ac:dyDescent="0.25">
      <c r="H814" s="129" t="str">
        <f t="shared" si="24"/>
        <v xml:space="preserve">811   </v>
      </c>
      <c r="I814" s="129">
        <v>811</v>
      </c>
      <c r="R814" s="122" t="str">
        <f t="shared" si="25"/>
        <v/>
      </c>
    </row>
    <row r="815" spans="8:18" x14ac:dyDescent="0.25">
      <c r="H815" s="129" t="str">
        <f t="shared" si="24"/>
        <v xml:space="preserve">812   </v>
      </c>
      <c r="I815" s="129">
        <v>812</v>
      </c>
      <c r="R815" s="122" t="str">
        <f t="shared" si="25"/>
        <v/>
      </c>
    </row>
    <row r="816" spans="8:18" x14ac:dyDescent="0.25">
      <c r="H816" s="129" t="str">
        <f t="shared" si="24"/>
        <v xml:space="preserve">813   </v>
      </c>
      <c r="I816" s="129">
        <v>813</v>
      </c>
      <c r="R816" s="122" t="str">
        <f t="shared" si="25"/>
        <v/>
      </c>
    </row>
    <row r="817" spans="8:18" x14ac:dyDescent="0.25">
      <c r="H817" s="129" t="str">
        <f t="shared" si="24"/>
        <v xml:space="preserve">814   </v>
      </c>
      <c r="I817" s="129">
        <v>814</v>
      </c>
      <c r="R817" s="122" t="str">
        <f t="shared" si="25"/>
        <v/>
      </c>
    </row>
    <row r="818" spans="8:18" x14ac:dyDescent="0.25">
      <c r="H818" s="129" t="str">
        <f t="shared" si="24"/>
        <v xml:space="preserve">815   </v>
      </c>
      <c r="I818" s="129">
        <v>815</v>
      </c>
      <c r="R818" s="122" t="str">
        <f t="shared" si="25"/>
        <v/>
      </c>
    </row>
    <row r="819" spans="8:18" x14ac:dyDescent="0.25">
      <c r="H819" s="129" t="str">
        <f t="shared" si="24"/>
        <v xml:space="preserve">816   </v>
      </c>
      <c r="I819" s="129">
        <v>816</v>
      </c>
      <c r="R819" s="122" t="str">
        <f t="shared" si="25"/>
        <v/>
      </c>
    </row>
    <row r="820" spans="8:18" x14ac:dyDescent="0.25">
      <c r="H820" s="129" t="str">
        <f t="shared" si="24"/>
        <v xml:space="preserve">817   </v>
      </c>
      <c r="I820" s="129">
        <v>817</v>
      </c>
      <c r="R820" s="122" t="str">
        <f t="shared" si="25"/>
        <v/>
      </c>
    </row>
    <row r="821" spans="8:18" x14ac:dyDescent="0.25">
      <c r="H821" s="129" t="str">
        <f t="shared" si="24"/>
        <v xml:space="preserve">818   </v>
      </c>
      <c r="I821" s="129">
        <v>818</v>
      </c>
      <c r="R821" s="122" t="str">
        <f t="shared" si="25"/>
        <v/>
      </c>
    </row>
    <row r="822" spans="8:18" x14ac:dyDescent="0.25">
      <c r="H822" s="129" t="str">
        <f t="shared" si="24"/>
        <v xml:space="preserve">819   </v>
      </c>
      <c r="I822" s="129">
        <v>819</v>
      </c>
      <c r="R822" s="122" t="str">
        <f t="shared" si="25"/>
        <v/>
      </c>
    </row>
    <row r="823" spans="8:18" x14ac:dyDescent="0.25">
      <c r="H823" s="129" t="str">
        <f t="shared" si="24"/>
        <v xml:space="preserve">820   </v>
      </c>
      <c r="I823" s="129">
        <v>820</v>
      </c>
      <c r="R823" s="122" t="str">
        <f t="shared" si="25"/>
        <v/>
      </c>
    </row>
    <row r="824" spans="8:18" x14ac:dyDescent="0.25">
      <c r="H824" s="129" t="str">
        <f t="shared" si="24"/>
        <v xml:space="preserve">821   </v>
      </c>
      <c r="I824" s="129">
        <v>821</v>
      </c>
      <c r="R824" s="122" t="str">
        <f t="shared" si="25"/>
        <v/>
      </c>
    </row>
    <row r="825" spans="8:18" x14ac:dyDescent="0.25">
      <c r="H825" s="129" t="str">
        <f t="shared" si="24"/>
        <v xml:space="preserve">822   </v>
      </c>
      <c r="I825" s="129">
        <v>822</v>
      </c>
      <c r="R825" s="122" t="str">
        <f t="shared" si="25"/>
        <v/>
      </c>
    </row>
    <row r="826" spans="8:18" x14ac:dyDescent="0.25">
      <c r="H826" s="129" t="str">
        <f t="shared" si="24"/>
        <v xml:space="preserve">823   </v>
      </c>
      <c r="I826" s="129">
        <v>823</v>
      </c>
      <c r="R826" s="122" t="str">
        <f t="shared" si="25"/>
        <v/>
      </c>
    </row>
    <row r="827" spans="8:18" x14ac:dyDescent="0.25">
      <c r="H827" s="129" t="str">
        <f t="shared" si="24"/>
        <v xml:space="preserve">824   </v>
      </c>
      <c r="I827" s="129">
        <v>824</v>
      </c>
      <c r="R827" s="122" t="str">
        <f t="shared" si="25"/>
        <v/>
      </c>
    </row>
    <row r="828" spans="8:18" x14ac:dyDescent="0.25">
      <c r="H828" s="129" t="str">
        <f t="shared" si="24"/>
        <v xml:space="preserve">825   </v>
      </c>
      <c r="I828" s="129">
        <v>825</v>
      </c>
      <c r="R828" s="122" t="str">
        <f t="shared" si="25"/>
        <v/>
      </c>
    </row>
    <row r="829" spans="8:18" x14ac:dyDescent="0.25">
      <c r="H829" s="129" t="str">
        <f t="shared" si="24"/>
        <v xml:space="preserve">826   </v>
      </c>
      <c r="I829" s="129">
        <v>826</v>
      </c>
      <c r="R829" s="122" t="str">
        <f t="shared" si="25"/>
        <v/>
      </c>
    </row>
    <row r="830" spans="8:18" x14ac:dyDescent="0.25">
      <c r="H830" s="129" t="str">
        <f t="shared" si="24"/>
        <v xml:space="preserve">827   </v>
      </c>
      <c r="I830" s="129">
        <v>827</v>
      </c>
      <c r="R830" s="122" t="str">
        <f t="shared" si="25"/>
        <v/>
      </c>
    </row>
    <row r="831" spans="8:18" x14ac:dyDescent="0.25">
      <c r="H831" s="129" t="str">
        <f t="shared" si="24"/>
        <v xml:space="preserve">828   </v>
      </c>
      <c r="I831" s="129">
        <v>828</v>
      </c>
      <c r="R831" s="122" t="str">
        <f t="shared" si="25"/>
        <v/>
      </c>
    </row>
    <row r="832" spans="8:18" x14ac:dyDescent="0.25">
      <c r="H832" s="129" t="str">
        <f t="shared" si="24"/>
        <v xml:space="preserve">829   </v>
      </c>
      <c r="I832" s="129">
        <v>829</v>
      </c>
      <c r="R832" s="122" t="str">
        <f t="shared" si="25"/>
        <v/>
      </c>
    </row>
    <row r="833" spans="8:18" x14ac:dyDescent="0.25">
      <c r="H833" s="129" t="str">
        <f t="shared" si="24"/>
        <v xml:space="preserve">830   </v>
      </c>
      <c r="I833" s="129">
        <v>830</v>
      </c>
      <c r="R833" s="122" t="str">
        <f t="shared" si="25"/>
        <v/>
      </c>
    </row>
    <row r="834" spans="8:18" x14ac:dyDescent="0.25">
      <c r="H834" s="129" t="str">
        <f t="shared" si="24"/>
        <v xml:space="preserve">831   </v>
      </c>
      <c r="I834" s="129">
        <v>831</v>
      </c>
      <c r="R834" s="122" t="str">
        <f t="shared" si="25"/>
        <v/>
      </c>
    </row>
    <row r="835" spans="8:18" x14ac:dyDescent="0.25">
      <c r="H835" s="129" t="str">
        <f t="shared" si="24"/>
        <v xml:space="preserve">832   </v>
      </c>
      <c r="I835" s="129">
        <v>832</v>
      </c>
      <c r="R835" s="122" t="str">
        <f t="shared" si="25"/>
        <v/>
      </c>
    </row>
    <row r="836" spans="8:18" x14ac:dyDescent="0.25">
      <c r="H836" s="129" t="str">
        <f t="shared" si="24"/>
        <v xml:space="preserve">833   </v>
      </c>
      <c r="I836" s="129">
        <v>833</v>
      </c>
      <c r="R836" s="122" t="str">
        <f t="shared" si="25"/>
        <v/>
      </c>
    </row>
    <row r="837" spans="8:18" x14ac:dyDescent="0.25">
      <c r="H837" s="129" t="str">
        <f t="shared" si="24"/>
        <v xml:space="preserve">834   </v>
      </c>
      <c r="I837" s="129">
        <v>834</v>
      </c>
      <c r="R837" s="122" t="str">
        <f t="shared" si="25"/>
        <v/>
      </c>
    </row>
    <row r="838" spans="8:18" x14ac:dyDescent="0.25">
      <c r="H838" s="129" t="str">
        <f t="shared" si="24"/>
        <v xml:space="preserve">835   </v>
      </c>
      <c r="I838" s="129">
        <v>835</v>
      </c>
      <c r="R838" s="122" t="str">
        <f t="shared" si="25"/>
        <v/>
      </c>
    </row>
    <row r="839" spans="8:18" x14ac:dyDescent="0.25">
      <c r="H839" s="129" t="str">
        <f t="shared" ref="H839:H902" si="26">I839&amp;" "&amp;F839&amp;" "&amp;G839&amp;" "&amp;E839</f>
        <v xml:space="preserve">836   </v>
      </c>
      <c r="I839" s="129">
        <v>836</v>
      </c>
      <c r="R839" s="122" t="str">
        <f t="shared" ref="R839:R902" si="27">IF(Q839&lt;&gt;"",LEFT(Q839,3)&amp;"0","")</f>
        <v/>
      </c>
    </row>
    <row r="840" spans="8:18" x14ac:dyDescent="0.25">
      <c r="H840" s="129" t="str">
        <f t="shared" si="26"/>
        <v xml:space="preserve">837   </v>
      </c>
      <c r="I840" s="129">
        <v>837</v>
      </c>
      <c r="R840" s="122" t="str">
        <f t="shared" si="27"/>
        <v/>
      </c>
    </row>
    <row r="841" spans="8:18" x14ac:dyDescent="0.25">
      <c r="H841" s="129" t="str">
        <f t="shared" si="26"/>
        <v xml:space="preserve">838   </v>
      </c>
      <c r="I841" s="129">
        <v>838</v>
      </c>
      <c r="R841" s="122" t="str">
        <f t="shared" si="27"/>
        <v/>
      </c>
    </row>
    <row r="842" spans="8:18" x14ac:dyDescent="0.25">
      <c r="H842" s="129" t="str">
        <f t="shared" si="26"/>
        <v xml:space="preserve">839   </v>
      </c>
      <c r="I842" s="129">
        <v>839</v>
      </c>
      <c r="R842" s="122" t="str">
        <f t="shared" si="27"/>
        <v/>
      </c>
    </row>
    <row r="843" spans="8:18" x14ac:dyDescent="0.25">
      <c r="H843" s="129" t="str">
        <f t="shared" si="26"/>
        <v xml:space="preserve">840   </v>
      </c>
      <c r="I843" s="129">
        <v>840</v>
      </c>
      <c r="R843" s="122" t="str">
        <f t="shared" si="27"/>
        <v/>
      </c>
    </row>
    <row r="844" spans="8:18" x14ac:dyDescent="0.25">
      <c r="H844" s="129" t="str">
        <f t="shared" si="26"/>
        <v xml:space="preserve">841   </v>
      </c>
      <c r="I844" s="129">
        <v>841</v>
      </c>
      <c r="R844" s="122" t="str">
        <f t="shared" si="27"/>
        <v/>
      </c>
    </row>
    <row r="845" spans="8:18" x14ac:dyDescent="0.25">
      <c r="H845" s="129" t="str">
        <f t="shared" si="26"/>
        <v xml:space="preserve">842   </v>
      </c>
      <c r="I845" s="129">
        <v>842</v>
      </c>
      <c r="R845" s="122" t="str">
        <f t="shared" si="27"/>
        <v/>
      </c>
    </row>
    <row r="846" spans="8:18" x14ac:dyDescent="0.25">
      <c r="H846" s="129" t="str">
        <f t="shared" si="26"/>
        <v xml:space="preserve">843   </v>
      </c>
      <c r="I846" s="129">
        <v>843</v>
      </c>
      <c r="R846" s="122" t="str">
        <f t="shared" si="27"/>
        <v/>
      </c>
    </row>
    <row r="847" spans="8:18" x14ac:dyDescent="0.25">
      <c r="H847" s="129" t="str">
        <f t="shared" si="26"/>
        <v xml:space="preserve">844   </v>
      </c>
      <c r="I847" s="129">
        <v>844</v>
      </c>
      <c r="R847" s="122" t="str">
        <f t="shared" si="27"/>
        <v/>
      </c>
    </row>
    <row r="848" spans="8:18" x14ac:dyDescent="0.25">
      <c r="H848" s="129" t="str">
        <f t="shared" si="26"/>
        <v xml:space="preserve">845   </v>
      </c>
      <c r="I848" s="129">
        <v>845</v>
      </c>
      <c r="R848" s="122" t="str">
        <f t="shared" si="27"/>
        <v/>
      </c>
    </row>
    <row r="849" spans="8:18" x14ac:dyDescent="0.25">
      <c r="H849" s="129" t="str">
        <f t="shared" si="26"/>
        <v xml:space="preserve">846   </v>
      </c>
      <c r="I849" s="129">
        <v>846</v>
      </c>
      <c r="R849" s="122" t="str">
        <f t="shared" si="27"/>
        <v/>
      </c>
    </row>
    <row r="850" spans="8:18" x14ac:dyDescent="0.25">
      <c r="H850" s="129" t="str">
        <f t="shared" si="26"/>
        <v xml:space="preserve">847   </v>
      </c>
      <c r="I850" s="129">
        <v>847</v>
      </c>
      <c r="R850" s="122" t="str">
        <f t="shared" si="27"/>
        <v/>
      </c>
    </row>
    <row r="851" spans="8:18" x14ac:dyDescent="0.25">
      <c r="H851" s="129" t="str">
        <f t="shared" si="26"/>
        <v xml:space="preserve">848   </v>
      </c>
      <c r="I851" s="129">
        <v>848</v>
      </c>
      <c r="R851" s="122" t="str">
        <f t="shared" si="27"/>
        <v/>
      </c>
    </row>
    <row r="852" spans="8:18" x14ac:dyDescent="0.25">
      <c r="H852" s="129" t="str">
        <f t="shared" si="26"/>
        <v xml:space="preserve">849   </v>
      </c>
      <c r="I852" s="129">
        <v>849</v>
      </c>
      <c r="R852" s="122" t="str">
        <f t="shared" si="27"/>
        <v/>
      </c>
    </row>
    <row r="853" spans="8:18" x14ac:dyDescent="0.25">
      <c r="H853" s="129" t="str">
        <f t="shared" si="26"/>
        <v xml:space="preserve">850   </v>
      </c>
      <c r="I853" s="129">
        <v>850</v>
      </c>
      <c r="R853" s="122" t="str">
        <f t="shared" si="27"/>
        <v/>
      </c>
    </row>
    <row r="854" spans="8:18" x14ac:dyDescent="0.25">
      <c r="H854" s="129" t="str">
        <f t="shared" si="26"/>
        <v xml:space="preserve">851   </v>
      </c>
      <c r="I854" s="129">
        <v>851</v>
      </c>
      <c r="R854" s="122" t="str">
        <f t="shared" si="27"/>
        <v/>
      </c>
    </row>
    <row r="855" spans="8:18" x14ac:dyDescent="0.25">
      <c r="H855" s="129" t="str">
        <f t="shared" si="26"/>
        <v xml:space="preserve">852   </v>
      </c>
      <c r="I855" s="129">
        <v>852</v>
      </c>
      <c r="R855" s="122" t="str">
        <f t="shared" si="27"/>
        <v/>
      </c>
    </row>
    <row r="856" spans="8:18" x14ac:dyDescent="0.25">
      <c r="H856" s="129" t="str">
        <f t="shared" si="26"/>
        <v xml:space="preserve">853   </v>
      </c>
      <c r="I856" s="129">
        <v>853</v>
      </c>
      <c r="R856" s="122" t="str">
        <f t="shared" si="27"/>
        <v/>
      </c>
    </row>
    <row r="857" spans="8:18" x14ac:dyDescent="0.25">
      <c r="H857" s="129" t="str">
        <f t="shared" si="26"/>
        <v xml:space="preserve">854   </v>
      </c>
      <c r="I857" s="129">
        <v>854</v>
      </c>
      <c r="R857" s="122" t="str">
        <f t="shared" si="27"/>
        <v/>
      </c>
    </row>
    <row r="858" spans="8:18" x14ac:dyDescent="0.25">
      <c r="H858" s="129" t="str">
        <f t="shared" si="26"/>
        <v xml:space="preserve">855   </v>
      </c>
      <c r="I858" s="129">
        <v>855</v>
      </c>
      <c r="R858" s="122" t="str">
        <f t="shared" si="27"/>
        <v/>
      </c>
    </row>
    <row r="859" spans="8:18" x14ac:dyDescent="0.25">
      <c r="H859" s="129" t="str">
        <f t="shared" si="26"/>
        <v xml:space="preserve">856   </v>
      </c>
      <c r="I859" s="129">
        <v>856</v>
      </c>
      <c r="R859" s="122" t="str">
        <f t="shared" si="27"/>
        <v/>
      </c>
    </row>
    <row r="860" spans="8:18" x14ac:dyDescent="0.25">
      <c r="H860" s="129" t="str">
        <f t="shared" si="26"/>
        <v xml:space="preserve">857   </v>
      </c>
      <c r="I860" s="129">
        <v>857</v>
      </c>
      <c r="R860" s="122" t="str">
        <f t="shared" si="27"/>
        <v/>
      </c>
    </row>
    <row r="861" spans="8:18" x14ac:dyDescent="0.25">
      <c r="H861" s="129" t="str">
        <f t="shared" si="26"/>
        <v xml:space="preserve">858   </v>
      </c>
      <c r="I861" s="129">
        <v>858</v>
      </c>
      <c r="R861" s="122" t="str">
        <f t="shared" si="27"/>
        <v/>
      </c>
    </row>
    <row r="862" spans="8:18" x14ac:dyDescent="0.25">
      <c r="H862" s="129" t="str">
        <f t="shared" si="26"/>
        <v xml:space="preserve">859   </v>
      </c>
      <c r="I862" s="129">
        <v>859</v>
      </c>
      <c r="R862" s="122" t="str">
        <f t="shared" si="27"/>
        <v/>
      </c>
    </row>
    <row r="863" spans="8:18" x14ac:dyDescent="0.25">
      <c r="H863" s="129" t="str">
        <f t="shared" si="26"/>
        <v xml:space="preserve">860   </v>
      </c>
      <c r="I863" s="129">
        <v>860</v>
      </c>
      <c r="R863" s="122" t="str">
        <f t="shared" si="27"/>
        <v/>
      </c>
    </row>
    <row r="864" spans="8:18" x14ac:dyDescent="0.25">
      <c r="H864" s="129" t="str">
        <f t="shared" si="26"/>
        <v xml:space="preserve">861   </v>
      </c>
      <c r="I864" s="129">
        <v>861</v>
      </c>
      <c r="R864" s="122" t="str">
        <f t="shared" si="27"/>
        <v/>
      </c>
    </row>
    <row r="865" spans="8:18" x14ac:dyDescent="0.25">
      <c r="H865" s="129" t="str">
        <f t="shared" si="26"/>
        <v xml:space="preserve">862   </v>
      </c>
      <c r="I865" s="129">
        <v>862</v>
      </c>
      <c r="R865" s="122" t="str">
        <f t="shared" si="27"/>
        <v/>
      </c>
    </row>
    <row r="866" spans="8:18" x14ac:dyDescent="0.25">
      <c r="H866" s="129" t="str">
        <f t="shared" si="26"/>
        <v xml:space="preserve">863   </v>
      </c>
      <c r="I866" s="129">
        <v>863</v>
      </c>
      <c r="R866" s="122" t="str">
        <f t="shared" si="27"/>
        <v/>
      </c>
    </row>
    <row r="867" spans="8:18" x14ac:dyDescent="0.25">
      <c r="H867" s="129" t="str">
        <f t="shared" si="26"/>
        <v xml:space="preserve">864   </v>
      </c>
      <c r="I867" s="129">
        <v>864</v>
      </c>
      <c r="R867" s="122" t="str">
        <f t="shared" si="27"/>
        <v/>
      </c>
    </row>
    <row r="868" spans="8:18" x14ac:dyDescent="0.25">
      <c r="H868" s="129" t="str">
        <f t="shared" si="26"/>
        <v xml:space="preserve">865   </v>
      </c>
      <c r="I868" s="129">
        <v>865</v>
      </c>
      <c r="R868" s="122" t="str">
        <f t="shared" si="27"/>
        <v/>
      </c>
    </row>
    <row r="869" spans="8:18" x14ac:dyDescent="0.25">
      <c r="H869" s="129" t="str">
        <f t="shared" si="26"/>
        <v xml:space="preserve">866   </v>
      </c>
      <c r="I869" s="129">
        <v>866</v>
      </c>
      <c r="R869" s="122" t="str">
        <f t="shared" si="27"/>
        <v/>
      </c>
    </row>
    <row r="870" spans="8:18" x14ac:dyDescent="0.25">
      <c r="H870" s="129" t="str">
        <f t="shared" si="26"/>
        <v xml:space="preserve">867   </v>
      </c>
      <c r="I870" s="129">
        <v>867</v>
      </c>
      <c r="R870" s="122" t="str">
        <f t="shared" si="27"/>
        <v/>
      </c>
    </row>
    <row r="871" spans="8:18" x14ac:dyDescent="0.25">
      <c r="H871" s="129" t="str">
        <f t="shared" si="26"/>
        <v xml:space="preserve">868   </v>
      </c>
      <c r="I871" s="129">
        <v>868</v>
      </c>
      <c r="R871" s="122" t="str">
        <f t="shared" si="27"/>
        <v/>
      </c>
    </row>
    <row r="872" spans="8:18" x14ac:dyDescent="0.25">
      <c r="H872" s="129" t="str">
        <f t="shared" si="26"/>
        <v xml:space="preserve">869   </v>
      </c>
      <c r="I872" s="129">
        <v>869</v>
      </c>
      <c r="R872" s="122" t="str">
        <f t="shared" si="27"/>
        <v/>
      </c>
    </row>
    <row r="873" spans="8:18" x14ac:dyDescent="0.25">
      <c r="H873" s="129" t="str">
        <f t="shared" si="26"/>
        <v xml:space="preserve">870   </v>
      </c>
      <c r="I873" s="129">
        <v>870</v>
      </c>
      <c r="R873" s="122" t="str">
        <f t="shared" si="27"/>
        <v/>
      </c>
    </row>
    <row r="874" spans="8:18" x14ac:dyDescent="0.25">
      <c r="H874" s="129" t="str">
        <f t="shared" si="26"/>
        <v xml:space="preserve">871   </v>
      </c>
      <c r="I874" s="129">
        <v>871</v>
      </c>
      <c r="R874" s="122" t="str">
        <f t="shared" si="27"/>
        <v/>
      </c>
    </row>
    <row r="875" spans="8:18" x14ac:dyDescent="0.25">
      <c r="H875" s="129" t="str">
        <f t="shared" si="26"/>
        <v xml:space="preserve">872   </v>
      </c>
      <c r="I875" s="129">
        <v>872</v>
      </c>
      <c r="R875" s="122" t="str">
        <f t="shared" si="27"/>
        <v/>
      </c>
    </row>
    <row r="876" spans="8:18" x14ac:dyDescent="0.25">
      <c r="H876" s="129" t="str">
        <f t="shared" si="26"/>
        <v xml:space="preserve">873   </v>
      </c>
      <c r="I876" s="129">
        <v>873</v>
      </c>
      <c r="R876" s="122" t="str">
        <f t="shared" si="27"/>
        <v/>
      </c>
    </row>
    <row r="877" spans="8:18" x14ac:dyDescent="0.25">
      <c r="H877" s="129" t="str">
        <f t="shared" si="26"/>
        <v xml:space="preserve">874   </v>
      </c>
      <c r="I877" s="129">
        <v>874</v>
      </c>
      <c r="R877" s="122" t="str">
        <f t="shared" si="27"/>
        <v/>
      </c>
    </row>
    <row r="878" spans="8:18" x14ac:dyDescent="0.25">
      <c r="H878" s="129" t="str">
        <f t="shared" si="26"/>
        <v xml:space="preserve">875   </v>
      </c>
      <c r="I878" s="129">
        <v>875</v>
      </c>
      <c r="R878" s="122" t="str">
        <f t="shared" si="27"/>
        <v/>
      </c>
    </row>
    <row r="879" spans="8:18" x14ac:dyDescent="0.25">
      <c r="H879" s="129" t="str">
        <f t="shared" si="26"/>
        <v xml:space="preserve">876   </v>
      </c>
      <c r="I879" s="129">
        <v>876</v>
      </c>
      <c r="R879" s="122" t="str">
        <f t="shared" si="27"/>
        <v/>
      </c>
    </row>
    <row r="880" spans="8:18" x14ac:dyDescent="0.25">
      <c r="H880" s="129" t="str">
        <f t="shared" si="26"/>
        <v xml:space="preserve">877   </v>
      </c>
      <c r="I880" s="129">
        <v>877</v>
      </c>
      <c r="R880" s="122" t="str">
        <f t="shared" si="27"/>
        <v/>
      </c>
    </row>
    <row r="881" spans="8:18" x14ac:dyDescent="0.25">
      <c r="H881" s="129" t="str">
        <f t="shared" si="26"/>
        <v xml:space="preserve">878   </v>
      </c>
      <c r="I881" s="129">
        <v>878</v>
      </c>
      <c r="R881" s="122" t="str">
        <f t="shared" si="27"/>
        <v/>
      </c>
    </row>
    <row r="882" spans="8:18" x14ac:dyDescent="0.25">
      <c r="H882" s="129" t="str">
        <f t="shared" si="26"/>
        <v xml:space="preserve">879   </v>
      </c>
      <c r="I882" s="129">
        <v>879</v>
      </c>
      <c r="R882" s="122" t="str">
        <f t="shared" si="27"/>
        <v/>
      </c>
    </row>
    <row r="883" spans="8:18" x14ac:dyDescent="0.25">
      <c r="H883" s="129" t="str">
        <f t="shared" si="26"/>
        <v xml:space="preserve">880   </v>
      </c>
      <c r="I883" s="129">
        <v>880</v>
      </c>
      <c r="R883" s="122" t="str">
        <f t="shared" si="27"/>
        <v/>
      </c>
    </row>
    <row r="884" spans="8:18" x14ac:dyDescent="0.25">
      <c r="H884" s="129" t="str">
        <f t="shared" si="26"/>
        <v xml:space="preserve">881   </v>
      </c>
      <c r="I884" s="129">
        <v>881</v>
      </c>
      <c r="R884" s="122" t="str">
        <f t="shared" si="27"/>
        <v/>
      </c>
    </row>
    <row r="885" spans="8:18" x14ac:dyDescent="0.25">
      <c r="H885" s="129" t="str">
        <f t="shared" si="26"/>
        <v xml:space="preserve">882   </v>
      </c>
      <c r="I885" s="129">
        <v>882</v>
      </c>
      <c r="R885" s="122" t="str">
        <f t="shared" si="27"/>
        <v/>
      </c>
    </row>
    <row r="886" spans="8:18" x14ac:dyDescent="0.25">
      <c r="H886" s="129" t="str">
        <f t="shared" si="26"/>
        <v xml:space="preserve">883   </v>
      </c>
      <c r="I886" s="129">
        <v>883</v>
      </c>
      <c r="R886" s="122" t="str">
        <f t="shared" si="27"/>
        <v/>
      </c>
    </row>
    <row r="887" spans="8:18" x14ac:dyDescent="0.25">
      <c r="H887" s="129" t="str">
        <f t="shared" si="26"/>
        <v xml:space="preserve">884   </v>
      </c>
      <c r="I887" s="129">
        <v>884</v>
      </c>
      <c r="R887" s="122" t="str">
        <f t="shared" si="27"/>
        <v/>
      </c>
    </row>
    <row r="888" spans="8:18" x14ac:dyDescent="0.25">
      <c r="H888" s="129" t="str">
        <f t="shared" si="26"/>
        <v xml:space="preserve">885   </v>
      </c>
      <c r="I888" s="129">
        <v>885</v>
      </c>
      <c r="R888" s="122" t="str">
        <f t="shared" si="27"/>
        <v/>
      </c>
    </row>
    <row r="889" spans="8:18" x14ac:dyDescent="0.25">
      <c r="H889" s="129" t="str">
        <f t="shared" si="26"/>
        <v xml:space="preserve">886   </v>
      </c>
      <c r="I889" s="129">
        <v>886</v>
      </c>
      <c r="R889" s="122" t="str">
        <f t="shared" si="27"/>
        <v/>
      </c>
    </row>
    <row r="890" spans="8:18" x14ac:dyDescent="0.25">
      <c r="H890" s="129" t="str">
        <f t="shared" si="26"/>
        <v xml:space="preserve">887   </v>
      </c>
      <c r="I890" s="129">
        <v>887</v>
      </c>
      <c r="R890" s="122" t="str">
        <f t="shared" si="27"/>
        <v/>
      </c>
    </row>
    <row r="891" spans="8:18" x14ac:dyDescent="0.25">
      <c r="H891" s="129" t="str">
        <f t="shared" si="26"/>
        <v xml:space="preserve">888   </v>
      </c>
      <c r="I891" s="129">
        <v>888</v>
      </c>
      <c r="R891" s="122" t="str">
        <f t="shared" si="27"/>
        <v/>
      </c>
    </row>
    <row r="892" spans="8:18" x14ac:dyDescent="0.25">
      <c r="H892" s="129" t="str">
        <f t="shared" si="26"/>
        <v xml:space="preserve">889   </v>
      </c>
      <c r="I892" s="129">
        <v>889</v>
      </c>
      <c r="R892" s="122" t="str">
        <f t="shared" si="27"/>
        <v/>
      </c>
    </row>
    <row r="893" spans="8:18" x14ac:dyDescent="0.25">
      <c r="H893" s="129" t="str">
        <f t="shared" si="26"/>
        <v xml:space="preserve">890   </v>
      </c>
      <c r="I893" s="129">
        <v>890</v>
      </c>
      <c r="R893" s="122" t="str">
        <f t="shared" si="27"/>
        <v/>
      </c>
    </row>
    <row r="894" spans="8:18" x14ac:dyDescent="0.25">
      <c r="H894" s="129" t="str">
        <f t="shared" si="26"/>
        <v xml:space="preserve">891   </v>
      </c>
      <c r="I894" s="129">
        <v>891</v>
      </c>
      <c r="R894" s="122" t="str">
        <f t="shared" si="27"/>
        <v/>
      </c>
    </row>
    <row r="895" spans="8:18" x14ac:dyDescent="0.25">
      <c r="H895" s="129" t="str">
        <f t="shared" si="26"/>
        <v xml:space="preserve">892   </v>
      </c>
      <c r="I895" s="129">
        <v>892</v>
      </c>
      <c r="R895" s="122" t="str">
        <f t="shared" si="27"/>
        <v/>
      </c>
    </row>
    <row r="896" spans="8:18" x14ac:dyDescent="0.25">
      <c r="H896" s="129" t="str">
        <f t="shared" si="26"/>
        <v xml:space="preserve">893   </v>
      </c>
      <c r="I896" s="129">
        <v>893</v>
      </c>
      <c r="R896" s="122" t="str">
        <f t="shared" si="27"/>
        <v/>
      </c>
    </row>
    <row r="897" spans="8:18" x14ac:dyDescent="0.25">
      <c r="H897" s="129" t="str">
        <f t="shared" si="26"/>
        <v xml:space="preserve">894   </v>
      </c>
      <c r="I897" s="129">
        <v>894</v>
      </c>
      <c r="R897" s="122" t="str">
        <f t="shared" si="27"/>
        <v/>
      </c>
    </row>
    <row r="898" spans="8:18" x14ac:dyDescent="0.25">
      <c r="H898" s="129" t="str">
        <f t="shared" si="26"/>
        <v xml:space="preserve">895   </v>
      </c>
      <c r="I898" s="129">
        <v>895</v>
      </c>
      <c r="R898" s="122" t="str">
        <f t="shared" si="27"/>
        <v/>
      </c>
    </row>
    <row r="899" spans="8:18" x14ac:dyDescent="0.25">
      <c r="H899" s="129" t="str">
        <f t="shared" si="26"/>
        <v xml:space="preserve">896   </v>
      </c>
      <c r="I899" s="129">
        <v>896</v>
      </c>
      <c r="R899" s="122" t="str">
        <f t="shared" si="27"/>
        <v/>
      </c>
    </row>
    <row r="900" spans="8:18" x14ac:dyDescent="0.25">
      <c r="H900" s="129" t="str">
        <f t="shared" si="26"/>
        <v xml:space="preserve">897   </v>
      </c>
      <c r="I900" s="129">
        <v>897</v>
      </c>
      <c r="R900" s="122" t="str">
        <f t="shared" si="27"/>
        <v/>
      </c>
    </row>
    <row r="901" spans="8:18" x14ac:dyDescent="0.25">
      <c r="H901" s="129" t="str">
        <f t="shared" si="26"/>
        <v xml:space="preserve">898   </v>
      </c>
      <c r="I901" s="129">
        <v>898</v>
      </c>
      <c r="R901" s="122" t="str">
        <f t="shared" si="27"/>
        <v/>
      </c>
    </row>
    <row r="902" spans="8:18" x14ac:dyDescent="0.25">
      <c r="H902" s="129" t="str">
        <f t="shared" si="26"/>
        <v xml:space="preserve">899   </v>
      </c>
      <c r="I902" s="129">
        <v>899</v>
      </c>
      <c r="R902" s="122" t="str">
        <f t="shared" si="27"/>
        <v/>
      </c>
    </row>
    <row r="903" spans="8:18" x14ac:dyDescent="0.25">
      <c r="H903" s="129" t="str">
        <f t="shared" ref="H903:H966" si="28">I903&amp;" "&amp;F903&amp;" "&amp;G903&amp;" "&amp;E903</f>
        <v xml:space="preserve">900   </v>
      </c>
      <c r="I903" s="129">
        <v>900</v>
      </c>
      <c r="R903" s="122" t="str">
        <f t="shared" ref="R903:R966" si="29">IF(Q903&lt;&gt;"",LEFT(Q903,3)&amp;"0","")</f>
        <v/>
      </c>
    </row>
    <row r="904" spans="8:18" x14ac:dyDescent="0.25">
      <c r="H904" s="129" t="str">
        <f t="shared" si="28"/>
        <v xml:space="preserve">901   </v>
      </c>
      <c r="I904" s="129">
        <v>901</v>
      </c>
      <c r="R904" s="122" t="str">
        <f t="shared" si="29"/>
        <v/>
      </c>
    </row>
    <row r="905" spans="8:18" x14ac:dyDescent="0.25">
      <c r="H905" s="129" t="str">
        <f t="shared" si="28"/>
        <v xml:space="preserve">902   </v>
      </c>
      <c r="I905" s="129">
        <v>902</v>
      </c>
      <c r="R905" s="122" t="str">
        <f t="shared" si="29"/>
        <v/>
      </c>
    </row>
    <row r="906" spans="8:18" x14ac:dyDescent="0.25">
      <c r="H906" s="129" t="str">
        <f t="shared" si="28"/>
        <v xml:space="preserve">903   </v>
      </c>
      <c r="I906" s="129">
        <v>903</v>
      </c>
      <c r="R906" s="122" t="str">
        <f t="shared" si="29"/>
        <v/>
      </c>
    </row>
    <row r="907" spans="8:18" x14ac:dyDescent="0.25">
      <c r="H907" s="129" t="str">
        <f t="shared" si="28"/>
        <v xml:space="preserve">904   </v>
      </c>
      <c r="I907" s="129">
        <v>904</v>
      </c>
      <c r="R907" s="122" t="str">
        <f t="shared" si="29"/>
        <v/>
      </c>
    </row>
    <row r="908" spans="8:18" x14ac:dyDescent="0.25">
      <c r="H908" s="129" t="str">
        <f t="shared" si="28"/>
        <v xml:space="preserve">905   </v>
      </c>
      <c r="I908" s="129">
        <v>905</v>
      </c>
      <c r="R908" s="122" t="str">
        <f t="shared" si="29"/>
        <v/>
      </c>
    </row>
    <row r="909" spans="8:18" x14ac:dyDescent="0.25">
      <c r="H909" s="129" t="str">
        <f t="shared" si="28"/>
        <v xml:space="preserve">906   </v>
      </c>
      <c r="I909" s="129">
        <v>906</v>
      </c>
      <c r="R909" s="122" t="str">
        <f t="shared" si="29"/>
        <v/>
      </c>
    </row>
    <row r="910" spans="8:18" x14ac:dyDescent="0.25">
      <c r="H910" s="129" t="str">
        <f t="shared" si="28"/>
        <v xml:space="preserve">907   </v>
      </c>
      <c r="I910" s="129">
        <v>907</v>
      </c>
      <c r="R910" s="122" t="str">
        <f t="shared" si="29"/>
        <v/>
      </c>
    </row>
    <row r="911" spans="8:18" x14ac:dyDescent="0.25">
      <c r="H911" s="129" t="str">
        <f t="shared" si="28"/>
        <v xml:space="preserve">908   </v>
      </c>
      <c r="I911" s="129">
        <v>908</v>
      </c>
      <c r="R911" s="122" t="str">
        <f t="shared" si="29"/>
        <v/>
      </c>
    </row>
    <row r="912" spans="8:18" x14ac:dyDescent="0.25">
      <c r="H912" s="129" t="str">
        <f t="shared" si="28"/>
        <v xml:space="preserve">909   </v>
      </c>
      <c r="I912" s="129">
        <v>909</v>
      </c>
      <c r="R912" s="122" t="str">
        <f t="shared" si="29"/>
        <v/>
      </c>
    </row>
    <row r="913" spans="8:18" x14ac:dyDescent="0.25">
      <c r="H913" s="129" t="str">
        <f t="shared" si="28"/>
        <v xml:space="preserve">910   </v>
      </c>
      <c r="I913" s="129">
        <v>910</v>
      </c>
      <c r="R913" s="122" t="str">
        <f t="shared" si="29"/>
        <v/>
      </c>
    </row>
    <row r="914" spans="8:18" x14ac:dyDescent="0.25">
      <c r="H914" s="129" t="str">
        <f t="shared" si="28"/>
        <v xml:space="preserve">911   </v>
      </c>
      <c r="I914" s="129">
        <v>911</v>
      </c>
      <c r="R914" s="122" t="str">
        <f t="shared" si="29"/>
        <v/>
      </c>
    </row>
    <row r="915" spans="8:18" x14ac:dyDescent="0.25">
      <c r="H915" s="129" t="str">
        <f t="shared" si="28"/>
        <v xml:space="preserve">912   </v>
      </c>
      <c r="I915" s="129">
        <v>912</v>
      </c>
      <c r="R915" s="122" t="str">
        <f t="shared" si="29"/>
        <v/>
      </c>
    </row>
    <row r="916" spans="8:18" x14ac:dyDescent="0.25">
      <c r="H916" s="129" t="str">
        <f t="shared" si="28"/>
        <v xml:space="preserve">913   </v>
      </c>
      <c r="I916" s="129">
        <v>913</v>
      </c>
      <c r="R916" s="122" t="str">
        <f t="shared" si="29"/>
        <v/>
      </c>
    </row>
    <row r="917" spans="8:18" x14ac:dyDescent="0.25">
      <c r="H917" s="129" t="str">
        <f t="shared" si="28"/>
        <v xml:space="preserve">914   </v>
      </c>
      <c r="I917" s="129">
        <v>914</v>
      </c>
      <c r="R917" s="122" t="str">
        <f t="shared" si="29"/>
        <v/>
      </c>
    </row>
    <row r="918" spans="8:18" x14ac:dyDescent="0.25">
      <c r="H918" s="129" t="str">
        <f t="shared" si="28"/>
        <v xml:space="preserve">915   </v>
      </c>
      <c r="I918" s="129">
        <v>915</v>
      </c>
      <c r="R918" s="122" t="str">
        <f t="shared" si="29"/>
        <v/>
      </c>
    </row>
    <row r="919" spans="8:18" x14ac:dyDescent="0.25">
      <c r="H919" s="129" t="str">
        <f t="shared" si="28"/>
        <v xml:space="preserve">916   </v>
      </c>
      <c r="I919" s="129">
        <v>916</v>
      </c>
      <c r="R919" s="122" t="str">
        <f t="shared" si="29"/>
        <v/>
      </c>
    </row>
    <row r="920" spans="8:18" x14ac:dyDescent="0.25">
      <c r="H920" s="129" t="str">
        <f t="shared" si="28"/>
        <v xml:space="preserve">917   </v>
      </c>
      <c r="I920" s="129">
        <v>917</v>
      </c>
      <c r="R920" s="122" t="str">
        <f t="shared" si="29"/>
        <v/>
      </c>
    </row>
    <row r="921" spans="8:18" x14ac:dyDescent="0.25">
      <c r="H921" s="129" t="str">
        <f t="shared" si="28"/>
        <v xml:space="preserve">918   </v>
      </c>
      <c r="I921" s="129">
        <v>918</v>
      </c>
      <c r="R921" s="122" t="str">
        <f t="shared" si="29"/>
        <v/>
      </c>
    </row>
    <row r="922" spans="8:18" x14ac:dyDescent="0.25">
      <c r="H922" s="129" t="str">
        <f t="shared" si="28"/>
        <v xml:space="preserve">919   </v>
      </c>
      <c r="I922" s="129">
        <v>919</v>
      </c>
      <c r="R922" s="122" t="str">
        <f t="shared" si="29"/>
        <v/>
      </c>
    </row>
    <row r="923" spans="8:18" x14ac:dyDescent="0.25">
      <c r="H923" s="129" t="str">
        <f t="shared" si="28"/>
        <v xml:space="preserve">920   </v>
      </c>
      <c r="I923" s="129">
        <v>920</v>
      </c>
      <c r="R923" s="122" t="str">
        <f t="shared" si="29"/>
        <v/>
      </c>
    </row>
    <row r="924" spans="8:18" x14ac:dyDescent="0.25">
      <c r="H924" s="129" t="str">
        <f t="shared" si="28"/>
        <v xml:space="preserve">921   </v>
      </c>
      <c r="I924" s="129">
        <v>921</v>
      </c>
      <c r="R924" s="122" t="str">
        <f t="shared" si="29"/>
        <v/>
      </c>
    </row>
    <row r="925" spans="8:18" x14ac:dyDescent="0.25">
      <c r="H925" s="129" t="str">
        <f t="shared" si="28"/>
        <v xml:space="preserve">922   </v>
      </c>
      <c r="I925" s="129">
        <v>922</v>
      </c>
      <c r="R925" s="122" t="str">
        <f t="shared" si="29"/>
        <v/>
      </c>
    </row>
    <row r="926" spans="8:18" x14ac:dyDescent="0.25">
      <c r="H926" s="129" t="str">
        <f t="shared" si="28"/>
        <v xml:space="preserve">923   </v>
      </c>
      <c r="I926" s="129">
        <v>923</v>
      </c>
      <c r="R926" s="122" t="str">
        <f t="shared" si="29"/>
        <v/>
      </c>
    </row>
    <row r="927" spans="8:18" x14ac:dyDescent="0.25">
      <c r="H927" s="129" t="str">
        <f t="shared" si="28"/>
        <v xml:space="preserve">924   </v>
      </c>
      <c r="I927" s="129">
        <v>924</v>
      </c>
      <c r="R927" s="122" t="str">
        <f t="shared" si="29"/>
        <v/>
      </c>
    </row>
    <row r="928" spans="8:18" x14ac:dyDescent="0.25">
      <c r="H928" s="129" t="str">
        <f t="shared" si="28"/>
        <v xml:space="preserve">925   </v>
      </c>
      <c r="I928" s="129">
        <v>925</v>
      </c>
      <c r="R928" s="122" t="str">
        <f t="shared" si="29"/>
        <v/>
      </c>
    </row>
    <row r="929" spans="8:18" x14ac:dyDescent="0.25">
      <c r="H929" s="129" t="str">
        <f t="shared" si="28"/>
        <v xml:space="preserve">926   </v>
      </c>
      <c r="I929" s="129">
        <v>926</v>
      </c>
      <c r="R929" s="122" t="str">
        <f t="shared" si="29"/>
        <v/>
      </c>
    </row>
    <row r="930" spans="8:18" x14ac:dyDescent="0.25">
      <c r="H930" s="129" t="str">
        <f t="shared" si="28"/>
        <v xml:space="preserve">927   </v>
      </c>
      <c r="I930" s="129">
        <v>927</v>
      </c>
      <c r="R930" s="122" t="str">
        <f t="shared" si="29"/>
        <v/>
      </c>
    </row>
    <row r="931" spans="8:18" x14ac:dyDescent="0.25">
      <c r="H931" s="129" t="str">
        <f t="shared" si="28"/>
        <v xml:space="preserve">928   </v>
      </c>
      <c r="I931" s="129">
        <v>928</v>
      </c>
      <c r="R931" s="122" t="str">
        <f t="shared" si="29"/>
        <v/>
      </c>
    </row>
    <row r="932" spans="8:18" x14ac:dyDescent="0.25">
      <c r="H932" s="129" t="str">
        <f t="shared" si="28"/>
        <v xml:space="preserve">929   </v>
      </c>
      <c r="I932" s="129">
        <v>929</v>
      </c>
      <c r="R932" s="122" t="str">
        <f t="shared" si="29"/>
        <v/>
      </c>
    </row>
    <row r="933" spans="8:18" x14ac:dyDescent="0.25">
      <c r="H933" s="129" t="str">
        <f t="shared" si="28"/>
        <v xml:space="preserve">930   </v>
      </c>
      <c r="I933" s="129">
        <v>930</v>
      </c>
      <c r="R933" s="122" t="str">
        <f t="shared" si="29"/>
        <v/>
      </c>
    </row>
    <row r="934" spans="8:18" x14ac:dyDescent="0.25">
      <c r="H934" s="129" t="str">
        <f t="shared" si="28"/>
        <v xml:space="preserve">931   </v>
      </c>
      <c r="I934" s="129">
        <v>931</v>
      </c>
      <c r="R934" s="122" t="str">
        <f t="shared" si="29"/>
        <v/>
      </c>
    </row>
    <row r="935" spans="8:18" x14ac:dyDescent="0.25">
      <c r="H935" s="129" t="str">
        <f t="shared" si="28"/>
        <v xml:space="preserve">932   </v>
      </c>
      <c r="I935" s="129">
        <v>932</v>
      </c>
      <c r="R935" s="122" t="str">
        <f t="shared" si="29"/>
        <v/>
      </c>
    </row>
    <row r="936" spans="8:18" x14ac:dyDescent="0.25">
      <c r="H936" s="129" t="str">
        <f t="shared" si="28"/>
        <v xml:space="preserve">933   </v>
      </c>
      <c r="I936" s="129">
        <v>933</v>
      </c>
      <c r="R936" s="122" t="str">
        <f t="shared" si="29"/>
        <v/>
      </c>
    </row>
    <row r="937" spans="8:18" x14ac:dyDescent="0.25">
      <c r="H937" s="129" t="str">
        <f t="shared" si="28"/>
        <v xml:space="preserve">934   </v>
      </c>
      <c r="I937" s="129">
        <v>934</v>
      </c>
      <c r="R937" s="122" t="str">
        <f t="shared" si="29"/>
        <v/>
      </c>
    </row>
    <row r="938" spans="8:18" x14ac:dyDescent="0.25">
      <c r="H938" s="129" t="str">
        <f t="shared" si="28"/>
        <v xml:space="preserve">935   </v>
      </c>
      <c r="I938" s="129">
        <v>935</v>
      </c>
      <c r="R938" s="122" t="str">
        <f t="shared" si="29"/>
        <v/>
      </c>
    </row>
    <row r="939" spans="8:18" x14ac:dyDescent="0.25">
      <c r="H939" s="129" t="str">
        <f t="shared" si="28"/>
        <v xml:space="preserve">936   </v>
      </c>
      <c r="I939" s="129">
        <v>936</v>
      </c>
      <c r="R939" s="122" t="str">
        <f t="shared" si="29"/>
        <v/>
      </c>
    </row>
    <row r="940" spans="8:18" x14ac:dyDescent="0.25">
      <c r="H940" s="129" t="str">
        <f t="shared" si="28"/>
        <v xml:space="preserve">937   </v>
      </c>
      <c r="I940" s="129">
        <v>937</v>
      </c>
      <c r="R940" s="122" t="str">
        <f t="shared" si="29"/>
        <v/>
      </c>
    </row>
    <row r="941" spans="8:18" x14ac:dyDescent="0.25">
      <c r="H941" s="129" t="str">
        <f t="shared" si="28"/>
        <v xml:space="preserve">938   </v>
      </c>
      <c r="I941" s="129">
        <v>938</v>
      </c>
      <c r="R941" s="122" t="str">
        <f t="shared" si="29"/>
        <v/>
      </c>
    </row>
    <row r="942" spans="8:18" x14ac:dyDescent="0.25">
      <c r="H942" s="129" t="str">
        <f t="shared" si="28"/>
        <v xml:space="preserve">939   </v>
      </c>
      <c r="I942" s="129">
        <v>939</v>
      </c>
      <c r="R942" s="122" t="str">
        <f t="shared" si="29"/>
        <v/>
      </c>
    </row>
    <row r="943" spans="8:18" x14ac:dyDescent="0.25">
      <c r="H943" s="129" t="str">
        <f t="shared" si="28"/>
        <v xml:space="preserve">940   </v>
      </c>
      <c r="I943" s="129">
        <v>940</v>
      </c>
      <c r="R943" s="122" t="str">
        <f t="shared" si="29"/>
        <v/>
      </c>
    </row>
    <row r="944" spans="8:18" x14ac:dyDescent="0.25">
      <c r="H944" s="129" t="str">
        <f t="shared" si="28"/>
        <v xml:space="preserve">941   </v>
      </c>
      <c r="I944" s="129">
        <v>941</v>
      </c>
      <c r="R944" s="122" t="str">
        <f t="shared" si="29"/>
        <v/>
      </c>
    </row>
    <row r="945" spans="8:18" x14ac:dyDescent="0.25">
      <c r="H945" s="129" t="str">
        <f t="shared" si="28"/>
        <v xml:space="preserve">942   </v>
      </c>
      <c r="I945" s="129">
        <v>942</v>
      </c>
      <c r="R945" s="122" t="str">
        <f t="shared" si="29"/>
        <v/>
      </c>
    </row>
    <row r="946" spans="8:18" x14ac:dyDescent="0.25">
      <c r="H946" s="129" t="str">
        <f t="shared" si="28"/>
        <v xml:space="preserve">943   </v>
      </c>
      <c r="I946" s="129">
        <v>943</v>
      </c>
      <c r="R946" s="122" t="str">
        <f t="shared" si="29"/>
        <v/>
      </c>
    </row>
    <row r="947" spans="8:18" x14ac:dyDescent="0.25">
      <c r="H947" s="129" t="str">
        <f t="shared" si="28"/>
        <v xml:space="preserve">944   </v>
      </c>
      <c r="I947" s="129">
        <v>944</v>
      </c>
      <c r="R947" s="122" t="str">
        <f t="shared" si="29"/>
        <v/>
      </c>
    </row>
    <row r="948" spans="8:18" x14ac:dyDescent="0.25">
      <c r="H948" s="129" t="str">
        <f t="shared" si="28"/>
        <v xml:space="preserve">945   </v>
      </c>
      <c r="I948" s="129">
        <v>945</v>
      </c>
      <c r="R948" s="122" t="str">
        <f t="shared" si="29"/>
        <v/>
      </c>
    </row>
    <row r="949" spans="8:18" x14ac:dyDescent="0.25">
      <c r="H949" s="129" t="str">
        <f t="shared" si="28"/>
        <v xml:space="preserve">946   </v>
      </c>
      <c r="I949" s="129">
        <v>946</v>
      </c>
      <c r="R949" s="122" t="str">
        <f t="shared" si="29"/>
        <v/>
      </c>
    </row>
    <row r="950" spans="8:18" x14ac:dyDescent="0.25">
      <c r="H950" s="129" t="str">
        <f t="shared" si="28"/>
        <v xml:space="preserve">947   </v>
      </c>
      <c r="I950" s="129">
        <v>947</v>
      </c>
      <c r="R950" s="122" t="str">
        <f t="shared" si="29"/>
        <v/>
      </c>
    </row>
    <row r="951" spans="8:18" x14ac:dyDescent="0.25">
      <c r="H951" s="129" t="str">
        <f t="shared" si="28"/>
        <v xml:space="preserve">948   </v>
      </c>
      <c r="I951" s="129">
        <v>948</v>
      </c>
      <c r="R951" s="122" t="str">
        <f t="shared" si="29"/>
        <v/>
      </c>
    </row>
    <row r="952" spans="8:18" x14ac:dyDescent="0.25">
      <c r="H952" s="129" t="str">
        <f t="shared" si="28"/>
        <v xml:space="preserve">949   </v>
      </c>
      <c r="I952" s="129">
        <v>949</v>
      </c>
      <c r="R952" s="122" t="str">
        <f t="shared" si="29"/>
        <v/>
      </c>
    </row>
    <row r="953" spans="8:18" x14ac:dyDescent="0.25">
      <c r="H953" s="129" t="str">
        <f t="shared" si="28"/>
        <v xml:space="preserve">950   </v>
      </c>
      <c r="I953" s="129">
        <v>950</v>
      </c>
      <c r="R953" s="122" t="str">
        <f t="shared" si="29"/>
        <v/>
      </c>
    </row>
    <row r="954" spans="8:18" x14ac:dyDescent="0.25">
      <c r="H954" s="129" t="str">
        <f t="shared" si="28"/>
        <v xml:space="preserve">951   </v>
      </c>
      <c r="I954" s="129">
        <v>951</v>
      </c>
      <c r="R954" s="122" t="str">
        <f t="shared" si="29"/>
        <v/>
      </c>
    </row>
    <row r="955" spans="8:18" x14ac:dyDescent="0.25">
      <c r="H955" s="129" t="str">
        <f t="shared" si="28"/>
        <v xml:space="preserve">952   </v>
      </c>
      <c r="I955" s="129">
        <v>952</v>
      </c>
      <c r="R955" s="122" t="str">
        <f t="shared" si="29"/>
        <v/>
      </c>
    </row>
    <row r="956" spans="8:18" x14ac:dyDescent="0.25">
      <c r="H956" s="129" t="str">
        <f t="shared" si="28"/>
        <v xml:space="preserve">953   </v>
      </c>
      <c r="I956" s="129">
        <v>953</v>
      </c>
      <c r="R956" s="122" t="str">
        <f t="shared" si="29"/>
        <v/>
      </c>
    </row>
    <row r="957" spans="8:18" x14ac:dyDescent="0.25">
      <c r="H957" s="129" t="str">
        <f t="shared" si="28"/>
        <v xml:space="preserve">954   </v>
      </c>
      <c r="I957" s="129">
        <v>954</v>
      </c>
      <c r="R957" s="122" t="str">
        <f t="shared" si="29"/>
        <v/>
      </c>
    </row>
    <row r="958" spans="8:18" x14ac:dyDescent="0.25">
      <c r="H958" s="129" t="str">
        <f t="shared" si="28"/>
        <v xml:space="preserve">955   </v>
      </c>
      <c r="I958" s="129">
        <v>955</v>
      </c>
      <c r="R958" s="122" t="str">
        <f t="shared" si="29"/>
        <v/>
      </c>
    </row>
    <row r="959" spans="8:18" x14ac:dyDescent="0.25">
      <c r="H959" s="129" t="str">
        <f t="shared" si="28"/>
        <v xml:space="preserve">956   </v>
      </c>
      <c r="I959" s="129">
        <v>956</v>
      </c>
      <c r="R959" s="122" t="str">
        <f t="shared" si="29"/>
        <v/>
      </c>
    </row>
    <row r="960" spans="8:18" x14ac:dyDescent="0.25">
      <c r="H960" s="129" t="str">
        <f t="shared" si="28"/>
        <v xml:space="preserve">957   </v>
      </c>
      <c r="I960" s="129">
        <v>957</v>
      </c>
      <c r="R960" s="122" t="str">
        <f t="shared" si="29"/>
        <v/>
      </c>
    </row>
    <row r="961" spans="8:18" x14ac:dyDescent="0.25">
      <c r="H961" s="129" t="str">
        <f t="shared" si="28"/>
        <v xml:space="preserve">958   </v>
      </c>
      <c r="I961" s="129">
        <v>958</v>
      </c>
      <c r="R961" s="122" t="str">
        <f t="shared" si="29"/>
        <v/>
      </c>
    </row>
    <row r="962" spans="8:18" x14ac:dyDescent="0.25">
      <c r="H962" s="129" t="str">
        <f t="shared" si="28"/>
        <v xml:space="preserve">959   </v>
      </c>
      <c r="I962" s="129">
        <v>959</v>
      </c>
      <c r="R962" s="122" t="str">
        <f t="shared" si="29"/>
        <v/>
      </c>
    </row>
    <row r="963" spans="8:18" x14ac:dyDescent="0.25">
      <c r="H963" s="129" t="str">
        <f t="shared" si="28"/>
        <v xml:space="preserve">960   </v>
      </c>
      <c r="I963" s="129">
        <v>960</v>
      </c>
      <c r="R963" s="122" t="str">
        <f t="shared" si="29"/>
        <v/>
      </c>
    </row>
    <row r="964" spans="8:18" x14ac:dyDescent="0.25">
      <c r="H964" s="129" t="str">
        <f t="shared" si="28"/>
        <v xml:space="preserve">961   </v>
      </c>
      <c r="I964" s="129">
        <v>961</v>
      </c>
      <c r="R964" s="122" t="str">
        <f t="shared" si="29"/>
        <v/>
      </c>
    </row>
    <row r="965" spans="8:18" x14ac:dyDescent="0.25">
      <c r="H965" s="129" t="str">
        <f t="shared" si="28"/>
        <v xml:space="preserve">962   </v>
      </c>
      <c r="I965" s="129">
        <v>962</v>
      </c>
      <c r="R965" s="122" t="str">
        <f t="shared" si="29"/>
        <v/>
      </c>
    </row>
    <row r="966" spans="8:18" x14ac:dyDescent="0.25">
      <c r="H966" s="129" t="str">
        <f t="shared" si="28"/>
        <v xml:space="preserve">963   </v>
      </c>
      <c r="I966" s="129">
        <v>963</v>
      </c>
      <c r="R966" s="122" t="str">
        <f t="shared" si="29"/>
        <v/>
      </c>
    </row>
    <row r="967" spans="8:18" x14ac:dyDescent="0.25">
      <c r="H967" s="129" t="str">
        <f t="shared" ref="H967:H1000" si="30">I967&amp;" "&amp;F967&amp;" "&amp;G967&amp;" "&amp;E967</f>
        <v xml:space="preserve">964   </v>
      </c>
      <c r="I967" s="129">
        <v>964</v>
      </c>
      <c r="R967" s="122" t="str">
        <f t="shared" ref="R967:R1000" si="31">IF(Q967&lt;&gt;"",LEFT(Q967,3)&amp;"0","")</f>
        <v/>
      </c>
    </row>
    <row r="968" spans="8:18" x14ac:dyDescent="0.25">
      <c r="H968" s="129" t="str">
        <f t="shared" si="30"/>
        <v xml:space="preserve">965   </v>
      </c>
      <c r="I968" s="129">
        <v>965</v>
      </c>
      <c r="R968" s="122" t="str">
        <f t="shared" si="31"/>
        <v/>
      </c>
    </row>
    <row r="969" spans="8:18" x14ac:dyDescent="0.25">
      <c r="H969" s="129" t="str">
        <f t="shared" si="30"/>
        <v xml:space="preserve">966   </v>
      </c>
      <c r="I969" s="129">
        <v>966</v>
      </c>
      <c r="R969" s="122" t="str">
        <f t="shared" si="31"/>
        <v/>
      </c>
    </row>
    <row r="970" spans="8:18" x14ac:dyDescent="0.25">
      <c r="H970" s="129" t="str">
        <f t="shared" si="30"/>
        <v xml:space="preserve">967   </v>
      </c>
      <c r="I970" s="129">
        <v>967</v>
      </c>
      <c r="R970" s="122" t="str">
        <f t="shared" si="31"/>
        <v/>
      </c>
    </row>
    <row r="971" spans="8:18" x14ac:dyDescent="0.25">
      <c r="H971" s="129" t="str">
        <f t="shared" si="30"/>
        <v xml:space="preserve">968   </v>
      </c>
      <c r="I971" s="129">
        <v>968</v>
      </c>
      <c r="R971" s="122" t="str">
        <f t="shared" si="31"/>
        <v/>
      </c>
    </row>
    <row r="972" spans="8:18" x14ac:dyDescent="0.25">
      <c r="H972" s="129" t="str">
        <f t="shared" si="30"/>
        <v xml:space="preserve">969   </v>
      </c>
      <c r="I972" s="129">
        <v>969</v>
      </c>
      <c r="R972" s="122" t="str">
        <f t="shared" si="31"/>
        <v/>
      </c>
    </row>
    <row r="973" spans="8:18" x14ac:dyDescent="0.25">
      <c r="H973" s="129" t="str">
        <f t="shared" si="30"/>
        <v xml:space="preserve">970   </v>
      </c>
      <c r="I973" s="129">
        <v>970</v>
      </c>
      <c r="R973" s="122" t="str">
        <f t="shared" si="31"/>
        <v/>
      </c>
    </row>
    <row r="974" spans="8:18" x14ac:dyDescent="0.25">
      <c r="H974" s="129" t="str">
        <f t="shared" si="30"/>
        <v xml:space="preserve">971   </v>
      </c>
      <c r="I974" s="129">
        <v>971</v>
      </c>
      <c r="R974" s="122" t="str">
        <f t="shared" si="31"/>
        <v/>
      </c>
    </row>
    <row r="975" spans="8:18" x14ac:dyDescent="0.25">
      <c r="H975" s="129" t="str">
        <f t="shared" si="30"/>
        <v xml:space="preserve">972   </v>
      </c>
      <c r="I975" s="129">
        <v>972</v>
      </c>
      <c r="R975" s="122" t="str">
        <f t="shared" si="31"/>
        <v/>
      </c>
    </row>
    <row r="976" spans="8:18" x14ac:dyDescent="0.25">
      <c r="H976" s="129" t="str">
        <f t="shared" si="30"/>
        <v xml:space="preserve">973   </v>
      </c>
      <c r="I976" s="129">
        <v>973</v>
      </c>
      <c r="R976" s="122" t="str">
        <f t="shared" si="31"/>
        <v/>
      </c>
    </row>
    <row r="977" spans="8:18" x14ac:dyDescent="0.25">
      <c r="H977" s="129" t="str">
        <f t="shared" si="30"/>
        <v xml:space="preserve">974   </v>
      </c>
      <c r="I977" s="129">
        <v>974</v>
      </c>
      <c r="R977" s="122" t="str">
        <f t="shared" si="31"/>
        <v/>
      </c>
    </row>
    <row r="978" spans="8:18" x14ac:dyDescent="0.25">
      <c r="H978" s="129" t="str">
        <f t="shared" si="30"/>
        <v xml:space="preserve">975   </v>
      </c>
      <c r="I978" s="129">
        <v>975</v>
      </c>
      <c r="R978" s="122" t="str">
        <f t="shared" si="31"/>
        <v/>
      </c>
    </row>
    <row r="979" spans="8:18" x14ac:dyDescent="0.25">
      <c r="H979" s="129" t="str">
        <f t="shared" si="30"/>
        <v xml:space="preserve">976   </v>
      </c>
      <c r="I979" s="129">
        <v>976</v>
      </c>
      <c r="R979" s="122" t="str">
        <f t="shared" si="31"/>
        <v/>
      </c>
    </row>
    <row r="980" spans="8:18" x14ac:dyDescent="0.25">
      <c r="H980" s="129" t="str">
        <f t="shared" si="30"/>
        <v xml:space="preserve">977   </v>
      </c>
      <c r="I980" s="129">
        <v>977</v>
      </c>
      <c r="R980" s="122" t="str">
        <f t="shared" si="31"/>
        <v/>
      </c>
    </row>
    <row r="981" spans="8:18" x14ac:dyDescent="0.25">
      <c r="H981" s="129" t="str">
        <f t="shared" si="30"/>
        <v xml:space="preserve">978   </v>
      </c>
      <c r="I981" s="129">
        <v>978</v>
      </c>
      <c r="R981" s="122" t="str">
        <f t="shared" si="31"/>
        <v/>
      </c>
    </row>
    <row r="982" spans="8:18" x14ac:dyDescent="0.25">
      <c r="H982" s="129" t="str">
        <f t="shared" si="30"/>
        <v xml:space="preserve">979   </v>
      </c>
      <c r="I982" s="129">
        <v>979</v>
      </c>
      <c r="R982" s="122" t="str">
        <f t="shared" si="31"/>
        <v/>
      </c>
    </row>
    <row r="983" spans="8:18" x14ac:dyDescent="0.25">
      <c r="H983" s="129" t="str">
        <f t="shared" si="30"/>
        <v xml:space="preserve">980   </v>
      </c>
      <c r="I983" s="129">
        <v>980</v>
      </c>
      <c r="R983" s="122" t="str">
        <f t="shared" si="31"/>
        <v/>
      </c>
    </row>
    <row r="984" spans="8:18" x14ac:dyDescent="0.25">
      <c r="H984" s="129" t="str">
        <f t="shared" si="30"/>
        <v xml:space="preserve">981   </v>
      </c>
      <c r="I984" s="129">
        <v>981</v>
      </c>
      <c r="R984" s="122" t="str">
        <f t="shared" si="31"/>
        <v/>
      </c>
    </row>
    <row r="985" spans="8:18" x14ac:dyDescent="0.25">
      <c r="H985" s="129" t="str">
        <f t="shared" si="30"/>
        <v xml:space="preserve">982   </v>
      </c>
      <c r="I985" s="129">
        <v>982</v>
      </c>
      <c r="R985" s="122" t="str">
        <f t="shared" si="31"/>
        <v/>
      </c>
    </row>
    <row r="986" spans="8:18" x14ac:dyDescent="0.25">
      <c r="H986" s="129" t="str">
        <f t="shared" si="30"/>
        <v xml:space="preserve">983   </v>
      </c>
      <c r="I986" s="129">
        <v>983</v>
      </c>
      <c r="R986" s="122" t="str">
        <f t="shared" si="31"/>
        <v/>
      </c>
    </row>
    <row r="987" spans="8:18" x14ac:dyDescent="0.25">
      <c r="H987" s="129" t="str">
        <f t="shared" si="30"/>
        <v xml:space="preserve">984   </v>
      </c>
      <c r="I987" s="129">
        <v>984</v>
      </c>
      <c r="R987" s="122" t="str">
        <f t="shared" si="31"/>
        <v/>
      </c>
    </row>
    <row r="988" spans="8:18" x14ac:dyDescent="0.25">
      <c r="H988" s="129" t="str">
        <f t="shared" si="30"/>
        <v xml:space="preserve">985   </v>
      </c>
      <c r="I988" s="129">
        <v>985</v>
      </c>
      <c r="R988" s="122" t="str">
        <f t="shared" si="31"/>
        <v/>
      </c>
    </row>
    <row r="989" spans="8:18" x14ac:dyDescent="0.25">
      <c r="H989" s="129" t="str">
        <f t="shared" si="30"/>
        <v xml:space="preserve">986   </v>
      </c>
      <c r="I989" s="129">
        <v>986</v>
      </c>
      <c r="R989" s="122" t="str">
        <f t="shared" si="31"/>
        <v/>
      </c>
    </row>
    <row r="990" spans="8:18" x14ac:dyDescent="0.25">
      <c r="H990" s="129" t="str">
        <f t="shared" si="30"/>
        <v xml:space="preserve">987   </v>
      </c>
      <c r="I990" s="129">
        <v>987</v>
      </c>
      <c r="R990" s="122" t="str">
        <f t="shared" si="31"/>
        <v/>
      </c>
    </row>
    <row r="991" spans="8:18" x14ac:dyDescent="0.25">
      <c r="H991" s="129" t="str">
        <f t="shared" si="30"/>
        <v xml:space="preserve">988   </v>
      </c>
      <c r="I991" s="129">
        <v>988</v>
      </c>
      <c r="R991" s="122" t="str">
        <f t="shared" si="31"/>
        <v/>
      </c>
    </row>
    <row r="992" spans="8:18" x14ac:dyDescent="0.25">
      <c r="H992" s="129" t="str">
        <f t="shared" si="30"/>
        <v xml:space="preserve">989   </v>
      </c>
      <c r="I992" s="129">
        <v>989</v>
      </c>
      <c r="R992" s="122" t="str">
        <f t="shared" si="31"/>
        <v/>
      </c>
    </row>
    <row r="993" spans="2:18" x14ac:dyDescent="0.25">
      <c r="H993" s="129" t="str">
        <f t="shared" si="30"/>
        <v xml:space="preserve">990   </v>
      </c>
      <c r="I993" s="129">
        <v>990</v>
      </c>
      <c r="R993" s="122" t="str">
        <f t="shared" si="31"/>
        <v/>
      </c>
    </row>
    <row r="994" spans="2:18" x14ac:dyDescent="0.25">
      <c r="H994" s="129" t="str">
        <f t="shared" si="30"/>
        <v xml:space="preserve">991   </v>
      </c>
      <c r="I994" s="129">
        <v>991</v>
      </c>
      <c r="R994" s="122" t="str">
        <f t="shared" si="31"/>
        <v/>
      </c>
    </row>
    <row r="995" spans="2:18" x14ac:dyDescent="0.25">
      <c r="H995" s="129" t="str">
        <f t="shared" si="30"/>
        <v xml:space="preserve">992   </v>
      </c>
      <c r="I995" s="129">
        <v>992</v>
      </c>
      <c r="R995" s="122" t="str">
        <f t="shared" si="31"/>
        <v/>
      </c>
    </row>
    <row r="996" spans="2:18" x14ac:dyDescent="0.25">
      <c r="H996" s="129" t="str">
        <f t="shared" si="30"/>
        <v xml:space="preserve">993   </v>
      </c>
      <c r="I996" s="129">
        <v>993</v>
      </c>
      <c r="R996" s="122" t="str">
        <f t="shared" si="31"/>
        <v/>
      </c>
    </row>
    <row r="997" spans="2:18" x14ac:dyDescent="0.25">
      <c r="H997" s="129" t="str">
        <f t="shared" si="30"/>
        <v xml:space="preserve">994   </v>
      </c>
      <c r="I997" s="129">
        <v>994</v>
      </c>
      <c r="R997" s="122" t="str">
        <f t="shared" si="31"/>
        <v/>
      </c>
    </row>
    <row r="998" spans="2:18" x14ac:dyDescent="0.25">
      <c r="H998" s="129" t="str">
        <f t="shared" si="30"/>
        <v xml:space="preserve">995   </v>
      </c>
      <c r="I998" s="129">
        <v>995</v>
      </c>
      <c r="R998" s="122" t="str">
        <f t="shared" si="31"/>
        <v/>
      </c>
    </row>
    <row r="999" spans="2:18" x14ac:dyDescent="0.25">
      <c r="H999" s="129" t="str">
        <f t="shared" si="30"/>
        <v xml:space="preserve">996   </v>
      </c>
      <c r="I999" s="129">
        <v>996</v>
      </c>
      <c r="R999" s="122" t="str">
        <f t="shared" si="31"/>
        <v/>
      </c>
    </row>
    <row r="1000" spans="2:18" x14ac:dyDescent="0.25">
      <c r="H1000" s="129" t="str">
        <f t="shared" si="30"/>
        <v xml:space="preserve">997   </v>
      </c>
      <c r="I1000" s="129">
        <v>997</v>
      </c>
      <c r="R1000" s="122" t="str">
        <f t="shared" si="31"/>
        <v/>
      </c>
    </row>
    <row r="1001" spans="2:18" s="56" customFormat="1" x14ac:dyDescent="0.25">
      <c r="B1001" s="56" t="s">
        <v>881</v>
      </c>
      <c r="H1001" s="130"/>
      <c r="I1001" s="130"/>
      <c r="J1001" s="67"/>
      <c r="K1001" s="67"/>
      <c r="L1001" s="67"/>
    </row>
    <row r="1002" spans="2:18" x14ac:dyDescent="0.25">
      <c r="G1002"/>
      <c r="H1002" s="131"/>
      <c r="I1002" s="131"/>
      <c r="J1002"/>
      <c r="K1002"/>
      <c r="L1002"/>
      <c r="M1002"/>
      <c r="N1002"/>
      <c r="O1002"/>
      <c r="P1002"/>
    </row>
    <row r="1003" spans="2:18" x14ac:dyDescent="0.25">
      <c r="G1003"/>
      <c r="H1003" s="131"/>
      <c r="I1003" s="131"/>
      <c r="J1003"/>
      <c r="K1003"/>
      <c r="L1003"/>
      <c r="M1003"/>
      <c r="N1003"/>
      <c r="O1003"/>
      <c r="P1003"/>
    </row>
    <row r="1004" spans="2:18" x14ac:dyDescent="0.25">
      <c r="G1004"/>
      <c r="H1004" s="131"/>
      <c r="I1004" s="131"/>
      <c r="J1004"/>
      <c r="K1004"/>
      <c r="L1004"/>
      <c r="M1004"/>
      <c r="N1004"/>
      <c r="O1004"/>
      <c r="P1004"/>
    </row>
    <row r="1005" spans="2:18" x14ac:dyDescent="0.25">
      <c r="G1005"/>
      <c r="H1005" s="131"/>
      <c r="I1005" s="131"/>
      <c r="J1005"/>
      <c r="K1005"/>
      <c r="L1005"/>
      <c r="M1005"/>
      <c r="N1005"/>
      <c r="O1005"/>
      <c r="P1005"/>
    </row>
    <row r="1006" spans="2:18" x14ac:dyDescent="0.25">
      <c r="G1006"/>
      <c r="H1006" s="131"/>
      <c r="I1006" s="131"/>
      <c r="J1006"/>
      <c r="K1006"/>
      <c r="L1006"/>
      <c r="M1006"/>
      <c r="N1006"/>
      <c r="O1006"/>
      <c r="P1006"/>
    </row>
    <row r="1007" spans="2:18" x14ac:dyDescent="0.25">
      <c r="G1007"/>
      <c r="H1007" s="131"/>
      <c r="I1007" s="131"/>
      <c r="J1007"/>
      <c r="K1007"/>
      <c r="L1007"/>
      <c r="M1007"/>
      <c r="N1007"/>
      <c r="O1007"/>
      <c r="P1007"/>
    </row>
    <row r="1008" spans="2:18" x14ac:dyDescent="0.25">
      <c r="G1008"/>
      <c r="H1008" s="131"/>
      <c r="I1008" s="131"/>
      <c r="J1008"/>
      <c r="K1008"/>
      <c r="L1008"/>
      <c r="M1008"/>
      <c r="N1008"/>
      <c r="O1008"/>
      <c r="P1008"/>
    </row>
    <row r="1009" spans="7:16" x14ac:dyDescent="0.25">
      <c r="G1009"/>
      <c r="H1009" s="131"/>
      <c r="I1009" s="131"/>
      <c r="J1009"/>
      <c r="K1009"/>
      <c r="L1009"/>
      <c r="M1009"/>
      <c r="N1009"/>
      <c r="O1009"/>
      <c r="P1009"/>
    </row>
    <row r="1010" spans="7:16" x14ac:dyDescent="0.25">
      <c r="G1010"/>
      <c r="H1010" s="131"/>
      <c r="I1010" s="131"/>
      <c r="J1010"/>
      <c r="K1010"/>
      <c r="L1010"/>
      <c r="M1010"/>
      <c r="N1010"/>
      <c r="O1010"/>
      <c r="P1010"/>
    </row>
    <row r="1011" spans="7:16" x14ac:dyDescent="0.25">
      <c r="G1011"/>
      <c r="H1011" s="131"/>
      <c r="I1011" s="131"/>
      <c r="J1011"/>
      <c r="K1011"/>
      <c r="L1011"/>
      <c r="M1011"/>
      <c r="N1011"/>
      <c r="O1011"/>
      <c r="P1011"/>
    </row>
    <row r="1012" spans="7:16" x14ac:dyDescent="0.25">
      <c r="G1012"/>
      <c r="H1012" s="131"/>
      <c r="I1012" s="131"/>
      <c r="J1012"/>
      <c r="K1012"/>
      <c r="L1012"/>
      <c r="M1012"/>
      <c r="N1012"/>
      <c r="O1012"/>
      <c r="P1012"/>
    </row>
    <row r="1013" spans="7:16" x14ac:dyDescent="0.25">
      <c r="G1013"/>
      <c r="H1013" s="131"/>
      <c r="I1013" s="131"/>
      <c r="J1013"/>
      <c r="K1013"/>
      <c r="L1013"/>
      <c r="M1013"/>
      <c r="N1013"/>
      <c r="O1013"/>
      <c r="P1013"/>
    </row>
    <row r="1014" spans="7:16" x14ac:dyDescent="0.25">
      <c r="G1014"/>
      <c r="H1014" s="131"/>
      <c r="I1014" s="131"/>
      <c r="J1014"/>
      <c r="K1014"/>
      <c r="L1014"/>
      <c r="M1014"/>
      <c r="N1014"/>
      <c r="O1014"/>
      <c r="P1014"/>
    </row>
    <row r="1015" spans="7:16" x14ac:dyDescent="0.25">
      <c r="G1015"/>
      <c r="H1015" s="131"/>
      <c r="I1015" s="131"/>
      <c r="J1015"/>
      <c r="K1015"/>
      <c r="L1015"/>
      <c r="M1015"/>
      <c r="N1015"/>
      <c r="O1015"/>
      <c r="P1015"/>
    </row>
    <row r="1016" spans="7:16" x14ac:dyDescent="0.25">
      <c r="G1016"/>
      <c r="H1016" s="131"/>
      <c r="I1016" s="131"/>
      <c r="J1016"/>
      <c r="K1016"/>
      <c r="L1016"/>
      <c r="M1016"/>
      <c r="N1016"/>
      <c r="O1016"/>
      <c r="P1016"/>
    </row>
    <row r="1017" spans="7:16" x14ac:dyDescent="0.25">
      <c r="G1017"/>
      <c r="H1017" s="131"/>
      <c r="I1017" s="131"/>
      <c r="J1017"/>
      <c r="K1017"/>
      <c r="L1017"/>
      <c r="M1017"/>
      <c r="N1017"/>
      <c r="O1017"/>
      <c r="P1017"/>
    </row>
    <row r="1018" spans="7:16" x14ac:dyDescent="0.25">
      <c r="G1018"/>
      <c r="H1018" s="131"/>
      <c r="I1018" s="131"/>
      <c r="J1018"/>
      <c r="K1018"/>
      <c r="L1018"/>
      <c r="M1018"/>
      <c r="N1018"/>
      <c r="O1018"/>
      <c r="P1018"/>
    </row>
    <row r="1019" spans="7:16" x14ac:dyDescent="0.25">
      <c r="G1019"/>
      <c r="H1019" s="131"/>
      <c r="I1019" s="131"/>
      <c r="J1019"/>
      <c r="K1019"/>
      <c r="L1019"/>
      <c r="M1019"/>
      <c r="N1019"/>
      <c r="O1019"/>
      <c r="P1019"/>
    </row>
    <row r="1020" spans="7:16" x14ac:dyDescent="0.25">
      <c r="G1020"/>
      <c r="H1020" s="131"/>
      <c r="I1020" s="131"/>
      <c r="J1020"/>
      <c r="K1020"/>
      <c r="L1020"/>
      <c r="M1020"/>
      <c r="N1020"/>
      <c r="O1020"/>
      <c r="P1020"/>
    </row>
    <row r="1021" spans="7:16" x14ac:dyDescent="0.25">
      <c r="G1021"/>
      <c r="H1021" s="131"/>
      <c r="I1021" s="131"/>
      <c r="J1021"/>
      <c r="K1021"/>
      <c r="L1021"/>
      <c r="M1021"/>
      <c r="N1021"/>
      <c r="O1021"/>
      <c r="P1021"/>
    </row>
    <row r="1022" spans="7:16" x14ac:dyDescent="0.25">
      <c r="G1022"/>
      <c r="H1022" s="131"/>
      <c r="I1022" s="131"/>
      <c r="J1022"/>
      <c r="K1022"/>
      <c r="L1022"/>
      <c r="M1022"/>
      <c r="N1022"/>
      <c r="O1022"/>
      <c r="P1022"/>
    </row>
    <row r="1023" spans="7:16" x14ac:dyDescent="0.25">
      <c r="G1023"/>
      <c r="H1023" s="131"/>
      <c r="I1023" s="131"/>
      <c r="J1023"/>
      <c r="K1023"/>
      <c r="L1023"/>
      <c r="M1023"/>
      <c r="N1023"/>
      <c r="O1023"/>
      <c r="P1023"/>
    </row>
    <row r="1024" spans="7:16" x14ac:dyDescent="0.25">
      <c r="G1024"/>
      <c r="H1024" s="131"/>
      <c r="I1024" s="131"/>
      <c r="J1024"/>
      <c r="K1024"/>
      <c r="L1024"/>
      <c r="M1024"/>
      <c r="N1024"/>
      <c r="O1024"/>
      <c r="P1024"/>
    </row>
    <row r="1025" spans="7:16" x14ac:dyDescent="0.25">
      <c r="G1025"/>
      <c r="H1025" s="131"/>
      <c r="I1025" s="131"/>
      <c r="J1025"/>
      <c r="K1025"/>
      <c r="L1025"/>
      <c r="M1025"/>
      <c r="N1025"/>
      <c r="O1025"/>
      <c r="P1025"/>
    </row>
    <row r="1026" spans="7:16" x14ac:dyDescent="0.25">
      <c r="G1026"/>
      <c r="H1026" s="131"/>
      <c r="I1026" s="131"/>
      <c r="J1026"/>
      <c r="K1026"/>
      <c r="L1026"/>
      <c r="M1026"/>
      <c r="N1026"/>
      <c r="O1026"/>
      <c r="P1026"/>
    </row>
    <row r="1027" spans="7:16" x14ac:dyDescent="0.25">
      <c r="G1027"/>
      <c r="H1027" s="131"/>
      <c r="I1027" s="131"/>
      <c r="J1027"/>
      <c r="K1027"/>
      <c r="L1027"/>
      <c r="M1027"/>
      <c r="N1027"/>
      <c r="O1027"/>
      <c r="P1027"/>
    </row>
    <row r="1028" spans="7:16" x14ac:dyDescent="0.25">
      <c r="G1028"/>
      <c r="H1028" s="131"/>
      <c r="I1028" s="131"/>
      <c r="J1028"/>
      <c r="K1028"/>
      <c r="L1028"/>
      <c r="M1028"/>
      <c r="N1028"/>
      <c r="O1028"/>
      <c r="P1028"/>
    </row>
    <row r="1029" spans="7:16" x14ac:dyDescent="0.25">
      <c r="G1029"/>
      <c r="H1029" s="131"/>
      <c r="I1029" s="131"/>
      <c r="J1029"/>
      <c r="K1029"/>
      <c r="L1029"/>
      <c r="M1029"/>
      <c r="N1029"/>
      <c r="O1029"/>
      <c r="P1029"/>
    </row>
    <row r="1030" spans="7:16" x14ac:dyDescent="0.25">
      <c r="G1030"/>
      <c r="H1030" s="131"/>
      <c r="I1030" s="131"/>
      <c r="J1030"/>
      <c r="K1030"/>
      <c r="L1030"/>
      <c r="M1030"/>
      <c r="N1030"/>
      <c r="O1030"/>
      <c r="P1030"/>
    </row>
    <row r="1031" spans="7:16" x14ac:dyDescent="0.25">
      <c r="G1031"/>
      <c r="H1031" s="131"/>
      <c r="I1031" s="131"/>
      <c r="J1031"/>
      <c r="K1031"/>
      <c r="L1031"/>
      <c r="M1031"/>
      <c r="N1031"/>
      <c r="O1031"/>
      <c r="P1031"/>
    </row>
    <row r="1032" spans="7:16" x14ac:dyDescent="0.25">
      <c r="G1032"/>
      <c r="H1032" s="131"/>
      <c r="I1032" s="131"/>
      <c r="J1032"/>
      <c r="K1032"/>
      <c r="L1032"/>
      <c r="M1032"/>
      <c r="N1032"/>
      <c r="O1032"/>
      <c r="P1032"/>
    </row>
    <row r="1033" spans="7:16" x14ac:dyDescent="0.25">
      <c r="G1033"/>
      <c r="H1033" s="131"/>
      <c r="I1033" s="131"/>
      <c r="J1033"/>
      <c r="K1033"/>
      <c r="L1033"/>
      <c r="M1033"/>
      <c r="N1033"/>
      <c r="O1033"/>
      <c r="P1033"/>
    </row>
    <row r="1034" spans="7:16" x14ac:dyDescent="0.25">
      <c r="G1034"/>
      <c r="H1034" s="131"/>
      <c r="I1034" s="131"/>
      <c r="J1034"/>
      <c r="K1034"/>
      <c r="L1034"/>
      <c r="M1034"/>
      <c r="N1034"/>
      <c r="O1034"/>
      <c r="P1034"/>
    </row>
    <row r="1035" spans="7:16" x14ac:dyDescent="0.25">
      <c r="G1035"/>
      <c r="H1035" s="131"/>
      <c r="I1035" s="131"/>
      <c r="J1035"/>
      <c r="K1035"/>
      <c r="L1035"/>
      <c r="M1035"/>
      <c r="N1035"/>
      <c r="O1035"/>
      <c r="P1035"/>
    </row>
    <row r="1036" spans="7:16" x14ac:dyDescent="0.25">
      <c r="G1036"/>
      <c r="H1036" s="131"/>
      <c r="I1036" s="131"/>
      <c r="J1036"/>
      <c r="K1036"/>
      <c r="L1036"/>
      <c r="M1036"/>
      <c r="N1036"/>
      <c r="O1036"/>
      <c r="P1036"/>
    </row>
    <row r="1037" spans="7:16" x14ac:dyDescent="0.25">
      <c r="G1037"/>
      <c r="H1037" s="131"/>
      <c r="I1037" s="131"/>
      <c r="J1037"/>
      <c r="K1037"/>
      <c r="L1037"/>
      <c r="M1037"/>
      <c r="N1037"/>
      <c r="O1037"/>
      <c r="P1037"/>
    </row>
    <row r="1038" spans="7:16" x14ac:dyDescent="0.25">
      <c r="G1038"/>
      <c r="H1038" s="131"/>
      <c r="I1038" s="131"/>
      <c r="J1038"/>
      <c r="K1038"/>
      <c r="L1038"/>
      <c r="M1038"/>
      <c r="N1038"/>
      <c r="O1038"/>
      <c r="P1038"/>
    </row>
    <row r="1039" spans="7:16" x14ac:dyDescent="0.25">
      <c r="G1039"/>
      <c r="H1039" s="131"/>
      <c r="I1039" s="131"/>
      <c r="J1039"/>
      <c r="K1039"/>
      <c r="L1039"/>
      <c r="M1039"/>
      <c r="N1039"/>
      <c r="O1039"/>
      <c r="P1039"/>
    </row>
    <row r="1040" spans="7:16" x14ac:dyDescent="0.25">
      <c r="G1040"/>
      <c r="H1040" s="131"/>
      <c r="I1040" s="131"/>
      <c r="J1040"/>
      <c r="K1040"/>
      <c r="L1040"/>
      <c r="M1040"/>
      <c r="N1040"/>
      <c r="O1040"/>
      <c r="P1040"/>
    </row>
    <row r="1041" spans="7:16" x14ac:dyDescent="0.25">
      <c r="G1041"/>
      <c r="H1041" s="131"/>
      <c r="I1041" s="131"/>
      <c r="J1041"/>
      <c r="K1041"/>
      <c r="L1041"/>
      <c r="M1041"/>
      <c r="N1041"/>
      <c r="O1041"/>
      <c r="P1041"/>
    </row>
    <row r="1042" spans="7:16" x14ac:dyDescent="0.25">
      <c r="G1042"/>
      <c r="H1042" s="131"/>
      <c r="I1042" s="131"/>
      <c r="J1042"/>
      <c r="K1042"/>
      <c r="L1042"/>
      <c r="M1042"/>
      <c r="N1042"/>
      <c r="O1042"/>
      <c r="P1042"/>
    </row>
    <row r="1043" spans="7:16" x14ac:dyDescent="0.25">
      <c r="G1043"/>
      <c r="H1043" s="131"/>
      <c r="I1043" s="131"/>
      <c r="J1043"/>
      <c r="K1043"/>
      <c r="L1043"/>
      <c r="M1043"/>
      <c r="N1043"/>
      <c r="O1043"/>
      <c r="P1043"/>
    </row>
    <row r="1044" spans="7:16" x14ac:dyDescent="0.25">
      <c r="G1044"/>
      <c r="H1044" s="131"/>
      <c r="I1044" s="131"/>
      <c r="J1044"/>
      <c r="K1044"/>
      <c r="L1044"/>
      <c r="M1044"/>
      <c r="N1044"/>
      <c r="O1044"/>
      <c r="P1044"/>
    </row>
    <row r="1045" spans="7:16" x14ac:dyDescent="0.25">
      <c r="G1045"/>
      <c r="H1045" s="131"/>
      <c r="I1045" s="131"/>
      <c r="J1045"/>
      <c r="K1045"/>
      <c r="L1045"/>
      <c r="M1045"/>
      <c r="N1045"/>
      <c r="O1045"/>
      <c r="P1045"/>
    </row>
    <row r="1046" spans="7:16" x14ac:dyDescent="0.25">
      <c r="G1046"/>
      <c r="H1046" s="131"/>
      <c r="I1046" s="131"/>
      <c r="J1046"/>
      <c r="K1046"/>
      <c r="L1046"/>
      <c r="M1046"/>
      <c r="N1046"/>
      <c r="O1046"/>
      <c r="P1046"/>
    </row>
    <row r="1047" spans="7:16" x14ac:dyDescent="0.25">
      <c r="G1047"/>
      <c r="H1047" s="131"/>
      <c r="I1047" s="131"/>
      <c r="J1047"/>
      <c r="K1047"/>
      <c r="L1047"/>
      <c r="M1047"/>
      <c r="N1047"/>
      <c r="O1047"/>
      <c r="P1047"/>
    </row>
    <row r="1048" spans="7:16" x14ac:dyDescent="0.25">
      <c r="G1048"/>
      <c r="H1048" s="131"/>
      <c r="I1048" s="131"/>
      <c r="J1048"/>
      <c r="K1048"/>
      <c r="L1048"/>
      <c r="M1048"/>
      <c r="N1048"/>
      <c r="O1048"/>
      <c r="P1048"/>
    </row>
    <row r="1049" spans="7:16" x14ac:dyDescent="0.25">
      <c r="G1049"/>
      <c r="H1049" s="131"/>
      <c r="I1049" s="131"/>
      <c r="J1049"/>
      <c r="K1049"/>
      <c r="L1049"/>
      <c r="M1049"/>
      <c r="N1049"/>
      <c r="O1049"/>
      <c r="P1049"/>
    </row>
    <row r="1050" spans="7:16" x14ac:dyDescent="0.25">
      <c r="G1050"/>
      <c r="H1050" s="131"/>
      <c r="I1050" s="131"/>
      <c r="J1050"/>
      <c r="K1050"/>
      <c r="L1050"/>
      <c r="M1050"/>
      <c r="N1050"/>
      <c r="O1050"/>
      <c r="P1050"/>
    </row>
    <row r="1051" spans="7:16" x14ac:dyDescent="0.25">
      <c r="G1051"/>
      <c r="H1051" s="131"/>
      <c r="I1051" s="131"/>
      <c r="J1051"/>
      <c r="K1051"/>
      <c r="L1051"/>
      <c r="M1051"/>
      <c r="N1051"/>
      <c r="O1051"/>
      <c r="P1051"/>
    </row>
    <row r="1052" spans="7:16" x14ac:dyDescent="0.25">
      <c r="G1052"/>
      <c r="H1052" s="131"/>
      <c r="I1052" s="131"/>
      <c r="J1052"/>
      <c r="K1052"/>
      <c r="L1052"/>
      <c r="M1052"/>
      <c r="N1052"/>
      <c r="O1052"/>
      <c r="P1052"/>
    </row>
    <row r="1053" spans="7:16" x14ac:dyDescent="0.25">
      <c r="G1053"/>
      <c r="H1053" s="131"/>
      <c r="I1053" s="131"/>
      <c r="J1053"/>
      <c r="K1053"/>
      <c r="L1053"/>
      <c r="M1053"/>
      <c r="N1053"/>
      <c r="O1053"/>
      <c r="P1053"/>
    </row>
    <row r="1054" spans="7:16" x14ac:dyDescent="0.25">
      <c r="G1054"/>
      <c r="H1054" s="131"/>
      <c r="I1054" s="131"/>
      <c r="J1054"/>
      <c r="K1054"/>
      <c r="L1054"/>
      <c r="M1054"/>
      <c r="N1054"/>
      <c r="O1054"/>
      <c r="P1054"/>
    </row>
    <row r="1055" spans="7:16" x14ac:dyDescent="0.25">
      <c r="G1055"/>
      <c r="H1055" s="131"/>
      <c r="I1055" s="131"/>
      <c r="J1055"/>
      <c r="K1055"/>
      <c r="L1055"/>
      <c r="M1055"/>
      <c r="N1055"/>
      <c r="O1055"/>
      <c r="P1055"/>
    </row>
    <row r="1056" spans="7:16" x14ac:dyDescent="0.25">
      <c r="G1056"/>
      <c r="H1056" s="131"/>
      <c r="I1056" s="131"/>
      <c r="J1056"/>
      <c r="K1056"/>
      <c r="L1056"/>
      <c r="M1056"/>
      <c r="N1056"/>
      <c r="O1056"/>
      <c r="P1056"/>
    </row>
    <row r="1057" spans="7:16" x14ac:dyDescent="0.25">
      <c r="G1057"/>
      <c r="H1057" s="131"/>
      <c r="I1057" s="131"/>
      <c r="J1057"/>
      <c r="K1057"/>
      <c r="L1057"/>
      <c r="M1057"/>
      <c r="N1057"/>
      <c r="O1057"/>
      <c r="P1057"/>
    </row>
    <row r="1058" spans="7:16" x14ac:dyDescent="0.25">
      <c r="G1058"/>
      <c r="H1058" s="131"/>
      <c r="I1058" s="131"/>
      <c r="J1058"/>
      <c r="K1058"/>
      <c r="L1058"/>
      <c r="M1058"/>
      <c r="N1058"/>
      <c r="O1058"/>
      <c r="P1058"/>
    </row>
    <row r="1059" spans="7:16" x14ac:dyDescent="0.25">
      <c r="G1059"/>
      <c r="H1059" s="131"/>
      <c r="I1059" s="131"/>
      <c r="J1059"/>
      <c r="K1059"/>
      <c r="L1059"/>
      <c r="M1059"/>
      <c r="N1059"/>
      <c r="O1059"/>
      <c r="P1059"/>
    </row>
    <row r="1060" spans="7:16" x14ac:dyDescent="0.25">
      <c r="G1060"/>
      <c r="H1060" s="131"/>
      <c r="I1060" s="131"/>
      <c r="J1060"/>
      <c r="K1060"/>
      <c r="L1060"/>
      <c r="M1060"/>
      <c r="N1060"/>
      <c r="O1060"/>
      <c r="P1060"/>
    </row>
    <row r="1061" spans="7:16" x14ac:dyDescent="0.25">
      <c r="G1061"/>
      <c r="H1061" s="131"/>
      <c r="I1061" s="131"/>
      <c r="J1061"/>
      <c r="K1061"/>
      <c r="L1061"/>
      <c r="M1061"/>
      <c r="N1061"/>
      <c r="O1061"/>
      <c r="P1061"/>
    </row>
    <row r="1062" spans="7:16" x14ac:dyDescent="0.25">
      <c r="G1062"/>
      <c r="H1062" s="131"/>
      <c r="I1062" s="131"/>
      <c r="J1062"/>
      <c r="K1062"/>
      <c r="L1062"/>
      <c r="M1062"/>
      <c r="N1062"/>
      <c r="O1062"/>
      <c r="P1062"/>
    </row>
    <row r="1063" spans="7:16" x14ac:dyDescent="0.25">
      <c r="G1063"/>
      <c r="H1063" s="131"/>
      <c r="I1063" s="131"/>
      <c r="J1063"/>
      <c r="K1063"/>
      <c r="L1063"/>
      <c r="M1063"/>
      <c r="N1063"/>
      <c r="O1063"/>
      <c r="P1063"/>
    </row>
    <row r="1064" spans="7:16" x14ac:dyDescent="0.25">
      <c r="G1064"/>
      <c r="H1064" s="131"/>
      <c r="I1064" s="131"/>
      <c r="J1064"/>
      <c r="K1064"/>
      <c r="L1064"/>
      <c r="M1064"/>
      <c r="N1064"/>
      <c r="O1064"/>
      <c r="P1064"/>
    </row>
    <row r="1065" spans="7:16" x14ac:dyDescent="0.25">
      <c r="G1065"/>
      <c r="H1065" s="131"/>
      <c r="I1065" s="131"/>
      <c r="J1065"/>
      <c r="K1065"/>
      <c r="L1065"/>
      <c r="M1065"/>
      <c r="N1065"/>
      <c r="O1065"/>
      <c r="P1065"/>
    </row>
    <row r="1066" spans="7:16" x14ac:dyDescent="0.25">
      <c r="G1066"/>
      <c r="H1066" s="131"/>
      <c r="I1066" s="131"/>
      <c r="J1066"/>
      <c r="K1066"/>
      <c r="L1066"/>
      <c r="M1066"/>
      <c r="N1066"/>
      <c r="O1066"/>
      <c r="P1066"/>
    </row>
    <row r="1067" spans="7:16" x14ac:dyDescent="0.25">
      <c r="G1067"/>
      <c r="H1067" s="131"/>
      <c r="I1067" s="131"/>
      <c r="J1067"/>
      <c r="K1067"/>
      <c r="L1067"/>
      <c r="M1067"/>
      <c r="N1067"/>
      <c r="O1067"/>
      <c r="P1067"/>
    </row>
    <row r="1068" spans="7:16" x14ac:dyDescent="0.25">
      <c r="G1068"/>
      <c r="H1068" s="131"/>
      <c r="I1068" s="131"/>
      <c r="J1068"/>
      <c r="K1068"/>
      <c r="L1068"/>
      <c r="M1068"/>
      <c r="N1068"/>
      <c r="O1068"/>
      <c r="P1068"/>
    </row>
    <row r="1069" spans="7:16" x14ac:dyDescent="0.25">
      <c r="G1069"/>
      <c r="H1069" s="131"/>
      <c r="I1069" s="131"/>
      <c r="J1069"/>
      <c r="K1069"/>
      <c r="L1069"/>
      <c r="M1069"/>
      <c r="N1069"/>
      <c r="O1069"/>
      <c r="P1069"/>
    </row>
    <row r="1070" spans="7:16" x14ac:dyDescent="0.25">
      <c r="G1070"/>
      <c r="H1070" s="131"/>
      <c r="I1070" s="131"/>
      <c r="J1070"/>
      <c r="K1070"/>
      <c r="L1070"/>
      <c r="M1070"/>
      <c r="N1070"/>
      <c r="O1070"/>
      <c r="P1070"/>
    </row>
    <row r="1071" spans="7:16" x14ac:dyDescent="0.25">
      <c r="G1071"/>
      <c r="H1071" s="131"/>
      <c r="I1071" s="131"/>
      <c r="J1071"/>
      <c r="K1071"/>
      <c r="L1071"/>
      <c r="M1071"/>
      <c r="N1071"/>
      <c r="O1071"/>
      <c r="P1071"/>
    </row>
    <row r="1072" spans="7:16" x14ac:dyDescent="0.25">
      <c r="G1072"/>
      <c r="H1072" s="131"/>
      <c r="I1072" s="131"/>
      <c r="J1072"/>
      <c r="K1072"/>
      <c r="L1072"/>
      <c r="M1072"/>
      <c r="N1072"/>
      <c r="O1072"/>
      <c r="P1072"/>
    </row>
    <row r="1073" spans="7:16" x14ac:dyDescent="0.25">
      <c r="G1073"/>
      <c r="H1073" s="131"/>
      <c r="I1073" s="131"/>
      <c r="J1073"/>
      <c r="K1073"/>
      <c r="L1073"/>
      <c r="M1073"/>
      <c r="N1073"/>
      <c r="O1073"/>
      <c r="P1073"/>
    </row>
    <row r="1074" spans="7:16" x14ac:dyDescent="0.25">
      <c r="G1074"/>
      <c r="H1074" s="131"/>
      <c r="I1074" s="131"/>
      <c r="J1074"/>
      <c r="K1074"/>
      <c r="L1074"/>
      <c r="M1074"/>
      <c r="N1074"/>
      <c r="O1074"/>
      <c r="P1074"/>
    </row>
    <row r="1075" spans="7:16" x14ac:dyDescent="0.25">
      <c r="G1075"/>
      <c r="H1075" s="131"/>
      <c r="I1075" s="131"/>
      <c r="J1075"/>
      <c r="K1075"/>
      <c r="L1075"/>
      <c r="M1075"/>
      <c r="N1075"/>
      <c r="O1075"/>
      <c r="P1075"/>
    </row>
    <row r="1076" spans="7:16" x14ac:dyDescent="0.25">
      <c r="G1076"/>
      <c r="H1076" s="131"/>
      <c r="I1076" s="131"/>
      <c r="J1076"/>
      <c r="K1076"/>
      <c r="L1076"/>
      <c r="M1076"/>
      <c r="N1076"/>
      <c r="O1076"/>
      <c r="P1076"/>
    </row>
    <row r="1077" spans="7:16" x14ac:dyDescent="0.25">
      <c r="G1077"/>
      <c r="H1077" s="131"/>
      <c r="I1077" s="131"/>
      <c r="J1077"/>
      <c r="K1077"/>
      <c r="L1077"/>
      <c r="M1077"/>
      <c r="N1077"/>
      <c r="O1077"/>
      <c r="P1077"/>
    </row>
    <row r="1078" spans="7:16" x14ac:dyDescent="0.25">
      <c r="G1078"/>
      <c r="H1078" s="131"/>
      <c r="I1078" s="131"/>
      <c r="J1078"/>
      <c r="K1078"/>
      <c r="L1078"/>
      <c r="M1078"/>
      <c r="N1078"/>
      <c r="O1078"/>
      <c r="P1078"/>
    </row>
    <row r="1079" spans="7:16" x14ac:dyDescent="0.25">
      <c r="G1079"/>
      <c r="H1079" s="131"/>
      <c r="I1079" s="131"/>
      <c r="J1079"/>
      <c r="K1079"/>
      <c r="L1079"/>
      <c r="M1079"/>
      <c r="N1079"/>
      <c r="O1079"/>
      <c r="P1079"/>
    </row>
    <row r="1080" spans="7:16" x14ac:dyDescent="0.25">
      <c r="G1080"/>
      <c r="H1080" s="131"/>
      <c r="I1080" s="131"/>
      <c r="J1080"/>
      <c r="K1080"/>
      <c r="L1080"/>
      <c r="M1080"/>
      <c r="N1080"/>
      <c r="O1080"/>
      <c r="P1080"/>
    </row>
    <row r="1081" spans="7:16" x14ac:dyDescent="0.25">
      <c r="G1081"/>
      <c r="H1081" s="131"/>
      <c r="I1081" s="131"/>
      <c r="J1081"/>
      <c r="K1081"/>
      <c r="L1081"/>
      <c r="M1081"/>
      <c r="N1081"/>
      <c r="O1081"/>
      <c r="P1081"/>
    </row>
    <row r="1082" spans="7:16" x14ac:dyDescent="0.25">
      <c r="G1082"/>
      <c r="H1082" s="131"/>
      <c r="I1082" s="131"/>
      <c r="J1082"/>
      <c r="K1082"/>
      <c r="L1082"/>
      <c r="M1082"/>
      <c r="N1082"/>
      <c r="O1082"/>
      <c r="P1082"/>
    </row>
    <row r="1083" spans="7:16" x14ac:dyDescent="0.25">
      <c r="G1083"/>
      <c r="H1083" s="131"/>
      <c r="I1083" s="131"/>
      <c r="J1083"/>
      <c r="K1083"/>
      <c r="L1083"/>
      <c r="M1083"/>
      <c r="N1083"/>
      <c r="O1083"/>
      <c r="P1083"/>
    </row>
    <row r="1084" spans="7:16" x14ac:dyDescent="0.25">
      <c r="G1084"/>
      <c r="H1084" s="131"/>
      <c r="I1084" s="131"/>
      <c r="J1084"/>
      <c r="K1084"/>
      <c r="L1084"/>
      <c r="M1084"/>
      <c r="N1084"/>
      <c r="O1084"/>
      <c r="P1084"/>
    </row>
    <row r="1085" spans="7:16" x14ac:dyDescent="0.25">
      <c r="G1085"/>
      <c r="H1085" s="131"/>
      <c r="I1085" s="131"/>
      <c r="J1085"/>
      <c r="K1085"/>
      <c r="L1085"/>
      <c r="M1085"/>
      <c r="N1085"/>
      <c r="O1085"/>
      <c r="P1085"/>
    </row>
    <row r="1086" spans="7:16" x14ac:dyDescent="0.25">
      <c r="G1086"/>
      <c r="H1086" s="131"/>
      <c r="I1086" s="131"/>
      <c r="J1086"/>
      <c r="K1086"/>
      <c r="L1086"/>
      <c r="M1086"/>
      <c r="N1086"/>
      <c r="O1086"/>
      <c r="P1086"/>
    </row>
    <row r="1087" spans="7:16" x14ac:dyDescent="0.25">
      <c r="G1087"/>
      <c r="H1087" s="131"/>
      <c r="I1087" s="131"/>
      <c r="J1087"/>
      <c r="K1087"/>
      <c r="L1087"/>
      <c r="M1087"/>
      <c r="N1087"/>
      <c r="O1087"/>
      <c r="P1087"/>
    </row>
    <row r="1088" spans="7:16" x14ac:dyDescent="0.25">
      <c r="G1088"/>
      <c r="H1088" s="131"/>
      <c r="I1088" s="131"/>
      <c r="J1088"/>
      <c r="K1088"/>
      <c r="L1088"/>
      <c r="M1088"/>
      <c r="N1088"/>
      <c r="O1088"/>
      <c r="P1088"/>
    </row>
    <row r="1089" spans="7:16" x14ac:dyDescent="0.25">
      <c r="G1089"/>
      <c r="H1089" s="131"/>
      <c r="I1089" s="131"/>
      <c r="J1089"/>
      <c r="K1089"/>
      <c r="L1089"/>
      <c r="M1089"/>
      <c r="N1089"/>
      <c r="O1089"/>
      <c r="P1089"/>
    </row>
    <row r="1090" spans="7:16" x14ac:dyDescent="0.25">
      <c r="G1090"/>
      <c r="H1090" s="131"/>
      <c r="I1090" s="131"/>
      <c r="J1090"/>
      <c r="K1090"/>
      <c r="L1090"/>
      <c r="M1090"/>
      <c r="N1090"/>
      <c r="O1090"/>
      <c r="P1090"/>
    </row>
    <row r="1091" spans="7:16" x14ac:dyDescent="0.25">
      <c r="G1091"/>
      <c r="H1091" s="131"/>
      <c r="I1091" s="131"/>
      <c r="J1091"/>
      <c r="K1091"/>
      <c r="L1091"/>
      <c r="M1091"/>
      <c r="N1091"/>
      <c r="O1091"/>
      <c r="P1091"/>
    </row>
    <row r="1092" spans="7:16" x14ac:dyDescent="0.25">
      <c r="G1092"/>
      <c r="H1092" s="131"/>
      <c r="I1092" s="131"/>
      <c r="J1092"/>
      <c r="K1092"/>
      <c r="L1092"/>
      <c r="M1092"/>
      <c r="N1092"/>
      <c r="O1092"/>
      <c r="P1092"/>
    </row>
    <row r="1093" spans="7:16" x14ac:dyDescent="0.25">
      <c r="G1093"/>
      <c r="H1093" s="131"/>
      <c r="I1093" s="131"/>
      <c r="J1093"/>
      <c r="K1093"/>
      <c r="L1093"/>
      <c r="M1093"/>
      <c r="N1093"/>
      <c r="O1093"/>
      <c r="P1093"/>
    </row>
    <row r="1094" spans="7:16" x14ac:dyDescent="0.25">
      <c r="G1094"/>
      <c r="H1094" s="131"/>
      <c r="I1094" s="131"/>
      <c r="J1094"/>
      <c r="K1094"/>
      <c r="L1094"/>
      <c r="M1094"/>
      <c r="N1094"/>
      <c r="O1094"/>
      <c r="P1094"/>
    </row>
    <row r="1095" spans="7:16" x14ac:dyDescent="0.25">
      <c r="G1095"/>
      <c r="H1095" s="131"/>
      <c r="I1095" s="131"/>
      <c r="J1095"/>
      <c r="K1095"/>
      <c r="L1095"/>
      <c r="M1095"/>
      <c r="N1095"/>
      <c r="O1095"/>
      <c r="P1095"/>
    </row>
    <row r="1096" spans="7:16" x14ac:dyDescent="0.25">
      <c r="G1096"/>
      <c r="H1096" s="131"/>
      <c r="I1096" s="131"/>
      <c r="J1096"/>
      <c r="K1096"/>
      <c r="L1096"/>
      <c r="M1096"/>
      <c r="N1096"/>
      <c r="O1096"/>
      <c r="P1096"/>
    </row>
    <row r="1097" spans="7:16" x14ac:dyDescent="0.25">
      <c r="G1097"/>
      <c r="H1097" s="131"/>
      <c r="I1097" s="131"/>
      <c r="J1097"/>
      <c r="K1097"/>
      <c r="L1097"/>
      <c r="M1097"/>
      <c r="N1097"/>
      <c r="O1097"/>
      <c r="P1097"/>
    </row>
    <row r="1098" spans="7:16" x14ac:dyDescent="0.25">
      <c r="G1098"/>
      <c r="H1098" s="131"/>
      <c r="I1098" s="131"/>
      <c r="J1098"/>
      <c r="K1098"/>
      <c r="L1098"/>
      <c r="M1098"/>
      <c r="N1098"/>
      <c r="O1098"/>
      <c r="P1098"/>
    </row>
    <row r="1099" spans="7:16" x14ac:dyDescent="0.25">
      <c r="G1099"/>
      <c r="H1099" s="131"/>
      <c r="I1099" s="131"/>
      <c r="J1099"/>
      <c r="K1099"/>
      <c r="L1099"/>
      <c r="M1099"/>
      <c r="N1099"/>
      <c r="O1099"/>
      <c r="P1099"/>
    </row>
    <row r="1100" spans="7:16" x14ac:dyDescent="0.25">
      <c r="G1100"/>
      <c r="H1100" s="131"/>
      <c r="I1100" s="131"/>
      <c r="J1100"/>
      <c r="K1100"/>
      <c r="L1100"/>
      <c r="M1100"/>
      <c r="N1100"/>
      <c r="O1100"/>
      <c r="P1100"/>
    </row>
    <row r="1101" spans="7:16" x14ac:dyDescent="0.25">
      <c r="G1101"/>
      <c r="H1101" s="131"/>
      <c r="I1101" s="131"/>
      <c r="J1101"/>
      <c r="K1101"/>
      <c r="L1101"/>
      <c r="M1101"/>
      <c r="N1101"/>
      <c r="O1101"/>
      <c r="P1101"/>
    </row>
    <row r="1102" spans="7:16" x14ac:dyDescent="0.25">
      <c r="G1102"/>
      <c r="H1102" s="131"/>
      <c r="I1102" s="131"/>
      <c r="J1102"/>
      <c r="K1102"/>
      <c r="L1102"/>
      <c r="M1102"/>
      <c r="N1102"/>
      <c r="O1102"/>
      <c r="P1102"/>
    </row>
    <row r="1103" spans="7:16" x14ac:dyDescent="0.25">
      <c r="G1103"/>
      <c r="H1103" s="131"/>
      <c r="I1103" s="131"/>
      <c r="J1103"/>
      <c r="K1103"/>
      <c r="L1103"/>
      <c r="M1103"/>
      <c r="N1103"/>
      <c r="O1103"/>
      <c r="P1103"/>
    </row>
    <row r="1104" spans="7:16" x14ac:dyDescent="0.25">
      <c r="G1104"/>
      <c r="H1104" s="131"/>
      <c r="I1104" s="131"/>
      <c r="J1104"/>
      <c r="K1104"/>
      <c r="L1104"/>
      <c r="M1104"/>
      <c r="N1104"/>
      <c r="O1104"/>
      <c r="P1104"/>
    </row>
    <row r="1105" spans="7:16" x14ac:dyDescent="0.25">
      <c r="G1105"/>
      <c r="H1105" s="131"/>
      <c r="I1105" s="131"/>
      <c r="J1105"/>
      <c r="K1105"/>
      <c r="L1105"/>
      <c r="M1105"/>
      <c r="N1105"/>
      <c r="O1105"/>
      <c r="P1105"/>
    </row>
    <row r="1106" spans="7:16" x14ac:dyDescent="0.25">
      <c r="G1106"/>
      <c r="H1106" s="131"/>
      <c r="I1106" s="131"/>
      <c r="J1106"/>
      <c r="K1106"/>
      <c r="L1106"/>
      <c r="M1106"/>
      <c r="N1106"/>
      <c r="O1106"/>
      <c r="P1106"/>
    </row>
    <row r="1107" spans="7:16" x14ac:dyDescent="0.25">
      <c r="G1107"/>
      <c r="H1107" s="131"/>
      <c r="I1107" s="131"/>
      <c r="J1107"/>
      <c r="K1107"/>
      <c r="L1107"/>
      <c r="M1107"/>
      <c r="N1107"/>
      <c r="O1107"/>
      <c r="P1107"/>
    </row>
    <row r="1108" spans="7:16" x14ac:dyDescent="0.25">
      <c r="G1108"/>
      <c r="H1108" s="131"/>
      <c r="I1108" s="131"/>
      <c r="J1108"/>
      <c r="K1108"/>
      <c r="L1108"/>
      <c r="M1108"/>
      <c r="N1108"/>
      <c r="O1108"/>
      <c r="P1108"/>
    </row>
    <row r="1109" spans="7:16" x14ac:dyDescent="0.25">
      <c r="G1109"/>
      <c r="H1109" s="131"/>
      <c r="I1109" s="131"/>
      <c r="J1109"/>
      <c r="K1109"/>
      <c r="L1109"/>
      <c r="M1109"/>
      <c r="N1109"/>
      <c r="O1109"/>
      <c r="P1109"/>
    </row>
    <row r="1110" spans="7:16" x14ac:dyDescent="0.25">
      <c r="G1110"/>
      <c r="H1110" s="131"/>
      <c r="I1110" s="131"/>
      <c r="J1110"/>
      <c r="K1110"/>
      <c r="L1110"/>
      <c r="M1110"/>
      <c r="N1110"/>
      <c r="O1110"/>
      <c r="P1110"/>
    </row>
    <row r="1111" spans="7:16" x14ac:dyDescent="0.25">
      <c r="G1111"/>
      <c r="H1111" s="131"/>
      <c r="I1111" s="131"/>
      <c r="J1111"/>
      <c r="K1111"/>
      <c r="L1111"/>
      <c r="M1111"/>
      <c r="N1111"/>
      <c r="O1111"/>
      <c r="P1111"/>
    </row>
    <row r="1112" spans="7:16" x14ac:dyDescent="0.25">
      <c r="G1112"/>
      <c r="H1112" s="131"/>
      <c r="I1112" s="131"/>
      <c r="J1112"/>
      <c r="K1112"/>
      <c r="L1112"/>
      <c r="M1112"/>
      <c r="N1112"/>
      <c r="O1112"/>
      <c r="P1112"/>
    </row>
    <row r="1113" spans="7:16" x14ac:dyDescent="0.25">
      <c r="G1113"/>
      <c r="H1113" s="131"/>
      <c r="I1113" s="131"/>
      <c r="J1113"/>
      <c r="K1113"/>
      <c r="L1113"/>
      <c r="M1113"/>
      <c r="N1113"/>
      <c r="O1113"/>
      <c r="P1113"/>
    </row>
    <row r="1114" spans="7:16" x14ac:dyDescent="0.25">
      <c r="G1114"/>
      <c r="H1114" s="131"/>
      <c r="I1114" s="131"/>
      <c r="J1114"/>
      <c r="K1114"/>
      <c r="L1114"/>
      <c r="M1114"/>
      <c r="N1114"/>
      <c r="O1114"/>
      <c r="P1114"/>
    </row>
    <row r="1115" spans="7:16" x14ac:dyDescent="0.25">
      <c r="G1115"/>
      <c r="H1115" s="131"/>
      <c r="I1115" s="131"/>
      <c r="J1115"/>
      <c r="K1115"/>
      <c r="L1115"/>
      <c r="M1115"/>
      <c r="N1115"/>
      <c r="O1115"/>
      <c r="P1115"/>
    </row>
    <row r="1116" spans="7:16" x14ac:dyDescent="0.25">
      <c r="G1116"/>
      <c r="H1116" s="131"/>
      <c r="I1116" s="131"/>
      <c r="J1116"/>
      <c r="K1116"/>
      <c r="L1116"/>
      <c r="M1116"/>
      <c r="N1116"/>
      <c r="O1116"/>
      <c r="P1116"/>
    </row>
    <row r="1117" spans="7:16" x14ac:dyDescent="0.25">
      <c r="G1117"/>
      <c r="H1117" s="131"/>
      <c r="I1117" s="131"/>
      <c r="J1117"/>
      <c r="K1117"/>
      <c r="L1117"/>
      <c r="M1117"/>
      <c r="N1117"/>
      <c r="O1117"/>
      <c r="P1117"/>
    </row>
    <row r="1118" spans="7:16" x14ac:dyDescent="0.25">
      <c r="G1118"/>
      <c r="H1118" s="131"/>
      <c r="I1118" s="131"/>
      <c r="J1118"/>
      <c r="K1118"/>
      <c r="L1118"/>
      <c r="M1118"/>
      <c r="N1118"/>
      <c r="O1118"/>
      <c r="P1118"/>
    </row>
    <row r="1119" spans="7:16" x14ac:dyDescent="0.25">
      <c r="G1119"/>
      <c r="H1119" s="131"/>
      <c r="I1119" s="131"/>
      <c r="J1119"/>
      <c r="K1119"/>
      <c r="L1119"/>
      <c r="M1119"/>
      <c r="N1119"/>
      <c r="O1119"/>
      <c r="P1119"/>
    </row>
    <row r="1120" spans="7:16" x14ac:dyDescent="0.25">
      <c r="G1120"/>
      <c r="H1120" s="131"/>
      <c r="I1120" s="131"/>
      <c r="J1120"/>
      <c r="K1120"/>
      <c r="L1120"/>
      <c r="M1120"/>
      <c r="N1120"/>
      <c r="O1120"/>
      <c r="P1120"/>
    </row>
    <row r="1121" spans="7:16" x14ac:dyDescent="0.25">
      <c r="G1121"/>
      <c r="H1121" s="131"/>
      <c r="I1121" s="131"/>
      <c r="J1121"/>
      <c r="K1121"/>
      <c r="L1121"/>
      <c r="M1121"/>
      <c r="N1121"/>
      <c r="O1121"/>
      <c r="P1121"/>
    </row>
    <row r="1122" spans="7:16" x14ac:dyDescent="0.25">
      <c r="G1122"/>
      <c r="H1122" s="131"/>
      <c r="I1122" s="131"/>
      <c r="J1122"/>
      <c r="K1122"/>
      <c r="L1122"/>
      <c r="M1122"/>
      <c r="N1122"/>
      <c r="O1122"/>
      <c r="P1122"/>
    </row>
    <row r="1123" spans="7:16" x14ac:dyDescent="0.25">
      <c r="G1123"/>
      <c r="H1123" s="131"/>
      <c r="I1123" s="131"/>
      <c r="J1123"/>
      <c r="K1123"/>
      <c r="L1123"/>
      <c r="M1123"/>
      <c r="N1123"/>
      <c r="O1123"/>
      <c r="P1123"/>
    </row>
    <row r="1124" spans="7:16" x14ac:dyDescent="0.25">
      <c r="G1124"/>
      <c r="H1124" s="131"/>
      <c r="I1124" s="131"/>
      <c r="J1124"/>
      <c r="K1124"/>
      <c r="L1124"/>
      <c r="M1124"/>
      <c r="N1124"/>
      <c r="O1124"/>
      <c r="P1124"/>
    </row>
    <row r="1125" spans="7:16" x14ac:dyDescent="0.25">
      <c r="G1125"/>
      <c r="H1125" s="131"/>
      <c r="I1125" s="131"/>
      <c r="J1125"/>
      <c r="K1125"/>
      <c r="L1125"/>
      <c r="M1125"/>
      <c r="N1125"/>
      <c r="O1125"/>
      <c r="P1125"/>
    </row>
    <row r="1126" spans="7:16" x14ac:dyDescent="0.25">
      <c r="G1126"/>
      <c r="H1126" s="131"/>
      <c r="I1126" s="131"/>
      <c r="J1126"/>
      <c r="K1126"/>
      <c r="L1126"/>
      <c r="M1126"/>
      <c r="N1126"/>
      <c r="O1126"/>
      <c r="P1126"/>
    </row>
    <row r="1127" spans="7:16" x14ac:dyDescent="0.25">
      <c r="G1127"/>
      <c r="H1127" s="131"/>
      <c r="I1127" s="131"/>
      <c r="J1127"/>
      <c r="K1127"/>
      <c r="L1127"/>
      <c r="M1127"/>
      <c r="N1127"/>
      <c r="O1127"/>
      <c r="P1127"/>
    </row>
    <row r="1128" spans="7:16" x14ac:dyDescent="0.25">
      <c r="G1128"/>
      <c r="H1128" s="131"/>
      <c r="I1128" s="131"/>
      <c r="J1128"/>
      <c r="K1128"/>
      <c r="L1128"/>
      <c r="M1128"/>
      <c r="N1128"/>
      <c r="O1128"/>
      <c r="P1128"/>
    </row>
    <row r="1129" spans="7:16" x14ac:dyDescent="0.25">
      <c r="G1129"/>
      <c r="H1129" s="131"/>
      <c r="I1129" s="131"/>
      <c r="J1129"/>
      <c r="K1129"/>
      <c r="L1129"/>
      <c r="M1129"/>
      <c r="N1129"/>
      <c r="O1129"/>
      <c r="P1129"/>
    </row>
    <row r="1130" spans="7:16" x14ac:dyDescent="0.25">
      <c r="G1130"/>
      <c r="H1130" s="131"/>
      <c r="I1130" s="131"/>
      <c r="J1130"/>
      <c r="K1130"/>
      <c r="L1130"/>
      <c r="M1130"/>
      <c r="N1130"/>
      <c r="O1130"/>
      <c r="P1130"/>
    </row>
    <row r="1131" spans="7:16" x14ac:dyDescent="0.25">
      <c r="G1131"/>
      <c r="H1131" s="131"/>
      <c r="I1131" s="131"/>
      <c r="J1131"/>
      <c r="K1131"/>
      <c r="L1131"/>
      <c r="M1131"/>
      <c r="N1131"/>
      <c r="O1131"/>
      <c r="P1131"/>
    </row>
    <row r="1132" spans="7:16" x14ac:dyDescent="0.25">
      <c r="G1132"/>
      <c r="H1132" s="131"/>
      <c r="I1132" s="131"/>
      <c r="J1132"/>
      <c r="K1132"/>
      <c r="L1132"/>
      <c r="M1132"/>
      <c r="N1132"/>
      <c r="O1132"/>
      <c r="P1132"/>
    </row>
    <row r="1133" spans="7:16" x14ac:dyDescent="0.25">
      <c r="G1133"/>
      <c r="H1133" s="131"/>
      <c r="I1133" s="131"/>
      <c r="J1133"/>
      <c r="K1133"/>
      <c r="L1133"/>
      <c r="M1133"/>
      <c r="N1133"/>
      <c r="O1133"/>
      <c r="P1133"/>
    </row>
    <row r="1134" spans="7:16" x14ac:dyDescent="0.25">
      <c r="G1134"/>
      <c r="H1134" s="131"/>
      <c r="I1134" s="131"/>
      <c r="J1134"/>
      <c r="K1134"/>
      <c r="L1134"/>
      <c r="M1134"/>
      <c r="N1134"/>
      <c r="O1134"/>
      <c r="P1134"/>
    </row>
    <row r="1135" spans="7:16" x14ac:dyDescent="0.25">
      <c r="G1135"/>
      <c r="H1135" s="131"/>
      <c r="I1135" s="131"/>
      <c r="J1135"/>
      <c r="K1135"/>
      <c r="L1135"/>
      <c r="M1135"/>
      <c r="N1135"/>
      <c r="O1135"/>
      <c r="P1135"/>
    </row>
    <row r="1136" spans="7:16" x14ac:dyDescent="0.25">
      <c r="G1136"/>
      <c r="H1136" s="131"/>
      <c r="I1136" s="131"/>
      <c r="J1136"/>
      <c r="K1136"/>
      <c r="L1136"/>
      <c r="M1136"/>
      <c r="N1136"/>
      <c r="O1136"/>
      <c r="P1136"/>
    </row>
    <row r="1137" spans="7:16" x14ac:dyDescent="0.25">
      <c r="G1137"/>
      <c r="H1137" s="131"/>
      <c r="I1137" s="131"/>
      <c r="J1137"/>
      <c r="K1137"/>
      <c r="L1137"/>
      <c r="M1137"/>
      <c r="N1137"/>
      <c r="O1137"/>
      <c r="P1137"/>
    </row>
    <row r="1138" spans="7:16" x14ac:dyDescent="0.25">
      <c r="G1138"/>
      <c r="H1138" s="131"/>
      <c r="I1138" s="131"/>
      <c r="J1138"/>
      <c r="K1138"/>
      <c r="L1138"/>
      <c r="M1138"/>
      <c r="N1138"/>
      <c r="O1138"/>
      <c r="P1138"/>
    </row>
    <row r="1139" spans="7:16" x14ac:dyDescent="0.25">
      <c r="G1139"/>
      <c r="H1139" s="131"/>
      <c r="I1139" s="131"/>
      <c r="J1139"/>
      <c r="K1139"/>
      <c r="L1139"/>
      <c r="M1139"/>
      <c r="N1139"/>
      <c r="O1139"/>
      <c r="P1139"/>
    </row>
    <row r="1140" spans="7:16" x14ac:dyDescent="0.25">
      <c r="G1140"/>
      <c r="H1140" s="131"/>
      <c r="I1140" s="131"/>
      <c r="J1140"/>
      <c r="K1140"/>
      <c r="L1140"/>
      <c r="M1140"/>
      <c r="N1140"/>
      <c r="O1140"/>
      <c r="P1140"/>
    </row>
    <row r="1141" spans="7:16" x14ac:dyDescent="0.25">
      <c r="G1141"/>
      <c r="H1141" s="131"/>
      <c r="I1141" s="131"/>
      <c r="J1141"/>
      <c r="K1141"/>
      <c r="L1141"/>
      <c r="M1141"/>
      <c r="N1141"/>
      <c r="O1141"/>
      <c r="P1141"/>
    </row>
    <row r="1142" spans="7:16" x14ac:dyDescent="0.25">
      <c r="G1142"/>
      <c r="H1142" s="131"/>
      <c r="I1142" s="131"/>
      <c r="J1142"/>
      <c r="K1142"/>
      <c r="L1142"/>
      <c r="M1142"/>
      <c r="N1142"/>
      <c r="O1142"/>
      <c r="P1142"/>
    </row>
    <row r="1143" spans="7:16" x14ac:dyDescent="0.25">
      <c r="G1143"/>
      <c r="H1143" s="131"/>
      <c r="I1143" s="131"/>
      <c r="J1143"/>
      <c r="K1143"/>
      <c r="L1143"/>
      <c r="M1143"/>
      <c r="N1143"/>
      <c r="O1143"/>
      <c r="P1143"/>
    </row>
    <row r="1144" spans="7:16" x14ac:dyDescent="0.25">
      <c r="G1144"/>
      <c r="H1144" s="131"/>
      <c r="I1144" s="131"/>
      <c r="J1144"/>
      <c r="K1144"/>
      <c r="L1144"/>
      <c r="M1144"/>
      <c r="N1144"/>
      <c r="O1144"/>
      <c r="P1144"/>
    </row>
    <row r="1145" spans="7:16" x14ac:dyDescent="0.25">
      <c r="G1145"/>
      <c r="H1145" s="131"/>
      <c r="I1145" s="131"/>
      <c r="J1145"/>
      <c r="K1145"/>
      <c r="L1145"/>
      <c r="M1145"/>
      <c r="N1145"/>
      <c r="O1145"/>
      <c r="P1145"/>
    </row>
    <row r="1146" spans="7:16" x14ac:dyDescent="0.25">
      <c r="G1146"/>
      <c r="H1146" s="131"/>
      <c r="I1146" s="131"/>
      <c r="J1146"/>
      <c r="K1146"/>
      <c r="L1146"/>
      <c r="M1146"/>
      <c r="N1146"/>
      <c r="O1146"/>
      <c r="P1146"/>
    </row>
    <row r="1147" spans="7:16" x14ac:dyDescent="0.25">
      <c r="G1147"/>
      <c r="H1147" s="131"/>
      <c r="I1147" s="131"/>
      <c r="J1147"/>
      <c r="K1147"/>
      <c r="L1147"/>
      <c r="M1147"/>
      <c r="N1147"/>
      <c r="O1147"/>
      <c r="P1147"/>
    </row>
    <row r="1148" spans="7:16" x14ac:dyDescent="0.25">
      <c r="G1148"/>
      <c r="H1148" s="131"/>
      <c r="I1148" s="131"/>
      <c r="J1148"/>
      <c r="K1148"/>
      <c r="L1148"/>
      <c r="M1148"/>
      <c r="N1148"/>
      <c r="O1148"/>
      <c r="P1148"/>
    </row>
    <row r="1149" spans="7:16" x14ac:dyDescent="0.25">
      <c r="G1149"/>
      <c r="H1149" s="131"/>
      <c r="I1149" s="131"/>
      <c r="J1149"/>
      <c r="K1149"/>
      <c r="L1149"/>
      <c r="M1149"/>
      <c r="N1149"/>
      <c r="O1149"/>
      <c r="P1149"/>
    </row>
    <row r="1150" spans="7:16" x14ac:dyDescent="0.25">
      <c r="G1150"/>
      <c r="H1150" s="131"/>
      <c r="I1150" s="131"/>
      <c r="J1150"/>
      <c r="K1150"/>
      <c r="L1150"/>
      <c r="M1150"/>
      <c r="N1150"/>
      <c r="O1150"/>
      <c r="P1150"/>
    </row>
    <row r="1151" spans="7:16" x14ac:dyDescent="0.25">
      <c r="G1151"/>
      <c r="H1151" s="131"/>
      <c r="I1151" s="131"/>
      <c r="J1151"/>
      <c r="K1151"/>
      <c r="L1151"/>
      <c r="M1151"/>
      <c r="N1151"/>
      <c r="O1151"/>
      <c r="P1151"/>
    </row>
    <row r="1152" spans="7:16" x14ac:dyDescent="0.25">
      <c r="G1152"/>
      <c r="H1152" s="131"/>
      <c r="I1152" s="131"/>
      <c r="J1152"/>
      <c r="K1152"/>
      <c r="L1152"/>
      <c r="M1152"/>
      <c r="N1152"/>
      <c r="O1152"/>
      <c r="P1152"/>
    </row>
    <row r="1153" spans="7:16" x14ac:dyDescent="0.25">
      <c r="G1153"/>
      <c r="H1153" s="131"/>
      <c r="I1153" s="131"/>
      <c r="J1153"/>
      <c r="K1153"/>
      <c r="L1153"/>
      <c r="M1153"/>
      <c r="N1153"/>
      <c r="O1153"/>
      <c r="P1153"/>
    </row>
    <row r="1154" spans="7:16" x14ac:dyDescent="0.25">
      <c r="G1154"/>
      <c r="H1154" s="131"/>
      <c r="I1154" s="131"/>
      <c r="J1154"/>
      <c r="K1154"/>
      <c r="L1154"/>
      <c r="M1154"/>
      <c r="N1154"/>
      <c r="O1154"/>
      <c r="P1154"/>
    </row>
    <row r="1155" spans="7:16" x14ac:dyDescent="0.25">
      <c r="G1155"/>
      <c r="H1155" s="131"/>
      <c r="I1155" s="131"/>
      <c r="J1155"/>
      <c r="K1155"/>
      <c r="L1155"/>
      <c r="M1155"/>
      <c r="N1155"/>
      <c r="O1155"/>
      <c r="P1155"/>
    </row>
    <row r="1156" spans="7:16" x14ac:dyDescent="0.25">
      <c r="G1156"/>
      <c r="H1156" s="131"/>
      <c r="I1156" s="131"/>
      <c r="J1156"/>
      <c r="K1156"/>
      <c r="L1156"/>
      <c r="M1156"/>
      <c r="N1156"/>
      <c r="O1156"/>
      <c r="P1156"/>
    </row>
    <row r="1157" spans="7:16" x14ac:dyDescent="0.25">
      <c r="G1157"/>
      <c r="H1157" s="131"/>
      <c r="I1157" s="131"/>
      <c r="J1157"/>
      <c r="K1157"/>
      <c r="L1157"/>
      <c r="M1157"/>
      <c r="N1157"/>
      <c r="O1157"/>
      <c r="P1157"/>
    </row>
    <row r="1158" spans="7:16" x14ac:dyDescent="0.25">
      <c r="G1158"/>
      <c r="H1158" s="131"/>
      <c r="I1158" s="131"/>
      <c r="J1158"/>
      <c r="K1158"/>
      <c r="L1158"/>
      <c r="M1158"/>
      <c r="N1158"/>
      <c r="O1158"/>
      <c r="P1158"/>
    </row>
    <row r="1159" spans="7:16" x14ac:dyDescent="0.25">
      <c r="G1159"/>
      <c r="H1159" s="131"/>
      <c r="I1159" s="131"/>
      <c r="J1159"/>
      <c r="K1159"/>
      <c r="L1159"/>
      <c r="M1159"/>
      <c r="N1159"/>
      <c r="O1159"/>
      <c r="P1159"/>
    </row>
    <row r="1160" spans="7:16" x14ac:dyDescent="0.25">
      <c r="G1160"/>
      <c r="H1160" s="131"/>
      <c r="I1160" s="131"/>
      <c r="J1160"/>
      <c r="K1160"/>
      <c r="L1160"/>
      <c r="M1160"/>
      <c r="N1160"/>
      <c r="O1160"/>
      <c r="P1160"/>
    </row>
    <row r="1161" spans="7:16" x14ac:dyDescent="0.25">
      <c r="G1161"/>
      <c r="H1161" s="131"/>
      <c r="I1161" s="131"/>
      <c r="J1161"/>
      <c r="K1161"/>
      <c r="L1161"/>
      <c r="M1161"/>
      <c r="N1161"/>
      <c r="O1161"/>
      <c r="P1161"/>
    </row>
    <row r="1162" spans="7:16" x14ac:dyDescent="0.25">
      <c r="G1162"/>
      <c r="H1162" s="131"/>
      <c r="I1162" s="131"/>
      <c r="J1162"/>
      <c r="K1162"/>
      <c r="L1162"/>
      <c r="M1162"/>
      <c r="N1162"/>
      <c r="O1162"/>
      <c r="P1162"/>
    </row>
    <row r="1163" spans="7:16" x14ac:dyDescent="0.25">
      <c r="G1163"/>
      <c r="H1163" s="131"/>
      <c r="I1163" s="131"/>
      <c r="J1163"/>
      <c r="K1163"/>
      <c r="L1163"/>
      <c r="M1163"/>
      <c r="N1163"/>
      <c r="O1163"/>
      <c r="P1163"/>
    </row>
    <row r="1164" spans="7:16" x14ac:dyDescent="0.25">
      <c r="G1164"/>
      <c r="H1164" s="131"/>
      <c r="I1164" s="131"/>
      <c r="J1164"/>
      <c r="K1164"/>
      <c r="L1164"/>
      <c r="M1164"/>
      <c r="N1164"/>
      <c r="O1164"/>
      <c r="P1164"/>
    </row>
  </sheetData>
  <sheetProtection algorithmName="SHA-512" hashValue="RHC8RrzmHcvihN5n7kkFhHoOV7lCkY7dS+qCY0+oDmor729Jb0hkyUHya8vH6qM92E2LWwsipG1GYjgWa7FNTQ==" saltValue="o9QXadP71H02+PCiEKJ4JQ==" spinCount="100000" sheet="1" objects="1" scenarios="1" formatCells="0" formatColumns="0" formatRows="0" deleteRows="0"/>
  <mergeCells count="1">
    <mergeCell ref="J1:L1"/>
  </mergeCells>
  <dataValidations count="2">
    <dataValidation type="list" allowBlank="1" showInputMessage="1" showErrorMessage="1" sqref="S4:S1000">
      <formula1>"Buried, Commemorated, Mentioned"</formula1>
    </dataValidation>
    <dataValidation type="list" allowBlank="1" showInputMessage="1" showErrorMessage="1" sqref="P4:P1000">
      <formula1>"January,February,March,April,May,June,July,August,September,October,November,December"</formula1>
    </dataValidation>
  </dataValidation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B3" sqref="B3"/>
    </sheetView>
  </sheetViews>
  <sheetFormatPr defaultRowHeight="15" x14ac:dyDescent="0.25"/>
  <sheetData>
    <row r="1" spans="1:4" x14ac:dyDescent="0.25">
      <c r="A1" s="1" t="s">
        <v>101</v>
      </c>
      <c r="B1" s="1" t="s">
        <v>338</v>
      </c>
      <c r="D1" s="41" t="s">
        <v>822</v>
      </c>
    </row>
    <row r="2" spans="1:4" x14ac:dyDescent="0.25">
      <c r="A2">
        <v>0</v>
      </c>
      <c r="B2" t="s">
        <v>339</v>
      </c>
    </row>
    <row r="3" spans="1:4" x14ac:dyDescent="0.25">
      <c r="A3">
        <v>1</v>
      </c>
    </row>
    <row r="4" spans="1:4" x14ac:dyDescent="0.25">
      <c r="A4">
        <v>2</v>
      </c>
      <c r="B4" t="s">
        <v>340</v>
      </c>
    </row>
    <row r="5" spans="1:4" x14ac:dyDescent="0.25">
      <c r="A5">
        <v>3</v>
      </c>
      <c r="B5" t="s">
        <v>341</v>
      </c>
    </row>
    <row r="6" spans="1:4" x14ac:dyDescent="0.25">
      <c r="A6">
        <v>4</v>
      </c>
      <c r="B6" t="s">
        <v>342</v>
      </c>
    </row>
    <row r="7" spans="1:4" x14ac:dyDescent="0.25">
      <c r="A7">
        <v>5</v>
      </c>
      <c r="B7" t="s">
        <v>343</v>
      </c>
    </row>
    <row r="8" spans="1:4" x14ac:dyDescent="0.25">
      <c r="A8">
        <v>6</v>
      </c>
      <c r="B8" t="s">
        <v>344</v>
      </c>
    </row>
    <row r="9" spans="1:4" x14ac:dyDescent="0.25">
      <c r="A9">
        <v>9</v>
      </c>
      <c r="B9" t="s">
        <v>125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1" sqref="D1"/>
    </sheetView>
  </sheetViews>
  <sheetFormatPr defaultRowHeight="15" x14ac:dyDescent="0.25"/>
  <sheetData>
    <row r="1" spans="1:4" x14ac:dyDescent="0.25">
      <c r="A1" s="1" t="s">
        <v>101</v>
      </c>
      <c r="B1" s="1" t="s">
        <v>345</v>
      </c>
      <c r="D1" s="41" t="s">
        <v>822</v>
      </c>
    </row>
    <row r="2" spans="1:4" x14ac:dyDescent="0.25">
      <c r="A2">
        <v>0</v>
      </c>
      <c r="B2" t="s">
        <v>346</v>
      </c>
    </row>
    <row r="3" spans="1:4" x14ac:dyDescent="0.25">
      <c r="A3">
        <v>1</v>
      </c>
      <c r="B3" t="s">
        <v>345</v>
      </c>
    </row>
    <row r="4" spans="1:4" x14ac:dyDescent="0.25">
      <c r="A4">
        <v>2</v>
      </c>
      <c r="B4" t="s">
        <v>574</v>
      </c>
    </row>
    <row r="5" spans="1:4" x14ac:dyDescent="0.25">
      <c r="A5">
        <v>3</v>
      </c>
      <c r="B5" t="s">
        <v>575</v>
      </c>
    </row>
    <row r="6" spans="1:4" x14ac:dyDescent="0.25">
      <c r="A6">
        <v>4</v>
      </c>
      <c r="B6" t="s">
        <v>576</v>
      </c>
    </row>
    <row r="7" spans="1:4" x14ac:dyDescent="0.25">
      <c r="A7">
        <v>5</v>
      </c>
      <c r="B7" t="s">
        <v>577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F1" sqref="F1"/>
    </sheetView>
  </sheetViews>
  <sheetFormatPr defaultRowHeight="15" x14ac:dyDescent="0.25"/>
  <sheetData>
    <row r="1" spans="1:6" s="1" customFormat="1" x14ac:dyDescent="0.25">
      <c r="A1" s="1" t="s">
        <v>101</v>
      </c>
      <c r="B1" s="1" t="s">
        <v>312</v>
      </c>
      <c r="F1" s="41" t="s">
        <v>822</v>
      </c>
    </row>
    <row r="2" spans="1:6" x14ac:dyDescent="0.25">
      <c r="A2">
        <v>1</v>
      </c>
      <c r="B2" t="s">
        <v>308</v>
      </c>
    </row>
    <row r="3" spans="1:6" x14ac:dyDescent="0.25">
      <c r="A3">
        <v>2</v>
      </c>
      <c r="B3" t="s">
        <v>309</v>
      </c>
    </row>
    <row r="4" spans="1:6" x14ac:dyDescent="0.25">
      <c r="A4">
        <v>3</v>
      </c>
      <c r="B4" t="s">
        <v>310</v>
      </c>
    </row>
    <row r="5" spans="1:6" x14ac:dyDescent="0.25">
      <c r="A5">
        <v>4</v>
      </c>
      <c r="B5" t="s">
        <v>578</v>
      </c>
    </row>
    <row r="6" spans="1:6" x14ac:dyDescent="0.25">
      <c r="A6">
        <v>5</v>
      </c>
      <c r="B6" t="s">
        <v>579</v>
      </c>
    </row>
    <row r="7" spans="1:6" x14ac:dyDescent="0.25">
      <c r="A7">
        <v>9</v>
      </c>
      <c r="B7" t="s">
        <v>311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406"/>
  <sheetViews>
    <sheetView workbookViewId="0">
      <pane ySplit="3" topLeftCell="A4" activePane="bottomLeft" state="frozen"/>
      <selection pane="bottomLeft" activeCell="B5" sqref="B5"/>
    </sheetView>
  </sheetViews>
  <sheetFormatPr defaultColWidth="9.140625" defaultRowHeight="15" x14ac:dyDescent="0.25"/>
  <cols>
    <col min="1" max="1" width="20.28515625" style="7" customWidth="1"/>
    <col min="2" max="2" width="13.140625" style="7" customWidth="1"/>
    <col min="3" max="3" width="7.7109375" style="7" hidden="1" customWidth="1"/>
    <col min="4" max="4" width="22.140625" style="7" customWidth="1"/>
    <col min="5" max="5" width="12.85546875" style="4" customWidth="1"/>
    <col min="6" max="6" width="37.85546875" style="7" customWidth="1"/>
    <col min="7" max="7" width="39.28515625" style="7" customWidth="1"/>
    <col min="8" max="8" width="13.85546875" style="4" customWidth="1"/>
    <col min="9" max="9" width="20.42578125" style="7" customWidth="1"/>
    <col min="10" max="17" width="9.140625" style="7"/>
    <col min="18" max="18" width="22.28515625" style="3" customWidth="1"/>
    <col min="19" max="16384" width="9.140625" style="7"/>
  </cols>
  <sheetData>
    <row r="1" spans="1:18" customFormat="1" ht="36" customHeight="1" x14ac:dyDescent="0.25">
      <c r="B1" s="42" t="s">
        <v>821</v>
      </c>
      <c r="R1" s="35" t="s">
        <v>823</v>
      </c>
    </row>
    <row r="2" spans="1:18" customFormat="1" x14ac:dyDescent="0.25">
      <c r="A2" s="1" t="s">
        <v>633</v>
      </c>
      <c r="B2" s="1" t="s">
        <v>752</v>
      </c>
      <c r="C2" s="1" t="s">
        <v>758</v>
      </c>
      <c r="D2" s="1" t="s">
        <v>755</v>
      </c>
      <c r="E2" s="33" t="s">
        <v>825</v>
      </c>
      <c r="F2" s="1" t="s">
        <v>753</v>
      </c>
      <c r="G2" s="1" t="s">
        <v>754</v>
      </c>
      <c r="H2" s="33" t="s">
        <v>825</v>
      </c>
      <c r="I2" s="1" t="s">
        <v>766</v>
      </c>
      <c r="R2" s="36" t="s">
        <v>765</v>
      </c>
    </row>
    <row r="3" spans="1:18" s="47" customFormat="1" ht="15.75" thickBot="1" x14ac:dyDescent="0.3">
      <c r="B3" s="14" t="s">
        <v>749</v>
      </c>
      <c r="C3" s="14"/>
      <c r="D3" s="14"/>
      <c r="E3" s="34" t="s">
        <v>826</v>
      </c>
      <c r="F3" s="14" t="s">
        <v>795</v>
      </c>
      <c r="G3" s="14"/>
      <c r="H3" s="34" t="s">
        <v>827</v>
      </c>
      <c r="I3" s="14" t="s">
        <v>796</v>
      </c>
      <c r="R3" s="37"/>
    </row>
    <row r="4" spans="1:18" ht="15.75" thickTop="1" x14ac:dyDescent="0.25">
      <c r="A4" s="102" t="s">
        <v>886</v>
      </c>
      <c r="B4" s="102" t="s">
        <v>887</v>
      </c>
      <c r="C4" s="102" t="str">
        <f ca="1">CELL("address", INDEX(ppl!B:B, MATCH(B4, ppl!B:B, 0)))</f>
        <v>'[DEBS_Data_Template_(Protected).xlsx]ppl'!$B$3</v>
      </c>
      <c r="D4" s="102" t="s">
        <v>934</v>
      </c>
      <c r="E4" s="105">
        <f>IFERROR(VLOOKUP(D4,PEOPLE!$H$4:$I$1000,2,0),"")</f>
        <v>2</v>
      </c>
      <c r="F4" s="102" t="s">
        <v>843</v>
      </c>
      <c r="G4" s="102" t="s">
        <v>935</v>
      </c>
      <c r="H4" s="105">
        <f>IFERROR(VLOOKUP(G4,PEOPLE!$H$4:$I$1000,2,0),"")</f>
        <v>1</v>
      </c>
      <c r="I4" s="102" t="s">
        <v>885</v>
      </c>
      <c r="R4" s="38" t="s">
        <v>843</v>
      </c>
    </row>
    <row r="5" spans="1:18" x14ac:dyDescent="0.25">
      <c r="C5" s="7" t="str">
        <f ca="1">CELL("address", INDEX(ppl!B:B, MATCH(B5, ppl!B:B, 0)))</f>
        <v>'[DEBS_Data_Template_(Protected).xlsx]ppl'!$B$4</v>
      </c>
      <c r="E5" s="4" t="str">
        <f>IFERROR(VLOOKUP(D5,PEOPLE!$H$4:$I$1000,2,0),"")</f>
        <v/>
      </c>
      <c r="H5" s="4" t="str">
        <f>IFERROR(VLOOKUP(G5,PEOPLE!$H$4:$I$1000,2,0),"")</f>
        <v/>
      </c>
      <c r="R5" s="3" t="s">
        <v>844</v>
      </c>
    </row>
    <row r="6" spans="1:18" x14ac:dyDescent="0.25">
      <c r="C6" s="7" t="str">
        <f ca="1">CELL("address", INDEX(ppl!B:B, MATCH(B6, ppl!B:B, 0)))</f>
        <v>'[DEBS_Data_Template_(Protected).xlsx]ppl'!$B$4</v>
      </c>
      <c r="E6" s="4" t="str">
        <f>IFERROR(VLOOKUP(D6,PEOPLE!$H$4:$I$1000,2,0),"")</f>
        <v/>
      </c>
      <c r="H6" s="4" t="str">
        <f>IFERROR(VLOOKUP(G6,PEOPLE!$H$4:$I$1000,2,0),"")</f>
        <v/>
      </c>
      <c r="R6" s="3" t="s">
        <v>845</v>
      </c>
    </row>
    <row r="7" spans="1:18" x14ac:dyDescent="0.25">
      <c r="C7" s="7" t="str">
        <f ca="1">CELL("address", INDEX(ppl!B:B, MATCH(B7, ppl!B:B, 0)))</f>
        <v>'[DEBS_Data_Template_(Protected).xlsx]ppl'!$B$4</v>
      </c>
      <c r="E7" s="4" t="str">
        <f>IFERROR(VLOOKUP(D7,PEOPLE!$H$4:$I$1000,2,0),"")</f>
        <v/>
      </c>
      <c r="H7" s="4" t="str">
        <f>IFERROR(VLOOKUP(G7,PEOPLE!$H$4:$I$1000,2,0),"")</f>
        <v/>
      </c>
      <c r="R7" s="3" t="s">
        <v>846</v>
      </c>
    </row>
    <row r="8" spans="1:18" x14ac:dyDescent="0.25">
      <c r="C8" s="7" t="str">
        <f ca="1">CELL("address", INDEX(ppl!B:B, MATCH(B8, ppl!B:B, 0)))</f>
        <v>'[DEBS_Data_Template_(Protected).xlsx]ppl'!$B$4</v>
      </c>
      <c r="E8" s="4" t="str">
        <f>IFERROR(VLOOKUP(D8,PEOPLE!$H$4:$I$1000,2,0),"")</f>
        <v/>
      </c>
      <c r="H8" s="4" t="str">
        <f>IFERROR(VLOOKUP(G8,PEOPLE!$H$4:$I$1000,2,0),"")</f>
        <v/>
      </c>
      <c r="R8" s="3" t="s">
        <v>847</v>
      </c>
    </row>
    <row r="9" spans="1:18" x14ac:dyDescent="0.25">
      <c r="C9" s="7" t="str">
        <f ca="1">CELL("address", INDEX(ppl!B:B, MATCH(B9, ppl!B:B, 0)))</f>
        <v>'[DEBS_Data_Template_(Protected).xlsx]ppl'!$B$4</v>
      </c>
      <c r="E9" s="4" t="str">
        <f>IFERROR(VLOOKUP(D9,PEOPLE!$H$4:$I$1000,2,0),"")</f>
        <v/>
      </c>
      <c r="H9" s="4" t="str">
        <f>IFERROR(VLOOKUP(G9,PEOPLE!$H$4:$I$1000,2,0),"")</f>
        <v/>
      </c>
      <c r="R9" s="3" t="s">
        <v>848</v>
      </c>
    </row>
    <row r="10" spans="1:18" x14ac:dyDescent="0.25">
      <c r="C10" s="7" t="str">
        <f ca="1">CELL("address", INDEX(ppl!B:B, MATCH(B10, ppl!B:B, 0)))</f>
        <v>'[DEBS_Data_Template_(Protected).xlsx]ppl'!$B$4</v>
      </c>
      <c r="E10" s="4" t="str">
        <f>IFERROR(VLOOKUP(D10,PEOPLE!$H$4:$I$1000,2,0),"")</f>
        <v/>
      </c>
      <c r="H10" s="4" t="str">
        <f>IFERROR(VLOOKUP(G10,PEOPLE!$H$4:$I$1000,2,0),"")</f>
        <v/>
      </c>
      <c r="R10" s="3" t="s">
        <v>849</v>
      </c>
    </row>
    <row r="11" spans="1:18" x14ac:dyDescent="0.25">
      <c r="C11" s="7" t="str">
        <f ca="1">CELL("address", INDEX(ppl!B:B, MATCH(B11, ppl!B:B, 0)))</f>
        <v>'[DEBS_Data_Template_(Protected).xlsx]ppl'!$B$4</v>
      </c>
      <c r="E11" s="4" t="str">
        <f>IFERROR(VLOOKUP(D11,PEOPLE!$H$4:$I$1000,2,0),"")</f>
        <v/>
      </c>
      <c r="H11" s="4" t="str">
        <f>IFERROR(VLOOKUP(G11,PEOPLE!$H$4:$I$1000,2,0),"")</f>
        <v/>
      </c>
      <c r="R11" s="3" t="s">
        <v>850</v>
      </c>
    </row>
    <row r="12" spans="1:18" x14ac:dyDescent="0.25">
      <c r="C12" s="7" t="str">
        <f ca="1">CELL("address", INDEX(ppl!B:B, MATCH(B12, ppl!B:B, 0)))</f>
        <v>'[DEBS_Data_Template_(Protected).xlsx]ppl'!$B$4</v>
      </c>
      <c r="E12" s="4" t="str">
        <f>IFERROR(VLOOKUP(D12,PEOPLE!$H$4:$I$1000,2,0),"")</f>
        <v/>
      </c>
      <c r="H12" s="4" t="str">
        <f>IFERROR(VLOOKUP(G12,PEOPLE!$H$4:$I$1000,2,0),"")</f>
        <v/>
      </c>
      <c r="R12" s="3" t="s">
        <v>851</v>
      </c>
    </row>
    <row r="13" spans="1:18" x14ac:dyDescent="0.25">
      <c r="C13" s="7" t="str">
        <f ca="1">CELL("address", INDEX(ppl!B:B, MATCH(B13, ppl!B:B, 0)))</f>
        <v>'[DEBS_Data_Template_(Protected).xlsx]ppl'!$B$4</v>
      </c>
      <c r="E13" s="4" t="str">
        <f>IFERROR(VLOOKUP(D13,PEOPLE!$H$4:$I$1000,2,0),"")</f>
        <v/>
      </c>
      <c r="H13" s="4" t="str">
        <f>IFERROR(VLOOKUP(G13,PEOPLE!$H$4:$I$1000,2,0),"")</f>
        <v/>
      </c>
      <c r="R13" s="3" t="s">
        <v>852</v>
      </c>
    </row>
    <row r="14" spans="1:18" x14ac:dyDescent="0.25">
      <c r="C14" s="7" t="str">
        <f ca="1">CELL("address", INDEX(ppl!B:B, MATCH(B14, ppl!B:B, 0)))</f>
        <v>'[DEBS_Data_Template_(Protected).xlsx]ppl'!$B$4</v>
      </c>
      <c r="E14" s="4" t="str">
        <f>IFERROR(VLOOKUP(D14,PEOPLE!$H$4:$I$1000,2,0),"")</f>
        <v/>
      </c>
      <c r="H14" s="4" t="str">
        <f>IFERROR(VLOOKUP(G14,PEOPLE!$H$4:$I$1000,2,0),"")</f>
        <v/>
      </c>
      <c r="R14" s="3" t="s">
        <v>853</v>
      </c>
    </row>
    <row r="15" spans="1:18" x14ac:dyDescent="0.25">
      <c r="C15" s="7" t="str">
        <f ca="1">CELL("address", INDEX(ppl!B:B, MATCH(B15, ppl!B:B, 0)))</f>
        <v>'[DEBS_Data_Template_(Protected).xlsx]ppl'!$B$4</v>
      </c>
      <c r="E15" s="4" t="str">
        <f>IFERROR(VLOOKUP(D15,PEOPLE!$H$4:$I$1000,2,0),"")</f>
        <v/>
      </c>
      <c r="H15" s="4" t="str">
        <f>IFERROR(VLOOKUP(G15,PEOPLE!$H$4:$I$1000,2,0),"")</f>
        <v/>
      </c>
      <c r="R15" s="3" t="s">
        <v>854</v>
      </c>
    </row>
    <row r="16" spans="1:18" x14ac:dyDescent="0.25">
      <c r="C16" s="7" t="str">
        <f ca="1">CELL("address", INDEX(ppl!B:B, MATCH(B16, ppl!B:B, 0)))</f>
        <v>'[DEBS_Data_Template_(Protected).xlsx]ppl'!$B$4</v>
      </c>
      <c r="E16" s="4" t="str">
        <f>IFERROR(VLOOKUP(D16,PEOPLE!$H$4:$I$1000,2,0),"")</f>
        <v/>
      </c>
      <c r="H16" s="4" t="str">
        <f>IFERROR(VLOOKUP(G16,PEOPLE!$H$4:$I$1000,2,0),"")</f>
        <v/>
      </c>
      <c r="R16" s="3" t="s">
        <v>855</v>
      </c>
    </row>
    <row r="17" spans="3:18" x14ac:dyDescent="0.25">
      <c r="C17" s="7" t="str">
        <f ca="1">CELL("address", INDEX(ppl!B:B, MATCH(B17, ppl!B:B, 0)))</f>
        <v>'[DEBS_Data_Template_(Protected).xlsx]ppl'!$B$4</v>
      </c>
      <c r="E17" s="4" t="str">
        <f>IFERROR(VLOOKUP(D17,PEOPLE!$H$4:$I$1000,2,0),"")</f>
        <v/>
      </c>
      <c r="H17" s="4" t="str">
        <f>IFERROR(VLOOKUP(G17,PEOPLE!$H$4:$I$1000,2,0),"")</f>
        <v/>
      </c>
      <c r="R17" s="3" t="s">
        <v>856</v>
      </c>
    </row>
    <row r="18" spans="3:18" x14ac:dyDescent="0.25">
      <c r="C18" s="7" t="str">
        <f ca="1">CELL("address", INDEX(ppl!B:B, MATCH(B18, ppl!B:B, 0)))</f>
        <v>'[DEBS_Data_Template_(Protected).xlsx]ppl'!$B$4</v>
      </c>
      <c r="E18" s="4" t="str">
        <f>IFERROR(VLOOKUP(D18,PEOPLE!$H$4:$I$1000,2,0),"")</f>
        <v/>
      </c>
      <c r="H18" s="4" t="str">
        <f>IFERROR(VLOOKUP(G18,PEOPLE!$H$4:$I$1000,2,0),"")</f>
        <v/>
      </c>
      <c r="R18" s="3" t="s">
        <v>857</v>
      </c>
    </row>
    <row r="19" spans="3:18" x14ac:dyDescent="0.25">
      <c r="C19" s="7" t="str">
        <f ca="1">CELL("address", INDEX(ppl!B:B, MATCH(B19, ppl!B:B, 0)))</f>
        <v>'[DEBS_Data_Template_(Protected).xlsx]ppl'!$B$4</v>
      </c>
      <c r="E19" s="4" t="str">
        <f>IFERROR(VLOOKUP(D19,PEOPLE!$H$4:$I$1000,2,0),"")</f>
        <v/>
      </c>
      <c r="H19" s="4" t="str">
        <f>IFERROR(VLOOKUP(G19,PEOPLE!$H$4:$I$1000,2,0),"")</f>
        <v/>
      </c>
      <c r="R19" s="3" t="s">
        <v>858</v>
      </c>
    </row>
    <row r="20" spans="3:18" x14ac:dyDescent="0.25">
      <c r="C20" s="7" t="str">
        <f ca="1">CELL("address", INDEX(ppl!B:B, MATCH(B20, ppl!B:B, 0)))</f>
        <v>'[DEBS_Data_Template_(Protected).xlsx]ppl'!$B$4</v>
      </c>
      <c r="E20" s="4" t="str">
        <f>IFERROR(VLOOKUP(D20,PEOPLE!$H$4:$I$1000,2,0),"")</f>
        <v/>
      </c>
      <c r="H20" s="4" t="str">
        <f>IFERROR(VLOOKUP(G20,PEOPLE!$H$4:$I$1000,2,0),"")</f>
        <v/>
      </c>
      <c r="R20" s="3" t="s">
        <v>859</v>
      </c>
    </row>
    <row r="21" spans="3:18" x14ac:dyDescent="0.25">
      <c r="C21" s="7" t="str">
        <f ca="1">CELL("address", INDEX(ppl!B:B, MATCH(B21, ppl!B:B, 0)))</f>
        <v>'[DEBS_Data_Template_(Protected).xlsx]ppl'!$B$4</v>
      </c>
      <c r="E21" s="4" t="str">
        <f>IFERROR(VLOOKUP(D21,PEOPLE!$H$4:$I$1000,2,0),"")</f>
        <v/>
      </c>
      <c r="H21" s="4" t="str">
        <f>IFERROR(VLOOKUP(G21,PEOPLE!$H$4:$I$1000,2,0),"")</f>
        <v/>
      </c>
      <c r="R21" s="3" t="s">
        <v>860</v>
      </c>
    </row>
    <row r="22" spans="3:18" x14ac:dyDescent="0.25">
      <c r="C22" s="7" t="str">
        <f ca="1">CELL("address", INDEX(ppl!B:B, MATCH(B22, ppl!B:B, 0)))</f>
        <v>'[DEBS_Data_Template_(Protected).xlsx]ppl'!$B$4</v>
      </c>
      <c r="E22" s="4" t="str">
        <f>IFERROR(VLOOKUP(D22,PEOPLE!$H$4:$I$1000,2,0),"")</f>
        <v/>
      </c>
      <c r="H22" s="4" t="str">
        <f>IFERROR(VLOOKUP(G22,PEOPLE!$H$4:$I$1000,2,0),"")</f>
        <v/>
      </c>
      <c r="R22" s="3" t="s">
        <v>861</v>
      </c>
    </row>
    <row r="23" spans="3:18" x14ac:dyDescent="0.25">
      <c r="C23" s="7" t="str">
        <f ca="1">CELL("address", INDEX(ppl!B:B, MATCH(B23, ppl!B:B, 0)))</f>
        <v>'[DEBS_Data_Template_(Protected).xlsx]ppl'!$B$4</v>
      </c>
      <c r="E23" s="4" t="str">
        <f>IFERROR(VLOOKUP(D23,PEOPLE!$H$4:$I$1000,2,0),"")</f>
        <v/>
      </c>
      <c r="H23" s="4" t="str">
        <f>IFERROR(VLOOKUP(G23,PEOPLE!$H$4:$I$1000,2,0),"")</f>
        <v/>
      </c>
      <c r="R23" s="3" t="s">
        <v>862</v>
      </c>
    </row>
    <row r="24" spans="3:18" x14ac:dyDescent="0.25">
      <c r="C24" s="7" t="str">
        <f ca="1">CELL("address", INDEX(ppl!B:B, MATCH(B24, ppl!B:B, 0)))</f>
        <v>'[DEBS_Data_Template_(Protected).xlsx]ppl'!$B$4</v>
      </c>
      <c r="E24" s="4" t="str">
        <f>IFERROR(VLOOKUP(D24,PEOPLE!$H$4:$I$1000,2,0),"")</f>
        <v/>
      </c>
      <c r="H24" s="4" t="str">
        <f>IFERROR(VLOOKUP(G24,PEOPLE!$H$4:$I$1000,2,0),"")</f>
        <v/>
      </c>
      <c r="R24" s="38" t="s">
        <v>863</v>
      </c>
    </row>
    <row r="25" spans="3:18" x14ac:dyDescent="0.25">
      <c r="C25" s="7" t="str">
        <f ca="1">CELL("address", INDEX(ppl!B:B, MATCH(B25, ppl!B:B, 0)))</f>
        <v>'[DEBS_Data_Template_(Protected).xlsx]ppl'!$B$4</v>
      </c>
      <c r="E25" s="4" t="str">
        <f>IFERROR(VLOOKUP(D25,PEOPLE!$H$4:$I$1000,2,0),"")</f>
        <v/>
      </c>
      <c r="H25" s="4" t="str">
        <f>IFERROR(VLOOKUP(G25,PEOPLE!$H$4:$I$1000,2,0),"")</f>
        <v/>
      </c>
      <c r="R25" s="38" t="s">
        <v>864</v>
      </c>
    </row>
    <row r="26" spans="3:18" x14ac:dyDescent="0.25">
      <c r="C26" s="7" t="str">
        <f ca="1">CELL("address", INDEX(ppl!B:B, MATCH(B26, ppl!B:B, 0)))</f>
        <v>'[DEBS_Data_Template_(Protected).xlsx]ppl'!$B$4</v>
      </c>
      <c r="E26" s="4" t="str">
        <f>IFERROR(VLOOKUP(D26,PEOPLE!$H$4:$I$1000,2,0),"")</f>
        <v/>
      </c>
      <c r="H26" s="4" t="str">
        <f>IFERROR(VLOOKUP(G26,PEOPLE!$H$4:$I$1000,2,0),"")</f>
        <v/>
      </c>
      <c r="R26" s="38" t="s">
        <v>865</v>
      </c>
    </row>
    <row r="27" spans="3:18" x14ac:dyDescent="0.25">
      <c r="C27" s="7" t="str">
        <f ca="1">CELL("address", INDEX(ppl!B:B, MATCH(B27, ppl!B:B, 0)))</f>
        <v>'[DEBS_Data_Template_(Protected).xlsx]ppl'!$B$4</v>
      </c>
      <c r="E27" s="4" t="str">
        <f>IFERROR(VLOOKUP(D27,PEOPLE!$H$4:$I$1000,2,0),"")</f>
        <v/>
      </c>
      <c r="H27" s="4" t="str">
        <f>IFERROR(VLOOKUP(G27,PEOPLE!$H$4:$I$1000,2,0),"")</f>
        <v/>
      </c>
      <c r="R27" s="38" t="s">
        <v>866</v>
      </c>
    </row>
    <row r="28" spans="3:18" x14ac:dyDescent="0.25">
      <c r="C28" s="7" t="str">
        <f ca="1">CELL("address", INDEX(ppl!B:B, MATCH(B28, ppl!B:B, 0)))</f>
        <v>'[DEBS_Data_Template_(Protected).xlsx]ppl'!$B$4</v>
      </c>
      <c r="E28" s="4" t="str">
        <f>IFERROR(VLOOKUP(D28,PEOPLE!$H$4:$I$1000,2,0),"")</f>
        <v/>
      </c>
      <c r="H28" s="4" t="str">
        <f>IFERROR(VLOOKUP(G28,PEOPLE!$H$4:$I$1000,2,0),"")</f>
        <v/>
      </c>
      <c r="R28" s="38" t="s">
        <v>867</v>
      </c>
    </row>
    <row r="29" spans="3:18" x14ac:dyDescent="0.25">
      <c r="C29" s="7" t="str">
        <f ca="1">CELL("address", INDEX(ppl!B:B, MATCH(B29, ppl!B:B, 0)))</f>
        <v>'[DEBS_Data_Template_(Protected).xlsx]ppl'!$B$4</v>
      </c>
      <c r="E29" s="4" t="str">
        <f>IFERROR(VLOOKUP(D29,PEOPLE!$H$4:$I$1000,2,0),"")</f>
        <v/>
      </c>
      <c r="H29" s="4" t="str">
        <f>IFERROR(VLOOKUP(G29,PEOPLE!$H$4:$I$1000,2,0),"")</f>
        <v/>
      </c>
      <c r="R29" s="38" t="s">
        <v>868</v>
      </c>
    </row>
    <row r="30" spans="3:18" x14ac:dyDescent="0.25">
      <c r="C30" s="7" t="str">
        <f ca="1">CELL("address", INDEX(ppl!B:B, MATCH(B30, ppl!B:B, 0)))</f>
        <v>'[DEBS_Data_Template_(Protected).xlsx]ppl'!$B$4</v>
      </c>
      <c r="E30" s="4" t="str">
        <f>IFERROR(VLOOKUP(D30,PEOPLE!$H$4:$I$1000,2,0),"")</f>
        <v/>
      </c>
      <c r="H30" s="4" t="str">
        <f>IFERROR(VLOOKUP(G30,PEOPLE!$H$4:$I$1000,2,0),"")</f>
        <v/>
      </c>
      <c r="R30" s="39" t="s">
        <v>869</v>
      </c>
    </row>
    <row r="31" spans="3:18" x14ac:dyDescent="0.25">
      <c r="C31" s="7" t="str">
        <f ca="1">CELL("address", INDEX(ppl!B:B, MATCH(B31, ppl!B:B, 0)))</f>
        <v>'[DEBS_Data_Template_(Protected).xlsx]ppl'!$B$4</v>
      </c>
      <c r="E31" s="4" t="str">
        <f>IFERROR(VLOOKUP(D31,PEOPLE!$H$4:$I$1000,2,0),"")</f>
        <v/>
      </c>
      <c r="H31" s="4" t="str">
        <f>IFERROR(VLOOKUP(G31,PEOPLE!$H$4:$I$1000,2,0),"")</f>
        <v/>
      </c>
      <c r="R31" s="38" t="s">
        <v>870</v>
      </c>
    </row>
    <row r="32" spans="3:18" x14ac:dyDescent="0.25">
      <c r="C32" s="7" t="str">
        <f ca="1">CELL("address", INDEX(ppl!B:B, MATCH(B32, ppl!B:B, 0)))</f>
        <v>'[DEBS_Data_Template_(Protected).xlsx]ppl'!$B$4</v>
      </c>
      <c r="E32" s="4" t="str">
        <f>IFERROR(VLOOKUP(D32,PEOPLE!$H$4:$I$1000,2,0),"")</f>
        <v/>
      </c>
      <c r="H32" s="4" t="str">
        <f>IFERROR(VLOOKUP(G32,PEOPLE!$H$4:$I$1000,2,0),"")</f>
        <v/>
      </c>
      <c r="R32" s="38" t="s">
        <v>871</v>
      </c>
    </row>
    <row r="33" spans="3:18" x14ac:dyDescent="0.25">
      <c r="C33" s="7" t="str">
        <f ca="1">CELL("address", INDEX(ppl!B:B, MATCH(B33, ppl!B:B, 0)))</f>
        <v>'[DEBS_Data_Template_(Protected).xlsx]ppl'!$B$4</v>
      </c>
      <c r="E33" s="4" t="str">
        <f>IFERROR(VLOOKUP(D33,PEOPLE!$H$4:$I$1000,2,0),"")</f>
        <v/>
      </c>
      <c r="H33" s="4" t="str">
        <f>IFERROR(VLOOKUP(G33,PEOPLE!$H$4:$I$1000,2,0),"")</f>
        <v/>
      </c>
      <c r="R33" s="38" t="s">
        <v>872</v>
      </c>
    </row>
    <row r="34" spans="3:18" x14ac:dyDescent="0.25">
      <c r="C34" s="7" t="str">
        <f ca="1">CELL("address", INDEX(ppl!B:B, MATCH(B34, ppl!B:B, 0)))</f>
        <v>'[DEBS_Data_Template_(Protected).xlsx]ppl'!$B$4</v>
      </c>
      <c r="E34" s="4" t="str">
        <f>IFERROR(VLOOKUP(D34,PEOPLE!$H$4:$I$1000,2,0),"")</f>
        <v/>
      </c>
      <c r="H34" s="4" t="str">
        <f>IFERROR(VLOOKUP(G34,PEOPLE!$H$4:$I$1000,2,0),"")</f>
        <v/>
      </c>
      <c r="R34" s="3" t="s">
        <v>873</v>
      </c>
    </row>
    <row r="35" spans="3:18" x14ac:dyDescent="0.25">
      <c r="C35" s="7" t="str">
        <f ca="1">CELL("address", INDEX(ppl!B:B, MATCH(B35, ppl!B:B, 0)))</f>
        <v>'[DEBS_Data_Template_(Protected).xlsx]ppl'!$B$4</v>
      </c>
      <c r="E35" s="4" t="str">
        <f>IFERROR(VLOOKUP(D35,PEOPLE!$H$4:$I$1000,2,0),"")</f>
        <v/>
      </c>
      <c r="H35" s="4" t="str">
        <f>IFERROR(VLOOKUP(G35,PEOPLE!$H$4:$I$1000,2,0),"")</f>
        <v/>
      </c>
      <c r="R35" s="3" t="s">
        <v>874</v>
      </c>
    </row>
    <row r="36" spans="3:18" x14ac:dyDescent="0.25">
      <c r="C36" s="7" t="str">
        <f ca="1">CELL("address", INDEX(ppl!B:B, MATCH(B36, ppl!B:B, 0)))</f>
        <v>'[DEBS_Data_Template_(Protected).xlsx]ppl'!$B$4</v>
      </c>
      <c r="E36" s="4" t="str">
        <f>IFERROR(VLOOKUP(D36,PEOPLE!$H$4:$I$1000,2,0),"")</f>
        <v/>
      </c>
      <c r="H36" s="4" t="str">
        <f>IFERROR(VLOOKUP(G36,PEOPLE!$H$4:$I$1000,2,0),"")</f>
        <v/>
      </c>
      <c r="R36" s="3" t="s">
        <v>875</v>
      </c>
    </row>
    <row r="37" spans="3:18" x14ac:dyDescent="0.25">
      <c r="C37" s="7" t="str">
        <f ca="1">CELL("address", INDEX(ppl!B:B, MATCH(B37, ppl!B:B, 0)))</f>
        <v>'[DEBS_Data_Template_(Protected).xlsx]ppl'!$B$4</v>
      </c>
      <c r="E37" s="4" t="str">
        <f>IFERROR(VLOOKUP(D37,PEOPLE!$H$4:$I$1000,2,0),"")</f>
        <v/>
      </c>
      <c r="H37" s="4" t="str">
        <f>IFERROR(VLOOKUP(G37,PEOPLE!$H$4:$I$1000,2,0),"")</f>
        <v/>
      </c>
      <c r="R37" s="3" t="s">
        <v>876</v>
      </c>
    </row>
    <row r="38" spans="3:18" x14ac:dyDescent="0.25">
      <c r="C38" s="7" t="str">
        <f ca="1">CELL("address", INDEX(ppl!B:B, MATCH(B38, ppl!B:B, 0)))</f>
        <v>'[DEBS_Data_Template_(Protected).xlsx]ppl'!$B$4</v>
      </c>
      <c r="E38" s="4" t="str">
        <f>IFERROR(VLOOKUP(D38,PEOPLE!$H$4:$I$1000,2,0),"")</f>
        <v/>
      </c>
      <c r="H38" s="4" t="str">
        <f>IFERROR(VLOOKUP(G38,PEOPLE!$H$4:$I$1000,2,0),"")</f>
        <v/>
      </c>
      <c r="R38" s="3" t="s">
        <v>877</v>
      </c>
    </row>
    <row r="39" spans="3:18" x14ac:dyDescent="0.25">
      <c r="C39" s="7" t="str">
        <f ca="1">CELL("address", INDEX(ppl!B:B, MATCH(B39, ppl!B:B, 0)))</f>
        <v>'[DEBS_Data_Template_(Protected).xlsx]ppl'!$B$4</v>
      </c>
      <c r="E39" s="4" t="str">
        <f>IFERROR(VLOOKUP(D39,PEOPLE!$H$4:$I$1000,2,0),"")</f>
        <v/>
      </c>
      <c r="H39" s="4" t="str">
        <f>IFERROR(VLOOKUP(G39,PEOPLE!$H$4:$I$1000,2,0),"")</f>
        <v/>
      </c>
      <c r="R39" s="3" t="s">
        <v>878</v>
      </c>
    </row>
    <row r="40" spans="3:18" x14ac:dyDescent="0.25">
      <c r="C40" s="7" t="str">
        <f ca="1">CELL("address", INDEX(ppl!B:B, MATCH(B40, ppl!B:B, 0)))</f>
        <v>'[DEBS_Data_Template_(Protected).xlsx]ppl'!$B$4</v>
      </c>
      <c r="E40" s="4" t="str">
        <f>IFERROR(VLOOKUP(D40,PEOPLE!$H$4:$I$1000,2,0),"")</f>
        <v/>
      </c>
      <c r="H40" s="4" t="str">
        <f>IFERROR(VLOOKUP(G40,PEOPLE!$H$4:$I$1000,2,0),"")</f>
        <v/>
      </c>
      <c r="R40" s="38" t="s">
        <v>879</v>
      </c>
    </row>
    <row r="41" spans="3:18" x14ac:dyDescent="0.25">
      <c r="C41" s="7" t="str">
        <f ca="1">CELL("address", INDEX(ppl!B:B, MATCH(B41, ppl!B:B, 0)))</f>
        <v>'[DEBS_Data_Template_(Protected).xlsx]ppl'!$B$4</v>
      </c>
      <c r="E41" s="4" t="str">
        <f>IFERROR(VLOOKUP(D41,PEOPLE!$H$4:$I$1000,2,0),"")</f>
        <v/>
      </c>
      <c r="H41" s="4" t="str">
        <f>IFERROR(VLOOKUP(G41,PEOPLE!$H$4:$I$1000,2,0),"")</f>
        <v/>
      </c>
      <c r="R41" s="38" t="s">
        <v>880</v>
      </c>
    </row>
    <row r="42" spans="3:18" x14ac:dyDescent="0.25">
      <c r="C42" s="7" t="str">
        <f ca="1">CELL("address", INDEX(ppl!B:B, MATCH(B42, ppl!B:B, 0)))</f>
        <v>'[DEBS_Data_Template_(Protected).xlsx]ppl'!$B$4</v>
      </c>
      <c r="E42" s="4" t="str">
        <f>IFERROR(VLOOKUP(D42,PEOPLE!$H$4:$I$1000,2,0),"")</f>
        <v/>
      </c>
      <c r="H42" s="4" t="str">
        <f>IFERROR(VLOOKUP(G42,PEOPLE!$H$4:$I$1000,2,0),"")</f>
        <v/>
      </c>
      <c r="R42" s="38" t="s">
        <v>125</v>
      </c>
    </row>
    <row r="43" spans="3:18" x14ac:dyDescent="0.25">
      <c r="C43" s="7" t="str">
        <f ca="1">CELL("address", INDEX(ppl!B:B, MATCH(B43, ppl!B:B, 0)))</f>
        <v>'[DEBS_Data_Template_(Protected).xlsx]ppl'!$B$4</v>
      </c>
      <c r="E43" s="4" t="str">
        <f>IFERROR(VLOOKUP(D43,PEOPLE!$H$4:$I$1000,2,0),"")</f>
        <v/>
      </c>
      <c r="H43" s="4" t="str">
        <f>IFERROR(VLOOKUP(G43,PEOPLE!$H$4:$I$1000,2,0),"")</f>
        <v/>
      </c>
    </row>
    <row r="44" spans="3:18" x14ac:dyDescent="0.25">
      <c r="C44" s="7" t="str">
        <f ca="1">CELL("address", INDEX(ppl!B:B, MATCH(B44, ppl!B:B, 0)))</f>
        <v>'[DEBS_Data_Template_(Protected).xlsx]ppl'!$B$4</v>
      </c>
      <c r="E44" s="4" t="str">
        <f>IFERROR(VLOOKUP(D44,PEOPLE!$H$4:$I$1000,2,0),"")</f>
        <v/>
      </c>
      <c r="H44" s="4" t="str">
        <f>IFERROR(VLOOKUP(G44,PEOPLE!$H$4:$I$1000,2,0),"")</f>
        <v/>
      </c>
    </row>
    <row r="45" spans="3:18" x14ac:dyDescent="0.25">
      <c r="C45" s="7" t="str">
        <f ca="1">CELL("address", INDEX(ppl!B:B, MATCH(B45, ppl!B:B, 0)))</f>
        <v>'[DEBS_Data_Template_(Protected).xlsx]ppl'!$B$4</v>
      </c>
      <c r="E45" s="4" t="str">
        <f>IFERROR(VLOOKUP(D45,PEOPLE!$H$4:$I$1000,2,0),"")</f>
        <v/>
      </c>
      <c r="H45" s="4" t="str">
        <f>IFERROR(VLOOKUP(G45,PEOPLE!$H$4:$I$1000,2,0),"")</f>
        <v/>
      </c>
    </row>
    <row r="46" spans="3:18" x14ac:dyDescent="0.25">
      <c r="C46" s="7" t="str">
        <f ca="1">CELL("address", INDEX(ppl!B:B, MATCH(B46, ppl!B:B, 0)))</f>
        <v>'[DEBS_Data_Template_(Protected).xlsx]ppl'!$B$4</v>
      </c>
      <c r="E46" s="4" t="str">
        <f>IFERROR(VLOOKUP(D46,PEOPLE!$H$4:$I$1000,2,0),"")</f>
        <v/>
      </c>
      <c r="H46" s="4" t="str">
        <f>IFERROR(VLOOKUP(G46,PEOPLE!$H$4:$I$1000,2,0),"")</f>
        <v/>
      </c>
    </row>
    <row r="47" spans="3:18" x14ac:dyDescent="0.25">
      <c r="C47" s="7" t="str">
        <f ca="1">CELL("address", INDEX(ppl!B:B, MATCH(B47, ppl!B:B, 0)))</f>
        <v>'[DEBS_Data_Template_(Protected).xlsx]ppl'!$B$4</v>
      </c>
      <c r="E47" s="4" t="str">
        <f>IFERROR(VLOOKUP(D47,PEOPLE!$H$4:$I$1000,2,0),"")</f>
        <v/>
      </c>
      <c r="H47" s="4" t="str">
        <f>IFERROR(VLOOKUP(G47,PEOPLE!$H$4:$I$1000,2,0),"")</f>
        <v/>
      </c>
    </row>
    <row r="48" spans="3:18" x14ac:dyDescent="0.25">
      <c r="C48" s="7" t="str">
        <f ca="1">CELL("address", INDEX(ppl!B:B, MATCH(B48, ppl!B:B, 0)))</f>
        <v>'[DEBS_Data_Template_(Protected).xlsx]ppl'!$B$4</v>
      </c>
      <c r="E48" s="4" t="str">
        <f>IFERROR(VLOOKUP(D48,PEOPLE!$H$4:$I$1000,2,0),"")</f>
        <v/>
      </c>
      <c r="H48" s="4" t="str">
        <f>IFERROR(VLOOKUP(G48,PEOPLE!$H$4:$I$1000,2,0),"")</f>
        <v/>
      </c>
    </row>
    <row r="49" spans="3:8" x14ac:dyDescent="0.25">
      <c r="C49" s="7" t="str">
        <f ca="1">CELL("address", INDEX(ppl!B:B, MATCH(B49, ppl!B:B, 0)))</f>
        <v>'[DEBS_Data_Template_(Protected).xlsx]ppl'!$B$4</v>
      </c>
      <c r="E49" s="4" t="str">
        <f>IFERROR(VLOOKUP(D49,PEOPLE!$H$4:$I$1000,2,0),"")</f>
        <v/>
      </c>
      <c r="H49" s="4" t="str">
        <f>IFERROR(VLOOKUP(G49,PEOPLE!$H$4:$I$1000,2,0),"")</f>
        <v/>
      </c>
    </row>
    <row r="50" spans="3:8" x14ac:dyDescent="0.25">
      <c r="C50" s="7" t="str">
        <f ca="1">CELL("address", INDEX(ppl!B:B, MATCH(B50, ppl!B:B, 0)))</f>
        <v>'[DEBS_Data_Template_(Protected).xlsx]ppl'!$B$4</v>
      </c>
      <c r="E50" s="4" t="str">
        <f>IFERROR(VLOOKUP(D50,PEOPLE!$H$4:$I$1000,2,0),"")</f>
        <v/>
      </c>
      <c r="H50" s="4" t="str">
        <f>IFERROR(VLOOKUP(G50,PEOPLE!$H$4:$I$1000,2,0),"")</f>
        <v/>
      </c>
    </row>
    <row r="51" spans="3:8" x14ac:dyDescent="0.25">
      <c r="C51" s="7" t="str">
        <f ca="1">CELL("address", INDEX(ppl!B:B, MATCH(B51, ppl!B:B, 0)))</f>
        <v>'[DEBS_Data_Template_(Protected).xlsx]ppl'!$B$4</v>
      </c>
      <c r="E51" s="4" t="str">
        <f>IFERROR(VLOOKUP(D51,PEOPLE!$H$4:$I$1000,2,0),"")</f>
        <v/>
      </c>
      <c r="H51" s="4" t="str">
        <f>IFERROR(VLOOKUP(G51,PEOPLE!$H$4:$I$1000,2,0),"")</f>
        <v/>
      </c>
    </row>
    <row r="52" spans="3:8" x14ac:dyDescent="0.25">
      <c r="C52" s="7" t="str">
        <f ca="1">CELL("address", INDEX(ppl!B:B, MATCH(B52, ppl!B:B, 0)))</f>
        <v>'[DEBS_Data_Template_(Protected).xlsx]ppl'!$B$4</v>
      </c>
      <c r="E52" s="4" t="str">
        <f>IFERROR(VLOOKUP(D52,PEOPLE!$H$4:$I$1000,2,0),"")</f>
        <v/>
      </c>
      <c r="H52" s="4" t="str">
        <f>IFERROR(VLOOKUP(G52,PEOPLE!$H$4:$I$1000,2,0),"")</f>
        <v/>
      </c>
    </row>
    <row r="53" spans="3:8" x14ac:dyDescent="0.25">
      <c r="C53" s="7" t="str">
        <f ca="1">CELL("address", INDEX(ppl!B:B, MATCH(B53, ppl!B:B, 0)))</f>
        <v>'[DEBS_Data_Template_(Protected).xlsx]ppl'!$B$4</v>
      </c>
      <c r="E53" s="4" t="str">
        <f>IFERROR(VLOOKUP(D53,PEOPLE!$H$4:$I$1000,2,0),"")</f>
        <v/>
      </c>
      <c r="H53" s="4" t="str">
        <f>IFERROR(VLOOKUP(G53,PEOPLE!$H$4:$I$1000,2,0),"")</f>
        <v/>
      </c>
    </row>
    <row r="54" spans="3:8" x14ac:dyDescent="0.25">
      <c r="C54" s="7" t="str">
        <f ca="1">CELL("address", INDEX(ppl!B:B, MATCH(B54, ppl!B:B, 0)))</f>
        <v>'[DEBS_Data_Template_(Protected).xlsx]ppl'!$B$4</v>
      </c>
      <c r="E54" s="4" t="str">
        <f>IFERROR(VLOOKUP(D54,PEOPLE!$H$4:$I$1000,2,0),"")</f>
        <v/>
      </c>
      <c r="H54" s="4" t="str">
        <f>IFERROR(VLOOKUP(G54,PEOPLE!$H$4:$I$1000,2,0),"")</f>
        <v/>
      </c>
    </row>
    <row r="55" spans="3:8" x14ac:dyDescent="0.25">
      <c r="C55" s="7" t="str">
        <f ca="1">CELL("address", INDEX(ppl!B:B, MATCH(B55, ppl!B:B, 0)))</f>
        <v>'[DEBS_Data_Template_(Protected).xlsx]ppl'!$B$4</v>
      </c>
      <c r="E55" s="4" t="str">
        <f>IFERROR(VLOOKUP(D55,PEOPLE!$H$4:$I$1000,2,0),"")</f>
        <v/>
      </c>
      <c r="H55" s="4" t="str">
        <f>IFERROR(VLOOKUP(G55,PEOPLE!$H$4:$I$1000,2,0),"")</f>
        <v/>
      </c>
    </row>
    <row r="56" spans="3:8" x14ac:dyDescent="0.25">
      <c r="C56" s="7" t="str">
        <f ca="1">CELL("address", INDEX(ppl!B:B, MATCH(B56, ppl!B:B, 0)))</f>
        <v>'[DEBS_Data_Template_(Protected).xlsx]ppl'!$B$4</v>
      </c>
      <c r="E56" s="4" t="str">
        <f>IFERROR(VLOOKUP(D56,PEOPLE!$H$4:$I$1000,2,0),"")</f>
        <v/>
      </c>
      <c r="H56" s="4" t="str">
        <f>IFERROR(VLOOKUP(G56,PEOPLE!$H$4:$I$1000,2,0),"")</f>
        <v/>
      </c>
    </row>
    <row r="57" spans="3:8" x14ac:dyDescent="0.25">
      <c r="C57" s="7" t="str">
        <f ca="1">CELL("address", INDEX(ppl!B:B, MATCH(B57, ppl!B:B, 0)))</f>
        <v>'[DEBS_Data_Template_(Protected).xlsx]ppl'!$B$4</v>
      </c>
      <c r="E57" s="4" t="str">
        <f>IFERROR(VLOOKUP(D57,PEOPLE!$H$4:$I$1000,2,0),"")</f>
        <v/>
      </c>
      <c r="H57" s="4" t="str">
        <f>IFERROR(VLOOKUP(G57,PEOPLE!$H$4:$I$1000,2,0),"")</f>
        <v/>
      </c>
    </row>
    <row r="58" spans="3:8" x14ac:dyDescent="0.25">
      <c r="C58" s="7" t="str">
        <f ca="1">CELL("address", INDEX(ppl!B:B, MATCH(B58, ppl!B:B, 0)))</f>
        <v>'[DEBS_Data_Template_(Protected).xlsx]ppl'!$B$4</v>
      </c>
      <c r="E58" s="4" t="str">
        <f>IFERROR(VLOOKUP(D58,PEOPLE!$H$4:$I$1000,2,0),"")</f>
        <v/>
      </c>
      <c r="H58" s="4" t="str">
        <f>IFERROR(VLOOKUP(G58,PEOPLE!$H$4:$I$1000,2,0),"")</f>
        <v/>
      </c>
    </row>
    <row r="59" spans="3:8" x14ac:dyDescent="0.25">
      <c r="C59" s="7" t="str">
        <f ca="1">CELL("address", INDEX(ppl!B:B, MATCH(B59, ppl!B:B, 0)))</f>
        <v>'[DEBS_Data_Template_(Protected).xlsx]ppl'!$B$4</v>
      </c>
      <c r="E59" s="4" t="str">
        <f>IFERROR(VLOOKUP(D59,PEOPLE!$H$4:$I$1000,2,0),"")</f>
        <v/>
      </c>
      <c r="H59" s="4" t="str">
        <f>IFERROR(VLOOKUP(G59,PEOPLE!$H$4:$I$1000,2,0),"")</f>
        <v/>
      </c>
    </row>
    <row r="60" spans="3:8" x14ac:dyDescent="0.25">
      <c r="C60" s="7" t="str">
        <f ca="1">CELL("address", INDEX(ppl!B:B, MATCH(B60, ppl!B:B, 0)))</f>
        <v>'[DEBS_Data_Template_(Protected).xlsx]ppl'!$B$4</v>
      </c>
      <c r="E60" s="4" t="str">
        <f>IFERROR(VLOOKUP(D60,PEOPLE!$H$4:$I$1000,2,0),"")</f>
        <v/>
      </c>
      <c r="H60" s="4" t="str">
        <f>IFERROR(VLOOKUP(G60,PEOPLE!$H$4:$I$1000,2,0),"")</f>
        <v/>
      </c>
    </row>
    <row r="61" spans="3:8" x14ac:dyDescent="0.25">
      <c r="C61" s="7" t="str">
        <f ca="1">CELL("address", INDEX(ppl!B:B, MATCH(B61, ppl!B:B, 0)))</f>
        <v>'[DEBS_Data_Template_(Protected).xlsx]ppl'!$B$4</v>
      </c>
      <c r="E61" s="4" t="str">
        <f>IFERROR(VLOOKUP(D61,PEOPLE!$H$4:$I$1000,2,0),"")</f>
        <v/>
      </c>
      <c r="H61" s="4" t="str">
        <f>IFERROR(VLOOKUP(G61,PEOPLE!$H$4:$I$1000,2,0),"")</f>
        <v/>
      </c>
    </row>
    <row r="62" spans="3:8" x14ac:dyDescent="0.25">
      <c r="C62" s="7" t="str">
        <f ca="1">CELL("address", INDEX(ppl!B:B, MATCH(B62, ppl!B:B, 0)))</f>
        <v>'[DEBS_Data_Template_(Protected).xlsx]ppl'!$B$4</v>
      </c>
      <c r="E62" s="4" t="str">
        <f>IFERROR(VLOOKUP(D62,PEOPLE!$H$4:$I$1000,2,0),"")</f>
        <v/>
      </c>
      <c r="H62" s="4" t="str">
        <f>IFERROR(VLOOKUP(G62,PEOPLE!$H$4:$I$1000,2,0),"")</f>
        <v/>
      </c>
    </row>
    <row r="63" spans="3:8" x14ac:dyDescent="0.25">
      <c r="C63" s="7" t="str">
        <f ca="1">CELL("address", INDEX(ppl!B:B, MATCH(B63, ppl!B:B, 0)))</f>
        <v>'[DEBS_Data_Template_(Protected).xlsx]ppl'!$B$4</v>
      </c>
      <c r="E63" s="4" t="str">
        <f>IFERROR(VLOOKUP(D63,PEOPLE!$H$4:$I$1000,2,0),"")</f>
        <v/>
      </c>
      <c r="H63" s="4" t="str">
        <f>IFERROR(VLOOKUP(G63,PEOPLE!$H$4:$I$1000,2,0),"")</f>
        <v/>
      </c>
    </row>
    <row r="64" spans="3:8" x14ac:dyDescent="0.25">
      <c r="C64" s="7" t="str">
        <f ca="1">CELL("address", INDEX(ppl!B:B, MATCH(B64, ppl!B:B, 0)))</f>
        <v>'[DEBS_Data_Template_(Protected).xlsx]ppl'!$B$4</v>
      </c>
      <c r="E64" s="4" t="str">
        <f>IFERROR(VLOOKUP(D64,PEOPLE!$H$4:$I$1000,2,0),"")</f>
        <v/>
      </c>
      <c r="H64" s="4" t="str">
        <f>IFERROR(VLOOKUP(G64,PEOPLE!$H$4:$I$1000,2,0),"")</f>
        <v/>
      </c>
    </row>
    <row r="65" spans="3:8" x14ac:dyDescent="0.25">
      <c r="C65" s="7" t="str">
        <f ca="1">CELL("address", INDEX(ppl!B:B, MATCH(B65, ppl!B:B, 0)))</f>
        <v>'[DEBS_Data_Template_(Protected).xlsx]ppl'!$B$4</v>
      </c>
      <c r="E65" s="4" t="str">
        <f>IFERROR(VLOOKUP(D65,PEOPLE!$H$4:$I$1000,2,0),"")</f>
        <v/>
      </c>
      <c r="H65" s="4" t="str">
        <f>IFERROR(VLOOKUP(G65,PEOPLE!$H$4:$I$1000,2,0),"")</f>
        <v/>
      </c>
    </row>
    <row r="66" spans="3:8" x14ac:dyDescent="0.25">
      <c r="C66" s="7" t="str">
        <f ca="1">CELL("address", INDEX(ppl!B:B, MATCH(B66, ppl!B:B, 0)))</f>
        <v>'[DEBS_Data_Template_(Protected).xlsx]ppl'!$B$4</v>
      </c>
      <c r="E66" s="4" t="str">
        <f>IFERROR(VLOOKUP(D66,PEOPLE!$H$4:$I$1000,2,0),"")</f>
        <v/>
      </c>
      <c r="H66" s="4" t="str">
        <f>IFERROR(VLOOKUP(G66,PEOPLE!$H$4:$I$1000,2,0),"")</f>
        <v/>
      </c>
    </row>
    <row r="67" spans="3:8" x14ac:dyDescent="0.25">
      <c r="C67" s="7" t="str">
        <f ca="1">CELL("address", INDEX(ppl!B:B, MATCH(B67, ppl!B:B, 0)))</f>
        <v>'[DEBS_Data_Template_(Protected).xlsx]ppl'!$B$4</v>
      </c>
      <c r="E67" s="4" t="str">
        <f>IFERROR(VLOOKUP(D67,PEOPLE!$H$4:$I$1000,2,0),"")</f>
        <v/>
      </c>
      <c r="H67" s="4" t="str">
        <f>IFERROR(VLOOKUP(G67,PEOPLE!$H$4:$I$1000,2,0),"")</f>
        <v/>
      </c>
    </row>
    <row r="68" spans="3:8" x14ac:dyDescent="0.25">
      <c r="C68" s="7" t="str">
        <f ca="1">CELL("address", INDEX(ppl!B:B, MATCH(B68, ppl!B:B, 0)))</f>
        <v>'[DEBS_Data_Template_(Protected).xlsx]ppl'!$B$4</v>
      </c>
      <c r="E68" s="4" t="str">
        <f>IFERROR(VLOOKUP(D68,PEOPLE!$H$4:$I$1000,2,0),"")</f>
        <v/>
      </c>
      <c r="H68" s="4" t="str">
        <f>IFERROR(VLOOKUP(G68,PEOPLE!$H$4:$I$1000,2,0),"")</f>
        <v/>
      </c>
    </row>
    <row r="69" spans="3:8" x14ac:dyDescent="0.25">
      <c r="C69" s="7" t="str">
        <f ca="1">CELL("address", INDEX(ppl!B:B, MATCH(B69, ppl!B:B, 0)))</f>
        <v>'[DEBS_Data_Template_(Protected).xlsx]ppl'!$B$4</v>
      </c>
      <c r="E69" s="4" t="str">
        <f>IFERROR(VLOOKUP(D69,PEOPLE!$H$4:$I$1000,2,0),"")</f>
        <v/>
      </c>
      <c r="H69" s="4" t="str">
        <f>IFERROR(VLOOKUP(G69,PEOPLE!$H$4:$I$1000,2,0),"")</f>
        <v/>
      </c>
    </row>
    <row r="70" spans="3:8" x14ac:dyDescent="0.25">
      <c r="C70" s="7" t="str">
        <f ca="1">CELL("address", INDEX(ppl!B:B, MATCH(B70, ppl!B:B, 0)))</f>
        <v>'[DEBS_Data_Template_(Protected).xlsx]ppl'!$B$4</v>
      </c>
      <c r="E70" s="4" t="str">
        <f>IFERROR(VLOOKUP(D70,PEOPLE!$H$4:$I$1000,2,0),"")</f>
        <v/>
      </c>
      <c r="H70" s="4" t="str">
        <f>IFERROR(VLOOKUP(G70,PEOPLE!$H$4:$I$1000,2,0),"")</f>
        <v/>
      </c>
    </row>
    <row r="71" spans="3:8" x14ac:dyDescent="0.25">
      <c r="C71" s="7" t="str">
        <f ca="1">CELL("address", INDEX(ppl!B:B, MATCH(B71, ppl!B:B, 0)))</f>
        <v>'[DEBS_Data_Template_(Protected).xlsx]ppl'!$B$4</v>
      </c>
      <c r="E71" s="4" t="str">
        <f>IFERROR(VLOOKUP(D71,PEOPLE!$H$4:$I$1000,2,0),"")</f>
        <v/>
      </c>
      <c r="H71" s="4" t="str">
        <f>IFERROR(VLOOKUP(G71,PEOPLE!$H$4:$I$1000,2,0),"")</f>
        <v/>
      </c>
    </row>
    <row r="72" spans="3:8" x14ac:dyDescent="0.25">
      <c r="C72" s="7" t="str">
        <f ca="1">CELL("address", INDEX(ppl!B:B, MATCH(B72, ppl!B:B, 0)))</f>
        <v>'[DEBS_Data_Template_(Protected).xlsx]ppl'!$B$4</v>
      </c>
      <c r="E72" s="4" t="str">
        <f>IFERROR(VLOOKUP(D72,PEOPLE!$H$4:$I$1000,2,0),"")</f>
        <v/>
      </c>
      <c r="H72" s="4" t="str">
        <f>IFERROR(VLOOKUP(G72,PEOPLE!$H$4:$I$1000,2,0),"")</f>
        <v/>
      </c>
    </row>
    <row r="73" spans="3:8" x14ac:dyDescent="0.25">
      <c r="C73" s="7" t="str">
        <f ca="1">CELL("address", INDEX(ppl!B:B, MATCH(B73, ppl!B:B, 0)))</f>
        <v>'[DEBS_Data_Template_(Protected).xlsx]ppl'!$B$4</v>
      </c>
      <c r="E73" s="4" t="str">
        <f>IFERROR(VLOOKUP(D73,PEOPLE!$H$4:$I$1000,2,0),"")</f>
        <v/>
      </c>
      <c r="H73" s="4" t="str">
        <f>IFERROR(VLOOKUP(G73,PEOPLE!$H$4:$I$1000,2,0),"")</f>
        <v/>
      </c>
    </row>
    <row r="74" spans="3:8" x14ac:dyDescent="0.25">
      <c r="C74" s="7" t="str">
        <f ca="1">CELL("address", INDEX(ppl!B:B, MATCH(B74, ppl!B:B, 0)))</f>
        <v>'[DEBS_Data_Template_(Protected).xlsx]ppl'!$B$4</v>
      </c>
      <c r="E74" s="4" t="str">
        <f>IFERROR(VLOOKUP(D74,PEOPLE!$H$4:$I$1000,2,0),"")</f>
        <v/>
      </c>
      <c r="H74" s="4" t="str">
        <f>IFERROR(VLOOKUP(G74,PEOPLE!$H$4:$I$1000,2,0),"")</f>
        <v/>
      </c>
    </row>
    <row r="75" spans="3:8" x14ac:dyDescent="0.25">
      <c r="C75" s="7" t="str">
        <f ca="1">CELL("address", INDEX(ppl!B:B, MATCH(B75, ppl!B:B, 0)))</f>
        <v>'[DEBS_Data_Template_(Protected).xlsx]ppl'!$B$4</v>
      </c>
      <c r="E75" s="4" t="str">
        <f>IFERROR(VLOOKUP(D75,PEOPLE!$H$4:$I$1000,2,0),"")</f>
        <v/>
      </c>
      <c r="H75" s="4" t="str">
        <f>IFERROR(VLOOKUP(G75,PEOPLE!$H$4:$I$1000,2,0),"")</f>
        <v/>
      </c>
    </row>
    <row r="76" spans="3:8" x14ac:dyDescent="0.25">
      <c r="C76" s="7" t="str">
        <f ca="1">CELL("address", INDEX(ppl!B:B, MATCH(B76, ppl!B:B, 0)))</f>
        <v>'[DEBS_Data_Template_(Protected).xlsx]ppl'!$B$4</v>
      </c>
      <c r="E76" s="4" t="str">
        <f>IFERROR(VLOOKUP(D76,PEOPLE!$H$4:$I$1000,2,0),"")</f>
        <v/>
      </c>
      <c r="H76" s="4" t="str">
        <f>IFERROR(VLOOKUP(G76,PEOPLE!$H$4:$I$1000,2,0),"")</f>
        <v/>
      </c>
    </row>
    <row r="77" spans="3:8" x14ac:dyDescent="0.25">
      <c r="C77" s="7" t="str">
        <f ca="1">CELL("address", INDEX(ppl!B:B, MATCH(B77, ppl!B:B, 0)))</f>
        <v>'[DEBS_Data_Template_(Protected).xlsx]ppl'!$B$4</v>
      </c>
      <c r="E77" s="4" t="str">
        <f>IFERROR(VLOOKUP(D77,PEOPLE!$H$4:$I$1000,2,0),"")</f>
        <v/>
      </c>
      <c r="H77" s="4" t="str">
        <f>IFERROR(VLOOKUP(G77,PEOPLE!$H$4:$I$1000,2,0),"")</f>
        <v/>
      </c>
    </row>
    <row r="78" spans="3:8" x14ac:dyDescent="0.25">
      <c r="C78" s="7" t="str">
        <f ca="1">CELL("address", INDEX(ppl!B:B, MATCH(B78, ppl!B:B, 0)))</f>
        <v>'[DEBS_Data_Template_(Protected).xlsx]ppl'!$B$4</v>
      </c>
      <c r="E78" s="4" t="str">
        <f>IFERROR(VLOOKUP(D78,PEOPLE!$H$4:$I$1000,2,0),"")</f>
        <v/>
      </c>
      <c r="H78" s="4" t="str">
        <f>IFERROR(VLOOKUP(G78,PEOPLE!$H$4:$I$1000,2,0),"")</f>
        <v/>
      </c>
    </row>
    <row r="79" spans="3:8" x14ac:dyDescent="0.25">
      <c r="C79" s="7" t="str">
        <f ca="1">CELL("address", INDEX(ppl!B:B, MATCH(B79, ppl!B:B, 0)))</f>
        <v>'[DEBS_Data_Template_(Protected).xlsx]ppl'!$B$4</v>
      </c>
      <c r="E79" s="4" t="str">
        <f>IFERROR(VLOOKUP(D79,PEOPLE!$H$4:$I$1000,2,0),"")</f>
        <v/>
      </c>
      <c r="H79" s="4" t="str">
        <f>IFERROR(VLOOKUP(G79,PEOPLE!$H$4:$I$1000,2,0),"")</f>
        <v/>
      </c>
    </row>
    <row r="80" spans="3:8" x14ac:dyDescent="0.25">
      <c r="C80" s="7" t="str">
        <f ca="1">CELL("address", INDEX(ppl!B:B, MATCH(B80, ppl!B:B, 0)))</f>
        <v>'[DEBS_Data_Template_(Protected).xlsx]ppl'!$B$4</v>
      </c>
      <c r="E80" s="4" t="str">
        <f>IFERROR(VLOOKUP(D80,PEOPLE!$H$4:$I$1000,2,0),"")</f>
        <v/>
      </c>
      <c r="H80" s="4" t="str">
        <f>IFERROR(VLOOKUP(G80,PEOPLE!$H$4:$I$1000,2,0),"")</f>
        <v/>
      </c>
    </row>
    <row r="81" spans="3:8" x14ac:dyDescent="0.25">
      <c r="C81" s="7" t="str">
        <f ca="1">CELL("address", INDEX(ppl!B:B, MATCH(B81, ppl!B:B, 0)))</f>
        <v>'[DEBS_Data_Template_(Protected).xlsx]ppl'!$B$4</v>
      </c>
      <c r="E81" s="4" t="str">
        <f>IFERROR(VLOOKUP(D81,PEOPLE!$H$4:$I$1000,2,0),"")</f>
        <v/>
      </c>
      <c r="H81" s="4" t="str">
        <f>IFERROR(VLOOKUP(G81,PEOPLE!$H$4:$I$1000,2,0),"")</f>
        <v/>
      </c>
    </row>
    <row r="82" spans="3:8" x14ac:dyDescent="0.25">
      <c r="C82" s="7" t="str">
        <f ca="1">CELL("address", INDEX(ppl!B:B, MATCH(B82, ppl!B:B, 0)))</f>
        <v>'[DEBS_Data_Template_(Protected).xlsx]ppl'!$B$4</v>
      </c>
      <c r="E82" s="4" t="str">
        <f>IFERROR(VLOOKUP(D82,PEOPLE!$H$4:$I$1000,2,0),"")</f>
        <v/>
      </c>
      <c r="H82" s="4" t="str">
        <f>IFERROR(VLOOKUP(G82,PEOPLE!$H$4:$I$1000,2,0),"")</f>
        <v/>
      </c>
    </row>
    <row r="83" spans="3:8" x14ac:dyDescent="0.25">
      <c r="C83" s="7" t="str">
        <f ca="1">CELL("address", INDEX(ppl!B:B, MATCH(B83, ppl!B:B, 0)))</f>
        <v>'[DEBS_Data_Template_(Protected).xlsx]ppl'!$B$4</v>
      </c>
      <c r="E83" s="4" t="str">
        <f>IFERROR(VLOOKUP(D83,PEOPLE!$H$4:$I$1000,2,0),"")</f>
        <v/>
      </c>
      <c r="H83" s="4" t="str">
        <f>IFERROR(VLOOKUP(G83,PEOPLE!$H$4:$I$1000,2,0),"")</f>
        <v/>
      </c>
    </row>
    <row r="84" spans="3:8" x14ac:dyDescent="0.25">
      <c r="C84" s="7" t="str">
        <f ca="1">CELL("address", INDEX(ppl!B:B, MATCH(B84, ppl!B:B, 0)))</f>
        <v>'[DEBS_Data_Template_(Protected).xlsx]ppl'!$B$4</v>
      </c>
      <c r="E84" s="4" t="str">
        <f>IFERROR(VLOOKUP(D84,PEOPLE!$H$4:$I$1000,2,0),"")</f>
        <v/>
      </c>
      <c r="H84" s="4" t="str">
        <f>IFERROR(VLOOKUP(G84,PEOPLE!$H$4:$I$1000,2,0),"")</f>
        <v/>
      </c>
    </row>
    <row r="85" spans="3:8" x14ac:dyDescent="0.25">
      <c r="C85" s="7" t="str">
        <f ca="1">CELL("address", INDEX(ppl!B:B, MATCH(B85, ppl!B:B, 0)))</f>
        <v>'[DEBS_Data_Template_(Protected).xlsx]ppl'!$B$4</v>
      </c>
      <c r="E85" s="4" t="str">
        <f>IFERROR(VLOOKUP(D85,PEOPLE!$H$4:$I$1000,2,0),"")</f>
        <v/>
      </c>
      <c r="H85" s="4" t="str">
        <f>IFERROR(VLOOKUP(G85,PEOPLE!$H$4:$I$1000,2,0),"")</f>
        <v/>
      </c>
    </row>
    <row r="86" spans="3:8" x14ac:dyDescent="0.25">
      <c r="C86" s="7" t="str">
        <f ca="1">CELL("address", INDEX(ppl!B:B, MATCH(B86, ppl!B:B, 0)))</f>
        <v>'[DEBS_Data_Template_(Protected).xlsx]ppl'!$B$4</v>
      </c>
      <c r="E86" s="4" t="str">
        <f>IFERROR(VLOOKUP(D86,PEOPLE!$H$4:$I$1000,2,0),"")</f>
        <v/>
      </c>
      <c r="H86" s="4" t="str">
        <f>IFERROR(VLOOKUP(G86,PEOPLE!$H$4:$I$1000,2,0),"")</f>
        <v/>
      </c>
    </row>
    <row r="87" spans="3:8" x14ac:dyDescent="0.25">
      <c r="C87" s="7" t="str">
        <f ca="1">CELL("address", INDEX(ppl!B:B, MATCH(B87, ppl!B:B, 0)))</f>
        <v>'[DEBS_Data_Template_(Protected).xlsx]ppl'!$B$4</v>
      </c>
      <c r="E87" s="4" t="str">
        <f>IFERROR(VLOOKUP(D87,PEOPLE!$H$4:$I$1000,2,0),"")</f>
        <v/>
      </c>
      <c r="H87" s="4" t="str">
        <f>IFERROR(VLOOKUP(G87,PEOPLE!$H$4:$I$1000,2,0),"")</f>
        <v/>
      </c>
    </row>
    <row r="88" spans="3:8" x14ac:dyDescent="0.25">
      <c r="C88" s="7" t="str">
        <f ca="1">CELL("address", INDEX(ppl!B:B, MATCH(B88, ppl!B:B, 0)))</f>
        <v>'[DEBS_Data_Template_(Protected).xlsx]ppl'!$B$4</v>
      </c>
      <c r="E88" s="4" t="str">
        <f>IFERROR(VLOOKUP(D88,PEOPLE!$H$4:$I$1000,2,0),"")</f>
        <v/>
      </c>
      <c r="H88" s="4" t="str">
        <f>IFERROR(VLOOKUP(G88,PEOPLE!$H$4:$I$1000,2,0),"")</f>
        <v/>
      </c>
    </row>
    <row r="89" spans="3:8" x14ac:dyDescent="0.25">
      <c r="C89" s="7" t="str">
        <f ca="1">CELL("address", INDEX(ppl!B:B, MATCH(B89, ppl!B:B, 0)))</f>
        <v>'[DEBS_Data_Template_(Protected).xlsx]ppl'!$B$4</v>
      </c>
      <c r="E89" s="4" t="str">
        <f>IFERROR(VLOOKUP(D89,PEOPLE!$H$4:$I$1000,2,0),"")</f>
        <v/>
      </c>
      <c r="H89" s="4" t="str">
        <f>IFERROR(VLOOKUP(G89,PEOPLE!$H$4:$I$1000,2,0),"")</f>
        <v/>
      </c>
    </row>
    <row r="90" spans="3:8" x14ac:dyDescent="0.25">
      <c r="C90" s="7" t="str">
        <f ca="1">CELL("address", INDEX(ppl!B:B, MATCH(B90, ppl!B:B, 0)))</f>
        <v>'[DEBS_Data_Template_(Protected).xlsx]ppl'!$B$4</v>
      </c>
      <c r="E90" s="4" t="str">
        <f>IFERROR(VLOOKUP(D90,PEOPLE!$H$4:$I$1000,2,0),"")</f>
        <v/>
      </c>
      <c r="H90" s="4" t="str">
        <f>IFERROR(VLOOKUP(G90,PEOPLE!$H$4:$I$1000,2,0),"")</f>
        <v/>
      </c>
    </row>
    <row r="91" spans="3:8" x14ac:dyDescent="0.25">
      <c r="C91" s="7" t="str">
        <f ca="1">CELL("address", INDEX(ppl!B:B, MATCH(B91, ppl!B:B, 0)))</f>
        <v>'[DEBS_Data_Template_(Protected).xlsx]ppl'!$B$4</v>
      </c>
      <c r="E91" s="4" t="str">
        <f>IFERROR(VLOOKUP(D91,PEOPLE!$H$4:$I$1000,2,0),"")</f>
        <v/>
      </c>
      <c r="H91" s="4" t="str">
        <f>IFERROR(VLOOKUP(G91,PEOPLE!$H$4:$I$1000,2,0),"")</f>
        <v/>
      </c>
    </row>
    <row r="92" spans="3:8" x14ac:dyDescent="0.25">
      <c r="C92" s="7" t="str">
        <f ca="1">CELL("address", INDEX(ppl!B:B, MATCH(B92, ppl!B:B, 0)))</f>
        <v>'[DEBS_Data_Template_(Protected).xlsx]ppl'!$B$4</v>
      </c>
      <c r="E92" s="4" t="str">
        <f>IFERROR(VLOOKUP(D92,PEOPLE!$H$4:$I$1000,2,0),"")</f>
        <v/>
      </c>
      <c r="H92" s="4" t="str">
        <f>IFERROR(VLOOKUP(G92,PEOPLE!$H$4:$I$1000,2,0),"")</f>
        <v/>
      </c>
    </row>
    <row r="93" spans="3:8" x14ac:dyDescent="0.25">
      <c r="C93" s="7" t="str">
        <f ca="1">CELL("address", INDEX(ppl!B:B, MATCH(B93, ppl!B:B, 0)))</f>
        <v>'[DEBS_Data_Template_(Protected).xlsx]ppl'!$B$4</v>
      </c>
      <c r="E93" s="4" t="str">
        <f>IFERROR(VLOOKUP(D93,PEOPLE!$H$4:$I$1000,2,0),"")</f>
        <v/>
      </c>
      <c r="H93" s="4" t="str">
        <f>IFERROR(VLOOKUP(G93,PEOPLE!$H$4:$I$1000,2,0),"")</f>
        <v/>
      </c>
    </row>
    <row r="94" spans="3:8" x14ac:dyDescent="0.25">
      <c r="C94" s="7" t="str">
        <f ca="1">CELL("address", INDEX(ppl!B:B, MATCH(B94, ppl!B:B, 0)))</f>
        <v>'[DEBS_Data_Template_(Protected).xlsx]ppl'!$B$4</v>
      </c>
      <c r="E94" s="4" t="str">
        <f>IFERROR(VLOOKUP(D94,PEOPLE!$H$4:$I$1000,2,0),"")</f>
        <v/>
      </c>
      <c r="H94" s="4" t="str">
        <f>IFERROR(VLOOKUP(G94,PEOPLE!$H$4:$I$1000,2,0),"")</f>
        <v/>
      </c>
    </row>
    <row r="95" spans="3:8" x14ac:dyDescent="0.25">
      <c r="C95" s="7" t="str">
        <f ca="1">CELL("address", INDEX(ppl!B:B, MATCH(B95, ppl!B:B, 0)))</f>
        <v>'[DEBS_Data_Template_(Protected).xlsx]ppl'!$B$4</v>
      </c>
      <c r="E95" s="4" t="str">
        <f>IFERROR(VLOOKUP(D95,PEOPLE!$H$4:$I$1000,2,0),"")</f>
        <v/>
      </c>
      <c r="H95" s="4" t="str">
        <f>IFERROR(VLOOKUP(G95,PEOPLE!$H$4:$I$1000,2,0),"")</f>
        <v/>
      </c>
    </row>
    <row r="96" spans="3:8" x14ac:dyDescent="0.25">
      <c r="C96" s="7" t="str">
        <f ca="1">CELL("address", INDEX(ppl!B:B, MATCH(B96, ppl!B:B, 0)))</f>
        <v>'[DEBS_Data_Template_(Protected).xlsx]ppl'!$B$4</v>
      </c>
      <c r="E96" s="4" t="str">
        <f>IFERROR(VLOOKUP(D96,PEOPLE!$H$4:$I$1000,2,0),"")</f>
        <v/>
      </c>
      <c r="H96" s="4" t="str">
        <f>IFERROR(VLOOKUP(G96,PEOPLE!$H$4:$I$1000,2,0),"")</f>
        <v/>
      </c>
    </row>
    <row r="97" spans="3:8" x14ac:dyDescent="0.25">
      <c r="C97" s="7" t="str">
        <f ca="1">CELL("address", INDEX(ppl!B:B, MATCH(B97, ppl!B:B, 0)))</f>
        <v>'[DEBS_Data_Template_(Protected).xlsx]ppl'!$B$4</v>
      </c>
      <c r="E97" s="4" t="str">
        <f>IFERROR(VLOOKUP(D97,PEOPLE!$H$4:$I$1000,2,0),"")</f>
        <v/>
      </c>
      <c r="H97" s="4" t="str">
        <f>IFERROR(VLOOKUP(G97,PEOPLE!$H$4:$I$1000,2,0),"")</f>
        <v/>
      </c>
    </row>
    <row r="98" spans="3:8" x14ac:dyDescent="0.25">
      <c r="C98" s="7" t="str">
        <f ca="1">CELL("address", INDEX(ppl!B:B, MATCH(B98, ppl!B:B, 0)))</f>
        <v>'[DEBS_Data_Template_(Protected).xlsx]ppl'!$B$4</v>
      </c>
      <c r="E98" s="4" t="str">
        <f>IFERROR(VLOOKUP(D98,PEOPLE!$H$4:$I$1000,2,0),"")</f>
        <v/>
      </c>
      <c r="H98" s="4" t="str">
        <f>IFERROR(VLOOKUP(G98,PEOPLE!$H$4:$I$1000,2,0),"")</f>
        <v/>
      </c>
    </row>
    <row r="99" spans="3:8" x14ac:dyDescent="0.25">
      <c r="C99" s="7" t="str">
        <f ca="1">CELL("address", INDEX(ppl!B:B, MATCH(B99, ppl!B:B, 0)))</f>
        <v>'[DEBS_Data_Template_(Protected).xlsx]ppl'!$B$4</v>
      </c>
      <c r="E99" s="4" t="str">
        <f>IFERROR(VLOOKUP(D99,PEOPLE!$H$4:$I$1000,2,0),"")</f>
        <v/>
      </c>
      <c r="H99" s="4" t="str">
        <f>IFERROR(VLOOKUP(G99,PEOPLE!$H$4:$I$1000,2,0),"")</f>
        <v/>
      </c>
    </row>
    <row r="100" spans="3:8" x14ac:dyDescent="0.25">
      <c r="C100" s="7" t="str">
        <f ca="1">CELL("address", INDEX(ppl!B:B, MATCH(B100, ppl!B:B, 0)))</f>
        <v>'[DEBS_Data_Template_(Protected).xlsx]ppl'!$B$4</v>
      </c>
      <c r="E100" s="4" t="str">
        <f>IFERROR(VLOOKUP(D100,PEOPLE!$H$4:$I$1000,2,0),"")</f>
        <v/>
      </c>
      <c r="H100" s="4" t="str">
        <f>IFERROR(VLOOKUP(G100,PEOPLE!$H$4:$I$1000,2,0),"")</f>
        <v/>
      </c>
    </row>
    <row r="101" spans="3:8" x14ac:dyDescent="0.25">
      <c r="C101" s="7" t="str">
        <f ca="1">CELL("address", INDEX(ppl!B:B, MATCH(B101, ppl!B:B, 0)))</f>
        <v>'[DEBS_Data_Template_(Protected).xlsx]ppl'!$B$4</v>
      </c>
      <c r="E101" s="4" t="str">
        <f>IFERROR(VLOOKUP(D101,PEOPLE!$H$4:$I$1000,2,0),"")</f>
        <v/>
      </c>
      <c r="H101" s="4" t="str">
        <f>IFERROR(VLOOKUP(G101,PEOPLE!$H$4:$I$1000,2,0),"")</f>
        <v/>
      </c>
    </row>
    <row r="102" spans="3:8" x14ac:dyDescent="0.25">
      <c r="C102" s="7" t="str">
        <f ca="1">CELL("address", INDEX(ppl!B:B, MATCH(B102, ppl!B:B, 0)))</f>
        <v>'[DEBS_Data_Template_(Protected).xlsx]ppl'!$B$4</v>
      </c>
      <c r="E102" s="4" t="str">
        <f>IFERROR(VLOOKUP(D102,PEOPLE!$H$4:$I$1000,2,0),"")</f>
        <v/>
      </c>
      <c r="H102" s="4" t="str">
        <f>IFERROR(VLOOKUP(G102,PEOPLE!$H$4:$I$1000,2,0),"")</f>
        <v/>
      </c>
    </row>
    <row r="103" spans="3:8" x14ac:dyDescent="0.25">
      <c r="C103" s="7" t="str">
        <f ca="1">CELL("address", INDEX(ppl!B:B, MATCH(B103, ppl!B:B, 0)))</f>
        <v>'[DEBS_Data_Template_(Protected).xlsx]ppl'!$B$4</v>
      </c>
      <c r="E103" s="4" t="str">
        <f>IFERROR(VLOOKUP(D103,PEOPLE!$H$4:$I$1000,2,0),"")</f>
        <v/>
      </c>
      <c r="H103" s="4" t="str">
        <f>IFERROR(VLOOKUP(G103,PEOPLE!$H$4:$I$1000,2,0),"")</f>
        <v/>
      </c>
    </row>
    <row r="104" spans="3:8" x14ac:dyDescent="0.25">
      <c r="C104" s="7" t="str">
        <f ca="1">CELL("address", INDEX(ppl!B:B, MATCH(B104, ppl!B:B, 0)))</f>
        <v>'[DEBS_Data_Template_(Protected).xlsx]ppl'!$B$4</v>
      </c>
      <c r="E104" s="4" t="str">
        <f>IFERROR(VLOOKUP(D104,PEOPLE!$H$4:$I$1000,2,0),"")</f>
        <v/>
      </c>
      <c r="H104" s="4" t="str">
        <f>IFERROR(VLOOKUP(G104,PEOPLE!$H$4:$I$1000,2,0),"")</f>
        <v/>
      </c>
    </row>
    <row r="105" spans="3:8" x14ac:dyDescent="0.25">
      <c r="C105" s="7" t="str">
        <f ca="1">CELL("address", INDEX(ppl!B:B, MATCH(B105, ppl!B:B, 0)))</f>
        <v>'[DEBS_Data_Template_(Protected).xlsx]ppl'!$B$4</v>
      </c>
      <c r="E105" s="4" t="str">
        <f>IFERROR(VLOOKUP(D105,PEOPLE!$H$4:$I$1000,2,0),"")</f>
        <v/>
      </c>
      <c r="H105" s="4" t="str">
        <f>IFERROR(VLOOKUP(G105,PEOPLE!$H$4:$I$1000,2,0),"")</f>
        <v/>
      </c>
    </row>
    <row r="106" spans="3:8" x14ac:dyDescent="0.25">
      <c r="C106" s="7" t="str">
        <f ca="1">CELL("address", INDEX(ppl!B:B, MATCH(B106, ppl!B:B, 0)))</f>
        <v>'[DEBS_Data_Template_(Protected).xlsx]ppl'!$B$4</v>
      </c>
      <c r="E106" s="4" t="str">
        <f>IFERROR(VLOOKUP(D106,PEOPLE!$H$4:$I$1000,2,0),"")</f>
        <v/>
      </c>
      <c r="H106" s="4" t="str">
        <f>IFERROR(VLOOKUP(G106,PEOPLE!$H$4:$I$1000,2,0),"")</f>
        <v/>
      </c>
    </row>
    <row r="107" spans="3:8" x14ac:dyDescent="0.25">
      <c r="C107" s="7" t="str">
        <f ca="1">CELL("address", INDEX(ppl!B:B, MATCH(B107, ppl!B:B, 0)))</f>
        <v>'[DEBS_Data_Template_(Protected).xlsx]ppl'!$B$4</v>
      </c>
      <c r="E107" s="4" t="str">
        <f>IFERROR(VLOOKUP(D107,PEOPLE!$H$4:$I$1000,2,0),"")</f>
        <v/>
      </c>
      <c r="H107" s="4" t="str">
        <f>IFERROR(VLOOKUP(G107,PEOPLE!$H$4:$I$1000,2,0),"")</f>
        <v/>
      </c>
    </row>
    <row r="108" spans="3:8" x14ac:dyDescent="0.25">
      <c r="C108" s="7" t="str">
        <f ca="1">CELL("address", INDEX(ppl!B:B, MATCH(B108, ppl!B:B, 0)))</f>
        <v>'[DEBS_Data_Template_(Protected).xlsx]ppl'!$B$4</v>
      </c>
      <c r="E108" s="4" t="str">
        <f>IFERROR(VLOOKUP(D108,PEOPLE!$H$4:$I$1000,2,0),"")</f>
        <v/>
      </c>
      <c r="H108" s="4" t="str">
        <f>IFERROR(VLOOKUP(G108,PEOPLE!$H$4:$I$1000,2,0),"")</f>
        <v/>
      </c>
    </row>
    <row r="109" spans="3:8" x14ac:dyDescent="0.25">
      <c r="C109" s="7" t="str">
        <f ca="1">CELL("address", INDEX(ppl!B:B, MATCH(B109, ppl!B:B, 0)))</f>
        <v>'[DEBS_Data_Template_(Protected).xlsx]ppl'!$B$4</v>
      </c>
      <c r="E109" s="4" t="str">
        <f>IFERROR(VLOOKUP(D109,PEOPLE!$H$4:$I$1000,2,0),"")</f>
        <v/>
      </c>
      <c r="H109" s="4" t="str">
        <f>IFERROR(VLOOKUP(G109,PEOPLE!$H$4:$I$1000,2,0),"")</f>
        <v/>
      </c>
    </row>
    <row r="110" spans="3:8" x14ac:dyDescent="0.25">
      <c r="C110" s="7" t="str">
        <f ca="1">CELL("address", INDEX(ppl!B:B, MATCH(B110, ppl!B:B, 0)))</f>
        <v>'[DEBS_Data_Template_(Protected).xlsx]ppl'!$B$4</v>
      </c>
      <c r="E110" s="4" t="str">
        <f>IFERROR(VLOOKUP(D110,PEOPLE!$H$4:$I$1000,2,0),"")</f>
        <v/>
      </c>
      <c r="H110" s="4" t="str">
        <f>IFERROR(VLOOKUP(G110,PEOPLE!$H$4:$I$1000,2,0),"")</f>
        <v/>
      </c>
    </row>
    <row r="111" spans="3:8" x14ac:dyDescent="0.25">
      <c r="C111" s="7" t="str">
        <f ca="1">CELL("address", INDEX(ppl!B:B, MATCH(B111, ppl!B:B, 0)))</f>
        <v>'[DEBS_Data_Template_(Protected).xlsx]ppl'!$B$4</v>
      </c>
      <c r="E111" s="4" t="str">
        <f>IFERROR(VLOOKUP(D111,PEOPLE!$H$4:$I$1000,2,0),"")</f>
        <v/>
      </c>
      <c r="H111" s="4" t="str">
        <f>IFERROR(VLOOKUP(G111,PEOPLE!$H$4:$I$1000,2,0),"")</f>
        <v/>
      </c>
    </row>
    <row r="112" spans="3:8" x14ac:dyDescent="0.25">
      <c r="C112" s="7" t="str">
        <f ca="1">CELL("address", INDEX(ppl!B:B, MATCH(B112, ppl!B:B, 0)))</f>
        <v>'[DEBS_Data_Template_(Protected).xlsx]ppl'!$B$4</v>
      </c>
      <c r="E112" s="4" t="str">
        <f>IFERROR(VLOOKUP(D112,PEOPLE!$H$4:$I$1000,2,0),"")</f>
        <v/>
      </c>
      <c r="H112" s="4" t="str">
        <f>IFERROR(VLOOKUP(G112,PEOPLE!$H$4:$I$1000,2,0),"")</f>
        <v/>
      </c>
    </row>
    <row r="113" spans="3:8" x14ac:dyDescent="0.25">
      <c r="C113" s="7" t="str">
        <f ca="1">CELL("address", INDEX(ppl!B:B, MATCH(B113, ppl!B:B, 0)))</f>
        <v>'[DEBS_Data_Template_(Protected).xlsx]ppl'!$B$4</v>
      </c>
      <c r="E113" s="4" t="str">
        <f>IFERROR(VLOOKUP(D113,PEOPLE!$H$4:$I$1000,2,0),"")</f>
        <v/>
      </c>
      <c r="H113" s="4" t="str">
        <f>IFERROR(VLOOKUP(G113,PEOPLE!$H$4:$I$1000,2,0),"")</f>
        <v/>
      </c>
    </row>
    <row r="114" spans="3:8" x14ac:dyDescent="0.25">
      <c r="C114" s="7" t="str">
        <f ca="1">CELL("address", INDEX(ppl!B:B, MATCH(B114, ppl!B:B, 0)))</f>
        <v>'[DEBS_Data_Template_(Protected).xlsx]ppl'!$B$4</v>
      </c>
      <c r="E114" s="4" t="str">
        <f>IFERROR(VLOOKUP(D114,PEOPLE!$H$4:$I$1000,2,0),"")</f>
        <v/>
      </c>
      <c r="H114" s="4" t="str">
        <f>IFERROR(VLOOKUP(G114,PEOPLE!$H$4:$I$1000,2,0),"")</f>
        <v/>
      </c>
    </row>
    <row r="115" spans="3:8" x14ac:dyDescent="0.25">
      <c r="C115" s="7" t="str">
        <f ca="1">CELL("address", INDEX(ppl!B:B, MATCH(B115, ppl!B:B, 0)))</f>
        <v>'[DEBS_Data_Template_(Protected).xlsx]ppl'!$B$4</v>
      </c>
      <c r="E115" s="4" t="str">
        <f>IFERROR(VLOOKUP(D115,PEOPLE!$H$4:$I$1000,2,0),"")</f>
        <v/>
      </c>
      <c r="H115" s="4" t="str">
        <f>IFERROR(VLOOKUP(G115,PEOPLE!$H$4:$I$1000,2,0),"")</f>
        <v/>
      </c>
    </row>
    <row r="116" spans="3:8" x14ac:dyDescent="0.25">
      <c r="C116" s="7" t="str">
        <f ca="1">CELL("address", INDEX(ppl!B:B, MATCH(B116, ppl!B:B, 0)))</f>
        <v>'[DEBS_Data_Template_(Protected).xlsx]ppl'!$B$4</v>
      </c>
      <c r="E116" s="4" t="str">
        <f>IFERROR(VLOOKUP(D116,PEOPLE!$H$4:$I$1000,2,0),"")</f>
        <v/>
      </c>
      <c r="H116" s="4" t="str">
        <f>IFERROR(VLOOKUP(G116,PEOPLE!$H$4:$I$1000,2,0),"")</f>
        <v/>
      </c>
    </row>
    <row r="117" spans="3:8" x14ac:dyDescent="0.25">
      <c r="C117" s="7" t="str">
        <f ca="1">CELL("address", INDEX(ppl!B:B, MATCH(B117, ppl!B:B, 0)))</f>
        <v>'[DEBS_Data_Template_(Protected).xlsx]ppl'!$B$4</v>
      </c>
      <c r="E117" s="4" t="str">
        <f>IFERROR(VLOOKUP(D117,PEOPLE!$H$4:$I$1000,2,0),"")</f>
        <v/>
      </c>
      <c r="H117" s="4" t="str">
        <f>IFERROR(VLOOKUP(G117,PEOPLE!$H$4:$I$1000,2,0),"")</f>
        <v/>
      </c>
    </row>
    <row r="118" spans="3:8" x14ac:dyDescent="0.25">
      <c r="C118" s="7" t="str">
        <f ca="1">CELL("address", INDEX(ppl!B:B, MATCH(B118, ppl!B:B, 0)))</f>
        <v>'[DEBS_Data_Template_(Protected).xlsx]ppl'!$B$4</v>
      </c>
      <c r="E118" s="4" t="str">
        <f>IFERROR(VLOOKUP(D118,PEOPLE!$H$4:$I$1000,2,0),"")</f>
        <v/>
      </c>
      <c r="H118" s="4" t="str">
        <f>IFERROR(VLOOKUP(G118,PEOPLE!$H$4:$I$1000,2,0),"")</f>
        <v/>
      </c>
    </row>
    <row r="119" spans="3:8" x14ac:dyDescent="0.25">
      <c r="C119" s="7" t="str">
        <f ca="1">CELL("address", INDEX(ppl!B:B, MATCH(B119, ppl!B:B, 0)))</f>
        <v>'[DEBS_Data_Template_(Protected).xlsx]ppl'!$B$4</v>
      </c>
      <c r="E119" s="4" t="str">
        <f>IFERROR(VLOOKUP(D119,PEOPLE!$H$4:$I$1000,2,0),"")</f>
        <v/>
      </c>
      <c r="H119" s="4" t="str">
        <f>IFERROR(VLOOKUP(G119,PEOPLE!$H$4:$I$1000,2,0),"")</f>
        <v/>
      </c>
    </row>
    <row r="120" spans="3:8" x14ac:dyDescent="0.25">
      <c r="C120" s="7" t="str">
        <f ca="1">CELL("address", INDEX(ppl!B:B, MATCH(B120, ppl!B:B, 0)))</f>
        <v>'[DEBS_Data_Template_(Protected).xlsx]ppl'!$B$4</v>
      </c>
      <c r="E120" s="4" t="str">
        <f>IFERROR(VLOOKUP(D120,PEOPLE!$H$4:$I$1000,2,0),"")</f>
        <v/>
      </c>
      <c r="H120" s="4" t="str">
        <f>IFERROR(VLOOKUP(G120,PEOPLE!$H$4:$I$1000,2,0),"")</f>
        <v/>
      </c>
    </row>
    <row r="121" spans="3:8" x14ac:dyDescent="0.25">
      <c r="C121" s="7" t="str">
        <f ca="1">CELL("address", INDEX(ppl!B:B, MATCH(B121, ppl!B:B, 0)))</f>
        <v>'[DEBS_Data_Template_(Protected).xlsx]ppl'!$B$4</v>
      </c>
      <c r="E121" s="4" t="str">
        <f>IFERROR(VLOOKUP(D121,PEOPLE!$H$4:$I$1000,2,0),"")</f>
        <v/>
      </c>
      <c r="H121" s="4" t="str">
        <f>IFERROR(VLOOKUP(G121,PEOPLE!$H$4:$I$1000,2,0),"")</f>
        <v/>
      </c>
    </row>
    <row r="122" spans="3:8" x14ac:dyDescent="0.25">
      <c r="C122" s="7" t="str">
        <f ca="1">CELL("address", INDEX(ppl!B:B, MATCH(B122, ppl!B:B, 0)))</f>
        <v>'[DEBS_Data_Template_(Protected).xlsx]ppl'!$B$4</v>
      </c>
      <c r="E122" s="4" t="str">
        <f>IFERROR(VLOOKUP(D122,PEOPLE!$H$4:$I$1000,2,0),"")</f>
        <v/>
      </c>
      <c r="H122" s="4" t="str">
        <f>IFERROR(VLOOKUP(G122,PEOPLE!$H$4:$I$1000,2,0),"")</f>
        <v/>
      </c>
    </row>
    <row r="123" spans="3:8" x14ac:dyDescent="0.25">
      <c r="C123" s="7" t="str">
        <f ca="1">CELL("address", INDEX(ppl!B:B, MATCH(B123, ppl!B:B, 0)))</f>
        <v>'[DEBS_Data_Template_(Protected).xlsx]ppl'!$B$4</v>
      </c>
      <c r="E123" s="4" t="str">
        <f>IFERROR(VLOOKUP(D123,PEOPLE!$H$4:$I$1000,2,0),"")</f>
        <v/>
      </c>
      <c r="H123" s="4" t="str">
        <f>IFERROR(VLOOKUP(G123,PEOPLE!$H$4:$I$1000,2,0),"")</f>
        <v/>
      </c>
    </row>
    <row r="124" spans="3:8" x14ac:dyDescent="0.25">
      <c r="C124" s="7" t="str">
        <f ca="1">CELL("address", INDEX(ppl!B:B, MATCH(B124, ppl!B:B, 0)))</f>
        <v>'[DEBS_Data_Template_(Protected).xlsx]ppl'!$B$4</v>
      </c>
      <c r="E124" s="4" t="str">
        <f>IFERROR(VLOOKUP(D124,PEOPLE!$H$4:$I$1000,2,0),"")</f>
        <v/>
      </c>
      <c r="H124" s="4" t="str">
        <f>IFERROR(VLOOKUP(G124,PEOPLE!$H$4:$I$1000,2,0),"")</f>
        <v/>
      </c>
    </row>
    <row r="125" spans="3:8" x14ac:dyDescent="0.25">
      <c r="C125" s="7" t="str">
        <f ca="1">CELL("address", INDEX(ppl!B:B, MATCH(B125, ppl!B:B, 0)))</f>
        <v>'[DEBS_Data_Template_(Protected).xlsx]ppl'!$B$4</v>
      </c>
      <c r="E125" s="4" t="str">
        <f>IFERROR(VLOOKUP(D125,PEOPLE!$H$4:$I$1000,2,0),"")</f>
        <v/>
      </c>
      <c r="H125" s="4" t="str">
        <f>IFERROR(VLOOKUP(G125,PEOPLE!$H$4:$I$1000,2,0),"")</f>
        <v/>
      </c>
    </row>
    <row r="126" spans="3:8" x14ac:dyDescent="0.25">
      <c r="C126" s="7" t="str">
        <f ca="1">CELL("address", INDEX(ppl!B:B, MATCH(B126, ppl!B:B, 0)))</f>
        <v>'[DEBS_Data_Template_(Protected).xlsx]ppl'!$B$4</v>
      </c>
      <c r="E126" s="4" t="str">
        <f>IFERROR(VLOOKUP(D126,PEOPLE!$H$4:$I$1000,2,0),"")</f>
        <v/>
      </c>
      <c r="H126" s="4" t="str">
        <f>IFERROR(VLOOKUP(G126,PEOPLE!$H$4:$I$1000,2,0),"")</f>
        <v/>
      </c>
    </row>
    <row r="127" spans="3:8" x14ac:dyDescent="0.25">
      <c r="C127" s="7" t="str">
        <f ca="1">CELL("address", INDEX(ppl!B:B, MATCH(B127, ppl!B:B, 0)))</f>
        <v>'[DEBS_Data_Template_(Protected).xlsx]ppl'!$B$4</v>
      </c>
      <c r="E127" s="4" t="str">
        <f>IFERROR(VLOOKUP(D127,PEOPLE!$H$4:$I$1000,2,0),"")</f>
        <v/>
      </c>
      <c r="H127" s="4" t="str">
        <f>IFERROR(VLOOKUP(G127,PEOPLE!$H$4:$I$1000,2,0),"")</f>
        <v/>
      </c>
    </row>
    <row r="128" spans="3:8" x14ac:dyDescent="0.25">
      <c r="C128" s="7" t="str">
        <f ca="1">CELL("address", INDEX(ppl!B:B, MATCH(B128, ppl!B:B, 0)))</f>
        <v>'[DEBS_Data_Template_(Protected).xlsx]ppl'!$B$4</v>
      </c>
      <c r="E128" s="4" t="str">
        <f>IFERROR(VLOOKUP(D128,PEOPLE!$H$4:$I$1000,2,0),"")</f>
        <v/>
      </c>
      <c r="H128" s="4" t="str">
        <f>IFERROR(VLOOKUP(G128,PEOPLE!$H$4:$I$1000,2,0),"")</f>
        <v/>
      </c>
    </row>
    <row r="129" spans="3:8" x14ac:dyDescent="0.25">
      <c r="C129" s="7" t="str">
        <f ca="1">CELL("address", INDEX(ppl!B:B, MATCH(B129, ppl!B:B, 0)))</f>
        <v>'[DEBS_Data_Template_(Protected).xlsx]ppl'!$B$4</v>
      </c>
      <c r="E129" s="4" t="str">
        <f>IFERROR(VLOOKUP(D129,PEOPLE!$H$4:$I$1000,2,0),"")</f>
        <v/>
      </c>
      <c r="H129" s="4" t="str">
        <f>IFERROR(VLOOKUP(G129,PEOPLE!$H$4:$I$1000,2,0),"")</f>
        <v/>
      </c>
    </row>
    <row r="130" spans="3:8" x14ac:dyDescent="0.25">
      <c r="C130" s="7" t="str">
        <f ca="1">CELL("address", INDEX(ppl!B:B, MATCH(B130, ppl!B:B, 0)))</f>
        <v>'[DEBS_Data_Template_(Protected).xlsx]ppl'!$B$4</v>
      </c>
      <c r="E130" s="4" t="str">
        <f>IFERROR(VLOOKUP(D130,PEOPLE!$H$4:$I$1000,2,0),"")</f>
        <v/>
      </c>
      <c r="H130" s="4" t="str">
        <f>IFERROR(VLOOKUP(G130,PEOPLE!$H$4:$I$1000,2,0),"")</f>
        <v/>
      </c>
    </row>
    <row r="131" spans="3:8" x14ac:dyDescent="0.25">
      <c r="C131" s="7" t="str">
        <f ca="1">CELL("address", INDEX(ppl!B:B, MATCH(B131, ppl!B:B, 0)))</f>
        <v>'[DEBS_Data_Template_(Protected).xlsx]ppl'!$B$4</v>
      </c>
      <c r="E131" s="4" t="str">
        <f>IFERROR(VLOOKUP(D131,PEOPLE!$H$4:$I$1000,2,0),"")</f>
        <v/>
      </c>
      <c r="H131" s="4" t="str">
        <f>IFERROR(VLOOKUP(G131,PEOPLE!$H$4:$I$1000,2,0),"")</f>
        <v/>
      </c>
    </row>
    <row r="132" spans="3:8" x14ac:dyDescent="0.25">
      <c r="C132" s="7" t="str">
        <f ca="1">CELL("address", INDEX(ppl!B:B, MATCH(B132, ppl!B:B, 0)))</f>
        <v>'[DEBS_Data_Template_(Protected).xlsx]ppl'!$B$4</v>
      </c>
      <c r="E132" s="4" t="str">
        <f>IFERROR(VLOOKUP(D132,PEOPLE!$H$4:$I$1000,2,0),"")</f>
        <v/>
      </c>
      <c r="H132" s="4" t="str">
        <f>IFERROR(VLOOKUP(G132,PEOPLE!$H$4:$I$1000,2,0),"")</f>
        <v/>
      </c>
    </row>
    <row r="133" spans="3:8" x14ac:dyDescent="0.25">
      <c r="C133" s="7" t="str">
        <f ca="1">CELL("address", INDEX(ppl!B:B, MATCH(B133, ppl!B:B, 0)))</f>
        <v>'[DEBS_Data_Template_(Protected).xlsx]ppl'!$B$4</v>
      </c>
      <c r="E133" s="4" t="str">
        <f>IFERROR(VLOOKUP(D133,PEOPLE!$H$4:$I$1000,2,0),"")</f>
        <v/>
      </c>
      <c r="H133" s="4" t="str">
        <f>IFERROR(VLOOKUP(G133,PEOPLE!$H$4:$I$1000,2,0),"")</f>
        <v/>
      </c>
    </row>
    <row r="134" spans="3:8" x14ac:dyDescent="0.25">
      <c r="C134" s="7" t="str">
        <f ca="1">CELL("address", INDEX(ppl!B:B, MATCH(B134, ppl!B:B, 0)))</f>
        <v>'[DEBS_Data_Template_(Protected).xlsx]ppl'!$B$4</v>
      </c>
      <c r="E134" s="4" t="str">
        <f>IFERROR(VLOOKUP(D134,PEOPLE!$H$4:$I$1000,2,0),"")</f>
        <v/>
      </c>
      <c r="H134" s="4" t="str">
        <f>IFERROR(VLOOKUP(G134,PEOPLE!$H$4:$I$1000,2,0),"")</f>
        <v/>
      </c>
    </row>
    <row r="135" spans="3:8" x14ac:dyDescent="0.25">
      <c r="C135" s="7" t="str">
        <f ca="1">CELL("address", INDEX(ppl!B:B, MATCH(B135, ppl!B:B, 0)))</f>
        <v>'[DEBS_Data_Template_(Protected).xlsx]ppl'!$B$4</v>
      </c>
      <c r="E135" s="4" t="str">
        <f>IFERROR(VLOOKUP(D135,PEOPLE!$H$4:$I$1000,2,0),"")</f>
        <v/>
      </c>
      <c r="H135" s="4" t="str">
        <f>IFERROR(VLOOKUP(G135,PEOPLE!$H$4:$I$1000,2,0),"")</f>
        <v/>
      </c>
    </row>
    <row r="136" spans="3:8" x14ac:dyDescent="0.25">
      <c r="C136" s="7" t="str">
        <f ca="1">CELL("address", INDEX(ppl!B:B, MATCH(B136, ppl!B:B, 0)))</f>
        <v>'[DEBS_Data_Template_(Protected).xlsx]ppl'!$B$4</v>
      </c>
      <c r="E136" s="4" t="str">
        <f>IFERROR(VLOOKUP(D136,PEOPLE!$H$4:$I$1000,2,0),"")</f>
        <v/>
      </c>
      <c r="H136" s="4" t="str">
        <f>IFERROR(VLOOKUP(G136,PEOPLE!$H$4:$I$1000,2,0),"")</f>
        <v/>
      </c>
    </row>
    <row r="137" spans="3:8" x14ac:dyDescent="0.25">
      <c r="C137" s="7" t="str">
        <f ca="1">CELL("address", INDEX(ppl!B:B, MATCH(B137, ppl!B:B, 0)))</f>
        <v>'[DEBS_Data_Template_(Protected).xlsx]ppl'!$B$4</v>
      </c>
      <c r="E137" s="4" t="str">
        <f>IFERROR(VLOOKUP(D137,PEOPLE!$H$4:$I$1000,2,0),"")</f>
        <v/>
      </c>
      <c r="H137" s="4" t="str">
        <f>IFERROR(VLOOKUP(G137,PEOPLE!$H$4:$I$1000,2,0),"")</f>
        <v/>
      </c>
    </row>
    <row r="138" spans="3:8" x14ac:dyDescent="0.25">
      <c r="C138" s="7" t="str">
        <f ca="1">CELL("address", INDEX(ppl!B:B, MATCH(B138, ppl!B:B, 0)))</f>
        <v>'[DEBS_Data_Template_(Protected).xlsx]ppl'!$B$4</v>
      </c>
      <c r="E138" s="4" t="str">
        <f>IFERROR(VLOOKUP(D138,PEOPLE!$H$4:$I$1000,2,0),"")</f>
        <v/>
      </c>
      <c r="H138" s="4" t="str">
        <f>IFERROR(VLOOKUP(G138,PEOPLE!$H$4:$I$1000,2,0),"")</f>
        <v/>
      </c>
    </row>
    <row r="139" spans="3:8" x14ac:dyDescent="0.25">
      <c r="C139" s="7" t="str">
        <f ca="1">CELL("address", INDEX(ppl!B:B, MATCH(B139, ppl!B:B, 0)))</f>
        <v>'[DEBS_Data_Template_(Protected).xlsx]ppl'!$B$4</v>
      </c>
      <c r="E139" s="4" t="str">
        <f>IFERROR(VLOOKUP(D139,PEOPLE!$H$4:$I$1000,2,0),"")</f>
        <v/>
      </c>
      <c r="H139" s="4" t="str">
        <f>IFERROR(VLOOKUP(G139,PEOPLE!$H$4:$I$1000,2,0),"")</f>
        <v/>
      </c>
    </row>
    <row r="140" spans="3:8" x14ac:dyDescent="0.25">
      <c r="C140" s="7" t="str">
        <f ca="1">CELL("address", INDEX(ppl!B:B, MATCH(B140, ppl!B:B, 0)))</f>
        <v>'[DEBS_Data_Template_(Protected).xlsx]ppl'!$B$4</v>
      </c>
      <c r="E140" s="4" t="str">
        <f>IFERROR(VLOOKUP(D140,PEOPLE!$H$4:$I$1000,2,0),"")</f>
        <v/>
      </c>
      <c r="H140" s="4" t="str">
        <f>IFERROR(VLOOKUP(G140,PEOPLE!$H$4:$I$1000,2,0),"")</f>
        <v/>
      </c>
    </row>
    <row r="141" spans="3:8" x14ac:dyDescent="0.25">
      <c r="C141" s="7" t="str">
        <f ca="1">CELL("address", INDEX(ppl!B:B, MATCH(B141, ppl!B:B, 0)))</f>
        <v>'[DEBS_Data_Template_(Protected).xlsx]ppl'!$B$4</v>
      </c>
      <c r="E141" s="4" t="str">
        <f>IFERROR(VLOOKUP(D141,PEOPLE!$H$4:$I$1000,2,0),"")</f>
        <v/>
      </c>
      <c r="H141" s="4" t="str">
        <f>IFERROR(VLOOKUP(G141,PEOPLE!$H$4:$I$1000,2,0),"")</f>
        <v/>
      </c>
    </row>
    <row r="142" spans="3:8" x14ac:dyDescent="0.25">
      <c r="C142" s="7" t="str">
        <f ca="1">CELL("address", INDEX(ppl!B:B, MATCH(B142, ppl!B:B, 0)))</f>
        <v>'[DEBS_Data_Template_(Protected).xlsx]ppl'!$B$4</v>
      </c>
      <c r="E142" s="4" t="str">
        <f>IFERROR(VLOOKUP(D142,PEOPLE!$H$4:$I$1000,2,0),"")</f>
        <v/>
      </c>
      <c r="H142" s="4" t="str">
        <f>IFERROR(VLOOKUP(G142,PEOPLE!$H$4:$I$1000,2,0),"")</f>
        <v/>
      </c>
    </row>
    <row r="143" spans="3:8" x14ac:dyDescent="0.25">
      <c r="C143" s="7" t="str">
        <f ca="1">CELL("address", INDEX(ppl!B:B, MATCH(B143, ppl!B:B, 0)))</f>
        <v>'[DEBS_Data_Template_(Protected).xlsx]ppl'!$B$4</v>
      </c>
      <c r="E143" s="4" t="str">
        <f>IFERROR(VLOOKUP(D143,PEOPLE!$H$4:$I$1000,2,0),"")</f>
        <v/>
      </c>
      <c r="H143" s="4" t="str">
        <f>IFERROR(VLOOKUP(G143,PEOPLE!$H$4:$I$1000,2,0),"")</f>
        <v/>
      </c>
    </row>
    <row r="144" spans="3:8" x14ac:dyDescent="0.25">
      <c r="C144" s="7" t="str">
        <f ca="1">CELL("address", INDEX(ppl!B:B, MATCH(B144, ppl!B:B, 0)))</f>
        <v>'[DEBS_Data_Template_(Protected).xlsx]ppl'!$B$4</v>
      </c>
      <c r="E144" s="4" t="str">
        <f>IFERROR(VLOOKUP(D144,PEOPLE!$H$4:$I$1000,2,0),"")</f>
        <v/>
      </c>
      <c r="H144" s="4" t="str">
        <f>IFERROR(VLOOKUP(G144,PEOPLE!$H$4:$I$1000,2,0),"")</f>
        <v/>
      </c>
    </row>
    <row r="145" spans="3:8" x14ac:dyDescent="0.25">
      <c r="C145" s="7" t="str">
        <f ca="1">CELL("address", INDEX(ppl!B:B, MATCH(B145, ppl!B:B, 0)))</f>
        <v>'[DEBS_Data_Template_(Protected).xlsx]ppl'!$B$4</v>
      </c>
      <c r="E145" s="4" t="str">
        <f>IFERROR(VLOOKUP(D145,PEOPLE!$H$4:$I$1000,2,0),"")</f>
        <v/>
      </c>
      <c r="H145" s="4" t="str">
        <f>IFERROR(VLOOKUP(G145,PEOPLE!$H$4:$I$1000,2,0),"")</f>
        <v/>
      </c>
    </row>
    <row r="146" spans="3:8" x14ac:dyDescent="0.25">
      <c r="C146" s="7" t="str">
        <f ca="1">CELL("address", INDEX(ppl!B:B, MATCH(B146, ppl!B:B, 0)))</f>
        <v>'[DEBS_Data_Template_(Protected).xlsx]ppl'!$B$4</v>
      </c>
      <c r="E146" s="4" t="str">
        <f>IFERROR(VLOOKUP(D146,PEOPLE!$H$4:$I$1000,2,0),"")</f>
        <v/>
      </c>
      <c r="H146" s="4" t="str">
        <f>IFERROR(VLOOKUP(G146,PEOPLE!$H$4:$I$1000,2,0),"")</f>
        <v/>
      </c>
    </row>
    <row r="147" spans="3:8" x14ac:dyDescent="0.25">
      <c r="C147" s="7" t="str">
        <f ca="1">CELL("address", INDEX(ppl!B:B, MATCH(B147, ppl!B:B, 0)))</f>
        <v>'[DEBS_Data_Template_(Protected).xlsx]ppl'!$B$4</v>
      </c>
      <c r="E147" s="4" t="str">
        <f>IFERROR(VLOOKUP(D147,PEOPLE!$H$4:$I$1000,2,0),"")</f>
        <v/>
      </c>
      <c r="H147" s="4" t="str">
        <f>IFERROR(VLOOKUP(G147,PEOPLE!$H$4:$I$1000,2,0),"")</f>
        <v/>
      </c>
    </row>
    <row r="148" spans="3:8" x14ac:dyDescent="0.25">
      <c r="C148" s="7" t="str">
        <f ca="1">CELL("address", INDEX(ppl!B:B, MATCH(B148, ppl!B:B, 0)))</f>
        <v>'[DEBS_Data_Template_(Protected).xlsx]ppl'!$B$4</v>
      </c>
      <c r="E148" s="4" t="str">
        <f>IFERROR(VLOOKUP(D148,PEOPLE!$H$4:$I$1000,2,0),"")</f>
        <v/>
      </c>
      <c r="H148" s="4" t="str">
        <f>IFERROR(VLOOKUP(G148,PEOPLE!$H$4:$I$1000,2,0),"")</f>
        <v/>
      </c>
    </row>
    <row r="149" spans="3:8" x14ac:dyDescent="0.25">
      <c r="C149" s="7" t="str">
        <f ca="1">CELL("address", INDEX(ppl!B:B, MATCH(B149, ppl!B:B, 0)))</f>
        <v>'[DEBS_Data_Template_(Protected).xlsx]ppl'!$B$4</v>
      </c>
      <c r="E149" s="4" t="str">
        <f>IFERROR(VLOOKUP(D149,PEOPLE!$H$4:$I$1000,2,0),"")</f>
        <v/>
      </c>
      <c r="H149" s="4" t="str">
        <f>IFERROR(VLOOKUP(G149,PEOPLE!$H$4:$I$1000,2,0),"")</f>
        <v/>
      </c>
    </row>
    <row r="150" spans="3:8" x14ac:dyDescent="0.25">
      <c r="C150" s="7" t="str">
        <f ca="1">CELL("address", INDEX(ppl!B:B, MATCH(B150, ppl!B:B, 0)))</f>
        <v>'[DEBS_Data_Template_(Protected).xlsx]ppl'!$B$4</v>
      </c>
      <c r="E150" s="4" t="str">
        <f>IFERROR(VLOOKUP(D150,PEOPLE!$H$4:$I$1000,2,0),"")</f>
        <v/>
      </c>
      <c r="H150" s="4" t="str">
        <f>IFERROR(VLOOKUP(G150,PEOPLE!$H$4:$I$1000,2,0),"")</f>
        <v/>
      </c>
    </row>
    <row r="151" spans="3:8" x14ac:dyDescent="0.25">
      <c r="C151" s="7" t="str">
        <f ca="1">CELL("address", INDEX(ppl!B:B, MATCH(B151, ppl!B:B, 0)))</f>
        <v>'[DEBS_Data_Template_(Protected).xlsx]ppl'!$B$4</v>
      </c>
      <c r="E151" s="4" t="str">
        <f>IFERROR(VLOOKUP(D151,PEOPLE!$H$4:$I$1000,2,0),"")</f>
        <v/>
      </c>
      <c r="H151" s="4" t="str">
        <f>IFERROR(VLOOKUP(G151,PEOPLE!$H$4:$I$1000,2,0),"")</f>
        <v/>
      </c>
    </row>
    <row r="152" spans="3:8" x14ac:dyDescent="0.25">
      <c r="C152" s="7" t="str">
        <f ca="1">CELL("address", INDEX(ppl!B:B, MATCH(B152, ppl!B:B, 0)))</f>
        <v>'[DEBS_Data_Template_(Protected).xlsx]ppl'!$B$4</v>
      </c>
      <c r="E152" s="4" t="str">
        <f>IFERROR(VLOOKUP(D152,PEOPLE!$H$4:$I$1000,2,0),"")</f>
        <v/>
      </c>
      <c r="H152" s="4" t="str">
        <f>IFERROR(VLOOKUP(G152,PEOPLE!$H$4:$I$1000,2,0),"")</f>
        <v/>
      </c>
    </row>
    <row r="153" spans="3:8" x14ac:dyDescent="0.25">
      <c r="C153" s="7" t="str">
        <f ca="1">CELL("address", INDEX(ppl!B:B, MATCH(B153, ppl!B:B, 0)))</f>
        <v>'[DEBS_Data_Template_(Protected).xlsx]ppl'!$B$4</v>
      </c>
      <c r="E153" s="4" t="str">
        <f>IFERROR(VLOOKUP(D153,PEOPLE!$H$4:$I$1000,2,0),"")</f>
        <v/>
      </c>
      <c r="H153" s="4" t="str">
        <f>IFERROR(VLOOKUP(G153,PEOPLE!$H$4:$I$1000,2,0),"")</f>
        <v/>
      </c>
    </row>
    <row r="154" spans="3:8" x14ac:dyDescent="0.25">
      <c r="C154" s="7" t="str">
        <f ca="1">CELL("address", INDEX(ppl!B:B, MATCH(B154, ppl!B:B, 0)))</f>
        <v>'[DEBS_Data_Template_(Protected).xlsx]ppl'!$B$4</v>
      </c>
      <c r="E154" s="4" t="str">
        <f>IFERROR(VLOOKUP(D154,PEOPLE!$H$4:$I$1000,2,0),"")</f>
        <v/>
      </c>
      <c r="H154" s="4" t="str">
        <f>IFERROR(VLOOKUP(G154,PEOPLE!$H$4:$I$1000,2,0),"")</f>
        <v/>
      </c>
    </row>
    <row r="155" spans="3:8" x14ac:dyDescent="0.25">
      <c r="C155" s="7" t="str">
        <f ca="1">CELL("address", INDEX(ppl!B:B, MATCH(B155, ppl!B:B, 0)))</f>
        <v>'[DEBS_Data_Template_(Protected).xlsx]ppl'!$B$4</v>
      </c>
      <c r="E155" s="4" t="str">
        <f>IFERROR(VLOOKUP(D155,PEOPLE!$H$4:$I$1000,2,0),"")</f>
        <v/>
      </c>
      <c r="H155" s="4" t="str">
        <f>IFERROR(VLOOKUP(G155,PEOPLE!$H$4:$I$1000,2,0),"")</f>
        <v/>
      </c>
    </row>
    <row r="156" spans="3:8" x14ac:dyDescent="0.25">
      <c r="C156" s="7" t="str">
        <f ca="1">CELL("address", INDEX(ppl!B:B, MATCH(B156, ppl!B:B, 0)))</f>
        <v>'[DEBS_Data_Template_(Protected).xlsx]ppl'!$B$4</v>
      </c>
      <c r="E156" s="4" t="str">
        <f>IFERROR(VLOOKUP(D156,PEOPLE!$H$4:$I$1000,2,0),"")</f>
        <v/>
      </c>
      <c r="H156" s="4" t="str">
        <f>IFERROR(VLOOKUP(G156,PEOPLE!$H$4:$I$1000,2,0),"")</f>
        <v/>
      </c>
    </row>
    <row r="157" spans="3:8" x14ac:dyDescent="0.25">
      <c r="C157" s="7" t="str">
        <f ca="1">CELL("address", INDEX(ppl!B:B, MATCH(B157, ppl!B:B, 0)))</f>
        <v>'[DEBS_Data_Template_(Protected).xlsx]ppl'!$B$4</v>
      </c>
      <c r="E157" s="4" t="str">
        <f>IFERROR(VLOOKUP(D157,PEOPLE!$H$4:$I$1000,2,0),"")</f>
        <v/>
      </c>
      <c r="H157" s="4" t="str">
        <f>IFERROR(VLOOKUP(G157,PEOPLE!$H$4:$I$1000,2,0),"")</f>
        <v/>
      </c>
    </row>
    <row r="158" spans="3:8" x14ac:dyDescent="0.25">
      <c r="C158" s="7" t="str">
        <f ca="1">CELL("address", INDEX(ppl!B:B, MATCH(B158, ppl!B:B, 0)))</f>
        <v>'[DEBS_Data_Template_(Protected).xlsx]ppl'!$B$4</v>
      </c>
      <c r="E158" s="4" t="str">
        <f>IFERROR(VLOOKUP(D158,PEOPLE!$H$4:$I$1000,2,0),"")</f>
        <v/>
      </c>
      <c r="H158" s="4" t="str">
        <f>IFERROR(VLOOKUP(G158,PEOPLE!$H$4:$I$1000,2,0),"")</f>
        <v/>
      </c>
    </row>
    <row r="159" spans="3:8" x14ac:dyDescent="0.25">
      <c r="C159" s="7" t="str">
        <f ca="1">CELL("address", INDEX(ppl!B:B, MATCH(B159, ppl!B:B, 0)))</f>
        <v>'[DEBS_Data_Template_(Protected).xlsx]ppl'!$B$4</v>
      </c>
      <c r="E159" s="4" t="str">
        <f>IFERROR(VLOOKUP(D159,PEOPLE!$H$4:$I$1000,2,0),"")</f>
        <v/>
      </c>
      <c r="H159" s="4" t="str">
        <f>IFERROR(VLOOKUP(G159,PEOPLE!$H$4:$I$1000,2,0),"")</f>
        <v/>
      </c>
    </row>
    <row r="160" spans="3:8" x14ac:dyDescent="0.25">
      <c r="C160" s="7" t="str">
        <f ca="1">CELL("address", INDEX(ppl!B:B, MATCH(B160, ppl!B:B, 0)))</f>
        <v>'[DEBS_Data_Template_(Protected).xlsx]ppl'!$B$4</v>
      </c>
      <c r="E160" s="4" t="str">
        <f>IFERROR(VLOOKUP(D160,PEOPLE!$H$4:$I$1000,2,0),"")</f>
        <v/>
      </c>
      <c r="H160" s="4" t="str">
        <f>IFERROR(VLOOKUP(G160,PEOPLE!$H$4:$I$1000,2,0),"")</f>
        <v/>
      </c>
    </row>
    <row r="161" spans="3:8" x14ac:dyDescent="0.25">
      <c r="C161" s="7" t="str">
        <f ca="1">CELL("address", INDEX(ppl!B:B, MATCH(B161, ppl!B:B, 0)))</f>
        <v>'[DEBS_Data_Template_(Protected).xlsx]ppl'!$B$4</v>
      </c>
      <c r="E161" s="4" t="str">
        <f>IFERROR(VLOOKUP(D161,PEOPLE!$H$4:$I$1000,2,0),"")</f>
        <v/>
      </c>
      <c r="H161" s="4" t="str">
        <f>IFERROR(VLOOKUP(G161,PEOPLE!$H$4:$I$1000,2,0),"")</f>
        <v/>
      </c>
    </row>
    <row r="162" spans="3:8" x14ac:dyDescent="0.25">
      <c r="C162" s="7" t="str">
        <f ca="1">CELL("address", INDEX(ppl!B:B, MATCH(B162, ppl!B:B, 0)))</f>
        <v>'[DEBS_Data_Template_(Protected).xlsx]ppl'!$B$4</v>
      </c>
      <c r="E162" s="4" t="str">
        <f>IFERROR(VLOOKUP(D162,PEOPLE!$H$4:$I$1000,2,0),"")</f>
        <v/>
      </c>
      <c r="H162" s="4" t="str">
        <f>IFERROR(VLOOKUP(G162,PEOPLE!$H$4:$I$1000,2,0),"")</f>
        <v/>
      </c>
    </row>
    <row r="163" spans="3:8" x14ac:dyDescent="0.25">
      <c r="C163" s="7" t="str">
        <f ca="1">CELL("address", INDEX(ppl!B:B, MATCH(B163, ppl!B:B, 0)))</f>
        <v>'[DEBS_Data_Template_(Protected).xlsx]ppl'!$B$4</v>
      </c>
      <c r="E163" s="4" t="str">
        <f>IFERROR(VLOOKUP(D163,PEOPLE!$H$4:$I$1000,2,0),"")</f>
        <v/>
      </c>
      <c r="H163" s="4" t="str">
        <f>IFERROR(VLOOKUP(G163,PEOPLE!$H$4:$I$1000,2,0),"")</f>
        <v/>
      </c>
    </row>
    <row r="164" spans="3:8" x14ac:dyDescent="0.25">
      <c r="C164" s="7" t="str">
        <f ca="1">CELL("address", INDEX(ppl!B:B, MATCH(B164, ppl!B:B, 0)))</f>
        <v>'[DEBS_Data_Template_(Protected).xlsx]ppl'!$B$4</v>
      </c>
      <c r="E164" s="4" t="str">
        <f>IFERROR(VLOOKUP(D164,PEOPLE!$H$4:$I$1000,2,0),"")</f>
        <v/>
      </c>
      <c r="H164" s="4" t="str">
        <f>IFERROR(VLOOKUP(G164,PEOPLE!$H$4:$I$1000,2,0),"")</f>
        <v/>
      </c>
    </row>
    <row r="165" spans="3:8" x14ac:dyDescent="0.25">
      <c r="C165" s="7" t="str">
        <f ca="1">CELL("address", INDEX(ppl!B:B, MATCH(B165, ppl!B:B, 0)))</f>
        <v>'[DEBS_Data_Template_(Protected).xlsx]ppl'!$B$4</v>
      </c>
      <c r="E165" s="4" t="str">
        <f>IFERROR(VLOOKUP(D165,PEOPLE!$H$4:$I$1000,2,0),"")</f>
        <v/>
      </c>
      <c r="H165" s="4" t="str">
        <f>IFERROR(VLOOKUP(G165,PEOPLE!$H$4:$I$1000,2,0),"")</f>
        <v/>
      </c>
    </row>
    <row r="166" spans="3:8" x14ac:dyDescent="0.25">
      <c r="C166" s="7" t="str">
        <f ca="1">CELL("address", INDEX(ppl!B:B, MATCH(B166, ppl!B:B, 0)))</f>
        <v>'[DEBS_Data_Template_(Protected).xlsx]ppl'!$B$4</v>
      </c>
      <c r="E166" s="4" t="str">
        <f>IFERROR(VLOOKUP(D166,PEOPLE!$H$4:$I$1000,2,0),"")</f>
        <v/>
      </c>
      <c r="H166" s="4" t="str">
        <f>IFERROR(VLOOKUP(G166,PEOPLE!$H$4:$I$1000,2,0),"")</f>
        <v/>
      </c>
    </row>
    <row r="167" spans="3:8" x14ac:dyDescent="0.25">
      <c r="C167" s="7" t="str">
        <f ca="1">CELL("address", INDEX(ppl!B:B, MATCH(B167, ppl!B:B, 0)))</f>
        <v>'[DEBS_Data_Template_(Protected).xlsx]ppl'!$B$4</v>
      </c>
      <c r="E167" s="4" t="str">
        <f>IFERROR(VLOOKUP(D167,PEOPLE!$H$4:$I$1000,2,0),"")</f>
        <v/>
      </c>
      <c r="H167" s="4" t="str">
        <f>IFERROR(VLOOKUP(G167,PEOPLE!$H$4:$I$1000,2,0),"")</f>
        <v/>
      </c>
    </row>
    <row r="168" spans="3:8" x14ac:dyDescent="0.25">
      <c r="C168" s="7" t="str">
        <f ca="1">CELL("address", INDEX(ppl!B:B, MATCH(B168, ppl!B:B, 0)))</f>
        <v>'[DEBS_Data_Template_(Protected).xlsx]ppl'!$B$4</v>
      </c>
      <c r="E168" s="4" t="str">
        <f>IFERROR(VLOOKUP(D168,PEOPLE!$H$4:$I$1000,2,0),"")</f>
        <v/>
      </c>
      <c r="H168" s="4" t="str">
        <f>IFERROR(VLOOKUP(G168,PEOPLE!$H$4:$I$1000,2,0),"")</f>
        <v/>
      </c>
    </row>
    <row r="169" spans="3:8" x14ac:dyDescent="0.25">
      <c r="C169" s="7" t="str">
        <f ca="1">CELL("address", INDEX(ppl!B:B, MATCH(B169, ppl!B:B, 0)))</f>
        <v>'[DEBS_Data_Template_(Protected).xlsx]ppl'!$B$4</v>
      </c>
      <c r="E169" s="4" t="str">
        <f>IFERROR(VLOOKUP(D169,PEOPLE!$H$4:$I$1000,2,0),"")</f>
        <v/>
      </c>
      <c r="H169" s="4" t="str">
        <f>IFERROR(VLOOKUP(G169,PEOPLE!$H$4:$I$1000,2,0),"")</f>
        <v/>
      </c>
    </row>
    <row r="170" spans="3:8" x14ac:dyDescent="0.25">
      <c r="C170" s="7" t="str">
        <f ca="1">CELL("address", INDEX(ppl!B:B, MATCH(B170, ppl!B:B, 0)))</f>
        <v>'[DEBS_Data_Template_(Protected).xlsx]ppl'!$B$4</v>
      </c>
      <c r="E170" s="4" t="str">
        <f>IFERROR(VLOOKUP(D170,PEOPLE!$H$4:$I$1000,2,0),"")</f>
        <v/>
      </c>
      <c r="H170" s="4" t="str">
        <f>IFERROR(VLOOKUP(G170,PEOPLE!$H$4:$I$1000,2,0),"")</f>
        <v/>
      </c>
    </row>
    <row r="171" spans="3:8" x14ac:dyDescent="0.25">
      <c r="C171" s="7" t="str">
        <f ca="1">CELL("address", INDEX(ppl!B:B, MATCH(B171, ppl!B:B, 0)))</f>
        <v>'[DEBS_Data_Template_(Protected).xlsx]ppl'!$B$4</v>
      </c>
      <c r="E171" s="4" t="str">
        <f>IFERROR(VLOOKUP(D171,PEOPLE!$H$4:$I$1000,2,0),"")</f>
        <v/>
      </c>
      <c r="H171" s="4" t="str">
        <f>IFERROR(VLOOKUP(G171,PEOPLE!$H$4:$I$1000,2,0),"")</f>
        <v/>
      </c>
    </row>
    <row r="172" spans="3:8" x14ac:dyDescent="0.25">
      <c r="C172" s="7" t="str">
        <f ca="1">CELL("address", INDEX(ppl!B:B, MATCH(B172, ppl!B:B, 0)))</f>
        <v>'[DEBS_Data_Template_(Protected).xlsx]ppl'!$B$4</v>
      </c>
      <c r="E172" s="4" t="str">
        <f>IFERROR(VLOOKUP(D172,PEOPLE!$H$4:$I$1000,2,0),"")</f>
        <v/>
      </c>
      <c r="H172" s="4" t="str">
        <f>IFERROR(VLOOKUP(G172,PEOPLE!$H$4:$I$1000,2,0),"")</f>
        <v/>
      </c>
    </row>
    <row r="173" spans="3:8" x14ac:dyDescent="0.25">
      <c r="C173" s="7" t="str">
        <f ca="1">CELL("address", INDEX(ppl!B:B, MATCH(B173, ppl!B:B, 0)))</f>
        <v>'[DEBS_Data_Template_(Protected).xlsx]ppl'!$B$4</v>
      </c>
      <c r="E173" s="4" t="str">
        <f>IFERROR(VLOOKUP(D173,PEOPLE!$H$4:$I$1000,2,0),"")</f>
        <v/>
      </c>
      <c r="H173" s="4" t="str">
        <f>IFERROR(VLOOKUP(G173,PEOPLE!$H$4:$I$1000,2,0),"")</f>
        <v/>
      </c>
    </row>
    <row r="174" spans="3:8" x14ac:dyDescent="0.25">
      <c r="C174" s="7" t="str">
        <f ca="1">CELL("address", INDEX(ppl!B:B, MATCH(B174, ppl!B:B, 0)))</f>
        <v>'[DEBS_Data_Template_(Protected).xlsx]ppl'!$B$4</v>
      </c>
      <c r="E174" s="4" t="str">
        <f>IFERROR(VLOOKUP(D174,PEOPLE!$H$4:$I$1000,2,0),"")</f>
        <v/>
      </c>
      <c r="H174" s="4" t="str">
        <f>IFERROR(VLOOKUP(G174,PEOPLE!$H$4:$I$1000,2,0),"")</f>
        <v/>
      </c>
    </row>
    <row r="175" spans="3:8" x14ac:dyDescent="0.25">
      <c r="C175" s="7" t="str">
        <f ca="1">CELL("address", INDEX(ppl!B:B, MATCH(B175, ppl!B:B, 0)))</f>
        <v>'[DEBS_Data_Template_(Protected).xlsx]ppl'!$B$4</v>
      </c>
      <c r="E175" s="4" t="str">
        <f>IFERROR(VLOOKUP(D175,PEOPLE!$H$4:$I$1000,2,0),"")</f>
        <v/>
      </c>
      <c r="H175" s="4" t="str">
        <f>IFERROR(VLOOKUP(G175,PEOPLE!$H$4:$I$1000,2,0),"")</f>
        <v/>
      </c>
    </row>
    <row r="176" spans="3:8" x14ac:dyDescent="0.25">
      <c r="C176" s="7" t="str">
        <f ca="1">CELL("address", INDEX(ppl!B:B, MATCH(B176, ppl!B:B, 0)))</f>
        <v>'[DEBS_Data_Template_(Protected).xlsx]ppl'!$B$4</v>
      </c>
      <c r="E176" s="4" t="str">
        <f>IFERROR(VLOOKUP(D176,PEOPLE!$H$4:$I$1000,2,0),"")</f>
        <v/>
      </c>
      <c r="H176" s="4" t="str">
        <f>IFERROR(VLOOKUP(G176,PEOPLE!$H$4:$I$1000,2,0),"")</f>
        <v/>
      </c>
    </row>
    <row r="177" spans="3:8" x14ac:dyDescent="0.25">
      <c r="C177" s="7" t="str">
        <f ca="1">CELL("address", INDEX(ppl!B:B, MATCH(B177, ppl!B:B, 0)))</f>
        <v>'[DEBS_Data_Template_(Protected).xlsx]ppl'!$B$4</v>
      </c>
      <c r="E177" s="4" t="str">
        <f>IFERROR(VLOOKUP(D177,PEOPLE!$H$4:$I$1000,2,0),"")</f>
        <v/>
      </c>
      <c r="H177" s="4" t="str">
        <f>IFERROR(VLOOKUP(G177,PEOPLE!$H$4:$I$1000,2,0),"")</f>
        <v/>
      </c>
    </row>
    <row r="178" spans="3:8" x14ac:dyDescent="0.25">
      <c r="C178" s="7" t="str">
        <f ca="1">CELL("address", INDEX(ppl!B:B, MATCH(B178, ppl!B:B, 0)))</f>
        <v>'[DEBS_Data_Template_(Protected).xlsx]ppl'!$B$4</v>
      </c>
      <c r="E178" s="4" t="str">
        <f>IFERROR(VLOOKUP(D178,PEOPLE!$H$4:$I$1000,2,0),"")</f>
        <v/>
      </c>
      <c r="H178" s="4" t="str">
        <f>IFERROR(VLOOKUP(G178,PEOPLE!$H$4:$I$1000,2,0),"")</f>
        <v/>
      </c>
    </row>
    <row r="179" spans="3:8" x14ac:dyDescent="0.25">
      <c r="C179" s="7" t="str">
        <f ca="1">CELL("address", INDEX(ppl!B:B, MATCH(B179, ppl!B:B, 0)))</f>
        <v>'[DEBS_Data_Template_(Protected).xlsx]ppl'!$B$4</v>
      </c>
      <c r="E179" s="4" t="str">
        <f>IFERROR(VLOOKUP(D179,PEOPLE!$H$4:$I$1000,2,0),"")</f>
        <v/>
      </c>
      <c r="H179" s="4" t="str">
        <f>IFERROR(VLOOKUP(G179,PEOPLE!$H$4:$I$1000,2,0),"")</f>
        <v/>
      </c>
    </row>
    <row r="180" spans="3:8" x14ac:dyDescent="0.25">
      <c r="C180" s="7" t="str">
        <f ca="1">CELL("address", INDEX(ppl!B:B, MATCH(B180, ppl!B:B, 0)))</f>
        <v>'[DEBS_Data_Template_(Protected).xlsx]ppl'!$B$4</v>
      </c>
      <c r="E180" s="4" t="str">
        <f>IFERROR(VLOOKUP(D180,PEOPLE!$H$4:$I$1000,2,0),"")</f>
        <v/>
      </c>
      <c r="H180" s="4" t="str">
        <f>IFERROR(VLOOKUP(G180,PEOPLE!$H$4:$I$1000,2,0),"")</f>
        <v/>
      </c>
    </row>
    <row r="181" spans="3:8" x14ac:dyDescent="0.25">
      <c r="C181" s="7" t="str">
        <f ca="1">CELL("address", INDEX(ppl!B:B, MATCH(B181, ppl!B:B, 0)))</f>
        <v>'[DEBS_Data_Template_(Protected).xlsx]ppl'!$B$4</v>
      </c>
      <c r="E181" s="4" t="str">
        <f>IFERROR(VLOOKUP(D181,PEOPLE!$H$4:$I$1000,2,0),"")</f>
        <v/>
      </c>
      <c r="H181" s="4" t="str">
        <f>IFERROR(VLOOKUP(G181,PEOPLE!$H$4:$I$1000,2,0),"")</f>
        <v/>
      </c>
    </row>
    <row r="182" spans="3:8" x14ac:dyDescent="0.25">
      <c r="C182" s="7" t="str">
        <f ca="1">CELL("address", INDEX(ppl!B:B, MATCH(B182, ppl!B:B, 0)))</f>
        <v>'[DEBS_Data_Template_(Protected).xlsx]ppl'!$B$4</v>
      </c>
      <c r="E182" s="4" t="str">
        <f>IFERROR(VLOOKUP(D182,PEOPLE!$H$4:$I$1000,2,0),"")</f>
        <v/>
      </c>
      <c r="H182" s="4" t="str">
        <f>IFERROR(VLOOKUP(G182,PEOPLE!$H$4:$I$1000,2,0),"")</f>
        <v/>
      </c>
    </row>
    <row r="183" spans="3:8" x14ac:dyDescent="0.25">
      <c r="C183" s="7" t="str">
        <f ca="1">CELL("address", INDEX(ppl!B:B, MATCH(B183, ppl!B:B, 0)))</f>
        <v>'[DEBS_Data_Template_(Protected).xlsx]ppl'!$B$4</v>
      </c>
      <c r="E183" s="4" t="str">
        <f>IFERROR(VLOOKUP(D183,PEOPLE!$H$4:$I$1000,2,0),"")</f>
        <v/>
      </c>
      <c r="H183" s="4" t="str">
        <f>IFERROR(VLOOKUP(G183,PEOPLE!$H$4:$I$1000,2,0),"")</f>
        <v/>
      </c>
    </row>
    <row r="184" spans="3:8" x14ac:dyDescent="0.25">
      <c r="C184" s="7" t="str">
        <f ca="1">CELL("address", INDEX(ppl!B:B, MATCH(B184, ppl!B:B, 0)))</f>
        <v>'[DEBS_Data_Template_(Protected).xlsx]ppl'!$B$4</v>
      </c>
      <c r="E184" s="4" t="str">
        <f>IFERROR(VLOOKUP(D184,PEOPLE!$H$4:$I$1000,2,0),"")</f>
        <v/>
      </c>
      <c r="H184" s="4" t="str">
        <f>IFERROR(VLOOKUP(G184,PEOPLE!$H$4:$I$1000,2,0),"")</f>
        <v/>
      </c>
    </row>
    <row r="185" spans="3:8" x14ac:dyDescent="0.25">
      <c r="C185" s="7" t="str">
        <f ca="1">CELL("address", INDEX(ppl!B:B, MATCH(B185, ppl!B:B, 0)))</f>
        <v>'[DEBS_Data_Template_(Protected).xlsx]ppl'!$B$4</v>
      </c>
      <c r="E185" s="4" t="str">
        <f>IFERROR(VLOOKUP(D185,PEOPLE!$H$4:$I$1000,2,0),"")</f>
        <v/>
      </c>
      <c r="H185" s="4" t="str">
        <f>IFERROR(VLOOKUP(G185,PEOPLE!$H$4:$I$1000,2,0),"")</f>
        <v/>
      </c>
    </row>
    <row r="186" spans="3:8" x14ac:dyDescent="0.25">
      <c r="C186" s="7" t="str">
        <f ca="1">CELL("address", INDEX(ppl!B:B, MATCH(B186, ppl!B:B, 0)))</f>
        <v>'[DEBS_Data_Template_(Protected).xlsx]ppl'!$B$4</v>
      </c>
      <c r="E186" s="4" t="str">
        <f>IFERROR(VLOOKUP(D186,PEOPLE!$H$4:$I$1000,2,0),"")</f>
        <v/>
      </c>
      <c r="H186" s="4" t="str">
        <f>IFERROR(VLOOKUP(G186,PEOPLE!$H$4:$I$1000,2,0),"")</f>
        <v/>
      </c>
    </row>
    <row r="187" spans="3:8" x14ac:dyDescent="0.25">
      <c r="C187" s="7" t="str">
        <f ca="1">CELL("address", INDEX(ppl!B:B, MATCH(B187, ppl!B:B, 0)))</f>
        <v>'[DEBS_Data_Template_(Protected).xlsx]ppl'!$B$4</v>
      </c>
      <c r="E187" s="4" t="str">
        <f>IFERROR(VLOOKUP(D187,PEOPLE!$H$4:$I$1000,2,0),"")</f>
        <v/>
      </c>
      <c r="H187" s="4" t="str">
        <f>IFERROR(VLOOKUP(G187,PEOPLE!$H$4:$I$1000,2,0),"")</f>
        <v/>
      </c>
    </row>
    <row r="188" spans="3:8" x14ac:dyDescent="0.25">
      <c r="C188" s="7" t="str">
        <f ca="1">CELL("address", INDEX(ppl!B:B, MATCH(B188, ppl!B:B, 0)))</f>
        <v>'[DEBS_Data_Template_(Protected).xlsx]ppl'!$B$4</v>
      </c>
      <c r="E188" s="4" t="str">
        <f>IFERROR(VLOOKUP(D188,PEOPLE!$H$4:$I$1000,2,0),"")</f>
        <v/>
      </c>
      <c r="H188" s="4" t="str">
        <f>IFERROR(VLOOKUP(G188,PEOPLE!$H$4:$I$1000,2,0),"")</f>
        <v/>
      </c>
    </row>
    <row r="189" spans="3:8" x14ac:dyDescent="0.25">
      <c r="C189" s="7" t="str">
        <f ca="1">CELL("address", INDEX(ppl!B:B, MATCH(B189, ppl!B:B, 0)))</f>
        <v>'[DEBS_Data_Template_(Protected).xlsx]ppl'!$B$4</v>
      </c>
      <c r="E189" s="4" t="str">
        <f>IFERROR(VLOOKUP(D189,PEOPLE!$H$4:$I$1000,2,0),"")</f>
        <v/>
      </c>
      <c r="H189" s="4" t="str">
        <f>IFERROR(VLOOKUP(G189,PEOPLE!$H$4:$I$1000,2,0),"")</f>
        <v/>
      </c>
    </row>
    <row r="190" spans="3:8" x14ac:dyDescent="0.25">
      <c r="C190" s="7" t="str">
        <f ca="1">CELL("address", INDEX(ppl!B:B, MATCH(B190, ppl!B:B, 0)))</f>
        <v>'[DEBS_Data_Template_(Protected).xlsx]ppl'!$B$4</v>
      </c>
      <c r="E190" s="4" t="str">
        <f>IFERROR(VLOOKUP(D190,PEOPLE!$H$4:$I$1000,2,0),"")</f>
        <v/>
      </c>
      <c r="H190" s="4" t="str">
        <f>IFERROR(VLOOKUP(G190,PEOPLE!$H$4:$I$1000,2,0),"")</f>
        <v/>
      </c>
    </row>
    <row r="191" spans="3:8" x14ac:dyDescent="0.25">
      <c r="C191" s="7" t="str">
        <f ca="1">CELL("address", INDEX(ppl!B:B, MATCH(B191, ppl!B:B, 0)))</f>
        <v>'[DEBS_Data_Template_(Protected).xlsx]ppl'!$B$4</v>
      </c>
      <c r="E191" s="4" t="str">
        <f>IFERROR(VLOOKUP(D191,PEOPLE!$H$4:$I$1000,2,0),"")</f>
        <v/>
      </c>
      <c r="H191" s="4" t="str">
        <f>IFERROR(VLOOKUP(G191,PEOPLE!$H$4:$I$1000,2,0),"")</f>
        <v/>
      </c>
    </row>
    <row r="192" spans="3:8" x14ac:dyDescent="0.25">
      <c r="C192" s="7" t="str">
        <f ca="1">CELL("address", INDEX(ppl!B:B, MATCH(B192, ppl!B:B, 0)))</f>
        <v>'[DEBS_Data_Template_(Protected).xlsx]ppl'!$B$4</v>
      </c>
      <c r="E192" s="4" t="str">
        <f>IFERROR(VLOOKUP(D192,PEOPLE!$H$4:$I$1000,2,0),"")</f>
        <v/>
      </c>
      <c r="H192" s="4" t="str">
        <f>IFERROR(VLOOKUP(G192,PEOPLE!$H$4:$I$1000,2,0),"")</f>
        <v/>
      </c>
    </row>
    <row r="193" spans="3:8" x14ac:dyDescent="0.25">
      <c r="C193" s="7" t="str">
        <f ca="1">CELL("address", INDEX(ppl!B:B, MATCH(B193, ppl!B:B, 0)))</f>
        <v>'[DEBS_Data_Template_(Protected).xlsx]ppl'!$B$4</v>
      </c>
      <c r="E193" s="4" t="str">
        <f>IFERROR(VLOOKUP(D193,PEOPLE!$H$4:$I$1000,2,0),"")</f>
        <v/>
      </c>
      <c r="H193" s="4" t="str">
        <f>IFERROR(VLOOKUP(G193,PEOPLE!$H$4:$I$1000,2,0),"")</f>
        <v/>
      </c>
    </row>
    <row r="194" spans="3:8" x14ac:dyDescent="0.25">
      <c r="C194" s="7" t="str">
        <f ca="1">CELL("address", INDEX(ppl!B:B, MATCH(B194, ppl!B:B, 0)))</f>
        <v>'[DEBS_Data_Template_(Protected).xlsx]ppl'!$B$4</v>
      </c>
      <c r="E194" s="4" t="str">
        <f>IFERROR(VLOOKUP(D194,PEOPLE!$H$4:$I$1000,2,0),"")</f>
        <v/>
      </c>
      <c r="H194" s="4" t="str">
        <f>IFERROR(VLOOKUP(G194,PEOPLE!$H$4:$I$1000,2,0),"")</f>
        <v/>
      </c>
    </row>
    <row r="195" spans="3:8" x14ac:dyDescent="0.25">
      <c r="C195" s="7" t="str">
        <f ca="1">CELL("address", INDEX(ppl!B:B, MATCH(B195, ppl!B:B, 0)))</f>
        <v>'[DEBS_Data_Template_(Protected).xlsx]ppl'!$B$4</v>
      </c>
      <c r="E195" s="4" t="str">
        <f>IFERROR(VLOOKUP(D195,PEOPLE!$H$4:$I$1000,2,0),"")</f>
        <v/>
      </c>
      <c r="H195" s="4" t="str">
        <f>IFERROR(VLOOKUP(G195,PEOPLE!$H$4:$I$1000,2,0),"")</f>
        <v/>
      </c>
    </row>
    <row r="196" spans="3:8" x14ac:dyDescent="0.25">
      <c r="C196" s="7" t="str">
        <f ca="1">CELL("address", INDEX(ppl!B:B, MATCH(B196, ppl!B:B, 0)))</f>
        <v>'[DEBS_Data_Template_(Protected).xlsx]ppl'!$B$4</v>
      </c>
      <c r="E196" s="4" t="str">
        <f>IFERROR(VLOOKUP(D196,PEOPLE!$H$4:$I$1000,2,0),"")</f>
        <v/>
      </c>
      <c r="H196" s="4" t="str">
        <f>IFERROR(VLOOKUP(G196,PEOPLE!$H$4:$I$1000,2,0),"")</f>
        <v/>
      </c>
    </row>
    <row r="197" spans="3:8" x14ac:dyDescent="0.25">
      <c r="C197" s="7" t="str">
        <f ca="1">CELL("address", INDEX(ppl!B:B, MATCH(B197, ppl!B:B, 0)))</f>
        <v>'[DEBS_Data_Template_(Protected).xlsx]ppl'!$B$4</v>
      </c>
      <c r="E197" s="4" t="str">
        <f>IFERROR(VLOOKUP(D197,PEOPLE!$H$4:$I$1000,2,0),"")</f>
        <v/>
      </c>
      <c r="H197" s="4" t="str">
        <f>IFERROR(VLOOKUP(G197,PEOPLE!$H$4:$I$1000,2,0),"")</f>
        <v/>
      </c>
    </row>
    <row r="198" spans="3:8" x14ac:dyDescent="0.25">
      <c r="C198" s="7" t="str">
        <f ca="1">CELL("address", INDEX(ppl!B:B, MATCH(B198, ppl!B:B, 0)))</f>
        <v>'[DEBS_Data_Template_(Protected).xlsx]ppl'!$B$4</v>
      </c>
      <c r="E198" s="4" t="str">
        <f>IFERROR(VLOOKUP(D198,PEOPLE!$H$4:$I$1000,2,0),"")</f>
        <v/>
      </c>
      <c r="H198" s="4" t="str">
        <f>IFERROR(VLOOKUP(G198,PEOPLE!$H$4:$I$1000,2,0),"")</f>
        <v/>
      </c>
    </row>
    <row r="199" spans="3:8" x14ac:dyDescent="0.25">
      <c r="C199" s="7" t="str">
        <f ca="1">CELL("address", INDEX(ppl!B:B, MATCH(B199, ppl!B:B, 0)))</f>
        <v>'[DEBS_Data_Template_(Protected).xlsx]ppl'!$B$4</v>
      </c>
      <c r="E199" s="4" t="str">
        <f>IFERROR(VLOOKUP(D199,PEOPLE!$H$4:$I$1000,2,0),"")</f>
        <v/>
      </c>
      <c r="H199" s="4" t="str">
        <f>IFERROR(VLOOKUP(G199,PEOPLE!$H$4:$I$1000,2,0),"")</f>
        <v/>
      </c>
    </row>
    <row r="200" spans="3:8" x14ac:dyDescent="0.25">
      <c r="C200" s="7" t="str">
        <f ca="1">CELL("address", INDEX(ppl!B:B, MATCH(B200, ppl!B:B, 0)))</f>
        <v>'[DEBS_Data_Template_(Protected).xlsx]ppl'!$B$4</v>
      </c>
      <c r="E200" s="4" t="str">
        <f>IFERROR(VLOOKUP(D200,PEOPLE!$H$4:$I$1000,2,0),"")</f>
        <v/>
      </c>
      <c r="H200" s="4" t="str">
        <f>IFERROR(VLOOKUP(G200,PEOPLE!$H$4:$I$1000,2,0),"")</f>
        <v/>
      </c>
    </row>
    <row r="201" spans="3:8" x14ac:dyDescent="0.25">
      <c r="C201" s="7" t="str">
        <f ca="1">CELL("address", INDEX(ppl!B:B, MATCH(B201, ppl!B:B, 0)))</f>
        <v>'[DEBS_Data_Template_(Protected).xlsx]ppl'!$B$4</v>
      </c>
      <c r="E201" s="4" t="str">
        <f>IFERROR(VLOOKUP(D201,PEOPLE!$H$4:$I$1000,2,0),"")</f>
        <v/>
      </c>
      <c r="H201" s="4" t="str">
        <f>IFERROR(VLOOKUP(G201,PEOPLE!$H$4:$I$1000,2,0),"")</f>
        <v/>
      </c>
    </row>
    <row r="202" spans="3:8" x14ac:dyDescent="0.25">
      <c r="C202" s="7" t="str">
        <f ca="1">CELL("address", INDEX(ppl!B:B, MATCH(B202, ppl!B:B, 0)))</f>
        <v>'[DEBS_Data_Template_(Protected).xlsx]ppl'!$B$4</v>
      </c>
      <c r="E202" s="4" t="str">
        <f>IFERROR(VLOOKUP(D202,PEOPLE!$H$4:$I$1000,2,0),"")</f>
        <v/>
      </c>
      <c r="H202" s="4" t="str">
        <f>IFERROR(VLOOKUP(G202,PEOPLE!$H$4:$I$1000,2,0),"")</f>
        <v/>
      </c>
    </row>
    <row r="203" spans="3:8" x14ac:dyDescent="0.25">
      <c r="C203" s="7" t="str">
        <f ca="1">CELL("address", INDEX(ppl!B:B, MATCH(B203, ppl!B:B, 0)))</f>
        <v>'[DEBS_Data_Template_(Protected).xlsx]ppl'!$B$4</v>
      </c>
      <c r="E203" s="4" t="str">
        <f>IFERROR(VLOOKUP(D203,PEOPLE!$H$4:$I$1000,2,0),"")</f>
        <v/>
      </c>
      <c r="H203" s="4" t="str">
        <f>IFERROR(VLOOKUP(G203,PEOPLE!$H$4:$I$1000,2,0),"")</f>
        <v/>
      </c>
    </row>
    <row r="204" spans="3:8" x14ac:dyDescent="0.25">
      <c r="C204" s="7" t="str">
        <f ca="1">CELL("address", INDEX(ppl!B:B, MATCH(B204, ppl!B:B, 0)))</f>
        <v>'[DEBS_Data_Template_(Protected).xlsx]ppl'!$B$4</v>
      </c>
      <c r="E204" s="4" t="str">
        <f>IFERROR(VLOOKUP(D204,PEOPLE!$H$4:$I$1000,2,0),"")</f>
        <v/>
      </c>
      <c r="H204" s="4" t="str">
        <f>IFERROR(VLOOKUP(G204,PEOPLE!$H$4:$I$1000,2,0),"")</f>
        <v/>
      </c>
    </row>
    <row r="205" spans="3:8" x14ac:dyDescent="0.25">
      <c r="C205" s="7" t="str">
        <f ca="1">CELL("address", INDEX(ppl!B:B, MATCH(B205, ppl!B:B, 0)))</f>
        <v>'[DEBS_Data_Template_(Protected).xlsx]ppl'!$B$4</v>
      </c>
      <c r="E205" s="4" t="str">
        <f>IFERROR(VLOOKUP(D205,PEOPLE!$H$4:$I$1000,2,0),"")</f>
        <v/>
      </c>
      <c r="H205" s="4" t="str">
        <f>IFERROR(VLOOKUP(G205,PEOPLE!$H$4:$I$1000,2,0),"")</f>
        <v/>
      </c>
    </row>
    <row r="206" spans="3:8" x14ac:dyDescent="0.25">
      <c r="C206" s="7" t="str">
        <f ca="1">CELL("address", INDEX(ppl!B:B, MATCH(B206, ppl!B:B, 0)))</f>
        <v>'[DEBS_Data_Template_(Protected).xlsx]ppl'!$B$4</v>
      </c>
      <c r="E206" s="4" t="str">
        <f>IFERROR(VLOOKUP(D206,PEOPLE!$H$4:$I$1000,2,0),"")</f>
        <v/>
      </c>
      <c r="H206" s="4" t="str">
        <f>IFERROR(VLOOKUP(G206,PEOPLE!$H$4:$I$1000,2,0),"")</f>
        <v/>
      </c>
    </row>
    <row r="207" spans="3:8" x14ac:dyDescent="0.25">
      <c r="C207" s="7" t="str">
        <f ca="1">CELL("address", INDEX(ppl!B:B, MATCH(B207, ppl!B:B, 0)))</f>
        <v>'[DEBS_Data_Template_(Protected).xlsx]ppl'!$B$4</v>
      </c>
      <c r="E207" s="4" t="str">
        <f>IFERROR(VLOOKUP(D207,PEOPLE!$H$4:$I$1000,2,0),"")</f>
        <v/>
      </c>
      <c r="H207" s="4" t="str">
        <f>IFERROR(VLOOKUP(G207,PEOPLE!$H$4:$I$1000,2,0),"")</f>
        <v/>
      </c>
    </row>
    <row r="208" spans="3:8" x14ac:dyDescent="0.25">
      <c r="C208" s="7" t="str">
        <f ca="1">CELL("address", INDEX(ppl!B:B, MATCH(B208, ppl!B:B, 0)))</f>
        <v>'[DEBS_Data_Template_(Protected).xlsx]ppl'!$B$4</v>
      </c>
      <c r="E208" s="4" t="str">
        <f>IFERROR(VLOOKUP(D208,PEOPLE!$H$4:$I$1000,2,0),"")</f>
        <v/>
      </c>
      <c r="H208" s="4" t="str">
        <f>IFERROR(VLOOKUP(G208,PEOPLE!$H$4:$I$1000,2,0),"")</f>
        <v/>
      </c>
    </row>
    <row r="209" spans="3:8" x14ac:dyDescent="0.25">
      <c r="C209" s="7" t="str">
        <f ca="1">CELL("address", INDEX(ppl!B:B, MATCH(B209, ppl!B:B, 0)))</f>
        <v>'[DEBS_Data_Template_(Protected).xlsx]ppl'!$B$4</v>
      </c>
      <c r="E209" s="4" t="str">
        <f>IFERROR(VLOOKUP(D209,PEOPLE!$H$4:$I$1000,2,0),"")</f>
        <v/>
      </c>
      <c r="H209" s="4" t="str">
        <f>IFERROR(VLOOKUP(G209,PEOPLE!$H$4:$I$1000,2,0),"")</f>
        <v/>
      </c>
    </row>
    <row r="210" spans="3:8" x14ac:dyDescent="0.25">
      <c r="C210" s="7" t="str">
        <f ca="1">CELL("address", INDEX(ppl!B:B, MATCH(B210, ppl!B:B, 0)))</f>
        <v>'[DEBS_Data_Template_(Protected).xlsx]ppl'!$B$4</v>
      </c>
      <c r="E210" s="4" t="str">
        <f>IFERROR(VLOOKUP(D210,PEOPLE!$H$4:$I$1000,2,0),"")</f>
        <v/>
      </c>
      <c r="H210" s="4" t="str">
        <f>IFERROR(VLOOKUP(G210,PEOPLE!$H$4:$I$1000,2,0),"")</f>
        <v/>
      </c>
    </row>
    <row r="211" spans="3:8" x14ac:dyDescent="0.25">
      <c r="C211" s="7" t="str">
        <f ca="1">CELL("address", INDEX(ppl!B:B, MATCH(B211, ppl!B:B, 0)))</f>
        <v>'[DEBS_Data_Template_(Protected).xlsx]ppl'!$B$4</v>
      </c>
      <c r="E211" s="4" t="str">
        <f>IFERROR(VLOOKUP(D211,PEOPLE!$H$4:$I$1000,2,0),"")</f>
        <v/>
      </c>
      <c r="H211" s="4" t="str">
        <f>IFERROR(VLOOKUP(G211,PEOPLE!$H$4:$I$1000,2,0),"")</f>
        <v/>
      </c>
    </row>
    <row r="212" spans="3:8" x14ac:dyDescent="0.25">
      <c r="C212" s="7" t="str">
        <f ca="1">CELL("address", INDEX(ppl!B:B, MATCH(B212, ppl!B:B, 0)))</f>
        <v>'[DEBS_Data_Template_(Protected).xlsx]ppl'!$B$4</v>
      </c>
      <c r="E212" s="4" t="str">
        <f>IFERROR(VLOOKUP(D212,PEOPLE!$H$4:$I$1000,2,0),"")</f>
        <v/>
      </c>
      <c r="H212" s="4" t="str">
        <f>IFERROR(VLOOKUP(G212,PEOPLE!$H$4:$I$1000,2,0),"")</f>
        <v/>
      </c>
    </row>
    <row r="213" spans="3:8" x14ac:dyDescent="0.25">
      <c r="C213" s="7" t="str">
        <f ca="1">CELL("address", INDEX(ppl!B:B, MATCH(B213, ppl!B:B, 0)))</f>
        <v>'[DEBS_Data_Template_(Protected).xlsx]ppl'!$B$4</v>
      </c>
      <c r="E213" s="4" t="str">
        <f>IFERROR(VLOOKUP(D213,PEOPLE!$H$4:$I$1000,2,0),"")</f>
        <v/>
      </c>
      <c r="H213" s="4" t="str">
        <f>IFERROR(VLOOKUP(G213,PEOPLE!$H$4:$I$1000,2,0),"")</f>
        <v/>
      </c>
    </row>
    <row r="214" spans="3:8" x14ac:dyDescent="0.25">
      <c r="C214" s="7" t="str">
        <f ca="1">CELL("address", INDEX(ppl!B:B, MATCH(B214, ppl!B:B, 0)))</f>
        <v>'[DEBS_Data_Template_(Protected).xlsx]ppl'!$B$4</v>
      </c>
      <c r="E214" s="4" t="str">
        <f>IFERROR(VLOOKUP(D214,PEOPLE!$H$4:$I$1000,2,0),"")</f>
        <v/>
      </c>
      <c r="H214" s="4" t="str">
        <f>IFERROR(VLOOKUP(G214,PEOPLE!$H$4:$I$1000,2,0),"")</f>
        <v/>
      </c>
    </row>
    <row r="215" spans="3:8" x14ac:dyDescent="0.25">
      <c r="C215" s="7" t="str">
        <f ca="1">CELL("address", INDEX(ppl!B:B, MATCH(B215, ppl!B:B, 0)))</f>
        <v>'[DEBS_Data_Template_(Protected).xlsx]ppl'!$B$4</v>
      </c>
      <c r="E215" s="4" t="str">
        <f>IFERROR(VLOOKUP(D215,PEOPLE!$H$4:$I$1000,2,0),"")</f>
        <v/>
      </c>
      <c r="H215" s="4" t="str">
        <f>IFERROR(VLOOKUP(G215,PEOPLE!$H$4:$I$1000,2,0),"")</f>
        <v/>
      </c>
    </row>
    <row r="216" spans="3:8" x14ac:dyDescent="0.25">
      <c r="C216" s="7" t="str">
        <f ca="1">CELL("address", INDEX(ppl!B:B, MATCH(B216, ppl!B:B, 0)))</f>
        <v>'[DEBS_Data_Template_(Protected).xlsx]ppl'!$B$4</v>
      </c>
      <c r="E216" s="4" t="str">
        <f>IFERROR(VLOOKUP(D216,PEOPLE!$H$4:$I$1000,2,0),"")</f>
        <v/>
      </c>
      <c r="H216" s="4" t="str">
        <f>IFERROR(VLOOKUP(G216,PEOPLE!$H$4:$I$1000,2,0),"")</f>
        <v/>
      </c>
    </row>
    <row r="217" spans="3:8" x14ac:dyDescent="0.25">
      <c r="C217" s="7" t="str">
        <f ca="1">CELL("address", INDEX(ppl!B:B, MATCH(B217, ppl!B:B, 0)))</f>
        <v>'[DEBS_Data_Template_(Protected).xlsx]ppl'!$B$4</v>
      </c>
      <c r="E217" s="4" t="str">
        <f>IFERROR(VLOOKUP(D217,PEOPLE!$H$4:$I$1000,2,0),"")</f>
        <v/>
      </c>
      <c r="H217" s="4" t="str">
        <f>IFERROR(VLOOKUP(G217,PEOPLE!$H$4:$I$1000,2,0),"")</f>
        <v/>
      </c>
    </row>
    <row r="218" spans="3:8" x14ac:dyDescent="0.25">
      <c r="C218" s="7" t="str">
        <f ca="1">CELL("address", INDEX(ppl!B:B, MATCH(B218, ppl!B:B, 0)))</f>
        <v>'[DEBS_Data_Template_(Protected).xlsx]ppl'!$B$4</v>
      </c>
      <c r="E218" s="4" t="str">
        <f>IFERROR(VLOOKUP(D218,PEOPLE!$H$4:$I$1000,2,0),"")</f>
        <v/>
      </c>
      <c r="H218" s="4" t="str">
        <f>IFERROR(VLOOKUP(G218,PEOPLE!$H$4:$I$1000,2,0),"")</f>
        <v/>
      </c>
    </row>
    <row r="219" spans="3:8" x14ac:dyDescent="0.25">
      <c r="C219" s="7" t="str">
        <f ca="1">CELL("address", INDEX(ppl!B:B, MATCH(B219, ppl!B:B, 0)))</f>
        <v>'[DEBS_Data_Template_(Protected).xlsx]ppl'!$B$4</v>
      </c>
      <c r="E219" s="4" t="str">
        <f>IFERROR(VLOOKUP(D219,PEOPLE!$H$4:$I$1000,2,0),"")</f>
        <v/>
      </c>
      <c r="H219" s="4" t="str">
        <f>IFERROR(VLOOKUP(G219,PEOPLE!$H$4:$I$1000,2,0),"")</f>
        <v/>
      </c>
    </row>
    <row r="220" spans="3:8" x14ac:dyDescent="0.25">
      <c r="C220" s="7" t="str">
        <f ca="1">CELL("address", INDEX(ppl!B:B, MATCH(B220, ppl!B:B, 0)))</f>
        <v>'[DEBS_Data_Template_(Protected).xlsx]ppl'!$B$4</v>
      </c>
      <c r="E220" s="4" t="str">
        <f>IFERROR(VLOOKUP(D220,PEOPLE!$H$4:$I$1000,2,0),"")</f>
        <v/>
      </c>
      <c r="H220" s="4" t="str">
        <f>IFERROR(VLOOKUP(G220,PEOPLE!$H$4:$I$1000,2,0),"")</f>
        <v/>
      </c>
    </row>
    <row r="221" spans="3:8" x14ac:dyDescent="0.25">
      <c r="C221" s="7" t="str">
        <f ca="1">CELL("address", INDEX(ppl!B:B, MATCH(B221, ppl!B:B, 0)))</f>
        <v>'[DEBS_Data_Template_(Protected).xlsx]ppl'!$B$4</v>
      </c>
      <c r="E221" s="4" t="str">
        <f>IFERROR(VLOOKUP(D221,PEOPLE!$H$4:$I$1000,2,0),"")</f>
        <v/>
      </c>
      <c r="H221" s="4" t="str">
        <f>IFERROR(VLOOKUP(G221,PEOPLE!$H$4:$I$1000,2,0),"")</f>
        <v/>
      </c>
    </row>
    <row r="222" spans="3:8" x14ac:dyDescent="0.25">
      <c r="C222" s="7" t="str">
        <f ca="1">CELL("address", INDEX(ppl!B:B, MATCH(B222, ppl!B:B, 0)))</f>
        <v>'[DEBS_Data_Template_(Protected).xlsx]ppl'!$B$4</v>
      </c>
      <c r="E222" s="4" t="str">
        <f>IFERROR(VLOOKUP(D222,PEOPLE!$H$4:$I$1000,2,0),"")</f>
        <v/>
      </c>
      <c r="H222" s="4" t="str">
        <f>IFERROR(VLOOKUP(G222,PEOPLE!$H$4:$I$1000,2,0),"")</f>
        <v/>
      </c>
    </row>
    <row r="223" spans="3:8" x14ac:dyDescent="0.25">
      <c r="C223" s="7" t="str">
        <f ca="1">CELL("address", INDEX(ppl!B:B, MATCH(B223, ppl!B:B, 0)))</f>
        <v>'[DEBS_Data_Template_(Protected).xlsx]ppl'!$B$4</v>
      </c>
      <c r="E223" s="4" t="str">
        <f>IFERROR(VLOOKUP(D223,PEOPLE!$H$4:$I$1000,2,0),"")</f>
        <v/>
      </c>
      <c r="H223" s="4" t="str">
        <f>IFERROR(VLOOKUP(G223,PEOPLE!$H$4:$I$1000,2,0),"")</f>
        <v/>
      </c>
    </row>
    <row r="224" spans="3:8" x14ac:dyDescent="0.25">
      <c r="C224" s="7" t="str">
        <f ca="1">CELL("address", INDEX(ppl!B:B, MATCH(B224, ppl!B:B, 0)))</f>
        <v>'[DEBS_Data_Template_(Protected).xlsx]ppl'!$B$4</v>
      </c>
      <c r="E224" s="4" t="str">
        <f>IFERROR(VLOOKUP(D224,PEOPLE!$H$4:$I$1000,2,0),"")</f>
        <v/>
      </c>
      <c r="H224" s="4" t="str">
        <f>IFERROR(VLOOKUP(G224,PEOPLE!$H$4:$I$1000,2,0),"")</f>
        <v/>
      </c>
    </row>
    <row r="225" spans="3:8" x14ac:dyDescent="0.25">
      <c r="C225" s="7" t="str">
        <f ca="1">CELL("address", INDEX(ppl!B:B, MATCH(B225, ppl!B:B, 0)))</f>
        <v>'[DEBS_Data_Template_(Protected).xlsx]ppl'!$B$4</v>
      </c>
      <c r="E225" s="4" t="str">
        <f>IFERROR(VLOOKUP(D225,PEOPLE!$H$4:$I$1000,2,0),"")</f>
        <v/>
      </c>
      <c r="H225" s="4" t="str">
        <f>IFERROR(VLOOKUP(G225,PEOPLE!$H$4:$I$1000,2,0),"")</f>
        <v/>
      </c>
    </row>
    <row r="226" spans="3:8" x14ac:dyDescent="0.25">
      <c r="C226" s="7" t="str">
        <f ca="1">CELL("address", INDEX(ppl!B:B, MATCH(B226, ppl!B:B, 0)))</f>
        <v>'[DEBS_Data_Template_(Protected).xlsx]ppl'!$B$4</v>
      </c>
      <c r="E226" s="4" t="str">
        <f>IFERROR(VLOOKUP(D226,PEOPLE!$H$4:$I$1000,2,0),"")</f>
        <v/>
      </c>
      <c r="H226" s="4" t="str">
        <f>IFERROR(VLOOKUP(G226,PEOPLE!$H$4:$I$1000,2,0),"")</f>
        <v/>
      </c>
    </row>
    <row r="227" spans="3:8" x14ac:dyDescent="0.25">
      <c r="C227" s="7" t="str">
        <f ca="1">CELL("address", INDEX(ppl!B:B, MATCH(B227, ppl!B:B, 0)))</f>
        <v>'[DEBS_Data_Template_(Protected).xlsx]ppl'!$B$4</v>
      </c>
      <c r="E227" s="4" t="str">
        <f>IFERROR(VLOOKUP(D227,PEOPLE!$H$4:$I$1000,2,0),"")</f>
        <v/>
      </c>
      <c r="H227" s="4" t="str">
        <f>IFERROR(VLOOKUP(G227,PEOPLE!$H$4:$I$1000,2,0),"")</f>
        <v/>
      </c>
    </row>
    <row r="228" spans="3:8" x14ac:dyDescent="0.25">
      <c r="C228" s="7" t="str">
        <f ca="1">CELL("address", INDEX(ppl!B:B, MATCH(B228, ppl!B:B, 0)))</f>
        <v>'[DEBS_Data_Template_(Protected).xlsx]ppl'!$B$4</v>
      </c>
      <c r="E228" s="4" t="str">
        <f>IFERROR(VLOOKUP(D228,PEOPLE!$H$4:$I$1000,2,0),"")</f>
        <v/>
      </c>
      <c r="H228" s="4" t="str">
        <f>IFERROR(VLOOKUP(G228,PEOPLE!$H$4:$I$1000,2,0),"")</f>
        <v/>
      </c>
    </row>
    <row r="229" spans="3:8" x14ac:dyDescent="0.25">
      <c r="C229" s="7" t="str">
        <f ca="1">CELL("address", INDEX(ppl!B:B, MATCH(B229, ppl!B:B, 0)))</f>
        <v>'[DEBS_Data_Template_(Protected).xlsx]ppl'!$B$4</v>
      </c>
      <c r="E229" s="4" t="str">
        <f>IFERROR(VLOOKUP(D229,PEOPLE!$H$4:$I$1000,2,0),"")</f>
        <v/>
      </c>
      <c r="H229" s="4" t="str">
        <f>IFERROR(VLOOKUP(G229,PEOPLE!$H$4:$I$1000,2,0),"")</f>
        <v/>
      </c>
    </row>
    <row r="230" spans="3:8" x14ac:dyDescent="0.25">
      <c r="C230" s="7" t="str">
        <f ca="1">CELL("address", INDEX(ppl!B:B, MATCH(B230, ppl!B:B, 0)))</f>
        <v>'[DEBS_Data_Template_(Protected).xlsx]ppl'!$B$4</v>
      </c>
      <c r="E230" s="4" t="str">
        <f>IFERROR(VLOOKUP(D230,PEOPLE!$H$4:$I$1000,2,0),"")</f>
        <v/>
      </c>
      <c r="H230" s="4" t="str">
        <f>IFERROR(VLOOKUP(G230,PEOPLE!$H$4:$I$1000,2,0),"")</f>
        <v/>
      </c>
    </row>
    <row r="231" spans="3:8" x14ac:dyDescent="0.25">
      <c r="C231" s="7" t="str">
        <f ca="1">CELL("address", INDEX(ppl!B:B, MATCH(B231, ppl!B:B, 0)))</f>
        <v>'[DEBS_Data_Template_(Protected).xlsx]ppl'!$B$4</v>
      </c>
      <c r="E231" s="4" t="str">
        <f>IFERROR(VLOOKUP(D231,PEOPLE!$H$4:$I$1000,2,0),"")</f>
        <v/>
      </c>
      <c r="H231" s="4" t="str">
        <f>IFERROR(VLOOKUP(G231,PEOPLE!$H$4:$I$1000,2,0),"")</f>
        <v/>
      </c>
    </row>
    <row r="232" spans="3:8" x14ac:dyDescent="0.25">
      <c r="C232" s="7" t="str">
        <f ca="1">CELL("address", INDEX(ppl!B:B, MATCH(B232, ppl!B:B, 0)))</f>
        <v>'[DEBS_Data_Template_(Protected).xlsx]ppl'!$B$4</v>
      </c>
      <c r="E232" s="4" t="str">
        <f>IFERROR(VLOOKUP(D232,PEOPLE!$H$4:$I$1000,2,0),"")</f>
        <v/>
      </c>
      <c r="H232" s="4" t="str">
        <f>IFERROR(VLOOKUP(G232,PEOPLE!$H$4:$I$1000,2,0),"")</f>
        <v/>
      </c>
    </row>
    <row r="233" spans="3:8" x14ac:dyDescent="0.25">
      <c r="C233" s="7" t="str">
        <f ca="1">CELL("address", INDEX(ppl!B:B, MATCH(B233, ppl!B:B, 0)))</f>
        <v>'[DEBS_Data_Template_(Protected).xlsx]ppl'!$B$4</v>
      </c>
      <c r="E233" s="4" t="str">
        <f>IFERROR(VLOOKUP(D233,PEOPLE!$H$4:$I$1000,2,0),"")</f>
        <v/>
      </c>
      <c r="H233" s="4" t="str">
        <f>IFERROR(VLOOKUP(G233,PEOPLE!$H$4:$I$1000,2,0),"")</f>
        <v/>
      </c>
    </row>
    <row r="234" spans="3:8" x14ac:dyDescent="0.25">
      <c r="C234" s="7" t="str">
        <f ca="1">CELL("address", INDEX(ppl!B:B, MATCH(B234, ppl!B:B, 0)))</f>
        <v>'[DEBS_Data_Template_(Protected).xlsx]ppl'!$B$4</v>
      </c>
      <c r="E234" s="4" t="str">
        <f>IFERROR(VLOOKUP(D234,PEOPLE!$H$4:$I$1000,2,0),"")</f>
        <v/>
      </c>
      <c r="H234" s="4" t="str">
        <f>IFERROR(VLOOKUP(G234,PEOPLE!$H$4:$I$1000,2,0),"")</f>
        <v/>
      </c>
    </row>
    <row r="235" spans="3:8" x14ac:dyDescent="0.25">
      <c r="C235" s="7" t="str">
        <f ca="1">CELL("address", INDEX(ppl!B:B, MATCH(B235, ppl!B:B, 0)))</f>
        <v>'[DEBS_Data_Template_(Protected).xlsx]ppl'!$B$4</v>
      </c>
      <c r="E235" s="4" t="str">
        <f>IFERROR(VLOOKUP(D235,PEOPLE!$H$4:$I$1000,2,0),"")</f>
        <v/>
      </c>
      <c r="H235" s="4" t="str">
        <f>IFERROR(VLOOKUP(G235,PEOPLE!$H$4:$I$1000,2,0),"")</f>
        <v/>
      </c>
    </row>
    <row r="236" spans="3:8" x14ac:dyDescent="0.25">
      <c r="C236" s="7" t="str">
        <f ca="1">CELL("address", INDEX(ppl!B:B, MATCH(B236, ppl!B:B, 0)))</f>
        <v>'[DEBS_Data_Template_(Protected).xlsx]ppl'!$B$4</v>
      </c>
      <c r="E236" s="4" t="str">
        <f>IFERROR(VLOOKUP(D236,PEOPLE!$H$4:$I$1000,2,0),"")</f>
        <v/>
      </c>
      <c r="H236" s="4" t="str">
        <f>IFERROR(VLOOKUP(G236,PEOPLE!$H$4:$I$1000,2,0),"")</f>
        <v/>
      </c>
    </row>
    <row r="237" spans="3:8" x14ac:dyDescent="0.25">
      <c r="C237" s="7" t="str">
        <f ca="1">CELL("address", INDEX(ppl!B:B, MATCH(B237, ppl!B:B, 0)))</f>
        <v>'[DEBS_Data_Template_(Protected).xlsx]ppl'!$B$4</v>
      </c>
      <c r="E237" s="4" t="str">
        <f>IFERROR(VLOOKUP(D237,PEOPLE!$H$4:$I$1000,2,0),"")</f>
        <v/>
      </c>
      <c r="H237" s="4" t="str">
        <f>IFERROR(VLOOKUP(G237,PEOPLE!$H$4:$I$1000,2,0),"")</f>
        <v/>
      </c>
    </row>
    <row r="238" spans="3:8" x14ac:dyDescent="0.25">
      <c r="C238" s="7" t="str">
        <f ca="1">CELL("address", INDEX(ppl!B:B, MATCH(B238, ppl!B:B, 0)))</f>
        <v>'[DEBS_Data_Template_(Protected).xlsx]ppl'!$B$4</v>
      </c>
      <c r="E238" s="4" t="str">
        <f>IFERROR(VLOOKUP(D238,PEOPLE!$H$4:$I$1000,2,0),"")</f>
        <v/>
      </c>
      <c r="H238" s="4" t="str">
        <f>IFERROR(VLOOKUP(G238,PEOPLE!$H$4:$I$1000,2,0),"")</f>
        <v/>
      </c>
    </row>
    <row r="239" spans="3:8" x14ac:dyDescent="0.25">
      <c r="C239" s="7" t="str">
        <f ca="1">CELL("address", INDEX(ppl!B:B, MATCH(B239, ppl!B:B, 0)))</f>
        <v>'[DEBS_Data_Template_(Protected).xlsx]ppl'!$B$4</v>
      </c>
      <c r="E239" s="4" t="str">
        <f>IFERROR(VLOOKUP(D239,PEOPLE!$H$4:$I$1000,2,0),"")</f>
        <v/>
      </c>
      <c r="H239" s="4" t="str">
        <f>IFERROR(VLOOKUP(G239,PEOPLE!$H$4:$I$1000,2,0),"")</f>
        <v/>
      </c>
    </row>
    <row r="240" spans="3:8" x14ac:dyDescent="0.25">
      <c r="C240" s="7" t="str">
        <f ca="1">CELL("address", INDEX(ppl!B:B, MATCH(B240, ppl!B:B, 0)))</f>
        <v>'[DEBS_Data_Template_(Protected).xlsx]ppl'!$B$4</v>
      </c>
      <c r="E240" s="4" t="str">
        <f>IFERROR(VLOOKUP(D240,PEOPLE!$H$4:$I$1000,2,0),"")</f>
        <v/>
      </c>
      <c r="H240" s="4" t="str">
        <f>IFERROR(VLOOKUP(G240,PEOPLE!$H$4:$I$1000,2,0),"")</f>
        <v/>
      </c>
    </row>
    <row r="241" spans="3:8" x14ac:dyDescent="0.25">
      <c r="C241" s="7" t="str">
        <f ca="1">CELL("address", INDEX(ppl!B:B, MATCH(B241, ppl!B:B, 0)))</f>
        <v>'[DEBS_Data_Template_(Protected).xlsx]ppl'!$B$4</v>
      </c>
      <c r="E241" s="4" t="str">
        <f>IFERROR(VLOOKUP(D241,PEOPLE!$H$4:$I$1000,2,0),"")</f>
        <v/>
      </c>
      <c r="H241" s="4" t="str">
        <f>IFERROR(VLOOKUP(G241,PEOPLE!$H$4:$I$1000,2,0),"")</f>
        <v/>
      </c>
    </row>
    <row r="242" spans="3:8" x14ac:dyDescent="0.25">
      <c r="C242" s="7" t="str">
        <f ca="1">CELL("address", INDEX(ppl!B:B, MATCH(B242, ppl!B:B, 0)))</f>
        <v>'[DEBS_Data_Template_(Protected).xlsx]ppl'!$B$4</v>
      </c>
      <c r="E242" s="4" t="str">
        <f>IFERROR(VLOOKUP(D242,PEOPLE!$H$4:$I$1000,2,0),"")</f>
        <v/>
      </c>
      <c r="H242" s="4" t="str">
        <f>IFERROR(VLOOKUP(G242,PEOPLE!$H$4:$I$1000,2,0),"")</f>
        <v/>
      </c>
    </row>
    <row r="243" spans="3:8" x14ac:dyDescent="0.25">
      <c r="C243" s="7" t="str">
        <f ca="1">CELL("address", INDEX(ppl!B:B, MATCH(B243, ppl!B:B, 0)))</f>
        <v>'[DEBS_Data_Template_(Protected).xlsx]ppl'!$B$4</v>
      </c>
      <c r="E243" s="4" t="str">
        <f>IFERROR(VLOOKUP(D243,PEOPLE!$H$4:$I$1000,2,0),"")</f>
        <v/>
      </c>
      <c r="H243" s="4" t="str">
        <f>IFERROR(VLOOKUP(G243,PEOPLE!$H$4:$I$1000,2,0),"")</f>
        <v/>
      </c>
    </row>
    <row r="244" spans="3:8" x14ac:dyDescent="0.25">
      <c r="C244" s="7" t="str">
        <f ca="1">CELL("address", INDEX(ppl!B:B, MATCH(B244, ppl!B:B, 0)))</f>
        <v>'[DEBS_Data_Template_(Protected).xlsx]ppl'!$B$4</v>
      </c>
      <c r="E244" s="4" t="str">
        <f>IFERROR(VLOOKUP(D244,PEOPLE!$H$4:$I$1000,2,0),"")</f>
        <v/>
      </c>
      <c r="H244" s="4" t="str">
        <f>IFERROR(VLOOKUP(G244,PEOPLE!$H$4:$I$1000,2,0),"")</f>
        <v/>
      </c>
    </row>
    <row r="245" spans="3:8" x14ac:dyDescent="0.25">
      <c r="C245" s="7" t="str">
        <f ca="1">CELL("address", INDEX(ppl!B:B, MATCH(B245, ppl!B:B, 0)))</f>
        <v>'[DEBS_Data_Template_(Protected).xlsx]ppl'!$B$4</v>
      </c>
      <c r="E245" s="4" t="str">
        <f>IFERROR(VLOOKUP(D245,PEOPLE!$H$4:$I$1000,2,0),"")</f>
        <v/>
      </c>
      <c r="H245" s="4" t="str">
        <f>IFERROR(VLOOKUP(G245,PEOPLE!$H$4:$I$1000,2,0),"")</f>
        <v/>
      </c>
    </row>
    <row r="246" spans="3:8" x14ac:dyDescent="0.25">
      <c r="C246" s="7" t="str">
        <f ca="1">CELL("address", INDEX(ppl!B:B, MATCH(B246, ppl!B:B, 0)))</f>
        <v>'[DEBS_Data_Template_(Protected).xlsx]ppl'!$B$4</v>
      </c>
      <c r="E246" s="4" t="str">
        <f>IFERROR(VLOOKUP(D246,PEOPLE!$H$4:$I$1000,2,0),"")</f>
        <v/>
      </c>
      <c r="H246" s="4" t="str">
        <f>IFERROR(VLOOKUP(G246,PEOPLE!$H$4:$I$1000,2,0),"")</f>
        <v/>
      </c>
    </row>
    <row r="247" spans="3:8" x14ac:dyDescent="0.25">
      <c r="C247" s="7" t="str">
        <f ca="1">CELL("address", INDEX(ppl!B:B, MATCH(B247, ppl!B:B, 0)))</f>
        <v>'[DEBS_Data_Template_(Protected).xlsx]ppl'!$B$4</v>
      </c>
      <c r="E247" s="4" t="str">
        <f>IFERROR(VLOOKUP(D247,PEOPLE!$H$4:$I$1000,2,0),"")</f>
        <v/>
      </c>
      <c r="H247" s="4" t="str">
        <f>IFERROR(VLOOKUP(G247,PEOPLE!$H$4:$I$1000,2,0),"")</f>
        <v/>
      </c>
    </row>
    <row r="248" spans="3:8" x14ac:dyDescent="0.25">
      <c r="C248" s="7" t="str">
        <f ca="1">CELL("address", INDEX(ppl!B:B, MATCH(B248, ppl!B:B, 0)))</f>
        <v>'[DEBS_Data_Template_(Protected).xlsx]ppl'!$B$4</v>
      </c>
      <c r="E248" s="4" t="str">
        <f>IFERROR(VLOOKUP(D248,PEOPLE!$H$4:$I$1000,2,0),"")</f>
        <v/>
      </c>
      <c r="H248" s="4" t="str">
        <f>IFERROR(VLOOKUP(G248,PEOPLE!$H$4:$I$1000,2,0),"")</f>
        <v/>
      </c>
    </row>
    <row r="249" spans="3:8" x14ac:dyDescent="0.25">
      <c r="C249" s="7" t="str">
        <f ca="1">CELL("address", INDEX(ppl!B:B, MATCH(B249, ppl!B:B, 0)))</f>
        <v>'[DEBS_Data_Template_(Protected).xlsx]ppl'!$B$4</v>
      </c>
      <c r="E249" s="4" t="str">
        <f>IFERROR(VLOOKUP(D249,PEOPLE!$H$4:$I$1000,2,0),"")</f>
        <v/>
      </c>
      <c r="H249" s="4" t="str">
        <f>IFERROR(VLOOKUP(G249,PEOPLE!$H$4:$I$1000,2,0),"")</f>
        <v/>
      </c>
    </row>
    <row r="250" spans="3:8" x14ac:dyDescent="0.25">
      <c r="C250" s="7" t="str">
        <f ca="1">CELL("address", INDEX(ppl!B:B, MATCH(B250, ppl!B:B, 0)))</f>
        <v>'[DEBS_Data_Template_(Protected).xlsx]ppl'!$B$4</v>
      </c>
      <c r="E250" s="4" t="str">
        <f>IFERROR(VLOOKUP(D250,PEOPLE!$H$4:$I$1000,2,0),"")</f>
        <v/>
      </c>
      <c r="H250" s="4" t="str">
        <f>IFERROR(VLOOKUP(G250,PEOPLE!$H$4:$I$1000,2,0),"")</f>
        <v/>
      </c>
    </row>
    <row r="251" spans="3:8" x14ac:dyDescent="0.25">
      <c r="C251" s="7" t="str">
        <f ca="1">CELL("address", INDEX(ppl!B:B, MATCH(B251, ppl!B:B, 0)))</f>
        <v>'[DEBS_Data_Template_(Protected).xlsx]ppl'!$B$4</v>
      </c>
      <c r="E251" s="4" t="str">
        <f>IFERROR(VLOOKUP(D251,PEOPLE!$H$4:$I$1000,2,0),"")</f>
        <v/>
      </c>
      <c r="H251" s="4" t="str">
        <f>IFERROR(VLOOKUP(G251,PEOPLE!$H$4:$I$1000,2,0),"")</f>
        <v/>
      </c>
    </row>
    <row r="252" spans="3:8" x14ac:dyDescent="0.25">
      <c r="C252" s="7" t="str">
        <f ca="1">CELL("address", INDEX(ppl!B:B, MATCH(B252, ppl!B:B, 0)))</f>
        <v>'[DEBS_Data_Template_(Protected).xlsx]ppl'!$B$4</v>
      </c>
      <c r="E252" s="4" t="str">
        <f>IFERROR(VLOOKUP(D252,PEOPLE!$H$4:$I$1000,2,0),"")</f>
        <v/>
      </c>
      <c r="H252" s="4" t="str">
        <f>IFERROR(VLOOKUP(G252,PEOPLE!$H$4:$I$1000,2,0),"")</f>
        <v/>
      </c>
    </row>
    <row r="253" spans="3:8" x14ac:dyDescent="0.25">
      <c r="C253" s="7" t="str">
        <f ca="1">CELL("address", INDEX(ppl!B:B, MATCH(B253, ppl!B:B, 0)))</f>
        <v>'[DEBS_Data_Template_(Protected).xlsx]ppl'!$B$4</v>
      </c>
      <c r="E253" s="4" t="str">
        <f>IFERROR(VLOOKUP(D253,PEOPLE!$H$4:$I$1000,2,0),"")</f>
        <v/>
      </c>
      <c r="H253" s="4" t="str">
        <f>IFERROR(VLOOKUP(G253,PEOPLE!$H$4:$I$1000,2,0),"")</f>
        <v/>
      </c>
    </row>
    <row r="254" spans="3:8" x14ac:dyDescent="0.25">
      <c r="C254" s="7" t="str">
        <f ca="1">CELL("address", INDEX(ppl!B:B, MATCH(B254, ppl!B:B, 0)))</f>
        <v>'[DEBS_Data_Template_(Protected).xlsx]ppl'!$B$4</v>
      </c>
      <c r="E254" s="4" t="str">
        <f>IFERROR(VLOOKUP(D254,PEOPLE!$H$4:$I$1000,2,0),"")</f>
        <v/>
      </c>
      <c r="H254" s="4" t="str">
        <f>IFERROR(VLOOKUP(G254,PEOPLE!$H$4:$I$1000,2,0),"")</f>
        <v/>
      </c>
    </row>
    <row r="255" spans="3:8" x14ac:dyDescent="0.25">
      <c r="C255" s="7" t="str">
        <f ca="1">CELL("address", INDEX(ppl!B:B, MATCH(B255, ppl!B:B, 0)))</f>
        <v>'[DEBS_Data_Template_(Protected).xlsx]ppl'!$B$4</v>
      </c>
      <c r="E255" s="4" t="str">
        <f>IFERROR(VLOOKUP(D255,PEOPLE!$H$4:$I$1000,2,0),"")</f>
        <v/>
      </c>
      <c r="H255" s="4" t="str">
        <f>IFERROR(VLOOKUP(G255,PEOPLE!$H$4:$I$1000,2,0),"")</f>
        <v/>
      </c>
    </row>
    <row r="256" spans="3:8" x14ac:dyDescent="0.25">
      <c r="C256" s="7" t="str">
        <f ca="1">CELL("address", INDEX(ppl!B:B, MATCH(B256, ppl!B:B, 0)))</f>
        <v>'[DEBS_Data_Template_(Protected).xlsx]ppl'!$B$4</v>
      </c>
      <c r="E256" s="4" t="str">
        <f>IFERROR(VLOOKUP(D256,PEOPLE!$H$4:$I$1000,2,0),"")</f>
        <v/>
      </c>
      <c r="H256" s="4" t="str">
        <f>IFERROR(VLOOKUP(G256,PEOPLE!$H$4:$I$1000,2,0),"")</f>
        <v/>
      </c>
    </row>
    <row r="257" spans="3:8" x14ac:dyDescent="0.25">
      <c r="C257" s="7" t="str">
        <f ca="1">CELL("address", INDEX(ppl!B:B, MATCH(B257, ppl!B:B, 0)))</f>
        <v>'[DEBS_Data_Template_(Protected).xlsx]ppl'!$B$4</v>
      </c>
      <c r="E257" s="4" t="str">
        <f>IFERROR(VLOOKUP(D257,PEOPLE!$H$4:$I$1000,2,0),"")</f>
        <v/>
      </c>
      <c r="H257" s="4" t="str">
        <f>IFERROR(VLOOKUP(G257,PEOPLE!$H$4:$I$1000,2,0),"")</f>
        <v/>
      </c>
    </row>
    <row r="258" spans="3:8" x14ac:dyDescent="0.25">
      <c r="C258" s="7" t="str">
        <f ca="1">CELL("address", INDEX(ppl!B:B, MATCH(B258, ppl!B:B, 0)))</f>
        <v>'[DEBS_Data_Template_(Protected).xlsx]ppl'!$B$4</v>
      </c>
      <c r="E258" s="4" t="str">
        <f>IFERROR(VLOOKUP(D258,PEOPLE!$H$4:$I$1000,2,0),"")</f>
        <v/>
      </c>
      <c r="H258" s="4" t="str">
        <f>IFERROR(VLOOKUP(G258,PEOPLE!$H$4:$I$1000,2,0),"")</f>
        <v/>
      </c>
    </row>
    <row r="259" spans="3:8" x14ac:dyDescent="0.25">
      <c r="C259" s="7" t="str">
        <f ca="1">CELL("address", INDEX(ppl!B:B, MATCH(B259, ppl!B:B, 0)))</f>
        <v>'[DEBS_Data_Template_(Protected).xlsx]ppl'!$B$4</v>
      </c>
      <c r="E259" s="4" t="str">
        <f>IFERROR(VLOOKUP(D259,PEOPLE!$H$4:$I$1000,2,0),"")</f>
        <v/>
      </c>
      <c r="H259" s="4" t="str">
        <f>IFERROR(VLOOKUP(G259,PEOPLE!$H$4:$I$1000,2,0),"")</f>
        <v/>
      </c>
    </row>
    <row r="260" spans="3:8" x14ac:dyDescent="0.25">
      <c r="C260" s="7" t="str">
        <f ca="1">CELL("address", INDEX(ppl!B:B, MATCH(B260, ppl!B:B, 0)))</f>
        <v>'[DEBS_Data_Template_(Protected).xlsx]ppl'!$B$4</v>
      </c>
      <c r="E260" s="4" t="str">
        <f>IFERROR(VLOOKUP(D260,PEOPLE!$H$4:$I$1000,2,0),"")</f>
        <v/>
      </c>
      <c r="H260" s="4" t="str">
        <f>IFERROR(VLOOKUP(G260,PEOPLE!$H$4:$I$1000,2,0),"")</f>
        <v/>
      </c>
    </row>
    <row r="261" spans="3:8" x14ac:dyDescent="0.25">
      <c r="C261" s="7" t="str">
        <f ca="1">CELL("address", INDEX(ppl!B:B, MATCH(B261, ppl!B:B, 0)))</f>
        <v>'[DEBS_Data_Template_(Protected).xlsx]ppl'!$B$4</v>
      </c>
      <c r="E261" s="4" t="str">
        <f>IFERROR(VLOOKUP(D261,PEOPLE!$H$4:$I$1000,2,0),"")</f>
        <v/>
      </c>
      <c r="H261" s="4" t="str">
        <f>IFERROR(VLOOKUP(G261,PEOPLE!$H$4:$I$1000,2,0),"")</f>
        <v/>
      </c>
    </row>
    <row r="262" spans="3:8" x14ac:dyDescent="0.25">
      <c r="C262" s="7" t="str">
        <f ca="1">CELL("address", INDEX(ppl!B:B, MATCH(B262, ppl!B:B, 0)))</f>
        <v>'[DEBS_Data_Template_(Protected).xlsx]ppl'!$B$4</v>
      </c>
      <c r="E262" s="4" t="str">
        <f>IFERROR(VLOOKUP(D262,PEOPLE!$H$4:$I$1000,2,0),"")</f>
        <v/>
      </c>
      <c r="H262" s="4" t="str">
        <f>IFERROR(VLOOKUP(G262,PEOPLE!$H$4:$I$1000,2,0),"")</f>
        <v/>
      </c>
    </row>
    <row r="263" spans="3:8" x14ac:dyDescent="0.25">
      <c r="C263" s="7" t="str">
        <f ca="1">CELL("address", INDEX(ppl!B:B, MATCH(B263, ppl!B:B, 0)))</f>
        <v>'[DEBS_Data_Template_(Protected).xlsx]ppl'!$B$4</v>
      </c>
      <c r="E263" s="4" t="str">
        <f>IFERROR(VLOOKUP(D263,PEOPLE!$H$4:$I$1000,2,0),"")</f>
        <v/>
      </c>
      <c r="H263" s="4" t="str">
        <f>IFERROR(VLOOKUP(G263,PEOPLE!$H$4:$I$1000,2,0),"")</f>
        <v/>
      </c>
    </row>
    <row r="264" spans="3:8" x14ac:dyDescent="0.25">
      <c r="C264" s="7" t="str">
        <f ca="1">CELL("address", INDEX(ppl!B:B, MATCH(B264, ppl!B:B, 0)))</f>
        <v>'[DEBS_Data_Template_(Protected).xlsx]ppl'!$B$4</v>
      </c>
      <c r="E264" s="4" t="str">
        <f>IFERROR(VLOOKUP(D264,PEOPLE!$H$4:$I$1000,2,0),"")</f>
        <v/>
      </c>
      <c r="H264" s="4" t="str">
        <f>IFERROR(VLOOKUP(G264,PEOPLE!$H$4:$I$1000,2,0),"")</f>
        <v/>
      </c>
    </row>
    <row r="265" spans="3:8" x14ac:dyDescent="0.25">
      <c r="C265" s="7" t="str">
        <f ca="1">CELL("address", INDEX(ppl!B:B, MATCH(B265, ppl!B:B, 0)))</f>
        <v>'[DEBS_Data_Template_(Protected).xlsx]ppl'!$B$4</v>
      </c>
      <c r="E265" s="4" t="str">
        <f>IFERROR(VLOOKUP(D265,PEOPLE!$H$4:$I$1000,2,0),"")</f>
        <v/>
      </c>
      <c r="H265" s="4" t="str">
        <f>IFERROR(VLOOKUP(G265,PEOPLE!$H$4:$I$1000,2,0),"")</f>
        <v/>
      </c>
    </row>
    <row r="266" spans="3:8" x14ac:dyDescent="0.25">
      <c r="C266" s="7" t="str">
        <f ca="1">CELL("address", INDEX(ppl!B:B, MATCH(B266, ppl!B:B, 0)))</f>
        <v>'[DEBS_Data_Template_(Protected).xlsx]ppl'!$B$4</v>
      </c>
      <c r="E266" s="4" t="str">
        <f>IFERROR(VLOOKUP(D266,PEOPLE!$H$4:$I$1000,2,0),"")</f>
        <v/>
      </c>
      <c r="H266" s="4" t="str">
        <f>IFERROR(VLOOKUP(G266,PEOPLE!$H$4:$I$1000,2,0),"")</f>
        <v/>
      </c>
    </row>
    <row r="267" spans="3:8" x14ac:dyDescent="0.25">
      <c r="C267" s="7" t="str">
        <f ca="1">CELL("address", INDEX(ppl!B:B, MATCH(B267, ppl!B:B, 0)))</f>
        <v>'[DEBS_Data_Template_(Protected).xlsx]ppl'!$B$4</v>
      </c>
      <c r="E267" s="4" t="str">
        <f>IFERROR(VLOOKUP(D267,PEOPLE!$H$4:$I$1000,2,0),"")</f>
        <v/>
      </c>
      <c r="H267" s="4" t="str">
        <f>IFERROR(VLOOKUP(G267,PEOPLE!$H$4:$I$1000,2,0),"")</f>
        <v/>
      </c>
    </row>
    <row r="268" spans="3:8" x14ac:dyDescent="0.25">
      <c r="C268" s="7" t="str">
        <f ca="1">CELL("address", INDEX(ppl!B:B, MATCH(B268, ppl!B:B, 0)))</f>
        <v>'[DEBS_Data_Template_(Protected).xlsx]ppl'!$B$4</v>
      </c>
      <c r="E268" s="4" t="str">
        <f>IFERROR(VLOOKUP(D268,PEOPLE!$H$4:$I$1000,2,0),"")</f>
        <v/>
      </c>
      <c r="H268" s="4" t="str">
        <f>IFERROR(VLOOKUP(G268,PEOPLE!$H$4:$I$1000,2,0),"")</f>
        <v/>
      </c>
    </row>
    <row r="269" spans="3:8" x14ac:dyDescent="0.25">
      <c r="C269" s="7" t="str">
        <f ca="1">CELL("address", INDEX(ppl!B:B, MATCH(B269, ppl!B:B, 0)))</f>
        <v>'[DEBS_Data_Template_(Protected).xlsx]ppl'!$B$4</v>
      </c>
      <c r="E269" s="4" t="str">
        <f>IFERROR(VLOOKUP(D269,PEOPLE!$H$4:$I$1000,2,0),"")</f>
        <v/>
      </c>
      <c r="H269" s="4" t="str">
        <f>IFERROR(VLOOKUP(G269,PEOPLE!$H$4:$I$1000,2,0),"")</f>
        <v/>
      </c>
    </row>
    <row r="270" spans="3:8" x14ac:dyDescent="0.25">
      <c r="C270" s="7" t="str">
        <f ca="1">CELL("address", INDEX(ppl!B:B, MATCH(B270, ppl!B:B, 0)))</f>
        <v>'[DEBS_Data_Template_(Protected).xlsx]ppl'!$B$4</v>
      </c>
      <c r="E270" s="4" t="str">
        <f>IFERROR(VLOOKUP(D270,PEOPLE!$H$4:$I$1000,2,0),"")</f>
        <v/>
      </c>
      <c r="H270" s="4" t="str">
        <f>IFERROR(VLOOKUP(G270,PEOPLE!$H$4:$I$1000,2,0),"")</f>
        <v/>
      </c>
    </row>
    <row r="271" spans="3:8" x14ac:dyDescent="0.25">
      <c r="C271" s="7" t="str">
        <f ca="1">CELL("address", INDEX(ppl!B:B, MATCH(B271, ppl!B:B, 0)))</f>
        <v>'[DEBS_Data_Template_(Protected).xlsx]ppl'!$B$4</v>
      </c>
      <c r="E271" s="4" t="str">
        <f>IFERROR(VLOOKUP(D271,PEOPLE!$H$4:$I$1000,2,0),"")</f>
        <v/>
      </c>
      <c r="H271" s="4" t="str">
        <f>IFERROR(VLOOKUP(G271,PEOPLE!$H$4:$I$1000,2,0),"")</f>
        <v/>
      </c>
    </row>
    <row r="272" spans="3:8" x14ac:dyDescent="0.25">
      <c r="C272" s="7" t="str">
        <f ca="1">CELL("address", INDEX(ppl!B:B, MATCH(B272, ppl!B:B, 0)))</f>
        <v>'[DEBS_Data_Template_(Protected).xlsx]ppl'!$B$4</v>
      </c>
      <c r="E272" s="4" t="str">
        <f>IFERROR(VLOOKUP(D272,PEOPLE!$H$4:$I$1000,2,0),"")</f>
        <v/>
      </c>
      <c r="H272" s="4" t="str">
        <f>IFERROR(VLOOKUP(G272,PEOPLE!$H$4:$I$1000,2,0),"")</f>
        <v/>
      </c>
    </row>
    <row r="273" spans="3:8" x14ac:dyDescent="0.25">
      <c r="C273" s="7" t="str">
        <f ca="1">CELL("address", INDEX(ppl!B:B, MATCH(B273, ppl!B:B, 0)))</f>
        <v>'[DEBS_Data_Template_(Protected).xlsx]ppl'!$B$4</v>
      </c>
      <c r="E273" s="4" t="str">
        <f>IFERROR(VLOOKUP(D273,PEOPLE!$H$4:$I$1000,2,0),"")</f>
        <v/>
      </c>
      <c r="H273" s="4" t="str">
        <f>IFERROR(VLOOKUP(G273,PEOPLE!$H$4:$I$1000,2,0),"")</f>
        <v/>
      </c>
    </row>
    <row r="274" spans="3:8" x14ac:dyDescent="0.25">
      <c r="C274" s="7" t="str">
        <f ca="1">CELL("address", INDEX(ppl!B:B, MATCH(B274, ppl!B:B, 0)))</f>
        <v>'[DEBS_Data_Template_(Protected).xlsx]ppl'!$B$4</v>
      </c>
      <c r="E274" s="4" t="str">
        <f>IFERROR(VLOOKUP(D274,PEOPLE!$H$4:$I$1000,2,0),"")</f>
        <v/>
      </c>
      <c r="H274" s="4" t="str">
        <f>IFERROR(VLOOKUP(G274,PEOPLE!$H$4:$I$1000,2,0),"")</f>
        <v/>
      </c>
    </row>
    <row r="275" spans="3:8" x14ac:dyDescent="0.25">
      <c r="C275" s="7" t="str">
        <f ca="1">CELL("address", INDEX(ppl!B:B, MATCH(B275, ppl!B:B, 0)))</f>
        <v>'[DEBS_Data_Template_(Protected).xlsx]ppl'!$B$4</v>
      </c>
      <c r="E275" s="4" t="str">
        <f>IFERROR(VLOOKUP(D275,PEOPLE!$H$4:$I$1000,2,0),"")</f>
        <v/>
      </c>
      <c r="H275" s="4" t="str">
        <f>IFERROR(VLOOKUP(G275,PEOPLE!$H$4:$I$1000,2,0),"")</f>
        <v/>
      </c>
    </row>
    <row r="276" spans="3:8" x14ac:dyDescent="0.25">
      <c r="C276" s="7" t="str">
        <f ca="1">CELL("address", INDEX(ppl!B:B, MATCH(B276, ppl!B:B, 0)))</f>
        <v>'[DEBS_Data_Template_(Protected).xlsx]ppl'!$B$4</v>
      </c>
      <c r="E276" s="4" t="str">
        <f>IFERROR(VLOOKUP(D276,PEOPLE!$H$4:$I$1000,2,0),"")</f>
        <v/>
      </c>
      <c r="H276" s="4" t="str">
        <f>IFERROR(VLOOKUP(G276,PEOPLE!$H$4:$I$1000,2,0),"")</f>
        <v/>
      </c>
    </row>
    <row r="277" spans="3:8" x14ac:dyDescent="0.25">
      <c r="C277" s="7" t="str">
        <f ca="1">CELL("address", INDEX(ppl!B:B, MATCH(B277, ppl!B:B, 0)))</f>
        <v>'[DEBS_Data_Template_(Protected).xlsx]ppl'!$B$4</v>
      </c>
      <c r="E277" s="4" t="str">
        <f>IFERROR(VLOOKUP(D277,PEOPLE!$H$4:$I$1000,2,0),"")</f>
        <v/>
      </c>
      <c r="H277" s="4" t="str">
        <f>IFERROR(VLOOKUP(G277,PEOPLE!$H$4:$I$1000,2,0),"")</f>
        <v/>
      </c>
    </row>
    <row r="278" spans="3:8" x14ac:dyDescent="0.25">
      <c r="C278" s="7" t="str">
        <f ca="1">CELL("address", INDEX(ppl!B:B, MATCH(B278, ppl!B:B, 0)))</f>
        <v>'[DEBS_Data_Template_(Protected).xlsx]ppl'!$B$4</v>
      </c>
      <c r="E278" s="4" t="str">
        <f>IFERROR(VLOOKUP(D278,PEOPLE!$H$4:$I$1000,2,0),"")</f>
        <v/>
      </c>
      <c r="H278" s="4" t="str">
        <f>IFERROR(VLOOKUP(G278,PEOPLE!$H$4:$I$1000,2,0),"")</f>
        <v/>
      </c>
    </row>
    <row r="279" spans="3:8" x14ac:dyDescent="0.25">
      <c r="C279" s="7" t="str">
        <f ca="1">CELL("address", INDEX(ppl!B:B, MATCH(B279, ppl!B:B, 0)))</f>
        <v>'[DEBS_Data_Template_(Protected).xlsx]ppl'!$B$4</v>
      </c>
      <c r="E279" s="4" t="str">
        <f>IFERROR(VLOOKUP(D279,PEOPLE!$H$4:$I$1000,2,0),"")</f>
        <v/>
      </c>
      <c r="H279" s="4" t="str">
        <f>IFERROR(VLOOKUP(G279,PEOPLE!$H$4:$I$1000,2,0),"")</f>
        <v/>
      </c>
    </row>
    <row r="280" spans="3:8" x14ac:dyDescent="0.25">
      <c r="C280" s="7" t="str">
        <f ca="1">CELL("address", INDEX(ppl!B:B, MATCH(B280, ppl!B:B, 0)))</f>
        <v>'[DEBS_Data_Template_(Protected).xlsx]ppl'!$B$4</v>
      </c>
      <c r="E280" s="4" t="str">
        <f>IFERROR(VLOOKUP(D280,PEOPLE!$H$4:$I$1000,2,0),"")</f>
        <v/>
      </c>
      <c r="H280" s="4" t="str">
        <f>IFERROR(VLOOKUP(G280,PEOPLE!$H$4:$I$1000,2,0),"")</f>
        <v/>
      </c>
    </row>
    <row r="281" spans="3:8" x14ac:dyDescent="0.25">
      <c r="C281" s="7" t="str">
        <f ca="1">CELL("address", INDEX(ppl!B:B, MATCH(B281, ppl!B:B, 0)))</f>
        <v>'[DEBS_Data_Template_(Protected).xlsx]ppl'!$B$4</v>
      </c>
      <c r="E281" s="4" t="str">
        <f>IFERROR(VLOOKUP(D281,PEOPLE!$H$4:$I$1000,2,0),"")</f>
        <v/>
      </c>
      <c r="H281" s="4" t="str">
        <f>IFERROR(VLOOKUP(G281,PEOPLE!$H$4:$I$1000,2,0),"")</f>
        <v/>
      </c>
    </row>
    <row r="282" spans="3:8" x14ac:dyDescent="0.25">
      <c r="C282" s="7" t="str">
        <f ca="1">CELL("address", INDEX(ppl!B:B, MATCH(B282, ppl!B:B, 0)))</f>
        <v>'[DEBS_Data_Template_(Protected).xlsx]ppl'!$B$4</v>
      </c>
      <c r="E282" s="4" t="str">
        <f>IFERROR(VLOOKUP(D282,PEOPLE!$H$4:$I$1000,2,0),"")</f>
        <v/>
      </c>
      <c r="H282" s="4" t="str">
        <f>IFERROR(VLOOKUP(G282,PEOPLE!$H$4:$I$1000,2,0),"")</f>
        <v/>
      </c>
    </row>
    <row r="283" spans="3:8" x14ac:dyDescent="0.25">
      <c r="C283" s="7" t="str">
        <f ca="1">CELL("address", INDEX(ppl!B:B, MATCH(B283, ppl!B:B, 0)))</f>
        <v>'[DEBS_Data_Template_(Protected).xlsx]ppl'!$B$4</v>
      </c>
      <c r="E283" s="4" t="str">
        <f>IFERROR(VLOOKUP(D283,PEOPLE!$H$4:$I$1000,2,0),"")</f>
        <v/>
      </c>
      <c r="H283" s="4" t="str">
        <f>IFERROR(VLOOKUP(G283,PEOPLE!$H$4:$I$1000,2,0),"")</f>
        <v/>
      </c>
    </row>
    <row r="284" spans="3:8" x14ac:dyDescent="0.25">
      <c r="C284" s="7" t="str">
        <f ca="1">CELL("address", INDEX(ppl!B:B, MATCH(B284, ppl!B:B, 0)))</f>
        <v>'[DEBS_Data_Template_(Protected).xlsx]ppl'!$B$4</v>
      </c>
      <c r="E284" s="4" t="str">
        <f>IFERROR(VLOOKUP(D284,PEOPLE!$H$4:$I$1000,2,0),"")</f>
        <v/>
      </c>
      <c r="H284" s="4" t="str">
        <f>IFERROR(VLOOKUP(G284,PEOPLE!$H$4:$I$1000,2,0),"")</f>
        <v/>
      </c>
    </row>
    <row r="285" spans="3:8" x14ac:dyDescent="0.25">
      <c r="C285" s="7" t="str">
        <f ca="1">CELL("address", INDEX(ppl!B:B, MATCH(B285, ppl!B:B, 0)))</f>
        <v>'[DEBS_Data_Template_(Protected).xlsx]ppl'!$B$4</v>
      </c>
      <c r="E285" s="4" t="str">
        <f>IFERROR(VLOOKUP(D285,PEOPLE!$H$4:$I$1000,2,0),"")</f>
        <v/>
      </c>
      <c r="H285" s="4" t="str">
        <f>IFERROR(VLOOKUP(G285,PEOPLE!$H$4:$I$1000,2,0),"")</f>
        <v/>
      </c>
    </row>
    <row r="286" spans="3:8" x14ac:dyDescent="0.25">
      <c r="C286" s="7" t="str">
        <f ca="1">CELL("address", INDEX(ppl!B:B, MATCH(B286, ppl!B:B, 0)))</f>
        <v>'[DEBS_Data_Template_(Protected).xlsx]ppl'!$B$4</v>
      </c>
      <c r="E286" s="4" t="str">
        <f>IFERROR(VLOOKUP(D286,PEOPLE!$H$4:$I$1000,2,0),"")</f>
        <v/>
      </c>
      <c r="H286" s="4" t="str">
        <f>IFERROR(VLOOKUP(G286,PEOPLE!$H$4:$I$1000,2,0),"")</f>
        <v/>
      </c>
    </row>
    <row r="287" spans="3:8" x14ac:dyDescent="0.25">
      <c r="C287" s="7" t="str">
        <f ca="1">CELL("address", INDEX(ppl!B:B, MATCH(B287, ppl!B:B, 0)))</f>
        <v>'[DEBS_Data_Template_(Protected).xlsx]ppl'!$B$4</v>
      </c>
      <c r="E287" s="4" t="str">
        <f>IFERROR(VLOOKUP(D287,PEOPLE!$H$4:$I$1000,2,0),"")</f>
        <v/>
      </c>
      <c r="H287" s="4" t="str">
        <f>IFERROR(VLOOKUP(G287,PEOPLE!$H$4:$I$1000,2,0),"")</f>
        <v/>
      </c>
    </row>
    <row r="288" spans="3:8" x14ac:dyDescent="0.25">
      <c r="C288" s="7" t="str">
        <f ca="1">CELL("address", INDEX(ppl!B:B, MATCH(B288, ppl!B:B, 0)))</f>
        <v>'[DEBS_Data_Template_(Protected).xlsx]ppl'!$B$4</v>
      </c>
      <c r="E288" s="4" t="str">
        <f>IFERROR(VLOOKUP(D288,PEOPLE!$H$4:$I$1000,2,0),"")</f>
        <v/>
      </c>
      <c r="H288" s="4" t="str">
        <f>IFERROR(VLOOKUP(G288,PEOPLE!$H$4:$I$1000,2,0),"")</f>
        <v/>
      </c>
    </row>
    <row r="289" spans="3:8" x14ac:dyDescent="0.25">
      <c r="C289" s="7" t="str">
        <f ca="1">CELL("address", INDEX(ppl!B:B, MATCH(B289, ppl!B:B, 0)))</f>
        <v>'[DEBS_Data_Template_(Protected).xlsx]ppl'!$B$4</v>
      </c>
      <c r="E289" s="4" t="str">
        <f>IFERROR(VLOOKUP(D289,PEOPLE!$H$4:$I$1000,2,0),"")</f>
        <v/>
      </c>
      <c r="H289" s="4" t="str">
        <f>IFERROR(VLOOKUP(G289,PEOPLE!$H$4:$I$1000,2,0),"")</f>
        <v/>
      </c>
    </row>
    <row r="290" spans="3:8" x14ac:dyDescent="0.25">
      <c r="C290" s="7" t="str">
        <f ca="1">CELL("address", INDEX(ppl!B:B, MATCH(B290, ppl!B:B, 0)))</f>
        <v>'[DEBS_Data_Template_(Protected).xlsx]ppl'!$B$4</v>
      </c>
      <c r="E290" s="4" t="str">
        <f>IFERROR(VLOOKUP(D290,PEOPLE!$H$4:$I$1000,2,0),"")</f>
        <v/>
      </c>
      <c r="H290" s="4" t="str">
        <f>IFERROR(VLOOKUP(G290,PEOPLE!$H$4:$I$1000,2,0),"")</f>
        <v/>
      </c>
    </row>
    <row r="291" spans="3:8" x14ac:dyDescent="0.25">
      <c r="C291" s="7" t="str">
        <f ca="1">CELL("address", INDEX(ppl!B:B, MATCH(B291, ppl!B:B, 0)))</f>
        <v>'[DEBS_Data_Template_(Protected).xlsx]ppl'!$B$4</v>
      </c>
      <c r="E291" s="4" t="str">
        <f>IFERROR(VLOOKUP(D291,PEOPLE!$H$4:$I$1000,2,0),"")</f>
        <v/>
      </c>
      <c r="H291" s="4" t="str">
        <f>IFERROR(VLOOKUP(G291,PEOPLE!$H$4:$I$1000,2,0),"")</f>
        <v/>
      </c>
    </row>
    <row r="292" spans="3:8" x14ac:dyDescent="0.25">
      <c r="C292" s="7" t="str">
        <f ca="1">CELL("address", INDEX(ppl!B:B, MATCH(B292, ppl!B:B, 0)))</f>
        <v>'[DEBS_Data_Template_(Protected).xlsx]ppl'!$B$4</v>
      </c>
      <c r="E292" s="4" t="str">
        <f>IFERROR(VLOOKUP(D292,PEOPLE!$H$4:$I$1000,2,0),"")</f>
        <v/>
      </c>
      <c r="H292" s="4" t="str">
        <f>IFERROR(VLOOKUP(G292,PEOPLE!$H$4:$I$1000,2,0),"")</f>
        <v/>
      </c>
    </row>
    <row r="293" spans="3:8" x14ac:dyDescent="0.25">
      <c r="C293" s="7" t="str">
        <f ca="1">CELL("address", INDEX(ppl!B:B, MATCH(B293, ppl!B:B, 0)))</f>
        <v>'[DEBS_Data_Template_(Protected).xlsx]ppl'!$B$4</v>
      </c>
      <c r="E293" s="4" t="str">
        <f>IFERROR(VLOOKUP(D293,PEOPLE!$H$4:$I$1000,2,0),"")</f>
        <v/>
      </c>
      <c r="H293" s="4" t="str">
        <f>IFERROR(VLOOKUP(G293,PEOPLE!$H$4:$I$1000,2,0),"")</f>
        <v/>
      </c>
    </row>
    <row r="294" spans="3:8" x14ac:dyDescent="0.25">
      <c r="C294" s="7" t="str">
        <f ca="1">CELL("address", INDEX(ppl!B:B, MATCH(B294, ppl!B:B, 0)))</f>
        <v>'[DEBS_Data_Template_(Protected).xlsx]ppl'!$B$4</v>
      </c>
      <c r="E294" s="4" t="str">
        <f>IFERROR(VLOOKUP(D294,PEOPLE!$H$4:$I$1000,2,0),"")</f>
        <v/>
      </c>
      <c r="H294" s="4" t="str">
        <f>IFERROR(VLOOKUP(G294,PEOPLE!$H$4:$I$1000,2,0),"")</f>
        <v/>
      </c>
    </row>
    <row r="295" spans="3:8" x14ac:dyDescent="0.25">
      <c r="C295" s="7" t="str">
        <f ca="1">CELL("address", INDEX(ppl!B:B, MATCH(B295, ppl!B:B, 0)))</f>
        <v>'[DEBS_Data_Template_(Protected).xlsx]ppl'!$B$4</v>
      </c>
      <c r="E295" s="4" t="str">
        <f>IFERROR(VLOOKUP(D295,PEOPLE!$H$4:$I$1000,2,0),"")</f>
        <v/>
      </c>
      <c r="H295" s="4" t="str">
        <f>IFERROR(VLOOKUP(G295,PEOPLE!$H$4:$I$1000,2,0),"")</f>
        <v/>
      </c>
    </row>
    <row r="296" spans="3:8" x14ac:dyDescent="0.25">
      <c r="C296" s="7" t="str">
        <f ca="1">CELL("address", INDEX(ppl!B:B, MATCH(B296, ppl!B:B, 0)))</f>
        <v>'[DEBS_Data_Template_(Protected).xlsx]ppl'!$B$4</v>
      </c>
      <c r="E296" s="4" t="str">
        <f>IFERROR(VLOOKUP(D296,PEOPLE!$H$4:$I$1000,2,0),"")</f>
        <v/>
      </c>
      <c r="H296" s="4" t="str">
        <f>IFERROR(VLOOKUP(G296,PEOPLE!$H$4:$I$1000,2,0),"")</f>
        <v/>
      </c>
    </row>
    <row r="297" spans="3:8" x14ac:dyDescent="0.25">
      <c r="C297" s="7" t="str">
        <f ca="1">CELL("address", INDEX(ppl!B:B, MATCH(B297, ppl!B:B, 0)))</f>
        <v>'[DEBS_Data_Template_(Protected).xlsx]ppl'!$B$4</v>
      </c>
      <c r="E297" s="4" t="str">
        <f>IFERROR(VLOOKUP(D297,PEOPLE!$H$4:$I$1000,2,0),"")</f>
        <v/>
      </c>
      <c r="H297" s="4" t="str">
        <f>IFERROR(VLOOKUP(G297,PEOPLE!$H$4:$I$1000,2,0),"")</f>
        <v/>
      </c>
    </row>
    <row r="298" spans="3:8" x14ac:dyDescent="0.25">
      <c r="C298" s="7" t="str">
        <f ca="1">CELL("address", INDEX(ppl!B:B, MATCH(B298, ppl!B:B, 0)))</f>
        <v>'[DEBS_Data_Template_(Protected).xlsx]ppl'!$B$4</v>
      </c>
      <c r="E298" s="4" t="str">
        <f>IFERROR(VLOOKUP(D298,PEOPLE!$H$4:$I$1000,2,0),"")</f>
        <v/>
      </c>
      <c r="H298" s="4" t="str">
        <f>IFERROR(VLOOKUP(G298,PEOPLE!$H$4:$I$1000,2,0),"")</f>
        <v/>
      </c>
    </row>
    <row r="299" spans="3:8" x14ac:dyDescent="0.25">
      <c r="C299" s="7" t="str">
        <f ca="1">CELL("address", INDEX(ppl!B:B, MATCH(B299, ppl!B:B, 0)))</f>
        <v>'[DEBS_Data_Template_(Protected).xlsx]ppl'!$B$4</v>
      </c>
      <c r="E299" s="4" t="str">
        <f>IFERROR(VLOOKUP(D299,PEOPLE!$H$4:$I$1000,2,0),"")</f>
        <v/>
      </c>
      <c r="H299" s="4" t="str">
        <f>IFERROR(VLOOKUP(G299,PEOPLE!$H$4:$I$1000,2,0),"")</f>
        <v/>
      </c>
    </row>
    <row r="300" spans="3:8" x14ac:dyDescent="0.25">
      <c r="C300" s="7" t="str">
        <f ca="1">CELL("address", INDEX(ppl!B:B, MATCH(B300, ppl!B:B, 0)))</f>
        <v>'[DEBS_Data_Template_(Protected).xlsx]ppl'!$B$4</v>
      </c>
      <c r="E300" s="4" t="str">
        <f>IFERROR(VLOOKUP(D300,PEOPLE!$H$4:$I$1000,2,0),"")</f>
        <v/>
      </c>
      <c r="H300" s="4" t="str">
        <f>IFERROR(VLOOKUP(G300,PEOPLE!$H$4:$I$1000,2,0),"")</f>
        <v/>
      </c>
    </row>
    <row r="301" spans="3:8" x14ac:dyDescent="0.25">
      <c r="C301" s="7" t="str">
        <f ca="1">CELL("address", INDEX(ppl!B:B, MATCH(B301, ppl!B:B, 0)))</f>
        <v>'[DEBS_Data_Template_(Protected).xlsx]ppl'!$B$4</v>
      </c>
      <c r="E301" s="4" t="str">
        <f>IFERROR(VLOOKUP(D301,PEOPLE!$H$4:$I$1000,2,0),"")</f>
        <v/>
      </c>
      <c r="H301" s="4" t="str">
        <f>IFERROR(VLOOKUP(G301,PEOPLE!$H$4:$I$1000,2,0),"")</f>
        <v/>
      </c>
    </row>
    <row r="302" spans="3:8" x14ac:dyDescent="0.25">
      <c r="C302" s="7" t="str">
        <f ca="1">CELL("address", INDEX(ppl!B:B, MATCH(B302, ppl!B:B, 0)))</f>
        <v>'[DEBS_Data_Template_(Protected).xlsx]ppl'!$B$4</v>
      </c>
      <c r="E302" s="4" t="str">
        <f>IFERROR(VLOOKUP(D302,PEOPLE!$H$4:$I$1000,2,0),"")</f>
        <v/>
      </c>
      <c r="H302" s="4" t="str">
        <f>IFERROR(VLOOKUP(G302,PEOPLE!$H$4:$I$1000,2,0),"")</f>
        <v/>
      </c>
    </row>
    <row r="303" spans="3:8" x14ac:dyDescent="0.25">
      <c r="C303" s="7" t="str">
        <f ca="1">CELL("address", INDEX(ppl!B:B, MATCH(B303, ppl!B:B, 0)))</f>
        <v>'[DEBS_Data_Template_(Protected).xlsx]ppl'!$B$4</v>
      </c>
      <c r="E303" s="4" t="str">
        <f>IFERROR(VLOOKUP(D303,PEOPLE!$H$4:$I$1000,2,0),"")</f>
        <v/>
      </c>
      <c r="H303" s="4" t="str">
        <f>IFERROR(VLOOKUP(G303,PEOPLE!$H$4:$I$1000,2,0),"")</f>
        <v/>
      </c>
    </row>
    <row r="304" spans="3:8" x14ac:dyDescent="0.25">
      <c r="C304" s="7" t="str">
        <f ca="1">CELL("address", INDEX(ppl!B:B, MATCH(B304, ppl!B:B, 0)))</f>
        <v>'[DEBS_Data_Template_(Protected).xlsx]ppl'!$B$4</v>
      </c>
      <c r="E304" s="4" t="str">
        <f>IFERROR(VLOOKUP(D304,PEOPLE!$H$4:$I$1000,2,0),"")</f>
        <v/>
      </c>
      <c r="H304" s="4" t="str">
        <f>IFERROR(VLOOKUP(G304,PEOPLE!$H$4:$I$1000,2,0),"")</f>
        <v/>
      </c>
    </row>
    <row r="305" spans="3:8" x14ac:dyDescent="0.25">
      <c r="C305" s="7" t="str">
        <f ca="1">CELL("address", INDEX(ppl!B:B, MATCH(B305, ppl!B:B, 0)))</f>
        <v>'[DEBS_Data_Template_(Protected).xlsx]ppl'!$B$4</v>
      </c>
      <c r="E305" s="4" t="str">
        <f>IFERROR(VLOOKUP(D305,PEOPLE!$H$4:$I$1000,2,0),"")</f>
        <v/>
      </c>
      <c r="H305" s="4" t="str">
        <f>IFERROR(VLOOKUP(G305,PEOPLE!$H$4:$I$1000,2,0),"")</f>
        <v/>
      </c>
    </row>
    <row r="306" spans="3:8" x14ac:dyDescent="0.25">
      <c r="C306" s="7" t="str">
        <f ca="1">CELL("address", INDEX(ppl!B:B, MATCH(B306, ppl!B:B, 0)))</f>
        <v>'[DEBS_Data_Template_(Protected).xlsx]ppl'!$B$4</v>
      </c>
      <c r="E306" s="4" t="str">
        <f>IFERROR(VLOOKUP(D306,PEOPLE!$H$4:$I$1000,2,0),"")</f>
        <v/>
      </c>
      <c r="H306" s="4" t="str">
        <f>IFERROR(VLOOKUP(G306,PEOPLE!$H$4:$I$1000,2,0),"")</f>
        <v/>
      </c>
    </row>
    <row r="307" spans="3:8" x14ac:dyDescent="0.25">
      <c r="C307" s="7" t="str">
        <f ca="1">CELL("address", INDEX(ppl!B:B, MATCH(B307, ppl!B:B, 0)))</f>
        <v>'[DEBS_Data_Template_(Protected).xlsx]ppl'!$B$4</v>
      </c>
      <c r="E307" s="4" t="str">
        <f>IFERROR(VLOOKUP(D307,PEOPLE!$H$4:$I$1000,2,0),"")</f>
        <v/>
      </c>
      <c r="H307" s="4" t="str">
        <f>IFERROR(VLOOKUP(G307,PEOPLE!$H$4:$I$1000,2,0),"")</f>
        <v/>
      </c>
    </row>
    <row r="308" spans="3:8" x14ac:dyDescent="0.25">
      <c r="C308" s="7" t="str">
        <f ca="1">CELL("address", INDEX(ppl!B:B, MATCH(B308, ppl!B:B, 0)))</f>
        <v>'[DEBS_Data_Template_(Protected).xlsx]ppl'!$B$4</v>
      </c>
      <c r="E308" s="4" t="str">
        <f>IFERROR(VLOOKUP(D308,PEOPLE!$H$4:$I$1000,2,0),"")</f>
        <v/>
      </c>
      <c r="H308" s="4" t="str">
        <f>IFERROR(VLOOKUP(G308,PEOPLE!$H$4:$I$1000,2,0),"")</f>
        <v/>
      </c>
    </row>
    <row r="309" spans="3:8" x14ac:dyDescent="0.25">
      <c r="C309" s="7" t="str">
        <f ca="1">CELL("address", INDEX(ppl!B:B, MATCH(B309, ppl!B:B, 0)))</f>
        <v>'[DEBS_Data_Template_(Protected).xlsx]ppl'!$B$4</v>
      </c>
      <c r="E309" s="4" t="str">
        <f>IFERROR(VLOOKUP(D309,PEOPLE!$H$4:$I$1000,2,0),"")</f>
        <v/>
      </c>
      <c r="H309" s="4" t="str">
        <f>IFERROR(VLOOKUP(G309,PEOPLE!$H$4:$I$1000,2,0),"")</f>
        <v/>
      </c>
    </row>
    <row r="310" spans="3:8" x14ac:dyDescent="0.25">
      <c r="C310" s="7" t="str">
        <f ca="1">CELL("address", INDEX(ppl!B:B, MATCH(B310, ppl!B:B, 0)))</f>
        <v>'[DEBS_Data_Template_(Protected).xlsx]ppl'!$B$4</v>
      </c>
      <c r="E310" s="4" t="str">
        <f>IFERROR(VLOOKUP(D310,PEOPLE!$H$4:$I$1000,2,0),"")</f>
        <v/>
      </c>
      <c r="H310" s="4" t="str">
        <f>IFERROR(VLOOKUP(G310,PEOPLE!$H$4:$I$1000,2,0),"")</f>
        <v/>
      </c>
    </row>
    <row r="311" spans="3:8" x14ac:dyDescent="0.25">
      <c r="C311" s="7" t="str">
        <f ca="1">CELL("address", INDEX(ppl!B:B, MATCH(B311, ppl!B:B, 0)))</f>
        <v>'[DEBS_Data_Template_(Protected).xlsx]ppl'!$B$4</v>
      </c>
      <c r="E311" s="4" t="str">
        <f>IFERROR(VLOOKUP(D311,PEOPLE!$H$4:$I$1000,2,0),"")</f>
        <v/>
      </c>
      <c r="H311" s="4" t="str">
        <f>IFERROR(VLOOKUP(G311,PEOPLE!$H$4:$I$1000,2,0),"")</f>
        <v/>
      </c>
    </row>
    <row r="312" spans="3:8" x14ac:dyDescent="0.25">
      <c r="C312" s="7" t="str">
        <f ca="1">CELL("address", INDEX(ppl!B:B, MATCH(B312, ppl!B:B, 0)))</f>
        <v>'[DEBS_Data_Template_(Protected).xlsx]ppl'!$B$4</v>
      </c>
      <c r="E312" s="4" t="str">
        <f>IFERROR(VLOOKUP(D312,PEOPLE!$H$4:$I$1000,2,0),"")</f>
        <v/>
      </c>
      <c r="H312" s="4" t="str">
        <f>IFERROR(VLOOKUP(G312,PEOPLE!$H$4:$I$1000,2,0),"")</f>
        <v/>
      </c>
    </row>
    <row r="313" spans="3:8" x14ac:dyDescent="0.25">
      <c r="C313" s="7" t="str">
        <f ca="1">CELL("address", INDEX(ppl!B:B, MATCH(B313, ppl!B:B, 0)))</f>
        <v>'[DEBS_Data_Template_(Protected).xlsx]ppl'!$B$4</v>
      </c>
      <c r="E313" s="4" t="str">
        <f>IFERROR(VLOOKUP(D313,PEOPLE!$H$4:$I$1000,2,0),"")</f>
        <v/>
      </c>
      <c r="H313" s="4" t="str">
        <f>IFERROR(VLOOKUP(G313,PEOPLE!$H$4:$I$1000,2,0),"")</f>
        <v/>
      </c>
    </row>
    <row r="314" spans="3:8" x14ac:dyDescent="0.25">
      <c r="C314" s="7" t="str">
        <f ca="1">CELL("address", INDEX(ppl!B:B, MATCH(B314, ppl!B:B, 0)))</f>
        <v>'[DEBS_Data_Template_(Protected).xlsx]ppl'!$B$4</v>
      </c>
      <c r="E314" s="4" t="str">
        <f>IFERROR(VLOOKUP(D314,PEOPLE!$H$4:$I$1000,2,0),"")</f>
        <v/>
      </c>
      <c r="H314" s="4" t="str">
        <f>IFERROR(VLOOKUP(G314,PEOPLE!$H$4:$I$1000,2,0),"")</f>
        <v/>
      </c>
    </row>
    <row r="315" spans="3:8" x14ac:dyDescent="0.25">
      <c r="C315" s="7" t="str">
        <f ca="1">CELL("address", INDEX(ppl!B:B, MATCH(B315, ppl!B:B, 0)))</f>
        <v>'[DEBS_Data_Template_(Protected).xlsx]ppl'!$B$4</v>
      </c>
      <c r="E315" s="4" t="str">
        <f>IFERROR(VLOOKUP(D315,PEOPLE!$H$4:$I$1000,2,0),"")</f>
        <v/>
      </c>
      <c r="H315" s="4" t="str">
        <f>IFERROR(VLOOKUP(G315,PEOPLE!$H$4:$I$1000,2,0),"")</f>
        <v/>
      </c>
    </row>
    <row r="316" spans="3:8" x14ac:dyDescent="0.25">
      <c r="C316" s="7" t="str">
        <f ca="1">CELL("address", INDEX(ppl!B:B, MATCH(B316, ppl!B:B, 0)))</f>
        <v>'[DEBS_Data_Template_(Protected).xlsx]ppl'!$B$4</v>
      </c>
      <c r="E316" s="4" t="str">
        <f>IFERROR(VLOOKUP(D316,PEOPLE!$H$4:$I$1000,2,0),"")</f>
        <v/>
      </c>
      <c r="H316" s="4" t="str">
        <f>IFERROR(VLOOKUP(G316,PEOPLE!$H$4:$I$1000,2,0),"")</f>
        <v/>
      </c>
    </row>
    <row r="317" spans="3:8" x14ac:dyDescent="0.25">
      <c r="C317" s="7" t="str">
        <f ca="1">CELL("address", INDEX(ppl!B:B, MATCH(B317, ppl!B:B, 0)))</f>
        <v>'[DEBS_Data_Template_(Protected).xlsx]ppl'!$B$4</v>
      </c>
      <c r="E317" s="4" t="str">
        <f>IFERROR(VLOOKUP(D317,PEOPLE!$H$4:$I$1000,2,0),"")</f>
        <v/>
      </c>
      <c r="H317" s="4" t="str">
        <f>IFERROR(VLOOKUP(G317,PEOPLE!$H$4:$I$1000,2,0),"")</f>
        <v/>
      </c>
    </row>
    <row r="318" spans="3:8" x14ac:dyDescent="0.25">
      <c r="C318" s="7" t="str">
        <f ca="1">CELL("address", INDEX(ppl!B:B, MATCH(B318, ppl!B:B, 0)))</f>
        <v>'[DEBS_Data_Template_(Protected).xlsx]ppl'!$B$4</v>
      </c>
      <c r="E318" s="4" t="str">
        <f>IFERROR(VLOOKUP(D318,PEOPLE!$H$4:$I$1000,2,0),"")</f>
        <v/>
      </c>
      <c r="H318" s="4" t="str">
        <f>IFERROR(VLOOKUP(G318,PEOPLE!$H$4:$I$1000,2,0),"")</f>
        <v/>
      </c>
    </row>
    <row r="319" spans="3:8" x14ac:dyDescent="0.25">
      <c r="C319" s="7" t="str">
        <f ca="1">CELL("address", INDEX(ppl!B:B, MATCH(B319, ppl!B:B, 0)))</f>
        <v>'[DEBS_Data_Template_(Protected).xlsx]ppl'!$B$4</v>
      </c>
      <c r="E319" s="4" t="str">
        <f>IFERROR(VLOOKUP(D319,PEOPLE!$H$4:$I$1000,2,0),"")</f>
        <v/>
      </c>
      <c r="H319" s="4" t="str">
        <f>IFERROR(VLOOKUP(G319,PEOPLE!$H$4:$I$1000,2,0),"")</f>
        <v/>
      </c>
    </row>
    <row r="320" spans="3:8" x14ac:dyDescent="0.25">
      <c r="C320" s="7" t="str">
        <f ca="1">CELL("address", INDEX(ppl!B:B, MATCH(B320, ppl!B:B, 0)))</f>
        <v>'[DEBS_Data_Template_(Protected).xlsx]ppl'!$B$4</v>
      </c>
      <c r="E320" s="4" t="str">
        <f>IFERROR(VLOOKUP(D320,PEOPLE!$H$4:$I$1000,2,0),"")</f>
        <v/>
      </c>
      <c r="H320" s="4" t="str">
        <f>IFERROR(VLOOKUP(G320,PEOPLE!$H$4:$I$1000,2,0),"")</f>
        <v/>
      </c>
    </row>
    <row r="321" spans="3:8" x14ac:dyDescent="0.25">
      <c r="C321" s="7" t="str">
        <f ca="1">CELL("address", INDEX(ppl!B:B, MATCH(B321, ppl!B:B, 0)))</f>
        <v>'[DEBS_Data_Template_(Protected).xlsx]ppl'!$B$4</v>
      </c>
      <c r="E321" s="4" t="str">
        <f>IFERROR(VLOOKUP(D321,PEOPLE!$H$4:$I$1000,2,0),"")</f>
        <v/>
      </c>
      <c r="H321" s="4" t="str">
        <f>IFERROR(VLOOKUP(G321,PEOPLE!$H$4:$I$1000,2,0),"")</f>
        <v/>
      </c>
    </row>
    <row r="322" spans="3:8" x14ac:dyDescent="0.25">
      <c r="C322" s="7" t="str">
        <f ca="1">CELL("address", INDEX(ppl!B:B, MATCH(B322, ppl!B:B, 0)))</f>
        <v>'[DEBS_Data_Template_(Protected).xlsx]ppl'!$B$4</v>
      </c>
      <c r="E322" s="4" t="str">
        <f>IFERROR(VLOOKUP(D322,PEOPLE!$H$4:$I$1000,2,0),"")</f>
        <v/>
      </c>
      <c r="H322" s="4" t="str">
        <f>IFERROR(VLOOKUP(G322,PEOPLE!$H$4:$I$1000,2,0),"")</f>
        <v/>
      </c>
    </row>
    <row r="323" spans="3:8" x14ac:dyDescent="0.25">
      <c r="C323" s="7" t="str">
        <f ca="1">CELL("address", INDEX(ppl!B:B, MATCH(B323, ppl!B:B, 0)))</f>
        <v>'[DEBS_Data_Template_(Protected).xlsx]ppl'!$B$4</v>
      </c>
      <c r="E323" s="4" t="str">
        <f>IFERROR(VLOOKUP(D323,PEOPLE!$H$4:$I$1000,2,0),"")</f>
        <v/>
      </c>
      <c r="H323" s="4" t="str">
        <f>IFERROR(VLOOKUP(G323,PEOPLE!$H$4:$I$1000,2,0),"")</f>
        <v/>
      </c>
    </row>
    <row r="324" spans="3:8" x14ac:dyDescent="0.25">
      <c r="C324" s="7" t="str">
        <f ca="1">CELL("address", INDEX(ppl!B:B, MATCH(B324, ppl!B:B, 0)))</f>
        <v>'[DEBS_Data_Template_(Protected).xlsx]ppl'!$B$4</v>
      </c>
      <c r="E324" s="4" t="str">
        <f>IFERROR(VLOOKUP(D324,PEOPLE!$H$4:$I$1000,2,0),"")</f>
        <v/>
      </c>
      <c r="H324" s="4" t="str">
        <f>IFERROR(VLOOKUP(G324,PEOPLE!$H$4:$I$1000,2,0),"")</f>
        <v/>
      </c>
    </row>
    <row r="325" spans="3:8" x14ac:dyDescent="0.25">
      <c r="C325" s="7" t="str">
        <f ca="1">CELL("address", INDEX(ppl!B:B, MATCH(B325, ppl!B:B, 0)))</f>
        <v>'[DEBS_Data_Template_(Protected).xlsx]ppl'!$B$4</v>
      </c>
      <c r="E325" s="4" t="str">
        <f>IFERROR(VLOOKUP(D325,PEOPLE!$H$4:$I$1000,2,0),"")</f>
        <v/>
      </c>
      <c r="H325" s="4" t="str">
        <f>IFERROR(VLOOKUP(G325,PEOPLE!$H$4:$I$1000,2,0),"")</f>
        <v/>
      </c>
    </row>
    <row r="326" spans="3:8" x14ac:dyDescent="0.25">
      <c r="C326" s="7" t="str">
        <f ca="1">CELL("address", INDEX(ppl!B:B, MATCH(B326, ppl!B:B, 0)))</f>
        <v>'[DEBS_Data_Template_(Protected).xlsx]ppl'!$B$4</v>
      </c>
      <c r="E326" s="4" t="str">
        <f>IFERROR(VLOOKUP(D326,PEOPLE!$H$4:$I$1000,2,0),"")</f>
        <v/>
      </c>
      <c r="H326" s="4" t="str">
        <f>IFERROR(VLOOKUP(G326,PEOPLE!$H$4:$I$1000,2,0),"")</f>
        <v/>
      </c>
    </row>
    <row r="327" spans="3:8" x14ac:dyDescent="0.25">
      <c r="C327" s="7" t="str">
        <f ca="1">CELL("address", INDEX(ppl!B:B, MATCH(B327, ppl!B:B, 0)))</f>
        <v>'[DEBS_Data_Template_(Protected).xlsx]ppl'!$B$4</v>
      </c>
      <c r="E327" s="4" t="str">
        <f>IFERROR(VLOOKUP(D327,PEOPLE!$H$4:$I$1000,2,0),"")</f>
        <v/>
      </c>
      <c r="H327" s="4" t="str">
        <f>IFERROR(VLOOKUP(G327,PEOPLE!$H$4:$I$1000,2,0),"")</f>
        <v/>
      </c>
    </row>
    <row r="328" spans="3:8" x14ac:dyDescent="0.25">
      <c r="C328" s="7" t="str">
        <f ca="1">CELL("address", INDEX(ppl!B:B, MATCH(B328, ppl!B:B, 0)))</f>
        <v>'[DEBS_Data_Template_(Protected).xlsx]ppl'!$B$4</v>
      </c>
      <c r="E328" s="4" t="str">
        <f>IFERROR(VLOOKUP(D328,PEOPLE!$H$4:$I$1000,2,0),"")</f>
        <v/>
      </c>
      <c r="H328" s="4" t="str">
        <f>IFERROR(VLOOKUP(G328,PEOPLE!$H$4:$I$1000,2,0),"")</f>
        <v/>
      </c>
    </row>
    <row r="329" spans="3:8" x14ac:dyDescent="0.25">
      <c r="C329" s="7" t="str">
        <f ca="1">CELL("address", INDEX(ppl!B:B, MATCH(B329, ppl!B:B, 0)))</f>
        <v>'[DEBS_Data_Template_(Protected).xlsx]ppl'!$B$4</v>
      </c>
      <c r="E329" s="4" t="str">
        <f>IFERROR(VLOOKUP(D329,PEOPLE!$H$4:$I$1000,2,0),"")</f>
        <v/>
      </c>
      <c r="H329" s="4" t="str">
        <f>IFERROR(VLOOKUP(G329,PEOPLE!$H$4:$I$1000,2,0),"")</f>
        <v/>
      </c>
    </row>
    <row r="330" spans="3:8" x14ac:dyDescent="0.25">
      <c r="C330" s="7" t="str">
        <f ca="1">CELL("address", INDEX(ppl!B:B, MATCH(B330, ppl!B:B, 0)))</f>
        <v>'[DEBS_Data_Template_(Protected).xlsx]ppl'!$B$4</v>
      </c>
      <c r="E330" s="4" t="str">
        <f>IFERROR(VLOOKUP(D330,PEOPLE!$H$4:$I$1000,2,0),"")</f>
        <v/>
      </c>
      <c r="H330" s="4" t="str">
        <f>IFERROR(VLOOKUP(G330,PEOPLE!$H$4:$I$1000,2,0),"")</f>
        <v/>
      </c>
    </row>
    <row r="331" spans="3:8" x14ac:dyDescent="0.25">
      <c r="C331" s="7" t="str">
        <f ca="1">CELL("address", INDEX(ppl!B:B, MATCH(B331, ppl!B:B, 0)))</f>
        <v>'[DEBS_Data_Template_(Protected).xlsx]ppl'!$B$4</v>
      </c>
      <c r="E331" s="4" t="str">
        <f>IFERROR(VLOOKUP(D331,PEOPLE!$H$4:$I$1000,2,0),"")</f>
        <v/>
      </c>
      <c r="H331" s="4" t="str">
        <f>IFERROR(VLOOKUP(G331,PEOPLE!$H$4:$I$1000,2,0),"")</f>
        <v/>
      </c>
    </row>
    <row r="332" spans="3:8" x14ac:dyDescent="0.25">
      <c r="C332" s="7" t="str">
        <f ca="1">CELL("address", INDEX(ppl!B:B, MATCH(B332, ppl!B:B, 0)))</f>
        <v>'[DEBS_Data_Template_(Protected).xlsx]ppl'!$B$4</v>
      </c>
      <c r="E332" s="4" t="str">
        <f>IFERROR(VLOOKUP(D332,PEOPLE!$H$4:$I$1000,2,0),"")</f>
        <v/>
      </c>
      <c r="H332" s="4" t="str">
        <f>IFERROR(VLOOKUP(G332,PEOPLE!$H$4:$I$1000,2,0),"")</f>
        <v/>
      </c>
    </row>
    <row r="333" spans="3:8" x14ac:dyDescent="0.25">
      <c r="C333" s="7" t="str">
        <f ca="1">CELL("address", INDEX(ppl!B:B, MATCH(B333, ppl!B:B, 0)))</f>
        <v>'[DEBS_Data_Template_(Protected).xlsx]ppl'!$B$4</v>
      </c>
      <c r="E333" s="4" t="str">
        <f>IFERROR(VLOOKUP(D333,PEOPLE!$H$4:$I$1000,2,0),"")</f>
        <v/>
      </c>
      <c r="H333" s="4" t="str">
        <f>IFERROR(VLOOKUP(G333,PEOPLE!$H$4:$I$1000,2,0),"")</f>
        <v/>
      </c>
    </row>
    <row r="334" spans="3:8" x14ac:dyDescent="0.25">
      <c r="C334" s="7" t="str">
        <f ca="1">CELL("address", INDEX(ppl!B:B, MATCH(B334, ppl!B:B, 0)))</f>
        <v>'[DEBS_Data_Template_(Protected).xlsx]ppl'!$B$4</v>
      </c>
      <c r="E334" s="4" t="str">
        <f>IFERROR(VLOOKUP(D334,PEOPLE!$H$4:$I$1000,2,0),"")</f>
        <v/>
      </c>
      <c r="H334" s="4" t="str">
        <f>IFERROR(VLOOKUP(G334,PEOPLE!$H$4:$I$1000,2,0),"")</f>
        <v/>
      </c>
    </row>
    <row r="335" spans="3:8" x14ac:dyDescent="0.25">
      <c r="C335" s="7" t="str">
        <f ca="1">CELL("address", INDEX(ppl!B:B, MATCH(B335, ppl!B:B, 0)))</f>
        <v>'[DEBS_Data_Template_(Protected).xlsx]ppl'!$B$4</v>
      </c>
      <c r="E335" s="4" t="str">
        <f>IFERROR(VLOOKUP(D335,PEOPLE!$H$4:$I$1000,2,0),"")</f>
        <v/>
      </c>
      <c r="H335" s="4" t="str">
        <f>IFERROR(VLOOKUP(G335,PEOPLE!$H$4:$I$1000,2,0),"")</f>
        <v/>
      </c>
    </row>
    <row r="336" spans="3:8" x14ac:dyDescent="0.25">
      <c r="C336" s="7" t="str">
        <f ca="1">CELL("address", INDEX(ppl!B:B, MATCH(B336, ppl!B:B, 0)))</f>
        <v>'[DEBS_Data_Template_(Protected).xlsx]ppl'!$B$4</v>
      </c>
      <c r="E336" s="4" t="str">
        <f>IFERROR(VLOOKUP(D336,PEOPLE!$H$4:$I$1000,2,0),"")</f>
        <v/>
      </c>
      <c r="H336" s="4" t="str">
        <f>IFERROR(VLOOKUP(G336,PEOPLE!$H$4:$I$1000,2,0),"")</f>
        <v/>
      </c>
    </row>
    <row r="337" spans="3:8" x14ac:dyDescent="0.25">
      <c r="C337" s="7" t="str">
        <f ca="1">CELL("address", INDEX(ppl!B:B, MATCH(B337, ppl!B:B, 0)))</f>
        <v>'[DEBS_Data_Template_(Protected).xlsx]ppl'!$B$4</v>
      </c>
      <c r="E337" s="4" t="str">
        <f>IFERROR(VLOOKUP(D337,PEOPLE!$H$4:$I$1000,2,0),"")</f>
        <v/>
      </c>
      <c r="H337" s="4" t="str">
        <f>IFERROR(VLOOKUP(G337,PEOPLE!$H$4:$I$1000,2,0),"")</f>
        <v/>
      </c>
    </row>
    <row r="338" spans="3:8" x14ac:dyDescent="0.25">
      <c r="C338" s="7" t="str">
        <f ca="1">CELL("address", INDEX(ppl!B:B, MATCH(B338, ppl!B:B, 0)))</f>
        <v>'[DEBS_Data_Template_(Protected).xlsx]ppl'!$B$4</v>
      </c>
      <c r="E338" s="4" t="str">
        <f>IFERROR(VLOOKUP(D338,PEOPLE!$H$4:$I$1000,2,0),"")</f>
        <v/>
      </c>
      <c r="H338" s="4" t="str">
        <f>IFERROR(VLOOKUP(G338,PEOPLE!$H$4:$I$1000,2,0),"")</f>
        <v/>
      </c>
    </row>
    <row r="339" spans="3:8" x14ac:dyDescent="0.25">
      <c r="C339" s="7" t="str">
        <f ca="1">CELL("address", INDEX(ppl!B:B, MATCH(B339, ppl!B:B, 0)))</f>
        <v>'[DEBS_Data_Template_(Protected).xlsx]ppl'!$B$4</v>
      </c>
      <c r="E339" s="4" t="str">
        <f>IFERROR(VLOOKUP(D339,PEOPLE!$H$4:$I$1000,2,0),"")</f>
        <v/>
      </c>
      <c r="H339" s="4" t="str">
        <f>IFERROR(VLOOKUP(G339,PEOPLE!$H$4:$I$1000,2,0),"")</f>
        <v/>
      </c>
    </row>
    <row r="340" spans="3:8" x14ac:dyDescent="0.25">
      <c r="C340" s="7" t="str">
        <f ca="1">CELL("address", INDEX(ppl!B:B, MATCH(B340, ppl!B:B, 0)))</f>
        <v>'[DEBS_Data_Template_(Protected).xlsx]ppl'!$B$4</v>
      </c>
      <c r="E340" s="4" t="str">
        <f>IFERROR(VLOOKUP(D340,PEOPLE!$H$4:$I$1000,2,0),"")</f>
        <v/>
      </c>
      <c r="H340" s="4" t="str">
        <f>IFERROR(VLOOKUP(G340,PEOPLE!$H$4:$I$1000,2,0),"")</f>
        <v/>
      </c>
    </row>
    <row r="341" spans="3:8" x14ac:dyDescent="0.25">
      <c r="C341" s="7" t="str">
        <f ca="1">CELL("address", INDEX(ppl!B:B, MATCH(B341, ppl!B:B, 0)))</f>
        <v>'[DEBS_Data_Template_(Protected).xlsx]ppl'!$B$4</v>
      </c>
      <c r="E341" s="4" t="str">
        <f>IFERROR(VLOOKUP(D341,PEOPLE!$H$4:$I$1000,2,0),"")</f>
        <v/>
      </c>
      <c r="H341" s="4" t="str">
        <f>IFERROR(VLOOKUP(G341,PEOPLE!$H$4:$I$1000,2,0),"")</f>
        <v/>
      </c>
    </row>
    <row r="342" spans="3:8" x14ac:dyDescent="0.25">
      <c r="C342" s="7" t="str">
        <f ca="1">CELL("address", INDEX(ppl!B:B, MATCH(B342, ppl!B:B, 0)))</f>
        <v>'[DEBS_Data_Template_(Protected).xlsx]ppl'!$B$4</v>
      </c>
      <c r="E342" s="4" t="str">
        <f>IFERROR(VLOOKUP(D342,PEOPLE!$H$4:$I$1000,2,0),"")</f>
        <v/>
      </c>
      <c r="H342" s="4" t="str">
        <f>IFERROR(VLOOKUP(G342,PEOPLE!$H$4:$I$1000,2,0),"")</f>
        <v/>
      </c>
    </row>
    <row r="343" spans="3:8" x14ac:dyDescent="0.25">
      <c r="C343" s="7" t="str">
        <f ca="1">CELL("address", INDEX(ppl!B:B, MATCH(B343, ppl!B:B, 0)))</f>
        <v>'[DEBS_Data_Template_(Protected).xlsx]ppl'!$B$4</v>
      </c>
      <c r="E343" s="4" t="str">
        <f>IFERROR(VLOOKUP(D343,PEOPLE!$H$4:$I$1000,2,0),"")</f>
        <v/>
      </c>
      <c r="H343" s="4" t="str">
        <f>IFERROR(VLOOKUP(G343,PEOPLE!$H$4:$I$1000,2,0),"")</f>
        <v/>
      </c>
    </row>
    <row r="344" spans="3:8" x14ac:dyDescent="0.25">
      <c r="C344" s="7" t="str">
        <f ca="1">CELL("address", INDEX(ppl!B:B, MATCH(B344, ppl!B:B, 0)))</f>
        <v>'[DEBS_Data_Template_(Protected).xlsx]ppl'!$B$4</v>
      </c>
      <c r="E344" s="4" t="str">
        <f>IFERROR(VLOOKUP(D344,PEOPLE!$H$4:$I$1000,2,0),"")</f>
        <v/>
      </c>
      <c r="H344" s="4" t="str">
        <f>IFERROR(VLOOKUP(G344,PEOPLE!$H$4:$I$1000,2,0),"")</f>
        <v/>
      </c>
    </row>
    <row r="345" spans="3:8" x14ac:dyDescent="0.25">
      <c r="C345" s="7" t="str">
        <f ca="1">CELL("address", INDEX(ppl!B:B, MATCH(B345, ppl!B:B, 0)))</f>
        <v>'[DEBS_Data_Template_(Protected).xlsx]ppl'!$B$4</v>
      </c>
      <c r="E345" s="4" t="str">
        <f>IFERROR(VLOOKUP(D345,PEOPLE!$H$4:$I$1000,2,0),"")</f>
        <v/>
      </c>
      <c r="H345" s="4" t="str">
        <f>IFERROR(VLOOKUP(G345,PEOPLE!$H$4:$I$1000,2,0),"")</f>
        <v/>
      </c>
    </row>
    <row r="346" spans="3:8" x14ac:dyDescent="0.25">
      <c r="C346" s="7" t="str">
        <f ca="1">CELL("address", INDEX(ppl!B:B, MATCH(B346, ppl!B:B, 0)))</f>
        <v>'[DEBS_Data_Template_(Protected).xlsx]ppl'!$B$4</v>
      </c>
      <c r="E346" s="4" t="str">
        <f>IFERROR(VLOOKUP(D346,PEOPLE!$H$4:$I$1000,2,0),"")</f>
        <v/>
      </c>
      <c r="H346" s="4" t="str">
        <f>IFERROR(VLOOKUP(G346,PEOPLE!$H$4:$I$1000,2,0),"")</f>
        <v/>
      </c>
    </row>
    <row r="347" spans="3:8" x14ac:dyDescent="0.25">
      <c r="C347" s="7" t="str">
        <f ca="1">CELL("address", INDEX(ppl!B:B, MATCH(B347, ppl!B:B, 0)))</f>
        <v>'[DEBS_Data_Template_(Protected).xlsx]ppl'!$B$4</v>
      </c>
      <c r="E347" s="4" t="str">
        <f>IFERROR(VLOOKUP(D347,PEOPLE!$H$4:$I$1000,2,0),"")</f>
        <v/>
      </c>
      <c r="H347" s="4" t="str">
        <f>IFERROR(VLOOKUP(G347,PEOPLE!$H$4:$I$1000,2,0),"")</f>
        <v/>
      </c>
    </row>
    <row r="348" spans="3:8" x14ac:dyDescent="0.25">
      <c r="C348" s="7" t="str">
        <f ca="1">CELL("address", INDEX(ppl!B:B, MATCH(B348, ppl!B:B, 0)))</f>
        <v>'[DEBS_Data_Template_(Protected).xlsx]ppl'!$B$4</v>
      </c>
      <c r="E348" s="4" t="str">
        <f>IFERROR(VLOOKUP(D348,PEOPLE!$H$4:$I$1000,2,0),"")</f>
        <v/>
      </c>
      <c r="H348" s="4" t="str">
        <f>IFERROR(VLOOKUP(G348,PEOPLE!$H$4:$I$1000,2,0),"")</f>
        <v/>
      </c>
    </row>
    <row r="349" spans="3:8" x14ac:dyDescent="0.25">
      <c r="C349" s="7" t="str">
        <f ca="1">CELL("address", INDEX(ppl!B:B, MATCH(B349, ppl!B:B, 0)))</f>
        <v>'[DEBS_Data_Template_(Protected).xlsx]ppl'!$B$4</v>
      </c>
      <c r="E349" s="4" t="str">
        <f>IFERROR(VLOOKUP(D349,PEOPLE!$H$4:$I$1000,2,0),"")</f>
        <v/>
      </c>
      <c r="H349" s="4" t="str">
        <f>IFERROR(VLOOKUP(G349,PEOPLE!$H$4:$I$1000,2,0),"")</f>
        <v/>
      </c>
    </row>
    <row r="350" spans="3:8" x14ac:dyDescent="0.25">
      <c r="C350" s="7" t="str">
        <f ca="1">CELL("address", INDEX(ppl!B:B, MATCH(B350, ppl!B:B, 0)))</f>
        <v>'[DEBS_Data_Template_(Protected).xlsx]ppl'!$B$4</v>
      </c>
      <c r="E350" s="4" t="str">
        <f>IFERROR(VLOOKUP(D350,PEOPLE!$H$4:$I$1000,2,0),"")</f>
        <v/>
      </c>
      <c r="H350" s="4" t="str">
        <f>IFERROR(VLOOKUP(G350,PEOPLE!$H$4:$I$1000,2,0),"")</f>
        <v/>
      </c>
    </row>
    <row r="351" spans="3:8" x14ac:dyDescent="0.25">
      <c r="C351" s="7" t="str">
        <f ca="1">CELL("address", INDEX(ppl!B:B, MATCH(B351, ppl!B:B, 0)))</f>
        <v>'[DEBS_Data_Template_(Protected).xlsx]ppl'!$B$4</v>
      </c>
      <c r="E351" s="4" t="str">
        <f>IFERROR(VLOOKUP(D351,PEOPLE!$H$4:$I$1000,2,0),"")</f>
        <v/>
      </c>
      <c r="H351" s="4" t="str">
        <f>IFERROR(VLOOKUP(G351,PEOPLE!$H$4:$I$1000,2,0),"")</f>
        <v/>
      </c>
    </row>
    <row r="352" spans="3:8" x14ac:dyDescent="0.25">
      <c r="C352" s="7" t="str">
        <f ca="1">CELL("address", INDEX(ppl!B:B, MATCH(B352, ppl!B:B, 0)))</f>
        <v>'[DEBS_Data_Template_(Protected).xlsx]ppl'!$B$4</v>
      </c>
      <c r="E352" s="4" t="str">
        <f>IFERROR(VLOOKUP(D352,PEOPLE!$H$4:$I$1000,2,0),"")</f>
        <v/>
      </c>
      <c r="H352" s="4" t="str">
        <f>IFERROR(VLOOKUP(G352,PEOPLE!$H$4:$I$1000,2,0),"")</f>
        <v/>
      </c>
    </row>
    <row r="353" spans="3:8" x14ac:dyDescent="0.25">
      <c r="C353" s="7" t="str">
        <f ca="1">CELL("address", INDEX(ppl!B:B, MATCH(B353, ppl!B:B, 0)))</f>
        <v>'[DEBS_Data_Template_(Protected).xlsx]ppl'!$B$4</v>
      </c>
      <c r="E353" s="4" t="str">
        <f>IFERROR(VLOOKUP(D353,PEOPLE!$H$4:$I$1000,2,0),"")</f>
        <v/>
      </c>
      <c r="H353" s="4" t="str">
        <f>IFERROR(VLOOKUP(G353,PEOPLE!$H$4:$I$1000,2,0),"")</f>
        <v/>
      </c>
    </row>
    <row r="354" spans="3:8" x14ac:dyDescent="0.25">
      <c r="C354" s="7" t="str">
        <f ca="1">CELL("address", INDEX(ppl!B:B, MATCH(B354, ppl!B:B, 0)))</f>
        <v>'[DEBS_Data_Template_(Protected).xlsx]ppl'!$B$4</v>
      </c>
      <c r="E354" s="4" t="str">
        <f>IFERROR(VLOOKUP(D354,PEOPLE!$H$4:$I$1000,2,0),"")</f>
        <v/>
      </c>
      <c r="H354" s="4" t="str">
        <f>IFERROR(VLOOKUP(G354,PEOPLE!$H$4:$I$1000,2,0),"")</f>
        <v/>
      </c>
    </row>
    <row r="355" spans="3:8" x14ac:dyDescent="0.25">
      <c r="C355" s="7" t="str">
        <f ca="1">CELL("address", INDEX(ppl!B:B, MATCH(B355, ppl!B:B, 0)))</f>
        <v>'[DEBS_Data_Template_(Protected).xlsx]ppl'!$B$4</v>
      </c>
      <c r="E355" s="4" t="str">
        <f>IFERROR(VLOOKUP(D355,PEOPLE!$H$4:$I$1000,2,0),"")</f>
        <v/>
      </c>
      <c r="H355" s="4" t="str">
        <f>IFERROR(VLOOKUP(G355,PEOPLE!$H$4:$I$1000,2,0),"")</f>
        <v/>
      </c>
    </row>
    <row r="356" spans="3:8" x14ac:dyDescent="0.25">
      <c r="C356" s="7" t="str">
        <f ca="1">CELL("address", INDEX(ppl!B:B, MATCH(B356, ppl!B:B, 0)))</f>
        <v>'[DEBS_Data_Template_(Protected).xlsx]ppl'!$B$4</v>
      </c>
      <c r="E356" s="4" t="str">
        <f>IFERROR(VLOOKUP(D356,PEOPLE!$H$4:$I$1000,2,0),"")</f>
        <v/>
      </c>
      <c r="H356" s="4" t="str">
        <f>IFERROR(VLOOKUP(G356,PEOPLE!$H$4:$I$1000,2,0),"")</f>
        <v/>
      </c>
    </row>
    <row r="357" spans="3:8" x14ac:dyDescent="0.25">
      <c r="C357" s="7" t="str">
        <f ca="1">CELL("address", INDEX(ppl!B:B, MATCH(B357, ppl!B:B, 0)))</f>
        <v>'[DEBS_Data_Template_(Protected).xlsx]ppl'!$B$4</v>
      </c>
      <c r="E357" s="4" t="str">
        <f>IFERROR(VLOOKUP(D357,PEOPLE!$H$4:$I$1000,2,0),"")</f>
        <v/>
      </c>
      <c r="H357" s="4" t="str">
        <f>IFERROR(VLOOKUP(G357,PEOPLE!$H$4:$I$1000,2,0),"")</f>
        <v/>
      </c>
    </row>
    <row r="358" spans="3:8" x14ac:dyDescent="0.25">
      <c r="C358" s="7" t="str">
        <f ca="1">CELL("address", INDEX(ppl!B:B, MATCH(B358, ppl!B:B, 0)))</f>
        <v>'[DEBS_Data_Template_(Protected).xlsx]ppl'!$B$4</v>
      </c>
      <c r="E358" s="4" t="str">
        <f>IFERROR(VLOOKUP(D358,PEOPLE!$H$4:$I$1000,2,0),"")</f>
        <v/>
      </c>
      <c r="H358" s="4" t="str">
        <f>IFERROR(VLOOKUP(G358,PEOPLE!$H$4:$I$1000,2,0),"")</f>
        <v/>
      </c>
    </row>
    <row r="359" spans="3:8" x14ac:dyDescent="0.25">
      <c r="C359" s="7" t="str">
        <f ca="1">CELL("address", INDEX(ppl!B:B, MATCH(B359, ppl!B:B, 0)))</f>
        <v>'[DEBS_Data_Template_(Protected).xlsx]ppl'!$B$4</v>
      </c>
      <c r="E359" s="4" t="str">
        <f>IFERROR(VLOOKUP(D359,PEOPLE!$H$4:$I$1000,2,0),"")</f>
        <v/>
      </c>
      <c r="H359" s="4" t="str">
        <f>IFERROR(VLOOKUP(G359,PEOPLE!$H$4:$I$1000,2,0),"")</f>
        <v/>
      </c>
    </row>
    <row r="360" spans="3:8" x14ac:dyDescent="0.25">
      <c r="C360" s="7" t="str">
        <f ca="1">CELL("address", INDEX(ppl!B:B, MATCH(B360, ppl!B:B, 0)))</f>
        <v>'[DEBS_Data_Template_(Protected).xlsx]ppl'!$B$4</v>
      </c>
      <c r="E360" s="4" t="str">
        <f>IFERROR(VLOOKUP(D360,PEOPLE!$H$4:$I$1000,2,0),"")</f>
        <v/>
      </c>
      <c r="H360" s="4" t="str">
        <f>IFERROR(VLOOKUP(G360,PEOPLE!$H$4:$I$1000,2,0),"")</f>
        <v/>
      </c>
    </row>
    <row r="361" spans="3:8" x14ac:dyDescent="0.25">
      <c r="C361" s="7" t="str">
        <f ca="1">CELL("address", INDEX(ppl!B:B, MATCH(B361, ppl!B:B, 0)))</f>
        <v>'[DEBS_Data_Template_(Protected).xlsx]ppl'!$B$4</v>
      </c>
      <c r="E361" s="4" t="str">
        <f>IFERROR(VLOOKUP(D361,PEOPLE!$H$4:$I$1000,2,0),"")</f>
        <v/>
      </c>
      <c r="H361" s="4" t="str">
        <f>IFERROR(VLOOKUP(G361,PEOPLE!$H$4:$I$1000,2,0),"")</f>
        <v/>
      </c>
    </row>
    <row r="362" spans="3:8" x14ac:dyDescent="0.25">
      <c r="C362" s="7" t="str">
        <f ca="1">CELL("address", INDEX(ppl!B:B, MATCH(B362, ppl!B:B, 0)))</f>
        <v>'[DEBS_Data_Template_(Protected).xlsx]ppl'!$B$4</v>
      </c>
      <c r="E362" s="4" t="str">
        <f>IFERROR(VLOOKUP(D362,PEOPLE!$H$4:$I$1000,2,0),"")</f>
        <v/>
      </c>
      <c r="H362" s="4" t="str">
        <f>IFERROR(VLOOKUP(G362,PEOPLE!$H$4:$I$1000,2,0),"")</f>
        <v/>
      </c>
    </row>
    <row r="363" spans="3:8" x14ac:dyDescent="0.25">
      <c r="C363" s="7" t="str">
        <f ca="1">CELL("address", INDEX(ppl!B:B, MATCH(B363, ppl!B:B, 0)))</f>
        <v>'[DEBS_Data_Template_(Protected).xlsx]ppl'!$B$4</v>
      </c>
      <c r="E363" s="4" t="str">
        <f>IFERROR(VLOOKUP(D363,PEOPLE!$H$4:$I$1000,2,0),"")</f>
        <v/>
      </c>
      <c r="H363" s="4" t="str">
        <f>IFERROR(VLOOKUP(G363,PEOPLE!$H$4:$I$1000,2,0),"")</f>
        <v/>
      </c>
    </row>
    <row r="364" spans="3:8" x14ac:dyDescent="0.25">
      <c r="C364" s="7" t="str">
        <f ca="1">CELL("address", INDEX(ppl!B:B, MATCH(B364, ppl!B:B, 0)))</f>
        <v>'[DEBS_Data_Template_(Protected).xlsx]ppl'!$B$4</v>
      </c>
      <c r="E364" s="4" t="str">
        <f>IFERROR(VLOOKUP(D364,PEOPLE!$H$4:$I$1000,2,0),"")</f>
        <v/>
      </c>
      <c r="H364" s="4" t="str">
        <f>IFERROR(VLOOKUP(G364,PEOPLE!$H$4:$I$1000,2,0),"")</f>
        <v/>
      </c>
    </row>
    <row r="365" spans="3:8" x14ac:dyDescent="0.25">
      <c r="C365" s="7" t="str">
        <f ca="1">CELL("address", INDEX(ppl!B:B, MATCH(B365, ppl!B:B, 0)))</f>
        <v>'[DEBS_Data_Template_(Protected).xlsx]ppl'!$B$4</v>
      </c>
      <c r="E365" s="4" t="str">
        <f>IFERROR(VLOOKUP(D365,PEOPLE!$H$4:$I$1000,2,0),"")</f>
        <v/>
      </c>
      <c r="H365" s="4" t="str">
        <f>IFERROR(VLOOKUP(G365,PEOPLE!$H$4:$I$1000,2,0),"")</f>
        <v/>
      </c>
    </row>
    <row r="366" spans="3:8" x14ac:dyDescent="0.25">
      <c r="C366" s="7" t="str">
        <f ca="1">CELL("address", INDEX(ppl!B:B, MATCH(B366, ppl!B:B, 0)))</f>
        <v>'[DEBS_Data_Template_(Protected).xlsx]ppl'!$B$4</v>
      </c>
      <c r="E366" s="4" t="str">
        <f>IFERROR(VLOOKUP(D366,PEOPLE!$H$4:$I$1000,2,0),"")</f>
        <v/>
      </c>
      <c r="H366" s="4" t="str">
        <f>IFERROR(VLOOKUP(G366,PEOPLE!$H$4:$I$1000,2,0),"")</f>
        <v/>
      </c>
    </row>
    <row r="367" spans="3:8" x14ac:dyDescent="0.25">
      <c r="C367" s="7" t="str">
        <f ca="1">CELL("address", INDEX(ppl!B:B, MATCH(B367, ppl!B:B, 0)))</f>
        <v>'[DEBS_Data_Template_(Protected).xlsx]ppl'!$B$4</v>
      </c>
      <c r="E367" s="4" t="str">
        <f>IFERROR(VLOOKUP(D367,PEOPLE!$H$4:$I$1000,2,0),"")</f>
        <v/>
      </c>
      <c r="H367" s="4" t="str">
        <f>IFERROR(VLOOKUP(G367,PEOPLE!$H$4:$I$1000,2,0),"")</f>
        <v/>
      </c>
    </row>
    <row r="368" spans="3:8" x14ac:dyDescent="0.25">
      <c r="C368" s="7" t="str">
        <f ca="1">CELL("address", INDEX(ppl!B:B, MATCH(B368, ppl!B:B, 0)))</f>
        <v>'[DEBS_Data_Template_(Protected).xlsx]ppl'!$B$4</v>
      </c>
      <c r="E368" s="4" t="str">
        <f>IFERROR(VLOOKUP(D368,PEOPLE!$H$4:$I$1000,2,0),"")</f>
        <v/>
      </c>
      <c r="H368" s="4" t="str">
        <f>IFERROR(VLOOKUP(G368,PEOPLE!$H$4:$I$1000,2,0),"")</f>
        <v/>
      </c>
    </row>
    <row r="369" spans="3:8" x14ac:dyDescent="0.25">
      <c r="C369" s="7" t="str">
        <f ca="1">CELL("address", INDEX(ppl!B:B, MATCH(B369, ppl!B:B, 0)))</f>
        <v>'[DEBS_Data_Template_(Protected).xlsx]ppl'!$B$4</v>
      </c>
      <c r="E369" s="4" t="str">
        <f>IFERROR(VLOOKUP(D369,PEOPLE!$H$4:$I$1000,2,0),"")</f>
        <v/>
      </c>
      <c r="H369" s="4" t="str">
        <f>IFERROR(VLOOKUP(G369,PEOPLE!$H$4:$I$1000,2,0),"")</f>
        <v/>
      </c>
    </row>
    <row r="370" spans="3:8" x14ac:dyDescent="0.25">
      <c r="C370" s="7" t="str">
        <f ca="1">CELL("address", INDEX(ppl!B:B, MATCH(B370, ppl!B:B, 0)))</f>
        <v>'[DEBS_Data_Template_(Protected).xlsx]ppl'!$B$4</v>
      </c>
      <c r="E370" s="4" t="str">
        <f>IFERROR(VLOOKUP(D370,PEOPLE!$H$4:$I$1000,2,0),"")</f>
        <v/>
      </c>
      <c r="H370" s="4" t="str">
        <f>IFERROR(VLOOKUP(G370,PEOPLE!$H$4:$I$1000,2,0),"")</f>
        <v/>
      </c>
    </row>
    <row r="371" spans="3:8" x14ac:dyDescent="0.25">
      <c r="C371" s="7" t="str">
        <f ca="1">CELL("address", INDEX(ppl!B:B, MATCH(B371, ppl!B:B, 0)))</f>
        <v>'[DEBS_Data_Template_(Protected).xlsx]ppl'!$B$4</v>
      </c>
      <c r="E371" s="4" t="str">
        <f>IFERROR(VLOOKUP(D371,PEOPLE!$H$4:$I$1000,2,0),"")</f>
        <v/>
      </c>
      <c r="H371" s="4" t="str">
        <f>IFERROR(VLOOKUP(G371,PEOPLE!$H$4:$I$1000,2,0),"")</f>
        <v/>
      </c>
    </row>
    <row r="372" spans="3:8" x14ac:dyDescent="0.25">
      <c r="C372" s="7" t="str">
        <f ca="1">CELL("address", INDEX(ppl!B:B, MATCH(B372, ppl!B:B, 0)))</f>
        <v>'[DEBS_Data_Template_(Protected).xlsx]ppl'!$B$4</v>
      </c>
      <c r="E372" s="4" t="str">
        <f>IFERROR(VLOOKUP(D372,PEOPLE!$H$4:$I$1000,2,0),"")</f>
        <v/>
      </c>
      <c r="H372" s="4" t="str">
        <f>IFERROR(VLOOKUP(G372,PEOPLE!$H$4:$I$1000,2,0),"")</f>
        <v/>
      </c>
    </row>
    <row r="373" spans="3:8" x14ac:dyDescent="0.25">
      <c r="C373" s="7" t="str">
        <f ca="1">CELL("address", INDEX(ppl!B:B, MATCH(B373, ppl!B:B, 0)))</f>
        <v>'[DEBS_Data_Template_(Protected).xlsx]ppl'!$B$4</v>
      </c>
      <c r="E373" s="4" t="str">
        <f>IFERROR(VLOOKUP(D373,PEOPLE!$H$4:$I$1000,2,0),"")</f>
        <v/>
      </c>
      <c r="H373" s="4" t="str">
        <f>IFERROR(VLOOKUP(G373,PEOPLE!$H$4:$I$1000,2,0),"")</f>
        <v/>
      </c>
    </row>
    <row r="374" spans="3:8" x14ac:dyDescent="0.25">
      <c r="C374" s="7" t="str">
        <f ca="1">CELL("address", INDEX(ppl!B:B, MATCH(B374, ppl!B:B, 0)))</f>
        <v>'[DEBS_Data_Template_(Protected).xlsx]ppl'!$B$4</v>
      </c>
      <c r="E374" s="4" t="str">
        <f>IFERROR(VLOOKUP(D374,PEOPLE!$H$4:$I$1000,2,0),"")</f>
        <v/>
      </c>
      <c r="H374" s="4" t="str">
        <f>IFERROR(VLOOKUP(G374,PEOPLE!$H$4:$I$1000,2,0),"")</f>
        <v/>
      </c>
    </row>
    <row r="375" spans="3:8" x14ac:dyDescent="0.25">
      <c r="C375" s="7" t="str">
        <f ca="1">CELL("address", INDEX(ppl!B:B, MATCH(B375, ppl!B:B, 0)))</f>
        <v>'[DEBS_Data_Template_(Protected).xlsx]ppl'!$B$4</v>
      </c>
      <c r="E375" s="4" t="str">
        <f>IFERROR(VLOOKUP(D375,PEOPLE!$H$4:$I$1000,2,0),"")</f>
        <v/>
      </c>
      <c r="H375" s="4" t="str">
        <f>IFERROR(VLOOKUP(G375,PEOPLE!$H$4:$I$1000,2,0),"")</f>
        <v/>
      </c>
    </row>
    <row r="376" spans="3:8" x14ac:dyDescent="0.25">
      <c r="C376" s="7" t="str">
        <f ca="1">CELL("address", INDEX(ppl!B:B, MATCH(B376, ppl!B:B, 0)))</f>
        <v>'[DEBS_Data_Template_(Protected).xlsx]ppl'!$B$4</v>
      </c>
      <c r="E376" s="4" t="str">
        <f>IFERROR(VLOOKUP(D376,PEOPLE!$H$4:$I$1000,2,0),"")</f>
        <v/>
      </c>
      <c r="H376" s="4" t="str">
        <f>IFERROR(VLOOKUP(G376,PEOPLE!$H$4:$I$1000,2,0),"")</f>
        <v/>
      </c>
    </row>
    <row r="377" spans="3:8" x14ac:dyDescent="0.25">
      <c r="C377" s="7" t="str">
        <f ca="1">CELL("address", INDEX(ppl!B:B, MATCH(B377, ppl!B:B, 0)))</f>
        <v>'[DEBS_Data_Template_(Protected).xlsx]ppl'!$B$4</v>
      </c>
      <c r="E377" s="4" t="str">
        <f>IFERROR(VLOOKUP(D377,PEOPLE!$H$4:$I$1000,2,0),"")</f>
        <v/>
      </c>
      <c r="H377" s="4" t="str">
        <f>IFERROR(VLOOKUP(G377,PEOPLE!$H$4:$I$1000,2,0),"")</f>
        <v/>
      </c>
    </row>
    <row r="378" spans="3:8" x14ac:dyDescent="0.25">
      <c r="C378" s="7" t="str">
        <f ca="1">CELL("address", INDEX(ppl!B:B, MATCH(B378, ppl!B:B, 0)))</f>
        <v>'[DEBS_Data_Template_(Protected).xlsx]ppl'!$B$4</v>
      </c>
      <c r="E378" s="4" t="str">
        <f>IFERROR(VLOOKUP(D378,PEOPLE!$H$4:$I$1000,2,0),"")</f>
        <v/>
      </c>
      <c r="H378" s="4" t="str">
        <f>IFERROR(VLOOKUP(G378,PEOPLE!$H$4:$I$1000,2,0),"")</f>
        <v/>
      </c>
    </row>
    <row r="379" spans="3:8" x14ac:dyDescent="0.25">
      <c r="C379" s="7" t="str">
        <f ca="1">CELL("address", INDEX(ppl!B:B, MATCH(B379, ppl!B:B, 0)))</f>
        <v>'[DEBS_Data_Template_(Protected).xlsx]ppl'!$B$4</v>
      </c>
      <c r="E379" s="4" t="str">
        <f>IFERROR(VLOOKUP(D379,PEOPLE!$H$4:$I$1000,2,0),"")</f>
        <v/>
      </c>
      <c r="H379" s="4" t="str">
        <f>IFERROR(VLOOKUP(G379,PEOPLE!$H$4:$I$1000,2,0),"")</f>
        <v/>
      </c>
    </row>
    <row r="380" spans="3:8" x14ac:dyDescent="0.25">
      <c r="C380" s="7" t="str">
        <f ca="1">CELL("address", INDEX(ppl!B:B, MATCH(B380, ppl!B:B, 0)))</f>
        <v>'[DEBS_Data_Template_(Protected).xlsx]ppl'!$B$4</v>
      </c>
      <c r="E380" s="4" t="str">
        <f>IFERROR(VLOOKUP(D380,PEOPLE!$H$4:$I$1000,2,0),"")</f>
        <v/>
      </c>
      <c r="H380" s="4" t="str">
        <f>IFERROR(VLOOKUP(G380,PEOPLE!$H$4:$I$1000,2,0),"")</f>
        <v/>
      </c>
    </row>
    <row r="381" spans="3:8" x14ac:dyDescent="0.25">
      <c r="C381" s="7" t="str">
        <f ca="1">CELL("address", INDEX(ppl!B:B, MATCH(B381, ppl!B:B, 0)))</f>
        <v>'[DEBS_Data_Template_(Protected).xlsx]ppl'!$B$4</v>
      </c>
      <c r="E381" s="4" t="str">
        <f>IFERROR(VLOOKUP(D381,PEOPLE!$H$4:$I$1000,2,0),"")</f>
        <v/>
      </c>
      <c r="H381" s="4" t="str">
        <f>IFERROR(VLOOKUP(G381,PEOPLE!$H$4:$I$1000,2,0),"")</f>
        <v/>
      </c>
    </row>
    <row r="382" spans="3:8" x14ac:dyDescent="0.25">
      <c r="C382" s="7" t="str">
        <f ca="1">CELL("address", INDEX(ppl!B:B, MATCH(B382, ppl!B:B, 0)))</f>
        <v>'[DEBS_Data_Template_(Protected).xlsx]ppl'!$B$4</v>
      </c>
      <c r="E382" s="4" t="str">
        <f>IFERROR(VLOOKUP(D382,PEOPLE!$H$4:$I$1000,2,0),"")</f>
        <v/>
      </c>
      <c r="H382" s="4" t="str">
        <f>IFERROR(VLOOKUP(G382,PEOPLE!$H$4:$I$1000,2,0),"")</f>
        <v/>
      </c>
    </row>
    <row r="383" spans="3:8" x14ac:dyDescent="0.25">
      <c r="C383" s="7" t="str">
        <f ca="1">CELL("address", INDEX(ppl!B:B, MATCH(B383, ppl!B:B, 0)))</f>
        <v>'[DEBS_Data_Template_(Protected).xlsx]ppl'!$B$4</v>
      </c>
      <c r="E383" s="4" t="str">
        <f>IFERROR(VLOOKUP(D383,PEOPLE!$H$4:$I$1000,2,0),"")</f>
        <v/>
      </c>
      <c r="H383" s="4" t="str">
        <f>IFERROR(VLOOKUP(G383,PEOPLE!$H$4:$I$1000,2,0),"")</f>
        <v/>
      </c>
    </row>
    <row r="384" spans="3:8" x14ac:dyDescent="0.25">
      <c r="C384" s="7" t="str">
        <f ca="1">CELL("address", INDEX(ppl!B:B, MATCH(B384, ppl!B:B, 0)))</f>
        <v>'[DEBS_Data_Template_(Protected).xlsx]ppl'!$B$4</v>
      </c>
      <c r="E384" s="4" t="str">
        <f>IFERROR(VLOOKUP(D384,PEOPLE!$H$4:$I$1000,2,0),"")</f>
        <v/>
      </c>
      <c r="H384" s="4" t="str">
        <f>IFERROR(VLOOKUP(G384,PEOPLE!$H$4:$I$1000,2,0),"")</f>
        <v/>
      </c>
    </row>
    <row r="385" spans="3:8" x14ac:dyDescent="0.25">
      <c r="C385" s="7" t="str">
        <f ca="1">CELL("address", INDEX(ppl!B:B, MATCH(B385, ppl!B:B, 0)))</f>
        <v>'[DEBS_Data_Template_(Protected).xlsx]ppl'!$B$4</v>
      </c>
      <c r="E385" s="4" t="str">
        <f>IFERROR(VLOOKUP(D385,PEOPLE!$H$4:$I$1000,2,0),"")</f>
        <v/>
      </c>
      <c r="H385" s="4" t="str">
        <f>IFERROR(VLOOKUP(G385,PEOPLE!$H$4:$I$1000,2,0),"")</f>
        <v/>
      </c>
    </row>
    <row r="386" spans="3:8" x14ac:dyDescent="0.25">
      <c r="C386" s="7" t="str">
        <f ca="1">CELL("address", INDEX(ppl!B:B, MATCH(B386, ppl!B:B, 0)))</f>
        <v>'[DEBS_Data_Template_(Protected).xlsx]ppl'!$B$4</v>
      </c>
      <c r="E386" s="4" t="str">
        <f>IFERROR(VLOOKUP(D386,PEOPLE!$H$4:$I$1000,2,0),"")</f>
        <v/>
      </c>
      <c r="H386" s="4" t="str">
        <f>IFERROR(VLOOKUP(G386,PEOPLE!$H$4:$I$1000,2,0),"")</f>
        <v/>
      </c>
    </row>
    <row r="387" spans="3:8" x14ac:dyDescent="0.25">
      <c r="C387" s="7" t="str">
        <f ca="1">CELL("address", INDEX(ppl!B:B, MATCH(B387, ppl!B:B, 0)))</f>
        <v>'[DEBS_Data_Template_(Protected).xlsx]ppl'!$B$4</v>
      </c>
      <c r="E387" s="4" t="str">
        <f>IFERROR(VLOOKUP(D387,PEOPLE!$H$4:$I$1000,2,0),"")</f>
        <v/>
      </c>
      <c r="H387" s="4" t="str">
        <f>IFERROR(VLOOKUP(G387,PEOPLE!$H$4:$I$1000,2,0),"")</f>
        <v/>
      </c>
    </row>
    <row r="388" spans="3:8" x14ac:dyDescent="0.25">
      <c r="C388" s="7" t="str">
        <f ca="1">CELL("address", INDEX(ppl!B:B, MATCH(B388, ppl!B:B, 0)))</f>
        <v>'[DEBS_Data_Template_(Protected).xlsx]ppl'!$B$4</v>
      </c>
      <c r="E388" s="4" t="str">
        <f>IFERROR(VLOOKUP(D388,PEOPLE!$H$4:$I$1000,2,0),"")</f>
        <v/>
      </c>
      <c r="H388" s="4" t="str">
        <f>IFERROR(VLOOKUP(G388,PEOPLE!$H$4:$I$1000,2,0),"")</f>
        <v/>
      </c>
    </row>
    <row r="389" spans="3:8" x14ac:dyDescent="0.25">
      <c r="C389" s="7" t="str">
        <f ca="1">CELL("address", INDEX(ppl!B:B, MATCH(B389, ppl!B:B, 0)))</f>
        <v>'[DEBS_Data_Template_(Protected).xlsx]ppl'!$B$4</v>
      </c>
      <c r="E389" s="4" t="str">
        <f>IFERROR(VLOOKUP(D389,PEOPLE!$H$4:$I$1000,2,0),"")</f>
        <v/>
      </c>
      <c r="H389" s="4" t="str">
        <f>IFERROR(VLOOKUP(G389,PEOPLE!$H$4:$I$1000,2,0),"")</f>
        <v/>
      </c>
    </row>
    <row r="390" spans="3:8" x14ac:dyDescent="0.25">
      <c r="C390" s="7" t="str">
        <f ca="1">CELL("address", INDEX(ppl!B:B, MATCH(B390, ppl!B:B, 0)))</f>
        <v>'[DEBS_Data_Template_(Protected).xlsx]ppl'!$B$4</v>
      </c>
      <c r="E390" s="4" t="str">
        <f>IFERROR(VLOOKUP(D390,PEOPLE!$H$4:$I$1000,2,0),"")</f>
        <v/>
      </c>
      <c r="H390" s="4" t="str">
        <f>IFERROR(VLOOKUP(G390,PEOPLE!$H$4:$I$1000,2,0),"")</f>
        <v/>
      </c>
    </row>
    <row r="391" spans="3:8" x14ac:dyDescent="0.25">
      <c r="C391" s="7" t="str">
        <f ca="1">CELL("address", INDEX(ppl!B:B, MATCH(B391, ppl!B:B, 0)))</f>
        <v>'[DEBS_Data_Template_(Protected).xlsx]ppl'!$B$4</v>
      </c>
      <c r="E391" s="4" t="str">
        <f>IFERROR(VLOOKUP(D391,PEOPLE!$H$4:$I$1000,2,0),"")</f>
        <v/>
      </c>
      <c r="H391" s="4" t="str">
        <f>IFERROR(VLOOKUP(G391,PEOPLE!$H$4:$I$1000,2,0),"")</f>
        <v/>
      </c>
    </row>
    <row r="392" spans="3:8" x14ac:dyDescent="0.25">
      <c r="C392" s="7" t="str">
        <f ca="1">CELL("address", INDEX(ppl!B:B, MATCH(B392, ppl!B:B, 0)))</f>
        <v>'[DEBS_Data_Template_(Protected).xlsx]ppl'!$B$4</v>
      </c>
      <c r="E392" s="4" t="str">
        <f>IFERROR(VLOOKUP(D392,PEOPLE!$H$4:$I$1000,2,0),"")</f>
        <v/>
      </c>
      <c r="H392" s="4" t="str">
        <f>IFERROR(VLOOKUP(G392,PEOPLE!$H$4:$I$1000,2,0),"")</f>
        <v/>
      </c>
    </row>
    <row r="393" spans="3:8" x14ac:dyDescent="0.25">
      <c r="C393" s="7" t="str">
        <f ca="1">CELL("address", INDEX(ppl!B:B, MATCH(B393, ppl!B:B, 0)))</f>
        <v>'[DEBS_Data_Template_(Protected).xlsx]ppl'!$B$4</v>
      </c>
      <c r="E393" s="4" t="str">
        <f>IFERROR(VLOOKUP(D393,PEOPLE!$H$4:$I$1000,2,0),"")</f>
        <v/>
      </c>
      <c r="H393" s="4" t="str">
        <f>IFERROR(VLOOKUP(G393,PEOPLE!$H$4:$I$1000,2,0),"")</f>
        <v/>
      </c>
    </row>
    <row r="394" spans="3:8" x14ac:dyDescent="0.25">
      <c r="C394" s="7" t="str">
        <f ca="1">CELL("address", INDEX(ppl!B:B, MATCH(B394, ppl!B:B, 0)))</f>
        <v>'[DEBS_Data_Template_(Protected).xlsx]ppl'!$B$4</v>
      </c>
      <c r="E394" s="4" t="str">
        <f>IFERROR(VLOOKUP(D394,PEOPLE!$H$4:$I$1000,2,0),"")</f>
        <v/>
      </c>
      <c r="H394" s="4" t="str">
        <f>IFERROR(VLOOKUP(G394,PEOPLE!$H$4:$I$1000,2,0),"")</f>
        <v/>
      </c>
    </row>
    <row r="395" spans="3:8" x14ac:dyDescent="0.25">
      <c r="C395" s="7" t="str">
        <f ca="1">CELL("address", INDEX(ppl!B:B, MATCH(B395, ppl!B:B, 0)))</f>
        <v>'[DEBS_Data_Template_(Protected).xlsx]ppl'!$B$4</v>
      </c>
      <c r="E395" s="4" t="str">
        <f>IFERROR(VLOOKUP(D395,PEOPLE!$H$4:$I$1000,2,0),"")</f>
        <v/>
      </c>
      <c r="H395" s="4" t="str">
        <f>IFERROR(VLOOKUP(G395,PEOPLE!$H$4:$I$1000,2,0),"")</f>
        <v/>
      </c>
    </row>
    <row r="396" spans="3:8" x14ac:dyDescent="0.25">
      <c r="C396" s="7" t="str">
        <f ca="1">CELL("address", INDEX(ppl!B:B, MATCH(B396, ppl!B:B, 0)))</f>
        <v>'[DEBS_Data_Template_(Protected).xlsx]ppl'!$B$4</v>
      </c>
      <c r="E396" s="4" t="str">
        <f>IFERROR(VLOOKUP(D396,PEOPLE!$H$4:$I$1000,2,0),"")</f>
        <v/>
      </c>
      <c r="H396" s="4" t="str">
        <f>IFERROR(VLOOKUP(G396,PEOPLE!$H$4:$I$1000,2,0),"")</f>
        <v/>
      </c>
    </row>
    <row r="397" spans="3:8" x14ac:dyDescent="0.25">
      <c r="C397" s="7" t="str">
        <f ca="1">CELL("address", INDEX(ppl!B:B, MATCH(B397, ppl!B:B, 0)))</f>
        <v>'[DEBS_Data_Template_(Protected).xlsx]ppl'!$B$4</v>
      </c>
      <c r="E397" s="4" t="str">
        <f>IFERROR(VLOOKUP(D397,PEOPLE!$H$4:$I$1000,2,0),"")</f>
        <v/>
      </c>
      <c r="H397" s="4" t="str">
        <f>IFERROR(VLOOKUP(G397,PEOPLE!$H$4:$I$1000,2,0),"")</f>
        <v/>
      </c>
    </row>
    <row r="398" spans="3:8" x14ac:dyDescent="0.25">
      <c r="C398" s="7" t="str">
        <f ca="1">CELL("address", INDEX(ppl!B:B, MATCH(B398, ppl!B:B, 0)))</f>
        <v>'[DEBS_Data_Template_(Protected).xlsx]ppl'!$B$4</v>
      </c>
      <c r="E398" s="4" t="str">
        <f>IFERROR(VLOOKUP(D398,PEOPLE!$H$4:$I$1000,2,0),"")</f>
        <v/>
      </c>
      <c r="H398" s="4" t="str">
        <f>IFERROR(VLOOKUP(G398,PEOPLE!$H$4:$I$1000,2,0),"")</f>
        <v/>
      </c>
    </row>
    <row r="399" spans="3:8" x14ac:dyDescent="0.25">
      <c r="C399" s="7" t="str">
        <f ca="1">CELL("address", INDEX(ppl!B:B, MATCH(B399, ppl!B:B, 0)))</f>
        <v>'[DEBS_Data_Template_(Protected).xlsx]ppl'!$B$4</v>
      </c>
      <c r="E399" s="4" t="str">
        <f>IFERROR(VLOOKUP(D399,PEOPLE!$H$4:$I$1000,2,0),"")</f>
        <v/>
      </c>
      <c r="H399" s="4" t="str">
        <f>IFERROR(VLOOKUP(G399,PEOPLE!$H$4:$I$1000,2,0),"")</f>
        <v/>
      </c>
    </row>
    <row r="400" spans="3:8" x14ac:dyDescent="0.25">
      <c r="C400" s="7" t="str">
        <f ca="1">CELL("address", INDEX(ppl!B:B, MATCH(B400, ppl!B:B, 0)))</f>
        <v>'[DEBS_Data_Template_(Protected).xlsx]ppl'!$B$4</v>
      </c>
      <c r="E400" s="4" t="str">
        <f>IFERROR(VLOOKUP(D400,PEOPLE!$H$4:$I$1000,2,0),"")</f>
        <v/>
      </c>
      <c r="H400" s="4" t="str">
        <f>IFERROR(VLOOKUP(G400,PEOPLE!$H$4:$I$1000,2,0),"")</f>
        <v/>
      </c>
    </row>
    <row r="401" spans="3:8" x14ac:dyDescent="0.25">
      <c r="C401" s="7" t="str">
        <f ca="1">CELL("address", INDEX(ppl!B:B, MATCH(B401, ppl!B:B, 0)))</f>
        <v>'[DEBS_Data_Template_(Protected).xlsx]ppl'!$B$4</v>
      </c>
      <c r="E401" s="4" t="str">
        <f>IFERROR(VLOOKUP(D401,PEOPLE!$H$4:$I$1000,2,0),"")</f>
        <v/>
      </c>
      <c r="H401" s="4" t="str">
        <f>IFERROR(VLOOKUP(G401,PEOPLE!$H$4:$I$1000,2,0),"")</f>
        <v/>
      </c>
    </row>
    <row r="402" spans="3:8" x14ac:dyDescent="0.25">
      <c r="C402" s="7" t="str">
        <f ca="1">CELL("address", INDEX(ppl!B:B, MATCH(B402, ppl!B:B, 0)))</f>
        <v>'[DEBS_Data_Template_(Protected).xlsx]ppl'!$B$4</v>
      </c>
      <c r="E402" s="4" t="str">
        <f>IFERROR(VLOOKUP(D402,PEOPLE!$H$4:$I$1000,2,0),"")</f>
        <v/>
      </c>
      <c r="H402" s="4" t="str">
        <f>IFERROR(VLOOKUP(G402,PEOPLE!$H$4:$I$1000,2,0),"")</f>
        <v/>
      </c>
    </row>
    <row r="403" spans="3:8" x14ac:dyDescent="0.25">
      <c r="C403" s="7" t="str">
        <f ca="1">CELL("address", INDEX(ppl!B:B, MATCH(B403, ppl!B:B, 0)))</f>
        <v>'[DEBS_Data_Template_(Protected).xlsx]ppl'!$B$4</v>
      </c>
      <c r="E403" s="4" t="str">
        <f>IFERROR(VLOOKUP(D403,PEOPLE!$H$4:$I$1000,2,0),"")</f>
        <v/>
      </c>
      <c r="H403" s="4" t="str">
        <f>IFERROR(VLOOKUP(G403,PEOPLE!$H$4:$I$1000,2,0),"")</f>
        <v/>
      </c>
    </row>
    <row r="404" spans="3:8" x14ac:dyDescent="0.25">
      <c r="C404" s="7" t="str">
        <f ca="1">CELL("address", INDEX(ppl!B:B, MATCH(B404, ppl!B:B, 0)))</f>
        <v>'[DEBS_Data_Template_(Protected).xlsx]ppl'!$B$4</v>
      </c>
      <c r="E404" s="4" t="str">
        <f>IFERROR(VLOOKUP(D404,PEOPLE!$H$4:$I$1000,2,0),"")</f>
        <v/>
      </c>
      <c r="H404" s="4" t="str">
        <f>IFERROR(VLOOKUP(G404,PEOPLE!$H$4:$I$1000,2,0),"")</f>
        <v/>
      </c>
    </row>
    <row r="405" spans="3:8" x14ac:dyDescent="0.25">
      <c r="C405" s="7" t="str">
        <f ca="1">CELL("address", INDEX(ppl!B:B, MATCH(B405, ppl!B:B, 0)))</f>
        <v>'[DEBS_Data_Template_(Protected).xlsx]ppl'!$B$4</v>
      </c>
      <c r="E405" s="4" t="str">
        <f>IFERROR(VLOOKUP(D405,PEOPLE!$H$4:$I$1000,2,0),"")</f>
        <v/>
      </c>
      <c r="H405" s="4" t="str">
        <f>IFERROR(VLOOKUP(G405,PEOPLE!$H$4:$I$1000,2,0),"")</f>
        <v/>
      </c>
    </row>
    <row r="406" spans="3:8" x14ac:dyDescent="0.25">
      <c r="C406" s="7" t="str">
        <f ca="1">CELL("address", INDEX(ppl!B:B, MATCH(B406, ppl!B:B, 0)))</f>
        <v>'[DEBS_Data_Template_(Protected).xlsx]ppl'!$B$4</v>
      </c>
      <c r="E406" s="4" t="str">
        <f>IFERROR(VLOOKUP(D406,PEOPLE!$H$4:$I$1000,2,0),"")</f>
        <v/>
      </c>
      <c r="H406" s="4" t="str">
        <f>IFERROR(VLOOKUP(G406,PEOPLE!$H$4:$I$1000,2,0),"")</f>
        <v/>
      </c>
    </row>
    <row r="407" spans="3:8" x14ac:dyDescent="0.25">
      <c r="C407" s="7" t="str">
        <f ca="1">CELL("address", INDEX(ppl!B:B, MATCH(B407, ppl!B:B, 0)))</f>
        <v>'[DEBS_Data_Template_(Protected).xlsx]ppl'!$B$4</v>
      </c>
      <c r="E407" s="4" t="str">
        <f>IFERROR(VLOOKUP(D407,PEOPLE!$H$4:$I$1000,2,0),"")</f>
        <v/>
      </c>
      <c r="H407" s="4" t="str">
        <f>IFERROR(VLOOKUP(G407,PEOPLE!$H$4:$I$1000,2,0),"")</f>
        <v/>
      </c>
    </row>
    <row r="408" spans="3:8" x14ac:dyDescent="0.25">
      <c r="C408" s="7" t="str">
        <f ca="1">CELL("address", INDEX(ppl!B:B, MATCH(B408, ppl!B:B, 0)))</f>
        <v>'[DEBS_Data_Template_(Protected).xlsx]ppl'!$B$4</v>
      </c>
      <c r="E408" s="4" t="str">
        <f>IFERROR(VLOOKUP(D408,PEOPLE!$H$4:$I$1000,2,0),"")</f>
        <v/>
      </c>
      <c r="H408" s="4" t="str">
        <f>IFERROR(VLOOKUP(G408,PEOPLE!$H$4:$I$1000,2,0),"")</f>
        <v/>
      </c>
    </row>
    <row r="409" spans="3:8" x14ac:dyDescent="0.25">
      <c r="C409" s="7" t="str">
        <f ca="1">CELL("address", INDEX(ppl!B:B, MATCH(B409, ppl!B:B, 0)))</f>
        <v>'[DEBS_Data_Template_(Protected).xlsx]ppl'!$B$4</v>
      </c>
      <c r="E409" s="4" t="str">
        <f>IFERROR(VLOOKUP(D409,PEOPLE!$H$4:$I$1000,2,0),"")</f>
        <v/>
      </c>
      <c r="H409" s="4" t="str">
        <f>IFERROR(VLOOKUP(G409,PEOPLE!$H$4:$I$1000,2,0),"")</f>
        <v/>
      </c>
    </row>
    <row r="410" spans="3:8" x14ac:dyDescent="0.25">
      <c r="C410" s="7" t="str">
        <f ca="1">CELL("address", INDEX(ppl!B:B, MATCH(B410, ppl!B:B, 0)))</f>
        <v>'[DEBS_Data_Template_(Protected).xlsx]ppl'!$B$4</v>
      </c>
      <c r="E410" s="4" t="str">
        <f>IFERROR(VLOOKUP(D410,PEOPLE!$H$4:$I$1000,2,0),"")</f>
        <v/>
      </c>
      <c r="H410" s="4" t="str">
        <f>IFERROR(VLOOKUP(G410,PEOPLE!$H$4:$I$1000,2,0),"")</f>
        <v/>
      </c>
    </row>
    <row r="411" spans="3:8" x14ac:dyDescent="0.25">
      <c r="C411" s="7" t="str">
        <f ca="1">CELL("address", INDEX(ppl!B:B, MATCH(B411, ppl!B:B, 0)))</f>
        <v>'[DEBS_Data_Template_(Protected).xlsx]ppl'!$B$4</v>
      </c>
      <c r="E411" s="4" t="str">
        <f>IFERROR(VLOOKUP(D411,PEOPLE!$H$4:$I$1000,2,0),"")</f>
        <v/>
      </c>
      <c r="H411" s="4" t="str">
        <f>IFERROR(VLOOKUP(G411,PEOPLE!$H$4:$I$1000,2,0),"")</f>
        <v/>
      </c>
    </row>
    <row r="412" spans="3:8" x14ac:dyDescent="0.25">
      <c r="C412" s="7" t="str">
        <f ca="1">CELL("address", INDEX(ppl!B:B, MATCH(B412, ppl!B:B, 0)))</f>
        <v>'[DEBS_Data_Template_(Protected).xlsx]ppl'!$B$4</v>
      </c>
      <c r="E412" s="4" t="str">
        <f>IFERROR(VLOOKUP(D412,PEOPLE!$H$4:$I$1000,2,0),"")</f>
        <v/>
      </c>
      <c r="H412" s="4" t="str">
        <f>IFERROR(VLOOKUP(G412,PEOPLE!$H$4:$I$1000,2,0),"")</f>
        <v/>
      </c>
    </row>
    <row r="413" spans="3:8" x14ac:dyDescent="0.25">
      <c r="C413" s="7" t="str">
        <f ca="1">CELL("address", INDEX(ppl!B:B, MATCH(B413, ppl!B:B, 0)))</f>
        <v>'[DEBS_Data_Template_(Protected).xlsx]ppl'!$B$4</v>
      </c>
      <c r="E413" s="4" t="str">
        <f>IFERROR(VLOOKUP(D413,PEOPLE!$H$4:$I$1000,2,0),"")</f>
        <v/>
      </c>
      <c r="H413" s="4" t="str">
        <f>IFERROR(VLOOKUP(G413,PEOPLE!$H$4:$I$1000,2,0),"")</f>
        <v/>
      </c>
    </row>
    <row r="414" spans="3:8" x14ac:dyDescent="0.25">
      <c r="C414" s="7" t="str">
        <f ca="1">CELL("address", INDEX(ppl!B:B, MATCH(B414, ppl!B:B, 0)))</f>
        <v>'[DEBS_Data_Template_(Protected).xlsx]ppl'!$B$4</v>
      </c>
      <c r="E414" s="4" t="str">
        <f>IFERROR(VLOOKUP(D414,PEOPLE!$H$4:$I$1000,2,0),"")</f>
        <v/>
      </c>
      <c r="H414" s="4" t="str">
        <f>IFERROR(VLOOKUP(G414,PEOPLE!$H$4:$I$1000,2,0),"")</f>
        <v/>
      </c>
    </row>
    <row r="415" spans="3:8" x14ac:dyDescent="0.25">
      <c r="C415" s="7" t="str">
        <f ca="1">CELL("address", INDEX(ppl!B:B, MATCH(B415, ppl!B:B, 0)))</f>
        <v>'[DEBS_Data_Template_(Protected).xlsx]ppl'!$B$4</v>
      </c>
      <c r="E415" s="4" t="str">
        <f>IFERROR(VLOOKUP(D415,PEOPLE!$H$4:$I$1000,2,0),"")</f>
        <v/>
      </c>
      <c r="H415" s="4" t="str">
        <f>IFERROR(VLOOKUP(G415,PEOPLE!$H$4:$I$1000,2,0),"")</f>
        <v/>
      </c>
    </row>
    <row r="416" spans="3:8" x14ac:dyDescent="0.25">
      <c r="C416" s="7" t="str">
        <f ca="1">CELL("address", INDEX(ppl!B:B, MATCH(B416, ppl!B:B, 0)))</f>
        <v>'[DEBS_Data_Template_(Protected).xlsx]ppl'!$B$4</v>
      </c>
      <c r="E416" s="4" t="str">
        <f>IFERROR(VLOOKUP(D416,PEOPLE!$H$4:$I$1000,2,0),"")</f>
        <v/>
      </c>
      <c r="H416" s="4" t="str">
        <f>IFERROR(VLOOKUP(G416,PEOPLE!$H$4:$I$1000,2,0),"")</f>
        <v/>
      </c>
    </row>
    <row r="417" spans="3:8" x14ac:dyDescent="0.25">
      <c r="C417" s="7" t="str">
        <f ca="1">CELL("address", INDEX(ppl!B:B, MATCH(B417, ppl!B:B, 0)))</f>
        <v>'[DEBS_Data_Template_(Protected).xlsx]ppl'!$B$4</v>
      </c>
      <c r="E417" s="4" t="str">
        <f>IFERROR(VLOOKUP(D417,PEOPLE!$H$4:$I$1000,2,0),"")</f>
        <v/>
      </c>
      <c r="H417" s="4" t="str">
        <f>IFERROR(VLOOKUP(G417,PEOPLE!$H$4:$I$1000,2,0),"")</f>
        <v/>
      </c>
    </row>
    <row r="418" spans="3:8" x14ac:dyDescent="0.25">
      <c r="C418" s="7" t="str">
        <f ca="1">CELL("address", INDEX(ppl!B:B, MATCH(B418, ppl!B:B, 0)))</f>
        <v>'[DEBS_Data_Template_(Protected).xlsx]ppl'!$B$4</v>
      </c>
      <c r="E418" s="4" t="str">
        <f>IFERROR(VLOOKUP(D418,PEOPLE!$H$4:$I$1000,2,0),"")</f>
        <v/>
      </c>
      <c r="H418" s="4" t="str">
        <f>IFERROR(VLOOKUP(G418,PEOPLE!$H$4:$I$1000,2,0),"")</f>
        <v/>
      </c>
    </row>
    <row r="419" spans="3:8" x14ac:dyDescent="0.25">
      <c r="C419" s="7" t="str">
        <f ca="1">CELL("address", INDEX(ppl!B:B, MATCH(B419, ppl!B:B, 0)))</f>
        <v>'[DEBS_Data_Template_(Protected).xlsx]ppl'!$B$4</v>
      </c>
      <c r="E419" s="4" t="str">
        <f>IFERROR(VLOOKUP(D419,PEOPLE!$H$4:$I$1000,2,0),"")</f>
        <v/>
      </c>
      <c r="H419" s="4" t="str">
        <f>IFERROR(VLOOKUP(G419,PEOPLE!$H$4:$I$1000,2,0),"")</f>
        <v/>
      </c>
    </row>
    <row r="420" spans="3:8" x14ac:dyDescent="0.25">
      <c r="C420" s="7" t="str">
        <f ca="1">CELL("address", INDEX(ppl!B:B, MATCH(B420, ppl!B:B, 0)))</f>
        <v>'[DEBS_Data_Template_(Protected).xlsx]ppl'!$B$4</v>
      </c>
      <c r="E420" s="4" t="str">
        <f>IFERROR(VLOOKUP(D420,PEOPLE!$H$4:$I$1000,2,0),"")</f>
        <v/>
      </c>
      <c r="H420" s="4" t="str">
        <f>IFERROR(VLOOKUP(G420,PEOPLE!$H$4:$I$1000,2,0),"")</f>
        <v/>
      </c>
    </row>
    <row r="421" spans="3:8" x14ac:dyDescent="0.25">
      <c r="C421" s="7" t="str">
        <f ca="1">CELL("address", INDEX(ppl!B:B, MATCH(B421, ppl!B:B, 0)))</f>
        <v>'[DEBS_Data_Template_(Protected).xlsx]ppl'!$B$4</v>
      </c>
      <c r="E421" s="4" t="str">
        <f>IFERROR(VLOOKUP(D421,PEOPLE!$H$4:$I$1000,2,0),"")</f>
        <v/>
      </c>
      <c r="H421" s="4" t="str">
        <f>IFERROR(VLOOKUP(G421,PEOPLE!$H$4:$I$1000,2,0),"")</f>
        <v/>
      </c>
    </row>
    <row r="422" spans="3:8" x14ac:dyDescent="0.25">
      <c r="C422" s="7" t="str">
        <f ca="1">CELL("address", INDEX(ppl!B:B, MATCH(B422, ppl!B:B, 0)))</f>
        <v>'[DEBS_Data_Template_(Protected).xlsx]ppl'!$B$4</v>
      </c>
      <c r="E422" s="4" t="str">
        <f>IFERROR(VLOOKUP(D422,PEOPLE!$H$4:$I$1000,2,0),"")</f>
        <v/>
      </c>
      <c r="H422" s="4" t="str">
        <f>IFERROR(VLOOKUP(G422,PEOPLE!$H$4:$I$1000,2,0),"")</f>
        <v/>
      </c>
    </row>
    <row r="423" spans="3:8" x14ac:dyDescent="0.25">
      <c r="C423" s="7" t="str">
        <f ca="1">CELL("address", INDEX(ppl!B:B, MATCH(B423, ppl!B:B, 0)))</f>
        <v>'[DEBS_Data_Template_(Protected).xlsx]ppl'!$B$4</v>
      </c>
      <c r="E423" s="4" t="str">
        <f>IFERROR(VLOOKUP(D423,PEOPLE!$H$4:$I$1000,2,0),"")</f>
        <v/>
      </c>
      <c r="H423" s="4" t="str">
        <f>IFERROR(VLOOKUP(G423,PEOPLE!$H$4:$I$1000,2,0),"")</f>
        <v/>
      </c>
    </row>
    <row r="424" spans="3:8" x14ac:dyDescent="0.25">
      <c r="C424" s="7" t="str">
        <f ca="1">CELL("address", INDEX(ppl!B:B, MATCH(B424, ppl!B:B, 0)))</f>
        <v>'[DEBS_Data_Template_(Protected).xlsx]ppl'!$B$4</v>
      </c>
      <c r="E424" s="4" t="str">
        <f>IFERROR(VLOOKUP(D424,PEOPLE!$H$4:$I$1000,2,0),"")</f>
        <v/>
      </c>
      <c r="H424" s="4" t="str">
        <f>IFERROR(VLOOKUP(G424,PEOPLE!$H$4:$I$1000,2,0),"")</f>
        <v/>
      </c>
    </row>
    <row r="425" spans="3:8" x14ac:dyDescent="0.25">
      <c r="C425" s="7" t="str">
        <f ca="1">CELL("address", INDEX(ppl!B:B, MATCH(B425, ppl!B:B, 0)))</f>
        <v>'[DEBS_Data_Template_(Protected).xlsx]ppl'!$B$4</v>
      </c>
      <c r="E425" s="4" t="str">
        <f>IFERROR(VLOOKUP(D425,PEOPLE!$H$4:$I$1000,2,0),"")</f>
        <v/>
      </c>
      <c r="H425" s="4" t="str">
        <f>IFERROR(VLOOKUP(G425,PEOPLE!$H$4:$I$1000,2,0),"")</f>
        <v/>
      </c>
    </row>
    <row r="426" spans="3:8" x14ac:dyDescent="0.25">
      <c r="C426" s="7" t="str">
        <f ca="1">CELL("address", INDEX(ppl!B:B, MATCH(B426, ppl!B:B, 0)))</f>
        <v>'[DEBS_Data_Template_(Protected).xlsx]ppl'!$B$4</v>
      </c>
      <c r="E426" s="4" t="str">
        <f>IFERROR(VLOOKUP(D426,PEOPLE!$H$4:$I$1000,2,0),"")</f>
        <v/>
      </c>
      <c r="H426" s="4" t="str">
        <f>IFERROR(VLOOKUP(G426,PEOPLE!$H$4:$I$1000,2,0),"")</f>
        <v/>
      </c>
    </row>
    <row r="427" spans="3:8" x14ac:dyDescent="0.25">
      <c r="C427" s="7" t="str">
        <f ca="1">CELL("address", INDEX(ppl!B:B, MATCH(B427, ppl!B:B, 0)))</f>
        <v>'[DEBS_Data_Template_(Protected).xlsx]ppl'!$B$4</v>
      </c>
      <c r="E427" s="4" t="str">
        <f>IFERROR(VLOOKUP(D427,PEOPLE!$H$4:$I$1000,2,0),"")</f>
        <v/>
      </c>
      <c r="H427" s="4" t="str">
        <f>IFERROR(VLOOKUP(G427,PEOPLE!$H$4:$I$1000,2,0),"")</f>
        <v/>
      </c>
    </row>
    <row r="428" spans="3:8" x14ac:dyDescent="0.25">
      <c r="C428" s="7" t="str">
        <f ca="1">CELL("address", INDEX(ppl!B:B, MATCH(B428, ppl!B:B, 0)))</f>
        <v>'[DEBS_Data_Template_(Protected).xlsx]ppl'!$B$4</v>
      </c>
      <c r="E428" s="4" t="str">
        <f>IFERROR(VLOOKUP(D428,PEOPLE!$H$4:$I$1000,2,0),"")</f>
        <v/>
      </c>
      <c r="H428" s="4" t="str">
        <f>IFERROR(VLOOKUP(G428,PEOPLE!$H$4:$I$1000,2,0),"")</f>
        <v/>
      </c>
    </row>
    <row r="429" spans="3:8" x14ac:dyDescent="0.25">
      <c r="C429" s="7" t="str">
        <f ca="1">CELL("address", INDEX(ppl!B:B, MATCH(B429, ppl!B:B, 0)))</f>
        <v>'[DEBS_Data_Template_(Protected).xlsx]ppl'!$B$4</v>
      </c>
      <c r="E429" s="4" t="str">
        <f>IFERROR(VLOOKUP(D429,PEOPLE!$H$4:$I$1000,2,0),"")</f>
        <v/>
      </c>
      <c r="H429" s="4" t="str">
        <f>IFERROR(VLOOKUP(G429,PEOPLE!$H$4:$I$1000,2,0),"")</f>
        <v/>
      </c>
    </row>
    <row r="430" spans="3:8" x14ac:dyDescent="0.25">
      <c r="C430" s="7" t="str">
        <f ca="1">CELL("address", INDEX(ppl!B:B, MATCH(B430, ppl!B:B, 0)))</f>
        <v>'[DEBS_Data_Template_(Protected).xlsx]ppl'!$B$4</v>
      </c>
      <c r="E430" s="4" t="str">
        <f>IFERROR(VLOOKUP(D430,PEOPLE!$H$4:$I$1000,2,0),"")</f>
        <v/>
      </c>
      <c r="H430" s="4" t="str">
        <f>IFERROR(VLOOKUP(G430,PEOPLE!$H$4:$I$1000,2,0),"")</f>
        <v/>
      </c>
    </row>
    <row r="431" spans="3:8" x14ac:dyDescent="0.25">
      <c r="C431" s="7" t="str">
        <f ca="1">CELL("address", INDEX(ppl!B:B, MATCH(B431, ppl!B:B, 0)))</f>
        <v>'[DEBS_Data_Template_(Protected).xlsx]ppl'!$B$4</v>
      </c>
      <c r="E431" s="4" t="str">
        <f>IFERROR(VLOOKUP(D431,PEOPLE!$H$4:$I$1000,2,0),"")</f>
        <v/>
      </c>
      <c r="H431" s="4" t="str">
        <f>IFERROR(VLOOKUP(G431,PEOPLE!$H$4:$I$1000,2,0),"")</f>
        <v/>
      </c>
    </row>
    <row r="432" spans="3:8" x14ac:dyDescent="0.25">
      <c r="C432" s="7" t="str">
        <f ca="1">CELL("address", INDEX(ppl!B:B, MATCH(B432, ppl!B:B, 0)))</f>
        <v>'[DEBS_Data_Template_(Protected).xlsx]ppl'!$B$4</v>
      </c>
      <c r="E432" s="4" t="str">
        <f>IFERROR(VLOOKUP(D432,PEOPLE!$H$4:$I$1000,2,0),"")</f>
        <v/>
      </c>
      <c r="H432" s="4" t="str">
        <f>IFERROR(VLOOKUP(G432,PEOPLE!$H$4:$I$1000,2,0),"")</f>
        <v/>
      </c>
    </row>
    <row r="433" spans="3:8" x14ac:dyDescent="0.25">
      <c r="C433" s="7" t="str">
        <f ca="1">CELL("address", INDEX(ppl!B:B, MATCH(B433, ppl!B:B, 0)))</f>
        <v>'[DEBS_Data_Template_(Protected).xlsx]ppl'!$B$4</v>
      </c>
      <c r="E433" s="4" t="str">
        <f>IFERROR(VLOOKUP(D433,PEOPLE!$H$4:$I$1000,2,0),"")</f>
        <v/>
      </c>
      <c r="H433" s="4" t="str">
        <f>IFERROR(VLOOKUP(G433,PEOPLE!$H$4:$I$1000,2,0),"")</f>
        <v/>
      </c>
    </row>
    <row r="434" spans="3:8" x14ac:dyDescent="0.25">
      <c r="C434" s="7" t="str">
        <f ca="1">CELL("address", INDEX(ppl!B:B, MATCH(B434, ppl!B:B, 0)))</f>
        <v>'[DEBS_Data_Template_(Protected).xlsx]ppl'!$B$4</v>
      </c>
      <c r="E434" s="4" t="str">
        <f>IFERROR(VLOOKUP(D434,PEOPLE!$H$4:$I$1000,2,0),"")</f>
        <v/>
      </c>
      <c r="H434" s="4" t="str">
        <f>IFERROR(VLOOKUP(G434,PEOPLE!$H$4:$I$1000,2,0),"")</f>
        <v/>
      </c>
    </row>
    <row r="435" spans="3:8" x14ac:dyDescent="0.25">
      <c r="C435" s="7" t="str">
        <f ca="1">CELL("address", INDEX(ppl!B:B, MATCH(B435, ppl!B:B, 0)))</f>
        <v>'[DEBS_Data_Template_(Protected).xlsx]ppl'!$B$4</v>
      </c>
      <c r="E435" s="4" t="str">
        <f>IFERROR(VLOOKUP(D435,PEOPLE!$H$4:$I$1000,2,0),"")</f>
        <v/>
      </c>
      <c r="H435" s="4" t="str">
        <f>IFERROR(VLOOKUP(G435,PEOPLE!$H$4:$I$1000,2,0),"")</f>
        <v/>
      </c>
    </row>
    <row r="436" spans="3:8" x14ac:dyDescent="0.25">
      <c r="C436" s="7" t="str">
        <f ca="1">CELL("address", INDEX(ppl!B:B, MATCH(B436, ppl!B:B, 0)))</f>
        <v>'[DEBS_Data_Template_(Protected).xlsx]ppl'!$B$4</v>
      </c>
      <c r="E436" s="4" t="str">
        <f>IFERROR(VLOOKUP(D436,PEOPLE!$H$4:$I$1000,2,0),"")</f>
        <v/>
      </c>
      <c r="H436" s="4" t="str">
        <f>IFERROR(VLOOKUP(G436,PEOPLE!$H$4:$I$1000,2,0),"")</f>
        <v/>
      </c>
    </row>
    <row r="437" spans="3:8" x14ac:dyDescent="0.25">
      <c r="C437" s="7" t="str">
        <f ca="1">CELL("address", INDEX(ppl!B:B, MATCH(B437, ppl!B:B, 0)))</f>
        <v>'[DEBS_Data_Template_(Protected).xlsx]ppl'!$B$4</v>
      </c>
      <c r="E437" s="4" t="str">
        <f>IFERROR(VLOOKUP(D437,PEOPLE!$H$4:$I$1000,2,0),"")</f>
        <v/>
      </c>
      <c r="H437" s="4" t="str">
        <f>IFERROR(VLOOKUP(G437,PEOPLE!$H$4:$I$1000,2,0),"")</f>
        <v/>
      </c>
    </row>
    <row r="438" spans="3:8" x14ac:dyDescent="0.25">
      <c r="C438" s="7" t="str">
        <f ca="1">CELL("address", INDEX(ppl!B:B, MATCH(B438, ppl!B:B, 0)))</f>
        <v>'[DEBS_Data_Template_(Protected).xlsx]ppl'!$B$4</v>
      </c>
      <c r="E438" s="4" t="str">
        <f>IFERROR(VLOOKUP(D438,PEOPLE!$H$4:$I$1000,2,0),"")</f>
        <v/>
      </c>
      <c r="H438" s="4" t="str">
        <f>IFERROR(VLOOKUP(G438,PEOPLE!$H$4:$I$1000,2,0),"")</f>
        <v/>
      </c>
    </row>
    <row r="439" spans="3:8" x14ac:dyDescent="0.25">
      <c r="C439" s="7" t="str">
        <f ca="1">CELL("address", INDEX(ppl!B:B, MATCH(B439, ppl!B:B, 0)))</f>
        <v>'[DEBS_Data_Template_(Protected).xlsx]ppl'!$B$4</v>
      </c>
      <c r="E439" s="4" t="str">
        <f>IFERROR(VLOOKUP(D439,PEOPLE!$H$4:$I$1000,2,0),"")</f>
        <v/>
      </c>
      <c r="H439" s="4" t="str">
        <f>IFERROR(VLOOKUP(G439,PEOPLE!$H$4:$I$1000,2,0),"")</f>
        <v/>
      </c>
    </row>
    <row r="440" spans="3:8" x14ac:dyDescent="0.25">
      <c r="C440" s="7" t="str">
        <f ca="1">CELL("address", INDEX(ppl!B:B, MATCH(B440, ppl!B:B, 0)))</f>
        <v>'[DEBS_Data_Template_(Protected).xlsx]ppl'!$B$4</v>
      </c>
      <c r="E440" s="4" t="str">
        <f>IFERROR(VLOOKUP(D440,PEOPLE!$H$4:$I$1000,2,0),"")</f>
        <v/>
      </c>
      <c r="H440" s="4" t="str">
        <f>IFERROR(VLOOKUP(G440,PEOPLE!$H$4:$I$1000,2,0),"")</f>
        <v/>
      </c>
    </row>
    <row r="441" spans="3:8" x14ac:dyDescent="0.25">
      <c r="C441" s="7" t="str">
        <f ca="1">CELL("address", INDEX(ppl!B:B, MATCH(B441, ppl!B:B, 0)))</f>
        <v>'[DEBS_Data_Template_(Protected).xlsx]ppl'!$B$4</v>
      </c>
      <c r="E441" s="4" t="str">
        <f>IFERROR(VLOOKUP(D441,PEOPLE!$H$4:$I$1000,2,0),"")</f>
        <v/>
      </c>
      <c r="H441" s="4" t="str">
        <f>IFERROR(VLOOKUP(G441,PEOPLE!$H$4:$I$1000,2,0),"")</f>
        <v/>
      </c>
    </row>
    <row r="442" spans="3:8" x14ac:dyDescent="0.25">
      <c r="C442" s="7" t="str">
        <f ca="1">CELL("address", INDEX(ppl!B:B, MATCH(B442, ppl!B:B, 0)))</f>
        <v>'[DEBS_Data_Template_(Protected).xlsx]ppl'!$B$4</v>
      </c>
      <c r="E442" s="4" t="str">
        <f>IFERROR(VLOOKUP(D442,PEOPLE!$H$4:$I$1000,2,0),"")</f>
        <v/>
      </c>
      <c r="H442" s="4" t="str">
        <f>IFERROR(VLOOKUP(G442,PEOPLE!$H$4:$I$1000,2,0),"")</f>
        <v/>
      </c>
    </row>
    <row r="443" spans="3:8" x14ac:dyDescent="0.25">
      <c r="C443" s="7" t="str">
        <f ca="1">CELL("address", INDEX(ppl!B:B, MATCH(B443, ppl!B:B, 0)))</f>
        <v>'[DEBS_Data_Template_(Protected).xlsx]ppl'!$B$4</v>
      </c>
      <c r="E443" s="4" t="str">
        <f>IFERROR(VLOOKUP(D443,PEOPLE!$H$4:$I$1000,2,0),"")</f>
        <v/>
      </c>
      <c r="H443" s="4" t="str">
        <f>IFERROR(VLOOKUP(G443,PEOPLE!$H$4:$I$1000,2,0),"")</f>
        <v/>
      </c>
    </row>
    <row r="444" spans="3:8" x14ac:dyDescent="0.25">
      <c r="C444" s="7" t="str">
        <f ca="1">CELL("address", INDEX(ppl!B:B, MATCH(B444, ppl!B:B, 0)))</f>
        <v>'[DEBS_Data_Template_(Protected).xlsx]ppl'!$B$4</v>
      </c>
      <c r="E444" s="4" t="str">
        <f>IFERROR(VLOOKUP(D444,PEOPLE!$H$4:$I$1000,2,0),"")</f>
        <v/>
      </c>
      <c r="H444" s="4" t="str">
        <f>IFERROR(VLOOKUP(G444,PEOPLE!$H$4:$I$1000,2,0),"")</f>
        <v/>
      </c>
    </row>
    <row r="445" spans="3:8" x14ac:dyDescent="0.25">
      <c r="C445" s="7" t="str">
        <f ca="1">CELL("address", INDEX(ppl!B:B, MATCH(B445, ppl!B:B, 0)))</f>
        <v>'[DEBS_Data_Template_(Protected).xlsx]ppl'!$B$4</v>
      </c>
      <c r="E445" s="4" t="str">
        <f>IFERROR(VLOOKUP(D445,PEOPLE!$H$4:$I$1000,2,0),"")</f>
        <v/>
      </c>
      <c r="H445" s="4" t="str">
        <f>IFERROR(VLOOKUP(G445,PEOPLE!$H$4:$I$1000,2,0),"")</f>
        <v/>
      </c>
    </row>
    <row r="446" spans="3:8" x14ac:dyDescent="0.25">
      <c r="C446" s="7" t="str">
        <f ca="1">CELL("address", INDEX(ppl!B:B, MATCH(B446, ppl!B:B, 0)))</f>
        <v>'[DEBS_Data_Template_(Protected).xlsx]ppl'!$B$4</v>
      </c>
      <c r="E446" s="4" t="str">
        <f>IFERROR(VLOOKUP(D446,PEOPLE!$H$4:$I$1000,2,0),"")</f>
        <v/>
      </c>
      <c r="H446" s="4" t="str">
        <f>IFERROR(VLOOKUP(G446,PEOPLE!$H$4:$I$1000,2,0),"")</f>
        <v/>
      </c>
    </row>
    <row r="447" spans="3:8" x14ac:dyDescent="0.25">
      <c r="C447" s="7" t="str">
        <f ca="1">CELL("address", INDEX(ppl!B:B, MATCH(B447, ppl!B:B, 0)))</f>
        <v>'[DEBS_Data_Template_(Protected).xlsx]ppl'!$B$4</v>
      </c>
      <c r="E447" s="4" t="str">
        <f>IFERROR(VLOOKUP(D447,PEOPLE!$H$4:$I$1000,2,0),"")</f>
        <v/>
      </c>
      <c r="H447" s="4" t="str">
        <f>IFERROR(VLOOKUP(G447,PEOPLE!$H$4:$I$1000,2,0),"")</f>
        <v/>
      </c>
    </row>
    <row r="448" spans="3:8" x14ac:dyDescent="0.25">
      <c r="C448" s="7" t="str">
        <f ca="1">CELL("address", INDEX(ppl!B:B, MATCH(B448, ppl!B:B, 0)))</f>
        <v>'[DEBS_Data_Template_(Protected).xlsx]ppl'!$B$4</v>
      </c>
      <c r="E448" s="4" t="str">
        <f>IFERROR(VLOOKUP(D448,PEOPLE!$H$4:$I$1000,2,0),"")</f>
        <v/>
      </c>
      <c r="H448" s="4" t="str">
        <f>IFERROR(VLOOKUP(G448,PEOPLE!$H$4:$I$1000,2,0),"")</f>
        <v/>
      </c>
    </row>
    <row r="449" spans="3:8" x14ac:dyDescent="0.25">
      <c r="C449" s="7" t="str">
        <f ca="1">CELL("address", INDEX(ppl!B:B, MATCH(B449, ppl!B:B, 0)))</f>
        <v>'[DEBS_Data_Template_(Protected).xlsx]ppl'!$B$4</v>
      </c>
      <c r="E449" s="4" t="str">
        <f>IFERROR(VLOOKUP(D449,PEOPLE!$H$4:$I$1000,2,0),"")</f>
        <v/>
      </c>
      <c r="H449" s="4" t="str">
        <f>IFERROR(VLOOKUP(G449,PEOPLE!$H$4:$I$1000,2,0),"")</f>
        <v/>
      </c>
    </row>
    <row r="450" spans="3:8" x14ac:dyDescent="0.25">
      <c r="C450" s="7" t="str">
        <f ca="1">CELL("address", INDEX(ppl!B:B, MATCH(B450, ppl!B:B, 0)))</f>
        <v>'[DEBS_Data_Template_(Protected).xlsx]ppl'!$B$4</v>
      </c>
      <c r="E450" s="4" t="str">
        <f>IFERROR(VLOOKUP(D450,PEOPLE!$H$4:$I$1000,2,0),"")</f>
        <v/>
      </c>
      <c r="H450" s="4" t="str">
        <f>IFERROR(VLOOKUP(G450,PEOPLE!$H$4:$I$1000,2,0),"")</f>
        <v/>
      </c>
    </row>
    <row r="451" spans="3:8" x14ac:dyDescent="0.25">
      <c r="C451" s="7" t="str">
        <f ca="1">CELL("address", INDEX(ppl!B:B, MATCH(B451, ppl!B:B, 0)))</f>
        <v>'[DEBS_Data_Template_(Protected).xlsx]ppl'!$B$4</v>
      </c>
      <c r="E451" s="4" t="str">
        <f>IFERROR(VLOOKUP(D451,PEOPLE!$H$4:$I$1000,2,0),"")</f>
        <v/>
      </c>
      <c r="H451" s="4" t="str">
        <f>IFERROR(VLOOKUP(G451,PEOPLE!$H$4:$I$1000,2,0),"")</f>
        <v/>
      </c>
    </row>
    <row r="452" spans="3:8" x14ac:dyDescent="0.25">
      <c r="C452" s="7" t="str">
        <f ca="1">CELL("address", INDEX(ppl!B:B, MATCH(B452, ppl!B:B, 0)))</f>
        <v>'[DEBS_Data_Template_(Protected).xlsx]ppl'!$B$4</v>
      </c>
      <c r="E452" s="4" t="str">
        <f>IFERROR(VLOOKUP(D452,PEOPLE!$H$4:$I$1000,2,0),"")</f>
        <v/>
      </c>
      <c r="H452" s="4" t="str">
        <f>IFERROR(VLOOKUP(G452,PEOPLE!$H$4:$I$1000,2,0),"")</f>
        <v/>
      </c>
    </row>
    <row r="453" spans="3:8" x14ac:dyDescent="0.25">
      <c r="C453" s="7" t="str">
        <f ca="1">CELL("address", INDEX(ppl!B:B, MATCH(B453, ppl!B:B, 0)))</f>
        <v>'[DEBS_Data_Template_(Protected).xlsx]ppl'!$B$4</v>
      </c>
      <c r="E453" s="4" t="str">
        <f>IFERROR(VLOOKUP(D453,PEOPLE!$H$4:$I$1000,2,0),"")</f>
        <v/>
      </c>
      <c r="H453" s="4" t="str">
        <f>IFERROR(VLOOKUP(G453,PEOPLE!$H$4:$I$1000,2,0),"")</f>
        <v/>
      </c>
    </row>
    <row r="454" spans="3:8" x14ac:dyDescent="0.25">
      <c r="C454" s="7" t="str">
        <f ca="1">CELL("address", INDEX(ppl!B:B, MATCH(B454, ppl!B:B, 0)))</f>
        <v>'[DEBS_Data_Template_(Protected).xlsx]ppl'!$B$4</v>
      </c>
      <c r="E454" s="4" t="str">
        <f>IFERROR(VLOOKUP(D454,PEOPLE!$H$4:$I$1000,2,0),"")</f>
        <v/>
      </c>
      <c r="H454" s="4" t="str">
        <f>IFERROR(VLOOKUP(G454,PEOPLE!$H$4:$I$1000,2,0),"")</f>
        <v/>
      </c>
    </row>
    <row r="455" spans="3:8" x14ac:dyDescent="0.25">
      <c r="C455" s="7" t="str">
        <f ca="1">CELL("address", INDEX(ppl!B:B, MATCH(B455, ppl!B:B, 0)))</f>
        <v>'[DEBS_Data_Template_(Protected).xlsx]ppl'!$B$4</v>
      </c>
      <c r="E455" s="4" t="str">
        <f>IFERROR(VLOOKUP(D455,PEOPLE!$H$4:$I$1000,2,0),"")</f>
        <v/>
      </c>
      <c r="H455" s="4" t="str">
        <f>IFERROR(VLOOKUP(G455,PEOPLE!$H$4:$I$1000,2,0),"")</f>
        <v/>
      </c>
    </row>
    <row r="456" spans="3:8" x14ac:dyDescent="0.25">
      <c r="C456" s="7" t="str">
        <f ca="1">CELL("address", INDEX(ppl!B:B, MATCH(B456, ppl!B:B, 0)))</f>
        <v>'[DEBS_Data_Template_(Protected).xlsx]ppl'!$B$4</v>
      </c>
      <c r="E456" s="4" t="str">
        <f>IFERROR(VLOOKUP(D456,PEOPLE!$H$4:$I$1000,2,0),"")</f>
        <v/>
      </c>
      <c r="H456" s="4" t="str">
        <f>IFERROR(VLOOKUP(G456,PEOPLE!$H$4:$I$1000,2,0),"")</f>
        <v/>
      </c>
    </row>
    <row r="457" spans="3:8" x14ac:dyDescent="0.25">
      <c r="C457" s="7" t="str">
        <f ca="1">CELL("address", INDEX(ppl!B:B, MATCH(B457, ppl!B:B, 0)))</f>
        <v>'[DEBS_Data_Template_(Protected).xlsx]ppl'!$B$4</v>
      </c>
      <c r="E457" s="4" t="str">
        <f>IFERROR(VLOOKUP(D457,PEOPLE!$H$4:$I$1000,2,0),"")</f>
        <v/>
      </c>
      <c r="H457" s="4" t="str">
        <f>IFERROR(VLOOKUP(G457,PEOPLE!$H$4:$I$1000,2,0),"")</f>
        <v/>
      </c>
    </row>
    <row r="458" spans="3:8" x14ac:dyDescent="0.25">
      <c r="C458" s="7" t="str">
        <f ca="1">CELL("address", INDEX(ppl!B:B, MATCH(B458, ppl!B:B, 0)))</f>
        <v>'[DEBS_Data_Template_(Protected).xlsx]ppl'!$B$4</v>
      </c>
      <c r="E458" s="4" t="str">
        <f>IFERROR(VLOOKUP(D458,PEOPLE!$H$4:$I$1000,2,0),"")</f>
        <v/>
      </c>
      <c r="H458" s="4" t="str">
        <f>IFERROR(VLOOKUP(G458,PEOPLE!$H$4:$I$1000,2,0),"")</f>
        <v/>
      </c>
    </row>
    <row r="459" spans="3:8" x14ac:dyDescent="0.25">
      <c r="C459" s="7" t="str">
        <f ca="1">CELL("address", INDEX(ppl!B:B, MATCH(B459, ppl!B:B, 0)))</f>
        <v>'[DEBS_Data_Template_(Protected).xlsx]ppl'!$B$4</v>
      </c>
      <c r="E459" s="4" t="str">
        <f>IFERROR(VLOOKUP(D459,PEOPLE!$H$4:$I$1000,2,0),"")</f>
        <v/>
      </c>
      <c r="H459" s="4" t="str">
        <f>IFERROR(VLOOKUP(G459,PEOPLE!$H$4:$I$1000,2,0),"")</f>
        <v/>
      </c>
    </row>
    <row r="460" spans="3:8" x14ac:dyDescent="0.25">
      <c r="C460" s="7" t="str">
        <f ca="1">CELL("address", INDEX(ppl!B:B, MATCH(B460, ppl!B:B, 0)))</f>
        <v>'[DEBS_Data_Template_(Protected).xlsx]ppl'!$B$4</v>
      </c>
      <c r="E460" s="4" t="str">
        <f>IFERROR(VLOOKUP(D460,PEOPLE!$H$4:$I$1000,2,0),"")</f>
        <v/>
      </c>
      <c r="H460" s="4" t="str">
        <f>IFERROR(VLOOKUP(G460,PEOPLE!$H$4:$I$1000,2,0),"")</f>
        <v/>
      </c>
    </row>
    <row r="461" spans="3:8" x14ac:dyDescent="0.25">
      <c r="C461" s="7" t="str">
        <f ca="1">CELL("address", INDEX(ppl!B:B, MATCH(B461, ppl!B:B, 0)))</f>
        <v>'[DEBS_Data_Template_(Protected).xlsx]ppl'!$B$4</v>
      </c>
      <c r="E461" s="4" t="str">
        <f>IFERROR(VLOOKUP(D461,PEOPLE!$H$4:$I$1000,2,0),"")</f>
        <v/>
      </c>
      <c r="H461" s="4" t="str">
        <f>IFERROR(VLOOKUP(G461,PEOPLE!$H$4:$I$1000,2,0),"")</f>
        <v/>
      </c>
    </row>
    <row r="462" spans="3:8" x14ac:dyDescent="0.25">
      <c r="C462" s="7" t="str">
        <f ca="1">CELL("address", INDEX(ppl!B:B, MATCH(B462, ppl!B:B, 0)))</f>
        <v>'[DEBS_Data_Template_(Protected).xlsx]ppl'!$B$4</v>
      </c>
      <c r="E462" s="4" t="str">
        <f>IFERROR(VLOOKUP(D462,PEOPLE!$H$4:$I$1000,2,0),"")</f>
        <v/>
      </c>
      <c r="H462" s="4" t="str">
        <f>IFERROR(VLOOKUP(G462,PEOPLE!$H$4:$I$1000,2,0),"")</f>
        <v/>
      </c>
    </row>
    <row r="463" spans="3:8" x14ac:dyDescent="0.25">
      <c r="C463" s="7" t="str">
        <f ca="1">CELL("address", INDEX(ppl!B:B, MATCH(B463, ppl!B:B, 0)))</f>
        <v>'[DEBS_Data_Template_(Protected).xlsx]ppl'!$B$4</v>
      </c>
      <c r="E463" s="4" t="str">
        <f>IFERROR(VLOOKUP(D463,PEOPLE!$H$4:$I$1000,2,0),"")</f>
        <v/>
      </c>
      <c r="H463" s="4" t="str">
        <f>IFERROR(VLOOKUP(G463,PEOPLE!$H$4:$I$1000,2,0),"")</f>
        <v/>
      </c>
    </row>
    <row r="464" spans="3:8" x14ac:dyDescent="0.25">
      <c r="C464" s="7" t="str">
        <f ca="1">CELL("address", INDEX(ppl!B:B, MATCH(B464, ppl!B:B, 0)))</f>
        <v>'[DEBS_Data_Template_(Protected).xlsx]ppl'!$B$4</v>
      </c>
      <c r="E464" s="4" t="str">
        <f>IFERROR(VLOOKUP(D464,PEOPLE!$H$4:$I$1000,2,0),"")</f>
        <v/>
      </c>
      <c r="H464" s="4" t="str">
        <f>IFERROR(VLOOKUP(G464,PEOPLE!$H$4:$I$1000,2,0),"")</f>
        <v/>
      </c>
    </row>
    <row r="465" spans="3:8" x14ac:dyDescent="0.25">
      <c r="C465" s="7" t="str">
        <f ca="1">CELL("address", INDEX(ppl!B:B, MATCH(B465, ppl!B:B, 0)))</f>
        <v>'[DEBS_Data_Template_(Protected).xlsx]ppl'!$B$4</v>
      </c>
      <c r="E465" s="4" t="str">
        <f>IFERROR(VLOOKUP(D465,PEOPLE!$H$4:$I$1000,2,0),"")</f>
        <v/>
      </c>
      <c r="H465" s="4" t="str">
        <f>IFERROR(VLOOKUP(G465,PEOPLE!$H$4:$I$1000,2,0),"")</f>
        <v/>
      </c>
    </row>
    <row r="466" spans="3:8" x14ac:dyDescent="0.25">
      <c r="C466" s="7" t="str">
        <f ca="1">CELL("address", INDEX(ppl!B:B, MATCH(B466, ppl!B:B, 0)))</f>
        <v>'[DEBS_Data_Template_(Protected).xlsx]ppl'!$B$4</v>
      </c>
      <c r="E466" s="4" t="str">
        <f>IFERROR(VLOOKUP(D466,PEOPLE!$H$4:$I$1000,2,0),"")</f>
        <v/>
      </c>
      <c r="H466" s="4" t="str">
        <f>IFERROR(VLOOKUP(G466,PEOPLE!$H$4:$I$1000,2,0),"")</f>
        <v/>
      </c>
    </row>
    <row r="467" spans="3:8" x14ac:dyDescent="0.25">
      <c r="C467" s="7" t="str">
        <f ca="1">CELL("address", INDEX(ppl!B:B, MATCH(B467, ppl!B:B, 0)))</f>
        <v>'[DEBS_Data_Template_(Protected).xlsx]ppl'!$B$4</v>
      </c>
      <c r="E467" s="4" t="str">
        <f>IFERROR(VLOOKUP(D467,PEOPLE!$H$4:$I$1000,2,0),"")</f>
        <v/>
      </c>
      <c r="H467" s="4" t="str">
        <f>IFERROR(VLOOKUP(G467,PEOPLE!$H$4:$I$1000,2,0),"")</f>
        <v/>
      </c>
    </row>
    <row r="468" spans="3:8" x14ac:dyDescent="0.25">
      <c r="C468" s="7" t="str">
        <f ca="1">CELL("address", INDEX(ppl!B:B, MATCH(B468, ppl!B:B, 0)))</f>
        <v>'[DEBS_Data_Template_(Protected).xlsx]ppl'!$B$4</v>
      </c>
      <c r="E468" s="4" t="str">
        <f>IFERROR(VLOOKUP(D468,PEOPLE!$H$4:$I$1000,2,0),"")</f>
        <v/>
      </c>
      <c r="H468" s="4" t="str">
        <f>IFERROR(VLOOKUP(G468,PEOPLE!$H$4:$I$1000,2,0),"")</f>
        <v/>
      </c>
    </row>
    <row r="469" spans="3:8" x14ac:dyDescent="0.25">
      <c r="C469" s="7" t="str">
        <f ca="1">CELL("address", INDEX(ppl!B:B, MATCH(B469, ppl!B:B, 0)))</f>
        <v>'[DEBS_Data_Template_(Protected).xlsx]ppl'!$B$4</v>
      </c>
      <c r="E469" s="4" t="str">
        <f>IFERROR(VLOOKUP(D469,PEOPLE!$H$4:$I$1000,2,0),"")</f>
        <v/>
      </c>
      <c r="H469" s="4" t="str">
        <f>IFERROR(VLOOKUP(G469,PEOPLE!$H$4:$I$1000,2,0),"")</f>
        <v/>
      </c>
    </row>
    <row r="470" spans="3:8" x14ac:dyDescent="0.25">
      <c r="C470" s="7" t="str">
        <f ca="1">CELL("address", INDEX(ppl!B:B, MATCH(B470, ppl!B:B, 0)))</f>
        <v>'[DEBS_Data_Template_(Protected).xlsx]ppl'!$B$4</v>
      </c>
      <c r="E470" s="4" t="str">
        <f>IFERROR(VLOOKUP(D470,PEOPLE!$H$4:$I$1000,2,0),"")</f>
        <v/>
      </c>
      <c r="H470" s="4" t="str">
        <f>IFERROR(VLOOKUP(G470,PEOPLE!$H$4:$I$1000,2,0),"")</f>
        <v/>
      </c>
    </row>
    <row r="471" spans="3:8" x14ac:dyDescent="0.25">
      <c r="C471" s="7" t="str">
        <f ca="1">CELL("address", INDEX(ppl!B:B, MATCH(B471, ppl!B:B, 0)))</f>
        <v>'[DEBS_Data_Template_(Protected).xlsx]ppl'!$B$4</v>
      </c>
      <c r="E471" s="4" t="str">
        <f>IFERROR(VLOOKUP(D471,PEOPLE!$H$4:$I$1000,2,0),"")</f>
        <v/>
      </c>
      <c r="H471" s="4" t="str">
        <f>IFERROR(VLOOKUP(G471,PEOPLE!$H$4:$I$1000,2,0),"")</f>
        <v/>
      </c>
    </row>
    <row r="472" spans="3:8" x14ac:dyDescent="0.25">
      <c r="C472" s="7" t="str">
        <f ca="1">CELL("address", INDEX(ppl!B:B, MATCH(B472, ppl!B:B, 0)))</f>
        <v>'[DEBS_Data_Template_(Protected).xlsx]ppl'!$B$4</v>
      </c>
      <c r="E472" s="4" t="str">
        <f>IFERROR(VLOOKUP(D472,PEOPLE!$H$4:$I$1000,2,0),"")</f>
        <v/>
      </c>
      <c r="H472" s="4" t="str">
        <f>IFERROR(VLOOKUP(G472,PEOPLE!$H$4:$I$1000,2,0),"")</f>
        <v/>
      </c>
    </row>
    <row r="473" spans="3:8" x14ac:dyDescent="0.25">
      <c r="C473" s="7" t="str">
        <f ca="1">CELL("address", INDEX(ppl!B:B, MATCH(B473, ppl!B:B, 0)))</f>
        <v>'[DEBS_Data_Template_(Protected).xlsx]ppl'!$B$4</v>
      </c>
      <c r="E473" s="4" t="str">
        <f>IFERROR(VLOOKUP(D473,PEOPLE!$H$4:$I$1000,2,0),"")</f>
        <v/>
      </c>
      <c r="H473" s="4" t="str">
        <f>IFERROR(VLOOKUP(G473,PEOPLE!$H$4:$I$1000,2,0),"")</f>
        <v/>
      </c>
    </row>
    <row r="474" spans="3:8" x14ac:dyDescent="0.25">
      <c r="C474" s="7" t="str">
        <f ca="1">CELL("address", INDEX(ppl!B:B, MATCH(B474, ppl!B:B, 0)))</f>
        <v>'[DEBS_Data_Template_(Protected).xlsx]ppl'!$B$4</v>
      </c>
      <c r="E474" s="4" t="str">
        <f>IFERROR(VLOOKUP(D474,PEOPLE!$H$4:$I$1000,2,0),"")</f>
        <v/>
      </c>
      <c r="H474" s="4" t="str">
        <f>IFERROR(VLOOKUP(G474,PEOPLE!$H$4:$I$1000,2,0),"")</f>
        <v/>
      </c>
    </row>
    <row r="475" spans="3:8" x14ac:dyDescent="0.25">
      <c r="C475" s="7" t="str">
        <f ca="1">CELL("address", INDEX(ppl!B:B, MATCH(B475, ppl!B:B, 0)))</f>
        <v>'[DEBS_Data_Template_(Protected).xlsx]ppl'!$B$4</v>
      </c>
      <c r="E475" s="4" t="str">
        <f>IFERROR(VLOOKUP(D475,PEOPLE!$H$4:$I$1000,2,0),"")</f>
        <v/>
      </c>
      <c r="H475" s="4" t="str">
        <f>IFERROR(VLOOKUP(G475,PEOPLE!$H$4:$I$1000,2,0),"")</f>
        <v/>
      </c>
    </row>
    <row r="476" spans="3:8" x14ac:dyDescent="0.25">
      <c r="C476" s="7" t="str">
        <f ca="1">CELL("address", INDEX(ppl!B:B, MATCH(B476, ppl!B:B, 0)))</f>
        <v>'[DEBS_Data_Template_(Protected).xlsx]ppl'!$B$4</v>
      </c>
      <c r="E476" s="4" t="str">
        <f>IFERROR(VLOOKUP(D476,PEOPLE!$H$4:$I$1000,2,0),"")</f>
        <v/>
      </c>
      <c r="H476" s="4" t="str">
        <f>IFERROR(VLOOKUP(G476,PEOPLE!$H$4:$I$1000,2,0),"")</f>
        <v/>
      </c>
    </row>
    <row r="477" spans="3:8" x14ac:dyDescent="0.25">
      <c r="C477" s="7" t="str">
        <f ca="1">CELL("address", INDEX(ppl!B:B, MATCH(B477, ppl!B:B, 0)))</f>
        <v>'[DEBS_Data_Template_(Protected).xlsx]ppl'!$B$4</v>
      </c>
      <c r="E477" s="4" t="str">
        <f>IFERROR(VLOOKUP(D477,PEOPLE!$H$4:$I$1000,2,0),"")</f>
        <v/>
      </c>
      <c r="H477" s="4" t="str">
        <f>IFERROR(VLOOKUP(G477,PEOPLE!$H$4:$I$1000,2,0),"")</f>
        <v/>
      </c>
    </row>
    <row r="478" spans="3:8" x14ac:dyDescent="0.25">
      <c r="C478" s="7" t="str">
        <f ca="1">CELL("address", INDEX(ppl!B:B, MATCH(B478, ppl!B:B, 0)))</f>
        <v>'[DEBS_Data_Template_(Protected).xlsx]ppl'!$B$4</v>
      </c>
      <c r="E478" s="4" t="str">
        <f>IFERROR(VLOOKUP(D478,PEOPLE!$H$4:$I$1000,2,0),"")</f>
        <v/>
      </c>
      <c r="H478" s="4" t="str">
        <f>IFERROR(VLOOKUP(G478,PEOPLE!$H$4:$I$1000,2,0),"")</f>
        <v/>
      </c>
    </row>
    <row r="479" spans="3:8" x14ac:dyDescent="0.25">
      <c r="C479" s="7" t="str">
        <f ca="1">CELL("address", INDEX(ppl!B:B, MATCH(B479, ppl!B:B, 0)))</f>
        <v>'[DEBS_Data_Template_(Protected).xlsx]ppl'!$B$4</v>
      </c>
      <c r="E479" s="4" t="str">
        <f>IFERROR(VLOOKUP(D479,PEOPLE!$H$4:$I$1000,2,0),"")</f>
        <v/>
      </c>
      <c r="H479" s="4" t="str">
        <f>IFERROR(VLOOKUP(G479,PEOPLE!$H$4:$I$1000,2,0),"")</f>
        <v/>
      </c>
    </row>
    <row r="480" spans="3:8" x14ac:dyDescent="0.25">
      <c r="C480" s="7" t="str">
        <f ca="1">CELL("address", INDEX(ppl!B:B, MATCH(B480, ppl!B:B, 0)))</f>
        <v>'[DEBS_Data_Template_(Protected).xlsx]ppl'!$B$4</v>
      </c>
      <c r="E480" s="4" t="str">
        <f>IFERROR(VLOOKUP(D480,PEOPLE!$H$4:$I$1000,2,0),"")</f>
        <v/>
      </c>
      <c r="H480" s="4" t="str">
        <f>IFERROR(VLOOKUP(G480,PEOPLE!$H$4:$I$1000,2,0),"")</f>
        <v/>
      </c>
    </row>
    <row r="481" spans="3:8" x14ac:dyDescent="0.25">
      <c r="C481" s="7" t="str">
        <f ca="1">CELL("address", INDEX(ppl!B:B, MATCH(B481, ppl!B:B, 0)))</f>
        <v>'[DEBS_Data_Template_(Protected).xlsx]ppl'!$B$4</v>
      </c>
      <c r="E481" s="4" t="str">
        <f>IFERROR(VLOOKUP(D481,PEOPLE!$H$4:$I$1000,2,0),"")</f>
        <v/>
      </c>
      <c r="H481" s="4" t="str">
        <f>IFERROR(VLOOKUP(G481,PEOPLE!$H$4:$I$1000,2,0),"")</f>
        <v/>
      </c>
    </row>
    <row r="482" spans="3:8" x14ac:dyDescent="0.25">
      <c r="C482" s="7" t="str">
        <f ca="1">CELL("address", INDEX(ppl!B:B, MATCH(B482, ppl!B:B, 0)))</f>
        <v>'[DEBS_Data_Template_(Protected).xlsx]ppl'!$B$4</v>
      </c>
      <c r="E482" s="4" t="str">
        <f>IFERROR(VLOOKUP(D482,PEOPLE!$H$4:$I$1000,2,0),"")</f>
        <v/>
      </c>
      <c r="H482" s="4" t="str">
        <f>IFERROR(VLOOKUP(G482,PEOPLE!$H$4:$I$1000,2,0),"")</f>
        <v/>
      </c>
    </row>
    <row r="483" spans="3:8" x14ac:dyDescent="0.25">
      <c r="C483" s="7" t="str">
        <f ca="1">CELL("address", INDEX(ppl!B:B, MATCH(B483, ppl!B:B, 0)))</f>
        <v>'[DEBS_Data_Template_(Protected).xlsx]ppl'!$B$4</v>
      </c>
      <c r="E483" s="4" t="str">
        <f>IFERROR(VLOOKUP(D483,PEOPLE!$H$4:$I$1000,2,0),"")</f>
        <v/>
      </c>
      <c r="H483" s="4" t="str">
        <f>IFERROR(VLOOKUP(G483,PEOPLE!$H$4:$I$1000,2,0),"")</f>
        <v/>
      </c>
    </row>
    <row r="484" spans="3:8" x14ac:dyDescent="0.25">
      <c r="C484" s="7" t="str">
        <f ca="1">CELL("address", INDEX(ppl!B:B, MATCH(B484, ppl!B:B, 0)))</f>
        <v>'[DEBS_Data_Template_(Protected).xlsx]ppl'!$B$4</v>
      </c>
      <c r="E484" s="4" t="str">
        <f>IFERROR(VLOOKUP(D484,PEOPLE!$H$4:$I$1000,2,0),"")</f>
        <v/>
      </c>
      <c r="H484" s="4" t="str">
        <f>IFERROR(VLOOKUP(G484,PEOPLE!$H$4:$I$1000,2,0),"")</f>
        <v/>
      </c>
    </row>
    <row r="485" spans="3:8" x14ac:dyDescent="0.25">
      <c r="C485" s="7" t="str">
        <f ca="1">CELL("address", INDEX(ppl!B:B, MATCH(B485, ppl!B:B, 0)))</f>
        <v>'[DEBS_Data_Template_(Protected).xlsx]ppl'!$B$4</v>
      </c>
      <c r="E485" s="4" t="str">
        <f>IFERROR(VLOOKUP(D485,PEOPLE!$H$4:$I$1000,2,0),"")</f>
        <v/>
      </c>
      <c r="H485" s="4" t="str">
        <f>IFERROR(VLOOKUP(G485,PEOPLE!$H$4:$I$1000,2,0),"")</f>
        <v/>
      </c>
    </row>
    <row r="486" spans="3:8" x14ac:dyDescent="0.25">
      <c r="C486" s="7" t="str">
        <f ca="1">CELL("address", INDEX(ppl!B:B, MATCH(B486, ppl!B:B, 0)))</f>
        <v>'[DEBS_Data_Template_(Protected).xlsx]ppl'!$B$4</v>
      </c>
      <c r="E486" s="4" t="str">
        <f>IFERROR(VLOOKUP(D486,PEOPLE!$H$4:$I$1000,2,0),"")</f>
        <v/>
      </c>
      <c r="H486" s="4" t="str">
        <f>IFERROR(VLOOKUP(G486,PEOPLE!$H$4:$I$1000,2,0),"")</f>
        <v/>
      </c>
    </row>
    <row r="487" spans="3:8" x14ac:dyDescent="0.25">
      <c r="C487" s="7" t="str">
        <f ca="1">CELL("address", INDEX(ppl!B:B, MATCH(B487, ppl!B:B, 0)))</f>
        <v>'[DEBS_Data_Template_(Protected).xlsx]ppl'!$B$4</v>
      </c>
      <c r="E487" s="4" t="str">
        <f>IFERROR(VLOOKUP(D487,PEOPLE!$H$4:$I$1000,2,0),"")</f>
        <v/>
      </c>
      <c r="H487" s="4" t="str">
        <f>IFERROR(VLOOKUP(G487,PEOPLE!$H$4:$I$1000,2,0),"")</f>
        <v/>
      </c>
    </row>
    <row r="488" spans="3:8" x14ac:dyDescent="0.25">
      <c r="C488" s="7" t="str">
        <f ca="1">CELL("address", INDEX(ppl!B:B, MATCH(B488, ppl!B:B, 0)))</f>
        <v>'[DEBS_Data_Template_(Protected).xlsx]ppl'!$B$4</v>
      </c>
      <c r="E488" s="4" t="str">
        <f>IFERROR(VLOOKUP(D488,PEOPLE!$H$4:$I$1000,2,0),"")</f>
        <v/>
      </c>
      <c r="H488" s="4" t="str">
        <f>IFERROR(VLOOKUP(G488,PEOPLE!$H$4:$I$1000,2,0),"")</f>
        <v/>
      </c>
    </row>
    <row r="489" spans="3:8" x14ac:dyDescent="0.25">
      <c r="C489" s="7" t="str">
        <f ca="1">CELL("address", INDEX(ppl!B:B, MATCH(B489, ppl!B:B, 0)))</f>
        <v>'[DEBS_Data_Template_(Protected).xlsx]ppl'!$B$4</v>
      </c>
      <c r="E489" s="4" t="str">
        <f>IFERROR(VLOOKUP(D489,PEOPLE!$H$4:$I$1000,2,0),"")</f>
        <v/>
      </c>
      <c r="H489" s="4" t="str">
        <f>IFERROR(VLOOKUP(G489,PEOPLE!$H$4:$I$1000,2,0),"")</f>
        <v/>
      </c>
    </row>
    <row r="490" spans="3:8" x14ac:dyDescent="0.25">
      <c r="C490" s="7" t="str">
        <f ca="1">CELL("address", INDEX(ppl!B:B, MATCH(B490, ppl!B:B, 0)))</f>
        <v>'[DEBS_Data_Template_(Protected).xlsx]ppl'!$B$4</v>
      </c>
      <c r="E490" s="4" t="str">
        <f>IFERROR(VLOOKUP(D490,PEOPLE!$H$4:$I$1000,2,0),"")</f>
        <v/>
      </c>
      <c r="H490" s="4" t="str">
        <f>IFERROR(VLOOKUP(G490,PEOPLE!$H$4:$I$1000,2,0),"")</f>
        <v/>
      </c>
    </row>
    <row r="491" spans="3:8" x14ac:dyDescent="0.25">
      <c r="C491" s="7" t="str">
        <f ca="1">CELL("address", INDEX(ppl!B:B, MATCH(B491, ppl!B:B, 0)))</f>
        <v>'[DEBS_Data_Template_(Protected).xlsx]ppl'!$B$4</v>
      </c>
      <c r="E491" s="4" t="str">
        <f>IFERROR(VLOOKUP(D491,PEOPLE!$H$4:$I$1000,2,0),"")</f>
        <v/>
      </c>
      <c r="H491" s="4" t="str">
        <f>IFERROR(VLOOKUP(G491,PEOPLE!$H$4:$I$1000,2,0),"")</f>
        <v/>
      </c>
    </row>
    <row r="492" spans="3:8" x14ac:dyDescent="0.25">
      <c r="C492" s="7" t="str">
        <f ca="1">CELL("address", INDEX(ppl!B:B, MATCH(B492, ppl!B:B, 0)))</f>
        <v>'[DEBS_Data_Template_(Protected).xlsx]ppl'!$B$4</v>
      </c>
      <c r="E492" s="4" t="str">
        <f>IFERROR(VLOOKUP(D492,PEOPLE!$H$4:$I$1000,2,0),"")</f>
        <v/>
      </c>
      <c r="H492" s="4" t="str">
        <f>IFERROR(VLOOKUP(G492,PEOPLE!$H$4:$I$1000,2,0),"")</f>
        <v/>
      </c>
    </row>
    <row r="493" spans="3:8" x14ac:dyDescent="0.25">
      <c r="C493" s="7" t="str">
        <f ca="1">CELL("address", INDEX(ppl!B:B, MATCH(B493, ppl!B:B, 0)))</f>
        <v>'[DEBS_Data_Template_(Protected).xlsx]ppl'!$B$4</v>
      </c>
      <c r="E493" s="4" t="str">
        <f>IFERROR(VLOOKUP(D493,PEOPLE!$H$4:$I$1000,2,0),"")</f>
        <v/>
      </c>
      <c r="H493" s="4" t="str">
        <f>IFERROR(VLOOKUP(G493,PEOPLE!$H$4:$I$1000,2,0),"")</f>
        <v/>
      </c>
    </row>
    <row r="494" spans="3:8" x14ac:dyDescent="0.25">
      <c r="C494" s="7" t="str">
        <f ca="1">CELL("address", INDEX(ppl!B:B, MATCH(B494, ppl!B:B, 0)))</f>
        <v>'[DEBS_Data_Template_(Protected).xlsx]ppl'!$B$4</v>
      </c>
      <c r="E494" s="4" t="str">
        <f>IFERROR(VLOOKUP(D494,PEOPLE!$H$4:$I$1000,2,0),"")</f>
        <v/>
      </c>
      <c r="H494" s="4" t="str">
        <f>IFERROR(VLOOKUP(G494,PEOPLE!$H$4:$I$1000,2,0),"")</f>
        <v/>
      </c>
    </row>
    <row r="495" spans="3:8" x14ac:dyDescent="0.25">
      <c r="C495" s="7" t="str">
        <f ca="1">CELL("address", INDEX(ppl!B:B, MATCH(B495, ppl!B:B, 0)))</f>
        <v>'[DEBS_Data_Template_(Protected).xlsx]ppl'!$B$4</v>
      </c>
      <c r="E495" s="4" t="str">
        <f>IFERROR(VLOOKUP(D495,PEOPLE!$H$4:$I$1000,2,0),"")</f>
        <v/>
      </c>
      <c r="H495" s="4" t="str">
        <f>IFERROR(VLOOKUP(G495,PEOPLE!$H$4:$I$1000,2,0),"")</f>
        <v/>
      </c>
    </row>
    <row r="496" spans="3:8" x14ac:dyDescent="0.25">
      <c r="C496" s="7" t="str">
        <f ca="1">CELL("address", INDEX(ppl!B:B, MATCH(B496, ppl!B:B, 0)))</f>
        <v>'[DEBS_Data_Template_(Protected).xlsx]ppl'!$B$4</v>
      </c>
      <c r="E496" s="4" t="str">
        <f>IFERROR(VLOOKUP(D496,PEOPLE!$H$4:$I$1000,2,0),"")</f>
        <v/>
      </c>
      <c r="H496" s="4" t="str">
        <f>IFERROR(VLOOKUP(G496,PEOPLE!$H$4:$I$1000,2,0),"")</f>
        <v/>
      </c>
    </row>
    <row r="497" spans="3:8" x14ac:dyDescent="0.25">
      <c r="C497" s="7" t="str">
        <f ca="1">CELL("address", INDEX(ppl!B:B, MATCH(B497, ppl!B:B, 0)))</f>
        <v>'[DEBS_Data_Template_(Protected).xlsx]ppl'!$B$4</v>
      </c>
      <c r="E497" s="4" t="str">
        <f>IFERROR(VLOOKUP(D497,PEOPLE!$H$4:$I$1000,2,0),"")</f>
        <v/>
      </c>
      <c r="H497" s="4" t="str">
        <f>IFERROR(VLOOKUP(G497,PEOPLE!$H$4:$I$1000,2,0),"")</f>
        <v/>
      </c>
    </row>
    <row r="498" spans="3:8" x14ac:dyDescent="0.25">
      <c r="C498" s="7" t="str">
        <f ca="1">CELL("address", INDEX(ppl!B:B, MATCH(B498, ppl!B:B, 0)))</f>
        <v>'[DEBS_Data_Template_(Protected).xlsx]ppl'!$B$4</v>
      </c>
      <c r="E498" s="4" t="str">
        <f>IFERROR(VLOOKUP(D498,PEOPLE!$H$4:$I$1000,2,0),"")</f>
        <v/>
      </c>
      <c r="H498" s="4" t="str">
        <f>IFERROR(VLOOKUP(G498,PEOPLE!$H$4:$I$1000,2,0),"")</f>
        <v/>
      </c>
    </row>
    <row r="499" spans="3:8" x14ac:dyDescent="0.25">
      <c r="C499" s="7" t="str">
        <f ca="1">CELL("address", INDEX(ppl!B:B, MATCH(B499, ppl!B:B, 0)))</f>
        <v>'[DEBS_Data_Template_(Protected).xlsx]ppl'!$B$4</v>
      </c>
      <c r="E499" s="4" t="str">
        <f>IFERROR(VLOOKUP(D499,PEOPLE!$H$4:$I$1000,2,0),"")</f>
        <v/>
      </c>
      <c r="H499" s="4" t="str">
        <f>IFERROR(VLOOKUP(G499,PEOPLE!$H$4:$I$1000,2,0),"")</f>
        <v/>
      </c>
    </row>
    <row r="500" spans="3:8" x14ac:dyDescent="0.25">
      <c r="C500" s="7" t="str">
        <f ca="1">CELL("address", INDEX(ppl!B:B, MATCH(B500, ppl!B:B, 0)))</f>
        <v>'[DEBS_Data_Template_(Protected).xlsx]ppl'!$B$4</v>
      </c>
      <c r="E500" s="4" t="str">
        <f>IFERROR(VLOOKUP(D500,PEOPLE!$H$4:$I$1000,2,0),"")</f>
        <v/>
      </c>
      <c r="H500" s="4" t="str">
        <f>IFERROR(VLOOKUP(G500,PEOPLE!$H$4:$I$1000,2,0),"")</f>
        <v/>
      </c>
    </row>
    <row r="501" spans="3:8" x14ac:dyDescent="0.25">
      <c r="C501" s="7" t="str">
        <f ca="1">CELL("address", INDEX(ppl!B:B, MATCH(B501, ppl!B:B, 0)))</f>
        <v>'[DEBS_Data_Template_(Protected).xlsx]ppl'!$B$4</v>
      </c>
      <c r="E501" s="4" t="str">
        <f>IFERROR(VLOOKUP(D501,PEOPLE!$H$4:$I$1000,2,0),"")</f>
        <v/>
      </c>
      <c r="H501" s="4" t="str">
        <f>IFERROR(VLOOKUP(G501,PEOPLE!$H$4:$I$1000,2,0),"")</f>
        <v/>
      </c>
    </row>
    <row r="502" spans="3:8" x14ac:dyDescent="0.25">
      <c r="C502" s="7" t="str">
        <f ca="1">CELL("address", INDEX(ppl!B:B, MATCH(B502, ppl!B:B, 0)))</f>
        <v>'[DEBS_Data_Template_(Protected).xlsx]ppl'!$B$4</v>
      </c>
      <c r="E502" s="4" t="str">
        <f>IFERROR(VLOOKUP(D502,PEOPLE!$H$4:$I$1000,2,0),"")</f>
        <v/>
      </c>
      <c r="H502" s="4" t="str">
        <f>IFERROR(VLOOKUP(G502,PEOPLE!$H$4:$I$1000,2,0),"")</f>
        <v/>
      </c>
    </row>
    <row r="503" spans="3:8" x14ac:dyDescent="0.25">
      <c r="C503" s="7" t="str">
        <f ca="1">CELL("address", INDEX(ppl!B:B, MATCH(B503, ppl!B:B, 0)))</f>
        <v>'[DEBS_Data_Template_(Protected).xlsx]ppl'!$B$4</v>
      </c>
      <c r="E503" s="4" t="str">
        <f>IFERROR(VLOOKUP(D503,PEOPLE!$H$4:$I$1000,2,0),"")</f>
        <v/>
      </c>
      <c r="H503" s="4" t="str">
        <f>IFERROR(VLOOKUP(G503,PEOPLE!$H$4:$I$1000,2,0),"")</f>
        <v/>
      </c>
    </row>
    <row r="504" spans="3:8" x14ac:dyDescent="0.25">
      <c r="C504" s="7" t="str">
        <f ca="1">CELL("address", INDEX(ppl!B:B, MATCH(B504, ppl!B:B, 0)))</f>
        <v>'[DEBS_Data_Template_(Protected).xlsx]ppl'!$B$4</v>
      </c>
      <c r="E504" s="4" t="str">
        <f>IFERROR(VLOOKUP(D504,PEOPLE!$H$4:$I$1000,2,0),"")</f>
        <v/>
      </c>
      <c r="H504" s="4" t="str">
        <f>IFERROR(VLOOKUP(G504,PEOPLE!$H$4:$I$1000,2,0),"")</f>
        <v/>
      </c>
    </row>
    <row r="505" spans="3:8" x14ac:dyDescent="0.25">
      <c r="C505" s="7" t="str">
        <f ca="1">CELL("address", INDEX(ppl!B:B, MATCH(B505, ppl!B:B, 0)))</f>
        <v>'[DEBS_Data_Template_(Protected).xlsx]ppl'!$B$4</v>
      </c>
      <c r="E505" s="4" t="str">
        <f>IFERROR(VLOOKUP(D505,PEOPLE!$H$4:$I$1000,2,0),"")</f>
        <v/>
      </c>
      <c r="H505" s="4" t="str">
        <f>IFERROR(VLOOKUP(G505,PEOPLE!$H$4:$I$1000,2,0),"")</f>
        <v/>
      </c>
    </row>
    <row r="506" spans="3:8" x14ac:dyDescent="0.25">
      <c r="C506" s="7" t="str">
        <f ca="1">CELL("address", INDEX(ppl!B:B, MATCH(B506, ppl!B:B, 0)))</f>
        <v>'[DEBS_Data_Template_(Protected).xlsx]ppl'!$B$4</v>
      </c>
      <c r="E506" s="4" t="str">
        <f>IFERROR(VLOOKUP(D506,PEOPLE!$H$4:$I$1000,2,0),"")</f>
        <v/>
      </c>
      <c r="H506" s="4" t="str">
        <f>IFERROR(VLOOKUP(G506,PEOPLE!$H$4:$I$1000,2,0),"")</f>
        <v/>
      </c>
    </row>
    <row r="507" spans="3:8" x14ac:dyDescent="0.25">
      <c r="C507" s="7" t="str">
        <f ca="1">CELL("address", INDEX(ppl!B:B, MATCH(B507, ppl!B:B, 0)))</f>
        <v>'[DEBS_Data_Template_(Protected).xlsx]ppl'!$B$4</v>
      </c>
      <c r="E507" s="4" t="str">
        <f>IFERROR(VLOOKUP(D507,PEOPLE!$H$4:$I$1000,2,0),"")</f>
        <v/>
      </c>
      <c r="H507" s="4" t="str">
        <f>IFERROR(VLOOKUP(G507,PEOPLE!$H$4:$I$1000,2,0),"")</f>
        <v/>
      </c>
    </row>
    <row r="508" spans="3:8" x14ac:dyDescent="0.25">
      <c r="C508" s="7" t="str">
        <f ca="1">CELL("address", INDEX(ppl!B:B, MATCH(B508, ppl!B:B, 0)))</f>
        <v>'[DEBS_Data_Template_(Protected).xlsx]ppl'!$B$4</v>
      </c>
      <c r="E508" s="4" t="str">
        <f>IFERROR(VLOOKUP(D508,PEOPLE!$H$4:$I$1000,2,0),"")</f>
        <v/>
      </c>
      <c r="H508" s="4" t="str">
        <f>IFERROR(VLOOKUP(G508,PEOPLE!$H$4:$I$1000,2,0),"")</f>
        <v/>
      </c>
    </row>
    <row r="509" spans="3:8" x14ac:dyDescent="0.25">
      <c r="C509" s="7" t="str">
        <f ca="1">CELL("address", INDEX(ppl!B:B, MATCH(B509, ppl!B:B, 0)))</f>
        <v>'[DEBS_Data_Template_(Protected).xlsx]ppl'!$B$4</v>
      </c>
      <c r="E509" s="4" t="str">
        <f>IFERROR(VLOOKUP(D509,PEOPLE!$H$4:$I$1000,2,0),"")</f>
        <v/>
      </c>
      <c r="H509" s="4" t="str">
        <f>IFERROR(VLOOKUP(G509,PEOPLE!$H$4:$I$1000,2,0),"")</f>
        <v/>
      </c>
    </row>
    <row r="510" spans="3:8" x14ac:dyDescent="0.25">
      <c r="C510" s="7" t="str">
        <f ca="1">CELL("address", INDEX(ppl!B:B, MATCH(B510, ppl!B:B, 0)))</f>
        <v>'[DEBS_Data_Template_(Protected).xlsx]ppl'!$B$4</v>
      </c>
      <c r="E510" s="4" t="str">
        <f>IFERROR(VLOOKUP(D510,PEOPLE!$H$4:$I$1000,2,0),"")</f>
        <v/>
      </c>
      <c r="H510" s="4" t="str">
        <f>IFERROR(VLOOKUP(G510,PEOPLE!$H$4:$I$1000,2,0),"")</f>
        <v/>
      </c>
    </row>
    <row r="511" spans="3:8" x14ac:dyDescent="0.25">
      <c r="C511" s="7" t="str">
        <f ca="1">CELL("address", INDEX(ppl!B:B, MATCH(B511, ppl!B:B, 0)))</f>
        <v>'[DEBS_Data_Template_(Protected).xlsx]ppl'!$B$4</v>
      </c>
      <c r="E511" s="4" t="str">
        <f>IFERROR(VLOOKUP(D511,PEOPLE!$H$4:$I$1000,2,0),"")</f>
        <v/>
      </c>
      <c r="H511" s="4" t="str">
        <f>IFERROR(VLOOKUP(G511,PEOPLE!$H$4:$I$1000,2,0),"")</f>
        <v/>
      </c>
    </row>
    <row r="512" spans="3:8" x14ac:dyDescent="0.25">
      <c r="C512" s="7" t="str">
        <f ca="1">CELL("address", INDEX(ppl!B:B, MATCH(B512, ppl!B:B, 0)))</f>
        <v>'[DEBS_Data_Template_(Protected).xlsx]ppl'!$B$4</v>
      </c>
      <c r="E512" s="4" t="str">
        <f>IFERROR(VLOOKUP(D512,PEOPLE!$H$4:$I$1000,2,0),"")</f>
        <v/>
      </c>
      <c r="H512" s="4" t="str">
        <f>IFERROR(VLOOKUP(G512,PEOPLE!$H$4:$I$1000,2,0),"")</f>
        <v/>
      </c>
    </row>
    <row r="513" spans="3:8" x14ac:dyDescent="0.25">
      <c r="C513" s="7" t="str">
        <f ca="1">CELL("address", INDEX(ppl!B:B, MATCH(B513, ppl!B:B, 0)))</f>
        <v>'[DEBS_Data_Template_(Protected).xlsx]ppl'!$B$4</v>
      </c>
      <c r="E513" s="4" t="str">
        <f>IFERROR(VLOOKUP(D513,PEOPLE!$H$4:$I$1000,2,0),"")</f>
        <v/>
      </c>
      <c r="H513" s="4" t="str">
        <f>IFERROR(VLOOKUP(G513,PEOPLE!$H$4:$I$1000,2,0),"")</f>
        <v/>
      </c>
    </row>
    <row r="514" spans="3:8" x14ac:dyDescent="0.25">
      <c r="C514" s="7" t="str">
        <f ca="1">CELL("address", INDEX(ppl!B:B, MATCH(B514, ppl!B:B, 0)))</f>
        <v>'[DEBS_Data_Template_(Protected).xlsx]ppl'!$B$4</v>
      </c>
      <c r="E514" s="4" t="str">
        <f>IFERROR(VLOOKUP(D514,PEOPLE!$H$4:$I$1000,2,0),"")</f>
        <v/>
      </c>
      <c r="H514" s="4" t="str">
        <f>IFERROR(VLOOKUP(G514,PEOPLE!$H$4:$I$1000,2,0),"")</f>
        <v/>
      </c>
    </row>
    <row r="515" spans="3:8" x14ac:dyDescent="0.25">
      <c r="C515" s="7" t="str">
        <f ca="1">CELL("address", INDEX(ppl!B:B, MATCH(B515, ppl!B:B, 0)))</f>
        <v>'[DEBS_Data_Template_(Protected).xlsx]ppl'!$B$4</v>
      </c>
      <c r="E515" s="4" t="str">
        <f>IFERROR(VLOOKUP(D515,PEOPLE!$H$4:$I$1000,2,0),"")</f>
        <v/>
      </c>
      <c r="H515" s="4" t="str">
        <f>IFERROR(VLOOKUP(G515,PEOPLE!$H$4:$I$1000,2,0),"")</f>
        <v/>
      </c>
    </row>
    <row r="516" spans="3:8" x14ac:dyDescent="0.25">
      <c r="C516" s="7" t="str">
        <f ca="1">CELL("address", INDEX(ppl!B:B, MATCH(B516, ppl!B:B, 0)))</f>
        <v>'[DEBS_Data_Template_(Protected).xlsx]ppl'!$B$4</v>
      </c>
      <c r="E516" s="4" t="str">
        <f>IFERROR(VLOOKUP(D516,PEOPLE!$H$4:$I$1000,2,0),"")</f>
        <v/>
      </c>
      <c r="H516" s="4" t="str">
        <f>IFERROR(VLOOKUP(G516,PEOPLE!$H$4:$I$1000,2,0),"")</f>
        <v/>
      </c>
    </row>
    <row r="517" spans="3:8" x14ac:dyDescent="0.25">
      <c r="C517" s="7" t="str">
        <f ca="1">CELL("address", INDEX(ppl!B:B, MATCH(B517, ppl!B:B, 0)))</f>
        <v>'[DEBS_Data_Template_(Protected).xlsx]ppl'!$B$4</v>
      </c>
      <c r="E517" s="4" t="str">
        <f>IFERROR(VLOOKUP(D517,PEOPLE!$H$4:$I$1000,2,0),"")</f>
        <v/>
      </c>
      <c r="H517" s="4" t="str">
        <f>IFERROR(VLOOKUP(G517,PEOPLE!$H$4:$I$1000,2,0),"")</f>
        <v/>
      </c>
    </row>
    <row r="518" spans="3:8" x14ac:dyDescent="0.25">
      <c r="C518" s="7" t="str">
        <f ca="1">CELL("address", INDEX(ppl!B:B, MATCH(B518, ppl!B:B, 0)))</f>
        <v>'[DEBS_Data_Template_(Protected).xlsx]ppl'!$B$4</v>
      </c>
      <c r="E518" s="4" t="str">
        <f>IFERROR(VLOOKUP(D518,PEOPLE!$H$4:$I$1000,2,0),"")</f>
        <v/>
      </c>
      <c r="H518" s="4" t="str">
        <f>IFERROR(VLOOKUP(G518,PEOPLE!$H$4:$I$1000,2,0),"")</f>
        <v/>
      </c>
    </row>
    <row r="519" spans="3:8" x14ac:dyDescent="0.25">
      <c r="C519" s="7" t="str">
        <f ca="1">CELL("address", INDEX(ppl!B:B, MATCH(B519, ppl!B:B, 0)))</f>
        <v>'[DEBS_Data_Template_(Protected).xlsx]ppl'!$B$4</v>
      </c>
      <c r="E519" s="4" t="str">
        <f>IFERROR(VLOOKUP(D519,PEOPLE!$H$4:$I$1000,2,0),"")</f>
        <v/>
      </c>
      <c r="H519" s="4" t="str">
        <f>IFERROR(VLOOKUP(G519,PEOPLE!$H$4:$I$1000,2,0),"")</f>
        <v/>
      </c>
    </row>
    <row r="520" spans="3:8" x14ac:dyDescent="0.25">
      <c r="C520" s="7" t="str">
        <f ca="1">CELL("address", INDEX(ppl!B:B, MATCH(B520, ppl!B:B, 0)))</f>
        <v>'[DEBS_Data_Template_(Protected).xlsx]ppl'!$B$4</v>
      </c>
      <c r="E520" s="4" t="str">
        <f>IFERROR(VLOOKUP(D520,PEOPLE!$H$4:$I$1000,2,0),"")</f>
        <v/>
      </c>
      <c r="H520" s="4" t="str">
        <f>IFERROR(VLOOKUP(G520,PEOPLE!$H$4:$I$1000,2,0),"")</f>
        <v/>
      </c>
    </row>
    <row r="521" spans="3:8" x14ac:dyDescent="0.25">
      <c r="C521" s="7" t="str">
        <f ca="1">CELL("address", INDEX(ppl!B:B, MATCH(B521, ppl!B:B, 0)))</f>
        <v>'[DEBS_Data_Template_(Protected).xlsx]ppl'!$B$4</v>
      </c>
      <c r="E521" s="4" t="str">
        <f>IFERROR(VLOOKUP(D521,PEOPLE!$H$4:$I$1000,2,0),"")</f>
        <v/>
      </c>
      <c r="H521" s="4" t="str">
        <f>IFERROR(VLOOKUP(G521,PEOPLE!$H$4:$I$1000,2,0),"")</f>
        <v/>
      </c>
    </row>
    <row r="522" spans="3:8" x14ac:dyDescent="0.25">
      <c r="C522" s="7" t="str">
        <f ca="1">CELL("address", INDEX(ppl!B:B, MATCH(B522, ppl!B:B, 0)))</f>
        <v>'[DEBS_Data_Template_(Protected).xlsx]ppl'!$B$4</v>
      </c>
      <c r="E522" s="4" t="str">
        <f>IFERROR(VLOOKUP(D522,PEOPLE!$H$4:$I$1000,2,0),"")</f>
        <v/>
      </c>
      <c r="H522" s="4" t="str">
        <f>IFERROR(VLOOKUP(G522,PEOPLE!$H$4:$I$1000,2,0),"")</f>
        <v/>
      </c>
    </row>
    <row r="523" spans="3:8" x14ac:dyDescent="0.25">
      <c r="C523" s="7" t="str">
        <f ca="1">CELL("address", INDEX(ppl!B:B, MATCH(B523, ppl!B:B, 0)))</f>
        <v>'[DEBS_Data_Template_(Protected).xlsx]ppl'!$B$4</v>
      </c>
      <c r="E523" s="4" t="str">
        <f>IFERROR(VLOOKUP(D523,PEOPLE!$H$4:$I$1000,2,0),"")</f>
        <v/>
      </c>
      <c r="H523" s="4" t="str">
        <f>IFERROR(VLOOKUP(G523,PEOPLE!$H$4:$I$1000,2,0),"")</f>
        <v/>
      </c>
    </row>
    <row r="524" spans="3:8" x14ac:dyDescent="0.25">
      <c r="C524" s="7" t="str">
        <f ca="1">CELL("address", INDEX(ppl!B:B, MATCH(B524, ppl!B:B, 0)))</f>
        <v>'[DEBS_Data_Template_(Protected).xlsx]ppl'!$B$4</v>
      </c>
      <c r="E524" s="4" t="str">
        <f>IFERROR(VLOOKUP(D524,PEOPLE!$H$4:$I$1000,2,0),"")</f>
        <v/>
      </c>
      <c r="H524" s="4" t="str">
        <f>IFERROR(VLOOKUP(G524,PEOPLE!$H$4:$I$1000,2,0),"")</f>
        <v/>
      </c>
    </row>
    <row r="525" spans="3:8" x14ac:dyDescent="0.25">
      <c r="C525" s="7" t="str">
        <f ca="1">CELL("address", INDEX(ppl!B:B, MATCH(B525, ppl!B:B, 0)))</f>
        <v>'[DEBS_Data_Template_(Protected).xlsx]ppl'!$B$4</v>
      </c>
      <c r="E525" s="4" t="str">
        <f>IFERROR(VLOOKUP(D525,PEOPLE!$H$4:$I$1000,2,0),"")</f>
        <v/>
      </c>
      <c r="H525" s="4" t="str">
        <f>IFERROR(VLOOKUP(G525,PEOPLE!$H$4:$I$1000,2,0),"")</f>
        <v/>
      </c>
    </row>
    <row r="526" spans="3:8" x14ac:dyDescent="0.25">
      <c r="C526" s="7" t="str">
        <f ca="1">CELL("address", INDEX(ppl!B:B, MATCH(B526, ppl!B:B, 0)))</f>
        <v>'[DEBS_Data_Template_(Protected).xlsx]ppl'!$B$4</v>
      </c>
      <c r="E526" s="4" t="str">
        <f>IFERROR(VLOOKUP(D526,PEOPLE!$H$4:$I$1000,2,0),"")</f>
        <v/>
      </c>
      <c r="H526" s="4" t="str">
        <f>IFERROR(VLOOKUP(G526,PEOPLE!$H$4:$I$1000,2,0),"")</f>
        <v/>
      </c>
    </row>
    <row r="527" spans="3:8" x14ac:dyDescent="0.25">
      <c r="C527" s="7" t="str">
        <f ca="1">CELL("address", INDEX(ppl!B:B, MATCH(B527, ppl!B:B, 0)))</f>
        <v>'[DEBS_Data_Template_(Protected).xlsx]ppl'!$B$4</v>
      </c>
      <c r="E527" s="4" t="str">
        <f>IFERROR(VLOOKUP(D527,PEOPLE!$H$4:$I$1000,2,0),"")</f>
        <v/>
      </c>
      <c r="H527" s="4" t="str">
        <f>IFERROR(VLOOKUP(G527,PEOPLE!$H$4:$I$1000,2,0),"")</f>
        <v/>
      </c>
    </row>
    <row r="528" spans="3:8" x14ac:dyDescent="0.25">
      <c r="C528" s="7" t="str">
        <f ca="1">CELL("address", INDEX(ppl!B:B, MATCH(B528, ppl!B:B, 0)))</f>
        <v>'[DEBS_Data_Template_(Protected).xlsx]ppl'!$B$4</v>
      </c>
      <c r="E528" s="4" t="str">
        <f>IFERROR(VLOOKUP(D528,PEOPLE!$H$4:$I$1000,2,0),"")</f>
        <v/>
      </c>
      <c r="H528" s="4" t="str">
        <f>IFERROR(VLOOKUP(G528,PEOPLE!$H$4:$I$1000,2,0),"")</f>
        <v/>
      </c>
    </row>
    <row r="529" spans="3:8" x14ac:dyDescent="0.25">
      <c r="C529" s="7" t="str">
        <f ca="1">CELL("address", INDEX(ppl!B:B, MATCH(B529, ppl!B:B, 0)))</f>
        <v>'[DEBS_Data_Template_(Protected).xlsx]ppl'!$B$4</v>
      </c>
      <c r="E529" s="4" t="str">
        <f>IFERROR(VLOOKUP(D529,PEOPLE!$H$4:$I$1000,2,0),"")</f>
        <v/>
      </c>
      <c r="H529" s="4" t="str">
        <f>IFERROR(VLOOKUP(G529,PEOPLE!$H$4:$I$1000,2,0),"")</f>
        <v/>
      </c>
    </row>
    <row r="530" spans="3:8" x14ac:dyDescent="0.25">
      <c r="C530" s="7" t="str">
        <f ca="1">CELL("address", INDEX(ppl!B:B, MATCH(B530, ppl!B:B, 0)))</f>
        <v>'[DEBS_Data_Template_(Protected).xlsx]ppl'!$B$4</v>
      </c>
      <c r="E530" s="4" t="str">
        <f>IFERROR(VLOOKUP(D530,PEOPLE!$H$4:$I$1000,2,0),"")</f>
        <v/>
      </c>
      <c r="H530" s="4" t="str">
        <f>IFERROR(VLOOKUP(G530,PEOPLE!$H$4:$I$1000,2,0),"")</f>
        <v/>
      </c>
    </row>
    <row r="531" spans="3:8" x14ac:dyDescent="0.25">
      <c r="C531" s="7" t="str">
        <f ca="1">CELL("address", INDEX(ppl!B:B, MATCH(B531, ppl!B:B, 0)))</f>
        <v>'[DEBS_Data_Template_(Protected).xlsx]ppl'!$B$4</v>
      </c>
      <c r="E531" s="4" t="str">
        <f>IFERROR(VLOOKUP(D531,PEOPLE!$H$4:$I$1000,2,0),"")</f>
        <v/>
      </c>
      <c r="H531" s="4" t="str">
        <f>IFERROR(VLOOKUP(G531,PEOPLE!$H$4:$I$1000,2,0),"")</f>
        <v/>
      </c>
    </row>
    <row r="532" spans="3:8" x14ac:dyDescent="0.25">
      <c r="C532" s="7" t="str">
        <f ca="1">CELL("address", INDEX(ppl!B:B, MATCH(B532, ppl!B:B, 0)))</f>
        <v>'[DEBS_Data_Template_(Protected).xlsx]ppl'!$B$4</v>
      </c>
      <c r="E532" s="4" t="str">
        <f>IFERROR(VLOOKUP(D532,PEOPLE!$H$4:$I$1000,2,0),"")</f>
        <v/>
      </c>
      <c r="H532" s="4" t="str">
        <f>IFERROR(VLOOKUP(G532,PEOPLE!$H$4:$I$1000,2,0),"")</f>
        <v/>
      </c>
    </row>
    <row r="533" spans="3:8" x14ac:dyDescent="0.25">
      <c r="C533" s="7" t="str">
        <f ca="1">CELL("address", INDEX(ppl!B:B, MATCH(B533, ppl!B:B, 0)))</f>
        <v>'[DEBS_Data_Template_(Protected).xlsx]ppl'!$B$4</v>
      </c>
      <c r="E533" s="4" t="str">
        <f>IFERROR(VLOOKUP(D533,PEOPLE!$H$4:$I$1000,2,0),"")</f>
        <v/>
      </c>
      <c r="H533" s="4" t="str">
        <f>IFERROR(VLOOKUP(G533,PEOPLE!$H$4:$I$1000,2,0),"")</f>
        <v/>
      </c>
    </row>
    <row r="534" spans="3:8" x14ac:dyDescent="0.25">
      <c r="C534" s="7" t="str">
        <f ca="1">CELL("address", INDEX(ppl!B:B, MATCH(B534, ppl!B:B, 0)))</f>
        <v>'[DEBS_Data_Template_(Protected).xlsx]ppl'!$B$4</v>
      </c>
      <c r="E534" s="4" t="str">
        <f>IFERROR(VLOOKUP(D534,PEOPLE!$H$4:$I$1000,2,0),"")</f>
        <v/>
      </c>
      <c r="H534" s="4" t="str">
        <f>IFERROR(VLOOKUP(G534,PEOPLE!$H$4:$I$1000,2,0),"")</f>
        <v/>
      </c>
    </row>
    <row r="535" spans="3:8" x14ac:dyDescent="0.25">
      <c r="C535" s="7" t="str">
        <f ca="1">CELL("address", INDEX(ppl!B:B, MATCH(B535, ppl!B:B, 0)))</f>
        <v>'[DEBS_Data_Template_(Protected).xlsx]ppl'!$B$4</v>
      </c>
      <c r="E535" s="4" t="str">
        <f>IFERROR(VLOOKUP(D535,PEOPLE!$H$4:$I$1000,2,0),"")</f>
        <v/>
      </c>
      <c r="H535" s="4" t="str">
        <f>IFERROR(VLOOKUP(G535,PEOPLE!$H$4:$I$1000,2,0),"")</f>
        <v/>
      </c>
    </row>
    <row r="536" spans="3:8" x14ac:dyDescent="0.25">
      <c r="C536" s="7" t="str">
        <f ca="1">CELL("address", INDEX(ppl!B:B, MATCH(B536, ppl!B:B, 0)))</f>
        <v>'[DEBS_Data_Template_(Protected).xlsx]ppl'!$B$4</v>
      </c>
      <c r="E536" s="4" t="str">
        <f>IFERROR(VLOOKUP(D536,PEOPLE!$H$4:$I$1000,2,0),"")</f>
        <v/>
      </c>
      <c r="H536" s="4" t="str">
        <f>IFERROR(VLOOKUP(G536,PEOPLE!$H$4:$I$1000,2,0),"")</f>
        <v/>
      </c>
    </row>
    <row r="537" spans="3:8" x14ac:dyDescent="0.25">
      <c r="C537" s="7" t="str">
        <f ca="1">CELL("address", INDEX(ppl!B:B, MATCH(B537, ppl!B:B, 0)))</f>
        <v>'[DEBS_Data_Template_(Protected).xlsx]ppl'!$B$4</v>
      </c>
      <c r="E537" s="4" t="str">
        <f>IFERROR(VLOOKUP(D537,PEOPLE!$H$4:$I$1000,2,0),"")</f>
        <v/>
      </c>
      <c r="H537" s="4" t="str">
        <f>IFERROR(VLOOKUP(G537,PEOPLE!$H$4:$I$1000,2,0),"")</f>
        <v/>
      </c>
    </row>
    <row r="538" spans="3:8" x14ac:dyDescent="0.25">
      <c r="C538" s="7" t="str">
        <f ca="1">CELL("address", INDEX(ppl!B:B, MATCH(B538, ppl!B:B, 0)))</f>
        <v>'[DEBS_Data_Template_(Protected).xlsx]ppl'!$B$4</v>
      </c>
      <c r="E538" s="4" t="str">
        <f>IFERROR(VLOOKUP(D538,PEOPLE!$H$4:$I$1000,2,0),"")</f>
        <v/>
      </c>
      <c r="H538" s="4" t="str">
        <f>IFERROR(VLOOKUP(G538,PEOPLE!$H$4:$I$1000,2,0),"")</f>
        <v/>
      </c>
    </row>
    <row r="539" spans="3:8" x14ac:dyDescent="0.25">
      <c r="C539" s="7" t="str">
        <f ca="1">CELL("address", INDEX(ppl!B:B, MATCH(B539, ppl!B:B, 0)))</f>
        <v>'[DEBS_Data_Template_(Protected).xlsx]ppl'!$B$4</v>
      </c>
      <c r="E539" s="4" t="str">
        <f>IFERROR(VLOOKUP(D539,PEOPLE!$H$4:$I$1000,2,0),"")</f>
        <v/>
      </c>
      <c r="H539" s="4" t="str">
        <f>IFERROR(VLOOKUP(G539,PEOPLE!$H$4:$I$1000,2,0),"")</f>
        <v/>
      </c>
    </row>
    <row r="540" spans="3:8" x14ac:dyDescent="0.25">
      <c r="C540" s="7" t="str">
        <f ca="1">CELL("address", INDEX(ppl!B:B, MATCH(B540, ppl!B:B, 0)))</f>
        <v>'[DEBS_Data_Template_(Protected).xlsx]ppl'!$B$4</v>
      </c>
      <c r="E540" s="4" t="str">
        <f>IFERROR(VLOOKUP(D540,PEOPLE!$H$4:$I$1000,2,0),"")</f>
        <v/>
      </c>
      <c r="H540" s="4" t="str">
        <f>IFERROR(VLOOKUP(G540,PEOPLE!$H$4:$I$1000,2,0),"")</f>
        <v/>
      </c>
    </row>
    <row r="541" spans="3:8" x14ac:dyDescent="0.25">
      <c r="C541" s="7" t="str">
        <f ca="1">CELL("address", INDEX(ppl!B:B, MATCH(B541, ppl!B:B, 0)))</f>
        <v>'[DEBS_Data_Template_(Protected).xlsx]ppl'!$B$4</v>
      </c>
      <c r="E541" s="4" t="str">
        <f>IFERROR(VLOOKUP(D541,PEOPLE!$H$4:$I$1000,2,0),"")</f>
        <v/>
      </c>
      <c r="H541" s="4" t="str">
        <f>IFERROR(VLOOKUP(G541,PEOPLE!$H$4:$I$1000,2,0),"")</f>
        <v/>
      </c>
    </row>
    <row r="542" spans="3:8" x14ac:dyDescent="0.25">
      <c r="C542" s="7" t="str">
        <f ca="1">CELL("address", INDEX(ppl!B:B, MATCH(B542, ppl!B:B, 0)))</f>
        <v>'[DEBS_Data_Template_(Protected).xlsx]ppl'!$B$4</v>
      </c>
      <c r="E542" s="4" t="str">
        <f>IFERROR(VLOOKUP(D542,PEOPLE!$H$4:$I$1000,2,0),"")</f>
        <v/>
      </c>
      <c r="H542" s="4" t="str">
        <f>IFERROR(VLOOKUP(G542,PEOPLE!$H$4:$I$1000,2,0),"")</f>
        <v/>
      </c>
    </row>
    <row r="543" spans="3:8" x14ac:dyDescent="0.25">
      <c r="C543" s="7" t="str">
        <f ca="1">CELL("address", INDEX(ppl!B:B, MATCH(B543, ppl!B:B, 0)))</f>
        <v>'[DEBS_Data_Template_(Protected).xlsx]ppl'!$B$4</v>
      </c>
      <c r="E543" s="4" t="str">
        <f>IFERROR(VLOOKUP(D543,PEOPLE!$H$4:$I$1000,2,0),"")</f>
        <v/>
      </c>
      <c r="H543" s="4" t="str">
        <f>IFERROR(VLOOKUP(G543,PEOPLE!$H$4:$I$1000,2,0),"")</f>
        <v/>
      </c>
    </row>
    <row r="544" spans="3:8" x14ac:dyDescent="0.25">
      <c r="C544" s="7" t="str">
        <f ca="1">CELL("address", INDEX(ppl!B:B, MATCH(B544, ppl!B:B, 0)))</f>
        <v>'[DEBS_Data_Template_(Protected).xlsx]ppl'!$B$4</v>
      </c>
      <c r="E544" s="4" t="str">
        <f>IFERROR(VLOOKUP(D544,PEOPLE!$H$4:$I$1000,2,0),"")</f>
        <v/>
      </c>
      <c r="H544" s="4" t="str">
        <f>IFERROR(VLOOKUP(G544,PEOPLE!$H$4:$I$1000,2,0),"")</f>
        <v/>
      </c>
    </row>
    <row r="545" spans="3:8" x14ac:dyDescent="0.25">
      <c r="C545" s="7" t="str">
        <f ca="1">CELL("address", INDEX(ppl!B:B, MATCH(B545, ppl!B:B, 0)))</f>
        <v>'[DEBS_Data_Template_(Protected).xlsx]ppl'!$B$4</v>
      </c>
      <c r="E545" s="4" t="str">
        <f>IFERROR(VLOOKUP(D545,PEOPLE!$H$4:$I$1000,2,0),"")</f>
        <v/>
      </c>
      <c r="H545" s="4" t="str">
        <f>IFERROR(VLOOKUP(G545,PEOPLE!$H$4:$I$1000,2,0),"")</f>
        <v/>
      </c>
    </row>
    <row r="546" spans="3:8" x14ac:dyDescent="0.25">
      <c r="C546" s="7" t="str">
        <f ca="1">CELL("address", INDEX(ppl!B:B, MATCH(B546, ppl!B:B, 0)))</f>
        <v>'[DEBS_Data_Template_(Protected).xlsx]ppl'!$B$4</v>
      </c>
      <c r="E546" s="4" t="str">
        <f>IFERROR(VLOOKUP(D546,PEOPLE!$H$4:$I$1000,2,0),"")</f>
        <v/>
      </c>
      <c r="H546" s="4" t="str">
        <f>IFERROR(VLOOKUP(G546,PEOPLE!$H$4:$I$1000,2,0),"")</f>
        <v/>
      </c>
    </row>
    <row r="547" spans="3:8" x14ac:dyDescent="0.25">
      <c r="C547" s="7" t="str">
        <f ca="1">CELL("address", INDEX(ppl!B:B, MATCH(B547, ppl!B:B, 0)))</f>
        <v>'[DEBS_Data_Template_(Protected).xlsx]ppl'!$B$4</v>
      </c>
      <c r="E547" s="4" t="str">
        <f>IFERROR(VLOOKUP(D547,PEOPLE!$H$4:$I$1000,2,0),"")</f>
        <v/>
      </c>
      <c r="H547" s="4" t="str">
        <f>IFERROR(VLOOKUP(G547,PEOPLE!$H$4:$I$1000,2,0),"")</f>
        <v/>
      </c>
    </row>
    <row r="548" spans="3:8" x14ac:dyDescent="0.25">
      <c r="C548" s="7" t="str">
        <f ca="1">CELL("address", INDEX(ppl!B:B, MATCH(B548, ppl!B:B, 0)))</f>
        <v>'[DEBS_Data_Template_(Protected).xlsx]ppl'!$B$4</v>
      </c>
      <c r="E548" s="4" t="str">
        <f>IFERROR(VLOOKUP(D548,PEOPLE!$H$4:$I$1000,2,0),"")</f>
        <v/>
      </c>
      <c r="H548" s="4" t="str">
        <f>IFERROR(VLOOKUP(G548,PEOPLE!$H$4:$I$1000,2,0),"")</f>
        <v/>
      </c>
    </row>
    <row r="549" spans="3:8" x14ac:dyDescent="0.25">
      <c r="C549" s="7" t="str">
        <f ca="1">CELL("address", INDEX(ppl!B:B, MATCH(B549, ppl!B:B, 0)))</f>
        <v>'[DEBS_Data_Template_(Protected).xlsx]ppl'!$B$4</v>
      </c>
      <c r="E549" s="4" t="str">
        <f>IFERROR(VLOOKUP(D549,PEOPLE!$H$4:$I$1000,2,0),"")</f>
        <v/>
      </c>
      <c r="H549" s="4" t="str">
        <f>IFERROR(VLOOKUP(G549,PEOPLE!$H$4:$I$1000,2,0),"")</f>
        <v/>
      </c>
    </row>
    <row r="550" spans="3:8" x14ac:dyDescent="0.25">
      <c r="C550" s="7" t="str">
        <f ca="1">CELL("address", INDEX(ppl!B:B, MATCH(B550, ppl!B:B, 0)))</f>
        <v>'[DEBS_Data_Template_(Protected).xlsx]ppl'!$B$4</v>
      </c>
      <c r="E550" s="4" t="str">
        <f>IFERROR(VLOOKUP(D550,PEOPLE!$H$4:$I$1000,2,0),"")</f>
        <v/>
      </c>
      <c r="H550" s="4" t="str">
        <f>IFERROR(VLOOKUP(G550,PEOPLE!$H$4:$I$1000,2,0),"")</f>
        <v/>
      </c>
    </row>
    <row r="551" spans="3:8" x14ac:dyDescent="0.25">
      <c r="C551" s="7" t="str">
        <f ca="1">CELL("address", INDEX(ppl!B:B, MATCH(B551, ppl!B:B, 0)))</f>
        <v>'[DEBS_Data_Template_(Protected).xlsx]ppl'!$B$4</v>
      </c>
      <c r="E551" s="4" t="str">
        <f>IFERROR(VLOOKUP(D551,PEOPLE!$H$4:$I$1000,2,0),"")</f>
        <v/>
      </c>
      <c r="H551" s="4" t="str">
        <f>IFERROR(VLOOKUP(G551,PEOPLE!$H$4:$I$1000,2,0),"")</f>
        <v/>
      </c>
    </row>
    <row r="552" spans="3:8" x14ac:dyDescent="0.25">
      <c r="C552" s="7" t="str">
        <f ca="1">CELL("address", INDEX(ppl!B:B, MATCH(B552, ppl!B:B, 0)))</f>
        <v>'[DEBS_Data_Template_(Protected).xlsx]ppl'!$B$4</v>
      </c>
      <c r="E552" s="4" t="str">
        <f>IFERROR(VLOOKUP(D552,PEOPLE!$H$4:$I$1000,2,0),"")</f>
        <v/>
      </c>
      <c r="H552" s="4" t="str">
        <f>IFERROR(VLOOKUP(G552,PEOPLE!$H$4:$I$1000,2,0),"")</f>
        <v/>
      </c>
    </row>
    <row r="553" spans="3:8" x14ac:dyDescent="0.25">
      <c r="C553" s="7" t="str">
        <f ca="1">CELL("address", INDEX(ppl!B:B, MATCH(B553, ppl!B:B, 0)))</f>
        <v>'[DEBS_Data_Template_(Protected).xlsx]ppl'!$B$4</v>
      </c>
      <c r="E553" s="4" t="str">
        <f>IFERROR(VLOOKUP(D553,PEOPLE!$H$4:$I$1000,2,0),"")</f>
        <v/>
      </c>
      <c r="H553" s="4" t="str">
        <f>IFERROR(VLOOKUP(G553,PEOPLE!$H$4:$I$1000,2,0),"")</f>
        <v/>
      </c>
    </row>
    <row r="554" spans="3:8" x14ac:dyDescent="0.25">
      <c r="C554" s="7" t="str">
        <f ca="1">CELL("address", INDEX(ppl!B:B, MATCH(B554, ppl!B:B, 0)))</f>
        <v>'[DEBS_Data_Template_(Protected).xlsx]ppl'!$B$4</v>
      </c>
      <c r="E554" s="4" t="str">
        <f>IFERROR(VLOOKUP(D554,PEOPLE!$H$4:$I$1000,2,0),"")</f>
        <v/>
      </c>
      <c r="H554" s="4" t="str">
        <f>IFERROR(VLOOKUP(G554,PEOPLE!$H$4:$I$1000,2,0),"")</f>
        <v/>
      </c>
    </row>
    <row r="555" spans="3:8" x14ac:dyDescent="0.25">
      <c r="C555" s="7" t="str">
        <f ca="1">CELL("address", INDEX(ppl!B:B, MATCH(B555, ppl!B:B, 0)))</f>
        <v>'[DEBS_Data_Template_(Protected).xlsx]ppl'!$B$4</v>
      </c>
      <c r="E555" s="4" t="str">
        <f>IFERROR(VLOOKUP(D555,PEOPLE!$H$4:$I$1000,2,0),"")</f>
        <v/>
      </c>
      <c r="H555" s="4" t="str">
        <f>IFERROR(VLOOKUP(G555,PEOPLE!$H$4:$I$1000,2,0),"")</f>
        <v/>
      </c>
    </row>
    <row r="556" spans="3:8" x14ac:dyDescent="0.25">
      <c r="C556" s="7" t="str">
        <f ca="1">CELL("address", INDEX(ppl!B:B, MATCH(B556, ppl!B:B, 0)))</f>
        <v>'[DEBS_Data_Template_(Protected).xlsx]ppl'!$B$4</v>
      </c>
      <c r="E556" s="4" t="str">
        <f>IFERROR(VLOOKUP(D556,PEOPLE!$H$4:$I$1000,2,0),"")</f>
        <v/>
      </c>
      <c r="H556" s="4" t="str">
        <f>IFERROR(VLOOKUP(G556,PEOPLE!$H$4:$I$1000,2,0),"")</f>
        <v/>
      </c>
    </row>
    <row r="557" spans="3:8" x14ac:dyDescent="0.25">
      <c r="C557" s="7" t="str">
        <f ca="1">CELL("address", INDEX(ppl!B:B, MATCH(B557, ppl!B:B, 0)))</f>
        <v>'[DEBS_Data_Template_(Protected).xlsx]ppl'!$B$4</v>
      </c>
      <c r="E557" s="4" t="str">
        <f>IFERROR(VLOOKUP(D557,PEOPLE!$H$4:$I$1000,2,0),"")</f>
        <v/>
      </c>
      <c r="H557" s="4" t="str">
        <f>IFERROR(VLOOKUP(G557,PEOPLE!$H$4:$I$1000,2,0),"")</f>
        <v/>
      </c>
    </row>
    <row r="558" spans="3:8" x14ac:dyDescent="0.25">
      <c r="C558" s="7" t="str">
        <f ca="1">CELL("address", INDEX(ppl!B:B, MATCH(B558, ppl!B:B, 0)))</f>
        <v>'[DEBS_Data_Template_(Protected).xlsx]ppl'!$B$4</v>
      </c>
      <c r="E558" s="4" t="str">
        <f>IFERROR(VLOOKUP(D558,PEOPLE!$H$4:$I$1000,2,0),"")</f>
        <v/>
      </c>
      <c r="H558" s="4" t="str">
        <f>IFERROR(VLOOKUP(G558,PEOPLE!$H$4:$I$1000,2,0),"")</f>
        <v/>
      </c>
    </row>
    <row r="559" spans="3:8" x14ac:dyDescent="0.25">
      <c r="C559" s="7" t="str">
        <f ca="1">CELL("address", INDEX(ppl!B:B, MATCH(B559, ppl!B:B, 0)))</f>
        <v>'[DEBS_Data_Template_(Protected).xlsx]ppl'!$B$4</v>
      </c>
      <c r="E559" s="4" t="str">
        <f>IFERROR(VLOOKUP(D559,PEOPLE!$H$4:$I$1000,2,0),"")</f>
        <v/>
      </c>
      <c r="H559" s="4" t="str">
        <f>IFERROR(VLOOKUP(G559,PEOPLE!$H$4:$I$1000,2,0),"")</f>
        <v/>
      </c>
    </row>
    <row r="560" spans="3:8" x14ac:dyDescent="0.25">
      <c r="C560" s="7" t="str">
        <f ca="1">CELL("address", INDEX(ppl!B:B, MATCH(B560, ppl!B:B, 0)))</f>
        <v>'[DEBS_Data_Template_(Protected).xlsx]ppl'!$B$4</v>
      </c>
      <c r="E560" s="4" t="str">
        <f>IFERROR(VLOOKUP(D560,PEOPLE!$H$4:$I$1000,2,0),"")</f>
        <v/>
      </c>
      <c r="H560" s="4" t="str">
        <f>IFERROR(VLOOKUP(G560,PEOPLE!$H$4:$I$1000,2,0),"")</f>
        <v/>
      </c>
    </row>
    <row r="561" spans="3:8" x14ac:dyDescent="0.25">
      <c r="C561" s="7" t="str">
        <f ca="1">CELL("address", INDEX(ppl!B:B, MATCH(B561, ppl!B:B, 0)))</f>
        <v>'[DEBS_Data_Template_(Protected).xlsx]ppl'!$B$4</v>
      </c>
      <c r="E561" s="4" t="str">
        <f>IFERROR(VLOOKUP(D561,PEOPLE!$H$4:$I$1000,2,0),"")</f>
        <v/>
      </c>
      <c r="H561" s="4" t="str">
        <f>IFERROR(VLOOKUP(G561,PEOPLE!$H$4:$I$1000,2,0),"")</f>
        <v/>
      </c>
    </row>
    <row r="562" spans="3:8" x14ac:dyDescent="0.25">
      <c r="C562" s="7" t="str">
        <f ca="1">CELL("address", INDEX(ppl!B:B, MATCH(B562, ppl!B:B, 0)))</f>
        <v>'[DEBS_Data_Template_(Protected).xlsx]ppl'!$B$4</v>
      </c>
      <c r="E562" s="4" t="str">
        <f>IFERROR(VLOOKUP(D562,PEOPLE!$H$4:$I$1000,2,0),"")</f>
        <v/>
      </c>
      <c r="H562" s="4" t="str">
        <f>IFERROR(VLOOKUP(G562,PEOPLE!$H$4:$I$1000,2,0),"")</f>
        <v/>
      </c>
    </row>
    <row r="563" spans="3:8" x14ac:dyDescent="0.25">
      <c r="C563" s="7" t="str">
        <f ca="1">CELL("address", INDEX(ppl!B:B, MATCH(B563, ppl!B:B, 0)))</f>
        <v>'[DEBS_Data_Template_(Protected).xlsx]ppl'!$B$4</v>
      </c>
      <c r="E563" s="4" t="str">
        <f>IFERROR(VLOOKUP(D563,PEOPLE!$H$4:$I$1000,2,0),"")</f>
        <v/>
      </c>
      <c r="H563" s="4" t="str">
        <f>IFERROR(VLOOKUP(G563,PEOPLE!$H$4:$I$1000,2,0),"")</f>
        <v/>
      </c>
    </row>
    <row r="564" spans="3:8" x14ac:dyDescent="0.25">
      <c r="C564" s="7" t="str">
        <f ca="1">CELL("address", INDEX(ppl!B:B, MATCH(B564, ppl!B:B, 0)))</f>
        <v>'[DEBS_Data_Template_(Protected).xlsx]ppl'!$B$4</v>
      </c>
      <c r="E564" s="4" t="str">
        <f>IFERROR(VLOOKUP(D564,PEOPLE!$H$4:$I$1000,2,0),"")</f>
        <v/>
      </c>
      <c r="H564" s="4" t="str">
        <f>IFERROR(VLOOKUP(G564,PEOPLE!$H$4:$I$1000,2,0),"")</f>
        <v/>
      </c>
    </row>
    <row r="565" spans="3:8" x14ac:dyDescent="0.25">
      <c r="C565" s="7" t="str">
        <f ca="1">CELL("address", INDEX(ppl!B:B, MATCH(B565, ppl!B:B, 0)))</f>
        <v>'[DEBS_Data_Template_(Protected).xlsx]ppl'!$B$4</v>
      </c>
      <c r="E565" s="4" t="str">
        <f>IFERROR(VLOOKUP(D565,PEOPLE!$H$4:$I$1000,2,0),"")</f>
        <v/>
      </c>
      <c r="H565" s="4" t="str">
        <f>IFERROR(VLOOKUP(G565,PEOPLE!$H$4:$I$1000,2,0),"")</f>
        <v/>
      </c>
    </row>
    <row r="566" spans="3:8" x14ac:dyDescent="0.25">
      <c r="C566" s="7" t="str">
        <f ca="1">CELL("address", INDEX(ppl!B:B, MATCH(B566, ppl!B:B, 0)))</f>
        <v>'[DEBS_Data_Template_(Protected).xlsx]ppl'!$B$4</v>
      </c>
      <c r="E566" s="4" t="str">
        <f>IFERROR(VLOOKUP(D566,PEOPLE!$H$4:$I$1000,2,0),"")</f>
        <v/>
      </c>
      <c r="H566" s="4" t="str">
        <f>IFERROR(VLOOKUP(G566,PEOPLE!$H$4:$I$1000,2,0),"")</f>
        <v/>
      </c>
    </row>
    <row r="567" spans="3:8" x14ac:dyDescent="0.25">
      <c r="C567" s="7" t="str">
        <f ca="1">CELL("address", INDEX(ppl!B:B, MATCH(B567, ppl!B:B, 0)))</f>
        <v>'[DEBS_Data_Template_(Protected).xlsx]ppl'!$B$4</v>
      </c>
      <c r="E567" s="4" t="str">
        <f>IFERROR(VLOOKUP(D567,PEOPLE!$H$4:$I$1000,2,0),"")</f>
        <v/>
      </c>
      <c r="H567" s="4" t="str">
        <f>IFERROR(VLOOKUP(G567,PEOPLE!$H$4:$I$1000,2,0),"")</f>
        <v/>
      </c>
    </row>
    <row r="568" spans="3:8" x14ac:dyDescent="0.25">
      <c r="C568" s="7" t="str">
        <f ca="1">CELL("address", INDEX(ppl!B:B, MATCH(B568, ppl!B:B, 0)))</f>
        <v>'[DEBS_Data_Template_(Protected).xlsx]ppl'!$B$4</v>
      </c>
      <c r="E568" s="4" t="str">
        <f>IFERROR(VLOOKUP(D568,PEOPLE!$H$4:$I$1000,2,0),"")</f>
        <v/>
      </c>
      <c r="H568" s="4" t="str">
        <f>IFERROR(VLOOKUP(G568,PEOPLE!$H$4:$I$1000,2,0),"")</f>
        <v/>
      </c>
    </row>
    <row r="569" spans="3:8" x14ac:dyDescent="0.25">
      <c r="C569" s="7" t="str">
        <f ca="1">CELL("address", INDEX(ppl!B:B, MATCH(B569, ppl!B:B, 0)))</f>
        <v>'[DEBS_Data_Template_(Protected).xlsx]ppl'!$B$4</v>
      </c>
      <c r="E569" s="4" t="str">
        <f>IFERROR(VLOOKUP(D569,PEOPLE!$H$4:$I$1000,2,0),"")</f>
        <v/>
      </c>
      <c r="H569" s="4" t="str">
        <f>IFERROR(VLOOKUP(G569,PEOPLE!$H$4:$I$1000,2,0),"")</f>
        <v/>
      </c>
    </row>
    <row r="570" spans="3:8" x14ac:dyDescent="0.25">
      <c r="C570" s="7" t="str">
        <f ca="1">CELL("address", INDEX(ppl!B:B, MATCH(B570, ppl!B:B, 0)))</f>
        <v>'[DEBS_Data_Template_(Protected).xlsx]ppl'!$B$4</v>
      </c>
      <c r="E570" s="4" t="str">
        <f>IFERROR(VLOOKUP(D570,PEOPLE!$H$4:$I$1000,2,0),"")</f>
        <v/>
      </c>
      <c r="H570" s="4" t="str">
        <f>IFERROR(VLOOKUP(G570,PEOPLE!$H$4:$I$1000,2,0),"")</f>
        <v/>
      </c>
    </row>
    <row r="571" spans="3:8" x14ac:dyDescent="0.25">
      <c r="C571" s="7" t="str">
        <f ca="1">CELL("address", INDEX(ppl!B:B, MATCH(B571, ppl!B:B, 0)))</f>
        <v>'[DEBS_Data_Template_(Protected).xlsx]ppl'!$B$4</v>
      </c>
      <c r="E571" s="4" t="str">
        <f>IFERROR(VLOOKUP(D571,PEOPLE!$H$4:$I$1000,2,0),"")</f>
        <v/>
      </c>
      <c r="H571" s="4" t="str">
        <f>IFERROR(VLOOKUP(G571,PEOPLE!$H$4:$I$1000,2,0),"")</f>
        <v/>
      </c>
    </row>
    <row r="572" spans="3:8" x14ac:dyDescent="0.25">
      <c r="C572" s="7" t="str">
        <f ca="1">CELL("address", INDEX(ppl!B:B, MATCH(B572, ppl!B:B, 0)))</f>
        <v>'[DEBS_Data_Template_(Protected).xlsx]ppl'!$B$4</v>
      </c>
      <c r="E572" s="4" t="str">
        <f>IFERROR(VLOOKUP(D572,PEOPLE!$H$4:$I$1000,2,0),"")</f>
        <v/>
      </c>
      <c r="H572" s="4" t="str">
        <f>IFERROR(VLOOKUP(G572,PEOPLE!$H$4:$I$1000,2,0),"")</f>
        <v/>
      </c>
    </row>
    <row r="573" spans="3:8" x14ac:dyDescent="0.25">
      <c r="C573" s="7" t="str">
        <f ca="1">CELL("address", INDEX(ppl!B:B, MATCH(B573, ppl!B:B, 0)))</f>
        <v>'[DEBS_Data_Template_(Protected).xlsx]ppl'!$B$4</v>
      </c>
      <c r="E573" s="4" t="str">
        <f>IFERROR(VLOOKUP(D573,PEOPLE!$H$4:$I$1000,2,0),"")</f>
        <v/>
      </c>
      <c r="H573" s="4" t="str">
        <f>IFERROR(VLOOKUP(G573,PEOPLE!$H$4:$I$1000,2,0),"")</f>
        <v/>
      </c>
    </row>
    <row r="574" spans="3:8" x14ac:dyDescent="0.25">
      <c r="C574" s="7" t="str">
        <f ca="1">CELL("address", INDEX(ppl!B:B, MATCH(B574, ppl!B:B, 0)))</f>
        <v>'[DEBS_Data_Template_(Protected).xlsx]ppl'!$B$4</v>
      </c>
      <c r="E574" s="4" t="str">
        <f>IFERROR(VLOOKUP(D574,PEOPLE!$H$4:$I$1000,2,0),"")</f>
        <v/>
      </c>
      <c r="H574" s="4" t="str">
        <f>IFERROR(VLOOKUP(G574,PEOPLE!$H$4:$I$1000,2,0),"")</f>
        <v/>
      </c>
    </row>
    <row r="575" spans="3:8" x14ac:dyDescent="0.25">
      <c r="C575" s="7" t="str">
        <f ca="1">CELL("address", INDEX(ppl!B:B, MATCH(B575, ppl!B:B, 0)))</f>
        <v>'[DEBS_Data_Template_(Protected).xlsx]ppl'!$B$4</v>
      </c>
      <c r="E575" s="4" t="str">
        <f>IFERROR(VLOOKUP(D575,PEOPLE!$H$4:$I$1000,2,0),"")</f>
        <v/>
      </c>
      <c r="H575" s="4" t="str">
        <f>IFERROR(VLOOKUP(G575,PEOPLE!$H$4:$I$1000,2,0),"")</f>
        <v/>
      </c>
    </row>
    <row r="576" spans="3:8" x14ac:dyDescent="0.25">
      <c r="C576" s="7" t="str">
        <f ca="1">CELL("address", INDEX(ppl!B:B, MATCH(B576, ppl!B:B, 0)))</f>
        <v>'[DEBS_Data_Template_(Protected).xlsx]ppl'!$B$4</v>
      </c>
      <c r="E576" s="4" t="str">
        <f>IFERROR(VLOOKUP(D576,PEOPLE!$H$4:$I$1000,2,0),"")</f>
        <v/>
      </c>
      <c r="H576" s="4" t="str">
        <f>IFERROR(VLOOKUP(G576,PEOPLE!$H$4:$I$1000,2,0),"")</f>
        <v/>
      </c>
    </row>
    <row r="577" spans="3:8" x14ac:dyDescent="0.25">
      <c r="C577" s="7" t="str">
        <f ca="1">CELL("address", INDEX(ppl!B:B, MATCH(B577, ppl!B:B, 0)))</f>
        <v>'[DEBS_Data_Template_(Protected).xlsx]ppl'!$B$4</v>
      </c>
      <c r="E577" s="4" t="str">
        <f>IFERROR(VLOOKUP(D577,PEOPLE!$H$4:$I$1000,2,0),"")</f>
        <v/>
      </c>
      <c r="H577" s="4" t="str">
        <f>IFERROR(VLOOKUP(G577,PEOPLE!$H$4:$I$1000,2,0),"")</f>
        <v/>
      </c>
    </row>
    <row r="578" spans="3:8" x14ac:dyDescent="0.25">
      <c r="C578" s="7" t="str">
        <f ca="1">CELL("address", INDEX(ppl!B:B, MATCH(B578, ppl!B:B, 0)))</f>
        <v>'[DEBS_Data_Template_(Protected).xlsx]ppl'!$B$4</v>
      </c>
      <c r="E578" s="4" t="str">
        <f>IFERROR(VLOOKUP(D578,PEOPLE!$H$4:$I$1000,2,0),"")</f>
        <v/>
      </c>
      <c r="H578" s="4" t="str">
        <f>IFERROR(VLOOKUP(G578,PEOPLE!$H$4:$I$1000,2,0),"")</f>
        <v/>
      </c>
    </row>
    <row r="579" spans="3:8" x14ac:dyDescent="0.25">
      <c r="C579" s="7" t="str">
        <f ca="1">CELL("address", INDEX(ppl!B:B, MATCH(B579, ppl!B:B, 0)))</f>
        <v>'[DEBS_Data_Template_(Protected).xlsx]ppl'!$B$4</v>
      </c>
      <c r="E579" s="4" t="str">
        <f>IFERROR(VLOOKUP(D579,PEOPLE!$H$4:$I$1000,2,0),"")</f>
        <v/>
      </c>
      <c r="H579" s="4" t="str">
        <f>IFERROR(VLOOKUP(G579,PEOPLE!$H$4:$I$1000,2,0),"")</f>
        <v/>
      </c>
    </row>
    <row r="580" spans="3:8" x14ac:dyDescent="0.25">
      <c r="C580" s="7" t="str">
        <f ca="1">CELL("address", INDEX(ppl!B:B, MATCH(B580, ppl!B:B, 0)))</f>
        <v>'[DEBS_Data_Template_(Protected).xlsx]ppl'!$B$4</v>
      </c>
      <c r="E580" s="4" t="str">
        <f>IFERROR(VLOOKUP(D580,PEOPLE!$H$4:$I$1000,2,0),"")</f>
        <v/>
      </c>
      <c r="H580" s="4" t="str">
        <f>IFERROR(VLOOKUP(G580,PEOPLE!$H$4:$I$1000,2,0),"")</f>
        <v/>
      </c>
    </row>
    <row r="581" spans="3:8" x14ac:dyDescent="0.25">
      <c r="C581" s="7" t="str">
        <f ca="1">CELL("address", INDEX(ppl!B:B, MATCH(B581, ppl!B:B, 0)))</f>
        <v>'[DEBS_Data_Template_(Protected).xlsx]ppl'!$B$4</v>
      </c>
      <c r="E581" s="4" t="str">
        <f>IFERROR(VLOOKUP(D581,PEOPLE!$H$4:$I$1000,2,0),"")</f>
        <v/>
      </c>
      <c r="H581" s="4" t="str">
        <f>IFERROR(VLOOKUP(G581,PEOPLE!$H$4:$I$1000,2,0),"")</f>
        <v/>
      </c>
    </row>
    <row r="582" spans="3:8" x14ac:dyDescent="0.25">
      <c r="C582" s="7" t="str">
        <f ca="1">CELL("address", INDEX(ppl!B:B, MATCH(B582, ppl!B:B, 0)))</f>
        <v>'[DEBS_Data_Template_(Protected).xlsx]ppl'!$B$4</v>
      </c>
      <c r="E582" s="4" t="str">
        <f>IFERROR(VLOOKUP(D582,PEOPLE!$H$4:$I$1000,2,0),"")</f>
        <v/>
      </c>
      <c r="H582" s="4" t="str">
        <f>IFERROR(VLOOKUP(G582,PEOPLE!$H$4:$I$1000,2,0),"")</f>
        <v/>
      </c>
    </row>
    <row r="583" spans="3:8" x14ac:dyDescent="0.25">
      <c r="C583" s="7" t="str">
        <f ca="1">CELL("address", INDEX(ppl!B:B, MATCH(B583, ppl!B:B, 0)))</f>
        <v>'[DEBS_Data_Template_(Protected).xlsx]ppl'!$B$4</v>
      </c>
      <c r="E583" s="4" t="str">
        <f>IFERROR(VLOOKUP(D583,PEOPLE!$H$4:$I$1000,2,0),"")</f>
        <v/>
      </c>
      <c r="H583" s="4" t="str">
        <f>IFERROR(VLOOKUP(G583,PEOPLE!$H$4:$I$1000,2,0),"")</f>
        <v/>
      </c>
    </row>
    <row r="584" spans="3:8" x14ac:dyDescent="0.25">
      <c r="C584" s="7" t="str">
        <f ca="1">CELL("address", INDEX(ppl!B:B, MATCH(B584, ppl!B:B, 0)))</f>
        <v>'[DEBS_Data_Template_(Protected).xlsx]ppl'!$B$4</v>
      </c>
      <c r="E584" s="4" t="str">
        <f>IFERROR(VLOOKUP(D584,PEOPLE!$H$4:$I$1000,2,0),"")</f>
        <v/>
      </c>
      <c r="H584" s="4" t="str">
        <f>IFERROR(VLOOKUP(G584,PEOPLE!$H$4:$I$1000,2,0),"")</f>
        <v/>
      </c>
    </row>
    <row r="585" spans="3:8" x14ac:dyDescent="0.25">
      <c r="C585" s="7" t="str">
        <f ca="1">CELL("address", INDEX(ppl!B:B, MATCH(B585, ppl!B:B, 0)))</f>
        <v>'[DEBS_Data_Template_(Protected).xlsx]ppl'!$B$4</v>
      </c>
      <c r="E585" s="4" t="str">
        <f>IFERROR(VLOOKUP(D585,PEOPLE!$H$4:$I$1000,2,0),"")</f>
        <v/>
      </c>
      <c r="H585" s="4" t="str">
        <f>IFERROR(VLOOKUP(G585,PEOPLE!$H$4:$I$1000,2,0),"")</f>
        <v/>
      </c>
    </row>
    <row r="586" spans="3:8" x14ac:dyDescent="0.25">
      <c r="C586" s="7" t="str">
        <f ca="1">CELL("address", INDEX(ppl!B:B, MATCH(B586, ppl!B:B, 0)))</f>
        <v>'[DEBS_Data_Template_(Protected).xlsx]ppl'!$B$4</v>
      </c>
      <c r="E586" s="4" t="str">
        <f>IFERROR(VLOOKUP(D586,PEOPLE!$H$4:$I$1000,2,0),"")</f>
        <v/>
      </c>
      <c r="H586" s="4" t="str">
        <f>IFERROR(VLOOKUP(G586,PEOPLE!$H$4:$I$1000,2,0),"")</f>
        <v/>
      </c>
    </row>
    <row r="587" spans="3:8" x14ac:dyDescent="0.25">
      <c r="C587" s="7" t="str">
        <f ca="1">CELL("address", INDEX(ppl!B:B, MATCH(B587, ppl!B:B, 0)))</f>
        <v>'[DEBS_Data_Template_(Protected).xlsx]ppl'!$B$4</v>
      </c>
      <c r="E587" s="4" t="str">
        <f>IFERROR(VLOOKUP(D587,PEOPLE!$H$4:$I$1000,2,0),"")</f>
        <v/>
      </c>
      <c r="H587" s="4" t="str">
        <f>IFERROR(VLOOKUP(G587,PEOPLE!$H$4:$I$1000,2,0),"")</f>
        <v/>
      </c>
    </row>
    <row r="588" spans="3:8" x14ac:dyDescent="0.25">
      <c r="C588" s="7" t="str">
        <f ca="1">CELL("address", INDEX(ppl!B:B, MATCH(B588, ppl!B:B, 0)))</f>
        <v>'[DEBS_Data_Template_(Protected).xlsx]ppl'!$B$4</v>
      </c>
      <c r="E588" s="4" t="str">
        <f>IFERROR(VLOOKUP(D588,PEOPLE!$H$4:$I$1000,2,0),"")</f>
        <v/>
      </c>
      <c r="H588" s="4" t="str">
        <f>IFERROR(VLOOKUP(G588,PEOPLE!$H$4:$I$1000,2,0),"")</f>
        <v/>
      </c>
    </row>
    <row r="589" spans="3:8" x14ac:dyDescent="0.25">
      <c r="C589" s="7" t="str">
        <f ca="1">CELL("address", INDEX(ppl!B:B, MATCH(B589, ppl!B:B, 0)))</f>
        <v>'[DEBS_Data_Template_(Protected).xlsx]ppl'!$B$4</v>
      </c>
      <c r="E589" s="4" t="str">
        <f>IFERROR(VLOOKUP(D589,PEOPLE!$H$4:$I$1000,2,0),"")</f>
        <v/>
      </c>
      <c r="H589" s="4" t="str">
        <f>IFERROR(VLOOKUP(G589,PEOPLE!$H$4:$I$1000,2,0),"")</f>
        <v/>
      </c>
    </row>
    <row r="590" spans="3:8" x14ac:dyDescent="0.25">
      <c r="C590" s="7" t="str">
        <f ca="1">CELL("address", INDEX(ppl!B:B, MATCH(B590, ppl!B:B, 0)))</f>
        <v>'[DEBS_Data_Template_(Protected).xlsx]ppl'!$B$4</v>
      </c>
      <c r="E590" s="4" t="str">
        <f>IFERROR(VLOOKUP(D590,PEOPLE!$H$4:$I$1000,2,0),"")</f>
        <v/>
      </c>
      <c r="H590" s="4" t="str">
        <f>IFERROR(VLOOKUP(G590,PEOPLE!$H$4:$I$1000,2,0),"")</f>
        <v/>
      </c>
    </row>
    <row r="591" spans="3:8" x14ac:dyDescent="0.25">
      <c r="C591" s="7" t="str">
        <f ca="1">CELL("address", INDEX(ppl!B:B, MATCH(B591, ppl!B:B, 0)))</f>
        <v>'[DEBS_Data_Template_(Protected).xlsx]ppl'!$B$4</v>
      </c>
      <c r="E591" s="4" t="str">
        <f>IFERROR(VLOOKUP(D591,PEOPLE!$H$4:$I$1000,2,0),"")</f>
        <v/>
      </c>
      <c r="H591" s="4" t="str">
        <f>IFERROR(VLOOKUP(G591,PEOPLE!$H$4:$I$1000,2,0),"")</f>
        <v/>
      </c>
    </row>
    <row r="592" spans="3:8" x14ac:dyDescent="0.25">
      <c r="C592" s="7" t="str">
        <f ca="1">CELL("address", INDEX(ppl!B:B, MATCH(B592, ppl!B:B, 0)))</f>
        <v>'[DEBS_Data_Template_(Protected).xlsx]ppl'!$B$4</v>
      </c>
      <c r="E592" s="4" t="str">
        <f>IFERROR(VLOOKUP(D592,PEOPLE!$H$4:$I$1000,2,0),"")</f>
        <v/>
      </c>
      <c r="H592" s="4" t="str">
        <f>IFERROR(VLOOKUP(G592,PEOPLE!$H$4:$I$1000,2,0),"")</f>
        <v/>
      </c>
    </row>
    <row r="593" spans="3:8" x14ac:dyDescent="0.25">
      <c r="C593" s="7" t="str">
        <f ca="1">CELL("address", INDEX(ppl!B:B, MATCH(B593, ppl!B:B, 0)))</f>
        <v>'[DEBS_Data_Template_(Protected).xlsx]ppl'!$B$4</v>
      </c>
      <c r="E593" s="4" t="str">
        <f>IFERROR(VLOOKUP(D593,PEOPLE!$H$4:$I$1000,2,0),"")</f>
        <v/>
      </c>
      <c r="H593" s="4" t="str">
        <f>IFERROR(VLOOKUP(G593,PEOPLE!$H$4:$I$1000,2,0),"")</f>
        <v/>
      </c>
    </row>
    <row r="594" spans="3:8" x14ac:dyDescent="0.25">
      <c r="C594" s="7" t="str">
        <f ca="1">CELL("address", INDEX(ppl!B:B, MATCH(B594, ppl!B:B, 0)))</f>
        <v>'[DEBS_Data_Template_(Protected).xlsx]ppl'!$B$4</v>
      </c>
      <c r="E594" s="4" t="str">
        <f>IFERROR(VLOOKUP(D594,PEOPLE!$H$4:$I$1000,2,0),"")</f>
        <v/>
      </c>
      <c r="H594" s="4" t="str">
        <f>IFERROR(VLOOKUP(G594,PEOPLE!$H$4:$I$1000,2,0),"")</f>
        <v/>
      </c>
    </row>
    <row r="595" spans="3:8" x14ac:dyDescent="0.25">
      <c r="C595" s="7" t="str">
        <f ca="1">CELL("address", INDEX(ppl!B:B, MATCH(B595, ppl!B:B, 0)))</f>
        <v>'[DEBS_Data_Template_(Protected).xlsx]ppl'!$B$4</v>
      </c>
      <c r="E595" s="4" t="str">
        <f>IFERROR(VLOOKUP(D595,PEOPLE!$H$4:$I$1000,2,0),"")</f>
        <v/>
      </c>
      <c r="H595" s="4" t="str">
        <f>IFERROR(VLOOKUP(G595,PEOPLE!$H$4:$I$1000,2,0),"")</f>
        <v/>
      </c>
    </row>
    <row r="596" spans="3:8" x14ac:dyDescent="0.25">
      <c r="C596" s="7" t="str">
        <f ca="1">CELL("address", INDEX(ppl!B:B, MATCH(B596, ppl!B:B, 0)))</f>
        <v>'[DEBS_Data_Template_(Protected).xlsx]ppl'!$B$4</v>
      </c>
      <c r="E596" s="4" t="str">
        <f>IFERROR(VLOOKUP(D596,PEOPLE!$H$4:$I$1000,2,0),"")</f>
        <v/>
      </c>
      <c r="H596" s="4" t="str">
        <f>IFERROR(VLOOKUP(G596,PEOPLE!$H$4:$I$1000,2,0),"")</f>
        <v/>
      </c>
    </row>
    <row r="597" spans="3:8" x14ac:dyDescent="0.25">
      <c r="C597" s="7" t="str">
        <f ca="1">CELL("address", INDEX(ppl!B:B, MATCH(B597, ppl!B:B, 0)))</f>
        <v>'[DEBS_Data_Template_(Protected).xlsx]ppl'!$B$4</v>
      </c>
      <c r="E597" s="4" t="str">
        <f>IFERROR(VLOOKUP(D597,PEOPLE!$H$4:$I$1000,2,0),"")</f>
        <v/>
      </c>
      <c r="H597" s="4" t="str">
        <f>IFERROR(VLOOKUP(G597,PEOPLE!$H$4:$I$1000,2,0),"")</f>
        <v/>
      </c>
    </row>
    <row r="598" spans="3:8" x14ac:dyDescent="0.25">
      <c r="C598" s="7" t="str">
        <f ca="1">CELL("address", INDEX(ppl!B:B, MATCH(B598, ppl!B:B, 0)))</f>
        <v>'[DEBS_Data_Template_(Protected).xlsx]ppl'!$B$4</v>
      </c>
      <c r="E598" s="4" t="str">
        <f>IFERROR(VLOOKUP(D598,PEOPLE!$H$4:$I$1000,2,0),"")</f>
        <v/>
      </c>
      <c r="H598" s="4" t="str">
        <f>IFERROR(VLOOKUP(G598,PEOPLE!$H$4:$I$1000,2,0),"")</f>
        <v/>
      </c>
    </row>
    <row r="599" spans="3:8" x14ac:dyDescent="0.25">
      <c r="C599" s="7" t="str">
        <f ca="1">CELL("address", INDEX(ppl!B:B, MATCH(B599, ppl!B:B, 0)))</f>
        <v>'[DEBS_Data_Template_(Protected).xlsx]ppl'!$B$4</v>
      </c>
      <c r="E599" s="4" t="str">
        <f>IFERROR(VLOOKUP(D599,PEOPLE!$H$4:$I$1000,2,0),"")</f>
        <v/>
      </c>
      <c r="H599" s="4" t="str">
        <f>IFERROR(VLOOKUP(G599,PEOPLE!$H$4:$I$1000,2,0),"")</f>
        <v/>
      </c>
    </row>
    <row r="600" spans="3:8" x14ac:dyDescent="0.25">
      <c r="C600" s="7" t="str">
        <f ca="1">CELL("address", INDEX(ppl!B:B, MATCH(B600, ppl!B:B, 0)))</f>
        <v>'[DEBS_Data_Template_(Protected).xlsx]ppl'!$B$4</v>
      </c>
      <c r="E600" s="4" t="str">
        <f>IFERROR(VLOOKUP(D600,PEOPLE!$H$4:$I$1000,2,0),"")</f>
        <v/>
      </c>
      <c r="H600" s="4" t="str">
        <f>IFERROR(VLOOKUP(G600,PEOPLE!$H$4:$I$1000,2,0),"")</f>
        <v/>
      </c>
    </row>
    <row r="601" spans="3:8" x14ac:dyDescent="0.25">
      <c r="C601" s="7" t="str">
        <f ca="1">CELL("address", INDEX(ppl!B:B, MATCH(B601, ppl!B:B, 0)))</f>
        <v>'[DEBS_Data_Template_(Protected).xlsx]ppl'!$B$4</v>
      </c>
      <c r="E601" s="4" t="str">
        <f>IFERROR(VLOOKUP(D601,PEOPLE!$H$4:$I$1000,2,0),"")</f>
        <v/>
      </c>
      <c r="H601" s="4" t="str">
        <f>IFERROR(VLOOKUP(G601,PEOPLE!$H$4:$I$1000,2,0),"")</f>
        <v/>
      </c>
    </row>
    <row r="602" spans="3:8" x14ac:dyDescent="0.25">
      <c r="C602" s="7" t="str">
        <f ca="1">CELL("address", INDEX(ppl!B:B, MATCH(B602, ppl!B:B, 0)))</f>
        <v>'[DEBS_Data_Template_(Protected).xlsx]ppl'!$B$4</v>
      </c>
      <c r="E602" s="4" t="str">
        <f>IFERROR(VLOOKUP(D602,PEOPLE!$H$4:$I$1000,2,0),"")</f>
        <v/>
      </c>
      <c r="H602" s="4" t="str">
        <f>IFERROR(VLOOKUP(G602,PEOPLE!$H$4:$I$1000,2,0),"")</f>
        <v/>
      </c>
    </row>
    <row r="603" spans="3:8" x14ac:dyDescent="0.25">
      <c r="C603" s="7" t="str">
        <f ca="1">CELL("address", INDEX(ppl!B:B, MATCH(B603, ppl!B:B, 0)))</f>
        <v>'[DEBS_Data_Template_(Protected).xlsx]ppl'!$B$4</v>
      </c>
      <c r="E603" s="4" t="str">
        <f>IFERROR(VLOOKUP(D603,PEOPLE!$H$4:$I$1000,2,0),"")</f>
        <v/>
      </c>
      <c r="H603" s="4" t="str">
        <f>IFERROR(VLOOKUP(G603,PEOPLE!$H$4:$I$1000,2,0),"")</f>
        <v/>
      </c>
    </row>
    <row r="604" spans="3:8" x14ac:dyDescent="0.25">
      <c r="C604" s="7" t="str">
        <f ca="1">CELL("address", INDEX(ppl!B:B, MATCH(B604, ppl!B:B, 0)))</f>
        <v>'[DEBS_Data_Template_(Protected).xlsx]ppl'!$B$4</v>
      </c>
      <c r="E604" s="4" t="str">
        <f>IFERROR(VLOOKUP(D604,PEOPLE!$H$4:$I$1000,2,0),"")</f>
        <v/>
      </c>
      <c r="H604" s="4" t="str">
        <f>IFERROR(VLOOKUP(G604,PEOPLE!$H$4:$I$1000,2,0),"")</f>
        <v/>
      </c>
    </row>
    <row r="605" spans="3:8" x14ac:dyDescent="0.25">
      <c r="C605" s="7" t="str">
        <f ca="1">CELL("address", INDEX(ppl!B:B, MATCH(B605, ppl!B:B, 0)))</f>
        <v>'[DEBS_Data_Template_(Protected).xlsx]ppl'!$B$4</v>
      </c>
      <c r="E605" s="4" t="str">
        <f>IFERROR(VLOOKUP(D605,PEOPLE!$H$4:$I$1000,2,0),"")</f>
        <v/>
      </c>
      <c r="H605" s="4" t="str">
        <f>IFERROR(VLOOKUP(G605,PEOPLE!$H$4:$I$1000,2,0),"")</f>
        <v/>
      </c>
    </row>
    <row r="606" spans="3:8" x14ac:dyDescent="0.25">
      <c r="C606" s="7" t="str">
        <f ca="1">CELL("address", INDEX(ppl!B:B, MATCH(B606, ppl!B:B, 0)))</f>
        <v>'[DEBS_Data_Template_(Protected).xlsx]ppl'!$B$4</v>
      </c>
      <c r="E606" s="4" t="str">
        <f>IFERROR(VLOOKUP(D606,PEOPLE!$H$4:$I$1000,2,0),"")</f>
        <v/>
      </c>
      <c r="H606" s="4" t="str">
        <f>IFERROR(VLOOKUP(G606,PEOPLE!$H$4:$I$1000,2,0),"")</f>
        <v/>
      </c>
    </row>
    <row r="607" spans="3:8" x14ac:dyDescent="0.25">
      <c r="C607" s="7" t="str">
        <f ca="1">CELL("address", INDEX(ppl!B:B, MATCH(B607, ppl!B:B, 0)))</f>
        <v>'[DEBS_Data_Template_(Protected).xlsx]ppl'!$B$4</v>
      </c>
      <c r="E607" s="4" t="str">
        <f>IFERROR(VLOOKUP(D607,PEOPLE!$H$4:$I$1000,2,0),"")</f>
        <v/>
      </c>
      <c r="H607" s="4" t="str">
        <f>IFERROR(VLOOKUP(G607,PEOPLE!$H$4:$I$1000,2,0),"")</f>
        <v/>
      </c>
    </row>
    <row r="608" spans="3:8" x14ac:dyDescent="0.25">
      <c r="C608" s="7" t="str">
        <f ca="1">CELL("address", INDEX(ppl!B:B, MATCH(B608, ppl!B:B, 0)))</f>
        <v>'[DEBS_Data_Template_(Protected).xlsx]ppl'!$B$4</v>
      </c>
      <c r="E608" s="4" t="str">
        <f>IFERROR(VLOOKUP(D608,PEOPLE!$H$4:$I$1000,2,0),"")</f>
        <v/>
      </c>
      <c r="H608" s="4" t="str">
        <f>IFERROR(VLOOKUP(G608,PEOPLE!$H$4:$I$1000,2,0),"")</f>
        <v/>
      </c>
    </row>
    <row r="609" spans="3:8" x14ac:dyDescent="0.25">
      <c r="C609" s="7" t="str">
        <f ca="1">CELL("address", INDEX(ppl!B:B, MATCH(B609, ppl!B:B, 0)))</f>
        <v>'[DEBS_Data_Template_(Protected).xlsx]ppl'!$B$4</v>
      </c>
      <c r="E609" s="4" t="str">
        <f>IFERROR(VLOOKUP(D609,PEOPLE!$H$4:$I$1000,2,0),"")</f>
        <v/>
      </c>
      <c r="H609" s="4" t="str">
        <f>IFERROR(VLOOKUP(G609,PEOPLE!$H$4:$I$1000,2,0),"")</f>
        <v/>
      </c>
    </row>
    <row r="610" spans="3:8" x14ac:dyDescent="0.25">
      <c r="C610" s="7" t="str">
        <f ca="1">CELL("address", INDEX(ppl!B:B, MATCH(B610, ppl!B:B, 0)))</f>
        <v>'[DEBS_Data_Template_(Protected).xlsx]ppl'!$B$4</v>
      </c>
      <c r="E610" s="4" t="str">
        <f>IFERROR(VLOOKUP(D610,PEOPLE!$H$4:$I$1000,2,0),"")</f>
        <v/>
      </c>
      <c r="H610" s="4" t="str">
        <f>IFERROR(VLOOKUP(G610,PEOPLE!$H$4:$I$1000,2,0),"")</f>
        <v/>
      </c>
    </row>
    <row r="611" spans="3:8" x14ac:dyDescent="0.25">
      <c r="C611" s="7" t="str">
        <f ca="1">CELL("address", INDEX(ppl!B:B, MATCH(B611, ppl!B:B, 0)))</f>
        <v>'[DEBS_Data_Template_(Protected).xlsx]ppl'!$B$4</v>
      </c>
      <c r="E611" s="4" t="str">
        <f>IFERROR(VLOOKUP(D611,PEOPLE!$H$4:$I$1000,2,0),"")</f>
        <v/>
      </c>
      <c r="H611" s="4" t="str">
        <f>IFERROR(VLOOKUP(G611,PEOPLE!$H$4:$I$1000,2,0),"")</f>
        <v/>
      </c>
    </row>
    <row r="612" spans="3:8" x14ac:dyDescent="0.25">
      <c r="C612" s="7" t="str">
        <f ca="1">CELL("address", INDEX(ppl!B:B, MATCH(B612, ppl!B:B, 0)))</f>
        <v>'[DEBS_Data_Template_(Protected).xlsx]ppl'!$B$4</v>
      </c>
      <c r="E612" s="4" t="str">
        <f>IFERROR(VLOOKUP(D612,PEOPLE!$H$4:$I$1000,2,0),"")</f>
        <v/>
      </c>
      <c r="H612" s="4" t="str">
        <f>IFERROR(VLOOKUP(G612,PEOPLE!$H$4:$I$1000,2,0),"")</f>
        <v/>
      </c>
    </row>
    <row r="613" spans="3:8" x14ac:dyDescent="0.25">
      <c r="C613" s="7" t="str">
        <f ca="1">CELL("address", INDEX(ppl!B:B, MATCH(B613, ppl!B:B, 0)))</f>
        <v>'[DEBS_Data_Template_(Protected).xlsx]ppl'!$B$4</v>
      </c>
      <c r="E613" s="4" t="str">
        <f>IFERROR(VLOOKUP(D613,PEOPLE!$H$4:$I$1000,2,0),"")</f>
        <v/>
      </c>
      <c r="H613" s="4" t="str">
        <f>IFERROR(VLOOKUP(G613,PEOPLE!$H$4:$I$1000,2,0),"")</f>
        <v/>
      </c>
    </row>
    <row r="614" spans="3:8" x14ac:dyDescent="0.25">
      <c r="C614" s="7" t="str">
        <f ca="1">CELL("address", INDEX(ppl!B:B, MATCH(B614, ppl!B:B, 0)))</f>
        <v>'[DEBS_Data_Template_(Protected).xlsx]ppl'!$B$4</v>
      </c>
      <c r="E614" s="4" t="str">
        <f>IFERROR(VLOOKUP(D614,PEOPLE!$H$4:$I$1000,2,0),"")</f>
        <v/>
      </c>
      <c r="H614" s="4" t="str">
        <f>IFERROR(VLOOKUP(G614,PEOPLE!$H$4:$I$1000,2,0),"")</f>
        <v/>
      </c>
    </row>
    <row r="615" spans="3:8" x14ac:dyDescent="0.25">
      <c r="C615" s="7" t="str">
        <f ca="1">CELL("address", INDEX(ppl!B:B, MATCH(B615, ppl!B:B, 0)))</f>
        <v>'[DEBS_Data_Template_(Protected).xlsx]ppl'!$B$4</v>
      </c>
      <c r="E615" s="4" t="str">
        <f>IFERROR(VLOOKUP(D615,PEOPLE!$H$4:$I$1000,2,0),"")</f>
        <v/>
      </c>
      <c r="H615" s="4" t="str">
        <f>IFERROR(VLOOKUP(G615,PEOPLE!$H$4:$I$1000,2,0),"")</f>
        <v/>
      </c>
    </row>
    <row r="616" spans="3:8" x14ac:dyDescent="0.25">
      <c r="C616" s="7" t="str">
        <f ca="1">CELL("address", INDEX(ppl!B:B, MATCH(B616, ppl!B:B, 0)))</f>
        <v>'[DEBS_Data_Template_(Protected).xlsx]ppl'!$B$4</v>
      </c>
      <c r="E616" s="4" t="str">
        <f>IFERROR(VLOOKUP(D616,PEOPLE!$H$4:$I$1000,2,0),"")</f>
        <v/>
      </c>
      <c r="H616" s="4" t="str">
        <f>IFERROR(VLOOKUP(G616,PEOPLE!$H$4:$I$1000,2,0),"")</f>
        <v/>
      </c>
    </row>
    <row r="617" spans="3:8" x14ac:dyDescent="0.25">
      <c r="C617" s="7" t="str">
        <f ca="1">CELL("address", INDEX(ppl!B:B, MATCH(B617, ppl!B:B, 0)))</f>
        <v>'[DEBS_Data_Template_(Protected).xlsx]ppl'!$B$4</v>
      </c>
      <c r="E617" s="4" t="str">
        <f>IFERROR(VLOOKUP(D617,PEOPLE!$H$4:$I$1000,2,0),"")</f>
        <v/>
      </c>
      <c r="H617" s="4" t="str">
        <f>IFERROR(VLOOKUP(G617,PEOPLE!$H$4:$I$1000,2,0),"")</f>
        <v/>
      </c>
    </row>
    <row r="618" spans="3:8" x14ac:dyDescent="0.25">
      <c r="C618" s="7" t="str">
        <f ca="1">CELL("address", INDEX(ppl!B:B, MATCH(B618, ppl!B:B, 0)))</f>
        <v>'[DEBS_Data_Template_(Protected).xlsx]ppl'!$B$4</v>
      </c>
      <c r="E618" s="4" t="str">
        <f>IFERROR(VLOOKUP(D618,PEOPLE!$H$4:$I$1000,2,0),"")</f>
        <v/>
      </c>
      <c r="H618" s="4" t="str">
        <f>IFERROR(VLOOKUP(G618,PEOPLE!$H$4:$I$1000,2,0),"")</f>
        <v/>
      </c>
    </row>
    <row r="619" spans="3:8" x14ac:dyDescent="0.25">
      <c r="C619" s="7" t="str">
        <f ca="1">CELL("address", INDEX(ppl!B:B, MATCH(B619, ppl!B:B, 0)))</f>
        <v>'[DEBS_Data_Template_(Protected).xlsx]ppl'!$B$4</v>
      </c>
      <c r="E619" s="4" t="str">
        <f>IFERROR(VLOOKUP(D619,PEOPLE!$H$4:$I$1000,2,0),"")</f>
        <v/>
      </c>
      <c r="H619" s="4" t="str">
        <f>IFERROR(VLOOKUP(G619,PEOPLE!$H$4:$I$1000,2,0),"")</f>
        <v/>
      </c>
    </row>
    <row r="620" spans="3:8" x14ac:dyDescent="0.25">
      <c r="C620" s="7" t="str">
        <f ca="1">CELL("address", INDEX(ppl!B:B, MATCH(B620, ppl!B:B, 0)))</f>
        <v>'[DEBS_Data_Template_(Protected).xlsx]ppl'!$B$4</v>
      </c>
      <c r="E620" s="4" t="str">
        <f>IFERROR(VLOOKUP(D620,PEOPLE!$H$4:$I$1000,2,0),"")</f>
        <v/>
      </c>
      <c r="H620" s="4" t="str">
        <f>IFERROR(VLOOKUP(G620,PEOPLE!$H$4:$I$1000,2,0),"")</f>
        <v/>
      </c>
    </row>
    <row r="621" spans="3:8" x14ac:dyDescent="0.25">
      <c r="C621" s="7" t="str">
        <f ca="1">CELL("address", INDEX(ppl!B:B, MATCH(B621, ppl!B:B, 0)))</f>
        <v>'[DEBS_Data_Template_(Protected).xlsx]ppl'!$B$4</v>
      </c>
      <c r="E621" s="4" t="str">
        <f>IFERROR(VLOOKUP(D621,PEOPLE!$H$4:$I$1000,2,0),"")</f>
        <v/>
      </c>
      <c r="H621" s="4" t="str">
        <f>IFERROR(VLOOKUP(G621,PEOPLE!$H$4:$I$1000,2,0),"")</f>
        <v/>
      </c>
    </row>
    <row r="622" spans="3:8" x14ac:dyDescent="0.25">
      <c r="C622" s="7" t="str">
        <f ca="1">CELL("address", INDEX(ppl!B:B, MATCH(B622, ppl!B:B, 0)))</f>
        <v>'[DEBS_Data_Template_(Protected).xlsx]ppl'!$B$4</v>
      </c>
      <c r="E622" s="4" t="str">
        <f>IFERROR(VLOOKUP(D622,PEOPLE!$H$4:$I$1000,2,0),"")</f>
        <v/>
      </c>
      <c r="H622" s="4" t="str">
        <f>IFERROR(VLOOKUP(G622,PEOPLE!$H$4:$I$1000,2,0),"")</f>
        <v/>
      </c>
    </row>
    <row r="623" spans="3:8" x14ac:dyDescent="0.25">
      <c r="C623" s="7" t="str">
        <f ca="1">CELL("address", INDEX(ppl!B:B, MATCH(B623, ppl!B:B, 0)))</f>
        <v>'[DEBS_Data_Template_(Protected).xlsx]ppl'!$B$4</v>
      </c>
      <c r="E623" s="4" t="str">
        <f>IFERROR(VLOOKUP(D623,PEOPLE!$H$4:$I$1000,2,0),"")</f>
        <v/>
      </c>
      <c r="H623" s="4" t="str">
        <f>IFERROR(VLOOKUP(G623,PEOPLE!$H$4:$I$1000,2,0),"")</f>
        <v/>
      </c>
    </row>
    <row r="624" spans="3:8" x14ac:dyDescent="0.25">
      <c r="C624" s="7" t="str">
        <f ca="1">CELL("address", INDEX(ppl!B:B, MATCH(B624, ppl!B:B, 0)))</f>
        <v>'[DEBS_Data_Template_(Protected).xlsx]ppl'!$B$4</v>
      </c>
      <c r="E624" s="4" t="str">
        <f>IFERROR(VLOOKUP(D624,PEOPLE!$H$4:$I$1000,2,0),"")</f>
        <v/>
      </c>
      <c r="H624" s="4" t="str">
        <f>IFERROR(VLOOKUP(G624,PEOPLE!$H$4:$I$1000,2,0),"")</f>
        <v/>
      </c>
    </row>
    <row r="625" spans="3:8" x14ac:dyDescent="0.25">
      <c r="C625" s="7" t="str">
        <f ca="1">CELL("address", INDEX(ppl!B:B, MATCH(B625, ppl!B:B, 0)))</f>
        <v>'[DEBS_Data_Template_(Protected).xlsx]ppl'!$B$4</v>
      </c>
      <c r="E625" s="4" t="str">
        <f>IFERROR(VLOOKUP(D625,PEOPLE!$H$4:$I$1000,2,0),"")</f>
        <v/>
      </c>
      <c r="H625" s="4" t="str">
        <f>IFERROR(VLOOKUP(G625,PEOPLE!$H$4:$I$1000,2,0),"")</f>
        <v/>
      </c>
    </row>
    <row r="626" spans="3:8" x14ac:dyDescent="0.25">
      <c r="C626" s="7" t="str">
        <f ca="1">CELL("address", INDEX(ppl!B:B, MATCH(B626, ppl!B:B, 0)))</f>
        <v>'[DEBS_Data_Template_(Protected).xlsx]ppl'!$B$4</v>
      </c>
      <c r="E626" s="4" t="str">
        <f>IFERROR(VLOOKUP(D626,PEOPLE!$H$4:$I$1000,2,0),"")</f>
        <v/>
      </c>
      <c r="H626" s="4" t="str">
        <f>IFERROR(VLOOKUP(G626,PEOPLE!$H$4:$I$1000,2,0),"")</f>
        <v/>
      </c>
    </row>
    <row r="627" spans="3:8" x14ac:dyDescent="0.25">
      <c r="C627" s="7" t="str">
        <f ca="1">CELL("address", INDEX(ppl!B:B, MATCH(B627, ppl!B:B, 0)))</f>
        <v>'[DEBS_Data_Template_(Protected).xlsx]ppl'!$B$4</v>
      </c>
      <c r="E627" s="4" t="str">
        <f>IFERROR(VLOOKUP(D627,PEOPLE!$H$4:$I$1000,2,0),"")</f>
        <v/>
      </c>
      <c r="H627" s="4" t="str">
        <f>IFERROR(VLOOKUP(G627,PEOPLE!$H$4:$I$1000,2,0),"")</f>
        <v/>
      </c>
    </row>
    <row r="628" spans="3:8" x14ac:dyDescent="0.25">
      <c r="C628" s="7" t="str">
        <f ca="1">CELL("address", INDEX(ppl!B:B, MATCH(B628, ppl!B:B, 0)))</f>
        <v>'[DEBS_Data_Template_(Protected).xlsx]ppl'!$B$4</v>
      </c>
      <c r="E628" s="4" t="str">
        <f>IFERROR(VLOOKUP(D628,PEOPLE!$H$4:$I$1000,2,0),"")</f>
        <v/>
      </c>
      <c r="H628" s="4" t="str">
        <f>IFERROR(VLOOKUP(G628,PEOPLE!$H$4:$I$1000,2,0),"")</f>
        <v/>
      </c>
    </row>
    <row r="629" spans="3:8" x14ac:dyDescent="0.25">
      <c r="C629" s="7" t="str">
        <f ca="1">CELL("address", INDEX(ppl!B:B, MATCH(B629, ppl!B:B, 0)))</f>
        <v>'[DEBS_Data_Template_(Protected).xlsx]ppl'!$B$4</v>
      </c>
      <c r="E629" s="4" t="str">
        <f>IFERROR(VLOOKUP(D629,PEOPLE!$H$4:$I$1000,2,0),"")</f>
        <v/>
      </c>
      <c r="H629" s="4" t="str">
        <f>IFERROR(VLOOKUP(G629,PEOPLE!$H$4:$I$1000,2,0),"")</f>
        <v/>
      </c>
    </row>
    <row r="630" spans="3:8" x14ac:dyDescent="0.25">
      <c r="C630" s="7" t="str">
        <f ca="1">CELL("address", INDEX(ppl!B:B, MATCH(B630, ppl!B:B, 0)))</f>
        <v>'[DEBS_Data_Template_(Protected).xlsx]ppl'!$B$4</v>
      </c>
      <c r="E630" s="4" t="str">
        <f>IFERROR(VLOOKUP(D630,PEOPLE!$H$4:$I$1000,2,0),"")</f>
        <v/>
      </c>
      <c r="H630" s="4" t="str">
        <f>IFERROR(VLOOKUP(G630,PEOPLE!$H$4:$I$1000,2,0),"")</f>
        <v/>
      </c>
    </row>
    <row r="631" spans="3:8" x14ac:dyDescent="0.25">
      <c r="C631" s="7" t="str">
        <f ca="1">CELL("address", INDEX(ppl!B:B, MATCH(B631, ppl!B:B, 0)))</f>
        <v>'[DEBS_Data_Template_(Protected).xlsx]ppl'!$B$4</v>
      </c>
      <c r="E631" s="4" t="str">
        <f>IFERROR(VLOOKUP(D631,PEOPLE!$H$4:$I$1000,2,0),"")</f>
        <v/>
      </c>
      <c r="H631" s="4" t="str">
        <f>IFERROR(VLOOKUP(G631,PEOPLE!$H$4:$I$1000,2,0),"")</f>
        <v/>
      </c>
    </row>
    <row r="632" spans="3:8" x14ac:dyDescent="0.25">
      <c r="C632" s="7" t="str">
        <f ca="1">CELL("address", INDEX(ppl!B:B, MATCH(B632, ppl!B:B, 0)))</f>
        <v>'[DEBS_Data_Template_(Protected).xlsx]ppl'!$B$4</v>
      </c>
      <c r="E632" s="4" t="str">
        <f>IFERROR(VLOOKUP(D632,PEOPLE!$H$4:$I$1000,2,0),"")</f>
        <v/>
      </c>
      <c r="H632" s="4" t="str">
        <f>IFERROR(VLOOKUP(G632,PEOPLE!$H$4:$I$1000,2,0),"")</f>
        <v/>
      </c>
    </row>
    <row r="633" spans="3:8" x14ac:dyDescent="0.25">
      <c r="C633" s="7" t="str">
        <f ca="1">CELL("address", INDEX(ppl!B:B, MATCH(B633, ppl!B:B, 0)))</f>
        <v>'[DEBS_Data_Template_(Protected).xlsx]ppl'!$B$4</v>
      </c>
      <c r="E633" s="4" t="str">
        <f>IFERROR(VLOOKUP(D633,PEOPLE!$H$4:$I$1000,2,0),"")</f>
        <v/>
      </c>
      <c r="H633" s="4" t="str">
        <f>IFERROR(VLOOKUP(G633,PEOPLE!$H$4:$I$1000,2,0),"")</f>
        <v/>
      </c>
    </row>
    <row r="634" spans="3:8" x14ac:dyDescent="0.25">
      <c r="C634" s="7" t="str">
        <f ca="1">CELL("address", INDEX(ppl!B:B, MATCH(B634, ppl!B:B, 0)))</f>
        <v>'[DEBS_Data_Template_(Protected).xlsx]ppl'!$B$4</v>
      </c>
      <c r="E634" s="4" t="str">
        <f>IFERROR(VLOOKUP(D634,PEOPLE!$H$4:$I$1000,2,0),"")</f>
        <v/>
      </c>
      <c r="H634" s="4" t="str">
        <f>IFERROR(VLOOKUP(G634,PEOPLE!$H$4:$I$1000,2,0),"")</f>
        <v/>
      </c>
    </row>
    <row r="635" spans="3:8" x14ac:dyDescent="0.25">
      <c r="C635" s="7" t="str">
        <f ca="1">CELL("address", INDEX(ppl!B:B, MATCH(B635, ppl!B:B, 0)))</f>
        <v>'[DEBS_Data_Template_(Protected).xlsx]ppl'!$B$4</v>
      </c>
      <c r="E635" s="4" t="str">
        <f>IFERROR(VLOOKUP(D635,PEOPLE!$H$4:$I$1000,2,0),"")</f>
        <v/>
      </c>
      <c r="H635" s="4" t="str">
        <f>IFERROR(VLOOKUP(G635,PEOPLE!$H$4:$I$1000,2,0),"")</f>
        <v/>
      </c>
    </row>
    <row r="636" spans="3:8" x14ac:dyDescent="0.25">
      <c r="C636" s="7" t="str">
        <f ca="1">CELL("address", INDEX(ppl!B:B, MATCH(B636, ppl!B:B, 0)))</f>
        <v>'[DEBS_Data_Template_(Protected).xlsx]ppl'!$B$4</v>
      </c>
      <c r="E636" s="4" t="str">
        <f>IFERROR(VLOOKUP(D636,PEOPLE!$H$4:$I$1000,2,0),"")</f>
        <v/>
      </c>
      <c r="H636" s="4" t="str">
        <f>IFERROR(VLOOKUP(G636,PEOPLE!$H$4:$I$1000,2,0),"")</f>
        <v/>
      </c>
    </row>
    <row r="637" spans="3:8" x14ac:dyDescent="0.25">
      <c r="C637" s="7" t="str">
        <f ca="1">CELL("address", INDEX(ppl!B:B, MATCH(B637, ppl!B:B, 0)))</f>
        <v>'[DEBS_Data_Template_(Protected).xlsx]ppl'!$B$4</v>
      </c>
      <c r="E637" s="4" t="str">
        <f>IFERROR(VLOOKUP(D637,PEOPLE!$H$4:$I$1000,2,0),"")</f>
        <v/>
      </c>
      <c r="H637" s="4" t="str">
        <f>IFERROR(VLOOKUP(G637,PEOPLE!$H$4:$I$1000,2,0),"")</f>
        <v/>
      </c>
    </row>
    <row r="638" spans="3:8" x14ac:dyDescent="0.25">
      <c r="C638" s="7" t="str">
        <f ca="1">CELL("address", INDEX(ppl!B:B, MATCH(B638, ppl!B:B, 0)))</f>
        <v>'[DEBS_Data_Template_(Protected).xlsx]ppl'!$B$4</v>
      </c>
      <c r="E638" s="4" t="str">
        <f>IFERROR(VLOOKUP(D638,PEOPLE!$H$4:$I$1000,2,0),"")</f>
        <v/>
      </c>
      <c r="H638" s="4" t="str">
        <f>IFERROR(VLOOKUP(G638,PEOPLE!$H$4:$I$1000,2,0),"")</f>
        <v/>
      </c>
    </row>
    <row r="639" spans="3:8" x14ac:dyDescent="0.25">
      <c r="C639" s="7" t="str">
        <f ca="1">CELL("address", INDEX(ppl!B:B, MATCH(B639, ppl!B:B, 0)))</f>
        <v>'[DEBS_Data_Template_(Protected).xlsx]ppl'!$B$4</v>
      </c>
      <c r="E639" s="4" t="str">
        <f>IFERROR(VLOOKUP(D639,PEOPLE!$H$4:$I$1000,2,0),"")</f>
        <v/>
      </c>
      <c r="H639" s="4" t="str">
        <f>IFERROR(VLOOKUP(G639,PEOPLE!$H$4:$I$1000,2,0),"")</f>
        <v/>
      </c>
    </row>
    <row r="640" spans="3:8" x14ac:dyDescent="0.25">
      <c r="C640" s="7" t="str">
        <f ca="1">CELL("address", INDEX(ppl!B:B, MATCH(B640, ppl!B:B, 0)))</f>
        <v>'[DEBS_Data_Template_(Protected).xlsx]ppl'!$B$4</v>
      </c>
      <c r="E640" s="4" t="str">
        <f>IFERROR(VLOOKUP(D640,PEOPLE!$H$4:$I$1000,2,0),"")</f>
        <v/>
      </c>
      <c r="H640" s="4" t="str">
        <f>IFERROR(VLOOKUP(G640,PEOPLE!$H$4:$I$1000,2,0),"")</f>
        <v/>
      </c>
    </row>
    <row r="641" spans="3:8" x14ac:dyDescent="0.25">
      <c r="C641" s="7" t="str">
        <f ca="1">CELL("address", INDEX(ppl!B:B, MATCH(B641, ppl!B:B, 0)))</f>
        <v>'[DEBS_Data_Template_(Protected).xlsx]ppl'!$B$4</v>
      </c>
      <c r="E641" s="4" t="str">
        <f>IFERROR(VLOOKUP(D641,PEOPLE!$H$4:$I$1000,2,0),"")</f>
        <v/>
      </c>
      <c r="H641" s="4" t="str">
        <f>IFERROR(VLOOKUP(G641,PEOPLE!$H$4:$I$1000,2,0),"")</f>
        <v/>
      </c>
    </row>
    <row r="642" spans="3:8" x14ac:dyDescent="0.25">
      <c r="C642" s="7" t="str">
        <f ca="1">CELL("address", INDEX(ppl!B:B, MATCH(B642, ppl!B:B, 0)))</f>
        <v>'[DEBS_Data_Template_(Protected).xlsx]ppl'!$B$4</v>
      </c>
      <c r="E642" s="4" t="str">
        <f>IFERROR(VLOOKUP(D642,PEOPLE!$H$4:$I$1000,2,0),"")</f>
        <v/>
      </c>
      <c r="H642" s="4" t="str">
        <f>IFERROR(VLOOKUP(G642,PEOPLE!$H$4:$I$1000,2,0),"")</f>
        <v/>
      </c>
    </row>
    <row r="643" spans="3:8" x14ac:dyDescent="0.25">
      <c r="C643" s="7" t="str">
        <f ca="1">CELL("address", INDEX(ppl!B:B, MATCH(B643, ppl!B:B, 0)))</f>
        <v>'[DEBS_Data_Template_(Protected).xlsx]ppl'!$B$4</v>
      </c>
      <c r="E643" s="4" t="str">
        <f>IFERROR(VLOOKUP(D643,PEOPLE!$H$4:$I$1000,2,0),"")</f>
        <v/>
      </c>
      <c r="H643" s="4" t="str">
        <f>IFERROR(VLOOKUP(G643,PEOPLE!$H$4:$I$1000,2,0),"")</f>
        <v/>
      </c>
    </row>
    <row r="644" spans="3:8" x14ac:dyDescent="0.25">
      <c r="C644" s="7" t="str">
        <f ca="1">CELL("address", INDEX(ppl!B:B, MATCH(B644, ppl!B:B, 0)))</f>
        <v>'[DEBS_Data_Template_(Protected).xlsx]ppl'!$B$4</v>
      </c>
      <c r="E644" s="4" t="str">
        <f>IFERROR(VLOOKUP(D644,PEOPLE!$H$4:$I$1000,2,0),"")</f>
        <v/>
      </c>
      <c r="H644" s="4" t="str">
        <f>IFERROR(VLOOKUP(G644,PEOPLE!$H$4:$I$1000,2,0),"")</f>
        <v/>
      </c>
    </row>
    <row r="645" spans="3:8" x14ac:dyDescent="0.25">
      <c r="C645" s="7" t="str">
        <f ca="1">CELL("address", INDEX(ppl!B:B, MATCH(B645, ppl!B:B, 0)))</f>
        <v>'[DEBS_Data_Template_(Protected).xlsx]ppl'!$B$4</v>
      </c>
      <c r="E645" s="4" t="str">
        <f>IFERROR(VLOOKUP(D645,PEOPLE!$H$4:$I$1000,2,0),"")</f>
        <v/>
      </c>
      <c r="H645" s="4" t="str">
        <f>IFERROR(VLOOKUP(G645,PEOPLE!$H$4:$I$1000,2,0),"")</f>
        <v/>
      </c>
    </row>
    <row r="646" spans="3:8" x14ac:dyDescent="0.25">
      <c r="C646" s="7" t="str">
        <f ca="1">CELL("address", INDEX(ppl!B:B, MATCH(B646, ppl!B:B, 0)))</f>
        <v>'[DEBS_Data_Template_(Protected).xlsx]ppl'!$B$4</v>
      </c>
      <c r="E646" s="4" t="str">
        <f>IFERROR(VLOOKUP(D646,PEOPLE!$H$4:$I$1000,2,0),"")</f>
        <v/>
      </c>
      <c r="H646" s="4" t="str">
        <f>IFERROR(VLOOKUP(G646,PEOPLE!$H$4:$I$1000,2,0),"")</f>
        <v/>
      </c>
    </row>
    <row r="647" spans="3:8" x14ac:dyDescent="0.25">
      <c r="C647" s="7" t="str">
        <f ca="1">CELL("address", INDEX(ppl!B:B, MATCH(B647, ppl!B:B, 0)))</f>
        <v>'[DEBS_Data_Template_(Protected).xlsx]ppl'!$B$4</v>
      </c>
      <c r="E647" s="4" t="str">
        <f>IFERROR(VLOOKUP(D647,PEOPLE!$H$4:$I$1000,2,0),"")</f>
        <v/>
      </c>
      <c r="H647" s="4" t="str">
        <f>IFERROR(VLOOKUP(G647,PEOPLE!$H$4:$I$1000,2,0),"")</f>
        <v/>
      </c>
    </row>
    <row r="648" spans="3:8" x14ac:dyDescent="0.25">
      <c r="C648" s="7" t="str">
        <f ca="1">CELL("address", INDEX(ppl!B:B, MATCH(B648, ppl!B:B, 0)))</f>
        <v>'[DEBS_Data_Template_(Protected).xlsx]ppl'!$B$4</v>
      </c>
      <c r="E648" s="4" t="str">
        <f>IFERROR(VLOOKUP(D648,PEOPLE!$H$4:$I$1000,2,0),"")</f>
        <v/>
      </c>
      <c r="H648" s="4" t="str">
        <f>IFERROR(VLOOKUP(G648,PEOPLE!$H$4:$I$1000,2,0),"")</f>
        <v/>
      </c>
    </row>
    <row r="649" spans="3:8" x14ac:dyDescent="0.25">
      <c r="C649" s="7" t="str">
        <f ca="1">CELL("address", INDEX(ppl!B:B, MATCH(B649, ppl!B:B, 0)))</f>
        <v>'[DEBS_Data_Template_(Protected).xlsx]ppl'!$B$4</v>
      </c>
      <c r="E649" s="4" t="str">
        <f>IFERROR(VLOOKUP(D649,PEOPLE!$H$4:$I$1000,2,0),"")</f>
        <v/>
      </c>
      <c r="H649" s="4" t="str">
        <f>IFERROR(VLOOKUP(G649,PEOPLE!$H$4:$I$1000,2,0),"")</f>
        <v/>
      </c>
    </row>
    <row r="650" spans="3:8" x14ac:dyDescent="0.25">
      <c r="C650" s="7" t="str">
        <f ca="1">CELL("address", INDEX(ppl!B:B, MATCH(B650, ppl!B:B, 0)))</f>
        <v>'[DEBS_Data_Template_(Protected).xlsx]ppl'!$B$4</v>
      </c>
      <c r="E650" s="4" t="str">
        <f>IFERROR(VLOOKUP(D650,PEOPLE!$H$4:$I$1000,2,0),"")</f>
        <v/>
      </c>
      <c r="H650" s="4" t="str">
        <f>IFERROR(VLOOKUP(G650,PEOPLE!$H$4:$I$1000,2,0),"")</f>
        <v/>
      </c>
    </row>
    <row r="651" spans="3:8" x14ac:dyDescent="0.25">
      <c r="C651" s="7" t="str">
        <f ca="1">CELL("address", INDEX(ppl!B:B, MATCH(B651, ppl!B:B, 0)))</f>
        <v>'[DEBS_Data_Template_(Protected).xlsx]ppl'!$B$4</v>
      </c>
      <c r="E651" s="4" t="str">
        <f>IFERROR(VLOOKUP(D651,PEOPLE!$H$4:$I$1000,2,0),"")</f>
        <v/>
      </c>
      <c r="H651" s="4" t="str">
        <f>IFERROR(VLOOKUP(G651,PEOPLE!$H$4:$I$1000,2,0),"")</f>
        <v/>
      </c>
    </row>
    <row r="652" spans="3:8" x14ac:dyDescent="0.25">
      <c r="C652" s="7" t="str">
        <f ca="1">CELL("address", INDEX(ppl!B:B, MATCH(B652, ppl!B:B, 0)))</f>
        <v>'[DEBS_Data_Template_(Protected).xlsx]ppl'!$B$4</v>
      </c>
      <c r="E652" s="4" t="str">
        <f>IFERROR(VLOOKUP(D652,PEOPLE!$H$4:$I$1000,2,0),"")</f>
        <v/>
      </c>
      <c r="H652" s="4" t="str">
        <f>IFERROR(VLOOKUP(G652,PEOPLE!$H$4:$I$1000,2,0),"")</f>
        <v/>
      </c>
    </row>
    <row r="653" spans="3:8" x14ac:dyDescent="0.25">
      <c r="C653" s="7" t="str">
        <f ca="1">CELL("address", INDEX(ppl!B:B, MATCH(B653, ppl!B:B, 0)))</f>
        <v>'[DEBS_Data_Template_(Protected).xlsx]ppl'!$B$4</v>
      </c>
      <c r="E653" s="4" t="str">
        <f>IFERROR(VLOOKUP(D653,PEOPLE!$H$4:$I$1000,2,0),"")</f>
        <v/>
      </c>
      <c r="H653" s="4" t="str">
        <f>IFERROR(VLOOKUP(G653,PEOPLE!$H$4:$I$1000,2,0),"")</f>
        <v/>
      </c>
    </row>
    <row r="654" spans="3:8" x14ac:dyDescent="0.25">
      <c r="C654" s="7" t="str">
        <f ca="1">CELL("address", INDEX(ppl!B:B, MATCH(B654, ppl!B:B, 0)))</f>
        <v>'[DEBS_Data_Template_(Protected).xlsx]ppl'!$B$4</v>
      </c>
      <c r="E654" s="4" t="str">
        <f>IFERROR(VLOOKUP(D654,PEOPLE!$H$4:$I$1000,2,0),"")</f>
        <v/>
      </c>
      <c r="H654" s="4" t="str">
        <f>IFERROR(VLOOKUP(G654,PEOPLE!$H$4:$I$1000,2,0),"")</f>
        <v/>
      </c>
    </row>
    <row r="655" spans="3:8" x14ac:dyDescent="0.25">
      <c r="C655" s="7" t="str">
        <f ca="1">CELL("address", INDEX(ppl!B:B, MATCH(B655, ppl!B:B, 0)))</f>
        <v>'[DEBS_Data_Template_(Protected).xlsx]ppl'!$B$4</v>
      </c>
      <c r="E655" s="4" t="str">
        <f>IFERROR(VLOOKUP(D655,PEOPLE!$H$4:$I$1000,2,0),"")</f>
        <v/>
      </c>
      <c r="H655" s="4" t="str">
        <f>IFERROR(VLOOKUP(G655,PEOPLE!$H$4:$I$1000,2,0),"")</f>
        <v/>
      </c>
    </row>
    <row r="656" spans="3:8" x14ac:dyDescent="0.25">
      <c r="C656" s="7" t="str">
        <f ca="1">CELL("address", INDEX(ppl!B:B, MATCH(B656, ppl!B:B, 0)))</f>
        <v>'[DEBS_Data_Template_(Protected).xlsx]ppl'!$B$4</v>
      </c>
      <c r="E656" s="4" t="str">
        <f>IFERROR(VLOOKUP(D656,PEOPLE!$H$4:$I$1000,2,0),"")</f>
        <v/>
      </c>
      <c r="H656" s="4" t="str">
        <f>IFERROR(VLOOKUP(G656,PEOPLE!$H$4:$I$1000,2,0),"")</f>
        <v/>
      </c>
    </row>
    <row r="657" spans="3:8" x14ac:dyDescent="0.25">
      <c r="C657" s="7" t="str">
        <f ca="1">CELL("address", INDEX(ppl!B:B, MATCH(B657, ppl!B:B, 0)))</f>
        <v>'[DEBS_Data_Template_(Protected).xlsx]ppl'!$B$4</v>
      </c>
      <c r="E657" s="4" t="str">
        <f>IFERROR(VLOOKUP(D657,PEOPLE!$H$4:$I$1000,2,0),"")</f>
        <v/>
      </c>
      <c r="H657" s="4" t="str">
        <f>IFERROR(VLOOKUP(G657,PEOPLE!$H$4:$I$1000,2,0),"")</f>
        <v/>
      </c>
    </row>
    <row r="658" spans="3:8" x14ac:dyDescent="0.25">
      <c r="C658" s="7" t="str">
        <f ca="1">CELL("address", INDEX(ppl!B:B, MATCH(B658, ppl!B:B, 0)))</f>
        <v>'[DEBS_Data_Template_(Protected).xlsx]ppl'!$B$4</v>
      </c>
      <c r="E658" s="4" t="str">
        <f>IFERROR(VLOOKUP(D658,PEOPLE!$H$4:$I$1000,2,0),"")</f>
        <v/>
      </c>
      <c r="H658" s="4" t="str">
        <f>IFERROR(VLOOKUP(G658,PEOPLE!$H$4:$I$1000,2,0),"")</f>
        <v/>
      </c>
    </row>
    <row r="659" spans="3:8" x14ac:dyDescent="0.25">
      <c r="C659" s="7" t="str">
        <f ca="1">CELL("address", INDEX(ppl!B:B, MATCH(B659, ppl!B:B, 0)))</f>
        <v>'[DEBS_Data_Template_(Protected).xlsx]ppl'!$B$4</v>
      </c>
      <c r="E659" s="4" t="str">
        <f>IFERROR(VLOOKUP(D659,PEOPLE!$H$4:$I$1000,2,0),"")</f>
        <v/>
      </c>
      <c r="H659" s="4" t="str">
        <f>IFERROR(VLOOKUP(G659,PEOPLE!$H$4:$I$1000,2,0),"")</f>
        <v/>
      </c>
    </row>
    <row r="660" spans="3:8" x14ac:dyDescent="0.25">
      <c r="C660" s="7" t="str">
        <f ca="1">CELL("address", INDEX(ppl!B:B, MATCH(B660, ppl!B:B, 0)))</f>
        <v>'[DEBS_Data_Template_(Protected).xlsx]ppl'!$B$4</v>
      </c>
      <c r="E660" s="4" t="str">
        <f>IFERROR(VLOOKUP(D660,PEOPLE!$H$4:$I$1000,2,0),"")</f>
        <v/>
      </c>
      <c r="H660" s="4" t="str">
        <f>IFERROR(VLOOKUP(G660,PEOPLE!$H$4:$I$1000,2,0),"")</f>
        <v/>
      </c>
    </row>
    <row r="661" spans="3:8" x14ac:dyDescent="0.25">
      <c r="C661" s="7" t="str">
        <f ca="1">CELL("address", INDEX(ppl!B:B, MATCH(B661, ppl!B:B, 0)))</f>
        <v>'[DEBS_Data_Template_(Protected).xlsx]ppl'!$B$4</v>
      </c>
      <c r="E661" s="4" t="str">
        <f>IFERROR(VLOOKUP(D661,PEOPLE!$H$4:$I$1000,2,0),"")</f>
        <v/>
      </c>
      <c r="H661" s="4" t="str">
        <f>IFERROR(VLOOKUP(G661,PEOPLE!$H$4:$I$1000,2,0),"")</f>
        <v/>
      </c>
    </row>
    <row r="662" spans="3:8" x14ac:dyDescent="0.25">
      <c r="C662" s="7" t="str">
        <f ca="1">CELL("address", INDEX(ppl!B:B, MATCH(B662, ppl!B:B, 0)))</f>
        <v>'[DEBS_Data_Template_(Protected).xlsx]ppl'!$B$4</v>
      </c>
      <c r="E662" s="4" t="str">
        <f>IFERROR(VLOOKUP(D662,PEOPLE!$H$4:$I$1000,2,0),"")</f>
        <v/>
      </c>
      <c r="H662" s="4" t="str">
        <f>IFERROR(VLOOKUP(G662,PEOPLE!$H$4:$I$1000,2,0),"")</f>
        <v/>
      </c>
    </row>
    <row r="663" spans="3:8" x14ac:dyDescent="0.25">
      <c r="C663" s="7" t="str">
        <f ca="1">CELL("address", INDEX(ppl!B:B, MATCH(B663, ppl!B:B, 0)))</f>
        <v>'[DEBS_Data_Template_(Protected).xlsx]ppl'!$B$4</v>
      </c>
      <c r="E663" s="4" t="str">
        <f>IFERROR(VLOOKUP(D663,PEOPLE!$H$4:$I$1000,2,0),"")</f>
        <v/>
      </c>
      <c r="H663" s="4" t="str">
        <f>IFERROR(VLOOKUP(G663,PEOPLE!$H$4:$I$1000,2,0),"")</f>
        <v/>
      </c>
    </row>
    <row r="664" spans="3:8" x14ac:dyDescent="0.25">
      <c r="C664" s="7" t="str">
        <f ca="1">CELL("address", INDEX(ppl!B:B, MATCH(B664, ppl!B:B, 0)))</f>
        <v>'[DEBS_Data_Template_(Protected).xlsx]ppl'!$B$4</v>
      </c>
      <c r="E664" s="4" t="str">
        <f>IFERROR(VLOOKUP(D664,PEOPLE!$H$4:$I$1000,2,0),"")</f>
        <v/>
      </c>
      <c r="H664" s="4" t="str">
        <f>IFERROR(VLOOKUP(G664,PEOPLE!$H$4:$I$1000,2,0),"")</f>
        <v/>
      </c>
    </row>
    <row r="665" spans="3:8" x14ac:dyDescent="0.25">
      <c r="C665" s="7" t="str">
        <f ca="1">CELL("address", INDEX(ppl!B:B, MATCH(B665, ppl!B:B, 0)))</f>
        <v>'[DEBS_Data_Template_(Protected).xlsx]ppl'!$B$4</v>
      </c>
      <c r="E665" s="4" t="str">
        <f>IFERROR(VLOOKUP(D665,PEOPLE!$H$4:$I$1000,2,0),"")</f>
        <v/>
      </c>
      <c r="H665" s="4" t="str">
        <f>IFERROR(VLOOKUP(G665,PEOPLE!$H$4:$I$1000,2,0),"")</f>
        <v/>
      </c>
    </row>
    <row r="666" spans="3:8" x14ac:dyDescent="0.25">
      <c r="C666" s="7" t="str">
        <f ca="1">CELL("address", INDEX(ppl!B:B, MATCH(B666, ppl!B:B, 0)))</f>
        <v>'[DEBS_Data_Template_(Protected).xlsx]ppl'!$B$4</v>
      </c>
      <c r="E666" s="4" t="str">
        <f>IFERROR(VLOOKUP(D666,PEOPLE!$H$4:$I$1000,2,0),"")</f>
        <v/>
      </c>
      <c r="H666" s="4" t="str">
        <f>IFERROR(VLOOKUP(G666,PEOPLE!$H$4:$I$1000,2,0),"")</f>
        <v/>
      </c>
    </row>
    <row r="667" spans="3:8" x14ac:dyDescent="0.25">
      <c r="C667" s="7" t="str">
        <f ca="1">CELL("address", INDEX(ppl!B:B, MATCH(B667, ppl!B:B, 0)))</f>
        <v>'[DEBS_Data_Template_(Protected).xlsx]ppl'!$B$4</v>
      </c>
      <c r="E667" s="4" t="str">
        <f>IFERROR(VLOOKUP(D667,PEOPLE!$H$4:$I$1000,2,0),"")</f>
        <v/>
      </c>
      <c r="H667" s="4" t="str">
        <f>IFERROR(VLOOKUP(G667,PEOPLE!$H$4:$I$1000,2,0),"")</f>
        <v/>
      </c>
    </row>
    <row r="668" spans="3:8" x14ac:dyDescent="0.25">
      <c r="C668" s="7" t="str">
        <f ca="1">CELL("address", INDEX(ppl!B:B, MATCH(B668, ppl!B:B, 0)))</f>
        <v>'[DEBS_Data_Template_(Protected).xlsx]ppl'!$B$4</v>
      </c>
      <c r="E668" s="4" t="str">
        <f>IFERROR(VLOOKUP(D668,PEOPLE!$H$4:$I$1000,2,0),"")</f>
        <v/>
      </c>
      <c r="H668" s="4" t="str">
        <f>IFERROR(VLOOKUP(G668,PEOPLE!$H$4:$I$1000,2,0),"")</f>
        <v/>
      </c>
    </row>
    <row r="669" spans="3:8" x14ac:dyDescent="0.25">
      <c r="C669" s="7" t="str">
        <f ca="1">CELL("address", INDEX(ppl!B:B, MATCH(B669, ppl!B:B, 0)))</f>
        <v>'[DEBS_Data_Template_(Protected).xlsx]ppl'!$B$4</v>
      </c>
      <c r="E669" s="4" t="str">
        <f>IFERROR(VLOOKUP(D669,PEOPLE!$H$4:$I$1000,2,0),"")</f>
        <v/>
      </c>
      <c r="H669" s="4" t="str">
        <f>IFERROR(VLOOKUP(G669,PEOPLE!$H$4:$I$1000,2,0),"")</f>
        <v/>
      </c>
    </row>
    <row r="670" spans="3:8" x14ac:dyDescent="0.25">
      <c r="C670" s="7" t="str">
        <f ca="1">CELL("address", INDEX(ppl!B:B, MATCH(B670, ppl!B:B, 0)))</f>
        <v>'[DEBS_Data_Template_(Protected).xlsx]ppl'!$B$4</v>
      </c>
      <c r="E670" s="4" t="str">
        <f>IFERROR(VLOOKUP(D670,PEOPLE!$H$4:$I$1000,2,0),"")</f>
        <v/>
      </c>
      <c r="H670" s="4" t="str">
        <f>IFERROR(VLOOKUP(G670,PEOPLE!$H$4:$I$1000,2,0),"")</f>
        <v/>
      </c>
    </row>
    <row r="671" spans="3:8" x14ac:dyDescent="0.25">
      <c r="C671" s="7" t="str">
        <f ca="1">CELL("address", INDEX(ppl!B:B, MATCH(B671, ppl!B:B, 0)))</f>
        <v>'[DEBS_Data_Template_(Protected).xlsx]ppl'!$B$4</v>
      </c>
      <c r="E671" s="4" t="str">
        <f>IFERROR(VLOOKUP(D671,PEOPLE!$H$4:$I$1000,2,0),"")</f>
        <v/>
      </c>
      <c r="H671" s="4" t="str">
        <f>IFERROR(VLOOKUP(G671,PEOPLE!$H$4:$I$1000,2,0),"")</f>
        <v/>
      </c>
    </row>
    <row r="672" spans="3:8" x14ac:dyDescent="0.25">
      <c r="C672" s="7" t="str">
        <f ca="1">CELL("address", INDEX(ppl!B:B, MATCH(B672, ppl!B:B, 0)))</f>
        <v>'[DEBS_Data_Template_(Protected).xlsx]ppl'!$B$4</v>
      </c>
      <c r="E672" s="4" t="str">
        <f>IFERROR(VLOOKUP(D672,PEOPLE!$H$4:$I$1000,2,0),"")</f>
        <v/>
      </c>
      <c r="H672" s="4" t="str">
        <f>IFERROR(VLOOKUP(G672,PEOPLE!$H$4:$I$1000,2,0),"")</f>
        <v/>
      </c>
    </row>
    <row r="673" spans="3:8" x14ac:dyDescent="0.25">
      <c r="C673" s="7" t="str">
        <f ca="1">CELL("address", INDEX(ppl!B:B, MATCH(B673, ppl!B:B, 0)))</f>
        <v>'[DEBS_Data_Template_(Protected).xlsx]ppl'!$B$4</v>
      </c>
      <c r="E673" s="4" t="str">
        <f>IFERROR(VLOOKUP(D673,PEOPLE!$H$4:$I$1000,2,0),"")</f>
        <v/>
      </c>
      <c r="H673" s="4" t="str">
        <f>IFERROR(VLOOKUP(G673,PEOPLE!$H$4:$I$1000,2,0),"")</f>
        <v/>
      </c>
    </row>
    <row r="674" spans="3:8" x14ac:dyDescent="0.25">
      <c r="C674" s="7" t="str">
        <f ca="1">CELL("address", INDEX(ppl!B:B, MATCH(B674, ppl!B:B, 0)))</f>
        <v>'[DEBS_Data_Template_(Protected).xlsx]ppl'!$B$4</v>
      </c>
      <c r="E674" s="4" t="str">
        <f>IFERROR(VLOOKUP(D674,PEOPLE!$H$4:$I$1000,2,0),"")</f>
        <v/>
      </c>
      <c r="H674" s="4" t="str">
        <f>IFERROR(VLOOKUP(G674,PEOPLE!$H$4:$I$1000,2,0),"")</f>
        <v/>
      </c>
    </row>
    <row r="675" spans="3:8" x14ac:dyDescent="0.25">
      <c r="C675" s="7" t="str">
        <f ca="1">CELL("address", INDEX(ppl!B:B, MATCH(B675, ppl!B:B, 0)))</f>
        <v>'[DEBS_Data_Template_(Protected).xlsx]ppl'!$B$4</v>
      </c>
      <c r="E675" s="4" t="str">
        <f>IFERROR(VLOOKUP(D675,PEOPLE!$H$4:$I$1000,2,0),"")</f>
        <v/>
      </c>
      <c r="H675" s="4" t="str">
        <f>IFERROR(VLOOKUP(G675,PEOPLE!$H$4:$I$1000,2,0),"")</f>
        <v/>
      </c>
    </row>
    <row r="676" spans="3:8" x14ac:dyDescent="0.25">
      <c r="C676" s="7" t="str">
        <f ca="1">CELL("address", INDEX(ppl!B:B, MATCH(B676, ppl!B:B, 0)))</f>
        <v>'[DEBS_Data_Template_(Protected).xlsx]ppl'!$B$4</v>
      </c>
      <c r="E676" s="4" t="str">
        <f>IFERROR(VLOOKUP(D676,PEOPLE!$H$4:$I$1000,2,0),"")</f>
        <v/>
      </c>
      <c r="H676" s="4" t="str">
        <f>IFERROR(VLOOKUP(G676,PEOPLE!$H$4:$I$1000,2,0),"")</f>
        <v/>
      </c>
    </row>
    <row r="677" spans="3:8" x14ac:dyDescent="0.25">
      <c r="C677" s="7" t="str">
        <f ca="1">CELL("address", INDEX(ppl!B:B, MATCH(B677, ppl!B:B, 0)))</f>
        <v>'[DEBS_Data_Template_(Protected).xlsx]ppl'!$B$4</v>
      </c>
      <c r="E677" s="4" t="str">
        <f>IFERROR(VLOOKUP(D677,PEOPLE!$H$4:$I$1000,2,0),"")</f>
        <v/>
      </c>
      <c r="H677" s="4" t="str">
        <f>IFERROR(VLOOKUP(G677,PEOPLE!$H$4:$I$1000,2,0),"")</f>
        <v/>
      </c>
    </row>
    <row r="678" spans="3:8" x14ac:dyDescent="0.25">
      <c r="C678" s="7" t="str">
        <f ca="1">CELL("address", INDEX(ppl!B:B, MATCH(B678, ppl!B:B, 0)))</f>
        <v>'[DEBS_Data_Template_(Protected).xlsx]ppl'!$B$4</v>
      </c>
      <c r="E678" s="4" t="str">
        <f>IFERROR(VLOOKUP(D678,PEOPLE!$H$4:$I$1000,2,0),"")</f>
        <v/>
      </c>
      <c r="H678" s="4" t="str">
        <f>IFERROR(VLOOKUP(G678,PEOPLE!$H$4:$I$1000,2,0),"")</f>
        <v/>
      </c>
    </row>
    <row r="679" spans="3:8" x14ac:dyDescent="0.25">
      <c r="C679" s="7" t="str">
        <f ca="1">CELL("address", INDEX(ppl!B:B, MATCH(B679, ppl!B:B, 0)))</f>
        <v>'[DEBS_Data_Template_(Protected).xlsx]ppl'!$B$4</v>
      </c>
      <c r="E679" s="4" t="str">
        <f>IFERROR(VLOOKUP(D679,PEOPLE!$H$4:$I$1000,2,0),"")</f>
        <v/>
      </c>
      <c r="H679" s="4" t="str">
        <f>IFERROR(VLOOKUP(G679,PEOPLE!$H$4:$I$1000,2,0),"")</f>
        <v/>
      </c>
    </row>
    <row r="680" spans="3:8" x14ac:dyDescent="0.25">
      <c r="C680" s="7" t="str">
        <f ca="1">CELL("address", INDEX(ppl!B:B, MATCH(B680, ppl!B:B, 0)))</f>
        <v>'[DEBS_Data_Template_(Protected).xlsx]ppl'!$B$4</v>
      </c>
      <c r="E680" s="4" t="str">
        <f>IFERROR(VLOOKUP(D680,PEOPLE!$H$4:$I$1000,2,0),"")</f>
        <v/>
      </c>
      <c r="H680" s="4" t="str">
        <f>IFERROR(VLOOKUP(G680,PEOPLE!$H$4:$I$1000,2,0),"")</f>
        <v/>
      </c>
    </row>
    <row r="681" spans="3:8" x14ac:dyDescent="0.25">
      <c r="C681" s="7" t="str">
        <f ca="1">CELL("address", INDEX(ppl!B:B, MATCH(B681, ppl!B:B, 0)))</f>
        <v>'[DEBS_Data_Template_(Protected).xlsx]ppl'!$B$4</v>
      </c>
      <c r="E681" s="4" t="str">
        <f>IFERROR(VLOOKUP(D681,PEOPLE!$H$4:$I$1000,2,0),"")</f>
        <v/>
      </c>
      <c r="H681" s="4" t="str">
        <f>IFERROR(VLOOKUP(G681,PEOPLE!$H$4:$I$1000,2,0),"")</f>
        <v/>
      </c>
    </row>
    <row r="682" spans="3:8" x14ac:dyDescent="0.25">
      <c r="C682" s="7" t="str">
        <f ca="1">CELL("address", INDEX(ppl!B:B, MATCH(B682, ppl!B:B, 0)))</f>
        <v>'[DEBS_Data_Template_(Protected).xlsx]ppl'!$B$4</v>
      </c>
      <c r="E682" s="4" t="str">
        <f>IFERROR(VLOOKUP(D682,PEOPLE!$H$4:$I$1000,2,0),"")</f>
        <v/>
      </c>
      <c r="H682" s="4" t="str">
        <f>IFERROR(VLOOKUP(G682,PEOPLE!$H$4:$I$1000,2,0),"")</f>
        <v/>
      </c>
    </row>
    <row r="683" spans="3:8" x14ac:dyDescent="0.25">
      <c r="C683" s="7" t="str">
        <f ca="1">CELL("address", INDEX(ppl!B:B, MATCH(B683, ppl!B:B, 0)))</f>
        <v>'[DEBS_Data_Template_(Protected).xlsx]ppl'!$B$4</v>
      </c>
      <c r="E683" s="4" t="str">
        <f>IFERROR(VLOOKUP(D683,PEOPLE!$H$4:$I$1000,2,0),"")</f>
        <v/>
      </c>
      <c r="H683" s="4" t="str">
        <f>IFERROR(VLOOKUP(G683,PEOPLE!$H$4:$I$1000,2,0),"")</f>
        <v/>
      </c>
    </row>
    <row r="684" spans="3:8" x14ac:dyDescent="0.25">
      <c r="C684" s="7" t="str">
        <f ca="1">CELL("address", INDEX(ppl!B:B, MATCH(B684, ppl!B:B, 0)))</f>
        <v>'[DEBS_Data_Template_(Protected).xlsx]ppl'!$B$4</v>
      </c>
      <c r="E684" s="4" t="str">
        <f>IFERROR(VLOOKUP(D684,PEOPLE!$H$4:$I$1000,2,0),"")</f>
        <v/>
      </c>
      <c r="H684" s="4" t="str">
        <f>IFERROR(VLOOKUP(G684,PEOPLE!$H$4:$I$1000,2,0),"")</f>
        <v/>
      </c>
    </row>
    <row r="685" spans="3:8" x14ac:dyDescent="0.25">
      <c r="C685" s="7" t="str">
        <f ca="1">CELL("address", INDEX(ppl!B:B, MATCH(B685, ppl!B:B, 0)))</f>
        <v>'[DEBS_Data_Template_(Protected).xlsx]ppl'!$B$4</v>
      </c>
      <c r="E685" s="4" t="str">
        <f>IFERROR(VLOOKUP(D685,PEOPLE!$H$4:$I$1000,2,0),"")</f>
        <v/>
      </c>
      <c r="H685" s="4" t="str">
        <f>IFERROR(VLOOKUP(G685,PEOPLE!$H$4:$I$1000,2,0),"")</f>
        <v/>
      </c>
    </row>
    <row r="686" spans="3:8" x14ac:dyDescent="0.25">
      <c r="C686" s="7" t="str">
        <f ca="1">CELL("address", INDEX(ppl!B:B, MATCH(B686, ppl!B:B, 0)))</f>
        <v>'[DEBS_Data_Template_(Protected).xlsx]ppl'!$B$4</v>
      </c>
      <c r="E686" s="4" t="str">
        <f>IFERROR(VLOOKUP(D686,PEOPLE!$H$4:$I$1000,2,0),"")</f>
        <v/>
      </c>
      <c r="H686" s="4" t="str">
        <f>IFERROR(VLOOKUP(G686,PEOPLE!$H$4:$I$1000,2,0),"")</f>
        <v/>
      </c>
    </row>
    <row r="687" spans="3:8" x14ac:dyDescent="0.25">
      <c r="C687" s="7" t="str">
        <f ca="1">CELL("address", INDEX(ppl!B:B, MATCH(B687, ppl!B:B, 0)))</f>
        <v>'[DEBS_Data_Template_(Protected).xlsx]ppl'!$B$4</v>
      </c>
      <c r="E687" s="4" t="str">
        <f>IFERROR(VLOOKUP(D687,PEOPLE!$H$4:$I$1000,2,0),"")</f>
        <v/>
      </c>
      <c r="H687" s="4" t="str">
        <f>IFERROR(VLOOKUP(G687,PEOPLE!$H$4:$I$1000,2,0),"")</f>
        <v/>
      </c>
    </row>
    <row r="688" spans="3:8" x14ac:dyDescent="0.25">
      <c r="C688" s="7" t="str">
        <f ca="1">CELL("address", INDEX(ppl!B:B, MATCH(B688, ppl!B:B, 0)))</f>
        <v>'[DEBS_Data_Template_(Protected).xlsx]ppl'!$B$4</v>
      </c>
      <c r="E688" s="4" t="str">
        <f>IFERROR(VLOOKUP(D688,PEOPLE!$H$4:$I$1000,2,0),"")</f>
        <v/>
      </c>
      <c r="H688" s="4" t="str">
        <f>IFERROR(VLOOKUP(G688,PEOPLE!$H$4:$I$1000,2,0),"")</f>
        <v/>
      </c>
    </row>
    <row r="689" spans="3:8" x14ac:dyDescent="0.25">
      <c r="C689" s="7" t="str">
        <f ca="1">CELL("address", INDEX(ppl!B:B, MATCH(B689, ppl!B:B, 0)))</f>
        <v>'[DEBS_Data_Template_(Protected).xlsx]ppl'!$B$4</v>
      </c>
      <c r="E689" s="4" t="str">
        <f>IFERROR(VLOOKUP(D689,PEOPLE!$H$4:$I$1000,2,0),"")</f>
        <v/>
      </c>
      <c r="H689" s="4" t="str">
        <f>IFERROR(VLOOKUP(G689,PEOPLE!$H$4:$I$1000,2,0),"")</f>
        <v/>
      </c>
    </row>
    <row r="690" spans="3:8" x14ac:dyDescent="0.25">
      <c r="C690" s="7" t="str">
        <f ca="1">CELL("address", INDEX(ppl!B:B, MATCH(B690, ppl!B:B, 0)))</f>
        <v>'[DEBS_Data_Template_(Protected).xlsx]ppl'!$B$4</v>
      </c>
      <c r="E690" s="4" t="str">
        <f>IFERROR(VLOOKUP(D690,PEOPLE!$H$4:$I$1000,2,0),"")</f>
        <v/>
      </c>
      <c r="H690" s="4" t="str">
        <f>IFERROR(VLOOKUP(G690,PEOPLE!$H$4:$I$1000,2,0),"")</f>
        <v/>
      </c>
    </row>
    <row r="691" spans="3:8" x14ac:dyDescent="0.25">
      <c r="C691" s="7" t="str">
        <f ca="1">CELL("address", INDEX(ppl!B:B, MATCH(B691, ppl!B:B, 0)))</f>
        <v>'[DEBS_Data_Template_(Protected).xlsx]ppl'!$B$4</v>
      </c>
      <c r="E691" s="4" t="str">
        <f>IFERROR(VLOOKUP(D691,PEOPLE!$H$4:$I$1000,2,0),"")</f>
        <v/>
      </c>
      <c r="H691" s="4" t="str">
        <f>IFERROR(VLOOKUP(G691,PEOPLE!$H$4:$I$1000,2,0),"")</f>
        <v/>
      </c>
    </row>
    <row r="692" spans="3:8" x14ac:dyDescent="0.25">
      <c r="C692" s="7" t="str">
        <f ca="1">CELL("address", INDEX(ppl!B:B, MATCH(B692, ppl!B:B, 0)))</f>
        <v>'[DEBS_Data_Template_(Protected).xlsx]ppl'!$B$4</v>
      </c>
      <c r="E692" s="4" t="str">
        <f>IFERROR(VLOOKUP(D692,PEOPLE!$H$4:$I$1000,2,0),"")</f>
        <v/>
      </c>
      <c r="H692" s="4" t="str">
        <f>IFERROR(VLOOKUP(G692,PEOPLE!$H$4:$I$1000,2,0),"")</f>
        <v/>
      </c>
    </row>
    <row r="693" spans="3:8" x14ac:dyDescent="0.25">
      <c r="C693" s="7" t="str">
        <f ca="1">CELL("address", INDEX(ppl!B:B, MATCH(B693, ppl!B:B, 0)))</f>
        <v>'[DEBS_Data_Template_(Protected).xlsx]ppl'!$B$4</v>
      </c>
      <c r="E693" s="4" t="str">
        <f>IFERROR(VLOOKUP(D693,PEOPLE!$H$4:$I$1000,2,0),"")</f>
        <v/>
      </c>
      <c r="H693" s="4" t="str">
        <f>IFERROR(VLOOKUP(G693,PEOPLE!$H$4:$I$1000,2,0),"")</f>
        <v/>
      </c>
    </row>
    <row r="694" spans="3:8" x14ac:dyDescent="0.25">
      <c r="C694" s="7" t="str">
        <f ca="1">CELL("address", INDEX(ppl!B:B, MATCH(B694, ppl!B:B, 0)))</f>
        <v>'[DEBS_Data_Template_(Protected).xlsx]ppl'!$B$4</v>
      </c>
      <c r="E694" s="4" t="str">
        <f>IFERROR(VLOOKUP(D694,PEOPLE!$H$4:$I$1000,2,0),"")</f>
        <v/>
      </c>
      <c r="H694" s="4" t="str">
        <f>IFERROR(VLOOKUP(G694,PEOPLE!$H$4:$I$1000,2,0),"")</f>
        <v/>
      </c>
    </row>
    <row r="695" spans="3:8" x14ac:dyDescent="0.25">
      <c r="C695" s="7" t="str">
        <f ca="1">CELL("address", INDEX(ppl!B:B, MATCH(B695, ppl!B:B, 0)))</f>
        <v>'[DEBS_Data_Template_(Protected).xlsx]ppl'!$B$4</v>
      </c>
      <c r="E695" s="4" t="str">
        <f>IFERROR(VLOOKUP(D695,PEOPLE!$H$4:$I$1000,2,0),"")</f>
        <v/>
      </c>
      <c r="H695" s="4" t="str">
        <f>IFERROR(VLOOKUP(G695,PEOPLE!$H$4:$I$1000,2,0),"")</f>
        <v/>
      </c>
    </row>
    <row r="696" spans="3:8" x14ac:dyDescent="0.25">
      <c r="C696" s="7" t="str">
        <f ca="1">CELL("address", INDEX(ppl!B:B, MATCH(B696, ppl!B:B, 0)))</f>
        <v>'[DEBS_Data_Template_(Protected).xlsx]ppl'!$B$4</v>
      </c>
      <c r="E696" s="4" t="str">
        <f>IFERROR(VLOOKUP(D696,PEOPLE!$H$4:$I$1000,2,0),"")</f>
        <v/>
      </c>
      <c r="H696" s="4" t="str">
        <f>IFERROR(VLOOKUP(G696,PEOPLE!$H$4:$I$1000,2,0),"")</f>
        <v/>
      </c>
    </row>
    <row r="697" spans="3:8" x14ac:dyDescent="0.25">
      <c r="C697" s="7" t="str">
        <f ca="1">CELL("address", INDEX(ppl!B:B, MATCH(B697, ppl!B:B, 0)))</f>
        <v>'[DEBS_Data_Template_(Protected).xlsx]ppl'!$B$4</v>
      </c>
      <c r="E697" s="4" t="str">
        <f>IFERROR(VLOOKUP(D697,PEOPLE!$H$4:$I$1000,2,0),"")</f>
        <v/>
      </c>
      <c r="H697" s="4" t="str">
        <f>IFERROR(VLOOKUP(G697,PEOPLE!$H$4:$I$1000,2,0),"")</f>
        <v/>
      </c>
    </row>
    <row r="698" spans="3:8" x14ac:dyDescent="0.25">
      <c r="C698" s="7" t="str">
        <f ca="1">CELL("address", INDEX(ppl!B:B, MATCH(B698, ppl!B:B, 0)))</f>
        <v>'[DEBS_Data_Template_(Protected).xlsx]ppl'!$B$4</v>
      </c>
      <c r="E698" s="4" t="str">
        <f>IFERROR(VLOOKUP(D698,PEOPLE!$H$4:$I$1000,2,0),"")</f>
        <v/>
      </c>
      <c r="H698" s="4" t="str">
        <f>IFERROR(VLOOKUP(G698,PEOPLE!$H$4:$I$1000,2,0),"")</f>
        <v/>
      </c>
    </row>
    <row r="699" spans="3:8" x14ac:dyDescent="0.25">
      <c r="C699" s="7" t="str">
        <f ca="1">CELL("address", INDEX(ppl!B:B, MATCH(B699, ppl!B:B, 0)))</f>
        <v>'[DEBS_Data_Template_(Protected).xlsx]ppl'!$B$4</v>
      </c>
      <c r="E699" s="4" t="str">
        <f>IFERROR(VLOOKUP(D699,PEOPLE!$H$4:$I$1000,2,0),"")</f>
        <v/>
      </c>
      <c r="H699" s="4" t="str">
        <f>IFERROR(VLOOKUP(G699,PEOPLE!$H$4:$I$1000,2,0),"")</f>
        <v/>
      </c>
    </row>
    <row r="700" spans="3:8" x14ac:dyDescent="0.25">
      <c r="C700" s="7" t="str">
        <f ca="1">CELL("address", INDEX(ppl!B:B, MATCH(B700, ppl!B:B, 0)))</f>
        <v>'[DEBS_Data_Template_(Protected).xlsx]ppl'!$B$4</v>
      </c>
      <c r="E700" s="4" t="str">
        <f>IFERROR(VLOOKUP(D700,PEOPLE!$H$4:$I$1000,2,0),"")</f>
        <v/>
      </c>
      <c r="H700" s="4" t="str">
        <f>IFERROR(VLOOKUP(G700,PEOPLE!$H$4:$I$1000,2,0),"")</f>
        <v/>
      </c>
    </row>
    <row r="701" spans="3:8" x14ac:dyDescent="0.25">
      <c r="C701" s="7" t="str">
        <f ca="1">CELL("address", INDEX(ppl!B:B, MATCH(B701, ppl!B:B, 0)))</f>
        <v>'[DEBS_Data_Template_(Protected).xlsx]ppl'!$B$4</v>
      </c>
      <c r="E701" s="4" t="str">
        <f>IFERROR(VLOOKUP(D701,PEOPLE!$H$4:$I$1000,2,0),"")</f>
        <v/>
      </c>
      <c r="H701" s="4" t="str">
        <f>IFERROR(VLOOKUP(G701,PEOPLE!$H$4:$I$1000,2,0),"")</f>
        <v/>
      </c>
    </row>
    <row r="702" spans="3:8" x14ac:dyDescent="0.25">
      <c r="C702" s="7" t="str">
        <f ca="1">CELL("address", INDEX(ppl!B:B, MATCH(B702, ppl!B:B, 0)))</f>
        <v>'[DEBS_Data_Template_(Protected).xlsx]ppl'!$B$4</v>
      </c>
      <c r="E702" s="4" t="str">
        <f>IFERROR(VLOOKUP(D702,PEOPLE!$H$4:$I$1000,2,0),"")</f>
        <v/>
      </c>
      <c r="H702" s="4" t="str">
        <f>IFERROR(VLOOKUP(G702,PEOPLE!$H$4:$I$1000,2,0),"")</f>
        <v/>
      </c>
    </row>
    <row r="703" spans="3:8" x14ac:dyDescent="0.25">
      <c r="C703" s="7" t="str">
        <f ca="1">CELL("address", INDEX(ppl!B:B, MATCH(B703, ppl!B:B, 0)))</f>
        <v>'[DEBS_Data_Template_(Protected).xlsx]ppl'!$B$4</v>
      </c>
      <c r="E703" s="4" t="str">
        <f>IFERROR(VLOOKUP(D703,PEOPLE!$H$4:$I$1000,2,0),"")</f>
        <v/>
      </c>
      <c r="H703" s="4" t="str">
        <f>IFERROR(VLOOKUP(G703,PEOPLE!$H$4:$I$1000,2,0),"")</f>
        <v/>
      </c>
    </row>
    <row r="704" spans="3:8" x14ac:dyDescent="0.25">
      <c r="C704" s="7" t="str">
        <f ca="1">CELL("address", INDEX(ppl!B:B, MATCH(B704, ppl!B:B, 0)))</f>
        <v>'[DEBS_Data_Template_(Protected).xlsx]ppl'!$B$4</v>
      </c>
      <c r="E704" s="4" t="str">
        <f>IFERROR(VLOOKUP(D704,PEOPLE!$H$4:$I$1000,2,0),"")</f>
        <v/>
      </c>
      <c r="H704" s="4" t="str">
        <f>IFERROR(VLOOKUP(G704,PEOPLE!$H$4:$I$1000,2,0),"")</f>
        <v/>
      </c>
    </row>
    <row r="705" spans="3:8" x14ac:dyDescent="0.25">
      <c r="C705" s="7" t="str">
        <f ca="1">CELL("address", INDEX(ppl!B:B, MATCH(B705, ppl!B:B, 0)))</f>
        <v>'[DEBS_Data_Template_(Protected).xlsx]ppl'!$B$4</v>
      </c>
      <c r="E705" s="4" t="str">
        <f>IFERROR(VLOOKUP(D705,PEOPLE!$H$4:$I$1000,2,0),"")</f>
        <v/>
      </c>
      <c r="H705" s="4" t="str">
        <f>IFERROR(VLOOKUP(G705,PEOPLE!$H$4:$I$1000,2,0),"")</f>
        <v/>
      </c>
    </row>
    <row r="706" spans="3:8" x14ac:dyDescent="0.25">
      <c r="C706" s="7" t="str">
        <f ca="1">CELL("address", INDEX(ppl!B:B, MATCH(B706, ppl!B:B, 0)))</f>
        <v>'[DEBS_Data_Template_(Protected).xlsx]ppl'!$B$4</v>
      </c>
      <c r="E706" s="4" t="str">
        <f>IFERROR(VLOOKUP(D706,PEOPLE!$H$4:$I$1000,2,0),"")</f>
        <v/>
      </c>
      <c r="H706" s="4" t="str">
        <f>IFERROR(VLOOKUP(G706,PEOPLE!$H$4:$I$1000,2,0),"")</f>
        <v/>
      </c>
    </row>
    <row r="707" spans="3:8" x14ac:dyDescent="0.25">
      <c r="C707" s="7" t="str">
        <f ca="1">CELL("address", INDEX(ppl!B:B, MATCH(B707, ppl!B:B, 0)))</f>
        <v>'[DEBS_Data_Template_(Protected).xlsx]ppl'!$B$4</v>
      </c>
      <c r="E707" s="4" t="str">
        <f>IFERROR(VLOOKUP(D707,PEOPLE!$H$4:$I$1000,2,0),"")</f>
        <v/>
      </c>
      <c r="H707" s="4" t="str">
        <f>IFERROR(VLOOKUP(G707,PEOPLE!$H$4:$I$1000,2,0),"")</f>
        <v/>
      </c>
    </row>
    <row r="708" spans="3:8" x14ac:dyDescent="0.25">
      <c r="C708" s="7" t="str">
        <f ca="1">CELL("address", INDEX(ppl!B:B, MATCH(B708, ppl!B:B, 0)))</f>
        <v>'[DEBS_Data_Template_(Protected).xlsx]ppl'!$B$4</v>
      </c>
      <c r="E708" s="4" t="str">
        <f>IFERROR(VLOOKUP(D708,PEOPLE!$H$4:$I$1000,2,0),"")</f>
        <v/>
      </c>
      <c r="H708" s="4" t="str">
        <f>IFERROR(VLOOKUP(G708,PEOPLE!$H$4:$I$1000,2,0),"")</f>
        <v/>
      </c>
    </row>
    <row r="709" spans="3:8" x14ac:dyDescent="0.25">
      <c r="C709" s="7" t="str">
        <f ca="1">CELL("address", INDEX(ppl!B:B, MATCH(B709, ppl!B:B, 0)))</f>
        <v>'[DEBS_Data_Template_(Protected).xlsx]ppl'!$B$4</v>
      </c>
      <c r="E709" s="4" t="str">
        <f>IFERROR(VLOOKUP(D709,PEOPLE!$H$4:$I$1000,2,0),"")</f>
        <v/>
      </c>
      <c r="H709" s="4" t="str">
        <f>IFERROR(VLOOKUP(G709,PEOPLE!$H$4:$I$1000,2,0),"")</f>
        <v/>
      </c>
    </row>
    <row r="710" spans="3:8" x14ac:dyDescent="0.25">
      <c r="C710" s="7" t="str">
        <f ca="1">CELL("address", INDEX(ppl!B:B, MATCH(B710, ppl!B:B, 0)))</f>
        <v>'[DEBS_Data_Template_(Protected).xlsx]ppl'!$B$4</v>
      </c>
      <c r="E710" s="4" t="str">
        <f>IFERROR(VLOOKUP(D710,PEOPLE!$H$4:$I$1000,2,0),"")</f>
        <v/>
      </c>
      <c r="H710" s="4" t="str">
        <f>IFERROR(VLOOKUP(G710,PEOPLE!$H$4:$I$1000,2,0),"")</f>
        <v/>
      </c>
    </row>
    <row r="711" spans="3:8" x14ac:dyDescent="0.25">
      <c r="C711" s="7" t="str">
        <f ca="1">CELL("address", INDEX(ppl!B:B, MATCH(B711, ppl!B:B, 0)))</f>
        <v>'[DEBS_Data_Template_(Protected).xlsx]ppl'!$B$4</v>
      </c>
      <c r="E711" s="4" t="str">
        <f>IFERROR(VLOOKUP(D711,PEOPLE!$H$4:$I$1000,2,0),"")</f>
        <v/>
      </c>
      <c r="H711" s="4" t="str">
        <f>IFERROR(VLOOKUP(G711,PEOPLE!$H$4:$I$1000,2,0),"")</f>
        <v/>
      </c>
    </row>
    <row r="712" spans="3:8" x14ac:dyDescent="0.25">
      <c r="C712" s="7" t="str">
        <f ca="1">CELL("address", INDEX(ppl!B:B, MATCH(B712, ppl!B:B, 0)))</f>
        <v>'[DEBS_Data_Template_(Protected).xlsx]ppl'!$B$4</v>
      </c>
      <c r="E712" s="4" t="str">
        <f>IFERROR(VLOOKUP(D712,PEOPLE!$H$4:$I$1000,2,0),"")</f>
        <v/>
      </c>
      <c r="H712" s="4" t="str">
        <f>IFERROR(VLOOKUP(G712,PEOPLE!$H$4:$I$1000,2,0),"")</f>
        <v/>
      </c>
    </row>
    <row r="713" spans="3:8" x14ac:dyDescent="0.25">
      <c r="C713" s="7" t="str">
        <f ca="1">CELL("address", INDEX(ppl!B:B, MATCH(B713, ppl!B:B, 0)))</f>
        <v>'[DEBS_Data_Template_(Protected).xlsx]ppl'!$B$4</v>
      </c>
      <c r="E713" s="4" t="str">
        <f>IFERROR(VLOOKUP(D713,PEOPLE!$H$4:$I$1000,2,0),"")</f>
        <v/>
      </c>
      <c r="H713" s="4" t="str">
        <f>IFERROR(VLOOKUP(G713,PEOPLE!$H$4:$I$1000,2,0),"")</f>
        <v/>
      </c>
    </row>
    <row r="714" spans="3:8" x14ac:dyDescent="0.25">
      <c r="C714" s="7" t="str">
        <f ca="1">CELL("address", INDEX(ppl!B:B, MATCH(B714, ppl!B:B, 0)))</f>
        <v>'[DEBS_Data_Template_(Protected).xlsx]ppl'!$B$4</v>
      </c>
      <c r="E714" s="4" t="str">
        <f>IFERROR(VLOOKUP(D714,PEOPLE!$H$4:$I$1000,2,0),"")</f>
        <v/>
      </c>
      <c r="H714" s="4" t="str">
        <f>IFERROR(VLOOKUP(G714,PEOPLE!$H$4:$I$1000,2,0),"")</f>
        <v/>
      </c>
    </row>
    <row r="715" spans="3:8" x14ac:dyDescent="0.25">
      <c r="C715" s="7" t="str">
        <f ca="1">CELL("address", INDEX(ppl!B:B, MATCH(B715, ppl!B:B, 0)))</f>
        <v>'[DEBS_Data_Template_(Protected).xlsx]ppl'!$B$4</v>
      </c>
      <c r="E715" s="4" t="str">
        <f>IFERROR(VLOOKUP(D715,PEOPLE!$H$4:$I$1000,2,0),"")</f>
        <v/>
      </c>
      <c r="H715" s="4" t="str">
        <f>IFERROR(VLOOKUP(G715,PEOPLE!$H$4:$I$1000,2,0),"")</f>
        <v/>
      </c>
    </row>
    <row r="716" spans="3:8" x14ac:dyDescent="0.25">
      <c r="C716" s="7" t="str">
        <f ca="1">CELL("address", INDEX(ppl!B:B, MATCH(B716, ppl!B:B, 0)))</f>
        <v>'[DEBS_Data_Template_(Protected).xlsx]ppl'!$B$4</v>
      </c>
      <c r="E716" s="4" t="str">
        <f>IFERROR(VLOOKUP(D716,PEOPLE!$H$4:$I$1000,2,0),"")</f>
        <v/>
      </c>
      <c r="H716" s="4" t="str">
        <f>IFERROR(VLOOKUP(G716,PEOPLE!$H$4:$I$1000,2,0),"")</f>
        <v/>
      </c>
    </row>
    <row r="717" spans="3:8" x14ac:dyDescent="0.25">
      <c r="C717" s="7" t="str">
        <f ca="1">CELL("address", INDEX(ppl!B:B, MATCH(B717, ppl!B:B, 0)))</f>
        <v>'[DEBS_Data_Template_(Protected).xlsx]ppl'!$B$4</v>
      </c>
      <c r="E717" s="4" t="str">
        <f>IFERROR(VLOOKUP(D717,PEOPLE!$H$4:$I$1000,2,0),"")</f>
        <v/>
      </c>
      <c r="H717" s="4" t="str">
        <f>IFERROR(VLOOKUP(G717,PEOPLE!$H$4:$I$1000,2,0),"")</f>
        <v/>
      </c>
    </row>
    <row r="718" spans="3:8" x14ac:dyDescent="0.25">
      <c r="C718" s="7" t="str">
        <f ca="1">CELL("address", INDEX(ppl!B:B, MATCH(B718, ppl!B:B, 0)))</f>
        <v>'[DEBS_Data_Template_(Protected).xlsx]ppl'!$B$4</v>
      </c>
      <c r="E718" s="4" t="str">
        <f>IFERROR(VLOOKUP(D718,PEOPLE!$H$4:$I$1000,2,0),"")</f>
        <v/>
      </c>
      <c r="H718" s="4" t="str">
        <f>IFERROR(VLOOKUP(G718,PEOPLE!$H$4:$I$1000,2,0),"")</f>
        <v/>
      </c>
    </row>
    <row r="719" spans="3:8" x14ac:dyDescent="0.25">
      <c r="C719" s="7" t="str">
        <f ca="1">CELL("address", INDEX(ppl!B:B, MATCH(B719, ppl!B:B, 0)))</f>
        <v>'[DEBS_Data_Template_(Protected).xlsx]ppl'!$B$4</v>
      </c>
      <c r="E719" s="4" t="str">
        <f>IFERROR(VLOOKUP(D719,PEOPLE!$H$4:$I$1000,2,0),"")</f>
        <v/>
      </c>
      <c r="H719" s="4" t="str">
        <f>IFERROR(VLOOKUP(G719,PEOPLE!$H$4:$I$1000,2,0),"")</f>
        <v/>
      </c>
    </row>
    <row r="720" spans="3:8" x14ac:dyDescent="0.25">
      <c r="C720" s="7" t="str">
        <f ca="1">CELL("address", INDEX(ppl!B:B, MATCH(B720, ppl!B:B, 0)))</f>
        <v>'[DEBS_Data_Template_(Protected).xlsx]ppl'!$B$4</v>
      </c>
      <c r="E720" s="4" t="str">
        <f>IFERROR(VLOOKUP(D720,PEOPLE!$H$4:$I$1000,2,0),"")</f>
        <v/>
      </c>
      <c r="H720" s="4" t="str">
        <f>IFERROR(VLOOKUP(G720,PEOPLE!$H$4:$I$1000,2,0),"")</f>
        <v/>
      </c>
    </row>
    <row r="721" spans="3:8" x14ac:dyDescent="0.25">
      <c r="C721" s="7" t="str">
        <f ca="1">CELL("address", INDEX(ppl!B:B, MATCH(B721, ppl!B:B, 0)))</f>
        <v>'[DEBS_Data_Template_(Protected).xlsx]ppl'!$B$4</v>
      </c>
      <c r="E721" s="4" t="str">
        <f>IFERROR(VLOOKUP(D721,PEOPLE!$H$4:$I$1000,2,0),"")</f>
        <v/>
      </c>
      <c r="H721" s="4" t="str">
        <f>IFERROR(VLOOKUP(G721,PEOPLE!$H$4:$I$1000,2,0),"")</f>
        <v/>
      </c>
    </row>
    <row r="722" spans="3:8" x14ac:dyDescent="0.25">
      <c r="C722" s="7" t="str">
        <f ca="1">CELL("address", INDEX(ppl!B:B, MATCH(B722, ppl!B:B, 0)))</f>
        <v>'[DEBS_Data_Template_(Protected).xlsx]ppl'!$B$4</v>
      </c>
      <c r="E722" s="4" t="str">
        <f>IFERROR(VLOOKUP(D722,PEOPLE!$H$4:$I$1000,2,0),"")</f>
        <v/>
      </c>
      <c r="H722" s="4" t="str">
        <f>IFERROR(VLOOKUP(G722,PEOPLE!$H$4:$I$1000,2,0),"")</f>
        <v/>
      </c>
    </row>
    <row r="723" spans="3:8" x14ac:dyDescent="0.25">
      <c r="C723" s="7" t="str">
        <f ca="1">CELL("address", INDEX(ppl!B:B, MATCH(B723, ppl!B:B, 0)))</f>
        <v>'[DEBS_Data_Template_(Protected).xlsx]ppl'!$B$4</v>
      </c>
      <c r="E723" s="4" t="str">
        <f>IFERROR(VLOOKUP(D723,PEOPLE!$H$4:$I$1000,2,0),"")</f>
        <v/>
      </c>
      <c r="H723" s="4" t="str">
        <f>IFERROR(VLOOKUP(G723,PEOPLE!$H$4:$I$1000,2,0),"")</f>
        <v/>
      </c>
    </row>
    <row r="724" spans="3:8" x14ac:dyDescent="0.25">
      <c r="C724" s="7" t="str">
        <f ca="1">CELL("address", INDEX(ppl!B:B, MATCH(B724, ppl!B:B, 0)))</f>
        <v>'[DEBS_Data_Template_(Protected).xlsx]ppl'!$B$4</v>
      </c>
      <c r="E724" s="4" t="str">
        <f>IFERROR(VLOOKUP(D724,PEOPLE!$H$4:$I$1000,2,0),"")</f>
        <v/>
      </c>
      <c r="H724" s="4" t="str">
        <f>IFERROR(VLOOKUP(G724,PEOPLE!$H$4:$I$1000,2,0),"")</f>
        <v/>
      </c>
    </row>
    <row r="725" spans="3:8" x14ac:dyDescent="0.25">
      <c r="C725" s="7" t="str">
        <f ca="1">CELL("address", INDEX(ppl!B:B, MATCH(B725, ppl!B:B, 0)))</f>
        <v>'[DEBS_Data_Template_(Protected).xlsx]ppl'!$B$4</v>
      </c>
      <c r="E725" s="4" t="str">
        <f>IFERROR(VLOOKUP(D725,PEOPLE!$H$4:$I$1000,2,0),"")</f>
        <v/>
      </c>
      <c r="H725" s="4" t="str">
        <f>IFERROR(VLOOKUP(G725,PEOPLE!$H$4:$I$1000,2,0),"")</f>
        <v/>
      </c>
    </row>
    <row r="726" spans="3:8" x14ac:dyDescent="0.25">
      <c r="C726" s="7" t="str">
        <f ca="1">CELL("address", INDEX(ppl!B:B, MATCH(B726, ppl!B:B, 0)))</f>
        <v>'[DEBS_Data_Template_(Protected).xlsx]ppl'!$B$4</v>
      </c>
      <c r="E726" s="4" t="str">
        <f>IFERROR(VLOOKUP(D726,PEOPLE!$H$4:$I$1000,2,0),"")</f>
        <v/>
      </c>
      <c r="H726" s="4" t="str">
        <f>IFERROR(VLOOKUP(G726,PEOPLE!$H$4:$I$1000,2,0),"")</f>
        <v/>
      </c>
    </row>
    <row r="727" spans="3:8" x14ac:dyDescent="0.25">
      <c r="C727" s="7" t="str">
        <f ca="1">CELL("address", INDEX(ppl!B:B, MATCH(B727, ppl!B:B, 0)))</f>
        <v>'[DEBS_Data_Template_(Protected).xlsx]ppl'!$B$4</v>
      </c>
      <c r="E727" s="4" t="str">
        <f>IFERROR(VLOOKUP(D727,PEOPLE!$H$4:$I$1000,2,0),"")</f>
        <v/>
      </c>
      <c r="H727" s="4" t="str">
        <f>IFERROR(VLOOKUP(G727,PEOPLE!$H$4:$I$1000,2,0),"")</f>
        <v/>
      </c>
    </row>
    <row r="728" spans="3:8" x14ac:dyDescent="0.25">
      <c r="C728" s="7" t="str">
        <f ca="1">CELL("address", INDEX(ppl!B:B, MATCH(B728, ppl!B:B, 0)))</f>
        <v>'[DEBS_Data_Template_(Protected).xlsx]ppl'!$B$4</v>
      </c>
      <c r="E728" s="4" t="str">
        <f>IFERROR(VLOOKUP(D728,PEOPLE!$H$4:$I$1000,2,0),"")</f>
        <v/>
      </c>
      <c r="H728" s="4" t="str">
        <f>IFERROR(VLOOKUP(G728,PEOPLE!$H$4:$I$1000,2,0),"")</f>
        <v/>
      </c>
    </row>
    <row r="729" spans="3:8" x14ac:dyDescent="0.25">
      <c r="C729" s="7" t="str">
        <f ca="1">CELL("address", INDEX(ppl!B:B, MATCH(B729, ppl!B:B, 0)))</f>
        <v>'[DEBS_Data_Template_(Protected).xlsx]ppl'!$B$4</v>
      </c>
      <c r="E729" s="4" t="str">
        <f>IFERROR(VLOOKUP(D729,PEOPLE!$H$4:$I$1000,2,0),"")</f>
        <v/>
      </c>
      <c r="H729" s="4" t="str">
        <f>IFERROR(VLOOKUP(G729,PEOPLE!$H$4:$I$1000,2,0),"")</f>
        <v/>
      </c>
    </row>
    <row r="730" spans="3:8" x14ac:dyDescent="0.25">
      <c r="C730" s="7" t="str">
        <f ca="1">CELL("address", INDEX(ppl!B:B, MATCH(B730, ppl!B:B, 0)))</f>
        <v>'[DEBS_Data_Template_(Protected).xlsx]ppl'!$B$4</v>
      </c>
      <c r="E730" s="4" t="str">
        <f>IFERROR(VLOOKUP(D730,PEOPLE!$H$4:$I$1000,2,0),"")</f>
        <v/>
      </c>
      <c r="H730" s="4" t="str">
        <f>IFERROR(VLOOKUP(G730,PEOPLE!$H$4:$I$1000,2,0),"")</f>
        <v/>
      </c>
    </row>
    <row r="731" spans="3:8" x14ac:dyDescent="0.25">
      <c r="C731" s="7" t="str">
        <f ca="1">CELL("address", INDEX(ppl!B:B, MATCH(B731, ppl!B:B, 0)))</f>
        <v>'[DEBS_Data_Template_(Protected).xlsx]ppl'!$B$4</v>
      </c>
      <c r="E731" s="4" t="str">
        <f>IFERROR(VLOOKUP(D731,PEOPLE!$H$4:$I$1000,2,0),"")</f>
        <v/>
      </c>
      <c r="H731" s="4" t="str">
        <f>IFERROR(VLOOKUP(G731,PEOPLE!$H$4:$I$1000,2,0),"")</f>
        <v/>
      </c>
    </row>
    <row r="732" spans="3:8" x14ac:dyDescent="0.25">
      <c r="C732" s="7" t="str">
        <f ca="1">CELL("address", INDEX(ppl!B:B, MATCH(B732, ppl!B:B, 0)))</f>
        <v>'[DEBS_Data_Template_(Protected).xlsx]ppl'!$B$4</v>
      </c>
      <c r="E732" s="4" t="str">
        <f>IFERROR(VLOOKUP(D732,PEOPLE!$H$4:$I$1000,2,0),"")</f>
        <v/>
      </c>
      <c r="H732" s="4" t="str">
        <f>IFERROR(VLOOKUP(G732,PEOPLE!$H$4:$I$1000,2,0),"")</f>
        <v/>
      </c>
    </row>
    <row r="733" spans="3:8" x14ac:dyDescent="0.25">
      <c r="C733" s="7" t="str">
        <f ca="1">CELL("address", INDEX(ppl!B:B, MATCH(B733, ppl!B:B, 0)))</f>
        <v>'[DEBS_Data_Template_(Protected).xlsx]ppl'!$B$4</v>
      </c>
      <c r="E733" s="4" t="str">
        <f>IFERROR(VLOOKUP(D733,PEOPLE!$H$4:$I$1000,2,0),"")</f>
        <v/>
      </c>
      <c r="H733" s="4" t="str">
        <f>IFERROR(VLOOKUP(G733,PEOPLE!$H$4:$I$1000,2,0),"")</f>
        <v/>
      </c>
    </row>
    <row r="734" spans="3:8" x14ac:dyDescent="0.25">
      <c r="C734" s="7" t="str">
        <f ca="1">CELL("address", INDEX(ppl!B:B, MATCH(B734, ppl!B:B, 0)))</f>
        <v>'[DEBS_Data_Template_(Protected).xlsx]ppl'!$B$4</v>
      </c>
      <c r="E734" s="4" t="str">
        <f>IFERROR(VLOOKUP(D734,PEOPLE!$H$4:$I$1000,2,0),"")</f>
        <v/>
      </c>
      <c r="H734" s="4" t="str">
        <f>IFERROR(VLOOKUP(G734,PEOPLE!$H$4:$I$1000,2,0),"")</f>
        <v/>
      </c>
    </row>
    <row r="735" spans="3:8" x14ac:dyDescent="0.25">
      <c r="C735" s="7" t="str">
        <f ca="1">CELL("address", INDEX(ppl!B:B, MATCH(B735, ppl!B:B, 0)))</f>
        <v>'[DEBS_Data_Template_(Protected).xlsx]ppl'!$B$4</v>
      </c>
      <c r="E735" s="4" t="str">
        <f>IFERROR(VLOOKUP(D735,PEOPLE!$H$4:$I$1000,2,0),"")</f>
        <v/>
      </c>
      <c r="H735" s="4" t="str">
        <f>IFERROR(VLOOKUP(G735,PEOPLE!$H$4:$I$1000,2,0),"")</f>
        <v/>
      </c>
    </row>
    <row r="736" spans="3:8" x14ac:dyDescent="0.25">
      <c r="C736" s="7" t="str">
        <f ca="1">CELL("address", INDEX(ppl!B:B, MATCH(B736, ppl!B:B, 0)))</f>
        <v>'[DEBS_Data_Template_(Protected).xlsx]ppl'!$B$4</v>
      </c>
      <c r="E736" s="4" t="str">
        <f>IFERROR(VLOOKUP(D736,PEOPLE!$H$4:$I$1000,2,0),"")</f>
        <v/>
      </c>
      <c r="H736" s="4" t="str">
        <f>IFERROR(VLOOKUP(G736,PEOPLE!$H$4:$I$1000,2,0),"")</f>
        <v/>
      </c>
    </row>
    <row r="737" spans="3:8" x14ac:dyDescent="0.25">
      <c r="C737" s="7" t="str">
        <f ca="1">CELL("address", INDEX(ppl!B:B, MATCH(B737, ppl!B:B, 0)))</f>
        <v>'[DEBS_Data_Template_(Protected).xlsx]ppl'!$B$4</v>
      </c>
      <c r="E737" s="4" t="str">
        <f>IFERROR(VLOOKUP(D737,PEOPLE!$H$4:$I$1000,2,0),"")</f>
        <v/>
      </c>
      <c r="H737" s="4" t="str">
        <f>IFERROR(VLOOKUP(G737,PEOPLE!$H$4:$I$1000,2,0),"")</f>
        <v/>
      </c>
    </row>
    <row r="738" spans="3:8" x14ac:dyDescent="0.25">
      <c r="C738" s="7" t="str">
        <f ca="1">CELL("address", INDEX(ppl!B:B, MATCH(B738, ppl!B:B, 0)))</f>
        <v>'[DEBS_Data_Template_(Protected).xlsx]ppl'!$B$4</v>
      </c>
      <c r="E738" s="4" t="str">
        <f>IFERROR(VLOOKUP(D738,PEOPLE!$H$4:$I$1000,2,0),"")</f>
        <v/>
      </c>
      <c r="H738" s="4" t="str">
        <f>IFERROR(VLOOKUP(G738,PEOPLE!$H$4:$I$1000,2,0),"")</f>
        <v/>
      </c>
    </row>
    <row r="739" spans="3:8" x14ac:dyDescent="0.25">
      <c r="C739" s="7" t="str">
        <f ca="1">CELL("address", INDEX(ppl!B:B, MATCH(B739, ppl!B:B, 0)))</f>
        <v>'[DEBS_Data_Template_(Protected).xlsx]ppl'!$B$4</v>
      </c>
      <c r="E739" s="4" t="str">
        <f>IFERROR(VLOOKUP(D739,PEOPLE!$H$4:$I$1000,2,0),"")</f>
        <v/>
      </c>
      <c r="H739" s="4" t="str">
        <f>IFERROR(VLOOKUP(G739,PEOPLE!$H$4:$I$1000,2,0),"")</f>
        <v/>
      </c>
    </row>
    <row r="740" spans="3:8" x14ac:dyDescent="0.25">
      <c r="C740" s="7" t="str">
        <f ca="1">CELL("address", INDEX(ppl!B:B, MATCH(B740, ppl!B:B, 0)))</f>
        <v>'[DEBS_Data_Template_(Protected).xlsx]ppl'!$B$4</v>
      </c>
      <c r="E740" s="4" t="str">
        <f>IFERROR(VLOOKUP(D740,PEOPLE!$H$4:$I$1000,2,0),"")</f>
        <v/>
      </c>
      <c r="H740" s="4" t="str">
        <f>IFERROR(VLOOKUP(G740,PEOPLE!$H$4:$I$1000,2,0),"")</f>
        <v/>
      </c>
    </row>
    <row r="741" spans="3:8" x14ac:dyDescent="0.25">
      <c r="C741" s="7" t="str">
        <f ca="1">CELL("address", INDEX(ppl!B:B, MATCH(B741, ppl!B:B, 0)))</f>
        <v>'[DEBS_Data_Template_(Protected).xlsx]ppl'!$B$4</v>
      </c>
      <c r="E741" s="4" t="str">
        <f>IFERROR(VLOOKUP(D741,PEOPLE!$H$4:$I$1000,2,0),"")</f>
        <v/>
      </c>
      <c r="H741" s="4" t="str">
        <f>IFERROR(VLOOKUP(G741,PEOPLE!$H$4:$I$1000,2,0),"")</f>
        <v/>
      </c>
    </row>
    <row r="742" spans="3:8" x14ac:dyDescent="0.25">
      <c r="C742" s="7" t="str">
        <f ca="1">CELL("address", INDEX(ppl!B:B, MATCH(B742, ppl!B:B, 0)))</f>
        <v>'[DEBS_Data_Template_(Protected).xlsx]ppl'!$B$4</v>
      </c>
      <c r="E742" s="4" t="str">
        <f>IFERROR(VLOOKUP(D742,PEOPLE!$H$4:$I$1000,2,0),"")</f>
        <v/>
      </c>
      <c r="H742" s="4" t="str">
        <f>IFERROR(VLOOKUP(G742,PEOPLE!$H$4:$I$1000,2,0),"")</f>
        <v/>
      </c>
    </row>
    <row r="743" spans="3:8" x14ac:dyDescent="0.25">
      <c r="C743" s="7" t="str">
        <f ca="1">CELL("address", INDEX(ppl!B:B, MATCH(B743, ppl!B:B, 0)))</f>
        <v>'[DEBS_Data_Template_(Protected).xlsx]ppl'!$B$4</v>
      </c>
      <c r="E743" s="4" t="str">
        <f>IFERROR(VLOOKUP(D743,PEOPLE!$H$4:$I$1000,2,0),"")</f>
        <v/>
      </c>
      <c r="H743" s="4" t="str">
        <f>IFERROR(VLOOKUP(G743,PEOPLE!$H$4:$I$1000,2,0),"")</f>
        <v/>
      </c>
    </row>
    <row r="744" spans="3:8" x14ac:dyDescent="0.25">
      <c r="C744" s="7" t="str">
        <f ca="1">CELL("address", INDEX(ppl!B:B, MATCH(B744, ppl!B:B, 0)))</f>
        <v>'[DEBS_Data_Template_(Protected).xlsx]ppl'!$B$4</v>
      </c>
      <c r="E744" s="4" t="str">
        <f>IFERROR(VLOOKUP(D744,PEOPLE!$H$4:$I$1000,2,0),"")</f>
        <v/>
      </c>
      <c r="H744" s="4" t="str">
        <f>IFERROR(VLOOKUP(G744,PEOPLE!$H$4:$I$1000,2,0),"")</f>
        <v/>
      </c>
    </row>
    <row r="745" spans="3:8" x14ac:dyDescent="0.25">
      <c r="C745" s="7" t="str">
        <f ca="1">CELL("address", INDEX(ppl!B:B, MATCH(B745, ppl!B:B, 0)))</f>
        <v>'[DEBS_Data_Template_(Protected).xlsx]ppl'!$B$4</v>
      </c>
      <c r="E745" s="4" t="str">
        <f>IFERROR(VLOOKUP(D745,PEOPLE!$H$4:$I$1000,2,0),"")</f>
        <v/>
      </c>
      <c r="H745" s="4" t="str">
        <f>IFERROR(VLOOKUP(G745,PEOPLE!$H$4:$I$1000,2,0),"")</f>
        <v/>
      </c>
    </row>
    <row r="746" spans="3:8" x14ac:dyDescent="0.25">
      <c r="C746" s="7" t="str">
        <f ca="1">CELL("address", INDEX(ppl!B:B, MATCH(B746, ppl!B:B, 0)))</f>
        <v>'[DEBS_Data_Template_(Protected).xlsx]ppl'!$B$4</v>
      </c>
      <c r="E746" s="4" t="str">
        <f>IFERROR(VLOOKUP(D746,PEOPLE!$H$4:$I$1000,2,0),"")</f>
        <v/>
      </c>
      <c r="H746" s="4" t="str">
        <f>IFERROR(VLOOKUP(G746,PEOPLE!$H$4:$I$1000,2,0),"")</f>
        <v/>
      </c>
    </row>
    <row r="747" spans="3:8" x14ac:dyDescent="0.25">
      <c r="C747" s="7" t="str">
        <f ca="1">CELL("address", INDEX(ppl!B:B, MATCH(B747, ppl!B:B, 0)))</f>
        <v>'[DEBS_Data_Template_(Protected).xlsx]ppl'!$B$4</v>
      </c>
      <c r="E747" s="4" t="str">
        <f>IFERROR(VLOOKUP(D747,PEOPLE!$H$4:$I$1000,2,0),"")</f>
        <v/>
      </c>
      <c r="H747" s="4" t="str">
        <f>IFERROR(VLOOKUP(G747,PEOPLE!$H$4:$I$1000,2,0),"")</f>
        <v/>
      </c>
    </row>
    <row r="748" spans="3:8" x14ac:dyDescent="0.25">
      <c r="C748" s="7" t="str">
        <f ca="1">CELL("address", INDEX(ppl!B:B, MATCH(B748, ppl!B:B, 0)))</f>
        <v>'[DEBS_Data_Template_(Protected).xlsx]ppl'!$B$4</v>
      </c>
      <c r="E748" s="4" t="str">
        <f>IFERROR(VLOOKUP(D748,PEOPLE!$H$4:$I$1000,2,0),"")</f>
        <v/>
      </c>
      <c r="H748" s="4" t="str">
        <f>IFERROR(VLOOKUP(G748,PEOPLE!$H$4:$I$1000,2,0),"")</f>
        <v/>
      </c>
    </row>
    <row r="749" spans="3:8" x14ac:dyDescent="0.25">
      <c r="C749" s="7" t="str">
        <f ca="1">CELL("address", INDEX(ppl!B:B, MATCH(B749, ppl!B:B, 0)))</f>
        <v>'[DEBS_Data_Template_(Protected).xlsx]ppl'!$B$4</v>
      </c>
      <c r="E749" s="4" t="str">
        <f>IFERROR(VLOOKUP(D749,PEOPLE!$H$4:$I$1000,2,0),"")</f>
        <v/>
      </c>
      <c r="H749" s="4" t="str">
        <f>IFERROR(VLOOKUP(G749,PEOPLE!$H$4:$I$1000,2,0),"")</f>
        <v/>
      </c>
    </row>
    <row r="750" spans="3:8" x14ac:dyDescent="0.25">
      <c r="C750" s="7" t="str">
        <f ca="1">CELL("address", INDEX(ppl!B:B, MATCH(B750, ppl!B:B, 0)))</f>
        <v>'[DEBS_Data_Template_(Protected).xlsx]ppl'!$B$4</v>
      </c>
      <c r="E750" s="4" t="str">
        <f>IFERROR(VLOOKUP(D750,PEOPLE!$H$4:$I$1000,2,0),"")</f>
        <v/>
      </c>
      <c r="H750" s="4" t="str">
        <f>IFERROR(VLOOKUP(G750,PEOPLE!$H$4:$I$1000,2,0),"")</f>
        <v/>
      </c>
    </row>
    <row r="751" spans="3:8" x14ac:dyDescent="0.25">
      <c r="C751" s="7" t="str">
        <f ca="1">CELL("address", INDEX(ppl!B:B, MATCH(B751, ppl!B:B, 0)))</f>
        <v>'[DEBS_Data_Template_(Protected).xlsx]ppl'!$B$4</v>
      </c>
      <c r="E751" s="4" t="str">
        <f>IFERROR(VLOOKUP(D751,PEOPLE!$H$4:$I$1000,2,0),"")</f>
        <v/>
      </c>
      <c r="H751" s="4" t="str">
        <f>IFERROR(VLOOKUP(G751,PEOPLE!$H$4:$I$1000,2,0),"")</f>
        <v/>
      </c>
    </row>
    <row r="752" spans="3:8" x14ac:dyDescent="0.25">
      <c r="C752" s="7" t="str">
        <f ca="1">CELL("address", INDEX(ppl!B:B, MATCH(B752, ppl!B:B, 0)))</f>
        <v>'[DEBS_Data_Template_(Protected).xlsx]ppl'!$B$4</v>
      </c>
      <c r="E752" s="4" t="str">
        <f>IFERROR(VLOOKUP(D752,PEOPLE!$H$4:$I$1000,2,0),"")</f>
        <v/>
      </c>
      <c r="H752" s="4" t="str">
        <f>IFERROR(VLOOKUP(G752,PEOPLE!$H$4:$I$1000,2,0),"")</f>
        <v/>
      </c>
    </row>
    <row r="753" spans="3:8" x14ac:dyDescent="0.25">
      <c r="C753" s="7" t="str">
        <f ca="1">CELL("address", INDEX(ppl!B:B, MATCH(B753, ppl!B:B, 0)))</f>
        <v>'[DEBS_Data_Template_(Protected).xlsx]ppl'!$B$4</v>
      </c>
      <c r="E753" s="4" t="str">
        <f>IFERROR(VLOOKUP(D753,PEOPLE!$H$4:$I$1000,2,0),"")</f>
        <v/>
      </c>
      <c r="H753" s="4" t="str">
        <f>IFERROR(VLOOKUP(G753,PEOPLE!$H$4:$I$1000,2,0),"")</f>
        <v/>
      </c>
    </row>
    <row r="754" spans="3:8" x14ac:dyDescent="0.25">
      <c r="C754" s="7" t="str">
        <f ca="1">CELL("address", INDEX(ppl!B:B, MATCH(B754, ppl!B:B, 0)))</f>
        <v>'[DEBS_Data_Template_(Protected).xlsx]ppl'!$B$4</v>
      </c>
      <c r="E754" s="4" t="str">
        <f>IFERROR(VLOOKUP(D754,PEOPLE!$H$4:$I$1000,2,0),"")</f>
        <v/>
      </c>
      <c r="H754" s="4" t="str">
        <f>IFERROR(VLOOKUP(G754,PEOPLE!$H$4:$I$1000,2,0),"")</f>
        <v/>
      </c>
    </row>
    <row r="755" spans="3:8" x14ac:dyDescent="0.25">
      <c r="C755" s="7" t="str">
        <f ca="1">CELL("address", INDEX(ppl!B:B, MATCH(B755, ppl!B:B, 0)))</f>
        <v>'[DEBS_Data_Template_(Protected).xlsx]ppl'!$B$4</v>
      </c>
      <c r="E755" s="4" t="str">
        <f>IFERROR(VLOOKUP(D755,PEOPLE!$H$4:$I$1000,2,0),"")</f>
        <v/>
      </c>
      <c r="H755" s="4" t="str">
        <f>IFERROR(VLOOKUP(G755,PEOPLE!$H$4:$I$1000,2,0),"")</f>
        <v/>
      </c>
    </row>
    <row r="756" spans="3:8" x14ac:dyDescent="0.25">
      <c r="C756" s="7" t="str">
        <f ca="1">CELL("address", INDEX(ppl!B:B, MATCH(B756, ppl!B:B, 0)))</f>
        <v>'[DEBS_Data_Template_(Protected).xlsx]ppl'!$B$4</v>
      </c>
      <c r="E756" s="4" t="str">
        <f>IFERROR(VLOOKUP(D756,PEOPLE!$H$4:$I$1000,2,0),"")</f>
        <v/>
      </c>
      <c r="H756" s="4" t="str">
        <f>IFERROR(VLOOKUP(G756,PEOPLE!$H$4:$I$1000,2,0),"")</f>
        <v/>
      </c>
    </row>
    <row r="757" spans="3:8" x14ac:dyDescent="0.25">
      <c r="C757" s="7" t="str">
        <f ca="1">CELL("address", INDEX(ppl!B:B, MATCH(B757, ppl!B:B, 0)))</f>
        <v>'[DEBS_Data_Template_(Protected).xlsx]ppl'!$B$4</v>
      </c>
      <c r="E757" s="4" t="str">
        <f>IFERROR(VLOOKUP(D757,PEOPLE!$H$4:$I$1000,2,0),"")</f>
        <v/>
      </c>
      <c r="H757" s="4" t="str">
        <f>IFERROR(VLOOKUP(G757,PEOPLE!$H$4:$I$1000,2,0),"")</f>
        <v/>
      </c>
    </row>
    <row r="758" spans="3:8" x14ac:dyDescent="0.25">
      <c r="C758" s="7" t="str">
        <f ca="1">CELL("address", INDEX(ppl!B:B, MATCH(B758, ppl!B:B, 0)))</f>
        <v>'[DEBS_Data_Template_(Protected).xlsx]ppl'!$B$4</v>
      </c>
      <c r="E758" s="4" t="str">
        <f>IFERROR(VLOOKUP(D758,PEOPLE!$H$4:$I$1000,2,0),"")</f>
        <v/>
      </c>
      <c r="H758" s="4" t="str">
        <f>IFERROR(VLOOKUP(G758,PEOPLE!$H$4:$I$1000,2,0),"")</f>
        <v/>
      </c>
    </row>
    <row r="759" spans="3:8" x14ac:dyDescent="0.25">
      <c r="C759" s="7" t="str">
        <f ca="1">CELL("address", INDEX(ppl!B:B, MATCH(B759, ppl!B:B, 0)))</f>
        <v>'[DEBS_Data_Template_(Protected).xlsx]ppl'!$B$4</v>
      </c>
      <c r="E759" s="4" t="str">
        <f>IFERROR(VLOOKUP(D759,PEOPLE!$H$4:$I$1000,2,0),"")</f>
        <v/>
      </c>
      <c r="H759" s="4" t="str">
        <f>IFERROR(VLOOKUP(G759,PEOPLE!$H$4:$I$1000,2,0),"")</f>
        <v/>
      </c>
    </row>
    <row r="760" spans="3:8" x14ac:dyDescent="0.25">
      <c r="C760" s="7" t="str">
        <f ca="1">CELL("address", INDEX(ppl!B:B, MATCH(B760, ppl!B:B, 0)))</f>
        <v>'[DEBS_Data_Template_(Protected).xlsx]ppl'!$B$4</v>
      </c>
      <c r="E760" s="4" t="str">
        <f>IFERROR(VLOOKUP(D760,PEOPLE!$H$4:$I$1000,2,0),"")</f>
        <v/>
      </c>
      <c r="H760" s="4" t="str">
        <f>IFERROR(VLOOKUP(G760,PEOPLE!$H$4:$I$1000,2,0),"")</f>
        <v/>
      </c>
    </row>
    <row r="761" spans="3:8" x14ac:dyDescent="0.25">
      <c r="C761" s="7" t="str">
        <f ca="1">CELL("address", INDEX(ppl!B:B, MATCH(B761, ppl!B:B, 0)))</f>
        <v>'[DEBS_Data_Template_(Protected).xlsx]ppl'!$B$4</v>
      </c>
      <c r="E761" s="4" t="str">
        <f>IFERROR(VLOOKUP(D761,PEOPLE!$H$4:$I$1000,2,0),"")</f>
        <v/>
      </c>
      <c r="H761" s="4" t="str">
        <f>IFERROR(VLOOKUP(G761,PEOPLE!$H$4:$I$1000,2,0),"")</f>
        <v/>
      </c>
    </row>
    <row r="762" spans="3:8" x14ac:dyDescent="0.25">
      <c r="C762" s="7" t="str">
        <f ca="1">CELL("address", INDEX(ppl!B:B, MATCH(B762, ppl!B:B, 0)))</f>
        <v>'[DEBS_Data_Template_(Protected).xlsx]ppl'!$B$4</v>
      </c>
      <c r="E762" s="4" t="str">
        <f>IFERROR(VLOOKUP(D762,PEOPLE!$H$4:$I$1000,2,0),"")</f>
        <v/>
      </c>
      <c r="H762" s="4" t="str">
        <f>IFERROR(VLOOKUP(G762,PEOPLE!$H$4:$I$1000,2,0),"")</f>
        <v/>
      </c>
    </row>
    <row r="763" spans="3:8" x14ac:dyDescent="0.25">
      <c r="C763" s="7" t="str">
        <f ca="1">CELL("address", INDEX(ppl!B:B, MATCH(B763, ppl!B:B, 0)))</f>
        <v>'[DEBS_Data_Template_(Protected).xlsx]ppl'!$B$4</v>
      </c>
      <c r="E763" s="4" t="str">
        <f>IFERROR(VLOOKUP(D763,PEOPLE!$H$4:$I$1000,2,0),"")</f>
        <v/>
      </c>
      <c r="H763" s="4" t="str">
        <f>IFERROR(VLOOKUP(G763,PEOPLE!$H$4:$I$1000,2,0),"")</f>
        <v/>
      </c>
    </row>
    <row r="764" spans="3:8" x14ac:dyDescent="0.25">
      <c r="C764" s="7" t="str">
        <f ca="1">CELL("address", INDEX(ppl!B:B, MATCH(B764, ppl!B:B, 0)))</f>
        <v>'[DEBS_Data_Template_(Protected).xlsx]ppl'!$B$4</v>
      </c>
      <c r="E764" s="4" t="str">
        <f>IFERROR(VLOOKUP(D764,PEOPLE!$H$4:$I$1000,2,0),"")</f>
        <v/>
      </c>
      <c r="H764" s="4" t="str">
        <f>IFERROR(VLOOKUP(G764,PEOPLE!$H$4:$I$1000,2,0),"")</f>
        <v/>
      </c>
    </row>
    <row r="765" spans="3:8" x14ac:dyDescent="0.25">
      <c r="C765" s="7" t="str">
        <f ca="1">CELL("address", INDEX(ppl!B:B, MATCH(B765, ppl!B:B, 0)))</f>
        <v>'[DEBS_Data_Template_(Protected).xlsx]ppl'!$B$4</v>
      </c>
      <c r="E765" s="4" t="str">
        <f>IFERROR(VLOOKUP(D765,PEOPLE!$H$4:$I$1000,2,0),"")</f>
        <v/>
      </c>
      <c r="H765" s="4" t="str">
        <f>IFERROR(VLOOKUP(G765,PEOPLE!$H$4:$I$1000,2,0),"")</f>
        <v/>
      </c>
    </row>
    <row r="766" spans="3:8" x14ac:dyDescent="0.25">
      <c r="C766" s="7" t="str">
        <f ca="1">CELL("address", INDEX(ppl!B:B, MATCH(B766, ppl!B:B, 0)))</f>
        <v>'[DEBS_Data_Template_(Protected).xlsx]ppl'!$B$4</v>
      </c>
      <c r="E766" s="4" t="str">
        <f>IFERROR(VLOOKUP(D766,PEOPLE!$H$4:$I$1000,2,0),"")</f>
        <v/>
      </c>
      <c r="H766" s="4" t="str">
        <f>IFERROR(VLOOKUP(G766,PEOPLE!$H$4:$I$1000,2,0),"")</f>
        <v/>
      </c>
    </row>
    <row r="767" spans="3:8" x14ac:dyDescent="0.25">
      <c r="C767" s="7" t="str">
        <f ca="1">CELL("address", INDEX(ppl!B:B, MATCH(B767, ppl!B:B, 0)))</f>
        <v>'[DEBS_Data_Template_(Protected).xlsx]ppl'!$B$4</v>
      </c>
      <c r="E767" s="4" t="str">
        <f>IFERROR(VLOOKUP(D767,PEOPLE!$H$4:$I$1000,2,0),"")</f>
        <v/>
      </c>
      <c r="H767" s="4" t="str">
        <f>IFERROR(VLOOKUP(G767,PEOPLE!$H$4:$I$1000,2,0),"")</f>
        <v/>
      </c>
    </row>
    <row r="768" spans="3:8" x14ac:dyDescent="0.25">
      <c r="C768" s="7" t="str">
        <f ca="1">CELL("address", INDEX(ppl!B:B, MATCH(B768, ppl!B:B, 0)))</f>
        <v>'[DEBS_Data_Template_(Protected).xlsx]ppl'!$B$4</v>
      </c>
      <c r="E768" s="4" t="str">
        <f>IFERROR(VLOOKUP(D768,PEOPLE!$H$4:$I$1000,2,0),"")</f>
        <v/>
      </c>
      <c r="H768" s="4" t="str">
        <f>IFERROR(VLOOKUP(G768,PEOPLE!$H$4:$I$1000,2,0),"")</f>
        <v/>
      </c>
    </row>
    <row r="769" spans="3:8" x14ac:dyDescent="0.25">
      <c r="C769" s="7" t="str">
        <f ca="1">CELL("address", INDEX(ppl!B:B, MATCH(B769, ppl!B:B, 0)))</f>
        <v>'[DEBS_Data_Template_(Protected).xlsx]ppl'!$B$4</v>
      </c>
      <c r="E769" s="4" t="str">
        <f>IFERROR(VLOOKUP(D769,PEOPLE!$H$4:$I$1000,2,0),"")</f>
        <v/>
      </c>
      <c r="H769" s="4" t="str">
        <f>IFERROR(VLOOKUP(G769,PEOPLE!$H$4:$I$1000,2,0),"")</f>
        <v/>
      </c>
    </row>
    <row r="770" spans="3:8" x14ac:dyDescent="0.25">
      <c r="C770" s="7" t="str">
        <f ca="1">CELL("address", INDEX(ppl!B:B, MATCH(B770, ppl!B:B, 0)))</f>
        <v>'[DEBS_Data_Template_(Protected).xlsx]ppl'!$B$4</v>
      </c>
      <c r="E770" s="4" t="str">
        <f>IFERROR(VLOOKUP(D770,PEOPLE!$H$4:$I$1000,2,0),"")</f>
        <v/>
      </c>
      <c r="H770" s="4" t="str">
        <f>IFERROR(VLOOKUP(G770,PEOPLE!$H$4:$I$1000,2,0),"")</f>
        <v/>
      </c>
    </row>
    <row r="771" spans="3:8" x14ac:dyDescent="0.25">
      <c r="C771" s="7" t="str">
        <f ca="1">CELL("address", INDEX(ppl!B:B, MATCH(B771, ppl!B:B, 0)))</f>
        <v>'[DEBS_Data_Template_(Protected).xlsx]ppl'!$B$4</v>
      </c>
      <c r="E771" s="4" t="str">
        <f>IFERROR(VLOOKUP(D771,PEOPLE!$H$4:$I$1000,2,0),"")</f>
        <v/>
      </c>
      <c r="H771" s="4" t="str">
        <f>IFERROR(VLOOKUP(G771,PEOPLE!$H$4:$I$1000,2,0),"")</f>
        <v/>
      </c>
    </row>
    <row r="772" spans="3:8" x14ac:dyDescent="0.25">
      <c r="C772" s="7" t="str">
        <f ca="1">CELL("address", INDEX(ppl!B:B, MATCH(B772, ppl!B:B, 0)))</f>
        <v>'[DEBS_Data_Template_(Protected).xlsx]ppl'!$B$4</v>
      </c>
      <c r="E772" s="4" t="str">
        <f>IFERROR(VLOOKUP(D772,PEOPLE!$H$4:$I$1000,2,0),"")</f>
        <v/>
      </c>
      <c r="H772" s="4" t="str">
        <f>IFERROR(VLOOKUP(G772,PEOPLE!$H$4:$I$1000,2,0),"")</f>
        <v/>
      </c>
    </row>
    <row r="773" spans="3:8" x14ac:dyDescent="0.25">
      <c r="C773" s="7" t="str">
        <f ca="1">CELL("address", INDEX(ppl!B:B, MATCH(B773, ppl!B:B, 0)))</f>
        <v>'[DEBS_Data_Template_(Protected).xlsx]ppl'!$B$4</v>
      </c>
      <c r="E773" s="4" t="str">
        <f>IFERROR(VLOOKUP(D773,PEOPLE!$H$4:$I$1000,2,0),"")</f>
        <v/>
      </c>
      <c r="H773" s="4" t="str">
        <f>IFERROR(VLOOKUP(G773,PEOPLE!$H$4:$I$1000,2,0),"")</f>
        <v/>
      </c>
    </row>
    <row r="774" spans="3:8" x14ac:dyDescent="0.25">
      <c r="C774" s="7" t="str">
        <f ca="1">CELL("address", INDEX(ppl!B:B, MATCH(B774, ppl!B:B, 0)))</f>
        <v>'[DEBS_Data_Template_(Protected).xlsx]ppl'!$B$4</v>
      </c>
      <c r="E774" s="4" t="str">
        <f>IFERROR(VLOOKUP(D774,PEOPLE!$H$4:$I$1000,2,0),"")</f>
        <v/>
      </c>
      <c r="H774" s="4" t="str">
        <f>IFERROR(VLOOKUP(G774,PEOPLE!$H$4:$I$1000,2,0),"")</f>
        <v/>
      </c>
    </row>
    <row r="775" spans="3:8" x14ac:dyDescent="0.25">
      <c r="C775" s="7" t="str">
        <f ca="1">CELL("address", INDEX(ppl!B:B, MATCH(B775, ppl!B:B, 0)))</f>
        <v>'[DEBS_Data_Template_(Protected).xlsx]ppl'!$B$4</v>
      </c>
      <c r="E775" s="4" t="str">
        <f>IFERROR(VLOOKUP(D775,PEOPLE!$H$4:$I$1000,2,0),"")</f>
        <v/>
      </c>
      <c r="H775" s="4" t="str">
        <f>IFERROR(VLOOKUP(G775,PEOPLE!$H$4:$I$1000,2,0),"")</f>
        <v/>
      </c>
    </row>
    <row r="776" spans="3:8" x14ac:dyDescent="0.25">
      <c r="C776" s="7" t="str">
        <f ca="1">CELL("address", INDEX(ppl!B:B, MATCH(B776, ppl!B:B, 0)))</f>
        <v>'[DEBS_Data_Template_(Protected).xlsx]ppl'!$B$4</v>
      </c>
      <c r="E776" s="4" t="str">
        <f>IFERROR(VLOOKUP(D776,PEOPLE!$H$4:$I$1000,2,0),"")</f>
        <v/>
      </c>
      <c r="H776" s="4" t="str">
        <f>IFERROR(VLOOKUP(G776,PEOPLE!$H$4:$I$1000,2,0),"")</f>
        <v/>
      </c>
    </row>
    <row r="777" spans="3:8" x14ac:dyDescent="0.25">
      <c r="C777" s="7" t="str">
        <f ca="1">CELL("address", INDEX(ppl!B:B, MATCH(B777, ppl!B:B, 0)))</f>
        <v>'[DEBS_Data_Template_(Protected).xlsx]ppl'!$B$4</v>
      </c>
      <c r="E777" s="4" t="str">
        <f>IFERROR(VLOOKUP(D777,PEOPLE!$H$4:$I$1000,2,0),"")</f>
        <v/>
      </c>
      <c r="H777" s="4" t="str">
        <f>IFERROR(VLOOKUP(G777,PEOPLE!$H$4:$I$1000,2,0),"")</f>
        <v/>
      </c>
    </row>
    <row r="778" spans="3:8" x14ac:dyDescent="0.25">
      <c r="C778" s="7" t="str">
        <f ca="1">CELL("address", INDEX(ppl!B:B, MATCH(B778, ppl!B:B, 0)))</f>
        <v>'[DEBS_Data_Template_(Protected).xlsx]ppl'!$B$4</v>
      </c>
      <c r="E778" s="4" t="str">
        <f>IFERROR(VLOOKUP(D778,PEOPLE!$H$4:$I$1000,2,0),"")</f>
        <v/>
      </c>
      <c r="H778" s="4" t="str">
        <f>IFERROR(VLOOKUP(G778,PEOPLE!$H$4:$I$1000,2,0),"")</f>
        <v/>
      </c>
    </row>
    <row r="779" spans="3:8" x14ac:dyDescent="0.25">
      <c r="C779" s="7" t="str">
        <f ca="1">CELL("address", INDEX(ppl!B:B, MATCH(B779, ppl!B:B, 0)))</f>
        <v>'[DEBS_Data_Template_(Protected).xlsx]ppl'!$B$4</v>
      </c>
      <c r="E779" s="4" t="str">
        <f>IFERROR(VLOOKUP(D779,PEOPLE!$H$4:$I$1000,2,0),"")</f>
        <v/>
      </c>
      <c r="H779" s="4" t="str">
        <f>IFERROR(VLOOKUP(G779,PEOPLE!$H$4:$I$1000,2,0),"")</f>
        <v/>
      </c>
    </row>
    <row r="780" spans="3:8" x14ac:dyDescent="0.25">
      <c r="C780" s="7" t="str">
        <f ca="1">CELL("address", INDEX(ppl!B:B, MATCH(B780, ppl!B:B, 0)))</f>
        <v>'[DEBS_Data_Template_(Protected).xlsx]ppl'!$B$4</v>
      </c>
      <c r="E780" s="4" t="str">
        <f>IFERROR(VLOOKUP(D780,PEOPLE!$H$4:$I$1000,2,0),"")</f>
        <v/>
      </c>
      <c r="H780" s="4" t="str">
        <f>IFERROR(VLOOKUP(G780,PEOPLE!$H$4:$I$1000,2,0),"")</f>
        <v/>
      </c>
    </row>
    <row r="781" spans="3:8" x14ac:dyDescent="0.25">
      <c r="C781" s="7" t="str">
        <f ca="1">CELL("address", INDEX(ppl!B:B, MATCH(B781, ppl!B:B, 0)))</f>
        <v>'[DEBS_Data_Template_(Protected).xlsx]ppl'!$B$4</v>
      </c>
      <c r="E781" s="4" t="str">
        <f>IFERROR(VLOOKUP(D781,PEOPLE!$H$4:$I$1000,2,0),"")</f>
        <v/>
      </c>
      <c r="H781" s="4" t="str">
        <f>IFERROR(VLOOKUP(G781,PEOPLE!$H$4:$I$1000,2,0),"")</f>
        <v/>
      </c>
    </row>
    <row r="782" spans="3:8" x14ac:dyDescent="0.25">
      <c r="C782" s="7" t="str">
        <f ca="1">CELL("address", INDEX(ppl!B:B, MATCH(B782, ppl!B:B, 0)))</f>
        <v>'[DEBS_Data_Template_(Protected).xlsx]ppl'!$B$4</v>
      </c>
      <c r="E782" s="4" t="str">
        <f>IFERROR(VLOOKUP(D782,PEOPLE!$H$4:$I$1000,2,0),"")</f>
        <v/>
      </c>
      <c r="H782" s="4" t="str">
        <f>IFERROR(VLOOKUP(G782,PEOPLE!$H$4:$I$1000,2,0),"")</f>
        <v/>
      </c>
    </row>
    <row r="783" spans="3:8" x14ac:dyDescent="0.25">
      <c r="C783" s="7" t="str">
        <f ca="1">CELL("address", INDEX(ppl!B:B, MATCH(B783, ppl!B:B, 0)))</f>
        <v>'[DEBS_Data_Template_(Protected).xlsx]ppl'!$B$4</v>
      </c>
      <c r="E783" s="4" t="str">
        <f>IFERROR(VLOOKUP(D783,PEOPLE!$H$4:$I$1000,2,0),"")</f>
        <v/>
      </c>
      <c r="H783" s="4" t="str">
        <f>IFERROR(VLOOKUP(G783,PEOPLE!$H$4:$I$1000,2,0),"")</f>
        <v/>
      </c>
    </row>
    <row r="784" spans="3:8" x14ac:dyDescent="0.25">
      <c r="C784" s="7" t="str">
        <f ca="1">CELL("address", INDEX(ppl!B:B, MATCH(B784, ppl!B:B, 0)))</f>
        <v>'[DEBS_Data_Template_(Protected).xlsx]ppl'!$B$4</v>
      </c>
      <c r="E784" s="4" t="str">
        <f>IFERROR(VLOOKUP(D784,PEOPLE!$H$4:$I$1000,2,0),"")</f>
        <v/>
      </c>
      <c r="H784" s="4" t="str">
        <f>IFERROR(VLOOKUP(G784,PEOPLE!$H$4:$I$1000,2,0),"")</f>
        <v/>
      </c>
    </row>
    <row r="785" spans="3:8" x14ac:dyDescent="0.25">
      <c r="C785" s="7" t="str">
        <f ca="1">CELL("address", INDEX(ppl!B:B, MATCH(B785, ppl!B:B, 0)))</f>
        <v>'[DEBS_Data_Template_(Protected).xlsx]ppl'!$B$4</v>
      </c>
      <c r="E785" s="4" t="str">
        <f>IFERROR(VLOOKUP(D785,PEOPLE!$H$4:$I$1000,2,0),"")</f>
        <v/>
      </c>
      <c r="H785" s="4" t="str">
        <f>IFERROR(VLOOKUP(G785,PEOPLE!$H$4:$I$1000,2,0),"")</f>
        <v/>
      </c>
    </row>
    <row r="786" spans="3:8" x14ac:dyDescent="0.25">
      <c r="C786" s="7" t="str">
        <f ca="1">CELL("address", INDEX(ppl!B:B, MATCH(B786, ppl!B:B, 0)))</f>
        <v>'[DEBS_Data_Template_(Protected).xlsx]ppl'!$B$4</v>
      </c>
      <c r="E786" s="4" t="str">
        <f>IFERROR(VLOOKUP(D786,PEOPLE!$H$4:$I$1000,2,0),"")</f>
        <v/>
      </c>
      <c r="H786" s="4" t="str">
        <f>IFERROR(VLOOKUP(G786,PEOPLE!$H$4:$I$1000,2,0),"")</f>
        <v/>
      </c>
    </row>
    <row r="787" spans="3:8" x14ac:dyDescent="0.25">
      <c r="C787" s="7" t="str">
        <f ca="1">CELL("address", INDEX(ppl!B:B, MATCH(B787, ppl!B:B, 0)))</f>
        <v>'[DEBS_Data_Template_(Protected).xlsx]ppl'!$B$4</v>
      </c>
      <c r="E787" s="4" t="str">
        <f>IFERROR(VLOOKUP(D787,PEOPLE!$H$4:$I$1000,2,0),"")</f>
        <v/>
      </c>
      <c r="H787" s="4" t="str">
        <f>IFERROR(VLOOKUP(G787,PEOPLE!$H$4:$I$1000,2,0),"")</f>
        <v/>
      </c>
    </row>
    <row r="788" spans="3:8" x14ac:dyDescent="0.25">
      <c r="C788" s="7" t="str">
        <f ca="1">CELL("address", INDEX(ppl!B:B, MATCH(B788, ppl!B:B, 0)))</f>
        <v>'[DEBS_Data_Template_(Protected).xlsx]ppl'!$B$4</v>
      </c>
      <c r="E788" s="4" t="str">
        <f>IFERROR(VLOOKUP(D788,PEOPLE!$H$4:$I$1000,2,0),"")</f>
        <v/>
      </c>
      <c r="H788" s="4" t="str">
        <f>IFERROR(VLOOKUP(G788,PEOPLE!$H$4:$I$1000,2,0),"")</f>
        <v/>
      </c>
    </row>
    <row r="789" spans="3:8" x14ac:dyDescent="0.25">
      <c r="C789" s="7" t="str">
        <f ca="1">CELL("address", INDEX(ppl!B:B, MATCH(B789, ppl!B:B, 0)))</f>
        <v>'[DEBS_Data_Template_(Protected).xlsx]ppl'!$B$4</v>
      </c>
      <c r="E789" s="4" t="str">
        <f>IFERROR(VLOOKUP(D789,PEOPLE!$H$4:$I$1000,2,0),"")</f>
        <v/>
      </c>
      <c r="H789" s="4" t="str">
        <f>IFERROR(VLOOKUP(G789,PEOPLE!$H$4:$I$1000,2,0),"")</f>
        <v/>
      </c>
    </row>
    <row r="790" spans="3:8" x14ac:dyDescent="0.25">
      <c r="C790" s="7" t="str">
        <f ca="1">CELL("address", INDEX(ppl!B:B, MATCH(B790, ppl!B:B, 0)))</f>
        <v>'[DEBS_Data_Template_(Protected).xlsx]ppl'!$B$4</v>
      </c>
      <c r="E790" s="4" t="str">
        <f>IFERROR(VLOOKUP(D790,PEOPLE!$H$4:$I$1000,2,0),"")</f>
        <v/>
      </c>
      <c r="H790" s="4" t="str">
        <f>IFERROR(VLOOKUP(G790,PEOPLE!$H$4:$I$1000,2,0),"")</f>
        <v/>
      </c>
    </row>
    <row r="791" spans="3:8" x14ac:dyDescent="0.25">
      <c r="C791" s="7" t="str">
        <f ca="1">CELL("address", INDEX(ppl!B:B, MATCH(B791, ppl!B:B, 0)))</f>
        <v>'[DEBS_Data_Template_(Protected).xlsx]ppl'!$B$4</v>
      </c>
      <c r="E791" s="4" t="str">
        <f>IFERROR(VLOOKUP(D791,PEOPLE!$H$4:$I$1000,2,0),"")</f>
        <v/>
      </c>
      <c r="H791" s="4" t="str">
        <f>IFERROR(VLOOKUP(G791,PEOPLE!$H$4:$I$1000,2,0),"")</f>
        <v/>
      </c>
    </row>
    <row r="792" spans="3:8" x14ac:dyDescent="0.25">
      <c r="C792" s="7" t="str">
        <f ca="1">CELL("address", INDEX(ppl!B:B, MATCH(B792, ppl!B:B, 0)))</f>
        <v>'[DEBS_Data_Template_(Protected).xlsx]ppl'!$B$4</v>
      </c>
      <c r="E792" s="4" t="str">
        <f>IFERROR(VLOOKUP(D792,PEOPLE!$H$4:$I$1000,2,0),"")</f>
        <v/>
      </c>
      <c r="H792" s="4" t="str">
        <f>IFERROR(VLOOKUP(G792,PEOPLE!$H$4:$I$1000,2,0),"")</f>
        <v/>
      </c>
    </row>
    <row r="793" spans="3:8" x14ac:dyDescent="0.25">
      <c r="C793" s="7" t="str">
        <f ca="1">CELL("address", INDEX(ppl!B:B, MATCH(B793, ppl!B:B, 0)))</f>
        <v>'[DEBS_Data_Template_(Protected).xlsx]ppl'!$B$4</v>
      </c>
      <c r="E793" s="4" t="str">
        <f>IFERROR(VLOOKUP(D793,PEOPLE!$H$4:$I$1000,2,0),"")</f>
        <v/>
      </c>
      <c r="H793" s="4" t="str">
        <f>IFERROR(VLOOKUP(G793,PEOPLE!$H$4:$I$1000,2,0),"")</f>
        <v/>
      </c>
    </row>
    <row r="794" spans="3:8" x14ac:dyDescent="0.25">
      <c r="C794" s="7" t="str">
        <f ca="1">CELL("address", INDEX(ppl!B:B, MATCH(B794, ppl!B:B, 0)))</f>
        <v>'[DEBS_Data_Template_(Protected).xlsx]ppl'!$B$4</v>
      </c>
      <c r="E794" s="4" t="str">
        <f>IFERROR(VLOOKUP(D794,PEOPLE!$H$4:$I$1000,2,0),"")</f>
        <v/>
      </c>
      <c r="H794" s="4" t="str">
        <f>IFERROR(VLOOKUP(G794,PEOPLE!$H$4:$I$1000,2,0),"")</f>
        <v/>
      </c>
    </row>
    <row r="795" spans="3:8" x14ac:dyDescent="0.25">
      <c r="C795" s="7" t="str">
        <f ca="1">CELL("address", INDEX(ppl!B:B, MATCH(B795, ppl!B:B, 0)))</f>
        <v>'[DEBS_Data_Template_(Protected).xlsx]ppl'!$B$4</v>
      </c>
      <c r="E795" s="4" t="str">
        <f>IFERROR(VLOOKUP(D795,PEOPLE!$H$4:$I$1000,2,0),"")</f>
        <v/>
      </c>
      <c r="H795" s="4" t="str">
        <f>IFERROR(VLOOKUP(G795,PEOPLE!$H$4:$I$1000,2,0),"")</f>
        <v/>
      </c>
    </row>
    <row r="796" spans="3:8" x14ac:dyDescent="0.25">
      <c r="C796" s="7" t="str">
        <f ca="1">CELL("address", INDEX(ppl!B:B, MATCH(B796, ppl!B:B, 0)))</f>
        <v>'[DEBS_Data_Template_(Protected).xlsx]ppl'!$B$4</v>
      </c>
      <c r="E796" s="4" t="str">
        <f>IFERROR(VLOOKUP(D796,PEOPLE!$H$4:$I$1000,2,0),"")</f>
        <v/>
      </c>
      <c r="H796" s="4" t="str">
        <f>IFERROR(VLOOKUP(G796,PEOPLE!$H$4:$I$1000,2,0),"")</f>
        <v/>
      </c>
    </row>
    <row r="797" spans="3:8" x14ac:dyDescent="0.25">
      <c r="C797" s="7" t="str">
        <f ca="1">CELL("address", INDEX(ppl!B:B, MATCH(B797, ppl!B:B, 0)))</f>
        <v>'[DEBS_Data_Template_(Protected).xlsx]ppl'!$B$4</v>
      </c>
      <c r="E797" s="4" t="str">
        <f>IFERROR(VLOOKUP(D797,PEOPLE!$H$4:$I$1000,2,0),"")</f>
        <v/>
      </c>
      <c r="H797" s="4" t="str">
        <f>IFERROR(VLOOKUP(G797,PEOPLE!$H$4:$I$1000,2,0),"")</f>
        <v/>
      </c>
    </row>
    <row r="798" spans="3:8" x14ac:dyDescent="0.25">
      <c r="C798" s="7" t="str">
        <f ca="1">CELL("address", INDEX(ppl!B:B, MATCH(B798, ppl!B:B, 0)))</f>
        <v>'[DEBS_Data_Template_(Protected).xlsx]ppl'!$B$4</v>
      </c>
      <c r="E798" s="4" t="str">
        <f>IFERROR(VLOOKUP(D798,PEOPLE!$H$4:$I$1000,2,0),"")</f>
        <v/>
      </c>
      <c r="H798" s="4" t="str">
        <f>IFERROR(VLOOKUP(G798,PEOPLE!$H$4:$I$1000,2,0),"")</f>
        <v/>
      </c>
    </row>
    <row r="799" spans="3:8" x14ac:dyDescent="0.25">
      <c r="C799" s="7" t="str">
        <f ca="1">CELL("address", INDEX(ppl!B:B, MATCH(B799, ppl!B:B, 0)))</f>
        <v>'[DEBS_Data_Template_(Protected).xlsx]ppl'!$B$4</v>
      </c>
      <c r="E799" s="4" t="str">
        <f>IFERROR(VLOOKUP(D799,PEOPLE!$H$4:$I$1000,2,0),"")</f>
        <v/>
      </c>
      <c r="H799" s="4" t="str">
        <f>IFERROR(VLOOKUP(G799,PEOPLE!$H$4:$I$1000,2,0),"")</f>
        <v/>
      </c>
    </row>
    <row r="800" spans="3:8" x14ac:dyDescent="0.25">
      <c r="C800" s="7" t="str">
        <f ca="1">CELL("address", INDEX(ppl!B:B, MATCH(B800, ppl!B:B, 0)))</f>
        <v>'[DEBS_Data_Template_(Protected).xlsx]ppl'!$B$4</v>
      </c>
      <c r="E800" s="4" t="str">
        <f>IFERROR(VLOOKUP(D800,PEOPLE!$H$4:$I$1000,2,0),"")</f>
        <v/>
      </c>
      <c r="H800" s="4" t="str">
        <f>IFERROR(VLOOKUP(G800,PEOPLE!$H$4:$I$1000,2,0),"")</f>
        <v/>
      </c>
    </row>
    <row r="801" spans="3:8" x14ac:dyDescent="0.25">
      <c r="C801" s="7" t="str">
        <f ca="1">CELL("address", INDEX(ppl!B:B, MATCH(B801, ppl!B:B, 0)))</f>
        <v>'[DEBS_Data_Template_(Protected).xlsx]ppl'!$B$4</v>
      </c>
      <c r="E801" s="4" t="str">
        <f>IFERROR(VLOOKUP(D801,PEOPLE!$H$4:$I$1000,2,0),"")</f>
        <v/>
      </c>
      <c r="H801" s="4" t="str">
        <f>IFERROR(VLOOKUP(G801,PEOPLE!$H$4:$I$1000,2,0),"")</f>
        <v/>
      </c>
    </row>
    <row r="802" spans="3:8" x14ac:dyDescent="0.25">
      <c r="C802" s="7" t="str">
        <f ca="1">CELL("address", INDEX(ppl!B:B, MATCH(B802, ppl!B:B, 0)))</f>
        <v>'[DEBS_Data_Template_(Protected).xlsx]ppl'!$B$4</v>
      </c>
      <c r="E802" s="4" t="str">
        <f>IFERROR(VLOOKUP(D802,PEOPLE!$H$4:$I$1000,2,0),"")</f>
        <v/>
      </c>
      <c r="H802" s="4" t="str">
        <f>IFERROR(VLOOKUP(G802,PEOPLE!$H$4:$I$1000,2,0),"")</f>
        <v/>
      </c>
    </row>
    <row r="803" spans="3:8" x14ac:dyDescent="0.25">
      <c r="C803" s="7" t="str">
        <f ca="1">CELL("address", INDEX(ppl!B:B, MATCH(B803, ppl!B:B, 0)))</f>
        <v>'[DEBS_Data_Template_(Protected).xlsx]ppl'!$B$4</v>
      </c>
      <c r="E803" s="4" t="str">
        <f>IFERROR(VLOOKUP(D803,PEOPLE!$H$4:$I$1000,2,0),"")</f>
        <v/>
      </c>
      <c r="H803" s="4" t="str">
        <f>IFERROR(VLOOKUP(G803,PEOPLE!$H$4:$I$1000,2,0),"")</f>
        <v/>
      </c>
    </row>
    <row r="804" spans="3:8" x14ac:dyDescent="0.25">
      <c r="C804" s="7" t="str">
        <f ca="1">CELL("address", INDEX(ppl!B:B, MATCH(B804, ppl!B:B, 0)))</f>
        <v>'[DEBS_Data_Template_(Protected).xlsx]ppl'!$B$4</v>
      </c>
      <c r="E804" s="4" t="str">
        <f>IFERROR(VLOOKUP(D804,PEOPLE!$H$4:$I$1000,2,0),"")</f>
        <v/>
      </c>
      <c r="H804" s="4" t="str">
        <f>IFERROR(VLOOKUP(G804,PEOPLE!$H$4:$I$1000,2,0),"")</f>
        <v/>
      </c>
    </row>
    <row r="805" spans="3:8" x14ac:dyDescent="0.25">
      <c r="C805" s="7" t="str">
        <f ca="1">CELL("address", INDEX(ppl!B:B, MATCH(B805, ppl!B:B, 0)))</f>
        <v>'[DEBS_Data_Template_(Protected).xlsx]ppl'!$B$4</v>
      </c>
      <c r="E805" s="4" t="str">
        <f>IFERROR(VLOOKUP(D805,PEOPLE!$H$4:$I$1000,2,0),"")</f>
        <v/>
      </c>
      <c r="H805" s="4" t="str">
        <f>IFERROR(VLOOKUP(G805,PEOPLE!$H$4:$I$1000,2,0),"")</f>
        <v/>
      </c>
    </row>
    <row r="806" spans="3:8" x14ac:dyDescent="0.25">
      <c r="C806" s="7" t="str">
        <f ca="1">CELL("address", INDEX(ppl!B:B, MATCH(B806, ppl!B:B, 0)))</f>
        <v>'[DEBS_Data_Template_(Protected).xlsx]ppl'!$B$4</v>
      </c>
      <c r="E806" s="4" t="str">
        <f>IFERROR(VLOOKUP(D806,PEOPLE!$H$4:$I$1000,2,0),"")</f>
        <v/>
      </c>
      <c r="H806" s="4" t="str">
        <f>IFERROR(VLOOKUP(G806,PEOPLE!$H$4:$I$1000,2,0),"")</f>
        <v/>
      </c>
    </row>
    <row r="807" spans="3:8" x14ac:dyDescent="0.25">
      <c r="C807" s="7" t="str">
        <f ca="1">CELL("address", INDEX(ppl!B:B, MATCH(B807, ppl!B:B, 0)))</f>
        <v>'[DEBS_Data_Template_(Protected).xlsx]ppl'!$B$4</v>
      </c>
      <c r="E807" s="4" t="str">
        <f>IFERROR(VLOOKUP(D807,PEOPLE!$H$4:$I$1000,2,0),"")</f>
        <v/>
      </c>
      <c r="H807" s="4" t="str">
        <f>IFERROR(VLOOKUP(G807,PEOPLE!$H$4:$I$1000,2,0),"")</f>
        <v/>
      </c>
    </row>
    <row r="808" spans="3:8" x14ac:dyDescent="0.25">
      <c r="C808" s="7" t="str">
        <f ca="1">CELL("address", INDEX(ppl!B:B, MATCH(B808, ppl!B:B, 0)))</f>
        <v>'[DEBS_Data_Template_(Protected).xlsx]ppl'!$B$4</v>
      </c>
      <c r="E808" s="4" t="str">
        <f>IFERROR(VLOOKUP(D808,PEOPLE!$H$4:$I$1000,2,0),"")</f>
        <v/>
      </c>
      <c r="H808" s="4" t="str">
        <f>IFERROR(VLOOKUP(G808,PEOPLE!$H$4:$I$1000,2,0),"")</f>
        <v/>
      </c>
    </row>
    <row r="809" spans="3:8" x14ac:dyDescent="0.25">
      <c r="C809" s="7" t="str">
        <f ca="1">CELL("address", INDEX(ppl!B:B, MATCH(B809, ppl!B:B, 0)))</f>
        <v>'[DEBS_Data_Template_(Protected).xlsx]ppl'!$B$4</v>
      </c>
      <c r="E809" s="4" t="str">
        <f>IFERROR(VLOOKUP(D809,PEOPLE!$H$4:$I$1000,2,0),"")</f>
        <v/>
      </c>
      <c r="H809" s="4" t="str">
        <f>IFERROR(VLOOKUP(G809,PEOPLE!$H$4:$I$1000,2,0),"")</f>
        <v/>
      </c>
    </row>
    <row r="810" spans="3:8" x14ac:dyDescent="0.25">
      <c r="C810" s="7" t="str">
        <f ca="1">CELL("address", INDEX(ppl!B:B, MATCH(B810, ppl!B:B, 0)))</f>
        <v>'[DEBS_Data_Template_(Protected).xlsx]ppl'!$B$4</v>
      </c>
      <c r="E810" s="4" t="str">
        <f>IFERROR(VLOOKUP(D810,PEOPLE!$H$4:$I$1000,2,0),"")</f>
        <v/>
      </c>
      <c r="H810" s="4" t="str">
        <f>IFERROR(VLOOKUP(G810,PEOPLE!$H$4:$I$1000,2,0),"")</f>
        <v/>
      </c>
    </row>
    <row r="811" spans="3:8" x14ac:dyDescent="0.25">
      <c r="C811" s="7" t="str">
        <f ca="1">CELL("address", INDEX(ppl!B:B, MATCH(B811, ppl!B:B, 0)))</f>
        <v>'[DEBS_Data_Template_(Protected).xlsx]ppl'!$B$4</v>
      </c>
      <c r="E811" s="4" t="str">
        <f>IFERROR(VLOOKUP(D811,PEOPLE!$H$4:$I$1000,2,0),"")</f>
        <v/>
      </c>
      <c r="H811" s="4" t="str">
        <f>IFERROR(VLOOKUP(G811,PEOPLE!$H$4:$I$1000,2,0),"")</f>
        <v/>
      </c>
    </row>
    <row r="812" spans="3:8" x14ac:dyDescent="0.25">
      <c r="C812" s="7" t="str">
        <f ca="1">CELL("address", INDEX(ppl!B:B, MATCH(B812, ppl!B:B, 0)))</f>
        <v>'[DEBS_Data_Template_(Protected).xlsx]ppl'!$B$4</v>
      </c>
      <c r="E812" s="4" t="str">
        <f>IFERROR(VLOOKUP(D812,PEOPLE!$H$4:$I$1000,2,0),"")</f>
        <v/>
      </c>
      <c r="H812" s="4" t="str">
        <f>IFERROR(VLOOKUP(G812,PEOPLE!$H$4:$I$1000,2,0),"")</f>
        <v/>
      </c>
    </row>
    <row r="813" spans="3:8" x14ac:dyDescent="0.25">
      <c r="C813" s="7" t="str">
        <f ca="1">CELL("address", INDEX(ppl!B:B, MATCH(B813, ppl!B:B, 0)))</f>
        <v>'[DEBS_Data_Template_(Protected).xlsx]ppl'!$B$4</v>
      </c>
      <c r="E813" s="4" t="str">
        <f>IFERROR(VLOOKUP(D813,PEOPLE!$H$4:$I$1000,2,0),"")</f>
        <v/>
      </c>
      <c r="H813" s="4" t="str">
        <f>IFERROR(VLOOKUP(G813,PEOPLE!$H$4:$I$1000,2,0),"")</f>
        <v/>
      </c>
    </row>
    <row r="814" spans="3:8" x14ac:dyDescent="0.25">
      <c r="C814" s="7" t="str">
        <f ca="1">CELL("address", INDEX(ppl!B:B, MATCH(B814, ppl!B:B, 0)))</f>
        <v>'[DEBS_Data_Template_(Protected).xlsx]ppl'!$B$4</v>
      </c>
      <c r="E814" s="4" t="str">
        <f>IFERROR(VLOOKUP(D814,PEOPLE!$H$4:$I$1000,2,0),"")</f>
        <v/>
      </c>
      <c r="H814" s="4" t="str">
        <f>IFERROR(VLOOKUP(G814,PEOPLE!$H$4:$I$1000,2,0),"")</f>
        <v/>
      </c>
    </row>
    <row r="815" spans="3:8" x14ac:dyDescent="0.25">
      <c r="C815" s="7" t="str">
        <f ca="1">CELL("address", INDEX(ppl!B:B, MATCH(B815, ppl!B:B, 0)))</f>
        <v>'[DEBS_Data_Template_(Protected).xlsx]ppl'!$B$4</v>
      </c>
      <c r="E815" s="4" t="str">
        <f>IFERROR(VLOOKUP(D815,PEOPLE!$H$4:$I$1000,2,0),"")</f>
        <v/>
      </c>
      <c r="H815" s="4" t="str">
        <f>IFERROR(VLOOKUP(G815,PEOPLE!$H$4:$I$1000,2,0),"")</f>
        <v/>
      </c>
    </row>
    <row r="816" spans="3:8" x14ac:dyDescent="0.25">
      <c r="C816" s="7" t="str">
        <f ca="1">CELL("address", INDEX(ppl!B:B, MATCH(B816, ppl!B:B, 0)))</f>
        <v>'[DEBS_Data_Template_(Protected).xlsx]ppl'!$B$4</v>
      </c>
      <c r="E816" s="4" t="str">
        <f>IFERROR(VLOOKUP(D816,PEOPLE!$H$4:$I$1000,2,0),"")</f>
        <v/>
      </c>
      <c r="H816" s="4" t="str">
        <f>IFERROR(VLOOKUP(G816,PEOPLE!$H$4:$I$1000,2,0),"")</f>
        <v/>
      </c>
    </row>
    <row r="817" spans="3:8" x14ac:dyDescent="0.25">
      <c r="C817" s="7" t="str">
        <f ca="1">CELL("address", INDEX(ppl!B:B, MATCH(B817, ppl!B:B, 0)))</f>
        <v>'[DEBS_Data_Template_(Protected).xlsx]ppl'!$B$4</v>
      </c>
      <c r="E817" s="4" t="str">
        <f>IFERROR(VLOOKUP(D817,PEOPLE!$H$4:$I$1000,2,0),"")</f>
        <v/>
      </c>
      <c r="H817" s="4" t="str">
        <f>IFERROR(VLOOKUP(G817,PEOPLE!$H$4:$I$1000,2,0),"")</f>
        <v/>
      </c>
    </row>
    <row r="818" spans="3:8" x14ac:dyDescent="0.25">
      <c r="C818" s="7" t="str">
        <f ca="1">CELL("address", INDEX(ppl!B:B, MATCH(B818, ppl!B:B, 0)))</f>
        <v>'[DEBS_Data_Template_(Protected).xlsx]ppl'!$B$4</v>
      </c>
      <c r="E818" s="4" t="str">
        <f>IFERROR(VLOOKUP(D818,PEOPLE!$H$4:$I$1000,2,0),"")</f>
        <v/>
      </c>
      <c r="H818" s="4" t="str">
        <f>IFERROR(VLOOKUP(G818,PEOPLE!$H$4:$I$1000,2,0),"")</f>
        <v/>
      </c>
    </row>
    <row r="819" spans="3:8" x14ac:dyDescent="0.25">
      <c r="C819" s="7" t="str">
        <f ca="1">CELL("address", INDEX(ppl!B:B, MATCH(B819, ppl!B:B, 0)))</f>
        <v>'[DEBS_Data_Template_(Protected).xlsx]ppl'!$B$4</v>
      </c>
      <c r="E819" s="4" t="str">
        <f>IFERROR(VLOOKUP(D819,PEOPLE!$H$4:$I$1000,2,0),"")</f>
        <v/>
      </c>
      <c r="H819" s="4" t="str">
        <f>IFERROR(VLOOKUP(G819,PEOPLE!$H$4:$I$1000,2,0),"")</f>
        <v/>
      </c>
    </row>
    <row r="820" spans="3:8" x14ac:dyDescent="0.25">
      <c r="C820" s="7" t="str">
        <f ca="1">CELL("address", INDEX(ppl!B:B, MATCH(B820, ppl!B:B, 0)))</f>
        <v>'[DEBS_Data_Template_(Protected).xlsx]ppl'!$B$4</v>
      </c>
      <c r="E820" s="4" t="str">
        <f>IFERROR(VLOOKUP(D820,PEOPLE!$H$4:$I$1000,2,0),"")</f>
        <v/>
      </c>
      <c r="H820" s="4" t="str">
        <f>IFERROR(VLOOKUP(G820,PEOPLE!$H$4:$I$1000,2,0),"")</f>
        <v/>
      </c>
    </row>
    <row r="821" spans="3:8" x14ac:dyDescent="0.25">
      <c r="C821" s="7" t="str">
        <f ca="1">CELL("address", INDEX(ppl!B:B, MATCH(B821, ppl!B:B, 0)))</f>
        <v>'[DEBS_Data_Template_(Protected).xlsx]ppl'!$B$4</v>
      </c>
      <c r="E821" s="4" t="str">
        <f>IFERROR(VLOOKUP(D821,PEOPLE!$H$4:$I$1000,2,0),"")</f>
        <v/>
      </c>
      <c r="H821" s="4" t="str">
        <f>IFERROR(VLOOKUP(G821,PEOPLE!$H$4:$I$1000,2,0),"")</f>
        <v/>
      </c>
    </row>
    <row r="822" spans="3:8" x14ac:dyDescent="0.25">
      <c r="C822" s="7" t="str">
        <f ca="1">CELL("address", INDEX(ppl!B:B, MATCH(B822, ppl!B:B, 0)))</f>
        <v>'[DEBS_Data_Template_(Protected).xlsx]ppl'!$B$4</v>
      </c>
      <c r="E822" s="4" t="str">
        <f>IFERROR(VLOOKUP(D822,PEOPLE!$H$4:$I$1000,2,0),"")</f>
        <v/>
      </c>
      <c r="H822" s="4" t="str">
        <f>IFERROR(VLOOKUP(G822,PEOPLE!$H$4:$I$1000,2,0),"")</f>
        <v/>
      </c>
    </row>
    <row r="823" spans="3:8" x14ac:dyDescent="0.25">
      <c r="C823" s="7" t="str">
        <f ca="1">CELL("address", INDEX(ppl!B:B, MATCH(B823, ppl!B:B, 0)))</f>
        <v>'[DEBS_Data_Template_(Protected).xlsx]ppl'!$B$4</v>
      </c>
      <c r="E823" s="4" t="str">
        <f>IFERROR(VLOOKUP(D823,PEOPLE!$H$4:$I$1000,2,0),"")</f>
        <v/>
      </c>
      <c r="H823" s="4" t="str">
        <f>IFERROR(VLOOKUP(G823,PEOPLE!$H$4:$I$1000,2,0),"")</f>
        <v/>
      </c>
    </row>
    <row r="824" spans="3:8" x14ac:dyDescent="0.25">
      <c r="C824" s="7" t="str">
        <f ca="1">CELL("address", INDEX(ppl!B:B, MATCH(B824, ppl!B:B, 0)))</f>
        <v>'[DEBS_Data_Template_(Protected).xlsx]ppl'!$B$4</v>
      </c>
      <c r="E824" s="4" t="str">
        <f>IFERROR(VLOOKUP(D824,PEOPLE!$H$4:$I$1000,2,0),"")</f>
        <v/>
      </c>
      <c r="H824" s="4" t="str">
        <f>IFERROR(VLOOKUP(G824,PEOPLE!$H$4:$I$1000,2,0),"")</f>
        <v/>
      </c>
    </row>
    <row r="825" spans="3:8" x14ac:dyDescent="0.25">
      <c r="C825" s="7" t="str">
        <f ca="1">CELL("address", INDEX(ppl!B:B, MATCH(B825, ppl!B:B, 0)))</f>
        <v>'[DEBS_Data_Template_(Protected).xlsx]ppl'!$B$4</v>
      </c>
      <c r="E825" s="4" t="str">
        <f>IFERROR(VLOOKUP(D825,PEOPLE!$H$4:$I$1000,2,0),"")</f>
        <v/>
      </c>
      <c r="H825" s="4" t="str">
        <f>IFERROR(VLOOKUP(G825,PEOPLE!$H$4:$I$1000,2,0),"")</f>
        <v/>
      </c>
    </row>
    <row r="826" spans="3:8" x14ac:dyDescent="0.25">
      <c r="C826" s="7" t="str">
        <f ca="1">CELL("address", INDEX(ppl!B:B, MATCH(B826, ppl!B:B, 0)))</f>
        <v>'[DEBS_Data_Template_(Protected).xlsx]ppl'!$B$4</v>
      </c>
      <c r="E826" s="4" t="str">
        <f>IFERROR(VLOOKUP(D826,PEOPLE!$H$4:$I$1000,2,0),"")</f>
        <v/>
      </c>
      <c r="H826" s="4" t="str">
        <f>IFERROR(VLOOKUP(G826,PEOPLE!$H$4:$I$1000,2,0),"")</f>
        <v/>
      </c>
    </row>
    <row r="827" spans="3:8" x14ac:dyDescent="0.25">
      <c r="C827" s="7" t="str">
        <f ca="1">CELL("address", INDEX(ppl!B:B, MATCH(B827, ppl!B:B, 0)))</f>
        <v>'[DEBS_Data_Template_(Protected).xlsx]ppl'!$B$4</v>
      </c>
      <c r="E827" s="4" t="str">
        <f>IFERROR(VLOOKUP(D827,PEOPLE!$H$4:$I$1000,2,0),"")</f>
        <v/>
      </c>
      <c r="H827" s="4" t="str">
        <f>IFERROR(VLOOKUP(G827,PEOPLE!$H$4:$I$1000,2,0),"")</f>
        <v/>
      </c>
    </row>
    <row r="828" spans="3:8" x14ac:dyDescent="0.25">
      <c r="C828" s="7" t="str">
        <f ca="1">CELL("address", INDEX(ppl!B:B, MATCH(B828, ppl!B:B, 0)))</f>
        <v>'[DEBS_Data_Template_(Protected).xlsx]ppl'!$B$4</v>
      </c>
      <c r="E828" s="4" t="str">
        <f>IFERROR(VLOOKUP(D828,PEOPLE!$H$4:$I$1000,2,0),"")</f>
        <v/>
      </c>
      <c r="H828" s="4" t="str">
        <f>IFERROR(VLOOKUP(G828,PEOPLE!$H$4:$I$1000,2,0),"")</f>
        <v/>
      </c>
    </row>
    <row r="829" spans="3:8" x14ac:dyDescent="0.25">
      <c r="C829" s="7" t="str">
        <f ca="1">CELL("address", INDEX(ppl!B:B, MATCH(B829, ppl!B:B, 0)))</f>
        <v>'[DEBS_Data_Template_(Protected).xlsx]ppl'!$B$4</v>
      </c>
      <c r="E829" s="4" t="str">
        <f>IFERROR(VLOOKUP(D829,PEOPLE!$H$4:$I$1000,2,0),"")</f>
        <v/>
      </c>
      <c r="H829" s="4" t="str">
        <f>IFERROR(VLOOKUP(G829,PEOPLE!$H$4:$I$1000,2,0),"")</f>
        <v/>
      </c>
    </row>
    <row r="830" spans="3:8" x14ac:dyDescent="0.25">
      <c r="C830" s="7" t="str">
        <f ca="1">CELL("address", INDEX(ppl!B:B, MATCH(B830, ppl!B:B, 0)))</f>
        <v>'[DEBS_Data_Template_(Protected).xlsx]ppl'!$B$4</v>
      </c>
      <c r="E830" s="4" t="str">
        <f>IFERROR(VLOOKUP(D830,PEOPLE!$H$4:$I$1000,2,0),"")</f>
        <v/>
      </c>
      <c r="H830" s="4" t="str">
        <f>IFERROR(VLOOKUP(G830,PEOPLE!$H$4:$I$1000,2,0),"")</f>
        <v/>
      </c>
    </row>
    <row r="831" spans="3:8" x14ac:dyDescent="0.25">
      <c r="C831" s="7" t="str">
        <f ca="1">CELL("address", INDEX(ppl!B:B, MATCH(B831, ppl!B:B, 0)))</f>
        <v>'[DEBS_Data_Template_(Protected).xlsx]ppl'!$B$4</v>
      </c>
      <c r="E831" s="4" t="str">
        <f>IFERROR(VLOOKUP(D831,PEOPLE!$H$4:$I$1000,2,0),"")</f>
        <v/>
      </c>
      <c r="H831" s="4" t="str">
        <f>IFERROR(VLOOKUP(G831,PEOPLE!$H$4:$I$1000,2,0),"")</f>
        <v/>
      </c>
    </row>
    <row r="832" spans="3:8" x14ac:dyDescent="0.25">
      <c r="C832" s="7" t="str">
        <f ca="1">CELL("address", INDEX(ppl!B:B, MATCH(B832, ppl!B:B, 0)))</f>
        <v>'[DEBS_Data_Template_(Protected).xlsx]ppl'!$B$4</v>
      </c>
      <c r="E832" s="4" t="str">
        <f>IFERROR(VLOOKUP(D832,PEOPLE!$H$4:$I$1000,2,0),"")</f>
        <v/>
      </c>
      <c r="H832" s="4" t="str">
        <f>IFERROR(VLOOKUP(G832,PEOPLE!$H$4:$I$1000,2,0),"")</f>
        <v/>
      </c>
    </row>
    <row r="833" spans="3:8" x14ac:dyDescent="0.25">
      <c r="C833" s="7" t="str">
        <f ca="1">CELL("address", INDEX(ppl!B:B, MATCH(B833, ppl!B:B, 0)))</f>
        <v>'[DEBS_Data_Template_(Protected).xlsx]ppl'!$B$4</v>
      </c>
      <c r="E833" s="4" t="str">
        <f>IFERROR(VLOOKUP(D833,PEOPLE!$H$4:$I$1000,2,0),"")</f>
        <v/>
      </c>
      <c r="H833" s="4" t="str">
        <f>IFERROR(VLOOKUP(G833,PEOPLE!$H$4:$I$1000,2,0),"")</f>
        <v/>
      </c>
    </row>
    <row r="834" spans="3:8" x14ac:dyDescent="0.25">
      <c r="C834" s="7" t="str">
        <f ca="1">CELL("address", INDEX(ppl!B:B, MATCH(B834, ppl!B:B, 0)))</f>
        <v>'[DEBS_Data_Template_(Protected).xlsx]ppl'!$B$4</v>
      </c>
      <c r="E834" s="4" t="str">
        <f>IFERROR(VLOOKUP(D834,PEOPLE!$H$4:$I$1000,2,0),"")</f>
        <v/>
      </c>
      <c r="H834" s="4" t="str">
        <f>IFERROR(VLOOKUP(G834,PEOPLE!$H$4:$I$1000,2,0),"")</f>
        <v/>
      </c>
    </row>
    <row r="835" spans="3:8" x14ac:dyDescent="0.25">
      <c r="C835" s="7" t="str">
        <f ca="1">CELL("address", INDEX(ppl!B:B, MATCH(B835, ppl!B:B, 0)))</f>
        <v>'[DEBS_Data_Template_(Protected).xlsx]ppl'!$B$4</v>
      </c>
      <c r="E835" s="4" t="str">
        <f>IFERROR(VLOOKUP(D835,PEOPLE!$H$4:$I$1000,2,0),"")</f>
        <v/>
      </c>
      <c r="H835" s="4" t="str">
        <f>IFERROR(VLOOKUP(G835,PEOPLE!$H$4:$I$1000,2,0),"")</f>
        <v/>
      </c>
    </row>
    <row r="836" spans="3:8" x14ac:dyDescent="0.25">
      <c r="C836" s="7" t="str">
        <f ca="1">CELL("address", INDEX(ppl!B:B, MATCH(B836, ppl!B:B, 0)))</f>
        <v>'[DEBS_Data_Template_(Protected).xlsx]ppl'!$B$4</v>
      </c>
      <c r="E836" s="4" t="str">
        <f>IFERROR(VLOOKUP(D836,PEOPLE!$H$4:$I$1000,2,0),"")</f>
        <v/>
      </c>
      <c r="H836" s="4" t="str">
        <f>IFERROR(VLOOKUP(G836,PEOPLE!$H$4:$I$1000,2,0),"")</f>
        <v/>
      </c>
    </row>
    <row r="837" spans="3:8" x14ac:dyDescent="0.25">
      <c r="C837" s="7" t="str">
        <f ca="1">CELL("address", INDEX(ppl!B:B, MATCH(B837, ppl!B:B, 0)))</f>
        <v>'[DEBS_Data_Template_(Protected).xlsx]ppl'!$B$4</v>
      </c>
      <c r="E837" s="4" t="str">
        <f>IFERROR(VLOOKUP(D837,PEOPLE!$H$4:$I$1000,2,0),"")</f>
        <v/>
      </c>
      <c r="H837" s="4" t="str">
        <f>IFERROR(VLOOKUP(G837,PEOPLE!$H$4:$I$1000,2,0),"")</f>
        <v/>
      </c>
    </row>
    <row r="838" spans="3:8" x14ac:dyDescent="0.25">
      <c r="C838" s="7" t="str">
        <f ca="1">CELL("address", INDEX(ppl!B:B, MATCH(B838, ppl!B:B, 0)))</f>
        <v>'[DEBS_Data_Template_(Protected).xlsx]ppl'!$B$4</v>
      </c>
      <c r="E838" s="4" t="str">
        <f>IFERROR(VLOOKUP(D838,PEOPLE!$H$4:$I$1000,2,0),"")</f>
        <v/>
      </c>
      <c r="H838" s="4" t="str">
        <f>IFERROR(VLOOKUP(G838,PEOPLE!$H$4:$I$1000,2,0),"")</f>
        <v/>
      </c>
    </row>
    <row r="839" spans="3:8" x14ac:dyDescent="0.25">
      <c r="C839" s="7" t="str">
        <f ca="1">CELL("address", INDEX(ppl!B:B, MATCH(B839, ppl!B:B, 0)))</f>
        <v>'[DEBS_Data_Template_(Protected).xlsx]ppl'!$B$4</v>
      </c>
      <c r="E839" s="4" t="str">
        <f>IFERROR(VLOOKUP(D839,PEOPLE!$H$4:$I$1000,2,0),"")</f>
        <v/>
      </c>
      <c r="H839" s="4" t="str">
        <f>IFERROR(VLOOKUP(G839,PEOPLE!$H$4:$I$1000,2,0),"")</f>
        <v/>
      </c>
    </row>
    <row r="840" spans="3:8" x14ac:dyDescent="0.25">
      <c r="C840" s="7" t="str">
        <f ca="1">CELL("address", INDEX(ppl!B:B, MATCH(B840, ppl!B:B, 0)))</f>
        <v>'[DEBS_Data_Template_(Protected).xlsx]ppl'!$B$4</v>
      </c>
      <c r="E840" s="4" t="str">
        <f>IFERROR(VLOOKUP(D840,PEOPLE!$H$4:$I$1000,2,0),"")</f>
        <v/>
      </c>
      <c r="H840" s="4" t="str">
        <f>IFERROR(VLOOKUP(G840,PEOPLE!$H$4:$I$1000,2,0),"")</f>
        <v/>
      </c>
    </row>
    <row r="841" spans="3:8" x14ac:dyDescent="0.25">
      <c r="C841" s="7" t="str">
        <f ca="1">CELL("address", INDEX(ppl!B:B, MATCH(B841, ppl!B:B, 0)))</f>
        <v>'[DEBS_Data_Template_(Protected).xlsx]ppl'!$B$4</v>
      </c>
      <c r="E841" s="4" t="str">
        <f>IFERROR(VLOOKUP(D841,PEOPLE!$H$4:$I$1000,2,0),"")</f>
        <v/>
      </c>
      <c r="H841" s="4" t="str">
        <f>IFERROR(VLOOKUP(G841,PEOPLE!$H$4:$I$1000,2,0),"")</f>
        <v/>
      </c>
    </row>
    <row r="842" spans="3:8" x14ac:dyDescent="0.25">
      <c r="C842" s="7" t="str">
        <f ca="1">CELL("address", INDEX(ppl!B:B, MATCH(B842, ppl!B:B, 0)))</f>
        <v>'[DEBS_Data_Template_(Protected).xlsx]ppl'!$B$4</v>
      </c>
      <c r="E842" s="4" t="str">
        <f>IFERROR(VLOOKUP(D842,PEOPLE!$H$4:$I$1000,2,0),"")</f>
        <v/>
      </c>
      <c r="H842" s="4" t="str">
        <f>IFERROR(VLOOKUP(G842,PEOPLE!$H$4:$I$1000,2,0),"")</f>
        <v/>
      </c>
    </row>
    <row r="843" spans="3:8" x14ac:dyDescent="0.25">
      <c r="C843" s="7" t="str">
        <f ca="1">CELL("address", INDEX(ppl!B:B, MATCH(B843, ppl!B:B, 0)))</f>
        <v>'[DEBS_Data_Template_(Protected).xlsx]ppl'!$B$4</v>
      </c>
      <c r="E843" s="4" t="str">
        <f>IFERROR(VLOOKUP(D843,PEOPLE!$H$4:$I$1000,2,0),"")</f>
        <v/>
      </c>
      <c r="H843" s="4" t="str">
        <f>IFERROR(VLOOKUP(G843,PEOPLE!$H$4:$I$1000,2,0),"")</f>
        <v/>
      </c>
    </row>
    <row r="844" spans="3:8" x14ac:dyDescent="0.25">
      <c r="C844" s="7" t="str">
        <f ca="1">CELL("address", INDEX(ppl!B:B, MATCH(B844, ppl!B:B, 0)))</f>
        <v>'[DEBS_Data_Template_(Protected).xlsx]ppl'!$B$4</v>
      </c>
      <c r="E844" s="4" t="str">
        <f>IFERROR(VLOOKUP(D844,PEOPLE!$H$4:$I$1000,2,0),"")</f>
        <v/>
      </c>
      <c r="H844" s="4" t="str">
        <f>IFERROR(VLOOKUP(G844,PEOPLE!$H$4:$I$1000,2,0),"")</f>
        <v/>
      </c>
    </row>
    <row r="845" spans="3:8" x14ac:dyDescent="0.25">
      <c r="C845" s="7" t="str">
        <f ca="1">CELL("address", INDEX(ppl!B:B, MATCH(B845, ppl!B:B, 0)))</f>
        <v>'[DEBS_Data_Template_(Protected).xlsx]ppl'!$B$4</v>
      </c>
      <c r="E845" s="4" t="str">
        <f>IFERROR(VLOOKUP(D845,PEOPLE!$H$4:$I$1000,2,0),"")</f>
        <v/>
      </c>
      <c r="H845" s="4" t="str">
        <f>IFERROR(VLOOKUP(G845,PEOPLE!$H$4:$I$1000,2,0),"")</f>
        <v/>
      </c>
    </row>
    <row r="846" spans="3:8" x14ac:dyDescent="0.25">
      <c r="C846" s="7" t="str">
        <f ca="1">CELL("address", INDEX(ppl!B:B, MATCH(B846, ppl!B:B, 0)))</f>
        <v>'[DEBS_Data_Template_(Protected).xlsx]ppl'!$B$4</v>
      </c>
      <c r="E846" s="4" t="str">
        <f>IFERROR(VLOOKUP(D846,PEOPLE!$H$4:$I$1000,2,0),"")</f>
        <v/>
      </c>
      <c r="H846" s="4" t="str">
        <f>IFERROR(VLOOKUP(G846,PEOPLE!$H$4:$I$1000,2,0),"")</f>
        <v/>
      </c>
    </row>
    <row r="847" spans="3:8" x14ac:dyDescent="0.25">
      <c r="C847" s="7" t="str">
        <f ca="1">CELL("address", INDEX(ppl!B:B, MATCH(B847, ppl!B:B, 0)))</f>
        <v>'[DEBS_Data_Template_(Protected).xlsx]ppl'!$B$4</v>
      </c>
      <c r="E847" s="4" t="str">
        <f>IFERROR(VLOOKUP(D847,PEOPLE!$H$4:$I$1000,2,0),"")</f>
        <v/>
      </c>
      <c r="H847" s="4" t="str">
        <f>IFERROR(VLOOKUP(G847,PEOPLE!$H$4:$I$1000,2,0),"")</f>
        <v/>
      </c>
    </row>
    <row r="848" spans="3:8" x14ac:dyDescent="0.25">
      <c r="C848" s="7" t="str">
        <f ca="1">CELL("address", INDEX(ppl!B:B, MATCH(B848, ppl!B:B, 0)))</f>
        <v>'[DEBS_Data_Template_(Protected).xlsx]ppl'!$B$4</v>
      </c>
      <c r="E848" s="4" t="str">
        <f>IFERROR(VLOOKUP(D848,PEOPLE!$H$4:$I$1000,2,0),"")</f>
        <v/>
      </c>
      <c r="H848" s="4" t="str">
        <f>IFERROR(VLOOKUP(G848,PEOPLE!$H$4:$I$1000,2,0),"")</f>
        <v/>
      </c>
    </row>
    <row r="849" spans="3:8" x14ac:dyDescent="0.25">
      <c r="C849" s="7" t="str">
        <f ca="1">CELL("address", INDEX(ppl!B:B, MATCH(B849, ppl!B:B, 0)))</f>
        <v>'[DEBS_Data_Template_(Protected).xlsx]ppl'!$B$4</v>
      </c>
      <c r="E849" s="4" t="str">
        <f>IFERROR(VLOOKUP(D849,PEOPLE!$H$4:$I$1000,2,0),"")</f>
        <v/>
      </c>
      <c r="H849" s="4" t="str">
        <f>IFERROR(VLOOKUP(G849,PEOPLE!$H$4:$I$1000,2,0),"")</f>
        <v/>
      </c>
    </row>
    <row r="850" spans="3:8" x14ac:dyDescent="0.25">
      <c r="C850" s="7" t="str">
        <f ca="1">CELL("address", INDEX(ppl!B:B, MATCH(B850, ppl!B:B, 0)))</f>
        <v>'[DEBS_Data_Template_(Protected).xlsx]ppl'!$B$4</v>
      </c>
      <c r="E850" s="4" t="str">
        <f>IFERROR(VLOOKUP(D850,PEOPLE!$H$4:$I$1000,2,0),"")</f>
        <v/>
      </c>
      <c r="H850" s="4" t="str">
        <f>IFERROR(VLOOKUP(G850,PEOPLE!$H$4:$I$1000,2,0),"")</f>
        <v/>
      </c>
    </row>
    <row r="851" spans="3:8" x14ac:dyDescent="0.25">
      <c r="C851" s="7" t="str">
        <f ca="1">CELL("address", INDEX(ppl!B:B, MATCH(B851, ppl!B:B, 0)))</f>
        <v>'[DEBS_Data_Template_(Protected).xlsx]ppl'!$B$4</v>
      </c>
      <c r="E851" s="4" t="str">
        <f>IFERROR(VLOOKUP(D851,PEOPLE!$H$4:$I$1000,2,0),"")</f>
        <v/>
      </c>
      <c r="H851" s="4" t="str">
        <f>IFERROR(VLOOKUP(G851,PEOPLE!$H$4:$I$1000,2,0),"")</f>
        <v/>
      </c>
    </row>
    <row r="852" spans="3:8" x14ac:dyDescent="0.25">
      <c r="C852" s="7" t="str">
        <f ca="1">CELL("address", INDEX(ppl!B:B, MATCH(B852, ppl!B:B, 0)))</f>
        <v>'[DEBS_Data_Template_(Protected).xlsx]ppl'!$B$4</v>
      </c>
      <c r="E852" s="4" t="str">
        <f>IFERROR(VLOOKUP(D852,PEOPLE!$H$4:$I$1000,2,0),"")</f>
        <v/>
      </c>
      <c r="H852" s="4" t="str">
        <f>IFERROR(VLOOKUP(G852,PEOPLE!$H$4:$I$1000,2,0),"")</f>
        <v/>
      </c>
    </row>
    <row r="853" spans="3:8" x14ac:dyDescent="0.25">
      <c r="C853" s="7" t="str">
        <f ca="1">CELL("address", INDEX(ppl!B:B, MATCH(B853, ppl!B:B, 0)))</f>
        <v>'[DEBS_Data_Template_(Protected).xlsx]ppl'!$B$4</v>
      </c>
      <c r="E853" s="4" t="str">
        <f>IFERROR(VLOOKUP(D853,PEOPLE!$H$4:$I$1000,2,0),"")</f>
        <v/>
      </c>
      <c r="H853" s="4" t="str">
        <f>IFERROR(VLOOKUP(G853,PEOPLE!$H$4:$I$1000,2,0),"")</f>
        <v/>
      </c>
    </row>
    <row r="854" spans="3:8" x14ac:dyDescent="0.25">
      <c r="C854" s="7" t="str">
        <f ca="1">CELL("address", INDEX(ppl!B:B, MATCH(B854, ppl!B:B, 0)))</f>
        <v>'[DEBS_Data_Template_(Protected).xlsx]ppl'!$B$4</v>
      </c>
      <c r="E854" s="4" t="str">
        <f>IFERROR(VLOOKUP(D854,PEOPLE!$H$4:$I$1000,2,0),"")</f>
        <v/>
      </c>
      <c r="H854" s="4" t="str">
        <f>IFERROR(VLOOKUP(G854,PEOPLE!$H$4:$I$1000,2,0),"")</f>
        <v/>
      </c>
    </row>
    <row r="855" spans="3:8" x14ac:dyDescent="0.25">
      <c r="C855" s="7" t="str">
        <f ca="1">CELL("address", INDEX(ppl!B:B, MATCH(B855, ppl!B:B, 0)))</f>
        <v>'[DEBS_Data_Template_(Protected).xlsx]ppl'!$B$4</v>
      </c>
      <c r="E855" s="4" t="str">
        <f>IFERROR(VLOOKUP(D855,PEOPLE!$H$4:$I$1000,2,0),"")</f>
        <v/>
      </c>
      <c r="H855" s="4" t="str">
        <f>IFERROR(VLOOKUP(G855,PEOPLE!$H$4:$I$1000,2,0),"")</f>
        <v/>
      </c>
    </row>
    <row r="856" spans="3:8" x14ac:dyDescent="0.25">
      <c r="C856" s="7" t="str">
        <f ca="1">CELL("address", INDEX(ppl!B:B, MATCH(B856, ppl!B:B, 0)))</f>
        <v>'[DEBS_Data_Template_(Protected).xlsx]ppl'!$B$4</v>
      </c>
      <c r="E856" s="4" t="str">
        <f>IFERROR(VLOOKUP(D856,PEOPLE!$H$4:$I$1000,2,0),"")</f>
        <v/>
      </c>
      <c r="H856" s="4" t="str">
        <f>IFERROR(VLOOKUP(G856,PEOPLE!$H$4:$I$1000,2,0),"")</f>
        <v/>
      </c>
    </row>
    <row r="857" spans="3:8" x14ac:dyDescent="0.25">
      <c r="C857" s="7" t="str">
        <f ca="1">CELL("address", INDEX(ppl!B:B, MATCH(B857, ppl!B:B, 0)))</f>
        <v>'[DEBS_Data_Template_(Protected).xlsx]ppl'!$B$4</v>
      </c>
      <c r="E857" s="4" t="str">
        <f>IFERROR(VLOOKUP(D857,PEOPLE!$H$4:$I$1000,2,0),"")</f>
        <v/>
      </c>
      <c r="H857" s="4" t="str">
        <f>IFERROR(VLOOKUP(G857,PEOPLE!$H$4:$I$1000,2,0),"")</f>
        <v/>
      </c>
    </row>
    <row r="858" spans="3:8" x14ac:dyDescent="0.25">
      <c r="C858" s="7" t="str">
        <f ca="1">CELL("address", INDEX(ppl!B:B, MATCH(B858, ppl!B:B, 0)))</f>
        <v>'[DEBS_Data_Template_(Protected).xlsx]ppl'!$B$4</v>
      </c>
      <c r="E858" s="4" t="str">
        <f>IFERROR(VLOOKUP(D858,PEOPLE!$H$4:$I$1000,2,0),"")</f>
        <v/>
      </c>
      <c r="H858" s="4" t="str">
        <f>IFERROR(VLOOKUP(G858,PEOPLE!$H$4:$I$1000,2,0),"")</f>
        <v/>
      </c>
    </row>
    <row r="859" spans="3:8" x14ac:dyDescent="0.25">
      <c r="C859" s="7" t="str">
        <f ca="1">CELL("address", INDEX(ppl!B:B, MATCH(B859, ppl!B:B, 0)))</f>
        <v>'[DEBS_Data_Template_(Protected).xlsx]ppl'!$B$4</v>
      </c>
      <c r="E859" s="4" t="str">
        <f>IFERROR(VLOOKUP(D859,PEOPLE!$H$4:$I$1000,2,0),"")</f>
        <v/>
      </c>
      <c r="H859" s="4" t="str">
        <f>IFERROR(VLOOKUP(G859,PEOPLE!$H$4:$I$1000,2,0),"")</f>
        <v/>
      </c>
    </row>
    <row r="860" spans="3:8" x14ac:dyDescent="0.25">
      <c r="C860" s="7" t="str">
        <f ca="1">CELL("address", INDEX(ppl!B:B, MATCH(B860, ppl!B:B, 0)))</f>
        <v>'[DEBS_Data_Template_(Protected).xlsx]ppl'!$B$4</v>
      </c>
      <c r="E860" s="4" t="str">
        <f>IFERROR(VLOOKUP(D860,PEOPLE!$H$4:$I$1000,2,0),"")</f>
        <v/>
      </c>
      <c r="H860" s="4" t="str">
        <f>IFERROR(VLOOKUP(G860,PEOPLE!$H$4:$I$1000,2,0),"")</f>
        <v/>
      </c>
    </row>
    <row r="861" spans="3:8" x14ac:dyDescent="0.25">
      <c r="C861" s="7" t="str">
        <f ca="1">CELL("address", INDEX(ppl!B:B, MATCH(B861, ppl!B:B, 0)))</f>
        <v>'[DEBS_Data_Template_(Protected).xlsx]ppl'!$B$4</v>
      </c>
      <c r="E861" s="4" t="str">
        <f>IFERROR(VLOOKUP(D861,PEOPLE!$H$4:$I$1000,2,0),"")</f>
        <v/>
      </c>
      <c r="H861" s="4" t="str">
        <f>IFERROR(VLOOKUP(G861,PEOPLE!$H$4:$I$1000,2,0),"")</f>
        <v/>
      </c>
    </row>
    <row r="862" spans="3:8" x14ac:dyDescent="0.25">
      <c r="C862" s="7" t="str">
        <f ca="1">CELL("address", INDEX(ppl!B:B, MATCH(B862, ppl!B:B, 0)))</f>
        <v>'[DEBS_Data_Template_(Protected).xlsx]ppl'!$B$4</v>
      </c>
      <c r="E862" s="4" t="str">
        <f>IFERROR(VLOOKUP(D862,PEOPLE!$H$4:$I$1000,2,0),"")</f>
        <v/>
      </c>
      <c r="H862" s="4" t="str">
        <f>IFERROR(VLOOKUP(G862,PEOPLE!$H$4:$I$1000,2,0),"")</f>
        <v/>
      </c>
    </row>
    <row r="863" spans="3:8" x14ac:dyDescent="0.25">
      <c r="C863" s="7" t="str">
        <f ca="1">CELL("address", INDEX(ppl!B:B, MATCH(B863, ppl!B:B, 0)))</f>
        <v>'[DEBS_Data_Template_(Protected).xlsx]ppl'!$B$4</v>
      </c>
      <c r="E863" s="4" t="str">
        <f>IFERROR(VLOOKUP(D863,PEOPLE!$H$4:$I$1000,2,0),"")</f>
        <v/>
      </c>
      <c r="H863" s="4" t="str">
        <f>IFERROR(VLOOKUP(G863,PEOPLE!$H$4:$I$1000,2,0),"")</f>
        <v/>
      </c>
    </row>
    <row r="864" spans="3:8" x14ac:dyDescent="0.25">
      <c r="C864" s="7" t="str">
        <f ca="1">CELL("address", INDEX(ppl!B:B, MATCH(B864, ppl!B:B, 0)))</f>
        <v>'[DEBS_Data_Template_(Protected).xlsx]ppl'!$B$4</v>
      </c>
      <c r="E864" s="4" t="str">
        <f>IFERROR(VLOOKUP(D864,PEOPLE!$H$4:$I$1000,2,0),"")</f>
        <v/>
      </c>
      <c r="H864" s="4" t="str">
        <f>IFERROR(VLOOKUP(G864,PEOPLE!$H$4:$I$1000,2,0),"")</f>
        <v/>
      </c>
    </row>
    <row r="865" spans="3:8" x14ac:dyDescent="0.25">
      <c r="C865" s="7" t="str">
        <f ca="1">CELL("address", INDEX(ppl!B:B, MATCH(B865, ppl!B:B, 0)))</f>
        <v>'[DEBS_Data_Template_(Protected).xlsx]ppl'!$B$4</v>
      </c>
      <c r="E865" s="4" t="str">
        <f>IFERROR(VLOOKUP(D865,PEOPLE!$H$4:$I$1000,2,0),"")</f>
        <v/>
      </c>
      <c r="H865" s="4" t="str">
        <f>IFERROR(VLOOKUP(G865,PEOPLE!$H$4:$I$1000,2,0),"")</f>
        <v/>
      </c>
    </row>
    <row r="866" spans="3:8" x14ac:dyDescent="0.25">
      <c r="C866" s="7" t="str">
        <f ca="1">CELL("address", INDEX(ppl!B:B, MATCH(B866, ppl!B:B, 0)))</f>
        <v>'[DEBS_Data_Template_(Protected).xlsx]ppl'!$B$4</v>
      </c>
      <c r="E866" s="4" t="str">
        <f>IFERROR(VLOOKUP(D866,PEOPLE!$H$4:$I$1000,2,0),"")</f>
        <v/>
      </c>
      <c r="H866" s="4" t="str">
        <f>IFERROR(VLOOKUP(G866,PEOPLE!$H$4:$I$1000,2,0),"")</f>
        <v/>
      </c>
    </row>
    <row r="867" spans="3:8" x14ac:dyDescent="0.25">
      <c r="C867" s="7" t="str">
        <f ca="1">CELL("address", INDEX(ppl!B:B, MATCH(B867, ppl!B:B, 0)))</f>
        <v>'[DEBS_Data_Template_(Protected).xlsx]ppl'!$B$4</v>
      </c>
      <c r="E867" s="4" t="str">
        <f>IFERROR(VLOOKUP(D867,PEOPLE!$H$4:$I$1000,2,0),"")</f>
        <v/>
      </c>
      <c r="H867" s="4" t="str">
        <f>IFERROR(VLOOKUP(G867,PEOPLE!$H$4:$I$1000,2,0),"")</f>
        <v/>
      </c>
    </row>
    <row r="868" spans="3:8" x14ac:dyDescent="0.25">
      <c r="C868" s="7" t="str">
        <f ca="1">CELL("address", INDEX(ppl!B:B, MATCH(B868, ppl!B:B, 0)))</f>
        <v>'[DEBS_Data_Template_(Protected).xlsx]ppl'!$B$4</v>
      </c>
      <c r="E868" s="4" t="str">
        <f>IFERROR(VLOOKUP(D868,PEOPLE!$H$4:$I$1000,2,0),"")</f>
        <v/>
      </c>
      <c r="H868" s="4" t="str">
        <f>IFERROR(VLOOKUP(G868,PEOPLE!$H$4:$I$1000,2,0),"")</f>
        <v/>
      </c>
    </row>
    <row r="869" spans="3:8" x14ac:dyDescent="0.25">
      <c r="C869" s="7" t="str">
        <f ca="1">CELL("address", INDEX(ppl!B:B, MATCH(B869, ppl!B:B, 0)))</f>
        <v>'[DEBS_Data_Template_(Protected).xlsx]ppl'!$B$4</v>
      </c>
      <c r="E869" s="4" t="str">
        <f>IFERROR(VLOOKUP(D869,PEOPLE!$H$4:$I$1000,2,0),"")</f>
        <v/>
      </c>
      <c r="H869" s="4" t="str">
        <f>IFERROR(VLOOKUP(G869,PEOPLE!$H$4:$I$1000,2,0),"")</f>
        <v/>
      </c>
    </row>
    <row r="870" spans="3:8" x14ac:dyDescent="0.25">
      <c r="C870" s="7" t="str">
        <f ca="1">CELL("address", INDEX(ppl!B:B, MATCH(B870, ppl!B:B, 0)))</f>
        <v>'[DEBS_Data_Template_(Protected).xlsx]ppl'!$B$4</v>
      </c>
      <c r="E870" s="4" t="str">
        <f>IFERROR(VLOOKUP(D870,PEOPLE!$H$4:$I$1000,2,0),"")</f>
        <v/>
      </c>
      <c r="H870" s="4" t="str">
        <f>IFERROR(VLOOKUP(G870,PEOPLE!$H$4:$I$1000,2,0),"")</f>
        <v/>
      </c>
    </row>
    <row r="871" spans="3:8" x14ac:dyDescent="0.25">
      <c r="C871" s="7" t="str">
        <f ca="1">CELL("address", INDEX(ppl!B:B, MATCH(B871, ppl!B:B, 0)))</f>
        <v>'[DEBS_Data_Template_(Protected).xlsx]ppl'!$B$4</v>
      </c>
      <c r="E871" s="4" t="str">
        <f>IFERROR(VLOOKUP(D871,PEOPLE!$H$4:$I$1000,2,0),"")</f>
        <v/>
      </c>
      <c r="H871" s="4" t="str">
        <f>IFERROR(VLOOKUP(G871,PEOPLE!$H$4:$I$1000,2,0),"")</f>
        <v/>
      </c>
    </row>
    <row r="872" spans="3:8" x14ac:dyDescent="0.25">
      <c r="C872" s="7" t="str">
        <f ca="1">CELL("address", INDEX(ppl!B:B, MATCH(B872, ppl!B:B, 0)))</f>
        <v>'[DEBS_Data_Template_(Protected).xlsx]ppl'!$B$4</v>
      </c>
      <c r="E872" s="4" t="str">
        <f>IFERROR(VLOOKUP(D872,PEOPLE!$H$4:$I$1000,2,0),"")</f>
        <v/>
      </c>
      <c r="H872" s="4" t="str">
        <f>IFERROR(VLOOKUP(G872,PEOPLE!$H$4:$I$1000,2,0),"")</f>
        <v/>
      </c>
    </row>
    <row r="873" spans="3:8" x14ac:dyDescent="0.25">
      <c r="C873" s="7" t="str">
        <f ca="1">CELL("address", INDEX(ppl!B:B, MATCH(B873, ppl!B:B, 0)))</f>
        <v>'[DEBS_Data_Template_(Protected).xlsx]ppl'!$B$4</v>
      </c>
      <c r="E873" s="4" t="str">
        <f>IFERROR(VLOOKUP(D873,PEOPLE!$H$4:$I$1000,2,0),"")</f>
        <v/>
      </c>
      <c r="H873" s="4" t="str">
        <f>IFERROR(VLOOKUP(G873,PEOPLE!$H$4:$I$1000,2,0),"")</f>
        <v/>
      </c>
    </row>
    <row r="874" spans="3:8" x14ac:dyDescent="0.25">
      <c r="C874" s="7" t="str">
        <f ca="1">CELL("address", INDEX(ppl!B:B, MATCH(B874, ppl!B:B, 0)))</f>
        <v>'[DEBS_Data_Template_(Protected).xlsx]ppl'!$B$4</v>
      </c>
      <c r="E874" s="4" t="str">
        <f>IFERROR(VLOOKUP(D874,PEOPLE!$H$4:$I$1000,2,0),"")</f>
        <v/>
      </c>
      <c r="H874" s="4" t="str">
        <f>IFERROR(VLOOKUP(G874,PEOPLE!$H$4:$I$1000,2,0),"")</f>
        <v/>
      </c>
    </row>
    <row r="875" spans="3:8" x14ac:dyDescent="0.25">
      <c r="C875" s="7" t="str">
        <f ca="1">CELL("address", INDEX(ppl!B:B, MATCH(B875, ppl!B:B, 0)))</f>
        <v>'[DEBS_Data_Template_(Protected).xlsx]ppl'!$B$4</v>
      </c>
      <c r="E875" s="4" t="str">
        <f>IFERROR(VLOOKUP(D875,PEOPLE!$H$4:$I$1000,2,0),"")</f>
        <v/>
      </c>
      <c r="H875" s="4" t="str">
        <f>IFERROR(VLOOKUP(G875,PEOPLE!$H$4:$I$1000,2,0),"")</f>
        <v/>
      </c>
    </row>
    <row r="876" spans="3:8" x14ac:dyDescent="0.25">
      <c r="C876" s="7" t="str">
        <f ca="1">CELL("address", INDEX(ppl!B:B, MATCH(B876, ppl!B:B, 0)))</f>
        <v>'[DEBS_Data_Template_(Protected).xlsx]ppl'!$B$4</v>
      </c>
      <c r="E876" s="4" t="str">
        <f>IFERROR(VLOOKUP(D876,PEOPLE!$H$4:$I$1000,2,0),"")</f>
        <v/>
      </c>
      <c r="H876" s="4" t="str">
        <f>IFERROR(VLOOKUP(G876,PEOPLE!$H$4:$I$1000,2,0),"")</f>
        <v/>
      </c>
    </row>
    <row r="877" spans="3:8" x14ac:dyDescent="0.25">
      <c r="C877" s="7" t="str">
        <f ca="1">CELL("address", INDEX(ppl!B:B, MATCH(B877, ppl!B:B, 0)))</f>
        <v>'[DEBS_Data_Template_(Protected).xlsx]ppl'!$B$4</v>
      </c>
      <c r="E877" s="4" t="str">
        <f>IFERROR(VLOOKUP(D877,PEOPLE!$H$4:$I$1000,2,0),"")</f>
        <v/>
      </c>
      <c r="H877" s="4" t="str">
        <f>IFERROR(VLOOKUP(G877,PEOPLE!$H$4:$I$1000,2,0),"")</f>
        <v/>
      </c>
    </row>
    <row r="878" spans="3:8" x14ac:dyDescent="0.25">
      <c r="C878" s="7" t="str">
        <f ca="1">CELL("address", INDEX(ppl!B:B, MATCH(B878, ppl!B:B, 0)))</f>
        <v>'[DEBS_Data_Template_(Protected).xlsx]ppl'!$B$4</v>
      </c>
      <c r="E878" s="4" t="str">
        <f>IFERROR(VLOOKUP(D878,PEOPLE!$H$4:$I$1000,2,0),"")</f>
        <v/>
      </c>
      <c r="H878" s="4" t="str">
        <f>IFERROR(VLOOKUP(G878,PEOPLE!$H$4:$I$1000,2,0),"")</f>
        <v/>
      </c>
    </row>
    <row r="879" spans="3:8" x14ac:dyDescent="0.25">
      <c r="C879" s="7" t="str">
        <f ca="1">CELL("address", INDEX(ppl!B:B, MATCH(B879, ppl!B:B, 0)))</f>
        <v>'[DEBS_Data_Template_(Protected).xlsx]ppl'!$B$4</v>
      </c>
      <c r="E879" s="4" t="str">
        <f>IFERROR(VLOOKUP(D879,PEOPLE!$H$4:$I$1000,2,0),"")</f>
        <v/>
      </c>
      <c r="H879" s="4" t="str">
        <f>IFERROR(VLOOKUP(G879,PEOPLE!$H$4:$I$1000,2,0),"")</f>
        <v/>
      </c>
    </row>
    <row r="880" spans="3:8" x14ac:dyDescent="0.25">
      <c r="C880" s="7" t="str">
        <f ca="1">CELL("address", INDEX(ppl!B:B, MATCH(B880, ppl!B:B, 0)))</f>
        <v>'[DEBS_Data_Template_(Protected).xlsx]ppl'!$B$4</v>
      </c>
      <c r="E880" s="4" t="str">
        <f>IFERROR(VLOOKUP(D880,PEOPLE!$H$4:$I$1000,2,0),"")</f>
        <v/>
      </c>
      <c r="H880" s="4" t="str">
        <f>IFERROR(VLOOKUP(G880,PEOPLE!$H$4:$I$1000,2,0),"")</f>
        <v/>
      </c>
    </row>
    <row r="881" spans="3:8" x14ac:dyDescent="0.25">
      <c r="C881" s="7" t="str">
        <f ca="1">CELL("address", INDEX(ppl!B:B, MATCH(B881, ppl!B:B, 0)))</f>
        <v>'[DEBS_Data_Template_(Protected).xlsx]ppl'!$B$4</v>
      </c>
      <c r="E881" s="4" t="str">
        <f>IFERROR(VLOOKUP(D881,PEOPLE!$H$4:$I$1000,2,0),"")</f>
        <v/>
      </c>
      <c r="H881" s="4" t="str">
        <f>IFERROR(VLOOKUP(G881,PEOPLE!$H$4:$I$1000,2,0),"")</f>
        <v/>
      </c>
    </row>
    <row r="882" spans="3:8" x14ac:dyDescent="0.25">
      <c r="C882" s="7" t="str">
        <f ca="1">CELL("address", INDEX(ppl!B:B, MATCH(B882, ppl!B:B, 0)))</f>
        <v>'[DEBS_Data_Template_(Protected).xlsx]ppl'!$B$4</v>
      </c>
      <c r="E882" s="4" t="str">
        <f>IFERROR(VLOOKUP(D882,PEOPLE!$H$4:$I$1000,2,0),"")</f>
        <v/>
      </c>
      <c r="H882" s="4" t="str">
        <f>IFERROR(VLOOKUP(G882,PEOPLE!$H$4:$I$1000,2,0),"")</f>
        <v/>
      </c>
    </row>
    <row r="883" spans="3:8" x14ac:dyDescent="0.25">
      <c r="C883" s="7" t="str">
        <f ca="1">CELL("address", INDEX(ppl!B:B, MATCH(B883, ppl!B:B, 0)))</f>
        <v>'[DEBS_Data_Template_(Protected).xlsx]ppl'!$B$4</v>
      </c>
      <c r="E883" s="4" t="str">
        <f>IFERROR(VLOOKUP(D883,PEOPLE!$H$4:$I$1000,2,0),"")</f>
        <v/>
      </c>
      <c r="H883" s="4" t="str">
        <f>IFERROR(VLOOKUP(G883,PEOPLE!$H$4:$I$1000,2,0),"")</f>
        <v/>
      </c>
    </row>
    <row r="884" spans="3:8" x14ac:dyDescent="0.25">
      <c r="C884" s="7" t="str">
        <f ca="1">CELL("address", INDEX(ppl!B:B, MATCH(B884, ppl!B:B, 0)))</f>
        <v>'[DEBS_Data_Template_(Protected).xlsx]ppl'!$B$4</v>
      </c>
      <c r="E884" s="4" t="str">
        <f>IFERROR(VLOOKUP(D884,PEOPLE!$H$4:$I$1000,2,0),"")</f>
        <v/>
      </c>
      <c r="H884" s="4" t="str">
        <f>IFERROR(VLOOKUP(G884,PEOPLE!$H$4:$I$1000,2,0),"")</f>
        <v/>
      </c>
    </row>
    <row r="885" spans="3:8" x14ac:dyDescent="0.25">
      <c r="C885" s="7" t="str">
        <f ca="1">CELL("address", INDEX(ppl!B:B, MATCH(B885, ppl!B:B, 0)))</f>
        <v>'[DEBS_Data_Template_(Protected).xlsx]ppl'!$B$4</v>
      </c>
      <c r="E885" s="4" t="str">
        <f>IFERROR(VLOOKUP(D885,PEOPLE!$H$4:$I$1000,2,0),"")</f>
        <v/>
      </c>
      <c r="H885" s="4" t="str">
        <f>IFERROR(VLOOKUP(G885,PEOPLE!$H$4:$I$1000,2,0),"")</f>
        <v/>
      </c>
    </row>
    <row r="886" spans="3:8" x14ac:dyDescent="0.25">
      <c r="C886" s="7" t="str">
        <f ca="1">CELL("address", INDEX(ppl!B:B, MATCH(B886, ppl!B:B, 0)))</f>
        <v>'[DEBS_Data_Template_(Protected).xlsx]ppl'!$B$4</v>
      </c>
      <c r="E886" s="4" t="str">
        <f>IFERROR(VLOOKUP(D886,PEOPLE!$H$4:$I$1000,2,0),"")</f>
        <v/>
      </c>
      <c r="H886" s="4" t="str">
        <f>IFERROR(VLOOKUP(G886,PEOPLE!$H$4:$I$1000,2,0),"")</f>
        <v/>
      </c>
    </row>
    <row r="887" spans="3:8" x14ac:dyDescent="0.25">
      <c r="C887" s="7" t="str">
        <f ca="1">CELL("address", INDEX(ppl!B:B, MATCH(B887, ppl!B:B, 0)))</f>
        <v>'[DEBS_Data_Template_(Protected).xlsx]ppl'!$B$4</v>
      </c>
      <c r="E887" s="4" t="str">
        <f>IFERROR(VLOOKUP(D887,PEOPLE!$H$4:$I$1000,2,0),"")</f>
        <v/>
      </c>
      <c r="H887" s="4" t="str">
        <f>IFERROR(VLOOKUP(G887,PEOPLE!$H$4:$I$1000,2,0),"")</f>
        <v/>
      </c>
    </row>
    <row r="888" spans="3:8" x14ac:dyDescent="0.25">
      <c r="C888" s="7" t="str">
        <f ca="1">CELL("address", INDEX(ppl!B:B, MATCH(B888, ppl!B:B, 0)))</f>
        <v>'[DEBS_Data_Template_(Protected).xlsx]ppl'!$B$4</v>
      </c>
      <c r="E888" s="4" t="str">
        <f>IFERROR(VLOOKUP(D888,PEOPLE!$H$4:$I$1000,2,0),"")</f>
        <v/>
      </c>
      <c r="H888" s="4" t="str">
        <f>IFERROR(VLOOKUP(G888,PEOPLE!$H$4:$I$1000,2,0),"")</f>
        <v/>
      </c>
    </row>
    <row r="889" spans="3:8" x14ac:dyDescent="0.25">
      <c r="C889" s="7" t="str">
        <f ca="1">CELL("address", INDEX(ppl!B:B, MATCH(B889, ppl!B:B, 0)))</f>
        <v>'[DEBS_Data_Template_(Protected).xlsx]ppl'!$B$4</v>
      </c>
      <c r="E889" s="4" t="str">
        <f>IFERROR(VLOOKUP(D889,PEOPLE!$H$4:$I$1000,2,0),"")</f>
        <v/>
      </c>
      <c r="H889" s="4" t="str">
        <f>IFERROR(VLOOKUP(G889,PEOPLE!$H$4:$I$1000,2,0),"")</f>
        <v/>
      </c>
    </row>
    <row r="890" spans="3:8" x14ac:dyDescent="0.25">
      <c r="C890" s="7" t="str">
        <f ca="1">CELL("address", INDEX(ppl!B:B, MATCH(B890, ppl!B:B, 0)))</f>
        <v>'[DEBS_Data_Template_(Protected).xlsx]ppl'!$B$4</v>
      </c>
      <c r="E890" s="4" t="str">
        <f>IFERROR(VLOOKUP(D890,PEOPLE!$H$4:$I$1000,2,0),"")</f>
        <v/>
      </c>
      <c r="H890" s="4" t="str">
        <f>IFERROR(VLOOKUP(G890,PEOPLE!$H$4:$I$1000,2,0),"")</f>
        <v/>
      </c>
    </row>
    <row r="891" spans="3:8" x14ac:dyDescent="0.25">
      <c r="C891" s="7" t="str">
        <f ca="1">CELL("address", INDEX(ppl!B:B, MATCH(B891, ppl!B:B, 0)))</f>
        <v>'[DEBS_Data_Template_(Protected).xlsx]ppl'!$B$4</v>
      </c>
      <c r="E891" s="4" t="str">
        <f>IFERROR(VLOOKUP(D891,PEOPLE!$H$4:$I$1000,2,0),"")</f>
        <v/>
      </c>
      <c r="H891" s="4" t="str">
        <f>IFERROR(VLOOKUP(G891,PEOPLE!$H$4:$I$1000,2,0),"")</f>
        <v/>
      </c>
    </row>
    <row r="892" spans="3:8" x14ac:dyDescent="0.25">
      <c r="C892" s="7" t="str">
        <f ca="1">CELL("address", INDEX(ppl!B:B, MATCH(B892, ppl!B:B, 0)))</f>
        <v>'[DEBS_Data_Template_(Protected).xlsx]ppl'!$B$4</v>
      </c>
      <c r="E892" s="4" t="str">
        <f>IFERROR(VLOOKUP(D892,PEOPLE!$H$4:$I$1000,2,0),"")</f>
        <v/>
      </c>
      <c r="H892" s="4" t="str">
        <f>IFERROR(VLOOKUP(G892,PEOPLE!$H$4:$I$1000,2,0),"")</f>
        <v/>
      </c>
    </row>
    <row r="893" spans="3:8" x14ac:dyDescent="0.25">
      <c r="C893" s="7" t="str">
        <f ca="1">CELL("address", INDEX(ppl!B:B, MATCH(B893, ppl!B:B, 0)))</f>
        <v>'[DEBS_Data_Template_(Protected).xlsx]ppl'!$B$4</v>
      </c>
      <c r="E893" s="4" t="str">
        <f>IFERROR(VLOOKUP(D893,PEOPLE!$H$4:$I$1000,2,0),"")</f>
        <v/>
      </c>
      <c r="H893" s="4" t="str">
        <f>IFERROR(VLOOKUP(G893,PEOPLE!$H$4:$I$1000,2,0),"")</f>
        <v/>
      </c>
    </row>
    <row r="894" spans="3:8" x14ac:dyDescent="0.25">
      <c r="C894" s="7" t="str">
        <f ca="1">CELL("address", INDEX(ppl!B:B, MATCH(B894, ppl!B:B, 0)))</f>
        <v>'[DEBS_Data_Template_(Protected).xlsx]ppl'!$B$4</v>
      </c>
      <c r="E894" s="4" t="str">
        <f>IFERROR(VLOOKUP(D894,PEOPLE!$H$4:$I$1000,2,0),"")</f>
        <v/>
      </c>
      <c r="H894" s="4" t="str">
        <f>IFERROR(VLOOKUP(G894,PEOPLE!$H$4:$I$1000,2,0),"")</f>
        <v/>
      </c>
    </row>
    <row r="895" spans="3:8" x14ac:dyDescent="0.25">
      <c r="C895" s="7" t="str">
        <f ca="1">CELL("address", INDEX(ppl!B:B, MATCH(B895, ppl!B:B, 0)))</f>
        <v>'[DEBS_Data_Template_(Protected).xlsx]ppl'!$B$4</v>
      </c>
      <c r="E895" s="4" t="str">
        <f>IFERROR(VLOOKUP(D895,PEOPLE!$H$4:$I$1000,2,0),"")</f>
        <v/>
      </c>
      <c r="H895" s="4" t="str">
        <f>IFERROR(VLOOKUP(G895,PEOPLE!$H$4:$I$1000,2,0),"")</f>
        <v/>
      </c>
    </row>
    <row r="896" spans="3:8" x14ac:dyDescent="0.25">
      <c r="C896" s="7" t="str">
        <f ca="1">CELL("address", INDEX(ppl!B:B, MATCH(B896, ppl!B:B, 0)))</f>
        <v>'[DEBS_Data_Template_(Protected).xlsx]ppl'!$B$4</v>
      </c>
      <c r="E896" s="4" t="str">
        <f>IFERROR(VLOOKUP(D896,PEOPLE!$H$4:$I$1000,2,0),"")</f>
        <v/>
      </c>
      <c r="H896" s="4" t="str">
        <f>IFERROR(VLOOKUP(G896,PEOPLE!$H$4:$I$1000,2,0),"")</f>
        <v/>
      </c>
    </row>
    <row r="897" spans="3:8" x14ac:dyDescent="0.25">
      <c r="C897" s="7" t="str">
        <f ca="1">CELL("address", INDEX(ppl!B:B, MATCH(B897, ppl!B:B, 0)))</f>
        <v>'[DEBS_Data_Template_(Protected).xlsx]ppl'!$B$4</v>
      </c>
      <c r="E897" s="4" t="str">
        <f>IFERROR(VLOOKUP(D897,PEOPLE!$H$4:$I$1000,2,0),"")</f>
        <v/>
      </c>
      <c r="H897" s="4" t="str">
        <f>IFERROR(VLOOKUP(G897,PEOPLE!$H$4:$I$1000,2,0),"")</f>
        <v/>
      </c>
    </row>
    <row r="898" spans="3:8" x14ac:dyDescent="0.25">
      <c r="C898" s="7" t="str">
        <f ca="1">CELL("address", INDEX(ppl!B:B, MATCH(B898, ppl!B:B, 0)))</f>
        <v>'[DEBS_Data_Template_(Protected).xlsx]ppl'!$B$4</v>
      </c>
      <c r="E898" s="4" t="str">
        <f>IFERROR(VLOOKUP(D898,PEOPLE!$H$4:$I$1000,2,0),"")</f>
        <v/>
      </c>
      <c r="H898" s="4" t="str">
        <f>IFERROR(VLOOKUP(G898,PEOPLE!$H$4:$I$1000,2,0),"")</f>
        <v/>
      </c>
    </row>
    <row r="899" spans="3:8" x14ac:dyDescent="0.25">
      <c r="C899" s="7" t="str">
        <f ca="1">CELL("address", INDEX(ppl!B:B, MATCH(B899, ppl!B:B, 0)))</f>
        <v>'[DEBS_Data_Template_(Protected).xlsx]ppl'!$B$4</v>
      </c>
      <c r="E899" s="4" t="str">
        <f>IFERROR(VLOOKUP(D899,PEOPLE!$H$4:$I$1000,2,0),"")</f>
        <v/>
      </c>
      <c r="H899" s="4" t="str">
        <f>IFERROR(VLOOKUP(G899,PEOPLE!$H$4:$I$1000,2,0),"")</f>
        <v/>
      </c>
    </row>
    <row r="900" spans="3:8" x14ac:dyDescent="0.25">
      <c r="C900" s="7" t="str">
        <f ca="1">CELL("address", INDEX(ppl!B:B, MATCH(B900, ppl!B:B, 0)))</f>
        <v>'[DEBS_Data_Template_(Protected).xlsx]ppl'!$B$4</v>
      </c>
      <c r="E900" s="4" t="str">
        <f>IFERROR(VLOOKUP(D900,PEOPLE!$H$4:$I$1000,2,0),"")</f>
        <v/>
      </c>
      <c r="H900" s="4" t="str">
        <f>IFERROR(VLOOKUP(G900,PEOPLE!$H$4:$I$1000,2,0),"")</f>
        <v/>
      </c>
    </row>
    <row r="901" spans="3:8" x14ac:dyDescent="0.25">
      <c r="C901" s="7" t="str">
        <f ca="1">CELL("address", INDEX(ppl!B:B, MATCH(B901, ppl!B:B, 0)))</f>
        <v>'[DEBS_Data_Template_(Protected).xlsx]ppl'!$B$4</v>
      </c>
      <c r="E901" s="4" t="str">
        <f>IFERROR(VLOOKUP(D901,PEOPLE!$H$4:$I$1000,2,0),"")</f>
        <v/>
      </c>
      <c r="H901" s="4" t="str">
        <f>IFERROR(VLOOKUP(G901,PEOPLE!$H$4:$I$1000,2,0),"")</f>
        <v/>
      </c>
    </row>
    <row r="902" spans="3:8" x14ac:dyDescent="0.25">
      <c r="C902" s="7" t="str">
        <f ca="1">CELL("address", INDEX(ppl!B:B, MATCH(B902, ppl!B:B, 0)))</f>
        <v>'[DEBS_Data_Template_(Protected).xlsx]ppl'!$B$4</v>
      </c>
      <c r="E902" s="4" t="str">
        <f>IFERROR(VLOOKUP(D902,PEOPLE!$H$4:$I$1000,2,0),"")</f>
        <v/>
      </c>
      <c r="H902" s="4" t="str">
        <f>IFERROR(VLOOKUP(G902,PEOPLE!$H$4:$I$1000,2,0),"")</f>
        <v/>
      </c>
    </row>
    <row r="903" spans="3:8" x14ac:dyDescent="0.25">
      <c r="C903" s="7" t="str">
        <f ca="1">CELL("address", INDEX(ppl!B:B, MATCH(B903, ppl!B:B, 0)))</f>
        <v>'[DEBS_Data_Template_(Protected).xlsx]ppl'!$B$4</v>
      </c>
      <c r="E903" s="4" t="str">
        <f>IFERROR(VLOOKUP(D903,PEOPLE!$H$4:$I$1000,2,0),"")</f>
        <v/>
      </c>
      <c r="H903" s="4" t="str">
        <f>IFERROR(VLOOKUP(G903,PEOPLE!$H$4:$I$1000,2,0),"")</f>
        <v/>
      </c>
    </row>
    <row r="904" spans="3:8" x14ac:dyDescent="0.25">
      <c r="C904" s="7" t="str">
        <f ca="1">CELL("address", INDEX(ppl!B:B, MATCH(B904, ppl!B:B, 0)))</f>
        <v>'[DEBS_Data_Template_(Protected).xlsx]ppl'!$B$4</v>
      </c>
      <c r="E904" s="4" t="str">
        <f>IFERROR(VLOOKUP(D904,PEOPLE!$H$4:$I$1000,2,0),"")</f>
        <v/>
      </c>
      <c r="H904" s="4" t="str">
        <f>IFERROR(VLOOKUP(G904,PEOPLE!$H$4:$I$1000,2,0),"")</f>
        <v/>
      </c>
    </row>
    <row r="905" spans="3:8" x14ac:dyDescent="0.25">
      <c r="C905" s="7" t="str">
        <f ca="1">CELL("address", INDEX(ppl!B:B, MATCH(B905, ppl!B:B, 0)))</f>
        <v>'[DEBS_Data_Template_(Protected).xlsx]ppl'!$B$4</v>
      </c>
      <c r="E905" s="4" t="str">
        <f>IFERROR(VLOOKUP(D905,PEOPLE!$H$4:$I$1000,2,0),"")</f>
        <v/>
      </c>
      <c r="H905" s="4" t="str">
        <f>IFERROR(VLOOKUP(G905,PEOPLE!$H$4:$I$1000,2,0),"")</f>
        <v/>
      </c>
    </row>
    <row r="906" spans="3:8" x14ac:dyDescent="0.25">
      <c r="C906" s="7" t="str">
        <f ca="1">CELL("address", INDEX(ppl!B:B, MATCH(B906, ppl!B:B, 0)))</f>
        <v>'[DEBS_Data_Template_(Protected).xlsx]ppl'!$B$4</v>
      </c>
      <c r="E906" s="4" t="str">
        <f>IFERROR(VLOOKUP(D906,PEOPLE!$H$4:$I$1000,2,0),"")</f>
        <v/>
      </c>
      <c r="H906" s="4" t="str">
        <f>IFERROR(VLOOKUP(G906,PEOPLE!$H$4:$I$1000,2,0),"")</f>
        <v/>
      </c>
    </row>
    <row r="907" spans="3:8" x14ac:dyDescent="0.25">
      <c r="C907" s="7" t="str">
        <f ca="1">CELL("address", INDEX(ppl!B:B, MATCH(B907, ppl!B:B, 0)))</f>
        <v>'[DEBS_Data_Template_(Protected).xlsx]ppl'!$B$4</v>
      </c>
      <c r="E907" s="4" t="str">
        <f>IFERROR(VLOOKUP(D907,PEOPLE!$H$4:$I$1000,2,0),"")</f>
        <v/>
      </c>
      <c r="H907" s="4" t="str">
        <f>IFERROR(VLOOKUP(G907,PEOPLE!$H$4:$I$1000,2,0),"")</f>
        <v/>
      </c>
    </row>
    <row r="908" spans="3:8" x14ac:dyDescent="0.25">
      <c r="C908" s="7" t="str">
        <f ca="1">CELL("address", INDEX(ppl!B:B, MATCH(B908, ppl!B:B, 0)))</f>
        <v>'[DEBS_Data_Template_(Protected).xlsx]ppl'!$B$4</v>
      </c>
      <c r="E908" s="4" t="str">
        <f>IFERROR(VLOOKUP(D908,PEOPLE!$H$4:$I$1000,2,0),"")</f>
        <v/>
      </c>
      <c r="H908" s="4" t="str">
        <f>IFERROR(VLOOKUP(G908,PEOPLE!$H$4:$I$1000,2,0),"")</f>
        <v/>
      </c>
    </row>
    <row r="909" spans="3:8" x14ac:dyDescent="0.25">
      <c r="C909" s="7" t="str">
        <f ca="1">CELL("address", INDEX(ppl!B:B, MATCH(B909, ppl!B:B, 0)))</f>
        <v>'[DEBS_Data_Template_(Protected).xlsx]ppl'!$B$4</v>
      </c>
      <c r="E909" s="4" t="str">
        <f>IFERROR(VLOOKUP(D909,PEOPLE!$H$4:$I$1000,2,0),"")</f>
        <v/>
      </c>
      <c r="H909" s="4" t="str">
        <f>IFERROR(VLOOKUP(G909,PEOPLE!$H$4:$I$1000,2,0),"")</f>
        <v/>
      </c>
    </row>
    <row r="910" spans="3:8" x14ac:dyDescent="0.25">
      <c r="C910" s="7" t="str">
        <f ca="1">CELL("address", INDEX(ppl!B:B, MATCH(B910, ppl!B:B, 0)))</f>
        <v>'[DEBS_Data_Template_(Protected).xlsx]ppl'!$B$4</v>
      </c>
      <c r="E910" s="4" t="str">
        <f>IFERROR(VLOOKUP(D910,PEOPLE!$H$4:$I$1000,2,0),"")</f>
        <v/>
      </c>
      <c r="H910" s="4" t="str">
        <f>IFERROR(VLOOKUP(G910,PEOPLE!$H$4:$I$1000,2,0),"")</f>
        <v/>
      </c>
    </row>
    <row r="911" spans="3:8" x14ac:dyDescent="0.25">
      <c r="C911" s="7" t="str">
        <f ca="1">CELL("address", INDEX(ppl!B:B, MATCH(B911, ppl!B:B, 0)))</f>
        <v>'[DEBS_Data_Template_(Protected).xlsx]ppl'!$B$4</v>
      </c>
      <c r="E911" s="4" t="str">
        <f>IFERROR(VLOOKUP(D911,PEOPLE!$H$4:$I$1000,2,0),"")</f>
        <v/>
      </c>
      <c r="H911" s="4" t="str">
        <f>IFERROR(VLOOKUP(G911,PEOPLE!$H$4:$I$1000,2,0),"")</f>
        <v/>
      </c>
    </row>
    <row r="912" spans="3:8" x14ac:dyDescent="0.25">
      <c r="C912" s="7" t="str">
        <f ca="1">CELL("address", INDEX(ppl!B:B, MATCH(B912, ppl!B:B, 0)))</f>
        <v>'[DEBS_Data_Template_(Protected).xlsx]ppl'!$B$4</v>
      </c>
      <c r="E912" s="4" t="str">
        <f>IFERROR(VLOOKUP(D912,PEOPLE!$H$4:$I$1000,2,0),"")</f>
        <v/>
      </c>
      <c r="H912" s="4" t="str">
        <f>IFERROR(VLOOKUP(G912,PEOPLE!$H$4:$I$1000,2,0),"")</f>
        <v/>
      </c>
    </row>
    <row r="913" spans="3:8" x14ac:dyDescent="0.25">
      <c r="C913" s="7" t="str">
        <f ca="1">CELL("address", INDEX(ppl!B:B, MATCH(B913, ppl!B:B, 0)))</f>
        <v>'[DEBS_Data_Template_(Protected).xlsx]ppl'!$B$4</v>
      </c>
      <c r="E913" s="4" t="str">
        <f>IFERROR(VLOOKUP(D913,PEOPLE!$H$4:$I$1000,2,0),"")</f>
        <v/>
      </c>
      <c r="H913" s="4" t="str">
        <f>IFERROR(VLOOKUP(G913,PEOPLE!$H$4:$I$1000,2,0),"")</f>
        <v/>
      </c>
    </row>
    <row r="914" spans="3:8" x14ac:dyDescent="0.25">
      <c r="C914" s="7" t="str">
        <f ca="1">CELL("address", INDEX(ppl!B:B, MATCH(B914, ppl!B:B, 0)))</f>
        <v>'[DEBS_Data_Template_(Protected).xlsx]ppl'!$B$4</v>
      </c>
      <c r="E914" s="4" t="str">
        <f>IFERROR(VLOOKUP(D914,PEOPLE!$H$4:$I$1000,2,0),"")</f>
        <v/>
      </c>
      <c r="H914" s="4" t="str">
        <f>IFERROR(VLOOKUP(G914,PEOPLE!$H$4:$I$1000,2,0),"")</f>
        <v/>
      </c>
    </row>
    <row r="915" spans="3:8" x14ac:dyDescent="0.25">
      <c r="C915" s="7" t="str">
        <f ca="1">CELL("address", INDEX(ppl!B:B, MATCH(B915, ppl!B:B, 0)))</f>
        <v>'[DEBS_Data_Template_(Protected).xlsx]ppl'!$B$4</v>
      </c>
      <c r="E915" s="4" t="str">
        <f>IFERROR(VLOOKUP(D915,PEOPLE!$H$4:$I$1000,2,0),"")</f>
        <v/>
      </c>
      <c r="H915" s="4" t="str">
        <f>IFERROR(VLOOKUP(G915,PEOPLE!$H$4:$I$1000,2,0),"")</f>
        <v/>
      </c>
    </row>
    <row r="916" spans="3:8" x14ac:dyDescent="0.25">
      <c r="C916" s="7" t="str">
        <f ca="1">CELL("address", INDEX(ppl!B:B, MATCH(B916, ppl!B:B, 0)))</f>
        <v>'[DEBS_Data_Template_(Protected).xlsx]ppl'!$B$4</v>
      </c>
      <c r="E916" s="4" t="str">
        <f>IFERROR(VLOOKUP(D916,PEOPLE!$H$4:$I$1000,2,0),"")</f>
        <v/>
      </c>
      <c r="H916" s="4" t="str">
        <f>IFERROR(VLOOKUP(G916,PEOPLE!$H$4:$I$1000,2,0),"")</f>
        <v/>
      </c>
    </row>
    <row r="917" spans="3:8" x14ac:dyDescent="0.25">
      <c r="C917" s="7" t="str">
        <f ca="1">CELL("address", INDEX(ppl!B:B, MATCH(B917, ppl!B:B, 0)))</f>
        <v>'[DEBS_Data_Template_(Protected).xlsx]ppl'!$B$4</v>
      </c>
      <c r="E917" s="4" t="str">
        <f>IFERROR(VLOOKUP(D917,PEOPLE!$H$4:$I$1000,2,0),"")</f>
        <v/>
      </c>
      <c r="H917" s="4" t="str">
        <f>IFERROR(VLOOKUP(G917,PEOPLE!$H$4:$I$1000,2,0),"")</f>
        <v/>
      </c>
    </row>
    <row r="918" spans="3:8" x14ac:dyDescent="0.25">
      <c r="C918" s="7" t="str">
        <f ca="1">CELL("address", INDEX(ppl!B:B, MATCH(B918, ppl!B:B, 0)))</f>
        <v>'[DEBS_Data_Template_(Protected).xlsx]ppl'!$B$4</v>
      </c>
      <c r="E918" s="4" t="str">
        <f>IFERROR(VLOOKUP(D918,PEOPLE!$H$4:$I$1000,2,0),"")</f>
        <v/>
      </c>
      <c r="H918" s="4" t="str">
        <f>IFERROR(VLOOKUP(G918,PEOPLE!$H$4:$I$1000,2,0),"")</f>
        <v/>
      </c>
    </row>
    <row r="919" spans="3:8" x14ac:dyDescent="0.25">
      <c r="C919" s="7" t="str">
        <f ca="1">CELL("address", INDEX(ppl!B:B, MATCH(B919, ppl!B:B, 0)))</f>
        <v>'[DEBS_Data_Template_(Protected).xlsx]ppl'!$B$4</v>
      </c>
      <c r="E919" s="4" t="str">
        <f>IFERROR(VLOOKUP(D919,PEOPLE!$H$4:$I$1000,2,0),"")</f>
        <v/>
      </c>
      <c r="H919" s="4" t="str">
        <f>IFERROR(VLOOKUP(G919,PEOPLE!$H$4:$I$1000,2,0),"")</f>
        <v/>
      </c>
    </row>
    <row r="920" spans="3:8" x14ac:dyDescent="0.25">
      <c r="C920" s="7" t="str">
        <f ca="1">CELL("address", INDEX(ppl!B:B, MATCH(B920, ppl!B:B, 0)))</f>
        <v>'[DEBS_Data_Template_(Protected).xlsx]ppl'!$B$4</v>
      </c>
      <c r="E920" s="4" t="str">
        <f>IFERROR(VLOOKUP(D920,PEOPLE!$H$4:$I$1000,2,0),"")</f>
        <v/>
      </c>
      <c r="H920" s="4" t="str">
        <f>IFERROR(VLOOKUP(G920,PEOPLE!$H$4:$I$1000,2,0),"")</f>
        <v/>
      </c>
    </row>
    <row r="921" spans="3:8" x14ac:dyDescent="0.25">
      <c r="C921" s="7" t="str">
        <f ca="1">CELL("address", INDEX(ppl!B:B, MATCH(B921, ppl!B:B, 0)))</f>
        <v>'[DEBS_Data_Template_(Protected).xlsx]ppl'!$B$4</v>
      </c>
      <c r="E921" s="4" t="str">
        <f>IFERROR(VLOOKUP(D921,PEOPLE!$H$4:$I$1000,2,0),"")</f>
        <v/>
      </c>
      <c r="H921" s="4" t="str">
        <f>IFERROR(VLOOKUP(G921,PEOPLE!$H$4:$I$1000,2,0),"")</f>
        <v/>
      </c>
    </row>
    <row r="922" spans="3:8" x14ac:dyDescent="0.25">
      <c r="C922" s="7" t="str">
        <f ca="1">CELL("address", INDEX(ppl!B:B, MATCH(B922, ppl!B:B, 0)))</f>
        <v>'[DEBS_Data_Template_(Protected).xlsx]ppl'!$B$4</v>
      </c>
      <c r="E922" s="4" t="str">
        <f>IFERROR(VLOOKUP(D922,PEOPLE!$H$4:$I$1000,2,0),"")</f>
        <v/>
      </c>
      <c r="H922" s="4" t="str">
        <f>IFERROR(VLOOKUP(G922,PEOPLE!$H$4:$I$1000,2,0),"")</f>
        <v/>
      </c>
    </row>
    <row r="923" spans="3:8" x14ac:dyDescent="0.25">
      <c r="C923" s="7" t="str">
        <f ca="1">CELL("address", INDEX(ppl!B:B, MATCH(B923, ppl!B:B, 0)))</f>
        <v>'[DEBS_Data_Template_(Protected).xlsx]ppl'!$B$4</v>
      </c>
      <c r="E923" s="4" t="str">
        <f>IFERROR(VLOOKUP(D923,PEOPLE!$H$4:$I$1000,2,0),"")</f>
        <v/>
      </c>
      <c r="H923" s="4" t="str">
        <f>IFERROR(VLOOKUP(G923,PEOPLE!$H$4:$I$1000,2,0),"")</f>
        <v/>
      </c>
    </row>
    <row r="924" spans="3:8" x14ac:dyDescent="0.25">
      <c r="C924" s="7" t="str">
        <f ca="1">CELL("address", INDEX(ppl!B:B, MATCH(B924, ppl!B:B, 0)))</f>
        <v>'[DEBS_Data_Template_(Protected).xlsx]ppl'!$B$4</v>
      </c>
      <c r="E924" s="4" t="str">
        <f>IFERROR(VLOOKUP(D924,PEOPLE!$H$4:$I$1000,2,0),"")</f>
        <v/>
      </c>
      <c r="H924" s="4" t="str">
        <f>IFERROR(VLOOKUP(G924,PEOPLE!$H$4:$I$1000,2,0),"")</f>
        <v/>
      </c>
    </row>
    <row r="925" spans="3:8" x14ac:dyDescent="0.25">
      <c r="C925" s="7" t="str">
        <f ca="1">CELL("address", INDEX(ppl!B:B, MATCH(B925, ppl!B:B, 0)))</f>
        <v>'[DEBS_Data_Template_(Protected).xlsx]ppl'!$B$4</v>
      </c>
      <c r="E925" s="4" t="str">
        <f>IFERROR(VLOOKUP(D925,PEOPLE!$H$4:$I$1000,2,0),"")</f>
        <v/>
      </c>
      <c r="H925" s="4" t="str">
        <f>IFERROR(VLOOKUP(G925,PEOPLE!$H$4:$I$1000,2,0),"")</f>
        <v/>
      </c>
    </row>
    <row r="926" spans="3:8" x14ac:dyDescent="0.25">
      <c r="C926" s="7" t="str">
        <f ca="1">CELL("address", INDEX(ppl!B:B, MATCH(B926, ppl!B:B, 0)))</f>
        <v>'[DEBS_Data_Template_(Protected).xlsx]ppl'!$B$4</v>
      </c>
      <c r="E926" s="4" t="str">
        <f>IFERROR(VLOOKUP(D926,PEOPLE!$H$4:$I$1000,2,0),"")</f>
        <v/>
      </c>
      <c r="H926" s="4" t="str">
        <f>IFERROR(VLOOKUP(G926,PEOPLE!$H$4:$I$1000,2,0),"")</f>
        <v/>
      </c>
    </row>
    <row r="927" spans="3:8" x14ac:dyDescent="0.25">
      <c r="C927" s="7" t="str">
        <f ca="1">CELL("address", INDEX(ppl!B:B, MATCH(B927, ppl!B:B, 0)))</f>
        <v>'[DEBS_Data_Template_(Protected).xlsx]ppl'!$B$4</v>
      </c>
      <c r="E927" s="4" t="str">
        <f>IFERROR(VLOOKUP(D927,PEOPLE!$H$4:$I$1000,2,0),"")</f>
        <v/>
      </c>
      <c r="H927" s="4" t="str">
        <f>IFERROR(VLOOKUP(G927,PEOPLE!$H$4:$I$1000,2,0),"")</f>
        <v/>
      </c>
    </row>
    <row r="928" spans="3:8" x14ac:dyDescent="0.25">
      <c r="C928" s="7" t="str">
        <f ca="1">CELL("address", INDEX(ppl!B:B, MATCH(B928, ppl!B:B, 0)))</f>
        <v>'[DEBS_Data_Template_(Protected).xlsx]ppl'!$B$4</v>
      </c>
      <c r="E928" s="4" t="str">
        <f>IFERROR(VLOOKUP(D928,PEOPLE!$H$4:$I$1000,2,0),"")</f>
        <v/>
      </c>
      <c r="H928" s="4" t="str">
        <f>IFERROR(VLOOKUP(G928,PEOPLE!$H$4:$I$1000,2,0),"")</f>
        <v/>
      </c>
    </row>
    <row r="929" spans="3:8" x14ac:dyDescent="0.25">
      <c r="C929" s="7" t="str">
        <f ca="1">CELL("address", INDEX(ppl!B:B, MATCH(B929, ppl!B:B, 0)))</f>
        <v>'[DEBS_Data_Template_(Protected).xlsx]ppl'!$B$4</v>
      </c>
      <c r="E929" s="4" t="str">
        <f>IFERROR(VLOOKUP(D929,PEOPLE!$H$4:$I$1000,2,0),"")</f>
        <v/>
      </c>
      <c r="H929" s="4" t="str">
        <f>IFERROR(VLOOKUP(G929,PEOPLE!$H$4:$I$1000,2,0),"")</f>
        <v/>
      </c>
    </row>
    <row r="930" spans="3:8" x14ac:dyDescent="0.25">
      <c r="C930" s="7" t="str">
        <f ca="1">CELL("address", INDEX(ppl!B:B, MATCH(B930, ppl!B:B, 0)))</f>
        <v>'[DEBS_Data_Template_(Protected).xlsx]ppl'!$B$4</v>
      </c>
      <c r="E930" s="4" t="str">
        <f>IFERROR(VLOOKUP(D930,PEOPLE!$H$4:$I$1000,2,0),"")</f>
        <v/>
      </c>
      <c r="H930" s="4" t="str">
        <f>IFERROR(VLOOKUP(G930,PEOPLE!$H$4:$I$1000,2,0),"")</f>
        <v/>
      </c>
    </row>
    <row r="931" spans="3:8" x14ac:dyDescent="0.25">
      <c r="C931" s="7" t="str">
        <f ca="1">CELL("address", INDEX(ppl!B:B, MATCH(B931, ppl!B:B, 0)))</f>
        <v>'[DEBS_Data_Template_(Protected).xlsx]ppl'!$B$4</v>
      </c>
      <c r="E931" s="4" t="str">
        <f>IFERROR(VLOOKUP(D931,PEOPLE!$H$4:$I$1000,2,0),"")</f>
        <v/>
      </c>
      <c r="H931" s="4" t="str">
        <f>IFERROR(VLOOKUP(G931,PEOPLE!$H$4:$I$1000,2,0),"")</f>
        <v/>
      </c>
    </row>
    <row r="932" spans="3:8" x14ac:dyDescent="0.25">
      <c r="C932" s="7" t="str">
        <f ca="1">CELL("address", INDEX(ppl!B:B, MATCH(B932, ppl!B:B, 0)))</f>
        <v>'[DEBS_Data_Template_(Protected).xlsx]ppl'!$B$4</v>
      </c>
      <c r="E932" s="4" t="str">
        <f>IFERROR(VLOOKUP(D932,PEOPLE!$H$4:$I$1000,2,0),"")</f>
        <v/>
      </c>
      <c r="H932" s="4" t="str">
        <f>IFERROR(VLOOKUP(G932,PEOPLE!$H$4:$I$1000,2,0),"")</f>
        <v/>
      </c>
    </row>
    <row r="933" spans="3:8" x14ac:dyDescent="0.25">
      <c r="C933" s="7" t="str">
        <f ca="1">CELL("address", INDEX(ppl!B:B, MATCH(B933, ppl!B:B, 0)))</f>
        <v>'[DEBS_Data_Template_(Protected).xlsx]ppl'!$B$4</v>
      </c>
      <c r="E933" s="4" t="str">
        <f>IFERROR(VLOOKUP(D933,PEOPLE!$H$4:$I$1000,2,0),"")</f>
        <v/>
      </c>
      <c r="H933" s="4" t="str">
        <f>IFERROR(VLOOKUP(G933,PEOPLE!$H$4:$I$1000,2,0),"")</f>
        <v/>
      </c>
    </row>
    <row r="934" spans="3:8" x14ac:dyDescent="0.25">
      <c r="C934" s="7" t="str">
        <f ca="1">CELL("address", INDEX(ppl!B:B, MATCH(B934, ppl!B:B, 0)))</f>
        <v>'[DEBS_Data_Template_(Protected).xlsx]ppl'!$B$4</v>
      </c>
      <c r="E934" s="4" t="str">
        <f>IFERROR(VLOOKUP(D934,PEOPLE!$H$4:$I$1000,2,0),"")</f>
        <v/>
      </c>
      <c r="H934" s="4" t="str">
        <f>IFERROR(VLOOKUP(G934,PEOPLE!$H$4:$I$1000,2,0),"")</f>
        <v/>
      </c>
    </row>
    <row r="935" spans="3:8" x14ac:dyDescent="0.25">
      <c r="C935" s="7" t="str">
        <f ca="1">CELL("address", INDEX(ppl!B:B, MATCH(B935, ppl!B:B, 0)))</f>
        <v>'[DEBS_Data_Template_(Protected).xlsx]ppl'!$B$4</v>
      </c>
      <c r="E935" s="4" t="str">
        <f>IFERROR(VLOOKUP(D935,PEOPLE!$H$4:$I$1000,2,0),"")</f>
        <v/>
      </c>
      <c r="H935" s="4" t="str">
        <f>IFERROR(VLOOKUP(G935,PEOPLE!$H$4:$I$1000,2,0),"")</f>
        <v/>
      </c>
    </row>
    <row r="936" spans="3:8" x14ac:dyDescent="0.25">
      <c r="C936" s="7" t="str">
        <f ca="1">CELL("address", INDEX(ppl!B:B, MATCH(B936, ppl!B:B, 0)))</f>
        <v>'[DEBS_Data_Template_(Protected).xlsx]ppl'!$B$4</v>
      </c>
      <c r="E936" s="4" t="str">
        <f>IFERROR(VLOOKUP(D936,PEOPLE!$H$4:$I$1000,2,0),"")</f>
        <v/>
      </c>
      <c r="H936" s="4" t="str">
        <f>IFERROR(VLOOKUP(G936,PEOPLE!$H$4:$I$1000,2,0),"")</f>
        <v/>
      </c>
    </row>
    <row r="937" spans="3:8" x14ac:dyDescent="0.25">
      <c r="C937" s="7" t="str">
        <f ca="1">CELL("address", INDEX(ppl!B:B, MATCH(B937, ppl!B:B, 0)))</f>
        <v>'[DEBS_Data_Template_(Protected).xlsx]ppl'!$B$4</v>
      </c>
      <c r="E937" s="4" t="str">
        <f>IFERROR(VLOOKUP(D937,PEOPLE!$H$4:$I$1000,2,0),"")</f>
        <v/>
      </c>
      <c r="H937" s="4" t="str">
        <f>IFERROR(VLOOKUP(G937,PEOPLE!$H$4:$I$1000,2,0),"")</f>
        <v/>
      </c>
    </row>
    <row r="938" spans="3:8" x14ac:dyDescent="0.25">
      <c r="C938" s="7" t="str">
        <f ca="1">CELL("address", INDEX(ppl!B:B, MATCH(B938, ppl!B:B, 0)))</f>
        <v>'[DEBS_Data_Template_(Protected).xlsx]ppl'!$B$4</v>
      </c>
      <c r="E938" s="4" t="str">
        <f>IFERROR(VLOOKUP(D938,PEOPLE!$H$4:$I$1000,2,0),"")</f>
        <v/>
      </c>
      <c r="H938" s="4" t="str">
        <f>IFERROR(VLOOKUP(G938,PEOPLE!$H$4:$I$1000,2,0),"")</f>
        <v/>
      </c>
    </row>
    <row r="939" spans="3:8" x14ac:dyDescent="0.25">
      <c r="C939" s="7" t="str">
        <f ca="1">CELL("address", INDEX(ppl!B:B, MATCH(B939, ppl!B:B, 0)))</f>
        <v>'[DEBS_Data_Template_(Protected).xlsx]ppl'!$B$4</v>
      </c>
      <c r="E939" s="4" t="str">
        <f>IFERROR(VLOOKUP(D939,PEOPLE!$H$4:$I$1000,2,0),"")</f>
        <v/>
      </c>
      <c r="H939" s="4" t="str">
        <f>IFERROR(VLOOKUP(G939,PEOPLE!$H$4:$I$1000,2,0),"")</f>
        <v/>
      </c>
    </row>
    <row r="940" spans="3:8" x14ac:dyDescent="0.25">
      <c r="C940" s="7" t="str">
        <f ca="1">CELL("address", INDEX(ppl!B:B, MATCH(B940, ppl!B:B, 0)))</f>
        <v>'[DEBS_Data_Template_(Protected).xlsx]ppl'!$B$4</v>
      </c>
      <c r="E940" s="4" t="str">
        <f>IFERROR(VLOOKUP(D940,PEOPLE!$H$4:$I$1000,2,0),"")</f>
        <v/>
      </c>
      <c r="H940" s="4" t="str">
        <f>IFERROR(VLOOKUP(G940,PEOPLE!$H$4:$I$1000,2,0),"")</f>
        <v/>
      </c>
    </row>
    <row r="941" spans="3:8" x14ac:dyDescent="0.25">
      <c r="C941" s="7" t="str">
        <f ca="1">CELL("address", INDEX(ppl!B:B, MATCH(B941, ppl!B:B, 0)))</f>
        <v>'[DEBS_Data_Template_(Protected).xlsx]ppl'!$B$4</v>
      </c>
      <c r="E941" s="4" t="str">
        <f>IFERROR(VLOOKUP(D941,PEOPLE!$H$4:$I$1000,2,0),"")</f>
        <v/>
      </c>
      <c r="H941" s="4" t="str">
        <f>IFERROR(VLOOKUP(G941,PEOPLE!$H$4:$I$1000,2,0),"")</f>
        <v/>
      </c>
    </row>
    <row r="942" spans="3:8" x14ac:dyDescent="0.25">
      <c r="C942" s="7" t="str">
        <f ca="1">CELL("address", INDEX(ppl!B:B, MATCH(B942, ppl!B:B, 0)))</f>
        <v>'[DEBS_Data_Template_(Protected).xlsx]ppl'!$B$4</v>
      </c>
      <c r="E942" s="4" t="str">
        <f>IFERROR(VLOOKUP(D942,PEOPLE!$H$4:$I$1000,2,0),"")</f>
        <v/>
      </c>
      <c r="H942" s="4" t="str">
        <f>IFERROR(VLOOKUP(G942,PEOPLE!$H$4:$I$1000,2,0),"")</f>
        <v/>
      </c>
    </row>
    <row r="943" spans="3:8" x14ac:dyDescent="0.25">
      <c r="C943" s="7" t="str">
        <f ca="1">CELL("address", INDEX(ppl!B:B, MATCH(B943, ppl!B:B, 0)))</f>
        <v>'[DEBS_Data_Template_(Protected).xlsx]ppl'!$B$4</v>
      </c>
      <c r="E943" s="4" t="str">
        <f>IFERROR(VLOOKUP(D943,PEOPLE!$H$4:$I$1000,2,0),"")</f>
        <v/>
      </c>
      <c r="H943" s="4" t="str">
        <f>IFERROR(VLOOKUP(G943,PEOPLE!$H$4:$I$1000,2,0),"")</f>
        <v/>
      </c>
    </row>
    <row r="944" spans="3:8" x14ac:dyDescent="0.25">
      <c r="C944" s="7" t="str">
        <f ca="1">CELL("address", INDEX(ppl!B:B, MATCH(B944, ppl!B:B, 0)))</f>
        <v>'[DEBS_Data_Template_(Protected).xlsx]ppl'!$B$4</v>
      </c>
      <c r="E944" s="4" t="str">
        <f>IFERROR(VLOOKUP(D944,PEOPLE!$H$4:$I$1000,2,0),"")</f>
        <v/>
      </c>
      <c r="H944" s="4" t="str">
        <f>IFERROR(VLOOKUP(G944,PEOPLE!$H$4:$I$1000,2,0),"")</f>
        <v/>
      </c>
    </row>
    <row r="945" spans="3:8" x14ac:dyDescent="0.25">
      <c r="C945" s="7" t="str">
        <f ca="1">CELL("address", INDEX(ppl!B:B, MATCH(B945, ppl!B:B, 0)))</f>
        <v>'[DEBS_Data_Template_(Protected).xlsx]ppl'!$B$4</v>
      </c>
      <c r="E945" s="4" t="str">
        <f>IFERROR(VLOOKUP(D945,PEOPLE!$H$4:$I$1000,2,0),"")</f>
        <v/>
      </c>
      <c r="H945" s="4" t="str">
        <f>IFERROR(VLOOKUP(G945,PEOPLE!$H$4:$I$1000,2,0),"")</f>
        <v/>
      </c>
    </row>
    <row r="946" spans="3:8" x14ac:dyDescent="0.25">
      <c r="C946" s="7" t="str">
        <f ca="1">CELL("address", INDEX(ppl!B:B, MATCH(B946, ppl!B:B, 0)))</f>
        <v>'[DEBS_Data_Template_(Protected).xlsx]ppl'!$B$4</v>
      </c>
      <c r="E946" s="4" t="str">
        <f>IFERROR(VLOOKUP(D946,PEOPLE!$H$4:$I$1000,2,0),"")</f>
        <v/>
      </c>
      <c r="H946" s="4" t="str">
        <f>IFERROR(VLOOKUP(G946,PEOPLE!$H$4:$I$1000,2,0),"")</f>
        <v/>
      </c>
    </row>
    <row r="947" spans="3:8" x14ac:dyDescent="0.25">
      <c r="C947" s="7" t="str">
        <f ca="1">CELL("address", INDEX(ppl!B:B, MATCH(B947, ppl!B:B, 0)))</f>
        <v>'[DEBS_Data_Template_(Protected).xlsx]ppl'!$B$4</v>
      </c>
      <c r="E947" s="4" t="str">
        <f>IFERROR(VLOOKUP(D947,PEOPLE!$H$4:$I$1000,2,0),"")</f>
        <v/>
      </c>
      <c r="H947" s="4" t="str">
        <f>IFERROR(VLOOKUP(G947,PEOPLE!$H$4:$I$1000,2,0),"")</f>
        <v/>
      </c>
    </row>
    <row r="948" spans="3:8" x14ac:dyDescent="0.25">
      <c r="C948" s="7" t="str">
        <f ca="1">CELL("address", INDEX(ppl!B:B, MATCH(B948, ppl!B:B, 0)))</f>
        <v>'[DEBS_Data_Template_(Protected).xlsx]ppl'!$B$4</v>
      </c>
      <c r="E948" s="4" t="str">
        <f>IFERROR(VLOOKUP(D948,PEOPLE!$H$4:$I$1000,2,0),"")</f>
        <v/>
      </c>
      <c r="H948" s="4" t="str">
        <f>IFERROR(VLOOKUP(G948,PEOPLE!$H$4:$I$1000,2,0),"")</f>
        <v/>
      </c>
    </row>
    <row r="949" spans="3:8" x14ac:dyDescent="0.25">
      <c r="C949" s="7" t="str">
        <f ca="1">CELL("address", INDEX(ppl!B:B, MATCH(B949, ppl!B:B, 0)))</f>
        <v>'[DEBS_Data_Template_(Protected).xlsx]ppl'!$B$4</v>
      </c>
      <c r="E949" s="4" t="str">
        <f>IFERROR(VLOOKUP(D949,PEOPLE!$H$4:$I$1000,2,0),"")</f>
        <v/>
      </c>
      <c r="H949" s="4" t="str">
        <f>IFERROR(VLOOKUP(G949,PEOPLE!$H$4:$I$1000,2,0),"")</f>
        <v/>
      </c>
    </row>
    <row r="950" spans="3:8" x14ac:dyDescent="0.25">
      <c r="C950" s="7" t="str">
        <f ca="1">CELL("address", INDEX(ppl!B:B, MATCH(B950, ppl!B:B, 0)))</f>
        <v>'[DEBS_Data_Template_(Protected).xlsx]ppl'!$B$4</v>
      </c>
      <c r="E950" s="4" t="str">
        <f>IFERROR(VLOOKUP(D950,PEOPLE!$H$4:$I$1000,2,0),"")</f>
        <v/>
      </c>
      <c r="H950" s="4" t="str">
        <f>IFERROR(VLOOKUP(G950,PEOPLE!$H$4:$I$1000,2,0),"")</f>
        <v/>
      </c>
    </row>
    <row r="951" spans="3:8" x14ac:dyDescent="0.25">
      <c r="C951" s="7" t="str">
        <f ca="1">CELL("address", INDEX(ppl!B:B, MATCH(B951, ppl!B:B, 0)))</f>
        <v>'[DEBS_Data_Template_(Protected).xlsx]ppl'!$B$4</v>
      </c>
      <c r="E951" s="4" t="str">
        <f>IFERROR(VLOOKUP(D951,PEOPLE!$H$4:$I$1000,2,0),"")</f>
        <v/>
      </c>
      <c r="H951" s="4" t="str">
        <f>IFERROR(VLOOKUP(G951,PEOPLE!$H$4:$I$1000,2,0),"")</f>
        <v/>
      </c>
    </row>
    <row r="952" spans="3:8" x14ac:dyDescent="0.25">
      <c r="C952" s="7" t="str">
        <f ca="1">CELL("address", INDEX(ppl!B:B, MATCH(B952, ppl!B:B, 0)))</f>
        <v>'[DEBS_Data_Template_(Protected).xlsx]ppl'!$B$4</v>
      </c>
      <c r="E952" s="4" t="str">
        <f>IFERROR(VLOOKUP(D952,PEOPLE!$H$4:$I$1000,2,0),"")</f>
        <v/>
      </c>
      <c r="H952" s="4" t="str">
        <f>IFERROR(VLOOKUP(G952,PEOPLE!$H$4:$I$1000,2,0),"")</f>
        <v/>
      </c>
    </row>
    <row r="953" spans="3:8" x14ac:dyDescent="0.25">
      <c r="C953" s="7" t="str">
        <f ca="1">CELL("address", INDEX(ppl!B:B, MATCH(B953, ppl!B:B, 0)))</f>
        <v>'[DEBS_Data_Template_(Protected).xlsx]ppl'!$B$4</v>
      </c>
      <c r="E953" s="4" t="str">
        <f>IFERROR(VLOOKUP(D953,PEOPLE!$H$4:$I$1000,2,0),"")</f>
        <v/>
      </c>
      <c r="H953" s="4" t="str">
        <f>IFERROR(VLOOKUP(G953,PEOPLE!$H$4:$I$1000,2,0),"")</f>
        <v/>
      </c>
    </row>
    <row r="954" spans="3:8" x14ac:dyDescent="0.25">
      <c r="C954" s="7" t="str">
        <f ca="1">CELL("address", INDEX(ppl!B:B, MATCH(B954, ppl!B:B, 0)))</f>
        <v>'[DEBS_Data_Template_(Protected).xlsx]ppl'!$B$4</v>
      </c>
      <c r="E954" s="4" t="str">
        <f>IFERROR(VLOOKUP(D954,PEOPLE!$H$4:$I$1000,2,0),"")</f>
        <v/>
      </c>
      <c r="H954" s="4" t="str">
        <f>IFERROR(VLOOKUP(G954,PEOPLE!$H$4:$I$1000,2,0),"")</f>
        <v/>
      </c>
    </row>
    <row r="955" spans="3:8" x14ac:dyDescent="0.25">
      <c r="C955" s="7" t="str">
        <f ca="1">CELL("address", INDEX(ppl!B:B, MATCH(B955, ppl!B:B, 0)))</f>
        <v>'[DEBS_Data_Template_(Protected).xlsx]ppl'!$B$4</v>
      </c>
      <c r="E955" s="4" t="str">
        <f>IFERROR(VLOOKUP(D955,PEOPLE!$H$4:$I$1000,2,0),"")</f>
        <v/>
      </c>
      <c r="H955" s="4" t="str">
        <f>IFERROR(VLOOKUP(G955,PEOPLE!$H$4:$I$1000,2,0),"")</f>
        <v/>
      </c>
    </row>
    <row r="956" spans="3:8" x14ac:dyDescent="0.25">
      <c r="C956" s="7" t="str">
        <f ca="1">CELL("address", INDEX(ppl!B:B, MATCH(B956, ppl!B:B, 0)))</f>
        <v>'[DEBS_Data_Template_(Protected).xlsx]ppl'!$B$4</v>
      </c>
      <c r="E956" s="4" t="str">
        <f>IFERROR(VLOOKUP(D956,PEOPLE!$H$4:$I$1000,2,0),"")</f>
        <v/>
      </c>
      <c r="H956" s="4" t="str">
        <f>IFERROR(VLOOKUP(G956,PEOPLE!$H$4:$I$1000,2,0),"")</f>
        <v/>
      </c>
    </row>
    <row r="957" spans="3:8" x14ac:dyDescent="0.25">
      <c r="C957" s="7" t="str">
        <f ca="1">CELL("address", INDEX(ppl!B:B, MATCH(B957, ppl!B:B, 0)))</f>
        <v>'[DEBS_Data_Template_(Protected).xlsx]ppl'!$B$4</v>
      </c>
      <c r="E957" s="4" t="str">
        <f>IFERROR(VLOOKUP(D957,PEOPLE!$H$4:$I$1000,2,0),"")</f>
        <v/>
      </c>
      <c r="H957" s="4" t="str">
        <f>IFERROR(VLOOKUP(G957,PEOPLE!$H$4:$I$1000,2,0),"")</f>
        <v/>
      </c>
    </row>
    <row r="958" spans="3:8" x14ac:dyDescent="0.25">
      <c r="C958" s="7" t="str">
        <f ca="1">CELL("address", INDEX(ppl!B:B, MATCH(B958, ppl!B:B, 0)))</f>
        <v>'[DEBS_Data_Template_(Protected).xlsx]ppl'!$B$4</v>
      </c>
      <c r="E958" s="4" t="str">
        <f>IFERROR(VLOOKUP(D958,PEOPLE!$H$4:$I$1000,2,0),"")</f>
        <v/>
      </c>
      <c r="H958" s="4" t="str">
        <f>IFERROR(VLOOKUP(G958,PEOPLE!$H$4:$I$1000,2,0),"")</f>
        <v/>
      </c>
    </row>
    <row r="959" spans="3:8" x14ac:dyDescent="0.25">
      <c r="C959" s="7" t="str">
        <f ca="1">CELL("address", INDEX(ppl!B:B, MATCH(B959, ppl!B:B, 0)))</f>
        <v>'[DEBS_Data_Template_(Protected).xlsx]ppl'!$B$4</v>
      </c>
      <c r="E959" s="4" t="str">
        <f>IFERROR(VLOOKUP(D959,PEOPLE!$H$4:$I$1000,2,0),"")</f>
        <v/>
      </c>
      <c r="H959" s="4" t="str">
        <f>IFERROR(VLOOKUP(G959,PEOPLE!$H$4:$I$1000,2,0),"")</f>
        <v/>
      </c>
    </row>
    <row r="960" spans="3:8" x14ac:dyDescent="0.25">
      <c r="C960" s="7" t="str">
        <f ca="1">CELL("address", INDEX(ppl!B:B, MATCH(B960, ppl!B:B, 0)))</f>
        <v>'[DEBS_Data_Template_(Protected).xlsx]ppl'!$B$4</v>
      </c>
      <c r="E960" s="4" t="str">
        <f>IFERROR(VLOOKUP(D960,PEOPLE!$H$4:$I$1000,2,0),"")</f>
        <v/>
      </c>
      <c r="H960" s="4" t="str">
        <f>IFERROR(VLOOKUP(G960,PEOPLE!$H$4:$I$1000,2,0),"")</f>
        <v/>
      </c>
    </row>
    <row r="961" spans="3:8" x14ac:dyDescent="0.25">
      <c r="C961" s="7" t="str">
        <f ca="1">CELL("address", INDEX(ppl!B:B, MATCH(B961, ppl!B:B, 0)))</f>
        <v>'[DEBS_Data_Template_(Protected).xlsx]ppl'!$B$4</v>
      </c>
      <c r="E961" s="4" t="str">
        <f>IFERROR(VLOOKUP(D961,PEOPLE!$H$4:$I$1000,2,0),"")</f>
        <v/>
      </c>
      <c r="H961" s="4" t="str">
        <f>IFERROR(VLOOKUP(G961,PEOPLE!$H$4:$I$1000,2,0),"")</f>
        <v/>
      </c>
    </row>
    <row r="962" spans="3:8" x14ac:dyDescent="0.25">
      <c r="C962" s="7" t="str">
        <f ca="1">CELL("address", INDEX(ppl!B:B, MATCH(B962, ppl!B:B, 0)))</f>
        <v>'[DEBS_Data_Template_(Protected).xlsx]ppl'!$B$4</v>
      </c>
      <c r="E962" s="4" t="str">
        <f>IFERROR(VLOOKUP(D962,PEOPLE!$H$4:$I$1000,2,0),"")</f>
        <v/>
      </c>
      <c r="H962" s="4" t="str">
        <f>IFERROR(VLOOKUP(G962,PEOPLE!$H$4:$I$1000,2,0),"")</f>
        <v/>
      </c>
    </row>
    <row r="963" spans="3:8" x14ac:dyDescent="0.25">
      <c r="C963" s="7" t="str">
        <f ca="1">CELL("address", INDEX(ppl!B:B, MATCH(B963, ppl!B:B, 0)))</f>
        <v>'[DEBS_Data_Template_(Protected).xlsx]ppl'!$B$4</v>
      </c>
      <c r="E963" s="4" t="str">
        <f>IFERROR(VLOOKUP(D963,PEOPLE!$H$4:$I$1000,2,0),"")</f>
        <v/>
      </c>
      <c r="H963" s="4" t="str">
        <f>IFERROR(VLOOKUP(G963,PEOPLE!$H$4:$I$1000,2,0),"")</f>
        <v/>
      </c>
    </row>
    <row r="964" spans="3:8" x14ac:dyDescent="0.25">
      <c r="C964" s="7" t="str">
        <f ca="1">CELL("address", INDEX(ppl!B:B, MATCH(B964, ppl!B:B, 0)))</f>
        <v>'[DEBS_Data_Template_(Protected).xlsx]ppl'!$B$4</v>
      </c>
      <c r="E964" s="4" t="str">
        <f>IFERROR(VLOOKUP(D964,PEOPLE!$H$4:$I$1000,2,0),"")</f>
        <v/>
      </c>
      <c r="H964" s="4" t="str">
        <f>IFERROR(VLOOKUP(G964,PEOPLE!$H$4:$I$1000,2,0),"")</f>
        <v/>
      </c>
    </row>
    <row r="965" spans="3:8" x14ac:dyDescent="0.25">
      <c r="C965" s="7" t="str">
        <f ca="1">CELL("address", INDEX(ppl!B:B, MATCH(B965, ppl!B:B, 0)))</f>
        <v>'[DEBS_Data_Template_(Protected).xlsx]ppl'!$B$4</v>
      </c>
      <c r="E965" s="4" t="str">
        <f>IFERROR(VLOOKUP(D965,PEOPLE!$H$4:$I$1000,2,0),"")</f>
        <v/>
      </c>
      <c r="H965" s="4" t="str">
        <f>IFERROR(VLOOKUP(G965,PEOPLE!$H$4:$I$1000,2,0),"")</f>
        <v/>
      </c>
    </row>
    <row r="966" spans="3:8" x14ac:dyDescent="0.25">
      <c r="C966" s="7" t="str">
        <f ca="1">CELL("address", INDEX(ppl!B:B, MATCH(B966, ppl!B:B, 0)))</f>
        <v>'[DEBS_Data_Template_(Protected).xlsx]ppl'!$B$4</v>
      </c>
      <c r="E966" s="4" t="str">
        <f>IFERROR(VLOOKUP(D966,PEOPLE!$H$4:$I$1000,2,0),"")</f>
        <v/>
      </c>
      <c r="H966" s="4" t="str">
        <f>IFERROR(VLOOKUP(G966,PEOPLE!$H$4:$I$1000,2,0),"")</f>
        <v/>
      </c>
    </row>
    <row r="967" spans="3:8" x14ac:dyDescent="0.25">
      <c r="C967" s="7" t="str">
        <f ca="1">CELL("address", INDEX(ppl!B:B, MATCH(B967, ppl!B:B, 0)))</f>
        <v>'[DEBS_Data_Template_(Protected).xlsx]ppl'!$B$4</v>
      </c>
      <c r="E967" s="4" t="str">
        <f>IFERROR(VLOOKUP(D967,PEOPLE!$H$4:$I$1000,2,0),"")</f>
        <v/>
      </c>
      <c r="H967" s="4" t="str">
        <f>IFERROR(VLOOKUP(G967,PEOPLE!$H$4:$I$1000,2,0),"")</f>
        <v/>
      </c>
    </row>
    <row r="968" spans="3:8" x14ac:dyDescent="0.25">
      <c r="C968" s="7" t="str">
        <f ca="1">CELL("address", INDEX(ppl!B:B, MATCH(B968, ppl!B:B, 0)))</f>
        <v>'[DEBS_Data_Template_(Protected).xlsx]ppl'!$B$4</v>
      </c>
      <c r="E968" s="4" t="str">
        <f>IFERROR(VLOOKUP(D968,PEOPLE!$H$4:$I$1000,2,0),"")</f>
        <v/>
      </c>
      <c r="H968" s="4" t="str">
        <f>IFERROR(VLOOKUP(G968,PEOPLE!$H$4:$I$1000,2,0),"")</f>
        <v/>
      </c>
    </row>
    <row r="969" spans="3:8" x14ac:dyDescent="0.25">
      <c r="C969" s="7" t="str">
        <f ca="1">CELL("address", INDEX(ppl!B:B, MATCH(B969, ppl!B:B, 0)))</f>
        <v>'[DEBS_Data_Template_(Protected).xlsx]ppl'!$B$4</v>
      </c>
      <c r="E969" s="4" t="str">
        <f>IFERROR(VLOOKUP(D969,PEOPLE!$H$4:$I$1000,2,0),"")</f>
        <v/>
      </c>
      <c r="H969" s="4" t="str">
        <f>IFERROR(VLOOKUP(G969,PEOPLE!$H$4:$I$1000,2,0),"")</f>
        <v/>
      </c>
    </row>
    <row r="970" spans="3:8" x14ac:dyDescent="0.25">
      <c r="C970" s="7" t="str">
        <f ca="1">CELL("address", INDEX(ppl!B:B, MATCH(B970, ppl!B:B, 0)))</f>
        <v>'[DEBS_Data_Template_(Protected).xlsx]ppl'!$B$4</v>
      </c>
      <c r="E970" s="4" t="str">
        <f>IFERROR(VLOOKUP(D970,PEOPLE!$H$4:$I$1000,2,0),"")</f>
        <v/>
      </c>
      <c r="H970" s="4" t="str">
        <f>IFERROR(VLOOKUP(G970,PEOPLE!$H$4:$I$1000,2,0),"")</f>
        <v/>
      </c>
    </row>
    <row r="971" spans="3:8" x14ac:dyDescent="0.25">
      <c r="C971" s="7" t="str">
        <f ca="1">CELL("address", INDEX(ppl!B:B, MATCH(B971, ppl!B:B, 0)))</f>
        <v>'[DEBS_Data_Template_(Protected).xlsx]ppl'!$B$4</v>
      </c>
      <c r="E971" s="4" t="str">
        <f>IFERROR(VLOOKUP(D971,PEOPLE!$H$4:$I$1000,2,0),"")</f>
        <v/>
      </c>
      <c r="H971" s="4" t="str">
        <f>IFERROR(VLOOKUP(G971,PEOPLE!$H$4:$I$1000,2,0),"")</f>
        <v/>
      </c>
    </row>
    <row r="972" spans="3:8" x14ac:dyDescent="0.25">
      <c r="C972" s="7" t="str">
        <f ca="1">CELL("address", INDEX(ppl!B:B, MATCH(B972, ppl!B:B, 0)))</f>
        <v>'[DEBS_Data_Template_(Protected).xlsx]ppl'!$B$4</v>
      </c>
      <c r="E972" s="4" t="str">
        <f>IFERROR(VLOOKUP(D972,PEOPLE!$H$4:$I$1000,2,0),"")</f>
        <v/>
      </c>
      <c r="H972" s="4" t="str">
        <f>IFERROR(VLOOKUP(G972,PEOPLE!$H$4:$I$1000,2,0),"")</f>
        <v/>
      </c>
    </row>
    <row r="973" spans="3:8" x14ac:dyDescent="0.25">
      <c r="C973" s="7" t="str">
        <f ca="1">CELL("address", INDEX(ppl!B:B, MATCH(B973, ppl!B:B, 0)))</f>
        <v>'[DEBS_Data_Template_(Protected).xlsx]ppl'!$B$4</v>
      </c>
      <c r="E973" s="4" t="str">
        <f>IFERROR(VLOOKUP(D973,PEOPLE!$H$4:$I$1000,2,0),"")</f>
        <v/>
      </c>
      <c r="H973" s="4" t="str">
        <f>IFERROR(VLOOKUP(G973,PEOPLE!$H$4:$I$1000,2,0),"")</f>
        <v/>
      </c>
    </row>
    <row r="974" spans="3:8" x14ac:dyDescent="0.25">
      <c r="C974" s="7" t="str">
        <f ca="1">CELL("address", INDEX(ppl!B:B, MATCH(B974, ppl!B:B, 0)))</f>
        <v>'[DEBS_Data_Template_(Protected).xlsx]ppl'!$B$4</v>
      </c>
      <c r="E974" s="4" t="str">
        <f>IFERROR(VLOOKUP(D974,PEOPLE!$H$4:$I$1000,2,0),"")</f>
        <v/>
      </c>
      <c r="H974" s="4" t="str">
        <f>IFERROR(VLOOKUP(G974,PEOPLE!$H$4:$I$1000,2,0),"")</f>
        <v/>
      </c>
    </row>
    <row r="975" spans="3:8" x14ac:dyDescent="0.25">
      <c r="C975" s="7" t="str">
        <f ca="1">CELL("address", INDEX(ppl!B:B, MATCH(B975, ppl!B:B, 0)))</f>
        <v>'[DEBS_Data_Template_(Protected).xlsx]ppl'!$B$4</v>
      </c>
      <c r="E975" s="4" t="str">
        <f>IFERROR(VLOOKUP(D975,PEOPLE!$H$4:$I$1000,2,0),"")</f>
        <v/>
      </c>
      <c r="H975" s="4" t="str">
        <f>IFERROR(VLOOKUP(G975,PEOPLE!$H$4:$I$1000,2,0),"")</f>
        <v/>
      </c>
    </row>
    <row r="976" spans="3:8" x14ac:dyDescent="0.25">
      <c r="C976" s="7" t="str">
        <f ca="1">CELL("address", INDEX(ppl!B:B, MATCH(B976, ppl!B:B, 0)))</f>
        <v>'[DEBS_Data_Template_(Protected).xlsx]ppl'!$B$4</v>
      </c>
      <c r="E976" s="4" t="str">
        <f>IFERROR(VLOOKUP(D976,PEOPLE!$H$4:$I$1000,2,0),"")</f>
        <v/>
      </c>
      <c r="H976" s="4" t="str">
        <f>IFERROR(VLOOKUP(G976,PEOPLE!$H$4:$I$1000,2,0),"")</f>
        <v/>
      </c>
    </row>
    <row r="977" spans="3:8" x14ac:dyDescent="0.25">
      <c r="C977" s="7" t="str">
        <f ca="1">CELL("address", INDEX(ppl!B:B, MATCH(B977, ppl!B:B, 0)))</f>
        <v>'[DEBS_Data_Template_(Protected).xlsx]ppl'!$B$4</v>
      </c>
      <c r="E977" s="4" t="str">
        <f>IFERROR(VLOOKUP(D977,PEOPLE!$H$4:$I$1000,2,0),"")</f>
        <v/>
      </c>
      <c r="H977" s="4" t="str">
        <f>IFERROR(VLOOKUP(G977,PEOPLE!$H$4:$I$1000,2,0),"")</f>
        <v/>
      </c>
    </row>
    <row r="978" spans="3:8" x14ac:dyDescent="0.25">
      <c r="C978" s="7" t="str">
        <f ca="1">CELL("address", INDEX(ppl!B:B, MATCH(B978, ppl!B:B, 0)))</f>
        <v>'[DEBS_Data_Template_(Protected).xlsx]ppl'!$B$4</v>
      </c>
      <c r="E978" s="4" t="str">
        <f>IFERROR(VLOOKUP(D978,PEOPLE!$H$4:$I$1000,2,0),"")</f>
        <v/>
      </c>
      <c r="H978" s="4" t="str">
        <f>IFERROR(VLOOKUP(G978,PEOPLE!$H$4:$I$1000,2,0),"")</f>
        <v/>
      </c>
    </row>
    <row r="979" spans="3:8" x14ac:dyDescent="0.25">
      <c r="C979" s="7" t="str">
        <f ca="1">CELL("address", INDEX(ppl!B:B, MATCH(B979, ppl!B:B, 0)))</f>
        <v>'[DEBS_Data_Template_(Protected).xlsx]ppl'!$B$4</v>
      </c>
      <c r="E979" s="4" t="str">
        <f>IFERROR(VLOOKUP(D979,PEOPLE!$H$4:$I$1000,2,0),"")</f>
        <v/>
      </c>
      <c r="H979" s="4" t="str">
        <f>IFERROR(VLOOKUP(G979,PEOPLE!$H$4:$I$1000,2,0),"")</f>
        <v/>
      </c>
    </row>
    <row r="980" spans="3:8" x14ac:dyDescent="0.25">
      <c r="C980" s="7" t="str">
        <f ca="1">CELL("address", INDEX(ppl!B:B, MATCH(B980, ppl!B:B, 0)))</f>
        <v>'[DEBS_Data_Template_(Protected).xlsx]ppl'!$B$4</v>
      </c>
      <c r="E980" s="4" t="str">
        <f>IFERROR(VLOOKUP(D980,PEOPLE!$H$4:$I$1000,2,0),"")</f>
        <v/>
      </c>
      <c r="H980" s="4" t="str">
        <f>IFERROR(VLOOKUP(G980,PEOPLE!$H$4:$I$1000,2,0),"")</f>
        <v/>
      </c>
    </row>
    <row r="981" spans="3:8" x14ac:dyDescent="0.25">
      <c r="C981" s="7" t="str">
        <f ca="1">CELL("address", INDEX(ppl!B:B, MATCH(B981, ppl!B:B, 0)))</f>
        <v>'[DEBS_Data_Template_(Protected).xlsx]ppl'!$B$4</v>
      </c>
      <c r="E981" s="4" t="str">
        <f>IFERROR(VLOOKUP(D981,PEOPLE!$H$4:$I$1000,2,0),"")</f>
        <v/>
      </c>
      <c r="H981" s="4" t="str">
        <f>IFERROR(VLOOKUP(G981,PEOPLE!$H$4:$I$1000,2,0),"")</f>
        <v/>
      </c>
    </row>
    <row r="982" spans="3:8" x14ac:dyDescent="0.25">
      <c r="C982" s="7" t="str">
        <f ca="1">CELL("address", INDEX(ppl!B:B, MATCH(B982, ppl!B:B, 0)))</f>
        <v>'[DEBS_Data_Template_(Protected).xlsx]ppl'!$B$4</v>
      </c>
      <c r="E982" s="4" t="str">
        <f>IFERROR(VLOOKUP(D982,PEOPLE!$H$4:$I$1000,2,0),"")</f>
        <v/>
      </c>
      <c r="H982" s="4" t="str">
        <f>IFERROR(VLOOKUP(G982,PEOPLE!$H$4:$I$1000,2,0),"")</f>
        <v/>
      </c>
    </row>
    <row r="983" spans="3:8" x14ac:dyDescent="0.25">
      <c r="C983" s="7" t="str">
        <f ca="1">CELL("address", INDEX(ppl!B:B, MATCH(B983, ppl!B:B, 0)))</f>
        <v>'[DEBS_Data_Template_(Protected).xlsx]ppl'!$B$4</v>
      </c>
      <c r="E983" s="4" t="str">
        <f>IFERROR(VLOOKUP(D983,PEOPLE!$H$4:$I$1000,2,0),"")</f>
        <v/>
      </c>
      <c r="H983" s="4" t="str">
        <f>IFERROR(VLOOKUP(G983,PEOPLE!$H$4:$I$1000,2,0),"")</f>
        <v/>
      </c>
    </row>
    <row r="984" spans="3:8" x14ac:dyDescent="0.25">
      <c r="C984" s="7" t="str">
        <f ca="1">CELL("address", INDEX(ppl!B:B, MATCH(B984, ppl!B:B, 0)))</f>
        <v>'[DEBS_Data_Template_(Protected).xlsx]ppl'!$B$4</v>
      </c>
      <c r="E984" s="4" t="str">
        <f>IFERROR(VLOOKUP(D984,PEOPLE!$H$4:$I$1000,2,0),"")</f>
        <v/>
      </c>
      <c r="H984" s="4" t="str">
        <f>IFERROR(VLOOKUP(G984,PEOPLE!$H$4:$I$1000,2,0),"")</f>
        <v/>
      </c>
    </row>
    <row r="985" spans="3:8" x14ac:dyDescent="0.25">
      <c r="C985" s="7" t="str">
        <f ca="1">CELL("address", INDEX(ppl!B:B, MATCH(B985, ppl!B:B, 0)))</f>
        <v>'[DEBS_Data_Template_(Protected).xlsx]ppl'!$B$4</v>
      </c>
      <c r="E985" s="4" t="str">
        <f>IFERROR(VLOOKUP(D985,PEOPLE!$H$4:$I$1000,2,0),"")</f>
        <v/>
      </c>
      <c r="H985" s="4" t="str">
        <f>IFERROR(VLOOKUP(G985,PEOPLE!$H$4:$I$1000,2,0),"")</f>
        <v/>
      </c>
    </row>
    <row r="986" spans="3:8" x14ac:dyDescent="0.25">
      <c r="C986" s="7" t="str">
        <f ca="1">CELL("address", INDEX(ppl!B:B, MATCH(B986, ppl!B:B, 0)))</f>
        <v>'[DEBS_Data_Template_(Protected).xlsx]ppl'!$B$4</v>
      </c>
      <c r="E986" s="4" t="str">
        <f>IFERROR(VLOOKUP(D986,PEOPLE!$H$4:$I$1000,2,0),"")</f>
        <v/>
      </c>
      <c r="H986" s="4" t="str">
        <f>IFERROR(VLOOKUP(G986,PEOPLE!$H$4:$I$1000,2,0),"")</f>
        <v/>
      </c>
    </row>
    <row r="987" spans="3:8" x14ac:dyDescent="0.25">
      <c r="C987" s="7" t="str">
        <f ca="1">CELL("address", INDEX(ppl!B:B, MATCH(B987, ppl!B:B, 0)))</f>
        <v>'[DEBS_Data_Template_(Protected).xlsx]ppl'!$B$4</v>
      </c>
      <c r="E987" s="4" t="str">
        <f>IFERROR(VLOOKUP(D987,PEOPLE!$H$4:$I$1000,2,0),"")</f>
        <v/>
      </c>
      <c r="H987" s="4" t="str">
        <f>IFERROR(VLOOKUP(G987,PEOPLE!$H$4:$I$1000,2,0),"")</f>
        <v/>
      </c>
    </row>
    <row r="988" spans="3:8" x14ac:dyDescent="0.25">
      <c r="C988" s="7" t="str">
        <f ca="1">CELL("address", INDEX(ppl!B:B, MATCH(B988, ppl!B:B, 0)))</f>
        <v>'[DEBS_Data_Template_(Protected).xlsx]ppl'!$B$4</v>
      </c>
      <c r="E988" s="4" t="str">
        <f>IFERROR(VLOOKUP(D988,PEOPLE!$H$4:$I$1000,2,0),"")</f>
        <v/>
      </c>
      <c r="H988" s="4" t="str">
        <f>IFERROR(VLOOKUP(G988,PEOPLE!$H$4:$I$1000,2,0),"")</f>
        <v/>
      </c>
    </row>
    <row r="989" spans="3:8" x14ac:dyDescent="0.25">
      <c r="C989" s="7" t="str">
        <f ca="1">CELL("address", INDEX(ppl!B:B, MATCH(B989, ppl!B:B, 0)))</f>
        <v>'[DEBS_Data_Template_(Protected).xlsx]ppl'!$B$4</v>
      </c>
      <c r="E989" s="4" t="str">
        <f>IFERROR(VLOOKUP(D989,PEOPLE!$H$4:$I$1000,2,0),"")</f>
        <v/>
      </c>
      <c r="H989" s="4" t="str">
        <f>IFERROR(VLOOKUP(G989,PEOPLE!$H$4:$I$1000,2,0),"")</f>
        <v/>
      </c>
    </row>
    <row r="990" spans="3:8" x14ac:dyDescent="0.25">
      <c r="C990" s="7" t="str">
        <f ca="1">CELL("address", INDEX(ppl!B:B, MATCH(B990, ppl!B:B, 0)))</f>
        <v>'[DEBS_Data_Template_(Protected).xlsx]ppl'!$B$4</v>
      </c>
      <c r="E990" s="4" t="str">
        <f>IFERROR(VLOOKUP(D990,PEOPLE!$H$4:$I$1000,2,0),"")</f>
        <v/>
      </c>
      <c r="H990" s="4" t="str">
        <f>IFERROR(VLOOKUP(G990,PEOPLE!$H$4:$I$1000,2,0),"")</f>
        <v/>
      </c>
    </row>
    <row r="991" spans="3:8" x14ac:dyDescent="0.25">
      <c r="C991" s="7" t="str">
        <f ca="1">CELL("address", INDEX(ppl!B:B, MATCH(B991, ppl!B:B, 0)))</f>
        <v>'[DEBS_Data_Template_(Protected).xlsx]ppl'!$B$4</v>
      </c>
      <c r="E991" s="4" t="str">
        <f>IFERROR(VLOOKUP(D991,PEOPLE!$H$4:$I$1000,2,0),"")</f>
        <v/>
      </c>
      <c r="H991" s="4" t="str">
        <f>IFERROR(VLOOKUP(G991,PEOPLE!$H$4:$I$1000,2,0),"")</f>
        <v/>
      </c>
    </row>
    <row r="992" spans="3:8" x14ac:dyDescent="0.25">
      <c r="C992" s="7" t="str">
        <f ca="1">CELL("address", INDEX(ppl!B:B, MATCH(B992, ppl!B:B, 0)))</f>
        <v>'[DEBS_Data_Template_(Protected).xlsx]ppl'!$B$4</v>
      </c>
      <c r="E992" s="4" t="str">
        <f>IFERROR(VLOOKUP(D992,PEOPLE!$H$4:$I$1000,2,0),"")</f>
        <v/>
      </c>
      <c r="H992" s="4" t="str">
        <f>IFERROR(VLOOKUP(G992,PEOPLE!$H$4:$I$1000,2,0),"")</f>
        <v/>
      </c>
    </row>
    <row r="993" spans="2:115" x14ac:dyDescent="0.25">
      <c r="C993" s="7" t="str">
        <f ca="1">CELL("address", INDEX(ppl!B:B, MATCH(B993, ppl!B:B, 0)))</f>
        <v>'[DEBS_Data_Template_(Protected).xlsx]ppl'!$B$4</v>
      </c>
      <c r="E993" s="4" t="str">
        <f>IFERROR(VLOOKUP(D993,PEOPLE!$H$4:$I$1000,2,0),"")</f>
        <v/>
      </c>
      <c r="H993" s="4" t="str">
        <f>IFERROR(VLOOKUP(G993,PEOPLE!$H$4:$I$1000,2,0),"")</f>
        <v/>
      </c>
    </row>
    <row r="994" spans="2:115" x14ac:dyDescent="0.25">
      <c r="C994" s="7" t="str">
        <f ca="1">CELL("address", INDEX(ppl!B:B, MATCH(B994, ppl!B:B, 0)))</f>
        <v>'[DEBS_Data_Template_(Protected).xlsx]ppl'!$B$4</v>
      </c>
      <c r="E994" s="4" t="str">
        <f>IFERROR(VLOOKUP(D994,PEOPLE!$H$4:$I$1000,2,0),"")</f>
        <v/>
      </c>
      <c r="H994" s="4" t="str">
        <f>IFERROR(VLOOKUP(G994,PEOPLE!$H$4:$I$1000,2,0),"")</f>
        <v/>
      </c>
    </row>
    <row r="995" spans="2:115" x14ac:dyDescent="0.25">
      <c r="C995" s="7" t="str">
        <f ca="1">CELL("address", INDEX(ppl!B:B, MATCH(B995, ppl!B:B, 0)))</f>
        <v>'[DEBS_Data_Template_(Protected).xlsx]ppl'!$B$4</v>
      </c>
      <c r="E995" s="4" t="str">
        <f>IFERROR(VLOOKUP(D995,PEOPLE!$H$4:$I$1000,2,0),"")</f>
        <v/>
      </c>
      <c r="H995" s="4" t="str">
        <f>IFERROR(VLOOKUP(G995,PEOPLE!$H$4:$I$1000,2,0),"")</f>
        <v/>
      </c>
    </row>
    <row r="996" spans="2:115" x14ac:dyDescent="0.25">
      <c r="C996" s="7" t="str">
        <f ca="1">CELL("address", INDEX(ppl!B:B, MATCH(B996, ppl!B:B, 0)))</f>
        <v>'[DEBS_Data_Template_(Protected).xlsx]ppl'!$B$4</v>
      </c>
      <c r="E996" s="4" t="str">
        <f>IFERROR(VLOOKUP(D996,PEOPLE!$H$4:$I$1000,2,0),"")</f>
        <v/>
      </c>
      <c r="H996" s="4" t="str">
        <f>IFERROR(VLOOKUP(G996,PEOPLE!$H$4:$I$1000,2,0),"")</f>
        <v/>
      </c>
    </row>
    <row r="997" spans="2:115" x14ac:dyDescent="0.25">
      <c r="C997" s="7" t="str">
        <f ca="1">CELL("address", INDEX(ppl!B:B, MATCH(B997, ppl!B:B, 0)))</f>
        <v>'[DEBS_Data_Template_(Protected).xlsx]ppl'!$B$4</v>
      </c>
      <c r="E997" s="4" t="str">
        <f>IFERROR(VLOOKUP(D997,PEOPLE!$H$4:$I$1000,2,0),"")</f>
        <v/>
      </c>
      <c r="H997" s="4" t="str">
        <f>IFERROR(VLOOKUP(G997,PEOPLE!$H$4:$I$1000,2,0),"")</f>
        <v/>
      </c>
    </row>
    <row r="998" spans="2:115" x14ac:dyDescent="0.25">
      <c r="C998" s="7" t="str">
        <f ca="1">CELL("address", INDEX(ppl!B:B, MATCH(B998, ppl!B:B, 0)))</f>
        <v>'[DEBS_Data_Template_(Protected).xlsx]ppl'!$B$4</v>
      </c>
      <c r="E998" s="4" t="str">
        <f>IFERROR(VLOOKUP(D998,PEOPLE!$H$4:$I$1000,2,0),"")</f>
        <v/>
      </c>
      <c r="H998" s="4" t="str">
        <f>IFERROR(VLOOKUP(G998,PEOPLE!$H$4:$I$1000,2,0),"")</f>
        <v/>
      </c>
    </row>
    <row r="999" spans="2:115" x14ac:dyDescent="0.25">
      <c r="C999" s="7" t="str">
        <f ca="1">CELL("address", INDEX(ppl!B:B, MATCH(B999, ppl!B:B, 0)))</f>
        <v>'[DEBS_Data_Template_(Protected).xlsx]ppl'!$B$4</v>
      </c>
      <c r="E999" s="4" t="str">
        <f>IFERROR(VLOOKUP(D999,PEOPLE!$H$4:$I$1000,2,0),"")</f>
        <v/>
      </c>
      <c r="H999" s="4" t="str">
        <f>IFERROR(VLOOKUP(G999,PEOPLE!$H$4:$I$1000,2,0),"")</f>
        <v/>
      </c>
    </row>
    <row r="1000" spans="2:115" x14ac:dyDescent="0.25">
      <c r="C1000" s="7" t="str">
        <f ca="1">CELL("address", INDEX(ppl!B:B, MATCH(B1000, ppl!B:B, 0)))</f>
        <v>'[DEBS_Data_Template_(Protected).xlsx]ppl'!$B$4</v>
      </c>
      <c r="E1000" s="4" t="str">
        <f>IFERROR(VLOOKUP(D1000,PEOPLE!$H$4:$I$1000,2,0),"")</f>
        <v/>
      </c>
      <c r="H1000" s="4" t="str">
        <f>IFERROR(VLOOKUP(G1000,PEOPLE!$H$4:$I$1000,2,0),"")</f>
        <v/>
      </c>
    </row>
    <row r="1001" spans="2:115" s="56" customFormat="1" x14ac:dyDescent="0.25">
      <c r="B1001" s="56" t="s">
        <v>881</v>
      </c>
      <c r="F1001" s="35"/>
      <c r="H1001" s="57"/>
      <c r="I1001" s="35"/>
      <c r="J1001" s="58"/>
      <c r="K1001" s="57"/>
      <c r="L1001" s="35"/>
      <c r="S1001" s="59"/>
      <c r="T1001" s="57"/>
      <c r="U1001" s="60"/>
      <c r="V1001" s="57"/>
      <c r="W1001" s="60"/>
      <c r="X1001" s="57"/>
      <c r="Y1001" s="60"/>
      <c r="Z1001" s="57"/>
      <c r="AA1001" s="60"/>
      <c r="AB1001" s="57"/>
      <c r="AC1001" s="60"/>
      <c r="AD1001" s="61"/>
      <c r="AE1001" s="35"/>
      <c r="AF1001" s="35"/>
      <c r="AG1001" s="35"/>
      <c r="AH1001" s="35"/>
      <c r="AI1001" s="35"/>
      <c r="AJ1001" s="35"/>
      <c r="AK1001" s="35"/>
      <c r="AL1001" s="60"/>
      <c r="AM1001" s="60"/>
      <c r="AN1001" s="60"/>
      <c r="AO1001" s="60"/>
      <c r="AP1001" s="60"/>
      <c r="AQ1001" s="60"/>
      <c r="AR1001" s="62"/>
      <c r="AS1001" s="35"/>
      <c r="AT1001" s="35"/>
      <c r="AU1001" s="35"/>
      <c r="AV1001" s="35"/>
      <c r="AW1001" s="60"/>
      <c r="AX1001" s="57"/>
      <c r="AY1001" s="60"/>
      <c r="AZ1001" s="60"/>
      <c r="BA1001" s="60"/>
      <c r="BB1001" s="60"/>
      <c r="BC1001" s="60"/>
      <c r="BD1001" s="57"/>
      <c r="BE1001" s="60"/>
      <c r="BF1001" s="60"/>
      <c r="BG1001" s="60"/>
      <c r="BH1001" s="60"/>
      <c r="BI1001" s="60"/>
      <c r="BJ1001" s="57"/>
      <c r="BK1001" s="60"/>
      <c r="BL1001" s="57"/>
      <c r="BM1001" s="60"/>
      <c r="BN1001" s="57"/>
      <c r="BO1001" s="60"/>
      <c r="BP1001" s="57"/>
      <c r="BQ1001" s="60"/>
      <c r="BR1001" s="57"/>
      <c r="BS1001" s="60"/>
      <c r="BT1001" s="57"/>
      <c r="BU1001" s="60"/>
      <c r="BV1001" s="57"/>
      <c r="BW1001" s="60"/>
      <c r="BX1001" s="57"/>
      <c r="BY1001" s="60"/>
      <c r="BZ1001" s="63"/>
      <c r="CA1001" s="57"/>
      <c r="CB1001" s="60"/>
      <c r="CC1001" s="57"/>
      <c r="CD1001" s="60"/>
      <c r="CE1001" s="57"/>
      <c r="CF1001" s="60"/>
      <c r="CG1001" s="57"/>
      <c r="CH1001" s="60"/>
      <c r="CI1001" s="57"/>
      <c r="CJ1001" s="60"/>
      <c r="CK1001" s="57"/>
      <c r="CL1001" s="60"/>
      <c r="CM1001" s="57"/>
      <c r="CN1001" s="60"/>
      <c r="CO1001" s="57"/>
      <c r="CP1001" s="60"/>
      <c r="CQ1001" s="57"/>
      <c r="CR1001" s="60"/>
      <c r="CS1001" s="57"/>
      <c r="CT1001" s="60"/>
      <c r="CU1001" s="63"/>
      <c r="CV1001" s="64"/>
      <c r="CW1001" s="60"/>
      <c r="CX1001" s="64"/>
      <c r="CY1001" s="60"/>
      <c r="CZ1001" s="65"/>
      <c r="DA1001" s="60"/>
      <c r="DB1001" s="66"/>
      <c r="DC1001" s="65"/>
      <c r="DD1001" s="60"/>
      <c r="DE1001" s="65"/>
      <c r="DG1001" s="60"/>
      <c r="DH1001" s="60"/>
      <c r="DI1001" s="67"/>
      <c r="DJ1001" s="67"/>
      <c r="DK1001" s="67"/>
    </row>
    <row r="1002" spans="2:115" x14ac:dyDescent="0.25">
      <c r="B1002"/>
      <c r="C1002"/>
      <c r="D1002"/>
      <c r="E1002"/>
      <c r="F1002"/>
      <c r="G1002"/>
      <c r="H1002"/>
      <c r="I1002"/>
      <c r="J1002"/>
      <c r="K1002"/>
      <c r="L1002"/>
      <c r="M1002"/>
      <c r="N1002"/>
      <c r="O1002"/>
      <c r="P1002"/>
      <c r="Q1002"/>
      <c r="R1002"/>
    </row>
    <row r="1003" spans="2:115" x14ac:dyDescent="0.25">
      <c r="B1003"/>
      <c r="C1003"/>
      <c r="D1003"/>
      <c r="E1003"/>
      <c r="F1003"/>
      <c r="G1003"/>
      <c r="H1003"/>
      <c r="I1003"/>
      <c r="J1003"/>
      <c r="K1003"/>
      <c r="L1003"/>
      <c r="M1003"/>
      <c r="N1003"/>
      <c r="O1003"/>
      <c r="P1003"/>
      <c r="Q1003"/>
      <c r="R1003"/>
    </row>
    <row r="1004" spans="2:115" x14ac:dyDescent="0.25">
      <c r="B1004"/>
      <c r="C1004"/>
      <c r="D1004"/>
      <c r="E1004"/>
      <c r="F1004"/>
      <c r="G1004"/>
      <c r="H1004"/>
      <c r="I1004"/>
      <c r="J1004"/>
      <c r="K1004"/>
      <c r="L1004"/>
      <c r="M1004"/>
      <c r="N1004"/>
      <c r="O1004"/>
      <c r="P1004"/>
      <c r="Q1004"/>
      <c r="R1004"/>
    </row>
    <row r="1005" spans="2:115" x14ac:dyDescent="0.25">
      <c r="B1005"/>
      <c r="C1005"/>
      <c r="D1005"/>
      <c r="E1005"/>
      <c r="F1005"/>
      <c r="G1005"/>
      <c r="H1005"/>
      <c r="I1005"/>
      <c r="J1005"/>
      <c r="K1005"/>
      <c r="L1005"/>
      <c r="M1005"/>
      <c r="N1005"/>
      <c r="O1005"/>
      <c r="P1005"/>
      <c r="Q1005"/>
      <c r="R1005"/>
    </row>
    <row r="1006" spans="2:115" x14ac:dyDescent="0.25">
      <c r="B1006"/>
      <c r="C1006"/>
      <c r="D1006"/>
      <c r="E1006"/>
      <c r="F1006"/>
      <c r="G1006"/>
      <c r="H1006"/>
      <c r="I1006"/>
      <c r="J1006"/>
      <c r="K1006"/>
      <c r="L1006"/>
      <c r="M1006"/>
      <c r="N1006"/>
      <c r="O1006"/>
      <c r="P1006"/>
      <c r="Q1006"/>
      <c r="R1006"/>
    </row>
    <row r="1007" spans="2:115" x14ac:dyDescent="0.25">
      <c r="B1007"/>
      <c r="C1007"/>
      <c r="D1007"/>
      <c r="E1007"/>
      <c r="F1007"/>
      <c r="G1007"/>
      <c r="H1007"/>
      <c r="I1007"/>
      <c r="J1007"/>
      <c r="K1007"/>
      <c r="L1007"/>
      <c r="M1007"/>
      <c r="N1007"/>
      <c r="O1007"/>
      <c r="P1007"/>
      <c r="Q1007"/>
      <c r="R1007"/>
    </row>
    <row r="1008" spans="2:115" x14ac:dyDescent="0.25">
      <c r="B1008"/>
      <c r="C1008"/>
      <c r="D1008"/>
      <c r="E1008"/>
      <c r="F1008"/>
      <c r="G1008"/>
      <c r="H1008"/>
      <c r="I1008"/>
      <c r="J1008"/>
      <c r="K1008"/>
      <c r="L1008"/>
      <c r="M1008"/>
      <c r="N1008"/>
      <c r="O1008"/>
      <c r="P1008"/>
      <c r="Q1008"/>
      <c r="R1008"/>
    </row>
    <row r="1009" spans="2:18" x14ac:dyDescent="0.25">
      <c r="B1009"/>
      <c r="C1009"/>
      <c r="D1009"/>
      <c r="E1009"/>
      <c r="F1009"/>
      <c r="G1009"/>
      <c r="H1009"/>
      <c r="I1009"/>
      <c r="J1009"/>
      <c r="K1009"/>
      <c r="L1009"/>
      <c r="M1009"/>
      <c r="N1009"/>
      <c r="O1009"/>
      <c r="P1009"/>
      <c r="Q1009"/>
      <c r="R1009"/>
    </row>
    <row r="1010" spans="2:18" x14ac:dyDescent="0.25">
      <c r="B1010"/>
      <c r="C1010"/>
      <c r="D1010"/>
      <c r="E1010"/>
      <c r="F1010"/>
      <c r="G1010"/>
      <c r="H1010"/>
      <c r="I1010"/>
      <c r="J1010"/>
      <c r="K1010"/>
      <c r="L1010"/>
      <c r="M1010"/>
      <c r="N1010"/>
      <c r="O1010"/>
      <c r="P1010"/>
      <c r="Q1010"/>
      <c r="R1010"/>
    </row>
    <row r="1011" spans="2:18" x14ac:dyDescent="0.25">
      <c r="B1011"/>
      <c r="C1011"/>
      <c r="D1011"/>
      <c r="E1011"/>
      <c r="F1011"/>
      <c r="G1011"/>
      <c r="H1011"/>
      <c r="I1011"/>
      <c r="J1011"/>
      <c r="K1011"/>
      <c r="L1011"/>
      <c r="M1011"/>
      <c r="N1011"/>
      <c r="O1011"/>
      <c r="P1011"/>
      <c r="Q1011"/>
      <c r="R1011"/>
    </row>
    <row r="1012" spans="2:18" x14ac:dyDescent="0.25">
      <c r="B1012"/>
      <c r="C1012"/>
      <c r="D1012"/>
      <c r="E1012"/>
      <c r="F1012"/>
      <c r="G1012"/>
      <c r="H1012"/>
      <c r="I1012"/>
      <c r="J1012"/>
      <c r="K1012"/>
      <c r="L1012"/>
      <c r="M1012"/>
      <c r="N1012"/>
      <c r="O1012"/>
      <c r="P1012"/>
      <c r="Q1012"/>
      <c r="R1012"/>
    </row>
    <row r="1013" spans="2:18" x14ac:dyDescent="0.25">
      <c r="B1013"/>
      <c r="C1013"/>
      <c r="D1013"/>
      <c r="E1013"/>
      <c r="F1013"/>
      <c r="G1013"/>
      <c r="H1013"/>
      <c r="I1013"/>
      <c r="J1013"/>
      <c r="K1013"/>
      <c r="L1013"/>
      <c r="M1013"/>
      <c r="N1013"/>
      <c r="O1013"/>
      <c r="P1013"/>
      <c r="Q1013"/>
      <c r="R1013"/>
    </row>
    <row r="1014" spans="2:18" x14ac:dyDescent="0.25">
      <c r="B1014"/>
      <c r="C1014"/>
      <c r="D1014"/>
      <c r="E1014"/>
      <c r="F1014"/>
      <c r="G1014"/>
      <c r="H1014"/>
      <c r="I1014"/>
      <c r="J1014"/>
      <c r="K1014"/>
      <c r="L1014"/>
      <c r="M1014"/>
      <c r="N1014"/>
      <c r="O1014"/>
      <c r="P1014"/>
      <c r="Q1014"/>
      <c r="R1014"/>
    </row>
    <row r="1015" spans="2:18" x14ac:dyDescent="0.25">
      <c r="B1015"/>
      <c r="C1015"/>
      <c r="D1015"/>
      <c r="E1015"/>
      <c r="F1015"/>
      <c r="G1015"/>
      <c r="H1015"/>
      <c r="I1015"/>
      <c r="J1015"/>
      <c r="K1015"/>
      <c r="L1015"/>
      <c r="M1015"/>
      <c r="N1015"/>
      <c r="O1015"/>
      <c r="P1015"/>
      <c r="Q1015"/>
      <c r="R1015"/>
    </row>
    <row r="1016" spans="2:18" x14ac:dyDescent="0.25">
      <c r="B1016"/>
      <c r="C1016"/>
      <c r="D1016"/>
      <c r="E1016"/>
      <c r="F1016"/>
      <c r="G1016"/>
      <c r="H1016"/>
      <c r="I1016"/>
      <c r="J1016"/>
      <c r="K1016"/>
      <c r="L1016"/>
      <c r="M1016"/>
      <c r="N1016"/>
      <c r="O1016"/>
      <c r="P1016"/>
      <c r="Q1016"/>
      <c r="R1016"/>
    </row>
    <row r="1017" spans="2:18" x14ac:dyDescent="0.25">
      <c r="B1017"/>
      <c r="C1017"/>
      <c r="D1017"/>
      <c r="E1017"/>
      <c r="F1017"/>
      <c r="G1017"/>
      <c r="H1017"/>
      <c r="I1017"/>
      <c r="J1017"/>
      <c r="K1017"/>
      <c r="L1017"/>
      <c r="M1017"/>
      <c r="N1017"/>
      <c r="O1017"/>
      <c r="P1017"/>
      <c r="Q1017"/>
      <c r="R1017"/>
    </row>
    <row r="1018" spans="2:18" x14ac:dyDescent="0.25">
      <c r="B1018"/>
      <c r="C1018"/>
      <c r="D1018"/>
      <c r="E1018"/>
      <c r="F1018"/>
      <c r="G1018"/>
      <c r="H1018"/>
      <c r="I1018"/>
      <c r="J1018"/>
      <c r="K1018"/>
      <c r="L1018"/>
      <c r="M1018"/>
      <c r="N1018"/>
      <c r="O1018"/>
      <c r="P1018"/>
      <c r="Q1018"/>
      <c r="R1018"/>
    </row>
    <row r="1019" spans="2:18" x14ac:dyDescent="0.25">
      <c r="B1019"/>
      <c r="C1019"/>
      <c r="D1019"/>
      <c r="E1019"/>
      <c r="F1019"/>
      <c r="G1019"/>
      <c r="H1019"/>
      <c r="I1019"/>
      <c r="J1019"/>
      <c r="K1019"/>
      <c r="L1019"/>
      <c r="M1019"/>
      <c r="N1019"/>
      <c r="O1019"/>
      <c r="P1019"/>
      <c r="Q1019"/>
      <c r="R1019"/>
    </row>
    <row r="1020" spans="2:18" x14ac:dyDescent="0.25">
      <c r="B1020"/>
      <c r="C1020"/>
      <c r="D1020"/>
      <c r="E1020"/>
      <c r="F1020"/>
      <c r="G1020"/>
      <c r="H1020"/>
      <c r="I1020"/>
      <c r="J1020"/>
      <c r="K1020"/>
      <c r="L1020"/>
      <c r="M1020"/>
      <c r="N1020"/>
      <c r="O1020"/>
      <c r="P1020"/>
      <c r="Q1020"/>
      <c r="R1020"/>
    </row>
    <row r="1021" spans="2:18" x14ac:dyDescent="0.25">
      <c r="B1021"/>
      <c r="C1021"/>
      <c r="D1021"/>
      <c r="E1021"/>
      <c r="F1021"/>
      <c r="G1021"/>
      <c r="H1021"/>
      <c r="I1021"/>
      <c r="J1021"/>
      <c r="K1021"/>
      <c r="L1021"/>
      <c r="M1021"/>
      <c r="N1021"/>
      <c r="O1021"/>
      <c r="P1021"/>
      <c r="Q1021"/>
      <c r="R1021"/>
    </row>
    <row r="1022" spans="2:18" x14ac:dyDescent="0.25">
      <c r="B1022"/>
      <c r="C1022"/>
      <c r="D1022"/>
      <c r="E1022"/>
      <c r="F1022"/>
      <c r="G1022"/>
      <c r="H1022"/>
      <c r="I1022"/>
      <c r="J1022"/>
      <c r="K1022"/>
      <c r="L1022"/>
      <c r="M1022"/>
      <c r="N1022"/>
      <c r="O1022"/>
      <c r="P1022"/>
      <c r="Q1022"/>
      <c r="R1022"/>
    </row>
    <row r="1023" spans="2:18" x14ac:dyDescent="0.25">
      <c r="B1023"/>
      <c r="C1023"/>
      <c r="D1023"/>
      <c r="E1023"/>
      <c r="F1023"/>
      <c r="G1023"/>
      <c r="H1023"/>
      <c r="I1023"/>
      <c r="J1023"/>
      <c r="K1023"/>
      <c r="L1023"/>
      <c r="M1023"/>
      <c r="N1023"/>
      <c r="O1023"/>
      <c r="P1023"/>
      <c r="Q1023"/>
      <c r="R1023"/>
    </row>
    <row r="1024" spans="2:18" x14ac:dyDescent="0.25">
      <c r="B1024"/>
      <c r="C1024"/>
      <c r="D1024"/>
      <c r="E1024"/>
      <c r="F1024"/>
      <c r="G1024"/>
      <c r="H1024"/>
      <c r="I1024"/>
      <c r="J1024"/>
      <c r="K1024"/>
      <c r="L1024"/>
      <c r="M1024"/>
      <c r="N1024"/>
      <c r="O1024"/>
      <c r="P1024"/>
      <c r="Q1024"/>
      <c r="R1024"/>
    </row>
    <row r="1025" spans="2:18" x14ac:dyDescent="0.25">
      <c r="B1025"/>
      <c r="C1025"/>
      <c r="D1025"/>
      <c r="E1025"/>
      <c r="F1025"/>
      <c r="G1025"/>
      <c r="H1025"/>
      <c r="I1025"/>
      <c r="J1025"/>
      <c r="K1025"/>
      <c r="L1025"/>
      <c r="M1025"/>
      <c r="N1025"/>
      <c r="O1025"/>
      <c r="P1025"/>
      <c r="Q1025"/>
      <c r="R1025"/>
    </row>
    <row r="1026" spans="2:18" x14ac:dyDescent="0.25">
      <c r="B1026"/>
      <c r="C1026"/>
      <c r="D1026"/>
      <c r="E1026"/>
      <c r="F1026"/>
      <c r="G1026"/>
      <c r="H1026"/>
      <c r="I1026"/>
      <c r="J1026"/>
      <c r="K1026"/>
      <c r="L1026"/>
      <c r="M1026"/>
      <c r="N1026"/>
      <c r="O1026"/>
      <c r="P1026"/>
      <c r="Q1026"/>
      <c r="R1026"/>
    </row>
    <row r="1027" spans="2:18" x14ac:dyDescent="0.25">
      <c r="B1027"/>
      <c r="C1027"/>
      <c r="D1027"/>
      <c r="E1027"/>
      <c r="F1027"/>
      <c r="G1027"/>
      <c r="H1027"/>
      <c r="I1027"/>
      <c r="J1027"/>
      <c r="K1027"/>
      <c r="L1027"/>
      <c r="M1027"/>
      <c r="N1027"/>
      <c r="O1027"/>
      <c r="P1027"/>
      <c r="Q1027"/>
      <c r="R1027"/>
    </row>
    <row r="1028" spans="2:18" x14ac:dyDescent="0.25">
      <c r="B1028"/>
      <c r="C1028"/>
      <c r="D1028"/>
      <c r="E1028"/>
      <c r="F1028"/>
      <c r="G1028"/>
      <c r="H1028"/>
      <c r="I1028"/>
      <c r="J1028"/>
      <c r="K1028"/>
      <c r="L1028"/>
      <c r="M1028"/>
      <c r="N1028"/>
      <c r="O1028"/>
      <c r="P1028"/>
      <c r="Q1028"/>
      <c r="R1028"/>
    </row>
    <row r="1029" spans="2:18" x14ac:dyDescent="0.25">
      <c r="B1029"/>
      <c r="C1029"/>
      <c r="D1029"/>
      <c r="E1029"/>
      <c r="F1029"/>
      <c r="G1029"/>
      <c r="H1029"/>
      <c r="I1029"/>
      <c r="J1029"/>
      <c r="K1029"/>
      <c r="L1029"/>
      <c r="M1029"/>
      <c r="N1029"/>
      <c r="O1029"/>
      <c r="P1029"/>
      <c r="Q1029"/>
      <c r="R1029"/>
    </row>
    <row r="1030" spans="2:18" x14ac:dyDescent="0.25">
      <c r="B1030"/>
      <c r="C1030"/>
      <c r="D1030"/>
      <c r="E1030"/>
      <c r="F1030"/>
      <c r="G1030"/>
      <c r="H1030"/>
      <c r="I1030"/>
      <c r="J1030"/>
      <c r="K1030"/>
      <c r="L1030"/>
      <c r="M1030"/>
      <c r="N1030"/>
      <c r="O1030"/>
      <c r="P1030"/>
      <c r="Q1030"/>
      <c r="R1030"/>
    </row>
    <row r="1031" spans="2:18" x14ac:dyDescent="0.25">
      <c r="B1031"/>
      <c r="C1031"/>
      <c r="D1031"/>
      <c r="E1031"/>
      <c r="F1031"/>
      <c r="G1031"/>
      <c r="H1031"/>
      <c r="I1031"/>
      <c r="J1031"/>
      <c r="K1031"/>
      <c r="L1031"/>
      <c r="M1031"/>
      <c r="N1031"/>
      <c r="O1031"/>
      <c r="P1031"/>
      <c r="Q1031"/>
      <c r="R1031"/>
    </row>
    <row r="1032" spans="2:18" x14ac:dyDescent="0.25">
      <c r="B1032"/>
      <c r="C1032"/>
      <c r="D1032"/>
      <c r="E1032"/>
      <c r="F1032"/>
      <c r="G1032"/>
      <c r="H1032"/>
      <c r="I1032"/>
      <c r="J1032"/>
      <c r="K1032"/>
      <c r="L1032"/>
      <c r="M1032"/>
      <c r="N1032"/>
      <c r="O1032"/>
      <c r="P1032"/>
      <c r="Q1032"/>
      <c r="R1032"/>
    </row>
    <row r="1033" spans="2:18" x14ac:dyDescent="0.25">
      <c r="B1033"/>
      <c r="C1033"/>
      <c r="D1033"/>
      <c r="E1033"/>
      <c r="F1033"/>
      <c r="G1033"/>
      <c r="H1033"/>
      <c r="I1033"/>
      <c r="J1033"/>
      <c r="K1033"/>
      <c r="L1033"/>
      <c r="M1033"/>
      <c r="N1033"/>
      <c r="O1033"/>
      <c r="P1033"/>
      <c r="Q1033"/>
      <c r="R1033"/>
    </row>
    <row r="1034" spans="2:18" x14ac:dyDescent="0.25">
      <c r="B1034"/>
      <c r="C1034"/>
      <c r="D1034"/>
      <c r="E1034"/>
      <c r="F1034"/>
      <c r="G1034"/>
      <c r="H1034"/>
      <c r="I1034"/>
      <c r="J1034"/>
      <c r="K1034"/>
      <c r="L1034"/>
      <c r="M1034"/>
      <c r="N1034"/>
      <c r="O1034"/>
      <c r="P1034"/>
      <c r="Q1034"/>
      <c r="R1034"/>
    </row>
    <row r="1035" spans="2:18" x14ac:dyDescent="0.25">
      <c r="B1035"/>
      <c r="C1035"/>
      <c r="D1035"/>
      <c r="E1035"/>
      <c r="F1035"/>
      <c r="G1035"/>
      <c r="H1035"/>
      <c r="I1035"/>
      <c r="J1035"/>
      <c r="K1035"/>
      <c r="L1035"/>
      <c r="M1035"/>
      <c r="N1035"/>
      <c r="O1035"/>
      <c r="P1035"/>
      <c r="Q1035"/>
      <c r="R1035"/>
    </row>
    <row r="1036" spans="2:18" x14ac:dyDescent="0.25">
      <c r="B1036"/>
      <c r="C1036"/>
      <c r="D1036"/>
      <c r="E1036"/>
      <c r="F1036"/>
      <c r="G1036"/>
      <c r="H1036"/>
      <c r="I1036"/>
      <c r="J1036"/>
      <c r="K1036"/>
      <c r="L1036"/>
      <c r="M1036"/>
      <c r="N1036"/>
      <c r="O1036"/>
      <c r="P1036"/>
      <c r="Q1036"/>
      <c r="R1036"/>
    </row>
    <row r="1037" spans="2:18" x14ac:dyDescent="0.25">
      <c r="B1037"/>
      <c r="C1037"/>
      <c r="D1037"/>
      <c r="E1037"/>
      <c r="F1037"/>
      <c r="G1037"/>
      <c r="H1037"/>
      <c r="I1037"/>
      <c r="J1037"/>
      <c r="K1037"/>
      <c r="L1037"/>
      <c r="M1037"/>
      <c r="N1037"/>
      <c r="O1037"/>
      <c r="P1037"/>
      <c r="Q1037"/>
      <c r="R1037"/>
    </row>
    <row r="1038" spans="2:18" x14ac:dyDescent="0.25">
      <c r="B1038"/>
      <c r="C1038"/>
      <c r="D1038"/>
      <c r="E1038"/>
      <c r="F1038"/>
      <c r="G1038"/>
      <c r="H1038"/>
      <c r="I1038"/>
      <c r="J1038"/>
      <c r="K1038"/>
      <c r="L1038"/>
      <c r="M1038"/>
      <c r="N1038"/>
      <c r="O1038"/>
      <c r="P1038"/>
      <c r="Q1038"/>
      <c r="R1038"/>
    </row>
    <row r="1039" spans="2:18" x14ac:dyDescent="0.25">
      <c r="B1039"/>
      <c r="C1039"/>
      <c r="D1039"/>
      <c r="E1039"/>
      <c r="F1039"/>
      <c r="G1039"/>
      <c r="H1039"/>
      <c r="I1039"/>
      <c r="J1039"/>
      <c r="K1039"/>
      <c r="L1039"/>
      <c r="M1039"/>
      <c r="N1039"/>
      <c r="O1039"/>
      <c r="P1039"/>
      <c r="Q1039"/>
      <c r="R1039"/>
    </row>
    <row r="1040" spans="2:18" x14ac:dyDescent="0.25">
      <c r="B1040"/>
      <c r="C1040"/>
      <c r="D1040"/>
      <c r="E1040"/>
      <c r="F1040"/>
      <c r="G1040"/>
      <c r="H1040"/>
      <c r="I1040"/>
      <c r="J1040"/>
      <c r="K1040"/>
      <c r="L1040"/>
      <c r="M1040"/>
      <c r="N1040"/>
      <c r="O1040"/>
      <c r="P1040"/>
      <c r="Q1040"/>
      <c r="R1040"/>
    </row>
    <row r="1041" spans="2:18" x14ac:dyDescent="0.25">
      <c r="B1041"/>
      <c r="C1041"/>
      <c r="D1041"/>
      <c r="E1041"/>
      <c r="F1041"/>
      <c r="G1041"/>
      <c r="H1041"/>
      <c r="I1041"/>
      <c r="J1041"/>
      <c r="K1041"/>
      <c r="L1041"/>
      <c r="M1041"/>
      <c r="N1041"/>
      <c r="O1041"/>
      <c r="P1041"/>
      <c r="Q1041"/>
      <c r="R1041"/>
    </row>
    <row r="1042" spans="2:18" x14ac:dyDescent="0.25">
      <c r="B1042"/>
      <c r="C1042"/>
      <c r="D1042"/>
      <c r="E1042"/>
      <c r="F1042"/>
      <c r="G1042"/>
      <c r="H1042"/>
      <c r="I1042"/>
      <c r="J1042"/>
      <c r="K1042"/>
      <c r="L1042"/>
      <c r="M1042"/>
      <c r="N1042"/>
      <c r="O1042"/>
      <c r="P1042"/>
      <c r="Q1042"/>
      <c r="R1042"/>
    </row>
    <row r="1043" spans="2:18" x14ac:dyDescent="0.25">
      <c r="B1043"/>
      <c r="C1043"/>
      <c r="D1043"/>
      <c r="E1043"/>
      <c r="F1043"/>
      <c r="G1043"/>
      <c r="H1043"/>
      <c r="I1043"/>
      <c r="J1043"/>
      <c r="K1043"/>
      <c r="L1043"/>
      <c r="M1043"/>
      <c r="N1043"/>
      <c r="O1043"/>
      <c r="P1043"/>
      <c r="Q1043"/>
      <c r="R1043"/>
    </row>
    <row r="1044" spans="2:18" x14ac:dyDescent="0.25">
      <c r="B1044"/>
      <c r="C1044"/>
      <c r="D1044"/>
      <c r="E1044"/>
      <c r="F1044"/>
      <c r="G1044"/>
      <c r="H1044"/>
      <c r="I1044"/>
      <c r="J1044"/>
      <c r="K1044"/>
      <c r="L1044"/>
      <c r="M1044"/>
      <c r="N1044"/>
      <c r="O1044"/>
      <c r="P1044"/>
      <c r="Q1044"/>
      <c r="R1044"/>
    </row>
    <row r="1045" spans="2:18" x14ac:dyDescent="0.25">
      <c r="B1045"/>
      <c r="C1045"/>
      <c r="D1045"/>
      <c r="E1045"/>
      <c r="F1045"/>
      <c r="G1045"/>
      <c r="H1045"/>
      <c r="I1045"/>
      <c r="J1045"/>
      <c r="K1045"/>
      <c r="L1045"/>
      <c r="M1045"/>
      <c r="N1045"/>
      <c r="O1045"/>
      <c r="P1045"/>
      <c r="Q1045"/>
      <c r="R1045"/>
    </row>
    <row r="1046" spans="2:18" x14ac:dyDescent="0.25">
      <c r="B1046"/>
      <c r="C1046"/>
      <c r="D1046"/>
      <c r="E1046"/>
      <c r="F1046"/>
      <c r="G1046"/>
      <c r="H1046"/>
      <c r="I1046"/>
      <c r="J1046"/>
      <c r="K1046"/>
      <c r="L1046"/>
      <c r="M1046"/>
      <c r="N1046"/>
      <c r="O1046"/>
      <c r="P1046"/>
      <c r="Q1046"/>
      <c r="R1046"/>
    </row>
    <row r="1047" spans="2:18" x14ac:dyDescent="0.25">
      <c r="B1047"/>
      <c r="C1047"/>
      <c r="D1047"/>
      <c r="E1047"/>
      <c r="F1047"/>
      <c r="G1047"/>
      <c r="H1047"/>
      <c r="I1047"/>
      <c r="J1047"/>
      <c r="K1047"/>
      <c r="L1047"/>
      <c r="M1047"/>
      <c r="N1047"/>
      <c r="O1047"/>
      <c r="P1047"/>
      <c r="Q1047"/>
      <c r="R1047"/>
    </row>
    <row r="1048" spans="2:18" x14ac:dyDescent="0.25">
      <c r="B1048"/>
      <c r="C1048"/>
      <c r="D1048"/>
      <c r="E1048"/>
      <c r="F1048"/>
      <c r="G1048"/>
      <c r="H1048"/>
      <c r="I1048"/>
      <c r="J1048"/>
      <c r="K1048"/>
      <c r="L1048"/>
      <c r="M1048"/>
      <c r="N1048"/>
      <c r="O1048"/>
      <c r="P1048"/>
      <c r="Q1048"/>
      <c r="R1048"/>
    </row>
    <row r="1049" spans="2:18" x14ac:dyDescent="0.25">
      <c r="B1049"/>
      <c r="C1049"/>
      <c r="D1049"/>
      <c r="E1049"/>
      <c r="F1049"/>
      <c r="G1049"/>
      <c r="H1049"/>
      <c r="I1049"/>
      <c r="J1049"/>
      <c r="K1049"/>
      <c r="L1049"/>
      <c r="M1049"/>
      <c r="N1049"/>
      <c r="O1049"/>
      <c r="P1049"/>
      <c r="Q1049"/>
      <c r="R1049"/>
    </row>
    <row r="1050" spans="2:18" x14ac:dyDescent="0.25">
      <c r="B1050"/>
      <c r="C1050"/>
      <c r="D1050"/>
      <c r="E1050"/>
      <c r="F1050"/>
      <c r="G1050"/>
      <c r="H1050"/>
      <c r="I1050"/>
      <c r="J1050"/>
      <c r="K1050"/>
      <c r="L1050"/>
      <c r="M1050"/>
      <c r="N1050"/>
      <c r="O1050"/>
      <c r="P1050"/>
      <c r="Q1050"/>
      <c r="R1050"/>
    </row>
    <row r="1051" spans="2:18" x14ac:dyDescent="0.25">
      <c r="B1051"/>
      <c r="C1051"/>
      <c r="D1051"/>
      <c r="E1051"/>
      <c r="F1051"/>
      <c r="G1051"/>
      <c r="H1051"/>
      <c r="I1051"/>
      <c r="J1051"/>
      <c r="K1051"/>
      <c r="L1051"/>
      <c r="M1051"/>
      <c r="N1051"/>
      <c r="O1051"/>
      <c r="P1051"/>
      <c r="Q1051"/>
      <c r="R1051"/>
    </row>
    <row r="1052" spans="2:18" x14ac:dyDescent="0.25">
      <c r="B1052"/>
      <c r="C1052"/>
      <c r="D1052"/>
      <c r="E1052"/>
      <c r="F1052"/>
      <c r="G1052"/>
      <c r="H1052"/>
      <c r="I1052"/>
      <c r="J1052"/>
      <c r="K1052"/>
      <c r="L1052"/>
      <c r="M1052"/>
      <c r="N1052"/>
      <c r="O1052"/>
      <c r="P1052"/>
      <c r="Q1052"/>
      <c r="R1052"/>
    </row>
    <row r="1053" spans="2:18" x14ac:dyDescent="0.25">
      <c r="B1053"/>
      <c r="C1053"/>
      <c r="D1053"/>
      <c r="E1053"/>
      <c r="F1053"/>
      <c r="G1053"/>
      <c r="H1053"/>
      <c r="I1053"/>
      <c r="J1053"/>
      <c r="K1053"/>
      <c r="L1053"/>
      <c r="M1053"/>
      <c r="N1053"/>
      <c r="O1053"/>
      <c r="P1053"/>
      <c r="Q1053"/>
      <c r="R1053"/>
    </row>
    <row r="1054" spans="2:18" x14ac:dyDescent="0.25">
      <c r="B1054"/>
      <c r="C1054"/>
      <c r="D1054"/>
      <c r="E1054"/>
      <c r="F1054"/>
      <c r="G1054"/>
      <c r="H1054"/>
      <c r="I1054"/>
      <c r="J1054"/>
      <c r="K1054"/>
      <c r="L1054"/>
      <c r="M1054"/>
      <c r="N1054"/>
      <c r="O1054"/>
      <c r="P1054"/>
      <c r="Q1054"/>
      <c r="R1054"/>
    </row>
    <row r="1055" spans="2:18" x14ac:dyDescent="0.25">
      <c r="B1055"/>
      <c r="C1055"/>
      <c r="D1055"/>
      <c r="E1055"/>
      <c r="F1055"/>
      <c r="G1055"/>
      <c r="H1055"/>
      <c r="I1055"/>
      <c r="J1055"/>
      <c r="K1055"/>
      <c r="L1055"/>
      <c r="M1055"/>
      <c r="N1055"/>
      <c r="O1055"/>
      <c r="P1055"/>
      <c r="Q1055"/>
      <c r="R1055"/>
    </row>
    <row r="1056" spans="2:18" x14ac:dyDescent="0.25">
      <c r="B1056"/>
      <c r="C1056"/>
      <c r="D1056"/>
      <c r="E1056"/>
      <c r="F1056"/>
      <c r="G1056"/>
      <c r="H1056"/>
      <c r="I1056"/>
      <c r="J1056"/>
      <c r="K1056"/>
      <c r="L1056"/>
      <c r="M1056"/>
      <c r="N1056"/>
      <c r="O1056"/>
      <c r="P1056"/>
      <c r="Q1056"/>
      <c r="R1056"/>
    </row>
    <row r="1057" spans="2:18" x14ac:dyDescent="0.25">
      <c r="B1057"/>
      <c r="C1057"/>
      <c r="D1057"/>
      <c r="E1057"/>
      <c r="F1057"/>
      <c r="G1057"/>
      <c r="H1057"/>
      <c r="I1057"/>
      <c r="J1057"/>
      <c r="K1057"/>
      <c r="L1057"/>
      <c r="M1057"/>
      <c r="N1057"/>
      <c r="O1057"/>
      <c r="P1057"/>
      <c r="Q1057"/>
      <c r="R1057"/>
    </row>
    <row r="1058" spans="2:18" x14ac:dyDescent="0.25">
      <c r="B1058"/>
      <c r="C1058"/>
      <c r="D1058"/>
      <c r="E1058"/>
      <c r="F1058"/>
      <c r="G1058"/>
      <c r="H1058"/>
      <c r="I1058"/>
      <c r="J1058"/>
      <c r="K1058"/>
      <c r="L1058"/>
      <c r="M1058"/>
      <c r="N1058"/>
      <c r="O1058"/>
      <c r="P1058"/>
      <c r="Q1058"/>
      <c r="R1058"/>
    </row>
    <row r="1059" spans="2:18" x14ac:dyDescent="0.25">
      <c r="B1059"/>
      <c r="C1059"/>
      <c r="D1059"/>
      <c r="E1059"/>
      <c r="F1059"/>
      <c r="G1059"/>
      <c r="H1059"/>
      <c r="I1059"/>
      <c r="J1059"/>
      <c r="K1059"/>
      <c r="L1059"/>
      <c r="M1059"/>
      <c r="N1059"/>
      <c r="O1059"/>
      <c r="P1059"/>
      <c r="Q1059"/>
      <c r="R1059"/>
    </row>
    <row r="1060" spans="2:18" x14ac:dyDescent="0.25">
      <c r="B1060"/>
      <c r="C1060"/>
      <c r="D1060"/>
      <c r="E1060"/>
      <c r="F1060"/>
      <c r="G1060"/>
      <c r="H1060"/>
      <c r="I1060"/>
      <c r="J1060"/>
      <c r="K1060"/>
      <c r="L1060"/>
      <c r="M1060"/>
      <c r="N1060"/>
      <c r="O1060"/>
      <c r="P1060"/>
      <c r="Q1060"/>
      <c r="R1060"/>
    </row>
    <row r="1061" spans="2:18" x14ac:dyDescent="0.25">
      <c r="B1061"/>
      <c r="C1061"/>
      <c r="D1061"/>
      <c r="E1061"/>
      <c r="F1061"/>
      <c r="G1061"/>
      <c r="H1061"/>
      <c r="I1061"/>
      <c r="J1061"/>
      <c r="K1061"/>
      <c r="L1061"/>
      <c r="M1061"/>
      <c r="N1061"/>
      <c r="O1061"/>
      <c r="P1061"/>
      <c r="Q1061"/>
      <c r="R1061"/>
    </row>
    <row r="1062" spans="2:18" x14ac:dyDescent="0.25">
      <c r="B1062"/>
      <c r="C1062"/>
      <c r="D1062"/>
      <c r="E1062"/>
      <c r="F1062"/>
      <c r="G1062"/>
      <c r="H1062"/>
      <c r="I1062"/>
      <c r="J1062"/>
      <c r="K1062"/>
      <c r="L1062"/>
      <c r="M1062"/>
      <c r="N1062"/>
      <c r="O1062"/>
      <c r="P1062"/>
      <c r="Q1062"/>
      <c r="R1062"/>
    </row>
    <row r="1063" spans="2:18" x14ac:dyDescent="0.25">
      <c r="B1063"/>
      <c r="C1063"/>
      <c r="D1063"/>
      <c r="E1063"/>
      <c r="F1063"/>
      <c r="G1063"/>
      <c r="H1063"/>
      <c r="I1063"/>
      <c r="J1063"/>
      <c r="K1063"/>
      <c r="L1063"/>
      <c r="M1063"/>
      <c r="N1063"/>
      <c r="O1063"/>
      <c r="P1063"/>
      <c r="Q1063"/>
      <c r="R1063"/>
    </row>
    <row r="1064" spans="2:18" x14ac:dyDescent="0.25">
      <c r="B1064"/>
      <c r="C1064"/>
      <c r="D1064"/>
      <c r="E1064"/>
      <c r="F1064"/>
      <c r="G1064"/>
      <c r="H1064"/>
      <c r="I1064"/>
      <c r="J1064"/>
      <c r="K1064"/>
      <c r="L1064"/>
      <c r="M1064"/>
      <c r="N1064"/>
      <c r="O1064"/>
      <c r="P1064"/>
      <c r="Q1064"/>
      <c r="R1064"/>
    </row>
    <row r="1065" spans="2:18" x14ac:dyDescent="0.25">
      <c r="B1065"/>
      <c r="C1065"/>
      <c r="D1065"/>
      <c r="E1065"/>
      <c r="F1065"/>
      <c r="G1065"/>
      <c r="H1065"/>
      <c r="I1065"/>
      <c r="J1065"/>
      <c r="K1065"/>
      <c r="L1065"/>
      <c r="M1065"/>
      <c r="N1065"/>
      <c r="O1065"/>
      <c r="P1065"/>
      <c r="Q1065"/>
      <c r="R1065"/>
    </row>
    <row r="1066" spans="2:18" x14ac:dyDescent="0.25">
      <c r="B1066"/>
      <c r="C1066"/>
      <c r="D1066"/>
      <c r="E1066"/>
      <c r="F1066"/>
      <c r="G1066"/>
      <c r="H1066"/>
      <c r="I1066"/>
      <c r="J1066"/>
      <c r="K1066"/>
      <c r="L1066"/>
      <c r="M1066"/>
      <c r="N1066"/>
      <c r="O1066"/>
      <c r="P1066"/>
      <c r="Q1066"/>
      <c r="R1066"/>
    </row>
    <row r="1067" spans="2:18" x14ac:dyDescent="0.25">
      <c r="B1067"/>
      <c r="C1067"/>
      <c r="D1067"/>
      <c r="E1067"/>
      <c r="F1067"/>
      <c r="G1067"/>
      <c r="H1067"/>
      <c r="I1067"/>
      <c r="J1067"/>
      <c r="K1067"/>
      <c r="L1067"/>
      <c r="M1067"/>
      <c r="N1067"/>
      <c r="O1067"/>
      <c r="P1067"/>
      <c r="Q1067"/>
      <c r="R1067"/>
    </row>
    <row r="1068" spans="2:18" x14ac:dyDescent="0.25">
      <c r="B1068"/>
      <c r="C1068"/>
      <c r="D1068"/>
      <c r="E1068"/>
      <c r="F1068"/>
      <c r="G1068"/>
      <c r="H1068"/>
      <c r="I1068"/>
      <c r="J1068"/>
      <c r="K1068"/>
      <c r="L1068"/>
      <c r="M1068"/>
      <c r="N1068"/>
      <c r="O1068"/>
      <c r="P1068"/>
      <c r="Q1068"/>
      <c r="R1068"/>
    </row>
    <row r="1069" spans="2:18" x14ac:dyDescent="0.25">
      <c r="B1069"/>
      <c r="C1069"/>
      <c r="D1069"/>
      <c r="E1069"/>
      <c r="F1069"/>
      <c r="G1069"/>
      <c r="H1069"/>
      <c r="I1069"/>
      <c r="J1069"/>
      <c r="K1069"/>
      <c r="L1069"/>
      <c r="M1069"/>
      <c r="N1069"/>
      <c r="O1069"/>
      <c r="P1069"/>
      <c r="Q1069"/>
      <c r="R1069"/>
    </row>
    <row r="1070" spans="2:18" x14ac:dyDescent="0.25">
      <c r="B1070"/>
      <c r="C1070"/>
      <c r="D1070"/>
      <c r="E1070"/>
      <c r="F1070"/>
      <c r="G1070"/>
      <c r="H1070"/>
      <c r="I1070"/>
      <c r="J1070"/>
      <c r="K1070"/>
      <c r="L1070"/>
      <c r="M1070"/>
      <c r="N1070"/>
      <c r="O1070"/>
      <c r="P1070"/>
      <c r="Q1070"/>
      <c r="R1070"/>
    </row>
    <row r="1071" spans="2:18" x14ac:dyDescent="0.25">
      <c r="B1071"/>
      <c r="C1071"/>
      <c r="D1071"/>
      <c r="E1071"/>
      <c r="F1071"/>
      <c r="G1071"/>
      <c r="H1071"/>
      <c r="I1071"/>
      <c r="J1071"/>
      <c r="K1071"/>
      <c r="L1071"/>
      <c r="M1071"/>
      <c r="N1071"/>
      <c r="O1071"/>
      <c r="P1071"/>
      <c r="Q1071"/>
      <c r="R1071"/>
    </row>
    <row r="1072" spans="2:18" x14ac:dyDescent="0.25">
      <c r="B1072"/>
      <c r="C1072"/>
      <c r="D1072"/>
      <c r="E1072"/>
      <c r="F1072"/>
      <c r="G1072"/>
      <c r="H1072"/>
      <c r="I1072"/>
      <c r="J1072"/>
      <c r="K1072"/>
      <c r="L1072"/>
      <c r="M1072"/>
      <c r="N1072"/>
      <c r="O1072"/>
      <c r="P1072"/>
      <c r="Q1072"/>
      <c r="R1072"/>
    </row>
    <row r="1073" spans="2:18" x14ac:dyDescent="0.25">
      <c r="B1073"/>
      <c r="C1073"/>
      <c r="D1073"/>
      <c r="E1073"/>
      <c r="F1073"/>
      <c r="G1073"/>
      <c r="H1073"/>
      <c r="I1073"/>
      <c r="J1073"/>
      <c r="K1073"/>
      <c r="L1073"/>
      <c r="M1073"/>
      <c r="N1073"/>
      <c r="O1073"/>
      <c r="P1073"/>
      <c r="Q1073"/>
      <c r="R1073"/>
    </row>
    <row r="1074" spans="2:18" x14ac:dyDescent="0.25">
      <c r="B1074"/>
      <c r="C1074"/>
      <c r="D1074"/>
      <c r="E1074"/>
      <c r="F1074"/>
      <c r="G1074"/>
      <c r="H1074"/>
      <c r="I1074"/>
      <c r="J1074"/>
      <c r="K1074"/>
      <c r="L1074"/>
      <c r="M1074"/>
      <c r="N1074"/>
      <c r="O1074"/>
      <c r="P1074"/>
      <c r="Q1074"/>
      <c r="R1074"/>
    </row>
    <row r="1075" spans="2:18" x14ac:dyDescent="0.25">
      <c r="B1075"/>
      <c r="C1075"/>
      <c r="D1075"/>
      <c r="E1075"/>
      <c r="F1075"/>
      <c r="G1075"/>
      <c r="H1075"/>
      <c r="I1075"/>
      <c r="J1075"/>
      <c r="K1075"/>
      <c r="L1075"/>
      <c r="M1075"/>
      <c r="N1075"/>
      <c r="O1075"/>
      <c r="P1075"/>
      <c r="Q1075"/>
      <c r="R1075"/>
    </row>
    <row r="1076" spans="2:18" x14ac:dyDescent="0.25">
      <c r="B1076"/>
      <c r="C1076"/>
      <c r="D1076"/>
      <c r="E1076"/>
      <c r="F1076"/>
      <c r="G1076"/>
      <c r="H1076"/>
      <c r="I1076"/>
      <c r="J1076"/>
      <c r="K1076"/>
      <c r="L1076"/>
      <c r="M1076"/>
      <c r="N1076"/>
      <c r="O1076"/>
      <c r="P1076"/>
      <c r="Q1076"/>
      <c r="R1076"/>
    </row>
    <row r="1077" spans="2:18" x14ac:dyDescent="0.25">
      <c r="B1077"/>
      <c r="C1077"/>
      <c r="D1077"/>
      <c r="E1077"/>
      <c r="F1077"/>
      <c r="G1077"/>
      <c r="H1077"/>
      <c r="I1077"/>
      <c r="J1077"/>
      <c r="K1077"/>
      <c r="L1077"/>
      <c r="M1077"/>
      <c r="N1077"/>
      <c r="O1077"/>
      <c r="P1077"/>
      <c r="Q1077"/>
      <c r="R1077"/>
    </row>
    <row r="1078" spans="2:18" x14ac:dyDescent="0.25">
      <c r="B1078"/>
      <c r="C1078"/>
      <c r="D1078"/>
      <c r="E1078"/>
      <c r="F1078"/>
      <c r="G1078"/>
      <c r="H1078"/>
      <c r="I1078"/>
      <c r="J1078"/>
      <c r="K1078"/>
      <c r="L1078"/>
      <c r="M1078"/>
      <c r="N1078"/>
      <c r="O1078"/>
      <c r="P1078"/>
      <c r="Q1078"/>
      <c r="R1078"/>
    </row>
    <row r="1079" spans="2:18" x14ac:dyDescent="0.25">
      <c r="B1079"/>
      <c r="C1079"/>
      <c r="D1079"/>
      <c r="E1079"/>
      <c r="F1079"/>
      <c r="G1079"/>
      <c r="H1079"/>
      <c r="I1079"/>
      <c r="J1079"/>
      <c r="K1079"/>
      <c r="L1079"/>
      <c r="M1079"/>
      <c r="N1079"/>
      <c r="O1079"/>
      <c r="P1079"/>
      <c r="Q1079"/>
      <c r="R1079"/>
    </row>
    <row r="1080" spans="2:18" x14ac:dyDescent="0.25">
      <c r="B1080"/>
      <c r="C1080"/>
      <c r="D1080"/>
      <c r="E1080"/>
      <c r="F1080"/>
      <c r="G1080"/>
      <c r="H1080"/>
      <c r="I1080"/>
      <c r="J1080"/>
      <c r="K1080"/>
      <c r="L1080"/>
      <c r="M1080"/>
      <c r="N1080"/>
      <c r="O1080"/>
      <c r="P1080"/>
      <c r="Q1080"/>
      <c r="R1080"/>
    </row>
    <row r="1081" spans="2:18" x14ac:dyDescent="0.25">
      <c r="B1081"/>
      <c r="C1081"/>
      <c r="D1081"/>
      <c r="E1081"/>
      <c r="F1081"/>
      <c r="G1081"/>
      <c r="H1081"/>
      <c r="I1081"/>
      <c r="J1081"/>
      <c r="K1081"/>
      <c r="L1081"/>
      <c r="M1081"/>
      <c r="N1081"/>
      <c r="O1081"/>
      <c r="P1081"/>
      <c r="Q1081"/>
      <c r="R1081"/>
    </row>
    <row r="1082" spans="2:18" x14ac:dyDescent="0.25">
      <c r="B1082"/>
      <c r="C1082"/>
      <c r="D1082"/>
      <c r="E1082"/>
      <c r="F1082"/>
      <c r="G1082"/>
      <c r="H1082"/>
      <c r="I1082"/>
      <c r="J1082"/>
      <c r="K1082"/>
      <c r="L1082"/>
      <c r="M1082"/>
      <c r="N1082"/>
      <c r="O1082"/>
      <c r="P1082"/>
      <c r="Q1082"/>
      <c r="R1082"/>
    </row>
    <row r="1083" spans="2:18" x14ac:dyDescent="0.25">
      <c r="B1083"/>
      <c r="C1083"/>
      <c r="D1083"/>
      <c r="E1083"/>
      <c r="F1083"/>
      <c r="G1083"/>
      <c r="H1083"/>
      <c r="I1083"/>
      <c r="J1083"/>
      <c r="K1083"/>
      <c r="L1083"/>
      <c r="M1083"/>
      <c r="N1083"/>
      <c r="O1083"/>
      <c r="P1083"/>
      <c r="Q1083"/>
      <c r="R1083"/>
    </row>
    <row r="1084" spans="2:18" x14ac:dyDescent="0.25">
      <c r="B1084"/>
      <c r="C1084"/>
      <c r="D1084"/>
      <c r="E1084"/>
      <c r="F1084"/>
      <c r="G1084"/>
      <c r="H1084"/>
      <c r="I1084"/>
      <c r="J1084"/>
      <c r="K1084"/>
      <c r="L1084"/>
      <c r="M1084"/>
      <c r="N1084"/>
      <c r="O1084"/>
      <c r="P1084"/>
      <c r="Q1084"/>
      <c r="R1084"/>
    </row>
    <row r="1085" spans="2:18" x14ac:dyDescent="0.25">
      <c r="B1085"/>
      <c r="C1085"/>
      <c r="D1085"/>
      <c r="E1085"/>
      <c r="F1085"/>
      <c r="G1085"/>
      <c r="H1085"/>
      <c r="I1085"/>
      <c r="J1085"/>
      <c r="K1085"/>
      <c r="L1085"/>
      <c r="M1085"/>
      <c r="N1085"/>
      <c r="O1085"/>
      <c r="P1085"/>
      <c r="Q1085"/>
      <c r="R1085"/>
    </row>
    <row r="1086" spans="2:18" x14ac:dyDescent="0.25">
      <c r="B1086"/>
      <c r="C1086"/>
      <c r="D1086"/>
      <c r="E1086"/>
      <c r="F1086"/>
      <c r="G1086"/>
      <c r="H1086"/>
      <c r="I1086"/>
      <c r="J1086"/>
      <c r="K1086"/>
      <c r="L1086"/>
      <c r="M1086"/>
      <c r="N1086"/>
      <c r="O1086"/>
      <c r="P1086"/>
      <c r="Q1086"/>
      <c r="R1086"/>
    </row>
    <row r="1087" spans="2:18" x14ac:dyDescent="0.25">
      <c r="B1087"/>
      <c r="C1087"/>
      <c r="D1087"/>
      <c r="E1087"/>
      <c r="F1087"/>
      <c r="G1087"/>
      <c r="H1087"/>
      <c r="I1087"/>
      <c r="J1087"/>
      <c r="K1087"/>
      <c r="L1087"/>
      <c r="M1087"/>
      <c r="N1087"/>
      <c r="O1087"/>
      <c r="P1087"/>
      <c r="Q1087"/>
      <c r="R1087"/>
    </row>
    <row r="1088" spans="2:18" x14ac:dyDescent="0.25">
      <c r="B1088"/>
      <c r="C1088"/>
      <c r="D1088"/>
      <c r="E1088"/>
      <c r="F1088"/>
      <c r="G1088"/>
      <c r="H1088"/>
      <c r="I1088"/>
      <c r="J1088"/>
      <c r="K1088"/>
      <c r="L1088"/>
      <c r="M1088"/>
      <c r="N1088"/>
      <c r="O1088"/>
      <c r="P1088"/>
      <c r="Q1088"/>
      <c r="R1088"/>
    </row>
    <row r="1089" spans="2:18" x14ac:dyDescent="0.25">
      <c r="B1089"/>
      <c r="C1089"/>
      <c r="D1089"/>
      <c r="E1089"/>
      <c r="F1089"/>
      <c r="G1089"/>
      <c r="H1089"/>
      <c r="I1089"/>
      <c r="J1089"/>
      <c r="K1089"/>
      <c r="L1089"/>
      <c r="M1089"/>
      <c r="N1089"/>
      <c r="O1089"/>
      <c r="P1089"/>
      <c r="Q1089"/>
      <c r="R1089"/>
    </row>
    <row r="1090" spans="2:18" x14ac:dyDescent="0.25">
      <c r="B1090"/>
      <c r="C1090"/>
      <c r="D1090"/>
      <c r="E1090"/>
      <c r="F1090"/>
      <c r="G1090"/>
      <c r="H1090"/>
      <c r="I1090"/>
      <c r="J1090"/>
      <c r="K1090"/>
      <c r="L1090"/>
      <c r="M1090"/>
      <c r="N1090"/>
      <c r="O1090"/>
      <c r="P1090"/>
      <c r="Q1090"/>
      <c r="R1090"/>
    </row>
    <row r="1091" spans="2:18" x14ac:dyDescent="0.25">
      <c r="B1091"/>
      <c r="C1091"/>
      <c r="D1091"/>
      <c r="E1091"/>
      <c r="F1091"/>
      <c r="G1091"/>
      <c r="H1091"/>
      <c r="I1091"/>
      <c r="J1091"/>
      <c r="K1091"/>
      <c r="L1091"/>
      <c r="M1091"/>
      <c r="N1091"/>
      <c r="O1091"/>
      <c r="P1091"/>
      <c r="Q1091"/>
      <c r="R1091"/>
    </row>
    <row r="1092" spans="2:18" x14ac:dyDescent="0.25">
      <c r="B1092"/>
      <c r="C1092"/>
      <c r="D1092"/>
      <c r="E1092"/>
      <c r="F1092"/>
      <c r="G1092"/>
      <c r="H1092"/>
      <c r="I1092"/>
      <c r="J1092"/>
      <c r="K1092"/>
      <c r="L1092"/>
      <c r="M1092"/>
      <c r="N1092"/>
      <c r="O1092"/>
      <c r="P1092"/>
      <c r="Q1092"/>
      <c r="R1092"/>
    </row>
    <row r="1093" spans="2:18" x14ac:dyDescent="0.25">
      <c r="B1093"/>
      <c r="C1093"/>
      <c r="D1093"/>
      <c r="E1093"/>
      <c r="F1093"/>
      <c r="G1093"/>
      <c r="H1093"/>
      <c r="I1093"/>
      <c r="J1093"/>
      <c r="K1093"/>
      <c r="L1093"/>
      <c r="M1093"/>
      <c r="N1093"/>
      <c r="O1093"/>
      <c r="P1093"/>
      <c r="Q1093"/>
      <c r="R1093"/>
    </row>
    <row r="1094" spans="2:18" x14ac:dyDescent="0.25">
      <c r="B1094"/>
      <c r="C1094"/>
      <c r="D1094"/>
      <c r="E1094"/>
      <c r="F1094"/>
      <c r="G1094"/>
      <c r="H1094"/>
      <c r="I1094"/>
      <c r="J1094"/>
      <c r="K1094"/>
      <c r="L1094"/>
      <c r="M1094"/>
      <c r="N1094"/>
      <c r="O1094"/>
      <c r="P1094"/>
      <c r="Q1094"/>
      <c r="R1094"/>
    </row>
    <row r="1095" spans="2:18" x14ac:dyDescent="0.25">
      <c r="B1095"/>
      <c r="C1095"/>
      <c r="D1095"/>
      <c r="E1095"/>
      <c r="F1095"/>
      <c r="G1095"/>
      <c r="H1095"/>
      <c r="I1095"/>
      <c r="J1095"/>
      <c r="K1095"/>
      <c r="L1095"/>
      <c r="M1095"/>
      <c r="N1095"/>
      <c r="O1095"/>
      <c r="P1095"/>
      <c r="Q1095"/>
      <c r="R1095"/>
    </row>
    <row r="1096" spans="2:18" x14ac:dyDescent="0.25">
      <c r="B1096"/>
      <c r="C1096"/>
      <c r="D1096"/>
      <c r="E1096"/>
      <c r="F1096"/>
      <c r="G1096"/>
      <c r="H1096"/>
      <c r="I1096"/>
      <c r="J1096"/>
      <c r="K1096"/>
      <c r="L1096"/>
      <c r="M1096"/>
      <c r="N1096"/>
      <c r="O1096"/>
      <c r="P1096"/>
      <c r="Q1096"/>
      <c r="R1096"/>
    </row>
    <row r="1097" spans="2:18" x14ac:dyDescent="0.25">
      <c r="B1097"/>
      <c r="C1097"/>
      <c r="D1097"/>
      <c r="E1097"/>
      <c r="F1097"/>
      <c r="G1097"/>
      <c r="H1097"/>
      <c r="I1097"/>
      <c r="J1097"/>
      <c r="K1097"/>
      <c r="L1097"/>
      <c r="M1097"/>
      <c r="N1097"/>
      <c r="O1097"/>
      <c r="P1097"/>
      <c r="Q1097"/>
      <c r="R1097"/>
    </row>
    <row r="1098" spans="2:18" x14ac:dyDescent="0.25">
      <c r="B1098"/>
      <c r="C1098"/>
      <c r="D1098"/>
      <c r="E1098"/>
      <c r="F1098"/>
      <c r="G1098"/>
      <c r="H1098"/>
      <c r="I1098"/>
      <c r="J1098"/>
      <c r="K1098"/>
      <c r="L1098"/>
      <c r="M1098"/>
      <c r="N1098"/>
      <c r="O1098"/>
      <c r="P1098"/>
      <c r="Q1098"/>
      <c r="R1098"/>
    </row>
    <row r="1099" spans="2:18" x14ac:dyDescent="0.25">
      <c r="B1099"/>
      <c r="C1099"/>
      <c r="D1099"/>
      <c r="E1099"/>
      <c r="F1099"/>
      <c r="G1099"/>
      <c r="H1099"/>
      <c r="I1099"/>
      <c r="J1099"/>
      <c r="K1099"/>
      <c r="L1099"/>
      <c r="M1099"/>
      <c r="N1099"/>
      <c r="O1099"/>
      <c r="P1099"/>
      <c r="Q1099"/>
      <c r="R1099"/>
    </row>
    <row r="1100" spans="2:18" x14ac:dyDescent="0.25">
      <c r="B1100"/>
      <c r="C1100"/>
      <c r="D1100"/>
      <c r="E1100"/>
      <c r="F1100"/>
      <c r="G1100"/>
      <c r="H1100"/>
      <c r="I1100"/>
      <c r="J1100"/>
      <c r="K1100"/>
      <c r="L1100"/>
      <c r="M1100"/>
      <c r="N1100"/>
      <c r="O1100"/>
      <c r="P1100"/>
      <c r="Q1100"/>
      <c r="R1100"/>
    </row>
    <row r="1101" spans="2:18" x14ac:dyDescent="0.25">
      <c r="B1101"/>
      <c r="C1101"/>
      <c r="D1101"/>
      <c r="E1101"/>
      <c r="F1101"/>
      <c r="G1101"/>
      <c r="H1101"/>
      <c r="I1101"/>
      <c r="J1101"/>
      <c r="K1101"/>
      <c r="L1101"/>
      <c r="M1101"/>
      <c r="N1101"/>
      <c r="O1101"/>
      <c r="P1101"/>
      <c r="Q1101"/>
      <c r="R1101"/>
    </row>
    <row r="1102" spans="2:18" x14ac:dyDescent="0.25">
      <c r="B1102"/>
      <c r="C1102"/>
      <c r="D1102"/>
      <c r="E1102"/>
      <c r="F1102"/>
      <c r="G1102"/>
      <c r="H1102"/>
      <c r="I1102"/>
      <c r="J1102"/>
      <c r="K1102"/>
      <c r="L1102"/>
      <c r="M1102"/>
      <c r="N1102"/>
      <c r="O1102"/>
      <c r="P1102"/>
      <c r="Q1102"/>
      <c r="R1102"/>
    </row>
    <row r="1103" spans="2:18" x14ac:dyDescent="0.25">
      <c r="B1103"/>
      <c r="C1103"/>
      <c r="D1103"/>
      <c r="E1103"/>
      <c r="F1103"/>
      <c r="G1103"/>
      <c r="H1103"/>
      <c r="I1103"/>
      <c r="J1103"/>
      <c r="K1103"/>
      <c r="L1103"/>
      <c r="M1103"/>
      <c r="N1103"/>
      <c r="O1103"/>
      <c r="P1103"/>
      <c r="Q1103"/>
      <c r="R1103"/>
    </row>
    <row r="1104" spans="2:18" x14ac:dyDescent="0.25">
      <c r="B1104"/>
      <c r="C1104"/>
      <c r="D1104"/>
      <c r="E1104"/>
      <c r="F1104"/>
      <c r="G1104"/>
      <c r="H1104"/>
      <c r="I1104"/>
      <c r="J1104"/>
      <c r="K1104"/>
      <c r="L1104"/>
      <c r="M1104"/>
      <c r="N1104"/>
      <c r="O1104"/>
      <c r="P1104"/>
      <c r="Q1104"/>
      <c r="R1104"/>
    </row>
    <row r="1105" spans="2:18" x14ac:dyDescent="0.25">
      <c r="B1105"/>
      <c r="C1105"/>
      <c r="D1105"/>
      <c r="E1105"/>
      <c r="F1105"/>
      <c r="G1105"/>
      <c r="H1105"/>
      <c r="I1105"/>
      <c r="J1105"/>
      <c r="K1105"/>
      <c r="L1105"/>
      <c r="M1105"/>
      <c r="N1105"/>
      <c r="O1105"/>
      <c r="P1105"/>
      <c r="Q1105"/>
      <c r="R1105"/>
    </row>
    <row r="1106" spans="2:18" x14ac:dyDescent="0.25">
      <c r="B1106"/>
      <c r="C1106"/>
      <c r="D1106"/>
      <c r="E1106"/>
      <c r="F1106"/>
      <c r="G1106"/>
      <c r="H1106"/>
      <c r="I1106"/>
      <c r="J1106"/>
      <c r="K1106"/>
      <c r="L1106"/>
      <c r="M1106"/>
      <c r="N1106"/>
      <c r="O1106"/>
      <c r="P1106"/>
      <c r="Q1106"/>
      <c r="R1106"/>
    </row>
    <row r="1107" spans="2:18" x14ac:dyDescent="0.25">
      <c r="B1107"/>
      <c r="C1107"/>
      <c r="D1107"/>
      <c r="E1107"/>
      <c r="F1107"/>
      <c r="G1107"/>
      <c r="H1107"/>
      <c r="I1107"/>
      <c r="J1107"/>
      <c r="K1107"/>
      <c r="L1107"/>
      <c r="M1107"/>
      <c r="N1107"/>
      <c r="O1107"/>
      <c r="P1107"/>
      <c r="Q1107"/>
      <c r="R1107"/>
    </row>
    <row r="1108" spans="2:18" x14ac:dyDescent="0.25">
      <c r="B1108"/>
      <c r="C1108"/>
      <c r="D1108"/>
      <c r="E1108"/>
      <c r="F1108"/>
      <c r="G1108"/>
      <c r="H1108"/>
      <c r="I1108"/>
      <c r="J1108"/>
      <c r="K1108"/>
      <c r="L1108"/>
      <c r="M1108"/>
      <c r="N1108"/>
      <c r="O1108"/>
      <c r="P1108"/>
      <c r="Q1108"/>
      <c r="R1108"/>
    </row>
    <row r="1109" spans="2:18" x14ac:dyDescent="0.25">
      <c r="B1109"/>
      <c r="C1109"/>
      <c r="D1109"/>
      <c r="E1109"/>
      <c r="F1109"/>
      <c r="G1109"/>
      <c r="H1109"/>
      <c r="I1109"/>
      <c r="J1109"/>
      <c r="K1109"/>
      <c r="L1109"/>
      <c r="M1109"/>
      <c r="N1109"/>
      <c r="O1109"/>
      <c r="P1109"/>
      <c r="Q1109"/>
      <c r="R1109"/>
    </row>
    <row r="1110" spans="2:18" x14ac:dyDescent="0.25">
      <c r="B1110"/>
      <c r="C1110"/>
      <c r="D1110"/>
      <c r="E1110"/>
      <c r="F1110"/>
      <c r="G1110"/>
      <c r="H1110"/>
      <c r="I1110"/>
      <c r="J1110"/>
      <c r="K1110"/>
      <c r="L1110"/>
      <c r="M1110"/>
      <c r="N1110"/>
      <c r="O1110"/>
      <c r="P1110"/>
      <c r="Q1110"/>
      <c r="R1110"/>
    </row>
    <row r="1111" spans="2:18" x14ac:dyDescent="0.25">
      <c r="B1111"/>
      <c r="C1111"/>
      <c r="D1111"/>
      <c r="E1111"/>
      <c r="F1111"/>
      <c r="G1111"/>
      <c r="H1111"/>
      <c r="I1111"/>
      <c r="J1111"/>
      <c r="K1111"/>
      <c r="L1111"/>
      <c r="M1111"/>
      <c r="N1111"/>
      <c r="O1111"/>
      <c r="P1111"/>
      <c r="Q1111"/>
      <c r="R1111"/>
    </row>
    <row r="1112" spans="2:18" x14ac:dyDescent="0.25">
      <c r="B1112"/>
      <c r="C1112"/>
      <c r="D1112"/>
      <c r="E1112"/>
      <c r="F1112"/>
      <c r="G1112"/>
      <c r="H1112"/>
      <c r="I1112"/>
      <c r="J1112"/>
      <c r="K1112"/>
      <c r="L1112"/>
      <c r="M1112"/>
      <c r="N1112"/>
      <c r="O1112"/>
      <c r="P1112"/>
      <c r="Q1112"/>
      <c r="R1112"/>
    </row>
    <row r="1113" spans="2:18" x14ac:dyDescent="0.25">
      <c r="B1113"/>
      <c r="C1113"/>
      <c r="D1113"/>
      <c r="E1113"/>
      <c r="F1113"/>
      <c r="G1113"/>
      <c r="H1113"/>
      <c r="I1113"/>
      <c r="J1113"/>
      <c r="K1113"/>
      <c r="L1113"/>
      <c r="M1113"/>
      <c r="N1113"/>
      <c r="O1113"/>
      <c r="P1113"/>
      <c r="Q1113"/>
      <c r="R1113"/>
    </row>
    <row r="1114" spans="2:18" x14ac:dyDescent="0.25">
      <c r="B1114"/>
      <c r="C1114"/>
      <c r="D1114"/>
      <c r="E1114"/>
      <c r="F1114"/>
      <c r="G1114"/>
      <c r="H1114"/>
      <c r="I1114"/>
      <c r="J1114"/>
      <c r="K1114"/>
      <c r="L1114"/>
      <c r="M1114"/>
      <c r="N1114"/>
      <c r="O1114"/>
      <c r="P1114"/>
      <c r="Q1114"/>
      <c r="R1114"/>
    </row>
    <row r="1115" spans="2:18" x14ac:dyDescent="0.25">
      <c r="B1115"/>
      <c r="C1115"/>
      <c r="D1115"/>
      <c r="E1115"/>
      <c r="F1115"/>
      <c r="G1115"/>
      <c r="H1115"/>
      <c r="I1115"/>
      <c r="J1115"/>
      <c r="K1115"/>
      <c r="L1115"/>
      <c r="M1115"/>
      <c r="N1115"/>
      <c r="O1115"/>
      <c r="P1115"/>
      <c r="Q1115"/>
      <c r="R1115"/>
    </row>
    <row r="1116" spans="2:18" x14ac:dyDescent="0.25">
      <c r="B1116"/>
      <c r="C1116"/>
      <c r="D1116"/>
      <c r="E1116"/>
      <c r="F1116"/>
      <c r="G1116"/>
      <c r="H1116"/>
      <c r="I1116"/>
      <c r="J1116"/>
      <c r="K1116"/>
      <c r="L1116"/>
      <c r="M1116"/>
      <c r="N1116"/>
      <c r="O1116"/>
      <c r="P1116"/>
      <c r="Q1116"/>
      <c r="R1116"/>
    </row>
    <row r="1117" spans="2:18" x14ac:dyDescent="0.25">
      <c r="B1117"/>
      <c r="C1117"/>
      <c r="D1117"/>
      <c r="E1117"/>
      <c r="F1117"/>
      <c r="G1117"/>
      <c r="H1117"/>
      <c r="I1117"/>
      <c r="J1117"/>
      <c r="K1117"/>
      <c r="L1117"/>
      <c r="M1117"/>
      <c r="N1117"/>
      <c r="O1117"/>
      <c r="P1117"/>
      <c r="Q1117"/>
      <c r="R1117"/>
    </row>
    <row r="1118" spans="2:18" x14ac:dyDescent="0.25">
      <c r="B1118"/>
      <c r="C1118"/>
      <c r="D1118"/>
      <c r="E1118"/>
      <c r="F1118"/>
      <c r="G1118"/>
      <c r="H1118"/>
      <c r="I1118"/>
      <c r="J1118"/>
      <c r="K1118"/>
      <c r="L1118"/>
      <c r="M1118"/>
      <c r="N1118"/>
      <c r="O1118"/>
      <c r="P1118"/>
      <c r="Q1118"/>
      <c r="R1118"/>
    </row>
    <row r="1119" spans="2:18" x14ac:dyDescent="0.25">
      <c r="B1119"/>
      <c r="C1119"/>
      <c r="D1119"/>
      <c r="E1119"/>
      <c r="F1119"/>
      <c r="G1119"/>
      <c r="H1119"/>
      <c r="I1119"/>
      <c r="J1119"/>
      <c r="K1119"/>
      <c r="L1119"/>
      <c r="M1119"/>
      <c r="N1119"/>
      <c r="O1119"/>
      <c r="P1119"/>
      <c r="Q1119"/>
      <c r="R1119"/>
    </row>
    <row r="1120" spans="2:18" x14ac:dyDescent="0.25">
      <c r="B1120"/>
      <c r="C1120"/>
      <c r="D1120"/>
      <c r="E1120"/>
      <c r="F1120"/>
      <c r="G1120"/>
      <c r="H1120"/>
      <c r="I1120"/>
      <c r="J1120"/>
      <c r="K1120"/>
      <c r="L1120"/>
      <c r="M1120"/>
      <c r="N1120"/>
      <c r="O1120"/>
      <c r="P1120"/>
      <c r="Q1120"/>
      <c r="R1120"/>
    </row>
    <row r="1121" spans="2:18" x14ac:dyDescent="0.25">
      <c r="B1121"/>
      <c r="C1121"/>
      <c r="D1121"/>
      <c r="E1121"/>
      <c r="F1121"/>
      <c r="G1121"/>
      <c r="H1121"/>
      <c r="I1121"/>
      <c r="J1121"/>
      <c r="K1121"/>
      <c r="L1121"/>
      <c r="M1121"/>
      <c r="N1121"/>
      <c r="O1121"/>
      <c r="P1121"/>
      <c r="Q1121"/>
      <c r="R1121"/>
    </row>
    <row r="1122" spans="2:18" x14ac:dyDescent="0.25">
      <c r="B1122"/>
      <c r="C1122"/>
      <c r="D1122"/>
      <c r="E1122"/>
      <c r="F1122"/>
      <c r="G1122"/>
      <c r="H1122"/>
      <c r="I1122"/>
      <c r="J1122"/>
      <c r="K1122"/>
      <c r="L1122"/>
      <c r="M1122"/>
      <c r="N1122"/>
      <c r="O1122"/>
      <c r="P1122"/>
      <c r="Q1122"/>
      <c r="R1122"/>
    </row>
    <row r="1123" spans="2:18" x14ac:dyDescent="0.25">
      <c r="B1123"/>
      <c r="C1123"/>
      <c r="D1123"/>
      <c r="E1123"/>
      <c r="F1123"/>
      <c r="G1123"/>
      <c r="H1123"/>
      <c r="I1123"/>
      <c r="J1123"/>
      <c r="K1123"/>
      <c r="L1123"/>
      <c r="M1123"/>
      <c r="N1123"/>
      <c r="O1123"/>
      <c r="P1123"/>
      <c r="Q1123"/>
      <c r="R1123"/>
    </row>
    <row r="1124" spans="2:18" x14ac:dyDescent="0.25">
      <c r="B1124"/>
      <c r="C1124"/>
      <c r="D1124"/>
      <c r="E1124"/>
      <c r="F1124"/>
      <c r="G1124"/>
      <c r="H1124"/>
      <c r="I1124"/>
      <c r="J1124"/>
      <c r="K1124"/>
      <c r="L1124"/>
      <c r="M1124"/>
      <c r="N1124"/>
      <c r="O1124"/>
      <c r="P1124"/>
      <c r="Q1124"/>
      <c r="R1124"/>
    </row>
    <row r="1125" spans="2:18" x14ac:dyDescent="0.25">
      <c r="B1125"/>
      <c r="C1125"/>
      <c r="D1125"/>
      <c r="E1125"/>
      <c r="F1125"/>
      <c r="G1125"/>
      <c r="H1125"/>
      <c r="I1125"/>
      <c r="J1125"/>
      <c r="K1125"/>
      <c r="L1125"/>
      <c r="M1125"/>
      <c r="N1125"/>
      <c r="O1125"/>
      <c r="P1125"/>
      <c r="Q1125"/>
      <c r="R1125"/>
    </row>
    <row r="1126" spans="2:18" x14ac:dyDescent="0.25">
      <c r="B1126"/>
      <c r="C1126"/>
      <c r="D1126"/>
      <c r="E1126"/>
      <c r="F1126"/>
      <c r="G1126"/>
      <c r="H1126"/>
      <c r="I1126"/>
      <c r="J1126"/>
      <c r="K1126"/>
      <c r="L1126"/>
      <c r="M1126"/>
      <c r="N1126"/>
      <c r="O1126"/>
      <c r="P1126"/>
      <c r="Q1126"/>
      <c r="R1126"/>
    </row>
    <row r="1127" spans="2:18" x14ac:dyDescent="0.25">
      <c r="B1127"/>
      <c r="C1127"/>
      <c r="D1127"/>
      <c r="E1127"/>
      <c r="F1127"/>
      <c r="G1127"/>
      <c r="H1127"/>
      <c r="I1127"/>
      <c r="J1127"/>
      <c r="K1127"/>
      <c r="L1127"/>
      <c r="M1127"/>
      <c r="N1127"/>
      <c r="O1127"/>
      <c r="P1127"/>
      <c r="Q1127"/>
      <c r="R1127"/>
    </row>
    <row r="1128" spans="2:18" x14ac:dyDescent="0.25">
      <c r="B1128"/>
      <c r="C1128"/>
      <c r="D1128"/>
      <c r="E1128"/>
      <c r="F1128"/>
      <c r="G1128"/>
      <c r="H1128"/>
      <c r="I1128"/>
      <c r="J1128"/>
      <c r="K1128"/>
      <c r="L1128"/>
      <c r="M1128"/>
      <c r="N1128"/>
      <c r="O1128"/>
      <c r="P1128"/>
      <c r="Q1128"/>
      <c r="R1128"/>
    </row>
    <row r="1129" spans="2:18" x14ac:dyDescent="0.25">
      <c r="B1129"/>
      <c r="C1129"/>
      <c r="D1129"/>
      <c r="E1129"/>
      <c r="F1129"/>
      <c r="G1129"/>
      <c r="H1129"/>
      <c r="I1129"/>
      <c r="J1129"/>
      <c r="K1129"/>
      <c r="L1129"/>
      <c r="M1129"/>
      <c r="N1129"/>
      <c r="O1129"/>
      <c r="P1129"/>
      <c r="Q1129"/>
      <c r="R1129"/>
    </row>
    <row r="1130" spans="2:18" x14ac:dyDescent="0.25">
      <c r="B1130"/>
      <c r="C1130"/>
      <c r="D1130"/>
      <c r="E1130"/>
      <c r="F1130"/>
      <c r="G1130"/>
      <c r="H1130"/>
      <c r="I1130"/>
      <c r="J1130"/>
      <c r="K1130"/>
      <c r="L1130"/>
      <c r="M1130"/>
      <c r="N1130"/>
      <c r="O1130"/>
      <c r="P1130"/>
      <c r="Q1130"/>
      <c r="R1130"/>
    </row>
    <row r="1131" spans="2:18" x14ac:dyDescent="0.25">
      <c r="B1131"/>
      <c r="C1131"/>
      <c r="D1131"/>
      <c r="E1131"/>
      <c r="F1131"/>
      <c r="G1131"/>
      <c r="H1131"/>
      <c r="I1131"/>
      <c r="J1131"/>
      <c r="K1131"/>
      <c r="L1131"/>
      <c r="M1131"/>
      <c r="N1131"/>
      <c r="O1131"/>
      <c r="P1131"/>
      <c r="Q1131"/>
      <c r="R1131"/>
    </row>
    <row r="1132" spans="2:18" x14ac:dyDescent="0.25">
      <c r="B1132"/>
      <c r="C1132"/>
      <c r="D1132"/>
      <c r="E1132"/>
      <c r="F1132"/>
      <c r="G1132"/>
      <c r="H1132"/>
      <c r="I1132"/>
      <c r="J1132"/>
      <c r="K1132"/>
      <c r="L1132"/>
      <c r="M1132"/>
      <c r="N1132"/>
      <c r="O1132"/>
      <c r="P1132"/>
      <c r="Q1132"/>
      <c r="R1132"/>
    </row>
    <row r="1133" spans="2:18" x14ac:dyDescent="0.25">
      <c r="B1133"/>
      <c r="C1133"/>
      <c r="D1133"/>
      <c r="E1133"/>
      <c r="F1133"/>
      <c r="G1133"/>
      <c r="H1133"/>
      <c r="I1133"/>
      <c r="J1133"/>
      <c r="K1133"/>
      <c r="L1133"/>
      <c r="M1133"/>
      <c r="N1133"/>
      <c r="O1133"/>
      <c r="P1133"/>
      <c r="Q1133"/>
      <c r="R1133"/>
    </row>
    <row r="1134" spans="2:18" x14ac:dyDescent="0.25">
      <c r="B1134"/>
      <c r="C1134"/>
      <c r="D1134"/>
      <c r="E1134"/>
      <c r="F1134"/>
      <c r="G1134"/>
      <c r="H1134"/>
      <c r="I1134"/>
      <c r="J1134"/>
      <c r="K1134"/>
      <c r="L1134"/>
      <c r="M1134"/>
      <c r="N1134"/>
      <c r="O1134"/>
      <c r="P1134"/>
      <c r="Q1134"/>
      <c r="R1134"/>
    </row>
    <row r="1135" spans="2:18" x14ac:dyDescent="0.25">
      <c r="B1135"/>
      <c r="C1135"/>
      <c r="D1135"/>
      <c r="E1135"/>
      <c r="F1135"/>
      <c r="G1135"/>
      <c r="H1135"/>
      <c r="I1135"/>
      <c r="J1135"/>
      <c r="K1135"/>
      <c r="L1135"/>
      <c r="M1135"/>
      <c r="N1135"/>
      <c r="O1135"/>
      <c r="P1135"/>
      <c r="Q1135"/>
      <c r="R1135"/>
    </row>
    <row r="1136" spans="2:18" x14ac:dyDescent="0.25">
      <c r="B1136"/>
      <c r="C1136"/>
      <c r="D1136"/>
      <c r="E1136"/>
      <c r="F1136"/>
      <c r="G1136"/>
      <c r="H1136"/>
      <c r="I1136"/>
      <c r="J1136"/>
      <c r="K1136"/>
      <c r="L1136"/>
      <c r="M1136"/>
      <c r="N1136"/>
      <c r="O1136"/>
      <c r="P1136"/>
      <c r="Q1136"/>
      <c r="R1136"/>
    </row>
    <row r="1137" spans="2:18" x14ac:dyDescent="0.25">
      <c r="B1137"/>
      <c r="C1137"/>
      <c r="D1137"/>
      <c r="E1137"/>
      <c r="F1137"/>
      <c r="G1137"/>
      <c r="H1137"/>
      <c r="I1137"/>
      <c r="J1137"/>
      <c r="K1137"/>
      <c r="L1137"/>
      <c r="M1137"/>
      <c r="N1137"/>
      <c r="O1137"/>
      <c r="P1137"/>
      <c r="Q1137"/>
      <c r="R1137"/>
    </row>
    <row r="1138" spans="2:18" x14ac:dyDescent="0.25">
      <c r="B1138"/>
      <c r="C1138"/>
      <c r="D1138"/>
      <c r="E1138"/>
      <c r="F1138"/>
      <c r="G1138"/>
      <c r="H1138"/>
      <c r="I1138"/>
      <c r="J1138"/>
      <c r="K1138"/>
      <c r="L1138"/>
      <c r="M1138"/>
      <c r="N1138"/>
      <c r="O1138"/>
      <c r="P1138"/>
      <c r="Q1138"/>
      <c r="R1138"/>
    </row>
    <row r="1139" spans="2:18" x14ac:dyDescent="0.25">
      <c r="B1139"/>
      <c r="C1139"/>
      <c r="D1139"/>
      <c r="E1139"/>
      <c r="F1139"/>
      <c r="G1139"/>
      <c r="H1139"/>
      <c r="I1139"/>
      <c r="J1139"/>
      <c r="K1139"/>
      <c r="L1139"/>
      <c r="M1139"/>
      <c r="N1139"/>
      <c r="O1139"/>
      <c r="P1139"/>
      <c r="Q1139"/>
      <c r="R1139"/>
    </row>
    <row r="1140" spans="2:18" x14ac:dyDescent="0.25">
      <c r="B1140"/>
      <c r="C1140"/>
      <c r="D1140"/>
      <c r="E1140"/>
      <c r="F1140"/>
      <c r="G1140"/>
      <c r="H1140"/>
      <c r="I1140"/>
      <c r="J1140"/>
      <c r="K1140"/>
      <c r="L1140"/>
      <c r="M1140"/>
      <c r="N1140"/>
      <c r="O1140"/>
      <c r="P1140"/>
      <c r="Q1140"/>
      <c r="R1140"/>
    </row>
    <row r="1141" spans="2:18" x14ac:dyDescent="0.25">
      <c r="B1141"/>
      <c r="C1141"/>
      <c r="D1141"/>
      <c r="E1141"/>
      <c r="F1141"/>
      <c r="G1141"/>
      <c r="H1141"/>
      <c r="I1141"/>
      <c r="J1141"/>
      <c r="K1141"/>
      <c r="L1141"/>
      <c r="M1141"/>
      <c r="N1141"/>
      <c r="O1141"/>
      <c r="P1141"/>
      <c r="Q1141"/>
      <c r="R1141"/>
    </row>
    <row r="1142" spans="2:18" x14ac:dyDescent="0.25">
      <c r="B1142"/>
      <c r="C1142"/>
      <c r="D1142"/>
      <c r="E1142"/>
      <c r="F1142"/>
      <c r="G1142"/>
      <c r="H1142"/>
      <c r="I1142"/>
      <c r="J1142"/>
      <c r="K1142"/>
      <c r="L1142"/>
      <c r="M1142"/>
      <c r="N1142"/>
      <c r="O1142"/>
      <c r="P1142"/>
      <c r="Q1142"/>
      <c r="R1142"/>
    </row>
    <row r="1143" spans="2:18" x14ac:dyDescent="0.25">
      <c r="B1143"/>
      <c r="C1143"/>
      <c r="D1143"/>
      <c r="E1143"/>
      <c r="F1143"/>
      <c r="G1143"/>
      <c r="H1143"/>
      <c r="I1143"/>
      <c r="J1143"/>
      <c r="K1143"/>
      <c r="L1143"/>
      <c r="M1143"/>
      <c r="N1143"/>
      <c r="O1143"/>
      <c r="P1143"/>
      <c r="Q1143"/>
      <c r="R1143"/>
    </row>
    <row r="1144" spans="2:18" x14ac:dyDescent="0.25">
      <c r="B1144"/>
      <c r="C1144"/>
      <c r="D1144"/>
      <c r="E1144"/>
      <c r="F1144"/>
      <c r="G1144"/>
      <c r="H1144"/>
      <c r="I1144"/>
      <c r="J1144"/>
      <c r="K1144"/>
      <c r="L1144"/>
      <c r="M1144"/>
      <c r="N1144"/>
      <c r="O1144"/>
      <c r="P1144"/>
      <c r="Q1144"/>
      <c r="R1144"/>
    </row>
    <row r="1145" spans="2:18" x14ac:dyDescent="0.25">
      <c r="B1145"/>
      <c r="C1145"/>
      <c r="D1145"/>
      <c r="E1145"/>
      <c r="F1145"/>
      <c r="G1145"/>
      <c r="H1145"/>
      <c r="I1145"/>
      <c r="J1145"/>
      <c r="K1145"/>
      <c r="L1145"/>
      <c r="M1145"/>
      <c r="N1145"/>
      <c r="O1145"/>
      <c r="P1145"/>
      <c r="Q1145"/>
      <c r="R1145"/>
    </row>
    <row r="1146" spans="2:18" x14ac:dyDescent="0.25">
      <c r="B1146"/>
      <c r="C1146"/>
      <c r="D1146"/>
      <c r="E1146"/>
      <c r="F1146"/>
      <c r="G1146"/>
      <c r="H1146"/>
      <c r="I1146"/>
      <c r="J1146"/>
      <c r="K1146"/>
      <c r="L1146"/>
      <c r="M1146"/>
      <c r="N1146"/>
      <c r="O1146"/>
      <c r="P1146"/>
      <c r="Q1146"/>
      <c r="R1146"/>
    </row>
    <row r="1147" spans="2:18" x14ac:dyDescent="0.25">
      <c r="B1147"/>
      <c r="C1147"/>
      <c r="D1147"/>
      <c r="E1147"/>
      <c r="F1147"/>
      <c r="G1147"/>
      <c r="H1147"/>
      <c r="I1147"/>
      <c r="J1147"/>
      <c r="K1147"/>
      <c r="L1147"/>
      <c r="M1147"/>
      <c r="N1147"/>
      <c r="O1147"/>
      <c r="P1147"/>
      <c r="Q1147"/>
      <c r="R1147"/>
    </row>
    <row r="1148" spans="2:18" x14ac:dyDescent="0.25">
      <c r="B1148"/>
      <c r="C1148"/>
      <c r="D1148"/>
      <c r="E1148"/>
      <c r="F1148"/>
      <c r="G1148"/>
      <c r="H1148"/>
      <c r="I1148"/>
      <c r="J1148"/>
      <c r="K1148"/>
      <c r="L1148"/>
      <c r="M1148"/>
      <c r="N1148"/>
      <c r="O1148"/>
      <c r="P1148"/>
      <c r="Q1148"/>
      <c r="R1148"/>
    </row>
    <row r="1149" spans="2:18" x14ac:dyDescent="0.25">
      <c r="B1149"/>
      <c r="C1149"/>
      <c r="D1149"/>
      <c r="E1149"/>
      <c r="F1149"/>
      <c r="G1149"/>
      <c r="H1149"/>
      <c r="I1149"/>
      <c r="J1149"/>
      <c r="K1149"/>
      <c r="L1149"/>
      <c r="M1149"/>
      <c r="N1149"/>
      <c r="O1149"/>
      <c r="P1149"/>
      <c r="Q1149"/>
      <c r="R1149"/>
    </row>
    <row r="1150" spans="2:18" x14ac:dyDescent="0.25">
      <c r="B1150"/>
      <c r="C1150"/>
      <c r="D1150"/>
      <c r="E1150"/>
      <c r="F1150"/>
      <c r="G1150"/>
      <c r="H1150"/>
      <c r="I1150"/>
      <c r="J1150"/>
      <c r="K1150"/>
      <c r="L1150"/>
      <c r="M1150"/>
      <c r="N1150"/>
      <c r="O1150"/>
      <c r="P1150"/>
      <c r="Q1150"/>
      <c r="R1150"/>
    </row>
    <row r="1151" spans="2:18" x14ac:dyDescent="0.25">
      <c r="B1151"/>
      <c r="C1151"/>
      <c r="D1151"/>
      <c r="E1151"/>
      <c r="F1151"/>
      <c r="G1151"/>
      <c r="H1151"/>
      <c r="I1151"/>
      <c r="J1151"/>
      <c r="K1151"/>
      <c r="L1151"/>
      <c r="M1151"/>
      <c r="N1151"/>
      <c r="O1151"/>
      <c r="P1151"/>
      <c r="Q1151"/>
      <c r="R1151"/>
    </row>
    <row r="1152" spans="2:18" x14ac:dyDescent="0.25">
      <c r="B1152"/>
      <c r="C1152"/>
      <c r="D1152"/>
      <c r="E1152"/>
      <c r="F1152"/>
      <c r="G1152"/>
      <c r="H1152"/>
      <c r="I1152"/>
      <c r="J1152"/>
      <c r="K1152"/>
      <c r="L1152"/>
      <c r="M1152"/>
      <c r="N1152"/>
      <c r="O1152"/>
      <c r="P1152"/>
      <c r="Q1152"/>
      <c r="R1152"/>
    </row>
    <row r="1153" spans="2:18" x14ac:dyDescent="0.25">
      <c r="B1153"/>
      <c r="C1153"/>
      <c r="D1153"/>
      <c r="E1153"/>
      <c r="F1153"/>
      <c r="G1153"/>
      <c r="H1153"/>
      <c r="I1153"/>
      <c r="J1153"/>
      <c r="K1153"/>
      <c r="L1153"/>
      <c r="M1153"/>
      <c r="N1153"/>
      <c r="O1153"/>
      <c r="P1153"/>
      <c r="Q1153"/>
      <c r="R1153"/>
    </row>
    <row r="1154" spans="2:18" x14ac:dyDescent="0.25">
      <c r="B1154"/>
      <c r="C1154"/>
      <c r="D1154"/>
      <c r="E1154"/>
      <c r="F1154"/>
      <c r="G1154"/>
      <c r="H1154"/>
      <c r="I1154"/>
      <c r="J1154"/>
      <c r="K1154"/>
      <c r="L1154"/>
      <c r="M1154"/>
      <c r="N1154"/>
      <c r="O1154"/>
      <c r="P1154"/>
      <c r="Q1154"/>
      <c r="R1154"/>
    </row>
    <row r="1155" spans="2:18" x14ac:dyDescent="0.25">
      <c r="B1155"/>
      <c r="C1155"/>
      <c r="D1155"/>
      <c r="E1155"/>
      <c r="F1155"/>
      <c r="G1155"/>
      <c r="H1155"/>
      <c r="I1155"/>
      <c r="J1155"/>
      <c r="K1155"/>
      <c r="L1155"/>
      <c r="M1155"/>
      <c r="N1155"/>
      <c r="O1155"/>
      <c r="P1155"/>
      <c r="Q1155"/>
      <c r="R1155"/>
    </row>
    <row r="1156" spans="2:18" x14ac:dyDescent="0.25">
      <c r="B1156"/>
      <c r="C1156"/>
      <c r="D1156"/>
      <c r="E1156"/>
      <c r="F1156"/>
      <c r="G1156"/>
      <c r="H1156"/>
      <c r="I1156"/>
      <c r="J1156"/>
      <c r="K1156"/>
      <c r="L1156"/>
      <c r="M1156"/>
      <c r="N1156"/>
      <c r="O1156"/>
      <c r="P1156"/>
      <c r="Q1156"/>
      <c r="R1156"/>
    </row>
    <row r="1157" spans="2:18" x14ac:dyDescent="0.25">
      <c r="B1157"/>
      <c r="C1157"/>
      <c r="D1157"/>
      <c r="E1157"/>
      <c r="F1157"/>
      <c r="G1157"/>
      <c r="H1157"/>
      <c r="I1157"/>
      <c r="J1157"/>
      <c r="K1157"/>
      <c r="L1157"/>
      <c r="M1157"/>
      <c r="N1157"/>
      <c r="O1157"/>
      <c r="P1157"/>
      <c r="Q1157"/>
      <c r="R1157"/>
    </row>
    <row r="1158" spans="2:18" x14ac:dyDescent="0.25">
      <c r="B1158"/>
      <c r="C1158"/>
      <c r="D1158"/>
      <c r="E1158"/>
      <c r="F1158"/>
      <c r="G1158"/>
      <c r="H1158"/>
      <c r="I1158"/>
      <c r="J1158"/>
      <c r="K1158"/>
      <c r="L1158"/>
      <c r="M1158"/>
      <c r="N1158"/>
      <c r="O1158"/>
      <c r="P1158"/>
      <c r="Q1158"/>
      <c r="R1158"/>
    </row>
    <row r="1159" spans="2:18" x14ac:dyDescent="0.25">
      <c r="B1159"/>
      <c r="C1159"/>
      <c r="D1159"/>
      <c r="E1159"/>
      <c r="F1159"/>
      <c r="G1159"/>
      <c r="H1159"/>
      <c r="I1159"/>
      <c r="J1159"/>
      <c r="K1159"/>
      <c r="L1159"/>
      <c r="M1159"/>
      <c r="N1159"/>
      <c r="O1159"/>
      <c r="P1159"/>
      <c r="Q1159"/>
      <c r="R1159"/>
    </row>
    <row r="1160" spans="2:18" x14ac:dyDescent="0.25">
      <c r="B1160"/>
      <c r="C1160"/>
      <c r="D1160"/>
      <c r="E1160"/>
      <c r="F1160"/>
      <c r="G1160"/>
      <c r="H1160"/>
      <c r="I1160"/>
      <c r="J1160"/>
      <c r="K1160"/>
      <c r="L1160"/>
      <c r="M1160"/>
      <c r="N1160"/>
      <c r="O1160"/>
      <c r="P1160"/>
      <c r="Q1160"/>
      <c r="R1160"/>
    </row>
    <row r="1161" spans="2:18" x14ac:dyDescent="0.25">
      <c r="B1161"/>
      <c r="C1161"/>
      <c r="D1161"/>
      <c r="E1161"/>
      <c r="F1161"/>
      <c r="G1161"/>
      <c r="H1161"/>
      <c r="I1161"/>
      <c r="J1161"/>
      <c r="K1161"/>
      <c r="L1161"/>
      <c r="M1161"/>
      <c r="N1161"/>
      <c r="O1161"/>
      <c r="P1161"/>
      <c r="Q1161"/>
      <c r="R1161"/>
    </row>
    <row r="1162" spans="2:18" x14ac:dyDescent="0.25">
      <c r="B1162"/>
      <c r="C1162"/>
      <c r="D1162"/>
      <c r="E1162"/>
      <c r="F1162"/>
      <c r="G1162"/>
      <c r="H1162"/>
      <c r="I1162"/>
      <c r="J1162"/>
      <c r="K1162"/>
      <c r="L1162"/>
      <c r="M1162"/>
      <c r="N1162"/>
      <c r="O1162"/>
      <c r="P1162"/>
      <c r="Q1162"/>
      <c r="R1162"/>
    </row>
    <row r="1163" spans="2:18" x14ac:dyDescent="0.25">
      <c r="B1163"/>
      <c r="C1163"/>
      <c r="D1163"/>
      <c r="E1163"/>
      <c r="F1163"/>
      <c r="G1163"/>
      <c r="H1163"/>
      <c r="I1163"/>
      <c r="J1163"/>
      <c r="K1163"/>
      <c r="L1163"/>
      <c r="M1163"/>
      <c r="N1163"/>
      <c r="O1163"/>
      <c r="P1163"/>
      <c r="Q1163"/>
      <c r="R1163"/>
    </row>
    <row r="1164" spans="2:18" x14ac:dyDescent="0.25">
      <c r="B1164"/>
      <c r="C1164"/>
      <c r="D1164"/>
      <c r="E1164"/>
      <c r="F1164"/>
      <c r="G1164"/>
      <c r="H1164"/>
      <c r="I1164"/>
      <c r="J1164"/>
      <c r="K1164"/>
      <c r="L1164"/>
      <c r="M1164"/>
      <c r="N1164"/>
      <c r="O1164"/>
      <c r="P1164"/>
      <c r="Q1164"/>
      <c r="R1164"/>
    </row>
    <row r="1165" spans="2:18" x14ac:dyDescent="0.25">
      <c r="B1165"/>
      <c r="C1165"/>
      <c r="D1165"/>
      <c r="E1165"/>
      <c r="F1165"/>
      <c r="G1165"/>
      <c r="H1165"/>
      <c r="I1165"/>
      <c r="J1165"/>
      <c r="K1165"/>
      <c r="L1165"/>
      <c r="M1165"/>
      <c r="N1165"/>
      <c r="O1165"/>
      <c r="P1165"/>
      <c r="Q1165"/>
      <c r="R1165"/>
    </row>
    <row r="1166" spans="2:18" x14ac:dyDescent="0.25">
      <c r="B1166"/>
      <c r="C1166"/>
      <c r="D1166"/>
      <c r="E1166"/>
      <c r="F1166"/>
      <c r="G1166"/>
      <c r="H1166"/>
      <c r="I1166"/>
      <c r="J1166"/>
      <c r="K1166"/>
      <c r="L1166"/>
      <c r="M1166"/>
      <c r="N1166"/>
      <c r="O1166"/>
      <c r="P1166"/>
      <c r="Q1166"/>
      <c r="R1166"/>
    </row>
    <row r="1167" spans="2:18" x14ac:dyDescent="0.25">
      <c r="B1167"/>
      <c r="C1167"/>
      <c r="D1167"/>
      <c r="E1167"/>
      <c r="F1167"/>
      <c r="G1167"/>
      <c r="H1167"/>
      <c r="I1167"/>
      <c r="J1167"/>
      <c r="K1167"/>
      <c r="L1167"/>
      <c r="M1167"/>
      <c r="N1167"/>
      <c r="O1167"/>
      <c r="P1167"/>
      <c r="Q1167"/>
      <c r="R1167"/>
    </row>
    <row r="1168" spans="2:18" x14ac:dyDescent="0.25">
      <c r="B1168"/>
      <c r="C1168"/>
      <c r="D1168"/>
      <c r="E1168"/>
      <c r="F1168"/>
      <c r="G1168"/>
      <c r="H1168"/>
      <c r="I1168"/>
      <c r="J1168"/>
      <c r="K1168"/>
      <c r="L1168"/>
      <c r="M1168"/>
      <c r="N1168"/>
      <c r="O1168"/>
      <c r="P1168"/>
      <c r="Q1168"/>
      <c r="R1168"/>
    </row>
    <row r="1169" spans="2:18" x14ac:dyDescent="0.25">
      <c r="B1169"/>
      <c r="C1169"/>
      <c r="D1169"/>
      <c r="E1169"/>
      <c r="F1169"/>
      <c r="G1169"/>
      <c r="H1169"/>
      <c r="I1169"/>
      <c r="J1169"/>
      <c r="K1169"/>
      <c r="L1169"/>
      <c r="M1169"/>
      <c r="N1169"/>
      <c r="O1169"/>
      <c r="P1169"/>
      <c r="Q1169"/>
      <c r="R1169"/>
    </row>
    <row r="1170" spans="2:18" x14ac:dyDescent="0.25">
      <c r="B1170"/>
      <c r="C1170"/>
      <c r="D1170"/>
      <c r="E1170"/>
      <c r="F1170"/>
      <c r="G1170"/>
      <c r="H1170"/>
      <c r="I1170"/>
      <c r="J1170"/>
      <c r="K1170"/>
      <c r="L1170"/>
      <c r="M1170"/>
      <c r="N1170"/>
      <c r="O1170"/>
      <c r="P1170"/>
      <c r="Q1170"/>
      <c r="R1170"/>
    </row>
    <row r="1171" spans="2:18" x14ac:dyDescent="0.25">
      <c r="B1171"/>
      <c r="C1171"/>
      <c r="D1171"/>
      <c r="E1171"/>
      <c r="F1171"/>
      <c r="G1171"/>
      <c r="H1171"/>
      <c r="I1171"/>
      <c r="J1171"/>
      <c r="K1171"/>
      <c r="L1171"/>
      <c r="M1171"/>
      <c r="N1171"/>
      <c r="O1171"/>
      <c r="P1171"/>
      <c r="Q1171"/>
      <c r="R1171"/>
    </row>
    <row r="1172" spans="2:18" x14ac:dyDescent="0.25">
      <c r="B1172"/>
      <c r="C1172"/>
      <c r="D1172"/>
      <c r="E1172"/>
      <c r="F1172"/>
      <c r="G1172"/>
      <c r="H1172"/>
      <c r="I1172"/>
      <c r="J1172"/>
      <c r="K1172"/>
      <c r="L1172"/>
      <c r="M1172"/>
      <c r="N1172"/>
      <c r="O1172"/>
      <c r="P1172"/>
      <c r="Q1172"/>
      <c r="R1172"/>
    </row>
    <row r="1173" spans="2:18" x14ac:dyDescent="0.25">
      <c r="B1173"/>
      <c r="C1173"/>
      <c r="D1173"/>
      <c r="E1173"/>
      <c r="F1173"/>
      <c r="G1173"/>
      <c r="H1173"/>
      <c r="I1173"/>
      <c r="J1173"/>
      <c r="K1173"/>
      <c r="L1173"/>
      <c r="M1173"/>
      <c r="N1173"/>
      <c r="O1173"/>
      <c r="P1173"/>
      <c r="Q1173"/>
      <c r="R1173"/>
    </row>
    <row r="1174" spans="2:18" x14ac:dyDescent="0.25">
      <c r="B1174"/>
      <c r="C1174"/>
      <c r="D1174"/>
      <c r="E1174"/>
      <c r="F1174"/>
      <c r="G1174"/>
      <c r="H1174"/>
      <c r="I1174"/>
      <c r="J1174"/>
      <c r="K1174"/>
      <c r="L1174"/>
      <c r="M1174"/>
      <c r="N1174"/>
      <c r="O1174"/>
      <c r="P1174"/>
      <c r="Q1174"/>
      <c r="R1174"/>
    </row>
    <row r="1175" spans="2:18" x14ac:dyDescent="0.25">
      <c r="B1175"/>
      <c r="C1175"/>
      <c r="D1175"/>
      <c r="E1175"/>
      <c r="F1175"/>
      <c r="G1175"/>
      <c r="H1175"/>
      <c r="I1175"/>
      <c r="J1175"/>
      <c r="K1175"/>
      <c r="L1175"/>
      <c r="M1175"/>
      <c r="N1175"/>
      <c r="O1175"/>
      <c r="P1175"/>
      <c r="Q1175"/>
      <c r="R1175"/>
    </row>
    <row r="1176" spans="2:18" x14ac:dyDescent="0.25">
      <c r="B1176"/>
      <c r="C1176"/>
      <c r="D1176"/>
      <c r="E1176"/>
      <c r="F1176"/>
      <c r="G1176"/>
      <c r="H1176"/>
      <c r="I1176"/>
      <c r="J1176"/>
      <c r="K1176"/>
      <c r="L1176"/>
      <c r="M1176"/>
      <c r="N1176"/>
      <c r="O1176"/>
      <c r="P1176"/>
      <c r="Q1176"/>
      <c r="R1176"/>
    </row>
    <row r="1177" spans="2:18" x14ac:dyDescent="0.25">
      <c r="B1177"/>
      <c r="C1177"/>
      <c r="D1177"/>
      <c r="E1177"/>
      <c r="F1177"/>
      <c r="G1177"/>
      <c r="H1177"/>
      <c r="I1177"/>
      <c r="J1177"/>
      <c r="K1177"/>
      <c r="L1177"/>
      <c r="M1177"/>
      <c r="N1177"/>
      <c r="O1177"/>
      <c r="P1177"/>
      <c r="Q1177"/>
      <c r="R1177"/>
    </row>
    <row r="1178" spans="2:18" x14ac:dyDescent="0.25">
      <c r="B1178"/>
      <c r="C1178"/>
      <c r="D1178"/>
      <c r="E1178"/>
      <c r="F1178"/>
      <c r="G1178"/>
      <c r="H1178"/>
      <c r="I1178"/>
      <c r="J1178"/>
      <c r="K1178"/>
      <c r="L1178"/>
      <c r="M1178"/>
      <c r="N1178"/>
      <c r="O1178"/>
      <c r="P1178"/>
      <c r="Q1178"/>
      <c r="R1178"/>
    </row>
    <row r="1179" spans="2:18" x14ac:dyDescent="0.25">
      <c r="B1179"/>
      <c r="C1179"/>
      <c r="D1179"/>
      <c r="E1179"/>
      <c r="F1179"/>
      <c r="G1179"/>
      <c r="H1179"/>
      <c r="I1179"/>
      <c r="J1179"/>
      <c r="K1179"/>
      <c r="L1179"/>
      <c r="M1179"/>
      <c r="N1179"/>
      <c r="O1179"/>
      <c r="P1179"/>
      <c r="Q1179"/>
      <c r="R1179"/>
    </row>
    <row r="1180" spans="2:18" x14ac:dyDescent="0.25">
      <c r="B1180"/>
      <c r="C1180"/>
      <c r="D1180"/>
      <c r="E1180"/>
      <c r="F1180"/>
      <c r="G1180"/>
      <c r="H1180"/>
      <c r="I1180"/>
      <c r="J1180"/>
      <c r="K1180"/>
      <c r="L1180"/>
      <c r="M1180"/>
      <c r="N1180"/>
      <c r="O1180"/>
      <c r="P1180"/>
      <c r="Q1180"/>
      <c r="R1180"/>
    </row>
    <row r="1181" spans="2:18" x14ac:dyDescent="0.25">
      <c r="B1181"/>
      <c r="C1181"/>
      <c r="D1181"/>
      <c r="E1181"/>
      <c r="F1181"/>
      <c r="G1181"/>
      <c r="H1181"/>
      <c r="I1181"/>
      <c r="J1181"/>
      <c r="K1181"/>
      <c r="L1181"/>
      <c r="M1181"/>
      <c r="N1181"/>
      <c r="O1181"/>
      <c r="P1181"/>
      <c r="Q1181"/>
      <c r="R1181"/>
    </row>
    <row r="1182" spans="2:18" x14ac:dyDescent="0.25">
      <c r="B1182"/>
      <c r="C1182"/>
      <c r="D1182"/>
      <c r="E1182"/>
      <c r="F1182"/>
      <c r="G1182"/>
      <c r="H1182"/>
      <c r="I1182"/>
      <c r="J1182"/>
      <c r="K1182"/>
      <c r="L1182"/>
      <c r="M1182"/>
      <c r="N1182"/>
      <c r="O1182"/>
      <c r="P1182"/>
      <c r="Q1182"/>
      <c r="R1182"/>
    </row>
    <row r="1183" spans="2:18" x14ac:dyDescent="0.25">
      <c r="B1183"/>
      <c r="C1183"/>
      <c r="D1183"/>
      <c r="E1183"/>
      <c r="F1183"/>
      <c r="G1183"/>
      <c r="H1183"/>
      <c r="I1183"/>
      <c r="J1183"/>
      <c r="K1183"/>
      <c r="L1183"/>
      <c r="M1183"/>
      <c r="N1183"/>
      <c r="O1183"/>
      <c r="P1183"/>
      <c r="Q1183"/>
      <c r="R1183"/>
    </row>
    <row r="1184" spans="2:18" x14ac:dyDescent="0.25">
      <c r="B1184"/>
      <c r="C1184"/>
      <c r="D1184"/>
      <c r="E1184"/>
      <c r="F1184"/>
      <c r="G1184"/>
      <c r="H1184"/>
      <c r="I1184"/>
      <c r="J1184"/>
      <c r="K1184"/>
      <c r="L1184"/>
      <c r="M1184"/>
      <c r="N1184"/>
      <c r="O1184"/>
      <c r="P1184"/>
      <c r="Q1184"/>
      <c r="R1184"/>
    </row>
    <row r="1185" spans="2:18" x14ac:dyDescent="0.25">
      <c r="B1185"/>
      <c r="C1185"/>
      <c r="D1185"/>
      <c r="E1185"/>
      <c r="F1185"/>
      <c r="G1185"/>
      <c r="H1185"/>
      <c r="I1185"/>
      <c r="J1185"/>
      <c r="K1185"/>
      <c r="L1185"/>
      <c r="M1185"/>
      <c r="N1185"/>
      <c r="O1185"/>
      <c r="P1185"/>
      <c r="Q1185"/>
      <c r="R1185"/>
    </row>
    <row r="1186" spans="2:18" x14ac:dyDescent="0.25">
      <c r="B1186"/>
      <c r="C1186"/>
      <c r="D1186"/>
      <c r="E1186"/>
      <c r="F1186"/>
      <c r="G1186"/>
      <c r="H1186"/>
      <c r="I1186"/>
      <c r="J1186"/>
      <c r="K1186"/>
      <c r="L1186"/>
      <c r="M1186"/>
      <c r="N1186"/>
      <c r="O1186"/>
      <c r="P1186"/>
      <c r="Q1186"/>
      <c r="R1186"/>
    </row>
    <row r="1187" spans="2:18" x14ac:dyDescent="0.25">
      <c r="B1187"/>
      <c r="C1187"/>
      <c r="D1187"/>
      <c r="E1187"/>
      <c r="F1187"/>
      <c r="G1187"/>
      <c r="H1187"/>
      <c r="I1187"/>
      <c r="J1187"/>
      <c r="K1187"/>
      <c r="L1187"/>
      <c r="M1187"/>
      <c r="N1187"/>
      <c r="O1187"/>
      <c r="P1187"/>
      <c r="Q1187"/>
      <c r="R1187"/>
    </row>
    <row r="1188" spans="2:18" x14ac:dyDescent="0.25">
      <c r="B1188"/>
      <c r="C1188"/>
      <c r="D1188"/>
      <c r="E1188"/>
      <c r="F1188"/>
      <c r="G1188"/>
      <c r="H1188"/>
      <c r="I1188"/>
      <c r="J1188"/>
      <c r="K1188"/>
      <c r="L1188"/>
      <c r="M1188"/>
      <c r="N1188"/>
      <c r="O1188"/>
      <c r="P1188"/>
      <c r="Q1188"/>
      <c r="R1188"/>
    </row>
    <row r="1189" spans="2:18" x14ac:dyDescent="0.25">
      <c r="B1189"/>
      <c r="C1189"/>
      <c r="D1189"/>
      <c r="E1189"/>
      <c r="F1189"/>
      <c r="G1189"/>
      <c r="H1189"/>
      <c r="I1189"/>
      <c r="J1189"/>
      <c r="K1189"/>
      <c r="L1189"/>
      <c r="M1189"/>
      <c r="N1189"/>
      <c r="O1189"/>
      <c r="P1189"/>
      <c r="Q1189"/>
      <c r="R1189"/>
    </row>
    <row r="1190" spans="2:18" x14ac:dyDescent="0.25">
      <c r="B1190"/>
      <c r="C1190"/>
      <c r="D1190"/>
      <c r="E1190"/>
      <c r="F1190"/>
      <c r="G1190"/>
      <c r="H1190"/>
      <c r="I1190"/>
      <c r="J1190"/>
      <c r="K1190"/>
      <c r="L1190"/>
      <c r="M1190"/>
      <c r="N1190"/>
      <c r="O1190"/>
      <c r="P1190"/>
      <c r="Q1190"/>
      <c r="R1190"/>
    </row>
    <row r="1191" spans="2:18" x14ac:dyDescent="0.25">
      <c r="B1191"/>
      <c r="C1191"/>
      <c r="D1191"/>
      <c r="E1191"/>
      <c r="F1191"/>
      <c r="G1191"/>
      <c r="H1191"/>
      <c r="I1191"/>
      <c r="J1191"/>
      <c r="K1191"/>
      <c r="L1191"/>
      <c r="M1191"/>
      <c r="N1191"/>
      <c r="O1191"/>
      <c r="P1191"/>
      <c r="Q1191"/>
      <c r="R1191"/>
    </row>
    <row r="1192" spans="2:18" x14ac:dyDescent="0.25">
      <c r="B1192"/>
      <c r="C1192"/>
      <c r="D1192"/>
      <c r="E1192"/>
      <c r="F1192"/>
      <c r="G1192"/>
      <c r="H1192"/>
      <c r="I1192"/>
      <c r="J1192"/>
      <c r="K1192"/>
      <c r="L1192"/>
      <c r="M1192"/>
      <c r="N1192"/>
      <c r="O1192"/>
      <c r="P1192"/>
      <c r="Q1192"/>
      <c r="R1192"/>
    </row>
    <row r="1193" spans="2:18" x14ac:dyDescent="0.25">
      <c r="B1193"/>
      <c r="C1193"/>
      <c r="D1193"/>
      <c r="E1193"/>
      <c r="F1193"/>
      <c r="G1193"/>
      <c r="H1193"/>
      <c r="I1193"/>
      <c r="J1193"/>
      <c r="K1193"/>
      <c r="L1193"/>
      <c r="M1193"/>
      <c r="N1193"/>
      <c r="O1193"/>
      <c r="P1193"/>
      <c r="Q1193"/>
      <c r="R1193"/>
    </row>
    <row r="1194" spans="2:18" x14ac:dyDescent="0.25">
      <c r="B1194"/>
      <c r="C1194"/>
      <c r="D1194"/>
      <c r="E1194"/>
      <c r="F1194"/>
      <c r="G1194"/>
      <c r="H1194"/>
      <c r="I1194"/>
      <c r="J1194"/>
      <c r="K1194"/>
      <c r="L1194"/>
      <c r="M1194"/>
      <c r="N1194"/>
      <c r="O1194"/>
      <c r="P1194"/>
      <c r="Q1194"/>
      <c r="R1194"/>
    </row>
    <row r="1195" spans="2:18" x14ac:dyDescent="0.25">
      <c r="B1195"/>
      <c r="C1195"/>
      <c r="D1195"/>
      <c r="E1195"/>
      <c r="F1195"/>
      <c r="G1195"/>
      <c r="H1195"/>
      <c r="I1195"/>
      <c r="J1195"/>
      <c r="K1195"/>
      <c r="L1195"/>
      <c r="M1195"/>
      <c r="N1195"/>
      <c r="O1195"/>
      <c r="P1195"/>
      <c r="Q1195"/>
      <c r="R1195"/>
    </row>
    <row r="1196" spans="2:18" x14ac:dyDescent="0.25">
      <c r="B1196"/>
      <c r="C1196"/>
      <c r="D1196"/>
      <c r="E1196"/>
      <c r="F1196"/>
      <c r="G1196"/>
      <c r="H1196"/>
      <c r="I1196"/>
      <c r="J1196"/>
      <c r="K1196"/>
      <c r="L1196"/>
      <c r="M1196"/>
      <c r="N1196"/>
      <c r="O1196"/>
      <c r="P1196"/>
      <c r="Q1196"/>
      <c r="R1196"/>
    </row>
    <row r="1197" spans="2:18" x14ac:dyDescent="0.25">
      <c r="B1197"/>
      <c r="C1197"/>
      <c r="D1197"/>
      <c r="E1197"/>
      <c r="F1197"/>
      <c r="G1197"/>
      <c r="H1197"/>
      <c r="I1197"/>
      <c r="J1197"/>
      <c r="K1197"/>
      <c r="L1197"/>
      <c r="M1197"/>
      <c r="N1197"/>
      <c r="O1197"/>
      <c r="P1197"/>
      <c r="Q1197"/>
      <c r="R1197"/>
    </row>
    <row r="1198" spans="2:18" x14ac:dyDescent="0.25">
      <c r="B1198"/>
      <c r="C1198"/>
      <c r="D1198"/>
      <c r="E1198"/>
      <c r="F1198"/>
      <c r="G1198"/>
      <c r="H1198"/>
      <c r="I1198"/>
      <c r="J1198"/>
      <c r="K1198"/>
      <c r="L1198"/>
      <c r="M1198"/>
      <c r="N1198"/>
      <c r="O1198"/>
      <c r="P1198"/>
      <c r="Q1198"/>
      <c r="R1198"/>
    </row>
    <row r="1199" spans="2:18" x14ac:dyDescent="0.25">
      <c r="B1199"/>
      <c r="C1199"/>
      <c r="D1199"/>
      <c r="E1199"/>
      <c r="F1199"/>
      <c r="G1199"/>
      <c r="H1199"/>
      <c r="I1199"/>
      <c r="J1199"/>
      <c r="K1199"/>
      <c r="L1199"/>
      <c r="M1199"/>
      <c r="N1199"/>
      <c r="O1199"/>
      <c r="P1199"/>
      <c r="Q1199"/>
      <c r="R1199"/>
    </row>
    <row r="1200" spans="2:18" x14ac:dyDescent="0.25">
      <c r="B1200"/>
      <c r="C1200"/>
      <c r="D1200"/>
      <c r="E1200"/>
      <c r="F1200"/>
      <c r="G1200"/>
      <c r="H1200"/>
      <c r="I1200"/>
      <c r="J1200"/>
      <c r="K1200"/>
      <c r="L1200"/>
      <c r="M1200"/>
      <c r="N1200"/>
      <c r="O1200"/>
      <c r="P1200"/>
      <c r="Q1200"/>
      <c r="R1200"/>
    </row>
    <row r="1201" spans="2:18" x14ac:dyDescent="0.25">
      <c r="B1201"/>
      <c r="C1201"/>
      <c r="D1201"/>
      <c r="E1201"/>
      <c r="F1201"/>
      <c r="G1201"/>
      <c r="H1201"/>
      <c r="I1201"/>
      <c r="J1201"/>
      <c r="K1201"/>
      <c r="L1201"/>
      <c r="M1201"/>
      <c r="N1201"/>
      <c r="O1201"/>
      <c r="P1201"/>
      <c r="Q1201"/>
      <c r="R1201"/>
    </row>
    <row r="1202" spans="2:18" x14ac:dyDescent="0.25">
      <c r="B1202"/>
      <c r="C1202"/>
      <c r="D1202"/>
      <c r="E1202"/>
      <c r="F1202"/>
      <c r="G1202"/>
      <c r="H1202"/>
      <c r="I1202"/>
      <c r="J1202"/>
      <c r="K1202"/>
      <c r="L1202"/>
      <c r="M1202"/>
      <c r="N1202"/>
      <c r="O1202"/>
      <c r="P1202"/>
      <c r="Q1202"/>
      <c r="R1202"/>
    </row>
    <row r="1203" spans="2:18" x14ac:dyDescent="0.25">
      <c r="B1203"/>
      <c r="C1203"/>
      <c r="D1203"/>
      <c r="E1203"/>
      <c r="F1203"/>
      <c r="G1203"/>
      <c r="H1203"/>
      <c r="I1203"/>
      <c r="J1203"/>
      <c r="K1203"/>
      <c r="L1203"/>
      <c r="M1203"/>
      <c r="N1203"/>
      <c r="O1203"/>
      <c r="P1203"/>
      <c r="Q1203"/>
      <c r="R1203"/>
    </row>
    <row r="1204" spans="2:18" x14ac:dyDescent="0.25">
      <c r="B1204"/>
      <c r="C1204"/>
      <c r="D1204"/>
      <c r="E1204"/>
      <c r="F1204"/>
      <c r="G1204"/>
      <c r="H1204"/>
      <c r="I1204"/>
      <c r="J1204"/>
      <c r="K1204"/>
      <c r="L1204"/>
      <c r="M1204"/>
      <c r="N1204"/>
      <c r="O1204"/>
      <c r="P1204"/>
      <c r="Q1204"/>
      <c r="R1204"/>
    </row>
    <row r="1205" spans="2:18" x14ac:dyDescent="0.25">
      <c r="B1205"/>
      <c r="C1205"/>
      <c r="D1205"/>
      <c r="E1205"/>
      <c r="F1205"/>
      <c r="G1205"/>
      <c r="H1205"/>
      <c r="I1205"/>
      <c r="J1205"/>
      <c r="K1205"/>
      <c r="L1205"/>
      <c r="M1205"/>
      <c r="N1205"/>
      <c r="O1205"/>
      <c r="P1205"/>
      <c r="Q1205"/>
      <c r="R1205"/>
    </row>
    <row r="1206" spans="2:18" x14ac:dyDescent="0.25">
      <c r="B1206"/>
      <c r="C1206"/>
      <c r="D1206"/>
      <c r="E1206"/>
      <c r="F1206"/>
      <c r="G1206"/>
      <c r="H1206"/>
      <c r="I1206"/>
      <c r="J1206"/>
      <c r="K1206"/>
      <c r="L1206"/>
      <c r="M1206"/>
      <c r="N1206"/>
      <c r="O1206"/>
      <c r="P1206"/>
      <c r="Q1206"/>
      <c r="R1206"/>
    </row>
    <row r="1207" spans="2:18" x14ac:dyDescent="0.25">
      <c r="B1207"/>
      <c r="C1207"/>
      <c r="D1207"/>
      <c r="E1207"/>
      <c r="F1207"/>
      <c r="G1207"/>
      <c r="H1207"/>
      <c r="I1207"/>
      <c r="J1207"/>
      <c r="K1207"/>
      <c r="L1207"/>
      <c r="M1207"/>
      <c r="N1207"/>
      <c r="O1207"/>
      <c r="P1207"/>
      <c r="Q1207"/>
      <c r="R1207"/>
    </row>
    <row r="1208" spans="2:18" x14ac:dyDescent="0.25">
      <c r="B1208"/>
      <c r="C1208"/>
      <c r="D1208"/>
      <c r="E1208"/>
      <c r="F1208"/>
      <c r="G1208"/>
      <c r="H1208"/>
      <c r="I1208"/>
      <c r="J1208"/>
      <c r="K1208"/>
      <c r="L1208"/>
      <c r="M1208"/>
      <c r="N1208"/>
      <c r="O1208"/>
      <c r="P1208"/>
      <c r="Q1208"/>
      <c r="R1208"/>
    </row>
    <row r="1209" spans="2:18" x14ac:dyDescent="0.25">
      <c r="B1209"/>
      <c r="C1209"/>
      <c r="D1209"/>
      <c r="E1209"/>
      <c r="F1209"/>
      <c r="G1209"/>
      <c r="H1209"/>
      <c r="I1209"/>
      <c r="J1209"/>
      <c r="K1209"/>
      <c r="L1209"/>
      <c r="M1209"/>
      <c r="N1209"/>
      <c r="O1209"/>
      <c r="P1209"/>
      <c r="Q1209"/>
      <c r="R1209"/>
    </row>
    <row r="1210" spans="2:18" x14ac:dyDescent="0.25">
      <c r="B1210"/>
      <c r="C1210"/>
      <c r="D1210"/>
      <c r="E1210"/>
      <c r="F1210"/>
      <c r="G1210"/>
      <c r="H1210"/>
      <c r="I1210"/>
      <c r="J1210"/>
      <c r="K1210"/>
      <c r="L1210"/>
      <c r="M1210"/>
      <c r="N1210"/>
      <c r="O1210"/>
      <c r="P1210"/>
      <c r="Q1210"/>
      <c r="R1210"/>
    </row>
    <row r="1211" spans="2:18" x14ac:dyDescent="0.25">
      <c r="B1211"/>
      <c r="C1211"/>
      <c r="D1211"/>
      <c r="E1211"/>
      <c r="F1211"/>
      <c r="G1211"/>
      <c r="H1211"/>
      <c r="I1211"/>
      <c r="J1211"/>
      <c r="K1211"/>
      <c r="L1211"/>
      <c r="M1211"/>
      <c r="N1211"/>
      <c r="O1211"/>
      <c r="P1211"/>
      <c r="Q1211"/>
      <c r="R1211"/>
    </row>
    <row r="1212" spans="2:18" x14ac:dyDescent="0.25">
      <c r="B1212"/>
      <c r="C1212"/>
      <c r="D1212"/>
      <c r="E1212"/>
      <c r="F1212"/>
      <c r="G1212"/>
      <c r="H1212"/>
      <c r="I1212"/>
      <c r="J1212"/>
      <c r="K1212"/>
      <c r="L1212"/>
      <c r="M1212"/>
      <c r="N1212"/>
      <c r="O1212"/>
      <c r="P1212"/>
      <c r="Q1212"/>
      <c r="R1212"/>
    </row>
    <row r="1213" spans="2:18" x14ac:dyDescent="0.25">
      <c r="B1213"/>
      <c r="C1213"/>
      <c r="D1213"/>
      <c r="E1213"/>
      <c r="F1213"/>
      <c r="G1213"/>
      <c r="H1213"/>
      <c r="I1213"/>
      <c r="J1213"/>
      <c r="K1213"/>
      <c r="L1213"/>
      <c r="M1213"/>
      <c r="N1213"/>
      <c r="O1213"/>
      <c r="P1213"/>
      <c r="Q1213"/>
      <c r="R1213"/>
    </row>
    <row r="1214" spans="2:18" x14ac:dyDescent="0.25">
      <c r="B1214"/>
      <c r="C1214"/>
      <c r="D1214"/>
      <c r="E1214"/>
      <c r="F1214"/>
      <c r="G1214"/>
      <c r="H1214"/>
      <c r="I1214"/>
      <c r="J1214"/>
      <c r="K1214"/>
      <c r="L1214"/>
      <c r="M1214"/>
      <c r="N1214"/>
      <c r="O1214"/>
      <c r="P1214"/>
      <c r="Q1214"/>
      <c r="R1214"/>
    </row>
    <row r="1215" spans="2:18" x14ac:dyDescent="0.25">
      <c r="B1215"/>
      <c r="C1215"/>
      <c r="D1215"/>
      <c r="E1215"/>
      <c r="F1215"/>
      <c r="G1215"/>
      <c r="H1215"/>
      <c r="I1215"/>
      <c r="J1215"/>
      <c r="K1215"/>
      <c r="L1215"/>
      <c r="M1215"/>
      <c r="N1215"/>
      <c r="O1215"/>
      <c r="P1215"/>
      <c r="Q1215"/>
      <c r="R1215"/>
    </row>
    <row r="1216" spans="2:18" x14ac:dyDescent="0.25">
      <c r="B1216"/>
      <c r="C1216"/>
      <c r="D1216"/>
      <c r="E1216"/>
      <c r="F1216"/>
      <c r="G1216"/>
      <c r="H1216"/>
      <c r="I1216"/>
      <c r="J1216"/>
      <c r="K1216"/>
      <c r="L1216"/>
      <c r="M1216"/>
      <c r="N1216"/>
      <c r="O1216"/>
      <c r="P1216"/>
      <c r="Q1216"/>
      <c r="R1216"/>
    </row>
    <row r="1217" spans="2:18" x14ac:dyDescent="0.25">
      <c r="B1217"/>
      <c r="C1217"/>
      <c r="D1217"/>
      <c r="E1217"/>
      <c r="F1217"/>
      <c r="G1217"/>
      <c r="H1217"/>
      <c r="I1217"/>
      <c r="J1217"/>
      <c r="K1217"/>
      <c r="L1217"/>
      <c r="M1217"/>
      <c r="N1217"/>
      <c r="O1217"/>
      <c r="P1217"/>
      <c r="Q1217"/>
      <c r="R1217"/>
    </row>
    <row r="1218" spans="2:18" x14ac:dyDescent="0.25">
      <c r="B1218"/>
      <c r="C1218"/>
      <c r="D1218"/>
      <c r="E1218"/>
      <c r="F1218"/>
      <c r="G1218"/>
      <c r="H1218"/>
      <c r="I1218"/>
      <c r="J1218"/>
      <c r="K1218"/>
      <c r="L1218"/>
      <c r="M1218"/>
      <c r="N1218"/>
      <c r="O1218"/>
      <c r="P1218"/>
      <c r="Q1218"/>
      <c r="R1218"/>
    </row>
    <row r="1219" spans="2:18" x14ac:dyDescent="0.25">
      <c r="B1219"/>
      <c r="C1219"/>
      <c r="D1219"/>
      <c r="E1219"/>
      <c r="F1219"/>
      <c r="G1219"/>
      <c r="H1219"/>
      <c r="I1219"/>
      <c r="J1219"/>
      <c r="K1219"/>
      <c r="L1219"/>
      <c r="M1219"/>
      <c r="N1219"/>
      <c r="O1219"/>
      <c r="P1219"/>
      <c r="Q1219"/>
      <c r="R1219"/>
    </row>
    <row r="1220" spans="2:18" x14ac:dyDescent="0.25">
      <c r="B1220"/>
      <c r="C1220"/>
      <c r="D1220"/>
      <c r="E1220"/>
      <c r="F1220"/>
      <c r="G1220"/>
      <c r="H1220"/>
      <c r="I1220"/>
      <c r="J1220"/>
      <c r="K1220"/>
      <c r="L1220"/>
      <c r="M1220"/>
      <c r="N1220"/>
      <c r="O1220"/>
      <c r="P1220"/>
      <c r="Q1220"/>
      <c r="R1220"/>
    </row>
    <row r="1221" spans="2:18" x14ac:dyDescent="0.25">
      <c r="B1221"/>
      <c r="C1221"/>
      <c r="D1221"/>
      <c r="E1221"/>
      <c r="F1221"/>
      <c r="G1221"/>
      <c r="H1221"/>
      <c r="I1221"/>
      <c r="J1221"/>
      <c r="K1221"/>
      <c r="L1221"/>
      <c r="M1221"/>
      <c r="N1221"/>
      <c r="O1221"/>
      <c r="P1221"/>
      <c r="Q1221"/>
      <c r="R1221"/>
    </row>
    <row r="1222" spans="2:18" x14ac:dyDescent="0.25">
      <c r="B1222"/>
      <c r="C1222"/>
      <c r="D1222"/>
      <c r="E1222"/>
      <c r="F1222"/>
      <c r="G1222"/>
      <c r="H1222"/>
      <c r="I1222"/>
      <c r="J1222"/>
      <c r="K1222"/>
      <c r="L1222"/>
      <c r="M1222"/>
      <c r="N1222"/>
      <c r="O1222"/>
      <c r="P1222"/>
      <c r="Q1222"/>
      <c r="R1222"/>
    </row>
    <row r="1223" spans="2:18" x14ac:dyDescent="0.25">
      <c r="B1223"/>
      <c r="C1223"/>
      <c r="D1223"/>
      <c r="E1223"/>
      <c r="F1223"/>
      <c r="G1223"/>
      <c r="H1223"/>
      <c r="I1223"/>
      <c r="J1223"/>
      <c r="K1223"/>
      <c r="L1223"/>
      <c r="M1223"/>
      <c r="N1223"/>
      <c r="O1223"/>
      <c r="P1223"/>
      <c r="Q1223"/>
      <c r="R1223"/>
    </row>
    <row r="1224" spans="2:18" x14ac:dyDescent="0.25">
      <c r="B1224"/>
      <c r="C1224"/>
      <c r="D1224"/>
      <c r="E1224"/>
      <c r="F1224"/>
      <c r="G1224"/>
      <c r="H1224"/>
      <c r="I1224"/>
      <c r="J1224"/>
      <c r="K1224"/>
      <c r="L1224"/>
      <c r="M1224"/>
      <c r="N1224"/>
      <c r="O1224"/>
      <c r="P1224"/>
      <c r="Q1224"/>
      <c r="R1224"/>
    </row>
    <row r="1225" spans="2:18" x14ac:dyDescent="0.25">
      <c r="B1225"/>
      <c r="C1225"/>
      <c r="D1225"/>
      <c r="E1225"/>
      <c r="F1225"/>
      <c r="G1225"/>
      <c r="H1225"/>
      <c r="I1225"/>
      <c r="J1225"/>
      <c r="K1225"/>
      <c r="L1225"/>
      <c r="M1225"/>
      <c r="N1225"/>
      <c r="O1225"/>
      <c r="P1225"/>
      <c r="Q1225"/>
      <c r="R1225"/>
    </row>
    <row r="1226" spans="2:18" x14ac:dyDescent="0.25">
      <c r="B1226"/>
      <c r="C1226"/>
      <c r="D1226"/>
      <c r="E1226"/>
      <c r="F1226"/>
      <c r="G1226"/>
      <c r="H1226"/>
      <c r="I1226"/>
      <c r="J1226"/>
      <c r="K1226"/>
      <c r="L1226"/>
      <c r="M1226"/>
      <c r="N1226"/>
      <c r="O1226"/>
      <c r="P1226"/>
      <c r="Q1226"/>
      <c r="R1226"/>
    </row>
    <row r="1227" spans="2:18" x14ac:dyDescent="0.25">
      <c r="B1227"/>
      <c r="C1227"/>
      <c r="D1227"/>
      <c r="E1227"/>
      <c r="F1227"/>
      <c r="G1227"/>
      <c r="H1227"/>
      <c r="I1227"/>
      <c r="J1227"/>
      <c r="K1227"/>
      <c r="L1227"/>
      <c r="M1227"/>
      <c r="N1227"/>
      <c r="O1227"/>
      <c r="P1227"/>
      <c r="Q1227"/>
      <c r="R1227"/>
    </row>
    <row r="1228" spans="2:18" x14ac:dyDescent="0.25">
      <c r="B1228"/>
      <c r="C1228"/>
      <c r="D1228"/>
      <c r="E1228"/>
      <c r="F1228"/>
      <c r="G1228"/>
      <c r="H1228"/>
      <c r="I1228"/>
      <c r="J1228"/>
      <c r="K1228"/>
      <c r="L1228"/>
      <c r="M1228"/>
      <c r="N1228"/>
      <c r="O1228"/>
      <c r="P1228"/>
      <c r="Q1228"/>
      <c r="R1228"/>
    </row>
    <row r="1229" spans="2:18" x14ac:dyDescent="0.25">
      <c r="B1229"/>
      <c r="C1229"/>
      <c r="D1229"/>
      <c r="E1229"/>
      <c r="F1229"/>
      <c r="G1229"/>
      <c r="H1229"/>
      <c r="I1229"/>
      <c r="J1229"/>
      <c r="K1229"/>
      <c r="L1229"/>
      <c r="M1229"/>
      <c r="N1229"/>
      <c r="O1229"/>
      <c r="P1229"/>
      <c r="Q1229"/>
      <c r="R1229"/>
    </row>
    <row r="1230" spans="2:18" x14ac:dyDescent="0.25">
      <c r="B1230"/>
      <c r="C1230"/>
      <c r="D1230"/>
      <c r="E1230"/>
      <c r="F1230"/>
      <c r="G1230"/>
      <c r="H1230"/>
      <c r="I1230"/>
      <c r="J1230"/>
      <c r="K1230"/>
      <c r="L1230"/>
      <c r="M1230"/>
      <c r="N1230"/>
      <c r="O1230"/>
      <c r="P1230"/>
      <c r="Q1230"/>
      <c r="R1230"/>
    </row>
    <row r="1231" spans="2:18" x14ac:dyDescent="0.25">
      <c r="B1231"/>
      <c r="C1231"/>
      <c r="D1231"/>
      <c r="E1231"/>
      <c r="F1231"/>
      <c r="G1231"/>
      <c r="H1231"/>
      <c r="I1231"/>
      <c r="J1231"/>
      <c r="K1231"/>
      <c r="L1231"/>
      <c r="M1231"/>
      <c r="N1231"/>
      <c r="O1231"/>
      <c r="P1231"/>
      <c r="Q1231"/>
      <c r="R1231"/>
    </row>
    <row r="1232" spans="2:18" x14ac:dyDescent="0.25">
      <c r="B1232"/>
      <c r="C1232"/>
      <c r="D1232"/>
      <c r="E1232"/>
      <c r="F1232"/>
      <c r="G1232"/>
      <c r="H1232"/>
      <c r="I1232"/>
      <c r="J1232"/>
      <c r="K1232"/>
      <c r="L1232"/>
      <c r="M1232"/>
      <c r="N1232"/>
      <c r="O1232"/>
      <c r="P1232"/>
      <c r="Q1232"/>
      <c r="R1232"/>
    </row>
    <row r="1233" spans="2:18" x14ac:dyDescent="0.25">
      <c r="B1233"/>
      <c r="C1233"/>
      <c r="D1233"/>
      <c r="E1233"/>
      <c r="F1233"/>
      <c r="G1233"/>
      <c r="H1233"/>
      <c r="I1233"/>
      <c r="J1233"/>
      <c r="K1233"/>
      <c r="L1233"/>
      <c r="M1233"/>
      <c r="N1233"/>
      <c r="O1233"/>
      <c r="P1233"/>
      <c r="Q1233"/>
      <c r="R1233"/>
    </row>
    <row r="1234" spans="2:18" x14ac:dyDescent="0.25">
      <c r="B1234"/>
      <c r="C1234"/>
      <c r="D1234"/>
      <c r="E1234"/>
      <c r="F1234"/>
      <c r="G1234"/>
      <c r="H1234"/>
      <c r="I1234"/>
      <c r="J1234"/>
      <c r="K1234"/>
      <c r="L1234"/>
      <c r="M1234"/>
      <c r="N1234"/>
      <c r="O1234"/>
      <c r="P1234"/>
      <c r="Q1234"/>
      <c r="R1234"/>
    </row>
    <row r="1235" spans="2:18" x14ac:dyDescent="0.25">
      <c r="B1235"/>
      <c r="C1235"/>
      <c r="D1235"/>
      <c r="E1235"/>
      <c r="F1235"/>
      <c r="G1235"/>
      <c r="H1235"/>
      <c r="I1235"/>
      <c r="J1235"/>
      <c r="K1235"/>
      <c r="L1235"/>
      <c r="M1235"/>
      <c r="N1235"/>
      <c r="O1235"/>
      <c r="P1235"/>
      <c r="Q1235"/>
      <c r="R1235"/>
    </row>
    <row r="1236" spans="2:18" x14ac:dyDescent="0.25">
      <c r="B1236"/>
      <c r="C1236"/>
      <c r="D1236"/>
      <c r="E1236"/>
      <c r="F1236"/>
      <c r="G1236"/>
      <c r="H1236"/>
      <c r="I1236"/>
      <c r="J1236"/>
      <c r="K1236"/>
      <c r="L1236"/>
      <c r="M1236"/>
      <c r="N1236"/>
      <c r="O1236"/>
      <c r="P1236"/>
      <c r="Q1236"/>
      <c r="R1236"/>
    </row>
    <row r="1237" spans="2:18" x14ac:dyDescent="0.25">
      <c r="B1237"/>
      <c r="C1237"/>
      <c r="D1237"/>
      <c r="E1237"/>
      <c r="F1237"/>
      <c r="G1237"/>
      <c r="H1237"/>
      <c r="I1237"/>
      <c r="J1237"/>
      <c r="K1237"/>
      <c r="L1237"/>
      <c r="M1237"/>
      <c r="N1237"/>
      <c r="O1237"/>
      <c r="P1237"/>
      <c r="Q1237"/>
      <c r="R1237"/>
    </row>
    <row r="1238" spans="2:18" x14ac:dyDescent="0.25">
      <c r="B1238"/>
      <c r="C1238"/>
      <c r="D1238"/>
      <c r="E1238"/>
      <c r="F1238"/>
      <c r="G1238"/>
      <c r="H1238"/>
      <c r="I1238"/>
      <c r="J1238"/>
      <c r="K1238"/>
      <c r="L1238"/>
      <c r="M1238"/>
      <c r="N1238"/>
      <c r="O1238"/>
      <c r="P1238"/>
      <c r="Q1238"/>
      <c r="R1238"/>
    </row>
    <row r="1239" spans="2:18" x14ac:dyDescent="0.25">
      <c r="B1239"/>
      <c r="C1239"/>
      <c r="D1239"/>
      <c r="E1239"/>
      <c r="F1239"/>
      <c r="G1239"/>
      <c r="H1239"/>
      <c r="I1239"/>
      <c r="J1239"/>
      <c r="K1239"/>
      <c r="L1239"/>
      <c r="M1239"/>
      <c r="N1239"/>
      <c r="O1239"/>
      <c r="P1239"/>
      <c r="Q1239"/>
      <c r="R1239"/>
    </row>
    <row r="1240" spans="2:18" x14ac:dyDescent="0.25">
      <c r="B1240"/>
      <c r="C1240"/>
      <c r="D1240"/>
      <c r="E1240"/>
      <c r="F1240"/>
      <c r="G1240"/>
      <c r="H1240"/>
      <c r="I1240"/>
      <c r="J1240"/>
      <c r="K1240"/>
      <c r="L1240"/>
      <c r="M1240"/>
      <c r="N1240"/>
      <c r="O1240"/>
      <c r="P1240"/>
      <c r="Q1240"/>
      <c r="R1240"/>
    </row>
    <row r="1241" spans="2:18" x14ac:dyDescent="0.25">
      <c r="B1241"/>
      <c r="C1241"/>
      <c r="D1241"/>
      <c r="E1241"/>
      <c r="F1241"/>
      <c r="G1241"/>
      <c r="H1241"/>
      <c r="I1241"/>
      <c r="J1241"/>
      <c r="K1241"/>
      <c r="L1241"/>
      <c r="M1241"/>
      <c r="N1241"/>
      <c r="O1241"/>
      <c r="P1241"/>
      <c r="Q1241"/>
      <c r="R1241"/>
    </row>
    <row r="1242" spans="2:18" x14ac:dyDescent="0.25">
      <c r="B1242"/>
      <c r="C1242"/>
      <c r="D1242"/>
      <c r="E1242"/>
      <c r="F1242"/>
      <c r="G1242"/>
      <c r="H1242"/>
      <c r="I1242"/>
      <c r="J1242"/>
      <c r="K1242"/>
      <c r="L1242"/>
      <c r="M1242"/>
      <c r="N1242"/>
      <c r="O1242"/>
      <c r="P1242"/>
      <c r="Q1242"/>
      <c r="R1242"/>
    </row>
    <row r="1243" spans="2:18" x14ac:dyDescent="0.25">
      <c r="B1243"/>
      <c r="C1243"/>
      <c r="D1243"/>
      <c r="E1243"/>
      <c r="F1243"/>
      <c r="G1243"/>
      <c r="H1243"/>
      <c r="I1243"/>
      <c r="J1243"/>
      <c r="K1243"/>
      <c r="L1243"/>
      <c r="M1243"/>
      <c r="N1243"/>
      <c r="O1243"/>
      <c r="P1243"/>
      <c r="Q1243"/>
      <c r="R1243"/>
    </row>
    <row r="1244" spans="2:18" x14ac:dyDescent="0.25">
      <c r="B1244"/>
      <c r="C1244"/>
      <c r="D1244"/>
      <c r="E1244"/>
      <c r="F1244"/>
      <c r="G1244"/>
      <c r="H1244"/>
      <c r="I1244"/>
      <c r="J1244"/>
      <c r="K1244"/>
      <c r="L1244"/>
      <c r="M1244"/>
      <c r="N1244"/>
      <c r="O1244"/>
      <c r="P1244"/>
      <c r="Q1244"/>
      <c r="R1244"/>
    </row>
    <row r="1245" spans="2:18" x14ac:dyDescent="0.25">
      <c r="B1245"/>
      <c r="C1245"/>
      <c r="D1245"/>
      <c r="E1245"/>
      <c r="F1245"/>
      <c r="G1245"/>
      <c r="H1245"/>
      <c r="I1245"/>
      <c r="J1245"/>
      <c r="K1245"/>
      <c r="L1245"/>
      <c r="M1245"/>
      <c r="N1245"/>
      <c r="O1245"/>
      <c r="P1245"/>
      <c r="Q1245"/>
      <c r="R1245"/>
    </row>
    <row r="1246" spans="2:18" x14ac:dyDescent="0.25">
      <c r="B1246"/>
      <c r="C1246"/>
      <c r="D1246"/>
      <c r="E1246"/>
      <c r="F1246"/>
      <c r="G1246"/>
      <c r="H1246"/>
      <c r="I1246"/>
      <c r="J1246"/>
      <c r="K1246"/>
      <c r="L1246"/>
      <c r="M1246"/>
      <c r="N1246"/>
      <c r="O1246"/>
      <c r="P1246"/>
      <c r="Q1246"/>
      <c r="R1246"/>
    </row>
    <row r="1247" spans="2:18" x14ac:dyDescent="0.25">
      <c r="B1247"/>
      <c r="C1247"/>
      <c r="D1247"/>
      <c r="E1247"/>
      <c r="F1247"/>
      <c r="G1247"/>
      <c r="H1247"/>
      <c r="I1247"/>
      <c r="J1247"/>
      <c r="K1247"/>
      <c r="L1247"/>
      <c r="M1247"/>
      <c r="N1247"/>
      <c r="O1247"/>
      <c r="P1247"/>
      <c r="Q1247"/>
      <c r="R1247"/>
    </row>
    <row r="1248" spans="2:18" x14ac:dyDescent="0.25">
      <c r="B1248"/>
      <c r="C1248"/>
      <c r="D1248"/>
      <c r="E1248"/>
      <c r="F1248"/>
      <c r="G1248"/>
      <c r="H1248"/>
      <c r="I1248"/>
      <c r="J1248"/>
      <c r="K1248"/>
      <c r="L1248"/>
      <c r="M1248"/>
      <c r="N1248"/>
      <c r="O1248"/>
      <c r="P1248"/>
      <c r="Q1248"/>
      <c r="R1248"/>
    </row>
    <row r="1249" spans="2:18" x14ac:dyDescent="0.25">
      <c r="B1249"/>
      <c r="C1249"/>
      <c r="D1249"/>
      <c r="E1249"/>
      <c r="F1249"/>
      <c r="G1249"/>
      <c r="H1249"/>
      <c r="I1249"/>
      <c r="J1249"/>
      <c r="K1249"/>
      <c r="L1249"/>
      <c r="M1249"/>
      <c r="N1249"/>
      <c r="O1249"/>
      <c r="P1249"/>
      <c r="Q1249"/>
      <c r="R1249"/>
    </row>
    <row r="1250" spans="2:18" x14ac:dyDescent="0.25">
      <c r="B1250"/>
      <c r="C1250"/>
      <c r="D1250"/>
      <c r="E1250"/>
      <c r="F1250"/>
      <c r="G1250"/>
      <c r="H1250"/>
      <c r="I1250"/>
      <c r="J1250"/>
      <c r="K1250"/>
      <c r="L1250"/>
      <c r="M1250"/>
      <c r="N1250"/>
      <c r="O1250"/>
      <c r="P1250"/>
      <c r="Q1250"/>
      <c r="R1250"/>
    </row>
    <row r="1251" spans="2:18" x14ac:dyDescent="0.25">
      <c r="B1251"/>
      <c r="C1251"/>
      <c r="D1251"/>
      <c r="E1251"/>
      <c r="F1251"/>
      <c r="G1251"/>
      <c r="H1251"/>
      <c r="I1251"/>
      <c r="J1251"/>
      <c r="K1251"/>
      <c r="L1251"/>
      <c r="M1251"/>
      <c r="N1251"/>
      <c r="O1251"/>
      <c r="P1251"/>
      <c r="Q1251"/>
      <c r="R1251"/>
    </row>
    <row r="1252" spans="2:18" x14ac:dyDescent="0.25">
      <c r="B1252"/>
      <c r="C1252"/>
      <c r="D1252"/>
      <c r="E1252"/>
      <c r="F1252"/>
      <c r="G1252"/>
      <c r="H1252"/>
      <c r="I1252"/>
      <c r="J1252"/>
      <c r="K1252"/>
      <c r="L1252"/>
      <c r="M1252"/>
      <c r="N1252"/>
      <c r="O1252"/>
      <c r="P1252"/>
      <c r="Q1252"/>
      <c r="R1252"/>
    </row>
    <row r="1253" spans="2:18" x14ac:dyDescent="0.25">
      <c r="B1253"/>
      <c r="C1253"/>
      <c r="D1253"/>
      <c r="E1253"/>
      <c r="F1253"/>
      <c r="G1253"/>
      <c r="H1253"/>
      <c r="I1253"/>
      <c r="J1253"/>
      <c r="K1253"/>
      <c r="L1253"/>
      <c r="M1253"/>
      <c r="N1253"/>
      <c r="O1253"/>
      <c r="P1253"/>
      <c r="Q1253"/>
      <c r="R1253"/>
    </row>
    <row r="1254" spans="2:18" x14ac:dyDescent="0.25">
      <c r="B1254"/>
      <c r="C1254"/>
      <c r="D1254"/>
      <c r="E1254"/>
      <c r="F1254"/>
      <c r="G1254"/>
      <c r="H1254"/>
      <c r="I1254"/>
      <c r="J1254"/>
      <c r="K1254"/>
      <c r="L1254"/>
      <c r="M1254"/>
      <c r="N1254"/>
      <c r="O1254"/>
      <c r="P1254"/>
      <c r="Q1254"/>
      <c r="R1254"/>
    </row>
    <row r="1255" spans="2:18" x14ac:dyDescent="0.25">
      <c r="B1255"/>
      <c r="C1255"/>
      <c r="D1255"/>
      <c r="E1255"/>
      <c r="F1255"/>
      <c r="G1255"/>
      <c r="H1255"/>
      <c r="I1255"/>
      <c r="J1255"/>
      <c r="K1255"/>
      <c r="L1255"/>
      <c r="M1255"/>
      <c r="N1255"/>
      <c r="O1255"/>
      <c r="P1255"/>
      <c r="Q1255"/>
      <c r="R1255"/>
    </row>
    <row r="1256" spans="2:18" x14ac:dyDescent="0.25">
      <c r="B1256"/>
      <c r="C1256"/>
      <c r="D1256"/>
      <c r="E1256"/>
      <c r="F1256"/>
      <c r="G1256"/>
      <c r="H1256"/>
      <c r="I1256"/>
      <c r="J1256"/>
      <c r="K1256"/>
      <c r="L1256"/>
      <c r="M1256"/>
      <c r="N1256"/>
      <c r="O1256"/>
      <c r="P1256"/>
      <c r="Q1256"/>
      <c r="R1256"/>
    </row>
    <row r="1257" spans="2:18" x14ac:dyDescent="0.25">
      <c r="B1257"/>
      <c r="C1257"/>
      <c r="D1257"/>
      <c r="E1257"/>
      <c r="F1257"/>
      <c r="G1257"/>
      <c r="H1257"/>
      <c r="I1257"/>
      <c r="J1257"/>
      <c r="K1257"/>
      <c r="L1257"/>
      <c r="M1257"/>
      <c r="N1257"/>
      <c r="O1257"/>
      <c r="P1257"/>
      <c r="Q1257"/>
      <c r="R1257"/>
    </row>
    <row r="1258" spans="2:18" x14ac:dyDescent="0.25">
      <c r="B1258"/>
      <c r="C1258"/>
      <c r="D1258"/>
      <c r="E1258"/>
      <c r="F1258"/>
      <c r="G1258"/>
      <c r="H1258"/>
      <c r="I1258"/>
      <c r="J1258"/>
      <c r="K1258"/>
      <c r="L1258"/>
      <c r="M1258"/>
      <c r="N1258"/>
      <c r="O1258"/>
      <c r="P1258"/>
      <c r="Q1258"/>
      <c r="R1258"/>
    </row>
    <row r="1259" spans="2:18" x14ac:dyDescent="0.25">
      <c r="B1259"/>
      <c r="C1259"/>
      <c r="D1259"/>
      <c r="E1259"/>
      <c r="F1259"/>
      <c r="G1259"/>
      <c r="H1259"/>
      <c r="I1259"/>
      <c r="J1259"/>
      <c r="K1259"/>
      <c r="L1259"/>
      <c r="M1259"/>
      <c r="N1259"/>
      <c r="O1259"/>
      <c r="P1259"/>
      <c r="Q1259"/>
      <c r="R1259"/>
    </row>
    <row r="1260" spans="2:18" x14ac:dyDescent="0.25">
      <c r="B1260"/>
      <c r="C1260"/>
      <c r="D1260"/>
      <c r="E1260"/>
      <c r="F1260"/>
      <c r="G1260"/>
      <c r="H1260"/>
      <c r="I1260"/>
      <c r="J1260"/>
      <c r="K1260"/>
      <c r="L1260"/>
      <c r="M1260"/>
      <c r="N1260"/>
      <c r="O1260"/>
      <c r="P1260"/>
      <c r="Q1260"/>
      <c r="R1260"/>
    </row>
    <row r="1261" spans="2:18" x14ac:dyDescent="0.25">
      <c r="B1261"/>
      <c r="C1261"/>
      <c r="D1261"/>
      <c r="E1261"/>
      <c r="F1261"/>
      <c r="G1261"/>
      <c r="H1261"/>
      <c r="I1261"/>
      <c r="J1261"/>
      <c r="K1261"/>
      <c r="L1261"/>
      <c r="M1261"/>
      <c r="N1261"/>
      <c r="O1261"/>
      <c r="P1261"/>
      <c r="Q1261"/>
      <c r="R1261"/>
    </row>
    <row r="1262" spans="2:18" x14ac:dyDescent="0.25">
      <c r="B1262"/>
      <c r="C1262"/>
      <c r="D1262"/>
      <c r="E1262"/>
      <c r="F1262"/>
      <c r="G1262"/>
      <c r="H1262"/>
      <c r="I1262"/>
      <c r="J1262"/>
      <c r="K1262"/>
      <c r="L1262"/>
      <c r="M1262"/>
      <c r="N1262"/>
      <c r="O1262"/>
      <c r="P1262"/>
      <c r="Q1262"/>
      <c r="R1262"/>
    </row>
    <row r="1263" spans="2:18" x14ac:dyDescent="0.25">
      <c r="B1263"/>
      <c r="C1263"/>
      <c r="D1263"/>
      <c r="E1263"/>
      <c r="F1263"/>
      <c r="G1263"/>
      <c r="H1263"/>
      <c r="I1263"/>
      <c r="J1263"/>
      <c r="K1263"/>
      <c r="L1263"/>
      <c r="M1263"/>
      <c r="N1263"/>
      <c r="O1263"/>
      <c r="P1263"/>
      <c r="Q1263"/>
      <c r="R1263"/>
    </row>
    <row r="1264" spans="2:18" x14ac:dyDescent="0.25">
      <c r="B1264"/>
      <c r="C1264"/>
      <c r="D1264"/>
      <c r="E1264"/>
      <c r="F1264"/>
      <c r="G1264"/>
      <c r="H1264"/>
      <c r="I1264"/>
      <c r="J1264"/>
      <c r="K1264"/>
      <c r="L1264"/>
      <c r="M1264"/>
      <c r="N1264"/>
      <c r="O1264"/>
      <c r="P1264"/>
      <c r="Q1264"/>
      <c r="R1264"/>
    </row>
    <row r="1265" spans="2:18" x14ac:dyDescent="0.25">
      <c r="B1265"/>
      <c r="C1265"/>
      <c r="D1265"/>
      <c r="E1265"/>
      <c r="F1265"/>
      <c r="G1265"/>
      <c r="H1265"/>
      <c r="I1265"/>
      <c r="J1265"/>
      <c r="K1265"/>
      <c r="L1265"/>
      <c r="M1265"/>
      <c r="N1265"/>
      <c r="O1265"/>
      <c r="P1265"/>
      <c r="Q1265"/>
      <c r="R1265"/>
    </row>
    <row r="1266" spans="2:18" x14ac:dyDescent="0.25">
      <c r="B1266"/>
      <c r="C1266"/>
      <c r="D1266"/>
      <c r="E1266"/>
      <c r="F1266"/>
      <c r="G1266"/>
      <c r="H1266"/>
      <c r="I1266"/>
      <c r="J1266"/>
      <c r="K1266"/>
      <c r="L1266"/>
      <c r="M1266"/>
      <c r="N1266"/>
      <c r="O1266"/>
      <c r="P1266"/>
      <c r="Q1266"/>
      <c r="R1266"/>
    </row>
    <row r="1267" spans="2:18" x14ac:dyDescent="0.25">
      <c r="B1267"/>
      <c r="C1267"/>
      <c r="D1267"/>
      <c r="E1267"/>
      <c r="F1267"/>
      <c r="G1267"/>
      <c r="H1267"/>
      <c r="I1267"/>
      <c r="J1267"/>
      <c r="K1267"/>
      <c r="L1267"/>
      <c r="M1267"/>
      <c r="N1267"/>
      <c r="O1267"/>
      <c r="P1267"/>
      <c r="Q1267"/>
      <c r="R1267"/>
    </row>
    <row r="1268" spans="2:18" x14ac:dyDescent="0.25">
      <c r="B1268"/>
      <c r="C1268"/>
      <c r="D1268"/>
      <c r="E1268"/>
      <c r="F1268"/>
      <c r="G1268"/>
      <c r="H1268"/>
      <c r="I1268"/>
      <c r="J1268"/>
      <c r="K1268"/>
      <c r="L1268"/>
      <c r="M1268"/>
      <c r="N1268"/>
      <c r="O1268"/>
      <c r="P1268"/>
      <c r="Q1268"/>
      <c r="R1268"/>
    </row>
    <row r="1269" spans="2:18" x14ac:dyDescent="0.25">
      <c r="B1269"/>
      <c r="C1269"/>
      <c r="D1269"/>
      <c r="E1269"/>
      <c r="F1269"/>
      <c r="G1269"/>
      <c r="H1269"/>
      <c r="I1269"/>
      <c r="J1269"/>
      <c r="K1269"/>
      <c r="L1269"/>
      <c r="M1269"/>
      <c r="N1269"/>
      <c r="O1269"/>
      <c r="P1269"/>
      <c r="Q1269"/>
      <c r="R1269"/>
    </row>
    <row r="1270" spans="2:18" x14ac:dyDescent="0.25">
      <c r="B1270"/>
      <c r="C1270"/>
      <c r="D1270"/>
      <c r="E1270"/>
      <c r="F1270"/>
      <c r="G1270"/>
      <c r="H1270"/>
      <c r="I1270"/>
      <c r="J1270"/>
      <c r="K1270"/>
      <c r="L1270"/>
      <c r="M1270"/>
      <c r="N1270"/>
      <c r="O1270"/>
      <c r="P1270"/>
      <c r="Q1270"/>
      <c r="R1270"/>
    </row>
    <row r="1271" spans="2:18" x14ac:dyDescent="0.25">
      <c r="B1271"/>
      <c r="C1271"/>
      <c r="D1271"/>
      <c r="E1271"/>
      <c r="F1271"/>
      <c r="G1271"/>
      <c r="H1271"/>
      <c r="I1271"/>
      <c r="J1271"/>
      <c r="K1271"/>
      <c r="L1271"/>
      <c r="M1271"/>
      <c r="N1271"/>
      <c r="O1271"/>
      <c r="P1271"/>
      <c r="Q1271"/>
      <c r="R1271"/>
    </row>
    <row r="1272" spans="2:18" x14ac:dyDescent="0.25">
      <c r="B1272"/>
      <c r="C1272"/>
      <c r="D1272"/>
      <c r="E1272"/>
      <c r="F1272"/>
      <c r="G1272"/>
      <c r="H1272"/>
      <c r="I1272"/>
      <c r="J1272"/>
      <c r="K1272"/>
      <c r="L1272"/>
      <c r="M1272"/>
      <c r="N1272"/>
      <c r="O1272"/>
      <c r="P1272"/>
      <c r="Q1272"/>
      <c r="R1272"/>
    </row>
    <row r="1273" spans="2:18" x14ac:dyDescent="0.25">
      <c r="B1273"/>
      <c r="C1273"/>
      <c r="D1273"/>
      <c r="E1273"/>
      <c r="F1273"/>
      <c r="G1273"/>
      <c r="H1273"/>
      <c r="I1273"/>
      <c r="J1273"/>
      <c r="K1273"/>
      <c r="L1273"/>
      <c r="M1273"/>
      <c r="N1273"/>
      <c r="O1273"/>
      <c r="P1273"/>
      <c r="Q1273"/>
      <c r="R1273"/>
    </row>
    <row r="1274" spans="2:18" x14ac:dyDescent="0.25">
      <c r="B1274"/>
      <c r="C1274"/>
      <c r="D1274"/>
      <c r="E1274"/>
      <c r="F1274"/>
      <c r="G1274"/>
      <c r="H1274"/>
      <c r="I1274"/>
      <c r="J1274"/>
      <c r="K1274"/>
      <c r="L1274"/>
      <c r="M1274"/>
      <c r="N1274"/>
      <c r="O1274"/>
      <c r="P1274"/>
      <c r="Q1274"/>
      <c r="R1274"/>
    </row>
    <row r="1275" spans="2:18" x14ac:dyDescent="0.25">
      <c r="B1275"/>
      <c r="C1275"/>
      <c r="D1275"/>
      <c r="E1275"/>
      <c r="F1275"/>
      <c r="G1275"/>
      <c r="H1275"/>
      <c r="I1275"/>
      <c r="J1275"/>
      <c r="K1275"/>
      <c r="L1275"/>
      <c r="M1275"/>
      <c r="N1275"/>
      <c r="O1275"/>
      <c r="P1275"/>
      <c r="Q1275"/>
      <c r="R1275"/>
    </row>
    <row r="1276" spans="2:18" x14ac:dyDescent="0.25">
      <c r="B1276"/>
      <c r="C1276"/>
      <c r="D1276"/>
      <c r="E1276"/>
      <c r="F1276"/>
      <c r="G1276"/>
      <c r="H1276"/>
      <c r="I1276"/>
      <c r="J1276"/>
      <c r="K1276"/>
      <c r="L1276"/>
      <c r="M1276"/>
      <c r="N1276"/>
      <c r="O1276"/>
      <c r="P1276"/>
      <c r="Q1276"/>
      <c r="R1276"/>
    </row>
    <row r="1277" spans="2:18" x14ac:dyDescent="0.25">
      <c r="B1277"/>
      <c r="C1277"/>
      <c r="D1277"/>
      <c r="E1277"/>
      <c r="F1277"/>
      <c r="G1277"/>
      <c r="H1277"/>
      <c r="I1277"/>
      <c r="J1277"/>
      <c r="K1277"/>
      <c r="L1277"/>
      <c r="M1277"/>
      <c r="N1277"/>
      <c r="O1277"/>
      <c r="P1277"/>
      <c r="Q1277"/>
      <c r="R1277"/>
    </row>
    <row r="1278" spans="2:18" x14ac:dyDescent="0.25">
      <c r="B1278"/>
      <c r="C1278"/>
      <c r="D1278"/>
      <c r="E1278"/>
      <c r="F1278"/>
      <c r="G1278"/>
      <c r="H1278"/>
      <c r="I1278"/>
      <c r="J1278"/>
      <c r="K1278"/>
      <c r="L1278"/>
      <c r="M1278"/>
      <c r="N1278"/>
      <c r="O1278"/>
      <c r="P1278"/>
      <c r="Q1278"/>
      <c r="R1278"/>
    </row>
    <row r="1279" spans="2:18" x14ac:dyDescent="0.25">
      <c r="B1279"/>
      <c r="C1279"/>
      <c r="D1279"/>
      <c r="E1279"/>
      <c r="F1279"/>
      <c r="G1279"/>
      <c r="H1279"/>
      <c r="I1279"/>
      <c r="J1279"/>
      <c r="K1279"/>
      <c r="L1279"/>
      <c r="M1279"/>
      <c r="N1279"/>
      <c r="O1279"/>
      <c r="P1279"/>
      <c r="Q1279"/>
      <c r="R1279"/>
    </row>
    <row r="1280" spans="2:18" x14ac:dyDescent="0.25">
      <c r="B1280"/>
      <c r="C1280"/>
      <c r="D1280"/>
      <c r="E1280"/>
      <c r="F1280"/>
      <c r="G1280"/>
      <c r="H1280"/>
      <c r="I1280"/>
      <c r="J1280"/>
      <c r="K1280"/>
      <c r="L1280"/>
      <c r="M1280"/>
      <c r="N1280"/>
      <c r="O1280"/>
      <c r="P1280"/>
      <c r="Q1280"/>
      <c r="R1280"/>
    </row>
    <row r="1281" spans="2:18" x14ac:dyDescent="0.25">
      <c r="B1281"/>
      <c r="C1281"/>
      <c r="D1281"/>
      <c r="E1281"/>
      <c r="F1281"/>
      <c r="G1281"/>
      <c r="H1281"/>
      <c r="I1281"/>
      <c r="J1281"/>
      <c r="K1281"/>
      <c r="L1281"/>
      <c r="M1281"/>
      <c r="N1281"/>
      <c r="O1281"/>
      <c r="P1281"/>
      <c r="Q1281"/>
      <c r="R1281"/>
    </row>
    <row r="1282" spans="2:18" x14ac:dyDescent="0.25">
      <c r="B1282"/>
      <c r="C1282"/>
      <c r="D1282"/>
      <c r="E1282"/>
      <c r="F1282"/>
      <c r="G1282"/>
      <c r="H1282"/>
      <c r="I1282"/>
      <c r="J1282"/>
      <c r="K1282"/>
      <c r="L1282"/>
      <c r="M1282"/>
      <c r="N1282"/>
      <c r="O1282"/>
      <c r="P1282"/>
      <c r="Q1282"/>
      <c r="R1282"/>
    </row>
    <row r="1283" spans="2:18" x14ac:dyDescent="0.25">
      <c r="B1283"/>
      <c r="C1283"/>
      <c r="D1283"/>
      <c r="E1283"/>
      <c r="F1283"/>
      <c r="G1283"/>
      <c r="H1283"/>
      <c r="I1283"/>
      <c r="J1283"/>
      <c r="K1283"/>
      <c r="L1283"/>
      <c r="M1283"/>
      <c r="N1283"/>
      <c r="O1283"/>
      <c r="P1283"/>
      <c r="Q1283"/>
      <c r="R1283"/>
    </row>
    <row r="1284" spans="2:18" x14ac:dyDescent="0.25">
      <c r="B1284"/>
      <c r="C1284"/>
      <c r="D1284"/>
      <c r="E1284"/>
      <c r="F1284"/>
      <c r="G1284"/>
      <c r="H1284"/>
      <c r="I1284"/>
      <c r="J1284"/>
      <c r="K1284"/>
      <c r="L1284"/>
      <c r="M1284"/>
      <c r="N1284"/>
      <c r="O1284"/>
      <c r="P1284"/>
      <c r="Q1284"/>
      <c r="R1284"/>
    </row>
    <row r="1285" spans="2:18" x14ac:dyDescent="0.25">
      <c r="B1285"/>
      <c r="C1285"/>
      <c r="D1285"/>
      <c r="E1285"/>
      <c r="F1285"/>
      <c r="G1285"/>
      <c r="H1285"/>
      <c r="I1285"/>
      <c r="J1285"/>
      <c r="K1285"/>
      <c r="L1285"/>
      <c r="M1285"/>
      <c r="N1285"/>
      <c r="O1285"/>
      <c r="P1285"/>
      <c r="Q1285"/>
      <c r="R1285"/>
    </row>
    <row r="1286" spans="2:18" x14ac:dyDescent="0.25">
      <c r="B1286"/>
      <c r="C1286"/>
      <c r="D1286"/>
      <c r="E1286"/>
      <c r="F1286"/>
      <c r="G1286"/>
      <c r="H1286"/>
      <c r="I1286"/>
      <c r="J1286"/>
      <c r="K1286"/>
      <c r="L1286"/>
      <c r="M1286"/>
      <c r="N1286"/>
      <c r="O1286"/>
      <c r="P1286"/>
      <c r="Q1286"/>
      <c r="R1286"/>
    </row>
    <row r="1287" spans="2:18" x14ac:dyDescent="0.25">
      <c r="B1287"/>
      <c r="C1287"/>
      <c r="D1287"/>
      <c r="E1287"/>
      <c r="F1287"/>
      <c r="G1287"/>
      <c r="H1287"/>
      <c r="I1287"/>
      <c r="J1287"/>
      <c r="K1287"/>
      <c r="L1287"/>
      <c r="M1287"/>
      <c r="N1287"/>
      <c r="O1287"/>
      <c r="P1287"/>
      <c r="Q1287"/>
      <c r="R1287"/>
    </row>
    <row r="1288" spans="2:18" x14ac:dyDescent="0.25">
      <c r="B1288"/>
      <c r="C1288"/>
      <c r="D1288"/>
      <c r="E1288"/>
      <c r="F1288"/>
      <c r="G1288"/>
      <c r="H1288"/>
      <c r="I1288"/>
      <c r="J1288"/>
      <c r="K1288"/>
      <c r="L1288"/>
      <c r="M1288"/>
      <c r="N1288"/>
      <c r="O1288"/>
      <c r="P1288"/>
      <c r="Q1288"/>
      <c r="R1288"/>
    </row>
    <row r="1289" spans="2:18" x14ac:dyDescent="0.25">
      <c r="B1289"/>
      <c r="C1289"/>
      <c r="D1289"/>
      <c r="E1289"/>
      <c r="F1289"/>
      <c r="G1289"/>
      <c r="H1289"/>
      <c r="I1289"/>
      <c r="J1289"/>
      <c r="K1289"/>
      <c r="L1289"/>
      <c r="M1289"/>
      <c r="N1289"/>
      <c r="O1289"/>
      <c r="P1289"/>
      <c r="Q1289"/>
      <c r="R1289"/>
    </row>
    <row r="1290" spans="2:18" x14ac:dyDescent="0.25">
      <c r="B1290"/>
      <c r="C1290"/>
      <c r="D1290"/>
      <c r="E1290"/>
      <c r="F1290"/>
      <c r="G1290"/>
      <c r="H1290"/>
      <c r="I1290"/>
      <c r="J1290"/>
      <c r="K1290"/>
      <c r="L1290"/>
      <c r="M1290"/>
      <c r="N1290"/>
      <c r="O1290"/>
      <c r="P1290"/>
      <c r="Q1290"/>
      <c r="R1290"/>
    </row>
    <row r="1291" spans="2:18" x14ac:dyDescent="0.25">
      <c r="B1291"/>
      <c r="C1291"/>
      <c r="D1291"/>
      <c r="E1291"/>
      <c r="F1291"/>
      <c r="G1291"/>
      <c r="H1291"/>
      <c r="I1291"/>
      <c r="J1291"/>
      <c r="K1291"/>
      <c r="L1291"/>
      <c r="M1291"/>
      <c r="N1291"/>
      <c r="O1291"/>
      <c r="P1291"/>
      <c r="Q1291"/>
      <c r="R1291"/>
    </row>
    <row r="1292" spans="2:18" x14ac:dyDescent="0.25">
      <c r="B1292"/>
      <c r="C1292"/>
      <c r="D1292"/>
      <c r="E1292"/>
      <c r="F1292"/>
      <c r="G1292"/>
      <c r="H1292"/>
      <c r="I1292"/>
      <c r="J1292"/>
      <c r="K1292"/>
      <c r="L1292"/>
      <c r="M1292"/>
      <c r="N1292"/>
      <c r="O1292"/>
      <c r="P1292"/>
      <c r="Q1292"/>
      <c r="R1292"/>
    </row>
    <row r="1293" spans="2:18" x14ac:dyDescent="0.25">
      <c r="B1293"/>
      <c r="C1293"/>
      <c r="D1293"/>
      <c r="E1293"/>
      <c r="F1293"/>
      <c r="G1293"/>
      <c r="H1293"/>
      <c r="I1293"/>
      <c r="J1293"/>
      <c r="K1293"/>
      <c r="L1293"/>
      <c r="M1293"/>
      <c r="N1293"/>
      <c r="O1293"/>
      <c r="P1293"/>
      <c r="Q1293"/>
      <c r="R1293"/>
    </row>
    <row r="1294" spans="2:18" x14ac:dyDescent="0.25">
      <c r="B1294"/>
      <c r="C1294"/>
      <c r="D1294"/>
      <c r="E1294"/>
      <c r="F1294"/>
      <c r="G1294"/>
      <c r="H1294"/>
      <c r="I1294"/>
      <c r="J1294"/>
      <c r="K1294"/>
      <c r="L1294"/>
      <c r="M1294"/>
      <c r="N1294"/>
      <c r="O1294"/>
      <c r="P1294"/>
      <c r="Q1294"/>
      <c r="R1294"/>
    </row>
    <row r="1295" spans="2:18" x14ac:dyDescent="0.25">
      <c r="B1295"/>
      <c r="C1295"/>
      <c r="D1295"/>
      <c r="E1295"/>
      <c r="F1295"/>
      <c r="G1295"/>
      <c r="H1295"/>
      <c r="I1295"/>
      <c r="J1295"/>
      <c r="K1295"/>
      <c r="L1295"/>
      <c r="M1295"/>
      <c r="N1295"/>
      <c r="O1295"/>
      <c r="P1295"/>
      <c r="Q1295"/>
      <c r="R1295"/>
    </row>
    <row r="1296" spans="2:18" x14ac:dyDescent="0.25">
      <c r="B1296"/>
      <c r="C1296"/>
      <c r="D1296"/>
      <c r="E1296"/>
      <c r="F1296"/>
      <c r="G1296"/>
      <c r="H1296"/>
      <c r="I1296"/>
      <c r="J1296"/>
      <c r="K1296"/>
      <c r="L1296"/>
      <c r="M1296"/>
      <c r="N1296"/>
      <c r="O1296"/>
      <c r="P1296"/>
      <c r="Q1296"/>
      <c r="R1296"/>
    </row>
    <row r="1297" spans="2:18" x14ac:dyDescent="0.25">
      <c r="B1297"/>
      <c r="C1297"/>
      <c r="D1297"/>
      <c r="E1297"/>
      <c r="F1297"/>
      <c r="G1297"/>
      <c r="H1297"/>
      <c r="I1297"/>
      <c r="J1297"/>
      <c r="K1297"/>
      <c r="L1297"/>
      <c r="M1297"/>
      <c r="N1297"/>
      <c r="O1297"/>
      <c r="P1297"/>
      <c r="Q1297"/>
      <c r="R1297"/>
    </row>
    <row r="1298" spans="2:18" x14ac:dyDescent="0.25">
      <c r="B1298"/>
      <c r="C1298"/>
      <c r="D1298"/>
      <c r="E1298"/>
      <c r="F1298"/>
      <c r="G1298"/>
      <c r="H1298"/>
      <c r="I1298"/>
      <c r="J1298"/>
      <c r="K1298"/>
      <c r="L1298"/>
      <c r="M1298"/>
      <c r="N1298"/>
      <c r="O1298"/>
      <c r="P1298"/>
      <c r="Q1298"/>
      <c r="R1298"/>
    </row>
    <row r="1299" spans="2:18" x14ac:dyDescent="0.25">
      <c r="B1299"/>
      <c r="C1299"/>
      <c r="D1299"/>
      <c r="E1299"/>
      <c r="F1299"/>
      <c r="G1299"/>
      <c r="H1299"/>
      <c r="I1299"/>
      <c r="J1299"/>
      <c r="K1299"/>
      <c r="L1299"/>
      <c r="M1299"/>
      <c r="N1299"/>
      <c r="O1299"/>
      <c r="P1299"/>
      <c r="Q1299"/>
      <c r="R1299"/>
    </row>
    <row r="1300" spans="2:18" x14ac:dyDescent="0.25">
      <c r="B1300"/>
      <c r="C1300"/>
      <c r="D1300"/>
      <c r="E1300"/>
      <c r="F1300"/>
      <c r="G1300"/>
      <c r="H1300"/>
      <c r="I1300"/>
      <c r="J1300"/>
      <c r="K1300"/>
      <c r="L1300"/>
      <c r="M1300"/>
      <c r="N1300"/>
      <c r="O1300"/>
      <c r="P1300"/>
      <c r="Q1300"/>
      <c r="R1300"/>
    </row>
    <row r="1301" spans="2:18" x14ac:dyDescent="0.25">
      <c r="B1301"/>
      <c r="C1301"/>
      <c r="D1301"/>
      <c r="E1301"/>
      <c r="F1301"/>
      <c r="G1301"/>
      <c r="H1301"/>
      <c r="I1301"/>
      <c r="J1301"/>
      <c r="K1301"/>
      <c r="L1301"/>
      <c r="M1301"/>
      <c r="N1301"/>
      <c r="O1301"/>
      <c r="P1301"/>
      <c r="Q1301"/>
      <c r="R1301"/>
    </row>
    <row r="1302" spans="2:18" x14ac:dyDescent="0.25">
      <c r="B1302"/>
      <c r="C1302"/>
      <c r="D1302"/>
      <c r="E1302"/>
      <c r="F1302"/>
      <c r="G1302"/>
      <c r="H1302"/>
      <c r="I1302"/>
      <c r="J1302"/>
      <c r="K1302"/>
      <c r="L1302"/>
      <c r="M1302"/>
      <c r="N1302"/>
      <c r="O1302"/>
      <c r="P1302"/>
      <c r="Q1302"/>
      <c r="R1302"/>
    </row>
    <row r="1303" spans="2:18" x14ac:dyDescent="0.25">
      <c r="B1303"/>
      <c r="C1303"/>
      <c r="D1303"/>
      <c r="E1303"/>
      <c r="F1303"/>
      <c r="G1303"/>
      <c r="H1303"/>
      <c r="I1303"/>
      <c r="J1303"/>
      <c r="K1303"/>
      <c r="L1303"/>
      <c r="M1303"/>
      <c r="N1303"/>
      <c r="O1303"/>
      <c r="P1303"/>
      <c r="Q1303"/>
      <c r="R1303"/>
    </row>
    <row r="1304" spans="2:18" x14ac:dyDescent="0.25">
      <c r="B1304"/>
      <c r="C1304"/>
      <c r="D1304"/>
      <c r="E1304"/>
      <c r="F1304"/>
      <c r="G1304"/>
      <c r="H1304"/>
      <c r="I1304"/>
      <c r="J1304"/>
      <c r="K1304"/>
      <c r="L1304"/>
      <c r="M1304"/>
      <c r="N1304"/>
      <c r="O1304"/>
      <c r="P1304"/>
      <c r="Q1304"/>
      <c r="R1304"/>
    </row>
    <row r="1305" spans="2:18" x14ac:dyDescent="0.25">
      <c r="B1305"/>
      <c r="C1305"/>
      <c r="D1305"/>
      <c r="E1305"/>
      <c r="F1305"/>
      <c r="G1305"/>
      <c r="H1305"/>
      <c r="I1305"/>
      <c r="J1305"/>
      <c r="K1305"/>
      <c r="L1305"/>
      <c r="M1305"/>
      <c r="N1305"/>
      <c r="O1305"/>
      <c r="P1305"/>
      <c r="Q1305"/>
      <c r="R1305"/>
    </row>
    <row r="1306" spans="2:18" x14ac:dyDescent="0.25">
      <c r="B1306"/>
      <c r="C1306"/>
      <c r="D1306"/>
      <c r="E1306"/>
      <c r="F1306"/>
      <c r="G1306"/>
      <c r="H1306"/>
      <c r="I1306"/>
      <c r="J1306"/>
      <c r="K1306"/>
      <c r="L1306"/>
      <c r="M1306"/>
      <c r="N1306"/>
      <c r="O1306"/>
      <c r="P1306"/>
      <c r="Q1306"/>
      <c r="R1306"/>
    </row>
    <row r="1307" spans="2:18" x14ac:dyDescent="0.25">
      <c r="B1307"/>
      <c r="C1307"/>
      <c r="D1307"/>
      <c r="E1307"/>
      <c r="F1307"/>
      <c r="G1307"/>
      <c r="H1307"/>
      <c r="I1307"/>
      <c r="J1307"/>
      <c r="K1307"/>
      <c r="L1307"/>
      <c r="M1307"/>
      <c r="N1307"/>
      <c r="O1307"/>
      <c r="P1307"/>
      <c r="Q1307"/>
      <c r="R1307"/>
    </row>
    <row r="1308" spans="2:18" x14ac:dyDescent="0.25">
      <c r="B1308"/>
      <c r="C1308"/>
      <c r="D1308"/>
      <c r="E1308"/>
      <c r="F1308"/>
      <c r="G1308"/>
      <c r="H1308"/>
      <c r="I1308"/>
      <c r="J1308"/>
      <c r="K1308"/>
      <c r="L1308"/>
      <c r="M1308"/>
      <c r="N1308"/>
      <c r="O1308"/>
      <c r="P1308"/>
      <c r="Q1308"/>
      <c r="R1308"/>
    </row>
    <row r="1309" spans="2:18" x14ac:dyDescent="0.25">
      <c r="B1309"/>
      <c r="C1309"/>
      <c r="D1309"/>
      <c r="E1309"/>
      <c r="F1309"/>
      <c r="G1309"/>
      <c r="H1309"/>
      <c r="I1309"/>
      <c r="J1309"/>
      <c r="K1309"/>
      <c r="L1309"/>
      <c r="M1309"/>
      <c r="N1309"/>
      <c r="O1309"/>
      <c r="P1309"/>
      <c r="Q1309"/>
      <c r="R1309"/>
    </row>
    <row r="1310" spans="2:18" x14ac:dyDescent="0.25">
      <c r="B1310"/>
      <c r="C1310"/>
      <c r="D1310"/>
      <c r="E1310"/>
      <c r="F1310"/>
      <c r="G1310"/>
      <c r="H1310"/>
      <c r="I1310"/>
      <c r="J1310"/>
      <c r="K1310"/>
      <c r="L1310"/>
      <c r="M1310"/>
      <c r="N1310"/>
      <c r="O1310"/>
      <c r="P1310"/>
      <c r="Q1310"/>
      <c r="R1310"/>
    </row>
    <row r="1311" spans="2:18" x14ac:dyDescent="0.25">
      <c r="B1311"/>
      <c r="C1311"/>
      <c r="D1311"/>
      <c r="E1311"/>
      <c r="F1311"/>
      <c r="G1311"/>
      <c r="H1311"/>
      <c r="I1311"/>
      <c r="J1311"/>
      <c r="K1311"/>
      <c r="L1311"/>
      <c r="M1311"/>
      <c r="N1311"/>
      <c r="O1311"/>
      <c r="P1311"/>
      <c r="Q1311"/>
      <c r="R1311"/>
    </row>
    <row r="1312" spans="2:18" x14ac:dyDescent="0.25">
      <c r="B1312"/>
      <c r="C1312"/>
      <c r="D1312"/>
      <c r="E1312"/>
      <c r="F1312"/>
      <c r="G1312"/>
      <c r="H1312"/>
      <c r="I1312"/>
      <c r="J1312"/>
      <c r="K1312"/>
      <c r="L1312"/>
      <c r="M1312"/>
      <c r="N1312"/>
      <c r="O1312"/>
      <c r="P1312"/>
      <c r="Q1312"/>
      <c r="R1312"/>
    </row>
    <row r="1313" spans="2:18" x14ac:dyDescent="0.25">
      <c r="B1313"/>
      <c r="C1313"/>
      <c r="D1313"/>
      <c r="E1313"/>
      <c r="F1313"/>
      <c r="G1313"/>
      <c r="H1313"/>
      <c r="I1313"/>
      <c r="J1313"/>
      <c r="K1313"/>
      <c r="L1313"/>
      <c r="M1313"/>
      <c r="N1313"/>
      <c r="O1313"/>
      <c r="P1313"/>
      <c r="Q1313"/>
      <c r="R1313"/>
    </row>
    <row r="1314" spans="2:18" x14ac:dyDescent="0.25">
      <c r="B1314"/>
      <c r="C1314"/>
      <c r="D1314"/>
      <c r="E1314"/>
      <c r="F1314"/>
      <c r="G1314"/>
      <c r="H1314"/>
      <c r="I1314"/>
      <c r="J1314"/>
      <c r="K1314"/>
      <c r="L1314"/>
      <c r="M1314"/>
      <c r="N1314"/>
      <c r="O1314"/>
      <c r="P1314"/>
      <c r="Q1314"/>
      <c r="R1314"/>
    </row>
    <row r="1315" spans="2:18" x14ac:dyDescent="0.25">
      <c r="B1315"/>
      <c r="C1315"/>
      <c r="D1315"/>
      <c r="E1315"/>
      <c r="F1315"/>
      <c r="G1315"/>
      <c r="H1315"/>
      <c r="I1315"/>
      <c r="J1315"/>
      <c r="K1315"/>
      <c r="L1315"/>
      <c r="M1315"/>
      <c r="N1315"/>
      <c r="O1315"/>
      <c r="P1315"/>
      <c r="Q1315"/>
      <c r="R1315"/>
    </row>
    <row r="1316" spans="2:18" x14ac:dyDescent="0.25">
      <c r="B1316"/>
      <c r="C1316"/>
      <c r="D1316"/>
      <c r="E1316"/>
      <c r="F1316"/>
      <c r="G1316"/>
      <c r="H1316"/>
      <c r="I1316"/>
      <c r="J1316"/>
      <c r="K1316"/>
      <c r="L1316"/>
      <c r="M1316"/>
      <c r="N1316"/>
      <c r="O1316"/>
      <c r="P1316"/>
      <c r="Q1316"/>
      <c r="R1316"/>
    </row>
    <row r="1317" spans="2:18" x14ac:dyDescent="0.25">
      <c r="B1317"/>
      <c r="C1317"/>
      <c r="D1317"/>
      <c r="E1317"/>
      <c r="F1317"/>
      <c r="G1317"/>
      <c r="H1317"/>
      <c r="I1317"/>
      <c r="J1317"/>
      <c r="K1317"/>
      <c r="L1317"/>
      <c r="M1317"/>
      <c r="N1317"/>
      <c r="O1317"/>
      <c r="P1317"/>
      <c r="Q1317"/>
      <c r="R1317"/>
    </row>
    <row r="1318" spans="2:18" x14ac:dyDescent="0.25">
      <c r="B1318"/>
      <c r="C1318"/>
      <c r="D1318"/>
      <c r="E1318"/>
      <c r="F1318"/>
      <c r="G1318"/>
      <c r="H1318"/>
      <c r="I1318"/>
      <c r="J1318"/>
      <c r="K1318"/>
      <c r="L1318"/>
      <c r="M1318"/>
      <c r="N1318"/>
      <c r="O1318"/>
      <c r="P1318"/>
      <c r="Q1318"/>
      <c r="R1318"/>
    </row>
    <row r="1319" spans="2:18" x14ac:dyDescent="0.25">
      <c r="B1319"/>
      <c r="C1319"/>
      <c r="D1319"/>
      <c r="E1319"/>
      <c r="F1319"/>
      <c r="G1319"/>
      <c r="H1319"/>
      <c r="I1319"/>
      <c r="J1319"/>
      <c r="K1319"/>
      <c r="L1319"/>
      <c r="M1319"/>
      <c r="N1319"/>
      <c r="O1319"/>
      <c r="P1319"/>
      <c r="Q1319"/>
      <c r="R1319"/>
    </row>
    <row r="1320" spans="2:18" x14ac:dyDescent="0.25">
      <c r="B1320"/>
      <c r="C1320"/>
      <c r="D1320"/>
      <c r="E1320"/>
      <c r="F1320"/>
      <c r="G1320"/>
      <c r="H1320"/>
      <c r="I1320"/>
      <c r="J1320"/>
      <c r="K1320"/>
      <c r="L1320"/>
      <c r="M1320"/>
      <c r="N1320"/>
      <c r="O1320"/>
      <c r="P1320"/>
      <c r="Q1320"/>
      <c r="R1320"/>
    </row>
    <row r="1321" spans="2:18" x14ac:dyDescent="0.25">
      <c r="B1321"/>
      <c r="C1321"/>
      <c r="D1321"/>
      <c r="E1321"/>
      <c r="F1321"/>
      <c r="G1321"/>
      <c r="H1321"/>
      <c r="I1321"/>
      <c r="J1321"/>
      <c r="K1321"/>
      <c r="L1321"/>
      <c r="M1321"/>
      <c r="N1321"/>
      <c r="O1321"/>
      <c r="P1321"/>
      <c r="Q1321"/>
      <c r="R1321"/>
    </row>
    <row r="1322" spans="2:18" x14ac:dyDescent="0.25">
      <c r="B1322"/>
      <c r="C1322"/>
      <c r="D1322"/>
      <c r="E1322"/>
      <c r="F1322"/>
      <c r="G1322"/>
      <c r="H1322"/>
      <c r="I1322"/>
      <c r="J1322"/>
      <c r="K1322"/>
      <c r="L1322"/>
      <c r="M1322"/>
      <c r="N1322"/>
      <c r="O1322"/>
      <c r="P1322"/>
      <c r="Q1322"/>
      <c r="R1322"/>
    </row>
    <row r="1323" spans="2:18" x14ac:dyDescent="0.25">
      <c r="B1323"/>
      <c r="C1323"/>
      <c r="D1323"/>
      <c r="E1323"/>
      <c r="F1323"/>
      <c r="G1323"/>
      <c r="H1323"/>
      <c r="I1323"/>
      <c r="J1323"/>
      <c r="K1323"/>
      <c r="L1323"/>
      <c r="M1323"/>
      <c r="N1323"/>
      <c r="O1323"/>
      <c r="P1323"/>
      <c r="Q1323"/>
      <c r="R1323"/>
    </row>
    <row r="1324" spans="2:18" x14ac:dyDescent="0.25">
      <c r="B1324"/>
      <c r="C1324"/>
      <c r="D1324"/>
      <c r="E1324"/>
      <c r="F1324"/>
      <c r="G1324"/>
      <c r="H1324"/>
      <c r="I1324"/>
      <c r="J1324"/>
      <c r="K1324"/>
      <c r="L1324"/>
      <c r="M1324"/>
      <c r="N1324"/>
      <c r="O1324"/>
      <c r="P1324"/>
      <c r="Q1324"/>
      <c r="R1324"/>
    </row>
    <row r="1325" spans="2:18" x14ac:dyDescent="0.25">
      <c r="B1325"/>
      <c r="C1325"/>
      <c r="D1325"/>
      <c r="E1325"/>
      <c r="F1325"/>
      <c r="G1325"/>
      <c r="H1325"/>
      <c r="I1325"/>
      <c r="J1325"/>
      <c r="K1325"/>
      <c r="L1325"/>
      <c r="M1325"/>
      <c r="N1325"/>
      <c r="O1325"/>
      <c r="P1325"/>
      <c r="Q1325"/>
      <c r="R1325"/>
    </row>
    <row r="1326" spans="2:18" x14ac:dyDescent="0.25">
      <c r="B1326"/>
      <c r="C1326"/>
      <c r="D1326"/>
      <c r="E1326"/>
      <c r="F1326"/>
      <c r="G1326"/>
      <c r="H1326"/>
      <c r="I1326"/>
      <c r="J1326"/>
      <c r="K1326"/>
      <c r="L1326"/>
      <c r="M1326"/>
      <c r="N1326"/>
      <c r="O1326"/>
      <c r="P1326"/>
      <c r="Q1326"/>
      <c r="R1326"/>
    </row>
    <row r="1327" spans="2:18" x14ac:dyDescent="0.25">
      <c r="B1327"/>
      <c r="C1327"/>
      <c r="D1327"/>
      <c r="E1327"/>
      <c r="F1327"/>
      <c r="G1327"/>
      <c r="H1327"/>
      <c r="I1327"/>
      <c r="J1327"/>
      <c r="K1327"/>
      <c r="L1327"/>
      <c r="M1327"/>
      <c r="N1327"/>
      <c r="O1327"/>
      <c r="P1327"/>
      <c r="Q1327"/>
      <c r="R1327"/>
    </row>
    <row r="1328" spans="2:18" x14ac:dyDescent="0.25">
      <c r="B1328"/>
      <c r="C1328"/>
      <c r="D1328"/>
      <c r="E1328"/>
      <c r="F1328"/>
      <c r="G1328"/>
      <c r="H1328"/>
      <c r="I1328"/>
      <c r="J1328"/>
      <c r="K1328"/>
      <c r="L1328"/>
      <c r="M1328"/>
      <c r="N1328"/>
      <c r="O1328"/>
      <c r="P1328"/>
      <c r="Q1328"/>
      <c r="R1328"/>
    </row>
    <row r="1329" spans="2:18" x14ac:dyDescent="0.25">
      <c r="B1329"/>
      <c r="C1329"/>
      <c r="D1329"/>
      <c r="E1329"/>
      <c r="F1329"/>
      <c r="G1329"/>
      <c r="H1329"/>
      <c r="I1329"/>
      <c r="J1329"/>
      <c r="K1329"/>
      <c r="L1329"/>
      <c r="M1329"/>
      <c r="N1329"/>
      <c r="O1329"/>
      <c r="P1329"/>
      <c r="Q1329"/>
      <c r="R1329"/>
    </row>
    <row r="1330" spans="2:18" x14ac:dyDescent="0.25">
      <c r="B1330"/>
      <c r="C1330"/>
      <c r="D1330"/>
      <c r="E1330"/>
      <c r="F1330"/>
      <c r="G1330"/>
      <c r="H1330"/>
      <c r="I1330"/>
      <c r="J1330"/>
      <c r="K1330"/>
      <c r="L1330"/>
      <c r="M1330"/>
      <c r="N1330"/>
      <c r="O1330"/>
      <c r="P1330"/>
      <c r="Q1330"/>
      <c r="R1330"/>
    </row>
    <row r="1331" spans="2:18" x14ac:dyDescent="0.25">
      <c r="B1331"/>
      <c r="C1331"/>
      <c r="D1331"/>
      <c r="E1331"/>
      <c r="F1331"/>
      <c r="G1331"/>
      <c r="H1331"/>
      <c r="I1331"/>
      <c r="J1331"/>
      <c r="K1331"/>
      <c r="L1331"/>
      <c r="M1331"/>
      <c r="N1331"/>
      <c r="O1331"/>
      <c r="P1331"/>
      <c r="Q1331"/>
      <c r="R1331"/>
    </row>
    <row r="1332" spans="2:18" x14ac:dyDescent="0.25">
      <c r="B1332"/>
      <c r="C1332"/>
      <c r="D1332"/>
      <c r="E1332"/>
      <c r="F1332"/>
      <c r="G1332"/>
      <c r="H1332"/>
      <c r="I1332"/>
      <c r="J1332"/>
      <c r="K1332"/>
      <c r="L1332"/>
      <c r="M1332"/>
      <c r="N1332"/>
      <c r="O1332"/>
      <c r="P1332"/>
      <c r="Q1332"/>
      <c r="R1332"/>
    </row>
    <row r="1333" spans="2:18" x14ac:dyDescent="0.25">
      <c r="B1333"/>
      <c r="C1333"/>
      <c r="D1333"/>
      <c r="E1333"/>
      <c r="F1333"/>
      <c r="G1333"/>
      <c r="H1333"/>
      <c r="I1333"/>
      <c r="J1333"/>
      <c r="K1333"/>
      <c r="L1333"/>
      <c r="M1333"/>
      <c r="N1333"/>
      <c r="O1333"/>
      <c r="P1333"/>
      <c r="Q1333"/>
      <c r="R1333"/>
    </row>
    <row r="1334" spans="2:18" x14ac:dyDescent="0.25">
      <c r="B1334"/>
      <c r="C1334"/>
      <c r="D1334"/>
      <c r="E1334"/>
      <c r="F1334"/>
      <c r="G1334"/>
      <c r="H1334"/>
      <c r="I1334"/>
      <c r="J1334"/>
      <c r="K1334"/>
      <c r="L1334"/>
      <c r="M1334"/>
      <c r="N1334"/>
      <c r="O1334"/>
      <c r="P1334"/>
      <c r="Q1334"/>
      <c r="R1334"/>
    </row>
    <row r="1335" spans="2:18" x14ac:dyDescent="0.25">
      <c r="B1335"/>
      <c r="C1335"/>
      <c r="D1335"/>
      <c r="E1335"/>
      <c r="F1335"/>
      <c r="G1335"/>
      <c r="H1335"/>
      <c r="I1335"/>
      <c r="J1335"/>
      <c r="K1335"/>
      <c r="L1335"/>
      <c r="M1335"/>
      <c r="N1335"/>
      <c r="O1335"/>
      <c r="P1335"/>
      <c r="Q1335"/>
      <c r="R1335"/>
    </row>
    <row r="1336" spans="2:18" x14ac:dyDescent="0.25">
      <c r="B1336"/>
      <c r="C1336"/>
      <c r="D1336"/>
      <c r="E1336"/>
      <c r="F1336"/>
      <c r="G1336"/>
      <c r="H1336"/>
      <c r="I1336"/>
      <c r="J1336"/>
      <c r="K1336"/>
      <c r="L1336"/>
      <c r="M1336"/>
      <c r="N1336"/>
      <c r="O1336"/>
      <c r="P1336"/>
      <c r="Q1336"/>
      <c r="R1336"/>
    </row>
    <row r="1337" spans="2:18" x14ac:dyDescent="0.25">
      <c r="B1337"/>
      <c r="C1337"/>
      <c r="D1337"/>
      <c r="E1337"/>
      <c r="F1337"/>
      <c r="G1337"/>
      <c r="H1337"/>
      <c r="I1337"/>
      <c r="J1337"/>
      <c r="K1337"/>
      <c r="L1337"/>
      <c r="M1337"/>
      <c r="N1337"/>
      <c r="O1337"/>
      <c r="P1337"/>
      <c r="Q1337"/>
      <c r="R1337"/>
    </row>
    <row r="1338" spans="2:18" x14ac:dyDescent="0.25">
      <c r="B1338"/>
      <c r="C1338"/>
      <c r="D1338"/>
      <c r="E1338"/>
      <c r="F1338"/>
      <c r="G1338"/>
      <c r="H1338"/>
      <c r="I1338"/>
      <c r="J1338"/>
      <c r="K1338"/>
      <c r="L1338"/>
      <c r="M1338"/>
      <c r="N1338"/>
      <c r="O1338"/>
      <c r="P1338"/>
      <c r="Q1338"/>
      <c r="R1338"/>
    </row>
    <row r="1339" spans="2:18" x14ac:dyDescent="0.25">
      <c r="B1339"/>
      <c r="C1339"/>
      <c r="D1339"/>
      <c r="E1339"/>
      <c r="F1339"/>
      <c r="G1339"/>
      <c r="H1339"/>
      <c r="I1339"/>
      <c r="J1339"/>
      <c r="K1339"/>
      <c r="L1339"/>
      <c r="M1339"/>
      <c r="N1339"/>
      <c r="O1339"/>
      <c r="P1339"/>
      <c r="Q1339"/>
      <c r="R1339"/>
    </row>
    <row r="1340" spans="2:18" x14ac:dyDescent="0.25">
      <c r="B1340"/>
      <c r="C1340"/>
      <c r="D1340"/>
      <c r="E1340"/>
      <c r="F1340"/>
      <c r="G1340"/>
      <c r="H1340"/>
      <c r="I1340"/>
      <c r="J1340"/>
      <c r="K1340"/>
      <c r="L1340"/>
      <c r="M1340"/>
      <c r="N1340"/>
      <c r="O1340"/>
      <c r="P1340"/>
      <c r="Q1340"/>
      <c r="R1340"/>
    </row>
    <row r="1341" spans="2:18" x14ac:dyDescent="0.25">
      <c r="B1341"/>
      <c r="C1341"/>
      <c r="D1341"/>
      <c r="E1341"/>
      <c r="F1341"/>
      <c r="G1341"/>
      <c r="H1341"/>
      <c r="I1341"/>
      <c r="J1341"/>
      <c r="K1341"/>
      <c r="L1341"/>
      <c r="M1341"/>
      <c r="N1341"/>
      <c r="O1341"/>
      <c r="P1341"/>
      <c r="Q1341"/>
      <c r="R1341"/>
    </row>
    <row r="1342" spans="2:18" x14ac:dyDescent="0.25">
      <c r="B1342"/>
      <c r="C1342"/>
      <c r="D1342"/>
      <c r="E1342"/>
      <c r="F1342"/>
      <c r="G1342"/>
      <c r="H1342"/>
      <c r="I1342"/>
      <c r="J1342"/>
      <c r="K1342"/>
      <c r="L1342"/>
      <c r="M1342"/>
      <c r="N1342"/>
      <c r="O1342"/>
      <c r="P1342"/>
      <c r="Q1342"/>
      <c r="R1342"/>
    </row>
    <row r="1343" spans="2:18" x14ac:dyDescent="0.25">
      <c r="B1343"/>
      <c r="C1343"/>
      <c r="D1343"/>
      <c r="E1343"/>
      <c r="F1343"/>
      <c r="G1343"/>
      <c r="H1343"/>
      <c r="I1343"/>
      <c r="J1343"/>
      <c r="K1343"/>
      <c r="L1343"/>
      <c r="M1343"/>
      <c r="N1343"/>
      <c r="O1343"/>
      <c r="P1343"/>
      <c r="Q1343"/>
      <c r="R1343"/>
    </row>
    <row r="1344" spans="2:18" x14ac:dyDescent="0.25">
      <c r="B1344"/>
      <c r="C1344"/>
      <c r="D1344"/>
      <c r="E1344"/>
      <c r="F1344"/>
      <c r="G1344"/>
      <c r="H1344"/>
      <c r="I1344"/>
      <c r="J1344"/>
      <c r="K1344"/>
      <c r="L1344"/>
      <c r="M1344"/>
      <c r="N1344"/>
      <c r="O1344"/>
      <c r="P1344"/>
      <c r="Q1344"/>
      <c r="R1344"/>
    </row>
    <row r="1345" spans="2:18" x14ac:dyDescent="0.25">
      <c r="B1345"/>
      <c r="C1345"/>
      <c r="D1345"/>
      <c r="E1345"/>
      <c r="F1345"/>
      <c r="G1345"/>
      <c r="H1345"/>
      <c r="I1345"/>
      <c r="J1345"/>
      <c r="K1345"/>
      <c r="L1345"/>
      <c r="M1345"/>
      <c r="N1345"/>
      <c r="O1345"/>
      <c r="P1345"/>
      <c r="Q1345"/>
      <c r="R1345"/>
    </row>
    <row r="1346" spans="2:18" x14ac:dyDescent="0.25">
      <c r="B1346"/>
      <c r="C1346"/>
      <c r="D1346"/>
      <c r="E1346"/>
      <c r="F1346"/>
      <c r="G1346"/>
      <c r="H1346"/>
      <c r="I1346"/>
      <c r="J1346"/>
      <c r="K1346"/>
      <c r="L1346"/>
      <c r="M1346"/>
      <c r="N1346"/>
      <c r="O1346"/>
      <c r="P1346"/>
      <c r="Q1346"/>
      <c r="R1346"/>
    </row>
    <row r="1347" spans="2:18" x14ac:dyDescent="0.25">
      <c r="B1347"/>
      <c r="C1347"/>
      <c r="D1347"/>
      <c r="E1347"/>
      <c r="F1347"/>
      <c r="G1347"/>
      <c r="H1347"/>
      <c r="I1347"/>
      <c r="J1347"/>
      <c r="K1347"/>
      <c r="L1347"/>
      <c r="M1347"/>
      <c r="N1347"/>
      <c r="O1347"/>
      <c r="P1347"/>
      <c r="Q1347"/>
      <c r="R1347"/>
    </row>
    <row r="1348" spans="2:18" x14ac:dyDescent="0.25">
      <c r="B1348"/>
      <c r="C1348"/>
      <c r="D1348"/>
      <c r="E1348"/>
      <c r="F1348"/>
      <c r="G1348"/>
      <c r="H1348"/>
      <c r="I1348"/>
      <c r="J1348"/>
      <c r="K1348"/>
      <c r="L1348"/>
      <c r="M1348"/>
      <c r="N1348"/>
      <c r="O1348"/>
      <c r="P1348"/>
      <c r="Q1348"/>
      <c r="R1348"/>
    </row>
    <row r="1349" spans="2:18" x14ac:dyDescent="0.25">
      <c r="B1349"/>
      <c r="C1349"/>
      <c r="D1349"/>
      <c r="E1349"/>
      <c r="F1349"/>
      <c r="G1349"/>
      <c r="H1349"/>
      <c r="I1349"/>
      <c r="J1349"/>
      <c r="K1349"/>
      <c r="L1349"/>
      <c r="M1349"/>
      <c r="N1349"/>
      <c r="O1349"/>
      <c r="P1349"/>
      <c r="Q1349"/>
      <c r="R1349"/>
    </row>
    <row r="1350" spans="2:18" x14ac:dyDescent="0.25">
      <c r="B1350"/>
      <c r="C1350"/>
      <c r="D1350"/>
      <c r="E1350"/>
      <c r="F1350"/>
      <c r="G1350"/>
      <c r="H1350"/>
      <c r="I1350"/>
      <c r="J1350"/>
      <c r="K1350"/>
      <c r="L1350"/>
      <c r="M1350"/>
      <c r="N1350"/>
      <c r="O1350"/>
      <c r="P1350"/>
      <c r="Q1350"/>
      <c r="R1350"/>
    </row>
    <row r="1351" spans="2:18" x14ac:dyDescent="0.25">
      <c r="B1351"/>
      <c r="C1351"/>
      <c r="D1351"/>
      <c r="E1351"/>
      <c r="F1351"/>
      <c r="G1351"/>
      <c r="H1351"/>
      <c r="I1351"/>
      <c r="J1351"/>
      <c r="K1351"/>
      <c r="L1351"/>
      <c r="M1351"/>
      <c r="N1351"/>
      <c r="O1351"/>
      <c r="P1351"/>
      <c r="Q1351"/>
      <c r="R1351"/>
    </row>
    <row r="1352" spans="2:18" x14ac:dyDescent="0.25">
      <c r="B1352"/>
      <c r="C1352"/>
      <c r="D1352"/>
      <c r="E1352"/>
      <c r="F1352"/>
      <c r="G1352"/>
      <c r="H1352"/>
      <c r="I1352"/>
      <c r="J1352"/>
      <c r="K1352"/>
      <c r="L1352"/>
      <c r="M1352"/>
      <c r="N1352"/>
      <c r="O1352"/>
      <c r="P1352"/>
      <c r="Q1352"/>
      <c r="R1352"/>
    </row>
    <row r="1353" spans="2:18" x14ac:dyDescent="0.25">
      <c r="B1353"/>
      <c r="C1353"/>
      <c r="D1353"/>
      <c r="E1353"/>
      <c r="F1353"/>
      <c r="G1353"/>
      <c r="H1353"/>
      <c r="I1353"/>
      <c r="J1353"/>
      <c r="K1353"/>
      <c r="L1353"/>
      <c r="M1353"/>
      <c r="N1353"/>
      <c r="O1353"/>
      <c r="P1353"/>
      <c r="Q1353"/>
      <c r="R1353"/>
    </row>
    <row r="1354" spans="2:18" x14ac:dyDescent="0.25">
      <c r="B1354"/>
      <c r="C1354"/>
      <c r="D1354"/>
      <c r="E1354"/>
      <c r="F1354"/>
      <c r="G1354"/>
      <c r="H1354"/>
      <c r="I1354"/>
      <c r="J1354"/>
      <c r="K1354"/>
      <c r="L1354"/>
      <c r="M1354"/>
      <c r="N1354"/>
      <c r="O1354"/>
      <c r="P1354"/>
      <c r="Q1354"/>
      <c r="R1354"/>
    </row>
    <row r="1355" spans="2:18" x14ac:dyDescent="0.25">
      <c r="B1355"/>
      <c r="C1355"/>
      <c r="D1355"/>
      <c r="E1355"/>
      <c r="F1355"/>
      <c r="G1355"/>
      <c r="H1355"/>
      <c r="I1355"/>
      <c r="J1355"/>
      <c r="K1355"/>
      <c r="L1355"/>
      <c r="M1355"/>
      <c r="N1355"/>
      <c r="O1355"/>
      <c r="P1355"/>
      <c r="Q1355"/>
      <c r="R1355"/>
    </row>
    <row r="1356" spans="2:18" x14ac:dyDescent="0.25">
      <c r="B1356"/>
      <c r="C1356"/>
      <c r="D1356"/>
      <c r="E1356"/>
      <c r="F1356"/>
      <c r="G1356"/>
      <c r="H1356"/>
      <c r="I1356"/>
      <c r="J1356"/>
      <c r="K1356"/>
      <c r="L1356"/>
      <c r="M1356"/>
      <c r="N1356"/>
      <c r="O1356"/>
      <c r="P1356"/>
      <c r="Q1356"/>
      <c r="R1356"/>
    </row>
    <row r="1357" spans="2:18" x14ac:dyDescent="0.25">
      <c r="B1357"/>
      <c r="C1357"/>
      <c r="D1357"/>
      <c r="E1357"/>
      <c r="F1357"/>
      <c r="G1357"/>
      <c r="H1357"/>
      <c r="I1357"/>
      <c r="J1357"/>
      <c r="K1357"/>
      <c r="L1357"/>
      <c r="M1357"/>
      <c r="N1357"/>
      <c r="O1357"/>
      <c r="P1357"/>
      <c r="Q1357"/>
      <c r="R1357"/>
    </row>
    <row r="1358" spans="2:18" x14ac:dyDescent="0.25">
      <c r="B1358"/>
      <c r="C1358"/>
      <c r="D1358"/>
      <c r="E1358"/>
      <c r="F1358"/>
      <c r="G1358"/>
      <c r="H1358"/>
      <c r="I1358"/>
      <c r="J1358"/>
      <c r="K1358"/>
      <c r="L1358"/>
      <c r="M1358"/>
      <c r="N1358"/>
      <c r="O1358"/>
      <c r="P1358"/>
      <c r="Q1358"/>
      <c r="R1358"/>
    </row>
    <row r="1359" spans="2:18" x14ac:dyDescent="0.25">
      <c r="B1359"/>
      <c r="C1359"/>
      <c r="D1359"/>
      <c r="E1359"/>
      <c r="F1359"/>
      <c r="G1359"/>
      <c r="H1359"/>
      <c r="I1359"/>
      <c r="J1359"/>
      <c r="K1359"/>
      <c r="L1359"/>
      <c r="M1359"/>
      <c r="N1359"/>
      <c r="O1359"/>
      <c r="P1359"/>
      <c r="Q1359"/>
      <c r="R1359"/>
    </row>
    <row r="1360" spans="2:18" x14ac:dyDescent="0.25">
      <c r="B1360"/>
      <c r="C1360"/>
      <c r="D1360"/>
      <c r="E1360"/>
      <c r="F1360"/>
      <c r="G1360"/>
      <c r="H1360"/>
      <c r="I1360"/>
      <c r="J1360"/>
      <c r="K1360"/>
      <c r="L1360"/>
      <c r="M1360"/>
      <c r="N1360"/>
      <c r="O1360"/>
      <c r="P1360"/>
      <c r="Q1360"/>
      <c r="R1360"/>
    </row>
    <row r="1361" spans="2:18" x14ac:dyDescent="0.25">
      <c r="B1361"/>
      <c r="C1361"/>
      <c r="D1361"/>
      <c r="E1361"/>
      <c r="F1361"/>
      <c r="G1361"/>
      <c r="H1361"/>
      <c r="I1361"/>
      <c r="J1361"/>
      <c r="K1361"/>
      <c r="L1361"/>
      <c r="M1361"/>
      <c r="N1361"/>
      <c r="O1361"/>
      <c r="P1361"/>
      <c r="Q1361"/>
      <c r="R1361"/>
    </row>
    <row r="1362" spans="2:18" x14ac:dyDescent="0.25">
      <c r="B1362"/>
      <c r="C1362"/>
      <c r="D1362"/>
      <c r="E1362"/>
      <c r="F1362"/>
      <c r="G1362"/>
      <c r="H1362"/>
      <c r="I1362"/>
      <c r="J1362"/>
      <c r="K1362"/>
      <c r="L1362"/>
      <c r="M1362"/>
      <c r="N1362"/>
      <c r="O1362"/>
      <c r="P1362"/>
      <c r="Q1362"/>
      <c r="R1362"/>
    </row>
    <row r="1363" spans="2:18" x14ac:dyDescent="0.25">
      <c r="B1363"/>
      <c r="C1363"/>
      <c r="D1363"/>
      <c r="E1363"/>
      <c r="F1363"/>
      <c r="G1363"/>
      <c r="H1363"/>
      <c r="I1363"/>
      <c r="J1363"/>
      <c r="K1363"/>
      <c r="L1363"/>
      <c r="M1363"/>
      <c r="N1363"/>
      <c r="O1363"/>
      <c r="P1363"/>
      <c r="Q1363"/>
      <c r="R1363"/>
    </row>
    <row r="1364" spans="2:18" x14ac:dyDescent="0.25">
      <c r="B1364"/>
      <c r="C1364"/>
      <c r="D1364"/>
      <c r="E1364"/>
      <c r="F1364"/>
      <c r="G1364"/>
      <c r="H1364"/>
      <c r="I1364"/>
      <c r="J1364"/>
      <c r="K1364"/>
      <c r="L1364"/>
      <c r="M1364"/>
      <c r="N1364"/>
      <c r="O1364"/>
      <c r="P1364"/>
      <c r="Q1364"/>
      <c r="R1364"/>
    </row>
    <row r="1365" spans="2:18" x14ac:dyDescent="0.25">
      <c r="B1365"/>
      <c r="C1365"/>
      <c r="D1365"/>
      <c r="E1365"/>
      <c r="F1365"/>
      <c r="G1365"/>
      <c r="H1365"/>
      <c r="I1365"/>
      <c r="J1365"/>
      <c r="K1365"/>
      <c r="L1365"/>
      <c r="M1365"/>
      <c r="N1365"/>
      <c r="O1365"/>
      <c r="P1365"/>
      <c r="Q1365"/>
      <c r="R1365"/>
    </row>
    <row r="1366" spans="2:18" x14ac:dyDescent="0.25">
      <c r="B1366"/>
      <c r="C1366"/>
      <c r="D1366"/>
      <c r="E1366"/>
      <c r="F1366"/>
      <c r="G1366"/>
      <c r="H1366"/>
      <c r="I1366"/>
      <c r="J1366"/>
      <c r="K1366"/>
      <c r="L1366"/>
      <c r="M1366"/>
      <c r="N1366"/>
      <c r="O1366"/>
      <c r="P1366"/>
      <c r="Q1366"/>
      <c r="R1366"/>
    </row>
    <row r="1367" spans="2:18" x14ac:dyDescent="0.25">
      <c r="B1367"/>
      <c r="C1367"/>
      <c r="D1367"/>
      <c r="E1367"/>
      <c r="F1367"/>
      <c r="G1367"/>
      <c r="H1367"/>
      <c r="I1367"/>
      <c r="J1367"/>
      <c r="K1367"/>
      <c r="L1367"/>
      <c r="M1367"/>
      <c r="N1367"/>
      <c r="O1367"/>
      <c r="P1367"/>
      <c r="Q1367"/>
      <c r="R1367"/>
    </row>
    <row r="1368" spans="2:18" x14ac:dyDescent="0.25">
      <c r="B1368"/>
      <c r="C1368"/>
      <c r="D1368"/>
      <c r="E1368"/>
      <c r="F1368"/>
      <c r="G1368"/>
      <c r="H1368"/>
      <c r="I1368"/>
      <c r="J1368"/>
      <c r="K1368"/>
      <c r="L1368"/>
      <c r="M1368"/>
      <c r="N1368"/>
      <c r="O1368"/>
      <c r="P1368"/>
      <c r="Q1368"/>
      <c r="R1368"/>
    </row>
    <row r="1369" spans="2:18" x14ac:dyDescent="0.25">
      <c r="B1369"/>
      <c r="C1369"/>
      <c r="D1369"/>
      <c r="E1369"/>
      <c r="F1369"/>
      <c r="G1369"/>
      <c r="H1369"/>
      <c r="I1369"/>
      <c r="J1369"/>
      <c r="K1369"/>
      <c r="L1369"/>
      <c r="M1369"/>
      <c r="N1369"/>
      <c r="O1369"/>
      <c r="P1369"/>
      <c r="Q1369"/>
      <c r="R1369"/>
    </row>
    <row r="1370" spans="2:18" x14ac:dyDescent="0.25">
      <c r="B1370"/>
      <c r="C1370"/>
      <c r="D1370"/>
      <c r="E1370"/>
      <c r="F1370"/>
      <c r="G1370"/>
      <c r="H1370"/>
      <c r="I1370"/>
      <c r="J1370"/>
      <c r="K1370"/>
      <c r="L1370"/>
      <c r="M1370"/>
      <c r="N1370"/>
      <c r="O1370"/>
      <c r="P1370"/>
      <c r="Q1370"/>
      <c r="R1370"/>
    </row>
    <row r="1371" spans="2:18" x14ac:dyDescent="0.25">
      <c r="B1371"/>
      <c r="C1371"/>
      <c r="D1371"/>
      <c r="E1371"/>
      <c r="F1371"/>
      <c r="G1371"/>
      <c r="H1371"/>
      <c r="I1371"/>
      <c r="J1371"/>
      <c r="K1371"/>
      <c r="L1371"/>
      <c r="M1371"/>
      <c r="N1371"/>
      <c r="O1371"/>
      <c r="P1371"/>
      <c r="Q1371"/>
      <c r="R1371"/>
    </row>
    <row r="1372" spans="2:18" x14ac:dyDescent="0.25">
      <c r="B1372"/>
      <c r="C1372"/>
      <c r="D1372"/>
      <c r="E1372"/>
      <c r="F1372"/>
      <c r="G1372"/>
      <c r="H1372"/>
      <c r="I1372"/>
      <c r="J1372"/>
      <c r="K1372"/>
      <c r="L1372"/>
      <c r="M1372"/>
      <c r="N1372"/>
      <c r="O1372"/>
      <c r="P1372"/>
      <c r="Q1372"/>
      <c r="R1372"/>
    </row>
    <row r="1373" spans="2:18" x14ac:dyDescent="0.25">
      <c r="B1373"/>
      <c r="C1373"/>
      <c r="D1373"/>
      <c r="E1373"/>
      <c r="F1373"/>
      <c r="G1373"/>
      <c r="H1373"/>
      <c r="I1373"/>
      <c r="J1373"/>
      <c r="K1373"/>
      <c r="L1373"/>
      <c r="M1373"/>
      <c r="N1373"/>
      <c r="O1373"/>
      <c r="P1373"/>
      <c r="Q1373"/>
      <c r="R1373"/>
    </row>
    <row r="1374" spans="2:18" x14ac:dyDescent="0.25">
      <c r="B1374"/>
      <c r="C1374"/>
      <c r="D1374"/>
      <c r="E1374"/>
      <c r="F1374"/>
      <c r="G1374"/>
      <c r="H1374"/>
      <c r="I1374"/>
      <c r="J1374"/>
      <c r="K1374"/>
      <c r="L1374"/>
      <c r="M1374"/>
      <c r="N1374"/>
      <c r="O1374"/>
      <c r="P1374"/>
      <c r="Q1374"/>
      <c r="R1374"/>
    </row>
    <row r="1375" spans="2:18" x14ac:dyDescent="0.25">
      <c r="B1375"/>
      <c r="C1375"/>
      <c r="D1375"/>
      <c r="E1375"/>
      <c r="F1375"/>
      <c r="G1375"/>
      <c r="H1375"/>
      <c r="I1375"/>
      <c r="J1375"/>
      <c r="K1375"/>
      <c r="L1375"/>
      <c r="M1375"/>
      <c r="N1375"/>
      <c r="O1375"/>
      <c r="P1375"/>
      <c r="Q1375"/>
      <c r="R1375"/>
    </row>
    <row r="1376" spans="2:18" x14ac:dyDescent="0.25">
      <c r="B1376"/>
      <c r="C1376"/>
      <c r="D1376"/>
      <c r="E1376"/>
      <c r="F1376"/>
      <c r="G1376"/>
      <c r="H1376"/>
      <c r="I1376"/>
      <c r="J1376"/>
      <c r="K1376"/>
      <c r="L1376"/>
      <c r="M1376"/>
      <c r="N1376"/>
      <c r="O1376"/>
      <c r="P1376"/>
      <c r="Q1376"/>
      <c r="R1376"/>
    </row>
    <row r="1377" spans="2:18" x14ac:dyDescent="0.25">
      <c r="B1377"/>
      <c r="C1377"/>
      <c r="D1377"/>
      <c r="E1377"/>
      <c r="F1377"/>
      <c r="G1377"/>
      <c r="H1377"/>
      <c r="I1377"/>
      <c r="J1377"/>
      <c r="K1377"/>
      <c r="L1377"/>
      <c r="M1377"/>
      <c r="N1377"/>
      <c r="O1377"/>
      <c r="P1377"/>
      <c r="Q1377"/>
      <c r="R1377"/>
    </row>
    <row r="1378" spans="2:18" x14ac:dyDescent="0.25">
      <c r="B1378"/>
      <c r="C1378"/>
      <c r="D1378"/>
      <c r="E1378"/>
      <c r="F1378"/>
      <c r="G1378"/>
      <c r="H1378"/>
      <c r="I1378"/>
      <c r="J1378"/>
      <c r="K1378"/>
      <c r="L1378"/>
      <c r="M1378"/>
      <c r="N1378"/>
      <c r="O1378"/>
      <c r="P1378"/>
      <c r="Q1378"/>
      <c r="R1378"/>
    </row>
    <row r="1379" spans="2:18" x14ac:dyDescent="0.25">
      <c r="B1379"/>
      <c r="C1379"/>
      <c r="D1379"/>
      <c r="E1379"/>
      <c r="F1379"/>
      <c r="G1379"/>
      <c r="H1379"/>
      <c r="I1379"/>
      <c r="J1379"/>
      <c r="K1379"/>
      <c r="L1379"/>
      <c r="M1379"/>
      <c r="N1379"/>
      <c r="O1379"/>
      <c r="P1379"/>
      <c r="Q1379"/>
      <c r="R1379"/>
    </row>
    <row r="1380" spans="2:18" x14ac:dyDescent="0.25">
      <c r="B1380"/>
      <c r="C1380"/>
      <c r="D1380"/>
      <c r="E1380"/>
      <c r="F1380"/>
      <c r="G1380"/>
      <c r="H1380"/>
      <c r="I1380"/>
      <c r="J1380"/>
      <c r="K1380"/>
      <c r="L1380"/>
      <c r="M1380"/>
      <c r="N1380"/>
      <c r="O1380"/>
      <c r="P1380"/>
      <c r="Q1380"/>
      <c r="R1380"/>
    </row>
    <row r="1381" spans="2:18" x14ac:dyDescent="0.25">
      <c r="B1381"/>
      <c r="C1381"/>
      <c r="D1381"/>
      <c r="E1381"/>
      <c r="F1381"/>
      <c r="G1381"/>
      <c r="H1381"/>
      <c r="I1381"/>
      <c r="J1381"/>
      <c r="K1381"/>
      <c r="L1381"/>
      <c r="M1381"/>
      <c r="N1381"/>
      <c r="O1381"/>
      <c r="P1381"/>
      <c r="Q1381"/>
      <c r="R1381"/>
    </row>
    <row r="1382" spans="2:18" x14ac:dyDescent="0.25">
      <c r="B1382"/>
      <c r="C1382"/>
      <c r="D1382"/>
      <c r="E1382"/>
      <c r="F1382"/>
      <c r="G1382"/>
      <c r="H1382"/>
      <c r="I1382"/>
      <c r="J1382"/>
      <c r="K1382"/>
      <c r="L1382"/>
      <c r="M1382"/>
      <c r="N1382"/>
      <c r="O1382"/>
      <c r="P1382"/>
      <c r="Q1382"/>
      <c r="R1382"/>
    </row>
    <row r="1383" spans="2:18" x14ac:dyDescent="0.25">
      <c r="B1383"/>
      <c r="C1383"/>
      <c r="D1383"/>
      <c r="E1383"/>
      <c r="F1383"/>
      <c r="G1383"/>
      <c r="H1383"/>
      <c r="I1383"/>
      <c r="J1383"/>
      <c r="K1383"/>
      <c r="L1383"/>
      <c r="M1383"/>
      <c r="N1383"/>
      <c r="O1383"/>
      <c r="P1383"/>
      <c r="Q1383"/>
      <c r="R1383"/>
    </row>
    <row r="1384" spans="2:18" x14ac:dyDescent="0.25">
      <c r="B1384"/>
      <c r="C1384"/>
      <c r="D1384"/>
      <c r="E1384"/>
      <c r="F1384"/>
      <c r="G1384"/>
      <c r="H1384"/>
      <c r="I1384"/>
      <c r="J1384"/>
      <c r="K1384"/>
      <c r="L1384"/>
      <c r="M1384"/>
      <c r="N1384"/>
      <c r="O1384"/>
      <c r="P1384"/>
      <c r="Q1384"/>
      <c r="R1384"/>
    </row>
    <row r="1385" spans="2:18" x14ac:dyDescent="0.25">
      <c r="B1385"/>
      <c r="C1385"/>
      <c r="D1385"/>
      <c r="E1385"/>
      <c r="F1385"/>
      <c r="G1385"/>
      <c r="H1385"/>
      <c r="I1385"/>
      <c r="J1385"/>
      <c r="K1385"/>
      <c r="L1385"/>
      <c r="M1385"/>
      <c r="N1385"/>
      <c r="O1385"/>
      <c r="P1385"/>
      <c r="Q1385"/>
      <c r="R1385"/>
    </row>
    <row r="1386" spans="2:18" x14ac:dyDescent="0.25">
      <c r="B1386"/>
      <c r="C1386"/>
      <c r="D1386"/>
      <c r="E1386"/>
      <c r="F1386"/>
      <c r="G1386"/>
      <c r="H1386"/>
      <c r="I1386"/>
      <c r="J1386"/>
      <c r="K1386"/>
      <c r="L1386"/>
      <c r="M1386"/>
      <c r="N1386"/>
      <c r="O1386"/>
      <c r="P1386"/>
      <c r="Q1386"/>
      <c r="R1386"/>
    </row>
    <row r="1387" spans="2:18" x14ac:dyDescent="0.25">
      <c r="B1387"/>
      <c r="C1387"/>
      <c r="D1387"/>
      <c r="E1387"/>
      <c r="F1387"/>
      <c r="G1387"/>
      <c r="H1387"/>
      <c r="I1387"/>
      <c r="J1387"/>
      <c r="K1387"/>
      <c r="L1387"/>
      <c r="M1387"/>
      <c r="N1387"/>
      <c r="O1387"/>
      <c r="P1387"/>
      <c r="Q1387"/>
      <c r="R1387"/>
    </row>
    <row r="1388" spans="2:18" x14ac:dyDescent="0.25">
      <c r="B1388"/>
      <c r="C1388"/>
      <c r="D1388"/>
      <c r="E1388"/>
      <c r="F1388"/>
      <c r="G1388"/>
      <c r="H1388"/>
      <c r="I1388"/>
      <c r="J1388"/>
      <c r="K1388"/>
      <c r="L1388"/>
      <c r="M1388"/>
      <c r="N1388"/>
      <c r="O1388"/>
      <c r="P1388"/>
      <c r="Q1388"/>
      <c r="R1388"/>
    </row>
    <row r="1389" spans="2:18" x14ac:dyDescent="0.25">
      <c r="B1389"/>
      <c r="C1389"/>
      <c r="D1389"/>
      <c r="E1389"/>
      <c r="F1389"/>
      <c r="G1389"/>
      <c r="H1389"/>
      <c r="I1389"/>
      <c r="J1389"/>
      <c r="K1389"/>
      <c r="L1389"/>
      <c r="M1389"/>
      <c r="N1389"/>
      <c r="O1389"/>
      <c r="P1389"/>
      <c r="Q1389"/>
      <c r="R1389"/>
    </row>
    <row r="1390" spans="2:18" x14ac:dyDescent="0.25">
      <c r="B1390"/>
      <c r="C1390"/>
      <c r="D1390"/>
      <c r="E1390"/>
      <c r="F1390"/>
      <c r="G1390"/>
      <c r="H1390"/>
      <c r="I1390"/>
      <c r="J1390"/>
      <c r="K1390"/>
      <c r="L1390"/>
      <c r="M1390"/>
      <c r="N1390"/>
      <c r="O1390"/>
      <c r="P1390"/>
      <c r="Q1390"/>
      <c r="R1390"/>
    </row>
    <row r="1391" spans="2:18" x14ac:dyDescent="0.25">
      <c r="B1391"/>
      <c r="C1391"/>
      <c r="D1391"/>
      <c r="E1391"/>
      <c r="F1391"/>
      <c r="G1391"/>
      <c r="H1391"/>
      <c r="I1391"/>
      <c r="J1391"/>
      <c r="K1391"/>
      <c r="L1391"/>
      <c r="M1391"/>
      <c r="N1391"/>
      <c r="O1391"/>
      <c r="P1391"/>
      <c r="Q1391"/>
      <c r="R1391"/>
    </row>
    <row r="1392" spans="2:18" x14ac:dyDescent="0.25">
      <c r="B1392"/>
      <c r="C1392"/>
      <c r="D1392"/>
      <c r="E1392"/>
      <c r="F1392"/>
      <c r="G1392"/>
      <c r="H1392"/>
      <c r="I1392"/>
      <c r="J1392"/>
      <c r="K1392"/>
      <c r="L1392"/>
      <c r="M1392"/>
      <c r="N1392"/>
      <c r="O1392"/>
      <c r="P1392"/>
      <c r="Q1392"/>
      <c r="R1392"/>
    </row>
    <row r="1393" spans="2:18" x14ac:dyDescent="0.25">
      <c r="B1393"/>
      <c r="C1393"/>
      <c r="D1393"/>
      <c r="E1393"/>
      <c r="F1393"/>
      <c r="G1393"/>
      <c r="H1393"/>
      <c r="I1393"/>
      <c r="J1393"/>
      <c r="K1393"/>
      <c r="L1393"/>
      <c r="M1393"/>
      <c r="N1393"/>
      <c r="O1393"/>
      <c r="P1393"/>
      <c r="Q1393"/>
      <c r="R1393"/>
    </row>
    <row r="1394" spans="2:18" x14ac:dyDescent="0.25">
      <c r="B1394"/>
      <c r="C1394"/>
      <c r="D1394"/>
      <c r="E1394"/>
      <c r="F1394"/>
      <c r="G1394"/>
      <c r="H1394"/>
      <c r="I1394"/>
      <c r="J1394"/>
      <c r="K1394"/>
      <c r="L1394"/>
      <c r="M1394"/>
      <c r="N1394"/>
      <c r="O1394"/>
      <c r="P1394"/>
      <c r="Q1394"/>
      <c r="R1394"/>
    </row>
    <row r="1395" spans="2:18" x14ac:dyDescent="0.25">
      <c r="B1395"/>
      <c r="C1395"/>
      <c r="D1395"/>
      <c r="E1395"/>
      <c r="F1395"/>
      <c r="G1395"/>
      <c r="H1395"/>
      <c r="I1395"/>
      <c r="J1395"/>
      <c r="K1395"/>
      <c r="L1395"/>
      <c r="M1395"/>
      <c r="N1395"/>
      <c r="O1395"/>
      <c r="P1395"/>
      <c r="Q1395"/>
      <c r="R1395"/>
    </row>
    <row r="1396" spans="2:18" x14ac:dyDescent="0.25">
      <c r="B1396"/>
      <c r="C1396"/>
      <c r="D1396"/>
      <c r="E1396"/>
      <c r="F1396"/>
      <c r="G1396"/>
      <c r="H1396"/>
      <c r="I1396"/>
      <c r="J1396"/>
      <c r="K1396"/>
      <c r="L1396"/>
      <c r="M1396"/>
      <c r="N1396"/>
      <c r="O1396"/>
      <c r="P1396"/>
      <c r="Q1396"/>
      <c r="R1396"/>
    </row>
    <row r="1397" spans="2:18" x14ac:dyDescent="0.25">
      <c r="B1397"/>
      <c r="C1397"/>
      <c r="D1397"/>
      <c r="E1397"/>
      <c r="F1397"/>
      <c r="G1397"/>
      <c r="H1397"/>
      <c r="I1397"/>
      <c r="J1397"/>
      <c r="K1397"/>
      <c r="L1397"/>
      <c r="M1397"/>
      <c r="N1397"/>
      <c r="O1397"/>
      <c r="P1397"/>
      <c r="Q1397"/>
      <c r="R1397"/>
    </row>
    <row r="1398" spans="2:18" x14ac:dyDescent="0.25">
      <c r="B1398"/>
      <c r="C1398"/>
      <c r="D1398"/>
      <c r="E1398"/>
      <c r="F1398"/>
      <c r="G1398"/>
      <c r="H1398"/>
      <c r="I1398"/>
      <c r="J1398"/>
      <c r="K1398"/>
      <c r="L1398"/>
      <c r="M1398"/>
      <c r="N1398"/>
      <c r="O1398"/>
      <c r="P1398"/>
      <c r="Q1398"/>
      <c r="R1398"/>
    </row>
    <row r="1399" spans="2:18" x14ac:dyDescent="0.25">
      <c r="B1399"/>
      <c r="C1399"/>
      <c r="D1399"/>
      <c r="E1399"/>
      <c r="F1399"/>
      <c r="G1399"/>
      <c r="H1399"/>
      <c r="I1399"/>
      <c r="J1399"/>
      <c r="K1399"/>
      <c r="L1399"/>
      <c r="M1399"/>
      <c r="N1399"/>
      <c r="O1399"/>
      <c r="P1399"/>
      <c r="Q1399"/>
      <c r="R1399"/>
    </row>
    <row r="1400" spans="2:18" x14ac:dyDescent="0.25">
      <c r="B1400"/>
      <c r="C1400"/>
      <c r="D1400"/>
      <c r="E1400"/>
      <c r="F1400"/>
      <c r="G1400"/>
      <c r="H1400"/>
      <c r="I1400"/>
      <c r="J1400"/>
      <c r="K1400"/>
      <c r="L1400"/>
      <c r="M1400"/>
      <c r="N1400"/>
      <c r="O1400"/>
      <c r="P1400"/>
      <c r="Q1400"/>
      <c r="R1400"/>
    </row>
    <row r="1401" spans="2:18" x14ac:dyDescent="0.25">
      <c r="B1401"/>
      <c r="C1401"/>
      <c r="D1401"/>
      <c r="E1401"/>
      <c r="F1401"/>
      <c r="G1401"/>
      <c r="H1401"/>
      <c r="I1401"/>
      <c r="J1401"/>
      <c r="K1401"/>
      <c r="L1401"/>
      <c r="M1401"/>
      <c r="N1401"/>
      <c r="O1401"/>
      <c r="P1401"/>
      <c r="Q1401"/>
      <c r="R1401"/>
    </row>
    <row r="1402" spans="2:18" x14ac:dyDescent="0.25">
      <c r="B1402"/>
      <c r="C1402"/>
      <c r="D1402"/>
      <c r="E1402"/>
      <c r="F1402"/>
      <c r="G1402"/>
      <c r="H1402"/>
      <c r="I1402"/>
      <c r="J1402"/>
      <c r="K1402"/>
      <c r="L1402"/>
      <c r="M1402"/>
      <c r="N1402"/>
      <c r="O1402"/>
      <c r="P1402"/>
      <c r="Q1402"/>
      <c r="R1402"/>
    </row>
    <row r="1403" spans="2:18" x14ac:dyDescent="0.25">
      <c r="B1403"/>
      <c r="C1403"/>
      <c r="D1403"/>
      <c r="E1403"/>
      <c r="F1403"/>
      <c r="G1403"/>
      <c r="H1403"/>
      <c r="I1403"/>
      <c r="J1403"/>
      <c r="K1403"/>
      <c r="L1403"/>
      <c r="M1403"/>
      <c r="N1403"/>
      <c r="O1403"/>
      <c r="P1403"/>
      <c r="Q1403"/>
      <c r="R1403"/>
    </row>
    <row r="1404" spans="2:18" x14ac:dyDescent="0.25">
      <c r="B1404"/>
      <c r="C1404"/>
      <c r="D1404"/>
      <c r="E1404"/>
      <c r="F1404"/>
      <c r="G1404"/>
      <c r="H1404"/>
      <c r="I1404"/>
      <c r="J1404"/>
      <c r="K1404"/>
      <c r="L1404"/>
      <c r="M1404"/>
      <c r="N1404"/>
      <c r="O1404"/>
      <c r="P1404"/>
      <c r="Q1404"/>
      <c r="R1404"/>
    </row>
    <row r="1405" spans="2:18" x14ac:dyDescent="0.25">
      <c r="B1405"/>
      <c r="C1405"/>
      <c r="D1405"/>
      <c r="E1405"/>
      <c r="F1405"/>
      <c r="G1405"/>
      <c r="H1405"/>
      <c r="I1405"/>
      <c r="J1405"/>
      <c r="K1405"/>
      <c r="L1405"/>
      <c r="M1405"/>
      <c r="N1405"/>
      <c r="O1405"/>
      <c r="P1405"/>
      <c r="Q1405"/>
      <c r="R1405"/>
    </row>
    <row r="1406" spans="2:18" x14ac:dyDescent="0.25">
      <c r="B1406"/>
      <c r="C1406"/>
      <c r="D1406"/>
      <c r="E1406"/>
      <c r="F1406"/>
      <c r="G1406"/>
      <c r="H1406"/>
      <c r="I1406"/>
      <c r="J1406"/>
      <c r="K1406"/>
      <c r="L1406"/>
      <c r="M1406"/>
      <c r="N1406"/>
      <c r="O1406"/>
      <c r="P1406"/>
      <c r="Q1406"/>
      <c r="R1406"/>
    </row>
  </sheetData>
  <sheetProtection algorithmName="SHA-512" hashValue="gJar6cXrh2V4mVBrH1ykAjdul7x6pP0lu0ocyoAkkq9UMctImuHljVNqiWIRPO6iqhEPKIAcf4wIQ0atgpZJwA==" saltValue="Gi0zZr23dNuTtjBz3rXzMA==" spinCount="100000" sheet="1" objects="1" scenarios="1" formatCells="0" formatColumns="0" formatRows="0" deleteRows="0"/>
  <dataValidations count="7">
    <dataValidation type="list" allowBlank="1" showInputMessage="1" showErrorMessage="1" sqref="D1002:E1002 D4">
      <formula1>OFFSET(INDIRECT(C4), 0, 0, 1, 5)</formula1>
    </dataValidation>
    <dataValidation type="list" allowBlank="1" showInputMessage="1" showErrorMessage="1" sqref="G1002:H1002 G4">
      <formula1>OFFSET(INDIRECT(C4), 0, 0, 1, 5)</formula1>
    </dataValidation>
    <dataValidation type="list" allowBlank="1" showInputMessage="1" showErrorMessage="1" sqref="F4:F1000 F1002">
      <formula1>$R$4:$R$19</formula1>
    </dataValidation>
    <dataValidation type="list" allowBlank="1" showInputMessage="1" showErrorMessage="1" sqref="I4:I1000">
      <formula1>"Stated, Inferred"</formula1>
    </dataValidation>
    <dataValidation type="list" allowBlank="1" showInputMessage="1" showErrorMessage="1" sqref="DK1001">
      <formula1>"FIrst World War,Second World War,Boer War,Crimean War,War,Mining disaster,Plague,Cholera outbreak,Flood Fire,Lost at sea"</formula1>
    </dataValidation>
    <dataValidation type="list" allowBlank="1" showInputMessage="1" showErrorMessage="1" sqref="D5:D1000">
      <formula1>OFFSET(INDIRECT(C5), 0, 0, 1, 14)</formula1>
    </dataValidation>
    <dataValidation type="list" allowBlank="1" showInputMessage="1" showErrorMessage="1" sqref="G5:G1000">
      <formula1>OFFSET(INDIRECT(C5), 0, 0, 1, 14)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1"/>
  <sheetViews>
    <sheetView workbookViewId="0"/>
  </sheetViews>
  <sheetFormatPr defaultRowHeight="15" x14ac:dyDescent="0.25"/>
  <cols>
    <col min="3" max="3" width="24.28515625" customWidth="1"/>
    <col min="4" max="4" width="11.85546875" customWidth="1"/>
    <col min="5" max="5" width="17.7109375" customWidth="1"/>
  </cols>
  <sheetData>
    <row r="1" spans="1:15" x14ac:dyDescent="0.25">
      <c r="A1" s="41" t="s">
        <v>822</v>
      </c>
    </row>
    <row r="2" spans="1:15" x14ac:dyDescent="0.25">
      <c r="B2" s="1" t="s">
        <v>756</v>
      </c>
      <c r="C2" s="1" t="s">
        <v>764</v>
      </c>
    </row>
    <row r="3" spans="1:15" x14ac:dyDescent="0.25">
      <c r="A3" s="40"/>
      <c r="B3" s="40" t="str">
        <f t="array" ref="B3">IFERROR(INDEX(PEOPLE!B4:B$1001, MATCH(0, COUNTIF($B$2:B2, PEOPLE!B4:B$1001), 0)), "")</f>
        <v>EG1</v>
      </c>
      <c r="C3" s="40" t="str">
        <f t="array" ref="C3">IFERROR(INDEX(PEOPLE!$H$4:$H$101, SMALL(IF($B3=PEOPLE!$B$4:$B$101, ROW(PEOPLE!$H$4:$H$101)-MIN(ROW(PEOPLE!$H$4:$H$101)) +1), COLUMNS($B$3:B3))),"")</f>
        <v>1 James John Wilson</v>
      </c>
      <c r="D3" s="40" t="str">
        <f t="array" ref="D3">IFERROR(INDEX(PEOPLE!$H$4:$H$101, SMALL(IF($B3=PEOPLE!$B$4:$B$101, ROW(PEOPLE!$H$4:$H$101)-MIN(ROW(PEOPLE!$H$4:$H$101)) +1), COLUMNS($B$3:C3))),"")</f>
        <v>2 Ann Jessica Wilson</v>
      </c>
      <c r="E3" s="40" t="str">
        <f t="array" ref="E3">IFERROR(INDEX(PEOPLE!$H$4:$H$101, SMALL(IF($B3=PEOPLE!$B$4:$B$101, ROW(PEOPLE!$H$4:$H$101)-MIN(ROW(PEOPLE!$H$4:$H$101)) +1), COLUMNS($B$3:D3))),"")</f>
        <v/>
      </c>
      <c r="F3" s="40" t="str">
        <f t="array" ref="F3">IFERROR(INDEX(PEOPLE!$H$4:$H$101, SMALL(IF($B3=PEOPLE!$B$4:$B$101, ROW(PEOPLE!$H$4:$H$101)-MIN(ROW(PEOPLE!$H$4:$H$101)) +1), COLUMNS($B$3:E3))),"")</f>
        <v/>
      </c>
      <c r="G3" s="40" t="str">
        <f t="array" ref="G3">IFERROR(INDEX(PEOPLE!$H$4:$H$101, SMALL(IF($B3=PEOPLE!$B$4:$B$101, ROW(PEOPLE!$H$4:$H$101)-MIN(ROW(PEOPLE!$H$4:$H$101)) +1), COLUMNS($B$3:F3))),"")</f>
        <v/>
      </c>
      <c r="H3" s="40" t="str">
        <f t="array" ref="H3">IFERROR(INDEX(PEOPLE!$H$4:$H$101, SMALL(IF($B3=PEOPLE!$B$4:$B$101, ROW(PEOPLE!$H$4:$H$101)-MIN(ROW(PEOPLE!$H$4:$H$101)) +1), COLUMNS($B$3:G3))),"")</f>
        <v/>
      </c>
      <c r="I3" s="40" t="str">
        <f t="array" ref="I3">IFERROR(INDEX(PEOPLE!$H$4:$H$101, SMALL(IF($B3=PEOPLE!$B$4:$B$101, ROW(PEOPLE!$H$4:$H$101)-MIN(ROW(PEOPLE!$H$4:$H$101)) +1), COLUMNS($B$3:H3))),"")</f>
        <v/>
      </c>
      <c r="J3" s="40" t="str">
        <f t="array" ref="J3">IFERROR(INDEX(PEOPLE!$H$4:$H$101, SMALL(IF($B3=PEOPLE!$B$4:$B$101, ROW(PEOPLE!$H$4:$H$101)-MIN(ROW(PEOPLE!$H$4:$H$101)) +1), COLUMNS($B$3:I3))),"")</f>
        <v/>
      </c>
      <c r="K3" s="40" t="str">
        <f t="array" ref="K3">IFERROR(INDEX(PEOPLE!$H$4:$H$101, SMALL(IF($B3=PEOPLE!$B$4:$B$101, ROW(PEOPLE!$H$4:$H$101)-MIN(ROW(PEOPLE!$H$4:$H$101)) +1), COLUMNS($B$3:J3))),"")</f>
        <v/>
      </c>
      <c r="L3" s="40" t="str">
        <f t="array" ref="L3">IFERROR(INDEX(PEOPLE!$H$4:$H$101, SMALL(IF($B3=PEOPLE!$B$4:$B$101, ROW(PEOPLE!$H$4:$H$101)-MIN(ROW(PEOPLE!$H$4:$H$101)) +1), COLUMNS($B$3:K3))),"")</f>
        <v/>
      </c>
      <c r="M3" s="40" t="str">
        <f t="array" ref="M3">IFERROR(INDEX(PEOPLE!$H$4:$H$101, SMALL(IF($B3=PEOPLE!$B$4:$B$101, ROW(PEOPLE!$H$4:$H$101)-MIN(ROW(PEOPLE!$H$4:$H$101)) +1), COLUMNS($B$3:L3))),"")</f>
        <v/>
      </c>
    </row>
    <row r="4" spans="1:15" x14ac:dyDescent="0.25">
      <c r="A4" s="40"/>
      <c r="B4" s="40">
        <f t="array" ref="B4">IFERROR(INDEX(PEOPLE!B5:B$1001, MATCH(0, COUNTIF($B$2:B3, PEOPLE!B5:B$1001), 0)), "")</f>
        <v>0</v>
      </c>
      <c r="C4" s="40" t="str">
        <f t="array" ref="C4">IFERROR(INDEX(PEOPLE!$H$4:$H$101, SMALL(IF($B4=PEOPLE!$B$4:$B$101, ROW(PEOPLE!$H$4:$H$101)-MIN(ROW(PEOPLE!$H$4:$H$101)) +1), COLUMNS($B$3:B4))),"")</f>
        <v xml:space="preserve">3   </v>
      </c>
      <c r="D4" s="40" t="str">
        <f t="array" ref="D4">IFERROR(INDEX(PEOPLE!$H$4:$H$101, SMALL(IF($B4=PEOPLE!$B$4:$B$101, ROW(PEOPLE!$H$4:$H$101)-MIN(ROW(PEOPLE!$H$4:$H$101)) +1), COLUMNS($B$3:C4))),"")</f>
        <v xml:space="preserve">4   </v>
      </c>
      <c r="E4" s="40" t="str">
        <f t="array" ref="E4">IFERROR(INDEX(PEOPLE!$H$4:$H$101, SMALL(IF($B4=PEOPLE!$B$4:$B$101, ROW(PEOPLE!$H$4:$H$101)-MIN(ROW(PEOPLE!$H$4:$H$101)) +1), COLUMNS($B$3:D4))),"")</f>
        <v xml:space="preserve">5   </v>
      </c>
      <c r="F4" s="40" t="str">
        <f t="array" ref="F4">IFERROR(INDEX(PEOPLE!$H$4:$H$101, SMALL(IF($B4=PEOPLE!$B$4:$B$101, ROW(PEOPLE!$H$4:$H$101)-MIN(ROW(PEOPLE!$H$4:$H$101)) +1), COLUMNS($B$3:E4))),"")</f>
        <v xml:space="preserve">6   </v>
      </c>
      <c r="G4" s="40" t="str">
        <f t="array" ref="G4">IFERROR(INDEX(PEOPLE!$H$4:$H$101, SMALL(IF($B4=PEOPLE!$B$4:$B$101, ROW(PEOPLE!$H$4:$H$101)-MIN(ROW(PEOPLE!$H$4:$H$101)) +1), COLUMNS($B$3:F4))),"")</f>
        <v xml:space="preserve">7   </v>
      </c>
      <c r="H4" s="40" t="str">
        <f t="array" ref="H4">IFERROR(INDEX(PEOPLE!$H$4:$H$101, SMALL(IF($B4=PEOPLE!$B$4:$B$101, ROW(PEOPLE!$H$4:$H$101)-MIN(ROW(PEOPLE!$H$4:$H$101)) +1), COLUMNS($B$3:G4))),"")</f>
        <v xml:space="preserve">8   </v>
      </c>
      <c r="I4" s="40" t="str">
        <f t="array" ref="I4">IFERROR(INDEX(PEOPLE!$H$4:$H$101, SMALL(IF($B4=PEOPLE!$B$4:$B$101, ROW(PEOPLE!$H$4:$H$101)-MIN(ROW(PEOPLE!$H$4:$H$101)) +1), COLUMNS($B$3:H4))),"")</f>
        <v xml:space="preserve">9   </v>
      </c>
      <c r="J4" s="40" t="str">
        <f t="array" ref="J4">IFERROR(INDEX(PEOPLE!$H$4:$H$101, SMALL(IF($B4=PEOPLE!$B$4:$B$101, ROW(PEOPLE!$H$4:$H$101)-MIN(ROW(PEOPLE!$H$4:$H$101)) +1), COLUMNS($B$3:I4))),"")</f>
        <v xml:space="preserve">10   </v>
      </c>
      <c r="K4" s="40" t="str">
        <f t="array" ref="K4">IFERROR(INDEX(PEOPLE!$H$4:$H$101, SMALL(IF($B4=PEOPLE!$B$4:$B$101, ROW(PEOPLE!$H$4:$H$101)-MIN(ROW(PEOPLE!$H$4:$H$101)) +1), COLUMNS($B$3:J4))),"")</f>
        <v xml:space="preserve">11   </v>
      </c>
      <c r="L4" s="40" t="str">
        <f t="array" ref="L4">IFERROR(INDEX(PEOPLE!$H$4:$H$101, SMALL(IF($B4=PEOPLE!$B$4:$B$101, ROW(PEOPLE!$H$4:$H$101)-MIN(ROW(PEOPLE!$H$4:$H$101)) +1), COLUMNS($B$3:K4))),"")</f>
        <v xml:space="preserve">12   </v>
      </c>
      <c r="M4" s="40" t="str">
        <f t="array" ref="M4">IFERROR(INDEX(PEOPLE!$H$4:$H$101, SMALL(IF($B4=PEOPLE!$B$4:$B$101, ROW(PEOPLE!$H$4:$H$101)-MIN(ROW(PEOPLE!$H$4:$H$101)) +1), COLUMNS($B$3:L4))),"")</f>
        <v xml:space="preserve">13   </v>
      </c>
      <c r="N4" s="40"/>
      <c r="O4" s="40"/>
    </row>
    <row r="5" spans="1:15" x14ac:dyDescent="0.25">
      <c r="A5" s="40"/>
      <c r="B5" s="40" t="str">
        <f t="array" ref="B5">IFERROR(INDEX(PEOPLE!B6:B$1001, MATCH(0, COUNTIF($B$2:B4, PEOPLE!B6:B$1001), 0)), "")</f>
        <v>IF YOU HAVE MORE ENTRIES TO ADD, START A NEW SPREADSHEET OR CONTACT THE ARCHAEOLOGY DATA SERVICE FOR HELP.</v>
      </c>
      <c r="C5" s="40" t="str">
        <f t="array" ref="C5">IFERROR(INDEX(PEOPLE!$H$4:$H$101, SMALL(IF($B5=PEOPLE!$B$4:$B$101, ROW(PEOPLE!$H$4:$H$101)-MIN(ROW(PEOPLE!$H$4:$H$101)) +1), COLUMNS($B$3:B5))),"")</f>
        <v/>
      </c>
      <c r="D5" s="40" t="str">
        <f t="array" ref="D5">IFERROR(INDEX(PEOPLE!$H$4:$H$101, SMALL(IF($B5=PEOPLE!$B$4:$B$101, ROW(PEOPLE!$H$4:$H$101)-MIN(ROW(PEOPLE!$H$4:$H$101)) +1), COLUMNS($B$3:C5))),"")</f>
        <v/>
      </c>
      <c r="E5" s="40" t="str">
        <f t="array" ref="E5">IFERROR(INDEX(PEOPLE!$H$4:$H$101, SMALL(IF($B5=PEOPLE!$B$4:$B$101, ROW(PEOPLE!$H$4:$H$101)-MIN(ROW(PEOPLE!$H$4:$H$101)) +1), COLUMNS($B$3:D5))),"")</f>
        <v/>
      </c>
      <c r="F5" s="40" t="str">
        <f t="array" ref="F5">IFERROR(INDEX(PEOPLE!$H$4:$H$101, SMALL(IF($B5=PEOPLE!$B$4:$B$101, ROW(PEOPLE!$H$4:$H$101)-MIN(ROW(PEOPLE!$H$4:$H$101)) +1), COLUMNS($B$3:E5))),"")</f>
        <v/>
      </c>
      <c r="G5" s="40" t="str">
        <f t="array" ref="G5">IFERROR(INDEX(PEOPLE!$H$4:$H$101, SMALL(IF($B5=PEOPLE!$B$4:$B$101, ROW(PEOPLE!$H$4:$H$101)-MIN(ROW(PEOPLE!$H$4:$H$101)) +1), COLUMNS($B$3:F5))),"")</f>
        <v/>
      </c>
      <c r="H5" s="40" t="str">
        <f t="array" ref="H5">IFERROR(INDEX(PEOPLE!$H$4:$H$101, SMALL(IF($B5=PEOPLE!$B$4:$B$101, ROW(PEOPLE!$H$4:$H$101)-MIN(ROW(PEOPLE!$H$4:$H$101)) +1), COLUMNS($B$3:G5))),"")</f>
        <v/>
      </c>
      <c r="I5" s="40" t="str">
        <f t="array" ref="I5">IFERROR(INDEX(PEOPLE!$H$4:$H$101, SMALL(IF($B5=PEOPLE!$B$4:$B$101, ROW(PEOPLE!$H$4:$H$101)-MIN(ROW(PEOPLE!$H$4:$H$101)) +1), COLUMNS($B$3:H5))),"")</f>
        <v/>
      </c>
      <c r="J5" s="40" t="str">
        <f t="array" ref="J5">IFERROR(INDEX(PEOPLE!$H$4:$H$101, SMALL(IF($B5=PEOPLE!$B$4:$B$101, ROW(PEOPLE!$H$4:$H$101)-MIN(ROW(PEOPLE!$H$4:$H$101)) +1), COLUMNS($B$3:I5))),"")</f>
        <v/>
      </c>
      <c r="K5" s="40" t="str">
        <f t="array" ref="K5">IFERROR(INDEX(PEOPLE!$H$4:$H$101, SMALL(IF($B5=PEOPLE!$B$4:$B$101, ROW(PEOPLE!$H$4:$H$101)-MIN(ROW(PEOPLE!$H$4:$H$101)) +1), COLUMNS($B$3:J5))),"")</f>
        <v/>
      </c>
      <c r="L5" s="40" t="str">
        <f t="array" ref="L5">IFERROR(INDEX(PEOPLE!$H$4:$H$101, SMALL(IF($B5=PEOPLE!$B$4:$B$101, ROW(PEOPLE!$H$4:$H$101)-MIN(ROW(PEOPLE!$H$4:$H$101)) +1), COLUMNS($B$3:K5))),"")</f>
        <v/>
      </c>
      <c r="M5" s="40" t="str">
        <f t="array" ref="M5">IFERROR(INDEX(PEOPLE!$H$4:$H$101, SMALL(IF($B5=PEOPLE!$B$4:$B$101, ROW(PEOPLE!$H$4:$H$101)-MIN(ROW(PEOPLE!$H$4:$H$101)) +1), COLUMNS($B$3:L5))),"")</f>
        <v/>
      </c>
      <c r="N5" s="40"/>
      <c r="O5" s="40"/>
    </row>
    <row r="6" spans="1:15" x14ac:dyDescent="0.25">
      <c r="A6" s="40"/>
      <c r="B6" s="40" t="str">
        <f t="array" ref="B6">IFERROR(INDEX(PEOPLE!B7:B$1001, MATCH(0, COUNTIF($B$2:B5, PEOPLE!B7:B$1001), 0)), "")</f>
        <v/>
      </c>
      <c r="C6" s="40" t="str">
        <f t="array" ref="C6">IFERROR(INDEX(PEOPLE!$H$4:$H$101, SMALL(IF($B6=PEOPLE!$B$4:$B$101, ROW(PEOPLE!$H$4:$H$101)-MIN(ROW(PEOPLE!$H$4:$H$101)) +1), COLUMNS($B$3:B6))),"")</f>
        <v xml:space="preserve">3   </v>
      </c>
      <c r="D6" s="40" t="str">
        <f t="array" ref="D6">IFERROR(INDEX(PEOPLE!$H$4:$H$101, SMALL(IF($B6=PEOPLE!$B$4:$B$101, ROW(PEOPLE!$H$4:$H$101)-MIN(ROW(PEOPLE!$H$4:$H$101)) +1), COLUMNS($B$3:C6))),"")</f>
        <v xml:space="preserve">4   </v>
      </c>
      <c r="E6" s="40" t="str">
        <f t="array" ref="E6">IFERROR(INDEX(PEOPLE!$H$4:$H$101, SMALL(IF($B6=PEOPLE!$B$4:$B$101, ROW(PEOPLE!$H$4:$H$101)-MIN(ROW(PEOPLE!$H$4:$H$101)) +1), COLUMNS($B$3:D6))),"")</f>
        <v xml:space="preserve">5   </v>
      </c>
      <c r="F6" s="40" t="str">
        <f t="array" ref="F6">IFERROR(INDEX(PEOPLE!$H$4:$H$101, SMALL(IF($B6=PEOPLE!$B$4:$B$101, ROW(PEOPLE!$H$4:$H$101)-MIN(ROW(PEOPLE!$H$4:$H$101)) +1), COLUMNS($B$3:E6))),"")</f>
        <v xml:space="preserve">6   </v>
      </c>
      <c r="G6" s="40" t="str">
        <f t="array" ref="G6">IFERROR(INDEX(PEOPLE!$H$4:$H$101, SMALL(IF($B6=PEOPLE!$B$4:$B$101, ROW(PEOPLE!$H$4:$H$101)-MIN(ROW(PEOPLE!$H$4:$H$101)) +1), COLUMNS($B$3:F6))),"")</f>
        <v xml:space="preserve">7   </v>
      </c>
      <c r="H6" s="40" t="str">
        <f t="array" ref="H6">IFERROR(INDEX(PEOPLE!$H$4:$H$101, SMALL(IF($B6=PEOPLE!$B$4:$B$101, ROW(PEOPLE!$H$4:$H$101)-MIN(ROW(PEOPLE!$H$4:$H$101)) +1), COLUMNS($B$3:G6))),"")</f>
        <v xml:space="preserve">8   </v>
      </c>
      <c r="I6" s="40" t="str">
        <f t="array" ref="I6">IFERROR(INDEX(PEOPLE!$H$4:$H$101, SMALL(IF($B6=PEOPLE!$B$4:$B$101, ROW(PEOPLE!$H$4:$H$101)-MIN(ROW(PEOPLE!$H$4:$H$101)) +1), COLUMNS($B$3:H6))),"")</f>
        <v xml:space="preserve">9   </v>
      </c>
      <c r="J6" s="40" t="str">
        <f t="array" ref="J6">IFERROR(INDEX(PEOPLE!$H$4:$H$101, SMALL(IF($B6=PEOPLE!$B$4:$B$101, ROW(PEOPLE!$H$4:$H$101)-MIN(ROW(PEOPLE!$H$4:$H$101)) +1), COLUMNS($B$3:I6))),"")</f>
        <v xml:space="preserve">10   </v>
      </c>
      <c r="K6" s="40" t="str">
        <f t="array" ref="K6">IFERROR(INDEX(PEOPLE!$H$4:$H$101, SMALL(IF($B6=PEOPLE!$B$4:$B$101, ROW(PEOPLE!$H$4:$H$101)-MIN(ROW(PEOPLE!$H$4:$H$101)) +1), COLUMNS($B$3:J6))),"")</f>
        <v xml:space="preserve">11   </v>
      </c>
      <c r="L6" s="40" t="str">
        <f t="array" ref="L6">IFERROR(INDEX(PEOPLE!$H$4:$H$101, SMALL(IF($B6=PEOPLE!$B$4:$B$101, ROW(PEOPLE!$H$4:$H$101)-MIN(ROW(PEOPLE!$H$4:$H$101)) +1), COLUMNS($B$3:K6))),"")</f>
        <v xml:space="preserve">12   </v>
      </c>
      <c r="M6" s="40" t="str">
        <f t="array" ref="M6">IFERROR(INDEX(PEOPLE!$H$4:$H$101, SMALL(IF($B6=PEOPLE!$B$4:$B$101, ROW(PEOPLE!$H$4:$H$101)-MIN(ROW(PEOPLE!$H$4:$H$101)) +1), COLUMNS($B$3:L6))),"")</f>
        <v xml:space="preserve">13   </v>
      </c>
      <c r="N6" s="40"/>
      <c r="O6" s="40"/>
    </row>
    <row r="7" spans="1:15" x14ac:dyDescent="0.25">
      <c r="A7" s="40"/>
      <c r="B7" s="40" t="str">
        <f t="array" ref="B7">IFERROR(INDEX(PEOPLE!B8:B$1001, MATCH(0, COUNTIF($B$2:B6, PEOPLE!B8:B$1001), 0)), "")</f>
        <v/>
      </c>
      <c r="C7" s="40" t="str">
        <f t="array" ref="C7">IFERROR(INDEX(PEOPLE!$H$4:$H$101, SMALL(IF($B7=PEOPLE!$B$4:$B$101, ROW(PEOPLE!$H$4:$H$101)-MIN(ROW(PEOPLE!$H$4:$H$101)) +1), COLUMNS($B$3:B7))),"")</f>
        <v xml:space="preserve">3   </v>
      </c>
      <c r="D7" s="40" t="str">
        <f t="array" ref="D7">IFERROR(INDEX(PEOPLE!$H$4:$H$101, SMALL(IF($B7=PEOPLE!$B$4:$B$101, ROW(PEOPLE!$H$4:$H$101)-MIN(ROW(PEOPLE!$H$4:$H$101)) +1), COLUMNS($B$3:C7))),"")</f>
        <v xml:space="preserve">4   </v>
      </c>
      <c r="E7" s="40" t="str">
        <f t="array" ref="E7">IFERROR(INDEX(PEOPLE!$H$4:$H$101, SMALL(IF($B7=PEOPLE!$B$4:$B$101, ROW(PEOPLE!$H$4:$H$101)-MIN(ROW(PEOPLE!$H$4:$H$101)) +1), COLUMNS($B$3:D7))),"")</f>
        <v xml:space="preserve">5   </v>
      </c>
      <c r="F7" s="40" t="str">
        <f t="array" ref="F7">IFERROR(INDEX(PEOPLE!$H$4:$H$101, SMALL(IF($B7=PEOPLE!$B$4:$B$101, ROW(PEOPLE!$H$4:$H$101)-MIN(ROW(PEOPLE!$H$4:$H$101)) +1), COLUMNS($B$3:E7))),"")</f>
        <v xml:space="preserve">6   </v>
      </c>
      <c r="G7" s="40" t="str">
        <f t="array" ref="G7">IFERROR(INDEX(PEOPLE!$H$4:$H$101, SMALL(IF($B7=PEOPLE!$B$4:$B$101, ROW(PEOPLE!$H$4:$H$101)-MIN(ROW(PEOPLE!$H$4:$H$101)) +1), COLUMNS($B$3:F7))),"")</f>
        <v xml:space="preserve">7   </v>
      </c>
      <c r="H7" s="40" t="str">
        <f t="array" ref="H7">IFERROR(INDEX(PEOPLE!$H$4:$H$101, SMALL(IF($B7=PEOPLE!$B$4:$B$101, ROW(PEOPLE!$H$4:$H$101)-MIN(ROW(PEOPLE!$H$4:$H$101)) +1), COLUMNS($B$3:G7))),"")</f>
        <v xml:space="preserve">8   </v>
      </c>
      <c r="I7" s="40" t="str">
        <f t="array" ref="I7">IFERROR(INDEX(PEOPLE!$H$4:$H$101, SMALL(IF($B7=PEOPLE!$B$4:$B$101, ROW(PEOPLE!$H$4:$H$101)-MIN(ROW(PEOPLE!$H$4:$H$101)) +1), COLUMNS($B$3:H7))),"")</f>
        <v xml:space="preserve">9   </v>
      </c>
      <c r="J7" s="40" t="str">
        <f t="array" ref="J7">IFERROR(INDEX(PEOPLE!$H$4:$H$101, SMALL(IF($B7=PEOPLE!$B$4:$B$101, ROW(PEOPLE!$H$4:$H$101)-MIN(ROW(PEOPLE!$H$4:$H$101)) +1), COLUMNS($B$3:I7))),"")</f>
        <v xml:space="preserve">10   </v>
      </c>
      <c r="K7" s="40" t="str">
        <f t="array" ref="K7">IFERROR(INDEX(PEOPLE!$H$4:$H$101, SMALL(IF($B7=PEOPLE!$B$4:$B$101, ROW(PEOPLE!$H$4:$H$101)-MIN(ROW(PEOPLE!$H$4:$H$101)) +1), COLUMNS($B$3:J7))),"")</f>
        <v xml:space="preserve">11   </v>
      </c>
      <c r="L7" s="40" t="str">
        <f t="array" ref="L7">IFERROR(INDEX(PEOPLE!$H$4:$H$101, SMALL(IF($B7=PEOPLE!$B$4:$B$101, ROW(PEOPLE!$H$4:$H$101)-MIN(ROW(PEOPLE!$H$4:$H$101)) +1), COLUMNS($B$3:K7))),"")</f>
        <v xml:space="preserve">12   </v>
      </c>
      <c r="M7" s="40" t="str">
        <f t="array" ref="M7">IFERROR(INDEX(PEOPLE!$H$4:$H$101, SMALL(IF($B7=PEOPLE!$B$4:$B$101, ROW(PEOPLE!$H$4:$H$101)-MIN(ROW(PEOPLE!$H$4:$H$101)) +1), COLUMNS($B$3:L7))),"")</f>
        <v xml:space="preserve">13   </v>
      </c>
      <c r="N7" s="40"/>
      <c r="O7" s="40"/>
    </row>
    <row r="8" spans="1:15" x14ac:dyDescent="0.25">
      <c r="A8" s="40"/>
      <c r="B8" s="40" t="str">
        <f t="array" ref="B8">IFERROR(INDEX(PEOPLE!B9:B$1001, MATCH(0, COUNTIF($B$2:B7, PEOPLE!B9:B$1001), 0)), "")</f>
        <v/>
      </c>
      <c r="C8" s="40" t="str">
        <f t="array" ref="C8">IFERROR(INDEX(PEOPLE!$H$4:$H$101, SMALL(IF($B8=PEOPLE!$B$4:$B$101, ROW(PEOPLE!$H$4:$H$101)-MIN(ROW(PEOPLE!$H$4:$H$101)) +1), COLUMNS($B$3:B8))),"")</f>
        <v xml:space="preserve">3   </v>
      </c>
      <c r="D8" s="40" t="str">
        <f t="array" ref="D8">IFERROR(INDEX(PEOPLE!$H$4:$H$101, SMALL(IF($B8=PEOPLE!$B$4:$B$101, ROW(PEOPLE!$H$4:$H$101)-MIN(ROW(PEOPLE!$H$4:$H$101)) +1), COLUMNS($B$3:C8))),"")</f>
        <v xml:space="preserve">4   </v>
      </c>
      <c r="E8" s="40" t="str">
        <f t="array" ref="E8">IFERROR(INDEX(PEOPLE!$H$4:$H$101, SMALL(IF($B8=PEOPLE!$B$4:$B$101, ROW(PEOPLE!$H$4:$H$101)-MIN(ROW(PEOPLE!$H$4:$H$101)) +1), COLUMNS($B$3:D8))),"")</f>
        <v xml:space="preserve">5   </v>
      </c>
      <c r="F8" s="40" t="str">
        <f t="array" ref="F8">IFERROR(INDEX(PEOPLE!$H$4:$H$101, SMALL(IF($B8=PEOPLE!$B$4:$B$101, ROW(PEOPLE!$H$4:$H$101)-MIN(ROW(PEOPLE!$H$4:$H$101)) +1), COLUMNS($B$3:E8))),"")</f>
        <v xml:space="preserve">6   </v>
      </c>
      <c r="G8" s="40" t="str">
        <f t="array" ref="G8">IFERROR(INDEX(PEOPLE!$H$4:$H$101, SMALL(IF($B8=PEOPLE!$B$4:$B$101, ROW(PEOPLE!$H$4:$H$101)-MIN(ROW(PEOPLE!$H$4:$H$101)) +1), COLUMNS($B$3:F8))),"")</f>
        <v xml:space="preserve">7   </v>
      </c>
      <c r="H8" s="40" t="str">
        <f t="array" ref="H8">IFERROR(INDEX(PEOPLE!$H$4:$H$101, SMALL(IF($B8=PEOPLE!$B$4:$B$101, ROW(PEOPLE!$H$4:$H$101)-MIN(ROW(PEOPLE!$H$4:$H$101)) +1), COLUMNS($B$3:G8))),"")</f>
        <v xml:space="preserve">8   </v>
      </c>
      <c r="I8" s="40" t="str">
        <f t="array" ref="I8">IFERROR(INDEX(PEOPLE!$H$4:$H$101, SMALL(IF($B8=PEOPLE!$B$4:$B$101, ROW(PEOPLE!$H$4:$H$101)-MIN(ROW(PEOPLE!$H$4:$H$101)) +1), COLUMNS($B$3:H8))),"")</f>
        <v xml:space="preserve">9   </v>
      </c>
      <c r="J8" s="40" t="str">
        <f t="array" ref="J8">IFERROR(INDEX(PEOPLE!$H$4:$H$101, SMALL(IF($B8=PEOPLE!$B$4:$B$101, ROW(PEOPLE!$H$4:$H$101)-MIN(ROW(PEOPLE!$H$4:$H$101)) +1), COLUMNS($B$3:I8))),"")</f>
        <v xml:space="preserve">10   </v>
      </c>
      <c r="K8" s="40" t="str">
        <f t="array" ref="K8">IFERROR(INDEX(PEOPLE!$H$4:$H$101, SMALL(IF($B8=PEOPLE!$B$4:$B$101, ROW(PEOPLE!$H$4:$H$101)-MIN(ROW(PEOPLE!$H$4:$H$101)) +1), COLUMNS($B$3:J8))),"")</f>
        <v xml:space="preserve">11   </v>
      </c>
      <c r="L8" s="40" t="str">
        <f t="array" ref="L8">IFERROR(INDEX(PEOPLE!$H$4:$H$101, SMALL(IF($B8=PEOPLE!$B$4:$B$101, ROW(PEOPLE!$H$4:$H$101)-MIN(ROW(PEOPLE!$H$4:$H$101)) +1), COLUMNS($B$3:K8))),"")</f>
        <v xml:space="preserve">12   </v>
      </c>
      <c r="M8" s="40" t="str">
        <f t="array" ref="M8">IFERROR(INDEX(PEOPLE!$H$4:$H$101, SMALL(IF($B8=PEOPLE!$B$4:$B$101, ROW(PEOPLE!$H$4:$H$101)-MIN(ROW(PEOPLE!$H$4:$H$101)) +1), COLUMNS($B$3:L8))),"")</f>
        <v xml:space="preserve">13   </v>
      </c>
      <c r="N8" s="40"/>
      <c r="O8" s="40"/>
    </row>
    <row r="9" spans="1:15" x14ac:dyDescent="0.25">
      <c r="A9" s="40"/>
      <c r="B9" s="40" t="str">
        <f t="array" ref="B9">IFERROR(INDEX(PEOPLE!B10:B$1001, MATCH(0, COUNTIF($B$2:B8, PEOPLE!B10:B$1001), 0)), "")</f>
        <v/>
      </c>
      <c r="C9" s="40" t="str">
        <f t="array" ref="C9">IFERROR(INDEX(PEOPLE!$H$4:$H$101, SMALL(IF($B9=PEOPLE!$B$4:$B$101, ROW(PEOPLE!$H$4:$H$101)-MIN(ROW(PEOPLE!$H$4:$H$101)) +1), COLUMNS($B$3:B9))),"")</f>
        <v xml:space="preserve">3   </v>
      </c>
      <c r="D9" s="40" t="str">
        <f t="array" ref="D9">IFERROR(INDEX(PEOPLE!$H$4:$H$101, SMALL(IF($B9=PEOPLE!$B$4:$B$101, ROW(PEOPLE!$H$4:$H$101)-MIN(ROW(PEOPLE!$H$4:$H$101)) +1), COLUMNS($B$3:C9))),"")</f>
        <v xml:space="preserve">4   </v>
      </c>
      <c r="E9" s="40" t="str">
        <f t="array" ref="E9">IFERROR(INDEX(PEOPLE!$H$4:$H$101, SMALL(IF($B9=PEOPLE!$B$4:$B$101, ROW(PEOPLE!$H$4:$H$101)-MIN(ROW(PEOPLE!$H$4:$H$101)) +1), COLUMNS($B$3:D9))),"")</f>
        <v xml:space="preserve">5   </v>
      </c>
      <c r="F9" s="40" t="str">
        <f t="array" ref="F9">IFERROR(INDEX(PEOPLE!$H$4:$H$101, SMALL(IF($B9=PEOPLE!$B$4:$B$101, ROW(PEOPLE!$H$4:$H$101)-MIN(ROW(PEOPLE!$H$4:$H$101)) +1), COLUMNS($B$3:E9))),"")</f>
        <v xml:space="preserve">6   </v>
      </c>
      <c r="G9" s="40" t="str">
        <f t="array" ref="G9">IFERROR(INDEX(PEOPLE!$H$4:$H$101, SMALL(IF($B9=PEOPLE!$B$4:$B$101, ROW(PEOPLE!$H$4:$H$101)-MIN(ROW(PEOPLE!$H$4:$H$101)) +1), COLUMNS($B$3:F9))),"")</f>
        <v xml:space="preserve">7   </v>
      </c>
      <c r="H9" s="40" t="str">
        <f t="array" ref="H9">IFERROR(INDEX(PEOPLE!$H$4:$H$101, SMALL(IF($B9=PEOPLE!$B$4:$B$101, ROW(PEOPLE!$H$4:$H$101)-MIN(ROW(PEOPLE!$H$4:$H$101)) +1), COLUMNS($B$3:G9))),"")</f>
        <v xml:space="preserve">8   </v>
      </c>
      <c r="I9" s="40" t="str">
        <f t="array" ref="I9">IFERROR(INDEX(PEOPLE!$H$4:$H$101, SMALL(IF($B9=PEOPLE!$B$4:$B$101, ROW(PEOPLE!$H$4:$H$101)-MIN(ROW(PEOPLE!$H$4:$H$101)) +1), COLUMNS($B$3:H9))),"")</f>
        <v xml:space="preserve">9   </v>
      </c>
      <c r="J9" s="40" t="str">
        <f t="array" ref="J9">IFERROR(INDEX(PEOPLE!$H$4:$H$101, SMALL(IF($B9=PEOPLE!$B$4:$B$101, ROW(PEOPLE!$H$4:$H$101)-MIN(ROW(PEOPLE!$H$4:$H$101)) +1), COLUMNS($B$3:I9))),"")</f>
        <v xml:space="preserve">10   </v>
      </c>
      <c r="K9" s="40" t="str">
        <f t="array" ref="K9">IFERROR(INDEX(PEOPLE!$H$4:$H$101, SMALL(IF($B9=PEOPLE!$B$4:$B$101, ROW(PEOPLE!$H$4:$H$101)-MIN(ROW(PEOPLE!$H$4:$H$101)) +1), COLUMNS($B$3:J9))),"")</f>
        <v xml:space="preserve">11   </v>
      </c>
      <c r="L9" s="40" t="str">
        <f t="array" ref="L9">IFERROR(INDEX(PEOPLE!$H$4:$H$101, SMALL(IF($B9=PEOPLE!$B$4:$B$101, ROW(PEOPLE!$H$4:$H$101)-MIN(ROW(PEOPLE!$H$4:$H$101)) +1), COLUMNS($B$3:K9))),"")</f>
        <v xml:space="preserve">12   </v>
      </c>
      <c r="M9" s="40" t="str">
        <f t="array" ref="M9">IFERROR(INDEX(PEOPLE!$H$4:$H$101, SMALL(IF($B9=PEOPLE!$B$4:$B$101, ROW(PEOPLE!$H$4:$H$101)-MIN(ROW(PEOPLE!$H$4:$H$101)) +1), COLUMNS($B$3:L9))),"")</f>
        <v xml:space="preserve">13   </v>
      </c>
      <c r="N9" s="40"/>
      <c r="O9" s="40"/>
    </row>
    <row r="10" spans="1:15" x14ac:dyDescent="0.25">
      <c r="A10" s="40"/>
      <c r="B10" s="40" t="str">
        <f t="array" ref="B10">IFERROR(INDEX(PEOPLE!B11:B$1001, MATCH(0, COUNTIF($B$2:B9, PEOPLE!B11:B$1001), 0)), "")</f>
        <v/>
      </c>
      <c r="C10" s="40" t="str">
        <f t="array" ref="C10">IFERROR(INDEX(PEOPLE!$H$4:$H$101, SMALL(IF($B10=PEOPLE!$B$4:$B$101, ROW(PEOPLE!$H$4:$H$101)-MIN(ROW(PEOPLE!$H$4:$H$101)) +1), COLUMNS($B$3:B10))),"")</f>
        <v xml:space="preserve">3   </v>
      </c>
      <c r="D10" s="40" t="str">
        <f t="array" ref="D10">IFERROR(INDEX(PEOPLE!$H$4:$H$101, SMALL(IF($B10=PEOPLE!$B$4:$B$101, ROW(PEOPLE!$H$4:$H$101)-MIN(ROW(PEOPLE!$H$4:$H$101)) +1), COLUMNS($B$3:C10))),"")</f>
        <v xml:space="preserve">4   </v>
      </c>
      <c r="E10" s="40" t="str">
        <f t="array" ref="E10">IFERROR(INDEX(PEOPLE!$H$4:$H$101, SMALL(IF($B10=PEOPLE!$B$4:$B$101, ROW(PEOPLE!$H$4:$H$101)-MIN(ROW(PEOPLE!$H$4:$H$101)) +1), COLUMNS($B$3:D10))),"")</f>
        <v xml:space="preserve">5   </v>
      </c>
      <c r="F10" s="40" t="str">
        <f t="array" ref="F10">IFERROR(INDEX(PEOPLE!$H$4:$H$101, SMALL(IF($B10=PEOPLE!$B$4:$B$101, ROW(PEOPLE!$H$4:$H$101)-MIN(ROW(PEOPLE!$H$4:$H$101)) +1), COLUMNS($B$3:E10))),"")</f>
        <v xml:space="preserve">6   </v>
      </c>
      <c r="G10" s="40" t="str">
        <f t="array" ref="G10">IFERROR(INDEX(PEOPLE!$H$4:$H$101, SMALL(IF($B10=PEOPLE!$B$4:$B$101, ROW(PEOPLE!$H$4:$H$101)-MIN(ROW(PEOPLE!$H$4:$H$101)) +1), COLUMNS($B$3:F10))),"")</f>
        <v xml:space="preserve">7   </v>
      </c>
      <c r="H10" s="40" t="str">
        <f t="array" ref="H10">IFERROR(INDEX(PEOPLE!$H$4:$H$101, SMALL(IF($B10=PEOPLE!$B$4:$B$101, ROW(PEOPLE!$H$4:$H$101)-MIN(ROW(PEOPLE!$H$4:$H$101)) +1), COLUMNS($B$3:G10))),"")</f>
        <v xml:space="preserve">8   </v>
      </c>
      <c r="I10" s="40" t="str">
        <f t="array" ref="I10">IFERROR(INDEX(PEOPLE!$H$4:$H$101, SMALL(IF($B10=PEOPLE!$B$4:$B$101, ROW(PEOPLE!$H$4:$H$101)-MIN(ROW(PEOPLE!$H$4:$H$101)) +1), COLUMNS($B$3:H10))),"")</f>
        <v xml:space="preserve">9   </v>
      </c>
      <c r="J10" s="40" t="str">
        <f t="array" ref="J10">IFERROR(INDEX(PEOPLE!$H$4:$H$101, SMALL(IF($B10=PEOPLE!$B$4:$B$101, ROW(PEOPLE!$H$4:$H$101)-MIN(ROW(PEOPLE!$H$4:$H$101)) +1), COLUMNS($B$3:I10))),"")</f>
        <v xml:space="preserve">10   </v>
      </c>
      <c r="K10" s="40" t="str">
        <f t="array" ref="K10">IFERROR(INDEX(PEOPLE!$H$4:$H$101, SMALL(IF($B10=PEOPLE!$B$4:$B$101, ROW(PEOPLE!$H$4:$H$101)-MIN(ROW(PEOPLE!$H$4:$H$101)) +1), COLUMNS($B$3:J10))),"")</f>
        <v xml:space="preserve">11   </v>
      </c>
      <c r="L10" s="40" t="str">
        <f t="array" ref="L10">IFERROR(INDEX(PEOPLE!$H$4:$H$101, SMALL(IF($B10=PEOPLE!$B$4:$B$101, ROW(PEOPLE!$H$4:$H$101)-MIN(ROW(PEOPLE!$H$4:$H$101)) +1), COLUMNS($B$3:K10))),"")</f>
        <v xml:space="preserve">12   </v>
      </c>
      <c r="M10" s="40" t="str">
        <f t="array" ref="M10">IFERROR(INDEX(PEOPLE!$H$4:$H$101, SMALL(IF($B10=PEOPLE!$B$4:$B$101, ROW(PEOPLE!$H$4:$H$101)-MIN(ROW(PEOPLE!$H$4:$H$101)) +1), COLUMNS($B$3:L10))),"")</f>
        <v xml:space="preserve">13   </v>
      </c>
      <c r="N10" s="40"/>
      <c r="O10" s="40"/>
    </row>
    <row r="11" spans="1:15" x14ac:dyDescent="0.25">
      <c r="A11" s="40"/>
      <c r="B11" s="40" t="str">
        <f t="array" ref="B11">IFERROR(INDEX(PEOPLE!B12:B$1001, MATCH(0, COUNTIF($B$2:B10, PEOPLE!B12:B$1001), 0)), "")</f>
        <v/>
      </c>
      <c r="C11" s="40" t="str">
        <f t="array" ref="C11">IFERROR(INDEX(PEOPLE!$H$4:$H$101, SMALL(IF($B11=PEOPLE!$B$4:$B$101, ROW(PEOPLE!$H$4:$H$101)-MIN(ROW(PEOPLE!$H$4:$H$101)) +1), COLUMNS($B$3:B11))),"")</f>
        <v xml:space="preserve">3   </v>
      </c>
      <c r="D11" s="40" t="str">
        <f t="array" ref="D11">IFERROR(INDEX(PEOPLE!$H$4:$H$101, SMALL(IF($B11=PEOPLE!$B$4:$B$101, ROW(PEOPLE!$H$4:$H$101)-MIN(ROW(PEOPLE!$H$4:$H$101)) +1), COLUMNS($B$3:C11))),"")</f>
        <v xml:space="preserve">4   </v>
      </c>
      <c r="E11" s="40" t="str">
        <f t="array" ref="E11">IFERROR(INDEX(PEOPLE!$H$4:$H$101, SMALL(IF($B11=PEOPLE!$B$4:$B$101, ROW(PEOPLE!$H$4:$H$101)-MIN(ROW(PEOPLE!$H$4:$H$101)) +1), COLUMNS($B$3:D11))),"")</f>
        <v xml:space="preserve">5   </v>
      </c>
      <c r="F11" s="40" t="str">
        <f t="array" ref="F11">IFERROR(INDEX(PEOPLE!$H$4:$H$101, SMALL(IF($B11=PEOPLE!$B$4:$B$101, ROW(PEOPLE!$H$4:$H$101)-MIN(ROW(PEOPLE!$H$4:$H$101)) +1), COLUMNS($B$3:E11))),"")</f>
        <v xml:space="preserve">6   </v>
      </c>
      <c r="G11" s="40" t="str">
        <f t="array" ref="G11">IFERROR(INDEX(PEOPLE!$H$4:$H$101, SMALL(IF($B11=PEOPLE!$B$4:$B$101, ROW(PEOPLE!$H$4:$H$101)-MIN(ROW(PEOPLE!$H$4:$H$101)) +1), COLUMNS($B$3:F11))),"")</f>
        <v xml:space="preserve">7   </v>
      </c>
      <c r="H11" s="40" t="str">
        <f t="array" ref="H11">IFERROR(INDEX(PEOPLE!$H$4:$H$101, SMALL(IF($B11=PEOPLE!$B$4:$B$101, ROW(PEOPLE!$H$4:$H$101)-MIN(ROW(PEOPLE!$H$4:$H$101)) +1), COLUMNS($B$3:G11))),"")</f>
        <v xml:space="preserve">8   </v>
      </c>
      <c r="I11" s="40" t="str">
        <f t="array" ref="I11">IFERROR(INDEX(PEOPLE!$H$4:$H$101, SMALL(IF($B11=PEOPLE!$B$4:$B$101, ROW(PEOPLE!$H$4:$H$101)-MIN(ROW(PEOPLE!$H$4:$H$101)) +1), COLUMNS($B$3:H11))),"")</f>
        <v xml:space="preserve">9   </v>
      </c>
      <c r="J11" s="40" t="str">
        <f t="array" ref="J11">IFERROR(INDEX(PEOPLE!$H$4:$H$101, SMALL(IF($B11=PEOPLE!$B$4:$B$101, ROW(PEOPLE!$H$4:$H$101)-MIN(ROW(PEOPLE!$H$4:$H$101)) +1), COLUMNS($B$3:I11))),"")</f>
        <v xml:space="preserve">10   </v>
      </c>
      <c r="K11" s="40" t="str">
        <f t="array" ref="K11">IFERROR(INDEX(PEOPLE!$H$4:$H$101, SMALL(IF($B11=PEOPLE!$B$4:$B$101, ROW(PEOPLE!$H$4:$H$101)-MIN(ROW(PEOPLE!$H$4:$H$101)) +1), COLUMNS($B$3:J11))),"")</f>
        <v xml:space="preserve">11   </v>
      </c>
      <c r="L11" s="40" t="str">
        <f t="array" ref="L11">IFERROR(INDEX(PEOPLE!$H$4:$H$101, SMALL(IF($B11=PEOPLE!$B$4:$B$101, ROW(PEOPLE!$H$4:$H$101)-MIN(ROW(PEOPLE!$H$4:$H$101)) +1), COLUMNS($B$3:K11))),"")</f>
        <v xml:space="preserve">12   </v>
      </c>
      <c r="M11" s="40" t="str">
        <f t="array" ref="M11">IFERROR(INDEX(PEOPLE!$H$4:$H$101, SMALL(IF($B11=PEOPLE!$B$4:$B$101, ROW(PEOPLE!$H$4:$H$101)-MIN(ROW(PEOPLE!$H$4:$H$101)) +1), COLUMNS($B$3:L11))),"")</f>
        <v xml:space="preserve">13   </v>
      </c>
      <c r="N11" s="40"/>
      <c r="O11" s="40"/>
    </row>
    <row r="12" spans="1:15" x14ac:dyDescent="0.25">
      <c r="B12" s="40" t="str">
        <f t="array" ref="B12">IFERROR(INDEX(PEOPLE!B13:B$1001, MATCH(0, COUNTIF($B$2:B11, PEOPLE!B13:B$1001), 0)), "")</f>
        <v/>
      </c>
      <c r="C12" s="40" t="str">
        <f t="array" ref="C12">IFERROR(INDEX(PEOPLE!$H$4:$H$101, SMALL(IF($B12=PEOPLE!$B$4:$B$101, ROW(PEOPLE!$H$4:$H$101)-MIN(ROW(PEOPLE!$H$4:$H$101)) +1), COLUMNS($B$3:B12))),"")</f>
        <v xml:space="preserve">3   </v>
      </c>
      <c r="D12" s="40" t="str">
        <f t="array" ref="D12">IFERROR(INDEX(PEOPLE!$H$4:$H$101, SMALL(IF($B12=PEOPLE!$B$4:$B$101, ROW(PEOPLE!$H$4:$H$101)-MIN(ROW(PEOPLE!$H$4:$H$101)) +1), COLUMNS($B$3:C12))),"")</f>
        <v xml:space="preserve">4   </v>
      </c>
      <c r="E12" s="40" t="str">
        <f t="array" ref="E12">IFERROR(INDEX(PEOPLE!$H$4:$H$101, SMALL(IF($B12=PEOPLE!$B$4:$B$101, ROW(PEOPLE!$H$4:$H$101)-MIN(ROW(PEOPLE!$H$4:$H$101)) +1), COLUMNS($B$3:D12))),"")</f>
        <v xml:space="preserve">5   </v>
      </c>
      <c r="F12" s="40" t="str">
        <f t="array" ref="F12">IFERROR(INDEX(PEOPLE!$H$4:$H$101, SMALL(IF($B12=PEOPLE!$B$4:$B$101, ROW(PEOPLE!$H$4:$H$101)-MIN(ROW(PEOPLE!$H$4:$H$101)) +1), COLUMNS($B$3:E12))),"")</f>
        <v xml:space="preserve">6   </v>
      </c>
      <c r="G12" s="40" t="str">
        <f t="array" ref="G12">IFERROR(INDEX(PEOPLE!$H$4:$H$101, SMALL(IF($B12=PEOPLE!$B$4:$B$101, ROW(PEOPLE!$H$4:$H$101)-MIN(ROW(PEOPLE!$H$4:$H$101)) +1), COLUMNS($B$3:F12))),"")</f>
        <v xml:space="preserve">7   </v>
      </c>
      <c r="H12" s="40" t="str">
        <f t="array" ref="H12">IFERROR(INDEX(PEOPLE!$H$4:$H$101, SMALL(IF($B12=PEOPLE!$B$4:$B$101, ROW(PEOPLE!$H$4:$H$101)-MIN(ROW(PEOPLE!$H$4:$H$101)) +1), COLUMNS($B$3:G12))),"")</f>
        <v xml:space="preserve">8   </v>
      </c>
      <c r="I12" s="40" t="str">
        <f t="array" ref="I12">IFERROR(INDEX(PEOPLE!$H$4:$H$101, SMALL(IF($B12=PEOPLE!$B$4:$B$101, ROW(PEOPLE!$H$4:$H$101)-MIN(ROW(PEOPLE!$H$4:$H$101)) +1), COLUMNS($B$3:H12))),"")</f>
        <v xml:space="preserve">9   </v>
      </c>
      <c r="J12" s="40" t="str">
        <f t="array" ref="J12">IFERROR(INDEX(PEOPLE!$H$4:$H$101, SMALL(IF($B12=PEOPLE!$B$4:$B$101, ROW(PEOPLE!$H$4:$H$101)-MIN(ROW(PEOPLE!$H$4:$H$101)) +1), COLUMNS($B$3:I12))),"")</f>
        <v xml:space="preserve">10   </v>
      </c>
      <c r="K12" s="40" t="str">
        <f t="array" ref="K12">IFERROR(INDEX(PEOPLE!$H$4:$H$101, SMALL(IF($B12=PEOPLE!$B$4:$B$101, ROW(PEOPLE!$H$4:$H$101)-MIN(ROW(PEOPLE!$H$4:$H$101)) +1), COLUMNS($B$3:J12))),"")</f>
        <v xml:space="preserve">11   </v>
      </c>
      <c r="L12" s="40" t="str">
        <f t="array" ref="L12">IFERROR(INDEX(PEOPLE!$H$4:$H$101, SMALL(IF($B12=PEOPLE!$B$4:$B$101, ROW(PEOPLE!$H$4:$H$101)-MIN(ROW(PEOPLE!$H$4:$H$101)) +1), COLUMNS($B$3:K12))),"")</f>
        <v xml:space="preserve">12   </v>
      </c>
      <c r="M12" s="40" t="str">
        <f t="array" ref="M12">IFERROR(INDEX(PEOPLE!$H$4:$H$101, SMALL(IF($B12=PEOPLE!$B$4:$B$101, ROW(PEOPLE!$H$4:$H$101)-MIN(ROW(PEOPLE!$H$4:$H$101)) +1), COLUMNS($B$3:L12))),"")</f>
        <v xml:space="preserve">13   </v>
      </c>
      <c r="N12" s="40"/>
      <c r="O12" s="40"/>
    </row>
    <row r="13" spans="1:15" x14ac:dyDescent="0.25">
      <c r="B13" s="40" t="str">
        <f t="array" ref="B13">IFERROR(INDEX(PEOPLE!B14:B$1001, MATCH(0, COUNTIF($B$2:B12, PEOPLE!B14:B$1001), 0)), "")</f>
        <v/>
      </c>
      <c r="C13" s="40" t="str">
        <f t="array" ref="C13">IFERROR(INDEX(PEOPLE!$H$4:$H$101, SMALL(IF($B13=PEOPLE!$B$4:$B$101, ROW(PEOPLE!$H$4:$H$101)-MIN(ROW(PEOPLE!$H$4:$H$101)) +1), COLUMNS($B$3:B13))),"")</f>
        <v xml:space="preserve">3   </v>
      </c>
      <c r="D13" s="40" t="str">
        <f t="array" ref="D13">IFERROR(INDEX(PEOPLE!$H$4:$H$101, SMALL(IF($B13=PEOPLE!$B$4:$B$101, ROW(PEOPLE!$H$4:$H$101)-MIN(ROW(PEOPLE!$H$4:$H$101)) +1), COLUMNS($B$3:C13))),"")</f>
        <v xml:space="preserve">4   </v>
      </c>
      <c r="E13" s="40" t="str">
        <f t="array" ref="E13">IFERROR(INDEX(PEOPLE!$H$4:$H$101, SMALL(IF($B13=PEOPLE!$B$4:$B$101, ROW(PEOPLE!$H$4:$H$101)-MIN(ROW(PEOPLE!$H$4:$H$101)) +1), COLUMNS($B$3:D13))),"")</f>
        <v xml:space="preserve">5   </v>
      </c>
      <c r="F13" s="40" t="str">
        <f t="array" ref="F13">IFERROR(INDEX(PEOPLE!$H$4:$H$101, SMALL(IF($B13=PEOPLE!$B$4:$B$101, ROW(PEOPLE!$H$4:$H$101)-MIN(ROW(PEOPLE!$H$4:$H$101)) +1), COLUMNS($B$3:E13))),"")</f>
        <v xml:space="preserve">6   </v>
      </c>
      <c r="G13" s="40" t="str">
        <f t="array" ref="G13">IFERROR(INDEX(PEOPLE!$H$4:$H$101, SMALL(IF($B13=PEOPLE!$B$4:$B$101, ROW(PEOPLE!$H$4:$H$101)-MIN(ROW(PEOPLE!$H$4:$H$101)) +1), COLUMNS($B$3:F13))),"")</f>
        <v xml:space="preserve">7   </v>
      </c>
      <c r="H13" s="40" t="str">
        <f t="array" ref="H13">IFERROR(INDEX(PEOPLE!$H$4:$H$101, SMALL(IF($B13=PEOPLE!$B$4:$B$101, ROW(PEOPLE!$H$4:$H$101)-MIN(ROW(PEOPLE!$H$4:$H$101)) +1), COLUMNS($B$3:G13))),"")</f>
        <v xml:space="preserve">8   </v>
      </c>
      <c r="I13" s="40" t="str">
        <f t="array" ref="I13">IFERROR(INDEX(PEOPLE!$H$4:$H$101, SMALL(IF($B13=PEOPLE!$B$4:$B$101, ROW(PEOPLE!$H$4:$H$101)-MIN(ROW(PEOPLE!$H$4:$H$101)) +1), COLUMNS($B$3:H13))),"")</f>
        <v xml:space="preserve">9   </v>
      </c>
      <c r="J13" s="40" t="str">
        <f t="array" ref="J13">IFERROR(INDEX(PEOPLE!$H$4:$H$101, SMALL(IF($B13=PEOPLE!$B$4:$B$101, ROW(PEOPLE!$H$4:$H$101)-MIN(ROW(PEOPLE!$H$4:$H$101)) +1), COLUMNS($B$3:I13))),"")</f>
        <v xml:space="preserve">10   </v>
      </c>
      <c r="K13" s="40" t="str">
        <f t="array" ref="K13">IFERROR(INDEX(PEOPLE!$H$4:$H$101, SMALL(IF($B13=PEOPLE!$B$4:$B$101, ROW(PEOPLE!$H$4:$H$101)-MIN(ROW(PEOPLE!$H$4:$H$101)) +1), COLUMNS($B$3:J13))),"")</f>
        <v xml:space="preserve">11   </v>
      </c>
      <c r="L13" s="40" t="str">
        <f t="array" ref="L13">IFERROR(INDEX(PEOPLE!$H$4:$H$101, SMALL(IF($B13=PEOPLE!$B$4:$B$101, ROW(PEOPLE!$H$4:$H$101)-MIN(ROW(PEOPLE!$H$4:$H$101)) +1), COLUMNS($B$3:K13))),"")</f>
        <v xml:space="preserve">12   </v>
      </c>
      <c r="M13" s="40" t="str">
        <f t="array" ref="M13">IFERROR(INDEX(PEOPLE!$H$4:$H$101, SMALL(IF($B13=PEOPLE!$B$4:$B$101, ROW(PEOPLE!$H$4:$H$101)-MIN(ROW(PEOPLE!$H$4:$H$101)) +1), COLUMNS($B$3:L13))),"")</f>
        <v xml:space="preserve">13   </v>
      </c>
      <c r="N13" s="40"/>
      <c r="O13" s="40"/>
    </row>
    <row r="14" spans="1:15" x14ac:dyDescent="0.25">
      <c r="B14" s="40" t="str">
        <f t="array" ref="B14">IFERROR(INDEX(PEOPLE!B15:B$1001, MATCH(0, COUNTIF($B$2:B13, PEOPLE!B15:B$1001), 0)), "")</f>
        <v/>
      </c>
      <c r="C14" s="40" t="str">
        <f t="array" ref="C14">IFERROR(INDEX(PEOPLE!$H$4:$H$101, SMALL(IF($B14=PEOPLE!$B$4:$B$101, ROW(PEOPLE!$H$4:$H$101)-MIN(ROW(PEOPLE!$H$4:$H$101)) +1), COLUMNS($B$3:B14))),"")</f>
        <v xml:space="preserve">3   </v>
      </c>
      <c r="D14" s="40" t="str">
        <f t="array" ref="D14">IFERROR(INDEX(PEOPLE!$H$4:$H$101, SMALL(IF($B14=PEOPLE!$B$4:$B$101, ROW(PEOPLE!$H$4:$H$101)-MIN(ROW(PEOPLE!$H$4:$H$101)) +1), COLUMNS($B$3:C14))),"")</f>
        <v xml:space="preserve">4   </v>
      </c>
      <c r="E14" s="40" t="str">
        <f t="array" ref="E14">IFERROR(INDEX(PEOPLE!$H$4:$H$101, SMALL(IF($B14=PEOPLE!$B$4:$B$101, ROW(PEOPLE!$H$4:$H$101)-MIN(ROW(PEOPLE!$H$4:$H$101)) +1), COLUMNS($B$3:D14))),"")</f>
        <v xml:space="preserve">5   </v>
      </c>
      <c r="F14" s="40" t="str">
        <f t="array" ref="F14">IFERROR(INDEX(PEOPLE!$H$4:$H$101, SMALL(IF($B14=PEOPLE!$B$4:$B$101, ROW(PEOPLE!$H$4:$H$101)-MIN(ROW(PEOPLE!$H$4:$H$101)) +1), COLUMNS($B$3:E14))),"")</f>
        <v xml:space="preserve">6   </v>
      </c>
      <c r="G14" s="40" t="str">
        <f t="array" ref="G14">IFERROR(INDEX(PEOPLE!$H$4:$H$101, SMALL(IF($B14=PEOPLE!$B$4:$B$101, ROW(PEOPLE!$H$4:$H$101)-MIN(ROW(PEOPLE!$H$4:$H$101)) +1), COLUMNS($B$3:F14))),"")</f>
        <v xml:space="preserve">7   </v>
      </c>
      <c r="H14" s="40" t="str">
        <f t="array" ref="H14">IFERROR(INDEX(PEOPLE!$H$4:$H$101, SMALL(IF($B14=PEOPLE!$B$4:$B$101, ROW(PEOPLE!$H$4:$H$101)-MIN(ROW(PEOPLE!$H$4:$H$101)) +1), COLUMNS($B$3:G14))),"")</f>
        <v xml:space="preserve">8   </v>
      </c>
      <c r="I14" s="40" t="str">
        <f t="array" ref="I14">IFERROR(INDEX(PEOPLE!$H$4:$H$101, SMALL(IF($B14=PEOPLE!$B$4:$B$101, ROW(PEOPLE!$H$4:$H$101)-MIN(ROW(PEOPLE!$H$4:$H$101)) +1), COLUMNS($B$3:H14))),"")</f>
        <v xml:space="preserve">9   </v>
      </c>
      <c r="J14" s="40" t="str">
        <f t="array" ref="J14">IFERROR(INDEX(PEOPLE!$H$4:$H$101, SMALL(IF($B14=PEOPLE!$B$4:$B$101, ROW(PEOPLE!$H$4:$H$101)-MIN(ROW(PEOPLE!$H$4:$H$101)) +1), COLUMNS($B$3:I14))),"")</f>
        <v xml:space="preserve">10   </v>
      </c>
      <c r="K14" s="40" t="str">
        <f t="array" ref="K14">IFERROR(INDEX(PEOPLE!$H$4:$H$101, SMALL(IF($B14=PEOPLE!$B$4:$B$101, ROW(PEOPLE!$H$4:$H$101)-MIN(ROW(PEOPLE!$H$4:$H$101)) +1), COLUMNS($B$3:J14))),"")</f>
        <v xml:space="preserve">11   </v>
      </c>
      <c r="L14" s="40" t="str">
        <f t="array" ref="L14">IFERROR(INDEX(PEOPLE!$H$4:$H$101, SMALL(IF($B14=PEOPLE!$B$4:$B$101, ROW(PEOPLE!$H$4:$H$101)-MIN(ROW(PEOPLE!$H$4:$H$101)) +1), COLUMNS($B$3:K14))),"")</f>
        <v xml:space="preserve">12   </v>
      </c>
      <c r="M14" s="40" t="str">
        <f t="array" ref="M14">IFERROR(INDEX(PEOPLE!$H$4:$H$101, SMALL(IF($B14=PEOPLE!$B$4:$B$101, ROW(PEOPLE!$H$4:$H$101)-MIN(ROW(PEOPLE!$H$4:$H$101)) +1), COLUMNS($B$3:L14))),"")</f>
        <v xml:space="preserve">13   </v>
      </c>
      <c r="N14" s="40"/>
      <c r="O14" s="40"/>
    </row>
    <row r="15" spans="1:15" x14ac:dyDescent="0.25">
      <c r="B15" s="40" t="str">
        <f t="array" ref="B15">IFERROR(INDEX(PEOPLE!B16:B$1001, MATCH(0, COUNTIF($B$2:B14, PEOPLE!B16:B$1001), 0)), "")</f>
        <v/>
      </c>
      <c r="C15" s="40" t="str">
        <f t="array" ref="C15">IFERROR(INDEX(PEOPLE!$H$4:$H$101, SMALL(IF($B15=PEOPLE!$B$4:$B$101, ROW(PEOPLE!$H$4:$H$101)-MIN(ROW(PEOPLE!$H$4:$H$101)) +1), COLUMNS($B$3:B15))),"")</f>
        <v xml:space="preserve">3   </v>
      </c>
      <c r="D15" s="40" t="str">
        <f t="array" ref="D15">IFERROR(INDEX(PEOPLE!$H$4:$H$101, SMALL(IF($B15=PEOPLE!$B$4:$B$101, ROW(PEOPLE!$H$4:$H$101)-MIN(ROW(PEOPLE!$H$4:$H$101)) +1), COLUMNS($B$3:C15))),"")</f>
        <v xml:space="preserve">4   </v>
      </c>
      <c r="E15" s="40" t="str">
        <f t="array" ref="E15">IFERROR(INDEX(PEOPLE!$H$4:$H$101, SMALL(IF($B15=PEOPLE!$B$4:$B$101, ROW(PEOPLE!$H$4:$H$101)-MIN(ROW(PEOPLE!$H$4:$H$101)) +1), COLUMNS($B$3:D15))),"")</f>
        <v xml:space="preserve">5   </v>
      </c>
      <c r="F15" s="40" t="str">
        <f t="array" ref="F15">IFERROR(INDEX(PEOPLE!$H$4:$H$101, SMALL(IF($B15=PEOPLE!$B$4:$B$101, ROW(PEOPLE!$H$4:$H$101)-MIN(ROW(PEOPLE!$H$4:$H$101)) +1), COLUMNS($B$3:E15))),"")</f>
        <v xml:space="preserve">6   </v>
      </c>
      <c r="G15" s="40" t="str">
        <f t="array" ref="G15">IFERROR(INDEX(PEOPLE!$H$4:$H$101, SMALL(IF($B15=PEOPLE!$B$4:$B$101, ROW(PEOPLE!$H$4:$H$101)-MIN(ROW(PEOPLE!$H$4:$H$101)) +1), COLUMNS($B$3:F15))),"")</f>
        <v xml:space="preserve">7   </v>
      </c>
      <c r="H15" s="40" t="str">
        <f t="array" ref="H15">IFERROR(INDEX(PEOPLE!$H$4:$H$101, SMALL(IF($B15=PEOPLE!$B$4:$B$101, ROW(PEOPLE!$H$4:$H$101)-MIN(ROW(PEOPLE!$H$4:$H$101)) +1), COLUMNS($B$3:G15))),"")</f>
        <v xml:space="preserve">8   </v>
      </c>
      <c r="I15" s="40" t="str">
        <f t="array" ref="I15">IFERROR(INDEX(PEOPLE!$H$4:$H$101, SMALL(IF($B15=PEOPLE!$B$4:$B$101, ROW(PEOPLE!$H$4:$H$101)-MIN(ROW(PEOPLE!$H$4:$H$101)) +1), COLUMNS($B$3:H15))),"")</f>
        <v xml:space="preserve">9   </v>
      </c>
      <c r="J15" s="40" t="str">
        <f t="array" ref="J15">IFERROR(INDEX(PEOPLE!$H$4:$H$101, SMALL(IF($B15=PEOPLE!$B$4:$B$101, ROW(PEOPLE!$H$4:$H$101)-MIN(ROW(PEOPLE!$H$4:$H$101)) +1), COLUMNS($B$3:I15))),"")</f>
        <v xml:space="preserve">10   </v>
      </c>
      <c r="K15" s="40" t="str">
        <f t="array" ref="K15">IFERROR(INDEX(PEOPLE!$H$4:$H$101, SMALL(IF($B15=PEOPLE!$B$4:$B$101, ROW(PEOPLE!$H$4:$H$101)-MIN(ROW(PEOPLE!$H$4:$H$101)) +1), COLUMNS($B$3:J15))),"")</f>
        <v xml:space="preserve">11   </v>
      </c>
      <c r="L15" s="40" t="str">
        <f t="array" ref="L15">IFERROR(INDEX(PEOPLE!$H$4:$H$101, SMALL(IF($B15=PEOPLE!$B$4:$B$101, ROW(PEOPLE!$H$4:$H$101)-MIN(ROW(PEOPLE!$H$4:$H$101)) +1), COLUMNS($B$3:K15))),"")</f>
        <v xml:space="preserve">12   </v>
      </c>
      <c r="M15" s="40" t="str">
        <f t="array" ref="M15">IFERROR(INDEX(PEOPLE!$H$4:$H$101, SMALL(IF($B15=PEOPLE!$B$4:$B$101, ROW(PEOPLE!$H$4:$H$101)-MIN(ROW(PEOPLE!$H$4:$H$101)) +1), COLUMNS($B$3:L15))),"")</f>
        <v xml:space="preserve">13   </v>
      </c>
      <c r="N15" s="40"/>
      <c r="O15" s="40"/>
    </row>
    <row r="16" spans="1:15" x14ac:dyDescent="0.25">
      <c r="B16" s="40" t="str">
        <f t="array" ref="B16">IFERROR(INDEX(PEOPLE!B17:B$1001, MATCH(0, COUNTIF($B$2:B15, PEOPLE!B17:B$1001), 0)), "")</f>
        <v/>
      </c>
      <c r="C16" s="40" t="str">
        <f t="array" ref="C16">IFERROR(INDEX(PEOPLE!$H$4:$H$101, SMALL(IF($B16=PEOPLE!$B$4:$B$101, ROW(PEOPLE!$H$4:$H$101)-MIN(ROW(PEOPLE!$H$4:$H$101)) +1), COLUMNS($B$3:B16))),"")</f>
        <v xml:space="preserve">3   </v>
      </c>
      <c r="D16" s="40" t="str">
        <f t="array" ref="D16">IFERROR(INDEX(PEOPLE!$H$4:$H$101, SMALL(IF($B16=PEOPLE!$B$4:$B$101, ROW(PEOPLE!$H$4:$H$101)-MIN(ROW(PEOPLE!$H$4:$H$101)) +1), COLUMNS($B$3:C16))),"")</f>
        <v xml:space="preserve">4   </v>
      </c>
      <c r="E16" s="40" t="str">
        <f t="array" ref="E16">IFERROR(INDEX(PEOPLE!$H$4:$H$101, SMALL(IF($B16=PEOPLE!$B$4:$B$101, ROW(PEOPLE!$H$4:$H$101)-MIN(ROW(PEOPLE!$H$4:$H$101)) +1), COLUMNS($B$3:D16))),"")</f>
        <v xml:space="preserve">5   </v>
      </c>
      <c r="F16" s="40" t="str">
        <f t="array" ref="F16">IFERROR(INDEX(PEOPLE!$H$4:$H$101, SMALL(IF($B16=PEOPLE!$B$4:$B$101, ROW(PEOPLE!$H$4:$H$101)-MIN(ROW(PEOPLE!$H$4:$H$101)) +1), COLUMNS($B$3:E16))),"")</f>
        <v xml:space="preserve">6   </v>
      </c>
      <c r="G16" s="40" t="str">
        <f t="array" ref="G16">IFERROR(INDEX(PEOPLE!$H$4:$H$101, SMALL(IF($B16=PEOPLE!$B$4:$B$101, ROW(PEOPLE!$H$4:$H$101)-MIN(ROW(PEOPLE!$H$4:$H$101)) +1), COLUMNS($B$3:F16))),"")</f>
        <v xml:space="preserve">7   </v>
      </c>
      <c r="H16" s="40" t="str">
        <f t="array" ref="H16">IFERROR(INDEX(PEOPLE!$H$4:$H$101, SMALL(IF($B16=PEOPLE!$B$4:$B$101, ROW(PEOPLE!$H$4:$H$101)-MIN(ROW(PEOPLE!$H$4:$H$101)) +1), COLUMNS($B$3:G16))),"")</f>
        <v xml:space="preserve">8   </v>
      </c>
      <c r="I16" s="40" t="str">
        <f t="array" ref="I16">IFERROR(INDEX(PEOPLE!$H$4:$H$101, SMALL(IF($B16=PEOPLE!$B$4:$B$101, ROW(PEOPLE!$H$4:$H$101)-MIN(ROW(PEOPLE!$H$4:$H$101)) +1), COLUMNS($B$3:H16))),"")</f>
        <v xml:space="preserve">9   </v>
      </c>
      <c r="J16" s="40" t="str">
        <f t="array" ref="J16">IFERROR(INDEX(PEOPLE!$H$4:$H$101, SMALL(IF($B16=PEOPLE!$B$4:$B$101, ROW(PEOPLE!$H$4:$H$101)-MIN(ROW(PEOPLE!$H$4:$H$101)) +1), COLUMNS($B$3:I16))),"")</f>
        <v xml:space="preserve">10   </v>
      </c>
      <c r="K16" s="40" t="str">
        <f t="array" ref="K16">IFERROR(INDEX(PEOPLE!$H$4:$H$101, SMALL(IF($B16=PEOPLE!$B$4:$B$101, ROW(PEOPLE!$H$4:$H$101)-MIN(ROW(PEOPLE!$H$4:$H$101)) +1), COLUMNS($B$3:J16))),"")</f>
        <v xml:space="preserve">11   </v>
      </c>
      <c r="L16" s="40" t="str">
        <f t="array" ref="L16">IFERROR(INDEX(PEOPLE!$H$4:$H$101, SMALL(IF($B16=PEOPLE!$B$4:$B$101, ROW(PEOPLE!$H$4:$H$101)-MIN(ROW(PEOPLE!$H$4:$H$101)) +1), COLUMNS($B$3:K16))),"")</f>
        <v xml:space="preserve">12   </v>
      </c>
      <c r="M16" s="40" t="str">
        <f t="array" ref="M16">IFERROR(INDEX(PEOPLE!$H$4:$H$101, SMALL(IF($B16=PEOPLE!$B$4:$B$101, ROW(PEOPLE!$H$4:$H$101)-MIN(ROW(PEOPLE!$H$4:$H$101)) +1), COLUMNS($B$3:L16))),"")</f>
        <v xml:space="preserve">13   </v>
      </c>
      <c r="N16" s="40"/>
      <c r="O16" s="40"/>
    </row>
    <row r="17" spans="2:15" x14ac:dyDescent="0.25">
      <c r="B17" s="40" t="str">
        <f t="array" ref="B17">IFERROR(INDEX(PEOPLE!B18:B$1001, MATCH(0, COUNTIF($B$2:B16, PEOPLE!B18:B$1001), 0)), "")</f>
        <v/>
      </c>
      <c r="C17" s="40" t="str">
        <f t="array" ref="C17">IFERROR(INDEX(PEOPLE!$H$4:$H$101, SMALL(IF($B17=PEOPLE!$B$4:$B$101, ROW(PEOPLE!$H$4:$H$101)-MIN(ROW(PEOPLE!$H$4:$H$101)) +1), COLUMNS($B$3:B17))),"")</f>
        <v xml:space="preserve">3   </v>
      </c>
      <c r="D17" s="40" t="str">
        <f t="array" ref="D17">IFERROR(INDEX(PEOPLE!$H$4:$H$101, SMALL(IF($B17=PEOPLE!$B$4:$B$101, ROW(PEOPLE!$H$4:$H$101)-MIN(ROW(PEOPLE!$H$4:$H$101)) +1), COLUMNS($B$3:C17))),"")</f>
        <v xml:space="preserve">4   </v>
      </c>
      <c r="E17" s="40" t="str">
        <f t="array" ref="E17">IFERROR(INDEX(PEOPLE!$H$4:$H$101, SMALL(IF($B17=PEOPLE!$B$4:$B$101, ROW(PEOPLE!$H$4:$H$101)-MIN(ROW(PEOPLE!$H$4:$H$101)) +1), COLUMNS($B$3:D17))),"")</f>
        <v xml:space="preserve">5   </v>
      </c>
      <c r="F17" s="40" t="str">
        <f t="array" ref="F17">IFERROR(INDEX(PEOPLE!$H$4:$H$101, SMALL(IF($B17=PEOPLE!$B$4:$B$101, ROW(PEOPLE!$H$4:$H$101)-MIN(ROW(PEOPLE!$H$4:$H$101)) +1), COLUMNS($B$3:E17))),"")</f>
        <v xml:space="preserve">6   </v>
      </c>
      <c r="G17" s="40" t="str">
        <f t="array" ref="G17">IFERROR(INDEX(PEOPLE!$H$4:$H$101, SMALL(IF($B17=PEOPLE!$B$4:$B$101, ROW(PEOPLE!$H$4:$H$101)-MIN(ROW(PEOPLE!$H$4:$H$101)) +1), COLUMNS($B$3:F17))),"")</f>
        <v xml:space="preserve">7   </v>
      </c>
      <c r="H17" s="40" t="str">
        <f t="array" ref="H17">IFERROR(INDEX(PEOPLE!$H$4:$H$101, SMALL(IF($B17=PEOPLE!$B$4:$B$101, ROW(PEOPLE!$H$4:$H$101)-MIN(ROW(PEOPLE!$H$4:$H$101)) +1), COLUMNS($B$3:G17))),"")</f>
        <v xml:space="preserve">8   </v>
      </c>
      <c r="I17" s="40" t="str">
        <f t="array" ref="I17">IFERROR(INDEX(PEOPLE!$H$4:$H$101, SMALL(IF($B17=PEOPLE!$B$4:$B$101, ROW(PEOPLE!$H$4:$H$101)-MIN(ROW(PEOPLE!$H$4:$H$101)) +1), COLUMNS($B$3:H17))),"")</f>
        <v xml:space="preserve">9   </v>
      </c>
      <c r="J17" s="40" t="str">
        <f t="array" ref="J17">IFERROR(INDEX(PEOPLE!$H$4:$H$101, SMALL(IF($B17=PEOPLE!$B$4:$B$101, ROW(PEOPLE!$H$4:$H$101)-MIN(ROW(PEOPLE!$H$4:$H$101)) +1), COLUMNS($B$3:I17))),"")</f>
        <v xml:space="preserve">10   </v>
      </c>
      <c r="K17" s="40" t="str">
        <f t="array" ref="K17">IFERROR(INDEX(PEOPLE!$H$4:$H$101, SMALL(IF($B17=PEOPLE!$B$4:$B$101, ROW(PEOPLE!$H$4:$H$101)-MIN(ROW(PEOPLE!$H$4:$H$101)) +1), COLUMNS($B$3:J17))),"")</f>
        <v xml:space="preserve">11   </v>
      </c>
      <c r="L17" s="40" t="str">
        <f t="array" ref="L17">IFERROR(INDEX(PEOPLE!$H$4:$H$101, SMALL(IF($B17=PEOPLE!$B$4:$B$101, ROW(PEOPLE!$H$4:$H$101)-MIN(ROW(PEOPLE!$H$4:$H$101)) +1), COLUMNS($B$3:K17))),"")</f>
        <v xml:space="preserve">12   </v>
      </c>
      <c r="M17" s="40" t="str">
        <f t="array" ref="M17">IFERROR(INDEX(PEOPLE!$H$4:$H$101, SMALL(IF($B17=PEOPLE!$B$4:$B$101, ROW(PEOPLE!$H$4:$H$101)-MIN(ROW(PEOPLE!$H$4:$H$101)) +1), COLUMNS($B$3:L17))),"")</f>
        <v xml:space="preserve">13   </v>
      </c>
      <c r="N17" s="40"/>
      <c r="O17" s="40"/>
    </row>
    <row r="18" spans="2:15" x14ac:dyDescent="0.25">
      <c r="B18" s="40" t="str">
        <f t="array" ref="B18">IFERROR(INDEX(PEOPLE!B19:B$1001, MATCH(0, COUNTIF($B$2:B17, PEOPLE!B19:B$1001), 0)), "")</f>
        <v/>
      </c>
      <c r="C18" s="40" t="str">
        <f t="array" ref="C18">IFERROR(INDEX(PEOPLE!$H$4:$H$101, SMALL(IF($B18=PEOPLE!$B$4:$B$101, ROW(PEOPLE!$H$4:$H$101)-MIN(ROW(PEOPLE!$H$4:$H$101)) +1), COLUMNS($B$3:B18))),"")</f>
        <v xml:space="preserve">3   </v>
      </c>
      <c r="D18" s="40" t="str">
        <f t="array" ref="D18">IFERROR(INDEX(PEOPLE!$H$4:$H$101, SMALL(IF($B18=PEOPLE!$B$4:$B$101, ROW(PEOPLE!$H$4:$H$101)-MIN(ROW(PEOPLE!$H$4:$H$101)) +1), COLUMNS($B$3:C18))),"")</f>
        <v xml:space="preserve">4   </v>
      </c>
      <c r="E18" s="40" t="str">
        <f t="array" ref="E18">IFERROR(INDEX(PEOPLE!$H$4:$H$101, SMALL(IF($B18=PEOPLE!$B$4:$B$101, ROW(PEOPLE!$H$4:$H$101)-MIN(ROW(PEOPLE!$H$4:$H$101)) +1), COLUMNS($B$3:D18))),"")</f>
        <v xml:space="preserve">5   </v>
      </c>
      <c r="F18" s="40" t="str">
        <f t="array" ref="F18">IFERROR(INDEX(PEOPLE!$H$4:$H$101, SMALL(IF($B18=PEOPLE!$B$4:$B$101, ROW(PEOPLE!$H$4:$H$101)-MIN(ROW(PEOPLE!$H$4:$H$101)) +1), COLUMNS($B$3:E18))),"")</f>
        <v xml:space="preserve">6   </v>
      </c>
      <c r="G18" s="40" t="str">
        <f t="array" ref="G18">IFERROR(INDEX(PEOPLE!$H$4:$H$101, SMALL(IF($B18=PEOPLE!$B$4:$B$101, ROW(PEOPLE!$H$4:$H$101)-MIN(ROW(PEOPLE!$H$4:$H$101)) +1), COLUMNS($B$3:F18))),"")</f>
        <v xml:space="preserve">7   </v>
      </c>
      <c r="H18" s="40" t="str">
        <f t="array" ref="H18">IFERROR(INDEX(PEOPLE!$H$4:$H$101, SMALL(IF($B18=PEOPLE!$B$4:$B$101, ROW(PEOPLE!$H$4:$H$101)-MIN(ROW(PEOPLE!$H$4:$H$101)) +1), COLUMNS($B$3:G18))),"")</f>
        <v xml:space="preserve">8   </v>
      </c>
      <c r="I18" s="40" t="str">
        <f t="array" ref="I18">IFERROR(INDEX(PEOPLE!$H$4:$H$101, SMALL(IF($B18=PEOPLE!$B$4:$B$101, ROW(PEOPLE!$H$4:$H$101)-MIN(ROW(PEOPLE!$H$4:$H$101)) +1), COLUMNS($B$3:H18))),"")</f>
        <v xml:space="preserve">9   </v>
      </c>
      <c r="J18" s="40" t="str">
        <f t="array" ref="J18">IFERROR(INDEX(PEOPLE!$H$4:$H$101, SMALL(IF($B18=PEOPLE!$B$4:$B$101, ROW(PEOPLE!$H$4:$H$101)-MIN(ROW(PEOPLE!$H$4:$H$101)) +1), COLUMNS($B$3:I18))),"")</f>
        <v xml:space="preserve">10   </v>
      </c>
      <c r="K18" s="40" t="str">
        <f t="array" ref="K18">IFERROR(INDEX(PEOPLE!$H$4:$H$101, SMALL(IF($B18=PEOPLE!$B$4:$B$101, ROW(PEOPLE!$H$4:$H$101)-MIN(ROW(PEOPLE!$H$4:$H$101)) +1), COLUMNS($B$3:J18))),"")</f>
        <v xml:space="preserve">11   </v>
      </c>
      <c r="L18" s="40" t="str">
        <f t="array" ref="L18">IFERROR(INDEX(PEOPLE!$H$4:$H$101, SMALL(IF($B18=PEOPLE!$B$4:$B$101, ROW(PEOPLE!$H$4:$H$101)-MIN(ROW(PEOPLE!$H$4:$H$101)) +1), COLUMNS($B$3:K18))),"")</f>
        <v xml:space="preserve">12   </v>
      </c>
      <c r="M18" s="40" t="str">
        <f t="array" ref="M18">IFERROR(INDEX(PEOPLE!$H$4:$H$101, SMALL(IF($B18=PEOPLE!$B$4:$B$101, ROW(PEOPLE!$H$4:$H$101)-MIN(ROW(PEOPLE!$H$4:$H$101)) +1), COLUMNS($B$3:L18))),"")</f>
        <v xml:space="preserve">13   </v>
      </c>
      <c r="N18" s="40"/>
      <c r="O18" s="40"/>
    </row>
    <row r="19" spans="2:15" x14ac:dyDescent="0.25">
      <c r="B19" s="40" t="str">
        <f t="array" ref="B19">IFERROR(INDEX(PEOPLE!B20:B$1001, MATCH(0, COUNTIF($B$2:B18, PEOPLE!B20:B$1001), 0)), "")</f>
        <v/>
      </c>
      <c r="C19" s="40" t="str">
        <f t="array" ref="C19">IFERROR(INDEX(PEOPLE!$H$4:$H$101, SMALL(IF($B19=PEOPLE!$B$4:$B$101, ROW(PEOPLE!$H$4:$H$101)-MIN(ROW(PEOPLE!$H$4:$H$101)) +1), COLUMNS($B$3:B19))),"")</f>
        <v xml:space="preserve">3   </v>
      </c>
      <c r="D19" s="40" t="str">
        <f t="array" ref="D19">IFERROR(INDEX(PEOPLE!$H$4:$H$101, SMALL(IF($B19=PEOPLE!$B$4:$B$101, ROW(PEOPLE!$H$4:$H$101)-MIN(ROW(PEOPLE!$H$4:$H$101)) +1), COLUMNS($B$3:C19))),"")</f>
        <v xml:space="preserve">4   </v>
      </c>
      <c r="E19" s="40" t="str">
        <f t="array" ref="E19">IFERROR(INDEX(PEOPLE!$H$4:$H$101, SMALL(IF($B19=PEOPLE!$B$4:$B$101, ROW(PEOPLE!$H$4:$H$101)-MIN(ROW(PEOPLE!$H$4:$H$101)) +1), COLUMNS($B$3:D19))),"")</f>
        <v xml:space="preserve">5   </v>
      </c>
      <c r="F19" s="40" t="str">
        <f t="array" ref="F19">IFERROR(INDEX(PEOPLE!$H$4:$H$101, SMALL(IF($B19=PEOPLE!$B$4:$B$101, ROW(PEOPLE!$H$4:$H$101)-MIN(ROW(PEOPLE!$H$4:$H$101)) +1), COLUMNS($B$3:E19))),"")</f>
        <v xml:space="preserve">6   </v>
      </c>
      <c r="G19" s="40" t="str">
        <f t="array" ref="G19">IFERROR(INDEX(PEOPLE!$H$4:$H$101, SMALL(IF($B19=PEOPLE!$B$4:$B$101, ROW(PEOPLE!$H$4:$H$101)-MIN(ROW(PEOPLE!$H$4:$H$101)) +1), COLUMNS($B$3:F19))),"")</f>
        <v xml:space="preserve">7   </v>
      </c>
      <c r="H19" s="40" t="str">
        <f t="array" ref="H19">IFERROR(INDEX(PEOPLE!$H$4:$H$101, SMALL(IF($B19=PEOPLE!$B$4:$B$101, ROW(PEOPLE!$H$4:$H$101)-MIN(ROW(PEOPLE!$H$4:$H$101)) +1), COLUMNS($B$3:G19))),"")</f>
        <v xml:space="preserve">8   </v>
      </c>
      <c r="I19" s="40" t="str">
        <f t="array" ref="I19">IFERROR(INDEX(PEOPLE!$H$4:$H$101, SMALL(IF($B19=PEOPLE!$B$4:$B$101, ROW(PEOPLE!$H$4:$H$101)-MIN(ROW(PEOPLE!$H$4:$H$101)) +1), COLUMNS($B$3:H19))),"")</f>
        <v xml:space="preserve">9   </v>
      </c>
      <c r="J19" s="40" t="str">
        <f t="array" ref="J19">IFERROR(INDEX(PEOPLE!$H$4:$H$101, SMALL(IF($B19=PEOPLE!$B$4:$B$101, ROW(PEOPLE!$H$4:$H$101)-MIN(ROW(PEOPLE!$H$4:$H$101)) +1), COLUMNS($B$3:I19))),"")</f>
        <v xml:space="preserve">10   </v>
      </c>
      <c r="K19" s="40" t="str">
        <f t="array" ref="K19">IFERROR(INDEX(PEOPLE!$H$4:$H$101, SMALL(IF($B19=PEOPLE!$B$4:$B$101, ROW(PEOPLE!$H$4:$H$101)-MIN(ROW(PEOPLE!$H$4:$H$101)) +1), COLUMNS($B$3:J19))),"")</f>
        <v xml:space="preserve">11   </v>
      </c>
      <c r="L19" s="40" t="str">
        <f t="array" ref="L19">IFERROR(INDEX(PEOPLE!$H$4:$H$101, SMALL(IF($B19=PEOPLE!$B$4:$B$101, ROW(PEOPLE!$H$4:$H$101)-MIN(ROW(PEOPLE!$H$4:$H$101)) +1), COLUMNS($B$3:K19))),"")</f>
        <v xml:space="preserve">12   </v>
      </c>
      <c r="M19" s="40" t="str">
        <f t="array" ref="M19">IFERROR(INDEX(PEOPLE!$H$4:$H$101, SMALL(IF($B19=PEOPLE!$B$4:$B$101, ROW(PEOPLE!$H$4:$H$101)-MIN(ROW(PEOPLE!$H$4:$H$101)) +1), COLUMNS($B$3:L19))),"")</f>
        <v xml:space="preserve">13   </v>
      </c>
      <c r="N19" s="40"/>
      <c r="O19" s="40"/>
    </row>
    <row r="20" spans="2:15" x14ac:dyDescent="0.25">
      <c r="B20" s="40" t="str">
        <f t="array" ref="B20">IFERROR(INDEX(PEOPLE!B21:B$1001, MATCH(0, COUNTIF($B$2:B19, PEOPLE!B21:B$1001), 0)), "")</f>
        <v/>
      </c>
      <c r="C20" s="40" t="str">
        <f t="array" ref="C20">IFERROR(INDEX(PEOPLE!$H$4:$H$101, SMALL(IF($B20=PEOPLE!$B$4:$B$101, ROW(PEOPLE!$H$4:$H$101)-MIN(ROW(PEOPLE!$H$4:$H$101)) +1), COLUMNS($B$3:B20))),"")</f>
        <v xml:space="preserve">3   </v>
      </c>
      <c r="D20" s="40" t="str">
        <f t="array" ref="D20">IFERROR(INDEX(PEOPLE!$H$4:$H$101, SMALL(IF($B20=PEOPLE!$B$4:$B$101, ROW(PEOPLE!$H$4:$H$101)-MIN(ROW(PEOPLE!$H$4:$H$101)) +1), COLUMNS($B$3:C20))),"")</f>
        <v xml:space="preserve">4   </v>
      </c>
      <c r="E20" s="40" t="str">
        <f t="array" ref="E20">IFERROR(INDEX(PEOPLE!$H$4:$H$101, SMALL(IF($B20=PEOPLE!$B$4:$B$101, ROW(PEOPLE!$H$4:$H$101)-MIN(ROW(PEOPLE!$H$4:$H$101)) +1), COLUMNS($B$3:D20))),"")</f>
        <v xml:space="preserve">5   </v>
      </c>
      <c r="F20" s="40" t="str">
        <f t="array" ref="F20">IFERROR(INDEX(PEOPLE!$H$4:$H$101, SMALL(IF($B20=PEOPLE!$B$4:$B$101, ROW(PEOPLE!$H$4:$H$101)-MIN(ROW(PEOPLE!$H$4:$H$101)) +1), COLUMNS($B$3:E20))),"")</f>
        <v xml:space="preserve">6   </v>
      </c>
      <c r="G20" s="40" t="str">
        <f t="array" ref="G20">IFERROR(INDEX(PEOPLE!$H$4:$H$101, SMALL(IF($B20=PEOPLE!$B$4:$B$101, ROW(PEOPLE!$H$4:$H$101)-MIN(ROW(PEOPLE!$H$4:$H$101)) +1), COLUMNS($B$3:F20))),"")</f>
        <v xml:space="preserve">7   </v>
      </c>
      <c r="H20" s="40" t="str">
        <f t="array" ref="H20">IFERROR(INDEX(PEOPLE!$H$4:$H$101, SMALL(IF($B20=PEOPLE!$B$4:$B$101, ROW(PEOPLE!$H$4:$H$101)-MIN(ROW(PEOPLE!$H$4:$H$101)) +1), COLUMNS($B$3:G20))),"")</f>
        <v xml:space="preserve">8   </v>
      </c>
      <c r="I20" s="40" t="str">
        <f t="array" ref="I20">IFERROR(INDEX(PEOPLE!$H$4:$H$101, SMALL(IF($B20=PEOPLE!$B$4:$B$101, ROW(PEOPLE!$H$4:$H$101)-MIN(ROW(PEOPLE!$H$4:$H$101)) +1), COLUMNS($B$3:H20))),"")</f>
        <v xml:space="preserve">9   </v>
      </c>
      <c r="J20" s="40" t="str">
        <f t="array" ref="J20">IFERROR(INDEX(PEOPLE!$H$4:$H$101, SMALL(IF($B20=PEOPLE!$B$4:$B$101, ROW(PEOPLE!$H$4:$H$101)-MIN(ROW(PEOPLE!$H$4:$H$101)) +1), COLUMNS($B$3:I20))),"")</f>
        <v xml:space="preserve">10   </v>
      </c>
      <c r="K20" s="40" t="str">
        <f t="array" ref="K20">IFERROR(INDEX(PEOPLE!$H$4:$H$101, SMALL(IF($B20=PEOPLE!$B$4:$B$101, ROW(PEOPLE!$H$4:$H$101)-MIN(ROW(PEOPLE!$H$4:$H$101)) +1), COLUMNS($B$3:J20))),"")</f>
        <v xml:space="preserve">11   </v>
      </c>
      <c r="L20" s="40" t="str">
        <f t="array" ref="L20">IFERROR(INDEX(PEOPLE!$H$4:$H$101, SMALL(IF($B20=PEOPLE!$B$4:$B$101, ROW(PEOPLE!$H$4:$H$101)-MIN(ROW(PEOPLE!$H$4:$H$101)) +1), COLUMNS($B$3:K20))),"")</f>
        <v xml:space="preserve">12   </v>
      </c>
      <c r="M20" s="40" t="str">
        <f t="array" ref="M20">IFERROR(INDEX(PEOPLE!$H$4:$H$101, SMALL(IF($B20=PEOPLE!$B$4:$B$101, ROW(PEOPLE!$H$4:$H$101)-MIN(ROW(PEOPLE!$H$4:$H$101)) +1), COLUMNS($B$3:L20))),"")</f>
        <v xml:space="preserve">13   </v>
      </c>
      <c r="N20" s="40"/>
      <c r="O20" s="40"/>
    </row>
    <row r="21" spans="2:15" x14ac:dyDescent="0.25">
      <c r="B21" s="40" t="str">
        <f t="array" ref="B21">IFERROR(INDEX(PEOPLE!B22:B$1001, MATCH(0, COUNTIF($B$2:B20, PEOPLE!B22:B$1001), 0)), "")</f>
        <v/>
      </c>
      <c r="C21" s="40" t="str">
        <f t="array" ref="C21">IFERROR(INDEX(PEOPLE!$H$4:$H$101, SMALL(IF($B21=PEOPLE!$B$4:$B$101, ROW(PEOPLE!$H$4:$H$101)-MIN(ROW(PEOPLE!$H$4:$H$101)) +1), COLUMNS($B$3:B21))),"")</f>
        <v xml:space="preserve">3   </v>
      </c>
      <c r="D21" s="40" t="str">
        <f t="array" ref="D21">IFERROR(INDEX(PEOPLE!$H$4:$H$101, SMALL(IF($B21=PEOPLE!$B$4:$B$101, ROW(PEOPLE!$H$4:$H$101)-MIN(ROW(PEOPLE!$H$4:$H$101)) +1), COLUMNS($B$3:C21))),"")</f>
        <v xml:space="preserve">4   </v>
      </c>
      <c r="E21" s="40" t="str">
        <f t="array" ref="E21">IFERROR(INDEX(PEOPLE!$H$4:$H$101, SMALL(IF($B21=PEOPLE!$B$4:$B$101, ROW(PEOPLE!$H$4:$H$101)-MIN(ROW(PEOPLE!$H$4:$H$101)) +1), COLUMNS($B$3:D21))),"")</f>
        <v xml:space="preserve">5   </v>
      </c>
      <c r="F21" s="40" t="str">
        <f t="array" ref="F21">IFERROR(INDEX(PEOPLE!$H$4:$H$101, SMALL(IF($B21=PEOPLE!$B$4:$B$101, ROW(PEOPLE!$H$4:$H$101)-MIN(ROW(PEOPLE!$H$4:$H$101)) +1), COLUMNS($B$3:E21))),"")</f>
        <v xml:space="preserve">6   </v>
      </c>
      <c r="G21" s="40" t="str">
        <f t="array" ref="G21">IFERROR(INDEX(PEOPLE!$H$4:$H$101, SMALL(IF($B21=PEOPLE!$B$4:$B$101, ROW(PEOPLE!$H$4:$H$101)-MIN(ROW(PEOPLE!$H$4:$H$101)) +1), COLUMNS($B$3:F21))),"")</f>
        <v xml:space="preserve">7   </v>
      </c>
      <c r="H21" s="40" t="str">
        <f t="array" ref="H21">IFERROR(INDEX(PEOPLE!$H$4:$H$101, SMALL(IF($B21=PEOPLE!$B$4:$B$101, ROW(PEOPLE!$H$4:$H$101)-MIN(ROW(PEOPLE!$H$4:$H$101)) +1), COLUMNS($B$3:G21))),"")</f>
        <v xml:space="preserve">8   </v>
      </c>
      <c r="I21" s="40" t="str">
        <f t="array" ref="I21">IFERROR(INDEX(PEOPLE!$H$4:$H$101, SMALL(IF($B21=PEOPLE!$B$4:$B$101, ROW(PEOPLE!$H$4:$H$101)-MIN(ROW(PEOPLE!$H$4:$H$101)) +1), COLUMNS($B$3:H21))),"")</f>
        <v xml:space="preserve">9   </v>
      </c>
      <c r="J21" s="40" t="str">
        <f t="array" ref="J21">IFERROR(INDEX(PEOPLE!$H$4:$H$101, SMALL(IF($B21=PEOPLE!$B$4:$B$101, ROW(PEOPLE!$H$4:$H$101)-MIN(ROW(PEOPLE!$H$4:$H$101)) +1), COLUMNS($B$3:I21))),"")</f>
        <v xml:space="preserve">10   </v>
      </c>
      <c r="K21" s="40" t="str">
        <f t="array" ref="K21">IFERROR(INDEX(PEOPLE!$H$4:$H$101, SMALL(IF($B21=PEOPLE!$B$4:$B$101, ROW(PEOPLE!$H$4:$H$101)-MIN(ROW(PEOPLE!$H$4:$H$101)) +1), COLUMNS($B$3:J21))),"")</f>
        <v xml:space="preserve">11   </v>
      </c>
      <c r="L21" s="40" t="str">
        <f t="array" ref="L21">IFERROR(INDEX(PEOPLE!$H$4:$H$101, SMALL(IF($B21=PEOPLE!$B$4:$B$101, ROW(PEOPLE!$H$4:$H$101)-MIN(ROW(PEOPLE!$H$4:$H$101)) +1), COLUMNS($B$3:K21))),"")</f>
        <v xml:space="preserve">12   </v>
      </c>
      <c r="M21" s="40" t="str">
        <f t="array" ref="M21">IFERROR(INDEX(PEOPLE!$H$4:$H$101, SMALL(IF($B21=PEOPLE!$B$4:$B$101, ROW(PEOPLE!$H$4:$H$101)-MIN(ROW(PEOPLE!$H$4:$H$101)) +1), COLUMNS($B$3:L21))),"")</f>
        <v xml:space="preserve">13   </v>
      </c>
      <c r="N21" s="40"/>
      <c r="O21" s="40"/>
    </row>
    <row r="22" spans="2:15" x14ac:dyDescent="0.25">
      <c r="B22" s="40" t="str">
        <f t="array" ref="B22">IFERROR(INDEX(PEOPLE!B23:B$1001, MATCH(0, COUNTIF($B$2:B21, PEOPLE!B23:B$1001), 0)), "")</f>
        <v/>
      </c>
      <c r="C22" s="40" t="str">
        <f t="array" ref="C22">IFERROR(INDEX(PEOPLE!$H$4:$H$101, SMALL(IF($B22=PEOPLE!$B$4:$B$101, ROW(PEOPLE!$H$4:$H$101)-MIN(ROW(PEOPLE!$H$4:$H$101)) +1), COLUMNS($B$3:B22))),"")</f>
        <v xml:space="preserve">3   </v>
      </c>
      <c r="D22" s="40" t="str">
        <f t="array" ref="D22">IFERROR(INDEX(PEOPLE!$H$4:$H$101, SMALL(IF($B22=PEOPLE!$B$4:$B$101, ROW(PEOPLE!$H$4:$H$101)-MIN(ROW(PEOPLE!$H$4:$H$101)) +1), COLUMNS($B$3:C22))),"")</f>
        <v xml:space="preserve">4   </v>
      </c>
      <c r="E22" s="40" t="str">
        <f t="array" ref="E22">IFERROR(INDEX(PEOPLE!$H$4:$H$101, SMALL(IF($B22=PEOPLE!$B$4:$B$101, ROW(PEOPLE!$H$4:$H$101)-MIN(ROW(PEOPLE!$H$4:$H$101)) +1), COLUMNS($B$3:D22))),"")</f>
        <v xml:space="preserve">5   </v>
      </c>
      <c r="F22" s="40" t="str">
        <f t="array" ref="F22">IFERROR(INDEX(PEOPLE!$H$4:$H$101, SMALL(IF($B22=PEOPLE!$B$4:$B$101, ROW(PEOPLE!$H$4:$H$101)-MIN(ROW(PEOPLE!$H$4:$H$101)) +1), COLUMNS($B$3:E22))),"")</f>
        <v xml:space="preserve">6   </v>
      </c>
      <c r="G22" s="40" t="str">
        <f t="array" ref="G22">IFERROR(INDEX(PEOPLE!$H$4:$H$101, SMALL(IF($B22=PEOPLE!$B$4:$B$101, ROW(PEOPLE!$H$4:$H$101)-MIN(ROW(PEOPLE!$H$4:$H$101)) +1), COLUMNS($B$3:F22))),"")</f>
        <v xml:space="preserve">7   </v>
      </c>
      <c r="H22" s="40" t="str">
        <f t="array" ref="H22">IFERROR(INDEX(PEOPLE!$H$4:$H$101, SMALL(IF($B22=PEOPLE!$B$4:$B$101, ROW(PEOPLE!$H$4:$H$101)-MIN(ROW(PEOPLE!$H$4:$H$101)) +1), COLUMNS($B$3:G22))),"")</f>
        <v xml:space="preserve">8   </v>
      </c>
      <c r="I22" s="40" t="str">
        <f t="array" ref="I22">IFERROR(INDEX(PEOPLE!$H$4:$H$101, SMALL(IF($B22=PEOPLE!$B$4:$B$101, ROW(PEOPLE!$H$4:$H$101)-MIN(ROW(PEOPLE!$H$4:$H$101)) +1), COLUMNS($B$3:H22))),"")</f>
        <v xml:space="preserve">9   </v>
      </c>
      <c r="J22" s="40" t="str">
        <f t="array" ref="J22">IFERROR(INDEX(PEOPLE!$H$4:$H$101, SMALL(IF($B22=PEOPLE!$B$4:$B$101, ROW(PEOPLE!$H$4:$H$101)-MIN(ROW(PEOPLE!$H$4:$H$101)) +1), COLUMNS($B$3:I22))),"")</f>
        <v xml:space="preserve">10   </v>
      </c>
      <c r="K22" s="40" t="str">
        <f t="array" ref="K22">IFERROR(INDEX(PEOPLE!$H$4:$H$101, SMALL(IF($B22=PEOPLE!$B$4:$B$101, ROW(PEOPLE!$H$4:$H$101)-MIN(ROW(PEOPLE!$H$4:$H$101)) +1), COLUMNS($B$3:J22))),"")</f>
        <v xml:space="preserve">11   </v>
      </c>
      <c r="L22" s="40" t="str">
        <f t="array" ref="L22">IFERROR(INDEX(PEOPLE!$H$4:$H$101, SMALL(IF($B22=PEOPLE!$B$4:$B$101, ROW(PEOPLE!$H$4:$H$101)-MIN(ROW(PEOPLE!$H$4:$H$101)) +1), COLUMNS($B$3:K22))),"")</f>
        <v xml:space="preserve">12   </v>
      </c>
      <c r="M22" s="40" t="str">
        <f t="array" ref="M22">IFERROR(INDEX(PEOPLE!$H$4:$H$101, SMALL(IF($B22=PEOPLE!$B$4:$B$101, ROW(PEOPLE!$H$4:$H$101)-MIN(ROW(PEOPLE!$H$4:$H$101)) +1), COLUMNS($B$3:L22))),"")</f>
        <v xml:space="preserve">13   </v>
      </c>
      <c r="N22" s="40"/>
      <c r="O22" s="40"/>
    </row>
    <row r="23" spans="2:15" x14ac:dyDescent="0.25">
      <c r="B23" s="40" t="str">
        <f t="array" ref="B23">IFERROR(INDEX(PEOPLE!B24:B$1001, MATCH(0, COUNTIF($B$2:B22, PEOPLE!B24:B$1001), 0)), "")</f>
        <v/>
      </c>
      <c r="C23" s="40" t="str">
        <f t="array" ref="C23">IFERROR(INDEX(PEOPLE!$H$4:$H$101, SMALL(IF($B23=PEOPLE!$B$4:$B$101, ROW(PEOPLE!$H$4:$H$101)-MIN(ROW(PEOPLE!$H$4:$H$101)) +1), COLUMNS($B$3:B23))),"")</f>
        <v xml:space="preserve">3   </v>
      </c>
      <c r="D23" s="40" t="str">
        <f t="array" ref="D23">IFERROR(INDEX(PEOPLE!$H$4:$H$101, SMALL(IF($B23=PEOPLE!$B$4:$B$101, ROW(PEOPLE!$H$4:$H$101)-MIN(ROW(PEOPLE!$H$4:$H$101)) +1), COLUMNS($B$3:C23))),"")</f>
        <v xml:space="preserve">4   </v>
      </c>
      <c r="E23" s="40" t="str">
        <f t="array" ref="E23">IFERROR(INDEX(PEOPLE!$H$4:$H$101, SMALL(IF($B23=PEOPLE!$B$4:$B$101, ROW(PEOPLE!$H$4:$H$101)-MIN(ROW(PEOPLE!$H$4:$H$101)) +1), COLUMNS($B$3:D23))),"")</f>
        <v xml:space="preserve">5   </v>
      </c>
      <c r="F23" s="40" t="str">
        <f t="array" ref="F23">IFERROR(INDEX(PEOPLE!$H$4:$H$101, SMALL(IF($B23=PEOPLE!$B$4:$B$101, ROW(PEOPLE!$H$4:$H$101)-MIN(ROW(PEOPLE!$H$4:$H$101)) +1), COLUMNS($B$3:E23))),"")</f>
        <v xml:space="preserve">6   </v>
      </c>
      <c r="G23" s="40" t="str">
        <f t="array" ref="G23">IFERROR(INDEX(PEOPLE!$H$4:$H$101, SMALL(IF($B23=PEOPLE!$B$4:$B$101, ROW(PEOPLE!$H$4:$H$101)-MIN(ROW(PEOPLE!$H$4:$H$101)) +1), COLUMNS($B$3:F23))),"")</f>
        <v xml:space="preserve">7   </v>
      </c>
      <c r="H23" s="40" t="str">
        <f t="array" ref="H23">IFERROR(INDEX(PEOPLE!$H$4:$H$101, SMALL(IF($B23=PEOPLE!$B$4:$B$101, ROW(PEOPLE!$H$4:$H$101)-MIN(ROW(PEOPLE!$H$4:$H$101)) +1), COLUMNS($B$3:G23))),"")</f>
        <v xml:space="preserve">8   </v>
      </c>
      <c r="I23" s="40" t="str">
        <f t="array" ref="I23">IFERROR(INDEX(PEOPLE!$H$4:$H$101, SMALL(IF($B23=PEOPLE!$B$4:$B$101, ROW(PEOPLE!$H$4:$H$101)-MIN(ROW(PEOPLE!$H$4:$H$101)) +1), COLUMNS($B$3:H23))),"")</f>
        <v xml:space="preserve">9   </v>
      </c>
      <c r="J23" s="40" t="str">
        <f t="array" ref="J23">IFERROR(INDEX(PEOPLE!$H$4:$H$101, SMALL(IF($B23=PEOPLE!$B$4:$B$101, ROW(PEOPLE!$H$4:$H$101)-MIN(ROW(PEOPLE!$H$4:$H$101)) +1), COLUMNS($B$3:I23))),"")</f>
        <v xml:space="preserve">10   </v>
      </c>
      <c r="K23" s="40" t="str">
        <f t="array" ref="K23">IFERROR(INDEX(PEOPLE!$H$4:$H$101, SMALL(IF($B23=PEOPLE!$B$4:$B$101, ROW(PEOPLE!$H$4:$H$101)-MIN(ROW(PEOPLE!$H$4:$H$101)) +1), COLUMNS($B$3:J23))),"")</f>
        <v xml:space="preserve">11   </v>
      </c>
      <c r="L23" s="40" t="str">
        <f t="array" ref="L23">IFERROR(INDEX(PEOPLE!$H$4:$H$101, SMALL(IF($B23=PEOPLE!$B$4:$B$101, ROW(PEOPLE!$H$4:$H$101)-MIN(ROW(PEOPLE!$H$4:$H$101)) +1), COLUMNS($B$3:K23))),"")</f>
        <v xml:space="preserve">12   </v>
      </c>
      <c r="M23" s="40" t="str">
        <f t="array" ref="M23">IFERROR(INDEX(PEOPLE!$H$4:$H$101, SMALL(IF($B23=PEOPLE!$B$4:$B$101, ROW(PEOPLE!$H$4:$H$101)-MIN(ROW(PEOPLE!$H$4:$H$101)) +1), COLUMNS($B$3:L23))),"")</f>
        <v xml:space="preserve">13   </v>
      </c>
      <c r="N23" s="40"/>
      <c r="O23" s="40"/>
    </row>
    <row r="24" spans="2:15" x14ac:dyDescent="0.25">
      <c r="B24" s="40" t="str">
        <f t="array" ref="B24">IFERROR(INDEX(PEOPLE!B25:B$1001, MATCH(0, COUNTIF($B$2:B23, PEOPLE!B25:B$1001), 0)), "")</f>
        <v/>
      </c>
      <c r="C24" s="40" t="str">
        <f t="array" ref="C24">IFERROR(INDEX(PEOPLE!$H$4:$H$101, SMALL(IF($B24=PEOPLE!$B$4:$B$101, ROW(PEOPLE!$H$4:$H$101)-MIN(ROW(PEOPLE!$H$4:$H$101)) +1), COLUMNS($B$3:B24))),"")</f>
        <v xml:space="preserve">3   </v>
      </c>
      <c r="D24" s="40" t="str">
        <f t="array" ref="D24">IFERROR(INDEX(PEOPLE!$H$4:$H$101, SMALL(IF($B24=PEOPLE!$B$4:$B$101, ROW(PEOPLE!$H$4:$H$101)-MIN(ROW(PEOPLE!$H$4:$H$101)) +1), COLUMNS($B$3:C24))),"")</f>
        <v xml:space="preserve">4   </v>
      </c>
      <c r="E24" s="40" t="str">
        <f t="array" ref="E24">IFERROR(INDEX(PEOPLE!$H$4:$H$101, SMALL(IF($B24=PEOPLE!$B$4:$B$101, ROW(PEOPLE!$H$4:$H$101)-MIN(ROW(PEOPLE!$H$4:$H$101)) +1), COLUMNS($B$3:D24))),"")</f>
        <v xml:space="preserve">5   </v>
      </c>
      <c r="F24" s="40" t="str">
        <f t="array" ref="F24">IFERROR(INDEX(PEOPLE!$H$4:$H$101, SMALL(IF($B24=PEOPLE!$B$4:$B$101, ROW(PEOPLE!$H$4:$H$101)-MIN(ROW(PEOPLE!$H$4:$H$101)) +1), COLUMNS($B$3:E24))),"")</f>
        <v xml:space="preserve">6   </v>
      </c>
      <c r="G24" s="40" t="str">
        <f t="array" ref="G24">IFERROR(INDEX(PEOPLE!$H$4:$H$101, SMALL(IF($B24=PEOPLE!$B$4:$B$101, ROW(PEOPLE!$H$4:$H$101)-MIN(ROW(PEOPLE!$H$4:$H$101)) +1), COLUMNS($B$3:F24))),"")</f>
        <v xml:space="preserve">7   </v>
      </c>
      <c r="H24" s="40" t="str">
        <f t="array" ref="H24">IFERROR(INDEX(PEOPLE!$H$4:$H$101, SMALL(IF($B24=PEOPLE!$B$4:$B$101, ROW(PEOPLE!$H$4:$H$101)-MIN(ROW(PEOPLE!$H$4:$H$101)) +1), COLUMNS($B$3:G24))),"")</f>
        <v xml:space="preserve">8   </v>
      </c>
      <c r="I24" s="40" t="str">
        <f t="array" ref="I24">IFERROR(INDEX(PEOPLE!$H$4:$H$101, SMALL(IF($B24=PEOPLE!$B$4:$B$101, ROW(PEOPLE!$H$4:$H$101)-MIN(ROW(PEOPLE!$H$4:$H$101)) +1), COLUMNS($B$3:H24))),"")</f>
        <v xml:space="preserve">9   </v>
      </c>
      <c r="J24" s="40" t="str">
        <f t="array" ref="J24">IFERROR(INDEX(PEOPLE!$H$4:$H$101, SMALL(IF($B24=PEOPLE!$B$4:$B$101, ROW(PEOPLE!$H$4:$H$101)-MIN(ROW(PEOPLE!$H$4:$H$101)) +1), COLUMNS($B$3:I24))),"")</f>
        <v xml:space="preserve">10   </v>
      </c>
      <c r="K24" s="40" t="str">
        <f t="array" ref="K24">IFERROR(INDEX(PEOPLE!$H$4:$H$101, SMALL(IF($B24=PEOPLE!$B$4:$B$101, ROW(PEOPLE!$H$4:$H$101)-MIN(ROW(PEOPLE!$H$4:$H$101)) +1), COLUMNS($B$3:J24))),"")</f>
        <v xml:space="preserve">11   </v>
      </c>
      <c r="L24" s="40" t="str">
        <f t="array" ref="L24">IFERROR(INDEX(PEOPLE!$H$4:$H$101, SMALL(IF($B24=PEOPLE!$B$4:$B$101, ROW(PEOPLE!$H$4:$H$101)-MIN(ROW(PEOPLE!$H$4:$H$101)) +1), COLUMNS($B$3:K24))),"")</f>
        <v xml:space="preserve">12   </v>
      </c>
      <c r="M24" s="40" t="str">
        <f t="array" ref="M24">IFERROR(INDEX(PEOPLE!$H$4:$H$101, SMALL(IF($B24=PEOPLE!$B$4:$B$101, ROW(PEOPLE!$H$4:$H$101)-MIN(ROW(PEOPLE!$H$4:$H$101)) +1), COLUMNS($B$3:L24))),"")</f>
        <v xml:space="preserve">13   </v>
      </c>
      <c r="N24" s="40"/>
      <c r="O24" s="40"/>
    </row>
    <row r="25" spans="2:15" x14ac:dyDescent="0.25">
      <c r="B25" s="40" t="str">
        <f t="array" ref="B25">IFERROR(INDEX(PEOPLE!B26:B$1001, MATCH(0, COUNTIF($B$2:B24, PEOPLE!B26:B$1001), 0)), "")</f>
        <v/>
      </c>
      <c r="C25" s="40" t="str">
        <f t="array" ref="C25">IFERROR(INDEX(PEOPLE!$H$4:$H$101, SMALL(IF($B25=PEOPLE!$B$4:$B$101, ROW(PEOPLE!$H$4:$H$101)-MIN(ROW(PEOPLE!$H$4:$H$101)) +1), COLUMNS($B$3:B25))),"")</f>
        <v xml:space="preserve">3   </v>
      </c>
      <c r="D25" s="40" t="str">
        <f t="array" ref="D25">IFERROR(INDEX(PEOPLE!$H$4:$H$101, SMALL(IF($B25=PEOPLE!$B$4:$B$101, ROW(PEOPLE!$H$4:$H$101)-MIN(ROW(PEOPLE!$H$4:$H$101)) +1), COLUMNS($B$3:C25))),"")</f>
        <v xml:space="preserve">4   </v>
      </c>
      <c r="E25" s="40" t="str">
        <f t="array" ref="E25">IFERROR(INDEX(PEOPLE!$H$4:$H$101, SMALL(IF($B25=PEOPLE!$B$4:$B$101, ROW(PEOPLE!$H$4:$H$101)-MIN(ROW(PEOPLE!$H$4:$H$101)) +1), COLUMNS($B$3:D25))),"")</f>
        <v xml:space="preserve">5   </v>
      </c>
      <c r="F25" s="40" t="str">
        <f t="array" ref="F25">IFERROR(INDEX(PEOPLE!$H$4:$H$101, SMALL(IF($B25=PEOPLE!$B$4:$B$101, ROW(PEOPLE!$H$4:$H$101)-MIN(ROW(PEOPLE!$H$4:$H$101)) +1), COLUMNS($B$3:E25))),"")</f>
        <v xml:space="preserve">6   </v>
      </c>
      <c r="G25" s="40" t="str">
        <f t="array" ref="G25">IFERROR(INDEX(PEOPLE!$H$4:$H$101, SMALL(IF($B25=PEOPLE!$B$4:$B$101, ROW(PEOPLE!$H$4:$H$101)-MIN(ROW(PEOPLE!$H$4:$H$101)) +1), COLUMNS($B$3:F25))),"")</f>
        <v xml:space="preserve">7   </v>
      </c>
      <c r="H25" s="40" t="str">
        <f t="array" ref="H25">IFERROR(INDEX(PEOPLE!$H$4:$H$101, SMALL(IF($B25=PEOPLE!$B$4:$B$101, ROW(PEOPLE!$H$4:$H$101)-MIN(ROW(PEOPLE!$H$4:$H$101)) +1), COLUMNS($B$3:G25))),"")</f>
        <v xml:space="preserve">8   </v>
      </c>
      <c r="I25" s="40" t="str">
        <f t="array" ref="I25">IFERROR(INDEX(PEOPLE!$H$4:$H$101, SMALL(IF($B25=PEOPLE!$B$4:$B$101, ROW(PEOPLE!$H$4:$H$101)-MIN(ROW(PEOPLE!$H$4:$H$101)) +1), COLUMNS($B$3:H25))),"")</f>
        <v xml:space="preserve">9   </v>
      </c>
      <c r="J25" s="40" t="str">
        <f t="array" ref="J25">IFERROR(INDEX(PEOPLE!$H$4:$H$101, SMALL(IF($B25=PEOPLE!$B$4:$B$101, ROW(PEOPLE!$H$4:$H$101)-MIN(ROW(PEOPLE!$H$4:$H$101)) +1), COLUMNS($B$3:I25))),"")</f>
        <v xml:space="preserve">10   </v>
      </c>
      <c r="K25" s="40" t="str">
        <f t="array" ref="K25">IFERROR(INDEX(PEOPLE!$H$4:$H$101, SMALL(IF($B25=PEOPLE!$B$4:$B$101, ROW(PEOPLE!$H$4:$H$101)-MIN(ROW(PEOPLE!$H$4:$H$101)) +1), COLUMNS($B$3:J25))),"")</f>
        <v xml:space="preserve">11   </v>
      </c>
      <c r="L25" s="40" t="str">
        <f t="array" ref="L25">IFERROR(INDEX(PEOPLE!$H$4:$H$101, SMALL(IF($B25=PEOPLE!$B$4:$B$101, ROW(PEOPLE!$H$4:$H$101)-MIN(ROW(PEOPLE!$H$4:$H$101)) +1), COLUMNS($B$3:K25))),"")</f>
        <v xml:space="preserve">12   </v>
      </c>
      <c r="M25" s="40" t="str">
        <f t="array" ref="M25">IFERROR(INDEX(PEOPLE!$H$4:$H$101, SMALL(IF($B25=PEOPLE!$B$4:$B$101, ROW(PEOPLE!$H$4:$H$101)-MIN(ROW(PEOPLE!$H$4:$H$101)) +1), COLUMNS($B$3:L25))),"")</f>
        <v xml:space="preserve">13   </v>
      </c>
      <c r="N25" s="40"/>
      <c r="O25" s="40"/>
    </row>
    <row r="26" spans="2:15" x14ac:dyDescent="0.25">
      <c r="B26" s="40" t="str">
        <f t="array" ref="B26">IFERROR(INDEX(PEOPLE!B27:B$1001, MATCH(0, COUNTIF($B$2:B25, PEOPLE!B27:B$1001), 0)), "")</f>
        <v/>
      </c>
      <c r="C26" s="40" t="str">
        <f t="array" ref="C26">IFERROR(INDEX(PEOPLE!$H$4:$H$101, SMALL(IF($B26=PEOPLE!$B$4:$B$101, ROW(PEOPLE!$H$4:$H$101)-MIN(ROW(PEOPLE!$H$4:$H$101)) +1), COLUMNS($B$3:B26))),"")</f>
        <v xml:space="preserve">3   </v>
      </c>
      <c r="D26" s="40" t="str">
        <f t="array" ref="D26">IFERROR(INDEX(PEOPLE!$H$4:$H$101, SMALL(IF($B26=PEOPLE!$B$4:$B$101, ROW(PEOPLE!$H$4:$H$101)-MIN(ROW(PEOPLE!$H$4:$H$101)) +1), COLUMNS($B$3:C26))),"")</f>
        <v xml:space="preserve">4   </v>
      </c>
      <c r="E26" s="40" t="str">
        <f t="array" ref="E26">IFERROR(INDEX(PEOPLE!$H$4:$H$101, SMALL(IF($B26=PEOPLE!$B$4:$B$101, ROW(PEOPLE!$H$4:$H$101)-MIN(ROW(PEOPLE!$H$4:$H$101)) +1), COLUMNS($B$3:D26))),"")</f>
        <v xml:space="preserve">5   </v>
      </c>
      <c r="F26" s="40" t="str">
        <f t="array" ref="F26">IFERROR(INDEX(PEOPLE!$H$4:$H$101, SMALL(IF($B26=PEOPLE!$B$4:$B$101, ROW(PEOPLE!$H$4:$H$101)-MIN(ROW(PEOPLE!$H$4:$H$101)) +1), COLUMNS($B$3:E26))),"")</f>
        <v xml:space="preserve">6   </v>
      </c>
      <c r="G26" s="40" t="str">
        <f t="array" ref="G26">IFERROR(INDEX(PEOPLE!$H$4:$H$101, SMALL(IF($B26=PEOPLE!$B$4:$B$101, ROW(PEOPLE!$H$4:$H$101)-MIN(ROW(PEOPLE!$H$4:$H$101)) +1), COLUMNS($B$3:F26))),"")</f>
        <v xml:space="preserve">7   </v>
      </c>
      <c r="H26" s="40" t="str">
        <f t="array" ref="H26">IFERROR(INDEX(PEOPLE!$H$4:$H$101, SMALL(IF($B26=PEOPLE!$B$4:$B$101, ROW(PEOPLE!$H$4:$H$101)-MIN(ROW(PEOPLE!$H$4:$H$101)) +1), COLUMNS($B$3:G26))),"")</f>
        <v xml:space="preserve">8   </v>
      </c>
      <c r="I26" s="40" t="str">
        <f t="array" ref="I26">IFERROR(INDEX(PEOPLE!$H$4:$H$101, SMALL(IF($B26=PEOPLE!$B$4:$B$101, ROW(PEOPLE!$H$4:$H$101)-MIN(ROW(PEOPLE!$H$4:$H$101)) +1), COLUMNS($B$3:H26))),"")</f>
        <v xml:space="preserve">9   </v>
      </c>
      <c r="J26" s="40" t="str">
        <f t="array" ref="J26">IFERROR(INDEX(PEOPLE!$H$4:$H$101, SMALL(IF($B26=PEOPLE!$B$4:$B$101, ROW(PEOPLE!$H$4:$H$101)-MIN(ROW(PEOPLE!$H$4:$H$101)) +1), COLUMNS($B$3:I26))),"")</f>
        <v xml:space="preserve">10   </v>
      </c>
      <c r="K26" s="40" t="str">
        <f t="array" ref="K26">IFERROR(INDEX(PEOPLE!$H$4:$H$101, SMALL(IF($B26=PEOPLE!$B$4:$B$101, ROW(PEOPLE!$H$4:$H$101)-MIN(ROW(PEOPLE!$H$4:$H$101)) +1), COLUMNS($B$3:J26))),"")</f>
        <v xml:space="preserve">11   </v>
      </c>
      <c r="L26" s="40" t="str">
        <f t="array" ref="L26">IFERROR(INDEX(PEOPLE!$H$4:$H$101, SMALL(IF($B26=PEOPLE!$B$4:$B$101, ROW(PEOPLE!$H$4:$H$101)-MIN(ROW(PEOPLE!$H$4:$H$101)) +1), COLUMNS($B$3:K26))),"")</f>
        <v xml:space="preserve">12   </v>
      </c>
      <c r="M26" s="40" t="str">
        <f t="array" ref="M26">IFERROR(INDEX(PEOPLE!$H$4:$H$101, SMALL(IF($B26=PEOPLE!$B$4:$B$101, ROW(PEOPLE!$H$4:$H$101)-MIN(ROW(PEOPLE!$H$4:$H$101)) +1), COLUMNS($B$3:L26))),"")</f>
        <v xml:space="preserve">13   </v>
      </c>
      <c r="N26" s="40"/>
      <c r="O26" s="40"/>
    </row>
    <row r="27" spans="2:15" x14ac:dyDescent="0.25">
      <c r="B27" s="40" t="str">
        <f t="array" ref="B27">IFERROR(INDEX(PEOPLE!B28:B$1001, MATCH(0, COUNTIF($B$2:B26, PEOPLE!B28:B$1001), 0)), "")</f>
        <v/>
      </c>
      <c r="C27" s="40" t="str">
        <f t="array" ref="C27">IFERROR(INDEX(PEOPLE!$H$4:$H$101, SMALL(IF($B27=PEOPLE!$B$4:$B$101, ROW(PEOPLE!$H$4:$H$101)-MIN(ROW(PEOPLE!$H$4:$H$101)) +1), COLUMNS($B$3:B27))),"")</f>
        <v xml:space="preserve">3   </v>
      </c>
      <c r="D27" s="40" t="str">
        <f t="array" ref="D27">IFERROR(INDEX(PEOPLE!$H$4:$H$101, SMALL(IF($B27=PEOPLE!$B$4:$B$101, ROW(PEOPLE!$H$4:$H$101)-MIN(ROW(PEOPLE!$H$4:$H$101)) +1), COLUMNS($B$3:C27))),"")</f>
        <v xml:space="preserve">4   </v>
      </c>
      <c r="E27" s="40" t="str">
        <f t="array" ref="E27">IFERROR(INDEX(PEOPLE!$H$4:$H$101, SMALL(IF($B27=PEOPLE!$B$4:$B$101, ROW(PEOPLE!$H$4:$H$101)-MIN(ROW(PEOPLE!$H$4:$H$101)) +1), COLUMNS($B$3:D27))),"")</f>
        <v xml:space="preserve">5   </v>
      </c>
      <c r="F27" s="40" t="str">
        <f t="array" ref="F27">IFERROR(INDEX(PEOPLE!$H$4:$H$101, SMALL(IF($B27=PEOPLE!$B$4:$B$101, ROW(PEOPLE!$H$4:$H$101)-MIN(ROW(PEOPLE!$H$4:$H$101)) +1), COLUMNS($B$3:E27))),"")</f>
        <v xml:space="preserve">6   </v>
      </c>
      <c r="G27" s="40" t="str">
        <f t="array" ref="G27">IFERROR(INDEX(PEOPLE!$H$4:$H$101, SMALL(IF($B27=PEOPLE!$B$4:$B$101, ROW(PEOPLE!$H$4:$H$101)-MIN(ROW(PEOPLE!$H$4:$H$101)) +1), COLUMNS($B$3:F27))),"")</f>
        <v xml:space="preserve">7   </v>
      </c>
      <c r="H27" s="40" t="str">
        <f t="array" ref="H27">IFERROR(INDEX(PEOPLE!$H$4:$H$101, SMALL(IF($B27=PEOPLE!$B$4:$B$101, ROW(PEOPLE!$H$4:$H$101)-MIN(ROW(PEOPLE!$H$4:$H$101)) +1), COLUMNS($B$3:G27))),"")</f>
        <v xml:space="preserve">8   </v>
      </c>
      <c r="I27" s="40" t="str">
        <f t="array" ref="I27">IFERROR(INDEX(PEOPLE!$H$4:$H$101, SMALL(IF($B27=PEOPLE!$B$4:$B$101, ROW(PEOPLE!$H$4:$H$101)-MIN(ROW(PEOPLE!$H$4:$H$101)) +1), COLUMNS($B$3:H27))),"")</f>
        <v xml:space="preserve">9   </v>
      </c>
      <c r="J27" s="40" t="str">
        <f t="array" ref="J27">IFERROR(INDEX(PEOPLE!$H$4:$H$101, SMALL(IF($B27=PEOPLE!$B$4:$B$101, ROW(PEOPLE!$H$4:$H$101)-MIN(ROW(PEOPLE!$H$4:$H$101)) +1), COLUMNS($B$3:I27))),"")</f>
        <v xml:space="preserve">10   </v>
      </c>
      <c r="K27" s="40" t="str">
        <f t="array" ref="K27">IFERROR(INDEX(PEOPLE!$H$4:$H$101, SMALL(IF($B27=PEOPLE!$B$4:$B$101, ROW(PEOPLE!$H$4:$H$101)-MIN(ROW(PEOPLE!$H$4:$H$101)) +1), COLUMNS($B$3:J27))),"")</f>
        <v xml:space="preserve">11   </v>
      </c>
      <c r="L27" s="40" t="str">
        <f t="array" ref="L27">IFERROR(INDEX(PEOPLE!$H$4:$H$101, SMALL(IF($B27=PEOPLE!$B$4:$B$101, ROW(PEOPLE!$H$4:$H$101)-MIN(ROW(PEOPLE!$H$4:$H$101)) +1), COLUMNS($B$3:K27))),"")</f>
        <v xml:space="preserve">12   </v>
      </c>
      <c r="M27" s="40" t="str">
        <f t="array" ref="M27">IFERROR(INDEX(PEOPLE!$H$4:$H$101, SMALL(IF($B27=PEOPLE!$B$4:$B$101, ROW(PEOPLE!$H$4:$H$101)-MIN(ROW(PEOPLE!$H$4:$H$101)) +1), COLUMNS($B$3:L27))),"")</f>
        <v xml:space="preserve">13   </v>
      </c>
      <c r="N27" s="40"/>
      <c r="O27" s="40"/>
    </row>
    <row r="28" spans="2:15" x14ac:dyDescent="0.25">
      <c r="B28" s="40" t="str">
        <f t="array" ref="B28">IFERROR(INDEX(PEOPLE!B29:B$1001, MATCH(0, COUNTIF($B$2:B27, PEOPLE!B29:B$1001), 0)), "")</f>
        <v/>
      </c>
      <c r="C28" s="40" t="str">
        <f t="array" ref="C28">IFERROR(INDEX(PEOPLE!$H$4:$H$101, SMALL(IF($B28=PEOPLE!$B$4:$B$101, ROW(PEOPLE!$H$4:$H$101)-MIN(ROW(PEOPLE!$H$4:$H$101)) +1), COLUMNS($B$3:B28))),"")</f>
        <v xml:space="preserve">3   </v>
      </c>
      <c r="D28" s="40" t="str">
        <f t="array" ref="D28">IFERROR(INDEX(PEOPLE!$H$4:$H$101, SMALL(IF($B28=PEOPLE!$B$4:$B$101, ROW(PEOPLE!$H$4:$H$101)-MIN(ROW(PEOPLE!$H$4:$H$101)) +1), COLUMNS($B$3:C28))),"")</f>
        <v xml:space="preserve">4   </v>
      </c>
      <c r="E28" s="40" t="str">
        <f t="array" ref="E28">IFERROR(INDEX(PEOPLE!$H$4:$H$101, SMALL(IF($B28=PEOPLE!$B$4:$B$101, ROW(PEOPLE!$H$4:$H$101)-MIN(ROW(PEOPLE!$H$4:$H$101)) +1), COLUMNS($B$3:D28))),"")</f>
        <v xml:space="preserve">5   </v>
      </c>
      <c r="F28" s="40" t="str">
        <f t="array" ref="F28">IFERROR(INDEX(PEOPLE!$H$4:$H$101, SMALL(IF($B28=PEOPLE!$B$4:$B$101, ROW(PEOPLE!$H$4:$H$101)-MIN(ROW(PEOPLE!$H$4:$H$101)) +1), COLUMNS($B$3:E28))),"")</f>
        <v xml:space="preserve">6   </v>
      </c>
      <c r="G28" s="40" t="str">
        <f t="array" ref="G28">IFERROR(INDEX(PEOPLE!$H$4:$H$101, SMALL(IF($B28=PEOPLE!$B$4:$B$101, ROW(PEOPLE!$H$4:$H$101)-MIN(ROW(PEOPLE!$H$4:$H$101)) +1), COLUMNS($B$3:F28))),"")</f>
        <v xml:space="preserve">7   </v>
      </c>
      <c r="H28" s="40" t="str">
        <f t="array" ref="H28">IFERROR(INDEX(PEOPLE!$H$4:$H$101, SMALL(IF($B28=PEOPLE!$B$4:$B$101, ROW(PEOPLE!$H$4:$H$101)-MIN(ROW(PEOPLE!$H$4:$H$101)) +1), COLUMNS($B$3:G28))),"")</f>
        <v xml:space="preserve">8   </v>
      </c>
      <c r="I28" s="40" t="str">
        <f t="array" ref="I28">IFERROR(INDEX(PEOPLE!$H$4:$H$101, SMALL(IF($B28=PEOPLE!$B$4:$B$101, ROW(PEOPLE!$H$4:$H$101)-MIN(ROW(PEOPLE!$H$4:$H$101)) +1), COLUMNS($B$3:H28))),"")</f>
        <v xml:space="preserve">9   </v>
      </c>
      <c r="J28" s="40" t="str">
        <f t="array" ref="J28">IFERROR(INDEX(PEOPLE!$H$4:$H$101, SMALL(IF($B28=PEOPLE!$B$4:$B$101, ROW(PEOPLE!$H$4:$H$101)-MIN(ROW(PEOPLE!$H$4:$H$101)) +1), COLUMNS($B$3:I28))),"")</f>
        <v xml:space="preserve">10   </v>
      </c>
      <c r="K28" s="40" t="str">
        <f t="array" ref="K28">IFERROR(INDEX(PEOPLE!$H$4:$H$101, SMALL(IF($B28=PEOPLE!$B$4:$B$101, ROW(PEOPLE!$H$4:$H$101)-MIN(ROW(PEOPLE!$H$4:$H$101)) +1), COLUMNS($B$3:J28))),"")</f>
        <v xml:space="preserve">11   </v>
      </c>
      <c r="L28" s="40" t="str">
        <f t="array" ref="L28">IFERROR(INDEX(PEOPLE!$H$4:$H$101, SMALL(IF($B28=PEOPLE!$B$4:$B$101, ROW(PEOPLE!$H$4:$H$101)-MIN(ROW(PEOPLE!$H$4:$H$101)) +1), COLUMNS($B$3:K28))),"")</f>
        <v xml:space="preserve">12   </v>
      </c>
      <c r="M28" s="40" t="str">
        <f t="array" ref="M28">IFERROR(INDEX(PEOPLE!$H$4:$H$101, SMALL(IF($B28=PEOPLE!$B$4:$B$101, ROW(PEOPLE!$H$4:$H$101)-MIN(ROW(PEOPLE!$H$4:$H$101)) +1), COLUMNS($B$3:L28))),"")</f>
        <v xml:space="preserve">13   </v>
      </c>
      <c r="N28" s="40"/>
      <c r="O28" s="40"/>
    </row>
    <row r="29" spans="2:15" x14ac:dyDescent="0.25">
      <c r="B29" s="40" t="str">
        <f t="array" ref="B29">IFERROR(INDEX(PEOPLE!B30:B$1001, MATCH(0, COUNTIF($B$2:B28, PEOPLE!B30:B$1001), 0)), "")</f>
        <v/>
      </c>
      <c r="C29" s="40" t="str">
        <f t="array" ref="C29">IFERROR(INDEX(PEOPLE!$H$4:$H$101, SMALL(IF($B29=PEOPLE!$B$4:$B$101, ROW(PEOPLE!$H$4:$H$101)-MIN(ROW(PEOPLE!$H$4:$H$101)) +1), COLUMNS($B$3:B29))),"")</f>
        <v xml:space="preserve">3   </v>
      </c>
      <c r="D29" s="40" t="str">
        <f t="array" ref="D29">IFERROR(INDEX(PEOPLE!$H$4:$H$101, SMALL(IF($B29=PEOPLE!$B$4:$B$101, ROW(PEOPLE!$H$4:$H$101)-MIN(ROW(PEOPLE!$H$4:$H$101)) +1), COLUMNS($B$3:C29))),"")</f>
        <v xml:space="preserve">4   </v>
      </c>
      <c r="E29" s="40" t="str">
        <f t="array" ref="E29">IFERROR(INDEX(PEOPLE!$H$4:$H$101, SMALL(IF($B29=PEOPLE!$B$4:$B$101, ROW(PEOPLE!$H$4:$H$101)-MIN(ROW(PEOPLE!$H$4:$H$101)) +1), COLUMNS($B$3:D29))),"")</f>
        <v xml:space="preserve">5   </v>
      </c>
      <c r="F29" s="40" t="str">
        <f t="array" ref="F29">IFERROR(INDEX(PEOPLE!$H$4:$H$101, SMALL(IF($B29=PEOPLE!$B$4:$B$101, ROW(PEOPLE!$H$4:$H$101)-MIN(ROW(PEOPLE!$H$4:$H$101)) +1), COLUMNS($B$3:E29))),"")</f>
        <v xml:space="preserve">6   </v>
      </c>
      <c r="G29" s="40" t="str">
        <f t="array" ref="G29">IFERROR(INDEX(PEOPLE!$H$4:$H$101, SMALL(IF($B29=PEOPLE!$B$4:$B$101, ROW(PEOPLE!$H$4:$H$101)-MIN(ROW(PEOPLE!$H$4:$H$101)) +1), COLUMNS($B$3:F29))),"")</f>
        <v xml:space="preserve">7   </v>
      </c>
      <c r="H29" s="40" t="str">
        <f t="array" ref="H29">IFERROR(INDEX(PEOPLE!$H$4:$H$101, SMALL(IF($B29=PEOPLE!$B$4:$B$101, ROW(PEOPLE!$H$4:$H$101)-MIN(ROW(PEOPLE!$H$4:$H$101)) +1), COLUMNS($B$3:G29))),"")</f>
        <v xml:space="preserve">8   </v>
      </c>
      <c r="I29" s="40" t="str">
        <f t="array" ref="I29">IFERROR(INDEX(PEOPLE!$H$4:$H$101, SMALL(IF($B29=PEOPLE!$B$4:$B$101, ROW(PEOPLE!$H$4:$H$101)-MIN(ROW(PEOPLE!$H$4:$H$101)) +1), COLUMNS($B$3:H29))),"")</f>
        <v xml:space="preserve">9   </v>
      </c>
      <c r="J29" s="40" t="str">
        <f t="array" ref="J29">IFERROR(INDEX(PEOPLE!$H$4:$H$101, SMALL(IF($B29=PEOPLE!$B$4:$B$101, ROW(PEOPLE!$H$4:$H$101)-MIN(ROW(PEOPLE!$H$4:$H$101)) +1), COLUMNS($B$3:I29))),"")</f>
        <v xml:space="preserve">10   </v>
      </c>
      <c r="K29" s="40" t="str">
        <f t="array" ref="K29">IFERROR(INDEX(PEOPLE!$H$4:$H$101, SMALL(IF($B29=PEOPLE!$B$4:$B$101, ROW(PEOPLE!$H$4:$H$101)-MIN(ROW(PEOPLE!$H$4:$H$101)) +1), COLUMNS($B$3:J29))),"")</f>
        <v xml:space="preserve">11   </v>
      </c>
      <c r="L29" s="40" t="str">
        <f t="array" ref="L29">IFERROR(INDEX(PEOPLE!$H$4:$H$101, SMALL(IF($B29=PEOPLE!$B$4:$B$101, ROW(PEOPLE!$H$4:$H$101)-MIN(ROW(PEOPLE!$H$4:$H$101)) +1), COLUMNS($B$3:K29))),"")</f>
        <v xml:space="preserve">12   </v>
      </c>
      <c r="M29" s="40" t="str">
        <f t="array" ref="M29">IFERROR(INDEX(PEOPLE!$H$4:$H$101, SMALL(IF($B29=PEOPLE!$B$4:$B$101, ROW(PEOPLE!$H$4:$H$101)-MIN(ROW(PEOPLE!$H$4:$H$101)) +1), COLUMNS($B$3:L29))),"")</f>
        <v xml:space="preserve">13   </v>
      </c>
      <c r="N29" s="40"/>
      <c r="O29" s="40"/>
    </row>
    <row r="30" spans="2:15" x14ac:dyDescent="0.25">
      <c r="B30" s="40" t="str">
        <f t="array" ref="B30">IFERROR(INDEX(PEOPLE!B31:B$1001, MATCH(0, COUNTIF($B$2:B29, PEOPLE!B31:B$1001), 0)), "")</f>
        <v/>
      </c>
      <c r="C30" s="40" t="str">
        <f t="array" ref="C30">IFERROR(INDEX(PEOPLE!$H$4:$H$101, SMALL(IF($B30=PEOPLE!$B$4:$B$101, ROW(PEOPLE!$H$4:$H$101)-MIN(ROW(PEOPLE!$H$4:$H$101)) +1), COLUMNS($B$3:B30))),"")</f>
        <v xml:space="preserve">3   </v>
      </c>
      <c r="D30" s="40" t="str">
        <f t="array" ref="D30">IFERROR(INDEX(PEOPLE!$H$4:$H$101, SMALL(IF($B30=PEOPLE!$B$4:$B$101, ROW(PEOPLE!$H$4:$H$101)-MIN(ROW(PEOPLE!$H$4:$H$101)) +1), COLUMNS($B$3:C30))),"")</f>
        <v xml:space="preserve">4   </v>
      </c>
      <c r="E30" s="40" t="str">
        <f t="array" ref="E30">IFERROR(INDEX(PEOPLE!$H$4:$H$101, SMALL(IF($B30=PEOPLE!$B$4:$B$101, ROW(PEOPLE!$H$4:$H$101)-MIN(ROW(PEOPLE!$H$4:$H$101)) +1), COLUMNS($B$3:D30))),"")</f>
        <v xml:space="preserve">5   </v>
      </c>
      <c r="F30" s="40" t="str">
        <f t="array" ref="F30">IFERROR(INDEX(PEOPLE!$H$4:$H$101, SMALL(IF($B30=PEOPLE!$B$4:$B$101, ROW(PEOPLE!$H$4:$H$101)-MIN(ROW(PEOPLE!$H$4:$H$101)) +1), COLUMNS($B$3:E30))),"")</f>
        <v xml:space="preserve">6   </v>
      </c>
      <c r="G30" s="40" t="str">
        <f t="array" ref="G30">IFERROR(INDEX(PEOPLE!$H$4:$H$101, SMALL(IF($B30=PEOPLE!$B$4:$B$101, ROW(PEOPLE!$H$4:$H$101)-MIN(ROW(PEOPLE!$H$4:$H$101)) +1), COLUMNS($B$3:F30))),"")</f>
        <v xml:space="preserve">7   </v>
      </c>
      <c r="H30" s="40" t="str">
        <f t="array" ref="H30">IFERROR(INDEX(PEOPLE!$H$4:$H$101, SMALL(IF($B30=PEOPLE!$B$4:$B$101, ROW(PEOPLE!$H$4:$H$101)-MIN(ROW(PEOPLE!$H$4:$H$101)) +1), COLUMNS($B$3:G30))),"")</f>
        <v xml:space="preserve">8   </v>
      </c>
      <c r="I30" s="40" t="str">
        <f t="array" ref="I30">IFERROR(INDEX(PEOPLE!$H$4:$H$101, SMALL(IF($B30=PEOPLE!$B$4:$B$101, ROW(PEOPLE!$H$4:$H$101)-MIN(ROW(PEOPLE!$H$4:$H$101)) +1), COLUMNS($B$3:H30))),"")</f>
        <v xml:space="preserve">9   </v>
      </c>
      <c r="J30" s="40" t="str">
        <f t="array" ref="J30">IFERROR(INDEX(PEOPLE!$H$4:$H$101, SMALL(IF($B30=PEOPLE!$B$4:$B$101, ROW(PEOPLE!$H$4:$H$101)-MIN(ROW(PEOPLE!$H$4:$H$101)) +1), COLUMNS($B$3:I30))),"")</f>
        <v xml:space="preserve">10   </v>
      </c>
      <c r="K30" s="40" t="str">
        <f t="array" ref="K30">IFERROR(INDEX(PEOPLE!$H$4:$H$101, SMALL(IF($B30=PEOPLE!$B$4:$B$101, ROW(PEOPLE!$H$4:$H$101)-MIN(ROW(PEOPLE!$H$4:$H$101)) +1), COLUMNS($B$3:J30))),"")</f>
        <v xml:space="preserve">11   </v>
      </c>
      <c r="L30" s="40" t="str">
        <f t="array" ref="L30">IFERROR(INDEX(PEOPLE!$H$4:$H$101, SMALL(IF($B30=PEOPLE!$B$4:$B$101, ROW(PEOPLE!$H$4:$H$101)-MIN(ROW(PEOPLE!$H$4:$H$101)) +1), COLUMNS($B$3:K30))),"")</f>
        <v xml:space="preserve">12   </v>
      </c>
      <c r="M30" s="40" t="str">
        <f t="array" ref="M30">IFERROR(INDEX(PEOPLE!$H$4:$H$101, SMALL(IF($B30=PEOPLE!$B$4:$B$101, ROW(PEOPLE!$H$4:$H$101)-MIN(ROW(PEOPLE!$H$4:$H$101)) +1), COLUMNS($B$3:L30))),"")</f>
        <v xml:space="preserve">13   </v>
      </c>
      <c r="N30" s="40"/>
      <c r="O30" s="40"/>
    </row>
    <row r="31" spans="2:15" x14ac:dyDescent="0.25">
      <c r="B31" s="40" t="str">
        <f t="array" ref="B31">IFERROR(INDEX(PEOPLE!B32:B$1001, MATCH(0, COUNTIF($B$2:B30, PEOPLE!B32:B$1001), 0)), "")</f>
        <v/>
      </c>
      <c r="C31" s="40" t="str">
        <f t="array" ref="C31">IFERROR(INDEX(PEOPLE!$H$4:$H$101, SMALL(IF($B31=PEOPLE!$B$4:$B$101, ROW(PEOPLE!$H$4:$H$101)-MIN(ROW(PEOPLE!$H$4:$H$101)) +1), COLUMNS($B$3:B31))),"")</f>
        <v xml:space="preserve">3   </v>
      </c>
      <c r="D31" s="40" t="str">
        <f t="array" ref="D31">IFERROR(INDEX(PEOPLE!$H$4:$H$101, SMALL(IF($B31=PEOPLE!$B$4:$B$101, ROW(PEOPLE!$H$4:$H$101)-MIN(ROW(PEOPLE!$H$4:$H$101)) +1), COLUMNS($B$3:C31))),"")</f>
        <v xml:space="preserve">4   </v>
      </c>
      <c r="E31" s="40" t="str">
        <f t="array" ref="E31">IFERROR(INDEX(PEOPLE!$H$4:$H$101, SMALL(IF($B31=PEOPLE!$B$4:$B$101, ROW(PEOPLE!$H$4:$H$101)-MIN(ROW(PEOPLE!$H$4:$H$101)) +1), COLUMNS($B$3:D31))),"")</f>
        <v xml:space="preserve">5   </v>
      </c>
      <c r="F31" s="40" t="str">
        <f t="array" ref="F31">IFERROR(INDEX(PEOPLE!$H$4:$H$101, SMALL(IF($B31=PEOPLE!$B$4:$B$101, ROW(PEOPLE!$H$4:$H$101)-MIN(ROW(PEOPLE!$H$4:$H$101)) +1), COLUMNS($B$3:E31))),"")</f>
        <v xml:space="preserve">6   </v>
      </c>
      <c r="G31" s="40" t="str">
        <f t="array" ref="G31">IFERROR(INDEX(PEOPLE!$H$4:$H$101, SMALL(IF($B31=PEOPLE!$B$4:$B$101, ROW(PEOPLE!$H$4:$H$101)-MIN(ROW(PEOPLE!$H$4:$H$101)) +1), COLUMNS($B$3:F31))),"")</f>
        <v xml:space="preserve">7   </v>
      </c>
      <c r="H31" s="40" t="str">
        <f t="array" ref="H31">IFERROR(INDEX(PEOPLE!$H$4:$H$101, SMALL(IF($B31=PEOPLE!$B$4:$B$101, ROW(PEOPLE!$H$4:$H$101)-MIN(ROW(PEOPLE!$H$4:$H$101)) +1), COLUMNS($B$3:G31))),"")</f>
        <v xml:space="preserve">8   </v>
      </c>
      <c r="I31" s="40" t="str">
        <f t="array" ref="I31">IFERROR(INDEX(PEOPLE!$H$4:$H$101, SMALL(IF($B31=PEOPLE!$B$4:$B$101, ROW(PEOPLE!$H$4:$H$101)-MIN(ROW(PEOPLE!$H$4:$H$101)) +1), COLUMNS($B$3:H31))),"")</f>
        <v xml:space="preserve">9   </v>
      </c>
      <c r="J31" s="40" t="str">
        <f t="array" ref="J31">IFERROR(INDEX(PEOPLE!$H$4:$H$101, SMALL(IF($B31=PEOPLE!$B$4:$B$101, ROW(PEOPLE!$H$4:$H$101)-MIN(ROW(PEOPLE!$H$4:$H$101)) +1), COLUMNS($B$3:I31))),"")</f>
        <v xml:space="preserve">10   </v>
      </c>
      <c r="K31" s="40" t="str">
        <f t="array" ref="K31">IFERROR(INDEX(PEOPLE!$H$4:$H$101, SMALL(IF($B31=PEOPLE!$B$4:$B$101, ROW(PEOPLE!$H$4:$H$101)-MIN(ROW(PEOPLE!$H$4:$H$101)) +1), COLUMNS($B$3:J31))),"")</f>
        <v xml:space="preserve">11   </v>
      </c>
      <c r="L31" s="40" t="str">
        <f t="array" ref="L31">IFERROR(INDEX(PEOPLE!$H$4:$H$101, SMALL(IF($B31=PEOPLE!$B$4:$B$101, ROW(PEOPLE!$H$4:$H$101)-MIN(ROW(PEOPLE!$H$4:$H$101)) +1), COLUMNS($B$3:K31))),"")</f>
        <v xml:space="preserve">12   </v>
      </c>
      <c r="M31" s="40" t="str">
        <f t="array" ref="M31">IFERROR(INDEX(PEOPLE!$H$4:$H$101, SMALL(IF($B31=PEOPLE!$B$4:$B$101, ROW(PEOPLE!$H$4:$H$101)-MIN(ROW(PEOPLE!$H$4:$H$101)) +1), COLUMNS($B$3:L31))),"")</f>
        <v xml:space="preserve">13   </v>
      </c>
      <c r="N31" s="40"/>
      <c r="O31" s="40"/>
    </row>
    <row r="32" spans="2:15" x14ac:dyDescent="0.25">
      <c r="B32" s="40" t="str">
        <f t="array" ref="B32">IFERROR(INDEX(PEOPLE!B33:B$1001, MATCH(0, COUNTIF($B$2:B31, PEOPLE!B33:B$1001), 0)), "")</f>
        <v/>
      </c>
      <c r="C32" s="40" t="str">
        <f t="array" ref="C32">IFERROR(INDEX(PEOPLE!$H$4:$H$101, SMALL(IF($B32=PEOPLE!$B$4:$B$101, ROW(PEOPLE!$H$4:$H$101)-MIN(ROW(PEOPLE!$H$4:$H$101)) +1), COLUMNS($B$3:B32))),"")</f>
        <v xml:space="preserve">3   </v>
      </c>
      <c r="D32" s="40" t="str">
        <f t="array" ref="D32">IFERROR(INDEX(PEOPLE!$H$4:$H$101, SMALL(IF($B32=PEOPLE!$B$4:$B$101, ROW(PEOPLE!$H$4:$H$101)-MIN(ROW(PEOPLE!$H$4:$H$101)) +1), COLUMNS($B$3:C32))),"")</f>
        <v xml:space="preserve">4   </v>
      </c>
      <c r="E32" s="40" t="str">
        <f t="array" ref="E32">IFERROR(INDEX(PEOPLE!$H$4:$H$101, SMALL(IF($B32=PEOPLE!$B$4:$B$101, ROW(PEOPLE!$H$4:$H$101)-MIN(ROW(PEOPLE!$H$4:$H$101)) +1), COLUMNS($B$3:D32))),"")</f>
        <v xml:space="preserve">5   </v>
      </c>
      <c r="F32" s="40" t="str">
        <f t="array" ref="F32">IFERROR(INDEX(PEOPLE!$H$4:$H$101, SMALL(IF($B32=PEOPLE!$B$4:$B$101, ROW(PEOPLE!$H$4:$H$101)-MIN(ROW(PEOPLE!$H$4:$H$101)) +1), COLUMNS($B$3:E32))),"")</f>
        <v xml:space="preserve">6   </v>
      </c>
      <c r="G32" s="40" t="str">
        <f t="array" ref="G32">IFERROR(INDEX(PEOPLE!$H$4:$H$101, SMALL(IF($B32=PEOPLE!$B$4:$B$101, ROW(PEOPLE!$H$4:$H$101)-MIN(ROW(PEOPLE!$H$4:$H$101)) +1), COLUMNS($B$3:F32))),"")</f>
        <v xml:space="preserve">7   </v>
      </c>
      <c r="H32" s="40" t="str">
        <f t="array" ref="H32">IFERROR(INDEX(PEOPLE!$H$4:$H$101, SMALL(IF($B32=PEOPLE!$B$4:$B$101, ROW(PEOPLE!$H$4:$H$101)-MIN(ROW(PEOPLE!$H$4:$H$101)) +1), COLUMNS($B$3:G32))),"")</f>
        <v xml:space="preserve">8   </v>
      </c>
      <c r="I32" s="40" t="str">
        <f t="array" ref="I32">IFERROR(INDEX(PEOPLE!$H$4:$H$101, SMALL(IF($B32=PEOPLE!$B$4:$B$101, ROW(PEOPLE!$H$4:$H$101)-MIN(ROW(PEOPLE!$H$4:$H$101)) +1), COLUMNS($B$3:H32))),"")</f>
        <v xml:space="preserve">9   </v>
      </c>
      <c r="J32" s="40" t="str">
        <f t="array" ref="J32">IFERROR(INDEX(PEOPLE!$H$4:$H$101, SMALL(IF($B32=PEOPLE!$B$4:$B$101, ROW(PEOPLE!$H$4:$H$101)-MIN(ROW(PEOPLE!$H$4:$H$101)) +1), COLUMNS($B$3:I32))),"")</f>
        <v xml:space="preserve">10   </v>
      </c>
      <c r="K32" s="40" t="str">
        <f t="array" ref="K32">IFERROR(INDEX(PEOPLE!$H$4:$H$101, SMALL(IF($B32=PEOPLE!$B$4:$B$101, ROW(PEOPLE!$H$4:$H$101)-MIN(ROW(PEOPLE!$H$4:$H$101)) +1), COLUMNS($B$3:J32))),"")</f>
        <v xml:space="preserve">11   </v>
      </c>
      <c r="L32" s="40" t="str">
        <f t="array" ref="L32">IFERROR(INDEX(PEOPLE!$H$4:$H$101, SMALL(IF($B32=PEOPLE!$B$4:$B$101, ROW(PEOPLE!$H$4:$H$101)-MIN(ROW(PEOPLE!$H$4:$H$101)) +1), COLUMNS($B$3:K32))),"")</f>
        <v xml:space="preserve">12   </v>
      </c>
      <c r="M32" s="40" t="str">
        <f t="array" ref="M32">IFERROR(INDEX(PEOPLE!$H$4:$H$101, SMALL(IF($B32=PEOPLE!$B$4:$B$101, ROW(PEOPLE!$H$4:$H$101)-MIN(ROW(PEOPLE!$H$4:$H$101)) +1), COLUMNS($B$3:L32))),"")</f>
        <v xml:space="preserve">13   </v>
      </c>
      <c r="N32" s="40"/>
      <c r="O32" s="40"/>
    </row>
    <row r="33" spans="2:15" x14ac:dyDescent="0.25">
      <c r="B33" s="40" t="str">
        <f t="array" ref="B33">IFERROR(INDEX(PEOPLE!B34:B$1001, MATCH(0, COUNTIF($B$2:B32, PEOPLE!B34:B$1001), 0)), "")</f>
        <v/>
      </c>
      <c r="C33" s="40" t="str">
        <f t="array" ref="C33">IFERROR(INDEX(PEOPLE!$H$4:$H$101, SMALL(IF($B33=PEOPLE!$B$4:$B$101, ROW(PEOPLE!$H$4:$H$101)-MIN(ROW(PEOPLE!$H$4:$H$101)) +1), COLUMNS($B$3:B33))),"")</f>
        <v xml:space="preserve">3   </v>
      </c>
      <c r="D33" s="40" t="str">
        <f t="array" ref="D33">IFERROR(INDEX(PEOPLE!$H$4:$H$101, SMALL(IF($B33=PEOPLE!$B$4:$B$101, ROW(PEOPLE!$H$4:$H$101)-MIN(ROW(PEOPLE!$H$4:$H$101)) +1), COLUMNS($B$3:C33))),"")</f>
        <v xml:space="preserve">4   </v>
      </c>
      <c r="E33" s="40" t="str">
        <f t="array" ref="E33">IFERROR(INDEX(PEOPLE!$H$4:$H$101, SMALL(IF($B33=PEOPLE!$B$4:$B$101, ROW(PEOPLE!$H$4:$H$101)-MIN(ROW(PEOPLE!$H$4:$H$101)) +1), COLUMNS($B$3:D33))),"")</f>
        <v xml:space="preserve">5   </v>
      </c>
      <c r="F33" s="40" t="str">
        <f t="array" ref="F33">IFERROR(INDEX(PEOPLE!$H$4:$H$101, SMALL(IF($B33=PEOPLE!$B$4:$B$101, ROW(PEOPLE!$H$4:$H$101)-MIN(ROW(PEOPLE!$H$4:$H$101)) +1), COLUMNS($B$3:E33))),"")</f>
        <v xml:space="preserve">6   </v>
      </c>
      <c r="G33" s="40" t="str">
        <f t="array" ref="G33">IFERROR(INDEX(PEOPLE!$H$4:$H$101, SMALL(IF($B33=PEOPLE!$B$4:$B$101, ROW(PEOPLE!$H$4:$H$101)-MIN(ROW(PEOPLE!$H$4:$H$101)) +1), COLUMNS($B$3:F33))),"")</f>
        <v xml:space="preserve">7   </v>
      </c>
      <c r="H33" s="40" t="str">
        <f t="array" ref="H33">IFERROR(INDEX(PEOPLE!$H$4:$H$101, SMALL(IF($B33=PEOPLE!$B$4:$B$101, ROW(PEOPLE!$H$4:$H$101)-MIN(ROW(PEOPLE!$H$4:$H$101)) +1), COLUMNS($B$3:G33))),"")</f>
        <v xml:space="preserve">8   </v>
      </c>
      <c r="I33" s="40" t="str">
        <f t="array" ref="I33">IFERROR(INDEX(PEOPLE!$H$4:$H$101, SMALL(IF($B33=PEOPLE!$B$4:$B$101, ROW(PEOPLE!$H$4:$H$101)-MIN(ROW(PEOPLE!$H$4:$H$101)) +1), COLUMNS($B$3:H33))),"")</f>
        <v xml:space="preserve">9   </v>
      </c>
      <c r="J33" s="40" t="str">
        <f t="array" ref="J33">IFERROR(INDEX(PEOPLE!$H$4:$H$101, SMALL(IF($B33=PEOPLE!$B$4:$B$101, ROW(PEOPLE!$H$4:$H$101)-MIN(ROW(PEOPLE!$H$4:$H$101)) +1), COLUMNS($B$3:I33))),"")</f>
        <v xml:space="preserve">10   </v>
      </c>
      <c r="K33" s="40" t="str">
        <f t="array" ref="K33">IFERROR(INDEX(PEOPLE!$H$4:$H$101, SMALL(IF($B33=PEOPLE!$B$4:$B$101, ROW(PEOPLE!$H$4:$H$101)-MIN(ROW(PEOPLE!$H$4:$H$101)) +1), COLUMNS($B$3:J33))),"")</f>
        <v xml:space="preserve">11   </v>
      </c>
      <c r="L33" s="40" t="str">
        <f t="array" ref="L33">IFERROR(INDEX(PEOPLE!$H$4:$H$101, SMALL(IF($B33=PEOPLE!$B$4:$B$101, ROW(PEOPLE!$H$4:$H$101)-MIN(ROW(PEOPLE!$H$4:$H$101)) +1), COLUMNS($B$3:K33))),"")</f>
        <v xml:space="preserve">12   </v>
      </c>
      <c r="M33" s="40" t="str">
        <f t="array" ref="M33">IFERROR(INDEX(PEOPLE!$H$4:$H$101, SMALL(IF($B33=PEOPLE!$B$4:$B$101, ROW(PEOPLE!$H$4:$H$101)-MIN(ROW(PEOPLE!$H$4:$H$101)) +1), COLUMNS($B$3:L33))),"")</f>
        <v xml:space="preserve">13   </v>
      </c>
      <c r="N33" s="40"/>
      <c r="O33" s="40"/>
    </row>
    <row r="34" spans="2:15" x14ac:dyDescent="0.25">
      <c r="B34" s="40" t="str">
        <f t="array" ref="B34">IFERROR(INDEX(PEOPLE!B35:B$1001, MATCH(0, COUNTIF($B$2:B33, PEOPLE!B35:B$1001), 0)), "")</f>
        <v/>
      </c>
      <c r="C34" s="40" t="str">
        <f t="array" ref="C34">IFERROR(INDEX(PEOPLE!$H$4:$H$101, SMALL(IF($B34=PEOPLE!$B$4:$B$101, ROW(PEOPLE!$H$4:$H$101)-MIN(ROW(PEOPLE!$H$4:$H$101)) +1), COLUMNS($B$3:B34))),"")</f>
        <v xml:space="preserve">3   </v>
      </c>
      <c r="D34" s="40" t="str">
        <f t="array" ref="D34">IFERROR(INDEX(PEOPLE!$H$4:$H$101, SMALL(IF($B34=PEOPLE!$B$4:$B$101, ROW(PEOPLE!$H$4:$H$101)-MIN(ROW(PEOPLE!$H$4:$H$101)) +1), COLUMNS($B$3:C34))),"")</f>
        <v xml:space="preserve">4   </v>
      </c>
      <c r="E34" s="40" t="str">
        <f t="array" ref="E34">IFERROR(INDEX(PEOPLE!$H$4:$H$101, SMALL(IF($B34=PEOPLE!$B$4:$B$101, ROW(PEOPLE!$H$4:$H$101)-MIN(ROW(PEOPLE!$H$4:$H$101)) +1), COLUMNS($B$3:D34))),"")</f>
        <v xml:space="preserve">5   </v>
      </c>
      <c r="F34" s="40" t="str">
        <f t="array" ref="F34">IFERROR(INDEX(PEOPLE!$H$4:$H$101, SMALL(IF($B34=PEOPLE!$B$4:$B$101, ROW(PEOPLE!$H$4:$H$101)-MIN(ROW(PEOPLE!$H$4:$H$101)) +1), COLUMNS($B$3:E34))),"")</f>
        <v xml:space="preserve">6   </v>
      </c>
      <c r="G34" s="40" t="str">
        <f t="array" ref="G34">IFERROR(INDEX(PEOPLE!$H$4:$H$101, SMALL(IF($B34=PEOPLE!$B$4:$B$101, ROW(PEOPLE!$H$4:$H$101)-MIN(ROW(PEOPLE!$H$4:$H$101)) +1), COLUMNS($B$3:F34))),"")</f>
        <v xml:space="preserve">7   </v>
      </c>
      <c r="H34" s="40" t="str">
        <f t="array" ref="H34">IFERROR(INDEX(PEOPLE!$H$4:$H$101, SMALL(IF($B34=PEOPLE!$B$4:$B$101, ROW(PEOPLE!$H$4:$H$101)-MIN(ROW(PEOPLE!$H$4:$H$101)) +1), COLUMNS($B$3:G34))),"")</f>
        <v xml:space="preserve">8   </v>
      </c>
      <c r="I34" s="40" t="str">
        <f t="array" ref="I34">IFERROR(INDEX(PEOPLE!$H$4:$H$101, SMALL(IF($B34=PEOPLE!$B$4:$B$101, ROW(PEOPLE!$H$4:$H$101)-MIN(ROW(PEOPLE!$H$4:$H$101)) +1), COLUMNS($B$3:H34))),"")</f>
        <v xml:space="preserve">9   </v>
      </c>
      <c r="J34" s="40" t="str">
        <f t="array" ref="J34">IFERROR(INDEX(PEOPLE!$H$4:$H$101, SMALL(IF($B34=PEOPLE!$B$4:$B$101, ROW(PEOPLE!$H$4:$H$101)-MIN(ROW(PEOPLE!$H$4:$H$101)) +1), COLUMNS($B$3:I34))),"")</f>
        <v xml:space="preserve">10   </v>
      </c>
      <c r="K34" s="40" t="str">
        <f t="array" ref="K34">IFERROR(INDEX(PEOPLE!$H$4:$H$101, SMALL(IF($B34=PEOPLE!$B$4:$B$101, ROW(PEOPLE!$H$4:$H$101)-MIN(ROW(PEOPLE!$H$4:$H$101)) +1), COLUMNS($B$3:J34))),"")</f>
        <v xml:space="preserve">11   </v>
      </c>
      <c r="L34" s="40" t="str">
        <f t="array" ref="L34">IFERROR(INDEX(PEOPLE!$H$4:$H$101, SMALL(IF($B34=PEOPLE!$B$4:$B$101, ROW(PEOPLE!$H$4:$H$101)-MIN(ROW(PEOPLE!$H$4:$H$101)) +1), COLUMNS($B$3:K34))),"")</f>
        <v xml:space="preserve">12   </v>
      </c>
      <c r="M34" s="40" t="str">
        <f t="array" ref="M34">IFERROR(INDEX(PEOPLE!$H$4:$H$101, SMALL(IF($B34=PEOPLE!$B$4:$B$101, ROW(PEOPLE!$H$4:$H$101)-MIN(ROW(PEOPLE!$H$4:$H$101)) +1), COLUMNS($B$3:L34))),"")</f>
        <v xml:space="preserve">13   </v>
      </c>
      <c r="N34" s="40"/>
      <c r="O34" s="40"/>
    </row>
    <row r="35" spans="2:15" x14ac:dyDescent="0.25">
      <c r="B35" s="40" t="str">
        <f t="array" ref="B35">IFERROR(INDEX(PEOPLE!B36:B$1001, MATCH(0, COUNTIF($B$2:B34, PEOPLE!B36:B$1001), 0)), "")</f>
        <v/>
      </c>
      <c r="C35" s="40" t="str">
        <f t="array" ref="C35">IFERROR(INDEX(PEOPLE!$H$4:$H$101, SMALL(IF($B35=PEOPLE!$B$4:$B$101, ROW(PEOPLE!$H$4:$H$101)-MIN(ROW(PEOPLE!$H$4:$H$101)) +1), COLUMNS($B$3:B35))),"")</f>
        <v xml:space="preserve">3   </v>
      </c>
      <c r="D35" s="40" t="str">
        <f t="array" ref="D35">IFERROR(INDEX(PEOPLE!$H$4:$H$101, SMALL(IF($B35=PEOPLE!$B$4:$B$101, ROW(PEOPLE!$H$4:$H$101)-MIN(ROW(PEOPLE!$H$4:$H$101)) +1), COLUMNS($B$3:C35))),"")</f>
        <v xml:space="preserve">4   </v>
      </c>
      <c r="E35" s="40" t="str">
        <f t="array" ref="E35">IFERROR(INDEX(PEOPLE!$H$4:$H$101, SMALL(IF($B35=PEOPLE!$B$4:$B$101, ROW(PEOPLE!$H$4:$H$101)-MIN(ROW(PEOPLE!$H$4:$H$101)) +1), COLUMNS($B$3:D35))),"")</f>
        <v xml:space="preserve">5   </v>
      </c>
      <c r="F35" s="40" t="str">
        <f t="array" ref="F35">IFERROR(INDEX(PEOPLE!$H$4:$H$101, SMALL(IF($B35=PEOPLE!$B$4:$B$101, ROW(PEOPLE!$H$4:$H$101)-MIN(ROW(PEOPLE!$H$4:$H$101)) +1), COLUMNS($B$3:E35))),"")</f>
        <v xml:space="preserve">6   </v>
      </c>
      <c r="G35" s="40" t="str">
        <f t="array" ref="G35">IFERROR(INDEX(PEOPLE!$H$4:$H$101, SMALL(IF($B35=PEOPLE!$B$4:$B$101, ROW(PEOPLE!$H$4:$H$101)-MIN(ROW(PEOPLE!$H$4:$H$101)) +1), COLUMNS($B$3:F35))),"")</f>
        <v xml:space="preserve">7   </v>
      </c>
      <c r="H35" s="40" t="str">
        <f t="array" ref="H35">IFERROR(INDEX(PEOPLE!$H$4:$H$101, SMALL(IF($B35=PEOPLE!$B$4:$B$101, ROW(PEOPLE!$H$4:$H$101)-MIN(ROW(PEOPLE!$H$4:$H$101)) +1), COLUMNS($B$3:G35))),"")</f>
        <v xml:space="preserve">8   </v>
      </c>
      <c r="I35" s="40" t="str">
        <f t="array" ref="I35">IFERROR(INDEX(PEOPLE!$H$4:$H$101, SMALL(IF($B35=PEOPLE!$B$4:$B$101, ROW(PEOPLE!$H$4:$H$101)-MIN(ROW(PEOPLE!$H$4:$H$101)) +1), COLUMNS($B$3:H35))),"")</f>
        <v xml:space="preserve">9   </v>
      </c>
      <c r="J35" s="40" t="str">
        <f t="array" ref="J35">IFERROR(INDEX(PEOPLE!$H$4:$H$101, SMALL(IF($B35=PEOPLE!$B$4:$B$101, ROW(PEOPLE!$H$4:$H$101)-MIN(ROW(PEOPLE!$H$4:$H$101)) +1), COLUMNS($B$3:I35))),"")</f>
        <v xml:space="preserve">10   </v>
      </c>
      <c r="K35" s="40" t="str">
        <f t="array" ref="K35">IFERROR(INDEX(PEOPLE!$H$4:$H$101, SMALL(IF($B35=PEOPLE!$B$4:$B$101, ROW(PEOPLE!$H$4:$H$101)-MIN(ROW(PEOPLE!$H$4:$H$101)) +1), COLUMNS($B$3:J35))),"")</f>
        <v xml:space="preserve">11   </v>
      </c>
      <c r="L35" s="40" t="str">
        <f t="array" ref="L35">IFERROR(INDEX(PEOPLE!$H$4:$H$101, SMALL(IF($B35=PEOPLE!$B$4:$B$101, ROW(PEOPLE!$H$4:$H$101)-MIN(ROW(PEOPLE!$H$4:$H$101)) +1), COLUMNS($B$3:K35))),"")</f>
        <v xml:space="preserve">12   </v>
      </c>
      <c r="M35" s="40" t="str">
        <f t="array" ref="M35">IFERROR(INDEX(PEOPLE!$H$4:$H$101, SMALL(IF($B35=PEOPLE!$B$4:$B$101, ROW(PEOPLE!$H$4:$H$101)-MIN(ROW(PEOPLE!$H$4:$H$101)) +1), COLUMNS($B$3:L35))),"")</f>
        <v xml:space="preserve">13   </v>
      </c>
      <c r="N35" s="40"/>
      <c r="O35" s="40"/>
    </row>
    <row r="36" spans="2:15" x14ac:dyDescent="0.25">
      <c r="B36" s="40" t="str">
        <f t="array" ref="B36">IFERROR(INDEX(PEOPLE!B37:B$1001, MATCH(0, COUNTIF($B$2:B35, PEOPLE!B37:B$1001), 0)), "")</f>
        <v/>
      </c>
      <c r="C36" s="40" t="str">
        <f t="array" ref="C36">IFERROR(INDEX(PEOPLE!$H$4:$H$101, SMALL(IF($B36=PEOPLE!$B$4:$B$101, ROW(PEOPLE!$H$4:$H$101)-MIN(ROW(PEOPLE!$H$4:$H$101)) +1), COLUMNS($B$3:B36))),"")</f>
        <v xml:space="preserve">3   </v>
      </c>
      <c r="D36" s="40" t="str">
        <f t="array" ref="D36">IFERROR(INDEX(PEOPLE!$H$4:$H$101, SMALL(IF($B36=PEOPLE!$B$4:$B$101, ROW(PEOPLE!$H$4:$H$101)-MIN(ROW(PEOPLE!$H$4:$H$101)) +1), COLUMNS($B$3:C36))),"")</f>
        <v xml:space="preserve">4   </v>
      </c>
      <c r="E36" s="40" t="str">
        <f t="array" ref="E36">IFERROR(INDEX(PEOPLE!$H$4:$H$101, SMALL(IF($B36=PEOPLE!$B$4:$B$101, ROW(PEOPLE!$H$4:$H$101)-MIN(ROW(PEOPLE!$H$4:$H$101)) +1), COLUMNS($B$3:D36))),"")</f>
        <v xml:space="preserve">5   </v>
      </c>
      <c r="F36" s="40" t="str">
        <f t="array" ref="F36">IFERROR(INDEX(PEOPLE!$H$4:$H$101, SMALL(IF($B36=PEOPLE!$B$4:$B$101, ROW(PEOPLE!$H$4:$H$101)-MIN(ROW(PEOPLE!$H$4:$H$101)) +1), COLUMNS($B$3:E36))),"")</f>
        <v xml:space="preserve">6   </v>
      </c>
      <c r="G36" s="40" t="str">
        <f t="array" ref="G36">IFERROR(INDEX(PEOPLE!$H$4:$H$101, SMALL(IF($B36=PEOPLE!$B$4:$B$101, ROW(PEOPLE!$H$4:$H$101)-MIN(ROW(PEOPLE!$H$4:$H$101)) +1), COLUMNS($B$3:F36))),"")</f>
        <v xml:space="preserve">7   </v>
      </c>
      <c r="H36" s="40" t="str">
        <f t="array" ref="H36">IFERROR(INDEX(PEOPLE!$H$4:$H$101, SMALL(IF($B36=PEOPLE!$B$4:$B$101, ROW(PEOPLE!$H$4:$H$101)-MIN(ROW(PEOPLE!$H$4:$H$101)) +1), COLUMNS($B$3:G36))),"")</f>
        <v xml:space="preserve">8   </v>
      </c>
      <c r="I36" s="40" t="str">
        <f t="array" ref="I36">IFERROR(INDEX(PEOPLE!$H$4:$H$101, SMALL(IF($B36=PEOPLE!$B$4:$B$101, ROW(PEOPLE!$H$4:$H$101)-MIN(ROW(PEOPLE!$H$4:$H$101)) +1), COLUMNS($B$3:H36))),"")</f>
        <v xml:space="preserve">9   </v>
      </c>
      <c r="J36" s="40" t="str">
        <f t="array" ref="J36">IFERROR(INDEX(PEOPLE!$H$4:$H$101, SMALL(IF($B36=PEOPLE!$B$4:$B$101, ROW(PEOPLE!$H$4:$H$101)-MIN(ROW(PEOPLE!$H$4:$H$101)) +1), COLUMNS($B$3:I36))),"")</f>
        <v xml:space="preserve">10   </v>
      </c>
      <c r="K36" s="40" t="str">
        <f t="array" ref="K36">IFERROR(INDEX(PEOPLE!$H$4:$H$101, SMALL(IF($B36=PEOPLE!$B$4:$B$101, ROW(PEOPLE!$H$4:$H$101)-MIN(ROW(PEOPLE!$H$4:$H$101)) +1), COLUMNS($B$3:J36))),"")</f>
        <v xml:space="preserve">11   </v>
      </c>
      <c r="L36" s="40" t="str">
        <f t="array" ref="L36">IFERROR(INDEX(PEOPLE!$H$4:$H$101, SMALL(IF($B36=PEOPLE!$B$4:$B$101, ROW(PEOPLE!$H$4:$H$101)-MIN(ROW(PEOPLE!$H$4:$H$101)) +1), COLUMNS($B$3:K36))),"")</f>
        <v xml:space="preserve">12   </v>
      </c>
      <c r="M36" s="40" t="str">
        <f t="array" ref="M36">IFERROR(INDEX(PEOPLE!$H$4:$H$101, SMALL(IF($B36=PEOPLE!$B$4:$B$101, ROW(PEOPLE!$H$4:$H$101)-MIN(ROW(PEOPLE!$H$4:$H$101)) +1), COLUMNS($B$3:L36))),"")</f>
        <v xml:space="preserve">13   </v>
      </c>
      <c r="N36" s="40"/>
      <c r="O36" s="40"/>
    </row>
    <row r="37" spans="2:15" x14ac:dyDescent="0.25">
      <c r="B37" s="40" t="str">
        <f t="array" ref="B37">IFERROR(INDEX(PEOPLE!B38:B$1001, MATCH(0, COUNTIF($B$2:B36, PEOPLE!B38:B$1001), 0)), "")</f>
        <v/>
      </c>
      <c r="C37" s="40" t="str">
        <f t="array" ref="C37">IFERROR(INDEX(PEOPLE!$H$4:$H$101, SMALL(IF($B37=PEOPLE!$B$4:$B$101, ROW(PEOPLE!$H$4:$H$101)-MIN(ROW(PEOPLE!$H$4:$H$101)) +1), COLUMNS($B$3:B37))),"")</f>
        <v xml:space="preserve">3   </v>
      </c>
      <c r="D37" s="40" t="str">
        <f t="array" ref="D37">IFERROR(INDEX(PEOPLE!$H$4:$H$101, SMALL(IF($B37=PEOPLE!$B$4:$B$101, ROW(PEOPLE!$H$4:$H$101)-MIN(ROW(PEOPLE!$H$4:$H$101)) +1), COLUMNS($B$3:C37))),"")</f>
        <v xml:space="preserve">4   </v>
      </c>
      <c r="E37" s="40" t="str">
        <f t="array" ref="E37">IFERROR(INDEX(PEOPLE!$H$4:$H$101, SMALL(IF($B37=PEOPLE!$B$4:$B$101, ROW(PEOPLE!$H$4:$H$101)-MIN(ROW(PEOPLE!$H$4:$H$101)) +1), COLUMNS($B$3:D37))),"")</f>
        <v xml:space="preserve">5   </v>
      </c>
      <c r="F37" s="40" t="str">
        <f t="array" ref="F37">IFERROR(INDEX(PEOPLE!$H$4:$H$101, SMALL(IF($B37=PEOPLE!$B$4:$B$101, ROW(PEOPLE!$H$4:$H$101)-MIN(ROW(PEOPLE!$H$4:$H$101)) +1), COLUMNS($B$3:E37))),"")</f>
        <v xml:space="preserve">6   </v>
      </c>
      <c r="G37" s="40" t="str">
        <f t="array" ref="G37">IFERROR(INDEX(PEOPLE!$H$4:$H$101, SMALL(IF($B37=PEOPLE!$B$4:$B$101, ROW(PEOPLE!$H$4:$H$101)-MIN(ROW(PEOPLE!$H$4:$H$101)) +1), COLUMNS($B$3:F37))),"")</f>
        <v xml:space="preserve">7   </v>
      </c>
      <c r="H37" s="40" t="str">
        <f t="array" ref="H37">IFERROR(INDEX(PEOPLE!$H$4:$H$101, SMALL(IF($B37=PEOPLE!$B$4:$B$101, ROW(PEOPLE!$H$4:$H$101)-MIN(ROW(PEOPLE!$H$4:$H$101)) +1), COLUMNS($B$3:G37))),"")</f>
        <v xml:space="preserve">8   </v>
      </c>
      <c r="I37" s="40" t="str">
        <f t="array" ref="I37">IFERROR(INDEX(PEOPLE!$H$4:$H$101, SMALL(IF($B37=PEOPLE!$B$4:$B$101, ROW(PEOPLE!$H$4:$H$101)-MIN(ROW(PEOPLE!$H$4:$H$101)) +1), COLUMNS($B$3:H37))),"")</f>
        <v xml:space="preserve">9   </v>
      </c>
      <c r="J37" s="40" t="str">
        <f t="array" ref="J37">IFERROR(INDEX(PEOPLE!$H$4:$H$101, SMALL(IF($B37=PEOPLE!$B$4:$B$101, ROW(PEOPLE!$H$4:$H$101)-MIN(ROW(PEOPLE!$H$4:$H$101)) +1), COLUMNS($B$3:I37))),"")</f>
        <v xml:space="preserve">10   </v>
      </c>
      <c r="K37" s="40" t="str">
        <f t="array" ref="K37">IFERROR(INDEX(PEOPLE!$H$4:$H$101, SMALL(IF($B37=PEOPLE!$B$4:$B$101, ROW(PEOPLE!$H$4:$H$101)-MIN(ROW(PEOPLE!$H$4:$H$101)) +1), COLUMNS($B$3:J37))),"")</f>
        <v xml:space="preserve">11   </v>
      </c>
      <c r="L37" s="40" t="str">
        <f t="array" ref="L37">IFERROR(INDEX(PEOPLE!$H$4:$H$101, SMALL(IF($B37=PEOPLE!$B$4:$B$101, ROW(PEOPLE!$H$4:$H$101)-MIN(ROW(PEOPLE!$H$4:$H$101)) +1), COLUMNS($B$3:K37))),"")</f>
        <v xml:space="preserve">12   </v>
      </c>
      <c r="M37" s="40" t="str">
        <f t="array" ref="M37">IFERROR(INDEX(PEOPLE!$H$4:$H$101, SMALL(IF($B37=PEOPLE!$B$4:$B$101, ROW(PEOPLE!$H$4:$H$101)-MIN(ROW(PEOPLE!$H$4:$H$101)) +1), COLUMNS($B$3:L37))),"")</f>
        <v xml:space="preserve">13   </v>
      </c>
      <c r="N37" s="40"/>
      <c r="O37" s="40"/>
    </row>
    <row r="38" spans="2:15" x14ac:dyDescent="0.25">
      <c r="B38" s="40" t="str">
        <f t="array" ref="B38">IFERROR(INDEX(PEOPLE!B39:B$1001, MATCH(0, COUNTIF($B$2:B37, PEOPLE!B39:B$1001), 0)), "")</f>
        <v/>
      </c>
      <c r="C38" s="40" t="str">
        <f t="array" ref="C38">IFERROR(INDEX(PEOPLE!$H$4:$H$101, SMALL(IF($B38=PEOPLE!$B$4:$B$101, ROW(PEOPLE!$H$4:$H$101)-MIN(ROW(PEOPLE!$H$4:$H$101)) +1), COLUMNS($B$3:B38))),"")</f>
        <v xml:space="preserve">3   </v>
      </c>
      <c r="D38" s="40" t="str">
        <f t="array" ref="D38">IFERROR(INDEX(PEOPLE!$H$4:$H$101, SMALL(IF($B38=PEOPLE!$B$4:$B$101, ROW(PEOPLE!$H$4:$H$101)-MIN(ROW(PEOPLE!$H$4:$H$101)) +1), COLUMNS($B$3:C38))),"")</f>
        <v xml:space="preserve">4   </v>
      </c>
      <c r="E38" s="40" t="str">
        <f t="array" ref="E38">IFERROR(INDEX(PEOPLE!$H$4:$H$101, SMALL(IF($B38=PEOPLE!$B$4:$B$101, ROW(PEOPLE!$H$4:$H$101)-MIN(ROW(PEOPLE!$H$4:$H$101)) +1), COLUMNS($B$3:D38))),"")</f>
        <v xml:space="preserve">5   </v>
      </c>
      <c r="F38" s="40" t="str">
        <f t="array" ref="F38">IFERROR(INDEX(PEOPLE!$H$4:$H$101, SMALL(IF($B38=PEOPLE!$B$4:$B$101, ROW(PEOPLE!$H$4:$H$101)-MIN(ROW(PEOPLE!$H$4:$H$101)) +1), COLUMNS($B$3:E38))),"")</f>
        <v xml:space="preserve">6   </v>
      </c>
      <c r="G38" s="40" t="str">
        <f t="array" ref="G38">IFERROR(INDEX(PEOPLE!$H$4:$H$101, SMALL(IF($B38=PEOPLE!$B$4:$B$101, ROW(PEOPLE!$H$4:$H$101)-MIN(ROW(PEOPLE!$H$4:$H$101)) +1), COLUMNS($B$3:F38))),"")</f>
        <v xml:space="preserve">7   </v>
      </c>
      <c r="H38" s="40" t="str">
        <f t="array" ref="H38">IFERROR(INDEX(PEOPLE!$H$4:$H$101, SMALL(IF($B38=PEOPLE!$B$4:$B$101, ROW(PEOPLE!$H$4:$H$101)-MIN(ROW(PEOPLE!$H$4:$H$101)) +1), COLUMNS($B$3:G38))),"")</f>
        <v xml:space="preserve">8   </v>
      </c>
      <c r="I38" s="40" t="str">
        <f t="array" ref="I38">IFERROR(INDEX(PEOPLE!$H$4:$H$101, SMALL(IF($B38=PEOPLE!$B$4:$B$101, ROW(PEOPLE!$H$4:$H$101)-MIN(ROW(PEOPLE!$H$4:$H$101)) +1), COLUMNS($B$3:H38))),"")</f>
        <v xml:space="preserve">9   </v>
      </c>
      <c r="J38" s="40" t="str">
        <f t="array" ref="J38">IFERROR(INDEX(PEOPLE!$H$4:$H$101, SMALL(IF($B38=PEOPLE!$B$4:$B$101, ROW(PEOPLE!$H$4:$H$101)-MIN(ROW(PEOPLE!$H$4:$H$101)) +1), COLUMNS($B$3:I38))),"")</f>
        <v xml:space="preserve">10   </v>
      </c>
      <c r="K38" s="40" t="str">
        <f t="array" ref="K38">IFERROR(INDEX(PEOPLE!$H$4:$H$101, SMALL(IF($B38=PEOPLE!$B$4:$B$101, ROW(PEOPLE!$H$4:$H$101)-MIN(ROW(PEOPLE!$H$4:$H$101)) +1), COLUMNS($B$3:J38))),"")</f>
        <v xml:space="preserve">11   </v>
      </c>
      <c r="L38" s="40" t="str">
        <f t="array" ref="L38">IFERROR(INDEX(PEOPLE!$H$4:$H$101, SMALL(IF($B38=PEOPLE!$B$4:$B$101, ROW(PEOPLE!$H$4:$H$101)-MIN(ROW(PEOPLE!$H$4:$H$101)) +1), COLUMNS($B$3:K38))),"")</f>
        <v xml:space="preserve">12   </v>
      </c>
      <c r="M38" s="40" t="str">
        <f t="array" ref="M38">IFERROR(INDEX(PEOPLE!$H$4:$H$101, SMALL(IF($B38=PEOPLE!$B$4:$B$101, ROW(PEOPLE!$H$4:$H$101)-MIN(ROW(PEOPLE!$H$4:$H$101)) +1), COLUMNS($B$3:L38))),"")</f>
        <v xml:space="preserve">13   </v>
      </c>
      <c r="N38" s="40"/>
      <c r="O38" s="40"/>
    </row>
    <row r="39" spans="2:15" x14ac:dyDescent="0.25">
      <c r="B39" s="40" t="str">
        <f t="array" ref="B39">IFERROR(INDEX(PEOPLE!B40:B$1001, MATCH(0, COUNTIF($B$2:B38, PEOPLE!B40:B$1001), 0)), "")</f>
        <v/>
      </c>
      <c r="C39" s="40" t="str">
        <f t="array" ref="C39">IFERROR(INDEX(PEOPLE!$H$4:$H$101, SMALL(IF($B39=PEOPLE!$B$4:$B$101, ROW(PEOPLE!$H$4:$H$101)-MIN(ROW(PEOPLE!$H$4:$H$101)) +1), COLUMNS($B$3:B39))),"")</f>
        <v xml:space="preserve">3   </v>
      </c>
      <c r="D39" s="40" t="str">
        <f t="array" ref="D39">IFERROR(INDEX(PEOPLE!$H$4:$H$101, SMALL(IF($B39=PEOPLE!$B$4:$B$101, ROW(PEOPLE!$H$4:$H$101)-MIN(ROW(PEOPLE!$H$4:$H$101)) +1), COLUMNS($B$3:C39))),"")</f>
        <v xml:space="preserve">4   </v>
      </c>
      <c r="E39" s="40" t="str">
        <f t="array" ref="E39">IFERROR(INDEX(PEOPLE!$H$4:$H$101, SMALL(IF($B39=PEOPLE!$B$4:$B$101, ROW(PEOPLE!$H$4:$H$101)-MIN(ROW(PEOPLE!$H$4:$H$101)) +1), COLUMNS($B$3:D39))),"")</f>
        <v xml:space="preserve">5   </v>
      </c>
      <c r="F39" s="40" t="str">
        <f t="array" ref="F39">IFERROR(INDEX(PEOPLE!$H$4:$H$101, SMALL(IF($B39=PEOPLE!$B$4:$B$101, ROW(PEOPLE!$H$4:$H$101)-MIN(ROW(PEOPLE!$H$4:$H$101)) +1), COLUMNS($B$3:E39))),"")</f>
        <v xml:space="preserve">6   </v>
      </c>
      <c r="G39" s="40" t="str">
        <f t="array" ref="G39">IFERROR(INDEX(PEOPLE!$H$4:$H$101, SMALL(IF($B39=PEOPLE!$B$4:$B$101, ROW(PEOPLE!$H$4:$H$101)-MIN(ROW(PEOPLE!$H$4:$H$101)) +1), COLUMNS($B$3:F39))),"")</f>
        <v xml:space="preserve">7   </v>
      </c>
      <c r="H39" s="40" t="str">
        <f t="array" ref="H39">IFERROR(INDEX(PEOPLE!$H$4:$H$101, SMALL(IF($B39=PEOPLE!$B$4:$B$101, ROW(PEOPLE!$H$4:$H$101)-MIN(ROW(PEOPLE!$H$4:$H$101)) +1), COLUMNS($B$3:G39))),"")</f>
        <v xml:space="preserve">8   </v>
      </c>
      <c r="I39" s="40" t="str">
        <f t="array" ref="I39">IFERROR(INDEX(PEOPLE!$H$4:$H$101, SMALL(IF($B39=PEOPLE!$B$4:$B$101, ROW(PEOPLE!$H$4:$H$101)-MIN(ROW(PEOPLE!$H$4:$H$101)) +1), COLUMNS($B$3:H39))),"")</f>
        <v xml:space="preserve">9   </v>
      </c>
      <c r="J39" s="40" t="str">
        <f t="array" ref="J39">IFERROR(INDEX(PEOPLE!$H$4:$H$101, SMALL(IF($B39=PEOPLE!$B$4:$B$101, ROW(PEOPLE!$H$4:$H$101)-MIN(ROW(PEOPLE!$H$4:$H$101)) +1), COLUMNS($B$3:I39))),"")</f>
        <v xml:space="preserve">10   </v>
      </c>
      <c r="K39" s="40" t="str">
        <f t="array" ref="K39">IFERROR(INDEX(PEOPLE!$H$4:$H$101, SMALL(IF($B39=PEOPLE!$B$4:$B$101, ROW(PEOPLE!$H$4:$H$101)-MIN(ROW(PEOPLE!$H$4:$H$101)) +1), COLUMNS($B$3:J39))),"")</f>
        <v xml:space="preserve">11   </v>
      </c>
      <c r="L39" s="40" t="str">
        <f t="array" ref="L39">IFERROR(INDEX(PEOPLE!$H$4:$H$101, SMALL(IF($B39=PEOPLE!$B$4:$B$101, ROW(PEOPLE!$H$4:$H$101)-MIN(ROW(PEOPLE!$H$4:$H$101)) +1), COLUMNS($B$3:K39))),"")</f>
        <v xml:space="preserve">12   </v>
      </c>
      <c r="M39" s="40" t="str">
        <f t="array" ref="M39">IFERROR(INDEX(PEOPLE!$H$4:$H$101, SMALL(IF($B39=PEOPLE!$B$4:$B$101, ROW(PEOPLE!$H$4:$H$101)-MIN(ROW(PEOPLE!$H$4:$H$101)) +1), COLUMNS($B$3:L39))),"")</f>
        <v xml:space="preserve">13   </v>
      </c>
      <c r="N39" s="40"/>
      <c r="O39" s="40"/>
    </row>
    <row r="40" spans="2:15" x14ac:dyDescent="0.25">
      <c r="B40" s="40" t="str">
        <f t="array" ref="B40">IFERROR(INDEX(PEOPLE!B41:B$1001, MATCH(0, COUNTIF($B$2:B39, PEOPLE!B41:B$1001), 0)), "")</f>
        <v/>
      </c>
      <c r="C40" s="40" t="str">
        <f t="array" ref="C40">IFERROR(INDEX(PEOPLE!$H$4:$H$101, SMALL(IF($B40=PEOPLE!$B$4:$B$101, ROW(PEOPLE!$H$4:$H$101)-MIN(ROW(PEOPLE!$H$4:$H$101)) +1), COLUMNS($B$3:B40))),"")</f>
        <v xml:space="preserve">3   </v>
      </c>
      <c r="D40" s="40" t="str">
        <f t="array" ref="D40">IFERROR(INDEX(PEOPLE!$H$4:$H$101, SMALL(IF($B40=PEOPLE!$B$4:$B$101, ROW(PEOPLE!$H$4:$H$101)-MIN(ROW(PEOPLE!$H$4:$H$101)) +1), COLUMNS($B$3:C40))),"")</f>
        <v xml:space="preserve">4   </v>
      </c>
      <c r="E40" s="40" t="str">
        <f t="array" ref="E40">IFERROR(INDEX(PEOPLE!$H$4:$H$101, SMALL(IF($B40=PEOPLE!$B$4:$B$101, ROW(PEOPLE!$H$4:$H$101)-MIN(ROW(PEOPLE!$H$4:$H$101)) +1), COLUMNS($B$3:D40))),"")</f>
        <v xml:space="preserve">5   </v>
      </c>
      <c r="F40" s="40" t="str">
        <f t="array" ref="F40">IFERROR(INDEX(PEOPLE!$H$4:$H$101, SMALL(IF($B40=PEOPLE!$B$4:$B$101, ROW(PEOPLE!$H$4:$H$101)-MIN(ROW(PEOPLE!$H$4:$H$101)) +1), COLUMNS($B$3:E40))),"")</f>
        <v xml:space="preserve">6   </v>
      </c>
      <c r="G40" s="40" t="str">
        <f t="array" ref="G40">IFERROR(INDEX(PEOPLE!$H$4:$H$101, SMALL(IF($B40=PEOPLE!$B$4:$B$101, ROW(PEOPLE!$H$4:$H$101)-MIN(ROW(PEOPLE!$H$4:$H$101)) +1), COLUMNS($B$3:F40))),"")</f>
        <v xml:space="preserve">7   </v>
      </c>
      <c r="H40" s="40" t="str">
        <f t="array" ref="H40">IFERROR(INDEX(PEOPLE!$H$4:$H$101, SMALL(IF($B40=PEOPLE!$B$4:$B$101, ROW(PEOPLE!$H$4:$H$101)-MIN(ROW(PEOPLE!$H$4:$H$101)) +1), COLUMNS($B$3:G40))),"")</f>
        <v xml:space="preserve">8   </v>
      </c>
      <c r="I40" s="40" t="str">
        <f t="array" ref="I40">IFERROR(INDEX(PEOPLE!$H$4:$H$101, SMALL(IF($B40=PEOPLE!$B$4:$B$101, ROW(PEOPLE!$H$4:$H$101)-MIN(ROW(PEOPLE!$H$4:$H$101)) +1), COLUMNS($B$3:H40))),"")</f>
        <v xml:space="preserve">9   </v>
      </c>
      <c r="J40" s="40" t="str">
        <f t="array" ref="J40">IFERROR(INDEX(PEOPLE!$H$4:$H$101, SMALL(IF($B40=PEOPLE!$B$4:$B$101, ROW(PEOPLE!$H$4:$H$101)-MIN(ROW(PEOPLE!$H$4:$H$101)) +1), COLUMNS($B$3:I40))),"")</f>
        <v xml:space="preserve">10   </v>
      </c>
      <c r="K40" s="40" t="str">
        <f t="array" ref="K40">IFERROR(INDEX(PEOPLE!$H$4:$H$101, SMALL(IF($B40=PEOPLE!$B$4:$B$101, ROW(PEOPLE!$H$4:$H$101)-MIN(ROW(PEOPLE!$H$4:$H$101)) +1), COLUMNS($B$3:J40))),"")</f>
        <v xml:space="preserve">11   </v>
      </c>
      <c r="L40" s="40" t="str">
        <f t="array" ref="L40">IFERROR(INDEX(PEOPLE!$H$4:$H$101, SMALL(IF($B40=PEOPLE!$B$4:$B$101, ROW(PEOPLE!$H$4:$H$101)-MIN(ROW(PEOPLE!$H$4:$H$101)) +1), COLUMNS($B$3:K40))),"")</f>
        <v xml:space="preserve">12   </v>
      </c>
      <c r="M40" s="40" t="str">
        <f t="array" ref="M40">IFERROR(INDEX(PEOPLE!$H$4:$H$101, SMALL(IF($B40=PEOPLE!$B$4:$B$101, ROW(PEOPLE!$H$4:$H$101)-MIN(ROW(PEOPLE!$H$4:$H$101)) +1), COLUMNS($B$3:L40))),"")</f>
        <v xml:space="preserve">13   </v>
      </c>
      <c r="N40" s="40"/>
      <c r="O40" s="40"/>
    </row>
    <row r="41" spans="2:15" x14ac:dyDescent="0.25">
      <c r="B41" s="40" t="str">
        <f t="array" ref="B41">IFERROR(INDEX(PEOPLE!B42:B$1001, MATCH(0, COUNTIF($B$2:B40, PEOPLE!B42:B$1001), 0)), "")</f>
        <v/>
      </c>
      <c r="C41" s="40" t="str">
        <f t="array" ref="C41">IFERROR(INDEX(PEOPLE!$H$4:$H$101, SMALL(IF($B41=PEOPLE!$B$4:$B$101, ROW(PEOPLE!$H$4:$H$101)-MIN(ROW(PEOPLE!$H$4:$H$101)) +1), COLUMNS($B$3:B41))),"")</f>
        <v xml:space="preserve">3   </v>
      </c>
      <c r="D41" s="40" t="str">
        <f t="array" ref="D41">IFERROR(INDEX(PEOPLE!$H$4:$H$101, SMALL(IF($B41=PEOPLE!$B$4:$B$101, ROW(PEOPLE!$H$4:$H$101)-MIN(ROW(PEOPLE!$H$4:$H$101)) +1), COLUMNS($B$3:C41))),"")</f>
        <v xml:space="preserve">4   </v>
      </c>
      <c r="E41" s="40" t="str">
        <f t="array" ref="E41">IFERROR(INDEX(PEOPLE!$H$4:$H$101, SMALL(IF($B41=PEOPLE!$B$4:$B$101, ROW(PEOPLE!$H$4:$H$101)-MIN(ROW(PEOPLE!$H$4:$H$101)) +1), COLUMNS($B$3:D41))),"")</f>
        <v xml:space="preserve">5   </v>
      </c>
      <c r="F41" s="40" t="str">
        <f t="array" ref="F41">IFERROR(INDEX(PEOPLE!$H$4:$H$101, SMALL(IF($B41=PEOPLE!$B$4:$B$101, ROW(PEOPLE!$H$4:$H$101)-MIN(ROW(PEOPLE!$H$4:$H$101)) +1), COLUMNS($B$3:E41))),"")</f>
        <v xml:space="preserve">6   </v>
      </c>
      <c r="G41" s="40" t="str">
        <f t="array" ref="G41">IFERROR(INDEX(PEOPLE!$H$4:$H$101, SMALL(IF($B41=PEOPLE!$B$4:$B$101, ROW(PEOPLE!$H$4:$H$101)-MIN(ROW(PEOPLE!$H$4:$H$101)) +1), COLUMNS($B$3:F41))),"")</f>
        <v xml:space="preserve">7   </v>
      </c>
      <c r="H41" s="40" t="str">
        <f t="array" ref="H41">IFERROR(INDEX(PEOPLE!$H$4:$H$101, SMALL(IF($B41=PEOPLE!$B$4:$B$101, ROW(PEOPLE!$H$4:$H$101)-MIN(ROW(PEOPLE!$H$4:$H$101)) +1), COLUMNS($B$3:G41))),"")</f>
        <v xml:space="preserve">8   </v>
      </c>
      <c r="I41" s="40" t="str">
        <f t="array" ref="I41">IFERROR(INDEX(PEOPLE!$H$4:$H$101, SMALL(IF($B41=PEOPLE!$B$4:$B$101, ROW(PEOPLE!$H$4:$H$101)-MIN(ROW(PEOPLE!$H$4:$H$101)) +1), COLUMNS($B$3:H41))),"")</f>
        <v xml:space="preserve">9   </v>
      </c>
      <c r="J41" s="40" t="str">
        <f t="array" ref="J41">IFERROR(INDEX(PEOPLE!$H$4:$H$101, SMALL(IF($B41=PEOPLE!$B$4:$B$101, ROW(PEOPLE!$H$4:$H$101)-MIN(ROW(PEOPLE!$H$4:$H$101)) +1), COLUMNS($B$3:I41))),"")</f>
        <v xml:space="preserve">10   </v>
      </c>
      <c r="K41" s="40" t="str">
        <f t="array" ref="K41">IFERROR(INDEX(PEOPLE!$H$4:$H$101, SMALL(IF($B41=PEOPLE!$B$4:$B$101, ROW(PEOPLE!$H$4:$H$101)-MIN(ROW(PEOPLE!$H$4:$H$101)) +1), COLUMNS($B$3:J41))),"")</f>
        <v xml:space="preserve">11   </v>
      </c>
      <c r="L41" s="40" t="str">
        <f t="array" ref="L41">IFERROR(INDEX(PEOPLE!$H$4:$H$101, SMALL(IF($B41=PEOPLE!$B$4:$B$101, ROW(PEOPLE!$H$4:$H$101)-MIN(ROW(PEOPLE!$H$4:$H$101)) +1), COLUMNS($B$3:K41))),"")</f>
        <v xml:space="preserve">12   </v>
      </c>
      <c r="M41" s="40" t="str">
        <f t="array" ref="M41">IFERROR(INDEX(PEOPLE!$H$4:$H$101, SMALL(IF($B41=PEOPLE!$B$4:$B$101, ROW(PEOPLE!$H$4:$H$101)-MIN(ROW(PEOPLE!$H$4:$H$101)) +1), COLUMNS($B$3:L41))),"")</f>
        <v xml:space="preserve">13   </v>
      </c>
      <c r="N41" s="40"/>
      <c r="O41" s="40"/>
    </row>
    <row r="42" spans="2:15" x14ac:dyDescent="0.25">
      <c r="B42" s="40" t="str">
        <f t="array" ref="B42">IFERROR(INDEX(PEOPLE!B43:B$1001, MATCH(0, COUNTIF($B$2:B41, PEOPLE!B43:B$1001), 0)), "")</f>
        <v/>
      </c>
      <c r="C42" s="40" t="str">
        <f t="array" ref="C42">IFERROR(INDEX(PEOPLE!$H$4:$H$101, SMALL(IF($B42=PEOPLE!$B$4:$B$101, ROW(PEOPLE!$H$4:$H$101)-MIN(ROW(PEOPLE!$H$4:$H$101)) +1), COLUMNS($B$3:B42))),"")</f>
        <v xml:space="preserve">3   </v>
      </c>
      <c r="D42" s="40" t="str">
        <f t="array" ref="D42">IFERROR(INDEX(PEOPLE!$H$4:$H$101, SMALL(IF($B42=PEOPLE!$B$4:$B$101, ROW(PEOPLE!$H$4:$H$101)-MIN(ROW(PEOPLE!$H$4:$H$101)) +1), COLUMNS($B$3:C42))),"")</f>
        <v xml:space="preserve">4   </v>
      </c>
      <c r="E42" s="40" t="str">
        <f t="array" ref="E42">IFERROR(INDEX(PEOPLE!$H$4:$H$101, SMALL(IF($B42=PEOPLE!$B$4:$B$101, ROW(PEOPLE!$H$4:$H$101)-MIN(ROW(PEOPLE!$H$4:$H$101)) +1), COLUMNS($B$3:D42))),"")</f>
        <v xml:space="preserve">5   </v>
      </c>
      <c r="F42" s="40" t="str">
        <f t="array" ref="F42">IFERROR(INDEX(PEOPLE!$H$4:$H$101, SMALL(IF($B42=PEOPLE!$B$4:$B$101, ROW(PEOPLE!$H$4:$H$101)-MIN(ROW(PEOPLE!$H$4:$H$101)) +1), COLUMNS($B$3:E42))),"")</f>
        <v xml:space="preserve">6   </v>
      </c>
      <c r="G42" s="40" t="str">
        <f t="array" ref="G42">IFERROR(INDEX(PEOPLE!$H$4:$H$101, SMALL(IF($B42=PEOPLE!$B$4:$B$101, ROW(PEOPLE!$H$4:$H$101)-MIN(ROW(PEOPLE!$H$4:$H$101)) +1), COLUMNS($B$3:F42))),"")</f>
        <v xml:space="preserve">7   </v>
      </c>
      <c r="H42" s="40" t="str">
        <f t="array" ref="H42">IFERROR(INDEX(PEOPLE!$H$4:$H$101, SMALL(IF($B42=PEOPLE!$B$4:$B$101, ROW(PEOPLE!$H$4:$H$101)-MIN(ROW(PEOPLE!$H$4:$H$101)) +1), COLUMNS($B$3:G42))),"")</f>
        <v xml:space="preserve">8   </v>
      </c>
      <c r="I42" s="40" t="str">
        <f t="array" ref="I42">IFERROR(INDEX(PEOPLE!$H$4:$H$101, SMALL(IF($B42=PEOPLE!$B$4:$B$101, ROW(PEOPLE!$H$4:$H$101)-MIN(ROW(PEOPLE!$H$4:$H$101)) +1), COLUMNS($B$3:H42))),"")</f>
        <v xml:space="preserve">9   </v>
      </c>
      <c r="J42" s="40" t="str">
        <f t="array" ref="J42">IFERROR(INDEX(PEOPLE!$H$4:$H$101, SMALL(IF($B42=PEOPLE!$B$4:$B$101, ROW(PEOPLE!$H$4:$H$101)-MIN(ROW(PEOPLE!$H$4:$H$101)) +1), COLUMNS($B$3:I42))),"")</f>
        <v xml:space="preserve">10   </v>
      </c>
      <c r="K42" s="40" t="str">
        <f t="array" ref="K42">IFERROR(INDEX(PEOPLE!$H$4:$H$101, SMALL(IF($B42=PEOPLE!$B$4:$B$101, ROW(PEOPLE!$H$4:$H$101)-MIN(ROW(PEOPLE!$H$4:$H$101)) +1), COLUMNS($B$3:J42))),"")</f>
        <v xml:space="preserve">11   </v>
      </c>
      <c r="L42" s="40" t="str">
        <f t="array" ref="L42">IFERROR(INDEX(PEOPLE!$H$4:$H$101, SMALL(IF($B42=PEOPLE!$B$4:$B$101, ROW(PEOPLE!$H$4:$H$101)-MIN(ROW(PEOPLE!$H$4:$H$101)) +1), COLUMNS($B$3:K42))),"")</f>
        <v xml:space="preserve">12   </v>
      </c>
      <c r="M42" s="40" t="str">
        <f t="array" ref="M42">IFERROR(INDEX(PEOPLE!$H$4:$H$101, SMALL(IF($B42=PEOPLE!$B$4:$B$101, ROW(PEOPLE!$H$4:$H$101)-MIN(ROW(PEOPLE!$H$4:$H$101)) +1), COLUMNS($B$3:L42))),"")</f>
        <v xml:space="preserve">13   </v>
      </c>
      <c r="N42" s="40"/>
      <c r="O42" s="40"/>
    </row>
    <row r="43" spans="2:15" x14ac:dyDescent="0.25">
      <c r="B43" s="40" t="str">
        <f t="array" ref="B43">IFERROR(INDEX(PEOPLE!B44:B$1001, MATCH(0, COUNTIF($B$2:B42, PEOPLE!B44:B$1001), 0)), "")</f>
        <v/>
      </c>
      <c r="C43" s="40" t="str">
        <f t="array" ref="C43">IFERROR(INDEX(PEOPLE!$H$4:$H$101, SMALL(IF($B43=PEOPLE!$B$4:$B$101, ROW(PEOPLE!$H$4:$H$101)-MIN(ROW(PEOPLE!$H$4:$H$101)) +1), COLUMNS($B$3:B43))),"")</f>
        <v xml:space="preserve">3   </v>
      </c>
      <c r="D43" s="40" t="str">
        <f t="array" ref="D43">IFERROR(INDEX(PEOPLE!$H$4:$H$101, SMALL(IF($B43=PEOPLE!$B$4:$B$101, ROW(PEOPLE!$H$4:$H$101)-MIN(ROW(PEOPLE!$H$4:$H$101)) +1), COLUMNS($B$3:C43))),"")</f>
        <v xml:space="preserve">4   </v>
      </c>
      <c r="E43" s="40" t="str">
        <f t="array" ref="E43">IFERROR(INDEX(PEOPLE!$H$4:$H$101, SMALL(IF($B43=PEOPLE!$B$4:$B$101, ROW(PEOPLE!$H$4:$H$101)-MIN(ROW(PEOPLE!$H$4:$H$101)) +1), COLUMNS($B$3:D43))),"")</f>
        <v xml:space="preserve">5   </v>
      </c>
      <c r="F43" s="40" t="str">
        <f t="array" ref="F43">IFERROR(INDEX(PEOPLE!$H$4:$H$101, SMALL(IF($B43=PEOPLE!$B$4:$B$101, ROW(PEOPLE!$H$4:$H$101)-MIN(ROW(PEOPLE!$H$4:$H$101)) +1), COLUMNS($B$3:E43))),"")</f>
        <v xml:space="preserve">6   </v>
      </c>
      <c r="G43" s="40" t="str">
        <f t="array" ref="G43">IFERROR(INDEX(PEOPLE!$H$4:$H$101, SMALL(IF($B43=PEOPLE!$B$4:$B$101, ROW(PEOPLE!$H$4:$H$101)-MIN(ROW(PEOPLE!$H$4:$H$101)) +1), COLUMNS($B$3:F43))),"")</f>
        <v xml:space="preserve">7   </v>
      </c>
      <c r="H43" s="40" t="str">
        <f t="array" ref="H43">IFERROR(INDEX(PEOPLE!$H$4:$H$101, SMALL(IF($B43=PEOPLE!$B$4:$B$101, ROW(PEOPLE!$H$4:$H$101)-MIN(ROW(PEOPLE!$H$4:$H$101)) +1), COLUMNS($B$3:G43))),"")</f>
        <v xml:space="preserve">8   </v>
      </c>
      <c r="I43" s="40" t="str">
        <f t="array" ref="I43">IFERROR(INDEX(PEOPLE!$H$4:$H$101, SMALL(IF($B43=PEOPLE!$B$4:$B$101, ROW(PEOPLE!$H$4:$H$101)-MIN(ROW(PEOPLE!$H$4:$H$101)) +1), COLUMNS($B$3:H43))),"")</f>
        <v xml:space="preserve">9   </v>
      </c>
      <c r="J43" s="40" t="str">
        <f t="array" ref="J43">IFERROR(INDEX(PEOPLE!$H$4:$H$101, SMALL(IF($B43=PEOPLE!$B$4:$B$101, ROW(PEOPLE!$H$4:$H$101)-MIN(ROW(PEOPLE!$H$4:$H$101)) +1), COLUMNS($B$3:I43))),"")</f>
        <v xml:space="preserve">10   </v>
      </c>
      <c r="K43" s="40" t="str">
        <f t="array" ref="K43">IFERROR(INDEX(PEOPLE!$H$4:$H$101, SMALL(IF($B43=PEOPLE!$B$4:$B$101, ROW(PEOPLE!$H$4:$H$101)-MIN(ROW(PEOPLE!$H$4:$H$101)) +1), COLUMNS($B$3:J43))),"")</f>
        <v xml:space="preserve">11   </v>
      </c>
      <c r="L43" s="40" t="str">
        <f t="array" ref="L43">IFERROR(INDEX(PEOPLE!$H$4:$H$101, SMALL(IF($B43=PEOPLE!$B$4:$B$101, ROW(PEOPLE!$H$4:$H$101)-MIN(ROW(PEOPLE!$H$4:$H$101)) +1), COLUMNS($B$3:K43))),"")</f>
        <v xml:space="preserve">12   </v>
      </c>
      <c r="M43" s="40" t="str">
        <f t="array" ref="M43">IFERROR(INDEX(PEOPLE!$H$4:$H$101, SMALL(IF($B43=PEOPLE!$B$4:$B$101, ROW(PEOPLE!$H$4:$H$101)-MIN(ROW(PEOPLE!$H$4:$H$101)) +1), COLUMNS($B$3:L43))),"")</f>
        <v xml:space="preserve">13   </v>
      </c>
      <c r="N43" s="40"/>
      <c r="O43" s="40"/>
    </row>
    <row r="44" spans="2:15" x14ac:dyDescent="0.25">
      <c r="B44" s="40" t="str">
        <f t="array" ref="B44">IFERROR(INDEX(PEOPLE!B45:B$1001, MATCH(0, COUNTIF($B$2:B43, PEOPLE!B45:B$1001), 0)), "")</f>
        <v/>
      </c>
      <c r="C44" s="40" t="str">
        <f t="array" ref="C44">IFERROR(INDEX(PEOPLE!$H$4:$H$101, SMALL(IF($B44=PEOPLE!$B$4:$B$101, ROW(PEOPLE!$H$4:$H$101)-MIN(ROW(PEOPLE!$H$4:$H$101)) +1), COLUMNS($B$3:B44))),"")</f>
        <v xml:space="preserve">3   </v>
      </c>
      <c r="D44" s="40" t="str">
        <f t="array" ref="D44">IFERROR(INDEX(PEOPLE!$H$4:$H$101, SMALL(IF($B44=PEOPLE!$B$4:$B$101, ROW(PEOPLE!$H$4:$H$101)-MIN(ROW(PEOPLE!$H$4:$H$101)) +1), COLUMNS($B$3:C44))),"")</f>
        <v xml:space="preserve">4   </v>
      </c>
      <c r="E44" s="40" t="str">
        <f t="array" ref="E44">IFERROR(INDEX(PEOPLE!$H$4:$H$101, SMALL(IF($B44=PEOPLE!$B$4:$B$101, ROW(PEOPLE!$H$4:$H$101)-MIN(ROW(PEOPLE!$H$4:$H$101)) +1), COLUMNS($B$3:D44))),"")</f>
        <v xml:space="preserve">5   </v>
      </c>
      <c r="F44" s="40" t="str">
        <f t="array" ref="F44">IFERROR(INDEX(PEOPLE!$H$4:$H$101, SMALL(IF($B44=PEOPLE!$B$4:$B$101, ROW(PEOPLE!$H$4:$H$101)-MIN(ROW(PEOPLE!$H$4:$H$101)) +1), COLUMNS($B$3:E44))),"")</f>
        <v xml:space="preserve">6   </v>
      </c>
      <c r="G44" s="40" t="str">
        <f t="array" ref="G44">IFERROR(INDEX(PEOPLE!$H$4:$H$101, SMALL(IF($B44=PEOPLE!$B$4:$B$101, ROW(PEOPLE!$H$4:$H$101)-MIN(ROW(PEOPLE!$H$4:$H$101)) +1), COLUMNS($B$3:F44))),"")</f>
        <v xml:space="preserve">7   </v>
      </c>
      <c r="H44" s="40" t="str">
        <f t="array" ref="H44">IFERROR(INDEX(PEOPLE!$H$4:$H$101, SMALL(IF($B44=PEOPLE!$B$4:$B$101, ROW(PEOPLE!$H$4:$H$101)-MIN(ROW(PEOPLE!$H$4:$H$101)) +1), COLUMNS($B$3:G44))),"")</f>
        <v xml:space="preserve">8   </v>
      </c>
      <c r="I44" s="40" t="str">
        <f t="array" ref="I44">IFERROR(INDEX(PEOPLE!$H$4:$H$101, SMALL(IF($B44=PEOPLE!$B$4:$B$101, ROW(PEOPLE!$H$4:$H$101)-MIN(ROW(PEOPLE!$H$4:$H$101)) +1), COLUMNS($B$3:H44))),"")</f>
        <v xml:space="preserve">9   </v>
      </c>
      <c r="J44" s="40" t="str">
        <f t="array" ref="J44">IFERROR(INDEX(PEOPLE!$H$4:$H$101, SMALL(IF($B44=PEOPLE!$B$4:$B$101, ROW(PEOPLE!$H$4:$H$101)-MIN(ROW(PEOPLE!$H$4:$H$101)) +1), COLUMNS($B$3:I44))),"")</f>
        <v xml:space="preserve">10   </v>
      </c>
      <c r="K44" s="40" t="str">
        <f t="array" ref="K44">IFERROR(INDEX(PEOPLE!$H$4:$H$101, SMALL(IF($B44=PEOPLE!$B$4:$B$101, ROW(PEOPLE!$H$4:$H$101)-MIN(ROW(PEOPLE!$H$4:$H$101)) +1), COLUMNS($B$3:J44))),"")</f>
        <v xml:space="preserve">11   </v>
      </c>
      <c r="L44" s="40" t="str">
        <f t="array" ref="L44">IFERROR(INDEX(PEOPLE!$H$4:$H$101, SMALL(IF($B44=PEOPLE!$B$4:$B$101, ROW(PEOPLE!$H$4:$H$101)-MIN(ROW(PEOPLE!$H$4:$H$101)) +1), COLUMNS($B$3:K44))),"")</f>
        <v xml:space="preserve">12   </v>
      </c>
      <c r="M44" s="40" t="str">
        <f t="array" ref="M44">IFERROR(INDEX(PEOPLE!$H$4:$H$101, SMALL(IF($B44=PEOPLE!$B$4:$B$101, ROW(PEOPLE!$H$4:$H$101)-MIN(ROW(PEOPLE!$H$4:$H$101)) +1), COLUMNS($B$3:L44))),"")</f>
        <v xml:space="preserve">13   </v>
      </c>
      <c r="N44" s="40"/>
      <c r="O44" s="40"/>
    </row>
    <row r="45" spans="2:15" x14ac:dyDescent="0.25">
      <c r="B45" s="40" t="str">
        <f t="array" ref="B45">IFERROR(INDEX(PEOPLE!B46:B$1001, MATCH(0, COUNTIF($B$2:B44, PEOPLE!B46:B$1001), 0)), "")</f>
        <v/>
      </c>
      <c r="C45" s="40" t="str">
        <f t="array" ref="C45">IFERROR(INDEX(PEOPLE!$H$4:$H$101, SMALL(IF($B45=PEOPLE!$B$4:$B$101, ROW(PEOPLE!$H$4:$H$101)-MIN(ROW(PEOPLE!$H$4:$H$101)) +1), COLUMNS($B$3:B45))),"")</f>
        <v xml:space="preserve">3   </v>
      </c>
      <c r="D45" s="40" t="str">
        <f t="array" ref="D45">IFERROR(INDEX(PEOPLE!$H$4:$H$101, SMALL(IF($B45=PEOPLE!$B$4:$B$101, ROW(PEOPLE!$H$4:$H$101)-MIN(ROW(PEOPLE!$H$4:$H$101)) +1), COLUMNS($B$3:C45))),"")</f>
        <v xml:space="preserve">4   </v>
      </c>
      <c r="E45" s="40" t="str">
        <f t="array" ref="E45">IFERROR(INDEX(PEOPLE!$H$4:$H$101, SMALL(IF($B45=PEOPLE!$B$4:$B$101, ROW(PEOPLE!$H$4:$H$101)-MIN(ROW(PEOPLE!$H$4:$H$101)) +1), COLUMNS($B$3:D45))),"")</f>
        <v xml:space="preserve">5   </v>
      </c>
      <c r="F45" s="40" t="str">
        <f t="array" ref="F45">IFERROR(INDEX(PEOPLE!$H$4:$H$101, SMALL(IF($B45=PEOPLE!$B$4:$B$101, ROW(PEOPLE!$H$4:$H$101)-MIN(ROW(PEOPLE!$H$4:$H$101)) +1), COLUMNS($B$3:E45))),"")</f>
        <v xml:space="preserve">6   </v>
      </c>
      <c r="G45" s="40" t="str">
        <f t="array" ref="G45">IFERROR(INDEX(PEOPLE!$H$4:$H$101, SMALL(IF($B45=PEOPLE!$B$4:$B$101, ROW(PEOPLE!$H$4:$H$101)-MIN(ROW(PEOPLE!$H$4:$H$101)) +1), COLUMNS($B$3:F45))),"")</f>
        <v xml:space="preserve">7   </v>
      </c>
      <c r="H45" s="40" t="str">
        <f t="array" ref="H45">IFERROR(INDEX(PEOPLE!$H$4:$H$101, SMALL(IF($B45=PEOPLE!$B$4:$B$101, ROW(PEOPLE!$H$4:$H$101)-MIN(ROW(PEOPLE!$H$4:$H$101)) +1), COLUMNS($B$3:G45))),"")</f>
        <v xml:space="preserve">8   </v>
      </c>
      <c r="I45" s="40" t="str">
        <f t="array" ref="I45">IFERROR(INDEX(PEOPLE!$H$4:$H$101, SMALL(IF($B45=PEOPLE!$B$4:$B$101, ROW(PEOPLE!$H$4:$H$101)-MIN(ROW(PEOPLE!$H$4:$H$101)) +1), COLUMNS($B$3:H45))),"")</f>
        <v xml:space="preserve">9   </v>
      </c>
      <c r="J45" s="40" t="str">
        <f t="array" ref="J45">IFERROR(INDEX(PEOPLE!$H$4:$H$101, SMALL(IF($B45=PEOPLE!$B$4:$B$101, ROW(PEOPLE!$H$4:$H$101)-MIN(ROW(PEOPLE!$H$4:$H$101)) +1), COLUMNS($B$3:I45))),"")</f>
        <v xml:space="preserve">10   </v>
      </c>
      <c r="K45" s="40" t="str">
        <f t="array" ref="K45">IFERROR(INDEX(PEOPLE!$H$4:$H$101, SMALL(IF($B45=PEOPLE!$B$4:$B$101, ROW(PEOPLE!$H$4:$H$101)-MIN(ROW(PEOPLE!$H$4:$H$101)) +1), COLUMNS($B$3:J45))),"")</f>
        <v xml:space="preserve">11   </v>
      </c>
      <c r="L45" s="40" t="str">
        <f t="array" ref="L45">IFERROR(INDEX(PEOPLE!$H$4:$H$101, SMALL(IF($B45=PEOPLE!$B$4:$B$101, ROW(PEOPLE!$H$4:$H$101)-MIN(ROW(PEOPLE!$H$4:$H$101)) +1), COLUMNS($B$3:K45))),"")</f>
        <v xml:space="preserve">12   </v>
      </c>
      <c r="M45" s="40" t="str">
        <f t="array" ref="M45">IFERROR(INDEX(PEOPLE!$H$4:$H$101, SMALL(IF($B45=PEOPLE!$B$4:$B$101, ROW(PEOPLE!$H$4:$H$101)-MIN(ROW(PEOPLE!$H$4:$H$101)) +1), COLUMNS($B$3:L45))),"")</f>
        <v xml:space="preserve">13   </v>
      </c>
      <c r="N45" s="40"/>
      <c r="O45" s="40"/>
    </row>
    <row r="46" spans="2:15" x14ac:dyDescent="0.25">
      <c r="B46" s="40" t="str">
        <f t="array" ref="B46">IFERROR(INDEX(PEOPLE!B47:B$1001, MATCH(0, COUNTIF($B$2:B45, PEOPLE!B47:B$1001), 0)), "")</f>
        <v/>
      </c>
      <c r="C46" s="40" t="str">
        <f t="array" ref="C46">IFERROR(INDEX(PEOPLE!$H$4:$H$101, SMALL(IF($B46=PEOPLE!$B$4:$B$101, ROW(PEOPLE!$H$4:$H$101)-MIN(ROW(PEOPLE!$H$4:$H$101)) +1), COLUMNS($B$3:B46))),"")</f>
        <v xml:space="preserve">3   </v>
      </c>
      <c r="D46" s="40" t="str">
        <f t="array" ref="D46">IFERROR(INDEX(PEOPLE!$H$4:$H$101, SMALL(IF($B46=PEOPLE!$B$4:$B$101, ROW(PEOPLE!$H$4:$H$101)-MIN(ROW(PEOPLE!$H$4:$H$101)) +1), COLUMNS($B$3:C46))),"")</f>
        <v xml:space="preserve">4   </v>
      </c>
      <c r="E46" s="40" t="str">
        <f t="array" ref="E46">IFERROR(INDEX(PEOPLE!$H$4:$H$101, SMALL(IF($B46=PEOPLE!$B$4:$B$101, ROW(PEOPLE!$H$4:$H$101)-MIN(ROW(PEOPLE!$H$4:$H$101)) +1), COLUMNS($B$3:D46))),"")</f>
        <v xml:space="preserve">5   </v>
      </c>
      <c r="F46" s="40" t="str">
        <f t="array" ref="F46">IFERROR(INDEX(PEOPLE!$H$4:$H$101, SMALL(IF($B46=PEOPLE!$B$4:$B$101, ROW(PEOPLE!$H$4:$H$101)-MIN(ROW(PEOPLE!$H$4:$H$101)) +1), COLUMNS($B$3:E46))),"")</f>
        <v xml:space="preserve">6   </v>
      </c>
      <c r="G46" s="40" t="str">
        <f t="array" ref="G46">IFERROR(INDEX(PEOPLE!$H$4:$H$101, SMALL(IF($B46=PEOPLE!$B$4:$B$101, ROW(PEOPLE!$H$4:$H$101)-MIN(ROW(PEOPLE!$H$4:$H$101)) +1), COLUMNS($B$3:F46))),"")</f>
        <v xml:space="preserve">7   </v>
      </c>
      <c r="H46" s="40" t="str">
        <f t="array" ref="H46">IFERROR(INDEX(PEOPLE!$H$4:$H$101, SMALL(IF($B46=PEOPLE!$B$4:$B$101, ROW(PEOPLE!$H$4:$H$101)-MIN(ROW(PEOPLE!$H$4:$H$101)) +1), COLUMNS($B$3:G46))),"")</f>
        <v xml:space="preserve">8   </v>
      </c>
      <c r="I46" s="40" t="str">
        <f t="array" ref="I46">IFERROR(INDEX(PEOPLE!$H$4:$H$101, SMALL(IF($B46=PEOPLE!$B$4:$B$101, ROW(PEOPLE!$H$4:$H$101)-MIN(ROW(PEOPLE!$H$4:$H$101)) +1), COLUMNS($B$3:H46))),"")</f>
        <v xml:space="preserve">9   </v>
      </c>
      <c r="J46" s="40" t="str">
        <f t="array" ref="J46">IFERROR(INDEX(PEOPLE!$H$4:$H$101, SMALL(IF($B46=PEOPLE!$B$4:$B$101, ROW(PEOPLE!$H$4:$H$101)-MIN(ROW(PEOPLE!$H$4:$H$101)) +1), COLUMNS($B$3:I46))),"")</f>
        <v xml:space="preserve">10   </v>
      </c>
      <c r="K46" s="40" t="str">
        <f t="array" ref="K46">IFERROR(INDEX(PEOPLE!$H$4:$H$101, SMALL(IF($B46=PEOPLE!$B$4:$B$101, ROW(PEOPLE!$H$4:$H$101)-MIN(ROW(PEOPLE!$H$4:$H$101)) +1), COLUMNS($B$3:J46))),"")</f>
        <v xml:space="preserve">11   </v>
      </c>
      <c r="L46" s="40" t="str">
        <f t="array" ref="L46">IFERROR(INDEX(PEOPLE!$H$4:$H$101, SMALL(IF($B46=PEOPLE!$B$4:$B$101, ROW(PEOPLE!$H$4:$H$101)-MIN(ROW(PEOPLE!$H$4:$H$101)) +1), COLUMNS($B$3:K46))),"")</f>
        <v xml:space="preserve">12   </v>
      </c>
      <c r="M46" s="40" t="str">
        <f t="array" ref="M46">IFERROR(INDEX(PEOPLE!$H$4:$H$101, SMALL(IF($B46=PEOPLE!$B$4:$B$101, ROW(PEOPLE!$H$4:$H$101)-MIN(ROW(PEOPLE!$H$4:$H$101)) +1), COLUMNS($B$3:L46))),"")</f>
        <v xml:space="preserve">13   </v>
      </c>
      <c r="N46" s="40"/>
      <c r="O46" s="40"/>
    </row>
    <row r="47" spans="2:15" x14ac:dyDescent="0.25">
      <c r="B47" s="40" t="str">
        <f t="array" ref="B47">IFERROR(INDEX(PEOPLE!B48:B$1001, MATCH(0, COUNTIF($B$2:B46, PEOPLE!B48:B$1001), 0)), "")</f>
        <v/>
      </c>
      <c r="C47" s="40" t="str">
        <f t="array" ref="C47">IFERROR(INDEX(PEOPLE!$H$4:$H$101, SMALL(IF($B47=PEOPLE!$B$4:$B$101, ROW(PEOPLE!$H$4:$H$101)-MIN(ROW(PEOPLE!$H$4:$H$101)) +1), COLUMNS($B$3:B47))),"")</f>
        <v xml:space="preserve">3   </v>
      </c>
      <c r="D47" s="40" t="str">
        <f t="array" ref="D47">IFERROR(INDEX(PEOPLE!$H$4:$H$101, SMALL(IF($B47=PEOPLE!$B$4:$B$101, ROW(PEOPLE!$H$4:$H$101)-MIN(ROW(PEOPLE!$H$4:$H$101)) +1), COLUMNS($B$3:C47))),"")</f>
        <v xml:space="preserve">4   </v>
      </c>
      <c r="E47" s="40" t="str">
        <f t="array" ref="E47">IFERROR(INDEX(PEOPLE!$H$4:$H$101, SMALL(IF($B47=PEOPLE!$B$4:$B$101, ROW(PEOPLE!$H$4:$H$101)-MIN(ROW(PEOPLE!$H$4:$H$101)) +1), COLUMNS($B$3:D47))),"")</f>
        <v xml:space="preserve">5   </v>
      </c>
      <c r="F47" s="40" t="str">
        <f t="array" ref="F47">IFERROR(INDEX(PEOPLE!$H$4:$H$101, SMALL(IF($B47=PEOPLE!$B$4:$B$101, ROW(PEOPLE!$H$4:$H$101)-MIN(ROW(PEOPLE!$H$4:$H$101)) +1), COLUMNS($B$3:E47))),"")</f>
        <v xml:space="preserve">6   </v>
      </c>
      <c r="G47" s="40" t="str">
        <f t="array" ref="G47">IFERROR(INDEX(PEOPLE!$H$4:$H$101, SMALL(IF($B47=PEOPLE!$B$4:$B$101, ROW(PEOPLE!$H$4:$H$101)-MIN(ROW(PEOPLE!$H$4:$H$101)) +1), COLUMNS($B$3:F47))),"")</f>
        <v xml:space="preserve">7   </v>
      </c>
      <c r="H47" s="40" t="str">
        <f t="array" ref="H47">IFERROR(INDEX(PEOPLE!$H$4:$H$101, SMALL(IF($B47=PEOPLE!$B$4:$B$101, ROW(PEOPLE!$H$4:$H$101)-MIN(ROW(PEOPLE!$H$4:$H$101)) +1), COLUMNS($B$3:G47))),"")</f>
        <v xml:space="preserve">8   </v>
      </c>
      <c r="I47" s="40" t="str">
        <f t="array" ref="I47">IFERROR(INDEX(PEOPLE!$H$4:$H$101, SMALL(IF($B47=PEOPLE!$B$4:$B$101, ROW(PEOPLE!$H$4:$H$101)-MIN(ROW(PEOPLE!$H$4:$H$101)) +1), COLUMNS($B$3:H47))),"")</f>
        <v xml:space="preserve">9   </v>
      </c>
      <c r="J47" s="40" t="str">
        <f t="array" ref="J47">IFERROR(INDEX(PEOPLE!$H$4:$H$101, SMALL(IF($B47=PEOPLE!$B$4:$B$101, ROW(PEOPLE!$H$4:$H$101)-MIN(ROW(PEOPLE!$H$4:$H$101)) +1), COLUMNS($B$3:I47))),"")</f>
        <v xml:space="preserve">10   </v>
      </c>
      <c r="K47" s="40" t="str">
        <f t="array" ref="K47">IFERROR(INDEX(PEOPLE!$H$4:$H$101, SMALL(IF($B47=PEOPLE!$B$4:$B$101, ROW(PEOPLE!$H$4:$H$101)-MIN(ROW(PEOPLE!$H$4:$H$101)) +1), COLUMNS($B$3:J47))),"")</f>
        <v xml:space="preserve">11   </v>
      </c>
      <c r="L47" s="40" t="str">
        <f t="array" ref="L47">IFERROR(INDEX(PEOPLE!$H$4:$H$101, SMALL(IF($B47=PEOPLE!$B$4:$B$101, ROW(PEOPLE!$H$4:$H$101)-MIN(ROW(PEOPLE!$H$4:$H$101)) +1), COLUMNS($B$3:K47))),"")</f>
        <v xml:space="preserve">12   </v>
      </c>
      <c r="M47" s="40" t="str">
        <f t="array" ref="M47">IFERROR(INDEX(PEOPLE!$H$4:$H$101, SMALL(IF($B47=PEOPLE!$B$4:$B$101, ROW(PEOPLE!$H$4:$H$101)-MIN(ROW(PEOPLE!$H$4:$H$101)) +1), COLUMNS($B$3:L47))),"")</f>
        <v xml:space="preserve">13   </v>
      </c>
      <c r="N47" s="40"/>
      <c r="O47" s="40"/>
    </row>
    <row r="48" spans="2:15" x14ac:dyDescent="0.25">
      <c r="B48" s="40" t="str">
        <f t="array" ref="B48">IFERROR(INDEX(PEOPLE!B49:B$1001, MATCH(0, COUNTIF($B$2:B47, PEOPLE!B49:B$1001), 0)), "")</f>
        <v/>
      </c>
      <c r="C48" s="40" t="str">
        <f t="array" ref="C48">IFERROR(INDEX(PEOPLE!$H$4:$H$101, SMALL(IF($B48=PEOPLE!$B$4:$B$101, ROW(PEOPLE!$H$4:$H$101)-MIN(ROW(PEOPLE!$H$4:$H$101)) +1), COLUMNS($B$3:B48))),"")</f>
        <v xml:space="preserve">3   </v>
      </c>
      <c r="D48" s="40" t="str">
        <f t="array" ref="D48">IFERROR(INDEX(PEOPLE!$H$4:$H$101, SMALL(IF($B48=PEOPLE!$B$4:$B$101, ROW(PEOPLE!$H$4:$H$101)-MIN(ROW(PEOPLE!$H$4:$H$101)) +1), COLUMNS($B$3:C48))),"")</f>
        <v xml:space="preserve">4   </v>
      </c>
      <c r="E48" s="40" t="str">
        <f t="array" ref="E48">IFERROR(INDEX(PEOPLE!$H$4:$H$101, SMALL(IF($B48=PEOPLE!$B$4:$B$101, ROW(PEOPLE!$H$4:$H$101)-MIN(ROW(PEOPLE!$H$4:$H$101)) +1), COLUMNS($B$3:D48))),"")</f>
        <v xml:space="preserve">5   </v>
      </c>
      <c r="F48" s="40" t="str">
        <f t="array" ref="F48">IFERROR(INDEX(PEOPLE!$H$4:$H$101, SMALL(IF($B48=PEOPLE!$B$4:$B$101, ROW(PEOPLE!$H$4:$H$101)-MIN(ROW(PEOPLE!$H$4:$H$101)) +1), COLUMNS($B$3:E48))),"")</f>
        <v xml:space="preserve">6   </v>
      </c>
      <c r="G48" s="40" t="str">
        <f t="array" ref="G48">IFERROR(INDEX(PEOPLE!$H$4:$H$101, SMALL(IF($B48=PEOPLE!$B$4:$B$101, ROW(PEOPLE!$H$4:$H$101)-MIN(ROW(PEOPLE!$H$4:$H$101)) +1), COLUMNS($B$3:F48))),"")</f>
        <v xml:space="preserve">7   </v>
      </c>
      <c r="H48" s="40" t="str">
        <f t="array" ref="H48">IFERROR(INDEX(PEOPLE!$H$4:$H$101, SMALL(IF($B48=PEOPLE!$B$4:$B$101, ROW(PEOPLE!$H$4:$H$101)-MIN(ROW(PEOPLE!$H$4:$H$101)) +1), COLUMNS($B$3:G48))),"")</f>
        <v xml:space="preserve">8   </v>
      </c>
      <c r="I48" s="40" t="str">
        <f t="array" ref="I48">IFERROR(INDEX(PEOPLE!$H$4:$H$101, SMALL(IF($B48=PEOPLE!$B$4:$B$101, ROW(PEOPLE!$H$4:$H$101)-MIN(ROW(PEOPLE!$H$4:$H$101)) +1), COLUMNS($B$3:H48))),"")</f>
        <v xml:space="preserve">9   </v>
      </c>
      <c r="J48" s="40" t="str">
        <f t="array" ref="J48">IFERROR(INDEX(PEOPLE!$H$4:$H$101, SMALL(IF($B48=PEOPLE!$B$4:$B$101, ROW(PEOPLE!$H$4:$H$101)-MIN(ROW(PEOPLE!$H$4:$H$101)) +1), COLUMNS($B$3:I48))),"")</f>
        <v xml:space="preserve">10   </v>
      </c>
      <c r="K48" s="40" t="str">
        <f t="array" ref="K48">IFERROR(INDEX(PEOPLE!$H$4:$H$101, SMALL(IF($B48=PEOPLE!$B$4:$B$101, ROW(PEOPLE!$H$4:$H$101)-MIN(ROW(PEOPLE!$H$4:$H$101)) +1), COLUMNS($B$3:J48))),"")</f>
        <v xml:space="preserve">11   </v>
      </c>
      <c r="L48" s="40" t="str">
        <f t="array" ref="L48">IFERROR(INDEX(PEOPLE!$H$4:$H$101, SMALL(IF($B48=PEOPLE!$B$4:$B$101, ROW(PEOPLE!$H$4:$H$101)-MIN(ROW(PEOPLE!$H$4:$H$101)) +1), COLUMNS($B$3:K48))),"")</f>
        <v xml:space="preserve">12   </v>
      </c>
      <c r="M48" s="40" t="str">
        <f t="array" ref="M48">IFERROR(INDEX(PEOPLE!$H$4:$H$101, SMALL(IF($B48=PEOPLE!$B$4:$B$101, ROW(PEOPLE!$H$4:$H$101)-MIN(ROW(PEOPLE!$H$4:$H$101)) +1), COLUMNS($B$3:L48))),"")</f>
        <v xml:space="preserve">13   </v>
      </c>
      <c r="N48" s="40"/>
      <c r="O48" s="40"/>
    </row>
    <row r="49" spans="2:15" x14ac:dyDescent="0.25">
      <c r="B49" s="40" t="str">
        <f t="array" ref="B49">IFERROR(INDEX(PEOPLE!B50:B$1001, MATCH(0, COUNTIF($B$2:B48, PEOPLE!B50:B$1001), 0)), "")</f>
        <v/>
      </c>
      <c r="C49" s="40" t="str">
        <f t="array" ref="C49">IFERROR(INDEX(PEOPLE!$H$4:$H$101, SMALL(IF($B49=PEOPLE!$B$4:$B$101, ROW(PEOPLE!$H$4:$H$101)-MIN(ROW(PEOPLE!$H$4:$H$101)) +1), COLUMNS($B$3:B49))),"")</f>
        <v xml:space="preserve">3   </v>
      </c>
      <c r="D49" s="40" t="str">
        <f t="array" ref="D49">IFERROR(INDEX(PEOPLE!$H$4:$H$101, SMALL(IF($B49=PEOPLE!$B$4:$B$101, ROW(PEOPLE!$H$4:$H$101)-MIN(ROW(PEOPLE!$H$4:$H$101)) +1), COLUMNS($B$3:C49))),"")</f>
        <v xml:space="preserve">4   </v>
      </c>
      <c r="E49" s="40" t="str">
        <f t="array" ref="E49">IFERROR(INDEX(PEOPLE!$H$4:$H$101, SMALL(IF($B49=PEOPLE!$B$4:$B$101, ROW(PEOPLE!$H$4:$H$101)-MIN(ROW(PEOPLE!$H$4:$H$101)) +1), COLUMNS($B$3:D49))),"")</f>
        <v xml:space="preserve">5   </v>
      </c>
      <c r="F49" s="40" t="str">
        <f t="array" ref="F49">IFERROR(INDEX(PEOPLE!$H$4:$H$101, SMALL(IF($B49=PEOPLE!$B$4:$B$101, ROW(PEOPLE!$H$4:$H$101)-MIN(ROW(PEOPLE!$H$4:$H$101)) +1), COLUMNS($B$3:E49))),"")</f>
        <v xml:space="preserve">6   </v>
      </c>
      <c r="G49" s="40" t="str">
        <f t="array" ref="G49">IFERROR(INDEX(PEOPLE!$H$4:$H$101, SMALL(IF($B49=PEOPLE!$B$4:$B$101, ROW(PEOPLE!$H$4:$H$101)-MIN(ROW(PEOPLE!$H$4:$H$101)) +1), COLUMNS($B$3:F49))),"")</f>
        <v xml:space="preserve">7   </v>
      </c>
      <c r="H49" s="40" t="str">
        <f t="array" ref="H49">IFERROR(INDEX(PEOPLE!$H$4:$H$101, SMALL(IF($B49=PEOPLE!$B$4:$B$101, ROW(PEOPLE!$H$4:$H$101)-MIN(ROW(PEOPLE!$H$4:$H$101)) +1), COLUMNS($B$3:G49))),"")</f>
        <v xml:space="preserve">8   </v>
      </c>
      <c r="I49" s="40" t="str">
        <f t="array" ref="I49">IFERROR(INDEX(PEOPLE!$H$4:$H$101, SMALL(IF($B49=PEOPLE!$B$4:$B$101, ROW(PEOPLE!$H$4:$H$101)-MIN(ROW(PEOPLE!$H$4:$H$101)) +1), COLUMNS($B$3:H49))),"")</f>
        <v xml:space="preserve">9   </v>
      </c>
      <c r="J49" s="40" t="str">
        <f t="array" ref="J49">IFERROR(INDEX(PEOPLE!$H$4:$H$101, SMALL(IF($B49=PEOPLE!$B$4:$B$101, ROW(PEOPLE!$H$4:$H$101)-MIN(ROW(PEOPLE!$H$4:$H$101)) +1), COLUMNS($B$3:I49))),"")</f>
        <v xml:space="preserve">10   </v>
      </c>
      <c r="K49" s="40" t="str">
        <f t="array" ref="K49">IFERROR(INDEX(PEOPLE!$H$4:$H$101, SMALL(IF($B49=PEOPLE!$B$4:$B$101, ROW(PEOPLE!$H$4:$H$101)-MIN(ROW(PEOPLE!$H$4:$H$101)) +1), COLUMNS($B$3:J49))),"")</f>
        <v xml:space="preserve">11   </v>
      </c>
      <c r="L49" s="40" t="str">
        <f t="array" ref="L49">IFERROR(INDEX(PEOPLE!$H$4:$H$101, SMALL(IF($B49=PEOPLE!$B$4:$B$101, ROW(PEOPLE!$H$4:$H$101)-MIN(ROW(PEOPLE!$H$4:$H$101)) +1), COLUMNS($B$3:K49))),"")</f>
        <v xml:space="preserve">12   </v>
      </c>
      <c r="M49" s="40" t="str">
        <f t="array" ref="M49">IFERROR(INDEX(PEOPLE!$H$4:$H$101, SMALL(IF($B49=PEOPLE!$B$4:$B$101, ROW(PEOPLE!$H$4:$H$101)-MIN(ROW(PEOPLE!$H$4:$H$101)) +1), COLUMNS($B$3:L49))),"")</f>
        <v xml:space="preserve">13   </v>
      </c>
      <c r="N49" s="40"/>
      <c r="O49" s="40"/>
    </row>
    <row r="50" spans="2:15" x14ac:dyDescent="0.25">
      <c r="B50" s="40" t="str">
        <f t="array" ref="B50">IFERROR(INDEX(PEOPLE!B51:B$1001, MATCH(0, COUNTIF($B$2:B49, PEOPLE!B51:B$1001), 0)), "")</f>
        <v/>
      </c>
      <c r="C50" s="40" t="str">
        <f t="array" ref="C50">IFERROR(INDEX(PEOPLE!$H$4:$H$101, SMALL(IF($B50=PEOPLE!$B$4:$B$101, ROW(PEOPLE!$H$4:$H$101)-MIN(ROW(PEOPLE!$H$4:$H$101)) +1), COLUMNS($B$3:B50))),"")</f>
        <v xml:space="preserve">3   </v>
      </c>
      <c r="D50" s="40" t="str">
        <f t="array" ref="D50">IFERROR(INDEX(PEOPLE!$H$4:$H$101, SMALL(IF($B50=PEOPLE!$B$4:$B$101, ROW(PEOPLE!$H$4:$H$101)-MIN(ROW(PEOPLE!$H$4:$H$101)) +1), COLUMNS($B$3:C50))),"")</f>
        <v xml:space="preserve">4   </v>
      </c>
      <c r="E50" s="40" t="str">
        <f t="array" ref="E50">IFERROR(INDEX(PEOPLE!$H$4:$H$101, SMALL(IF($B50=PEOPLE!$B$4:$B$101, ROW(PEOPLE!$H$4:$H$101)-MIN(ROW(PEOPLE!$H$4:$H$101)) +1), COLUMNS($B$3:D50))),"")</f>
        <v xml:space="preserve">5   </v>
      </c>
      <c r="F50" s="40" t="str">
        <f t="array" ref="F50">IFERROR(INDEX(PEOPLE!$H$4:$H$101, SMALL(IF($B50=PEOPLE!$B$4:$B$101, ROW(PEOPLE!$H$4:$H$101)-MIN(ROW(PEOPLE!$H$4:$H$101)) +1), COLUMNS($B$3:E50))),"")</f>
        <v xml:space="preserve">6   </v>
      </c>
      <c r="G50" s="40" t="str">
        <f t="array" ref="G50">IFERROR(INDEX(PEOPLE!$H$4:$H$101, SMALL(IF($B50=PEOPLE!$B$4:$B$101, ROW(PEOPLE!$H$4:$H$101)-MIN(ROW(PEOPLE!$H$4:$H$101)) +1), COLUMNS($B$3:F50))),"")</f>
        <v xml:space="preserve">7   </v>
      </c>
      <c r="H50" s="40" t="str">
        <f t="array" ref="H50">IFERROR(INDEX(PEOPLE!$H$4:$H$101, SMALL(IF($B50=PEOPLE!$B$4:$B$101, ROW(PEOPLE!$H$4:$H$101)-MIN(ROW(PEOPLE!$H$4:$H$101)) +1), COLUMNS($B$3:G50))),"")</f>
        <v xml:space="preserve">8   </v>
      </c>
      <c r="I50" s="40" t="str">
        <f t="array" ref="I50">IFERROR(INDEX(PEOPLE!$H$4:$H$101, SMALL(IF($B50=PEOPLE!$B$4:$B$101, ROW(PEOPLE!$H$4:$H$101)-MIN(ROW(PEOPLE!$H$4:$H$101)) +1), COLUMNS($B$3:H50))),"")</f>
        <v xml:space="preserve">9   </v>
      </c>
      <c r="J50" s="40" t="str">
        <f t="array" ref="J50">IFERROR(INDEX(PEOPLE!$H$4:$H$101, SMALL(IF($B50=PEOPLE!$B$4:$B$101, ROW(PEOPLE!$H$4:$H$101)-MIN(ROW(PEOPLE!$H$4:$H$101)) +1), COLUMNS($B$3:I50))),"")</f>
        <v xml:space="preserve">10   </v>
      </c>
      <c r="K50" s="40" t="str">
        <f t="array" ref="K50">IFERROR(INDEX(PEOPLE!$H$4:$H$101, SMALL(IF($B50=PEOPLE!$B$4:$B$101, ROW(PEOPLE!$H$4:$H$101)-MIN(ROW(PEOPLE!$H$4:$H$101)) +1), COLUMNS($B$3:J50))),"")</f>
        <v xml:space="preserve">11   </v>
      </c>
      <c r="L50" s="40" t="str">
        <f t="array" ref="L50">IFERROR(INDEX(PEOPLE!$H$4:$H$101, SMALL(IF($B50=PEOPLE!$B$4:$B$101, ROW(PEOPLE!$H$4:$H$101)-MIN(ROW(PEOPLE!$H$4:$H$101)) +1), COLUMNS($B$3:K50))),"")</f>
        <v xml:space="preserve">12   </v>
      </c>
      <c r="M50" s="40" t="str">
        <f t="array" ref="M50">IFERROR(INDEX(PEOPLE!$H$4:$H$101, SMALL(IF($B50=PEOPLE!$B$4:$B$101, ROW(PEOPLE!$H$4:$H$101)-MIN(ROW(PEOPLE!$H$4:$H$101)) +1), COLUMNS($B$3:L50))),"")</f>
        <v xml:space="preserve">13   </v>
      </c>
      <c r="N50" s="40"/>
      <c r="O50" s="40"/>
    </row>
    <row r="51" spans="2:15" x14ac:dyDescent="0.25">
      <c r="B51" s="40" t="str">
        <f t="array" ref="B51">IFERROR(INDEX(PEOPLE!B52:B$1001, MATCH(0, COUNTIF($B$2:B50, PEOPLE!B52:B$1001), 0)), "")</f>
        <v/>
      </c>
      <c r="C51" s="40" t="str">
        <f t="array" ref="C51">IFERROR(INDEX(PEOPLE!$H$4:$H$101, SMALL(IF($B51=PEOPLE!$B$4:$B$101, ROW(PEOPLE!$H$4:$H$101)-MIN(ROW(PEOPLE!$H$4:$H$101)) +1), COLUMNS($B$3:B51))),"")</f>
        <v xml:space="preserve">3   </v>
      </c>
      <c r="D51" s="40" t="str">
        <f t="array" ref="D51">IFERROR(INDEX(PEOPLE!$H$4:$H$101, SMALL(IF($B51=PEOPLE!$B$4:$B$101, ROW(PEOPLE!$H$4:$H$101)-MIN(ROW(PEOPLE!$H$4:$H$101)) +1), COLUMNS($B$3:C51))),"")</f>
        <v xml:space="preserve">4   </v>
      </c>
      <c r="E51" s="40" t="str">
        <f t="array" ref="E51">IFERROR(INDEX(PEOPLE!$H$4:$H$101, SMALL(IF($B51=PEOPLE!$B$4:$B$101, ROW(PEOPLE!$H$4:$H$101)-MIN(ROW(PEOPLE!$H$4:$H$101)) +1), COLUMNS($B$3:D51))),"")</f>
        <v xml:space="preserve">5   </v>
      </c>
      <c r="F51" s="40" t="str">
        <f t="array" ref="F51">IFERROR(INDEX(PEOPLE!$H$4:$H$101, SMALL(IF($B51=PEOPLE!$B$4:$B$101, ROW(PEOPLE!$H$4:$H$101)-MIN(ROW(PEOPLE!$H$4:$H$101)) +1), COLUMNS($B$3:E51))),"")</f>
        <v xml:space="preserve">6   </v>
      </c>
      <c r="G51" s="40" t="str">
        <f t="array" ref="G51">IFERROR(INDEX(PEOPLE!$H$4:$H$101, SMALL(IF($B51=PEOPLE!$B$4:$B$101, ROW(PEOPLE!$H$4:$H$101)-MIN(ROW(PEOPLE!$H$4:$H$101)) +1), COLUMNS($B$3:F51))),"")</f>
        <v xml:space="preserve">7   </v>
      </c>
      <c r="H51" s="40" t="str">
        <f t="array" ref="H51">IFERROR(INDEX(PEOPLE!$H$4:$H$101, SMALL(IF($B51=PEOPLE!$B$4:$B$101, ROW(PEOPLE!$H$4:$H$101)-MIN(ROW(PEOPLE!$H$4:$H$101)) +1), COLUMNS($B$3:G51))),"")</f>
        <v xml:space="preserve">8   </v>
      </c>
      <c r="I51" s="40" t="str">
        <f t="array" ref="I51">IFERROR(INDEX(PEOPLE!$H$4:$H$101, SMALL(IF($B51=PEOPLE!$B$4:$B$101, ROW(PEOPLE!$H$4:$H$101)-MIN(ROW(PEOPLE!$H$4:$H$101)) +1), COLUMNS($B$3:H51))),"")</f>
        <v xml:space="preserve">9   </v>
      </c>
      <c r="J51" s="40" t="str">
        <f t="array" ref="J51">IFERROR(INDEX(PEOPLE!$H$4:$H$101, SMALL(IF($B51=PEOPLE!$B$4:$B$101, ROW(PEOPLE!$H$4:$H$101)-MIN(ROW(PEOPLE!$H$4:$H$101)) +1), COLUMNS($B$3:I51))),"")</f>
        <v xml:space="preserve">10   </v>
      </c>
      <c r="K51" s="40" t="str">
        <f t="array" ref="K51">IFERROR(INDEX(PEOPLE!$H$4:$H$101, SMALL(IF($B51=PEOPLE!$B$4:$B$101, ROW(PEOPLE!$H$4:$H$101)-MIN(ROW(PEOPLE!$H$4:$H$101)) +1), COLUMNS($B$3:J51))),"")</f>
        <v xml:space="preserve">11   </v>
      </c>
      <c r="L51" s="40" t="str">
        <f t="array" ref="L51">IFERROR(INDEX(PEOPLE!$H$4:$H$101, SMALL(IF($B51=PEOPLE!$B$4:$B$101, ROW(PEOPLE!$H$4:$H$101)-MIN(ROW(PEOPLE!$H$4:$H$101)) +1), COLUMNS($B$3:K51))),"")</f>
        <v xml:space="preserve">12   </v>
      </c>
      <c r="M51" s="40" t="str">
        <f t="array" ref="M51">IFERROR(INDEX(PEOPLE!$H$4:$H$101, SMALL(IF($B51=PEOPLE!$B$4:$B$101, ROW(PEOPLE!$H$4:$H$101)-MIN(ROW(PEOPLE!$H$4:$H$101)) +1), COLUMNS($B$3:L51))),"")</f>
        <v xml:space="preserve">13   </v>
      </c>
      <c r="N51" s="40"/>
      <c r="O51" s="40"/>
    </row>
    <row r="52" spans="2:15" x14ac:dyDescent="0.25">
      <c r="B52" s="40" t="str">
        <f t="array" ref="B52">IFERROR(INDEX(PEOPLE!B53:B$1001, MATCH(0, COUNTIF($B$2:B51, PEOPLE!B53:B$1001), 0)), "")</f>
        <v/>
      </c>
      <c r="C52" s="40" t="str">
        <f t="array" ref="C52">IFERROR(INDEX(PEOPLE!$H$4:$H$101, SMALL(IF($B52=PEOPLE!$B$4:$B$101, ROW(PEOPLE!$H$4:$H$101)-MIN(ROW(PEOPLE!$H$4:$H$101)) +1), COLUMNS($B$3:B52))),"")</f>
        <v xml:space="preserve">3   </v>
      </c>
      <c r="D52" s="40" t="str">
        <f t="array" ref="D52">IFERROR(INDEX(PEOPLE!$H$4:$H$101, SMALL(IF($B52=PEOPLE!$B$4:$B$101, ROW(PEOPLE!$H$4:$H$101)-MIN(ROW(PEOPLE!$H$4:$H$101)) +1), COLUMNS($B$3:C52))),"")</f>
        <v xml:space="preserve">4   </v>
      </c>
      <c r="E52" s="40" t="str">
        <f t="array" ref="E52">IFERROR(INDEX(PEOPLE!$H$4:$H$101, SMALL(IF($B52=PEOPLE!$B$4:$B$101, ROW(PEOPLE!$H$4:$H$101)-MIN(ROW(PEOPLE!$H$4:$H$101)) +1), COLUMNS($B$3:D52))),"")</f>
        <v xml:space="preserve">5   </v>
      </c>
      <c r="F52" s="40" t="str">
        <f t="array" ref="F52">IFERROR(INDEX(PEOPLE!$H$4:$H$101, SMALL(IF($B52=PEOPLE!$B$4:$B$101, ROW(PEOPLE!$H$4:$H$101)-MIN(ROW(PEOPLE!$H$4:$H$101)) +1), COLUMNS($B$3:E52))),"")</f>
        <v xml:space="preserve">6   </v>
      </c>
      <c r="G52" s="40" t="str">
        <f t="array" ref="G52">IFERROR(INDEX(PEOPLE!$H$4:$H$101, SMALL(IF($B52=PEOPLE!$B$4:$B$101, ROW(PEOPLE!$H$4:$H$101)-MIN(ROW(PEOPLE!$H$4:$H$101)) +1), COLUMNS($B$3:F52))),"")</f>
        <v xml:space="preserve">7   </v>
      </c>
      <c r="H52" s="40" t="str">
        <f t="array" ref="H52">IFERROR(INDEX(PEOPLE!$H$4:$H$101, SMALL(IF($B52=PEOPLE!$B$4:$B$101, ROW(PEOPLE!$H$4:$H$101)-MIN(ROW(PEOPLE!$H$4:$H$101)) +1), COLUMNS($B$3:G52))),"")</f>
        <v xml:space="preserve">8   </v>
      </c>
      <c r="I52" s="40" t="str">
        <f t="array" ref="I52">IFERROR(INDEX(PEOPLE!$H$4:$H$101, SMALL(IF($B52=PEOPLE!$B$4:$B$101, ROW(PEOPLE!$H$4:$H$101)-MIN(ROW(PEOPLE!$H$4:$H$101)) +1), COLUMNS($B$3:H52))),"")</f>
        <v xml:space="preserve">9   </v>
      </c>
      <c r="J52" s="40" t="str">
        <f t="array" ref="J52">IFERROR(INDEX(PEOPLE!$H$4:$H$101, SMALL(IF($B52=PEOPLE!$B$4:$B$101, ROW(PEOPLE!$H$4:$H$101)-MIN(ROW(PEOPLE!$H$4:$H$101)) +1), COLUMNS($B$3:I52))),"")</f>
        <v xml:space="preserve">10   </v>
      </c>
      <c r="K52" s="40" t="str">
        <f t="array" ref="K52">IFERROR(INDEX(PEOPLE!$H$4:$H$101, SMALL(IF($B52=PEOPLE!$B$4:$B$101, ROW(PEOPLE!$H$4:$H$101)-MIN(ROW(PEOPLE!$H$4:$H$101)) +1), COLUMNS($B$3:J52))),"")</f>
        <v xml:space="preserve">11   </v>
      </c>
      <c r="L52" s="40" t="str">
        <f t="array" ref="L52">IFERROR(INDEX(PEOPLE!$H$4:$H$101, SMALL(IF($B52=PEOPLE!$B$4:$B$101, ROW(PEOPLE!$H$4:$H$101)-MIN(ROW(PEOPLE!$H$4:$H$101)) +1), COLUMNS($B$3:K52))),"")</f>
        <v xml:space="preserve">12   </v>
      </c>
      <c r="M52" s="40" t="str">
        <f t="array" ref="M52">IFERROR(INDEX(PEOPLE!$H$4:$H$101, SMALL(IF($B52=PEOPLE!$B$4:$B$101, ROW(PEOPLE!$H$4:$H$101)-MIN(ROW(PEOPLE!$H$4:$H$101)) +1), COLUMNS($B$3:L52))),"")</f>
        <v xml:space="preserve">13   </v>
      </c>
      <c r="N52" s="40"/>
      <c r="O52" s="40"/>
    </row>
    <row r="53" spans="2:15" x14ac:dyDescent="0.25">
      <c r="B53" s="40" t="str">
        <f t="array" ref="B53">IFERROR(INDEX(PEOPLE!B54:B$1001, MATCH(0, COUNTIF($B$2:B52, PEOPLE!B54:B$1001), 0)), "")</f>
        <v/>
      </c>
      <c r="C53" s="40" t="str">
        <f t="array" ref="C53">IFERROR(INDEX(PEOPLE!$H$4:$H$101, SMALL(IF($B53=PEOPLE!$B$4:$B$101, ROW(PEOPLE!$H$4:$H$101)-MIN(ROW(PEOPLE!$H$4:$H$101)) +1), COLUMNS($B$3:B53))),"")</f>
        <v xml:space="preserve">3   </v>
      </c>
      <c r="D53" s="40" t="str">
        <f t="array" ref="D53">IFERROR(INDEX(PEOPLE!$H$4:$H$101, SMALL(IF($B53=PEOPLE!$B$4:$B$101, ROW(PEOPLE!$H$4:$H$101)-MIN(ROW(PEOPLE!$H$4:$H$101)) +1), COLUMNS($B$3:C53))),"")</f>
        <v xml:space="preserve">4   </v>
      </c>
      <c r="E53" s="40" t="str">
        <f t="array" ref="E53">IFERROR(INDEX(PEOPLE!$H$4:$H$101, SMALL(IF($B53=PEOPLE!$B$4:$B$101, ROW(PEOPLE!$H$4:$H$101)-MIN(ROW(PEOPLE!$H$4:$H$101)) +1), COLUMNS($B$3:D53))),"")</f>
        <v xml:space="preserve">5   </v>
      </c>
      <c r="F53" s="40" t="str">
        <f t="array" ref="F53">IFERROR(INDEX(PEOPLE!$H$4:$H$101, SMALL(IF($B53=PEOPLE!$B$4:$B$101, ROW(PEOPLE!$H$4:$H$101)-MIN(ROW(PEOPLE!$H$4:$H$101)) +1), COLUMNS($B$3:E53))),"")</f>
        <v xml:space="preserve">6   </v>
      </c>
      <c r="G53" s="40" t="str">
        <f t="array" ref="G53">IFERROR(INDEX(PEOPLE!$H$4:$H$101, SMALL(IF($B53=PEOPLE!$B$4:$B$101, ROW(PEOPLE!$H$4:$H$101)-MIN(ROW(PEOPLE!$H$4:$H$101)) +1), COLUMNS($B$3:F53))),"")</f>
        <v xml:space="preserve">7   </v>
      </c>
      <c r="H53" s="40" t="str">
        <f t="array" ref="H53">IFERROR(INDEX(PEOPLE!$H$4:$H$101, SMALL(IF($B53=PEOPLE!$B$4:$B$101, ROW(PEOPLE!$H$4:$H$101)-MIN(ROW(PEOPLE!$H$4:$H$101)) +1), COLUMNS($B$3:G53))),"")</f>
        <v xml:space="preserve">8   </v>
      </c>
      <c r="I53" s="40" t="str">
        <f t="array" ref="I53">IFERROR(INDEX(PEOPLE!$H$4:$H$101, SMALL(IF($B53=PEOPLE!$B$4:$B$101, ROW(PEOPLE!$H$4:$H$101)-MIN(ROW(PEOPLE!$H$4:$H$101)) +1), COLUMNS($B$3:H53))),"")</f>
        <v xml:space="preserve">9   </v>
      </c>
      <c r="J53" s="40" t="str">
        <f t="array" ref="J53">IFERROR(INDEX(PEOPLE!$H$4:$H$101, SMALL(IF($B53=PEOPLE!$B$4:$B$101, ROW(PEOPLE!$H$4:$H$101)-MIN(ROW(PEOPLE!$H$4:$H$101)) +1), COLUMNS($B$3:I53))),"")</f>
        <v xml:space="preserve">10   </v>
      </c>
      <c r="K53" s="40" t="str">
        <f t="array" ref="K53">IFERROR(INDEX(PEOPLE!$H$4:$H$101, SMALL(IF($B53=PEOPLE!$B$4:$B$101, ROW(PEOPLE!$H$4:$H$101)-MIN(ROW(PEOPLE!$H$4:$H$101)) +1), COLUMNS($B$3:J53))),"")</f>
        <v xml:space="preserve">11   </v>
      </c>
      <c r="L53" s="40" t="str">
        <f t="array" ref="L53">IFERROR(INDEX(PEOPLE!$H$4:$H$101, SMALL(IF($B53=PEOPLE!$B$4:$B$101, ROW(PEOPLE!$H$4:$H$101)-MIN(ROW(PEOPLE!$H$4:$H$101)) +1), COLUMNS($B$3:K53))),"")</f>
        <v xml:space="preserve">12   </v>
      </c>
      <c r="M53" s="40" t="str">
        <f t="array" ref="M53">IFERROR(INDEX(PEOPLE!$H$4:$H$101, SMALL(IF($B53=PEOPLE!$B$4:$B$101, ROW(PEOPLE!$H$4:$H$101)-MIN(ROW(PEOPLE!$H$4:$H$101)) +1), COLUMNS($B$3:L53))),"")</f>
        <v xml:space="preserve">13   </v>
      </c>
      <c r="N53" s="40"/>
      <c r="O53" s="40"/>
    </row>
    <row r="54" spans="2:15" x14ac:dyDescent="0.25">
      <c r="B54" s="40" t="str">
        <f t="array" ref="B54">IFERROR(INDEX(PEOPLE!B55:B$1001, MATCH(0, COUNTIF($B$2:B53, PEOPLE!B55:B$1001), 0)), "")</f>
        <v/>
      </c>
      <c r="C54" s="40" t="str">
        <f t="array" ref="C54">IFERROR(INDEX(PEOPLE!$H$4:$H$101, SMALL(IF($B54=PEOPLE!$B$4:$B$101, ROW(PEOPLE!$H$4:$H$101)-MIN(ROW(PEOPLE!$H$4:$H$101)) +1), COLUMNS($B$3:B54))),"")</f>
        <v xml:space="preserve">3   </v>
      </c>
      <c r="D54" s="40" t="str">
        <f t="array" ref="D54">IFERROR(INDEX(PEOPLE!$H$4:$H$101, SMALL(IF($B54=PEOPLE!$B$4:$B$101, ROW(PEOPLE!$H$4:$H$101)-MIN(ROW(PEOPLE!$H$4:$H$101)) +1), COLUMNS($B$3:C54))),"")</f>
        <v xml:space="preserve">4   </v>
      </c>
      <c r="E54" s="40" t="str">
        <f t="array" ref="E54">IFERROR(INDEX(PEOPLE!$H$4:$H$101, SMALL(IF($B54=PEOPLE!$B$4:$B$101, ROW(PEOPLE!$H$4:$H$101)-MIN(ROW(PEOPLE!$H$4:$H$101)) +1), COLUMNS($B$3:D54))),"")</f>
        <v xml:space="preserve">5   </v>
      </c>
      <c r="F54" s="40" t="str">
        <f t="array" ref="F54">IFERROR(INDEX(PEOPLE!$H$4:$H$101, SMALL(IF($B54=PEOPLE!$B$4:$B$101, ROW(PEOPLE!$H$4:$H$101)-MIN(ROW(PEOPLE!$H$4:$H$101)) +1), COLUMNS($B$3:E54))),"")</f>
        <v xml:space="preserve">6   </v>
      </c>
      <c r="G54" s="40" t="str">
        <f t="array" ref="G54">IFERROR(INDEX(PEOPLE!$H$4:$H$101, SMALL(IF($B54=PEOPLE!$B$4:$B$101, ROW(PEOPLE!$H$4:$H$101)-MIN(ROW(PEOPLE!$H$4:$H$101)) +1), COLUMNS($B$3:F54))),"")</f>
        <v xml:space="preserve">7   </v>
      </c>
      <c r="H54" s="40" t="str">
        <f t="array" ref="H54">IFERROR(INDEX(PEOPLE!$H$4:$H$101, SMALL(IF($B54=PEOPLE!$B$4:$B$101, ROW(PEOPLE!$H$4:$H$101)-MIN(ROW(PEOPLE!$H$4:$H$101)) +1), COLUMNS($B$3:G54))),"")</f>
        <v xml:space="preserve">8   </v>
      </c>
      <c r="I54" s="40" t="str">
        <f t="array" ref="I54">IFERROR(INDEX(PEOPLE!$H$4:$H$101, SMALL(IF($B54=PEOPLE!$B$4:$B$101, ROW(PEOPLE!$H$4:$H$101)-MIN(ROW(PEOPLE!$H$4:$H$101)) +1), COLUMNS($B$3:H54))),"")</f>
        <v xml:space="preserve">9   </v>
      </c>
      <c r="J54" s="40" t="str">
        <f t="array" ref="J54">IFERROR(INDEX(PEOPLE!$H$4:$H$101, SMALL(IF($B54=PEOPLE!$B$4:$B$101, ROW(PEOPLE!$H$4:$H$101)-MIN(ROW(PEOPLE!$H$4:$H$101)) +1), COLUMNS($B$3:I54))),"")</f>
        <v xml:space="preserve">10   </v>
      </c>
      <c r="K54" s="40" t="str">
        <f t="array" ref="K54">IFERROR(INDEX(PEOPLE!$H$4:$H$101, SMALL(IF($B54=PEOPLE!$B$4:$B$101, ROW(PEOPLE!$H$4:$H$101)-MIN(ROW(PEOPLE!$H$4:$H$101)) +1), COLUMNS($B$3:J54))),"")</f>
        <v xml:space="preserve">11   </v>
      </c>
      <c r="L54" s="40" t="str">
        <f t="array" ref="L54">IFERROR(INDEX(PEOPLE!$H$4:$H$101, SMALL(IF($B54=PEOPLE!$B$4:$B$101, ROW(PEOPLE!$H$4:$H$101)-MIN(ROW(PEOPLE!$H$4:$H$101)) +1), COLUMNS($B$3:K54))),"")</f>
        <v xml:space="preserve">12   </v>
      </c>
      <c r="M54" s="40" t="str">
        <f t="array" ref="M54">IFERROR(INDEX(PEOPLE!$H$4:$H$101, SMALL(IF($B54=PEOPLE!$B$4:$B$101, ROW(PEOPLE!$H$4:$H$101)-MIN(ROW(PEOPLE!$H$4:$H$101)) +1), COLUMNS($B$3:L54))),"")</f>
        <v xml:space="preserve">13   </v>
      </c>
      <c r="N54" s="40"/>
      <c r="O54" s="40"/>
    </row>
    <row r="55" spans="2:15" x14ac:dyDescent="0.25">
      <c r="B55" s="40" t="str">
        <f t="array" ref="B55">IFERROR(INDEX(PEOPLE!B56:B$1001, MATCH(0, COUNTIF($B$2:B54, PEOPLE!B56:B$1001), 0)), "")</f>
        <v/>
      </c>
      <c r="C55" s="40" t="str">
        <f t="array" ref="C55">IFERROR(INDEX(PEOPLE!$H$4:$H$101, SMALL(IF($B55=PEOPLE!$B$4:$B$101, ROW(PEOPLE!$H$4:$H$101)-MIN(ROW(PEOPLE!$H$4:$H$101)) +1), COLUMNS($B$3:B55))),"")</f>
        <v xml:space="preserve">3   </v>
      </c>
      <c r="D55" s="40" t="str">
        <f t="array" ref="D55">IFERROR(INDEX(PEOPLE!$H$4:$H$101, SMALL(IF($B55=PEOPLE!$B$4:$B$101, ROW(PEOPLE!$H$4:$H$101)-MIN(ROW(PEOPLE!$H$4:$H$101)) +1), COLUMNS($B$3:C55))),"")</f>
        <v xml:space="preserve">4   </v>
      </c>
      <c r="E55" s="40" t="str">
        <f t="array" ref="E55">IFERROR(INDEX(PEOPLE!$H$4:$H$101, SMALL(IF($B55=PEOPLE!$B$4:$B$101, ROW(PEOPLE!$H$4:$H$101)-MIN(ROW(PEOPLE!$H$4:$H$101)) +1), COLUMNS($B$3:D55))),"")</f>
        <v xml:space="preserve">5   </v>
      </c>
      <c r="F55" s="40" t="str">
        <f t="array" ref="F55">IFERROR(INDEX(PEOPLE!$H$4:$H$101, SMALL(IF($B55=PEOPLE!$B$4:$B$101, ROW(PEOPLE!$H$4:$H$101)-MIN(ROW(PEOPLE!$H$4:$H$101)) +1), COLUMNS($B$3:E55))),"")</f>
        <v xml:space="preserve">6   </v>
      </c>
      <c r="G55" s="40" t="str">
        <f t="array" ref="G55">IFERROR(INDEX(PEOPLE!$H$4:$H$101, SMALL(IF($B55=PEOPLE!$B$4:$B$101, ROW(PEOPLE!$H$4:$H$101)-MIN(ROW(PEOPLE!$H$4:$H$101)) +1), COLUMNS($B$3:F55))),"")</f>
        <v xml:space="preserve">7   </v>
      </c>
      <c r="H55" s="40" t="str">
        <f t="array" ref="H55">IFERROR(INDEX(PEOPLE!$H$4:$H$101, SMALL(IF($B55=PEOPLE!$B$4:$B$101, ROW(PEOPLE!$H$4:$H$101)-MIN(ROW(PEOPLE!$H$4:$H$101)) +1), COLUMNS($B$3:G55))),"")</f>
        <v xml:space="preserve">8   </v>
      </c>
      <c r="I55" s="40" t="str">
        <f t="array" ref="I55">IFERROR(INDEX(PEOPLE!$H$4:$H$101, SMALL(IF($B55=PEOPLE!$B$4:$B$101, ROW(PEOPLE!$H$4:$H$101)-MIN(ROW(PEOPLE!$H$4:$H$101)) +1), COLUMNS($B$3:H55))),"")</f>
        <v xml:space="preserve">9   </v>
      </c>
      <c r="J55" s="40" t="str">
        <f t="array" ref="J55">IFERROR(INDEX(PEOPLE!$H$4:$H$101, SMALL(IF($B55=PEOPLE!$B$4:$B$101, ROW(PEOPLE!$H$4:$H$101)-MIN(ROW(PEOPLE!$H$4:$H$101)) +1), COLUMNS($B$3:I55))),"")</f>
        <v xml:space="preserve">10   </v>
      </c>
      <c r="K55" s="40" t="str">
        <f t="array" ref="K55">IFERROR(INDEX(PEOPLE!$H$4:$H$101, SMALL(IF($B55=PEOPLE!$B$4:$B$101, ROW(PEOPLE!$H$4:$H$101)-MIN(ROW(PEOPLE!$H$4:$H$101)) +1), COLUMNS($B$3:J55))),"")</f>
        <v xml:space="preserve">11   </v>
      </c>
      <c r="L55" s="40" t="str">
        <f t="array" ref="L55">IFERROR(INDEX(PEOPLE!$H$4:$H$101, SMALL(IF($B55=PEOPLE!$B$4:$B$101, ROW(PEOPLE!$H$4:$H$101)-MIN(ROW(PEOPLE!$H$4:$H$101)) +1), COLUMNS($B$3:K55))),"")</f>
        <v xml:space="preserve">12   </v>
      </c>
      <c r="M55" s="40" t="str">
        <f t="array" ref="M55">IFERROR(INDEX(PEOPLE!$H$4:$H$101, SMALL(IF($B55=PEOPLE!$B$4:$B$101, ROW(PEOPLE!$H$4:$H$101)-MIN(ROW(PEOPLE!$H$4:$H$101)) +1), COLUMNS($B$3:L55))),"")</f>
        <v xml:space="preserve">13   </v>
      </c>
      <c r="N55" s="40"/>
      <c r="O55" s="40"/>
    </row>
    <row r="56" spans="2:15" x14ac:dyDescent="0.25">
      <c r="B56" s="40" t="str">
        <f t="array" ref="B56">IFERROR(INDEX(PEOPLE!B57:B$1001, MATCH(0, COUNTIF($B$2:B55, PEOPLE!B57:B$1001), 0)), "")</f>
        <v/>
      </c>
      <c r="C56" s="40" t="str">
        <f t="array" ref="C56">IFERROR(INDEX(PEOPLE!$H$4:$H$101, SMALL(IF($B56=PEOPLE!$B$4:$B$101, ROW(PEOPLE!$H$4:$H$101)-MIN(ROW(PEOPLE!$H$4:$H$101)) +1), COLUMNS($B$3:B56))),"")</f>
        <v xml:space="preserve">3   </v>
      </c>
      <c r="D56" s="40" t="str">
        <f t="array" ref="D56">IFERROR(INDEX(PEOPLE!$H$4:$H$101, SMALL(IF($B56=PEOPLE!$B$4:$B$101, ROW(PEOPLE!$H$4:$H$101)-MIN(ROW(PEOPLE!$H$4:$H$101)) +1), COLUMNS($B$3:C56))),"")</f>
        <v xml:space="preserve">4   </v>
      </c>
      <c r="E56" s="40" t="str">
        <f t="array" ref="E56">IFERROR(INDEX(PEOPLE!$H$4:$H$101, SMALL(IF($B56=PEOPLE!$B$4:$B$101, ROW(PEOPLE!$H$4:$H$101)-MIN(ROW(PEOPLE!$H$4:$H$101)) +1), COLUMNS($B$3:D56))),"")</f>
        <v xml:space="preserve">5   </v>
      </c>
      <c r="F56" s="40" t="str">
        <f t="array" ref="F56">IFERROR(INDEX(PEOPLE!$H$4:$H$101, SMALL(IF($B56=PEOPLE!$B$4:$B$101, ROW(PEOPLE!$H$4:$H$101)-MIN(ROW(PEOPLE!$H$4:$H$101)) +1), COLUMNS($B$3:E56))),"")</f>
        <v xml:space="preserve">6   </v>
      </c>
      <c r="G56" s="40" t="str">
        <f t="array" ref="G56">IFERROR(INDEX(PEOPLE!$H$4:$H$101, SMALL(IF($B56=PEOPLE!$B$4:$B$101, ROW(PEOPLE!$H$4:$H$101)-MIN(ROW(PEOPLE!$H$4:$H$101)) +1), COLUMNS($B$3:F56))),"")</f>
        <v xml:space="preserve">7   </v>
      </c>
      <c r="H56" s="40" t="str">
        <f t="array" ref="H56">IFERROR(INDEX(PEOPLE!$H$4:$H$101, SMALL(IF($B56=PEOPLE!$B$4:$B$101, ROW(PEOPLE!$H$4:$H$101)-MIN(ROW(PEOPLE!$H$4:$H$101)) +1), COLUMNS($B$3:G56))),"")</f>
        <v xml:space="preserve">8   </v>
      </c>
      <c r="I56" s="40" t="str">
        <f t="array" ref="I56">IFERROR(INDEX(PEOPLE!$H$4:$H$101, SMALL(IF($B56=PEOPLE!$B$4:$B$101, ROW(PEOPLE!$H$4:$H$101)-MIN(ROW(PEOPLE!$H$4:$H$101)) +1), COLUMNS($B$3:H56))),"")</f>
        <v xml:space="preserve">9   </v>
      </c>
      <c r="J56" s="40" t="str">
        <f t="array" ref="J56">IFERROR(INDEX(PEOPLE!$H$4:$H$101, SMALL(IF($B56=PEOPLE!$B$4:$B$101, ROW(PEOPLE!$H$4:$H$101)-MIN(ROW(PEOPLE!$H$4:$H$101)) +1), COLUMNS($B$3:I56))),"")</f>
        <v xml:space="preserve">10   </v>
      </c>
      <c r="K56" s="40" t="str">
        <f t="array" ref="K56">IFERROR(INDEX(PEOPLE!$H$4:$H$101, SMALL(IF($B56=PEOPLE!$B$4:$B$101, ROW(PEOPLE!$H$4:$H$101)-MIN(ROW(PEOPLE!$H$4:$H$101)) +1), COLUMNS($B$3:J56))),"")</f>
        <v xml:space="preserve">11   </v>
      </c>
      <c r="L56" s="40" t="str">
        <f t="array" ref="L56">IFERROR(INDEX(PEOPLE!$H$4:$H$101, SMALL(IF($B56=PEOPLE!$B$4:$B$101, ROW(PEOPLE!$H$4:$H$101)-MIN(ROW(PEOPLE!$H$4:$H$101)) +1), COLUMNS($B$3:K56))),"")</f>
        <v xml:space="preserve">12   </v>
      </c>
      <c r="M56" s="40" t="str">
        <f t="array" ref="M56">IFERROR(INDEX(PEOPLE!$H$4:$H$101, SMALL(IF($B56=PEOPLE!$B$4:$B$101, ROW(PEOPLE!$H$4:$H$101)-MIN(ROW(PEOPLE!$H$4:$H$101)) +1), COLUMNS($B$3:L56))),"")</f>
        <v xml:space="preserve">13   </v>
      </c>
      <c r="N56" s="40"/>
      <c r="O56" s="40"/>
    </row>
    <row r="57" spans="2:15" x14ac:dyDescent="0.25">
      <c r="B57" s="40" t="str">
        <f t="array" ref="B57">IFERROR(INDEX(PEOPLE!B58:B$1001, MATCH(0, COUNTIF($B$2:B56, PEOPLE!B58:B$1001), 0)), "")</f>
        <v/>
      </c>
      <c r="C57" s="40" t="str">
        <f t="array" ref="C57">IFERROR(INDEX(PEOPLE!$H$4:$H$101, SMALL(IF($B57=PEOPLE!$B$4:$B$101, ROW(PEOPLE!$H$4:$H$101)-MIN(ROW(PEOPLE!$H$4:$H$101)) +1), COLUMNS($B$3:B57))),"")</f>
        <v xml:space="preserve">3   </v>
      </c>
      <c r="D57" s="40" t="str">
        <f t="array" ref="D57">IFERROR(INDEX(PEOPLE!$H$4:$H$101, SMALL(IF($B57=PEOPLE!$B$4:$B$101, ROW(PEOPLE!$H$4:$H$101)-MIN(ROW(PEOPLE!$H$4:$H$101)) +1), COLUMNS($B$3:C57))),"")</f>
        <v xml:space="preserve">4   </v>
      </c>
      <c r="E57" s="40" t="str">
        <f t="array" ref="E57">IFERROR(INDEX(PEOPLE!$H$4:$H$101, SMALL(IF($B57=PEOPLE!$B$4:$B$101, ROW(PEOPLE!$H$4:$H$101)-MIN(ROW(PEOPLE!$H$4:$H$101)) +1), COLUMNS($B$3:D57))),"")</f>
        <v xml:space="preserve">5   </v>
      </c>
      <c r="F57" s="40" t="str">
        <f t="array" ref="F57">IFERROR(INDEX(PEOPLE!$H$4:$H$101, SMALL(IF($B57=PEOPLE!$B$4:$B$101, ROW(PEOPLE!$H$4:$H$101)-MIN(ROW(PEOPLE!$H$4:$H$101)) +1), COLUMNS($B$3:E57))),"")</f>
        <v xml:space="preserve">6   </v>
      </c>
      <c r="G57" s="40" t="str">
        <f t="array" ref="G57">IFERROR(INDEX(PEOPLE!$H$4:$H$101, SMALL(IF($B57=PEOPLE!$B$4:$B$101, ROW(PEOPLE!$H$4:$H$101)-MIN(ROW(PEOPLE!$H$4:$H$101)) +1), COLUMNS($B$3:F57))),"")</f>
        <v xml:space="preserve">7   </v>
      </c>
      <c r="H57" s="40" t="str">
        <f t="array" ref="H57">IFERROR(INDEX(PEOPLE!$H$4:$H$101, SMALL(IF($B57=PEOPLE!$B$4:$B$101, ROW(PEOPLE!$H$4:$H$101)-MIN(ROW(PEOPLE!$H$4:$H$101)) +1), COLUMNS($B$3:G57))),"")</f>
        <v xml:space="preserve">8   </v>
      </c>
      <c r="I57" s="40" t="str">
        <f t="array" ref="I57">IFERROR(INDEX(PEOPLE!$H$4:$H$101, SMALL(IF($B57=PEOPLE!$B$4:$B$101, ROW(PEOPLE!$H$4:$H$101)-MIN(ROW(PEOPLE!$H$4:$H$101)) +1), COLUMNS($B$3:H57))),"")</f>
        <v xml:space="preserve">9   </v>
      </c>
      <c r="J57" s="40" t="str">
        <f t="array" ref="J57">IFERROR(INDEX(PEOPLE!$H$4:$H$101, SMALL(IF($B57=PEOPLE!$B$4:$B$101, ROW(PEOPLE!$H$4:$H$101)-MIN(ROW(PEOPLE!$H$4:$H$101)) +1), COLUMNS($B$3:I57))),"")</f>
        <v xml:space="preserve">10   </v>
      </c>
      <c r="K57" s="40" t="str">
        <f t="array" ref="K57">IFERROR(INDEX(PEOPLE!$H$4:$H$101, SMALL(IF($B57=PEOPLE!$B$4:$B$101, ROW(PEOPLE!$H$4:$H$101)-MIN(ROW(PEOPLE!$H$4:$H$101)) +1), COLUMNS($B$3:J57))),"")</f>
        <v xml:space="preserve">11   </v>
      </c>
      <c r="L57" s="40" t="str">
        <f t="array" ref="L57">IFERROR(INDEX(PEOPLE!$H$4:$H$101, SMALL(IF($B57=PEOPLE!$B$4:$B$101, ROW(PEOPLE!$H$4:$H$101)-MIN(ROW(PEOPLE!$H$4:$H$101)) +1), COLUMNS($B$3:K57))),"")</f>
        <v xml:space="preserve">12   </v>
      </c>
      <c r="M57" s="40" t="str">
        <f t="array" ref="M57">IFERROR(INDEX(PEOPLE!$H$4:$H$101, SMALL(IF($B57=PEOPLE!$B$4:$B$101, ROW(PEOPLE!$H$4:$H$101)-MIN(ROW(PEOPLE!$H$4:$H$101)) +1), COLUMNS($B$3:L57))),"")</f>
        <v xml:space="preserve">13   </v>
      </c>
      <c r="N57" s="40"/>
      <c r="O57" s="40"/>
    </row>
    <row r="58" spans="2:15" x14ac:dyDescent="0.25">
      <c r="B58" s="40" t="str">
        <f t="array" ref="B58">IFERROR(INDEX(PEOPLE!B59:B$1001, MATCH(0, COUNTIF($B$2:B57, PEOPLE!B59:B$1001), 0)), "")</f>
        <v/>
      </c>
      <c r="C58" s="40" t="str">
        <f t="array" ref="C58">IFERROR(INDEX(PEOPLE!$H$4:$H$101, SMALL(IF($B58=PEOPLE!$B$4:$B$101, ROW(PEOPLE!$H$4:$H$101)-MIN(ROW(PEOPLE!$H$4:$H$101)) +1), COLUMNS($B$3:B58))),"")</f>
        <v xml:space="preserve">3   </v>
      </c>
      <c r="D58" s="40" t="str">
        <f t="array" ref="D58">IFERROR(INDEX(PEOPLE!$H$4:$H$101, SMALL(IF($B58=PEOPLE!$B$4:$B$101, ROW(PEOPLE!$H$4:$H$101)-MIN(ROW(PEOPLE!$H$4:$H$101)) +1), COLUMNS($B$3:C58))),"")</f>
        <v xml:space="preserve">4   </v>
      </c>
      <c r="E58" s="40" t="str">
        <f t="array" ref="E58">IFERROR(INDEX(PEOPLE!$H$4:$H$101, SMALL(IF($B58=PEOPLE!$B$4:$B$101, ROW(PEOPLE!$H$4:$H$101)-MIN(ROW(PEOPLE!$H$4:$H$101)) +1), COLUMNS($B$3:D58))),"")</f>
        <v xml:space="preserve">5   </v>
      </c>
      <c r="F58" s="40" t="str">
        <f t="array" ref="F58">IFERROR(INDEX(PEOPLE!$H$4:$H$101, SMALL(IF($B58=PEOPLE!$B$4:$B$101, ROW(PEOPLE!$H$4:$H$101)-MIN(ROW(PEOPLE!$H$4:$H$101)) +1), COLUMNS($B$3:E58))),"")</f>
        <v xml:space="preserve">6   </v>
      </c>
      <c r="G58" s="40" t="str">
        <f t="array" ref="G58">IFERROR(INDEX(PEOPLE!$H$4:$H$101, SMALL(IF($B58=PEOPLE!$B$4:$B$101, ROW(PEOPLE!$H$4:$H$101)-MIN(ROW(PEOPLE!$H$4:$H$101)) +1), COLUMNS($B$3:F58))),"")</f>
        <v xml:space="preserve">7   </v>
      </c>
      <c r="H58" s="40" t="str">
        <f t="array" ref="H58">IFERROR(INDEX(PEOPLE!$H$4:$H$101, SMALL(IF($B58=PEOPLE!$B$4:$B$101, ROW(PEOPLE!$H$4:$H$101)-MIN(ROW(PEOPLE!$H$4:$H$101)) +1), COLUMNS($B$3:G58))),"")</f>
        <v xml:space="preserve">8   </v>
      </c>
      <c r="I58" s="40" t="str">
        <f t="array" ref="I58">IFERROR(INDEX(PEOPLE!$H$4:$H$101, SMALL(IF($B58=PEOPLE!$B$4:$B$101, ROW(PEOPLE!$H$4:$H$101)-MIN(ROW(PEOPLE!$H$4:$H$101)) +1), COLUMNS($B$3:H58))),"")</f>
        <v xml:space="preserve">9   </v>
      </c>
      <c r="J58" s="40" t="str">
        <f t="array" ref="J58">IFERROR(INDEX(PEOPLE!$H$4:$H$101, SMALL(IF($B58=PEOPLE!$B$4:$B$101, ROW(PEOPLE!$H$4:$H$101)-MIN(ROW(PEOPLE!$H$4:$H$101)) +1), COLUMNS($B$3:I58))),"")</f>
        <v xml:space="preserve">10   </v>
      </c>
      <c r="K58" s="40" t="str">
        <f t="array" ref="K58">IFERROR(INDEX(PEOPLE!$H$4:$H$101, SMALL(IF($B58=PEOPLE!$B$4:$B$101, ROW(PEOPLE!$H$4:$H$101)-MIN(ROW(PEOPLE!$H$4:$H$101)) +1), COLUMNS($B$3:J58))),"")</f>
        <v xml:space="preserve">11   </v>
      </c>
      <c r="L58" s="40" t="str">
        <f t="array" ref="L58">IFERROR(INDEX(PEOPLE!$H$4:$H$101, SMALL(IF($B58=PEOPLE!$B$4:$B$101, ROW(PEOPLE!$H$4:$H$101)-MIN(ROW(PEOPLE!$H$4:$H$101)) +1), COLUMNS($B$3:K58))),"")</f>
        <v xml:space="preserve">12   </v>
      </c>
      <c r="M58" s="40" t="str">
        <f t="array" ref="M58">IFERROR(INDEX(PEOPLE!$H$4:$H$101, SMALL(IF($B58=PEOPLE!$B$4:$B$101, ROW(PEOPLE!$H$4:$H$101)-MIN(ROW(PEOPLE!$H$4:$H$101)) +1), COLUMNS($B$3:L58))),"")</f>
        <v xml:space="preserve">13   </v>
      </c>
      <c r="N58" s="40"/>
      <c r="O58" s="40"/>
    </row>
    <row r="59" spans="2:15" x14ac:dyDescent="0.25">
      <c r="B59" s="40" t="str">
        <f t="array" ref="B59">IFERROR(INDEX(PEOPLE!B60:B$1001, MATCH(0, COUNTIF($B$2:B58, PEOPLE!B60:B$1001), 0)), "")</f>
        <v/>
      </c>
      <c r="C59" s="40" t="str">
        <f t="array" ref="C59">IFERROR(INDEX(PEOPLE!$H$4:$H$101, SMALL(IF($B59=PEOPLE!$B$4:$B$101, ROW(PEOPLE!$H$4:$H$101)-MIN(ROW(PEOPLE!$H$4:$H$101)) +1), COLUMNS($B$3:B59))),"")</f>
        <v xml:space="preserve">3   </v>
      </c>
      <c r="D59" s="40" t="str">
        <f t="array" ref="D59">IFERROR(INDEX(PEOPLE!$H$4:$H$101, SMALL(IF($B59=PEOPLE!$B$4:$B$101, ROW(PEOPLE!$H$4:$H$101)-MIN(ROW(PEOPLE!$H$4:$H$101)) +1), COLUMNS($B$3:C59))),"")</f>
        <v xml:space="preserve">4   </v>
      </c>
      <c r="E59" s="40" t="str">
        <f t="array" ref="E59">IFERROR(INDEX(PEOPLE!$H$4:$H$101, SMALL(IF($B59=PEOPLE!$B$4:$B$101, ROW(PEOPLE!$H$4:$H$101)-MIN(ROW(PEOPLE!$H$4:$H$101)) +1), COLUMNS($B$3:D59))),"")</f>
        <v xml:space="preserve">5   </v>
      </c>
      <c r="F59" s="40" t="str">
        <f t="array" ref="F59">IFERROR(INDEX(PEOPLE!$H$4:$H$101, SMALL(IF($B59=PEOPLE!$B$4:$B$101, ROW(PEOPLE!$H$4:$H$101)-MIN(ROW(PEOPLE!$H$4:$H$101)) +1), COLUMNS($B$3:E59))),"")</f>
        <v xml:space="preserve">6   </v>
      </c>
      <c r="G59" s="40" t="str">
        <f t="array" ref="G59">IFERROR(INDEX(PEOPLE!$H$4:$H$101, SMALL(IF($B59=PEOPLE!$B$4:$B$101, ROW(PEOPLE!$H$4:$H$101)-MIN(ROW(PEOPLE!$H$4:$H$101)) +1), COLUMNS($B$3:F59))),"")</f>
        <v xml:space="preserve">7   </v>
      </c>
      <c r="H59" s="40" t="str">
        <f t="array" ref="H59">IFERROR(INDEX(PEOPLE!$H$4:$H$101, SMALL(IF($B59=PEOPLE!$B$4:$B$101, ROW(PEOPLE!$H$4:$H$101)-MIN(ROW(PEOPLE!$H$4:$H$101)) +1), COLUMNS($B$3:G59))),"")</f>
        <v xml:space="preserve">8   </v>
      </c>
      <c r="I59" s="40" t="str">
        <f t="array" ref="I59">IFERROR(INDEX(PEOPLE!$H$4:$H$101, SMALL(IF($B59=PEOPLE!$B$4:$B$101, ROW(PEOPLE!$H$4:$H$101)-MIN(ROW(PEOPLE!$H$4:$H$101)) +1), COLUMNS($B$3:H59))),"")</f>
        <v xml:space="preserve">9   </v>
      </c>
      <c r="J59" s="40" t="str">
        <f t="array" ref="J59">IFERROR(INDEX(PEOPLE!$H$4:$H$101, SMALL(IF($B59=PEOPLE!$B$4:$B$101, ROW(PEOPLE!$H$4:$H$101)-MIN(ROW(PEOPLE!$H$4:$H$101)) +1), COLUMNS($B$3:I59))),"")</f>
        <v xml:space="preserve">10   </v>
      </c>
      <c r="K59" s="40" t="str">
        <f t="array" ref="K59">IFERROR(INDEX(PEOPLE!$H$4:$H$101, SMALL(IF($B59=PEOPLE!$B$4:$B$101, ROW(PEOPLE!$H$4:$H$101)-MIN(ROW(PEOPLE!$H$4:$H$101)) +1), COLUMNS($B$3:J59))),"")</f>
        <v xml:space="preserve">11   </v>
      </c>
      <c r="L59" s="40" t="str">
        <f t="array" ref="L59">IFERROR(INDEX(PEOPLE!$H$4:$H$101, SMALL(IF($B59=PEOPLE!$B$4:$B$101, ROW(PEOPLE!$H$4:$H$101)-MIN(ROW(PEOPLE!$H$4:$H$101)) +1), COLUMNS($B$3:K59))),"")</f>
        <v xml:space="preserve">12   </v>
      </c>
      <c r="M59" s="40" t="str">
        <f t="array" ref="M59">IFERROR(INDEX(PEOPLE!$H$4:$H$101, SMALL(IF($B59=PEOPLE!$B$4:$B$101, ROW(PEOPLE!$H$4:$H$101)-MIN(ROW(PEOPLE!$H$4:$H$101)) +1), COLUMNS($B$3:L59))),"")</f>
        <v xml:space="preserve">13   </v>
      </c>
      <c r="N59" s="40"/>
      <c r="O59" s="40"/>
    </row>
    <row r="60" spans="2:15" x14ac:dyDescent="0.25">
      <c r="B60" s="40" t="str">
        <f t="array" ref="B60">IFERROR(INDEX(PEOPLE!B61:B$1001, MATCH(0, COUNTIF($B$2:B59, PEOPLE!B61:B$1001), 0)), "")</f>
        <v/>
      </c>
      <c r="C60" s="40" t="str">
        <f t="array" ref="C60">IFERROR(INDEX(PEOPLE!$H$4:$H$101, SMALL(IF($B60=PEOPLE!$B$4:$B$101, ROW(PEOPLE!$H$4:$H$101)-MIN(ROW(PEOPLE!$H$4:$H$101)) +1), COLUMNS($B$3:B60))),"")</f>
        <v xml:space="preserve">3   </v>
      </c>
      <c r="D60" s="40" t="str">
        <f t="array" ref="D60">IFERROR(INDEX(PEOPLE!$H$4:$H$101, SMALL(IF($B60=PEOPLE!$B$4:$B$101, ROW(PEOPLE!$H$4:$H$101)-MIN(ROW(PEOPLE!$H$4:$H$101)) +1), COLUMNS($B$3:C60))),"")</f>
        <v xml:space="preserve">4   </v>
      </c>
      <c r="E60" s="40" t="str">
        <f t="array" ref="E60">IFERROR(INDEX(PEOPLE!$H$4:$H$101, SMALL(IF($B60=PEOPLE!$B$4:$B$101, ROW(PEOPLE!$H$4:$H$101)-MIN(ROW(PEOPLE!$H$4:$H$101)) +1), COLUMNS($B$3:D60))),"")</f>
        <v xml:space="preserve">5   </v>
      </c>
      <c r="F60" s="40" t="str">
        <f t="array" ref="F60">IFERROR(INDEX(PEOPLE!$H$4:$H$101, SMALL(IF($B60=PEOPLE!$B$4:$B$101, ROW(PEOPLE!$H$4:$H$101)-MIN(ROW(PEOPLE!$H$4:$H$101)) +1), COLUMNS($B$3:E60))),"")</f>
        <v xml:space="preserve">6   </v>
      </c>
      <c r="G60" s="40" t="str">
        <f t="array" ref="G60">IFERROR(INDEX(PEOPLE!$H$4:$H$101, SMALL(IF($B60=PEOPLE!$B$4:$B$101, ROW(PEOPLE!$H$4:$H$101)-MIN(ROW(PEOPLE!$H$4:$H$101)) +1), COLUMNS($B$3:F60))),"")</f>
        <v xml:space="preserve">7   </v>
      </c>
      <c r="H60" s="40" t="str">
        <f t="array" ref="H60">IFERROR(INDEX(PEOPLE!$H$4:$H$101, SMALL(IF($B60=PEOPLE!$B$4:$B$101, ROW(PEOPLE!$H$4:$H$101)-MIN(ROW(PEOPLE!$H$4:$H$101)) +1), COLUMNS($B$3:G60))),"")</f>
        <v xml:space="preserve">8   </v>
      </c>
      <c r="I60" s="40" t="str">
        <f t="array" ref="I60">IFERROR(INDEX(PEOPLE!$H$4:$H$101, SMALL(IF($B60=PEOPLE!$B$4:$B$101, ROW(PEOPLE!$H$4:$H$101)-MIN(ROW(PEOPLE!$H$4:$H$101)) +1), COLUMNS($B$3:H60))),"")</f>
        <v xml:space="preserve">9   </v>
      </c>
      <c r="J60" s="40" t="str">
        <f t="array" ref="J60">IFERROR(INDEX(PEOPLE!$H$4:$H$101, SMALL(IF($B60=PEOPLE!$B$4:$B$101, ROW(PEOPLE!$H$4:$H$101)-MIN(ROW(PEOPLE!$H$4:$H$101)) +1), COLUMNS($B$3:I60))),"")</f>
        <v xml:space="preserve">10   </v>
      </c>
      <c r="K60" s="40" t="str">
        <f t="array" ref="K60">IFERROR(INDEX(PEOPLE!$H$4:$H$101, SMALL(IF($B60=PEOPLE!$B$4:$B$101, ROW(PEOPLE!$H$4:$H$101)-MIN(ROW(PEOPLE!$H$4:$H$101)) +1), COLUMNS($B$3:J60))),"")</f>
        <v xml:space="preserve">11   </v>
      </c>
      <c r="L60" s="40" t="str">
        <f t="array" ref="L60">IFERROR(INDEX(PEOPLE!$H$4:$H$101, SMALL(IF($B60=PEOPLE!$B$4:$B$101, ROW(PEOPLE!$H$4:$H$101)-MIN(ROW(PEOPLE!$H$4:$H$101)) +1), COLUMNS($B$3:K60))),"")</f>
        <v xml:space="preserve">12   </v>
      </c>
      <c r="M60" s="40" t="str">
        <f t="array" ref="M60">IFERROR(INDEX(PEOPLE!$H$4:$H$101, SMALL(IF($B60=PEOPLE!$B$4:$B$101, ROW(PEOPLE!$H$4:$H$101)-MIN(ROW(PEOPLE!$H$4:$H$101)) +1), COLUMNS($B$3:L60))),"")</f>
        <v xml:space="preserve">13   </v>
      </c>
      <c r="N60" s="40"/>
      <c r="O60" s="40"/>
    </row>
    <row r="61" spans="2:15" x14ac:dyDescent="0.25">
      <c r="B61" s="40" t="str">
        <f t="array" ref="B61">IFERROR(INDEX(PEOPLE!B62:B$1001, MATCH(0, COUNTIF($B$2:B60, PEOPLE!B62:B$1001), 0)), "")</f>
        <v/>
      </c>
      <c r="C61" s="40" t="str">
        <f t="array" ref="C61">IFERROR(INDEX(PEOPLE!$H$4:$H$101, SMALL(IF($B61=PEOPLE!$B$4:$B$101, ROW(PEOPLE!$H$4:$H$101)-MIN(ROW(PEOPLE!$H$4:$H$101)) +1), COLUMNS($B$3:B61))),"")</f>
        <v xml:space="preserve">3   </v>
      </c>
      <c r="D61" s="40" t="str">
        <f t="array" ref="D61">IFERROR(INDEX(PEOPLE!$H$4:$H$101, SMALL(IF($B61=PEOPLE!$B$4:$B$101, ROW(PEOPLE!$H$4:$H$101)-MIN(ROW(PEOPLE!$H$4:$H$101)) +1), COLUMNS($B$3:C61))),"")</f>
        <v xml:space="preserve">4   </v>
      </c>
      <c r="E61" s="40" t="str">
        <f t="array" ref="E61">IFERROR(INDEX(PEOPLE!$H$4:$H$101, SMALL(IF($B61=PEOPLE!$B$4:$B$101, ROW(PEOPLE!$H$4:$H$101)-MIN(ROW(PEOPLE!$H$4:$H$101)) +1), COLUMNS($B$3:D61))),"")</f>
        <v xml:space="preserve">5   </v>
      </c>
      <c r="F61" s="40" t="str">
        <f t="array" ref="F61">IFERROR(INDEX(PEOPLE!$H$4:$H$101, SMALL(IF($B61=PEOPLE!$B$4:$B$101, ROW(PEOPLE!$H$4:$H$101)-MIN(ROW(PEOPLE!$H$4:$H$101)) +1), COLUMNS($B$3:E61))),"")</f>
        <v xml:space="preserve">6   </v>
      </c>
      <c r="G61" s="40" t="str">
        <f t="array" ref="G61">IFERROR(INDEX(PEOPLE!$H$4:$H$101, SMALL(IF($B61=PEOPLE!$B$4:$B$101, ROW(PEOPLE!$H$4:$H$101)-MIN(ROW(PEOPLE!$H$4:$H$101)) +1), COLUMNS($B$3:F61))),"")</f>
        <v xml:space="preserve">7   </v>
      </c>
      <c r="H61" s="40" t="str">
        <f t="array" ref="H61">IFERROR(INDEX(PEOPLE!$H$4:$H$101, SMALL(IF($B61=PEOPLE!$B$4:$B$101, ROW(PEOPLE!$H$4:$H$101)-MIN(ROW(PEOPLE!$H$4:$H$101)) +1), COLUMNS($B$3:G61))),"")</f>
        <v xml:space="preserve">8   </v>
      </c>
      <c r="I61" s="40" t="str">
        <f t="array" ref="I61">IFERROR(INDEX(PEOPLE!$H$4:$H$101, SMALL(IF($B61=PEOPLE!$B$4:$B$101, ROW(PEOPLE!$H$4:$H$101)-MIN(ROW(PEOPLE!$H$4:$H$101)) +1), COLUMNS($B$3:H61))),"")</f>
        <v xml:space="preserve">9   </v>
      </c>
      <c r="J61" s="40" t="str">
        <f t="array" ref="J61">IFERROR(INDEX(PEOPLE!$H$4:$H$101, SMALL(IF($B61=PEOPLE!$B$4:$B$101, ROW(PEOPLE!$H$4:$H$101)-MIN(ROW(PEOPLE!$H$4:$H$101)) +1), COLUMNS($B$3:I61))),"")</f>
        <v xml:space="preserve">10   </v>
      </c>
      <c r="K61" s="40" t="str">
        <f t="array" ref="K61">IFERROR(INDEX(PEOPLE!$H$4:$H$101, SMALL(IF($B61=PEOPLE!$B$4:$B$101, ROW(PEOPLE!$H$4:$H$101)-MIN(ROW(PEOPLE!$H$4:$H$101)) +1), COLUMNS($B$3:J61))),"")</f>
        <v xml:space="preserve">11   </v>
      </c>
      <c r="L61" s="40" t="str">
        <f t="array" ref="L61">IFERROR(INDEX(PEOPLE!$H$4:$H$101, SMALL(IF($B61=PEOPLE!$B$4:$B$101, ROW(PEOPLE!$H$4:$H$101)-MIN(ROW(PEOPLE!$H$4:$H$101)) +1), COLUMNS($B$3:K61))),"")</f>
        <v xml:space="preserve">12   </v>
      </c>
      <c r="M61" s="40" t="str">
        <f t="array" ref="M61">IFERROR(INDEX(PEOPLE!$H$4:$H$101, SMALL(IF($B61=PEOPLE!$B$4:$B$101, ROW(PEOPLE!$H$4:$H$101)-MIN(ROW(PEOPLE!$H$4:$H$101)) +1), COLUMNS($B$3:L61))),"")</f>
        <v xml:space="preserve">13   </v>
      </c>
      <c r="N61" s="40"/>
      <c r="O61" s="40"/>
    </row>
    <row r="62" spans="2:15" x14ac:dyDescent="0.25">
      <c r="B62" s="40" t="str">
        <f t="array" ref="B62">IFERROR(INDEX(PEOPLE!B63:B$1001, MATCH(0, COUNTIF($B$2:B61, PEOPLE!B63:B$1001), 0)), "")</f>
        <v/>
      </c>
      <c r="C62" s="40" t="str">
        <f t="array" ref="C62">IFERROR(INDEX(PEOPLE!$H$4:$H$101, SMALL(IF($B62=PEOPLE!$B$4:$B$101, ROW(PEOPLE!$H$4:$H$101)-MIN(ROW(PEOPLE!$H$4:$H$101)) +1), COLUMNS($B$3:B62))),"")</f>
        <v xml:space="preserve">3   </v>
      </c>
      <c r="D62" s="40" t="str">
        <f t="array" ref="D62">IFERROR(INDEX(PEOPLE!$H$4:$H$101, SMALL(IF($B62=PEOPLE!$B$4:$B$101, ROW(PEOPLE!$H$4:$H$101)-MIN(ROW(PEOPLE!$H$4:$H$101)) +1), COLUMNS($B$3:C62))),"")</f>
        <v xml:space="preserve">4   </v>
      </c>
      <c r="E62" s="40" t="str">
        <f t="array" ref="E62">IFERROR(INDEX(PEOPLE!$H$4:$H$101, SMALL(IF($B62=PEOPLE!$B$4:$B$101, ROW(PEOPLE!$H$4:$H$101)-MIN(ROW(PEOPLE!$H$4:$H$101)) +1), COLUMNS($B$3:D62))),"")</f>
        <v xml:space="preserve">5   </v>
      </c>
      <c r="F62" s="40" t="str">
        <f t="array" ref="F62">IFERROR(INDEX(PEOPLE!$H$4:$H$101, SMALL(IF($B62=PEOPLE!$B$4:$B$101, ROW(PEOPLE!$H$4:$H$101)-MIN(ROW(PEOPLE!$H$4:$H$101)) +1), COLUMNS($B$3:E62))),"")</f>
        <v xml:space="preserve">6   </v>
      </c>
      <c r="G62" s="40" t="str">
        <f t="array" ref="G62">IFERROR(INDEX(PEOPLE!$H$4:$H$101, SMALL(IF($B62=PEOPLE!$B$4:$B$101, ROW(PEOPLE!$H$4:$H$101)-MIN(ROW(PEOPLE!$H$4:$H$101)) +1), COLUMNS($B$3:F62))),"")</f>
        <v xml:space="preserve">7   </v>
      </c>
      <c r="H62" s="40" t="str">
        <f t="array" ref="H62">IFERROR(INDEX(PEOPLE!$H$4:$H$101, SMALL(IF($B62=PEOPLE!$B$4:$B$101, ROW(PEOPLE!$H$4:$H$101)-MIN(ROW(PEOPLE!$H$4:$H$101)) +1), COLUMNS($B$3:G62))),"")</f>
        <v xml:space="preserve">8   </v>
      </c>
      <c r="I62" s="40" t="str">
        <f t="array" ref="I62">IFERROR(INDEX(PEOPLE!$H$4:$H$101, SMALL(IF($B62=PEOPLE!$B$4:$B$101, ROW(PEOPLE!$H$4:$H$101)-MIN(ROW(PEOPLE!$H$4:$H$101)) +1), COLUMNS($B$3:H62))),"")</f>
        <v xml:space="preserve">9   </v>
      </c>
      <c r="J62" s="40" t="str">
        <f t="array" ref="J62">IFERROR(INDEX(PEOPLE!$H$4:$H$101, SMALL(IF($B62=PEOPLE!$B$4:$B$101, ROW(PEOPLE!$H$4:$H$101)-MIN(ROW(PEOPLE!$H$4:$H$101)) +1), COLUMNS($B$3:I62))),"")</f>
        <v xml:space="preserve">10   </v>
      </c>
      <c r="K62" s="40" t="str">
        <f t="array" ref="K62">IFERROR(INDEX(PEOPLE!$H$4:$H$101, SMALL(IF($B62=PEOPLE!$B$4:$B$101, ROW(PEOPLE!$H$4:$H$101)-MIN(ROW(PEOPLE!$H$4:$H$101)) +1), COLUMNS($B$3:J62))),"")</f>
        <v xml:space="preserve">11   </v>
      </c>
      <c r="L62" s="40" t="str">
        <f t="array" ref="L62">IFERROR(INDEX(PEOPLE!$H$4:$H$101, SMALL(IF($B62=PEOPLE!$B$4:$B$101, ROW(PEOPLE!$H$4:$H$101)-MIN(ROW(PEOPLE!$H$4:$H$101)) +1), COLUMNS($B$3:K62))),"")</f>
        <v xml:space="preserve">12   </v>
      </c>
      <c r="M62" s="40" t="str">
        <f t="array" ref="M62">IFERROR(INDEX(PEOPLE!$H$4:$H$101, SMALL(IF($B62=PEOPLE!$B$4:$B$101, ROW(PEOPLE!$H$4:$H$101)-MIN(ROW(PEOPLE!$H$4:$H$101)) +1), COLUMNS($B$3:L62))),"")</f>
        <v xml:space="preserve">13   </v>
      </c>
      <c r="N62" s="40"/>
      <c r="O62" s="40"/>
    </row>
    <row r="63" spans="2:15" x14ac:dyDescent="0.25">
      <c r="B63" s="40" t="str">
        <f t="array" ref="B63">IFERROR(INDEX(PEOPLE!B64:B$1001, MATCH(0, COUNTIF($B$2:B62, PEOPLE!B64:B$1001), 0)), "")</f>
        <v/>
      </c>
      <c r="C63" s="40" t="str">
        <f t="array" ref="C63">IFERROR(INDEX(PEOPLE!$H$4:$H$101, SMALL(IF($B63=PEOPLE!$B$4:$B$101, ROW(PEOPLE!$H$4:$H$101)-MIN(ROW(PEOPLE!$H$4:$H$101)) +1), COLUMNS($B$3:B63))),"")</f>
        <v xml:space="preserve">3   </v>
      </c>
      <c r="D63" s="40" t="str">
        <f t="array" ref="D63">IFERROR(INDEX(PEOPLE!$H$4:$H$101, SMALL(IF($B63=PEOPLE!$B$4:$B$101, ROW(PEOPLE!$H$4:$H$101)-MIN(ROW(PEOPLE!$H$4:$H$101)) +1), COLUMNS($B$3:C63))),"")</f>
        <v xml:space="preserve">4   </v>
      </c>
      <c r="E63" s="40" t="str">
        <f t="array" ref="E63">IFERROR(INDEX(PEOPLE!$H$4:$H$101, SMALL(IF($B63=PEOPLE!$B$4:$B$101, ROW(PEOPLE!$H$4:$H$101)-MIN(ROW(PEOPLE!$H$4:$H$101)) +1), COLUMNS($B$3:D63))),"")</f>
        <v xml:space="preserve">5   </v>
      </c>
      <c r="F63" s="40" t="str">
        <f t="array" ref="F63">IFERROR(INDEX(PEOPLE!$H$4:$H$101, SMALL(IF($B63=PEOPLE!$B$4:$B$101, ROW(PEOPLE!$H$4:$H$101)-MIN(ROW(PEOPLE!$H$4:$H$101)) +1), COLUMNS($B$3:E63))),"")</f>
        <v xml:space="preserve">6   </v>
      </c>
      <c r="G63" s="40" t="str">
        <f t="array" ref="G63">IFERROR(INDEX(PEOPLE!$H$4:$H$101, SMALL(IF($B63=PEOPLE!$B$4:$B$101, ROW(PEOPLE!$H$4:$H$101)-MIN(ROW(PEOPLE!$H$4:$H$101)) +1), COLUMNS($B$3:F63))),"")</f>
        <v xml:space="preserve">7   </v>
      </c>
      <c r="H63" s="40" t="str">
        <f t="array" ref="H63">IFERROR(INDEX(PEOPLE!$H$4:$H$101, SMALL(IF($B63=PEOPLE!$B$4:$B$101, ROW(PEOPLE!$H$4:$H$101)-MIN(ROW(PEOPLE!$H$4:$H$101)) +1), COLUMNS($B$3:G63))),"")</f>
        <v xml:space="preserve">8   </v>
      </c>
      <c r="I63" s="40" t="str">
        <f t="array" ref="I63">IFERROR(INDEX(PEOPLE!$H$4:$H$101, SMALL(IF($B63=PEOPLE!$B$4:$B$101, ROW(PEOPLE!$H$4:$H$101)-MIN(ROW(PEOPLE!$H$4:$H$101)) +1), COLUMNS($B$3:H63))),"")</f>
        <v xml:space="preserve">9   </v>
      </c>
      <c r="J63" s="40" t="str">
        <f t="array" ref="J63">IFERROR(INDEX(PEOPLE!$H$4:$H$101, SMALL(IF($B63=PEOPLE!$B$4:$B$101, ROW(PEOPLE!$H$4:$H$101)-MIN(ROW(PEOPLE!$H$4:$H$101)) +1), COLUMNS($B$3:I63))),"")</f>
        <v xml:space="preserve">10   </v>
      </c>
      <c r="K63" s="40" t="str">
        <f t="array" ref="K63">IFERROR(INDEX(PEOPLE!$H$4:$H$101, SMALL(IF($B63=PEOPLE!$B$4:$B$101, ROW(PEOPLE!$H$4:$H$101)-MIN(ROW(PEOPLE!$H$4:$H$101)) +1), COLUMNS($B$3:J63))),"")</f>
        <v xml:space="preserve">11   </v>
      </c>
      <c r="L63" s="40" t="str">
        <f t="array" ref="L63">IFERROR(INDEX(PEOPLE!$H$4:$H$101, SMALL(IF($B63=PEOPLE!$B$4:$B$101, ROW(PEOPLE!$H$4:$H$101)-MIN(ROW(PEOPLE!$H$4:$H$101)) +1), COLUMNS($B$3:K63))),"")</f>
        <v xml:space="preserve">12   </v>
      </c>
      <c r="M63" s="40" t="str">
        <f t="array" ref="M63">IFERROR(INDEX(PEOPLE!$H$4:$H$101, SMALL(IF($B63=PEOPLE!$B$4:$B$101, ROW(PEOPLE!$H$4:$H$101)-MIN(ROW(PEOPLE!$H$4:$H$101)) +1), COLUMNS($B$3:L63))),"")</f>
        <v xml:space="preserve">13   </v>
      </c>
      <c r="N63" s="40"/>
      <c r="O63" s="40"/>
    </row>
    <row r="64" spans="2:15" x14ac:dyDescent="0.25">
      <c r="B64" s="40" t="str">
        <f t="array" ref="B64">IFERROR(INDEX(PEOPLE!B65:B$1001, MATCH(0, COUNTIF($B$2:B63, PEOPLE!B65:B$1001), 0)), "")</f>
        <v/>
      </c>
      <c r="C64" s="40" t="str">
        <f t="array" ref="C64">IFERROR(INDEX(PEOPLE!$H$4:$H$101, SMALL(IF($B64=PEOPLE!$B$4:$B$101, ROW(PEOPLE!$H$4:$H$101)-MIN(ROW(PEOPLE!$H$4:$H$101)) +1), COLUMNS($B$3:B64))),"")</f>
        <v xml:space="preserve">3   </v>
      </c>
      <c r="D64" s="40" t="str">
        <f t="array" ref="D64">IFERROR(INDEX(PEOPLE!$H$4:$H$101, SMALL(IF($B64=PEOPLE!$B$4:$B$101, ROW(PEOPLE!$H$4:$H$101)-MIN(ROW(PEOPLE!$H$4:$H$101)) +1), COLUMNS($B$3:C64))),"")</f>
        <v xml:space="preserve">4   </v>
      </c>
      <c r="E64" s="40" t="str">
        <f t="array" ref="E64">IFERROR(INDEX(PEOPLE!$H$4:$H$101, SMALL(IF($B64=PEOPLE!$B$4:$B$101, ROW(PEOPLE!$H$4:$H$101)-MIN(ROW(PEOPLE!$H$4:$H$101)) +1), COLUMNS($B$3:D64))),"")</f>
        <v xml:space="preserve">5   </v>
      </c>
      <c r="F64" s="40" t="str">
        <f t="array" ref="F64">IFERROR(INDEX(PEOPLE!$H$4:$H$101, SMALL(IF($B64=PEOPLE!$B$4:$B$101, ROW(PEOPLE!$H$4:$H$101)-MIN(ROW(PEOPLE!$H$4:$H$101)) +1), COLUMNS($B$3:E64))),"")</f>
        <v xml:space="preserve">6   </v>
      </c>
      <c r="G64" s="40" t="str">
        <f t="array" ref="G64">IFERROR(INDEX(PEOPLE!$H$4:$H$101, SMALL(IF($B64=PEOPLE!$B$4:$B$101, ROW(PEOPLE!$H$4:$H$101)-MIN(ROW(PEOPLE!$H$4:$H$101)) +1), COLUMNS($B$3:F64))),"")</f>
        <v xml:space="preserve">7   </v>
      </c>
      <c r="H64" s="40" t="str">
        <f t="array" ref="H64">IFERROR(INDEX(PEOPLE!$H$4:$H$101, SMALL(IF($B64=PEOPLE!$B$4:$B$101, ROW(PEOPLE!$H$4:$H$101)-MIN(ROW(PEOPLE!$H$4:$H$101)) +1), COLUMNS($B$3:G64))),"")</f>
        <v xml:space="preserve">8   </v>
      </c>
      <c r="I64" s="40" t="str">
        <f t="array" ref="I64">IFERROR(INDEX(PEOPLE!$H$4:$H$101, SMALL(IF($B64=PEOPLE!$B$4:$B$101, ROW(PEOPLE!$H$4:$H$101)-MIN(ROW(PEOPLE!$H$4:$H$101)) +1), COLUMNS($B$3:H64))),"")</f>
        <v xml:space="preserve">9   </v>
      </c>
      <c r="J64" s="40" t="str">
        <f t="array" ref="J64">IFERROR(INDEX(PEOPLE!$H$4:$H$101, SMALL(IF($B64=PEOPLE!$B$4:$B$101, ROW(PEOPLE!$H$4:$H$101)-MIN(ROW(PEOPLE!$H$4:$H$101)) +1), COLUMNS($B$3:I64))),"")</f>
        <v xml:space="preserve">10   </v>
      </c>
      <c r="K64" s="40" t="str">
        <f t="array" ref="K64">IFERROR(INDEX(PEOPLE!$H$4:$H$101, SMALL(IF($B64=PEOPLE!$B$4:$B$101, ROW(PEOPLE!$H$4:$H$101)-MIN(ROW(PEOPLE!$H$4:$H$101)) +1), COLUMNS($B$3:J64))),"")</f>
        <v xml:space="preserve">11   </v>
      </c>
      <c r="L64" s="40" t="str">
        <f t="array" ref="L64">IFERROR(INDEX(PEOPLE!$H$4:$H$101, SMALL(IF($B64=PEOPLE!$B$4:$B$101, ROW(PEOPLE!$H$4:$H$101)-MIN(ROW(PEOPLE!$H$4:$H$101)) +1), COLUMNS($B$3:K64))),"")</f>
        <v xml:space="preserve">12   </v>
      </c>
      <c r="M64" s="40" t="str">
        <f t="array" ref="M64">IFERROR(INDEX(PEOPLE!$H$4:$H$101, SMALL(IF($B64=PEOPLE!$B$4:$B$101, ROW(PEOPLE!$H$4:$H$101)-MIN(ROW(PEOPLE!$H$4:$H$101)) +1), COLUMNS($B$3:L64))),"")</f>
        <v xml:space="preserve">13   </v>
      </c>
      <c r="N64" s="40"/>
      <c r="O64" s="40"/>
    </row>
    <row r="65" spans="2:15" x14ac:dyDescent="0.25">
      <c r="B65" s="40" t="str">
        <f t="array" ref="B65">IFERROR(INDEX(PEOPLE!B66:B$1001, MATCH(0, COUNTIF($B$2:B64, PEOPLE!B66:B$1001), 0)), "")</f>
        <v/>
      </c>
      <c r="C65" s="40" t="str">
        <f t="array" ref="C65">IFERROR(INDEX(PEOPLE!$H$4:$H$101, SMALL(IF($B65=PEOPLE!$B$4:$B$101, ROW(PEOPLE!$H$4:$H$101)-MIN(ROW(PEOPLE!$H$4:$H$101)) +1), COLUMNS($B$3:B65))),"")</f>
        <v xml:space="preserve">3   </v>
      </c>
      <c r="D65" s="40" t="str">
        <f t="array" ref="D65">IFERROR(INDEX(PEOPLE!$H$4:$H$101, SMALL(IF($B65=PEOPLE!$B$4:$B$101, ROW(PEOPLE!$H$4:$H$101)-MIN(ROW(PEOPLE!$H$4:$H$101)) +1), COLUMNS($B$3:C65))),"")</f>
        <v xml:space="preserve">4   </v>
      </c>
      <c r="E65" s="40" t="str">
        <f t="array" ref="E65">IFERROR(INDEX(PEOPLE!$H$4:$H$101, SMALL(IF($B65=PEOPLE!$B$4:$B$101, ROW(PEOPLE!$H$4:$H$101)-MIN(ROW(PEOPLE!$H$4:$H$101)) +1), COLUMNS($B$3:D65))),"")</f>
        <v xml:space="preserve">5   </v>
      </c>
      <c r="F65" s="40" t="str">
        <f t="array" ref="F65">IFERROR(INDEX(PEOPLE!$H$4:$H$101, SMALL(IF($B65=PEOPLE!$B$4:$B$101, ROW(PEOPLE!$H$4:$H$101)-MIN(ROW(PEOPLE!$H$4:$H$101)) +1), COLUMNS($B$3:E65))),"")</f>
        <v xml:space="preserve">6   </v>
      </c>
      <c r="G65" s="40" t="str">
        <f t="array" ref="G65">IFERROR(INDEX(PEOPLE!$H$4:$H$101, SMALL(IF($B65=PEOPLE!$B$4:$B$101, ROW(PEOPLE!$H$4:$H$101)-MIN(ROW(PEOPLE!$H$4:$H$101)) +1), COLUMNS($B$3:F65))),"")</f>
        <v xml:space="preserve">7   </v>
      </c>
      <c r="H65" s="40" t="str">
        <f t="array" ref="H65">IFERROR(INDEX(PEOPLE!$H$4:$H$101, SMALL(IF($B65=PEOPLE!$B$4:$B$101, ROW(PEOPLE!$H$4:$H$101)-MIN(ROW(PEOPLE!$H$4:$H$101)) +1), COLUMNS($B$3:G65))),"")</f>
        <v xml:space="preserve">8   </v>
      </c>
      <c r="I65" s="40" t="str">
        <f t="array" ref="I65">IFERROR(INDEX(PEOPLE!$H$4:$H$101, SMALL(IF($B65=PEOPLE!$B$4:$B$101, ROW(PEOPLE!$H$4:$H$101)-MIN(ROW(PEOPLE!$H$4:$H$101)) +1), COLUMNS($B$3:H65))),"")</f>
        <v xml:space="preserve">9   </v>
      </c>
      <c r="J65" s="40" t="str">
        <f t="array" ref="J65">IFERROR(INDEX(PEOPLE!$H$4:$H$101, SMALL(IF($B65=PEOPLE!$B$4:$B$101, ROW(PEOPLE!$H$4:$H$101)-MIN(ROW(PEOPLE!$H$4:$H$101)) +1), COLUMNS($B$3:I65))),"")</f>
        <v xml:space="preserve">10   </v>
      </c>
      <c r="K65" s="40" t="str">
        <f t="array" ref="K65">IFERROR(INDEX(PEOPLE!$H$4:$H$101, SMALL(IF($B65=PEOPLE!$B$4:$B$101, ROW(PEOPLE!$H$4:$H$101)-MIN(ROW(PEOPLE!$H$4:$H$101)) +1), COLUMNS($B$3:J65))),"")</f>
        <v xml:space="preserve">11   </v>
      </c>
      <c r="L65" s="40" t="str">
        <f t="array" ref="L65">IFERROR(INDEX(PEOPLE!$H$4:$H$101, SMALL(IF($B65=PEOPLE!$B$4:$B$101, ROW(PEOPLE!$H$4:$H$101)-MIN(ROW(PEOPLE!$H$4:$H$101)) +1), COLUMNS($B$3:K65))),"")</f>
        <v xml:space="preserve">12   </v>
      </c>
      <c r="M65" s="40" t="str">
        <f t="array" ref="M65">IFERROR(INDEX(PEOPLE!$H$4:$H$101, SMALL(IF($B65=PEOPLE!$B$4:$B$101, ROW(PEOPLE!$H$4:$H$101)-MIN(ROW(PEOPLE!$H$4:$H$101)) +1), COLUMNS($B$3:L65))),"")</f>
        <v xml:space="preserve">13   </v>
      </c>
      <c r="N65" s="40"/>
      <c r="O65" s="40"/>
    </row>
    <row r="66" spans="2:15" x14ac:dyDescent="0.25">
      <c r="B66" s="40" t="str">
        <f t="array" ref="B66">IFERROR(INDEX(PEOPLE!B67:B$1001, MATCH(0, COUNTIF($B$2:B65, PEOPLE!B67:B$1001), 0)), "")</f>
        <v/>
      </c>
      <c r="C66" s="40" t="str">
        <f t="array" ref="C66">IFERROR(INDEX(PEOPLE!$H$4:$H$101, SMALL(IF($B66=PEOPLE!$B$4:$B$101, ROW(PEOPLE!$H$4:$H$101)-MIN(ROW(PEOPLE!$H$4:$H$101)) +1), COLUMNS($B$3:B66))),"")</f>
        <v xml:space="preserve">3   </v>
      </c>
      <c r="D66" s="40" t="str">
        <f t="array" ref="D66">IFERROR(INDEX(PEOPLE!$H$4:$H$101, SMALL(IF($B66=PEOPLE!$B$4:$B$101, ROW(PEOPLE!$H$4:$H$101)-MIN(ROW(PEOPLE!$H$4:$H$101)) +1), COLUMNS($B$3:C66))),"")</f>
        <v xml:space="preserve">4   </v>
      </c>
      <c r="E66" s="40" t="str">
        <f t="array" ref="E66">IFERROR(INDEX(PEOPLE!$H$4:$H$101, SMALL(IF($B66=PEOPLE!$B$4:$B$101, ROW(PEOPLE!$H$4:$H$101)-MIN(ROW(PEOPLE!$H$4:$H$101)) +1), COLUMNS($B$3:D66))),"")</f>
        <v xml:space="preserve">5   </v>
      </c>
      <c r="F66" s="40" t="str">
        <f t="array" ref="F66">IFERROR(INDEX(PEOPLE!$H$4:$H$101, SMALL(IF($B66=PEOPLE!$B$4:$B$101, ROW(PEOPLE!$H$4:$H$101)-MIN(ROW(PEOPLE!$H$4:$H$101)) +1), COLUMNS($B$3:E66))),"")</f>
        <v xml:space="preserve">6   </v>
      </c>
      <c r="G66" s="40" t="str">
        <f t="array" ref="G66">IFERROR(INDEX(PEOPLE!$H$4:$H$101, SMALL(IF($B66=PEOPLE!$B$4:$B$101, ROW(PEOPLE!$H$4:$H$101)-MIN(ROW(PEOPLE!$H$4:$H$101)) +1), COLUMNS($B$3:F66))),"")</f>
        <v xml:space="preserve">7   </v>
      </c>
      <c r="H66" s="40" t="str">
        <f t="array" ref="H66">IFERROR(INDEX(PEOPLE!$H$4:$H$101, SMALL(IF($B66=PEOPLE!$B$4:$B$101, ROW(PEOPLE!$H$4:$H$101)-MIN(ROW(PEOPLE!$H$4:$H$101)) +1), COLUMNS($B$3:G66))),"")</f>
        <v xml:space="preserve">8   </v>
      </c>
      <c r="I66" s="40" t="str">
        <f t="array" ref="I66">IFERROR(INDEX(PEOPLE!$H$4:$H$101, SMALL(IF($B66=PEOPLE!$B$4:$B$101, ROW(PEOPLE!$H$4:$H$101)-MIN(ROW(PEOPLE!$H$4:$H$101)) +1), COLUMNS($B$3:H66))),"")</f>
        <v xml:space="preserve">9   </v>
      </c>
      <c r="J66" s="40" t="str">
        <f t="array" ref="J66">IFERROR(INDEX(PEOPLE!$H$4:$H$101, SMALL(IF($B66=PEOPLE!$B$4:$B$101, ROW(PEOPLE!$H$4:$H$101)-MIN(ROW(PEOPLE!$H$4:$H$101)) +1), COLUMNS($B$3:I66))),"")</f>
        <v xml:space="preserve">10   </v>
      </c>
      <c r="K66" s="40" t="str">
        <f t="array" ref="K66">IFERROR(INDEX(PEOPLE!$H$4:$H$101, SMALL(IF($B66=PEOPLE!$B$4:$B$101, ROW(PEOPLE!$H$4:$H$101)-MIN(ROW(PEOPLE!$H$4:$H$101)) +1), COLUMNS($B$3:J66))),"")</f>
        <v xml:space="preserve">11   </v>
      </c>
      <c r="L66" s="40" t="str">
        <f t="array" ref="L66">IFERROR(INDEX(PEOPLE!$H$4:$H$101, SMALL(IF($B66=PEOPLE!$B$4:$B$101, ROW(PEOPLE!$H$4:$H$101)-MIN(ROW(PEOPLE!$H$4:$H$101)) +1), COLUMNS($B$3:K66))),"")</f>
        <v xml:space="preserve">12   </v>
      </c>
      <c r="M66" s="40" t="str">
        <f t="array" ref="M66">IFERROR(INDEX(PEOPLE!$H$4:$H$101, SMALL(IF($B66=PEOPLE!$B$4:$B$101, ROW(PEOPLE!$H$4:$H$101)-MIN(ROW(PEOPLE!$H$4:$H$101)) +1), COLUMNS($B$3:L66))),"")</f>
        <v xml:space="preserve">13   </v>
      </c>
      <c r="N66" s="40"/>
      <c r="O66" s="40"/>
    </row>
    <row r="67" spans="2:15" x14ac:dyDescent="0.25">
      <c r="B67" s="40" t="str">
        <f t="array" ref="B67">IFERROR(INDEX(PEOPLE!B68:B$1001, MATCH(0, COUNTIF($B$2:B66, PEOPLE!B68:B$1001), 0)), "")</f>
        <v/>
      </c>
      <c r="C67" s="40" t="str">
        <f t="array" ref="C67">IFERROR(INDEX(PEOPLE!$H$4:$H$101, SMALL(IF($B67=PEOPLE!$B$4:$B$101, ROW(PEOPLE!$H$4:$H$101)-MIN(ROW(PEOPLE!$H$4:$H$101)) +1), COLUMNS($B$3:B67))),"")</f>
        <v xml:space="preserve">3   </v>
      </c>
      <c r="D67" s="40" t="str">
        <f t="array" ref="D67">IFERROR(INDEX(PEOPLE!$H$4:$H$101, SMALL(IF($B67=PEOPLE!$B$4:$B$101, ROW(PEOPLE!$H$4:$H$101)-MIN(ROW(PEOPLE!$H$4:$H$101)) +1), COLUMNS($B$3:C67))),"")</f>
        <v xml:space="preserve">4   </v>
      </c>
      <c r="E67" s="40" t="str">
        <f t="array" ref="E67">IFERROR(INDEX(PEOPLE!$H$4:$H$101, SMALL(IF($B67=PEOPLE!$B$4:$B$101, ROW(PEOPLE!$H$4:$H$101)-MIN(ROW(PEOPLE!$H$4:$H$101)) +1), COLUMNS($B$3:D67))),"")</f>
        <v xml:space="preserve">5   </v>
      </c>
      <c r="F67" s="40" t="str">
        <f t="array" ref="F67">IFERROR(INDEX(PEOPLE!$H$4:$H$101, SMALL(IF($B67=PEOPLE!$B$4:$B$101, ROW(PEOPLE!$H$4:$H$101)-MIN(ROW(PEOPLE!$H$4:$H$101)) +1), COLUMNS($B$3:E67))),"")</f>
        <v xml:space="preserve">6   </v>
      </c>
      <c r="G67" s="40" t="str">
        <f t="array" ref="G67">IFERROR(INDEX(PEOPLE!$H$4:$H$101, SMALL(IF($B67=PEOPLE!$B$4:$B$101, ROW(PEOPLE!$H$4:$H$101)-MIN(ROW(PEOPLE!$H$4:$H$101)) +1), COLUMNS($B$3:F67))),"")</f>
        <v xml:space="preserve">7   </v>
      </c>
      <c r="H67" s="40" t="str">
        <f t="array" ref="H67">IFERROR(INDEX(PEOPLE!$H$4:$H$101, SMALL(IF($B67=PEOPLE!$B$4:$B$101, ROW(PEOPLE!$H$4:$H$101)-MIN(ROW(PEOPLE!$H$4:$H$101)) +1), COLUMNS($B$3:G67))),"")</f>
        <v xml:space="preserve">8   </v>
      </c>
      <c r="I67" s="40" t="str">
        <f t="array" ref="I67">IFERROR(INDEX(PEOPLE!$H$4:$H$101, SMALL(IF($B67=PEOPLE!$B$4:$B$101, ROW(PEOPLE!$H$4:$H$101)-MIN(ROW(PEOPLE!$H$4:$H$101)) +1), COLUMNS($B$3:H67))),"")</f>
        <v xml:space="preserve">9   </v>
      </c>
      <c r="J67" s="40" t="str">
        <f t="array" ref="J67">IFERROR(INDEX(PEOPLE!$H$4:$H$101, SMALL(IF($B67=PEOPLE!$B$4:$B$101, ROW(PEOPLE!$H$4:$H$101)-MIN(ROW(PEOPLE!$H$4:$H$101)) +1), COLUMNS($B$3:I67))),"")</f>
        <v xml:space="preserve">10   </v>
      </c>
      <c r="K67" s="40" t="str">
        <f t="array" ref="K67">IFERROR(INDEX(PEOPLE!$H$4:$H$101, SMALL(IF($B67=PEOPLE!$B$4:$B$101, ROW(PEOPLE!$H$4:$H$101)-MIN(ROW(PEOPLE!$H$4:$H$101)) +1), COLUMNS($B$3:J67))),"")</f>
        <v xml:space="preserve">11   </v>
      </c>
      <c r="L67" s="40" t="str">
        <f t="array" ref="L67">IFERROR(INDEX(PEOPLE!$H$4:$H$101, SMALL(IF($B67=PEOPLE!$B$4:$B$101, ROW(PEOPLE!$H$4:$H$101)-MIN(ROW(PEOPLE!$H$4:$H$101)) +1), COLUMNS($B$3:K67))),"")</f>
        <v xml:space="preserve">12   </v>
      </c>
      <c r="M67" s="40" t="str">
        <f t="array" ref="M67">IFERROR(INDEX(PEOPLE!$H$4:$H$101, SMALL(IF($B67=PEOPLE!$B$4:$B$101, ROW(PEOPLE!$H$4:$H$101)-MIN(ROW(PEOPLE!$H$4:$H$101)) +1), COLUMNS($B$3:L67))),"")</f>
        <v xml:space="preserve">13   </v>
      </c>
      <c r="N67" s="40"/>
      <c r="O67" s="40"/>
    </row>
    <row r="68" spans="2:15" x14ac:dyDescent="0.25">
      <c r="B68" s="40" t="str">
        <f t="array" ref="B68">IFERROR(INDEX(PEOPLE!B69:B$1001, MATCH(0, COUNTIF($B$2:B67, PEOPLE!B69:B$1001), 0)), "")</f>
        <v/>
      </c>
      <c r="C68" s="40" t="str">
        <f t="array" ref="C68">IFERROR(INDEX(PEOPLE!$H$4:$H$101, SMALL(IF($B68=PEOPLE!$B$4:$B$101, ROW(PEOPLE!$H$4:$H$101)-MIN(ROW(PEOPLE!$H$4:$H$101)) +1), COLUMNS($B$3:B68))),"")</f>
        <v xml:space="preserve">3   </v>
      </c>
      <c r="D68" s="40" t="str">
        <f t="array" ref="D68">IFERROR(INDEX(PEOPLE!$H$4:$H$101, SMALL(IF($B68=PEOPLE!$B$4:$B$101, ROW(PEOPLE!$H$4:$H$101)-MIN(ROW(PEOPLE!$H$4:$H$101)) +1), COLUMNS($B$3:C68))),"")</f>
        <v xml:space="preserve">4   </v>
      </c>
      <c r="E68" s="40" t="str">
        <f t="array" ref="E68">IFERROR(INDEX(PEOPLE!$H$4:$H$101, SMALL(IF($B68=PEOPLE!$B$4:$B$101, ROW(PEOPLE!$H$4:$H$101)-MIN(ROW(PEOPLE!$H$4:$H$101)) +1), COLUMNS($B$3:D68))),"")</f>
        <v xml:space="preserve">5   </v>
      </c>
      <c r="F68" s="40" t="str">
        <f t="array" ref="F68">IFERROR(INDEX(PEOPLE!$H$4:$H$101, SMALL(IF($B68=PEOPLE!$B$4:$B$101, ROW(PEOPLE!$H$4:$H$101)-MIN(ROW(PEOPLE!$H$4:$H$101)) +1), COLUMNS($B$3:E68))),"")</f>
        <v xml:space="preserve">6   </v>
      </c>
      <c r="G68" s="40" t="str">
        <f t="array" ref="G68">IFERROR(INDEX(PEOPLE!$H$4:$H$101, SMALL(IF($B68=PEOPLE!$B$4:$B$101, ROW(PEOPLE!$H$4:$H$101)-MIN(ROW(PEOPLE!$H$4:$H$101)) +1), COLUMNS($B$3:F68))),"")</f>
        <v xml:space="preserve">7   </v>
      </c>
      <c r="H68" s="40" t="str">
        <f t="array" ref="H68">IFERROR(INDEX(PEOPLE!$H$4:$H$101, SMALL(IF($B68=PEOPLE!$B$4:$B$101, ROW(PEOPLE!$H$4:$H$101)-MIN(ROW(PEOPLE!$H$4:$H$101)) +1), COLUMNS($B$3:G68))),"")</f>
        <v xml:space="preserve">8   </v>
      </c>
      <c r="I68" s="40" t="str">
        <f t="array" ref="I68">IFERROR(INDEX(PEOPLE!$H$4:$H$101, SMALL(IF($B68=PEOPLE!$B$4:$B$101, ROW(PEOPLE!$H$4:$H$101)-MIN(ROW(PEOPLE!$H$4:$H$101)) +1), COLUMNS($B$3:H68))),"")</f>
        <v xml:space="preserve">9   </v>
      </c>
      <c r="J68" s="40" t="str">
        <f t="array" ref="J68">IFERROR(INDEX(PEOPLE!$H$4:$H$101, SMALL(IF($B68=PEOPLE!$B$4:$B$101, ROW(PEOPLE!$H$4:$H$101)-MIN(ROW(PEOPLE!$H$4:$H$101)) +1), COLUMNS($B$3:I68))),"")</f>
        <v xml:space="preserve">10   </v>
      </c>
      <c r="K68" s="40" t="str">
        <f t="array" ref="K68">IFERROR(INDEX(PEOPLE!$H$4:$H$101, SMALL(IF($B68=PEOPLE!$B$4:$B$101, ROW(PEOPLE!$H$4:$H$101)-MIN(ROW(PEOPLE!$H$4:$H$101)) +1), COLUMNS($B$3:J68))),"")</f>
        <v xml:space="preserve">11   </v>
      </c>
      <c r="L68" s="40" t="str">
        <f t="array" ref="L68">IFERROR(INDEX(PEOPLE!$H$4:$H$101, SMALL(IF($B68=PEOPLE!$B$4:$B$101, ROW(PEOPLE!$H$4:$H$101)-MIN(ROW(PEOPLE!$H$4:$H$101)) +1), COLUMNS($B$3:K68))),"")</f>
        <v xml:space="preserve">12   </v>
      </c>
      <c r="M68" s="40" t="str">
        <f t="array" ref="M68">IFERROR(INDEX(PEOPLE!$H$4:$H$101, SMALL(IF($B68=PEOPLE!$B$4:$B$101, ROW(PEOPLE!$H$4:$H$101)-MIN(ROW(PEOPLE!$H$4:$H$101)) +1), COLUMNS($B$3:L68))),"")</f>
        <v xml:space="preserve">13   </v>
      </c>
      <c r="N68" s="40"/>
      <c r="O68" s="40"/>
    </row>
    <row r="69" spans="2:15" x14ac:dyDescent="0.25">
      <c r="B69" s="40" t="str">
        <f t="array" ref="B69">IFERROR(INDEX(PEOPLE!B70:B$1001, MATCH(0, COUNTIF($B$2:B68, PEOPLE!B70:B$1001), 0)), "")</f>
        <v/>
      </c>
      <c r="C69" s="40" t="str">
        <f t="array" ref="C69">IFERROR(INDEX(PEOPLE!$H$4:$H$101, SMALL(IF($B69=PEOPLE!$B$4:$B$101, ROW(PEOPLE!$H$4:$H$101)-MIN(ROW(PEOPLE!$H$4:$H$101)) +1), COLUMNS($B$3:B69))),"")</f>
        <v xml:space="preserve">3   </v>
      </c>
      <c r="D69" s="40" t="str">
        <f t="array" ref="D69">IFERROR(INDEX(PEOPLE!$H$4:$H$101, SMALL(IF($B69=PEOPLE!$B$4:$B$101, ROW(PEOPLE!$H$4:$H$101)-MIN(ROW(PEOPLE!$H$4:$H$101)) +1), COLUMNS($B$3:C69))),"")</f>
        <v xml:space="preserve">4   </v>
      </c>
      <c r="E69" s="40" t="str">
        <f t="array" ref="E69">IFERROR(INDEX(PEOPLE!$H$4:$H$101, SMALL(IF($B69=PEOPLE!$B$4:$B$101, ROW(PEOPLE!$H$4:$H$101)-MIN(ROW(PEOPLE!$H$4:$H$101)) +1), COLUMNS($B$3:D69))),"")</f>
        <v xml:space="preserve">5   </v>
      </c>
      <c r="F69" s="40" t="str">
        <f t="array" ref="F69">IFERROR(INDEX(PEOPLE!$H$4:$H$101, SMALL(IF($B69=PEOPLE!$B$4:$B$101, ROW(PEOPLE!$H$4:$H$101)-MIN(ROW(PEOPLE!$H$4:$H$101)) +1), COLUMNS($B$3:E69))),"")</f>
        <v xml:space="preserve">6   </v>
      </c>
      <c r="G69" s="40" t="str">
        <f t="array" ref="G69">IFERROR(INDEX(PEOPLE!$H$4:$H$101, SMALL(IF($B69=PEOPLE!$B$4:$B$101, ROW(PEOPLE!$H$4:$H$101)-MIN(ROW(PEOPLE!$H$4:$H$101)) +1), COLUMNS($B$3:F69))),"")</f>
        <v xml:space="preserve">7   </v>
      </c>
      <c r="H69" s="40" t="str">
        <f t="array" ref="H69">IFERROR(INDEX(PEOPLE!$H$4:$H$101, SMALL(IF($B69=PEOPLE!$B$4:$B$101, ROW(PEOPLE!$H$4:$H$101)-MIN(ROW(PEOPLE!$H$4:$H$101)) +1), COLUMNS($B$3:G69))),"")</f>
        <v xml:space="preserve">8   </v>
      </c>
      <c r="I69" s="40" t="str">
        <f t="array" ref="I69">IFERROR(INDEX(PEOPLE!$H$4:$H$101, SMALL(IF($B69=PEOPLE!$B$4:$B$101, ROW(PEOPLE!$H$4:$H$101)-MIN(ROW(PEOPLE!$H$4:$H$101)) +1), COLUMNS($B$3:H69))),"")</f>
        <v xml:space="preserve">9   </v>
      </c>
      <c r="J69" s="40" t="str">
        <f t="array" ref="J69">IFERROR(INDEX(PEOPLE!$H$4:$H$101, SMALL(IF($B69=PEOPLE!$B$4:$B$101, ROW(PEOPLE!$H$4:$H$101)-MIN(ROW(PEOPLE!$H$4:$H$101)) +1), COLUMNS($B$3:I69))),"")</f>
        <v xml:space="preserve">10   </v>
      </c>
      <c r="K69" s="40" t="str">
        <f t="array" ref="K69">IFERROR(INDEX(PEOPLE!$H$4:$H$101, SMALL(IF($B69=PEOPLE!$B$4:$B$101, ROW(PEOPLE!$H$4:$H$101)-MIN(ROW(PEOPLE!$H$4:$H$101)) +1), COLUMNS($B$3:J69))),"")</f>
        <v xml:space="preserve">11   </v>
      </c>
      <c r="L69" s="40" t="str">
        <f t="array" ref="L69">IFERROR(INDEX(PEOPLE!$H$4:$H$101, SMALL(IF($B69=PEOPLE!$B$4:$B$101, ROW(PEOPLE!$H$4:$H$101)-MIN(ROW(PEOPLE!$H$4:$H$101)) +1), COLUMNS($B$3:K69))),"")</f>
        <v xml:space="preserve">12   </v>
      </c>
      <c r="M69" s="40" t="str">
        <f t="array" ref="M69">IFERROR(INDEX(PEOPLE!$H$4:$H$101, SMALL(IF($B69=PEOPLE!$B$4:$B$101, ROW(PEOPLE!$H$4:$H$101)-MIN(ROW(PEOPLE!$H$4:$H$101)) +1), COLUMNS($B$3:L69))),"")</f>
        <v xml:space="preserve">13   </v>
      </c>
      <c r="N69" s="40"/>
      <c r="O69" s="40"/>
    </row>
    <row r="70" spans="2:15" x14ac:dyDescent="0.25">
      <c r="B70" s="40" t="str">
        <f t="array" ref="B70">IFERROR(INDEX(PEOPLE!B71:B$1001, MATCH(0, COUNTIF($B$2:B69, PEOPLE!B71:B$1001), 0)), "")</f>
        <v/>
      </c>
      <c r="C70" s="40" t="str">
        <f t="array" ref="C70">IFERROR(INDEX(PEOPLE!$H$4:$H$101, SMALL(IF($B70=PEOPLE!$B$4:$B$101, ROW(PEOPLE!$H$4:$H$101)-MIN(ROW(PEOPLE!$H$4:$H$101)) +1), COLUMNS($B$3:B70))),"")</f>
        <v xml:space="preserve">3   </v>
      </c>
      <c r="D70" s="40" t="str">
        <f t="array" ref="D70">IFERROR(INDEX(PEOPLE!$H$4:$H$101, SMALL(IF($B70=PEOPLE!$B$4:$B$101, ROW(PEOPLE!$H$4:$H$101)-MIN(ROW(PEOPLE!$H$4:$H$101)) +1), COLUMNS($B$3:C70))),"")</f>
        <v xml:space="preserve">4   </v>
      </c>
      <c r="E70" s="40" t="str">
        <f t="array" ref="E70">IFERROR(INDEX(PEOPLE!$H$4:$H$101, SMALL(IF($B70=PEOPLE!$B$4:$B$101, ROW(PEOPLE!$H$4:$H$101)-MIN(ROW(PEOPLE!$H$4:$H$101)) +1), COLUMNS($B$3:D70))),"")</f>
        <v xml:space="preserve">5   </v>
      </c>
      <c r="F70" s="40" t="str">
        <f t="array" ref="F70">IFERROR(INDEX(PEOPLE!$H$4:$H$101, SMALL(IF($B70=PEOPLE!$B$4:$B$101, ROW(PEOPLE!$H$4:$H$101)-MIN(ROW(PEOPLE!$H$4:$H$101)) +1), COLUMNS($B$3:E70))),"")</f>
        <v xml:space="preserve">6   </v>
      </c>
      <c r="G70" s="40" t="str">
        <f t="array" ref="G70">IFERROR(INDEX(PEOPLE!$H$4:$H$101, SMALL(IF($B70=PEOPLE!$B$4:$B$101, ROW(PEOPLE!$H$4:$H$101)-MIN(ROW(PEOPLE!$H$4:$H$101)) +1), COLUMNS($B$3:F70))),"")</f>
        <v xml:space="preserve">7   </v>
      </c>
      <c r="H70" s="40" t="str">
        <f t="array" ref="H70">IFERROR(INDEX(PEOPLE!$H$4:$H$101, SMALL(IF($B70=PEOPLE!$B$4:$B$101, ROW(PEOPLE!$H$4:$H$101)-MIN(ROW(PEOPLE!$H$4:$H$101)) +1), COLUMNS($B$3:G70))),"")</f>
        <v xml:space="preserve">8   </v>
      </c>
      <c r="I70" s="40" t="str">
        <f t="array" ref="I70">IFERROR(INDEX(PEOPLE!$H$4:$H$101, SMALL(IF($B70=PEOPLE!$B$4:$B$101, ROW(PEOPLE!$H$4:$H$101)-MIN(ROW(PEOPLE!$H$4:$H$101)) +1), COLUMNS($B$3:H70))),"")</f>
        <v xml:space="preserve">9   </v>
      </c>
      <c r="J70" s="40" t="str">
        <f t="array" ref="J70">IFERROR(INDEX(PEOPLE!$H$4:$H$101, SMALL(IF($B70=PEOPLE!$B$4:$B$101, ROW(PEOPLE!$H$4:$H$101)-MIN(ROW(PEOPLE!$H$4:$H$101)) +1), COLUMNS($B$3:I70))),"")</f>
        <v xml:space="preserve">10   </v>
      </c>
      <c r="K70" s="40" t="str">
        <f t="array" ref="K70">IFERROR(INDEX(PEOPLE!$H$4:$H$101, SMALL(IF($B70=PEOPLE!$B$4:$B$101, ROW(PEOPLE!$H$4:$H$101)-MIN(ROW(PEOPLE!$H$4:$H$101)) +1), COLUMNS($B$3:J70))),"")</f>
        <v xml:space="preserve">11   </v>
      </c>
      <c r="L70" s="40" t="str">
        <f t="array" ref="L70">IFERROR(INDEX(PEOPLE!$H$4:$H$101, SMALL(IF($B70=PEOPLE!$B$4:$B$101, ROW(PEOPLE!$H$4:$H$101)-MIN(ROW(PEOPLE!$H$4:$H$101)) +1), COLUMNS($B$3:K70))),"")</f>
        <v xml:space="preserve">12   </v>
      </c>
      <c r="M70" s="40" t="str">
        <f t="array" ref="M70">IFERROR(INDEX(PEOPLE!$H$4:$H$101, SMALL(IF($B70=PEOPLE!$B$4:$B$101, ROW(PEOPLE!$H$4:$H$101)-MIN(ROW(PEOPLE!$H$4:$H$101)) +1), COLUMNS($B$3:L70))),"")</f>
        <v xml:space="preserve">13   </v>
      </c>
      <c r="N70" s="40"/>
      <c r="O70" s="40"/>
    </row>
    <row r="71" spans="2:15" x14ac:dyDescent="0.25">
      <c r="B71" s="40" t="str">
        <f t="array" ref="B71">IFERROR(INDEX(PEOPLE!B72:B$1001, MATCH(0, COUNTIF($B$2:B70, PEOPLE!B72:B$1001), 0)), "")</f>
        <v/>
      </c>
      <c r="C71" s="40" t="str">
        <f t="array" ref="C71">IFERROR(INDEX(PEOPLE!$H$4:$H$101, SMALL(IF($B71=PEOPLE!$B$4:$B$101, ROW(PEOPLE!$H$4:$H$101)-MIN(ROW(PEOPLE!$H$4:$H$101)) +1), COLUMNS($B$3:B71))),"")</f>
        <v xml:space="preserve">3   </v>
      </c>
      <c r="D71" s="40" t="str">
        <f t="array" ref="D71">IFERROR(INDEX(PEOPLE!$H$4:$H$101, SMALL(IF($B71=PEOPLE!$B$4:$B$101, ROW(PEOPLE!$H$4:$H$101)-MIN(ROW(PEOPLE!$H$4:$H$101)) +1), COLUMNS($B$3:C71))),"")</f>
        <v xml:space="preserve">4   </v>
      </c>
      <c r="E71" s="40" t="str">
        <f t="array" ref="E71">IFERROR(INDEX(PEOPLE!$H$4:$H$101, SMALL(IF($B71=PEOPLE!$B$4:$B$101, ROW(PEOPLE!$H$4:$H$101)-MIN(ROW(PEOPLE!$H$4:$H$101)) +1), COLUMNS($B$3:D71))),"")</f>
        <v xml:space="preserve">5   </v>
      </c>
      <c r="F71" s="40" t="str">
        <f t="array" ref="F71">IFERROR(INDEX(PEOPLE!$H$4:$H$101, SMALL(IF($B71=PEOPLE!$B$4:$B$101, ROW(PEOPLE!$H$4:$H$101)-MIN(ROW(PEOPLE!$H$4:$H$101)) +1), COLUMNS($B$3:E71))),"")</f>
        <v xml:space="preserve">6   </v>
      </c>
      <c r="G71" s="40" t="str">
        <f t="array" ref="G71">IFERROR(INDEX(PEOPLE!$H$4:$H$101, SMALL(IF($B71=PEOPLE!$B$4:$B$101, ROW(PEOPLE!$H$4:$H$101)-MIN(ROW(PEOPLE!$H$4:$H$101)) +1), COLUMNS($B$3:F71))),"")</f>
        <v xml:space="preserve">7   </v>
      </c>
      <c r="H71" s="40" t="str">
        <f t="array" ref="H71">IFERROR(INDEX(PEOPLE!$H$4:$H$101, SMALL(IF($B71=PEOPLE!$B$4:$B$101, ROW(PEOPLE!$H$4:$H$101)-MIN(ROW(PEOPLE!$H$4:$H$101)) +1), COLUMNS($B$3:G71))),"")</f>
        <v xml:space="preserve">8   </v>
      </c>
      <c r="I71" s="40" t="str">
        <f t="array" ref="I71">IFERROR(INDEX(PEOPLE!$H$4:$H$101, SMALL(IF($B71=PEOPLE!$B$4:$B$101, ROW(PEOPLE!$H$4:$H$101)-MIN(ROW(PEOPLE!$H$4:$H$101)) +1), COLUMNS($B$3:H71))),"")</f>
        <v xml:space="preserve">9   </v>
      </c>
      <c r="J71" s="40" t="str">
        <f t="array" ref="J71">IFERROR(INDEX(PEOPLE!$H$4:$H$101, SMALL(IF($B71=PEOPLE!$B$4:$B$101, ROW(PEOPLE!$H$4:$H$101)-MIN(ROW(PEOPLE!$H$4:$H$101)) +1), COLUMNS($B$3:I71))),"")</f>
        <v xml:space="preserve">10   </v>
      </c>
      <c r="K71" s="40" t="str">
        <f t="array" ref="K71">IFERROR(INDEX(PEOPLE!$H$4:$H$101, SMALL(IF($B71=PEOPLE!$B$4:$B$101, ROW(PEOPLE!$H$4:$H$101)-MIN(ROW(PEOPLE!$H$4:$H$101)) +1), COLUMNS($B$3:J71))),"")</f>
        <v xml:space="preserve">11   </v>
      </c>
      <c r="L71" s="40" t="str">
        <f t="array" ref="L71">IFERROR(INDEX(PEOPLE!$H$4:$H$101, SMALL(IF($B71=PEOPLE!$B$4:$B$101, ROW(PEOPLE!$H$4:$H$101)-MIN(ROW(PEOPLE!$H$4:$H$101)) +1), COLUMNS($B$3:K71))),"")</f>
        <v xml:space="preserve">12   </v>
      </c>
      <c r="M71" s="40" t="str">
        <f t="array" ref="M71">IFERROR(INDEX(PEOPLE!$H$4:$H$101, SMALL(IF($B71=PEOPLE!$B$4:$B$101, ROW(PEOPLE!$H$4:$H$101)-MIN(ROW(PEOPLE!$H$4:$H$101)) +1), COLUMNS($B$3:L71))),"")</f>
        <v xml:space="preserve">13   </v>
      </c>
      <c r="N71" s="40"/>
      <c r="O71" s="40"/>
    </row>
    <row r="72" spans="2:15" x14ac:dyDescent="0.25">
      <c r="B72" s="40" t="str">
        <f t="array" ref="B72">IFERROR(INDEX(PEOPLE!B73:B$1001, MATCH(0, COUNTIF($B$2:B71, PEOPLE!B73:B$1001), 0)), "")</f>
        <v/>
      </c>
      <c r="C72" s="40" t="str">
        <f t="array" ref="C72">IFERROR(INDEX(PEOPLE!$H$4:$H$101, SMALL(IF($B72=PEOPLE!$B$4:$B$101, ROW(PEOPLE!$H$4:$H$101)-MIN(ROW(PEOPLE!$H$4:$H$101)) +1), COLUMNS($B$3:B72))),"")</f>
        <v xml:space="preserve">3   </v>
      </c>
      <c r="D72" s="40" t="str">
        <f t="array" ref="D72">IFERROR(INDEX(PEOPLE!$H$4:$H$101, SMALL(IF($B72=PEOPLE!$B$4:$B$101, ROW(PEOPLE!$H$4:$H$101)-MIN(ROW(PEOPLE!$H$4:$H$101)) +1), COLUMNS($B$3:C72))),"")</f>
        <v xml:space="preserve">4   </v>
      </c>
      <c r="E72" s="40" t="str">
        <f t="array" ref="E72">IFERROR(INDEX(PEOPLE!$H$4:$H$101, SMALL(IF($B72=PEOPLE!$B$4:$B$101, ROW(PEOPLE!$H$4:$H$101)-MIN(ROW(PEOPLE!$H$4:$H$101)) +1), COLUMNS($B$3:D72))),"")</f>
        <v xml:space="preserve">5   </v>
      </c>
      <c r="F72" s="40" t="str">
        <f t="array" ref="F72">IFERROR(INDEX(PEOPLE!$H$4:$H$101, SMALL(IF($B72=PEOPLE!$B$4:$B$101, ROW(PEOPLE!$H$4:$H$101)-MIN(ROW(PEOPLE!$H$4:$H$101)) +1), COLUMNS($B$3:E72))),"")</f>
        <v xml:space="preserve">6   </v>
      </c>
      <c r="G72" s="40" t="str">
        <f t="array" ref="G72">IFERROR(INDEX(PEOPLE!$H$4:$H$101, SMALL(IF($B72=PEOPLE!$B$4:$B$101, ROW(PEOPLE!$H$4:$H$101)-MIN(ROW(PEOPLE!$H$4:$H$101)) +1), COLUMNS($B$3:F72))),"")</f>
        <v xml:space="preserve">7   </v>
      </c>
      <c r="H72" s="40" t="str">
        <f t="array" ref="H72">IFERROR(INDEX(PEOPLE!$H$4:$H$101, SMALL(IF($B72=PEOPLE!$B$4:$B$101, ROW(PEOPLE!$H$4:$H$101)-MIN(ROW(PEOPLE!$H$4:$H$101)) +1), COLUMNS($B$3:G72))),"")</f>
        <v xml:space="preserve">8   </v>
      </c>
      <c r="I72" s="40" t="str">
        <f t="array" ref="I72">IFERROR(INDEX(PEOPLE!$H$4:$H$101, SMALL(IF($B72=PEOPLE!$B$4:$B$101, ROW(PEOPLE!$H$4:$H$101)-MIN(ROW(PEOPLE!$H$4:$H$101)) +1), COLUMNS($B$3:H72))),"")</f>
        <v xml:space="preserve">9   </v>
      </c>
      <c r="J72" s="40" t="str">
        <f t="array" ref="J72">IFERROR(INDEX(PEOPLE!$H$4:$H$101, SMALL(IF($B72=PEOPLE!$B$4:$B$101, ROW(PEOPLE!$H$4:$H$101)-MIN(ROW(PEOPLE!$H$4:$H$101)) +1), COLUMNS($B$3:I72))),"")</f>
        <v xml:space="preserve">10   </v>
      </c>
      <c r="K72" s="40" t="str">
        <f t="array" ref="K72">IFERROR(INDEX(PEOPLE!$H$4:$H$101, SMALL(IF($B72=PEOPLE!$B$4:$B$101, ROW(PEOPLE!$H$4:$H$101)-MIN(ROW(PEOPLE!$H$4:$H$101)) +1), COLUMNS($B$3:J72))),"")</f>
        <v xml:space="preserve">11   </v>
      </c>
      <c r="L72" s="40" t="str">
        <f t="array" ref="L72">IFERROR(INDEX(PEOPLE!$H$4:$H$101, SMALL(IF($B72=PEOPLE!$B$4:$B$101, ROW(PEOPLE!$H$4:$H$101)-MIN(ROW(PEOPLE!$H$4:$H$101)) +1), COLUMNS($B$3:K72))),"")</f>
        <v xml:space="preserve">12   </v>
      </c>
      <c r="M72" s="40" t="str">
        <f t="array" ref="M72">IFERROR(INDEX(PEOPLE!$H$4:$H$101, SMALL(IF($B72=PEOPLE!$B$4:$B$101, ROW(PEOPLE!$H$4:$H$101)-MIN(ROW(PEOPLE!$H$4:$H$101)) +1), COLUMNS($B$3:L72))),"")</f>
        <v xml:space="preserve">13   </v>
      </c>
      <c r="N72" s="40"/>
      <c r="O72" s="40"/>
    </row>
    <row r="73" spans="2:15" x14ac:dyDescent="0.25">
      <c r="B73" s="40" t="str">
        <f t="array" ref="B73">IFERROR(INDEX(PEOPLE!B74:B$1001, MATCH(0, COUNTIF($B$2:B72, PEOPLE!B74:B$1001), 0)), "")</f>
        <v/>
      </c>
      <c r="C73" s="40" t="str">
        <f t="array" ref="C73">IFERROR(INDEX(PEOPLE!$H$4:$H$101, SMALL(IF($B73=PEOPLE!$B$4:$B$101, ROW(PEOPLE!$H$4:$H$101)-MIN(ROW(PEOPLE!$H$4:$H$101)) +1), COLUMNS($B$3:B73))),"")</f>
        <v xml:space="preserve">3   </v>
      </c>
      <c r="D73" s="40" t="str">
        <f t="array" ref="D73">IFERROR(INDEX(PEOPLE!$H$4:$H$101, SMALL(IF($B73=PEOPLE!$B$4:$B$101, ROW(PEOPLE!$H$4:$H$101)-MIN(ROW(PEOPLE!$H$4:$H$101)) +1), COLUMNS($B$3:C73))),"")</f>
        <v xml:space="preserve">4   </v>
      </c>
      <c r="E73" s="40" t="str">
        <f t="array" ref="E73">IFERROR(INDEX(PEOPLE!$H$4:$H$101, SMALL(IF($B73=PEOPLE!$B$4:$B$101, ROW(PEOPLE!$H$4:$H$101)-MIN(ROW(PEOPLE!$H$4:$H$101)) +1), COLUMNS($B$3:D73))),"")</f>
        <v xml:space="preserve">5   </v>
      </c>
      <c r="F73" s="40" t="str">
        <f t="array" ref="F73">IFERROR(INDEX(PEOPLE!$H$4:$H$101, SMALL(IF($B73=PEOPLE!$B$4:$B$101, ROW(PEOPLE!$H$4:$H$101)-MIN(ROW(PEOPLE!$H$4:$H$101)) +1), COLUMNS($B$3:E73))),"")</f>
        <v xml:space="preserve">6   </v>
      </c>
      <c r="G73" s="40" t="str">
        <f t="array" ref="G73">IFERROR(INDEX(PEOPLE!$H$4:$H$101, SMALL(IF($B73=PEOPLE!$B$4:$B$101, ROW(PEOPLE!$H$4:$H$101)-MIN(ROW(PEOPLE!$H$4:$H$101)) +1), COLUMNS($B$3:F73))),"")</f>
        <v xml:space="preserve">7   </v>
      </c>
      <c r="H73" s="40" t="str">
        <f t="array" ref="H73">IFERROR(INDEX(PEOPLE!$H$4:$H$101, SMALL(IF($B73=PEOPLE!$B$4:$B$101, ROW(PEOPLE!$H$4:$H$101)-MIN(ROW(PEOPLE!$H$4:$H$101)) +1), COLUMNS($B$3:G73))),"")</f>
        <v xml:space="preserve">8   </v>
      </c>
      <c r="I73" s="40" t="str">
        <f t="array" ref="I73">IFERROR(INDEX(PEOPLE!$H$4:$H$101, SMALL(IF($B73=PEOPLE!$B$4:$B$101, ROW(PEOPLE!$H$4:$H$101)-MIN(ROW(PEOPLE!$H$4:$H$101)) +1), COLUMNS($B$3:H73))),"")</f>
        <v xml:space="preserve">9   </v>
      </c>
      <c r="J73" s="40" t="str">
        <f t="array" ref="J73">IFERROR(INDEX(PEOPLE!$H$4:$H$101, SMALL(IF($B73=PEOPLE!$B$4:$B$101, ROW(PEOPLE!$H$4:$H$101)-MIN(ROW(PEOPLE!$H$4:$H$101)) +1), COLUMNS($B$3:I73))),"")</f>
        <v xml:space="preserve">10   </v>
      </c>
      <c r="K73" s="40" t="str">
        <f t="array" ref="K73">IFERROR(INDEX(PEOPLE!$H$4:$H$101, SMALL(IF($B73=PEOPLE!$B$4:$B$101, ROW(PEOPLE!$H$4:$H$101)-MIN(ROW(PEOPLE!$H$4:$H$101)) +1), COLUMNS($B$3:J73))),"")</f>
        <v xml:space="preserve">11   </v>
      </c>
      <c r="L73" s="40" t="str">
        <f t="array" ref="L73">IFERROR(INDEX(PEOPLE!$H$4:$H$101, SMALL(IF($B73=PEOPLE!$B$4:$B$101, ROW(PEOPLE!$H$4:$H$101)-MIN(ROW(PEOPLE!$H$4:$H$101)) +1), COLUMNS($B$3:K73))),"")</f>
        <v xml:space="preserve">12   </v>
      </c>
      <c r="M73" s="40" t="str">
        <f t="array" ref="M73">IFERROR(INDEX(PEOPLE!$H$4:$H$101, SMALL(IF($B73=PEOPLE!$B$4:$B$101, ROW(PEOPLE!$H$4:$H$101)-MIN(ROW(PEOPLE!$H$4:$H$101)) +1), COLUMNS($B$3:L73))),"")</f>
        <v xml:space="preserve">13   </v>
      </c>
      <c r="N73" s="40"/>
      <c r="O73" s="40"/>
    </row>
    <row r="74" spans="2:15" x14ac:dyDescent="0.25">
      <c r="B74" s="40" t="str">
        <f t="array" ref="B74">IFERROR(INDEX(PEOPLE!B75:B$1001, MATCH(0, COUNTIF($B$2:B73, PEOPLE!B75:B$1001), 0)), "")</f>
        <v/>
      </c>
      <c r="C74" s="40" t="str">
        <f t="array" ref="C74">IFERROR(INDEX(PEOPLE!$H$4:$H$101, SMALL(IF($B74=PEOPLE!$B$4:$B$101, ROW(PEOPLE!$H$4:$H$101)-MIN(ROW(PEOPLE!$H$4:$H$101)) +1), COLUMNS($B$3:B74))),"")</f>
        <v xml:space="preserve">3   </v>
      </c>
      <c r="D74" s="40" t="str">
        <f t="array" ref="D74">IFERROR(INDEX(PEOPLE!$H$4:$H$101, SMALL(IF($B74=PEOPLE!$B$4:$B$101, ROW(PEOPLE!$H$4:$H$101)-MIN(ROW(PEOPLE!$H$4:$H$101)) +1), COLUMNS($B$3:C74))),"")</f>
        <v xml:space="preserve">4   </v>
      </c>
      <c r="E74" s="40" t="str">
        <f t="array" ref="E74">IFERROR(INDEX(PEOPLE!$H$4:$H$101, SMALL(IF($B74=PEOPLE!$B$4:$B$101, ROW(PEOPLE!$H$4:$H$101)-MIN(ROW(PEOPLE!$H$4:$H$101)) +1), COLUMNS($B$3:D74))),"")</f>
        <v xml:space="preserve">5   </v>
      </c>
      <c r="F74" s="40" t="str">
        <f t="array" ref="F74">IFERROR(INDEX(PEOPLE!$H$4:$H$101, SMALL(IF($B74=PEOPLE!$B$4:$B$101, ROW(PEOPLE!$H$4:$H$101)-MIN(ROW(PEOPLE!$H$4:$H$101)) +1), COLUMNS($B$3:E74))),"")</f>
        <v xml:space="preserve">6   </v>
      </c>
      <c r="G74" s="40" t="str">
        <f t="array" ref="G74">IFERROR(INDEX(PEOPLE!$H$4:$H$101, SMALL(IF($B74=PEOPLE!$B$4:$B$101, ROW(PEOPLE!$H$4:$H$101)-MIN(ROW(PEOPLE!$H$4:$H$101)) +1), COLUMNS($B$3:F74))),"")</f>
        <v xml:space="preserve">7   </v>
      </c>
      <c r="H74" s="40" t="str">
        <f t="array" ref="H74">IFERROR(INDEX(PEOPLE!$H$4:$H$101, SMALL(IF($B74=PEOPLE!$B$4:$B$101, ROW(PEOPLE!$H$4:$H$101)-MIN(ROW(PEOPLE!$H$4:$H$101)) +1), COLUMNS($B$3:G74))),"")</f>
        <v xml:space="preserve">8   </v>
      </c>
      <c r="I74" s="40" t="str">
        <f t="array" ref="I74">IFERROR(INDEX(PEOPLE!$H$4:$H$101, SMALL(IF($B74=PEOPLE!$B$4:$B$101, ROW(PEOPLE!$H$4:$H$101)-MIN(ROW(PEOPLE!$H$4:$H$101)) +1), COLUMNS($B$3:H74))),"")</f>
        <v xml:space="preserve">9   </v>
      </c>
      <c r="J74" s="40" t="str">
        <f t="array" ref="J74">IFERROR(INDEX(PEOPLE!$H$4:$H$101, SMALL(IF($B74=PEOPLE!$B$4:$B$101, ROW(PEOPLE!$H$4:$H$101)-MIN(ROW(PEOPLE!$H$4:$H$101)) +1), COLUMNS($B$3:I74))),"")</f>
        <v xml:space="preserve">10   </v>
      </c>
      <c r="K74" s="40" t="str">
        <f t="array" ref="K74">IFERROR(INDEX(PEOPLE!$H$4:$H$101, SMALL(IF($B74=PEOPLE!$B$4:$B$101, ROW(PEOPLE!$H$4:$H$101)-MIN(ROW(PEOPLE!$H$4:$H$101)) +1), COLUMNS($B$3:J74))),"")</f>
        <v xml:space="preserve">11   </v>
      </c>
      <c r="L74" s="40" t="str">
        <f t="array" ref="L74">IFERROR(INDEX(PEOPLE!$H$4:$H$101, SMALL(IF($B74=PEOPLE!$B$4:$B$101, ROW(PEOPLE!$H$4:$H$101)-MIN(ROW(PEOPLE!$H$4:$H$101)) +1), COLUMNS($B$3:K74))),"")</f>
        <v xml:space="preserve">12   </v>
      </c>
      <c r="M74" s="40" t="str">
        <f t="array" ref="M74">IFERROR(INDEX(PEOPLE!$H$4:$H$101, SMALL(IF($B74=PEOPLE!$B$4:$B$101, ROW(PEOPLE!$H$4:$H$101)-MIN(ROW(PEOPLE!$H$4:$H$101)) +1), COLUMNS($B$3:L74))),"")</f>
        <v xml:space="preserve">13   </v>
      </c>
      <c r="N74" s="40"/>
      <c r="O74" s="40"/>
    </row>
    <row r="75" spans="2:15" x14ac:dyDescent="0.25">
      <c r="B75" s="40" t="str">
        <f t="array" ref="B75">IFERROR(INDEX(PEOPLE!B76:B$1001, MATCH(0, COUNTIF($B$2:B74, PEOPLE!B76:B$1001), 0)), "")</f>
        <v/>
      </c>
      <c r="C75" s="40" t="str">
        <f t="array" ref="C75">IFERROR(INDEX(PEOPLE!$H$4:$H$101, SMALL(IF($B75=PEOPLE!$B$4:$B$101, ROW(PEOPLE!$H$4:$H$101)-MIN(ROW(PEOPLE!$H$4:$H$101)) +1), COLUMNS($B$3:B75))),"")</f>
        <v xml:space="preserve">3   </v>
      </c>
      <c r="D75" s="40" t="str">
        <f t="array" ref="D75">IFERROR(INDEX(PEOPLE!$H$4:$H$101, SMALL(IF($B75=PEOPLE!$B$4:$B$101, ROW(PEOPLE!$H$4:$H$101)-MIN(ROW(PEOPLE!$H$4:$H$101)) +1), COLUMNS($B$3:C75))),"")</f>
        <v xml:space="preserve">4   </v>
      </c>
      <c r="E75" s="40" t="str">
        <f t="array" ref="E75">IFERROR(INDEX(PEOPLE!$H$4:$H$101, SMALL(IF($B75=PEOPLE!$B$4:$B$101, ROW(PEOPLE!$H$4:$H$101)-MIN(ROW(PEOPLE!$H$4:$H$101)) +1), COLUMNS($B$3:D75))),"")</f>
        <v xml:space="preserve">5   </v>
      </c>
      <c r="F75" s="40" t="str">
        <f t="array" ref="F75">IFERROR(INDEX(PEOPLE!$H$4:$H$101, SMALL(IF($B75=PEOPLE!$B$4:$B$101, ROW(PEOPLE!$H$4:$H$101)-MIN(ROW(PEOPLE!$H$4:$H$101)) +1), COLUMNS($B$3:E75))),"")</f>
        <v xml:space="preserve">6   </v>
      </c>
      <c r="G75" s="40" t="str">
        <f t="array" ref="G75">IFERROR(INDEX(PEOPLE!$H$4:$H$101, SMALL(IF($B75=PEOPLE!$B$4:$B$101, ROW(PEOPLE!$H$4:$H$101)-MIN(ROW(PEOPLE!$H$4:$H$101)) +1), COLUMNS($B$3:F75))),"")</f>
        <v xml:space="preserve">7   </v>
      </c>
      <c r="H75" s="40" t="str">
        <f t="array" ref="H75">IFERROR(INDEX(PEOPLE!$H$4:$H$101, SMALL(IF($B75=PEOPLE!$B$4:$B$101, ROW(PEOPLE!$H$4:$H$101)-MIN(ROW(PEOPLE!$H$4:$H$101)) +1), COLUMNS($B$3:G75))),"")</f>
        <v xml:space="preserve">8   </v>
      </c>
      <c r="I75" s="40" t="str">
        <f t="array" ref="I75">IFERROR(INDEX(PEOPLE!$H$4:$H$101, SMALL(IF($B75=PEOPLE!$B$4:$B$101, ROW(PEOPLE!$H$4:$H$101)-MIN(ROW(PEOPLE!$H$4:$H$101)) +1), COLUMNS($B$3:H75))),"")</f>
        <v xml:space="preserve">9   </v>
      </c>
      <c r="J75" s="40" t="str">
        <f t="array" ref="J75">IFERROR(INDEX(PEOPLE!$H$4:$H$101, SMALL(IF($B75=PEOPLE!$B$4:$B$101, ROW(PEOPLE!$H$4:$H$101)-MIN(ROW(PEOPLE!$H$4:$H$101)) +1), COLUMNS($B$3:I75))),"")</f>
        <v xml:space="preserve">10   </v>
      </c>
      <c r="K75" s="40" t="str">
        <f t="array" ref="K75">IFERROR(INDEX(PEOPLE!$H$4:$H$101, SMALL(IF($B75=PEOPLE!$B$4:$B$101, ROW(PEOPLE!$H$4:$H$101)-MIN(ROW(PEOPLE!$H$4:$H$101)) +1), COLUMNS($B$3:J75))),"")</f>
        <v xml:space="preserve">11   </v>
      </c>
      <c r="L75" s="40" t="str">
        <f t="array" ref="L75">IFERROR(INDEX(PEOPLE!$H$4:$H$101, SMALL(IF($B75=PEOPLE!$B$4:$B$101, ROW(PEOPLE!$H$4:$H$101)-MIN(ROW(PEOPLE!$H$4:$H$101)) +1), COLUMNS($B$3:K75))),"")</f>
        <v xml:space="preserve">12   </v>
      </c>
      <c r="M75" s="40" t="str">
        <f t="array" ref="M75">IFERROR(INDEX(PEOPLE!$H$4:$H$101, SMALL(IF($B75=PEOPLE!$B$4:$B$101, ROW(PEOPLE!$H$4:$H$101)-MIN(ROW(PEOPLE!$H$4:$H$101)) +1), COLUMNS($B$3:L75))),"")</f>
        <v xml:space="preserve">13   </v>
      </c>
      <c r="N75" s="40"/>
      <c r="O75" s="40"/>
    </row>
    <row r="76" spans="2:15" x14ac:dyDescent="0.25">
      <c r="B76" s="40" t="str">
        <f t="array" ref="B76">IFERROR(INDEX(PEOPLE!B77:B$1001, MATCH(0, COUNTIF($B$2:B75, PEOPLE!B77:B$1001), 0)), "")</f>
        <v/>
      </c>
      <c r="C76" s="40" t="str">
        <f t="array" ref="C76">IFERROR(INDEX(PEOPLE!$H$4:$H$101, SMALL(IF($B76=PEOPLE!$B$4:$B$101, ROW(PEOPLE!$H$4:$H$101)-MIN(ROW(PEOPLE!$H$4:$H$101)) +1), COLUMNS($B$3:B76))),"")</f>
        <v xml:space="preserve">3   </v>
      </c>
      <c r="D76" s="40" t="str">
        <f t="array" ref="D76">IFERROR(INDEX(PEOPLE!$H$4:$H$101, SMALL(IF($B76=PEOPLE!$B$4:$B$101, ROW(PEOPLE!$H$4:$H$101)-MIN(ROW(PEOPLE!$H$4:$H$101)) +1), COLUMNS($B$3:C76))),"")</f>
        <v xml:space="preserve">4   </v>
      </c>
      <c r="E76" s="40" t="str">
        <f t="array" ref="E76">IFERROR(INDEX(PEOPLE!$H$4:$H$101, SMALL(IF($B76=PEOPLE!$B$4:$B$101, ROW(PEOPLE!$H$4:$H$101)-MIN(ROW(PEOPLE!$H$4:$H$101)) +1), COLUMNS($B$3:D76))),"")</f>
        <v xml:space="preserve">5   </v>
      </c>
      <c r="F76" s="40" t="str">
        <f t="array" ref="F76">IFERROR(INDEX(PEOPLE!$H$4:$H$101, SMALL(IF($B76=PEOPLE!$B$4:$B$101, ROW(PEOPLE!$H$4:$H$101)-MIN(ROW(PEOPLE!$H$4:$H$101)) +1), COLUMNS($B$3:E76))),"")</f>
        <v xml:space="preserve">6   </v>
      </c>
      <c r="G76" s="40" t="str">
        <f t="array" ref="G76">IFERROR(INDEX(PEOPLE!$H$4:$H$101, SMALL(IF($B76=PEOPLE!$B$4:$B$101, ROW(PEOPLE!$H$4:$H$101)-MIN(ROW(PEOPLE!$H$4:$H$101)) +1), COLUMNS($B$3:F76))),"")</f>
        <v xml:space="preserve">7   </v>
      </c>
      <c r="H76" s="40" t="str">
        <f t="array" ref="H76">IFERROR(INDEX(PEOPLE!$H$4:$H$101, SMALL(IF($B76=PEOPLE!$B$4:$B$101, ROW(PEOPLE!$H$4:$H$101)-MIN(ROW(PEOPLE!$H$4:$H$101)) +1), COLUMNS($B$3:G76))),"")</f>
        <v xml:space="preserve">8   </v>
      </c>
      <c r="I76" s="40" t="str">
        <f t="array" ref="I76">IFERROR(INDEX(PEOPLE!$H$4:$H$101, SMALL(IF($B76=PEOPLE!$B$4:$B$101, ROW(PEOPLE!$H$4:$H$101)-MIN(ROW(PEOPLE!$H$4:$H$101)) +1), COLUMNS($B$3:H76))),"")</f>
        <v xml:space="preserve">9   </v>
      </c>
      <c r="J76" s="40" t="str">
        <f t="array" ref="J76">IFERROR(INDEX(PEOPLE!$H$4:$H$101, SMALL(IF($B76=PEOPLE!$B$4:$B$101, ROW(PEOPLE!$H$4:$H$101)-MIN(ROW(PEOPLE!$H$4:$H$101)) +1), COLUMNS($B$3:I76))),"")</f>
        <v xml:space="preserve">10   </v>
      </c>
      <c r="K76" s="40" t="str">
        <f t="array" ref="K76">IFERROR(INDEX(PEOPLE!$H$4:$H$101, SMALL(IF($B76=PEOPLE!$B$4:$B$101, ROW(PEOPLE!$H$4:$H$101)-MIN(ROW(PEOPLE!$H$4:$H$101)) +1), COLUMNS($B$3:J76))),"")</f>
        <v xml:space="preserve">11   </v>
      </c>
      <c r="L76" s="40" t="str">
        <f t="array" ref="L76">IFERROR(INDEX(PEOPLE!$H$4:$H$101, SMALL(IF($B76=PEOPLE!$B$4:$B$101, ROW(PEOPLE!$H$4:$H$101)-MIN(ROW(PEOPLE!$H$4:$H$101)) +1), COLUMNS($B$3:K76))),"")</f>
        <v xml:space="preserve">12   </v>
      </c>
      <c r="M76" s="40" t="str">
        <f t="array" ref="M76">IFERROR(INDEX(PEOPLE!$H$4:$H$101, SMALL(IF($B76=PEOPLE!$B$4:$B$101, ROW(PEOPLE!$H$4:$H$101)-MIN(ROW(PEOPLE!$H$4:$H$101)) +1), COLUMNS($B$3:L76))),"")</f>
        <v xml:space="preserve">13   </v>
      </c>
      <c r="N76" s="40"/>
      <c r="O76" s="40"/>
    </row>
    <row r="77" spans="2:15" x14ac:dyDescent="0.25">
      <c r="B77" s="40" t="str">
        <f t="array" ref="B77">IFERROR(INDEX(PEOPLE!B78:B$1001, MATCH(0, COUNTIF($B$2:B76, PEOPLE!B78:B$1001), 0)), "")</f>
        <v/>
      </c>
      <c r="C77" s="40" t="str">
        <f t="array" ref="C77">IFERROR(INDEX(PEOPLE!$H$4:$H$101, SMALL(IF($B77=PEOPLE!$B$4:$B$101, ROW(PEOPLE!$H$4:$H$101)-MIN(ROW(PEOPLE!$H$4:$H$101)) +1), COLUMNS($B$3:B77))),"")</f>
        <v xml:space="preserve">3   </v>
      </c>
      <c r="D77" s="40" t="str">
        <f t="array" ref="D77">IFERROR(INDEX(PEOPLE!$H$4:$H$101, SMALL(IF($B77=PEOPLE!$B$4:$B$101, ROW(PEOPLE!$H$4:$H$101)-MIN(ROW(PEOPLE!$H$4:$H$101)) +1), COLUMNS($B$3:C77))),"")</f>
        <v xml:space="preserve">4   </v>
      </c>
      <c r="E77" s="40" t="str">
        <f t="array" ref="E77">IFERROR(INDEX(PEOPLE!$H$4:$H$101, SMALL(IF($B77=PEOPLE!$B$4:$B$101, ROW(PEOPLE!$H$4:$H$101)-MIN(ROW(PEOPLE!$H$4:$H$101)) +1), COLUMNS($B$3:D77))),"")</f>
        <v xml:space="preserve">5   </v>
      </c>
      <c r="F77" s="40" t="str">
        <f t="array" ref="F77">IFERROR(INDEX(PEOPLE!$H$4:$H$101, SMALL(IF($B77=PEOPLE!$B$4:$B$101, ROW(PEOPLE!$H$4:$H$101)-MIN(ROW(PEOPLE!$H$4:$H$101)) +1), COLUMNS($B$3:E77))),"")</f>
        <v xml:space="preserve">6   </v>
      </c>
      <c r="G77" s="40" t="str">
        <f t="array" ref="G77">IFERROR(INDEX(PEOPLE!$H$4:$H$101, SMALL(IF($B77=PEOPLE!$B$4:$B$101, ROW(PEOPLE!$H$4:$H$101)-MIN(ROW(PEOPLE!$H$4:$H$101)) +1), COLUMNS($B$3:F77))),"")</f>
        <v xml:space="preserve">7   </v>
      </c>
      <c r="H77" s="40" t="str">
        <f t="array" ref="H77">IFERROR(INDEX(PEOPLE!$H$4:$H$101, SMALL(IF($B77=PEOPLE!$B$4:$B$101, ROW(PEOPLE!$H$4:$H$101)-MIN(ROW(PEOPLE!$H$4:$H$101)) +1), COLUMNS($B$3:G77))),"")</f>
        <v xml:space="preserve">8   </v>
      </c>
      <c r="I77" s="40" t="str">
        <f t="array" ref="I77">IFERROR(INDEX(PEOPLE!$H$4:$H$101, SMALL(IF($B77=PEOPLE!$B$4:$B$101, ROW(PEOPLE!$H$4:$H$101)-MIN(ROW(PEOPLE!$H$4:$H$101)) +1), COLUMNS($B$3:H77))),"")</f>
        <v xml:space="preserve">9   </v>
      </c>
      <c r="J77" s="40" t="str">
        <f t="array" ref="J77">IFERROR(INDEX(PEOPLE!$H$4:$H$101, SMALL(IF($B77=PEOPLE!$B$4:$B$101, ROW(PEOPLE!$H$4:$H$101)-MIN(ROW(PEOPLE!$H$4:$H$101)) +1), COLUMNS($B$3:I77))),"")</f>
        <v xml:space="preserve">10   </v>
      </c>
      <c r="K77" s="40" t="str">
        <f t="array" ref="K77">IFERROR(INDEX(PEOPLE!$H$4:$H$101, SMALL(IF($B77=PEOPLE!$B$4:$B$101, ROW(PEOPLE!$H$4:$H$101)-MIN(ROW(PEOPLE!$H$4:$H$101)) +1), COLUMNS($B$3:J77))),"")</f>
        <v xml:space="preserve">11   </v>
      </c>
      <c r="L77" s="40" t="str">
        <f t="array" ref="L77">IFERROR(INDEX(PEOPLE!$H$4:$H$101, SMALL(IF($B77=PEOPLE!$B$4:$B$101, ROW(PEOPLE!$H$4:$H$101)-MIN(ROW(PEOPLE!$H$4:$H$101)) +1), COLUMNS($B$3:K77))),"")</f>
        <v xml:space="preserve">12   </v>
      </c>
      <c r="M77" s="40" t="str">
        <f t="array" ref="M77">IFERROR(INDEX(PEOPLE!$H$4:$H$101, SMALL(IF($B77=PEOPLE!$B$4:$B$101, ROW(PEOPLE!$H$4:$H$101)-MIN(ROW(PEOPLE!$H$4:$H$101)) +1), COLUMNS($B$3:L77))),"")</f>
        <v xml:space="preserve">13   </v>
      </c>
      <c r="N77" s="40"/>
      <c r="O77" s="40"/>
    </row>
    <row r="78" spans="2:15" x14ac:dyDescent="0.25">
      <c r="B78" s="40" t="str">
        <f t="array" ref="B78">IFERROR(INDEX(PEOPLE!B79:B$1001, MATCH(0, COUNTIF($B$2:B77, PEOPLE!B79:B$1001), 0)), "")</f>
        <v/>
      </c>
      <c r="C78" s="40" t="str">
        <f t="array" ref="C78">IFERROR(INDEX(PEOPLE!$H$4:$H$101, SMALL(IF($B78=PEOPLE!$B$4:$B$101, ROW(PEOPLE!$H$4:$H$101)-MIN(ROW(PEOPLE!$H$4:$H$101)) +1), COLUMNS($B$3:B78))),"")</f>
        <v xml:space="preserve">3   </v>
      </c>
      <c r="D78" s="40" t="str">
        <f t="array" ref="D78">IFERROR(INDEX(PEOPLE!$H$4:$H$101, SMALL(IF($B78=PEOPLE!$B$4:$B$101, ROW(PEOPLE!$H$4:$H$101)-MIN(ROW(PEOPLE!$H$4:$H$101)) +1), COLUMNS($B$3:C78))),"")</f>
        <v xml:space="preserve">4   </v>
      </c>
      <c r="E78" s="40" t="str">
        <f t="array" ref="E78">IFERROR(INDEX(PEOPLE!$H$4:$H$101, SMALL(IF($B78=PEOPLE!$B$4:$B$101, ROW(PEOPLE!$H$4:$H$101)-MIN(ROW(PEOPLE!$H$4:$H$101)) +1), COLUMNS($B$3:D78))),"")</f>
        <v xml:space="preserve">5   </v>
      </c>
      <c r="F78" s="40" t="str">
        <f t="array" ref="F78">IFERROR(INDEX(PEOPLE!$H$4:$H$101, SMALL(IF($B78=PEOPLE!$B$4:$B$101, ROW(PEOPLE!$H$4:$H$101)-MIN(ROW(PEOPLE!$H$4:$H$101)) +1), COLUMNS($B$3:E78))),"")</f>
        <v xml:space="preserve">6   </v>
      </c>
      <c r="G78" s="40" t="str">
        <f t="array" ref="G78">IFERROR(INDEX(PEOPLE!$H$4:$H$101, SMALL(IF($B78=PEOPLE!$B$4:$B$101, ROW(PEOPLE!$H$4:$H$101)-MIN(ROW(PEOPLE!$H$4:$H$101)) +1), COLUMNS($B$3:F78))),"")</f>
        <v xml:space="preserve">7   </v>
      </c>
      <c r="H78" s="40" t="str">
        <f t="array" ref="H78">IFERROR(INDEX(PEOPLE!$H$4:$H$101, SMALL(IF($B78=PEOPLE!$B$4:$B$101, ROW(PEOPLE!$H$4:$H$101)-MIN(ROW(PEOPLE!$H$4:$H$101)) +1), COLUMNS($B$3:G78))),"")</f>
        <v xml:space="preserve">8   </v>
      </c>
      <c r="I78" s="40" t="str">
        <f t="array" ref="I78">IFERROR(INDEX(PEOPLE!$H$4:$H$101, SMALL(IF($B78=PEOPLE!$B$4:$B$101, ROW(PEOPLE!$H$4:$H$101)-MIN(ROW(PEOPLE!$H$4:$H$101)) +1), COLUMNS($B$3:H78))),"")</f>
        <v xml:space="preserve">9   </v>
      </c>
      <c r="J78" s="40" t="str">
        <f t="array" ref="J78">IFERROR(INDEX(PEOPLE!$H$4:$H$101, SMALL(IF($B78=PEOPLE!$B$4:$B$101, ROW(PEOPLE!$H$4:$H$101)-MIN(ROW(PEOPLE!$H$4:$H$101)) +1), COLUMNS($B$3:I78))),"")</f>
        <v xml:space="preserve">10   </v>
      </c>
      <c r="K78" s="40" t="str">
        <f t="array" ref="K78">IFERROR(INDEX(PEOPLE!$H$4:$H$101, SMALL(IF($B78=PEOPLE!$B$4:$B$101, ROW(PEOPLE!$H$4:$H$101)-MIN(ROW(PEOPLE!$H$4:$H$101)) +1), COLUMNS($B$3:J78))),"")</f>
        <v xml:space="preserve">11   </v>
      </c>
      <c r="L78" s="40" t="str">
        <f t="array" ref="L78">IFERROR(INDEX(PEOPLE!$H$4:$H$101, SMALL(IF($B78=PEOPLE!$B$4:$B$101, ROW(PEOPLE!$H$4:$H$101)-MIN(ROW(PEOPLE!$H$4:$H$101)) +1), COLUMNS($B$3:K78))),"")</f>
        <v xml:space="preserve">12   </v>
      </c>
      <c r="M78" s="40" t="str">
        <f t="array" ref="M78">IFERROR(INDEX(PEOPLE!$H$4:$H$101, SMALL(IF($B78=PEOPLE!$B$4:$B$101, ROW(PEOPLE!$H$4:$H$101)-MIN(ROW(PEOPLE!$H$4:$H$101)) +1), COLUMNS($B$3:L78))),"")</f>
        <v xml:space="preserve">13   </v>
      </c>
      <c r="N78" s="40"/>
      <c r="O78" s="40"/>
    </row>
    <row r="79" spans="2:15" x14ac:dyDescent="0.25">
      <c r="B79" s="40" t="str">
        <f t="array" ref="B79">IFERROR(INDEX(PEOPLE!B80:B$1001, MATCH(0, COUNTIF($B$2:B78, PEOPLE!B80:B$1001), 0)), "")</f>
        <v/>
      </c>
      <c r="C79" s="40" t="str">
        <f t="array" ref="C79">IFERROR(INDEX(PEOPLE!$H$4:$H$101, SMALL(IF($B79=PEOPLE!$B$4:$B$101, ROW(PEOPLE!$H$4:$H$101)-MIN(ROW(PEOPLE!$H$4:$H$101)) +1), COLUMNS($B$3:B79))),"")</f>
        <v xml:space="preserve">3   </v>
      </c>
      <c r="D79" s="40" t="str">
        <f t="array" ref="D79">IFERROR(INDEX(PEOPLE!$H$4:$H$101, SMALL(IF($B79=PEOPLE!$B$4:$B$101, ROW(PEOPLE!$H$4:$H$101)-MIN(ROW(PEOPLE!$H$4:$H$101)) +1), COLUMNS($B$3:C79))),"")</f>
        <v xml:space="preserve">4   </v>
      </c>
      <c r="E79" s="40" t="str">
        <f t="array" ref="E79">IFERROR(INDEX(PEOPLE!$H$4:$H$101, SMALL(IF($B79=PEOPLE!$B$4:$B$101, ROW(PEOPLE!$H$4:$H$101)-MIN(ROW(PEOPLE!$H$4:$H$101)) +1), COLUMNS($B$3:D79))),"")</f>
        <v xml:space="preserve">5   </v>
      </c>
      <c r="F79" s="40" t="str">
        <f t="array" ref="F79">IFERROR(INDEX(PEOPLE!$H$4:$H$101, SMALL(IF($B79=PEOPLE!$B$4:$B$101, ROW(PEOPLE!$H$4:$H$101)-MIN(ROW(PEOPLE!$H$4:$H$101)) +1), COLUMNS($B$3:E79))),"")</f>
        <v xml:space="preserve">6   </v>
      </c>
      <c r="G79" s="40" t="str">
        <f t="array" ref="G79">IFERROR(INDEX(PEOPLE!$H$4:$H$101, SMALL(IF($B79=PEOPLE!$B$4:$B$101, ROW(PEOPLE!$H$4:$H$101)-MIN(ROW(PEOPLE!$H$4:$H$101)) +1), COLUMNS($B$3:F79))),"")</f>
        <v xml:space="preserve">7   </v>
      </c>
      <c r="H79" s="40" t="str">
        <f t="array" ref="H79">IFERROR(INDEX(PEOPLE!$H$4:$H$101, SMALL(IF($B79=PEOPLE!$B$4:$B$101, ROW(PEOPLE!$H$4:$H$101)-MIN(ROW(PEOPLE!$H$4:$H$101)) +1), COLUMNS($B$3:G79))),"")</f>
        <v xml:space="preserve">8   </v>
      </c>
      <c r="I79" s="40" t="str">
        <f t="array" ref="I79">IFERROR(INDEX(PEOPLE!$H$4:$H$101, SMALL(IF($B79=PEOPLE!$B$4:$B$101, ROW(PEOPLE!$H$4:$H$101)-MIN(ROW(PEOPLE!$H$4:$H$101)) +1), COLUMNS($B$3:H79))),"")</f>
        <v xml:space="preserve">9   </v>
      </c>
      <c r="J79" s="40" t="str">
        <f t="array" ref="J79">IFERROR(INDEX(PEOPLE!$H$4:$H$101, SMALL(IF($B79=PEOPLE!$B$4:$B$101, ROW(PEOPLE!$H$4:$H$101)-MIN(ROW(PEOPLE!$H$4:$H$101)) +1), COLUMNS($B$3:I79))),"")</f>
        <v xml:space="preserve">10   </v>
      </c>
      <c r="K79" s="40" t="str">
        <f t="array" ref="K79">IFERROR(INDEX(PEOPLE!$H$4:$H$101, SMALL(IF($B79=PEOPLE!$B$4:$B$101, ROW(PEOPLE!$H$4:$H$101)-MIN(ROW(PEOPLE!$H$4:$H$101)) +1), COLUMNS($B$3:J79))),"")</f>
        <v xml:space="preserve">11   </v>
      </c>
      <c r="L79" s="40" t="str">
        <f t="array" ref="L79">IFERROR(INDEX(PEOPLE!$H$4:$H$101, SMALL(IF($B79=PEOPLE!$B$4:$B$101, ROW(PEOPLE!$H$4:$H$101)-MIN(ROW(PEOPLE!$H$4:$H$101)) +1), COLUMNS($B$3:K79))),"")</f>
        <v xml:space="preserve">12   </v>
      </c>
      <c r="M79" s="40" t="str">
        <f t="array" ref="M79">IFERROR(INDEX(PEOPLE!$H$4:$H$101, SMALL(IF($B79=PEOPLE!$B$4:$B$101, ROW(PEOPLE!$H$4:$H$101)-MIN(ROW(PEOPLE!$H$4:$H$101)) +1), COLUMNS($B$3:L79))),"")</f>
        <v xml:space="preserve">13   </v>
      </c>
      <c r="N79" s="40"/>
      <c r="O79" s="40"/>
    </row>
    <row r="80" spans="2:15" x14ac:dyDescent="0.25">
      <c r="B80" s="40" t="str">
        <f t="array" ref="B80">IFERROR(INDEX(PEOPLE!B81:B$1001, MATCH(0, COUNTIF($B$2:B79, PEOPLE!B81:B$1001), 0)), "")</f>
        <v/>
      </c>
      <c r="C80" s="40" t="str">
        <f t="array" ref="C80">IFERROR(INDEX(PEOPLE!$H$4:$H$101, SMALL(IF($B80=PEOPLE!$B$4:$B$101, ROW(PEOPLE!$H$4:$H$101)-MIN(ROW(PEOPLE!$H$4:$H$101)) +1), COLUMNS($B$3:B80))),"")</f>
        <v xml:space="preserve">3   </v>
      </c>
      <c r="D80" s="40" t="str">
        <f t="array" ref="D80">IFERROR(INDEX(PEOPLE!$H$4:$H$101, SMALL(IF($B80=PEOPLE!$B$4:$B$101, ROW(PEOPLE!$H$4:$H$101)-MIN(ROW(PEOPLE!$H$4:$H$101)) +1), COLUMNS($B$3:C80))),"")</f>
        <v xml:space="preserve">4   </v>
      </c>
      <c r="E80" s="40" t="str">
        <f t="array" ref="E80">IFERROR(INDEX(PEOPLE!$H$4:$H$101, SMALL(IF($B80=PEOPLE!$B$4:$B$101, ROW(PEOPLE!$H$4:$H$101)-MIN(ROW(PEOPLE!$H$4:$H$101)) +1), COLUMNS($B$3:D80))),"")</f>
        <v xml:space="preserve">5   </v>
      </c>
      <c r="F80" s="40" t="str">
        <f t="array" ref="F80">IFERROR(INDEX(PEOPLE!$H$4:$H$101, SMALL(IF($B80=PEOPLE!$B$4:$B$101, ROW(PEOPLE!$H$4:$H$101)-MIN(ROW(PEOPLE!$H$4:$H$101)) +1), COLUMNS($B$3:E80))),"")</f>
        <v xml:space="preserve">6   </v>
      </c>
      <c r="G80" s="40" t="str">
        <f t="array" ref="G80">IFERROR(INDEX(PEOPLE!$H$4:$H$101, SMALL(IF($B80=PEOPLE!$B$4:$B$101, ROW(PEOPLE!$H$4:$H$101)-MIN(ROW(PEOPLE!$H$4:$H$101)) +1), COLUMNS($B$3:F80))),"")</f>
        <v xml:space="preserve">7   </v>
      </c>
      <c r="H80" s="40" t="str">
        <f t="array" ref="H80">IFERROR(INDEX(PEOPLE!$H$4:$H$101, SMALL(IF($B80=PEOPLE!$B$4:$B$101, ROW(PEOPLE!$H$4:$H$101)-MIN(ROW(PEOPLE!$H$4:$H$101)) +1), COLUMNS($B$3:G80))),"")</f>
        <v xml:space="preserve">8   </v>
      </c>
      <c r="I80" s="40" t="str">
        <f t="array" ref="I80">IFERROR(INDEX(PEOPLE!$H$4:$H$101, SMALL(IF($B80=PEOPLE!$B$4:$B$101, ROW(PEOPLE!$H$4:$H$101)-MIN(ROW(PEOPLE!$H$4:$H$101)) +1), COLUMNS($B$3:H80))),"")</f>
        <v xml:space="preserve">9   </v>
      </c>
      <c r="J80" s="40" t="str">
        <f t="array" ref="J80">IFERROR(INDEX(PEOPLE!$H$4:$H$101, SMALL(IF($B80=PEOPLE!$B$4:$B$101, ROW(PEOPLE!$H$4:$H$101)-MIN(ROW(PEOPLE!$H$4:$H$101)) +1), COLUMNS($B$3:I80))),"")</f>
        <v xml:space="preserve">10   </v>
      </c>
      <c r="K80" s="40" t="str">
        <f t="array" ref="K80">IFERROR(INDEX(PEOPLE!$H$4:$H$101, SMALL(IF($B80=PEOPLE!$B$4:$B$101, ROW(PEOPLE!$H$4:$H$101)-MIN(ROW(PEOPLE!$H$4:$H$101)) +1), COLUMNS($B$3:J80))),"")</f>
        <v xml:space="preserve">11   </v>
      </c>
      <c r="L80" s="40" t="str">
        <f t="array" ref="L80">IFERROR(INDEX(PEOPLE!$H$4:$H$101, SMALL(IF($B80=PEOPLE!$B$4:$B$101, ROW(PEOPLE!$H$4:$H$101)-MIN(ROW(PEOPLE!$H$4:$H$101)) +1), COLUMNS($B$3:K80))),"")</f>
        <v xml:space="preserve">12   </v>
      </c>
      <c r="M80" s="40" t="str">
        <f t="array" ref="M80">IFERROR(INDEX(PEOPLE!$H$4:$H$101, SMALL(IF($B80=PEOPLE!$B$4:$B$101, ROW(PEOPLE!$H$4:$H$101)-MIN(ROW(PEOPLE!$H$4:$H$101)) +1), COLUMNS($B$3:L80))),"")</f>
        <v xml:space="preserve">13   </v>
      </c>
      <c r="N80" s="40"/>
      <c r="O80" s="40"/>
    </row>
    <row r="81" spans="2:15" x14ac:dyDescent="0.25">
      <c r="B81" s="40" t="str">
        <f t="array" ref="B81">IFERROR(INDEX(PEOPLE!B82:B$1001, MATCH(0, COUNTIF($B$2:B80, PEOPLE!B82:B$1001), 0)), "")</f>
        <v/>
      </c>
      <c r="C81" s="40" t="str">
        <f t="array" ref="C81">IFERROR(INDEX(PEOPLE!$H$4:$H$101, SMALL(IF($B81=PEOPLE!$B$4:$B$101, ROW(PEOPLE!$H$4:$H$101)-MIN(ROW(PEOPLE!$H$4:$H$101)) +1), COLUMNS($B$3:B81))),"")</f>
        <v xml:space="preserve">3   </v>
      </c>
      <c r="D81" s="40" t="str">
        <f t="array" ref="D81">IFERROR(INDEX(PEOPLE!$H$4:$H$101, SMALL(IF($B81=PEOPLE!$B$4:$B$101, ROW(PEOPLE!$H$4:$H$101)-MIN(ROW(PEOPLE!$H$4:$H$101)) +1), COLUMNS($B$3:C81))),"")</f>
        <v xml:space="preserve">4   </v>
      </c>
      <c r="E81" s="40" t="str">
        <f t="array" ref="E81">IFERROR(INDEX(PEOPLE!$H$4:$H$101, SMALL(IF($B81=PEOPLE!$B$4:$B$101, ROW(PEOPLE!$H$4:$H$101)-MIN(ROW(PEOPLE!$H$4:$H$101)) +1), COLUMNS($B$3:D81))),"")</f>
        <v xml:space="preserve">5   </v>
      </c>
      <c r="F81" s="40" t="str">
        <f t="array" ref="F81">IFERROR(INDEX(PEOPLE!$H$4:$H$101, SMALL(IF($B81=PEOPLE!$B$4:$B$101, ROW(PEOPLE!$H$4:$H$101)-MIN(ROW(PEOPLE!$H$4:$H$101)) +1), COLUMNS($B$3:E81))),"")</f>
        <v xml:space="preserve">6   </v>
      </c>
      <c r="G81" s="40" t="str">
        <f t="array" ref="G81">IFERROR(INDEX(PEOPLE!$H$4:$H$101, SMALL(IF($B81=PEOPLE!$B$4:$B$101, ROW(PEOPLE!$H$4:$H$101)-MIN(ROW(PEOPLE!$H$4:$H$101)) +1), COLUMNS($B$3:F81))),"")</f>
        <v xml:space="preserve">7   </v>
      </c>
      <c r="H81" s="40" t="str">
        <f t="array" ref="H81">IFERROR(INDEX(PEOPLE!$H$4:$H$101, SMALL(IF($B81=PEOPLE!$B$4:$B$101, ROW(PEOPLE!$H$4:$H$101)-MIN(ROW(PEOPLE!$H$4:$H$101)) +1), COLUMNS($B$3:G81))),"")</f>
        <v xml:space="preserve">8   </v>
      </c>
      <c r="I81" s="40" t="str">
        <f t="array" ref="I81">IFERROR(INDEX(PEOPLE!$H$4:$H$101, SMALL(IF($B81=PEOPLE!$B$4:$B$101, ROW(PEOPLE!$H$4:$H$101)-MIN(ROW(PEOPLE!$H$4:$H$101)) +1), COLUMNS($B$3:H81))),"")</f>
        <v xml:space="preserve">9   </v>
      </c>
      <c r="J81" s="40" t="str">
        <f t="array" ref="J81">IFERROR(INDEX(PEOPLE!$H$4:$H$101, SMALL(IF($B81=PEOPLE!$B$4:$B$101, ROW(PEOPLE!$H$4:$H$101)-MIN(ROW(PEOPLE!$H$4:$H$101)) +1), COLUMNS($B$3:I81))),"")</f>
        <v xml:space="preserve">10   </v>
      </c>
      <c r="K81" s="40" t="str">
        <f t="array" ref="K81">IFERROR(INDEX(PEOPLE!$H$4:$H$101, SMALL(IF($B81=PEOPLE!$B$4:$B$101, ROW(PEOPLE!$H$4:$H$101)-MIN(ROW(PEOPLE!$H$4:$H$101)) +1), COLUMNS($B$3:J81))),"")</f>
        <v xml:space="preserve">11   </v>
      </c>
      <c r="L81" s="40" t="str">
        <f t="array" ref="L81">IFERROR(INDEX(PEOPLE!$H$4:$H$101, SMALL(IF($B81=PEOPLE!$B$4:$B$101, ROW(PEOPLE!$H$4:$H$101)-MIN(ROW(PEOPLE!$H$4:$H$101)) +1), COLUMNS($B$3:K81))),"")</f>
        <v xml:space="preserve">12   </v>
      </c>
      <c r="M81" s="40" t="str">
        <f t="array" ref="M81">IFERROR(INDEX(PEOPLE!$H$4:$H$101, SMALL(IF($B81=PEOPLE!$B$4:$B$101, ROW(PEOPLE!$H$4:$H$101)-MIN(ROW(PEOPLE!$H$4:$H$101)) +1), COLUMNS($B$3:L81))),"")</f>
        <v xml:space="preserve">13   </v>
      </c>
      <c r="N81" s="40"/>
      <c r="O81" s="40"/>
    </row>
    <row r="82" spans="2:15" x14ac:dyDescent="0.25">
      <c r="B82" s="40" t="str">
        <f t="array" ref="B82">IFERROR(INDEX(PEOPLE!B83:B$1001, MATCH(0, COUNTIF($B$2:B81, PEOPLE!B83:B$1001), 0)), "")</f>
        <v/>
      </c>
      <c r="C82" s="40" t="str">
        <f t="array" ref="C82">IFERROR(INDEX(PEOPLE!$H$4:$H$101, SMALL(IF($B82=PEOPLE!$B$4:$B$101, ROW(PEOPLE!$H$4:$H$101)-MIN(ROW(PEOPLE!$H$4:$H$101)) +1), COLUMNS($B$3:B82))),"")</f>
        <v xml:space="preserve">3   </v>
      </c>
      <c r="D82" s="40" t="str">
        <f t="array" ref="D82">IFERROR(INDEX(PEOPLE!$H$4:$H$101, SMALL(IF($B82=PEOPLE!$B$4:$B$101, ROW(PEOPLE!$H$4:$H$101)-MIN(ROW(PEOPLE!$H$4:$H$101)) +1), COLUMNS($B$3:C82))),"")</f>
        <v xml:space="preserve">4   </v>
      </c>
      <c r="E82" s="40" t="str">
        <f t="array" ref="E82">IFERROR(INDEX(PEOPLE!$H$4:$H$101, SMALL(IF($B82=PEOPLE!$B$4:$B$101, ROW(PEOPLE!$H$4:$H$101)-MIN(ROW(PEOPLE!$H$4:$H$101)) +1), COLUMNS($B$3:D82))),"")</f>
        <v xml:space="preserve">5   </v>
      </c>
      <c r="F82" s="40" t="str">
        <f t="array" ref="F82">IFERROR(INDEX(PEOPLE!$H$4:$H$101, SMALL(IF($B82=PEOPLE!$B$4:$B$101, ROW(PEOPLE!$H$4:$H$101)-MIN(ROW(PEOPLE!$H$4:$H$101)) +1), COLUMNS($B$3:E82))),"")</f>
        <v xml:space="preserve">6   </v>
      </c>
      <c r="G82" s="40" t="str">
        <f t="array" ref="G82">IFERROR(INDEX(PEOPLE!$H$4:$H$101, SMALL(IF($B82=PEOPLE!$B$4:$B$101, ROW(PEOPLE!$H$4:$H$101)-MIN(ROW(PEOPLE!$H$4:$H$101)) +1), COLUMNS($B$3:F82))),"")</f>
        <v xml:space="preserve">7   </v>
      </c>
      <c r="H82" s="40" t="str">
        <f t="array" ref="H82">IFERROR(INDEX(PEOPLE!$H$4:$H$101, SMALL(IF($B82=PEOPLE!$B$4:$B$101, ROW(PEOPLE!$H$4:$H$101)-MIN(ROW(PEOPLE!$H$4:$H$101)) +1), COLUMNS($B$3:G82))),"")</f>
        <v xml:space="preserve">8   </v>
      </c>
      <c r="I82" s="40" t="str">
        <f t="array" ref="I82">IFERROR(INDEX(PEOPLE!$H$4:$H$101, SMALL(IF($B82=PEOPLE!$B$4:$B$101, ROW(PEOPLE!$H$4:$H$101)-MIN(ROW(PEOPLE!$H$4:$H$101)) +1), COLUMNS($B$3:H82))),"")</f>
        <v xml:space="preserve">9   </v>
      </c>
      <c r="J82" s="40" t="str">
        <f t="array" ref="J82">IFERROR(INDEX(PEOPLE!$H$4:$H$101, SMALL(IF($B82=PEOPLE!$B$4:$B$101, ROW(PEOPLE!$H$4:$H$101)-MIN(ROW(PEOPLE!$H$4:$H$101)) +1), COLUMNS($B$3:I82))),"")</f>
        <v xml:space="preserve">10   </v>
      </c>
      <c r="K82" s="40" t="str">
        <f t="array" ref="K82">IFERROR(INDEX(PEOPLE!$H$4:$H$101, SMALL(IF($B82=PEOPLE!$B$4:$B$101, ROW(PEOPLE!$H$4:$H$101)-MIN(ROW(PEOPLE!$H$4:$H$101)) +1), COLUMNS($B$3:J82))),"")</f>
        <v xml:space="preserve">11   </v>
      </c>
      <c r="L82" s="40" t="str">
        <f t="array" ref="L82">IFERROR(INDEX(PEOPLE!$H$4:$H$101, SMALL(IF($B82=PEOPLE!$B$4:$B$101, ROW(PEOPLE!$H$4:$H$101)-MIN(ROW(PEOPLE!$H$4:$H$101)) +1), COLUMNS($B$3:K82))),"")</f>
        <v xml:space="preserve">12   </v>
      </c>
      <c r="M82" s="40" t="str">
        <f t="array" ref="M82">IFERROR(INDEX(PEOPLE!$H$4:$H$101, SMALL(IF($B82=PEOPLE!$B$4:$B$101, ROW(PEOPLE!$H$4:$H$101)-MIN(ROW(PEOPLE!$H$4:$H$101)) +1), COLUMNS($B$3:L82))),"")</f>
        <v xml:space="preserve">13   </v>
      </c>
      <c r="N82" s="40"/>
      <c r="O82" s="40"/>
    </row>
    <row r="83" spans="2:15" x14ac:dyDescent="0.25">
      <c r="B83" s="40" t="str">
        <f t="array" ref="B83">IFERROR(INDEX(PEOPLE!B84:B$1001, MATCH(0, COUNTIF($B$2:B82, PEOPLE!B84:B$1001), 0)), "")</f>
        <v/>
      </c>
      <c r="C83" s="40" t="str">
        <f t="array" ref="C83">IFERROR(INDEX(PEOPLE!$H$4:$H$101, SMALL(IF($B83=PEOPLE!$B$4:$B$101, ROW(PEOPLE!$H$4:$H$101)-MIN(ROW(PEOPLE!$H$4:$H$101)) +1), COLUMNS($B$3:B83))),"")</f>
        <v xml:space="preserve">3   </v>
      </c>
      <c r="D83" s="40" t="str">
        <f t="array" ref="D83">IFERROR(INDEX(PEOPLE!$H$4:$H$101, SMALL(IF($B83=PEOPLE!$B$4:$B$101, ROW(PEOPLE!$H$4:$H$101)-MIN(ROW(PEOPLE!$H$4:$H$101)) +1), COLUMNS($B$3:C83))),"")</f>
        <v xml:space="preserve">4   </v>
      </c>
      <c r="E83" s="40" t="str">
        <f t="array" ref="E83">IFERROR(INDEX(PEOPLE!$H$4:$H$101, SMALL(IF($B83=PEOPLE!$B$4:$B$101, ROW(PEOPLE!$H$4:$H$101)-MIN(ROW(PEOPLE!$H$4:$H$101)) +1), COLUMNS($B$3:D83))),"")</f>
        <v xml:space="preserve">5   </v>
      </c>
      <c r="F83" s="40" t="str">
        <f t="array" ref="F83">IFERROR(INDEX(PEOPLE!$H$4:$H$101, SMALL(IF($B83=PEOPLE!$B$4:$B$101, ROW(PEOPLE!$H$4:$H$101)-MIN(ROW(PEOPLE!$H$4:$H$101)) +1), COLUMNS($B$3:E83))),"")</f>
        <v xml:space="preserve">6   </v>
      </c>
      <c r="G83" s="40" t="str">
        <f t="array" ref="G83">IFERROR(INDEX(PEOPLE!$H$4:$H$101, SMALL(IF($B83=PEOPLE!$B$4:$B$101, ROW(PEOPLE!$H$4:$H$101)-MIN(ROW(PEOPLE!$H$4:$H$101)) +1), COLUMNS($B$3:F83))),"")</f>
        <v xml:space="preserve">7   </v>
      </c>
      <c r="H83" s="40" t="str">
        <f t="array" ref="H83">IFERROR(INDEX(PEOPLE!$H$4:$H$101, SMALL(IF($B83=PEOPLE!$B$4:$B$101, ROW(PEOPLE!$H$4:$H$101)-MIN(ROW(PEOPLE!$H$4:$H$101)) +1), COLUMNS($B$3:G83))),"")</f>
        <v xml:space="preserve">8   </v>
      </c>
      <c r="I83" s="40" t="str">
        <f t="array" ref="I83">IFERROR(INDEX(PEOPLE!$H$4:$H$101, SMALL(IF($B83=PEOPLE!$B$4:$B$101, ROW(PEOPLE!$H$4:$H$101)-MIN(ROW(PEOPLE!$H$4:$H$101)) +1), COLUMNS($B$3:H83))),"")</f>
        <v xml:space="preserve">9   </v>
      </c>
      <c r="J83" s="40" t="str">
        <f t="array" ref="J83">IFERROR(INDEX(PEOPLE!$H$4:$H$101, SMALL(IF($B83=PEOPLE!$B$4:$B$101, ROW(PEOPLE!$H$4:$H$101)-MIN(ROW(PEOPLE!$H$4:$H$101)) +1), COLUMNS($B$3:I83))),"")</f>
        <v xml:space="preserve">10   </v>
      </c>
      <c r="K83" s="40" t="str">
        <f t="array" ref="K83">IFERROR(INDEX(PEOPLE!$H$4:$H$101, SMALL(IF($B83=PEOPLE!$B$4:$B$101, ROW(PEOPLE!$H$4:$H$101)-MIN(ROW(PEOPLE!$H$4:$H$101)) +1), COLUMNS($B$3:J83))),"")</f>
        <v xml:space="preserve">11   </v>
      </c>
      <c r="L83" s="40" t="str">
        <f t="array" ref="L83">IFERROR(INDEX(PEOPLE!$H$4:$H$101, SMALL(IF($B83=PEOPLE!$B$4:$B$101, ROW(PEOPLE!$H$4:$H$101)-MIN(ROW(PEOPLE!$H$4:$H$101)) +1), COLUMNS($B$3:K83))),"")</f>
        <v xml:space="preserve">12   </v>
      </c>
      <c r="M83" s="40" t="str">
        <f t="array" ref="M83">IFERROR(INDEX(PEOPLE!$H$4:$H$101, SMALL(IF($B83=PEOPLE!$B$4:$B$101, ROW(PEOPLE!$H$4:$H$101)-MIN(ROW(PEOPLE!$H$4:$H$101)) +1), COLUMNS($B$3:L83))),"")</f>
        <v xml:space="preserve">13   </v>
      </c>
      <c r="N83" s="40"/>
      <c r="O83" s="40"/>
    </row>
    <row r="84" spans="2:15" x14ac:dyDescent="0.25">
      <c r="B84" s="40" t="str">
        <f t="array" ref="B84">IFERROR(INDEX(PEOPLE!B85:B$1001, MATCH(0, COUNTIF($B$2:B83, PEOPLE!B85:B$1001), 0)), "")</f>
        <v/>
      </c>
      <c r="C84" s="40" t="str">
        <f t="array" ref="C84">IFERROR(INDEX(PEOPLE!$H$4:$H$101, SMALL(IF($B84=PEOPLE!$B$4:$B$101, ROW(PEOPLE!$H$4:$H$101)-MIN(ROW(PEOPLE!$H$4:$H$101)) +1), COLUMNS($B$3:B84))),"")</f>
        <v xml:space="preserve">3   </v>
      </c>
      <c r="D84" s="40" t="str">
        <f t="array" ref="D84">IFERROR(INDEX(PEOPLE!$H$4:$H$101, SMALL(IF($B84=PEOPLE!$B$4:$B$101, ROW(PEOPLE!$H$4:$H$101)-MIN(ROW(PEOPLE!$H$4:$H$101)) +1), COLUMNS($B$3:C84))),"")</f>
        <v xml:space="preserve">4   </v>
      </c>
      <c r="E84" s="40" t="str">
        <f t="array" ref="E84">IFERROR(INDEX(PEOPLE!$H$4:$H$101, SMALL(IF($B84=PEOPLE!$B$4:$B$101, ROW(PEOPLE!$H$4:$H$101)-MIN(ROW(PEOPLE!$H$4:$H$101)) +1), COLUMNS($B$3:D84))),"")</f>
        <v xml:space="preserve">5   </v>
      </c>
      <c r="F84" s="40" t="str">
        <f t="array" ref="F84">IFERROR(INDEX(PEOPLE!$H$4:$H$101, SMALL(IF($B84=PEOPLE!$B$4:$B$101, ROW(PEOPLE!$H$4:$H$101)-MIN(ROW(PEOPLE!$H$4:$H$101)) +1), COLUMNS($B$3:E84))),"")</f>
        <v xml:space="preserve">6   </v>
      </c>
      <c r="G84" s="40" t="str">
        <f t="array" ref="G84">IFERROR(INDEX(PEOPLE!$H$4:$H$101, SMALL(IF($B84=PEOPLE!$B$4:$B$101, ROW(PEOPLE!$H$4:$H$101)-MIN(ROW(PEOPLE!$H$4:$H$101)) +1), COLUMNS($B$3:F84))),"")</f>
        <v xml:space="preserve">7   </v>
      </c>
      <c r="H84" s="40" t="str">
        <f t="array" ref="H84">IFERROR(INDEX(PEOPLE!$H$4:$H$101, SMALL(IF($B84=PEOPLE!$B$4:$B$101, ROW(PEOPLE!$H$4:$H$101)-MIN(ROW(PEOPLE!$H$4:$H$101)) +1), COLUMNS($B$3:G84))),"")</f>
        <v xml:space="preserve">8   </v>
      </c>
      <c r="I84" s="40" t="str">
        <f t="array" ref="I84">IFERROR(INDEX(PEOPLE!$H$4:$H$101, SMALL(IF($B84=PEOPLE!$B$4:$B$101, ROW(PEOPLE!$H$4:$H$101)-MIN(ROW(PEOPLE!$H$4:$H$101)) +1), COLUMNS($B$3:H84))),"")</f>
        <v xml:space="preserve">9   </v>
      </c>
      <c r="J84" s="40" t="str">
        <f t="array" ref="J84">IFERROR(INDEX(PEOPLE!$H$4:$H$101, SMALL(IF($B84=PEOPLE!$B$4:$B$101, ROW(PEOPLE!$H$4:$H$101)-MIN(ROW(PEOPLE!$H$4:$H$101)) +1), COLUMNS($B$3:I84))),"")</f>
        <v xml:space="preserve">10   </v>
      </c>
      <c r="K84" s="40" t="str">
        <f t="array" ref="K84">IFERROR(INDEX(PEOPLE!$H$4:$H$101, SMALL(IF($B84=PEOPLE!$B$4:$B$101, ROW(PEOPLE!$H$4:$H$101)-MIN(ROW(PEOPLE!$H$4:$H$101)) +1), COLUMNS($B$3:J84))),"")</f>
        <v xml:space="preserve">11   </v>
      </c>
      <c r="L84" s="40" t="str">
        <f t="array" ref="L84">IFERROR(INDEX(PEOPLE!$H$4:$H$101, SMALL(IF($B84=PEOPLE!$B$4:$B$101, ROW(PEOPLE!$H$4:$H$101)-MIN(ROW(PEOPLE!$H$4:$H$101)) +1), COLUMNS($B$3:K84))),"")</f>
        <v xml:space="preserve">12   </v>
      </c>
      <c r="M84" s="40" t="str">
        <f t="array" ref="M84">IFERROR(INDEX(PEOPLE!$H$4:$H$101, SMALL(IF($B84=PEOPLE!$B$4:$B$101, ROW(PEOPLE!$H$4:$H$101)-MIN(ROW(PEOPLE!$H$4:$H$101)) +1), COLUMNS($B$3:L84))),"")</f>
        <v xml:space="preserve">13   </v>
      </c>
      <c r="N84" s="40"/>
      <c r="O84" s="40"/>
    </row>
    <row r="85" spans="2:15" x14ac:dyDescent="0.25">
      <c r="B85" s="40" t="str">
        <f t="array" ref="B85">IFERROR(INDEX(PEOPLE!B86:B$1001, MATCH(0, COUNTIF($B$2:B84, PEOPLE!B86:B$1001), 0)), "")</f>
        <v/>
      </c>
      <c r="C85" s="40" t="str">
        <f t="array" ref="C85">IFERROR(INDEX(PEOPLE!$H$4:$H$101, SMALL(IF($B85=PEOPLE!$B$4:$B$101, ROW(PEOPLE!$H$4:$H$101)-MIN(ROW(PEOPLE!$H$4:$H$101)) +1), COLUMNS($B$3:B85))),"")</f>
        <v xml:space="preserve">3   </v>
      </c>
      <c r="D85" s="40" t="str">
        <f t="array" ref="D85">IFERROR(INDEX(PEOPLE!$H$4:$H$101, SMALL(IF($B85=PEOPLE!$B$4:$B$101, ROW(PEOPLE!$H$4:$H$101)-MIN(ROW(PEOPLE!$H$4:$H$101)) +1), COLUMNS($B$3:C85))),"")</f>
        <v xml:space="preserve">4   </v>
      </c>
      <c r="E85" s="40" t="str">
        <f t="array" ref="E85">IFERROR(INDEX(PEOPLE!$H$4:$H$101, SMALL(IF($B85=PEOPLE!$B$4:$B$101, ROW(PEOPLE!$H$4:$H$101)-MIN(ROW(PEOPLE!$H$4:$H$101)) +1), COLUMNS($B$3:D85))),"")</f>
        <v xml:space="preserve">5   </v>
      </c>
      <c r="F85" s="40" t="str">
        <f t="array" ref="F85">IFERROR(INDEX(PEOPLE!$H$4:$H$101, SMALL(IF($B85=PEOPLE!$B$4:$B$101, ROW(PEOPLE!$H$4:$H$101)-MIN(ROW(PEOPLE!$H$4:$H$101)) +1), COLUMNS($B$3:E85))),"")</f>
        <v xml:space="preserve">6   </v>
      </c>
      <c r="G85" s="40" t="str">
        <f t="array" ref="G85">IFERROR(INDEX(PEOPLE!$H$4:$H$101, SMALL(IF($B85=PEOPLE!$B$4:$B$101, ROW(PEOPLE!$H$4:$H$101)-MIN(ROW(PEOPLE!$H$4:$H$101)) +1), COLUMNS($B$3:F85))),"")</f>
        <v xml:space="preserve">7   </v>
      </c>
      <c r="H85" s="40" t="str">
        <f t="array" ref="H85">IFERROR(INDEX(PEOPLE!$H$4:$H$101, SMALL(IF($B85=PEOPLE!$B$4:$B$101, ROW(PEOPLE!$H$4:$H$101)-MIN(ROW(PEOPLE!$H$4:$H$101)) +1), COLUMNS($B$3:G85))),"")</f>
        <v xml:space="preserve">8   </v>
      </c>
      <c r="I85" s="40" t="str">
        <f t="array" ref="I85">IFERROR(INDEX(PEOPLE!$H$4:$H$101, SMALL(IF($B85=PEOPLE!$B$4:$B$101, ROW(PEOPLE!$H$4:$H$101)-MIN(ROW(PEOPLE!$H$4:$H$101)) +1), COLUMNS($B$3:H85))),"")</f>
        <v xml:space="preserve">9   </v>
      </c>
      <c r="J85" s="40" t="str">
        <f t="array" ref="J85">IFERROR(INDEX(PEOPLE!$H$4:$H$101, SMALL(IF($B85=PEOPLE!$B$4:$B$101, ROW(PEOPLE!$H$4:$H$101)-MIN(ROW(PEOPLE!$H$4:$H$101)) +1), COLUMNS($B$3:I85))),"")</f>
        <v xml:space="preserve">10   </v>
      </c>
      <c r="K85" s="40" t="str">
        <f t="array" ref="K85">IFERROR(INDEX(PEOPLE!$H$4:$H$101, SMALL(IF($B85=PEOPLE!$B$4:$B$101, ROW(PEOPLE!$H$4:$H$101)-MIN(ROW(PEOPLE!$H$4:$H$101)) +1), COLUMNS($B$3:J85))),"")</f>
        <v xml:space="preserve">11   </v>
      </c>
      <c r="L85" s="40" t="str">
        <f t="array" ref="L85">IFERROR(INDEX(PEOPLE!$H$4:$H$101, SMALL(IF($B85=PEOPLE!$B$4:$B$101, ROW(PEOPLE!$H$4:$H$101)-MIN(ROW(PEOPLE!$H$4:$H$101)) +1), COLUMNS($B$3:K85))),"")</f>
        <v xml:space="preserve">12   </v>
      </c>
      <c r="M85" s="40" t="str">
        <f t="array" ref="M85">IFERROR(INDEX(PEOPLE!$H$4:$H$101, SMALL(IF($B85=PEOPLE!$B$4:$B$101, ROW(PEOPLE!$H$4:$H$101)-MIN(ROW(PEOPLE!$H$4:$H$101)) +1), COLUMNS($B$3:L85))),"")</f>
        <v xml:space="preserve">13   </v>
      </c>
      <c r="N85" s="40"/>
      <c r="O85" s="40"/>
    </row>
    <row r="86" spans="2:15" x14ac:dyDescent="0.25">
      <c r="B86" s="40" t="str">
        <f t="array" ref="B86">IFERROR(INDEX(PEOPLE!B87:B$1001, MATCH(0, COUNTIF($B$2:B85, PEOPLE!B87:B$1001), 0)), "")</f>
        <v/>
      </c>
      <c r="C86" s="40" t="str">
        <f t="array" ref="C86">IFERROR(INDEX(PEOPLE!$H$4:$H$101, SMALL(IF($B86=PEOPLE!$B$4:$B$101, ROW(PEOPLE!$H$4:$H$101)-MIN(ROW(PEOPLE!$H$4:$H$101)) +1), COLUMNS($B$3:B86))),"")</f>
        <v xml:space="preserve">3   </v>
      </c>
      <c r="D86" s="40" t="str">
        <f t="array" ref="D86">IFERROR(INDEX(PEOPLE!$H$4:$H$101, SMALL(IF($B86=PEOPLE!$B$4:$B$101, ROW(PEOPLE!$H$4:$H$101)-MIN(ROW(PEOPLE!$H$4:$H$101)) +1), COLUMNS($B$3:C86))),"")</f>
        <v xml:space="preserve">4   </v>
      </c>
      <c r="E86" s="40" t="str">
        <f t="array" ref="E86">IFERROR(INDEX(PEOPLE!$H$4:$H$101, SMALL(IF($B86=PEOPLE!$B$4:$B$101, ROW(PEOPLE!$H$4:$H$101)-MIN(ROW(PEOPLE!$H$4:$H$101)) +1), COLUMNS($B$3:D86))),"")</f>
        <v xml:space="preserve">5   </v>
      </c>
      <c r="F86" s="40" t="str">
        <f t="array" ref="F86">IFERROR(INDEX(PEOPLE!$H$4:$H$101, SMALL(IF($B86=PEOPLE!$B$4:$B$101, ROW(PEOPLE!$H$4:$H$101)-MIN(ROW(PEOPLE!$H$4:$H$101)) +1), COLUMNS($B$3:E86))),"")</f>
        <v xml:space="preserve">6   </v>
      </c>
      <c r="G86" s="40" t="str">
        <f t="array" ref="G86">IFERROR(INDEX(PEOPLE!$H$4:$H$101, SMALL(IF($B86=PEOPLE!$B$4:$B$101, ROW(PEOPLE!$H$4:$H$101)-MIN(ROW(PEOPLE!$H$4:$H$101)) +1), COLUMNS($B$3:F86))),"")</f>
        <v xml:space="preserve">7   </v>
      </c>
      <c r="H86" s="40" t="str">
        <f t="array" ref="H86">IFERROR(INDEX(PEOPLE!$H$4:$H$101, SMALL(IF($B86=PEOPLE!$B$4:$B$101, ROW(PEOPLE!$H$4:$H$101)-MIN(ROW(PEOPLE!$H$4:$H$101)) +1), COLUMNS($B$3:G86))),"")</f>
        <v xml:space="preserve">8   </v>
      </c>
      <c r="I86" s="40" t="str">
        <f t="array" ref="I86">IFERROR(INDEX(PEOPLE!$H$4:$H$101, SMALL(IF($B86=PEOPLE!$B$4:$B$101, ROW(PEOPLE!$H$4:$H$101)-MIN(ROW(PEOPLE!$H$4:$H$101)) +1), COLUMNS($B$3:H86))),"")</f>
        <v xml:space="preserve">9   </v>
      </c>
      <c r="J86" s="40" t="str">
        <f t="array" ref="J86">IFERROR(INDEX(PEOPLE!$H$4:$H$101, SMALL(IF($B86=PEOPLE!$B$4:$B$101, ROW(PEOPLE!$H$4:$H$101)-MIN(ROW(PEOPLE!$H$4:$H$101)) +1), COLUMNS($B$3:I86))),"")</f>
        <v xml:space="preserve">10   </v>
      </c>
      <c r="K86" s="40" t="str">
        <f t="array" ref="K86">IFERROR(INDEX(PEOPLE!$H$4:$H$101, SMALL(IF($B86=PEOPLE!$B$4:$B$101, ROW(PEOPLE!$H$4:$H$101)-MIN(ROW(PEOPLE!$H$4:$H$101)) +1), COLUMNS($B$3:J86))),"")</f>
        <v xml:space="preserve">11   </v>
      </c>
      <c r="L86" s="40" t="str">
        <f t="array" ref="L86">IFERROR(INDEX(PEOPLE!$H$4:$H$101, SMALL(IF($B86=PEOPLE!$B$4:$B$101, ROW(PEOPLE!$H$4:$H$101)-MIN(ROW(PEOPLE!$H$4:$H$101)) +1), COLUMNS($B$3:K86))),"")</f>
        <v xml:space="preserve">12   </v>
      </c>
      <c r="M86" s="40" t="str">
        <f t="array" ref="M86">IFERROR(INDEX(PEOPLE!$H$4:$H$101, SMALL(IF($B86=PEOPLE!$B$4:$B$101, ROW(PEOPLE!$H$4:$H$101)-MIN(ROW(PEOPLE!$H$4:$H$101)) +1), COLUMNS($B$3:L86))),"")</f>
        <v xml:space="preserve">13   </v>
      </c>
      <c r="N86" s="40"/>
      <c r="O86" s="40"/>
    </row>
    <row r="87" spans="2:15" x14ac:dyDescent="0.25">
      <c r="B87" s="40" t="str">
        <f t="array" ref="B87">IFERROR(INDEX(PEOPLE!B88:B$1001, MATCH(0, COUNTIF($B$2:B86, PEOPLE!B88:B$1001), 0)), "")</f>
        <v/>
      </c>
      <c r="C87" s="40" t="str">
        <f t="array" ref="C87">IFERROR(INDEX(PEOPLE!$H$4:$H$101, SMALL(IF($B87=PEOPLE!$B$4:$B$101, ROW(PEOPLE!$H$4:$H$101)-MIN(ROW(PEOPLE!$H$4:$H$101)) +1), COLUMNS($B$3:B87))),"")</f>
        <v xml:space="preserve">3   </v>
      </c>
      <c r="D87" s="40" t="str">
        <f t="array" ref="D87">IFERROR(INDEX(PEOPLE!$H$4:$H$101, SMALL(IF($B87=PEOPLE!$B$4:$B$101, ROW(PEOPLE!$H$4:$H$101)-MIN(ROW(PEOPLE!$H$4:$H$101)) +1), COLUMNS($B$3:C87))),"")</f>
        <v xml:space="preserve">4   </v>
      </c>
      <c r="E87" s="40" t="str">
        <f t="array" ref="E87">IFERROR(INDEX(PEOPLE!$H$4:$H$101, SMALL(IF($B87=PEOPLE!$B$4:$B$101, ROW(PEOPLE!$H$4:$H$101)-MIN(ROW(PEOPLE!$H$4:$H$101)) +1), COLUMNS($B$3:D87))),"")</f>
        <v xml:space="preserve">5   </v>
      </c>
      <c r="F87" s="40" t="str">
        <f t="array" ref="F87">IFERROR(INDEX(PEOPLE!$H$4:$H$101, SMALL(IF($B87=PEOPLE!$B$4:$B$101, ROW(PEOPLE!$H$4:$H$101)-MIN(ROW(PEOPLE!$H$4:$H$101)) +1), COLUMNS($B$3:E87))),"")</f>
        <v xml:space="preserve">6   </v>
      </c>
      <c r="G87" s="40" t="str">
        <f t="array" ref="G87">IFERROR(INDEX(PEOPLE!$H$4:$H$101, SMALL(IF($B87=PEOPLE!$B$4:$B$101, ROW(PEOPLE!$H$4:$H$101)-MIN(ROW(PEOPLE!$H$4:$H$101)) +1), COLUMNS($B$3:F87))),"")</f>
        <v xml:space="preserve">7   </v>
      </c>
      <c r="H87" s="40" t="str">
        <f t="array" ref="H87">IFERROR(INDEX(PEOPLE!$H$4:$H$101, SMALL(IF($B87=PEOPLE!$B$4:$B$101, ROW(PEOPLE!$H$4:$H$101)-MIN(ROW(PEOPLE!$H$4:$H$101)) +1), COLUMNS($B$3:G87))),"")</f>
        <v xml:space="preserve">8   </v>
      </c>
      <c r="I87" s="40" t="str">
        <f t="array" ref="I87">IFERROR(INDEX(PEOPLE!$H$4:$H$101, SMALL(IF($B87=PEOPLE!$B$4:$B$101, ROW(PEOPLE!$H$4:$H$101)-MIN(ROW(PEOPLE!$H$4:$H$101)) +1), COLUMNS($B$3:H87))),"")</f>
        <v xml:space="preserve">9   </v>
      </c>
      <c r="J87" s="40" t="str">
        <f t="array" ref="J87">IFERROR(INDEX(PEOPLE!$H$4:$H$101, SMALL(IF($B87=PEOPLE!$B$4:$B$101, ROW(PEOPLE!$H$4:$H$101)-MIN(ROW(PEOPLE!$H$4:$H$101)) +1), COLUMNS($B$3:I87))),"")</f>
        <v xml:space="preserve">10   </v>
      </c>
      <c r="K87" s="40" t="str">
        <f t="array" ref="K87">IFERROR(INDEX(PEOPLE!$H$4:$H$101, SMALL(IF($B87=PEOPLE!$B$4:$B$101, ROW(PEOPLE!$H$4:$H$101)-MIN(ROW(PEOPLE!$H$4:$H$101)) +1), COLUMNS($B$3:J87))),"")</f>
        <v xml:space="preserve">11   </v>
      </c>
      <c r="L87" s="40" t="str">
        <f t="array" ref="L87">IFERROR(INDEX(PEOPLE!$H$4:$H$101, SMALL(IF($B87=PEOPLE!$B$4:$B$101, ROW(PEOPLE!$H$4:$H$101)-MIN(ROW(PEOPLE!$H$4:$H$101)) +1), COLUMNS($B$3:K87))),"")</f>
        <v xml:space="preserve">12   </v>
      </c>
      <c r="M87" s="40" t="str">
        <f t="array" ref="M87">IFERROR(INDEX(PEOPLE!$H$4:$H$101, SMALL(IF($B87=PEOPLE!$B$4:$B$101, ROW(PEOPLE!$H$4:$H$101)-MIN(ROW(PEOPLE!$H$4:$H$101)) +1), COLUMNS($B$3:L87))),"")</f>
        <v xml:space="preserve">13   </v>
      </c>
      <c r="N87" s="40"/>
      <c r="O87" s="40"/>
    </row>
    <row r="88" spans="2:15" x14ac:dyDescent="0.25">
      <c r="B88" s="40" t="str">
        <f t="array" ref="B88">IFERROR(INDEX(PEOPLE!B89:B$1001, MATCH(0, COUNTIF($B$2:B87, PEOPLE!B89:B$1001), 0)), "")</f>
        <v/>
      </c>
      <c r="C88" s="40" t="str">
        <f t="array" ref="C88">IFERROR(INDEX(PEOPLE!$H$4:$H$101, SMALL(IF($B88=PEOPLE!$B$4:$B$101, ROW(PEOPLE!$H$4:$H$101)-MIN(ROW(PEOPLE!$H$4:$H$101)) +1), COLUMNS($B$3:B88))),"")</f>
        <v xml:space="preserve">3   </v>
      </c>
      <c r="D88" s="40" t="str">
        <f t="array" ref="D88">IFERROR(INDEX(PEOPLE!$H$4:$H$101, SMALL(IF($B88=PEOPLE!$B$4:$B$101, ROW(PEOPLE!$H$4:$H$101)-MIN(ROW(PEOPLE!$H$4:$H$101)) +1), COLUMNS($B$3:C88))),"")</f>
        <v xml:space="preserve">4   </v>
      </c>
      <c r="E88" s="40" t="str">
        <f t="array" ref="E88">IFERROR(INDEX(PEOPLE!$H$4:$H$101, SMALL(IF($B88=PEOPLE!$B$4:$B$101, ROW(PEOPLE!$H$4:$H$101)-MIN(ROW(PEOPLE!$H$4:$H$101)) +1), COLUMNS($B$3:D88))),"")</f>
        <v xml:space="preserve">5   </v>
      </c>
      <c r="F88" s="40" t="str">
        <f t="array" ref="F88">IFERROR(INDEX(PEOPLE!$H$4:$H$101, SMALL(IF($B88=PEOPLE!$B$4:$B$101, ROW(PEOPLE!$H$4:$H$101)-MIN(ROW(PEOPLE!$H$4:$H$101)) +1), COLUMNS($B$3:E88))),"")</f>
        <v xml:space="preserve">6   </v>
      </c>
      <c r="G88" s="40" t="str">
        <f t="array" ref="G88">IFERROR(INDEX(PEOPLE!$H$4:$H$101, SMALL(IF($B88=PEOPLE!$B$4:$B$101, ROW(PEOPLE!$H$4:$H$101)-MIN(ROW(PEOPLE!$H$4:$H$101)) +1), COLUMNS($B$3:F88))),"")</f>
        <v xml:space="preserve">7   </v>
      </c>
      <c r="H88" s="40" t="str">
        <f t="array" ref="H88">IFERROR(INDEX(PEOPLE!$H$4:$H$101, SMALL(IF($B88=PEOPLE!$B$4:$B$101, ROW(PEOPLE!$H$4:$H$101)-MIN(ROW(PEOPLE!$H$4:$H$101)) +1), COLUMNS($B$3:G88))),"")</f>
        <v xml:space="preserve">8   </v>
      </c>
      <c r="I88" s="40" t="str">
        <f t="array" ref="I88">IFERROR(INDEX(PEOPLE!$H$4:$H$101, SMALL(IF($B88=PEOPLE!$B$4:$B$101, ROW(PEOPLE!$H$4:$H$101)-MIN(ROW(PEOPLE!$H$4:$H$101)) +1), COLUMNS($B$3:H88))),"")</f>
        <v xml:space="preserve">9   </v>
      </c>
      <c r="J88" s="40" t="str">
        <f t="array" ref="J88">IFERROR(INDEX(PEOPLE!$H$4:$H$101, SMALL(IF($B88=PEOPLE!$B$4:$B$101, ROW(PEOPLE!$H$4:$H$101)-MIN(ROW(PEOPLE!$H$4:$H$101)) +1), COLUMNS($B$3:I88))),"")</f>
        <v xml:space="preserve">10   </v>
      </c>
      <c r="K88" s="40" t="str">
        <f t="array" ref="K88">IFERROR(INDEX(PEOPLE!$H$4:$H$101, SMALL(IF($B88=PEOPLE!$B$4:$B$101, ROW(PEOPLE!$H$4:$H$101)-MIN(ROW(PEOPLE!$H$4:$H$101)) +1), COLUMNS($B$3:J88))),"")</f>
        <v xml:space="preserve">11   </v>
      </c>
      <c r="L88" s="40" t="str">
        <f t="array" ref="L88">IFERROR(INDEX(PEOPLE!$H$4:$H$101, SMALL(IF($B88=PEOPLE!$B$4:$B$101, ROW(PEOPLE!$H$4:$H$101)-MIN(ROW(PEOPLE!$H$4:$H$101)) +1), COLUMNS($B$3:K88))),"")</f>
        <v xml:space="preserve">12   </v>
      </c>
      <c r="M88" s="40" t="str">
        <f t="array" ref="M88">IFERROR(INDEX(PEOPLE!$H$4:$H$101, SMALL(IF($B88=PEOPLE!$B$4:$B$101, ROW(PEOPLE!$H$4:$H$101)-MIN(ROW(PEOPLE!$H$4:$H$101)) +1), COLUMNS($B$3:L88))),"")</f>
        <v xml:space="preserve">13   </v>
      </c>
      <c r="N88" s="40"/>
      <c r="O88" s="40"/>
    </row>
    <row r="89" spans="2:15" x14ac:dyDescent="0.25">
      <c r="B89" s="40" t="str">
        <f t="array" ref="B89">IFERROR(INDEX(PEOPLE!B90:B$1001, MATCH(0, COUNTIF($B$2:B88, PEOPLE!B90:B$1001), 0)), "")</f>
        <v/>
      </c>
      <c r="C89" s="40" t="str">
        <f t="array" ref="C89">IFERROR(INDEX(PEOPLE!$H$4:$H$101, SMALL(IF($B89=PEOPLE!$B$4:$B$101, ROW(PEOPLE!$H$4:$H$101)-MIN(ROW(PEOPLE!$H$4:$H$101)) +1), COLUMNS($B$3:B89))),"")</f>
        <v xml:space="preserve">3   </v>
      </c>
      <c r="D89" s="40" t="str">
        <f t="array" ref="D89">IFERROR(INDEX(PEOPLE!$H$4:$H$101, SMALL(IF($B89=PEOPLE!$B$4:$B$101, ROW(PEOPLE!$H$4:$H$101)-MIN(ROW(PEOPLE!$H$4:$H$101)) +1), COLUMNS($B$3:C89))),"")</f>
        <v xml:space="preserve">4   </v>
      </c>
      <c r="E89" s="40" t="str">
        <f t="array" ref="E89">IFERROR(INDEX(PEOPLE!$H$4:$H$101, SMALL(IF($B89=PEOPLE!$B$4:$B$101, ROW(PEOPLE!$H$4:$H$101)-MIN(ROW(PEOPLE!$H$4:$H$101)) +1), COLUMNS($B$3:D89))),"")</f>
        <v xml:space="preserve">5   </v>
      </c>
      <c r="F89" s="40" t="str">
        <f t="array" ref="F89">IFERROR(INDEX(PEOPLE!$H$4:$H$101, SMALL(IF($B89=PEOPLE!$B$4:$B$101, ROW(PEOPLE!$H$4:$H$101)-MIN(ROW(PEOPLE!$H$4:$H$101)) +1), COLUMNS($B$3:E89))),"")</f>
        <v xml:space="preserve">6   </v>
      </c>
      <c r="G89" s="40" t="str">
        <f t="array" ref="G89">IFERROR(INDEX(PEOPLE!$H$4:$H$101, SMALL(IF($B89=PEOPLE!$B$4:$B$101, ROW(PEOPLE!$H$4:$H$101)-MIN(ROW(PEOPLE!$H$4:$H$101)) +1), COLUMNS($B$3:F89))),"")</f>
        <v xml:space="preserve">7   </v>
      </c>
      <c r="H89" s="40" t="str">
        <f t="array" ref="H89">IFERROR(INDEX(PEOPLE!$H$4:$H$101, SMALL(IF($B89=PEOPLE!$B$4:$B$101, ROW(PEOPLE!$H$4:$H$101)-MIN(ROW(PEOPLE!$H$4:$H$101)) +1), COLUMNS($B$3:G89))),"")</f>
        <v xml:space="preserve">8   </v>
      </c>
      <c r="I89" s="40" t="str">
        <f t="array" ref="I89">IFERROR(INDEX(PEOPLE!$H$4:$H$101, SMALL(IF($B89=PEOPLE!$B$4:$B$101, ROW(PEOPLE!$H$4:$H$101)-MIN(ROW(PEOPLE!$H$4:$H$101)) +1), COLUMNS($B$3:H89))),"")</f>
        <v xml:space="preserve">9   </v>
      </c>
      <c r="J89" s="40" t="str">
        <f t="array" ref="J89">IFERROR(INDEX(PEOPLE!$H$4:$H$101, SMALL(IF($B89=PEOPLE!$B$4:$B$101, ROW(PEOPLE!$H$4:$H$101)-MIN(ROW(PEOPLE!$H$4:$H$101)) +1), COLUMNS($B$3:I89))),"")</f>
        <v xml:space="preserve">10   </v>
      </c>
      <c r="K89" s="40" t="str">
        <f t="array" ref="K89">IFERROR(INDEX(PEOPLE!$H$4:$H$101, SMALL(IF($B89=PEOPLE!$B$4:$B$101, ROW(PEOPLE!$H$4:$H$101)-MIN(ROW(PEOPLE!$H$4:$H$101)) +1), COLUMNS($B$3:J89))),"")</f>
        <v xml:space="preserve">11   </v>
      </c>
      <c r="L89" s="40" t="str">
        <f t="array" ref="L89">IFERROR(INDEX(PEOPLE!$H$4:$H$101, SMALL(IF($B89=PEOPLE!$B$4:$B$101, ROW(PEOPLE!$H$4:$H$101)-MIN(ROW(PEOPLE!$H$4:$H$101)) +1), COLUMNS($B$3:K89))),"")</f>
        <v xml:space="preserve">12   </v>
      </c>
      <c r="M89" s="40" t="str">
        <f t="array" ref="M89">IFERROR(INDEX(PEOPLE!$H$4:$H$101, SMALL(IF($B89=PEOPLE!$B$4:$B$101, ROW(PEOPLE!$H$4:$H$101)-MIN(ROW(PEOPLE!$H$4:$H$101)) +1), COLUMNS($B$3:L89))),"")</f>
        <v xml:space="preserve">13   </v>
      </c>
      <c r="N89" s="40"/>
      <c r="O89" s="40"/>
    </row>
    <row r="90" spans="2:15" x14ac:dyDescent="0.25">
      <c r="B90" s="40" t="str">
        <f t="array" ref="B90">IFERROR(INDEX(PEOPLE!B91:B$1001, MATCH(0, COUNTIF($B$2:B89, PEOPLE!B91:B$1001), 0)), "")</f>
        <v/>
      </c>
      <c r="C90" s="40" t="str">
        <f t="array" ref="C90">IFERROR(INDEX(PEOPLE!$H$4:$H$101, SMALL(IF($B90=PEOPLE!$B$4:$B$101, ROW(PEOPLE!$H$4:$H$101)-MIN(ROW(PEOPLE!$H$4:$H$101)) +1), COLUMNS($B$3:B90))),"")</f>
        <v xml:space="preserve">3   </v>
      </c>
      <c r="D90" s="40" t="str">
        <f t="array" ref="D90">IFERROR(INDEX(PEOPLE!$H$4:$H$101, SMALL(IF($B90=PEOPLE!$B$4:$B$101, ROW(PEOPLE!$H$4:$H$101)-MIN(ROW(PEOPLE!$H$4:$H$101)) +1), COLUMNS($B$3:C90))),"")</f>
        <v xml:space="preserve">4   </v>
      </c>
      <c r="E90" s="40" t="str">
        <f t="array" ref="E90">IFERROR(INDEX(PEOPLE!$H$4:$H$101, SMALL(IF($B90=PEOPLE!$B$4:$B$101, ROW(PEOPLE!$H$4:$H$101)-MIN(ROW(PEOPLE!$H$4:$H$101)) +1), COLUMNS($B$3:D90))),"")</f>
        <v xml:space="preserve">5   </v>
      </c>
      <c r="F90" s="40" t="str">
        <f t="array" ref="F90">IFERROR(INDEX(PEOPLE!$H$4:$H$101, SMALL(IF($B90=PEOPLE!$B$4:$B$101, ROW(PEOPLE!$H$4:$H$101)-MIN(ROW(PEOPLE!$H$4:$H$101)) +1), COLUMNS($B$3:E90))),"")</f>
        <v xml:space="preserve">6   </v>
      </c>
      <c r="G90" s="40" t="str">
        <f t="array" ref="G90">IFERROR(INDEX(PEOPLE!$H$4:$H$101, SMALL(IF($B90=PEOPLE!$B$4:$B$101, ROW(PEOPLE!$H$4:$H$101)-MIN(ROW(PEOPLE!$H$4:$H$101)) +1), COLUMNS($B$3:F90))),"")</f>
        <v xml:space="preserve">7   </v>
      </c>
      <c r="H90" s="40" t="str">
        <f t="array" ref="H90">IFERROR(INDEX(PEOPLE!$H$4:$H$101, SMALL(IF($B90=PEOPLE!$B$4:$B$101, ROW(PEOPLE!$H$4:$H$101)-MIN(ROW(PEOPLE!$H$4:$H$101)) +1), COLUMNS($B$3:G90))),"")</f>
        <v xml:space="preserve">8   </v>
      </c>
      <c r="I90" s="40" t="str">
        <f t="array" ref="I90">IFERROR(INDEX(PEOPLE!$H$4:$H$101, SMALL(IF($B90=PEOPLE!$B$4:$B$101, ROW(PEOPLE!$H$4:$H$101)-MIN(ROW(PEOPLE!$H$4:$H$101)) +1), COLUMNS($B$3:H90))),"")</f>
        <v xml:space="preserve">9   </v>
      </c>
      <c r="J90" s="40" t="str">
        <f t="array" ref="J90">IFERROR(INDEX(PEOPLE!$H$4:$H$101, SMALL(IF($B90=PEOPLE!$B$4:$B$101, ROW(PEOPLE!$H$4:$H$101)-MIN(ROW(PEOPLE!$H$4:$H$101)) +1), COLUMNS($B$3:I90))),"")</f>
        <v xml:space="preserve">10   </v>
      </c>
      <c r="K90" s="40" t="str">
        <f t="array" ref="K90">IFERROR(INDEX(PEOPLE!$H$4:$H$101, SMALL(IF($B90=PEOPLE!$B$4:$B$101, ROW(PEOPLE!$H$4:$H$101)-MIN(ROW(PEOPLE!$H$4:$H$101)) +1), COLUMNS($B$3:J90))),"")</f>
        <v xml:space="preserve">11   </v>
      </c>
      <c r="L90" s="40" t="str">
        <f t="array" ref="L90">IFERROR(INDEX(PEOPLE!$H$4:$H$101, SMALL(IF($B90=PEOPLE!$B$4:$B$101, ROW(PEOPLE!$H$4:$H$101)-MIN(ROW(PEOPLE!$H$4:$H$101)) +1), COLUMNS($B$3:K90))),"")</f>
        <v xml:space="preserve">12   </v>
      </c>
      <c r="M90" s="40" t="str">
        <f t="array" ref="M90">IFERROR(INDEX(PEOPLE!$H$4:$H$101, SMALL(IF($B90=PEOPLE!$B$4:$B$101, ROW(PEOPLE!$H$4:$H$101)-MIN(ROW(PEOPLE!$H$4:$H$101)) +1), COLUMNS($B$3:L90))),"")</f>
        <v xml:space="preserve">13   </v>
      </c>
      <c r="N90" s="40"/>
      <c r="O90" s="40"/>
    </row>
    <row r="91" spans="2:15" x14ac:dyDescent="0.25">
      <c r="B91" s="40" t="str">
        <f t="array" ref="B91">IFERROR(INDEX(PEOPLE!B92:B$1001, MATCH(0, COUNTIF($B$2:B90, PEOPLE!B92:B$1001), 0)), "")</f>
        <v/>
      </c>
      <c r="C91" s="40" t="str">
        <f t="array" ref="C91">IFERROR(INDEX(PEOPLE!$H$4:$H$101, SMALL(IF($B91=PEOPLE!$B$4:$B$101, ROW(PEOPLE!$H$4:$H$101)-MIN(ROW(PEOPLE!$H$4:$H$101)) +1), COLUMNS($B$3:B91))),"")</f>
        <v xml:space="preserve">3   </v>
      </c>
      <c r="D91" s="40" t="str">
        <f t="array" ref="D91">IFERROR(INDEX(PEOPLE!$H$4:$H$101, SMALL(IF($B91=PEOPLE!$B$4:$B$101, ROW(PEOPLE!$H$4:$H$101)-MIN(ROW(PEOPLE!$H$4:$H$101)) +1), COLUMNS($B$3:C91))),"")</f>
        <v xml:space="preserve">4   </v>
      </c>
      <c r="E91" s="40" t="str">
        <f t="array" ref="E91">IFERROR(INDEX(PEOPLE!$H$4:$H$101, SMALL(IF($B91=PEOPLE!$B$4:$B$101, ROW(PEOPLE!$H$4:$H$101)-MIN(ROW(PEOPLE!$H$4:$H$101)) +1), COLUMNS($B$3:D91))),"")</f>
        <v xml:space="preserve">5   </v>
      </c>
      <c r="F91" s="40" t="str">
        <f t="array" ref="F91">IFERROR(INDEX(PEOPLE!$H$4:$H$101, SMALL(IF($B91=PEOPLE!$B$4:$B$101, ROW(PEOPLE!$H$4:$H$101)-MIN(ROW(PEOPLE!$H$4:$H$101)) +1), COLUMNS($B$3:E91))),"")</f>
        <v xml:space="preserve">6   </v>
      </c>
      <c r="G91" s="40" t="str">
        <f t="array" ref="G91">IFERROR(INDEX(PEOPLE!$H$4:$H$101, SMALL(IF($B91=PEOPLE!$B$4:$B$101, ROW(PEOPLE!$H$4:$H$101)-MIN(ROW(PEOPLE!$H$4:$H$101)) +1), COLUMNS($B$3:F91))),"")</f>
        <v xml:space="preserve">7   </v>
      </c>
      <c r="H91" s="40" t="str">
        <f t="array" ref="H91">IFERROR(INDEX(PEOPLE!$H$4:$H$101, SMALL(IF($B91=PEOPLE!$B$4:$B$101, ROW(PEOPLE!$H$4:$H$101)-MIN(ROW(PEOPLE!$H$4:$H$101)) +1), COLUMNS($B$3:G91))),"")</f>
        <v xml:space="preserve">8   </v>
      </c>
      <c r="I91" s="40" t="str">
        <f t="array" ref="I91">IFERROR(INDEX(PEOPLE!$H$4:$H$101, SMALL(IF($B91=PEOPLE!$B$4:$B$101, ROW(PEOPLE!$H$4:$H$101)-MIN(ROW(PEOPLE!$H$4:$H$101)) +1), COLUMNS($B$3:H91))),"")</f>
        <v xml:space="preserve">9   </v>
      </c>
      <c r="J91" s="40" t="str">
        <f t="array" ref="J91">IFERROR(INDEX(PEOPLE!$H$4:$H$101, SMALL(IF($B91=PEOPLE!$B$4:$B$101, ROW(PEOPLE!$H$4:$H$101)-MIN(ROW(PEOPLE!$H$4:$H$101)) +1), COLUMNS($B$3:I91))),"")</f>
        <v xml:space="preserve">10   </v>
      </c>
      <c r="K91" s="40" t="str">
        <f t="array" ref="K91">IFERROR(INDEX(PEOPLE!$H$4:$H$101, SMALL(IF($B91=PEOPLE!$B$4:$B$101, ROW(PEOPLE!$H$4:$H$101)-MIN(ROW(PEOPLE!$H$4:$H$101)) +1), COLUMNS($B$3:J91))),"")</f>
        <v xml:space="preserve">11   </v>
      </c>
      <c r="L91" s="40" t="str">
        <f t="array" ref="L91">IFERROR(INDEX(PEOPLE!$H$4:$H$101, SMALL(IF($B91=PEOPLE!$B$4:$B$101, ROW(PEOPLE!$H$4:$H$101)-MIN(ROW(PEOPLE!$H$4:$H$101)) +1), COLUMNS($B$3:K91))),"")</f>
        <v xml:space="preserve">12   </v>
      </c>
      <c r="M91" s="40" t="str">
        <f t="array" ref="M91">IFERROR(INDEX(PEOPLE!$H$4:$H$101, SMALL(IF($B91=PEOPLE!$B$4:$B$101, ROW(PEOPLE!$H$4:$H$101)-MIN(ROW(PEOPLE!$H$4:$H$101)) +1), COLUMNS($B$3:L91))),"")</f>
        <v xml:space="preserve">13   </v>
      </c>
      <c r="N91" s="40"/>
      <c r="O91" s="40"/>
    </row>
    <row r="92" spans="2:15" x14ac:dyDescent="0.25">
      <c r="B92" s="40" t="str">
        <f t="array" ref="B92">IFERROR(INDEX(PEOPLE!B93:B$1001, MATCH(0, COUNTIF($B$2:B91, PEOPLE!B93:B$1001), 0)), "")</f>
        <v/>
      </c>
      <c r="C92" s="40" t="str">
        <f t="array" ref="C92">IFERROR(INDEX(PEOPLE!$H$4:$H$101, SMALL(IF($B92=PEOPLE!$B$4:$B$101, ROW(PEOPLE!$H$4:$H$101)-MIN(ROW(PEOPLE!$H$4:$H$101)) +1), COLUMNS($B$3:B92))),"")</f>
        <v xml:space="preserve">3   </v>
      </c>
      <c r="D92" s="40" t="str">
        <f t="array" ref="D92">IFERROR(INDEX(PEOPLE!$H$4:$H$101, SMALL(IF($B92=PEOPLE!$B$4:$B$101, ROW(PEOPLE!$H$4:$H$101)-MIN(ROW(PEOPLE!$H$4:$H$101)) +1), COLUMNS($B$3:C92))),"")</f>
        <v xml:space="preserve">4   </v>
      </c>
      <c r="E92" s="40" t="str">
        <f t="array" ref="E92">IFERROR(INDEX(PEOPLE!$H$4:$H$101, SMALL(IF($B92=PEOPLE!$B$4:$B$101, ROW(PEOPLE!$H$4:$H$101)-MIN(ROW(PEOPLE!$H$4:$H$101)) +1), COLUMNS($B$3:D92))),"")</f>
        <v xml:space="preserve">5   </v>
      </c>
      <c r="F92" s="40" t="str">
        <f t="array" ref="F92">IFERROR(INDEX(PEOPLE!$H$4:$H$101, SMALL(IF($B92=PEOPLE!$B$4:$B$101, ROW(PEOPLE!$H$4:$H$101)-MIN(ROW(PEOPLE!$H$4:$H$101)) +1), COLUMNS($B$3:E92))),"")</f>
        <v xml:space="preserve">6   </v>
      </c>
      <c r="G92" s="40" t="str">
        <f t="array" ref="G92">IFERROR(INDEX(PEOPLE!$H$4:$H$101, SMALL(IF($B92=PEOPLE!$B$4:$B$101, ROW(PEOPLE!$H$4:$H$101)-MIN(ROW(PEOPLE!$H$4:$H$101)) +1), COLUMNS($B$3:F92))),"")</f>
        <v xml:space="preserve">7   </v>
      </c>
      <c r="H92" s="40" t="str">
        <f t="array" ref="H92">IFERROR(INDEX(PEOPLE!$H$4:$H$101, SMALL(IF($B92=PEOPLE!$B$4:$B$101, ROW(PEOPLE!$H$4:$H$101)-MIN(ROW(PEOPLE!$H$4:$H$101)) +1), COLUMNS($B$3:G92))),"")</f>
        <v xml:space="preserve">8   </v>
      </c>
      <c r="I92" s="40" t="str">
        <f t="array" ref="I92">IFERROR(INDEX(PEOPLE!$H$4:$H$101, SMALL(IF($B92=PEOPLE!$B$4:$B$101, ROW(PEOPLE!$H$4:$H$101)-MIN(ROW(PEOPLE!$H$4:$H$101)) +1), COLUMNS($B$3:H92))),"")</f>
        <v xml:space="preserve">9   </v>
      </c>
      <c r="J92" s="40" t="str">
        <f t="array" ref="J92">IFERROR(INDEX(PEOPLE!$H$4:$H$101, SMALL(IF($B92=PEOPLE!$B$4:$B$101, ROW(PEOPLE!$H$4:$H$101)-MIN(ROW(PEOPLE!$H$4:$H$101)) +1), COLUMNS($B$3:I92))),"")</f>
        <v xml:space="preserve">10   </v>
      </c>
      <c r="K92" s="40" t="str">
        <f t="array" ref="K92">IFERROR(INDEX(PEOPLE!$H$4:$H$101, SMALL(IF($B92=PEOPLE!$B$4:$B$101, ROW(PEOPLE!$H$4:$H$101)-MIN(ROW(PEOPLE!$H$4:$H$101)) +1), COLUMNS($B$3:J92))),"")</f>
        <v xml:space="preserve">11   </v>
      </c>
      <c r="L92" s="40" t="str">
        <f t="array" ref="L92">IFERROR(INDEX(PEOPLE!$H$4:$H$101, SMALL(IF($B92=PEOPLE!$B$4:$B$101, ROW(PEOPLE!$H$4:$H$101)-MIN(ROW(PEOPLE!$H$4:$H$101)) +1), COLUMNS($B$3:K92))),"")</f>
        <v xml:space="preserve">12   </v>
      </c>
      <c r="M92" s="40" t="str">
        <f t="array" ref="M92">IFERROR(INDEX(PEOPLE!$H$4:$H$101, SMALL(IF($B92=PEOPLE!$B$4:$B$101, ROW(PEOPLE!$H$4:$H$101)-MIN(ROW(PEOPLE!$H$4:$H$101)) +1), COLUMNS($B$3:L92))),"")</f>
        <v xml:space="preserve">13   </v>
      </c>
      <c r="N92" s="40"/>
      <c r="O92" s="40"/>
    </row>
    <row r="93" spans="2:15" x14ac:dyDescent="0.25">
      <c r="B93" s="40" t="str">
        <f t="array" ref="B93">IFERROR(INDEX(PEOPLE!B94:B$1001, MATCH(0, COUNTIF($B$2:B92, PEOPLE!B94:B$1001), 0)), "")</f>
        <v/>
      </c>
      <c r="C93" s="40" t="str">
        <f t="array" ref="C93">IFERROR(INDEX(PEOPLE!$H$4:$H$101, SMALL(IF($B93=PEOPLE!$B$4:$B$101, ROW(PEOPLE!$H$4:$H$101)-MIN(ROW(PEOPLE!$H$4:$H$101)) +1), COLUMNS($B$3:B93))),"")</f>
        <v xml:space="preserve">3   </v>
      </c>
      <c r="D93" s="40" t="str">
        <f t="array" ref="D93">IFERROR(INDEX(PEOPLE!$H$4:$H$101, SMALL(IF($B93=PEOPLE!$B$4:$B$101, ROW(PEOPLE!$H$4:$H$101)-MIN(ROW(PEOPLE!$H$4:$H$101)) +1), COLUMNS($B$3:C93))),"")</f>
        <v xml:space="preserve">4   </v>
      </c>
      <c r="E93" s="40" t="str">
        <f t="array" ref="E93">IFERROR(INDEX(PEOPLE!$H$4:$H$101, SMALL(IF($B93=PEOPLE!$B$4:$B$101, ROW(PEOPLE!$H$4:$H$101)-MIN(ROW(PEOPLE!$H$4:$H$101)) +1), COLUMNS($B$3:D93))),"")</f>
        <v xml:space="preserve">5   </v>
      </c>
      <c r="F93" s="40" t="str">
        <f t="array" ref="F93">IFERROR(INDEX(PEOPLE!$H$4:$H$101, SMALL(IF($B93=PEOPLE!$B$4:$B$101, ROW(PEOPLE!$H$4:$H$101)-MIN(ROW(PEOPLE!$H$4:$H$101)) +1), COLUMNS($B$3:E93))),"")</f>
        <v xml:space="preserve">6   </v>
      </c>
      <c r="G93" s="40" t="str">
        <f t="array" ref="G93">IFERROR(INDEX(PEOPLE!$H$4:$H$101, SMALL(IF($B93=PEOPLE!$B$4:$B$101, ROW(PEOPLE!$H$4:$H$101)-MIN(ROW(PEOPLE!$H$4:$H$101)) +1), COLUMNS($B$3:F93))),"")</f>
        <v xml:space="preserve">7   </v>
      </c>
      <c r="H93" s="40" t="str">
        <f t="array" ref="H93">IFERROR(INDEX(PEOPLE!$H$4:$H$101, SMALL(IF($B93=PEOPLE!$B$4:$B$101, ROW(PEOPLE!$H$4:$H$101)-MIN(ROW(PEOPLE!$H$4:$H$101)) +1), COLUMNS($B$3:G93))),"")</f>
        <v xml:space="preserve">8   </v>
      </c>
      <c r="I93" s="40" t="str">
        <f t="array" ref="I93">IFERROR(INDEX(PEOPLE!$H$4:$H$101, SMALL(IF($B93=PEOPLE!$B$4:$B$101, ROW(PEOPLE!$H$4:$H$101)-MIN(ROW(PEOPLE!$H$4:$H$101)) +1), COLUMNS($B$3:H93))),"")</f>
        <v xml:space="preserve">9   </v>
      </c>
      <c r="J93" s="40" t="str">
        <f t="array" ref="J93">IFERROR(INDEX(PEOPLE!$H$4:$H$101, SMALL(IF($B93=PEOPLE!$B$4:$B$101, ROW(PEOPLE!$H$4:$H$101)-MIN(ROW(PEOPLE!$H$4:$H$101)) +1), COLUMNS($B$3:I93))),"")</f>
        <v xml:space="preserve">10   </v>
      </c>
      <c r="K93" s="40" t="str">
        <f t="array" ref="K93">IFERROR(INDEX(PEOPLE!$H$4:$H$101, SMALL(IF($B93=PEOPLE!$B$4:$B$101, ROW(PEOPLE!$H$4:$H$101)-MIN(ROW(PEOPLE!$H$4:$H$101)) +1), COLUMNS($B$3:J93))),"")</f>
        <v xml:space="preserve">11   </v>
      </c>
      <c r="L93" s="40" t="str">
        <f t="array" ref="L93">IFERROR(INDEX(PEOPLE!$H$4:$H$101, SMALL(IF($B93=PEOPLE!$B$4:$B$101, ROW(PEOPLE!$H$4:$H$101)-MIN(ROW(PEOPLE!$H$4:$H$101)) +1), COLUMNS($B$3:K93))),"")</f>
        <v xml:space="preserve">12   </v>
      </c>
      <c r="M93" s="40" t="str">
        <f t="array" ref="M93">IFERROR(INDEX(PEOPLE!$H$4:$H$101, SMALL(IF($B93=PEOPLE!$B$4:$B$101, ROW(PEOPLE!$H$4:$H$101)-MIN(ROW(PEOPLE!$H$4:$H$101)) +1), COLUMNS($B$3:L93))),"")</f>
        <v xml:space="preserve">13   </v>
      </c>
      <c r="N93" s="40"/>
      <c r="O93" s="40"/>
    </row>
    <row r="94" spans="2:15" x14ac:dyDescent="0.25">
      <c r="B94" s="40" t="str">
        <f t="array" ref="B94">IFERROR(INDEX(PEOPLE!B95:B$1001, MATCH(0, COUNTIF($B$2:B93, PEOPLE!B95:B$1001), 0)), "")</f>
        <v/>
      </c>
      <c r="C94" s="40" t="str">
        <f t="array" ref="C94">IFERROR(INDEX(PEOPLE!$H$4:$H$101, SMALL(IF($B94=PEOPLE!$B$4:$B$101, ROW(PEOPLE!$H$4:$H$101)-MIN(ROW(PEOPLE!$H$4:$H$101)) +1), COLUMNS($B$3:B94))),"")</f>
        <v xml:space="preserve">3   </v>
      </c>
      <c r="D94" s="40" t="str">
        <f t="array" ref="D94">IFERROR(INDEX(PEOPLE!$H$4:$H$101, SMALL(IF($B94=PEOPLE!$B$4:$B$101, ROW(PEOPLE!$H$4:$H$101)-MIN(ROW(PEOPLE!$H$4:$H$101)) +1), COLUMNS($B$3:C94))),"")</f>
        <v xml:space="preserve">4   </v>
      </c>
      <c r="E94" s="40" t="str">
        <f t="array" ref="E94">IFERROR(INDEX(PEOPLE!$H$4:$H$101, SMALL(IF($B94=PEOPLE!$B$4:$B$101, ROW(PEOPLE!$H$4:$H$101)-MIN(ROW(PEOPLE!$H$4:$H$101)) +1), COLUMNS($B$3:D94))),"")</f>
        <v xml:space="preserve">5   </v>
      </c>
      <c r="F94" s="40" t="str">
        <f t="array" ref="F94">IFERROR(INDEX(PEOPLE!$H$4:$H$101, SMALL(IF($B94=PEOPLE!$B$4:$B$101, ROW(PEOPLE!$H$4:$H$101)-MIN(ROW(PEOPLE!$H$4:$H$101)) +1), COLUMNS($B$3:E94))),"")</f>
        <v xml:space="preserve">6   </v>
      </c>
      <c r="G94" s="40" t="str">
        <f t="array" ref="G94">IFERROR(INDEX(PEOPLE!$H$4:$H$101, SMALL(IF($B94=PEOPLE!$B$4:$B$101, ROW(PEOPLE!$H$4:$H$101)-MIN(ROW(PEOPLE!$H$4:$H$101)) +1), COLUMNS($B$3:F94))),"")</f>
        <v xml:space="preserve">7   </v>
      </c>
      <c r="H94" s="40" t="str">
        <f t="array" ref="H94">IFERROR(INDEX(PEOPLE!$H$4:$H$101, SMALL(IF($B94=PEOPLE!$B$4:$B$101, ROW(PEOPLE!$H$4:$H$101)-MIN(ROW(PEOPLE!$H$4:$H$101)) +1), COLUMNS($B$3:G94))),"")</f>
        <v xml:space="preserve">8   </v>
      </c>
      <c r="I94" s="40" t="str">
        <f t="array" ref="I94">IFERROR(INDEX(PEOPLE!$H$4:$H$101, SMALL(IF($B94=PEOPLE!$B$4:$B$101, ROW(PEOPLE!$H$4:$H$101)-MIN(ROW(PEOPLE!$H$4:$H$101)) +1), COLUMNS($B$3:H94))),"")</f>
        <v xml:space="preserve">9   </v>
      </c>
      <c r="J94" s="40" t="str">
        <f t="array" ref="J94">IFERROR(INDEX(PEOPLE!$H$4:$H$101, SMALL(IF($B94=PEOPLE!$B$4:$B$101, ROW(PEOPLE!$H$4:$H$101)-MIN(ROW(PEOPLE!$H$4:$H$101)) +1), COLUMNS($B$3:I94))),"")</f>
        <v xml:space="preserve">10   </v>
      </c>
      <c r="K94" s="40" t="str">
        <f t="array" ref="K94">IFERROR(INDEX(PEOPLE!$H$4:$H$101, SMALL(IF($B94=PEOPLE!$B$4:$B$101, ROW(PEOPLE!$H$4:$H$101)-MIN(ROW(PEOPLE!$H$4:$H$101)) +1), COLUMNS($B$3:J94))),"")</f>
        <v xml:space="preserve">11   </v>
      </c>
      <c r="L94" s="40" t="str">
        <f t="array" ref="L94">IFERROR(INDEX(PEOPLE!$H$4:$H$101, SMALL(IF($B94=PEOPLE!$B$4:$B$101, ROW(PEOPLE!$H$4:$H$101)-MIN(ROW(PEOPLE!$H$4:$H$101)) +1), COLUMNS($B$3:K94))),"")</f>
        <v xml:space="preserve">12   </v>
      </c>
      <c r="M94" s="40" t="str">
        <f t="array" ref="M94">IFERROR(INDEX(PEOPLE!$H$4:$H$101, SMALL(IF($B94=PEOPLE!$B$4:$B$101, ROW(PEOPLE!$H$4:$H$101)-MIN(ROW(PEOPLE!$H$4:$H$101)) +1), COLUMNS($B$3:L94))),"")</f>
        <v xml:space="preserve">13   </v>
      </c>
      <c r="N94" s="40"/>
      <c r="O94" s="40"/>
    </row>
    <row r="95" spans="2:15" x14ac:dyDescent="0.25">
      <c r="B95" s="40" t="str">
        <f t="array" ref="B95">IFERROR(INDEX(PEOPLE!B96:B$1001, MATCH(0, COUNTIF($B$2:B94, PEOPLE!B96:B$1001), 0)), "")</f>
        <v/>
      </c>
      <c r="C95" s="40" t="str">
        <f t="array" ref="C95">IFERROR(INDEX(PEOPLE!$H$4:$H$101, SMALL(IF($B95=PEOPLE!$B$4:$B$101, ROW(PEOPLE!$H$4:$H$101)-MIN(ROW(PEOPLE!$H$4:$H$101)) +1), COLUMNS($B$3:B95))),"")</f>
        <v xml:space="preserve">3   </v>
      </c>
      <c r="D95" s="40" t="str">
        <f t="array" ref="D95">IFERROR(INDEX(PEOPLE!$H$4:$H$101, SMALL(IF($B95=PEOPLE!$B$4:$B$101, ROW(PEOPLE!$H$4:$H$101)-MIN(ROW(PEOPLE!$H$4:$H$101)) +1), COLUMNS($B$3:C95))),"")</f>
        <v xml:space="preserve">4   </v>
      </c>
      <c r="E95" s="40" t="str">
        <f t="array" ref="E95">IFERROR(INDEX(PEOPLE!$H$4:$H$101, SMALL(IF($B95=PEOPLE!$B$4:$B$101, ROW(PEOPLE!$H$4:$H$101)-MIN(ROW(PEOPLE!$H$4:$H$101)) +1), COLUMNS($B$3:D95))),"")</f>
        <v xml:space="preserve">5   </v>
      </c>
      <c r="F95" s="40" t="str">
        <f t="array" ref="F95">IFERROR(INDEX(PEOPLE!$H$4:$H$101, SMALL(IF($B95=PEOPLE!$B$4:$B$101, ROW(PEOPLE!$H$4:$H$101)-MIN(ROW(PEOPLE!$H$4:$H$101)) +1), COLUMNS($B$3:E95))),"")</f>
        <v xml:space="preserve">6   </v>
      </c>
      <c r="G95" s="40" t="str">
        <f t="array" ref="G95">IFERROR(INDEX(PEOPLE!$H$4:$H$101, SMALL(IF($B95=PEOPLE!$B$4:$B$101, ROW(PEOPLE!$H$4:$H$101)-MIN(ROW(PEOPLE!$H$4:$H$101)) +1), COLUMNS($B$3:F95))),"")</f>
        <v xml:space="preserve">7   </v>
      </c>
      <c r="H95" s="40" t="str">
        <f t="array" ref="H95">IFERROR(INDEX(PEOPLE!$H$4:$H$101, SMALL(IF($B95=PEOPLE!$B$4:$B$101, ROW(PEOPLE!$H$4:$H$101)-MIN(ROW(PEOPLE!$H$4:$H$101)) +1), COLUMNS($B$3:G95))),"")</f>
        <v xml:space="preserve">8   </v>
      </c>
      <c r="I95" s="40" t="str">
        <f t="array" ref="I95">IFERROR(INDEX(PEOPLE!$H$4:$H$101, SMALL(IF($B95=PEOPLE!$B$4:$B$101, ROW(PEOPLE!$H$4:$H$101)-MIN(ROW(PEOPLE!$H$4:$H$101)) +1), COLUMNS($B$3:H95))),"")</f>
        <v xml:space="preserve">9   </v>
      </c>
      <c r="J95" s="40" t="str">
        <f t="array" ref="J95">IFERROR(INDEX(PEOPLE!$H$4:$H$101, SMALL(IF($B95=PEOPLE!$B$4:$B$101, ROW(PEOPLE!$H$4:$H$101)-MIN(ROW(PEOPLE!$H$4:$H$101)) +1), COLUMNS($B$3:I95))),"")</f>
        <v xml:space="preserve">10   </v>
      </c>
      <c r="K95" s="40" t="str">
        <f t="array" ref="K95">IFERROR(INDEX(PEOPLE!$H$4:$H$101, SMALL(IF($B95=PEOPLE!$B$4:$B$101, ROW(PEOPLE!$H$4:$H$101)-MIN(ROW(PEOPLE!$H$4:$H$101)) +1), COLUMNS($B$3:J95))),"")</f>
        <v xml:space="preserve">11   </v>
      </c>
      <c r="L95" s="40" t="str">
        <f t="array" ref="L95">IFERROR(INDEX(PEOPLE!$H$4:$H$101, SMALL(IF($B95=PEOPLE!$B$4:$B$101, ROW(PEOPLE!$H$4:$H$101)-MIN(ROW(PEOPLE!$H$4:$H$101)) +1), COLUMNS($B$3:K95))),"")</f>
        <v xml:space="preserve">12   </v>
      </c>
      <c r="M95" s="40" t="str">
        <f t="array" ref="M95">IFERROR(INDEX(PEOPLE!$H$4:$H$101, SMALL(IF($B95=PEOPLE!$B$4:$B$101, ROW(PEOPLE!$H$4:$H$101)-MIN(ROW(PEOPLE!$H$4:$H$101)) +1), COLUMNS($B$3:L95))),"")</f>
        <v xml:space="preserve">13   </v>
      </c>
      <c r="N95" s="40"/>
      <c r="O95" s="40"/>
    </row>
    <row r="96" spans="2:15" x14ac:dyDescent="0.25">
      <c r="B96" s="40" t="str">
        <f t="array" ref="B96">IFERROR(INDEX(PEOPLE!B97:B$1001, MATCH(0, COUNTIF($B$2:B95, PEOPLE!B97:B$1001), 0)), "")</f>
        <v/>
      </c>
      <c r="C96" s="40" t="str">
        <f t="array" ref="C96">IFERROR(INDEX(PEOPLE!$H$4:$H$101, SMALL(IF($B96=PEOPLE!$B$4:$B$101, ROW(PEOPLE!$H$4:$H$101)-MIN(ROW(PEOPLE!$H$4:$H$101)) +1), COLUMNS($B$3:B96))),"")</f>
        <v xml:space="preserve">3   </v>
      </c>
      <c r="D96" s="40" t="str">
        <f t="array" ref="D96">IFERROR(INDEX(PEOPLE!$H$4:$H$101, SMALL(IF($B96=PEOPLE!$B$4:$B$101, ROW(PEOPLE!$H$4:$H$101)-MIN(ROW(PEOPLE!$H$4:$H$101)) +1), COLUMNS($B$3:C96))),"")</f>
        <v xml:space="preserve">4   </v>
      </c>
      <c r="E96" s="40" t="str">
        <f t="array" ref="E96">IFERROR(INDEX(PEOPLE!$H$4:$H$101, SMALL(IF($B96=PEOPLE!$B$4:$B$101, ROW(PEOPLE!$H$4:$H$101)-MIN(ROW(PEOPLE!$H$4:$H$101)) +1), COLUMNS($B$3:D96))),"")</f>
        <v xml:space="preserve">5   </v>
      </c>
      <c r="F96" s="40" t="str">
        <f t="array" ref="F96">IFERROR(INDEX(PEOPLE!$H$4:$H$101, SMALL(IF($B96=PEOPLE!$B$4:$B$101, ROW(PEOPLE!$H$4:$H$101)-MIN(ROW(PEOPLE!$H$4:$H$101)) +1), COLUMNS($B$3:E96))),"")</f>
        <v xml:space="preserve">6   </v>
      </c>
      <c r="G96" s="40" t="str">
        <f t="array" ref="G96">IFERROR(INDEX(PEOPLE!$H$4:$H$101, SMALL(IF($B96=PEOPLE!$B$4:$B$101, ROW(PEOPLE!$H$4:$H$101)-MIN(ROW(PEOPLE!$H$4:$H$101)) +1), COLUMNS($B$3:F96))),"")</f>
        <v xml:space="preserve">7   </v>
      </c>
      <c r="H96" s="40" t="str">
        <f t="array" ref="H96">IFERROR(INDEX(PEOPLE!$H$4:$H$101, SMALL(IF($B96=PEOPLE!$B$4:$B$101, ROW(PEOPLE!$H$4:$H$101)-MIN(ROW(PEOPLE!$H$4:$H$101)) +1), COLUMNS($B$3:G96))),"")</f>
        <v xml:space="preserve">8   </v>
      </c>
      <c r="I96" s="40" t="str">
        <f t="array" ref="I96">IFERROR(INDEX(PEOPLE!$H$4:$H$101, SMALL(IF($B96=PEOPLE!$B$4:$B$101, ROW(PEOPLE!$H$4:$H$101)-MIN(ROW(PEOPLE!$H$4:$H$101)) +1), COLUMNS($B$3:H96))),"")</f>
        <v xml:space="preserve">9   </v>
      </c>
      <c r="J96" s="40" t="str">
        <f t="array" ref="J96">IFERROR(INDEX(PEOPLE!$H$4:$H$101, SMALL(IF($B96=PEOPLE!$B$4:$B$101, ROW(PEOPLE!$H$4:$H$101)-MIN(ROW(PEOPLE!$H$4:$H$101)) +1), COLUMNS($B$3:I96))),"")</f>
        <v xml:space="preserve">10   </v>
      </c>
      <c r="K96" s="40" t="str">
        <f t="array" ref="K96">IFERROR(INDEX(PEOPLE!$H$4:$H$101, SMALL(IF($B96=PEOPLE!$B$4:$B$101, ROW(PEOPLE!$H$4:$H$101)-MIN(ROW(PEOPLE!$H$4:$H$101)) +1), COLUMNS($B$3:J96))),"")</f>
        <v xml:space="preserve">11   </v>
      </c>
      <c r="L96" s="40" t="str">
        <f t="array" ref="L96">IFERROR(INDEX(PEOPLE!$H$4:$H$101, SMALL(IF($B96=PEOPLE!$B$4:$B$101, ROW(PEOPLE!$H$4:$H$101)-MIN(ROW(PEOPLE!$H$4:$H$101)) +1), COLUMNS($B$3:K96))),"")</f>
        <v xml:space="preserve">12   </v>
      </c>
      <c r="M96" s="40" t="str">
        <f t="array" ref="M96">IFERROR(INDEX(PEOPLE!$H$4:$H$101, SMALL(IF($B96=PEOPLE!$B$4:$B$101, ROW(PEOPLE!$H$4:$H$101)-MIN(ROW(PEOPLE!$H$4:$H$101)) +1), COLUMNS($B$3:L96))),"")</f>
        <v xml:space="preserve">13   </v>
      </c>
      <c r="N96" s="40"/>
      <c r="O96" s="40"/>
    </row>
    <row r="97" spans="2:15" x14ac:dyDescent="0.25">
      <c r="B97" s="40" t="str">
        <f t="array" ref="B97">IFERROR(INDEX(PEOPLE!B98:B$1001, MATCH(0, COUNTIF($B$2:B96, PEOPLE!B98:B$1001), 0)), "")</f>
        <v/>
      </c>
      <c r="C97" s="40" t="str">
        <f t="array" ref="C97">IFERROR(INDEX(PEOPLE!$H$4:$H$101, SMALL(IF($B97=PEOPLE!$B$4:$B$101, ROW(PEOPLE!$H$4:$H$101)-MIN(ROW(PEOPLE!$H$4:$H$101)) +1), COLUMNS($B$3:B97))),"")</f>
        <v xml:space="preserve">3   </v>
      </c>
      <c r="D97" s="40" t="str">
        <f t="array" ref="D97">IFERROR(INDEX(PEOPLE!$H$4:$H$101, SMALL(IF($B97=PEOPLE!$B$4:$B$101, ROW(PEOPLE!$H$4:$H$101)-MIN(ROW(PEOPLE!$H$4:$H$101)) +1), COLUMNS($B$3:C97))),"")</f>
        <v xml:space="preserve">4   </v>
      </c>
      <c r="E97" s="40" t="str">
        <f t="array" ref="E97">IFERROR(INDEX(PEOPLE!$H$4:$H$101, SMALL(IF($B97=PEOPLE!$B$4:$B$101, ROW(PEOPLE!$H$4:$H$101)-MIN(ROW(PEOPLE!$H$4:$H$101)) +1), COLUMNS($B$3:D97))),"")</f>
        <v xml:space="preserve">5   </v>
      </c>
      <c r="F97" s="40" t="str">
        <f t="array" ref="F97">IFERROR(INDEX(PEOPLE!$H$4:$H$101, SMALL(IF($B97=PEOPLE!$B$4:$B$101, ROW(PEOPLE!$H$4:$H$101)-MIN(ROW(PEOPLE!$H$4:$H$101)) +1), COLUMNS($B$3:E97))),"")</f>
        <v xml:space="preserve">6   </v>
      </c>
      <c r="G97" s="40" t="str">
        <f t="array" ref="G97">IFERROR(INDEX(PEOPLE!$H$4:$H$101, SMALL(IF($B97=PEOPLE!$B$4:$B$101, ROW(PEOPLE!$H$4:$H$101)-MIN(ROW(PEOPLE!$H$4:$H$101)) +1), COLUMNS($B$3:F97))),"")</f>
        <v xml:space="preserve">7   </v>
      </c>
      <c r="H97" s="40" t="str">
        <f t="array" ref="H97">IFERROR(INDEX(PEOPLE!$H$4:$H$101, SMALL(IF($B97=PEOPLE!$B$4:$B$101, ROW(PEOPLE!$H$4:$H$101)-MIN(ROW(PEOPLE!$H$4:$H$101)) +1), COLUMNS($B$3:G97))),"")</f>
        <v xml:space="preserve">8   </v>
      </c>
      <c r="I97" s="40" t="str">
        <f t="array" ref="I97">IFERROR(INDEX(PEOPLE!$H$4:$H$101, SMALL(IF($B97=PEOPLE!$B$4:$B$101, ROW(PEOPLE!$H$4:$H$101)-MIN(ROW(PEOPLE!$H$4:$H$101)) +1), COLUMNS($B$3:H97))),"")</f>
        <v xml:space="preserve">9   </v>
      </c>
      <c r="J97" s="40" t="str">
        <f t="array" ref="J97">IFERROR(INDEX(PEOPLE!$H$4:$H$101, SMALL(IF($B97=PEOPLE!$B$4:$B$101, ROW(PEOPLE!$H$4:$H$101)-MIN(ROW(PEOPLE!$H$4:$H$101)) +1), COLUMNS($B$3:I97))),"")</f>
        <v xml:space="preserve">10   </v>
      </c>
      <c r="K97" s="40" t="str">
        <f t="array" ref="K97">IFERROR(INDEX(PEOPLE!$H$4:$H$101, SMALL(IF($B97=PEOPLE!$B$4:$B$101, ROW(PEOPLE!$H$4:$H$101)-MIN(ROW(PEOPLE!$H$4:$H$101)) +1), COLUMNS($B$3:J97))),"")</f>
        <v xml:space="preserve">11   </v>
      </c>
      <c r="L97" s="40" t="str">
        <f t="array" ref="L97">IFERROR(INDEX(PEOPLE!$H$4:$H$101, SMALL(IF($B97=PEOPLE!$B$4:$B$101, ROW(PEOPLE!$H$4:$H$101)-MIN(ROW(PEOPLE!$H$4:$H$101)) +1), COLUMNS($B$3:K97))),"")</f>
        <v xml:space="preserve">12   </v>
      </c>
      <c r="M97" s="40" t="str">
        <f t="array" ref="M97">IFERROR(INDEX(PEOPLE!$H$4:$H$101, SMALL(IF($B97=PEOPLE!$B$4:$B$101, ROW(PEOPLE!$H$4:$H$101)-MIN(ROW(PEOPLE!$H$4:$H$101)) +1), COLUMNS($B$3:L97))),"")</f>
        <v xml:space="preserve">13   </v>
      </c>
      <c r="N97" s="40"/>
      <c r="O97" s="40"/>
    </row>
    <row r="98" spans="2:15" x14ac:dyDescent="0.25">
      <c r="B98" s="40" t="str">
        <f t="array" ref="B98">IFERROR(INDEX(PEOPLE!B99:B$1001, MATCH(0, COUNTIF($B$2:B97, PEOPLE!B99:B$1001), 0)), "")</f>
        <v/>
      </c>
      <c r="C98" s="40" t="str">
        <f t="array" ref="C98">IFERROR(INDEX(PEOPLE!$H$4:$H$101, SMALL(IF($B98=PEOPLE!$B$4:$B$101, ROW(PEOPLE!$H$4:$H$101)-MIN(ROW(PEOPLE!$H$4:$H$101)) +1), COLUMNS($B$3:B98))),"")</f>
        <v xml:space="preserve">3   </v>
      </c>
      <c r="D98" s="40" t="str">
        <f t="array" ref="D98">IFERROR(INDEX(PEOPLE!$H$4:$H$101, SMALL(IF($B98=PEOPLE!$B$4:$B$101, ROW(PEOPLE!$H$4:$H$101)-MIN(ROW(PEOPLE!$H$4:$H$101)) +1), COLUMNS($B$3:C98))),"")</f>
        <v xml:space="preserve">4   </v>
      </c>
      <c r="E98" s="40" t="str">
        <f t="array" ref="E98">IFERROR(INDEX(PEOPLE!$H$4:$H$101, SMALL(IF($B98=PEOPLE!$B$4:$B$101, ROW(PEOPLE!$H$4:$H$101)-MIN(ROW(PEOPLE!$H$4:$H$101)) +1), COLUMNS($B$3:D98))),"")</f>
        <v xml:space="preserve">5   </v>
      </c>
      <c r="F98" s="40" t="str">
        <f t="array" ref="F98">IFERROR(INDEX(PEOPLE!$H$4:$H$101, SMALL(IF($B98=PEOPLE!$B$4:$B$101, ROW(PEOPLE!$H$4:$H$101)-MIN(ROW(PEOPLE!$H$4:$H$101)) +1), COLUMNS($B$3:E98))),"")</f>
        <v xml:space="preserve">6   </v>
      </c>
      <c r="G98" s="40" t="str">
        <f t="array" ref="G98">IFERROR(INDEX(PEOPLE!$H$4:$H$101, SMALL(IF($B98=PEOPLE!$B$4:$B$101, ROW(PEOPLE!$H$4:$H$101)-MIN(ROW(PEOPLE!$H$4:$H$101)) +1), COLUMNS($B$3:F98))),"")</f>
        <v xml:space="preserve">7   </v>
      </c>
      <c r="H98" s="40" t="str">
        <f t="array" ref="H98">IFERROR(INDEX(PEOPLE!$H$4:$H$101, SMALL(IF($B98=PEOPLE!$B$4:$B$101, ROW(PEOPLE!$H$4:$H$101)-MIN(ROW(PEOPLE!$H$4:$H$101)) +1), COLUMNS($B$3:G98))),"")</f>
        <v xml:space="preserve">8   </v>
      </c>
      <c r="I98" s="40" t="str">
        <f t="array" ref="I98">IFERROR(INDEX(PEOPLE!$H$4:$H$101, SMALL(IF($B98=PEOPLE!$B$4:$B$101, ROW(PEOPLE!$H$4:$H$101)-MIN(ROW(PEOPLE!$H$4:$H$101)) +1), COLUMNS($B$3:H98))),"")</f>
        <v xml:space="preserve">9   </v>
      </c>
      <c r="J98" s="40" t="str">
        <f t="array" ref="J98">IFERROR(INDEX(PEOPLE!$H$4:$H$101, SMALL(IF($B98=PEOPLE!$B$4:$B$101, ROW(PEOPLE!$H$4:$H$101)-MIN(ROW(PEOPLE!$H$4:$H$101)) +1), COLUMNS($B$3:I98))),"")</f>
        <v xml:space="preserve">10   </v>
      </c>
      <c r="K98" s="40" t="str">
        <f t="array" ref="K98">IFERROR(INDEX(PEOPLE!$H$4:$H$101, SMALL(IF($B98=PEOPLE!$B$4:$B$101, ROW(PEOPLE!$H$4:$H$101)-MIN(ROW(PEOPLE!$H$4:$H$101)) +1), COLUMNS($B$3:J98))),"")</f>
        <v xml:space="preserve">11   </v>
      </c>
      <c r="L98" s="40" t="str">
        <f t="array" ref="L98">IFERROR(INDEX(PEOPLE!$H$4:$H$101, SMALL(IF($B98=PEOPLE!$B$4:$B$101, ROW(PEOPLE!$H$4:$H$101)-MIN(ROW(PEOPLE!$H$4:$H$101)) +1), COLUMNS($B$3:K98))),"")</f>
        <v xml:space="preserve">12   </v>
      </c>
      <c r="M98" s="40" t="str">
        <f t="array" ref="M98">IFERROR(INDEX(PEOPLE!$H$4:$H$101, SMALL(IF($B98=PEOPLE!$B$4:$B$101, ROW(PEOPLE!$H$4:$H$101)-MIN(ROW(PEOPLE!$H$4:$H$101)) +1), COLUMNS($B$3:L98))),"")</f>
        <v xml:space="preserve">13   </v>
      </c>
      <c r="N98" s="40"/>
      <c r="O98" s="40"/>
    </row>
    <row r="99" spans="2:15" x14ac:dyDescent="0.25">
      <c r="B99" s="40" t="str">
        <f t="array" ref="B99">IFERROR(INDEX(PEOPLE!B100:B$1001, MATCH(0, COUNTIF($B$2:B98, PEOPLE!B100:B$1001), 0)), "")</f>
        <v/>
      </c>
      <c r="C99" s="40" t="str">
        <f t="array" ref="C99">IFERROR(INDEX(PEOPLE!$H$4:$H$101, SMALL(IF($B99=PEOPLE!$B$4:$B$101, ROW(PEOPLE!$H$4:$H$101)-MIN(ROW(PEOPLE!$H$4:$H$101)) +1), COLUMNS($B$3:B99))),"")</f>
        <v xml:space="preserve">3   </v>
      </c>
      <c r="D99" s="40" t="str">
        <f t="array" ref="D99">IFERROR(INDEX(PEOPLE!$H$4:$H$101, SMALL(IF($B99=PEOPLE!$B$4:$B$101, ROW(PEOPLE!$H$4:$H$101)-MIN(ROW(PEOPLE!$H$4:$H$101)) +1), COLUMNS($B$3:C99))),"")</f>
        <v xml:space="preserve">4   </v>
      </c>
      <c r="E99" s="40" t="str">
        <f t="array" ref="E99">IFERROR(INDEX(PEOPLE!$H$4:$H$101, SMALL(IF($B99=PEOPLE!$B$4:$B$101, ROW(PEOPLE!$H$4:$H$101)-MIN(ROW(PEOPLE!$H$4:$H$101)) +1), COLUMNS($B$3:D99))),"")</f>
        <v xml:space="preserve">5   </v>
      </c>
      <c r="F99" s="40" t="str">
        <f t="array" ref="F99">IFERROR(INDEX(PEOPLE!$H$4:$H$101, SMALL(IF($B99=PEOPLE!$B$4:$B$101, ROW(PEOPLE!$H$4:$H$101)-MIN(ROW(PEOPLE!$H$4:$H$101)) +1), COLUMNS($B$3:E99))),"")</f>
        <v xml:space="preserve">6   </v>
      </c>
      <c r="G99" s="40" t="str">
        <f t="array" ref="G99">IFERROR(INDEX(PEOPLE!$H$4:$H$101, SMALL(IF($B99=PEOPLE!$B$4:$B$101, ROW(PEOPLE!$H$4:$H$101)-MIN(ROW(PEOPLE!$H$4:$H$101)) +1), COLUMNS($B$3:F99))),"")</f>
        <v xml:space="preserve">7   </v>
      </c>
      <c r="H99" s="40" t="str">
        <f t="array" ref="H99">IFERROR(INDEX(PEOPLE!$H$4:$H$101, SMALL(IF($B99=PEOPLE!$B$4:$B$101, ROW(PEOPLE!$H$4:$H$101)-MIN(ROW(PEOPLE!$H$4:$H$101)) +1), COLUMNS($B$3:G99))),"")</f>
        <v xml:space="preserve">8   </v>
      </c>
      <c r="I99" s="40" t="str">
        <f t="array" ref="I99">IFERROR(INDEX(PEOPLE!$H$4:$H$101, SMALL(IF($B99=PEOPLE!$B$4:$B$101, ROW(PEOPLE!$H$4:$H$101)-MIN(ROW(PEOPLE!$H$4:$H$101)) +1), COLUMNS($B$3:H99))),"")</f>
        <v xml:space="preserve">9   </v>
      </c>
      <c r="J99" s="40" t="str">
        <f t="array" ref="J99">IFERROR(INDEX(PEOPLE!$H$4:$H$101, SMALL(IF($B99=PEOPLE!$B$4:$B$101, ROW(PEOPLE!$H$4:$H$101)-MIN(ROW(PEOPLE!$H$4:$H$101)) +1), COLUMNS($B$3:I99))),"")</f>
        <v xml:space="preserve">10   </v>
      </c>
      <c r="K99" s="40" t="str">
        <f t="array" ref="K99">IFERROR(INDEX(PEOPLE!$H$4:$H$101, SMALL(IF($B99=PEOPLE!$B$4:$B$101, ROW(PEOPLE!$H$4:$H$101)-MIN(ROW(PEOPLE!$H$4:$H$101)) +1), COLUMNS($B$3:J99))),"")</f>
        <v xml:space="preserve">11   </v>
      </c>
      <c r="L99" s="40" t="str">
        <f t="array" ref="L99">IFERROR(INDEX(PEOPLE!$H$4:$H$101, SMALL(IF($B99=PEOPLE!$B$4:$B$101, ROW(PEOPLE!$H$4:$H$101)-MIN(ROW(PEOPLE!$H$4:$H$101)) +1), COLUMNS($B$3:K99))),"")</f>
        <v xml:space="preserve">12   </v>
      </c>
      <c r="M99" s="40" t="str">
        <f t="array" ref="M99">IFERROR(INDEX(PEOPLE!$H$4:$H$101, SMALL(IF($B99=PEOPLE!$B$4:$B$101, ROW(PEOPLE!$H$4:$H$101)-MIN(ROW(PEOPLE!$H$4:$H$101)) +1), COLUMNS($B$3:L99))),"")</f>
        <v xml:space="preserve">13   </v>
      </c>
      <c r="N99" s="40"/>
      <c r="O99" s="40"/>
    </row>
    <row r="100" spans="2:15" x14ac:dyDescent="0.25">
      <c r="B100" s="40" t="str">
        <f t="array" ref="B100">IFERROR(INDEX(PEOPLE!B101:B$1001, MATCH(0, COUNTIF($B$2:B99, PEOPLE!B101:B$1001), 0)), "")</f>
        <v/>
      </c>
      <c r="C100" s="40" t="str">
        <f t="array" ref="C100">IFERROR(INDEX(PEOPLE!$H$4:$H$101, SMALL(IF($B100=PEOPLE!$B$4:$B$101, ROW(PEOPLE!$H$4:$H$101)-MIN(ROW(PEOPLE!$H$4:$H$101)) +1), COLUMNS($B$3:B100))),"")</f>
        <v xml:space="preserve">3   </v>
      </c>
      <c r="D100" s="40" t="str">
        <f t="array" ref="D100">IFERROR(INDEX(PEOPLE!$H$4:$H$101, SMALL(IF($B100=PEOPLE!$B$4:$B$101, ROW(PEOPLE!$H$4:$H$101)-MIN(ROW(PEOPLE!$H$4:$H$101)) +1), COLUMNS($B$3:C100))),"")</f>
        <v xml:space="preserve">4   </v>
      </c>
      <c r="E100" s="40" t="str">
        <f t="array" ref="E100">IFERROR(INDEX(PEOPLE!$H$4:$H$101, SMALL(IF($B100=PEOPLE!$B$4:$B$101, ROW(PEOPLE!$H$4:$H$101)-MIN(ROW(PEOPLE!$H$4:$H$101)) +1), COLUMNS($B$3:D100))),"")</f>
        <v xml:space="preserve">5   </v>
      </c>
      <c r="F100" s="40" t="str">
        <f t="array" ref="F100">IFERROR(INDEX(PEOPLE!$H$4:$H$101, SMALL(IF($B100=PEOPLE!$B$4:$B$101, ROW(PEOPLE!$H$4:$H$101)-MIN(ROW(PEOPLE!$H$4:$H$101)) +1), COLUMNS($B$3:E100))),"")</f>
        <v xml:space="preserve">6   </v>
      </c>
      <c r="G100" s="40" t="str">
        <f t="array" ref="G100">IFERROR(INDEX(PEOPLE!$H$4:$H$101, SMALL(IF($B100=PEOPLE!$B$4:$B$101, ROW(PEOPLE!$H$4:$H$101)-MIN(ROW(PEOPLE!$H$4:$H$101)) +1), COLUMNS($B$3:F100))),"")</f>
        <v xml:space="preserve">7   </v>
      </c>
      <c r="H100" s="40" t="str">
        <f t="array" ref="H100">IFERROR(INDEX(PEOPLE!$H$4:$H$101, SMALL(IF($B100=PEOPLE!$B$4:$B$101, ROW(PEOPLE!$H$4:$H$101)-MIN(ROW(PEOPLE!$H$4:$H$101)) +1), COLUMNS($B$3:G100))),"")</f>
        <v xml:space="preserve">8   </v>
      </c>
      <c r="I100" s="40" t="str">
        <f t="array" ref="I100">IFERROR(INDEX(PEOPLE!$H$4:$H$101, SMALL(IF($B100=PEOPLE!$B$4:$B$101, ROW(PEOPLE!$H$4:$H$101)-MIN(ROW(PEOPLE!$H$4:$H$101)) +1), COLUMNS($B$3:H100))),"")</f>
        <v xml:space="preserve">9   </v>
      </c>
      <c r="J100" s="40" t="str">
        <f t="array" ref="J100">IFERROR(INDEX(PEOPLE!$H$4:$H$101, SMALL(IF($B100=PEOPLE!$B$4:$B$101, ROW(PEOPLE!$H$4:$H$101)-MIN(ROW(PEOPLE!$H$4:$H$101)) +1), COLUMNS($B$3:I100))),"")</f>
        <v xml:space="preserve">10   </v>
      </c>
      <c r="K100" s="40" t="str">
        <f t="array" ref="K100">IFERROR(INDEX(PEOPLE!$H$4:$H$101, SMALL(IF($B100=PEOPLE!$B$4:$B$101, ROW(PEOPLE!$H$4:$H$101)-MIN(ROW(PEOPLE!$H$4:$H$101)) +1), COLUMNS($B$3:J100))),"")</f>
        <v xml:space="preserve">11   </v>
      </c>
      <c r="L100" s="40" t="str">
        <f t="array" ref="L100">IFERROR(INDEX(PEOPLE!$H$4:$H$101, SMALL(IF($B100=PEOPLE!$B$4:$B$101, ROW(PEOPLE!$H$4:$H$101)-MIN(ROW(PEOPLE!$H$4:$H$101)) +1), COLUMNS($B$3:K100))),"")</f>
        <v xml:space="preserve">12   </v>
      </c>
      <c r="M100" s="40" t="str">
        <f t="array" ref="M100">IFERROR(INDEX(PEOPLE!$H$4:$H$101, SMALL(IF($B100=PEOPLE!$B$4:$B$101, ROW(PEOPLE!$H$4:$H$101)-MIN(ROW(PEOPLE!$H$4:$H$101)) +1), COLUMNS($B$3:L100))),"")</f>
        <v xml:space="preserve">13   </v>
      </c>
      <c r="N100" s="40"/>
      <c r="O100" s="40"/>
    </row>
    <row r="101" spans="2:15" x14ac:dyDescent="0.25">
      <c r="B101" s="40" t="str">
        <f t="array" ref="B101">IFERROR(INDEX(PEOPLE!B102:B$1001, MATCH(0, COUNTIF($B$2:B100, PEOPLE!B102:B$1001), 0)), "")</f>
        <v/>
      </c>
      <c r="C101" s="40" t="str">
        <f t="array" ref="C101">IFERROR(INDEX(PEOPLE!$H$4:$H$101, SMALL(IF($B101=PEOPLE!$B$4:$B$101, ROW(PEOPLE!$H$4:$H$101)-MIN(ROW(PEOPLE!$H$4:$H$101)) +1), COLUMNS($B$3:B101))),"")</f>
        <v xml:space="preserve">3   </v>
      </c>
      <c r="D101" s="40" t="str">
        <f t="array" ref="D101">IFERROR(INDEX(PEOPLE!$H$4:$H$101, SMALL(IF($B101=PEOPLE!$B$4:$B$101, ROW(PEOPLE!$H$4:$H$101)-MIN(ROW(PEOPLE!$H$4:$H$101)) +1), COLUMNS($B$3:C101))),"")</f>
        <v xml:space="preserve">4   </v>
      </c>
      <c r="E101" s="40" t="str">
        <f t="array" ref="E101">IFERROR(INDEX(PEOPLE!$H$4:$H$101, SMALL(IF($B101=PEOPLE!$B$4:$B$101, ROW(PEOPLE!$H$4:$H$101)-MIN(ROW(PEOPLE!$H$4:$H$101)) +1), COLUMNS($B$3:D101))),"")</f>
        <v xml:space="preserve">5   </v>
      </c>
      <c r="F101" s="40" t="str">
        <f t="array" ref="F101">IFERROR(INDEX(PEOPLE!$H$4:$H$101, SMALL(IF($B101=PEOPLE!$B$4:$B$101, ROW(PEOPLE!$H$4:$H$101)-MIN(ROW(PEOPLE!$H$4:$H$101)) +1), COLUMNS($B$3:E101))),"")</f>
        <v xml:space="preserve">6   </v>
      </c>
      <c r="G101" s="40" t="str">
        <f t="array" ref="G101">IFERROR(INDEX(PEOPLE!$H$4:$H$101, SMALL(IF($B101=PEOPLE!$B$4:$B$101, ROW(PEOPLE!$H$4:$H$101)-MIN(ROW(PEOPLE!$H$4:$H$101)) +1), COLUMNS($B$3:F101))),"")</f>
        <v xml:space="preserve">7   </v>
      </c>
      <c r="H101" s="40" t="str">
        <f t="array" ref="H101">IFERROR(INDEX(PEOPLE!$H$4:$H$101, SMALL(IF($B101=PEOPLE!$B$4:$B$101, ROW(PEOPLE!$H$4:$H$101)-MIN(ROW(PEOPLE!$H$4:$H$101)) +1), COLUMNS($B$3:G101))),"")</f>
        <v xml:space="preserve">8   </v>
      </c>
      <c r="I101" s="40" t="str">
        <f t="array" ref="I101">IFERROR(INDEX(PEOPLE!$H$4:$H$101, SMALL(IF($B101=PEOPLE!$B$4:$B$101, ROW(PEOPLE!$H$4:$H$101)-MIN(ROW(PEOPLE!$H$4:$H$101)) +1), COLUMNS($B$3:H101))),"")</f>
        <v xml:space="preserve">9   </v>
      </c>
      <c r="J101" s="40" t="str">
        <f t="array" ref="J101">IFERROR(INDEX(PEOPLE!$H$4:$H$101, SMALL(IF($B101=PEOPLE!$B$4:$B$101, ROW(PEOPLE!$H$4:$H$101)-MIN(ROW(PEOPLE!$H$4:$H$101)) +1), COLUMNS($B$3:I101))),"")</f>
        <v xml:space="preserve">10   </v>
      </c>
      <c r="K101" s="40" t="str">
        <f t="array" ref="K101">IFERROR(INDEX(PEOPLE!$H$4:$H$101, SMALL(IF($B101=PEOPLE!$B$4:$B$101, ROW(PEOPLE!$H$4:$H$101)-MIN(ROW(PEOPLE!$H$4:$H$101)) +1), COLUMNS($B$3:J101))),"")</f>
        <v xml:space="preserve">11   </v>
      </c>
      <c r="L101" s="40" t="str">
        <f t="array" ref="L101">IFERROR(INDEX(PEOPLE!$H$4:$H$101, SMALL(IF($B101=PEOPLE!$B$4:$B$101, ROW(PEOPLE!$H$4:$H$101)-MIN(ROW(PEOPLE!$H$4:$H$101)) +1), COLUMNS($B$3:K101))),"")</f>
        <v xml:space="preserve">12   </v>
      </c>
      <c r="M101" s="40" t="str">
        <f t="array" ref="M101">IFERROR(INDEX(PEOPLE!$H$4:$H$101, SMALL(IF($B101=PEOPLE!$B$4:$B$101, ROW(PEOPLE!$H$4:$H$101)-MIN(ROW(PEOPLE!$H$4:$H$101)) +1), COLUMNS($B$3:L101))),"")</f>
        <v xml:space="preserve">13   </v>
      </c>
      <c r="N101" s="40"/>
      <c r="O101" s="40"/>
    </row>
    <row r="102" spans="2:15" x14ac:dyDescent="0.25">
      <c r="B102" s="40" t="str">
        <f t="array" ref="B102">IFERROR(INDEX(PEOPLE!B103:B$1001, MATCH(0, COUNTIF($B$2:B101, PEOPLE!B103:B$1001), 0)), "")</f>
        <v/>
      </c>
      <c r="C102" s="40" t="str">
        <f t="array" ref="C102">IFERROR(INDEX(PEOPLE!$H$4:$H$101, SMALL(IF($B102=PEOPLE!$B$4:$B$101, ROW(PEOPLE!$H$4:$H$101)-MIN(ROW(PEOPLE!$H$4:$H$101)) +1), COLUMNS($B$3:B102))),"")</f>
        <v xml:space="preserve">3   </v>
      </c>
      <c r="D102" s="40" t="str">
        <f t="array" ref="D102">IFERROR(INDEX(PEOPLE!$H$4:$H$101, SMALL(IF($B102=PEOPLE!$B$4:$B$101, ROW(PEOPLE!$H$4:$H$101)-MIN(ROW(PEOPLE!$H$4:$H$101)) +1), COLUMNS($B$3:C102))),"")</f>
        <v xml:space="preserve">4   </v>
      </c>
      <c r="E102" s="40" t="str">
        <f t="array" ref="E102">IFERROR(INDEX(PEOPLE!$H$4:$H$101, SMALL(IF($B102=PEOPLE!$B$4:$B$101, ROW(PEOPLE!$H$4:$H$101)-MIN(ROW(PEOPLE!$H$4:$H$101)) +1), COLUMNS($B$3:D102))),"")</f>
        <v xml:space="preserve">5   </v>
      </c>
      <c r="F102" s="40" t="str">
        <f t="array" ref="F102">IFERROR(INDEX(PEOPLE!$H$4:$H$101, SMALL(IF($B102=PEOPLE!$B$4:$B$101, ROW(PEOPLE!$H$4:$H$101)-MIN(ROW(PEOPLE!$H$4:$H$101)) +1), COLUMNS($B$3:E102))),"")</f>
        <v xml:space="preserve">6   </v>
      </c>
      <c r="G102" s="40" t="str">
        <f t="array" ref="G102">IFERROR(INDEX(PEOPLE!$H$4:$H$101, SMALL(IF($B102=PEOPLE!$B$4:$B$101, ROW(PEOPLE!$H$4:$H$101)-MIN(ROW(PEOPLE!$H$4:$H$101)) +1), COLUMNS($B$3:F102))),"")</f>
        <v xml:space="preserve">7   </v>
      </c>
      <c r="H102" s="40" t="str">
        <f t="array" ref="H102">IFERROR(INDEX(PEOPLE!$H$4:$H$101, SMALL(IF($B102=PEOPLE!$B$4:$B$101, ROW(PEOPLE!$H$4:$H$101)-MIN(ROW(PEOPLE!$H$4:$H$101)) +1), COLUMNS($B$3:G102))),"")</f>
        <v xml:space="preserve">8   </v>
      </c>
      <c r="I102" s="40" t="str">
        <f t="array" ref="I102">IFERROR(INDEX(PEOPLE!$H$4:$H$101, SMALL(IF($B102=PEOPLE!$B$4:$B$101, ROW(PEOPLE!$H$4:$H$101)-MIN(ROW(PEOPLE!$H$4:$H$101)) +1), COLUMNS($B$3:H102))),"")</f>
        <v xml:space="preserve">9   </v>
      </c>
      <c r="J102" s="40" t="str">
        <f t="array" ref="J102">IFERROR(INDEX(PEOPLE!$H$4:$H$101, SMALL(IF($B102=PEOPLE!$B$4:$B$101, ROW(PEOPLE!$H$4:$H$101)-MIN(ROW(PEOPLE!$H$4:$H$101)) +1), COLUMNS($B$3:I102))),"")</f>
        <v xml:space="preserve">10   </v>
      </c>
      <c r="K102" s="40" t="str">
        <f t="array" ref="K102">IFERROR(INDEX(PEOPLE!$H$4:$H$101, SMALL(IF($B102=PEOPLE!$B$4:$B$101, ROW(PEOPLE!$H$4:$H$101)-MIN(ROW(PEOPLE!$H$4:$H$101)) +1), COLUMNS($B$3:J102))),"")</f>
        <v xml:space="preserve">11   </v>
      </c>
      <c r="L102" s="40" t="str">
        <f t="array" ref="L102">IFERROR(INDEX(PEOPLE!$H$4:$H$101, SMALL(IF($B102=PEOPLE!$B$4:$B$101, ROW(PEOPLE!$H$4:$H$101)-MIN(ROW(PEOPLE!$H$4:$H$101)) +1), COLUMNS($B$3:K102))),"")</f>
        <v xml:space="preserve">12   </v>
      </c>
      <c r="M102" s="40" t="str">
        <f t="array" ref="M102">IFERROR(INDEX(PEOPLE!$H$4:$H$101, SMALL(IF($B102=PEOPLE!$B$4:$B$101, ROW(PEOPLE!$H$4:$H$101)-MIN(ROW(PEOPLE!$H$4:$H$101)) +1), COLUMNS($B$3:L102))),"")</f>
        <v xml:space="preserve">13   </v>
      </c>
      <c r="N102" s="40"/>
      <c r="O102" s="40"/>
    </row>
    <row r="103" spans="2:15" x14ac:dyDescent="0.25">
      <c r="B103" s="40" t="str">
        <f t="array" ref="B103">IFERROR(INDEX(PEOPLE!B104:B$1001, MATCH(0, COUNTIF($B$2:B102, PEOPLE!B104:B$1001), 0)), "")</f>
        <v/>
      </c>
      <c r="C103" s="40" t="str">
        <f t="array" ref="C103">IFERROR(INDEX(PEOPLE!$H$4:$H$101, SMALL(IF($B103=PEOPLE!$B$4:$B$101, ROW(PEOPLE!$H$4:$H$101)-MIN(ROW(PEOPLE!$H$4:$H$101)) +1), COLUMNS($B$3:B103))),"")</f>
        <v xml:space="preserve">3   </v>
      </c>
      <c r="D103" s="40" t="str">
        <f t="array" ref="D103">IFERROR(INDEX(PEOPLE!$H$4:$H$101, SMALL(IF($B103=PEOPLE!$B$4:$B$101, ROW(PEOPLE!$H$4:$H$101)-MIN(ROW(PEOPLE!$H$4:$H$101)) +1), COLUMNS($B$3:C103))),"")</f>
        <v xml:space="preserve">4   </v>
      </c>
      <c r="E103" s="40" t="str">
        <f t="array" ref="E103">IFERROR(INDEX(PEOPLE!$H$4:$H$101, SMALL(IF($B103=PEOPLE!$B$4:$B$101, ROW(PEOPLE!$H$4:$H$101)-MIN(ROW(PEOPLE!$H$4:$H$101)) +1), COLUMNS($B$3:D103))),"")</f>
        <v xml:space="preserve">5   </v>
      </c>
      <c r="F103" s="40" t="str">
        <f t="array" ref="F103">IFERROR(INDEX(PEOPLE!$H$4:$H$101, SMALL(IF($B103=PEOPLE!$B$4:$B$101, ROW(PEOPLE!$H$4:$H$101)-MIN(ROW(PEOPLE!$H$4:$H$101)) +1), COLUMNS($B$3:E103))),"")</f>
        <v xml:space="preserve">6   </v>
      </c>
      <c r="G103" s="40" t="str">
        <f t="array" ref="G103">IFERROR(INDEX(PEOPLE!$H$4:$H$101, SMALL(IF($B103=PEOPLE!$B$4:$B$101, ROW(PEOPLE!$H$4:$H$101)-MIN(ROW(PEOPLE!$H$4:$H$101)) +1), COLUMNS($B$3:F103))),"")</f>
        <v xml:space="preserve">7   </v>
      </c>
      <c r="H103" s="40" t="str">
        <f t="array" ref="H103">IFERROR(INDEX(PEOPLE!$H$4:$H$101, SMALL(IF($B103=PEOPLE!$B$4:$B$101, ROW(PEOPLE!$H$4:$H$101)-MIN(ROW(PEOPLE!$H$4:$H$101)) +1), COLUMNS($B$3:G103))),"")</f>
        <v xml:space="preserve">8   </v>
      </c>
      <c r="I103" s="40" t="str">
        <f t="array" ref="I103">IFERROR(INDEX(PEOPLE!$H$4:$H$101, SMALL(IF($B103=PEOPLE!$B$4:$B$101, ROW(PEOPLE!$H$4:$H$101)-MIN(ROW(PEOPLE!$H$4:$H$101)) +1), COLUMNS($B$3:H103))),"")</f>
        <v xml:space="preserve">9   </v>
      </c>
      <c r="J103" s="40" t="str">
        <f t="array" ref="J103">IFERROR(INDEX(PEOPLE!$H$4:$H$101, SMALL(IF($B103=PEOPLE!$B$4:$B$101, ROW(PEOPLE!$H$4:$H$101)-MIN(ROW(PEOPLE!$H$4:$H$101)) +1), COLUMNS($B$3:I103))),"")</f>
        <v xml:space="preserve">10   </v>
      </c>
      <c r="K103" s="40" t="str">
        <f t="array" ref="K103">IFERROR(INDEX(PEOPLE!$H$4:$H$101, SMALL(IF($B103=PEOPLE!$B$4:$B$101, ROW(PEOPLE!$H$4:$H$101)-MIN(ROW(PEOPLE!$H$4:$H$101)) +1), COLUMNS($B$3:J103))),"")</f>
        <v xml:space="preserve">11   </v>
      </c>
      <c r="L103" s="40" t="str">
        <f t="array" ref="L103">IFERROR(INDEX(PEOPLE!$H$4:$H$101, SMALL(IF($B103=PEOPLE!$B$4:$B$101, ROW(PEOPLE!$H$4:$H$101)-MIN(ROW(PEOPLE!$H$4:$H$101)) +1), COLUMNS($B$3:K103))),"")</f>
        <v xml:space="preserve">12   </v>
      </c>
      <c r="M103" s="40" t="str">
        <f t="array" ref="M103">IFERROR(INDEX(PEOPLE!$H$4:$H$101, SMALL(IF($B103=PEOPLE!$B$4:$B$101, ROW(PEOPLE!$H$4:$H$101)-MIN(ROW(PEOPLE!$H$4:$H$101)) +1), COLUMNS($B$3:L103))),"")</f>
        <v xml:space="preserve">13   </v>
      </c>
      <c r="N103" s="40"/>
      <c r="O103" s="40"/>
    </row>
    <row r="104" spans="2:15" x14ac:dyDescent="0.25">
      <c r="B104" s="40" t="str">
        <f t="array" ref="B104">IFERROR(INDEX(PEOPLE!B105:B$1001, MATCH(0, COUNTIF($B$2:B103, PEOPLE!B105:B$1001), 0)), "")</f>
        <v/>
      </c>
      <c r="C104" s="40" t="str">
        <f t="array" ref="C104">IFERROR(INDEX(PEOPLE!$H$4:$H$101, SMALL(IF($B104=PEOPLE!$B$4:$B$101, ROW(PEOPLE!$H$4:$H$101)-MIN(ROW(PEOPLE!$H$4:$H$101)) +1), COLUMNS($B$3:B104))),"")</f>
        <v xml:space="preserve">3   </v>
      </c>
      <c r="D104" s="40" t="str">
        <f t="array" ref="D104">IFERROR(INDEX(PEOPLE!$H$4:$H$101, SMALL(IF($B104=PEOPLE!$B$4:$B$101, ROW(PEOPLE!$H$4:$H$101)-MIN(ROW(PEOPLE!$H$4:$H$101)) +1), COLUMNS($B$3:C104))),"")</f>
        <v xml:space="preserve">4   </v>
      </c>
      <c r="E104" s="40" t="str">
        <f t="array" ref="E104">IFERROR(INDEX(PEOPLE!$H$4:$H$101, SMALL(IF($B104=PEOPLE!$B$4:$B$101, ROW(PEOPLE!$H$4:$H$101)-MIN(ROW(PEOPLE!$H$4:$H$101)) +1), COLUMNS($B$3:D104))),"")</f>
        <v xml:space="preserve">5   </v>
      </c>
      <c r="F104" s="40" t="str">
        <f t="array" ref="F104">IFERROR(INDEX(PEOPLE!$H$4:$H$101, SMALL(IF($B104=PEOPLE!$B$4:$B$101, ROW(PEOPLE!$H$4:$H$101)-MIN(ROW(PEOPLE!$H$4:$H$101)) +1), COLUMNS($B$3:E104))),"")</f>
        <v xml:space="preserve">6   </v>
      </c>
      <c r="G104" s="40" t="str">
        <f t="array" ref="G104">IFERROR(INDEX(PEOPLE!$H$4:$H$101, SMALL(IF($B104=PEOPLE!$B$4:$B$101, ROW(PEOPLE!$H$4:$H$101)-MIN(ROW(PEOPLE!$H$4:$H$101)) +1), COLUMNS($B$3:F104))),"")</f>
        <v xml:space="preserve">7   </v>
      </c>
      <c r="H104" s="40" t="str">
        <f t="array" ref="H104">IFERROR(INDEX(PEOPLE!$H$4:$H$101, SMALL(IF($B104=PEOPLE!$B$4:$B$101, ROW(PEOPLE!$H$4:$H$101)-MIN(ROW(PEOPLE!$H$4:$H$101)) +1), COLUMNS($B$3:G104))),"")</f>
        <v xml:space="preserve">8   </v>
      </c>
      <c r="I104" s="40" t="str">
        <f t="array" ref="I104">IFERROR(INDEX(PEOPLE!$H$4:$H$101, SMALL(IF($B104=PEOPLE!$B$4:$B$101, ROW(PEOPLE!$H$4:$H$101)-MIN(ROW(PEOPLE!$H$4:$H$101)) +1), COLUMNS($B$3:H104))),"")</f>
        <v xml:space="preserve">9   </v>
      </c>
      <c r="J104" s="40" t="str">
        <f t="array" ref="J104">IFERROR(INDEX(PEOPLE!$H$4:$H$101, SMALL(IF($B104=PEOPLE!$B$4:$B$101, ROW(PEOPLE!$H$4:$H$101)-MIN(ROW(PEOPLE!$H$4:$H$101)) +1), COLUMNS($B$3:I104))),"")</f>
        <v xml:space="preserve">10   </v>
      </c>
      <c r="K104" s="40" t="str">
        <f t="array" ref="K104">IFERROR(INDEX(PEOPLE!$H$4:$H$101, SMALL(IF($B104=PEOPLE!$B$4:$B$101, ROW(PEOPLE!$H$4:$H$101)-MIN(ROW(PEOPLE!$H$4:$H$101)) +1), COLUMNS($B$3:J104))),"")</f>
        <v xml:space="preserve">11   </v>
      </c>
      <c r="L104" s="40" t="str">
        <f t="array" ref="L104">IFERROR(INDEX(PEOPLE!$H$4:$H$101, SMALL(IF($B104=PEOPLE!$B$4:$B$101, ROW(PEOPLE!$H$4:$H$101)-MIN(ROW(PEOPLE!$H$4:$H$101)) +1), COLUMNS($B$3:K104))),"")</f>
        <v xml:space="preserve">12   </v>
      </c>
      <c r="M104" s="40" t="str">
        <f t="array" ref="M104">IFERROR(INDEX(PEOPLE!$H$4:$H$101, SMALL(IF($B104=PEOPLE!$B$4:$B$101, ROW(PEOPLE!$H$4:$H$101)-MIN(ROW(PEOPLE!$H$4:$H$101)) +1), COLUMNS($B$3:L104))),"")</f>
        <v xml:space="preserve">13   </v>
      </c>
      <c r="N104" s="40"/>
      <c r="O104" s="40"/>
    </row>
    <row r="105" spans="2:15" x14ac:dyDescent="0.25">
      <c r="B105" s="40" t="str">
        <f t="array" ref="B105">IFERROR(INDEX(PEOPLE!B106:B$1001, MATCH(0, COUNTIF($B$2:B104, PEOPLE!B106:B$1001), 0)), "")</f>
        <v/>
      </c>
      <c r="C105" s="40" t="str">
        <f t="array" ref="C105">IFERROR(INDEX(PEOPLE!$H$4:$H$101, SMALL(IF($B105=PEOPLE!$B$4:$B$101, ROW(PEOPLE!$H$4:$H$101)-MIN(ROW(PEOPLE!$H$4:$H$101)) +1), COLUMNS($B$3:B105))),"")</f>
        <v xml:space="preserve">3   </v>
      </c>
      <c r="D105" s="40" t="str">
        <f t="array" ref="D105">IFERROR(INDEX(PEOPLE!$H$4:$H$101, SMALL(IF($B105=PEOPLE!$B$4:$B$101, ROW(PEOPLE!$H$4:$H$101)-MIN(ROW(PEOPLE!$H$4:$H$101)) +1), COLUMNS($B$3:C105))),"")</f>
        <v xml:space="preserve">4   </v>
      </c>
      <c r="E105" s="40" t="str">
        <f t="array" ref="E105">IFERROR(INDEX(PEOPLE!$H$4:$H$101, SMALL(IF($B105=PEOPLE!$B$4:$B$101, ROW(PEOPLE!$H$4:$H$101)-MIN(ROW(PEOPLE!$H$4:$H$101)) +1), COLUMNS($B$3:D105))),"")</f>
        <v xml:space="preserve">5   </v>
      </c>
      <c r="F105" s="40" t="str">
        <f t="array" ref="F105">IFERROR(INDEX(PEOPLE!$H$4:$H$101, SMALL(IF($B105=PEOPLE!$B$4:$B$101, ROW(PEOPLE!$H$4:$H$101)-MIN(ROW(PEOPLE!$H$4:$H$101)) +1), COLUMNS($B$3:E105))),"")</f>
        <v xml:space="preserve">6   </v>
      </c>
      <c r="G105" s="40" t="str">
        <f t="array" ref="G105">IFERROR(INDEX(PEOPLE!$H$4:$H$101, SMALL(IF($B105=PEOPLE!$B$4:$B$101, ROW(PEOPLE!$H$4:$H$101)-MIN(ROW(PEOPLE!$H$4:$H$101)) +1), COLUMNS($B$3:F105))),"")</f>
        <v xml:space="preserve">7   </v>
      </c>
      <c r="H105" s="40" t="str">
        <f t="array" ref="H105">IFERROR(INDEX(PEOPLE!$H$4:$H$101, SMALL(IF($B105=PEOPLE!$B$4:$B$101, ROW(PEOPLE!$H$4:$H$101)-MIN(ROW(PEOPLE!$H$4:$H$101)) +1), COLUMNS($B$3:G105))),"")</f>
        <v xml:space="preserve">8   </v>
      </c>
      <c r="I105" s="40" t="str">
        <f t="array" ref="I105">IFERROR(INDEX(PEOPLE!$H$4:$H$101, SMALL(IF($B105=PEOPLE!$B$4:$B$101, ROW(PEOPLE!$H$4:$H$101)-MIN(ROW(PEOPLE!$H$4:$H$101)) +1), COLUMNS($B$3:H105))),"")</f>
        <v xml:space="preserve">9   </v>
      </c>
      <c r="J105" s="40" t="str">
        <f t="array" ref="J105">IFERROR(INDEX(PEOPLE!$H$4:$H$101, SMALL(IF($B105=PEOPLE!$B$4:$B$101, ROW(PEOPLE!$H$4:$H$101)-MIN(ROW(PEOPLE!$H$4:$H$101)) +1), COLUMNS($B$3:I105))),"")</f>
        <v xml:space="preserve">10   </v>
      </c>
      <c r="K105" s="40" t="str">
        <f t="array" ref="K105">IFERROR(INDEX(PEOPLE!$H$4:$H$101, SMALL(IF($B105=PEOPLE!$B$4:$B$101, ROW(PEOPLE!$H$4:$H$101)-MIN(ROW(PEOPLE!$H$4:$H$101)) +1), COLUMNS($B$3:J105))),"")</f>
        <v xml:space="preserve">11   </v>
      </c>
      <c r="L105" s="40" t="str">
        <f t="array" ref="L105">IFERROR(INDEX(PEOPLE!$H$4:$H$101, SMALL(IF($B105=PEOPLE!$B$4:$B$101, ROW(PEOPLE!$H$4:$H$101)-MIN(ROW(PEOPLE!$H$4:$H$101)) +1), COLUMNS($B$3:K105))),"")</f>
        <v xml:space="preserve">12   </v>
      </c>
      <c r="M105" s="40" t="str">
        <f t="array" ref="M105">IFERROR(INDEX(PEOPLE!$H$4:$H$101, SMALL(IF($B105=PEOPLE!$B$4:$B$101, ROW(PEOPLE!$H$4:$H$101)-MIN(ROW(PEOPLE!$H$4:$H$101)) +1), COLUMNS($B$3:L105))),"")</f>
        <v xml:space="preserve">13   </v>
      </c>
      <c r="N105" s="40"/>
      <c r="O105" s="40"/>
    </row>
    <row r="106" spans="2:15" x14ac:dyDescent="0.25">
      <c r="B106" s="40" t="str">
        <f t="array" ref="B106">IFERROR(INDEX(PEOPLE!B107:B$1001, MATCH(0, COUNTIF($B$2:B105, PEOPLE!B107:B$1001), 0)), "")</f>
        <v/>
      </c>
      <c r="C106" s="40" t="str">
        <f t="array" ref="C106">IFERROR(INDEX(PEOPLE!$H$4:$H$101, SMALL(IF($B106=PEOPLE!$B$4:$B$101, ROW(PEOPLE!$H$4:$H$101)-MIN(ROW(PEOPLE!$H$4:$H$101)) +1), COLUMNS($B$3:B106))),"")</f>
        <v xml:space="preserve">3   </v>
      </c>
      <c r="D106" s="40" t="str">
        <f t="array" ref="D106">IFERROR(INDEX(PEOPLE!$H$4:$H$101, SMALL(IF($B106=PEOPLE!$B$4:$B$101, ROW(PEOPLE!$H$4:$H$101)-MIN(ROW(PEOPLE!$H$4:$H$101)) +1), COLUMNS($B$3:C106))),"")</f>
        <v xml:space="preserve">4   </v>
      </c>
      <c r="E106" s="40" t="str">
        <f t="array" ref="E106">IFERROR(INDEX(PEOPLE!$H$4:$H$101, SMALL(IF($B106=PEOPLE!$B$4:$B$101, ROW(PEOPLE!$H$4:$H$101)-MIN(ROW(PEOPLE!$H$4:$H$101)) +1), COLUMNS($B$3:D106))),"")</f>
        <v xml:space="preserve">5   </v>
      </c>
      <c r="F106" s="40" t="str">
        <f t="array" ref="F106">IFERROR(INDEX(PEOPLE!$H$4:$H$101, SMALL(IF($B106=PEOPLE!$B$4:$B$101, ROW(PEOPLE!$H$4:$H$101)-MIN(ROW(PEOPLE!$H$4:$H$101)) +1), COLUMNS($B$3:E106))),"")</f>
        <v xml:space="preserve">6   </v>
      </c>
      <c r="G106" s="40" t="str">
        <f t="array" ref="G106">IFERROR(INDEX(PEOPLE!$H$4:$H$101, SMALL(IF($B106=PEOPLE!$B$4:$B$101, ROW(PEOPLE!$H$4:$H$101)-MIN(ROW(PEOPLE!$H$4:$H$101)) +1), COLUMNS($B$3:F106))),"")</f>
        <v xml:space="preserve">7   </v>
      </c>
      <c r="H106" s="40" t="str">
        <f t="array" ref="H106">IFERROR(INDEX(PEOPLE!$H$4:$H$101, SMALL(IF($B106=PEOPLE!$B$4:$B$101, ROW(PEOPLE!$H$4:$H$101)-MIN(ROW(PEOPLE!$H$4:$H$101)) +1), COLUMNS($B$3:G106))),"")</f>
        <v xml:space="preserve">8   </v>
      </c>
      <c r="I106" s="40" t="str">
        <f t="array" ref="I106">IFERROR(INDEX(PEOPLE!$H$4:$H$101, SMALL(IF($B106=PEOPLE!$B$4:$B$101, ROW(PEOPLE!$H$4:$H$101)-MIN(ROW(PEOPLE!$H$4:$H$101)) +1), COLUMNS($B$3:H106))),"")</f>
        <v xml:space="preserve">9   </v>
      </c>
      <c r="J106" s="40" t="str">
        <f t="array" ref="J106">IFERROR(INDEX(PEOPLE!$H$4:$H$101, SMALL(IF($B106=PEOPLE!$B$4:$B$101, ROW(PEOPLE!$H$4:$H$101)-MIN(ROW(PEOPLE!$H$4:$H$101)) +1), COLUMNS($B$3:I106))),"")</f>
        <v xml:space="preserve">10   </v>
      </c>
      <c r="K106" s="40" t="str">
        <f t="array" ref="K106">IFERROR(INDEX(PEOPLE!$H$4:$H$101, SMALL(IF($B106=PEOPLE!$B$4:$B$101, ROW(PEOPLE!$H$4:$H$101)-MIN(ROW(PEOPLE!$H$4:$H$101)) +1), COLUMNS($B$3:J106))),"")</f>
        <v xml:space="preserve">11   </v>
      </c>
      <c r="L106" s="40" t="str">
        <f t="array" ref="L106">IFERROR(INDEX(PEOPLE!$H$4:$H$101, SMALL(IF($B106=PEOPLE!$B$4:$B$101, ROW(PEOPLE!$H$4:$H$101)-MIN(ROW(PEOPLE!$H$4:$H$101)) +1), COLUMNS($B$3:K106))),"")</f>
        <v xml:space="preserve">12   </v>
      </c>
      <c r="M106" s="40" t="str">
        <f t="array" ref="M106">IFERROR(INDEX(PEOPLE!$H$4:$H$101, SMALL(IF($B106=PEOPLE!$B$4:$B$101, ROW(PEOPLE!$H$4:$H$101)-MIN(ROW(PEOPLE!$H$4:$H$101)) +1), COLUMNS($B$3:L106))),"")</f>
        <v xml:space="preserve">13   </v>
      </c>
      <c r="N106" s="40"/>
      <c r="O106" s="40"/>
    </row>
    <row r="107" spans="2:15" x14ac:dyDescent="0.25">
      <c r="B107" s="40" t="str">
        <f t="array" ref="B107">IFERROR(INDEX(PEOPLE!B108:B$1001, MATCH(0, COUNTIF($B$2:B106, PEOPLE!B108:B$1001), 0)), "")</f>
        <v/>
      </c>
      <c r="C107" s="40" t="str">
        <f t="array" ref="C107">IFERROR(INDEX(PEOPLE!$H$4:$H$101, SMALL(IF($B107=PEOPLE!$B$4:$B$101, ROW(PEOPLE!$H$4:$H$101)-MIN(ROW(PEOPLE!$H$4:$H$101)) +1), COLUMNS($B$3:B107))),"")</f>
        <v xml:space="preserve">3   </v>
      </c>
      <c r="D107" s="40" t="str">
        <f t="array" ref="D107">IFERROR(INDEX(PEOPLE!$H$4:$H$101, SMALL(IF($B107=PEOPLE!$B$4:$B$101, ROW(PEOPLE!$H$4:$H$101)-MIN(ROW(PEOPLE!$H$4:$H$101)) +1), COLUMNS($B$3:C107))),"")</f>
        <v xml:space="preserve">4   </v>
      </c>
      <c r="E107" s="40" t="str">
        <f t="array" ref="E107">IFERROR(INDEX(PEOPLE!$H$4:$H$101, SMALL(IF($B107=PEOPLE!$B$4:$B$101, ROW(PEOPLE!$H$4:$H$101)-MIN(ROW(PEOPLE!$H$4:$H$101)) +1), COLUMNS($B$3:D107))),"")</f>
        <v xml:space="preserve">5   </v>
      </c>
      <c r="F107" s="40" t="str">
        <f t="array" ref="F107">IFERROR(INDEX(PEOPLE!$H$4:$H$101, SMALL(IF($B107=PEOPLE!$B$4:$B$101, ROW(PEOPLE!$H$4:$H$101)-MIN(ROW(PEOPLE!$H$4:$H$101)) +1), COLUMNS($B$3:E107))),"")</f>
        <v xml:space="preserve">6   </v>
      </c>
      <c r="G107" s="40" t="str">
        <f t="array" ref="G107">IFERROR(INDEX(PEOPLE!$H$4:$H$101, SMALL(IF($B107=PEOPLE!$B$4:$B$101, ROW(PEOPLE!$H$4:$H$101)-MIN(ROW(PEOPLE!$H$4:$H$101)) +1), COLUMNS($B$3:F107))),"")</f>
        <v xml:space="preserve">7   </v>
      </c>
      <c r="H107" s="40" t="str">
        <f t="array" ref="H107">IFERROR(INDEX(PEOPLE!$H$4:$H$101, SMALL(IF($B107=PEOPLE!$B$4:$B$101, ROW(PEOPLE!$H$4:$H$101)-MIN(ROW(PEOPLE!$H$4:$H$101)) +1), COLUMNS($B$3:G107))),"")</f>
        <v xml:space="preserve">8   </v>
      </c>
      <c r="I107" s="40" t="str">
        <f t="array" ref="I107">IFERROR(INDEX(PEOPLE!$H$4:$H$101, SMALL(IF($B107=PEOPLE!$B$4:$B$101, ROW(PEOPLE!$H$4:$H$101)-MIN(ROW(PEOPLE!$H$4:$H$101)) +1), COLUMNS($B$3:H107))),"")</f>
        <v xml:space="preserve">9   </v>
      </c>
      <c r="J107" s="40" t="str">
        <f t="array" ref="J107">IFERROR(INDEX(PEOPLE!$H$4:$H$101, SMALL(IF($B107=PEOPLE!$B$4:$B$101, ROW(PEOPLE!$H$4:$H$101)-MIN(ROW(PEOPLE!$H$4:$H$101)) +1), COLUMNS($B$3:I107))),"")</f>
        <v xml:space="preserve">10   </v>
      </c>
      <c r="K107" s="40" t="str">
        <f t="array" ref="K107">IFERROR(INDEX(PEOPLE!$H$4:$H$101, SMALL(IF($B107=PEOPLE!$B$4:$B$101, ROW(PEOPLE!$H$4:$H$101)-MIN(ROW(PEOPLE!$H$4:$H$101)) +1), COLUMNS($B$3:J107))),"")</f>
        <v xml:space="preserve">11   </v>
      </c>
      <c r="L107" s="40" t="str">
        <f t="array" ref="L107">IFERROR(INDEX(PEOPLE!$H$4:$H$101, SMALL(IF($B107=PEOPLE!$B$4:$B$101, ROW(PEOPLE!$H$4:$H$101)-MIN(ROW(PEOPLE!$H$4:$H$101)) +1), COLUMNS($B$3:K107))),"")</f>
        <v xml:space="preserve">12   </v>
      </c>
      <c r="M107" s="40" t="str">
        <f t="array" ref="M107">IFERROR(INDEX(PEOPLE!$H$4:$H$101, SMALL(IF($B107=PEOPLE!$B$4:$B$101, ROW(PEOPLE!$H$4:$H$101)-MIN(ROW(PEOPLE!$H$4:$H$101)) +1), COLUMNS($B$3:L107))),"")</f>
        <v xml:space="preserve">13   </v>
      </c>
      <c r="N107" s="40"/>
      <c r="O107" s="40"/>
    </row>
    <row r="108" spans="2:15" x14ac:dyDescent="0.25">
      <c r="B108" s="40" t="str">
        <f t="array" ref="B108">IFERROR(INDEX(PEOPLE!B109:B$1001, MATCH(0, COUNTIF($B$2:B107, PEOPLE!B109:B$1001), 0)), "")</f>
        <v/>
      </c>
      <c r="C108" s="40" t="str">
        <f t="array" ref="C108">IFERROR(INDEX(PEOPLE!$H$4:$H$101, SMALL(IF($B108=PEOPLE!$B$4:$B$101, ROW(PEOPLE!$H$4:$H$101)-MIN(ROW(PEOPLE!$H$4:$H$101)) +1), COLUMNS($B$3:B108))),"")</f>
        <v xml:space="preserve">3   </v>
      </c>
      <c r="D108" s="40" t="str">
        <f t="array" ref="D108">IFERROR(INDEX(PEOPLE!$H$4:$H$101, SMALL(IF($B108=PEOPLE!$B$4:$B$101, ROW(PEOPLE!$H$4:$H$101)-MIN(ROW(PEOPLE!$H$4:$H$101)) +1), COLUMNS($B$3:C108))),"")</f>
        <v xml:space="preserve">4   </v>
      </c>
      <c r="E108" s="40" t="str">
        <f t="array" ref="E108">IFERROR(INDEX(PEOPLE!$H$4:$H$101, SMALL(IF($B108=PEOPLE!$B$4:$B$101, ROW(PEOPLE!$H$4:$H$101)-MIN(ROW(PEOPLE!$H$4:$H$101)) +1), COLUMNS($B$3:D108))),"")</f>
        <v xml:space="preserve">5   </v>
      </c>
      <c r="F108" s="40" t="str">
        <f t="array" ref="F108">IFERROR(INDEX(PEOPLE!$H$4:$H$101, SMALL(IF($B108=PEOPLE!$B$4:$B$101, ROW(PEOPLE!$H$4:$H$101)-MIN(ROW(PEOPLE!$H$4:$H$101)) +1), COLUMNS($B$3:E108))),"")</f>
        <v xml:space="preserve">6   </v>
      </c>
      <c r="G108" s="40" t="str">
        <f t="array" ref="G108">IFERROR(INDEX(PEOPLE!$H$4:$H$101, SMALL(IF($B108=PEOPLE!$B$4:$B$101, ROW(PEOPLE!$H$4:$H$101)-MIN(ROW(PEOPLE!$H$4:$H$101)) +1), COLUMNS($B$3:F108))),"")</f>
        <v xml:space="preserve">7   </v>
      </c>
      <c r="H108" s="40" t="str">
        <f t="array" ref="H108">IFERROR(INDEX(PEOPLE!$H$4:$H$101, SMALL(IF($B108=PEOPLE!$B$4:$B$101, ROW(PEOPLE!$H$4:$H$101)-MIN(ROW(PEOPLE!$H$4:$H$101)) +1), COLUMNS($B$3:G108))),"")</f>
        <v xml:space="preserve">8   </v>
      </c>
      <c r="I108" s="40" t="str">
        <f t="array" ref="I108">IFERROR(INDEX(PEOPLE!$H$4:$H$101, SMALL(IF($B108=PEOPLE!$B$4:$B$101, ROW(PEOPLE!$H$4:$H$101)-MIN(ROW(PEOPLE!$H$4:$H$101)) +1), COLUMNS($B$3:H108))),"")</f>
        <v xml:space="preserve">9   </v>
      </c>
      <c r="J108" s="40" t="str">
        <f t="array" ref="J108">IFERROR(INDEX(PEOPLE!$H$4:$H$101, SMALL(IF($B108=PEOPLE!$B$4:$B$101, ROW(PEOPLE!$H$4:$H$101)-MIN(ROW(PEOPLE!$H$4:$H$101)) +1), COLUMNS($B$3:I108))),"")</f>
        <v xml:space="preserve">10   </v>
      </c>
      <c r="K108" s="40" t="str">
        <f t="array" ref="K108">IFERROR(INDEX(PEOPLE!$H$4:$H$101, SMALL(IF($B108=PEOPLE!$B$4:$B$101, ROW(PEOPLE!$H$4:$H$101)-MIN(ROW(PEOPLE!$H$4:$H$101)) +1), COLUMNS($B$3:J108))),"")</f>
        <v xml:space="preserve">11   </v>
      </c>
      <c r="L108" s="40" t="str">
        <f t="array" ref="L108">IFERROR(INDEX(PEOPLE!$H$4:$H$101, SMALL(IF($B108=PEOPLE!$B$4:$B$101, ROW(PEOPLE!$H$4:$H$101)-MIN(ROW(PEOPLE!$H$4:$H$101)) +1), COLUMNS($B$3:K108))),"")</f>
        <v xml:space="preserve">12   </v>
      </c>
      <c r="M108" s="40" t="str">
        <f t="array" ref="M108">IFERROR(INDEX(PEOPLE!$H$4:$H$101, SMALL(IF($B108=PEOPLE!$B$4:$B$101, ROW(PEOPLE!$H$4:$H$101)-MIN(ROW(PEOPLE!$H$4:$H$101)) +1), COLUMNS($B$3:L108))),"")</f>
        <v xml:space="preserve">13   </v>
      </c>
      <c r="N108" s="40"/>
      <c r="O108" s="40"/>
    </row>
    <row r="109" spans="2:15" x14ac:dyDescent="0.25">
      <c r="B109" s="40" t="str">
        <f t="array" ref="B109">IFERROR(INDEX(PEOPLE!B110:B$1001, MATCH(0, COUNTIF($B$2:B108, PEOPLE!B110:B$1001), 0)), "")</f>
        <v/>
      </c>
      <c r="C109" s="40" t="str">
        <f t="array" ref="C109">IFERROR(INDEX(PEOPLE!$H$4:$H$101, SMALL(IF($B109=PEOPLE!$B$4:$B$101, ROW(PEOPLE!$H$4:$H$101)-MIN(ROW(PEOPLE!$H$4:$H$101)) +1), COLUMNS($B$3:B109))),"")</f>
        <v xml:space="preserve">3   </v>
      </c>
      <c r="D109" s="40" t="str">
        <f t="array" ref="D109">IFERROR(INDEX(PEOPLE!$H$4:$H$101, SMALL(IF($B109=PEOPLE!$B$4:$B$101, ROW(PEOPLE!$H$4:$H$101)-MIN(ROW(PEOPLE!$H$4:$H$101)) +1), COLUMNS($B$3:C109))),"")</f>
        <v xml:space="preserve">4   </v>
      </c>
      <c r="E109" s="40" t="str">
        <f t="array" ref="E109">IFERROR(INDEX(PEOPLE!$H$4:$H$101, SMALL(IF($B109=PEOPLE!$B$4:$B$101, ROW(PEOPLE!$H$4:$H$101)-MIN(ROW(PEOPLE!$H$4:$H$101)) +1), COLUMNS($B$3:D109))),"")</f>
        <v xml:space="preserve">5   </v>
      </c>
      <c r="F109" s="40" t="str">
        <f t="array" ref="F109">IFERROR(INDEX(PEOPLE!$H$4:$H$101, SMALL(IF($B109=PEOPLE!$B$4:$B$101, ROW(PEOPLE!$H$4:$H$101)-MIN(ROW(PEOPLE!$H$4:$H$101)) +1), COLUMNS($B$3:E109))),"")</f>
        <v xml:space="preserve">6   </v>
      </c>
      <c r="G109" s="40" t="str">
        <f t="array" ref="G109">IFERROR(INDEX(PEOPLE!$H$4:$H$101, SMALL(IF($B109=PEOPLE!$B$4:$B$101, ROW(PEOPLE!$H$4:$H$101)-MIN(ROW(PEOPLE!$H$4:$H$101)) +1), COLUMNS($B$3:F109))),"")</f>
        <v xml:space="preserve">7   </v>
      </c>
      <c r="H109" s="40" t="str">
        <f t="array" ref="H109">IFERROR(INDEX(PEOPLE!$H$4:$H$101, SMALL(IF($B109=PEOPLE!$B$4:$B$101, ROW(PEOPLE!$H$4:$H$101)-MIN(ROW(PEOPLE!$H$4:$H$101)) +1), COLUMNS($B$3:G109))),"")</f>
        <v xml:space="preserve">8   </v>
      </c>
      <c r="I109" s="40" t="str">
        <f t="array" ref="I109">IFERROR(INDEX(PEOPLE!$H$4:$H$101, SMALL(IF($B109=PEOPLE!$B$4:$B$101, ROW(PEOPLE!$H$4:$H$101)-MIN(ROW(PEOPLE!$H$4:$H$101)) +1), COLUMNS($B$3:H109))),"")</f>
        <v xml:space="preserve">9   </v>
      </c>
      <c r="J109" s="40" t="str">
        <f t="array" ref="J109">IFERROR(INDEX(PEOPLE!$H$4:$H$101, SMALL(IF($B109=PEOPLE!$B$4:$B$101, ROW(PEOPLE!$H$4:$H$101)-MIN(ROW(PEOPLE!$H$4:$H$101)) +1), COLUMNS($B$3:I109))),"")</f>
        <v xml:space="preserve">10   </v>
      </c>
      <c r="K109" s="40" t="str">
        <f t="array" ref="K109">IFERROR(INDEX(PEOPLE!$H$4:$H$101, SMALL(IF($B109=PEOPLE!$B$4:$B$101, ROW(PEOPLE!$H$4:$H$101)-MIN(ROW(PEOPLE!$H$4:$H$101)) +1), COLUMNS($B$3:J109))),"")</f>
        <v xml:space="preserve">11   </v>
      </c>
      <c r="L109" s="40" t="str">
        <f t="array" ref="L109">IFERROR(INDEX(PEOPLE!$H$4:$H$101, SMALL(IF($B109=PEOPLE!$B$4:$B$101, ROW(PEOPLE!$H$4:$H$101)-MIN(ROW(PEOPLE!$H$4:$H$101)) +1), COLUMNS($B$3:K109))),"")</f>
        <v xml:space="preserve">12   </v>
      </c>
      <c r="M109" s="40" t="str">
        <f t="array" ref="M109">IFERROR(INDEX(PEOPLE!$H$4:$H$101, SMALL(IF($B109=PEOPLE!$B$4:$B$101, ROW(PEOPLE!$H$4:$H$101)-MIN(ROW(PEOPLE!$H$4:$H$101)) +1), COLUMNS($B$3:L109))),"")</f>
        <v xml:space="preserve">13   </v>
      </c>
      <c r="N109" s="40"/>
      <c r="O109" s="40"/>
    </row>
    <row r="110" spans="2:15" x14ac:dyDescent="0.25">
      <c r="B110" s="40" t="str">
        <f t="array" ref="B110">IFERROR(INDEX(PEOPLE!B111:B$1001, MATCH(0, COUNTIF($B$2:B109, PEOPLE!B111:B$1001), 0)), "")</f>
        <v/>
      </c>
      <c r="C110" s="40" t="str">
        <f t="array" ref="C110">IFERROR(INDEX(PEOPLE!$H$4:$H$101, SMALL(IF($B110=PEOPLE!$B$4:$B$101, ROW(PEOPLE!$H$4:$H$101)-MIN(ROW(PEOPLE!$H$4:$H$101)) +1), COLUMNS($B$3:B110))),"")</f>
        <v xml:space="preserve">3   </v>
      </c>
      <c r="D110" s="40" t="str">
        <f t="array" ref="D110">IFERROR(INDEX(PEOPLE!$H$4:$H$101, SMALL(IF($B110=PEOPLE!$B$4:$B$101, ROW(PEOPLE!$H$4:$H$101)-MIN(ROW(PEOPLE!$H$4:$H$101)) +1), COLUMNS($B$3:C110))),"")</f>
        <v xml:space="preserve">4   </v>
      </c>
      <c r="E110" s="40" t="str">
        <f t="array" ref="E110">IFERROR(INDEX(PEOPLE!$H$4:$H$101, SMALL(IF($B110=PEOPLE!$B$4:$B$101, ROW(PEOPLE!$H$4:$H$101)-MIN(ROW(PEOPLE!$H$4:$H$101)) +1), COLUMNS($B$3:D110))),"")</f>
        <v xml:space="preserve">5   </v>
      </c>
      <c r="F110" s="40" t="str">
        <f t="array" ref="F110">IFERROR(INDEX(PEOPLE!$H$4:$H$101, SMALL(IF($B110=PEOPLE!$B$4:$B$101, ROW(PEOPLE!$H$4:$H$101)-MIN(ROW(PEOPLE!$H$4:$H$101)) +1), COLUMNS($B$3:E110))),"")</f>
        <v xml:space="preserve">6   </v>
      </c>
      <c r="G110" s="40" t="str">
        <f t="array" ref="G110">IFERROR(INDEX(PEOPLE!$H$4:$H$101, SMALL(IF($B110=PEOPLE!$B$4:$B$101, ROW(PEOPLE!$H$4:$H$101)-MIN(ROW(PEOPLE!$H$4:$H$101)) +1), COLUMNS($B$3:F110))),"")</f>
        <v xml:space="preserve">7   </v>
      </c>
      <c r="H110" s="40" t="str">
        <f t="array" ref="H110">IFERROR(INDEX(PEOPLE!$H$4:$H$101, SMALL(IF($B110=PEOPLE!$B$4:$B$101, ROW(PEOPLE!$H$4:$H$101)-MIN(ROW(PEOPLE!$H$4:$H$101)) +1), COLUMNS($B$3:G110))),"")</f>
        <v xml:space="preserve">8   </v>
      </c>
      <c r="I110" s="40" t="str">
        <f t="array" ref="I110">IFERROR(INDEX(PEOPLE!$H$4:$H$101, SMALL(IF($B110=PEOPLE!$B$4:$B$101, ROW(PEOPLE!$H$4:$H$101)-MIN(ROW(PEOPLE!$H$4:$H$101)) +1), COLUMNS($B$3:H110))),"")</f>
        <v xml:space="preserve">9   </v>
      </c>
      <c r="J110" s="40" t="str">
        <f t="array" ref="J110">IFERROR(INDEX(PEOPLE!$H$4:$H$101, SMALL(IF($B110=PEOPLE!$B$4:$B$101, ROW(PEOPLE!$H$4:$H$101)-MIN(ROW(PEOPLE!$H$4:$H$101)) +1), COLUMNS($B$3:I110))),"")</f>
        <v xml:space="preserve">10   </v>
      </c>
      <c r="K110" s="40" t="str">
        <f t="array" ref="K110">IFERROR(INDEX(PEOPLE!$H$4:$H$101, SMALL(IF($B110=PEOPLE!$B$4:$B$101, ROW(PEOPLE!$H$4:$H$101)-MIN(ROW(PEOPLE!$H$4:$H$101)) +1), COLUMNS($B$3:J110))),"")</f>
        <v xml:space="preserve">11   </v>
      </c>
      <c r="L110" s="40" t="str">
        <f t="array" ref="L110">IFERROR(INDEX(PEOPLE!$H$4:$H$101, SMALL(IF($B110=PEOPLE!$B$4:$B$101, ROW(PEOPLE!$H$4:$H$101)-MIN(ROW(PEOPLE!$H$4:$H$101)) +1), COLUMNS($B$3:K110))),"")</f>
        <v xml:space="preserve">12   </v>
      </c>
      <c r="M110" s="40" t="str">
        <f t="array" ref="M110">IFERROR(INDEX(PEOPLE!$H$4:$H$101, SMALL(IF($B110=PEOPLE!$B$4:$B$101, ROW(PEOPLE!$H$4:$H$101)-MIN(ROW(PEOPLE!$H$4:$H$101)) +1), COLUMNS($B$3:L110))),"")</f>
        <v xml:space="preserve">13   </v>
      </c>
      <c r="N110" s="40"/>
      <c r="O110" s="40"/>
    </row>
    <row r="111" spans="2:15" x14ac:dyDescent="0.25">
      <c r="B111" s="40" t="str">
        <f t="array" ref="B111">IFERROR(INDEX(PEOPLE!B112:B$1001, MATCH(0, COUNTIF($B$2:B110, PEOPLE!B112:B$1001), 0)), "")</f>
        <v/>
      </c>
      <c r="C111" s="40" t="str">
        <f t="array" ref="C111">IFERROR(INDEX(PEOPLE!$H$4:$H$101, SMALL(IF($B111=PEOPLE!$B$4:$B$101, ROW(PEOPLE!$H$4:$H$101)-MIN(ROW(PEOPLE!$H$4:$H$101)) +1), COLUMNS($B$3:B111))),"")</f>
        <v xml:space="preserve">3   </v>
      </c>
      <c r="D111" s="40" t="str">
        <f t="array" ref="D111">IFERROR(INDEX(PEOPLE!$H$4:$H$101, SMALL(IF($B111=PEOPLE!$B$4:$B$101, ROW(PEOPLE!$H$4:$H$101)-MIN(ROW(PEOPLE!$H$4:$H$101)) +1), COLUMNS($B$3:C111))),"")</f>
        <v xml:space="preserve">4   </v>
      </c>
      <c r="E111" s="40" t="str">
        <f t="array" ref="E111">IFERROR(INDEX(PEOPLE!$H$4:$H$101, SMALL(IF($B111=PEOPLE!$B$4:$B$101, ROW(PEOPLE!$H$4:$H$101)-MIN(ROW(PEOPLE!$H$4:$H$101)) +1), COLUMNS($B$3:D111))),"")</f>
        <v xml:space="preserve">5   </v>
      </c>
      <c r="F111" s="40" t="str">
        <f t="array" ref="F111">IFERROR(INDEX(PEOPLE!$H$4:$H$101, SMALL(IF($B111=PEOPLE!$B$4:$B$101, ROW(PEOPLE!$H$4:$H$101)-MIN(ROW(PEOPLE!$H$4:$H$101)) +1), COLUMNS($B$3:E111))),"")</f>
        <v xml:space="preserve">6   </v>
      </c>
      <c r="G111" s="40" t="str">
        <f t="array" ref="G111">IFERROR(INDEX(PEOPLE!$H$4:$H$101, SMALL(IF($B111=PEOPLE!$B$4:$B$101, ROW(PEOPLE!$H$4:$H$101)-MIN(ROW(PEOPLE!$H$4:$H$101)) +1), COLUMNS($B$3:F111))),"")</f>
        <v xml:space="preserve">7   </v>
      </c>
      <c r="H111" s="40" t="str">
        <f t="array" ref="H111">IFERROR(INDEX(PEOPLE!$H$4:$H$101, SMALL(IF($B111=PEOPLE!$B$4:$B$101, ROW(PEOPLE!$H$4:$H$101)-MIN(ROW(PEOPLE!$H$4:$H$101)) +1), COLUMNS($B$3:G111))),"")</f>
        <v xml:space="preserve">8   </v>
      </c>
      <c r="I111" s="40" t="str">
        <f t="array" ref="I111">IFERROR(INDEX(PEOPLE!$H$4:$H$101, SMALL(IF($B111=PEOPLE!$B$4:$B$101, ROW(PEOPLE!$H$4:$H$101)-MIN(ROW(PEOPLE!$H$4:$H$101)) +1), COLUMNS($B$3:H111))),"")</f>
        <v xml:space="preserve">9   </v>
      </c>
      <c r="J111" s="40" t="str">
        <f t="array" ref="J111">IFERROR(INDEX(PEOPLE!$H$4:$H$101, SMALL(IF($B111=PEOPLE!$B$4:$B$101, ROW(PEOPLE!$H$4:$H$101)-MIN(ROW(PEOPLE!$H$4:$H$101)) +1), COLUMNS($B$3:I111))),"")</f>
        <v xml:space="preserve">10   </v>
      </c>
      <c r="K111" s="40" t="str">
        <f t="array" ref="K111">IFERROR(INDEX(PEOPLE!$H$4:$H$101, SMALL(IF($B111=PEOPLE!$B$4:$B$101, ROW(PEOPLE!$H$4:$H$101)-MIN(ROW(PEOPLE!$H$4:$H$101)) +1), COLUMNS($B$3:J111))),"")</f>
        <v xml:space="preserve">11   </v>
      </c>
      <c r="L111" s="40" t="str">
        <f t="array" ref="L111">IFERROR(INDEX(PEOPLE!$H$4:$H$101, SMALL(IF($B111=PEOPLE!$B$4:$B$101, ROW(PEOPLE!$H$4:$H$101)-MIN(ROW(PEOPLE!$H$4:$H$101)) +1), COLUMNS($B$3:K111))),"")</f>
        <v xml:space="preserve">12   </v>
      </c>
      <c r="M111" s="40" t="str">
        <f t="array" ref="M111">IFERROR(INDEX(PEOPLE!$H$4:$H$101, SMALL(IF($B111=PEOPLE!$B$4:$B$101, ROW(PEOPLE!$H$4:$H$101)-MIN(ROW(PEOPLE!$H$4:$H$101)) +1), COLUMNS($B$3:L111))),"")</f>
        <v xml:space="preserve">13   </v>
      </c>
      <c r="N111" s="40"/>
      <c r="O111" s="40"/>
    </row>
    <row r="112" spans="2:15" x14ac:dyDescent="0.25">
      <c r="B112" s="40" t="str">
        <f t="array" ref="B112">IFERROR(INDEX(PEOPLE!B113:B$1001, MATCH(0, COUNTIF($B$2:B111, PEOPLE!B113:B$1001), 0)), "")</f>
        <v/>
      </c>
      <c r="C112" s="40" t="str">
        <f t="array" ref="C112">IFERROR(INDEX(PEOPLE!$H$4:$H$101, SMALL(IF($B112=PEOPLE!$B$4:$B$101, ROW(PEOPLE!$H$4:$H$101)-MIN(ROW(PEOPLE!$H$4:$H$101)) +1), COLUMNS($B$3:B112))),"")</f>
        <v xml:space="preserve">3   </v>
      </c>
      <c r="D112" s="40" t="str">
        <f t="array" ref="D112">IFERROR(INDEX(PEOPLE!$H$4:$H$101, SMALL(IF($B112=PEOPLE!$B$4:$B$101, ROW(PEOPLE!$H$4:$H$101)-MIN(ROW(PEOPLE!$H$4:$H$101)) +1), COLUMNS($B$3:C112))),"")</f>
        <v xml:space="preserve">4   </v>
      </c>
      <c r="E112" s="40" t="str">
        <f t="array" ref="E112">IFERROR(INDEX(PEOPLE!$H$4:$H$101, SMALL(IF($B112=PEOPLE!$B$4:$B$101, ROW(PEOPLE!$H$4:$H$101)-MIN(ROW(PEOPLE!$H$4:$H$101)) +1), COLUMNS($B$3:D112))),"")</f>
        <v xml:space="preserve">5   </v>
      </c>
      <c r="F112" s="40" t="str">
        <f t="array" ref="F112">IFERROR(INDEX(PEOPLE!$H$4:$H$101, SMALL(IF($B112=PEOPLE!$B$4:$B$101, ROW(PEOPLE!$H$4:$H$101)-MIN(ROW(PEOPLE!$H$4:$H$101)) +1), COLUMNS($B$3:E112))),"")</f>
        <v xml:space="preserve">6   </v>
      </c>
      <c r="G112" s="40" t="str">
        <f t="array" ref="G112">IFERROR(INDEX(PEOPLE!$H$4:$H$101, SMALL(IF($B112=PEOPLE!$B$4:$B$101, ROW(PEOPLE!$H$4:$H$101)-MIN(ROW(PEOPLE!$H$4:$H$101)) +1), COLUMNS($B$3:F112))),"")</f>
        <v xml:space="preserve">7   </v>
      </c>
      <c r="H112" s="40" t="str">
        <f t="array" ref="H112">IFERROR(INDEX(PEOPLE!$H$4:$H$101, SMALL(IF($B112=PEOPLE!$B$4:$B$101, ROW(PEOPLE!$H$4:$H$101)-MIN(ROW(PEOPLE!$H$4:$H$101)) +1), COLUMNS($B$3:G112))),"")</f>
        <v xml:space="preserve">8   </v>
      </c>
      <c r="I112" s="40" t="str">
        <f t="array" ref="I112">IFERROR(INDEX(PEOPLE!$H$4:$H$101, SMALL(IF($B112=PEOPLE!$B$4:$B$101, ROW(PEOPLE!$H$4:$H$101)-MIN(ROW(PEOPLE!$H$4:$H$101)) +1), COLUMNS($B$3:H112))),"")</f>
        <v xml:space="preserve">9   </v>
      </c>
      <c r="J112" s="40" t="str">
        <f t="array" ref="J112">IFERROR(INDEX(PEOPLE!$H$4:$H$101, SMALL(IF($B112=PEOPLE!$B$4:$B$101, ROW(PEOPLE!$H$4:$H$101)-MIN(ROW(PEOPLE!$H$4:$H$101)) +1), COLUMNS($B$3:I112))),"")</f>
        <v xml:space="preserve">10   </v>
      </c>
      <c r="K112" s="40" t="str">
        <f t="array" ref="K112">IFERROR(INDEX(PEOPLE!$H$4:$H$101, SMALL(IF($B112=PEOPLE!$B$4:$B$101, ROW(PEOPLE!$H$4:$H$101)-MIN(ROW(PEOPLE!$H$4:$H$101)) +1), COLUMNS($B$3:J112))),"")</f>
        <v xml:space="preserve">11   </v>
      </c>
      <c r="L112" s="40" t="str">
        <f t="array" ref="L112">IFERROR(INDEX(PEOPLE!$H$4:$H$101, SMALL(IF($B112=PEOPLE!$B$4:$B$101, ROW(PEOPLE!$H$4:$H$101)-MIN(ROW(PEOPLE!$H$4:$H$101)) +1), COLUMNS($B$3:K112))),"")</f>
        <v xml:space="preserve">12   </v>
      </c>
      <c r="M112" s="40" t="str">
        <f t="array" ref="M112">IFERROR(INDEX(PEOPLE!$H$4:$H$101, SMALL(IF($B112=PEOPLE!$B$4:$B$101, ROW(PEOPLE!$H$4:$H$101)-MIN(ROW(PEOPLE!$H$4:$H$101)) +1), COLUMNS($B$3:L112))),"")</f>
        <v xml:space="preserve">13   </v>
      </c>
      <c r="N112" s="40"/>
      <c r="O112" s="40"/>
    </row>
    <row r="113" spans="2:15" x14ac:dyDescent="0.25">
      <c r="B113" s="40" t="str">
        <f t="array" ref="B113">IFERROR(INDEX(PEOPLE!B114:B$1001, MATCH(0, COUNTIF($B$2:B112, PEOPLE!B114:B$1001), 0)), "")</f>
        <v/>
      </c>
      <c r="C113" s="40" t="str">
        <f t="array" ref="C113">IFERROR(INDEX(PEOPLE!$H$4:$H$101, SMALL(IF($B113=PEOPLE!$B$4:$B$101, ROW(PEOPLE!$H$4:$H$101)-MIN(ROW(PEOPLE!$H$4:$H$101)) +1), COLUMNS($B$3:B113))),"")</f>
        <v xml:space="preserve">3   </v>
      </c>
      <c r="D113" s="40" t="str">
        <f t="array" ref="D113">IFERROR(INDEX(PEOPLE!$H$4:$H$101, SMALL(IF($B113=PEOPLE!$B$4:$B$101, ROW(PEOPLE!$H$4:$H$101)-MIN(ROW(PEOPLE!$H$4:$H$101)) +1), COLUMNS($B$3:C113))),"")</f>
        <v xml:space="preserve">4   </v>
      </c>
      <c r="E113" s="40" t="str">
        <f t="array" ref="E113">IFERROR(INDEX(PEOPLE!$H$4:$H$101, SMALL(IF($B113=PEOPLE!$B$4:$B$101, ROW(PEOPLE!$H$4:$H$101)-MIN(ROW(PEOPLE!$H$4:$H$101)) +1), COLUMNS($B$3:D113))),"")</f>
        <v xml:space="preserve">5   </v>
      </c>
      <c r="F113" s="40" t="str">
        <f t="array" ref="F113">IFERROR(INDEX(PEOPLE!$H$4:$H$101, SMALL(IF($B113=PEOPLE!$B$4:$B$101, ROW(PEOPLE!$H$4:$H$101)-MIN(ROW(PEOPLE!$H$4:$H$101)) +1), COLUMNS($B$3:E113))),"")</f>
        <v xml:space="preserve">6   </v>
      </c>
      <c r="G113" s="40" t="str">
        <f t="array" ref="G113">IFERROR(INDEX(PEOPLE!$H$4:$H$101, SMALL(IF($B113=PEOPLE!$B$4:$B$101, ROW(PEOPLE!$H$4:$H$101)-MIN(ROW(PEOPLE!$H$4:$H$101)) +1), COLUMNS($B$3:F113))),"")</f>
        <v xml:space="preserve">7   </v>
      </c>
      <c r="H113" s="40" t="str">
        <f t="array" ref="H113">IFERROR(INDEX(PEOPLE!$H$4:$H$101, SMALL(IF($B113=PEOPLE!$B$4:$B$101, ROW(PEOPLE!$H$4:$H$101)-MIN(ROW(PEOPLE!$H$4:$H$101)) +1), COLUMNS($B$3:G113))),"")</f>
        <v xml:space="preserve">8   </v>
      </c>
      <c r="I113" s="40" t="str">
        <f t="array" ref="I113">IFERROR(INDEX(PEOPLE!$H$4:$H$101, SMALL(IF($B113=PEOPLE!$B$4:$B$101, ROW(PEOPLE!$H$4:$H$101)-MIN(ROW(PEOPLE!$H$4:$H$101)) +1), COLUMNS($B$3:H113))),"")</f>
        <v xml:space="preserve">9   </v>
      </c>
      <c r="J113" s="40" t="str">
        <f t="array" ref="J113">IFERROR(INDEX(PEOPLE!$H$4:$H$101, SMALL(IF($B113=PEOPLE!$B$4:$B$101, ROW(PEOPLE!$H$4:$H$101)-MIN(ROW(PEOPLE!$H$4:$H$101)) +1), COLUMNS($B$3:I113))),"")</f>
        <v xml:space="preserve">10   </v>
      </c>
      <c r="K113" s="40" t="str">
        <f t="array" ref="K113">IFERROR(INDEX(PEOPLE!$H$4:$H$101, SMALL(IF($B113=PEOPLE!$B$4:$B$101, ROW(PEOPLE!$H$4:$H$101)-MIN(ROW(PEOPLE!$H$4:$H$101)) +1), COLUMNS($B$3:J113))),"")</f>
        <v xml:space="preserve">11   </v>
      </c>
      <c r="L113" s="40" t="str">
        <f t="array" ref="L113">IFERROR(INDEX(PEOPLE!$H$4:$H$101, SMALL(IF($B113=PEOPLE!$B$4:$B$101, ROW(PEOPLE!$H$4:$H$101)-MIN(ROW(PEOPLE!$H$4:$H$101)) +1), COLUMNS($B$3:K113))),"")</f>
        <v xml:space="preserve">12   </v>
      </c>
      <c r="M113" s="40" t="str">
        <f t="array" ref="M113">IFERROR(INDEX(PEOPLE!$H$4:$H$101, SMALL(IF($B113=PEOPLE!$B$4:$B$101, ROW(PEOPLE!$H$4:$H$101)-MIN(ROW(PEOPLE!$H$4:$H$101)) +1), COLUMNS($B$3:L113))),"")</f>
        <v xml:space="preserve">13   </v>
      </c>
      <c r="N113" s="40"/>
      <c r="O113" s="40"/>
    </row>
    <row r="114" spans="2:15" x14ac:dyDescent="0.25">
      <c r="B114" s="40" t="str">
        <f t="array" ref="B114">IFERROR(INDEX(PEOPLE!B115:B$1001, MATCH(0, COUNTIF($B$2:B113, PEOPLE!B115:B$1001), 0)), "")</f>
        <v/>
      </c>
      <c r="C114" s="40" t="str">
        <f t="array" ref="C114">IFERROR(INDEX(PEOPLE!$H$4:$H$101, SMALL(IF($B114=PEOPLE!$B$4:$B$101, ROW(PEOPLE!$H$4:$H$101)-MIN(ROW(PEOPLE!$H$4:$H$101)) +1), COLUMNS($B$3:B114))),"")</f>
        <v xml:space="preserve">3   </v>
      </c>
      <c r="D114" s="40" t="str">
        <f t="array" ref="D114">IFERROR(INDEX(PEOPLE!$H$4:$H$101, SMALL(IF($B114=PEOPLE!$B$4:$B$101, ROW(PEOPLE!$H$4:$H$101)-MIN(ROW(PEOPLE!$H$4:$H$101)) +1), COLUMNS($B$3:C114))),"")</f>
        <v xml:space="preserve">4   </v>
      </c>
      <c r="E114" s="40" t="str">
        <f t="array" ref="E114">IFERROR(INDEX(PEOPLE!$H$4:$H$101, SMALL(IF($B114=PEOPLE!$B$4:$B$101, ROW(PEOPLE!$H$4:$H$101)-MIN(ROW(PEOPLE!$H$4:$H$101)) +1), COLUMNS($B$3:D114))),"")</f>
        <v xml:space="preserve">5   </v>
      </c>
      <c r="F114" s="40" t="str">
        <f t="array" ref="F114">IFERROR(INDEX(PEOPLE!$H$4:$H$101, SMALL(IF($B114=PEOPLE!$B$4:$B$101, ROW(PEOPLE!$H$4:$H$101)-MIN(ROW(PEOPLE!$H$4:$H$101)) +1), COLUMNS($B$3:E114))),"")</f>
        <v xml:space="preserve">6   </v>
      </c>
      <c r="G114" s="40" t="str">
        <f t="array" ref="G114">IFERROR(INDEX(PEOPLE!$H$4:$H$101, SMALL(IF($B114=PEOPLE!$B$4:$B$101, ROW(PEOPLE!$H$4:$H$101)-MIN(ROW(PEOPLE!$H$4:$H$101)) +1), COLUMNS($B$3:F114))),"")</f>
        <v xml:space="preserve">7   </v>
      </c>
      <c r="H114" s="40" t="str">
        <f t="array" ref="H114">IFERROR(INDEX(PEOPLE!$H$4:$H$101, SMALL(IF($B114=PEOPLE!$B$4:$B$101, ROW(PEOPLE!$H$4:$H$101)-MIN(ROW(PEOPLE!$H$4:$H$101)) +1), COLUMNS($B$3:G114))),"")</f>
        <v xml:space="preserve">8   </v>
      </c>
      <c r="I114" s="40" t="str">
        <f t="array" ref="I114">IFERROR(INDEX(PEOPLE!$H$4:$H$101, SMALL(IF($B114=PEOPLE!$B$4:$B$101, ROW(PEOPLE!$H$4:$H$101)-MIN(ROW(PEOPLE!$H$4:$H$101)) +1), COLUMNS($B$3:H114))),"")</f>
        <v xml:space="preserve">9   </v>
      </c>
      <c r="J114" s="40" t="str">
        <f t="array" ref="J114">IFERROR(INDEX(PEOPLE!$H$4:$H$101, SMALL(IF($B114=PEOPLE!$B$4:$B$101, ROW(PEOPLE!$H$4:$H$101)-MIN(ROW(PEOPLE!$H$4:$H$101)) +1), COLUMNS($B$3:I114))),"")</f>
        <v xml:space="preserve">10   </v>
      </c>
      <c r="K114" s="40" t="str">
        <f t="array" ref="K114">IFERROR(INDEX(PEOPLE!$H$4:$H$101, SMALL(IF($B114=PEOPLE!$B$4:$B$101, ROW(PEOPLE!$H$4:$H$101)-MIN(ROW(PEOPLE!$H$4:$H$101)) +1), COLUMNS($B$3:J114))),"")</f>
        <v xml:space="preserve">11   </v>
      </c>
      <c r="L114" s="40" t="str">
        <f t="array" ref="L114">IFERROR(INDEX(PEOPLE!$H$4:$H$101, SMALL(IF($B114=PEOPLE!$B$4:$B$101, ROW(PEOPLE!$H$4:$H$101)-MIN(ROW(PEOPLE!$H$4:$H$101)) +1), COLUMNS($B$3:K114))),"")</f>
        <v xml:space="preserve">12   </v>
      </c>
      <c r="M114" s="40" t="str">
        <f t="array" ref="M114">IFERROR(INDEX(PEOPLE!$H$4:$H$101, SMALL(IF($B114=PEOPLE!$B$4:$B$101, ROW(PEOPLE!$H$4:$H$101)-MIN(ROW(PEOPLE!$H$4:$H$101)) +1), COLUMNS($B$3:L114))),"")</f>
        <v xml:space="preserve">13   </v>
      </c>
      <c r="N114" s="40"/>
      <c r="O114" s="40"/>
    </row>
    <row r="115" spans="2:15" x14ac:dyDescent="0.25">
      <c r="B115" s="40" t="str">
        <f t="array" ref="B115">IFERROR(INDEX(PEOPLE!B116:B$1001, MATCH(0, COUNTIF($B$2:B114, PEOPLE!B116:B$1001), 0)), "")</f>
        <v/>
      </c>
      <c r="C115" s="40" t="str">
        <f t="array" ref="C115">IFERROR(INDEX(PEOPLE!$H$4:$H$101, SMALL(IF($B115=PEOPLE!$B$4:$B$101, ROW(PEOPLE!$H$4:$H$101)-MIN(ROW(PEOPLE!$H$4:$H$101)) +1), COLUMNS($B$3:B115))),"")</f>
        <v xml:space="preserve">3   </v>
      </c>
      <c r="D115" s="40" t="str">
        <f t="array" ref="D115">IFERROR(INDEX(PEOPLE!$H$4:$H$101, SMALL(IF($B115=PEOPLE!$B$4:$B$101, ROW(PEOPLE!$H$4:$H$101)-MIN(ROW(PEOPLE!$H$4:$H$101)) +1), COLUMNS($B$3:C115))),"")</f>
        <v xml:space="preserve">4   </v>
      </c>
      <c r="E115" s="40" t="str">
        <f t="array" ref="E115">IFERROR(INDEX(PEOPLE!$H$4:$H$101, SMALL(IF($B115=PEOPLE!$B$4:$B$101, ROW(PEOPLE!$H$4:$H$101)-MIN(ROW(PEOPLE!$H$4:$H$101)) +1), COLUMNS($B$3:D115))),"")</f>
        <v xml:space="preserve">5   </v>
      </c>
      <c r="F115" s="40" t="str">
        <f t="array" ref="F115">IFERROR(INDEX(PEOPLE!$H$4:$H$101, SMALL(IF($B115=PEOPLE!$B$4:$B$101, ROW(PEOPLE!$H$4:$H$101)-MIN(ROW(PEOPLE!$H$4:$H$101)) +1), COLUMNS($B$3:E115))),"")</f>
        <v xml:space="preserve">6   </v>
      </c>
      <c r="G115" s="40" t="str">
        <f t="array" ref="G115">IFERROR(INDEX(PEOPLE!$H$4:$H$101, SMALL(IF($B115=PEOPLE!$B$4:$B$101, ROW(PEOPLE!$H$4:$H$101)-MIN(ROW(PEOPLE!$H$4:$H$101)) +1), COLUMNS($B$3:F115))),"")</f>
        <v xml:space="preserve">7   </v>
      </c>
      <c r="H115" s="40" t="str">
        <f t="array" ref="H115">IFERROR(INDEX(PEOPLE!$H$4:$H$101, SMALL(IF($B115=PEOPLE!$B$4:$B$101, ROW(PEOPLE!$H$4:$H$101)-MIN(ROW(PEOPLE!$H$4:$H$101)) +1), COLUMNS($B$3:G115))),"")</f>
        <v xml:space="preserve">8   </v>
      </c>
      <c r="I115" s="40" t="str">
        <f t="array" ref="I115">IFERROR(INDEX(PEOPLE!$H$4:$H$101, SMALL(IF($B115=PEOPLE!$B$4:$B$101, ROW(PEOPLE!$H$4:$H$101)-MIN(ROW(PEOPLE!$H$4:$H$101)) +1), COLUMNS($B$3:H115))),"")</f>
        <v xml:space="preserve">9   </v>
      </c>
      <c r="J115" s="40" t="str">
        <f t="array" ref="J115">IFERROR(INDEX(PEOPLE!$H$4:$H$101, SMALL(IF($B115=PEOPLE!$B$4:$B$101, ROW(PEOPLE!$H$4:$H$101)-MIN(ROW(PEOPLE!$H$4:$H$101)) +1), COLUMNS($B$3:I115))),"")</f>
        <v xml:space="preserve">10   </v>
      </c>
      <c r="K115" s="40" t="str">
        <f t="array" ref="K115">IFERROR(INDEX(PEOPLE!$H$4:$H$101, SMALL(IF($B115=PEOPLE!$B$4:$B$101, ROW(PEOPLE!$H$4:$H$101)-MIN(ROW(PEOPLE!$H$4:$H$101)) +1), COLUMNS($B$3:J115))),"")</f>
        <v xml:space="preserve">11   </v>
      </c>
      <c r="L115" s="40" t="str">
        <f t="array" ref="L115">IFERROR(INDEX(PEOPLE!$H$4:$H$101, SMALL(IF($B115=PEOPLE!$B$4:$B$101, ROW(PEOPLE!$H$4:$H$101)-MIN(ROW(PEOPLE!$H$4:$H$101)) +1), COLUMNS($B$3:K115))),"")</f>
        <v xml:space="preserve">12   </v>
      </c>
      <c r="M115" s="40" t="str">
        <f t="array" ref="M115">IFERROR(INDEX(PEOPLE!$H$4:$H$101, SMALL(IF($B115=PEOPLE!$B$4:$B$101, ROW(PEOPLE!$H$4:$H$101)-MIN(ROW(PEOPLE!$H$4:$H$101)) +1), COLUMNS($B$3:L115))),"")</f>
        <v xml:space="preserve">13   </v>
      </c>
      <c r="N115" s="40"/>
      <c r="O115" s="40"/>
    </row>
    <row r="116" spans="2:15" x14ac:dyDescent="0.25">
      <c r="B116" s="40" t="str">
        <f t="array" ref="B116">IFERROR(INDEX(PEOPLE!B117:B$1001, MATCH(0, COUNTIF($B$2:B115, PEOPLE!B117:B$1001), 0)), "")</f>
        <v/>
      </c>
      <c r="C116" s="40" t="str">
        <f t="array" ref="C116">IFERROR(INDEX(PEOPLE!$H$4:$H$101, SMALL(IF($B116=PEOPLE!$B$4:$B$101, ROW(PEOPLE!$H$4:$H$101)-MIN(ROW(PEOPLE!$H$4:$H$101)) +1), COLUMNS($B$3:B116))),"")</f>
        <v xml:space="preserve">3   </v>
      </c>
      <c r="D116" s="40" t="str">
        <f t="array" ref="D116">IFERROR(INDEX(PEOPLE!$H$4:$H$101, SMALL(IF($B116=PEOPLE!$B$4:$B$101, ROW(PEOPLE!$H$4:$H$101)-MIN(ROW(PEOPLE!$H$4:$H$101)) +1), COLUMNS($B$3:C116))),"")</f>
        <v xml:space="preserve">4   </v>
      </c>
      <c r="E116" s="40" t="str">
        <f t="array" ref="E116">IFERROR(INDEX(PEOPLE!$H$4:$H$101, SMALL(IF($B116=PEOPLE!$B$4:$B$101, ROW(PEOPLE!$H$4:$H$101)-MIN(ROW(PEOPLE!$H$4:$H$101)) +1), COLUMNS($B$3:D116))),"")</f>
        <v xml:space="preserve">5   </v>
      </c>
      <c r="F116" s="40" t="str">
        <f t="array" ref="F116">IFERROR(INDEX(PEOPLE!$H$4:$H$101, SMALL(IF($B116=PEOPLE!$B$4:$B$101, ROW(PEOPLE!$H$4:$H$101)-MIN(ROW(PEOPLE!$H$4:$H$101)) +1), COLUMNS($B$3:E116))),"")</f>
        <v xml:space="preserve">6   </v>
      </c>
      <c r="G116" s="40" t="str">
        <f t="array" ref="G116">IFERROR(INDEX(PEOPLE!$H$4:$H$101, SMALL(IF($B116=PEOPLE!$B$4:$B$101, ROW(PEOPLE!$H$4:$H$101)-MIN(ROW(PEOPLE!$H$4:$H$101)) +1), COLUMNS($B$3:F116))),"")</f>
        <v xml:space="preserve">7   </v>
      </c>
      <c r="H116" s="40" t="str">
        <f t="array" ref="H116">IFERROR(INDEX(PEOPLE!$H$4:$H$101, SMALL(IF($B116=PEOPLE!$B$4:$B$101, ROW(PEOPLE!$H$4:$H$101)-MIN(ROW(PEOPLE!$H$4:$H$101)) +1), COLUMNS($B$3:G116))),"")</f>
        <v xml:space="preserve">8   </v>
      </c>
      <c r="I116" s="40" t="str">
        <f t="array" ref="I116">IFERROR(INDEX(PEOPLE!$H$4:$H$101, SMALL(IF($B116=PEOPLE!$B$4:$B$101, ROW(PEOPLE!$H$4:$H$101)-MIN(ROW(PEOPLE!$H$4:$H$101)) +1), COLUMNS($B$3:H116))),"")</f>
        <v xml:space="preserve">9   </v>
      </c>
      <c r="J116" s="40" t="str">
        <f t="array" ref="J116">IFERROR(INDEX(PEOPLE!$H$4:$H$101, SMALL(IF($B116=PEOPLE!$B$4:$B$101, ROW(PEOPLE!$H$4:$H$101)-MIN(ROW(PEOPLE!$H$4:$H$101)) +1), COLUMNS($B$3:I116))),"")</f>
        <v xml:space="preserve">10   </v>
      </c>
      <c r="K116" s="40" t="str">
        <f t="array" ref="K116">IFERROR(INDEX(PEOPLE!$H$4:$H$101, SMALL(IF($B116=PEOPLE!$B$4:$B$101, ROW(PEOPLE!$H$4:$H$101)-MIN(ROW(PEOPLE!$H$4:$H$101)) +1), COLUMNS($B$3:J116))),"")</f>
        <v xml:space="preserve">11   </v>
      </c>
      <c r="L116" s="40" t="str">
        <f t="array" ref="L116">IFERROR(INDEX(PEOPLE!$H$4:$H$101, SMALL(IF($B116=PEOPLE!$B$4:$B$101, ROW(PEOPLE!$H$4:$H$101)-MIN(ROW(PEOPLE!$H$4:$H$101)) +1), COLUMNS($B$3:K116))),"")</f>
        <v xml:space="preserve">12   </v>
      </c>
      <c r="M116" s="40" t="str">
        <f t="array" ref="M116">IFERROR(INDEX(PEOPLE!$H$4:$H$101, SMALL(IF($B116=PEOPLE!$B$4:$B$101, ROW(PEOPLE!$H$4:$H$101)-MIN(ROW(PEOPLE!$H$4:$H$101)) +1), COLUMNS($B$3:L116))),"")</f>
        <v xml:space="preserve">13   </v>
      </c>
      <c r="N116" s="40"/>
      <c r="O116" s="40"/>
    </row>
    <row r="117" spans="2:15" x14ac:dyDescent="0.25">
      <c r="B117" s="40" t="str">
        <f t="array" ref="B117">IFERROR(INDEX(PEOPLE!B118:B$1001, MATCH(0, COUNTIF($B$2:B116, PEOPLE!B118:B$1001), 0)), "")</f>
        <v/>
      </c>
      <c r="C117" s="40" t="str">
        <f t="array" ref="C117">IFERROR(INDEX(PEOPLE!$H$4:$H$101, SMALL(IF($B117=PEOPLE!$B$4:$B$101, ROW(PEOPLE!$H$4:$H$101)-MIN(ROW(PEOPLE!$H$4:$H$101)) +1), COLUMNS($B$3:B117))),"")</f>
        <v xml:space="preserve">3   </v>
      </c>
      <c r="D117" s="40" t="str">
        <f t="array" ref="D117">IFERROR(INDEX(PEOPLE!$H$4:$H$101, SMALL(IF($B117=PEOPLE!$B$4:$B$101, ROW(PEOPLE!$H$4:$H$101)-MIN(ROW(PEOPLE!$H$4:$H$101)) +1), COLUMNS($B$3:C117))),"")</f>
        <v xml:space="preserve">4   </v>
      </c>
      <c r="E117" s="40" t="str">
        <f t="array" ref="E117">IFERROR(INDEX(PEOPLE!$H$4:$H$101, SMALL(IF($B117=PEOPLE!$B$4:$B$101, ROW(PEOPLE!$H$4:$H$101)-MIN(ROW(PEOPLE!$H$4:$H$101)) +1), COLUMNS($B$3:D117))),"")</f>
        <v xml:space="preserve">5   </v>
      </c>
      <c r="F117" s="40" t="str">
        <f t="array" ref="F117">IFERROR(INDEX(PEOPLE!$H$4:$H$101, SMALL(IF($B117=PEOPLE!$B$4:$B$101, ROW(PEOPLE!$H$4:$H$101)-MIN(ROW(PEOPLE!$H$4:$H$101)) +1), COLUMNS($B$3:E117))),"")</f>
        <v xml:space="preserve">6   </v>
      </c>
      <c r="G117" s="40" t="str">
        <f t="array" ref="G117">IFERROR(INDEX(PEOPLE!$H$4:$H$101, SMALL(IF($B117=PEOPLE!$B$4:$B$101, ROW(PEOPLE!$H$4:$H$101)-MIN(ROW(PEOPLE!$H$4:$H$101)) +1), COLUMNS($B$3:F117))),"")</f>
        <v xml:space="preserve">7   </v>
      </c>
      <c r="H117" s="40" t="str">
        <f t="array" ref="H117">IFERROR(INDEX(PEOPLE!$H$4:$H$101, SMALL(IF($B117=PEOPLE!$B$4:$B$101, ROW(PEOPLE!$H$4:$H$101)-MIN(ROW(PEOPLE!$H$4:$H$101)) +1), COLUMNS($B$3:G117))),"")</f>
        <v xml:space="preserve">8   </v>
      </c>
      <c r="I117" s="40" t="str">
        <f t="array" ref="I117">IFERROR(INDEX(PEOPLE!$H$4:$H$101, SMALL(IF($B117=PEOPLE!$B$4:$B$101, ROW(PEOPLE!$H$4:$H$101)-MIN(ROW(PEOPLE!$H$4:$H$101)) +1), COLUMNS($B$3:H117))),"")</f>
        <v xml:space="preserve">9   </v>
      </c>
      <c r="J117" s="40" t="str">
        <f t="array" ref="J117">IFERROR(INDEX(PEOPLE!$H$4:$H$101, SMALL(IF($B117=PEOPLE!$B$4:$B$101, ROW(PEOPLE!$H$4:$H$101)-MIN(ROW(PEOPLE!$H$4:$H$101)) +1), COLUMNS($B$3:I117))),"")</f>
        <v xml:space="preserve">10   </v>
      </c>
      <c r="K117" s="40" t="str">
        <f t="array" ref="K117">IFERROR(INDEX(PEOPLE!$H$4:$H$101, SMALL(IF($B117=PEOPLE!$B$4:$B$101, ROW(PEOPLE!$H$4:$H$101)-MIN(ROW(PEOPLE!$H$4:$H$101)) +1), COLUMNS($B$3:J117))),"")</f>
        <v xml:space="preserve">11   </v>
      </c>
      <c r="L117" s="40" t="str">
        <f t="array" ref="L117">IFERROR(INDEX(PEOPLE!$H$4:$H$101, SMALL(IF($B117=PEOPLE!$B$4:$B$101, ROW(PEOPLE!$H$4:$H$101)-MIN(ROW(PEOPLE!$H$4:$H$101)) +1), COLUMNS($B$3:K117))),"")</f>
        <v xml:space="preserve">12   </v>
      </c>
      <c r="M117" s="40" t="str">
        <f t="array" ref="M117">IFERROR(INDEX(PEOPLE!$H$4:$H$101, SMALL(IF($B117=PEOPLE!$B$4:$B$101, ROW(PEOPLE!$H$4:$H$101)-MIN(ROW(PEOPLE!$H$4:$H$101)) +1), COLUMNS($B$3:L117))),"")</f>
        <v xml:space="preserve">13   </v>
      </c>
      <c r="N117" s="40"/>
      <c r="O117" s="40"/>
    </row>
    <row r="118" spans="2:15" x14ac:dyDescent="0.25">
      <c r="B118" s="40" t="str">
        <f t="array" ref="B118">IFERROR(INDEX(PEOPLE!B119:B$1001, MATCH(0, COUNTIF($B$2:B117, PEOPLE!B119:B$1001), 0)), "")</f>
        <v/>
      </c>
      <c r="C118" s="40" t="str">
        <f t="array" ref="C118">IFERROR(INDEX(PEOPLE!$H$4:$H$101, SMALL(IF($B118=PEOPLE!$B$4:$B$101, ROW(PEOPLE!$H$4:$H$101)-MIN(ROW(PEOPLE!$H$4:$H$101)) +1), COLUMNS($B$3:B118))),"")</f>
        <v xml:space="preserve">3   </v>
      </c>
      <c r="D118" s="40" t="str">
        <f t="array" ref="D118">IFERROR(INDEX(PEOPLE!$H$4:$H$101, SMALL(IF($B118=PEOPLE!$B$4:$B$101, ROW(PEOPLE!$H$4:$H$101)-MIN(ROW(PEOPLE!$H$4:$H$101)) +1), COLUMNS($B$3:C118))),"")</f>
        <v xml:space="preserve">4   </v>
      </c>
      <c r="E118" s="40" t="str">
        <f t="array" ref="E118">IFERROR(INDEX(PEOPLE!$H$4:$H$101, SMALL(IF($B118=PEOPLE!$B$4:$B$101, ROW(PEOPLE!$H$4:$H$101)-MIN(ROW(PEOPLE!$H$4:$H$101)) +1), COLUMNS($B$3:D118))),"")</f>
        <v xml:space="preserve">5   </v>
      </c>
      <c r="F118" s="40" t="str">
        <f t="array" ref="F118">IFERROR(INDEX(PEOPLE!$H$4:$H$101, SMALL(IF($B118=PEOPLE!$B$4:$B$101, ROW(PEOPLE!$H$4:$H$101)-MIN(ROW(PEOPLE!$H$4:$H$101)) +1), COLUMNS($B$3:E118))),"")</f>
        <v xml:space="preserve">6   </v>
      </c>
      <c r="G118" s="40" t="str">
        <f t="array" ref="G118">IFERROR(INDEX(PEOPLE!$H$4:$H$101, SMALL(IF($B118=PEOPLE!$B$4:$B$101, ROW(PEOPLE!$H$4:$H$101)-MIN(ROW(PEOPLE!$H$4:$H$101)) +1), COLUMNS($B$3:F118))),"")</f>
        <v xml:space="preserve">7   </v>
      </c>
      <c r="H118" s="40" t="str">
        <f t="array" ref="H118">IFERROR(INDEX(PEOPLE!$H$4:$H$101, SMALL(IF($B118=PEOPLE!$B$4:$B$101, ROW(PEOPLE!$H$4:$H$101)-MIN(ROW(PEOPLE!$H$4:$H$101)) +1), COLUMNS($B$3:G118))),"")</f>
        <v xml:space="preserve">8   </v>
      </c>
      <c r="I118" s="40" t="str">
        <f t="array" ref="I118">IFERROR(INDEX(PEOPLE!$H$4:$H$101, SMALL(IF($B118=PEOPLE!$B$4:$B$101, ROW(PEOPLE!$H$4:$H$101)-MIN(ROW(PEOPLE!$H$4:$H$101)) +1), COLUMNS($B$3:H118))),"")</f>
        <v xml:space="preserve">9   </v>
      </c>
      <c r="J118" s="40" t="str">
        <f t="array" ref="J118">IFERROR(INDEX(PEOPLE!$H$4:$H$101, SMALL(IF($B118=PEOPLE!$B$4:$B$101, ROW(PEOPLE!$H$4:$H$101)-MIN(ROW(PEOPLE!$H$4:$H$101)) +1), COLUMNS($B$3:I118))),"")</f>
        <v xml:space="preserve">10   </v>
      </c>
      <c r="K118" s="40" t="str">
        <f t="array" ref="K118">IFERROR(INDEX(PEOPLE!$H$4:$H$101, SMALL(IF($B118=PEOPLE!$B$4:$B$101, ROW(PEOPLE!$H$4:$H$101)-MIN(ROW(PEOPLE!$H$4:$H$101)) +1), COLUMNS($B$3:J118))),"")</f>
        <v xml:space="preserve">11   </v>
      </c>
      <c r="L118" s="40" t="str">
        <f t="array" ref="L118">IFERROR(INDEX(PEOPLE!$H$4:$H$101, SMALL(IF($B118=PEOPLE!$B$4:$B$101, ROW(PEOPLE!$H$4:$H$101)-MIN(ROW(PEOPLE!$H$4:$H$101)) +1), COLUMNS($B$3:K118))),"")</f>
        <v xml:space="preserve">12   </v>
      </c>
      <c r="M118" s="40" t="str">
        <f t="array" ref="M118">IFERROR(INDEX(PEOPLE!$H$4:$H$101, SMALL(IF($B118=PEOPLE!$B$4:$B$101, ROW(PEOPLE!$H$4:$H$101)-MIN(ROW(PEOPLE!$H$4:$H$101)) +1), COLUMNS($B$3:L118))),"")</f>
        <v xml:space="preserve">13   </v>
      </c>
      <c r="N118" s="40"/>
      <c r="O118" s="40"/>
    </row>
    <row r="119" spans="2:15" x14ac:dyDescent="0.25">
      <c r="B119" s="40" t="str">
        <f t="array" ref="B119">IFERROR(INDEX(PEOPLE!B120:B$1001, MATCH(0, COUNTIF($B$2:B118, PEOPLE!B120:B$1001), 0)), "")</f>
        <v/>
      </c>
      <c r="C119" s="40" t="str">
        <f t="array" ref="C119">IFERROR(INDEX(PEOPLE!$H$4:$H$101, SMALL(IF($B119=PEOPLE!$B$4:$B$101, ROW(PEOPLE!$H$4:$H$101)-MIN(ROW(PEOPLE!$H$4:$H$101)) +1), COLUMNS($B$3:B119))),"")</f>
        <v xml:space="preserve">3   </v>
      </c>
      <c r="D119" s="40" t="str">
        <f t="array" ref="D119">IFERROR(INDEX(PEOPLE!$H$4:$H$101, SMALL(IF($B119=PEOPLE!$B$4:$B$101, ROW(PEOPLE!$H$4:$H$101)-MIN(ROW(PEOPLE!$H$4:$H$101)) +1), COLUMNS($B$3:C119))),"")</f>
        <v xml:space="preserve">4   </v>
      </c>
      <c r="E119" s="40" t="str">
        <f t="array" ref="E119">IFERROR(INDEX(PEOPLE!$H$4:$H$101, SMALL(IF($B119=PEOPLE!$B$4:$B$101, ROW(PEOPLE!$H$4:$H$101)-MIN(ROW(PEOPLE!$H$4:$H$101)) +1), COLUMNS($B$3:D119))),"")</f>
        <v xml:space="preserve">5   </v>
      </c>
      <c r="F119" s="40" t="str">
        <f t="array" ref="F119">IFERROR(INDEX(PEOPLE!$H$4:$H$101, SMALL(IF($B119=PEOPLE!$B$4:$B$101, ROW(PEOPLE!$H$4:$H$101)-MIN(ROW(PEOPLE!$H$4:$H$101)) +1), COLUMNS($B$3:E119))),"")</f>
        <v xml:space="preserve">6   </v>
      </c>
      <c r="G119" s="40" t="str">
        <f t="array" ref="G119">IFERROR(INDEX(PEOPLE!$H$4:$H$101, SMALL(IF($B119=PEOPLE!$B$4:$B$101, ROW(PEOPLE!$H$4:$H$101)-MIN(ROW(PEOPLE!$H$4:$H$101)) +1), COLUMNS($B$3:F119))),"")</f>
        <v xml:space="preserve">7   </v>
      </c>
      <c r="H119" s="40" t="str">
        <f t="array" ref="H119">IFERROR(INDEX(PEOPLE!$H$4:$H$101, SMALL(IF($B119=PEOPLE!$B$4:$B$101, ROW(PEOPLE!$H$4:$H$101)-MIN(ROW(PEOPLE!$H$4:$H$101)) +1), COLUMNS($B$3:G119))),"")</f>
        <v xml:space="preserve">8   </v>
      </c>
      <c r="I119" s="40" t="str">
        <f t="array" ref="I119">IFERROR(INDEX(PEOPLE!$H$4:$H$101, SMALL(IF($B119=PEOPLE!$B$4:$B$101, ROW(PEOPLE!$H$4:$H$101)-MIN(ROW(PEOPLE!$H$4:$H$101)) +1), COLUMNS($B$3:H119))),"")</f>
        <v xml:space="preserve">9   </v>
      </c>
      <c r="J119" s="40" t="str">
        <f t="array" ref="J119">IFERROR(INDEX(PEOPLE!$H$4:$H$101, SMALL(IF($B119=PEOPLE!$B$4:$B$101, ROW(PEOPLE!$H$4:$H$101)-MIN(ROW(PEOPLE!$H$4:$H$101)) +1), COLUMNS($B$3:I119))),"")</f>
        <v xml:space="preserve">10   </v>
      </c>
      <c r="K119" s="40" t="str">
        <f t="array" ref="K119">IFERROR(INDEX(PEOPLE!$H$4:$H$101, SMALL(IF($B119=PEOPLE!$B$4:$B$101, ROW(PEOPLE!$H$4:$H$101)-MIN(ROW(PEOPLE!$H$4:$H$101)) +1), COLUMNS($B$3:J119))),"")</f>
        <v xml:space="preserve">11   </v>
      </c>
      <c r="L119" s="40" t="str">
        <f t="array" ref="L119">IFERROR(INDEX(PEOPLE!$H$4:$H$101, SMALL(IF($B119=PEOPLE!$B$4:$B$101, ROW(PEOPLE!$H$4:$H$101)-MIN(ROW(PEOPLE!$H$4:$H$101)) +1), COLUMNS($B$3:K119))),"")</f>
        <v xml:space="preserve">12   </v>
      </c>
      <c r="M119" s="40" t="str">
        <f t="array" ref="M119">IFERROR(INDEX(PEOPLE!$H$4:$H$101, SMALL(IF($B119=PEOPLE!$B$4:$B$101, ROW(PEOPLE!$H$4:$H$101)-MIN(ROW(PEOPLE!$H$4:$H$101)) +1), COLUMNS($B$3:L119))),"")</f>
        <v xml:space="preserve">13   </v>
      </c>
      <c r="N119" s="40"/>
      <c r="O119" s="40"/>
    </row>
    <row r="120" spans="2:15" x14ac:dyDescent="0.25">
      <c r="B120" s="40" t="str">
        <f t="array" ref="B120">IFERROR(INDEX(PEOPLE!B121:B$1001, MATCH(0, COUNTIF($B$2:B119, PEOPLE!B121:B$1001), 0)), "")</f>
        <v/>
      </c>
      <c r="C120" s="40" t="str">
        <f t="array" ref="C120">IFERROR(INDEX(PEOPLE!$H$4:$H$101, SMALL(IF($B120=PEOPLE!$B$4:$B$101, ROW(PEOPLE!$H$4:$H$101)-MIN(ROW(PEOPLE!$H$4:$H$101)) +1), COLUMNS($B$3:B120))),"")</f>
        <v xml:space="preserve">3   </v>
      </c>
      <c r="D120" s="40" t="str">
        <f t="array" ref="D120">IFERROR(INDEX(PEOPLE!$H$4:$H$101, SMALL(IF($B120=PEOPLE!$B$4:$B$101, ROW(PEOPLE!$H$4:$H$101)-MIN(ROW(PEOPLE!$H$4:$H$101)) +1), COLUMNS($B$3:C120))),"")</f>
        <v xml:space="preserve">4   </v>
      </c>
      <c r="E120" s="40" t="str">
        <f t="array" ref="E120">IFERROR(INDEX(PEOPLE!$H$4:$H$101, SMALL(IF($B120=PEOPLE!$B$4:$B$101, ROW(PEOPLE!$H$4:$H$101)-MIN(ROW(PEOPLE!$H$4:$H$101)) +1), COLUMNS($B$3:D120))),"")</f>
        <v xml:space="preserve">5   </v>
      </c>
      <c r="F120" s="40" t="str">
        <f t="array" ref="F120">IFERROR(INDEX(PEOPLE!$H$4:$H$101, SMALL(IF($B120=PEOPLE!$B$4:$B$101, ROW(PEOPLE!$H$4:$H$101)-MIN(ROW(PEOPLE!$H$4:$H$101)) +1), COLUMNS($B$3:E120))),"")</f>
        <v xml:space="preserve">6   </v>
      </c>
      <c r="G120" s="40" t="str">
        <f t="array" ref="G120">IFERROR(INDEX(PEOPLE!$H$4:$H$101, SMALL(IF($B120=PEOPLE!$B$4:$B$101, ROW(PEOPLE!$H$4:$H$101)-MIN(ROW(PEOPLE!$H$4:$H$101)) +1), COLUMNS($B$3:F120))),"")</f>
        <v xml:space="preserve">7   </v>
      </c>
      <c r="H120" s="40" t="str">
        <f t="array" ref="H120">IFERROR(INDEX(PEOPLE!$H$4:$H$101, SMALL(IF($B120=PEOPLE!$B$4:$B$101, ROW(PEOPLE!$H$4:$H$101)-MIN(ROW(PEOPLE!$H$4:$H$101)) +1), COLUMNS($B$3:G120))),"")</f>
        <v xml:space="preserve">8   </v>
      </c>
      <c r="I120" s="40" t="str">
        <f t="array" ref="I120">IFERROR(INDEX(PEOPLE!$H$4:$H$101, SMALL(IF($B120=PEOPLE!$B$4:$B$101, ROW(PEOPLE!$H$4:$H$101)-MIN(ROW(PEOPLE!$H$4:$H$101)) +1), COLUMNS($B$3:H120))),"")</f>
        <v xml:space="preserve">9   </v>
      </c>
      <c r="J120" s="40" t="str">
        <f t="array" ref="J120">IFERROR(INDEX(PEOPLE!$H$4:$H$101, SMALL(IF($B120=PEOPLE!$B$4:$B$101, ROW(PEOPLE!$H$4:$H$101)-MIN(ROW(PEOPLE!$H$4:$H$101)) +1), COLUMNS($B$3:I120))),"")</f>
        <v xml:space="preserve">10   </v>
      </c>
      <c r="K120" s="40" t="str">
        <f t="array" ref="K120">IFERROR(INDEX(PEOPLE!$H$4:$H$101, SMALL(IF($B120=PEOPLE!$B$4:$B$101, ROW(PEOPLE!$H$4:$H$101)-MIN(ROW(PEOPLE!$H$4:$H$101)) +1), COLUMNS($B$3:J120))),"")</f>
        <v xml:space="preserve">11   </v>
      </c>
      <c r="L120" s="40" t="str">
        <f t="array" ref="L120">IFERROR(INDEX(PEOPLE!$H$4:$H$101, SMALL(IF($B120=PEOPLE!$B$4:$B$101, ROW(PEOPLE!$H$4:$H$101)-MIN(ROW(PEOPLE!$H$4:$H$101)) +1), COLUMNS($B$3:K120))),"")</f>
        <v xml:space="preserve">12   </v>
      </c>
      <c r="M120" s="40" t="str">
        <f t="array" ref="M120">IFERROR(INDEX(PEOPLE!$H$4:$H$101, SMALL(IF($B120=PEOPLE!$B$4:$B$101, ROW(PEOPLE!$H$4:$H$101)-MIN(ROW(PEOPLE!$H$4:$H$101)) +1), COLUMNS($B$3:L120))),"")</f>
        <v xml:space="preserve">13   </v>
      </c>
      <c r="N120" s="40"/>
      <c r="O120" s="40"/>
    </row>
    <row r="121" spans="2:15" x14ac:dyDescent="0.25">
      <c r="B121" s="40" t="str">
        <f t="array" ref="B121">IFERROR(INDEX(PEOPLE!B122:B$1001, MATCH(0, COUNTIF($B$2:B120, PEOPLE!B122:B$1001), 0)), "")</f>
        <v/>
      </c>
      <c r="C121" s="40" t="str">
        <f t="array" ref="C121">IFERROR(INDEX(PEOPLE!$H$4:$H$101, SMALL(IF($B121=PEOPLE!$B$4:$B$101, ROW(PEOPLE!$H$4:$H$101)-MIN(ROW(PEOPLE!$H$4:$H$101)) +1), COLUMNS($B$3:B121))),"")</f>
        <v xml:space="preserve">3   </v>
      </c>
      <c r="D121" s="40" t="str">
        <f t="array" ref="D121">IFERROR(INDEX(PEOPLE!$H$4:$H$101, SMALL(IF($B121=PEOPLE!$B$4:$B$101, ROW(PEOPLE!$H$4:$H$101)-MIN(ROW(PEOPLE!$H$4:$H$101)) +1), COLUMNS($B$3:C121))),"")</f>
        <v xml:space="preserve">4   </v>
      </c>
      <c r="E121" s="40" t="str">
        <f t="array" ref="E121">IFERROR(INDEX(PEOPLE!$H$4:$H$101, SMALL(IF($B121=PEOPLE!$B$4:$B$101, ROW(PEOPLE!$H$4:$H$101)-MIN(ROW(PEOPLE!$H$4:$H$101)) +1), COLUMNS($B$3:D121))),"")</f>
        <v xml:space="preserve">5   </v>
      </c>
      <c r="F121" s="40" t="str">
        <f t="array" ref="F121">IFERROR(INDEX(PEOPLE!$H$4:$H$101, SMALL(IF($B121=PEOPLE!$B$4:$B$101, ROW(PEOPLE!$H$4:$H$101)-MIN(ROW(PEOPLE!$H$4:$H$101)) +1), COLUMNS($B$3:E121))),"")</f>
        <v xml:space="preserve">6   </v>
      </c>
      <c r="G121" s="40" t="str">
        <f t="array" ref="G121">IFERROR(INDEX(PEOPLE!$H$4:$H$101, SMALL(IF($B121=PEOPLE!$B$4:$B$101, ROW(PEOPLE!$H$4:$H$101)-MIN(ROW(PEOPLE!$H$4:$H$101)) +1), COLUMNS($B$3:F121))),"")</f>
        <v xml:space="preserve">7   </v>
      </c>
      <c r="H121" s="40" t="str">
        <f t="array" ref="H121">IFERROR(INDEX(PEOPLE!$H$4:$H$101, SMALL(IF($B121=PEOPLE!$B$4:$B$101, ROW(PEOPLE!$H$4:$H$101)-MIN(ROW(PEOPLE!$H$4:$H$101)) +1), COLUMNS($B$3:G121))),"")</f>
        <v xml:space="preserve">8   </v>
      </c>
      <c r="I121" s="40" t="str">
        <f t="array" ref="I121">IFERROR(INDEX(PEOPLE!$H$4:$H$101, SMALL(IF($B121=PEOPLE!$B$4:$B$101, ROW(PEOPLE!$H$4:$H$101)-MIN(ROW(PEOPLE!$H$4:$H$101)) +1), COLUMNS($B$3:H121))),"")</f>
        <v xml:space="preserve">9   </v>
      </c>
      <c r="J121" s="40" t="str">
        <f t="array" ref="J121">IFERROR(INDEX(PEOPLE!$H$4:$H$101, SMALL(IF($B121=PEOPLE!$B$4:$B$101, ROW(PEOPLE!$H$4:$H$101)-MIN(ROW(PEOPLE!$H$4:$H$101)) +1), COLUMNS($B$3:I121))),"")</f>
        <v xml:space="preserve">10   </v>
      </c>
      <c r="K121" s="40" t="str">
        <f t="array" ref="K121">IFERROR(INDEX(PEOPLE!$H$4:$H$101, SMALL(IF($B121=PEOPLE!$B$4:$B$101, ROW(PEOPLE!$H$4:$H$101)-MIN(ROW(PEOPLE!$H$4:$H$101)) +1), COLUMNS($B$3:J121))),"")</f>
        <v xml:space="preserve">11   </v>
      </c>
      <c r="L121" s="40" t="str">
        <f t="array" ref="L121">IFERROR(INDEX(PEOPLE!$H$4:$H$101, SMALL(IF($B121=PEOPLE!$B$4:$B$101, ROW(PEOPLE!$H$4:$H$101)-MIN(ROW(PEOPLE!$H$4:$H$101)) +1), COLUMNS($B$3:K121))),"")</f>
        <v xml:space="preserve">12   </v>
      </c>
      <c r="M121" s="40" t="str">
        <f t="array" ref="M121">IFERROR(INDEX(PEOPLE!$H$4:$H$101, SMALL(IF($B121=PEOPLE!$B$4:$B$101, ROW(PEOPLE!$H$4:$H$101)-MIN(ROW(PEOPLE!$H$4:$H$101)) +1), COLUMNS($B$3:L121))),"")</f>
        <v xml:space="preserve">13   </v>
      </c>
      <c r="N121" s="40"/>
      <c r="O121" s="40"/>
    </row>
    <row r="122" spans="2:15" x14ac:dyDescent="0.25">
      <c r="B122" s="40" t="str">
        <f t="array" ref="B122">IFERROR(INDEX(PEOPLE!B123:B$1001, MATCH(0, COUNTIF($B$2:B121, PEOPLE!B123:B$1001), 0)), "")</f>
        <v/>
      </c>
      <c r="C122" s="40" t="str">
        <f t="array" ref="C122">IFERROR(INDEX(PEOPLE!$H$4:$H$101, SMALL(IF($B122=PEOPLE!$B$4:$B$101, ROW(PEOPLE!$H$4:$H$101)-MIN(ROW(PEOPLE!$H$4:$H$101)) +1), COLUMNS($B$3:B122))),"")</f>
        <v xml:space="preserve">3   </v>
      </c>
      <c r="D122" s="40" t="str">
        <f t="array" ref="D122">IFERROR(INDEX(PEOPLE!$H$4:$H$101, SMALL(IF($B122=PEOPLE!$B$4:$B$101, ROW(PEOPLE!$H$4:$H$101)-MIN(ROW(PEOPLE!$H$4:$H$101)) +1), COLUMNS($B$3:C122))),"")</f>
        <v xml:space="preserve">4   </v>
      </c>
      <c r="E122" s="40" t="str">
        <f t="array" ref="E122">IFERROR(INDEX(PEOPLE!$H$4:$H$101, SMALL(IF($B122=PEOPLE!$B$4:$B$101, ROW(PEOPLE!$H$4:$H$101)-MIN(ROW(PEOPLE!$H$4:$H$101)) +1), COLUMNS($B$3:D122))),"")</f>
        <v xml:space="preserve">5   </v>
      </c>
      <c r="F122" s="40" t="str">
        <f t="array" ref="F122">IFERROR(INDEX(PEOPLE!$H$4:$H$101, SMALL(IF($B122=PEOPLE!$B$4:$B$101, ROW(PEOPLE!$H$4:$H$101)-MIN(ROW(PEOPLE!$H$4:$H$101)) +1), COLUMNS($B$3:E122))),"")</f>
        <v xml:space="preserve">6   </v>
      </c>
      <c r="G122" s="40" t="str">
        <f t="array" ref="G122">IFERROR(INDEX(PEOPLE!$H$4:$H$101, SMALL(IF($B122=PEOPLE!$B$4:$B$101, ROW(PEOPLE!$H$4:$H$101)-MIN(ROW(PEOPLE!$H$4:$H$101)) +1), COLUMNS($B$3:F122))),"")</f>
        <v xml:space="preserve">7   </v>
      </c>
      <c r="H122" s="40" t="str">
        <f t="array" ref="H122">IFERROR(INDEX(PEOPLE!$H$4:$H$101, SMALL(IF($B122=PEOPLE!$B$4:$B$101, ROW(PEOPLE!$H$4:$H$101)-MIN(ROW(PEOPLE!$H$4:$H$101)) +1), COLUMNS($B$3:G122))),"")</f>
        <v xml:space="preserve">8   </v>
      </c>
      <c r="I122" s="40" t="str">
        <f t="array" ref="I122">IFERROR(INDEX(PEOPLE!$H$4:$H$101, SMALL(IF($B122=PEOPLE!$B$4:$B$101, ROW(PEOPLE!$H$4:$H$101)-MIN(ROW(PEOPLE!$H$4:$H$101)) +1), COLUMNS($B$3:H122))),"")</f>
        <v xml:space="preserve">9   </v>
      </c>
      <c r="J122" s="40" t="str">
        <f t="array" ref="J122">IFERROR(INDEX(PEOPLE!$H$4:$H$101, SMALL(IF($B122=PEOPLE!$B$4:$B$101, ROW(PEOPLE!$H$4:$H$101)-MIN(ROW(PEOPLE!$H$4:$H$101)) +1), COLUMNS($B$3:I122))),"")</f>
        <v xml:space="preserve">10   </v>
      </c>
      <c r="K122" s="40" t="str">
        <f t="array" ref="K122">IFERROR(INDEX(PEOPLE!$H$4:$H$101, SMALL(IF($B122=PEOPLE!$B$4:$B$101, ROW(PEOPLE!$H$4:$H$101)-MIN(ROW(PEOPLE!$H$4:$H$101)) +1), COLUMNS($B$3:J122))),"")</f>
        <v xml:space="preserve">11   </v>
      </c>
      <c r="L122" s="40" t="str">
        <f t="array" ref="L122">IFERROR(INDEX(PEOPLE!$H$4:$H$101, SMALL(IF($B122=PEOPLE!$B$4:$B$101, ROW(PEOPLE!$H$4:$H$101)-MIN(ROW(PEOPLE!$H$4:$H$101)) +1), COLUMNS($B$3:K122))),"")</f>
        <v xml:space="preserve">12   </v>
      </c>
      <c r="M122" s="40" t="str">
        <f t="array" ref="M122">IFERROR(INDEX(PEOPLE!$H$4:$H$101, SMALL(IF($B122=PEOPLE!$B$4:$B$101, ROW(PEOPLE!$H$4:$H$101)-MIN(ROW(PEOPLE!$H$4:$H$101)) +1), COLUMNS($B$3:L122))),"")</f>
        <v xml:space="preserve">13   </v>
      </c>
      <c r="N122" s="40"/>
      <c r="O122" s="40"/>
    </row>
    <row r="123" spans="2:15" x14ac:dyDescent="0.25">
      <c r="B123" s="40" t="str">
        <f t="array" ref="B123">IFERROR(INDEX(PEOPLE!B124:B$1001, MATCH(0, COUNTIF($B$2:B122, PEOPLE!B124:B$1001), 0)), "")</f>
        <v/>
      </c>
      <c r="C123" s="40" t="str">
        <f t="array" ref="C123">IFERROR(INDEX(PEOPLE!$H$4:$H$101, SMALL(IF($B123=PEOPLE!$B$4:$B$101, ROW(PEOPLE!$H$4:$H$101)-MIN(ROW(PEOPLE!$H$4:$H$101)) +1), COLUMNS($B$3:B123))),"")</f>
        <v xml:space="preserve">3   </v>
      </c>
      <c r="D123" s="40" t="str">
        <f t="array" ref="D123">IFERROR(INDEX(PEOPLE!$H$4:$H$101, SMALL(IF($B123=PEOPLE!$B$4:$B$101, ROW(PEOPLE!$H$4:$H$101)-MIN(ROW(PEOPLE!$H$4:$H$101)) +1), COLUMNS($B$3:C123))),"")</f>
        <v xml:space="preserve">4   </v>
      </c>
      <c r="E123" s="40" t="str">
        <f t="array" ref="E123">IFERROR(INDEX(PEOPLE!$H$4:$H$101, SMALL(IF($B123=PEOPLE!$B$4:$B$101, ROW(PEOPLE!$H$4:$H$101)-MIN(ROW(PEOPLE!$H$4:$H$101)) +1), COLUMNS($B$3:D123))),"")</f>
        <v xml:space="preserve">5   </v>
      </c>
      <c r="F123" s="40" t="str">
        <f t="array" ref="F123">IFERROR(INDEX(PEOPLE!$H$4:$H$101, SMALL(IF($B123=PEOPLE!$B$4:$B$101, ROW(PEOPLE!$H$4:$H$101)-MIN(ROW(PEOPLE!$H$4:$H$101)) +1), COLUMNS($B$3:E123))),"")</f>
        <v xml:space="preserve">6   </v>
      </c>
      <c r="G123" s="40" t="str">
        <f t="array" ref="G123">IFERROR(INDEX(PEOPLE!$H$4:$H$101, SMALL(IF($B123=PEOPLE!$B$4:$B$101, ROW(PEOPLE!$H$4:$H$101)-MIN(ROW(PEOPLE!$H$4:$H$101)) +1), COLUMNS($B$3:F123))),"")</f>
        <v xml:space="preserve">7   </v>
      </c>
      <c r="H123" s="40" t="str">
        <f t="array" ref="H123">IFERROR(INDEX(PEOPLE!$H$4:$H$101, SMALL(IF($B123=PEOPLE!$B$4:$B$101, ROW(PEOPLE!$H$4:$H$101)-MIN(ROW(PEOPLE!$H$4:$H$101)) +1), COLUMNS($B$3:G123))),"")</f>
        <v xml:space="preserve">8   </v>
      </c>
      <c r="I123" s="40" t="str">
        <f t="array" ref="I123">IFERROR(INDEX(PEOPLE!$H$4:$H$101, SMALL(IF($B123=PEOPLE!$B$4:$B$101, ROW(PEOPLE!$H$4:$H$101)-MIN(ROW(PEOPLE!$H$4:$H$101)) +1), COLUMNS($B$3:H123))),"")</f>
        <v xml:space="preserve">9   </v>
      </c>
      <c r="J123" s="40" t="str">
        <f t="array" ref="J123">IFERROR(INDEX(PEOPLE!$H$4:$H$101, SMALL(IF($B123=PEOPLE!$B$4:$B$101, ROW(PEOPLE!$H$4:$H$101)-MIN(ROW(PEOPLE!$H$4:$H$101)) +1), COLUMNS($B$3:I123))),"")</f>
        <v xml:space="preserve">10   </v>
      </c>
      <c r="K123" s="40" t="str">
        <f t="array" ref="K123">IFERROR(INDEX(PEOPLE!$H$4:$H$101, SMALL(IF($B123=PEOPLE!$B$4:$B$101, ROW(PEOPLE!$H$4:$H$101)-MIN(ROW(PEOPLE!$H$4:$H$101)) +1), COLUMNS($B$3:J123))),"")</f>
        <v xml:space="preserve">11   </v>
      </c>
      <c r="L123" s="40" t="str">
        <f t="array" ref="L123">IFERROR(INDEX(PEOPLE!$H$4:$H$101, SMALL(IF($B123=PEOPLE!$B$4:$B$101, ROW(PEOPLE!$H$4:$H$101)-MIN(ROW(PEOPLE!$H$4:$H$101)) +1), COLUMNS($B$3:K123))),"")</f>
        <v xml:space="preserve">12   </v>
      </c>
      <c r="M123" s="40" t="str">
        <f t="array" ref="M123">IFERROR(INDEX(PEOPLE!$H$4:$H$101, SMALL(IF($B123=PEOPLE!$B$4:$B$101, ROW(PEOPLE!$H$4:$H$101)-MIN(ROW(PEOPLE!$H$4:$H$101)) +1), COLUMNS($B$3:L123))),"")</f>
        <v xml:space="preserve">13   </v>
      </c>
      <c r="N123" s="40"/>
      <c r="O123" s="40"/>
    </row>
    <row r="124" spans="2:15" x14ac:dyDescent="0.25">
      <c r="B124" s="40" t="str">
        <f t="array" ref="B124">IFERROR(INDEX(PEOPLE!B125:B$1001, MATCH(0, COUNTIF($B$2:B123, PEOPLE!B125:B$1001), 0)), "")</f>
        <v/>
      </c>
      <c r="C124" s="40" t="str">
        <f t="array" ref="C124">IFERROR(INDEX(PEOPLE!$H$4:$H$101, SMALL(IF($B124=PEOPLE!$B$4:$B$101, ROW(PEOPLE!$H$4:$H$101)-MIN(ROW(PEOPLE!$H$4:$H$101)) +1), COLUMNS($B$3:B124))),"")</f>
        <v xml:space="preserve">3   </v>
      </c>
      <c r="D124" s="40" t="str">
        <f t="array" ref="D124">IFERROR(INDEX(PEOPLE!$H$4:$H$101, SMALL(IF($B124=PEOPLE!$B$4:$B$101, ROW(PEOPLE!$H$4:$H$101)-MIN(ROW(PEOPLE!$H$4:$H$101)) +1), COLUMNS($B$3:C124))),"")</f>
        <v xml:space="preserve">4   </v>
      </c>
      <c r="E124" s="40" t="str">
        <f t="array" ref="E124">IFERROR(INDEX(PEOPLE!$H$4:$H$101, SMALL(IF($B124=PEOPLE!$B$4:$B$101, ROW(PEOPLE!$H$4:$H$101)-MIN(ROW(PEOPLE!$H$4:$H$101)) +1), COLUMNS($B$3:D124))),"")</f>
        <v xml:space="preserve">5   </v>
      </c>
      <c r="F124" s="40" t="str">
        <f t="array" ref="F124">IFERROR(INDEX(PEOPLE!$H$4:$H$101, SMALL(IF($B124=PEOPLE!$B$4:$B$101, ROW(PEOPLE!$H$4:$H$101)-MIN(ROW(PEOPLE!$H$4:$H$101)) +1), COLUMNS($B$3:E124))),"")</f>
        <v xml:space="preserve">6   </v>
      </c>
      <c r="G124" s="40" t="str">
        <f t="array" ref="G124">IFERROR(INDEX(PEOPLE!$H$4:$H$101, SMALL(IF($B124=PEOPLE!$B$4:$B$101, ROW(PEOPLE!$H$4:$H$101)-MIN(ROW(PEOPLE!$H$4:$H$101)) +1), COLUMNS($B$3:F124))),"")</f>
        <v xml:space="preserve">7   </v>
      </c>
      <c r="H124" s="40" t="str">
        <f t="array" ref="H124">IFERROR(INDEX(PEOPLE!$H$4:$H$101, SMALL(IF($B124=PEOPLE!$B$4:$B$101, ROW(PEOPLE!$H$4:$H$101)-MIN(ROW(PEOPLE!$H$4:$H$101)) +1), COLUMNS($B$3:G124))),"")</f>
        <v xml:space="preserve">8   </v>
      </c>
      <c r="I124" s="40" t="str">
        <f t="array" ref="I124">IFERROR(INDEX(PEOPLE!$H$4:$H$101, SMALL(IF($B124=PEOPLE!$B$4:$B$101, ROW(PEOPLE!$H$4:$H$101)-MIN(ROW(PEOPLE!$H$4:$H$101)) +1), COLUMNS($B$3:H124))),"")</f>
        <v xml:space="preserve">9   </v>
      </c>
      <c r="J124" s="40" t="str">
        <f t="array" ref="J124">IFERROR(INDEX(PEOPLE!$H$4:$H$101, SMALL(IF($B124=PEOPLE!$B$4:$B$101, ROW(PEOPLE!$H$4:$H$101)-MIN(ROW(PEOPLE!$H$4:$H$101)) +1), COLUMNS($B$3:I124))),"")</f>
        <v xml:space="preserve">10   </v>
      </c>
      <c r="K124" s="40" t="str">
        <f t="array" ref="K124">IFERROR(INDEX(PEOPLE!$H$4:$H$101, SMALL(IF($B124=PEOPLE!$B$4:$B$101, ROW(PEOPLE!$H$4:$H$101)-MIN(ROW(PEOPLE!$H$4:$H$101)) +1), COLUMNS($B$3:J124))),"")</f>
        <v xml:space="preserve">11   </v>
      </c>
      <c r="L124" s="40" t="str">
        <f t="array" ref="L124">IFERROR(INDEX(PEOPLE!$H$4:$H$101, SMALL(IF($B124=PEOPLE!$B$4:$B$101, ROW(PEOPLE!$H$4:$H$101)-MIN(ROW(PEOPLE!$H$4:$H$101)) +1), COLUMNS($B$3:K124))),"")</f>
        <v xml:space="preserve">12   </v>
      </c>
      <c r="M124" s="40" t="str">
        <f t="array" ref="M124">IFERROR(INDEX(PEOPLE!$H$4:$H$101, SMALL(IF($B124=PEOPLE!$B$4:$B$101, ROW(PEOPLE!$H$4:$H$101)-MIN(ROW(PEOPLE!$H$4:$H$101)) +1), COLUMNS($B$3:L124))),"")</f>
        <v xml:space="preserve">13   </v>
      </c>
      <c r="N124" s="40"/>
      <c r="O124" s="40"/>
    </row>
    <row r="125" spans="2:15" x14ac:dyDescent="0.25">
      <c r="B125" s="40" t="str">
        <f t="array" ref="B125">IFERROR(INDEX(PEOPLE!B126:B$1001, MATCH(0, COUNTIF($B$2:B124, PEOPLE!B126:B$1001), 0)), "")</f>
        <v/>
      </c>
      <c r="C125" s="40" t="str">
        <f t="array" ref="C125">IFERROR(INDEX(PEOPLE!$H$4:$H$101, SMALL(IF($B125=PEOPLE!$B$4:$B$101, ROW(PEOPLE!$H$4:$H$101)-MIN(ROW(PEOPLE!$H$4:$H$101)) +1), COLUMNS($B$3:B125))),"")</f>
        <v xml:space="preserve">3   </v>
      </c>
      <c r="D125" s="40" t="str">
        <f t="array" ref="D125">IFERROR(INDEX(PEOPLE!$H$4:$H$101, SMALL(IF($B125=PEOPLE!$B$4:$B$101, ROW(PEOPLE!$H$4:$H$101)-MIN(ROW(PEOPLE!$H$4:$H$101)) +1), COLUMNS($B$3:C125))),"")</f>
        <v xml:space="preserve">4   </v>
      </c>
      <c r="E125" s="40" t="str">
        <f t="array" ref="E125">IFERROR(INDEX(PEOPLE!$H$4:$H$101, SMALL(IF($B125=PEOPLE!$B$4:$B$101, ROW(PEOPLE!$H$4:$H$101)-MIN(ROW(PEOPLE!$H$4:$H$101)) +1), COLUMNS($B$3:D125))),"")</f>
        <v xml:space="preserve">5   </v>
      </c>
      <c r="F125" s="40" t="str">
        <f t="array" ref="F125">IFERROR(INDEX(PEOPLE!$H$4:$H$101, SMALL(IF($B125=PEOPLE!$B$4:$B$101, ROW(PEOPLE!$H$4:$H$101)-MIN(ROW(PEOPLE!$H$4:$H$101)) +1), COLUMNS($B$3:E125))),"")</f>
        <v xml:space="preserve">6   </v>
      </c>
      <c r="G125" s="40" t="str">
        <f t="array" ref="G125">IFERROR(INDEX(PEOPLE!$H$4:$H$101, SMALL(IF($B125=PEOPLE!$B$4:$B$101, ROW(PEOPLE!$H$4:$H$101)-MIN(ROW(PEOPLE!$H$4:$H$101)) +1), COLUMNS($B$3:F125))),"")</f>
        <v xml:space="preserve">7   </v>
      </c>
      <c r="H125" s="40" t="str">
        <f t="array" ref="H125">IFERROR(INDEX(PEOPLE!$H$4:$H$101, SMALL(IF($B125=PEOPLE!$B$4:$B$101, ROW(PEOPLE!$H$4:$H$101)-MIN(ROW(PEOPLE!$H$4:$H$101)) +1), COLUMNS($B$3:G125))),"")</f>
        <v xml:space="preserve">8   </v>
      </c>
      <c r="I125" s="40" t="str">
        <f t="array" ref="I125">IFERROR(INDEX(PEOPLE!$H$4:$H$101, SMALL(IF($B125=PEOPLE!$B$4:$B$101, ROW(PEOPLE!$H$4:$H$101)-MIN(ROW(PEOPLE!$H$4:$H$101)) +1), COLUMNS($B$3:H125))),"")</f>
        <v xml:space="preserve">9   </v>
      </c>
      <c r="J125" s="40" t="str">
        <f t="array" ref="J125">IFERROR(INDEX(PEOPLE!$H$4:$H$101, SMALL(IF($B125=PEOPLE!$B$4:$B$101, ROW(PEOPLE!$H$4:$H$101)-MIN(ROW(PEOPLE!$H$4:$H$101)) +1), COLUMNS($B$3:I125))),"")</f>
        <v xml:space="preserve">10   </v>
      </c>
      <c r="K125" s="40" t="str">
        <f t="array" ref="K125">IFERROR(INDEX(PEOPLE!$H$4:$H$101, SMALL(IF($B125=PEOPLE!$B$4:$B$101, ROW(PEOPLE!$H$4:$H$101)-MIN(ROW(PEOPLE!$H$4:$H$101)) +1), COLUMNS($B$3:J125))),"")</f>
        <v xml:space="preserve">11   </v>
      </c>
      <c r="L125" s="40" t="str">
        <f t="array" ref="L125">IFERROR(INDEX(PEOPLE!$H$4:$H$101, SMALL(IF($B125=PEOPLE!$B$4:$B$101, ROW(PEOPLE!$H$4:$H$101)-MIN(ROW(PEOPLE!$H$4:$H$101)) +1), COLUMNS($B$3:K125))),"")</f>
        <v xml:space="preserve">12   </v>
      </c>
      <c r="M125" s="40" t="str">
        <f t="array" ref="M125">IFERROR(INDEX(PEOPLE!$H$4:$H$101, SMALL(IF($B125=PEOPLE!$B$4:$B$101, ROW(PEOPLE!$H$4:$H$101)-MIN(ROW(PEOPLE!$H$4:$H$101)) +1), COLUMNS($B$3:L125))),"")</f>
        <v xml:space="preserve">13   </v>
      </c>
      <c r="N125" s="40"/>
      <c r="O125" s="40"/>
    </row>
    <row r="126" spans="2:15" x14ac:dyDescent="0.25">
      <c r="B126" s="40" t="str">
        <f t="array" ref="B126">IFERROR(INDEX(PEOPLE!B127:B$1001, MATCH(0, COUNTIF($B$2:B125, PEOPLE!B127:B$1001), 0)), "")</f>
        <v/>
      </c>
      <c r="C126" s="40" t="str">
        <f t="array" ref="C126">IFERROR(INDEX(PEOPLE!$H$4:$H$101, SMALL(IF($B126=PEOPLE!$B$4:$B$101, ROW(PEOPLE!$H$4:$H$101)-MIN(ROW(PEOPLE!$H$4:$H$101)) +1), COLUMNS($B$3:B126))),"")</f>
        <v xml:space="preserve">3   </v>
      </c>
      <c r="D126" s="40" t="str">
        <f t="array" ref="D126">IFERROR(INDEX(PEOPLE!$H$4:$H$101, SMALL(IF($B126=PEOPLE!$B$4:$B$101, ROW(PEOPLE!$H$4:$H$101)-MIN(ROW(PEOPLE!$H$4:$H$101)) +1), COLUMNS($B$3:C126))),"")</f>
        <v xml:space="preserve">4   </v>
      </c>
      <c r="E126" s="40" t="str">
        <f t="array" ref="E126">IFERROR(INDEX(PEOPLE!$H$4:$H$101, SMALL(IF($B126=PEOPLE!$B$4:$B$101, ROW(PEOPLE!$H$4:$H$101)-MIN(ROW(PEOPLE!$H$4:$H$101)) +1), COLUMNS($B$3:D126))),"")</f>
        <v xml:space="preserve">5   </v>
      </c>
      <c r="F126" s="40" t="str">
        <f t="array" ref="F126">IFERROR(INDEX(PEOPLE!$H$4:$H$101, SMALL(IF($B126=PEOPLE!$B$4:$B$101, ROW(PEOPLE!$H$4:$H$101)-MIN(ROW(PEOPLE!$H$4:$H$101)) +1), COLUMNS($B$3:E126))),"")</f>
        <v xml:space="preserve">6   </v>
      </c>
      <c r="G126" s="40" t="str">
        <f t="array" ref="G126">IFERROR(INDEX(PEOPLE!$H$4:$H$101, SMALL(IF($B126=PEOPLE!$B$4:$B$101, ROW(PEOPLE!$H$4:$H$101)-MIN(ROW(PEOPLE!$H$4:$H$101)) +1), COLUMNS($B$3:F126))),"")</f>
        <v xml:space="preserve">7   </v>
      </c>
      <c r="H126" s="40" t="str">
        <f t="array" ref="H126">IFERROR(INDEX(PEOPLE!$H$4:$H$101, SMALL(IF($B126=PEOPLE!$B$4:$B$101, ROW(PEOPLE!$H$4:$H$101)-MIN(ROW(PEOPLE!$H$4:$H$101)) +1), COLUMNS($B$3:G126))),"")</f>
        <v xml:space="preserve">8   </v>
      </c>
      <c r="I126" s="40" t="str">
        <f t="array" ref="I126">IFERROR(INDEX(PEOPLE!$H$4:$H$101, SMALL(IF($B126=PEOPLE!$B$4:$B$101, ROW(PEOPLE!$H$4:$H$101)-MIN(ROW(PEOPLE!$H$4:$H$101)) +1), COLUMNS($B$3:H126))),"")</f>
        <v xml:space="preserve">9   </v>
      </c>
      <c r="J126" s="40" t="str">
        <f t="array" ref="J126">IFERROR(INDEX(PEOPLE!$H$4:$H$101, SMALL(IF($B126=PEOPLE!$B$4:$B$101, ROW(PEOPLE!$H$4:$H$101)-MIN(ROW(PEOPLE!$H$4:$H$101)) +1), COLUMNS($B$3:I126))),"")</f>
        <v xml:space="preserve">10   </v>
      </c>
      <c r="K126" s="40" t="str">
        <f t="array" ref="K126">IFERROR(INDEX(PEOPLE!$H$4:$H$101, SMALL(IF($B126=PEOPLE!$B$4:$B$101, ROW(PEOPLE!$H$4:$H$101)-MIN(ROW(PEOPLE!$H$4:$H$101)) +1), COLUMNS($B$3:J126))),"")</f>
        <v xml:space="preserve">11   </v>
      </c>
      <c r="L126" s="40" t="str">
        <f t="array" ref="L126">IFERROR(INDEX(PEOPLE!$H$4:$H$101, SMALL(IF($B126=PEOPLE!$B$4:$B$101, ROW(PEOPLE!$H$4:$H$101)-MIN(ROW(PEOPLE!$H$4:$H$101)) +1), COLUMNS($B$3:K126))),"")</f>
        <v xml:space="preserve">12   </v>
      </c>
      <c r="M126" s="40" t="str">
        <f t="array" ref="M126">IFERROR(INDEX(PEOPLE!$H$4:$H$101, SMALL(IF($B126=PEOPLE!$B$4:$B$101, ROW(PEOPLE!$H$4:$H$101)-MIN(ROW(PEOPLE!$H$4:$H$101)) +1), COLUMNS($B$3:L126))),"")</f>
        <v xml:space="preserve">13   </v>
      </c>
      <c r="N126" s="40"/>
      <c r="O126" s="40"/>
    </row>
    <row r="127" spans="2:15" x14ac:dyDescent="0.25">
      <c r="B127" s="40" t="str">
        <f t="array" ref="B127">IFERROR(INDEX(PEOPLE!B128:B$1001, MATCH(0, COUNTIF($B$2:B126, PEOPLE!B128:B$1001), 0)), "")</f>
        <v/>
      </c>
      <c r="C127" s="40" t="str">
        <f t="array" ref="C127">IFERROR(INDEX(PEOPLE!$H$4:$H$101, SMALL(IF($B127=PEOPLE!$B$4:$B$101, ROW(PEOPLE!$H$4:$H$101)-MIN(ROW(PEOPLE!$H$4:$H$101)) +1), COLUMNS($B$3:B127))),"")</f>
        <v xml:space="preserve">3   </v>
      </c>
      <c r="D127" s="40" t="str">
        <f t="array" ref="D127">IFERROR(INDEX(PEOPLE!$H$4:$H$101, SMALL(IF($B127=PEOPLE!$B$4:$B$101, ROW(PEOPLE!$H$4:$H$101)-MIN(ROW(PEOPLE!$H$4:$H$101)) +1), COLUMNS($B$3:C127))),"")</f>
        <v xml:space="preserve">4   </v>
      </c>
      <c r="E127" s="40" t="str">
        <f t="array" ref="E127">IFERROR(INDEX(PEOPLE!$H$4:$H$101, SMALL(IF($B127=PEOPLE!$B$4:$B$101, ROW(PEOPLE!$H$4:$H$101)-MIN(ROW(PEOPLE!$H$4:$H$101)) +1), COLUMNS($B$3:D127))),"")</f>
        <v xml:space="preserve">5   </v>
      </c>
      <c r="F127" s="40" t="str">
        <f t="array" ref="F127">IFERROR(INDEX(PEOPLE!$H$4:$H$101, SMALL(IF($B127=PEOPLE!$B$4:$B$101, ROW(PEOPLE!$H$4:$H$101)-MIN(ROW(PEOPLE!$H$4:$H$101)) +1), COLUMNS($B$3:E127))),"")</f>
        <v xml:space="preserve">6   </v>
      </c>
      <c r="G127" s="40" t="str">
        <f t="array" ref="G127">IFERROR(INDEX(PEOPLE!$H$4:$H$101, SMALL(IF($B127=PEOPLE!$B$4:$B$101, ROW(PEOPLE!$H$4:$H$101)-MIN(ROW(PEOPLE!$H$4:$H$101)) +1), COLUMNS($B$3:F127))),"")</f>
        <v xml:space="preserve">7   </v>
      </c>
      <c r="H127" s="40" t="str">
        <f t="array" ref="H127">IFERROR(INDEX(PEOPLE!$H$4:$H$101, SMALL(IF($B127=PEOPLE!$B$4:$B$101, ROW(PEOPLE!$H$4:$H$101)-MIN(ROW(PEOPLE!$H$4:$H$101)) +1), COLUMNS($B$3:G127))),"")</f>
        <v xml:space="preserve">8   </v>
      </c>
      <c r="I127" s="40" t="str">
        <f t="array" ref="I127">IFERROR(INDEX(PEOPLE!$H$4:$H$101, SMALL(IF($B127=PEOPLE!$B$4:$B$101, ROW(PEOPLE!$H$4:$H$101)-MIN(ROW(PEOPLE!$H$4:$H$101)) +1), COLUMNS($B$3:H127))),"")</f>
        <v xml:space="preserve">9   </v>
      </c>
      <c r="J127" s="40" t="str">
        <f t="array" ref="J127">IFERROR(INDEX(PEOPLE!$H$4:$H$101, SMALL(IF($B127=PEOPLE!$B$4:$B$101, ROW(PEOPLE!$H$4:$H$101)-MIN(ROW(PEOPLE!$H$4:$H$101)) +1), COLUMNS($B$3:I127))),"")</f>
        <v xml:space="preserve">10   </v>
      </c>
      <c r="K127" s="40" t="str">
        <f t="array" ref="K127">IFERROR(INDEX(PEOPLE!$H$4:$H$101, SMALL(IF($B127=PEOPLE!$B$4:$B$101, ROW(PEOPLE!$H$4:$H$101)-MIN(ROW(PEOPLE!$H$4:$H$101)) +1), COLUMNS($B$3:J127))),"")</f>
        <v xml:space="preserve">11   </v>
      </c>
      <c r="L127" s="40" t="str">
        <f t="array" ref="L127">IFERROR(INDEX(PEOPLE!$H$4:$H$101, SMALL(IF($B127=PEOPLE!$B$4:$B$101, ROW(PEOPLE!$H$4:$H$101)-MIN(ROW(PEOPLE!$H$4:$H$101)) +1), COLUMNS($B$3:K127))),"")</f>
        <v xml:space="preserve">12   </v>
      </c>
      <c r="M127" s="40" t="str">
        <f t="array" ref="M127">IFERROR(INDEX(PEOPLE!$H$4:$H$101, SMALL(IF($B127=PEOPLE!$B$4:$B$101, ROW(PEOPLE!$H$4:$H$101)-MIN(ROW(PEOPLE!$H$4:$H$101)) +1), COLUMNS($B$3:L127))),"")</f>
        <v xml:space="preserve">13   </v>
      </c>
      <c r="N127" s="40"/>
      <c r="O127" s="40"/>
    </row>
    <row r="128" spans="2:15" x14ac:dyDescent="0.25">
      <c r="B128" s="40" t="str">
        <f t="array" ref="B128">IFERROR(INDEX(PEOPLE!B129:B$1001, MATCH(0, COUNTIF($B$2:B127, PEOPLE!B129:B$1001), 0)), "")</f>
        <v/>
      </c>
      <c r="C128" s="40" t="str">
        <f t="array" ref="C128">IFERROR(INDEX(PEOPLE!$H$4:$H$101, SMALL(IF($B128=PEOPLE!$B$4:$B$101, ROW(PEOPLE!$H$4:$H$101)-MIN(ROW(PEOPLE!$H$4:$H$101)) +1), COLUMNS($B$3:B128))),"")</f>
        <v xml:space="preserve">3   </v>
      </c>
      <c r="D128" s="40" t="str">
        <f t="array" ref="D128">IFERROR(INDEX(PEOPLE!$H$4:$H$101, SMALL(IF($B128=PEOPLE!$B$4:$B$101, ROW(PEOPLE!$H$4:$H$101)-MIN(ROW(PEOPLE!$H$4:$H$101)) +1), COLUMNS($B$3:C128))),"")</f>
        <v xml:space="preserve">4   </v>
      </c>
      <c r="E128" s="40" t="str">
        <f t="array" ref="E128">IFERROR(INDEX(PEOPLE!$H$4:$H$101, SMALL(IF($B128=PEOPLE!$B$4:$B$101, ROW(PEOPLE!$H$4:$H$101)-MIN(ROW(PEOPLE!$H$4:$H$101)) +1), COLUMNS($B$3:D128))),"")</f>
        <v xml:space="preserve">5   </v>
      </c>
      <c r="F128" s="40" t="str">
        <f t="array" ref="F128">IFERROR(INDEX(PEOPLE!$H$4:$H$101, SMALL(IF($B128=PEOPLE!$B$4:$B$101, ROW(PEOPLE!$H$4:$H$101)-MIN(ROW(PEOPLE!$H$4:$H$101)) +1), COLUMNS($B$3:E128))),"")</f>
        <v xml:space="preserve">6   </v>
      </c>
      <c r="G128" s="40" t="str">
        <f t="array" ref="G128">IFERROR(INDEX(PEOPLE!$H$4:$H$101, SMALL(IF($B128=PEOPLE!$B$4:$B$101, ROW(PEOPLE!$H$4:$H$101)-MIN(ROW(PEOPLE!$H$4:$H$101)) +1), COLUMNS($B$3:F128))),"")</f>
        <v xml:space="preserve">7   </v>
      </c>
      <c r="H128" s="40" t="str">
        <f t="array" ref="H128">IFERROR(INDEX(PEOPLE!$H$4:$H$101, SMALL(IF($B128=PEOPLE!$B$4:$B$101, ROW(PEOPLE!$H$4:$H$101)-MIN(ROW(PEOPLE!$H$4:$H$101)) +1), COLUMNS($B$3:G128))),"")</f>
        <v xml:space="preserve">8   </v>
      </c>
      <c r="I128" s="40" t="str">
        <f t="array" ref="I128">IFERROR(INDEX(PEOPLE!$H$4:$H$101, SMALL(IF($B128=PEOPLE!$B$4:$B$101, ROW(PEOPLE!$H$4:$H$101)-MIN(ROW(PEOPLE!$H$4:$H$101)) +1), COLUMNS($B$3:H128))),"")</f>
        <v xml:space="preserve">9   </v>
      </c>
      <c r="J128" s="40" t="str">
        <f t="array" ref="J128">IFERROR(INDEX(PEOPLE!$H$4:$H$101, SMALL(IF($B128=PEOPLE!$B$4:$B$101, ROW(PEOPLE!$H$4:$H$101)-MIN(ROW(PEOPLE!$H$4:$H$101)) +1), COLUMNS($B$3:I128))),"")</f>
        <v xml:space="preserve">10   </v>
      </c>
      <c r="K128" s="40" t="str">
        <f t="array" ref="K128">IFERROR(INDEX(PEOPLE!$H$4:$H$101, SMALL(IF($B128=PEOPLE!$B$4:$B$101, ROW(PEOPLE!$H$4:$H$101)-MIN(ROW(PEOPLE!$H$4:$H$101)) +1), COLUMNS($B$3:J128))),"")</f>
        <v xml:space="preserve">11   </v>
      </c>
      <c r="L128" s="40" t="str">
        <f t="array" ref="L128">IFERROR(INDEX(PEOPLE!$H$4:$H$101, SMALL(IF($B128=PEOPLE!$B$4:$B$101, ROW(PEOPLE!$H$4:$H$101)-MIN(ROW(PEOPLE!$H$4:$H$101)) +1), COLUMNS($B$3:K128))),"")</f>
        <v xml:space="preserve">12   </v>
      </c>
      <c r="M128" s="40" t="str">
        <f t="array" ref="M128">IFERROR(INDEX(PEOPLE!$H$4:$H$101, SMALL(IF($B128=PEOPLE!$B$4:$B$101, ROW(PEOPLE!$H$4:$H$101)-MIN(ROW(PEOPLE!$H$4:$H$101)) +1), COLUMNS($B$3:L128))),"")</f>
        <v xml:space="preserve">13   </v>
      </c>
      <c r="N128" s="40"/>
      <c r="O128" s="40"/>
    </row>
    <row r="129" spans="2:15" x14ac:dyDescent="0.25">
      <c r="B129" s="40" t="str">
        <f t="array" ref="B129">IFERROR(INDEX(PEOPLE!B130:B$1001, MATCH(0, COUNTIF($B$2:B128, PEOPLE!B130:B$1001), 0)), "")</f>
        <v/>
      </c>
      <c r="C129" s="40" t="str">
        <f t="array" ref="C129">IFERROR(INDEX(PEOPLE!$H$4:$H$101, SMALL(IF($B129=PEOPLE!$B$4:$B$101, ROW(PEOPLE!$H$4:$H$101)-MIN(ROW(PEOPLE!$H$4:$H$101)) +1), COLUMNS($B$3:B129))),"")</f>
        <v xml:space="preserve">3   </v>
      </c>
      <c r="D129" s="40" t="str">
        <f t="array" ref="D129">IFERROR(INDEX(PEOPLE!$H$4:$H$101, SMALL(IF($B129=PEOPLE!$B$4:$B$101, ROW(PEOPLE!$H$4:$H$101)-MIN(ROW(PEOPLE!$H$4:$H$101)) +1), COLUMNS($B$3:C129))),"")</f>
        <v xml:space="preserve">4   </v>
      </c>
      <c r="E129" s="40" t="str">
        <f t="array" ref="E129">IFERROR(INDEX(PEOPLE!$H$4:$H$101, SMALL(IF($B129=PEOPLE!$B$4:$B$101, ROW(PEOPLE!$H$4:$H$101)-MIN(ROW(PEOPLE!$H$4:$H$101)) +1), COLUMNS($B$3:D129))),"")</f>
        <v xml:space="preserve">5   </v>
      </c>
      <c r="F129" s="40" t="str">
        <f t="array" ref="F129">IFERROR(INDEX(PEOPLE!$H$4:$H$101, SMALL(IF($B129=PEOPLE!$B$4:$B$101, ROW(PEOPLE!$H$4:$H$101)-MIN(ROW(PEOPLE!$H$4:$H$101)) +1), COLUMNS($B$3:E129))),"")</f>
        <v xml:space="preserve">6   </v>
      </c>
      <c r="G129" s="40" t="str">
        <f t="array" ref="G129">IFERROR(INDEX(PEOPLE!$H$4:$H$101, SMALL(IF($B129=PEOPLE!$B$4:$B$101, ROW(PEOPLE!$H$4:$H$101)-MIN(ROW(PEOPLE!$H$4:$H$101)) +1), COLUMNS($B$3:F129))),"")</f>
        <v xml:space="preserve">7   </v>
      </c>
      <c r="H129" s="40" t="str">
        <f t="array" ref="H129">IFERROR(INDEX(PEOPLE!$H$4:$H$101, SMALL(IF($B129=PEOPLE!$B$4:$B$101, ROW(PEOPLE!$H$4:$H$101)-MIN(ROW(PEOPLE!$H$4:$H$101)) +1), COLUMNS($B$3:G129))),"")</f>
        <v xml:space="preserve">8   </v>
      </c>
      <c r="I129" s="40" t="str">
        <f t="array" ref="I129">IFERROR(INDEX(PEOPLE!$H$4:$H$101, SMALL(IF($B129=PEOPLE!$B$4:$B$101, ROW(PEOPLE!$H$4:$H$101)-MIN(ROW(PEOPLE!$H$4:$H$101)) +1), COLUMNS($B$3:H129))),"")</f>
        <v xml:space="preserve">9   </v>
      </c>
      <c r="J129" s="40" t="str">
        <f t="array" ref="J129">IFERROR(INDEX(PEOPLE!$H$4:$H$101, SMALL(IF($B129=PEOPLE!$B$4:$B$101, ROW(PEOPLE!$H$4:$H$101)-MIN(ROW(PEOPLE!$H$4:$H$101)) +1), COLUMNS($B$3:I129))),"")</f>
        <v xml:space="preserve">10   </v>
      </c>
      <c r="K129" s="40" t="str">
        <f t="array" ref="K129">IFERROR(INDEX(PEOPLE!$H$4:$H$101, SMALL(IF($B129=PEOPLE!$B$4:$B$101, ROW(PEOPLE!$H$4:$H$101)-MIN(ROW(PEOPLE!$H$4:$H$101)) +1), COLUMNS($B$3:J129))),"")</f>
        <v xml:space="preserve">11   </v>
      </c>
      <c r="L129" s="40" t="str">
        <f t="array" ref="L129">IFERROR(INDEX(PEOPLE!$H$4:$H$101, SMALL(IF($B129=PEOPLE!$B$4:$B$101, ROW(PEOPLE!$H$4:$H$101)-MIN(ROW(PEOPLE!$H$4:$H$101)) +1), COLUMNS($B$3:K129))),"")</f>
        <v xml:space="preserve">12   </v>
      </c>
      <c r="M129" s="40" t="str">
        <f t="array" ref="M129">IFERROR(INDEX(PEOPLE!$H$4:$H$101, SMALL(IF($B129=PEOPLE!$B$4:$B$101, ROW(PEOPLE!$H$4:$H$101)-MIN(ROW(PEOPLE!$H$4:$H$101)) +1), COLUMNS($B$3:L129))),"")</f>
        <v xml:space="preserve">13   </v>
      </c>
      <c r="N129" s="40"/>
      <c r="O129" s="40"/>
    </row>
    <row r="130" spans="2:15" x14ac:dyDescent="0.25">
      <c r="B130" s="40" t="str">
        <f t="array" ref="B130">IFERROR(INDEX(PEOPLE!B131:B$1001, MATCH(0, COUNTIF($B$2:B129, PEOPLE!B131:B$1001), 0)), "")</f>
        <v/>
      </c>
      <c r="C130" s="40" t="str">
        <f t="array" ref="C130">IFERROR(INDEX(PEOPLE!$H$4:$H$101, SMALL(IF($B130=PEOPLE!$B$4:$B$101, ROW(PEOPLE!$H$4:$H$101)-MIN(ROW(PEOPLE!$H$4:$H$101)) +1), COLUMNS($B$3:B130))),"")</f>
        <v xml:space="preserve">3   </v>
      </c>
      <c r="D130" s="40" t="str">
        <f t="array" ref="D130">IFERROR(INDEX(PEOPLE!$H$4:$H$101, SMALL(IF($B130=PEOPLE!$B$4:$B$101, ROW(PEOPLE!$H$4:$H$101)-MIN(ROW(PEOPLE!$H$4:$H$101)) +1), COLUMNS($B$3:C130))),"")</f>
        <v xml:space="preserve">4   </v>
      </c>
      <c r="E130" s="40" t="str">
        <f t="array" ref="E130">IFERROR(INDEX(PEOPLE!$H$4:$H$101, SMALL(IF($B130=PEOPLE!$B$4:$B$101, ROW(PEOPLE!$H$4:$H$101)-MIN(ROW(PEOPLE!$H$4:$H$101)) +1), COLUMNS($B$3:D130))),"")</f>
        <v xml:space="preserve">5   </v>
      </c>
      <c r="F130" s="40" t="str">
        <f t="array" ref="F130">IFERROR(INDEX(PEOPLE!$H$4:$H$101, SMALL(IF($B130=PEOPLE!$B$4:$B$101, ROW(PEOPLE!$H$4:$H$101)-MIN(ROW(PEOPLE!$H$4:$H$101)) +1), COLUMNS($B$3:E130))),"")</f>
        <v xml:space="preserve">6   </v>
      </c>
      <c r="G130" s="40" t="str">
        <f t="array" ref="G130">IFERROR(INDEX(PEOPLE!$H$4:$H$101, SMALL(IF($B130=PEOPLE!$B$4:$B$101, ROW(PEOPLE!$H$4:$H$101)-MIN(ROW(PEOPLE!$H$4:$H$101)) +1), COLUMNS($B$3:F130))),"")</f>
        <v xml:space="preserve">7   </v>
      </c>
      <c r="H130" s="40" t="str">
        <f t="array" ref="H130">IFERROR(INDEX(PEOPLE!$H$4:$H$101, SMALL(IF($B130=PEOPLE!$B$4:$B$101, ROW(PEOPLE!$H$4:$H$101)-MIN(ROW(PEOPLE!$H$4:$H$101)) +1), COLUMNS($B$3:G130))),"")</f>
        <v xml:space="preserve">8   </v>
      </c>
      <c r="I130" s="40" t="str">
        <f t="array" ref="I130">IFERROR(INDEX(PEOPLE!$H$4:$H$101, SMALL(IF($B130=PEOPLE!$B$4:$B$101, ROW(PEOPLE!$H$4:$H$101)-MIN(ROW(PEOPLE!$H$4:$H$101)) +1), COLUMNS($B$3:H130))),"")</f>
        <v xml:space="preserve">9   </v>
      </c>
      <c r="J130" s="40" t="str">
        <f t="array" ref="J130">IFERROR(INDEX(PEOPLE!$H$4:$H$101, SMALL(IF($B130=PEOPLE!$B$4:$B$101, ROW(PEOPLE!$H$4:$H$101)-MIN(ROW(PEOPLE!$H$4:$H$101)) +1), COLUMNS($B$3:I130))),"")</f>
        <v xml:space="preserve">10   </v>
      </c>
      <c r="K130" s="40" t="str">
        <f t="array" ref="K130">IFERROR(INDEX(PEOPLE!$H$4:$H$101, SMALL(IF($B130=PEOPLE!$B$4:$B$101, ROW(PEOPLE!$H$4:$H$101)-MIN(ROW(PEOPLE!$H$4:$H$101)) +1), COLUMNS($B$3:J130))),"")</f>
        <v xml:space="preserve">11   </v>
      </c>
      <c r="L130" s="40" t="str">
        <f t="array" ref="L130">IFERROR(INDEX(PEOPLE!$H$4:$H$101, SMALL(IF($B130=PEOPLE!$B$4:$B$101, ROW(PEOPLE!$H$4:$H$101)-MIN(ROW(PEOPLE!$H$4:$H$101)) +1), COLUMNS($B$3:K130))),"")</f>
        <v xml:space="preserve">12   </v>
      </c>
      <c r="M130" s="40" t="str">
        <f t="array" ref="M130">IFERROR(INDEX(PEOPLE!$H$4:$H$101, SMALL(IF($B130=PEOPLE!$B$4:$B$101, ROW(PEOPLE!$H$4:$H$101)-MIN(ROW(PEOPLE!$H$4:$H$101)) +1), COLUMNS($B$3:L130))),"")</f>
        <v xml:space="preserve">13   </v>
      </c>
      <c r="N130" s="40"/>
      <c r="O130" s="40"/>
    </row>
    <row r="131" spans="2:15" x14ac:dyDescent="0.25">
      <c r="B131" s="40" t="str">
        <f t="array" ref="B131">IFERROR(INDEX(PEOPLE!B132:B$1001, MATCH(0, COUNTIF($B$2:B130, PEOPLE!B132:B$1001), 0)), "")</f>
        <v/>
      </c>
      <c r="C131" s="40" t="str">
        <f t="array" ref="C131">IFERROR(INDEX(PEOPLE!$H$4:$H$101, SMALL(IF($B131=PEOPLE!$B$4:$B$101, ROW(PEOPLE!$H$4:$H$101)-MIN(ROW(PEOPLE!$H$4:$H$101)) +1), COLUMNS($B$3:B131))),"")</f>
        <v xml:space="preserve">3   </v>
      </c>
      <c r="D131" s="40" t="str">
        <f t="array" ref="D131">IFERROR(INDEX(PEOPLE!$H$4:$H$101, SMALL(IF($B131=PEOPLE!$B$4:$B$101, ROW(PEOPLE!$H$4:$H$101)-MIN(ROW(PEOPLE!$H$4:$H$101)) +1), COLUMNS($B$3:C131))),"")</f>
        <v xml:space="preserve">4   </v>
      </c>
      <c r="E131" s="40" t="str">
        <f t="array" ref="E131">IFERROR(INDEX(PEOPLE!$H$4:$H$101, SMALL(IF($B131=PEOPLE!$B$4:$B$101, ROW(PEOPLE!$H$4:$H$101)-MIN(ROW(PEOPLE!$H$4:$H$101)) +1), COLUMNS($B$3:D131))),"")</f>
        <v xml:space="preserve">5   </v>
      </c>
      <c r="F131" s="40" t="str">
        <f t="array" ref="F131">IFERROR(INDEX(PEOPLE!$H$4:$H$101, SMALL(IF($B131=PEOPLE!$B$4:$B$101, ROW(PEOPLE!$H$4:$H$101)-MIN(ROW(PEOPLE!$H$4:$H$101)) +1), COLUMNS($B$3:E131))),"")</f>
        <v xml:space="preserve">6   </v>
      </c>
      <c r="G131" s="40" t="str">
        <f t="array" ref="G131">IFERROR(INDEX(PEOPLE!$H$4:$H$101, SMALL(IF($B131=PEOPLE!$B$4:$B$101, ROW(PEOPLE!$H$4:$H$101)-MIN(ROW(PEOPLE!$H$4:$H$101)) +1), COLUMNS($B$3:F131))),"")</f>
        <v xml:space="preserve">7   </v>
      </c>
      <c r="H131" s="40" t="str">
        <f t="array" ref="H131">IFERROR(INDEX(PEOPLE!$H$4:$H$101, SMALL(IF($B131=PEOPLE!$B$4:$B$101, ROW(PEOPLE!$H$4:$H$101)-MIN(ROW(PEOPLE!$H$4:$H$101)) +1), COLUMNS($B$3:G131))),"")</f>
        <v xml:space="preserve">8   </v>
      </c>
      <c r="I131" s="40" t="str">
        <f t="array" ref="I131">IFERROR(INDEX(PEOPLE!$H$4:$H$101, SMALL(IF($B131=PEOPLE!$B$4:$B$101, ROW(PEOPLE!$H$4:$H$101)-MIN(ROW(PEOPLE!$H$4:$H$101)) +1), COLUMNS($B$3:H131))),"")</f>
        <v xml:space="preserve">9   </v>
      </c>
      <c r="J131" s="40" t="str">
        <f t="array" ref="J131">IFERROR(INDEX(PEOPLE!$H$4:$H$101, SMALL(IF($B131=PEOPLE!$B$4:$B$101, ROW(PEOPLE!$H$4:$H$101)-MIN(ROW(PEOPLE!$H$4:$H$101)) +1), COLUMNS($B$3:I131))),"")</f>
        <v xml:space="preserve">10   </v>
      </c>
      <c r="K131" s="40" t="str">
        <f t="array" ref="K131">IFERROR(INDEX(PEOPLE!$H$4:$H$101, SMALL(IF($B131=PEOPLE!$B$4:$B$101, ROW(PEOPLE!$H$4:$H$101)-MIN(ROW(PEOPLE!$H$4:$H$101)) +1), COLUMNS($B$3:J131))),"")</f>
        <v xml:space="preserve">11   </v>
      </c>
      <c r="L131" s="40" t="str">
        <f t="array" ref="L131">IFERROR(INDEX(PEOPLE!$H$4:$H$101, SMALL(IF($B131=PEOPLE!$B$4:$B$101, ROW(PEOPLE!$H$4:$H$101)-MIN(ROW(PEOPLE!$H$4:$H$101)) +1), COLUMNS($B$3:K131))),"")</f>
        <v xml:space="preserve">12   </v>
      </c>
      <c r="M131" s="40" t="str">
        <f t="array" ref="M131">IFERROR(INDEX(PEOPLE!$H$4:$H$101, SMALL(IF($B131=PEOPLE!$B$4:$B$101, ROW(PEOPLE!$H$4:$H$101)-MIN(ROW(PEOPLE!$H$4:$H$101)) +1), COLUMNS($B$3:L131))),"")</f>
        <v xml:space="preserve">13   </v>
      </c>
      <c r="N131" s="40"/>
      <c r="O131" s="40"/>
    </row>
    <row r="132" spans="2:15" x14ac:dyDescent="0.25">
      <c r="B132" s="40" t="str">
        <f t="array" ref="B132">IFERROR(INDEX(PEOPLE!B133:B$1001, MATCH(0, COUNTIF($B$2:B131, PEOPLE!B133:B$1001), 0)), "")</f>
        <v/>
      </c>
      <c r="C132" s="40" t="str">
        <f t="array" ref="C132">IFERROR(INDEX(PEOPLE!$H$4:$H$101, SMALL(IF($B132=PEOPLE!$B$4:$B$101, ROW(PEOPLE!$H$4:$H$101)-MIN(ROW(PEOPLE!$H$4:$H$101)) +1), COLUMNS($B$3:B132))),"")</f>
        <v xml:space="preserve">3   </v>
      </c>
      <c r="D132" s="40" t="str">
        <f t="array" ref="D132">IFERROR(INDEX(PEOPLE!$H$4:$H$101, SMALL(IF($B132=PEOPLE!$B$4:$B$101, ROW(PEOPLE!$H$4:$H$101)-MIN(ROW(PEOPLE!$H$4:$H$101)) +1), COLUMNS($B$3:C132))),"")</f>
        <v xml:space="preserve">4   </v>
      </c>
      <c r="E132" s="40" t="str">
        <f t="array" ref="E132">IFERROR(INDEX(PEOPLE!$H$4:$H$101, SMALL(IF($B132=PEOPLE!$B$4:$B$101, ROW(PEOPLE!$H$4:$H$101)-MIN(ROW(PEOPLE!$H$4:$H$101)) +1), COLUMNS($B$3:D132))),"")</f>
        <v xml:space="preserve">5   </v>
      </c>
      <c r="F132" s="40" t="str">
        <f t="array" ref="F132">IFERROR(INDEX(PEOPLE!$H$4:$H$101, SMALL(IF($B132=PEOPLE!$B$4:$B$101, ROW(PEOPLE!$H$4:$H$101)-MIN(ROW(PEOPLE!$H$4:$H$101)) +1), COLUMNS($B$3:E132))),"")</f>
        <v xml:space="preserve">6   </v>
      </c>
      <c r="G132" s="40" t="str">
        <f t="array" ref="G132">IFERROR(INDEX(PEOPLE!$H$4:$H$101, SMALL(IF($B132=PEOPLE!$B$4:$B$101, ROW(PEOPLE!$H$4:$H$101)-MIN(ROW(PEOPLE!$H$4:$H$101)) +1), COLUMNS($B$3:F132))),"")</f>
        <v xml:space="preserve">7   </v>
      </c>
      <c r="H132" s="40" t="str">
        <f t="array" ref="H132">IFERROR(INDEX(PEOPLE!$H$4:$H$101, SMALL(IF($B132=PEOPLE!$B$4:$B$101, ROW(PEOPLE!$H$4:$H$101)-MIN(ROW(PEOPLE!$H$4:$H$101)) +1), COLUMNS($B$3:G132))),"")</f>
        <v xml:space="preserve">8   </v>
      </c>
      <c r="I132" s="40" t="str">
        <f t="array" ref="I132">IFERROR(INDEX(PEOPLE!$H$4:$H$101, SMALL(IF($B132=PEOPLE!$B$4:$B$101, ROW(PEOPLE!$H$4:$H$101)-MIN(ROW(PEOPLE!$H$4:$H$101)) +1), COLUMNS($B$3:H132))),"")</f>
        <v xml:space="preserve">9   </v>
      </c>
      <c r="J132" s="40" t="str">
        <f t="array" ref="J132">IFERROR(INDEX(PEOPLE!$H$4:$H$101, SMALL(IF($B132=PEOPLE!$B$4:$B$101, ROW(PEOPLE!$H$4:$H$101)-MIN(ROW(PEOPLE!$H$4:$H$101)) +1), COLUMNS($B$3:I132))),"")</f>
        <v xml:space="preserve">10   </v>
      </c>
      <c r="K132" s="40" t="str">
        <f t="array" ref="K132">IFERROR(INDEX(PEOPLE!$H$4:$H$101, SMALL(IF($B132=PEOPLE!$B$4:$B$101, ROW(PEOPLE!$H$4:$H$101)-MIN(ROW(PEOPLE!$H$4:$H$101)) +1), COLUMNS($B$3:J132))),"")</f>
        <v xml:space="preserve">11   </v>
      </c>
      <c r="L132" s="40" t="str">
        <f t="array" ref="L132">IFERROR(INDEX(PEOPLE!$H$4:$H$101, SMALL(IF($B132=PEOPLE!$B$4:$B$101, ROW(PEOPLE!$H$4:$H$101)-MIN(ROW(PEOPLE!$H$4:$H$101)) +1), COLUMNS($B$3:K132))),"")</f>
        <v xml:space="preserve">12   </v>
      </c>
      <c r="M132" s="40" t="str">
        <f t="array" ref="M132">IFERROR(INDEX(PEOPLE!$H$4:$H$101, SMALL(IF($B132=PEOPLE!$B$4:$B$101, ROW(PEOPLE!$H$4:$H$101)-MIN(ROW(PEOPLE!$H$4:$H$101)) +1), COLUMNS($B$3:L132))),"")</f>
        <v xml:space="preserve">13   </v>
      </c>
      <c r="N132" s="40"/>
      <c r="O132" s="40"/>
    </row>
    <row r="133" spans="2:15" x14ac:dyDescent="0.25">
      <c r="B133" s="40" t="str">
        <f t="array" ref="B133">IFERROR(INDEX(PEOPLE!B134:B$1001, MATCH(0, COUNTIF($B$2:B132, PEOPLE!B134:B$1001), 0)), "")</f>
        <v/>
      </c>
      <c r="C133" s="40" t="str">
        <f t="array" ref="C133">IFERROR(INDEX(PEOPLE!$H$4:$H$101, SMALL(IF($B133=PEOPLE!$B$4:$B$101, ROW(PEOPLE!$H$4:$H$101)-MIN(ROW(PEOPLE!$H$4:$H$101)) +1), COLUMNS($B$3:B133))),"")</f>
        <v xml:space="preserve">3   </v>
      </c>
      <c r="D133" s="40" t="str">
        <f t="array" ref="D133">IFERROR(INDEX(PEOPLE!$H$4:$H$101, SMALL(IF($B133=PEOPLE!$B$4:$B$101, ROW(PEOPLE!$H$4:$H$101)-MIN(ROW(PEOPLE!$H$4:$H$101)) +1), COLUMNS($B$3:C133))),"")</f>
        <v xml:space="preserve">4   </v>
      </c>
      <c r="E133" s="40" t="str">
        <f t="array" ref="E133">IFERROR(INDEX(PEOPLE!$H$4:$H$101, SMALL(IF($B133=PEOPLE!$B$4:$B$101, ROW(PEOPLE!$H$4:$H$101)-MIN(ROW(PEOPLE!$H$4:$H$101)) +1), COLUMNS($B$3:D133))),"")</f>
        <v xml:space="preserve">5   </v>
      </c>
      <c r="F133" s="40" t="str">
        <f t="array" ref="F133">IFERROR(INDEX(PEOPLE!$H$4:$H$101, SMALL(IF($B133=PEOPLE!$B$4:$B$101, ROW(PEOPLE!$H$4:$H$101)-MIN(ROW(PEOPLE!$H$4:$H$101)) +1), COLUMNS($B$3:E133))),"")</f>
        <v xml:space="preserve">6   </v>
      </c>
      <c r="G133" s="40" t="str">
        <f t="array" ref="G133">IFERROR(INDEX(PEOPLE!$H$4:$H$101, SMALL(IF($B133=PEOPLE!$B$4:$B$101, ROW(PEOPLE!$H$4:$H$101)-MIN(ROW(PEOPLE!$H$4:$H$101)) +1), COLUMNS($B$3:F133))),"")</f>
        <v xml:space="preserve">7   </v>
      </c>
      <c r="H133" s="40" t="str">
        <f t="array" ref="H133">IFERROR(INDEX(PEOPLE!$H$4:$H$101, SMALL(IF($B133=PEOPLE!$B$4:$B$101, ROW(PEOPLE!$H$4:$H$101)-MIN(ROW(PEOPLE!$H$4:$H$101)) +1), COLUMNS($B$3:G133))),"")</f>
        <v xml:space="preserve">8   </v>
      </c>
      <c r="I133" s="40" t="str">
        <f t="array" ref="I133">IFERROR(INDEX(PEOPLE!$H$4:$H$101, SMALL(IF($B133=PEOPLE!$B$4:$B$101, ROW(PEOPLE!$H$4:$H$101)-MIN(ROW(PEOPLE!$H$4:$H$101)) +1), COLUMNS($B$3:H133))),"")</f>
        <v xml:space="preserve">9   </v>
      </c>
      <c r="J133" s="40" t="str">
        <f t="array" ref="J133">IFERROR(INDEX(PEOPLE!$H$4:$H$101, SMALL(IF($B133=PEOPLE!$B$4:$B$101, ROW(PEOPLE!$H$4:$H$101)-MIN(ROW(PEOPLE!$H$4:$H$101)) +1), COLUMNS($B$3:I133))),"")</f>
        <v xml:space="preserve">10   </v>
      </c>
      <c r="K133" s="40" t="str">
        <f t="array" ref="K133">IFERROR(INDEX(PEOPLE!$H$4:$H$101, SMALL(IF($B133=PEOPLE!$B$4:$B$101, ROW(PEOPLE!$H$4:$H$101)-MIN(ROW(PEOPLE!$H$4:$H$101)) +1), COLUMNS($B$3:J133))),"")</f>
        <v xml:space="preserve">11   </v>
      </c>
      <c r="L133" s="40" t="str">
        <f t="array" ref="L133">IFERROR(INDEX(PEOPLE!$H$4:$H$101, SMALL(IF($B133=PEOPLE!$B$4:$B$101, ROW(PEOPLE!$H$4:$H$101)-MIN(ROW(PEOPLE!$H$4:$H$101)) +1), COLUMNS($B$3:K133))),"")</f>
        <v xml:space="preserve">12   </v>
      </c>
      <c r="M133" s="40" t="str">
        <f t="array" ref="M133">IFERROR(INDEX(PEOPLE!$H$4:$H$101, SMALL(IF($B133=PEOPLE!$B$4:$B$101, ROW(PEOPLE!$H$4:$H$101)-MIN(ROW(PEOPLE!$H$4:$H$101)) +1), COLUMNS($B$3:L133))),"")</f>
        <v xml:space="preserve">13   </v>
      </c>
      <c r="N133" s="40"/>
      <c r="O133" s="40"/>
    </row>
    <row r="134" spans="2:15" x14ac:dyDescent="0.25">
      <c r="B134" s="40" t="str">
        <f t="array" ref="B134">IFERROR(INDEX(PEOPLE!B135:B$1001, MATCH(0, COUNTIF($B$2:B133, PEOPLE!B135:B$1001), 0)), "")</f>
        <v/>
      </c>
      <c r="C134" s="40" t="str">
        <f t="array" ref="C134">IFERROR(INDEX(PEOPLE!$H$4:$H$101, SMALL(IF($B134=PEOPLE!$B$4:$B$101, ROW(PEOPLE!$H$4:$H$101)-MIN(ROW(PEOPLE!$H$4:$H$101)) +1), COLUMNS($B$3:B134))),"")</f>
        <v xml:space="preserve">3   </v>
      </c>
      <c r="D134" s="40" t="str">
        <f t="array" ref="D134">IFERROR(INDEX(PEOPLE!$H$4:$H$101, SMALL(IF($B134=PEOPLE!$B$4:$B$101, ROW(PEOPLE!$H$4:$H$101)-MIN(ROW(PEOPLE!$H$4:$H$101)) +1), COLUMNS($B$3:C134))),"")</f>
        <v xml:space="preserve">4   </v>
      </c>
      <c r="E134" s="40" t="str">
        <f t="array" ref="E134">IFERROR(INDEX(PEOPLE!$H$4:$H$101, SMALL(IF($B134=PEOPLE!$B$4:$B$101, ROW(PEOPLE!$H$4:$H$101)-MIN(ROW(PEOPLE!$H$4:$H$101)) +1), COLUMNS($B$3:D134))),"")</f>
        <v xml:space="preserve">5   </v>
      </c>
      <c r="F134" s="40" t="str">
        <f t="array" ref="F134">IFERROR(INDEX(PEOPLE!$H$4:$H$101, SMALL(IF($B134=PEOPLE!$B$4:$B$101, ROW(PEOPLE!$H$4:$H$101)-MIN(ROW(PEOPLE!$H$4:$H$101)) +1), COLUMNS($B$3:E134))),"")</f>
        <v xml:space="preserve">6   </v>
      </c>
      <c r="G134" s="40" t="str">
        <f t="array" ref="G134">IFERROR(INDEX(PEOPLE!$H$4:$H$101, SMALL(IF($B134=PEOPLE!$B$4:$B$101, ROW(PEOPLE!$H$4:$H$101)-MIN(ROW(PEOPLE!$H$4:$H$101)) +1), COLUMNS($B$3:F134))),"")</f>
        <v xml:space="preserve">7   </v>
      </c>
      <c r="H134" s="40" t="str">
        <f t="array" ref="H134">IFERROR(INDEX(PEOPLE!$H$4:$H$101, SMALL(IF($B134=PEOPLE!$B$4:$B$101, ROW(PEOPLE!$H$4:$H$101)-MIN(ROW(PEOPLE!$H$4:$H$101)) +1), COLUMNS($B$3:G134))),"")</f>
        <v xml:space="preserve">8   </v>
      </c>
      <c r="I134" s="40" t="str">
        <f t="array" ref="I134">IFERROR(INDEX(PEOPLE!$H$4:$H$101, SMALL(IF($B134=PEOPLE!$B$4:$B$101, ROW(PEOPLE!$H$4:$H$101)-MIN(ROW(PEOPLE!$H$4:$H$101)) +1), COLUMNS($B$3:H134))),"")</f>
        <v xml:space="preserve">9   </v>
      </c>
      <c r="J134" s="40" t="str">
        <f t="array" ref="J134">IFERROR(INDEX(PEOPLE!$H$4:$H$101, SMALL(IF($B134=PEOPLE!$B$4:$B$101, ROW(PEOPLE!$H$4:$H$101)-MIN(ROW(PEOPLE!$H$4:$H$101)) +1), COLUMNS($B$3:I134))),"")</f>
        <v xml:space="preserve">10   </v>
      </c>
      <c r="K134" s="40" t="str">
        <f t="array" ref="K134">IFERROR(INDEX(PEOPLE!$H$4:$H$101, SMALL(IF($B134=PEOPLE!$B$4:$B$101, ROW(PEOPLE!$H$4:$H$101)-MIN(ROW(PEOPLE!$H$4:$H$101)) +1), COLUMNS($B$3:J134))),"")</f>
        <v xml:space="preserve">11   </v>
      </c>
      <c r="L134" s="40" t="str">
        <f t="array" ref="L134">IFERROR(INDEX(PEOPLE!$H$4:$H$101, SMALL(IF($B134=PEOPLE!$B$4:$B$101, ROW(PEOPLE!$H$4:$H$101)-MIN(ROW(PEOPLE!$H$4:$H$101)) +1), COLUMNS($B$3:K134))),"")</f>
        <v xml:space="preserve">12   </v>
      </c>
      <c r="M134" s="40" t="str">
        <f t="array" ref="M134">IFERROR(INDEX(PEOPLE!$H$4:$H$101, SMALL(IF($B134=PEOPLE!$B$4:$B$101, ROW(PEOPLE!$H$4:$H$101)-MIN(ROW(PEOPLE!$H$4:$H$101)) +1), COLUMNS($B$3:L134))),"")</f>
        <v xml:space="preserve">13   </v>
      </c>
      <c r="N134" s="40"/>
      <c r="O134" s="40"/>
    </row>
    <row r="135" spans="2:15" x14ac:dyDescent="0.25">
      <c r="B135" s="40" t="str">
        <f t="array" ref="B135">IFERROR(INDEX(PEOPLE!B136:B$1001, MATCH(0, COUNTIF($B$2:B134, PEOPLE!B136:B$1001), 0)), "")</f>
        <v/>
      </c>
      <c r="C135" s="40" t="str">
        <f t="array" ref="C135">IFERROR(INDEX(PEOPLE!$H$4:$H$101, SMALL(IF($B135=PEOPLE!$B$4:$B$101, ROW(PEOPLE!$H$4:$H$101)-MIN(ROW(PEOPLE!$H$4:$H$101)) +1), COLUMNS($B$3:B135))),"")</f>
        <v xml:space="preserve">3   </v>
      </c>
      <c r="D135" s="40" t="str">
        <f t="array" ref="D135">IFERROR(INDEX(PEOPLE!$H$4:$H$101, SMALL(IF($B135=PEOPLE!$B$4:$B$101, ROW(PEOPLE!$H$4:$H$101)-MIN(ROW(PEOPLE!$H$4:$H$101)) +1), COLUMNS($B$3:C135))),"")</f>
        <v xml:space="preserve">4   </v>
      </c>
      <c r="E135" s="40" t="str">
        <f t="array" ref="E135">IFERROR(INDEX(PEOPLE!$H$4:$H$101, SMALL(IF($B135=PEOPLE!$B$4:$B$101, ROW(PEOPLE!$H$4:$H$101)-MIN(ROW(PEOPLE!$H$4:$H$101)) +1), COLUMNS($B$3:D135))),"")</f>
        <v xml:space="preserve">5   </v>
      </c>
      <c r="F135" s="40" t="str">
        <f t="array" ref="F135">IFERROR(INDEX(PEOPLE!$H$4:$H$101, SMALL(IF($B135=PEOPLE!$B$4:$B$101, ROW(PEOPLE!$H$4:$H$101)-MIN(ROW(PEOPLE!$H$4:$H$101)) +1), COLUMNS($B$3:E135))),"")</f>
        <v xml:space="preserve">6   </v>
      </c>
      <c r="G135" s="40" t="str">
        <f t="array" ref="G135">IFERROR(INDEX(PEOPLE!$H$4:$H$101, SMALL(IF($B135=PEOPLE!$B$4:$B$101, ROW(PEOPLE!$H$4:$H$101)-MIN(ROW(PEOPLE!$H$4:$H$101)) +1), COLUMNS($B$3:F135))),"")</f>
        <v xml:space="preserve">7   </v>
      </c>
      <c r="H135" s="40" t="str">
        <f t="array" ref="H135">IFERROR(INDEX(PEOPLE!$H$4:$H$101, SMALL(IF($B135=PEOPLE!$B$4:$B$101, ROW(PEOPLE!$H$4:$H$101)-MIN(ROW(PEOPLE!$H$4:$H$101)) +1), COLUMNS($B$3:G135))),"")</f>
        <v xml:space="preserve">8   </v>
      </c>
      <c r="I135" s="40" t="str">
        <f t="array" ref="I135">IFERROR(INDEX(PEOPLE!$H$4:$H$101, SMALL(IF($B135=PEOPLE!$B$4:$B$101, ROW(PEOPLE!$H$4:$H$101)-MIN(ROW(PEOPLE!$H$4:$H$101)) +1), COLUMNS($B$3:H135))),"")</f>
        <v xml:space="preserve">9   </v>
      </c>
      <c r="J135" s="40" t="str">
        <f t="array" ref="J135">IFERROR(INDEX(PEOPLE!$H$4:$H$101, SMALL(IF($B135=PEOPLE!$B$4:$B$101, ROW(PEOPLE!$H$4:$H$101)-MIN(ROW(PEOPLE!$H$4:$H$101)) +1), COLUMNS($B$3:I135))),"")</f>
        <v xml:space="preserve">10   </v>
      </c>
      <c r="K135" s="40" t="str">
        <f t="array" ref="K135">IFERROR(INDEX(PEOPLE!$H$4:$H$101, SMALL(IF($B135=PEOPLE!$B$4:$B$101, ROW(PEOPLE!$H$4:$H$101)-MIN(ROW(PEOPLE!$H$4:$H$101)) +1), COLUMNS($B$3:J135))),"")</f>
        <v xml:space="preserve">11   </v>
      </c>
      <c r="L135" s="40" t="str">
        <f t="array" ref="L135">IFERROR(INDEX(PEOPLE!$H$4:$H$101, SMALL(IF($B135=PEOPLE!$B$4:$B$101, ROW(PEOPLE!$H$4:$H$101)-MIN(ROW(PEOPLE!$H$4:$H$101)) +1), COLUMNS($B$3:K135))),"")</f>
        <v xml:space="preserve">12   </v>
      </c>
      <c r="M135" s="40" t="str">
        <f t="array" ref="M135">IFERROR(INDEX(PEOPLE!$H$4:$H$101, SMALL(IF($B135=PEOPLE!$B$4:$B$101, ROW(PEOPLE!$H$4:$H$101)-MIN(ROW(PEOPLE!$H$4:$H$101)) +1), COLUMNS($B$3:L135))),"")</f>
        <v xml:space="preserve">13   </v>
      </c>
      <c r="N135" s="40"/>
      <c r="O135" s="40"/>
    </row>
    <row r="136" spans="2:15" x14ac:dyDescent="0.25">
      <c r="B136" s="40" t="str">
        <f t="array" ref="B136">IFERROR(INDEX(PEOPLE!B137:B$1001, MATCH(0, COUNTIF($B$2:B135, PEOPLE!B137:B$1001), 0)), "")</f>
        <v/>
      </c>
      <c r="C136" s="40" t="str">
        <f t="array" ref="C136">IFERROR(INDEX(PEOPLE!$H$4:$H$101, SMALL(IF($B136=PEOPLE!$B$4:$B$101, ROW(PEOPLE!$H$4:$H$101)-MIN(ROW(PEOPLE!$H$4:$H$101)) +1), COLUMNS($B$3:B136))),"")</f>
        <v xml:space="preserve">3   </v>
      </c>
      <c r="D136" s="40" t="str">
        <f t="array" ref="D136">IFERROR(INDEX(PEOPLE!$H$4:$H$101, SMALL(IF($B136=PEOPLE!$B$4:$B$101, ROW(PEOPLE!$H$4:$H$101)-MIN(ROW(PEOPLE!$H$4:$H$101)) +1), COLUMNS($B$3:C136))),"")</f>
        <v xml:space="preserve">4   </v>
      </c>
      <c r="E136" s="40" t="str">
        <f t="array" ref="E136">IFERROR(INDEX(PEOPLE!$H$4:$H$101, SMALL(IF($B136=PEOPLE!$B$4:$B$101, ROW(PEOPLE!$H$4:$H$101)-MIN(ROW(PEOPLE!$H$4:$H$101)) +1), COLUMNS($B$3:D136))),"")</f>
        <v xml:space="preserve">5   </v>
      </c>
      <c r="F136" s="40" t="str">
        <f t="array" ref="F136">IFERROR(INDEX(PEOPLE!$H$4:$H$101, SMALL(IF($B136=PEOPLE!$B$4:$B$101, ROW(PEOPLE!$H$4:$H$101)-MIN(ROW(PEOPLE!$H$4:$H$101)) +1), COLUMNS($B$3:E136))),"")</f>
        <v xml:space="preserve">6   </v>
      </c>
      <c r="G136" s="40" t="str">
        <f t="array" ref="G136">IFERROR(INDEX(PEOPLE!$H$4:$H$101, SMALL(IF($B136=PEOPLE!$B$4:$B$101, ROW(PEOPLE!$H$4:$H$101)-MIN(ROW(PEOPLE!$H$4:$H$101)) +1), COLUMNS($B$3:F136))),"")</f>
        <v xml:space="preserve">7   </v>
      </c>
      <c r="H136" s="40" t="str">
        <f t="array" ref="H136">IFERROR(INDEX(PEOPLE!$H$4:$H$101, SMALL(IF($B136=PEOPLE!$B$4:$B$101, ROW(PEOPLE!$H$4:$H$101)-MIN(ROW(PEOPLE!$H$4:$H$101)) +1), COLUMNS($B$3:G136))),"")</f>
        <v xml:space="preserve">8   </v>
      </c>
      <c r="I136" s="40" t="str">
        <f t="array" ref="I136">IFERROR(INDEX(PEOPLE!$H$4:$H$101, SMALL(IF($B136=PEOPLE!$B$4:$B$101, ROW(PEOPLE!$H$4:$H$101)-MIN(ROW(PEOPLE!$H$4:$H$101)) +1), COLUMNS($B$3:H136))),"")</f>
        <v xml:space="preserve">9   </v>
      </c>
      <c r="J136" s="40" t="str">
        <f t="array" ref="J136">IFERROR(INDEX(PEOPLE!$H$4:$H$101, SMALL(IF($B136=PEOPLE!$B$4:$B$101, ROW(PEOPLE!$H$4:$H$101)-MIN(ROW(PEOPLE!$H$4:$H$101)) +1), COLUMNS($B$3:I136))),"")</f>
        <v xml:space="preserve">10   </v>
      </c>
      <c r="K136" s="40" t="str">
        <f t="array" ref="K136">IFERROR(INDEX(PEOPLE!$H$4:$H$101, SMALL(IF($B136=PEOPLE!$B$4:$B$101, ROW(PEOPLE!$H$4:$H$101)-MIN(ROW(PEOPLE!$H$4:$H$101)) +1), COLUMNS($B$3:J136))),"")</f>
        <v xml:space="preserve">11   </v>
      </c>
      <c r="L136" s="40" t="str">
        <f t="array" ref="L136">IFERROR(INDEX(PEOPLE!$H$4:$H$101, SMALL(IF($B136=PEOPLE!$B$4:$B$101, ROW(PEOPLE!$H$4:$H$101)-MIN(ROW(PEOPLE!$H$4:$H$101)) +1), COLUMNS($B$3:K136))),"")</f>
        <v xml:space="preserve">12   </v>
      </c>
      <c r="M136" s="40" t="str">
        <f t="array" ref="M136">IFERROR(INDEX(PEOPLE!$H$4:$H$101, SMALL(IF($B136=PEOPLE!$B$4:$B$101, ROW(PEOPLE!$H$4:$H$101)-MIN(ROW(PEOPLE!$H$4:$H$101)) +1), COLUMNS($B$3:L136))),"")</f>
        <v xml:space="preserve">13   </v>
      </c>
      <c r="N136" s="40"/>
      <c r="O136" s="40"/>
    </row>
    <row r="137" spans="2:15" x14ac:dyDescent="0.25">
      <c r="B137" s="40" t="str">
        <f t="array" ref="B137">IFERROR(INDEX(PEOPLE!B138:B$1001, MATCH(0, COUNTIF($B$2:B136, PEOPLE!B138:B$1001), 0)), "")</f>
        <v/>
      </c>
      <c r="C137" s="40" t="str">
        <f t="array" ref="C137">IFERROR(INDEX(PEOPLE!$H$4:$H$101, SMALL(IF($B137=PEOPLE!$B$4:$B$101, ROW(PEOPLE!$H$4:$H$101)-MIN(ROW(PEOPLE!$H$4:$H$101)) +1), COLUMNS($B$3:B137))),"")</f>
        <v xml:space="preserve">3   </v>
      </c>
      <c r="D137" s="40" t="str">
        <f t="array" ref="D137">IFERROR(INDEX(PEOPLE!$H$4:$H$101, SMALL(IF($B137=PEOPLE!$B$4:$B$101, ROW(PEOPLE!$H$4:$H$101)-MIN(ROW(PEOPLE!$H$4:$H$101)) +1), COLUMNS($B$3:C137))),"")</f>
        <v xml:space="preserve">4   </v>
      </c>
      <c r="E137" s="40" t="str">
        <f t="array" ref="E137">IFERROR(INDEX(PEOPLE!$H$4:$H$101, SMALL(IF($B137=PEOPLE!$B$4:$B$101, ROW(PEOPLE!$H$4:$H$101)-MIN(ROW(PEOPLE!$H$4:$H$101)) +1), COLUMNS($B$3:D137))),"")</f>
        <v xml:space="preserve">5   </v>
      </c>
      <c r="F137" s="40" t="str">
        <f t="array" ref="F137">IFERROR(INDEX(PEOPLE!$H$4:$H$101, SMALL(IF($B137=PEOPLE!$B$4:$B$101, ROW(PEOPLE!$H$4:$H$101)-MIN(ROW(PEOPLE!$H$4:$H$101)) +1), COLUMNS($B$3:E137))),"")</f>
        <v xml:space="preserve">6   </v>
      </c>
      <c r="G137" s="40" t="str">
        <f t="array" ref="G137">IFERROR(INDEX(PEOPLE!$H$4:$H$101, SMALL(IF($B137=PEOPLE!$B$4:$B$101, ROW(PEOPLE!$H$4:$H$101)-MIN(ROW(PEOPLE!$H$4:$H$101)) +1), COLUMNS($B$3:F137))),"")</f>
        <v xml:space="preserve">7   </v>
      </c>
      <c r="H137" s="40" t="str">
        <f t="array" ref="H137">IFERROR(INDEX(PEOPLE!$H$4:$H$101, SMALL(IF($B137=PEOPLE!$B$4:$B$101, ROW(PEOPLE!$H$4:$H$101)-MIN(ROW(PEOPLE!$H$4:$H$101)) +1), COLUMNS($B$3:G137))),"")</f>
        <v xml:space="preserve">8   </v>
      </c>
      <c r="I137" s="40" t="str">
        <f t="array" ref="I137">IFERROR(INDEX(PEOPLE!$H$4:$H$101, SMALL(IF($B137=PEOPLE!$B$4:$B$101, ROW(PEOPLE!$H$4:$H$101)-MIN(ROW(PEOPLE!$H$4:$H$101)) +1), COLUMNS($B$3:H137))),"")</f>
        <v xml:space="preserve">9   </v>
      </c>
      <c r="J137" s="40" t="str">
        <f t="array" ref="J137">IFERROR(INDEX(PEOPLE!$H$4:$H$101, SMALL(IF($B137=PEOPLE!$B$4:$B$101, ROW(PEOPLE!$H$4:$H$101)-MIN(ROW(PEOPLE!$H$4:$H$101)) +1), COLUMNS($B$3:I137))),"")</f>
        <v xml:space="preserve">10   </v>
      </c>
      <c r="K137" s="40" t="str">
        <f t="array" ref="K137">IFERROR(INDEX(PEOPLE!$H$4:$H$101, SMALL(IF($B137=PEOPLE!$B$4:$B$101, ROW(PEOPLE!$H$4:$H$101)-MIN(ROW(PEOPLE!$H$4:$H$101)) +1), COLUMNS($B$3:J137))),"")</f>
        <v xml:space="preserve">11   </v>
      </c>
      <c r="L137" s="40" t="str">
        <f t="array" ref="L137">IFERROR(INDEX(PEOPLE!$H$4:$H$101, SMALL(IF($B137=PEOPLE!$B$4:$B$101, ROW(PEOPLE!$H$4:$H$101)-MIN(ROW(PEOPLE!$H$4:$H$101)) +1), COLUMNS($B$3:K137))),"")</f>
        <v xml:space="preserve">12   </v>
      </c>
      <c r="M137" s="40" t="str">
        <f t="array" ref="M137">IFERROR(INDEX(PEOPLE!$H$4:$H$101, SMALL(IF($B137=PEOPLE!$B$4:$B$101, ROW(PEOPLE!$H$4:$H$101)-MIN(ROW(PEOPLE!$H$4:$H$101)) +1), COLUMNS($B$3:L137))),"")</f>
        <v xml:space="preserve">13   </v>
      </c>
      <c r="N137" s="40"/>
      <c r="O137" s="40"/>
    </row>
    <row r="138" spans="2:15" x14ac:dyDescent="0.25">
      <c r="B138" s="40" t="str">
        <f t="array" ref="B138">IFERROR(INDEX(PEOPLE!B139:B$1001, MATCH(0, COUNTIF($B$2:B137, PEOPLE!B139:B$1001), 0)), "")</f>
        <v/>
      </c>
      <c r="C138" s="40" t="str">
        <f t="array" ref="C138">IFERROR(INDEX(PEOPLE!$H$4:$H$101, SMALL(IF($B138=PEOPLE!$B$4:$B$101, ROW(PEOPLE!$H$4:$H$101)-MIN(ROW(PEOPLE!$H$4:$H$101)) +1), COLUMNS($B$3:B138))),"")</f>
        <v xml:space="preserve">3   </v>
      </c>
      <c r="D138" s="40" t="str">
        <f t="array" ref="D138">IFERROR(INDEX(PEOPLE!$H$4:$H$101, SMALL(IF($B138=PEOPLE!$B$4:$B$101, ROW(PEOPLE!$H$4:$H$101)-MIN(ROW(PEOPLE!$H$4:$H$101)) +1), COLUMNS($B$3:C138))),"")</f>
        <v xml:space="preserve">4   </v>
      </c>
      <c r="E138" s="40" t="str">
        <f t="array" ref="E138">IFERROR(INDEX(PEOPLE!$H$4:$H$101, SMALL(IF($B138=PEOPLE!$B$4:$B$101, ROW(PEOPLE!$H$4:$H$101)-MIN(ROW(PEOPLE!$H$4:$H$101)) +1), COLUMNS($B$3:D138))),"")</f>
        <v xml:space="preserve">5   </v>
      </c>
      <c r="F138" s="40" t="str">
        <f t="array" ref="F138">IFERROR(INDEX(PEOPLE!$H$4:$H$101, SMALL(IF($B138=PEOPLE!$B$4:$B$101, ROW(PEOPLE!$H$4:$H$101)-MIN(ROW(PEOPLE!$H$4:$H$101)) +1), COLUMNS($B$3:E138))),"")</f>
        <v xml:space="preserve">6   </v>
      </c>
      <c r="G138" s="40" t="str">
        <f t="array" ref="G138">IFERROR(INDEX(PEOPLE!$H$4:$H$101, SMALL(IF($B138=PEOPLE!$B$4:$B$101, ROW(PEOPLE!$H$4:$H$101)-MIN(ROW(PEOPLE!$H$4:$H$101)) +1), COLUMNS($B$3:F138))),"")</f>
        <v xml:space="preserve">7   </v>
      </c>
      <c r="H138" s="40" t="str">
        <f t="array" ref="H138">IFERROR(INDEX(PEOPLE!$H$4:$H$101, SMALL(IF($B138=PEOPLE!$B$4:$B$101, ROW(PEOPLE!$H$4:$H$101)-MIN(ROW(PEOPLE!$H$4:$H$101)) +1), COLUMNS($B$3:G138))),"")</f>
        <v xml:space="preserve">8   </v>
      </c>
      <c r="I138" s="40" t="str">
        <f t="array" ref="I138">IFERROR(INDEX(PEOPLE!$H$4:$H$101, SMALL(IF($B138=PEOPLE!$B$4:$B$101, ROW(PEOPLE!$H$4:$H$101)-MIN(ROW(PEOPLE!$H$4:$H$101)) +1), COLUMNS($B$3:H138))),"")</f>
        <v xml:space="preserve">9   </v>
      </c>
      <c r="J138" s="40" t="str">
        <f t="array" ref="J138">IFERROR(INDEX(PEOPLE!$H$4:$H$101, SMALL(IF($B138=PEOPLE!$B$4:$B$101, ROW(PEOPLE!$H$4:$H$101)-MIN(ROW(PEOPLE!$H$4:$H$101)) +1), COLUMNS($B$3:I138))),"")</f>
        <v xml:space="preserve">10   </v>
      </c>
      <c r="K138" s="40" t="str">
        <f t="array" ref="K138">IFERROR(INDEX(PEOPLE!$H$4:$H$101, SMALL(IF($B138=PEOPLE!$B$4:$B$101, ROW(PEOPLE!$H$4:$H$101)-MIN(ROW(PEOPLE!$H$4:$H$101)) +1), COLUMNS($B$3:J138))),"")</f>
        <v xml:space="preserve">11   </v>
      </c>
      <c r="L138" s="40" t="str">
        <f t="array" ref="L138">IFERROR(INDEX(PEOPLE!$H$4:$H$101, SMALL(IF($B138=PEOPLE!$B$4:$B$101, ROW(PEOPLE!$H$4:$H$101)-MIN(ROW(PEOPLE!$H$4:$H$101)) +1), COLUMNS($B$3:K138))),"")</f>
        <v xml:space="preserve">12   </v>
      </c>
      <c r="M138" s="40" t="str">
        <f t="array" ref="M138">IFERROR(INDEX(PEOPLE!$H$4:$H$101, SMALL(IF($B138=PEOPLE!$B$4:$B$101, ROW(PEOPLE!$H$4:$H$101)-MIN(ROW(PEOPLE!$H$4:$H$101)) +1), COLUMNS($B$3:L138))),"")</f>
        <v xml:space="preserve">13   </v>
      </c>
      <c r="N138" s="40"/>
      <c r="O138" s="40"/>
    </row>
    <row r="139" spans="2:15" x14ac:dyDescent="0.25">
      <c r="B139" s="40" t="str">
        <f t="array" ref="B139">IFERROR(INDEX(PEOPLE!B140:B$1001, MATCH(0, COUNTIF($B$2:B138, PEOPLE!B140:B$1001), 0)), "")</f>
        <v/>
      </c>
      <c r="C139" s="40" t="str">
        <f t="array" ref="C139">IFERROR(INDEX(PEOPLE!$H$4:$H$101, SMALL(IF($B139=PEOPLE!$B$4:$B$101, ROW(PEOPLE!$H$4:$H$101)-MIN(ROW(PEOPLE!$H$4:$H$101)) +1), COLUMNS($B$3:B139))),"")</f>
        <v xml:space="preserve">3   </v>
      </c>
      <c r="D139" s="40" t="str">
        <f t="array" ref="D139">IFERROR(INDEX(PEOPLE!$H$4:$H$101, SMALL(IF($B139=PEOPLE!$B$4:$B$101, ROW(PEOPLE!$H$4:$H$101)-MIN(ROW(PEOPLE!$H$4:$H$101)) +1), COLUMNS($B$3:C139))),"")</f>
        <v xml:space="preserve">4   </v>
      </c>
      <c r="E139" s="40" t="str">
        <f t="array" ref="E139">IFERROR(INDEX(PEOPLE!$H$4:$H$101, SMALL(IF($B139=PEOPLE!$B$4:$B$101, ROW(PEOPLE!$H$4:$H$101)-MIN(ROW(PEOPLE!$H$4:$H$101)) +1), COLUMNS($B$3:D139))),"")</f>
        <v xml:space="preserve">5   </v>
      </c>
      <c r="F139" s="40" t="str">
        <f t="array" ref="F139">IFERROR(INDEX(PEOPLE!$H$4:$H$101, SMALL(IF($B139=PEOPLE!$B$4:$B$101, ROW(PEOPLE!$H$4:$H$101)-MIN(ROW(PEOPLE!$H$4:$H$101)) +1), COLUMNS($B$3:E139))),"")</f>
        <v xml:space="preserve">6   </v>
      </c>
      <c r="G139" s="40" t="str">
        <f t="array" ref="G139">IFERROR(INDEX(PEOPLE!$H$4:$H$101, SMALL(IF($B139=PEOPLE!$B$4:$B$101, ROW(PEOPLE!$H$4:$H$101)-MIN(ROW(PEOPLE!$H$4:$H$101)) +1), COLUMNS($B$3:F139))),"")</f>
        <v xml:space="preserve">7   </v>
      </c>
      <c r="H139" s="40" t="str">
        <f t="array" ref="H139">IFERROR(INDEX(PEOPLE!$H$4:$H$101, SMALL(IF($B139=PEOPLE!$B$4:$B$101, ROW(PEOPLE!$H$4:$H$101)-MIN(ROW(PEOPLE!$H$4:$H$101)) +1), COLUMNS($B$3:G139))),"")</f>
        <v xml:space="preserve">8   </v>
      </c>
      <c r="I139" s="40" t="str">
        <f t="array" ref="I139">IFERROR(INDEX(PEOPLE!$H$4:$H$101, SMALL(IF($B139=PEOPLE!$B$4:$B$101, ROW(PEOPLE!$H$4:$H$101)-MIN(ROW(PEOPLE!$H$4:$H$101)) +1), COLUMNS($B$3:H139))),"")</f>
        <v xml:space="preserve">9   </v>
      </c>
      <c r="J139" s="40" t="str">
        <f t="array" ref="J139">IFERROR(INDEX(PEOPLE!$H$4:$H$101, SMALL(IF($B139=PEOPLE!$B$4:$B$101, ROW(PEOPLE!$H$4:$H$101)-MIN(ROW(PEOPLE!$H$4:$H$101)) +1), COLUMNS($B$3:I139))),"")</f>
        <v xml:space="preserve">10   </v>
      </c>
      <c r="K139" s="40" t="str">
        <f t="array" ref="K139">IFERROR(INDEX(PEOPLE!$H$4:$H$101, SMALL(IF($B139=PEOPLE!$B$4:$B$101, ROW(PEOPLE!$H$4:$H$101)-MIN(ROW(PEOPLE!$H$4:$H$101)) +1), COLUMNS($B$3:J139))),"")</f>
        <v xml:space="preserve">11   </v>
      </c>
      <c r="L139" s="40" t="str">
        <f t="array" ref="L139">IFERROR(INDEX(PEOPLE!$H$4:$H$101, SMALL(IF($B139=PEOPLE!$B$4:$B$101, ROW(PEOPLE!$H$4:$H$101)-MIN(ROW(PEOPLE!$H$4:$H$101)) +1), COLUMNS($B$3:K139))),"")</f>
        <v xml:space="preserve">12   </v>
      </c>
      <c r="M139" s="40" t="str">
        <f t="array" ref="M139">IFERROR(INDEX(PEOPLE!$H$4:$H$101, SMALL(IF($B139=PEOPLE!$B$4:$B$101, ROW(PEOPLE!$H$4:$H$101)-MIN(ROW(PEOPLE!$H$4:$H$101)) +1), COLUMNS($B$3:L139))),"")</f>
        <v xml:space="preserve">13   </v>
      </c>
      <c r="N139" s="40"/>
      <c r="O139" s="40"/>
    </row>
    <row r="140" spans="2:15" x14ac:dyDescent="0.25">
      <c r="B140" s="40" t="str">
        <f t="array" ref="B140">IFERROR(INDEX(PEOPLE!B141:B$1001, MATCH(0, COUNTIF($B$2:B139, PEOPLE!B141:B$1001), 0)), "")</f>
        <v/>
      </c>
      <c r="C140" s="40" t="str">
        <f t="array" ref="C140">IFERROR(INDEX(PEOPLE!$H$4:$H$101, SMALL(IF($B140=PEOPLE!$B$4:$B$101, ROW(PEOPLE!$H$4:$H$101)-MIN(ROW(PEOPLE!$H$4:$H$101)) +1), COLUMNS($B$3:B140))),"")</f>
        <v xml:space="preserve">3   </v>
      </c>
      <c r="D140" s="40" t="str">
        <f t="array" ref="D140">IFERROR(INDEX(PEOPLE!$H$4:$H$101, SMALL(IF($B140=PEOPLE!$B$4:$B$101, ROW(PEOPLE!$H$4:$H$101)-MIN(ROW(PEOPLE!$H$4:$H$101)) +1), COLUMNS($B$3:C140))),"")</f>
        <v xml:space="preserve">4   </v>
      </c>
      <c r="E140" s="40" t="str">
        <f t="array" ref="E140">IFERROR(INDEX(PEOPLE!$H$4:$H$101, SMALL(IF($B140=PEOPLE!$B$4:$B$101, ROW(PEOPLE!$H$4:$H$101)-MIN(ROW(PEOPLE!$H$4:$H$101)) +1), COLUMNS($B$3:D140))),"")</f>
        <v xml:space="preserve">5   </v>
      </c>
      <c r="F140" s="40" t="str">
        <f t="array" ref="F140">IFERROR(INDEX(PEOPLE!$H$4:$H$101, SMALL(IF($B140=PEOPLE!$B$4:$B$101, ROW(PEOPLE!$H$4:$H$101)-MIN(ROW(PEOPLE!$H$4:$H$101)) +1), COLUMNS($B$3:E140))),"")</f>
        <v xml:space="preserve">6   </v>
      </c>
      <c r="G140" s="40" t="str">
        <f t="array" ref="G140">IFERROR(INDEX(PEOPLE!$H$4:$H$101, SMALL(IF($B140=PEOPLE!$B$4:$B$101, ROW(PEOPLE!$H$4:$H$101)-MIN(ROW(PEOPLE!$H$4:$H$101)) +1), COLUMNS($B$3:F140))),"")</f>
        <v xml:space="preserve">7   </v>
      </c>
      <c r="H140" s="40" t="str">
        <f t="array" ref="H140">IFERROR(INDEX(PEOPLE!$H$4:$H$101, SMALL(IF($B140=PEOPLE!$B$4:$B$101, ROW(PEOPLE!$H$4:$H$101)-MIN(ROW(PEOPLE!$H$4:$H$101)) +1), COLUMNS($B$3:G140))),"")</f>
        <v xml:space="preserve">8   </v>
      </c>
      <c r="I140" s="40" t="str">
        <f t="array" ref="I140">IFERROR(INDEX(PEOPLE!$H$4:$H$101, SMALL(IF($B140=PEOPLE!$B$4:$B$101, ROW(PEOPLE!$H$4:$H$101)-MIN(ROW(PEOPLE!$H$4:$H$101)) +1), COLUMNS($B$3:H140))),"")</f>
        <v xml:space="preserve">9   </v>
      </c>
      <c r="J140" s="40" t="str">
        <f t="array" ref="J140">IFERROR(INDEX(PEOPLE!$H$4:$H$101, SMALL(IF($B140=PEOPLE!$B$4:$B$101, ROW(PEOPLE!$H$4:$H$101)-MIN(ROW(PEOPLE!$H$4:$H$101)) +1), COLUMNS($B$3:I140))),"")</f>
        <v xml:space="preserve">10   </v>
      </c>
      <c r="K140" s="40" t="str">
        <f t="array" ref="K140">IFERROR(INDEX(PEOPLE!$H$4:$H$101, SMALL(IF($B140=PEOPLE!$B$4:$B$101, ROW(PEOPLE!$H$4:$H$101)-MIN(ROW(PEOPLE!$H$4:$H$101)) +1), COLUMNS($B$3:J140))),"")</f>
        <v xml:space="preserve">11   </v>
      </c>
      <c r="L140" s="40" t="str">
        <f t="array" ref="L140">IFERROR(INDEX(PEOPLE!$H$4:$H$101, SMALL(IF($B140=PEOPLE!$B$4:$B$101, ROW(PEOPLE!$H$4:$H$101)-MIN(ROW(PEOPLE!$H$4:$H$101)) +1), COLUMNS($B$3:K140))),"")</f>
        <v xml:space="preserve">12   </v>
      </c>
      <c r="M140" s="40" t="str">
        <f t="array" ref="M140">IFERROR(INDEX(PEOPLE!$H$4:$H$101, SMALL(IF($B140=PEOPLE!$B$4:$B$101, ROW(PEOPLE!$H$4:$H$101)-MIN(ROW(PEOPLE!$H$4:$H$101)) +1), COLUMNS($B$3:L140))),"")</f>
        <v xml:space="preserve">13   </v>
      </c>
      <c r="N140" s="40"/>
      <c r="O140" s="40"/>
    </row>
    <row r="141" spans="2:15" x14ac:dyDescent="0.25">
      <c r="B141" s="40" t="str">
        <f t="array" ref="B141">IFERROR(INDEX(PEOPLE!B142:B$1001, MATCH(0, COUNTIF($B$2:B140, PEOPLE!B142:B$1001), 0)), "")</f>
        <v/>
      </c>
      <c r="C141" s="40" t="str">
        <f t="array" ref="C141">IFERROR(INDEX(PEOPLE!$H$4:$H$101, SMALL(IF($B141=PEOPLE!$B$4:$B$101, ROW(PEOPLE!$H$4:$H$101)-MIN(ROW(PEOPLE!$H$4:$H$101)) +1), COLUMNS($B$3:B141))),"")</f>
        <v xml:space="preserve">3   </v>
      </c>
      <c r="D141" s="40" t="str">
        <f t="array" ref="D141">IFERROR(INDEX(PEOPLE!$H$4:$H$101, SMALL(IF($B141=PEOPLE!$B$4:$B$101, ROW(PEOPLE!$H$4:$H$101)-MIN(ROW(PEOPLE!$H$4:$H$101)) +1), COLUMNS($B$3:C141))),"")</f>
        <v xml:space="preserve">4   </v>
      </c>
      <c r="E141" s="40" t="str">
        <f t="array" ref="E141">IFERROR(INDEX(PEOPLE!$H$4:$H$101, SMALL(IF($B141=PEOPLE!$B$4:$B$101, ROW(PEOPLE!$H$4:$H$101)-MIN(ROW(PEOPLE!$H$4:$H$101)) +1), COLUMNS($B$3:D141))),"")</f>
        <v xml:space="preserve">5   </v>
      </c>
      <c r="F141" s="40" t="str">
        <f t="array" ref="F141">IFERROR(INDEX(PEOPLE!$H$4:$H$101, SMALL(IF($B141=PEOPLE!$B$4:$B$101, ROW(PEOPLE!$H$4:$H$101)-MIN(ROW(PEOPLE!$H$4:$H$101)) +1), COLUMNS($B$3:E141))),"")</f>
        <v xml:space="preserve">6   </v>
      </c>
      <c r="G141" s="40" t="str">
        <f t="array" ref="G141">IFERROR(INDEX(PEOPLE!$H$4:$H$101, SMALL(IF($B141=PEOPLE!$B$4:$B$101, ROW(PEOPLE!$H$4:$H$101)-MIN(ROW(PEOPLE!$H$4:$H$101)) +1), COLUMNS($B$3:F141))),"")</f>
        <v xml:space="preserve">7   </v>
      </c>
      <c r="H141" s="40" t="str">
        <f t="array" ref="H141">IFERROR(INDEX(PEOPLE!$H$4:$H$101, SMALL(IF($B141=PEOPLE!$B$4:$B$101, ROW(PEOPLE!$H$4:$H$101)-MIN(ROW(PEOPLE!$H$4:$H$101)) +1), COLUMNS($B$3:G141))),"")</f>
        <v xml:space="preserve">8   </v>
      </c>
      <c r="I141" s="40" t="str">
        <f t="array" ref="I141">IFERROR(INDEX(PEOPLE!$H$4:$H$101, SMALL(IF($B141=PEOPLE!$B$4:$B$101, ROW(PEOPLE!$H$4:$H$101)-MIN(ROW(PEOPLE!$H$4:$H$101)) +1), COLUMNS($B$3:H141))),"")</f>
        <v xml:space="preserve">9   </v>
      </c>
      <c r="J141" s="40" t="str">
        <f t="array" ref="J141">IFERROR(INDEX(PEOPLE!$H$4:$H$101, SMALL(IF($B141=PEOPLE!$B$4:$B$101, ROW(PEOPLE!$H$4:$H$101)-MIN(ROW(PEOPLE!$H$4:$H$101)) +1), COLUMNS($B$3:I141))),"")</f>
        <v xml:space="preserve">10   </v>
      </c>
      <c r="K141" s="40" t="str">
        <f t="array" ref="K141">IFERROR(INDEX(PEOPLE!$H$4:$H$101, SMALL(IF($B141=PEOPLE!$B$4:$B$101, ROW(PEOPLE!$H$4:$H$101)-MIN(ROW(PEOPLE!$H$4:$H$101)) +1), COLUMNS($B$3:J141))),"")</f>
        <v xml:space="preserve">11   </v>
      </c>
      <c r="L141" s="40" t="str">
        <f t="array" ref="L141">IFERROR(INDEX(PEOPLE!$H$4:$H$101, SMALL(IF($B141=PEOPLE!$B$4:$B$101, ROW(PEOPLE!$H$4:$H$101)-MIN(ROW(PEOPLE!$H$4:$H$101)) +1), COLUMNS($B$3:K141))),"")</f>
        <v xml:space="preserve">12   </v>
      </c>
      <c r="M141" s="40" t="str">
        <f t="array" ref="M141">IFERROR(INDEX(PEOPLE!$H$4:$H$101, SMALL(IF($B141=PEOPLE!$B$4:$B$101, ROW(PEOPLE!$H$4:$H$101)-MIN(ROW(PEOPLE!$H$4:$H$101)) +1), COLUMNS($B$3:L141))),"")</f>
        <v xml:space="preserve">13   </v>
      </c>
      <c r="N141" s="40"/>
      <c r="O141" s="40"/>
    </row>
    <row r="142" spans="2:15" x14ac:dyDescent="0.25">
      <c r="B142" s="40" t="str">
        <f t="array" ref="B142">IFERROR(INDEX(PEOPLE!B143:B$1001, MATCH(0, COUNTIF($B$2:B141, PEOPLE!B143:B$1001), 0)), "")</f>
        <v/>
      </c>
      <c r="C142" s="40" t="str">
        <f t="array" ref="C142">IFERROR(INDEX(PEOPLE!$H$4:$H$101, SMALL(IF($B142=PEOPLE!$B$4:$B$101, ROW(PEOPLE!$H$4:$H$101)-MIN(ROW(PEOPLE!$H$4:$H$101)) +1), COLUMNS($B$3:B142))),"")</f>
        <v xml:space="preserve">3   </v>
      </c>
      <c r="D142" s="40" t="str">
        <f t="array" ref="D142">IFERROR(INDEX(PEOPLE!$H$4:$H$101, SMALL(IF($B142=PEOPLE!$B$4:$B$101, ROW(PEOPLE!$H$4:$H$101)-MIN(ROW(PEOPLE!$H$4:$H$101)) +1), COLUMNS($B$3:C142))),"")</f>
        <v xml:space="preserve">4   </v>
      </c>
      <c r="E142" s="40" t="str">
        <f t="array" ref="E142">IFERROR(INDEX(PEOPLE!$H$4:$H$101, SMALL(IF($B142=PEOPLE!$B$4:$B$101, ROW(PEOPLE!$H$4:$H$101)-MIN(ROW(PEOPLE!$H$4:$H$101)) +1), COLUMNS($B$3:D142))),"")</f>
        <v xml:space="preserve">5   </v>
      </c>
      <c r="F142" s="40" t="str">
        <f t="array" ref="F142">IFERROR(INDEX(PEOPLE!$H$4:$H$101, SMALL(IF($B142=PEOPLE!$B$4:$B$101, ROW(PEOPLE!$H$4:$H$101)-MIN(ROW(PEOPLE!$H$4:$H$101)) +1), COLUMNS($B$3:E142))),"")</f>
        <v xml:space="preserve">6   </v>
      </c>
      <c r="G142" s="40" t="str">
        <f t="array" ref="G142">IFERROR(INDEX(PEOPLE!$H$4:$H$101, SMALL(IF($B142=PEOPLE!$B$4:$B$101, ROW(PEOPLE!$H$4:$H$101)-MIN(ROW(PEOPLE!$H$4:$H$101)) +1), COLUMNS($B$3:F142))),"")</f>
        <v xml:space="preserve">7   </v>
      </c>
      <c r="H142" s="40" t="str">
        <f t="array" ref="H142">IFERROR(INDEX(PEOPLE!$H$4:$H$101, SMALL(IF($B142=PEOPLE!$B$4:$B$101, ROW(PEOPLE!$H$4:$H$101)-MIN(ROW(PEOPLE!$H$4:$H$101)) +1), COLUMNS($B$3:G142))),"")</f>
        <v xml:space="preserve">8   </v>
      </c>
      <c r="I142" s="40" t="str">
        <f t="array" ref="I142">IFERROR(INDEX(PEOPLE!$H$4:$H$101, SMALL(IF($B142=PEOPLE!$B$4:$B$101, ROW(PEOPLE!$H$4:$H$101)-MIN(ROW(PEOPLE!$H$4:$H$101)) +1), COLUMNS($B$3:H142))),"")</f>
        <v xml:space="preserve">9   </v>
      </c>
      <c r="J142" s="40" t="str">
        <f t="array" ref="J142">IFERROR(INDEX(PEOPLE!$H$4:$H$101, SMALL(IF($B142=PEOPLE!$B$4:$B$101, ROW(PEOPLE!$H$4:$H$101)-MIN(ROW(PEOPLE!$H$4:$H$101)) +1), COLUMNS($B$3:I142))),"")</f>
        <v xml:space="preserve">10   </v>
      </c>
      <c r="K142" s="40" t="str">
        <f t="array" ref="K142">IFERROR(INDEX(PEOPLE!$H$4:$H$101, SMALL(IF($B142=PEOPLE!$B$4:$B$101, ROW(PEOPLE!$H$4:$H$101)-MIN(ROW(PEOPLE!$H$4:$H$101)) +1), COLUMNS($B$3:J142))),"")</f>
        <v xml:space="preserve">11   </v>
      </c>
      <c r="L142" s="40" t="str">
        <f t="array" ref="L142">IFERROR(INDEX(PEOPLE!$H$4:$H$101, SMALL(IF($B142=PEOPLE!$B$4:$B$101, ROW(PEOPLE!$H$4:$H$101)-MIN(ROW(PEOPLE!$H$4:$H$101)) +1), COLUMNS($B$3:K142))),"")</f>
        <v xml:space="preserve">12   </v>
      </c>
      <c r="M142" s="40" t="str">
        <f t="array" ref="M142">IFERROR(INDEX(PEOPLE!$H$4:$H$101, SMALL(IF($B142=PEOPLE!$B$4:$B$101, ROW(PEOPLE!$H$4:$H$101)-MIN(ROW(PEOPLE!$H$4:$H$101)) +1), COLUMNS($B$3:L142))),"")</f>
        <v xml:space="preserve">13   </v>
      </c>
      <c r="N142" s="40"/>
      <c r="O142" s="40"/>
    </row>
    <row r="143" spans="2:15" x14ac:dyDescent="0.25">
      <c r="B143" s="40" t="str">
        <f t="array" ref="B143">IFERROR(INDEX(PEOPLE!B144:B$1001, MATCH(0, COUNTIF($B$2:B142, PEOPLE!B144:B$1001), 0)), "")</f>
        <v/>
      </c>
      <c r="C143" s="40" t="str">
        <f t="array" ref="C143">IFERROR(INDEX(PEOPLE!$H$4:$H$101, SMALL(IF($B143=PEOPLE!$B$4:$B$101, ROW(PEOPLE!$H$4:$H$101)-MIN(ROW(PEOPLE!$H$4:$H$101)) +1), COLUMNS($B$3:B143))),"")</f>
        <v xml:space="preserve">3   </v>
      </c>
      <c r="D143" s="40" t="str">
        <f t="array" ref="D143">IFERROR(INDEX(PEOPLE!$H$4:$H$101, SMALL(IF($B143=PEOPLE!$B$4:$B$101, ROW(PEOPLE!$H$4:$H$101)-MIN(ROW(PEOPLE!$H$4:$H$101)) +1), COLUMNS($B$3:C143))),"")</f>
        <v xml:space="preserve">4   </v>
      </c>
      <c r="E143" s="40" t="str">
        <f t="array" ref="E143">IFERROR(INDEX(PEOPLE!$H$4:$H$101, SMALL(IF($B143=PEOPLE!$B$4:$B$101, ROW(PEOPLE!$H$4:$H$101)-MIN(ROW(PEOPLE!$H$4:$H$101)) +1), COLUMNS($B$3:D143))),"")</f>
        <v xml:space="preserve">5   </v>
      </c>
      <c r="F143" s="40" t="str">
        <f t="array" ref="F143">IFERROR(INDEX(PEOPLE!$H$4:$H$101, SMALL(IF($B143=PEOPLE!$B$4:$B$101, ROW(PEOPLE!$H$4:$H$101)-MIN(ROW(PEOPLE!$H$4:$H$101)) +1), COLUMNS($B$3:E143))),"")</f>
        <v xml:space="preserve">6   </v>
      </c>
      <c r="G143" s="40" t="str">
        <f t="array" ref="G143">IFERROR(INDEX(PEOPLE!$H$4:$H$101, SMALL(IF($B143=PEOPLE!$B$4:$B$101, ROW(PEOPLE!$H$4:$H$101)-MIN(ROW(PEOPLE!$H$4:$H$101)) +1), COLUMNS($B$3:F143))),"")</f>
        <v xml:space="preserve">7   </v>
      </c>
      <c r="H143" s="40" t="str">
        <f t="array" ref="H143">IFERROR(INDEX(PEOPLE!$H$4:$H$101, SMALL(IF($B143=PEOPLE!$B$4:$B$101, ROW(PEOPLE!$H$4:$H$101)-MIN(ROW(PEOPLE!$H$4:$H$101)) +1), COLUMNS($B$3:G143))),"")</f>
        <v xml:space="preserve">8   </v>
      </c>
      <c r="I143" s="40" t="str">
        <f t="array" ref="I143">IFERROR(INDEX(PEOPLE!$H$4:$H$101, SMALL(IF($B143=PEOPLE!$B$4:$B$101, ROW(PEOPLE!$H$4:$H$101)-MIN(ROW(PEOPLE!$H$4:$H$101)) +1), COLUMNS($B$3:H143))),"")</f>
        <v xml:space="preserve">9   </v>
      </c>
      <c r="J143" s="40" t="str">
        <f t="array" ref="J143">IFERROR(INDEX(PEOPLE!$H$4:$H$101, SMALL(IF($B143=PEOPLE!$B$4:$B$101, ROW(PEOPLE!$H$4:$H$101)-MIN(ROW(PEOPLE!$H$4:$H$101)) +1), COLUMNS($B$3:I143))),"")</f>
        <v xml:space="preserve">10   </v>
      </c>
      <c r="K143" s="40" t="str">
        <f t="array" ref="K143">IFERROR(INDEX(PEOPLE!$H$4:$H$101, SMALL(IF($B143=PEOPLE!$B$4:$B$101, ROW(PEOPLE!$H$4:$H$101)-MIN(ROW(PEOPLE!$H$4:$H$101)) +1), COLUMNS($B$3:J143))),"")</f>
        <v xml:space="preserve">11   </v>
      </c>
      <c r="L143" s="40" t="str">
        <f t="array" ref="L143">IFERROR(INDEX(PEOPLE!$H$4:$H$101, SMALL(IF($B143=PEOPLE!$B$4:$B$101, ROW(PEOPLE!$H$4:$H$101)-MIN(ROW(PEOPLE!$H$4:$H$101)) +1), COLUMNS($B$3:K143))),"")</f>
        <v xml:space="preserve">12   </v>
      </c>
      <c r="M143" s="40" t="str">
        <f t="array" ref="M143">IFERROR(INDEX(PEOPLE!$H$4:$H$101, SMALL(IF($B143=PEOPLE!$B$4:$B$101, ROW(PEOPLE!$H$4:$H$101)-MIN(ROW(PEOPLE!$H$4:$H$101)) +1), COLUMNS($B$3:L143))),"")</f>
        <v xml:space="preserve">13   </v>
      </c>
      <c r="N143" s="40"/>
      <c r="O143" s="40"/>
    </row>
    <row r="144" spans="2:15" x14ac:dyDescent="0.25">
      <c r="B144" s="40" t="str">
        <f t="array" ref="B144">IFERROR(INDEX(PEOPLE!B145:B$1001, MATCH(0, COUNTIF($B$2:B143, PEOPLE!B145:B$1001), 0)), "")</f>
        <v/>
      </c>
      <c r="C144" s="40" t="str">
        <f t="array" ref="C144">IFERROR(INDEX(PEOPLE!$H$4:$H$101, SMALL(IF($B144=PEOPLE!$B$4:$B$101, ROW(PEOPLE!$H$4:$H$101)-MIN(ROW(PEOPLE!$H$4:$H$101)) +1), COLUMNS($B$3:B144))),"")</f>
        <v xml:space="preserve">3   </v>
      </c>
      <c r="D144" s="40" t="str">
        <f t="array" ref="D144">IFERROR(INDEX(PEOPLE!$H$4:$H$101, SMALL(IF($B144=PEOPLE!$B$4:$B$101, ROW(PEOPLE!$H$4:$H$101)-MIN(ROW(PEOPLE!$H$4:$H$101)) +1), COLUMNS($B$3:C144))),"")</f>
        <v xml:space="preserve">4   </v>
      </c>
      <c r="E144" s="40" t="str">
        <f t="array" ref="E144">IFERROR(INDEX(PEOPLE!$H$4:$H$101, SMALL(IF($B144=PEOPLE!$B$4:$B$101, ROW(PEOPLE!$H$4:$H$101)-MIN(ROW(PEOPLE!$H$4:$H$101)) +1), COLUMNS($B$3:D144))),"")</f>
        <v xml:space="preserve">5   </v>
      </c>
      <c r="F144" s="40" t="str">
        <f t="array" ref="F144">IFERROR(INDEX(PEOPLE!$H$4:$H$101, SMALL(IF($B144=PEOPLE!$B$4:$B$101, ROW(PEOPLE!$H$4:$H$101)-MIN(ROW(PEOPLE!$H$4:$H$101)) +1), COLUMNS($B$3:E144))),"")</f>
        <v xml:space="preserve">6   </v>
      </c>
      <c r="G144" s="40" t="str">
        <f t="array" ref="G144">IFERROR(INDEX(PEOPLE!$H$4:$H$101, SMALL(IF($B144=PEOPLE!$B$4:$B$101, ROW(PEOPLE!$H$4:$H$101)-MIN(ROW(PEOPLE!$H$4:$H$101)) +1), COLUMNS($B$3:F144))),"")</f>
        <v xml:space="preserve">7   </v>
      </c>
      <c r="H144" s="40" t="str">
        <f t="array" ref="H144">IFERROR(INDEX(PEOPLE!$H$4:$H$101, SMALL(IF($B144=PEOPLE!$B$4:$B$101, ROW(PEOPLE!$H$4:$H$101)-MIN(ROW(PEOPLE!$H$4:$H$101)) +1), COLUMNS($B$3:G144))),"")</f>
        <v xml:space="preserve">8   </v>
      </c>
      <c r="I144" s="40" t="str">
        <f t="array" ref="I144">IFERROR(INDEX(PEOPLE!$H$4:$H$101, SMALL(IF($B144=PEOPLE!$B$4:$B$101, ROW(PEOPLE!$H$4:$H$101)-MIN(ROW(PEOPLE!$H$4:$H$101)) +1), COLUMNS($B$3:H144))),"")</f>
        <v xml:space="preserve">9   </v>
      </c>
      <c r="J144" s="40" t="str">
        <f t="array" ref="J144">IFERROR(INDEX(PEOPLE!$H$4:$H$101, SMALL(IF($B144=PEOPLE!$B$4:$B$101, ROW(PEOPLE!$H$4:$H$101)-MIN(ROW(PEOPLE!$H$4:$H$101)) +1), COLUMNS($B$3:I144))),"")</f>
        <v xml:space="preserve">10   </v>
      </c>
      <c r="K144" s="40" t="str">
        <f t="array" ref="K144">IFERROR(INDEX(PEOPLE!$H$4:$H$101, SMALL(IF($B144=PEOPLE!$B$4:$B$101, ROW(PEOPLE!$H$4:$H$101)-MIN(ROW(PEOPLE!$H$4:$H$101)) +1), COLUMNS($B$3:J144))),"")</f>
        <v xml:space="preserve">11   </v>
      </c>
      <c r="L144" s="40" t="str">
        <f t="array" ref="L144">IFERROR(INDEX(PEOPLE!$H$4:$H$101, SMALL(IF($B144=PEOPLE!$B$4:$B$101, ROW(PEOPLE!$H$4:$H$101)-MIN(ROW(PEOPLE!$H$4:$H$101)) +1), COLUMNS($B$3:K144))),"")</f>
        <v xml:space="preserve">12   </v>
      </c>
      <c r="M144" s="40" t="str">
        <f t="array" ref="M144">IFERROR(INDEX(PEOPLE!$H$4:$H$101, SMALL(IF($B144=PEOPLE!$B$4:$B$101, ROW(PEOPLE!$H$4:$H$101)-MIN(ROW(PEOPLE!$H$4:$H$101)) +1), COLUMNS($B$3:L144))),"")</f>
        <v xml:space="preserve">13   </v>
      </c>
      <c r="N144" s="40"/>
      <c r="O144" s="40"/>
    </row>
    <row r="145" spans="2:15" x14ac:dyDescent="0.25">
      <c r="B145" s="40" t="str">
        <f t="array" ref="B145">IFERROR(INDEX(PEOPLE!B146:B$1001, MATCH(0, COUNTIF($B$2:B144, PEOPLE!B146:B$1001), 0)), "")</f>
        <v/>
      </c>
      <c r="C145" s="40" t="str">
        <f t="array" ref="C145">IFERROR(INDEX(PEOPLE!$H$4:$H$101, SMALL(IF($B145=PEOPLE!$B$4:$B$101, ROW(PEOPLE!$H$4:$H$101)-MIN(ROW(PEOPLE!$H$4:$H$101)) +1), COLUMNS($B$3:B145))),"")</f>
        <v xml:space="preserve">3   </v>
      </c>
      <c r="D145" s="40" t="str">
        <f t="array" ref="D145">IFERROR(INDEX(PEOPLE!$H$4:$H$101, SMALL(IF($B145=PEOPLE!$B$4:$B$101, ROW(PEOPLE!$H$4:$H$101)-MIN(ROW(PEOPLE!$H$4:$H$101)) +1), COLUMNS($B$3:C145))),"")</f>
        <v xml:space="preserve">4   </v>
      </c>
      <c r="E145" s="40" t="str">
        <f t="array" ref="E145">IFERROR(INDEX(PEOPLE!$H$4:$H$101, SMALL(IF($B145=PEOPLE!$B$4:$B$101, ROW(PEOPLE!$H$4:$H$101)-MIN(ROW(PEOPLE!$H$4:$H$101)) +1), COLUMNS($B$3:D145))),"")</f>
        <v xml:space="preserve">5   </v>
      </c>
      <c r="F145" s="40" t="str">
        <f t="array" ref="F145">IFERROR(INDEX(PEOPLE!$H$4:$H$101, SMALL(IF($B145=PEOPLE!$B$4:$B$101, ROW(PEOPLE!$H$4:$H$101)-MIN(ROW(PEOPLE!$H$4:$H$101)) +1), COLUMNS($B$3:E145))),"")</f>
        <v xml:space="preserve">6   </v>
      </c>
      <c r="G145" s="40" t="str">
        <f t="array" ref="G145">IFERROR(INDEX(PEOPLE!$H$4:$H$101, SMALL(IF($B145=PEOPLE!$B$4:$B$101, ROW(PEOPLE!$H$4:$H$101)-MIN(ROW(PEOPLE!$H$4:$H$101)) +1), COLUMNS($B$3:F145))),"")</f>
        <v xml:space="preserve">7   </v>
      </c>
      <c r="H145" s="40" t="str">
        <f t="array" ref="H145">IFERROR(INDEX(PEOPLE!$H$4:$H$101, SMALL(IF($B145=PEOPLE!$B$4:$B$101, ROW(PEOPLE!$H$4:$H$101)-MIN(ROW(PEOPLE!$H$4:$H$101)) +1), COLUMNS($B$3:G145))),"")</f>
        <v xml:space="preserve">8   </v>
      </c>
      <c r="I145" s="40" t="str">
        <f t="array" ref="I145">IFERROR(INDEX(PEOPLE!$H$4:$H$101, SMALL(IF($B145=PEOPLE!$B$4:$B$101, ROW(PEOPLE!$H$4:$H$101)-MIN(ROW(PEOPLE!$H$4:$H$101)) +1), COLUMNS($B$3:H145))),"")</f>
        <v xml:space="preserve">9   </v>
      </c>
      <c r="J145" s="40" t="str">
        <f t="array" ref="J145">IFERROR(INDEX(PEOPLE!$H$4:$H$101, SMALL(IF($B145=PEOPLE!$B$4:$B$101, ROW(PEOPLE!$H$4:$H$101)-MIN(ROW(PEOPLE!$H$4:$H$101)) +1), COLUMNS($B$3:I145))),"")</f>
        <v xml:space="preserve">10   </v>
      </c>
      <c r="K145" s="40" t="str">
        <f t="array" ref="K145">IFERROR(INDEX(PEOPLE!$H$4:$H$101, SMALL(IF($B145=PEOPLE!$B$4:$B$101, ROW(PEOPLE!$H$4:$H$101)-MIN(ROW(PEOPLE!$H$4:$H$101)) +1), COLUMNS($B$3:J145))),"")</f>
        <v xml:space="preserve">11   </v>
      </c>
      <c r="L145" s="40" t="str">
        <f t="array" ref="L145">IFERROR(INDEX(PEOPLE!$H$4:$H$101, SMALL(IF($B145=PEOPLE!$B$4:$B$101, ROW(PEOPLE!$H$4:$H$101)-MIN(ROW(PEOPLE!$H$4:$H$101)) +1), COLUMNS($B$3:K145))),"")</f>
        <v xml:space="preserve">12   </v>
      </c>
      <c r="M145" s="40" t="str">
        <f t="array" ref="M145">IFERROR(INDEX(PEOPLE!$H$4:$H$101, SMALL(IF($B145=PEOPLE!$B$4:$B$101, ROW(PEOPLE!$H$4:$H$101)-MIN(ROW(PEOPLE!$H$4:$H$101)) +1), COLUMNS($B$3:L145))),"")</f>
        <v xml:space="preserve">13   </v>
      </c>
      <c r="N145" s="40"/>
      <c r="O145" s="40"/>
    </row>
    <row r="146" spans="2:15" x14ac:dyDescent="0.25">
      <c r="B146" s="40" t="str">
        <f t="array" ref="B146">IFERROR(INDEX(PEOPLE!B147:B$1001, MATCH(0, COUNTIF($B$2:B145, PEOPLE!B147:B$1001), 0)), "")</f>
        <v/>
      </c>
      <c r="C146" s="40" t="str">
        <f t="array" ref="C146">IFERROR(INDEX(PEOPLE!$H$4:$H$101, SMALL(IF($B146=PEOPLE!$B$4:$B$101, ROW(PEOPLE!$H$4:$H$101)-MIN(ROW(PEOPLE!$H$4:$H$101)) +1), COLUMNS($B$3:B146))),"")</f>
        <v xml:space="preserve">3   </v>
      </c>
      <c r="D146" s="40" t="str">
        <f t="array" ref="D146">IFERROR(INDEX(PEOPLE!$H$4:$H$101, SMALL(IF($B146=PEOPLE!$B$4:$B$101, ROW(PEOPLE!$H$4:$H$101)-MIN(ROW(PEOPLE!$H$4:$H$101)) +1), COLUMNS($B$3:C146))),"")</f>
        <v xml:space="preserve">4   </v>
      </c>
      <c r="E146" s="40" t="str">
        <f t="array" ref="E146">IFERROR(INDEX(PEOPLE!$H$4:$H$101, SMALL(IF($B146=PEOPLE!$B$4:$B$101, ROW(PEOPLE!$H$4:$H$101)-MIN(ROW(PEOPLE!$H$4:$H$101)) +1), COLUMNS($B$3:D146))),"")</f>
        <v xml:space="preserve">5   </v>
      </c>
      <c r="F146" s="40" t="str">
        <f t="array" ref="F146">IFERROR(INDEX(PEOPLE!$H$4:$H$101, SMALL(IF($B146=PEOPLE!$B$4:$B$101, ROW(PEOPLE!$H$4:$H$101)-MIN(ROW(PEOPLE!$H$4:$H$101)) +1), COLUMNS($B$3:E146))),"")</f>
        <v xml:space="preserve">6   </v>
      </c>
      <c r="G146" s="40" t="str">
        <f t="array" ref="G146">IFERROR(INDEX(PEOPLE!$H$4:$H$101, SMALL(IF($B146=PEOPLE!$B$4:$B$101, ROW(PEOPLE!$H$4:$H$101)-MIN(ROW(PEOPLE!$H$4:$H$101)) +1), COLUMNS($B$3:F146))),"")</f>
        <v xml:space="preserve">7   </v>
      </c>
      <c r="H146" s="40" t="str">
        <f t="array" ref="H146">IFERROR(INDEX(PEOPLE!$H$4:$H$101, SMALL(IF($B146=PEOPLE!$B$4:$B$101, ROW(PEOPLE!$H$4:$H$101)-MIN(ROW(PEOPLE!$H$4:$H$101)) +1), COLUMNS($B$3:G146))),"")</f>
        <v xml:space="preserve">8   </v>
      </c>
      <c r="I146" s="40" t="str">
        <f t="array" ref="I146">IFERROR(INDEX(PEOPLE!$H$4:$H$101, SMALL(IF($B146=PEOPLE!$B$4:$B$101, ROW(PEOPLE!$H$4:$H$101)-MIN(ROW(PEOPLE!$H$4:$H$101)) +1), COLUMNS($B$3:H146))),"")</f>
        <v xml:space="preserve">9   </v>
      </c>
      <c r="J146" s="40" t="str">
        <f t="array" ref="J146">IFERROR(INDEX(PEOPLE!$H$4:$H$101, SMALL(IF($B146=PEOPLE!$B$4:$B$101, ROW(PEOPLE!$H$4:$H$101)-MIN(ROW(PEOPLE!$H$4:$H$101)) +1), COLUMNS($B$3:I146))),"")</f>
        <v xml:space="preserve">10   </v>
      </c>
      <c r="K146" s="40" t="str">
        <f t="array" ref="K146">IFERROR(INDEX(PEOPLE!$H$4:$H$101, SMALL(IF($B146=PEOPLE!$B$4:$B$101, ROW(PEOPLE!$H$4:$H$101)-MIN(ROW(PEOPLE!$H$4:$H$101)) +1), COLUMNS($B$3:J146))),"")</f>
        <v xml:space="preserve">11   </v>
      </c>
      <c r="L146" s="40" t="str">
        <f t="array" ref="L146">IFERROR(INDEX(PEOPLE!$H$4:$H$101, SMALL(IF($B146=PEOPLE!$B$4:$B$101, ROW(PEOPLE!$H$4:$H$101)-MIN(ROW(PEOPLE!$H$4:$H$101)) +1), COLUMNS($B$3:K146))),"")</f>
        <v xml:space="preserve">12   </v>
      </c>
      <c r="M146" s="40" t="str">
        <f t="array" ref="M146">IFERROR(INDEX(PEOPLE!$H$4:$H$101, SMALL(IF($B146=PEOPLE!$B$4:$B$101, ROW(PEOPLE!$H$4:$H$101)-MIN(ROW(PEOPLE!$H$4:$H$101)) +1), COLUMNS($B$3:L146))),"")</f>
        <v xml:space="preserve">13   </v>
      </c>
      <c r="N146" s="40"/>
      <c r="O146" s="40"/>
    </row>
    <row r="147" spans="2:15" x14ac:dyDescent="0.25">
      <c r="B147" s="40" t="str">
        <f t="array" ref="B147">IFERROR(INDEX(PEOPLE!B148:B$1001, MATCH(0, COUNTIF($B$2:B146, PEOPLE!B148:B$1001), 0)), "")</f>
        <v/>
      </c>
      <c r="C147" s="40" t="str">
        <f t="array" ref="C147">IFERROR(INDEX(PEOPLE!$H$4:$H$101, SMALL(IF($B147=PEOPLE!$B$4:$B$101, ROW(PEOPLE!$H$4:$H$101)-MIN(ROW(PEOPLE!$H$4:$H$101)) +1), COLUMNS($B$3:B147))),"")</f>
        <v xml:space="preserve">3   </v>
      </c>
      <c r="D147" s="40" t="str">
        <f t="array" ref="D147">IFERROR(INDEX(PEOPLE!$H$4:$H$101, SMALL(IF($B147=PEOPLE!$B$4:$B$101, ROW(PEOPLE!$H$4:$H$101)-MIN(ROW(PEOPLE!$H$4:$H$101)) +1), COLUMNS($B$3:C147))),"")</f>
        <v xml:space="preserve">4   </v>
      </c>
      <c r="E147" s="40" t="str">
        <f t="array" ref="E147">IFERROR(INDEX(PEOPLE!$H$4:$H$101, SMALL(IF($B147=PEOPLE!$B$4:$B$101, ROW(PEOPLE!$H$4:$H$101)-MIN(ROW(PEOPLE!$H$4:$H$101)) +1), COLUMNS($B$3:D147))),"")</f>
        <v xml:space="preserve">5   </v>
      </c>
      <c r="F147" s="40" t="str">
        <f t="array" ref="F147">IFERROR(INDEX(PEOPLE!$H$4:$H$101, SMALL(IF($B147=PEOPLE!$B$4:$B$101, ROW(PEOPLE!$H$4:$H$101)-MIN(ROW(PEOPLE!$H$4:$H$101)) +1), COLUMNS($B$3:E147))),"")</f>
        <v xml:space="preserve">6   </v>
      </c>
      <c r="G147" s="40" t="str">
        <f t="array" ref="G147">IFERROR(INDEX(PEOPLE!$H$4:$H$101, SMALL(IF($B147=PEOPLE!$B$4:$B$101, ROW(PEOPLE!$H$4:$H$101)-MIN(ROW(PEOPLE!$H$4:$H$101)) +1), COLUMNS($B$3:F147))),"")</f>
        <v xml:space="preserve">7   </v>
      </c>
      <c r="H147" s="40" t="str">
        <f t="array" ref="H147">IFERROR(INDEX(PEOPLE!$H$4:$H$101, SMALL(IF($B147=PEOPLE!$B$4:$B$101, ROW(PEOPLE!$H$4:$H$101)-MIN(ROW(PEOPLE!$H$4:$H$101)) +1), COLUMNS($B$3:G147))),"")</f>
        <v xml:space="preserve">8   </v>
      </c>
      <c r="I147" s="40" t="str">
        <f t="array" ref="I147">IFERROR(INDEX(PEOPLE!$H$4:$H$101, SMALL(IF($B147=PEOPLE!$B$4:$B$101, ROW(PEOPLE!$H$4:$H$101)-MIN(ROW(PEOPLE!$H$4:$H$101)) +1), COLUMNS($B$3:H147))),"")</f>
        <v xml:space="preserve">9   </v>
      </c>
      <c r="J147" s="40" t="str">
        <f t="array" ref="J147">IFERROR(INDEX(PEOPLE!$H$4:$H$101, SMALL(IF($B147=PEOPLE!$B$4:$B$101, ROW(PEOPLE!$H$4:$H$101)-MIN(ROW(PEOPLE!$H$4:$H$101)) +1), COLUMNS($B$3:I147))),"")</f>
        <v xml:space="preserve">10   </v>
      </c>
      <c r="K147" s="40" t="str">
        <f t="array" ref="K147">IFERROR(INDEX(PEOPLE!$H$4:$H$101, SMALL(IF($B147=PEOPLE!$B$4:$B$101, ROW(PEOPLE!$H$4:$H$101)-MIN(ROW(PEOPLE!$H$4:$H$101)) +1), COLUMNS($B$3:J147))),"")</f>
        <v xml:space="preserve">11   </v>
      </c>
      <c r="L147" s="40" t="str">
        <f t="array" ref="L147">IFERROR(INDEX(PEOPLE!$H$4:$H$101, SMALL(IF($B147=PEOPLE!$B$4:$B$101, ROW(PEOPLE!$H$4:$H$101)-MIN(ROW(PEOPLE!$H$4:$H$101)) +1), COLUMNS($B$3:K147))),"")</f>
        <v xml:space="preserve">12   </v>
      </c>
      <c r="M147" s="40" t="str">
        <f t="array" ref="M147">IFERROR(INDEX(PEOPLE!$H$4:$H$101, SMALL(IF($B147=PEOPLE!$B$4:$B$101, ROW(PEOPLE!$H$4:$H$101)-MIN(ROW(PEOPLE!$H$4:$H$101)) +1), COLUMNS($B$3:L147))),"")</f>
        <v xml:space="preserve">13   </v>
      </c>
      <c r="N147" s="40"/>
      <c r="O147" s="40"/>
    </row>
    <row r="148" spans="2:15" x14ac:dyDescent="0.25">
      <c r="B148" s="40" t="str">
        <f t="array" ref="B148">IFERROR(INDEX(PEOPLE!B149:B$1001, MATCH(0, COUNTIF($B$2:B147, PEOPLE!B149:B$1001), 0)), "")</f>
        <v/>
      </c>
      <c r="C148" s="40" t="str">
        <f t="array" ref="C148">IFERROR(INDEX(PEOPLE!$H$4:$H$101, SMALL(IF($B148=PEOPLE!$B$4:$B$101, ROW(PEOPLE!$H$4:$H$101)-MIN(ROW(PEOPLE!$H$4:$H$101)) +1), COLUMNS($B$3:B148))),"")</f>
        <v xml:space="preserve">3   </v>
      </c>
      <c r="D148" s="40" t="str">
        <f t="array" ref="D148">IFERROR(INDEX(PEOPLE!$H$4:$H$101, SMALL(IF($B148=PEOPLE!$B$4:$B$101, ROW(PEOPLE!$H$4:$H$101)-MIN(ROW(PEOPLE!$H$4:$H$101)) +1), COLUMNS($B$3:C148))),"")</f>
        <v xml:space="preserve">4   </v>
      </c>
      <c r="E148" s="40" t="str">
        <f t="array" ref="E148">IFERROR(INDEX(PEOPLE!$H$4:$H$101, SMALL(IF($B148=PEOPLE!$B$4:$B$101, ROW(PEOPLE!$H$4:$H$101)-MIN(ROW(PEOPLE!$H$4:$H$101)) +1), COLUMNS($B$3:D148))),"")</f>
        <v xml:space="preserve">5   </v>
      </c>
      <c r="F148" s="40" t="str">
        <f t="array" ref="F148">IFERROR(INDEX(PEOPLE!$H$4:$H$101, SMALL(IF($B148=PEOPLE!$B$4:$B$101, ROW(PEOPLE!$H$4:$H$101)-MIN(ROW(PEOPLE!$H$4:$H$101)) +1), COLUMNS($B$3:E148))),"")</f>
        <v xml:space="preserve">6   </v>
      </c>
      <c r="G148" s="40" t="str">
        <f t="array" ref="G148">IFERROR(INDEX(PEOPLE!$H$4:$H$101, SMALL(IF($B148=PEOPLE!$B$4:$B$101, ROW(PEOPLE!$H$4:$H$101)-MIN(ROW(PEOPLE!$H$4:$H$101)) +1), COLUMNS($B$3:F148))),"")</f>
        <v xml:space="preserve">7   </v>
      </c>
      <c r="H148" s="40" t="str">
        <f t="array" ref="H148">IFERROR(INDEX(PEOPLE!$H$4:$H$101, SMALL(IF($B148=PEOPLE!$B$4:$B$101, ROW(PEOPLE!$H$4:$H$101)-MIN(ROW(PEOPLE!$H$4:$H$101)) +1), COLUMNS($B$3:G148))),"")</f>
        <v xml:space="preserve">8   </v>
      </c>
      <c r="I148" s="40" t="str">
        <f t="array" ref="I148">IFERROR(INDEX(PEOPLE!$H$4:$H$101, SMALL(IF($B148=PEOPLE!$B$4:$B$101, ROW(PEOPLE!$H$4:$H$101)-MIN(ROW(PEOPLE!$H$4:$H$101)) +1), COLUMNS($B$3:H148))),"")</f>
        <v xml:space="preserve">9   </v>
      </c>
      <c r="J148" s="40" t="str">
        <f t="array" ref="J148">IFERROR(INDEX(PEOPLE!$H$4:$H$101, SMALL(IF($B148=PEOPLE!$B$4:$B$101, ROW(PEOPLE!$H$4:$H$101)-MIN(ROW(PEOPLE!$H$4:$H$101)) +1), COLUMNS($B$3:I148))),"")</f>
        <v xml:space="preserve">10   </v>
      </c>
      <c r="K148" s="40" t="str">
        <f t="array" ref="K148">IFERROR(INDEX(PEOPLE!$H$4:$H$101, SMALL(IF($B148=PEOPLE!$B$4:$B$101, ROW(PEOPLE!$H$4:$H$101)-MIN(ROW(PEOPLE!$H$4:$H$101)) +1), COLUMNS($B$3:J148))),"")</f>
        <v xml:space="preserve">11   </v>
      </c>
      <c r="L148" s="40" t="str">
        <f t="array" ref="L148">IFERROR(INDEX(PEOPLE!$H$4:$H$101, SMALL(IF($B148=PEOPLE!$B$4:$B$101, ROW(PEOPLE!$H$4:$H$101)-MIN(ROW(PEOPLE!$H$4:$H$101)) +1), COLUMNS($B$3:K148))),"")</f>
        <v xml:space="preserve">12   </v>
      </c>
      <c r="M148" s="40" t="str">
        <f t="array" ref="M148">IFERROR(INDEX(PEOPLE!$H$4:$H$101, SMALL(IF($B148=PEOPLE!$B$4:$B$101, ROW(PEOPLE!$H$4:$H$101)-MIN(ROW(PEOPLE!$H$4:$H$101)) +1), COLUMNS($B$3:L148))),"")</f>
        <v xml:space="preserve">13   </v>
      </c>
      <c r="N148" s="40"/>
      <c r="O148" s="40"/>
    </row>
    <row r="149" spans="2:15" x14ac:dyDescent="0.25">
      <c r="B149" s="40" t="str">
        <f t="array" ref="B149">IFERROR(INDEX(PEOPLE!B150:B$1001, MATCH(0, COUNTIF($B$2:B148, PEOPLE!B150:B$1001), 0)), "")</f>
        <v/>
      </c>
      <c r="C149" s="40" t="str">
        <f t="array" ref="C149">IFERROR(INDEX(PEOPLE!$H$4:$H$101, SMALL(IF($B149=PEOPLE!$B$4:$B$101, ROW(PEOPLE!$H$4:$H$101)-MIN(ROW(PEOPLE!$H$4:$H$101)) +1), COLUMNS($B$3:B149))),"")</f>
        <v xml:space="preserve">3   </v>
      </c>
      <c r="D149" s="40" t="str">
        <f t="array" ref="D149">IFERROR(INDEX(PEOPLE!$H$4:$H$101, SMALL(IF($B149=PEOPLE!$B$4:$B$101, ROW(PEOPLE!$H$4:$H$101)-MIN(ROW(PEOPLE!$H$4:$H$101)) +1), COLUMNS($B$3:C149))),"")</f>
        <v xml:space="preserve">4   </v>
      </c>
      <c r="E149" s="40" t="str">
        <f t="array" ref="E149">IFERROR(INDEX(PEOPLE!$H$4:$H$101, SMALL(IF($B149=PEOPLE!$B$4:$B$101, ROW(PEOPLE!$H$4:$H$101)-MIN(ROW(PEOPLE!$H$4:$H$101)) +1), COLUMNS($B$3:D149))),"")</f>
        <v xml:space="preserve">5   </v>
      </c>
      <c r="F149" s="40" t="str">
        <f t="array" ref="F149">IFERROR(INDEX(PEOPLE!$H$4:$H$101, SMALL(IF($B149=PEOPLE!$B$4:$B$101, ROW(PEOPLE!$H$4:$H$101)-MIN(ROW(PEOPLE!$H$4:$H$101)) +1), COLUMNS($B$3:E149))),"")</f>
        <v xml:space="preserve">6   </v>
      </c>
      <c r="G149" s="40" t="str">
        <f t="array" ref="G149">IFERROR(INDEX(PEOPLE!$H$4:$H$101, SMALL(IF($B149=PEOPLE!$B$4:$B$101, ROW(PEOPLE!$H$4:$H$101)-MIN(ROW(PEOPLE!$H$4:$H$101)) +1), COLUMNS($B$3:F149))),"")</f>
        <v xml:space="preserve">7   </v>
      </c>
      <c r="H149" s="40" t="str">
        <f t="array" ref="H149">IFERROR(INDEX(PEOPLE!$H$4:$H$101, SMALL(IF($B149=PEOPLE!$B$4:$B$101, ROW(PEOPLE!$H$4:$H$101)-MIN(ROW(PEOPLE!$H$4:$H$101)) +1), COLUMNS($B$3:G149))),"")</f>
        <v xml:space="preserve">8   </v>
      </c>
      <c r="I149" s="40" t="str">
        <f t="array" ref="I149">IFERROR(INDEX(PEOPLE!$H$4:$H$101, SMALL(IF($B149=PEOPLE!$B$4:$B$101, ROW(PEOPLE!$H$4:$H$101)-MIN(ROW(PEOPLE!$H$4:$H$101)) +1), COLUMNS($B$3:H149))),"")</f>
        <v xml:space="preserve">9   </v>
      </c>
      <c r="J149" s="40" t="str">
        <f t="array" ref="J149">IFERROR(INDEX(PEOPLE!$H$4:$H$101, SMALL(IF($B149=PEOPLE!$B$4:$B$101, ROW(PEOPLE!$H$4:$H$101)-MIN(ROW(PEOPLE!$H$4:$H$101)) +1), COLUMNS($B$3:I149))),"")</f>
        <v xml:space="preserve">10   </v>
      </c>
      <c r="K149" s="40" t="str">
        <f t="array" ref="K149">IFERROR(INDEX(PEOPLE!$H$4:$H$101, SMALL(IF($B149=PEOPLE!$B$4:$B$101, ROW(PEOPLE!$H$4:$H$101)-MIN(ROW(PEOPLE!$H$4:$H$101)) +1), COLUMNS($B$3:J149))),"")</f>
        <v xml:space="preserve">11   </v>
      </c>
      <c r="L149" s="40" t="str">
        <f t="array" ref="L149">IFERROR(INDEX(PEOPLE!$H$4:$H$101, SMALL(IF($B149=PEOPLE!$B$4:$B$101, ROW(PEOPLE!$H$4:$H$101)-MIN(ROW(PEOPLE!$H$4:$H$101)) +1), COLUMNS($B$3:K149))),"")</f>
        <v xml:space="preserve">12   </v>
      </c>
      <c r="M149" s="40" t="str">
        <f t="array" ref="M149">IFERROR(INDEX(PEOPLE!$H$4:$H$101, SMALL(IF($B149=PEOPLE!$B$4:$B$101, ROW(PEOPLE!$H$4:$H$101)-MIN(ROW(PEOPLE!$H$4:$H$101)) +1), COLUMNS($B$3:L149))),"")</f>
        <v xml:space="preserve">13   </v>
      </c>
      <c r="N149" s="40"/>
      <c r="O149" s="40"/>
    </row>
    <row r="150" spans="2:15" x14ac:dyDescent="0.25">
      <c r="B150" s="40" t="str">
        <f t="array" ref="B150">IFERROR(INDEX(PEOPLE!B151:B$1001, MATCH(0, COUNTIF($B$2:B149, PEOPLE!B151:B$1001), 0)), "")</f>
        <v/>
      </c>
      <c r="C150" s="40" t="str">
        <f t="array" ref="C150">IFERROR(INDEX(PEOPLE!$H$4:$H$101, SMALL(IF($B150=PEOPLE!$B$4:$B$101, ROW(PEOPLE!$H$4:$H$101)-MIN(ROW(PEOPLE!$H$4:$H$101)) +1), COLUMNS($B$3:B150))),"")</f>
        <v xml:space="preserve">3   </v>
      </c>
      <c r="D150" s="40" t="str">
        <f t="array" ref="D150">IFERROR(INDEX(PEOPLE!$H$4:$H$101, SMALL(IF($B150=PEOPLE!$B$4:$B$101, ROW(PEOPLE!$H$4:$H$101)-MIN(ROW(PEOPLE!$H$4:$H$101)) +1), COLUMNS($B$3:C150))),"")</f>
        <v xml:space="preserve">4   </v>
      </c>
      <c r="E150" s="40" t="str">
        <f t="array" ref="E150">IFERROR(INDEX(PEOPLE!$H$4:$H$101, SMALL(IF($B150=PEOPLE!$B$4:$B$101, ROW(PEOPLE!$H$4:$H$101)-MIN(ROW(PEOPLE!$H$4:$H$101)) +1), COLUMNS($B$3:D150))),"")</f>
        <v xml:space="preserve">5   </v>
      </c>
      <c r="F150" s="40" t="str">
        <f t="array" ref="F150">IFERROR(INDEX(PEOPLE!$H$4:$H$101, SMALL(IF($B150=PEOPLE!$B$4:$B$101, ROW(PEOPLE!$H$4:$H$101)-MIN(ROW(PEOPLE!$H$4:$H$101)) +1), COLUMNS($B$3:E150))),"")</f>
        <v xml:space="preserve">6   </v>
      </c>
      <c r="G150" s="40" t="str">
        <f t="array" ref="G150">IFERROR(INDEX(PEOPLE!$H$4:$H$101, SMALL(IF($B150=PEOPLE!$B$4:$B$101, ROW(PEOPLE!$H$4:$H$101)-MIN(ROW(PEOPLE!$H$4:$H$101)) +1), COLUMNS($B$3:F150))),"")</f>
        <v xml:space="preserve">7   </v>
      </c>
      <c r="H150" s="40" t="str">
        <f t="array" ref="H150">IFERROR(INDEX(PEOPLE!$H$4:$H$101, SMALL(IF($B150=PEOPLE!$B$4:$B$101, ROW(PEOPLE!$H$4:$H$101)-MIN(ROW(PEOPLE!$H$4:$H$101)) +1), COLUMNS($B$3:G150))),"")</f>
        <v xml:space="preserve">8   </v>
      </c>
      <c r="I150" s="40" t="str">
        <f t="array" ref="I150">IFERROR(INDEX(PEOPLE!$H$4:$H$101, SMALL(IF($B150=PEOPLE!$B$4:$B$101, ROW(PEOPLE!$H$4:$H$101)-MIN(ROW(PEOPLE!$H$4:$H$101)) +1), COLUMNS($B$3:H150))),"")</f>
        <v xml:space="preserve">9   </v>
      </c>
      <c r="J150" s="40" t="str">
        <f t="array" ref="J150">IFERROR(INDEX(PEOPLE!$H$4:$H$101, SMALL(IF($B150=PEOPLE!$B$4:$B$101, ROW(PEOPLE!$H$4:$H$101)-MIN(ROW(PEOPLE!$H$4:$H$101)) +1), COLUMNS($B$3:I150))),"")</f>
        <v xml:space="preserve">10   </v>
      </c>
      <c r="K150" s="40" t="str">
        <f t="array" ref="K150">IFERROR(INDEX(PEOPLE!$H$4:$H$101, SMALL(IF($B150=PEOPLE!$B$4:$B$101, ROW(PEOPLE!$H$4:$H$101)-MIN(ROW(PEOPLE!$H$4:$H$101)) +1), COLUMNS($B$3:J150))),"")</f>
        <v xml:space="preserve">11   </v>
      </c>
      <c r="L150" s="40" t="str">
        <f t="array" ref="L150">IFERROR(INDEX(PEOPLE!$H$4:$H$101, SMALL(IF($B150=PEOPLE!$B$4:$B$101, ROW(PEOPLE!$H$4:$H$101)-MIN(ROW(PEOPLE!$H$4:$H$101)) +1), COLUMNS($B$3:K150))),"")</f>
        <v xml:space="preserve">12   </v>
      </c>
      <c r="M150" s="40" t="str">
        <f t="array" ref="M150">IFERROR(INDEX(PEOPLE!$H$4:$H$101, SMALL(IF($B150=PEOPLE!$B$4:$B$101, ROW(PEOPLE!$H$4:$H$101)-MIN(ROW(PEOPLE!$H$4:$H$101)) +1), COLUMNS($B$3:L150))),"")</f>
        <v xml:space="preserve">13   </v>
      </c>
      <c r="N150" s="40"/>
      <c r="O150" s="40"/>
    </row>
    <row r="151" spans="2:15" x14ac:dyDescent="0.25">
      <c r="B151" s="40" t="str">
        <f t="array" ref="B151">IFERROR(INDEX(PEOPLE!B152:B$1001, MATCH(0, COUNTIF($B$2:B150, PEOPLE!B152:B$1001), 0)), "")</f>
        <v/>
      </c>
      <c r="C151" s="40" t="str">
        <f t="array" ref="C151">IFERROR(INDEX(PEOPLE!$H$4:$H$101, SMALL(IF($B151=PEOPLE!$B$4:$B$101, ROW(PEOPLE!$H$4:$H$101)-MIN(ROW(PEOPLE!$H$4:$H$101)) +1), COLUMNS($B$3:B151))),"")</f>
        <v xml:space="preserve">3   </v>
      </c>
      <c r="D151" s="40" t="str">
        <f t="array" ref="D151">IFERROR(INDEX(PEOPLE!$H$4:$H$101, SMALL(IF($B151=PEOPLE!$B$4:$B$101, ROW(PEOPLE!$H$4:$H$101)-MIN(ROW(PEOPLE!$H$4:$H$101)) +1), COLUMNS($B$3:C151))),"")</f>
        <v xml:space="preserve">4   </v>
      </c>
      <c r="E151" s="40" t="str">
        <f t="array" ref="E151">IFERROR(INDEX(PEOPLE!$H$4:$H$101, SMALL(IF($B151=PEOPLE!$B$4:$B$101, ROW(PEOPLE!$H$4:$H$101)-MIN(ROW(PEOPLE!$H$4:$H$101)) +1), COLUMNS($B$3:D151))),"")</f>
        <v xml:space="preserve">5   </v>
      </c>
      <c r="F151" s="40" t="str">
        <f t="array" ref="F151">IFERROR(INDEX(PEOPLE!$H$4:$H$101, SMALL(IF($B151=PEOPLE!$B$4:$B$101, ROW(PEOPLE!$H$4:$H$101)-MIN(ROW(PEOPLE!$H$4:$H$101)) +1), COLUMNS($B$3:E151))),"")</f>
        <v xml:space="preserve">6   </v>
      </c>
      <c r="G151" s="40" t="str">
        <f t="array" ref="G151">IFERROR(INDEX(PEOPLE!$H$4:$H$101, SMALL(IF($B151=PEOPLE!$B$4:$B$101, ROW(PEOPLE!$H$4:$H$101)-MIN(ROW(PEOPLE!$H$4:$H$101)) +1), COLUMNS($B$3:F151))),"")</f>
        <v xml:space="preserve">7   </v>
      </c>
      <c r="H151" s="40" t="str">
        <f t="array" ref="H151">IFERROR(INDEX(PEOPLE!$H$4:$H$101, SMALL(IF($B151=PEOPLE!$B$4:$B$101, ROW(PEOPLE!$H$4:$H$101)-MIN(ROW(PEOPLE!$H$4:$H$101)) +1), COLUMNS($B$3:G151))),"")</f>
        <v xml:space="preserve">8   </v>
      </c>
      <c r="I151" s="40" t="str">
        <f t="array" ref="I151">IFERROR(INDEX(PEOPLE!$H$4:$H$101, SMALL(IF($B151=PEOPLE!$B$4:$B$101, ROW(PEOPLE!$H$4:$H$101)-MIN(ROW(PEOPLE!$H$4:$H$101)) +1), COLUMNS($B$3:H151))),"")</f>
        <v xml:space="preserve">9   </v>
      </c>
      <c r="J151" s="40" t="str">
        <f t="array" ref="J151">IFERROR(INDEX(PEOPLE!$H$4:$H$101, SMALL(IF($B151=PEOPLE!$B$4:$B$101, ROW(PEOPLE!$H$4:$H$101)-MIN(ROW(PEOPLE!$H$4:$H$101)) +1), COLUMNS($B$3:I151))),"")</f>
        <v xml:space="preserve">10   </v>
      </c>
      <c r="K151" s="40" t="str">
        <f t="array" ref="K151">IFERROR(INDEX(PEOPLE!$H$4:$H$101, SMALL(IF($B151=PEOPLE!$B$4:$B$101, ROW(PEOPLE!$H$4:$H$101)-MIN(ROW(PEOPLE!$H$4:$H$101)) +1), COLUMNS($B$3:J151))),"")</f>
        <v xml:space="preserve">11   </v>
      </c>
      <c r="L151" s="40" t="str">
        <f t="array" ref="L151">IFERROR(INDEX(PEOPLE!$H$4:$H$101, SMALL(IF($B151=PEOPLE!$B$4:$B$101, ROW(PEOPLE!$H$4:$H$101)-MIN(ROW(PEOPLE!$H$4:$H$101)) +1), COLUMNS($B$3:K151))),"")</f>
        <v xml:space="preserve">12   </v>
      </c>
      <c r="M151" s="40" t="str">
        <f t="array" ref="M151">IFERROR(INDEX(PEOPLE!$H$4:$H$101, SMALL(IF($B151=PEOPLE!$B$4:$B$101, ROW(PEOPLE!$H$4:$H$101)-MIN(ROW(PEOPLE!$H$4:$H$101)) +1), COLUMNS($B$3:L151))),"")</f>
        <v xml:space="preserve">13   </v>
      </c>
      <c r="N151" s="40"/>
      <c r="O151" s="40"/>
    </row>
    <row r="152" spans="2:15" x14ac:dyDescent="0.25">
      <c r="B152" s="40" t="str">
        <f t="array" ref="B152">IFERROR(INDEX(PEOPLE!B153:B$1001, MATCH(0, COUNTIF($B$2:B151, PEOPLE!B153:B$1001), 0)), "")</f>
        <v/>
      </c>
      <c r="C152" s="40" t="str">
        <f t="array" ref="C152">IFERROR(INDEX(PEOPLE!$H$4:$H$101, SMALL(IF($B152=PEOPLE!$B$4:$B$101, ROW(PEOPLE!$H$4:$H$101)-MIN(ROW(PEOPLE!$H$4:$H$101)) +1), COLUMNS($B$3:B152))),"")</f>
        <v xml:space="preserve">3   </v>
      </c>
      <c r="D152" s="40" t="str">
        <f t="array" ref="D152">IFERROR(INDEX(PEOPLE!$H$4:$H$101, SMALL(IF($B152=PEOPLE!$B$4:$B$101, ROW(PEOPLE!$H$4:$H$101)-MIN(ROW(PEOPLE!$H$4:$H$101)) +1), COLUMNS($B$3:C152))),"")</f>
        <v xml:space="preserve">4   </v>
      </c>
      <c r="E152" s="40" t="str">
        <f t="array" ref="E152">IFERROR(INDEX(PEOPLE!$H$4:$H$101, SMALL(IF($B152=PEOPLE!$B$4:$B$101, ROW(PEOPLE!$H$4:$H$101)-MIN(ROW(PEOPLE!$H$4:$H$101)) +1), COLUMNS($B$3:D152))),"")</f>
        <v xml:space="preserve">5   </v>
      </c>
      <c r="F152" s="40" t="str">
        <f t="array" ref="F152">IFERROR(INDEX(PEOPLE!$H$4:$H$101, SMALL(IF($B152=PEOPLE!$B$4:$B$101, ROW(PEOPLE!$H$4:$H$101)-MIN(ROW(PEOPLE!$H$4:$H$101)) +1), COLUMNS($B$3:E152))),"")</f>
        <v xml:space="preserve">6   </v>
      </c>
      <c r="G152" s="40" t="str">
        <f t="array" ref="G152">IFERROR(INDEX(PEOPLE!$H$4:$H$101, SMALL(IF($B152=PEOPLE!$B$4:$B$101, ROW(PEOPLE!$H$4:$H$101)-MIN(ROW(PEOPLE!$H$4:$H$101)) +1), COLUMNS($B$3:F152))),"")</f>
        <v xml:space="preserve">7   </v>
      </c>
      <c r="H152" s="40" t="str">
        <f t="array" ref="H152">IFERROR(INDEX(PEOPLE!$H$4:$H$101, SMALL(IF($B152=PEOPLE!$B$4:$B$101, ROW(PEOPLE!$H$4:$H$101)-MIN(ROW(PEOPLE!$H$4:$H$101)) +1), COLUMNS($B$3:G152))),"")</f>
        <v xml:space="preserve">8   </v>
      </c>
      <c r="I152" s="40" t="str">
        <f t="array" ref="I152">IFERROR(INDEX(PEOPLE!$H$4:$H$101, SMALL(IF($B152=PEOPLE!$B$4:$B$101, ROW(PEOPLE!$H$4:$H$101)-MIN(ROW(PEOPLE!$H$4:$H$101)) +1), COLUMNS($B$3:H152))),"")</f>
        <v xml:space="preserve">9   </v>
      </c>
      <c r="J152" s="40" t="str">
        <f t="array" ref="J152">IFERROR(INDEX(PEOPLE!$H$4:$H$101, SMALL(IF($B152=PEOPLE!$B$4:$B$101, ROW(PEOPLE!$H$4:$H$101)-MIN(ROW(PEOPLE!$H$4:$H$101)) +1), COLUMNS($B$3:I152))),"")</f>
        <v xml:space="preserve">10   </v>
      </c>
      <c r="K152" s="40" t="str">
        <f t="array" ref="K152">IFERROR(INDEX(PEOPLE!$H$4:$H$101, SMALL(IF($B152=PEOPLE!$B$4:$B$101, ROW(PEOPLE!$H$4:$H$101)-MIN(ROW(PEOPLE!$H$4:$H$101)) +1), COLUMNS($B$3:J152))),"")</f>
        <v xml:space="preserve">11   </v>
      </c>
      <c r="L152" s="40" t="str">
        <f t="array" ref="L152">IFERROR(INDEX(PEOPLE!$H$4:$H$101, SMALL(IF($B152=PEOPLE!$B$4:$B$101, ROW(PEOPLE!$H$4:$H$101)-MIN(ROW(PEOPLE!$H$4:$H$101)) +1), COLUMNS($B$3:K152))),"")</f>
        <v xml:space="preserve">12   </v>
      </c>
      <c r="M152" s="40" t="str">
        <f t="array" ref="M152">IFERROR(INDEX(PEOPLE!$H$4:$H$101, SMALL(IF($B152=PEOPLE!$B$4:$B$101, ROW(PEOPLE!$H$4:$H$101)-MIN(ROW(PEOPLE!$H$4:$H$101)) +1), COLUMNS($B$3:L152))),"")</f>
        <v xml:space="preserve">13   </v>
      </c>
      <c r="N152" s="40"/>
      <c r="O152" s="40"/>
    </row>
    <row r="153" spans="2:15" x14ac:dyDescent="0.25">
      <c r="B153" s="40" t="str">
        <f t="array" ref="B153">IFERROR(INDEX(PEOPLE!B154:B$1001, MATCH(0, COUNTIF($B$2:B152, PEOPLE!B154:B$1001), 0)), "")</f>
        <v/>
      </c>
      <c r="C153" s="40" t="str">
        <f t="array" ref="C153">IFERROR(INDEX(PEOPLE!$H$4:$H$101, SMALL(IF($B153=PEOPLE!$B$4:$B$101, ROW(PEOPLE!$H$4:$H$101)-MIN(ROW(PEOPLE!$H$4:$H$101)) +1), COLUMNS($B$3:B153))),"")</f>
        <v xml:space="preserve">3   </v>
      </c>
      <c r="D153" s="40" t="str">
        <f t="array" ref="D153">IFERROR(INDEX(PEOPLE!$H$4:$H$101, SMALL(IF($B153=PEOPLE!$B$4:$B$101, ROW(PEOPLE!$H$4:$H$101)-MIN(ROW(PEOPLE!$H$4:$H$101)) +1), COLUMNS($B$3:C153))),"")</f>
        <v xml:space="preserve">4   </v>
      </c>
      <c r="E153" s="40" t="str">
        <f t="array" ref="E153">IFERROR(INDEX(PEOPLE!$H$4:$H$101, SMALL(IF($B153=PEOPLE!$B$4:$B$101, ROW(PEOPLE!$H$4:$H$101)-MIN(ROW(PEOPLE!$H$4:$H$101)) +1), COLUMNS($B$3:D153))),"")</f>
        <v xml:space="preserve">5   </v>
      </c>
      <c r="F153" s="40" t="str">
        <f t="array" ref="F153">IFERROR(INDEX(PEOPLE!$H$4:$H$101, SMALL(IF($B153=PEOPLE!$B$4:$B$101, ROW(PEOPLE!$H$4:$H$101)-MIN(ROW(PEOPLE!$H$4:$H$101)) +1), COLUMNS($B$3:E153))),"")</f>
        <v xml:space="preserve">6   </v>
      </c>
      <c r="G153" s="40" t="str">
        <f t="array" ref="G153">IFERROR(INDEX(PEOPLE!$H$4:$H$101, SMALL(IF($B153=PEOPLE!$B$4:$B$101, ROW(PEOPLE!$H$4:$H$101)-MIN(ROW(PEOPLE!$H$4:$H$101)) +1), COLUMNS($B$3:F153))),"")</f>
        <v xml:space="preserve">7   </v>
      </c>
      <c r="H153" s="40" t="str">
        <f t="array" ref="H153">IFERROR(INDEX(PEOPLE!$H$4:$H$101, SMALL(IF($B153=PEOPLE!$B$4:$B$101, ROW(PEOPLE!$H$4:$H$101)-MIN(ROW(PEOPLE!$H$4:$H$101)) +1), COLUMNS($B$3:G153))),"")</f>
        <v xml:space="preserve">8   </v>
      </c>
      <c r="I153" s="40" t="str">
        <f t="array" ref="I153">IFERROR(INDEX(PEOPLE!$H$4:$H$101, SMALL(IF($B153=PEOPLE!$B$4:$B$101, ROW(PEOPLE!$H$4:$H$101)-MIN(ROW(PEOPLE!$H$4:$H$101)) +1), COLUMNS($B$3:H153))),"")</f>
        <v xml:space="preserve">9   </v>
      </c>
      <c r="J153" s="40" t="str">
        <f t="array" ref="J153">IFERROR(INDEX(PEOPLE!$H$4:$H$101, SMALL(IF($B153=PEOPLE!$B$4:$B$101, ROW(PEOPLE!$H$4:$H$101)-MIN(ROW(PEOPLE!$H$4:$H$101)) +1), COLUMNS($B$3:I153))),"")</f>
        <v xml:space="preserve">10   </v>
      </c>
      <c r="K153" s="40" t="str">
        <f t="array" ref="K153">IFERROR(INDEX(PEOPLE!$H$4:$H$101, SMALL(IF($B153=PEOPLE!$B$4:$B$101, ROW(PEOPLE!$H$4:$H$101)-MIN(ROW(PEOPLE!$H$4:$H$101)) +1), COLUMNS($B$3:J153))),"")</f>
        <v xml:space="preserve">11   </v>
      </c>
      <c r="L153" s="40" t="str">
        <f t="array" ref="L153">IFERROR(INDEX(PEOPLE!$H$4:$H$101, SMALL(IF($B153=PEOPLE!$B$4:$B$101, ROW(PEOPLE!$H$4:$H$101)-MIN(ROW(PEOPLE!$H$4:$H$101)) +1), COLUMNS($B$3:K153))),"")</f>
        <v xml:space="preserve">12   </v>
      </c>
      <c r="M153" s="40" t="str">
        <f t="array" ref="M153">IFERROR(INDEX(PEOPLE!$H$4:$H$101, SMALL(IF($B153=PEOPLE!$B$4:$B$101, ROW(PEOPLE!$H$4:$H$101)-MIN(ROW(PEOPLE!$H$4:$H$101)) +1), COLUMNS($B$3:L153))),"")</f>
        <v xml:space="preserve">13   </v>
      </c>
      <c r="N153" s="40"/>
      <c r="O153" s="40"/>
    </row>
    <row r="154" spans="2:15" x14ac:dyDescent="0.25">
      <c r="B154" s="40" t="str">
        <f t="array" ref="B154">IFERROR(INDEX(PEOPLE!B155:B$1001, MATCH(0, COUNTIF($B$2:B153, PEOPLE!B155:B$1001), 0)), "")</f>
        <v/>
      </c>
      <c r="C154" s="40" t="str">
        <f t="array" ref="C154">IFERROR(INDEX(PEOPLE!$H$4:$H$101, SMALL(IF($B154=PEOPLE!$B$4:$B$101, ROW(PEOPLE!$H$4:$H$101)-MIN(ROW(PEOPLE!$H$4:$H$101)) +1), COLUMNS($B$3:B154))),"")</f>
        <v xml:space="preserve">3   </v>
      </c>
      <c r="D154" s="40" t="str">
        <f t="array" ref="D154">IFERROR(INDEX(PEOPLE!$H$4:$H$101, SMALL(IF($B154=PEOPLE!$B$4:$B$101, ROW(PEOPLE!$H$4:$H$101)-MIN(ROW(PEOPLE!$H$4:$H$101)) +1), COLUMNS($B$3:C154))),"")</f>
        <v xml:space="preserve">4   </v>
      </c>
      <c r="E154" s="40" t="str">
        <f t="array" ref="E154">IFERROR(INDEX(PEOPLE!$H$4:$H$101, SMALL(IF($B154=PEOPLE!$B$4:$B$101, ROW(PEOPLE!$H$4:$H$101)-MIN(ROW(PEOPLE!$H$4:$H$101)) +1), COLUMNS($B$3:D154))),"")</f>
        <v xml:space="preserve">5   </v>
      </c>
      <c r="F154" s="40" t="str">
        <f t="array" ref="F154">IFERROR(INDEX(PEOPLE!$H$4:$H$101, SMALL(IF($B154=PEOPLE!$B$4:$B$101, ROW(PEOPLE!$H$4:$H$101)-MIN(ROW(PEOPLE!$H$4:$H$101)) +1), COLUMNS($B$3:E154))),"")</f>
        <v xml:space="preserve">6   </v>
      </c>
      <c r="G154" s="40" t="str">
        <f t="array" ref="G154">IFERROR(INDEX(PEOPLE!$H$4:$H$101, SMALL(IF($B154=PEOPLE!$B$4:$B$101, ROW(PEOPLE!$H$4:$H$101)-MIN(ROW(PEOPLE!$H$4:$H$101)) +1), COLUMNS($B$3:F154))),"")</f>
        <v xml:space="preserve">7   </v>
      </c>
      <c r="H154" s="40" t="str">
        <f t="array" ref="H154">IFERROR(INDEX(PEOPLE!$H$4:$H$101, SMALL(IF($B154=PEOPLE!$B$4:$B$101, ROW(PEOPLE!$H$4:$H$101)-MIN(ROW(PEOPLE!$H$4:$H$101)) +1), COLUMNS($B$3:G154))),"")</f>
        <v xml:space="preserve">8   </v>
      </c>
      <c r="I154" s="40" t="str">
        <f t="array" ref="I154">IFERROR(INDEX(PEOPLE!$H$4:$H$101, SMALL(IF($B154=PEOPLE!$B$4:$B$101, ROW(PEOPLE!$H$4:$H$101)-MIN(ROW(PEOPLE!$H$4:$H$101)) +1), COLUMNS($B$3:H154))),"")</f>
        <v xml:space="preserve">9   </v>
      </c>
      <c r="J154" s="40" t="str">
        <f t="array" ref="J154">IFERROR(INDEX(PEOPLE!$H$4:$H$101, SMALL(IF($B154=PEOPLE!$B$4:$B$101, ROW(PEOPLE!$H$4:$H$101)-MIN(ROW(PEOPLE!$H$4:$H$101)) +1), COLUMNS($B$3:I154))),"")</f>
        <v xml:space="preserve">10   </v>
      </c>
      <c r="K154" s="40" t="str">
        <f t="array" ref="K154">IFERROR(INDEX(PEOPLE!$H$4:$H$101, SMALL(IF($B154=PEOPLE!$B$4:$B$101, ROW(PEOPLE!$H$4:$H$101)-MIN(ROW(PEOPLE!$H$4:$H$101)) +1), COLUMNS($B$3:J154))),"")</f>
        <v xml:space="preserve">11   </v>
      </c>
      <c r="L154" s="40" t="str">
        <f t="array" ref="L154">IFERROR(INDEX(PEOPLE!$H$4:$H$101, SMALL(IF($B154=PEOPLE!$B$4:$B$101, ROW(PEOPLE!$H$4:$H$101)-MIN(ROW(PEOPLE!$H$4:$H$101)) +1), COLUMNS($B$3:K154))),"")</f>
        <v xml:space="preserve">12   </v>
      </c>
      <c r="M154" s="40" t="str">
        <f t="array" ref="M154">IFERROR(INDEX(PEOPLE!$H$4:$H$101, SMALL(IF($B154=PEOPLE!$B$4:$B$101, ROW(PEOPLE!$H$4:$H$101)-MIN(ROW(PEOPLE!$H$4:$H$101)) +1), COLUMNS($B$3:L154))),"")</f>
        <v xml:space="preserve">13   </v>
      </c>
      <c r="N154" s="40"/>
      <c r="O154" s="40"/>
    </row>
    <row r="155" spans="2:15" x14ac:dyDescent="0.25">
      <c r="B155" s="40" t="str">
        <f t="array" ref="B155">IFERROR(INDEX(PEOPLE!B156:B$1001, MATCH(0, COUNTIF($B$2:B154, PEOPLE!B156:B$1001), 0)), "")</f>
        <v/>
      </c>
      <c r="C155" s="40" t="str">
        <f t="array" ref="C155">IFERROR(INDEX(PEOPLE!$H$4:$H$101, SMALL(IF($B155=PEOPLE!$B$4:$B$101, ROW(PEOPLE!$H$4:$H$101)-MIN(ROW(PEOPLE!$H$4:$H$101)) +1), COLUMNS($B$3:B155))),"")</f>
        <v xml:space="preserve">3   </v>
      </c>
      <c r="D155" s="40" t="str">
        <f t="array" ref="D155">IFERROR(INDEX(PEOPLE!$H$4:$H$101, SMALL(IF($B155=PEOPLE!$B$4:$B$101, ROW(PEOPLE!$H$4:$H$101)-MIN(ROW(PEOPLE!$H$4:$H$101)) +1), COLUMNS($B$3:C155))),"")</f>
        <v xml:space="preserve">4   </v>
      </c>
      <c r="E155" s="40" t="str">
        <f t="array" ref="E155">IFERROR(INDEX(PEOPLE!$H$4:$H$101, SMALL(IF($B155=PEOPLE!$B$4:$B$101, ROW(PEOPLE!$H$4:$H$101)-MIN(ROW(PEOPLE!$H$4:$H$101)) +1), COLUMNS($B$3:D155))),"")</f>
        <v xml:space="preserve">5   </v>
      </c>
      <c r="F155" s="40" t="str">
        <f t="array" ref="F155">IFERROR(INDEX(PEOPLE!$H$4:$H$101, SMALL(IF($B155=PEOPLE!$B$4:$B$101, ROW(PEOPLE!$H$4:$H$101)-MIN(ROW(PEOPLE!$H$4:$H$101)) +1), COLUMNS($B$3:E155))),"")</f>
        <v xml:space="preserve">6   </v>
      </c>
      <c r="G155" s="40" t="str">
        <f t="array" ref="G155">IFERROR(INDEX(PEOPLE!$H$4:$H$101, SMALL(IF($B155=PEOPLE!$B$4:$B$101, ROW(PEOPLE!$H$4:$H$101)-MIN(ROW(PEOPLE!$H$4:$H$101)) +1), COLUMNS($B$3:F155))),"")</f>
        <v xml:space="preserve">7   </v>
      </c>
      <c r="H155" s="40" t="str">
        <f t="array" ref="H155">IFERROR(INDEX(PEOPLE!$H$4:$H$101, SMALL(IF($B155=PEOPLE!$B$4:$B$101, ROW(PEOPLE!$H$4:$H$101)-MIN(ROW(PEOPLE!$H$4:$H$101)) +1), COLUMNS($B$3:G155))),"")</f>
        <v xml:space="preserve">8   </v>
      </c>
      <c r="I155" s="40" t="str">
        <f t="array" ref="I155">IFERROR(INDEX(PEOPLE!$H$4:$H$101, SMALL(IF($B155=PEOPLE!$B$4:$B$101, ROW(PEOPLE!$H$4:$H$101)-MIN(ROW(PEOPLE!$H$4:$H$101)) +1), COLUMNS($B$3:H155))),"")</f>
        <v xml:space="preserve">9   </v>
      </c>
      <c r="J155" s="40" t="str">
        <f t="array" ref="J155">IFERROR(INDEX(PEOPLE!$H$4:$H$101, SMALL(IF($B155=PEOPLE!$B$4:$B$101, ROW(PEOPLE!$H$4:$H$101)-MIN(ROW(PEOPLE!$H$4:$H$101)) +1), COLUMNS($B$3:I155))),"")</f>
        <v xml:space="preserve">10   </v>
      </c>
      <c r="K155" s="40" t="str">
        <f t="array" ref="K155">IFERROR(INDEX(PEOPLE!$H$4:$H$101, SMALL(IF($B155=PEOPLE!$B$4:$B$101, ROW(PEOPLE!$H$4:$H$101)-MIN(ROW(PEOPLE!$H$4:$H$101)) +1), COLUMNS($B$3:J155))),"")</f>
        <v xml:space="preserve">11   </v>
      </c>
      <c r="L155" s="40" t="str">
        <f t="array" ref="L155">IFERROR(INDEX(PEOPLE!$H$4:$H$101, SMALL(IF($B155=PEOPLE!$B$4:$B$101, ROW(PEOPLE!$H$4:$H$101)-MIN(ROW(PEOPLE!$H$4:$H$101)) +1), COLUMNS($B$3:K155))),"")</f>
        <v xml:space="preserve">12   </v>
      </c>
      <c r="M155" s="40" t="str">
        <f t="array" ref="M155">IFERROR(INDEX(PEOPLE!$H$4:$H$101, SMALL(IF($B155=PEOPLE!$B$4:$B$101, ROW(PEOPLE!$H$4:$H$101)-MIN(ROW(PEOPLE!$H$4:$H$101)) +1), COLUMNS($B$3:L155))),"")</f>
        <v xml:space="preserve">13   </v>
      </c>
      <c r="N155" s="40"/>
      <c r="O155" s="40"/>
    </row>
    <row r="156" spans="2:15" x14ac:dyDescent="0.25">
      <c r="B156" s="40" t="str">
        <f t="array" ref="B156">IFERROR(INDEX(PEOPLE!B157:B$1001, MATCH(0, COUNTIF($B$2:B155, PEOPLE!B157:B$1001), 0)), "")</f>
        <v/>
      </c>
      <c r="C156" s="40" t="str">
        <f t="array" ref="C156">IFERROR(INDEX(PEOPLE!$H$4:$H$101, SMALL(IF($B156=PEOPLE!$B$4:$B$101, ROW(PEOPLE!$H$4:$H$101)-MIN(ROW(PEOPLE!$H$4:$H$101)) +1), COLUMNS($B$3:B156))),"")</f>
        <v xml:space="preserve">3   </v>
      </c>
      <c r="D156" s="40" t="str">
        <f t="array" ref="D156">IFERROR(INDEX(PEOPLE!$H$4:$H$101, SMALL(IF($B156=PEOPLE!$B$4:$B$101, ROW(PEOPLE!$H$4:$H$101)-MIN(ROW(PEOPLE!$H$4:$H$101)) +1), COLUMNS($B$3:C156))),"")</f>
        <v xml:space="preserve">4   </v>
      </c>
      <c r="E156" s="40" t="str">
        <f t="array" ref="E156">IFERROR(INDEX(PEOPLE!$H$4:$H$101, SMALL(IF($B156=PEOPLE!$B$4:$B$101, ROW(PEOPLE!$H$4:$H$101)-MIN(ROW(PEOPLE!$H$4:$H$101)) +1), COLUMNS($B$3:D156))),"")</f>
        <v xml:space="preserve">5   </v>
      </c>
      <c r="F156" s="40" t="str">
        <f t="array" ref="F156">IFERROR(INDEX(PEOPLE!$H$4:$H$101, SMALL(IF($B156=PEOPLE!$B$4:$B$101, ROW(PEOPLE!$H$4:$H$101)-MIN(ROW(PEOPLE!$H$4:$H$101)) +1), COLUMNS($B$3:E156))),"")</f>
        <v xml:space="preserve">6   </v>
      </c>
      <c r="G156" s="40" t="str">
        <f t="array" ref="G156">IFERROR(INDEX(PEOPLE!$H$4:$H$101, SMALL(IF($B156=PEOPLE!$B$4:$B$101, ROW(PEOPLE!$H$4:$H$101)-MIN(ROW(PEOPLE!$H$4:$H$101)) +1), COLUMNS($B$3:F156))),"")</f>
        <v xml:space="preserve">7   </v>
      </c>
      <c r="H156" s="40" t="str">
        <f t="array" ref="H156">IFERROR(INDEX(PEOPLE!$H$4:$H$101, SMALL(IF($B156=PEOPLE!$B$4:$B$101, ROW(PEOPLE!$H$4:$H$101)-MIN(ROW(PEOPLE!$H$4:$H$101)) +1), COLUMNS($B$3:G156))),"")</f>
        <v xml:space="preserve">8   </v>
      </c>
      <c r="I156" s="40" t="str">
        <f t="array" ref="I156">IFERROR(INDEX(PEOPLE!$H$4:$H$101, SMALL(IF($B156=PEOPLE!$B$4:$B$101, ROW(PEOPLE!$H$4:$H$101)-MIN(ROW(PEOPLE!$H$4:$H$101)) +1), COLUMNS($B$3:H156))),"")</f>
        <v xml:space="preserve">9   </v>
      </c>
      <c r="J156" s="40" t="str">
        <f t="array" ref="J156">IFERROR(INDEX(PEOPLE!$H$4:$H$101, SMALL(IF($B156=PEOPLE!$B$4:$B$101, ROW(PEOPLE!$H$4:$H$101)-MIN(ROW(PEOPLE!$H$4:$H$101)) +1), COLUMNS($B$3:I156))),"")</f>
        <v xml:space="preserve">10   </v>
      </c>
      <c r="K156" s="40" t="str">
        <f t="array" ref="K156">IFERROR(INDEX(PEOPLE!$H$4:$H$101, SMALL(IF($B156=PEOPLE!$B$4:$B$101, ROW(PEOPLE!$H$4:$H$101)-MIN(ROW(PEOPLE!$H$4:$H$101)) +1), COLUMNS($B$3:J156))),"")</f>
        <v xml:space="preserve">11   </v>
      </c>
      <c r="L156" s="40" t="str">
        <f t="array" ref="L156">IFERROR(INDEX(PEOPLE!$H$4:$H$101, SMALL(IF($B156=PEOPLE!$B$4:$B$101, ROW(PEOPLE!$H$4:$H$101)-MIN(ROW(PEOPLE!$H$4:$H$101)) +1), COLUMNS($B$3:K156))),"")</f>
        <v xml:space="preserve">12   </v>
      </c>
      <c r="M156" s="40" t="str">
        <f t="array" ref="M156">IFERROR(INDEX(PEOPLE!$H$4:$H$101, SMALL(IF($B156=PEOPLE!$B$4:$B$101, ROW(PEOPLE!$H$4:$H$101)-MIN(ROW(PEOPLE!$H$4:$H$101)) +1), COLUMNS($B$3:L156))),"")</f>
        <v xml:space="preserve">13   </v>
      </c>
      <c r="N156" s="40"/>
      <c r="O156" s="40"/>
    </row>
    <row r="157" spans="2:15" x14ac:dyDescent="0.25">
      <c r="B157" s="40" t="str">
        <f t="array" ref="B157">IFERROR(INDEX(PEOPLE!B158:B$1001, MATCH(0, COUNTIF($B$2:B156, PEOPLE!B158:B$1001), 0)), "")</f>
        <v/>
      </c>
      <c r="C157" s="40" t="str">
        <f t="array" ref="C157">IFERROR(INDEX(PEOPLE!$H$4:$H$101, SMALL(IF($B157=PEOPLE!$B$4:$B$101, ROW(PEOPLE!$H$4:$H$101)-MIN(ROW(PEOPLE!$H$4:$H$101)) +1), COLUMNS($B$3:B157))),"")</f>
        <v xml:space="preserve">3   </v>
      </c>
      <c r="D157" s="40" t="str">
        <f t="array" ref="D157">IFERROR(INDEX(PEOPLE!$H$4:$H$101, SMALL(IF($B157=PEOPLE!$B$4:$B$101, ROW(PEOPLE!$H$4:$H$101)-MIN(ROW(PEOPLE!$H$4:$H$101)) +1), COLUMNS($B$3:C157))),"")</f>
        <v xml:space="preserve">4   </v>
      </c>
      <c r="E157" s="40" t="str">
        <f t="array" ref="E157">IFERROR(INDEX(PEOPLE!$H$4:$H$101, SMALL(IF($B157=PEOPLE!$B$4:$B$101, ROW(PEOPLE!$H$4:$H$101)-MIN(ROW(PEOPLE!$H$4:$H$101)) +1), COLUMNS($B$3:D157))),"")</f>
        <v xml:space="preserve">5   </v>
      </c>
      <c r="F157" s="40" t="str">
        <f t="array" ref="F157">IFERROR(INDEX(PEOPLE!$H$4:$H$101, SMALL(IF($B157=PEOPLE!$B$4:$B$101, ROW(PEOPLE!$H$4:$H$101)-MIN(ROW(PEOPLE!$H$4:$H$101)) +1), COLUMNS($B$3:E157))),"")</f>
        <v xml:space="preserve">6   </v>
      </c>
      <c r="G157" s="40" t="str">
        <f t="array" ref="G157">IFERROR(INDEX(PEOPLE!$H$4:$H$101, SMALL(IF($B157=PEOPLE!$B$4:$B$101, ROW(PEOPLE!$H$4:$H$101)-MIN(ROW(PEOPLE!$H$4:$H$101)) +1), COLUMNS($B$3:F157))),"")</f>
        <v xml:space="preserve">7   </v>
      </c>
      <c r="H157" s="40" t="str">
        <f t="array" ref="H157">IFERROR(INDEX(PEOPLE!$H$4:$H$101, SMALL(IF($B157=PEOPLE!$B$4:$B$101, ROW(PEOPLE!$H$4:$H$101)-MIN(ROW(PEOPLE!$H$4:$H$101)) +1), COLUMNS($B$3:G157))),"")</f>
        <v xml:space="preserve">8   </v>
      </c>
      <c r="I157" s="40" t="str">
        <f t="array" ref="I157">IFERROR(INDEX(PEOPLE!$H$4:$H$101, SMALL(IF($B157=PEOPLE!$B$4:$B$101, ROW(PEOPLE!$H$4:$H$101)-MIN(ROW(PEOPLE!$H$4:$H$101)) +1), COLUMNS($B$3:H157))),"")</f>
        <v xml:space="preserve">9   </v>
      </c>
      <c r="J157" s="40" t="str">
        <f t="array" ref="J157">IFERROR(INDEX(PEOPLE!$H$4:$H$101, SMALL(IF($B157=PEOPLE!$B$4:$B$101, ROW(PEOPLE!$H$4:$H$101)-MIN(ROW(PEOPLE!$H$4:$H$101)) +1), COLUMNS($B$3:I157))),"")</f>
        <v xml:space="preserve">10   </v>
      </c>
      <c r="K157" s="40" t="str">
        <f t="array" ref="K157">IFERROR(INDEX(PEOPLE!$H$4:$H$101, SMALL(IF($B157=PEOPLE!$B$4:$B$101, ROW(PEOPLE!$H$4:$H$101)-MIN(ROW(PEOPLE!$H$4:$H$101)) +1), COLUMNS($B$3:J157))),"")</f>
        <v xml:space="preserve">11   </v>
      </c>
      <c r="L157" s="40" t="str">
        <f t="array" ref="L157">IFERROR(INDEX(PEOPLE!$H$4:$H$101, SMALL(IF($B157=PEOPLE!$B$4:$B$101, ROW(PEOPLE!$H$4:$H$101)-MIN(ROW(PEOPLE!$H$4:$H$101)) +1), COLUMNS($B$3:K157))),"")</f>
        <v xml:space="preserve">12   </v>
      </c>
      <c r="M157" s="40" t="str">
        <f t="array" ref="M157">IFERROR(INDEX(PEOPLE!$H$4:$H$101, SMALL(IF($B157=PEOPLE!$B$4:$B$101, ROW(PEOPLE!$H$4:$H$101)-MIN(ROW(PEOPLE!$H$4:$H$101)) +1), COLUMNS($B$3:L157))),"")</f>
        <v xml:space="preserve">13   </v>
      </c>
      <c r="N157" s="40"/>
      <c r="O157" s="40"/>
    </row>
    <row r="158" spans="2:15" x14ac:dyDescent="0.25">
      <c r="B158" s="40" t="str">
        <f t="array" ref="B158">IFERROR(INDEX(PEOPLE!B159:B$1001, MATCH(0, COUNTIF($B$2:B157, PEOPLE!B159:B$1001), 0)), "")</f>
        <v/>
      </c>
      <c r="C158" s="40" t="str">
        <f t="array" ref="C158">IFERROR(INDEX(PEOPLE!$H$4:$H$101, SMALL(IF($B158=PEOPLE!$B$4:$B$101, ROW(PEOPLE!$H$4:$H$101)-MIN(ROW(PEOPLE!$H$4:$H$101)) +1), COLUMNS($B$3:B158))),"")</f>
        <v xml:space="preserve">3   </v>
      </c>
      <c r="D158" s="40" t="str">
        <f t="array" ref="D158">IFERROR(INDEX(PEOPLE!$H$4:$H$101, SMALL(IF($B158=PEOPLE!$B$4:$B$101, ROW(PEOPLE!$H$4:$H$101)-MIN(ROW(PEOPLE!$H$4:$H$101)) +1), COLUMNS($B$3:C158))),"")</f>
        <v xml:space="preserve">4   </v>
      </c>
      <c r="E158" s="40" t="str">
        <f t="array" ref="E158">IFERROR(INDEX(PEOPLE!$H$4:$H$101, SMALL(IF($B158=PEOPLE!$B$4:$B$101, ROW(PEOPLE!$H$4:$H$101)-MIN(ROW(PEOPLE!$H$4:$H$101)) +1), COLUMNS($B$3:D158))),"")</f>
        <v xml:space="preserve">5   </v>
      </c>
      <c r="F158" s="40" t="str">
        <f t="array" ref="F158">IFERROR(INDEX(PEOPLE!$H$4:$H$101, SMALL(IF($B158=PEOPLE!$B$4:$B$101, ROW(PEOPLE!$H$4:$H$101)-MIN(ROW(PEOPLE!$H$4:$H$101)) +1), COLUMNS($B$3:E158))),"")</f>
        <v xml:space="preserve">6   </v>
      </c>
      <c r="G158" s="40" t="str">
        <f t="array" ref="G158">IFERROR(INDEX(PEOPLE!$H$4:$H$101, SMALL(IF($B158=PEOPLE!$B$4:$B$101, ROW(PEOPLE!$H$4:$H$101)-MIN(ROW(PEOPLE!$H$4:$H$101)) +1), COLUMNS($B$3:F158))),"")</f>
        <v xml:space="preserve">7   </v>
      </c>
      <c r="H158" s="40" t="str">
        <f t="array" ref="H158">IFERROR(INDEX(PEOPLE!$H$4:$H$101, SMALL(IF($B158=PEOPLE!$B$4:$B$101, ROW(PEOPLE!$H$4:$H$101)-MIN(ROW(PEOPLE!$H$4:$H$101)) +1), COLUMNS($B$3:G158))),"")</f>
        <v xml:space="preserve">8   </v>
      </c>
      <c r="I158" s="40" t="str">
        <f t="array" ref="I158">IFERROR(INDEX(PEOPLE!$H$4:$H$101, SMALL(IF($B158=PEOPLE!$B$4:$B$101, ROW(PEOPLE!$H$4:$H$101)-MIN(ROW(PEOPLE!$H$4:$H$101)) +1), COLUMNS($B$3:H158))),"")</f>
        <v xml:space="preserve">9   </v>
      </c>
      <c r="J158" s="40" t="str">
        <f t="array" ref="J158">IFERROR(INDEX(PEOPLE!$H$4:$H$101, SMALL(IF($B158=PEOPLE!$B$4:$B$101, ROW(PEOPLE!$H$4:$H$101)-MIN(ROW(PEOPLE!$H$4:$H$101)) +1), COLUMNS($B$3:I158))),"")</f>
        <v xml:space="preserve">10   </v>
      </c>
      <c r="K158" s="40" t="str">
        <f t="array" ref="K158">IFERROR(INDEX(PEOPLE!$H$4:$H$101, SMALL(IF($B158=PEOPLE!$B$4:$B$101, ROW(PEOPLE!$H$4:$H$101)-MIN(ROW(PEOPLE!$H$4:$H$101)) +1), COLUMNS($B$3:J158))),"")</f>
        <v xml:space="preserve">11   </v>
      </c>
      <c r="L158" s="40" t="str">
        <f t="array" ref="L158">IFERROR(INDEX(PEOPLE!$H$4:$H$101, SMALL(IF($B158=PEOPLE!$B$4:$B$101, ROW(PEOPLE!$H$4:$H$101)-MIN(ROW(PEOPLE!$H$4:$H$101)) +1), COLUMNS($B$3:K158))),"")</f>
        <v xml:space="preserve">12   </v>
      </c>
      <c r="M158" s="40" t="str">
        <f t="array" ref="M158">IFERROR(INDEX(PEOPLE!$H$4:$H$101, SMALL(IF($B158=PEOPLE!$B$4:$B$101, ROW(PEOPLE!$H$4:$H$101)-MIN(ROW(PEOPLE!$H$4:$H$101)) +1), COLUMNS($B$3:L158))),"")</f>
        <v xml:space="preserve">13   </v>
      </c>
      <c r="N158" s="40"/>
      <c r="O158" s="40"/>
    </row>
    <row r="159" spans="2:15" x14ac:dyDescent="0.25">
      <c r="B159" s="40" t="str">
        <f t="array" ref="B159">IFERROR(INDEX(PEOPLE!B160:B$1001, MATCH(0, COUNTIF($B$2:B158, PEOPLE!B160:B$1001), 0)), "")</f>
        <v/>
      </c>
      <c r="C159" s="40" t="str">
        <f t="array" ref="C159">IFERROR(INDEX(PEOPLE!$H$4:$H$101, SMALL(IF($B159=PEOPLE!$B$4:$B$101, ROW(PEOPLE!$H$4:$H$101)-MIN(ROW(PEOPLE!$H$4:$H$101)) +1), COLUMNS($B$3:B159))),"")</f>
        <v xml:space="preserve">3   </v>
      </c>
      <c r="D159" s="40" t="str">
        <f t="array" ref="D159">IFERROR(INDEX(PEOPLE!$H$4:$H$101, SMALL(IF($B159=PEOPLE!$B$4:$B$101, ROW(PEOPLE!$H$4:$H$101)-MIN(ROW(PEOPLE!$H$4:$H$101)) +1), COLUMNS($B$3:C159))),"")</f>
        <v xml:space="preserve">4   </v>
      </c>
      <c r="E159" s="40" t="str">
        <f t="array" ref="E159">IFERROR(INDEX(PEOPLE!$H$4:$H$101, SMALL(IF($B159=PEOPLE!$B$4:$B$101, ROW(PEOPLE!$H$4:$H$101)-MIN(ROW(PEOPLE!$H$4:$H$101)) +1), COLUMNS($B$3:D159))),"")</f>
        <v xml:space="preserve">5   </v>
      </c>
      <c r="F159" s="40" t="str">
        <f t="array" ref="F159">IFERROR(INDEX(PEOPLE!$H$4:$H$101, SMALL(IF($B159=PEOPLE!$B$4:$B$101, ROW(PEOPLE!$H$4:$H$101)-MIN(ROW(PEOPLE!$H$4:$H$101)) +1), COLUMNS($B$3:E159))),"")</f>
        <v xml:space="preserve">6   </v>
      </c>
      <c r="G159" s="40" t="str">
        <f t="array" ref="G159">IFERROR(INDEX(PEOPLE!$H$4:$H$101, SMALL(IF($B159=PEOPLE!$B$4:$B$101, ROW(PEOPLE!$H$4:$H$101)-MIN(ROW(PEOPLE!$H$4:$H$101)) +1), COLUMNS($B$3:F159))),"")</f>
        <v xml:space="preserve">7   </v>
      </c>
      <c r="H159" s="40" t="str">
        <f t="array" ref="H159">IFERROR(INDEX(PEOPLE!$H$4:$H$101, SMALL(IF($B159=PEOPLE!$B$4:$B$101, ROW(PEOPLE!$H$4:$H$101)-MIN(ROW(PEOPLE!$H$4:$H$101)) +1), COLUMNS($B$3:G159))),"")</f>
        <v xml:space="preserve">8   </v>
      </c>
      <c r="I159" s="40" t="str">
        <f t="array" ref="I159">IFERROR(INDEX(PEOPLE!$H$4:$H$101, SMALL(IF($B159=PEOPLE!$B$4:$B$101, ROW(PEOPLE!$H$4:$H$101)-MIN(ROW(PEOPLE!$H$4:$H$101)) +1), COLUMNS($B$3:H159))),"")</f>
        <v xml:space="preserve">9   </v>
      </c>
      <c r="J159" s="40" t="str">
        <f t="array" ref="J159">IFERROR(INDEX(PEOPLE!$H$4:$H$101, SMALL(IF($B159=PEOPLE!$B$4:$B$101, ROW(PEOPLE!$H$4:$H$101)-MIN(ROW(PEOPLE!$H$4:$H$101)) +1), COLUMNS($B$3:I159))),"")</f>
        <v xml:space="preserve">10   </v>
      </c>
      <c r="K159" s="40" t="str">
        <f t="array" ref="K159">IFERROR(INDEX(PEOPLE!$H$4:$H$101, SMALL(IF($B159=PEOPLE!$B$4:$B$101, ROW(PEOPLE!$H$4:$H$101)-MIN(ROW(PEOPLE!$H$4:$H$101)) +1), COLUMNS($B$3:J159))),"")</f>
        <v xml:space="preserve">11   </v>
      </c>
      <c r="L159" s="40" t="str">
        <f t="array" ref="L159">IFERROR(INDEX(PEOPLE!$H$4:$H$101, SMALL(IF($B159=PEOPLE!$B$4:$B$101, ROW(PEOPLE!$H$4:$H$101)-MIN(ROW(PEOPLE!$H$4:$H$101)) +1), COLUMNS($B$3:K159))),"")</f>
        <v xml:space="preserve">12   </v>
      </c>
      <c r="M159" s="40" t="str">
        <f t="array" ref="M159">IFERROR(INDEX(PEOPLE!$H$4:$H$101, SMALL(IF($B159=PEOPLE!$B$4:$B$101, ROW(PEOPLE!$H$4:$H$101)-MIN(ROW(PEOPLE!$H$4:$H$101)) +1), COLUMNS($B$3:L159))),"")</f>
        <v xml:space="preserve">13   </v>
      </c>
      <c r="N159" s="40"/>
      <c r="O159" s="40"/>
    </row>
    <row r="160" spans="2:15" x14ac:dyDescent="0.25">
      <c r="B160" s="40" t="str">
        <f t="array" ref="B160">IFERROR(INDEX(PEOPLE!B161:B$1001, MATCH(0, COUNTIF($B$2:B159, PEOPLE!B161:B$1001), 0)), "")</f>
        <v/>
      </c>
      <c r="C160" s="40" t="str">
        <f t="array" ref="C160">IFERROR(INDEX(PEOPLE!$H$4:$H$101, SMALL(IF($B160=PEOPLE!$B$4:$B$101, ROW(PEOPLE!$H$4:$H$101)-MIN(ROW(PEOPLE!$H$4:$H$101)) +1), COLUMNS($B$3:B160))),"")</f>
        <v xml:space="preserve">3   </v>
      </c>
      <c r="D160" s="40" t="str">
        <f t="array" ref="D160">IFERROR(INDEX(PEOPLE!$H$4:$H$101, SMALL(IF($B160=PEOPLE!$B$4:$B$101, ROW(PEOPLE!$H$4:$H$101)-MIN(ROW(PEOPLE!$H$4:$H$101)) +1), COLUMNS($B$3:C160))),"")</f>
        <v xml:space="preserve">4   </v>
      </c>
      <c r="E160" s="40" t="str">
        <f t="array" ref="E160">IFERROR(INDEX(PEOPLE!$H$4:$H$101, SMALL(IF($B160=PEOPLE!$B$4:$B$101, ROW(PEOPLE!$H$4:$H$101)-MIN(ROW(PEOPLE!$H$4:$H$101)) +1), COLUMNS($B$3:D160))),"")</f>
        <v xml:space="preserve">5   </v>
      </c>
      <c r="F160" s="40" t="str">
        <f t="array" ref="F160">IFERROR(INDEX(PEOPLE!$H$4:$H$101, SMALL(IF($B160=PEOPLE!$B$4:$B$101, ROW(PEOPLE!$H$4:$H$101)-MIN(ROW(PEOPLE!$H$4:$H$101)) +1), COLUMNS($B$3:E160))),"")</f>
        <v xml:space="preserve">6   </v>
      </c>
      <c r="G160" s="40" t="str">
        <f t="array" ref="G160">IFERROR(INDEX(PEOPLE!$H$4:$H$101, SMALL(IF($B160=PEOPLE!$B$4:$B$101, ROW(PEOPLE!$H$4:$H$101)-MIN(ROW(PEOPLE!$H$4:$H$101)) +1), COLUMNS($B$3:F160))),"")</f>
        <v xml:space="preserve">7   </v>
      </c>
      <c r="H160" s="40" t="str">
        <f t="array" ref="H160">IFERROR(INDEX(PEOPLE!$H$4:$H$101, SMALL(IF($B160=PEOPLE!$B$4:$B$101, ROW(PEOPLE!$H$4:$H$101)-MIN(ROW(PEOPLE!$H$4:$H$101)) +1), COLUMNS($B$3:G160))),"")</f>
        <v xml:space="preserve">8   </v>
      </c>
      <c r="I160" s="40" t="str">
        <f t="array" ref="I160">IFERROR(INDEX(PEOPLE!$H$4:$H$101, SMALL(IF($B160=PEOPLE!$B$4:$B$101, ROW(PEOPLE!$H$4:$H$101)-MIN(ROW(PEOPLE!$H$4:$H$101)) +1), COLUMNS($B$3:H160))),"")</f>
        <v xml:space="preserve">9   </v>
      </c>
      <c r="J160" s="40" t="str">
        <f t="array" ref="J160">IFERROR(INDEX(PEOPLE!$H$4:$H$101, SMALL(IF($B160=PEOPLE!$B$4:$B$101, ROW(PEOPLE!$H$4:$H$101)-MIN(ROW(PEOPLE!$H$4:$H$101)) +1), COLUMNS($B$3:I160))),"")</f>
        <v xml:space="preserve">10   </v>
      </c>
      <c r="K160" s="40" t="str">
        <f t="array" ref="K160">IFERROR(INDEX(PEOPLE!$H$4:$H$101, SMALL(IF($B160=PEOPLE!$B$4:$B$101, ROW(PEOPLE!$H$4:$H$101)-MIN(ROW(PEOPLE!$H$4:$H$101)) +1), COLUMNS($B$3:J160))),"")</f>
        <v xml:space="preserve">11   </v>
      </c>
      <c r="L160" s="40" t="str">
        <f t="array" ref="L160">IFERROR(INDEX(PEOPLE!$H$4:$H$101, SMALL(IF($B160=PEOPLE!$B$4:$B$101, ROW(PEOPLE!$H$4:$H$101)-MIN(ROW(PEOPLE!$H$4:$H$101)) +1), COLUMNS($B$3:K160))),"")</f>
        <v xml:space="preserve">12   </v>
      </c>
      <c r="M160" s="40" t="str">
        <f t="array" ref="M160">IFERROR(INDEX(PEOPLE!$H$4:$H$101, SMALL(IF($B160=PEOPLE!$B$4:$B$101, ROW(PEOPLE!$H$4:$H$101)-MIN(ROW(PEOPLE!$H$4:$H$101)) +1), COLUMNS($B$3:L160))),"")</f>
        <v xml:space="preserve">13   </v>
      </c>
      <c r="N160" s="40"/>
      <c r="O160" s="40"/>
    </row>
    <row r="161" spans="2:15" x14ac:dyDescent="0.25">
      <c r="B161" s="40" t="str">
        <f t="array" ref="B161">IFERROR(INDEX(PEOPLE!B162:B$1001, MATCH(0, COUNTIF($B$2:B160, PEOPLE!B162:B$1001), 0)), "")</f>
        <v/>
      </c>
      <c r="C161" s="40" t="str">
        <f t="array" ref="C161">IFERROR(INDEX(PEOPLE!$H$4:$H$101, SMALL(IF($B161=PEOPLE!$B$4:$B$101, ROW(PEOPLE!$H$4:$H$101)-MIN(ROW(PEOPLE!$H$4:$H$101)) +1), COLUMNS($B$3:B161))),"")</f>
        <v xml:space="preserve">3   </v>
      </c>
      <c r="D161" s="40" t="str">
        <f t="array" ref="D161">IFERROR(INDEX(PEOPLE!$H$4:$H$101, SMALL(IF($B161=PEOPLE!$B$4:$B$101, ROW(PEOPLE!$H$4:$H$101)-MIN(ROW(PEOPLE!$H$4:$H$101)) +1), COLUMNS($B$3:C161))),"")</f>
        <v xml:space="preserve">4   </v>
      </c>
      <c r="E161" s="40" t="str">
        <f t="array" ref="E161">IFERROR(INDEX(PEOPLE!$H$4:$H$101, SMALL(IF($B161=PEOPLE!$B$4:$B$101, ROW(PEOPLE!$H$4:$H$101)-MIN(ROW(PEOPLE!$H$4:$H$101)) +1), COLUMNS($B$3:D161))),"")</f>
        <v xml:space="preserve">5   </v>
      </c>
      <c r="F161" s="40" t="str">
        <f t="array" ref="F161">IFERROR(INDEX(PEOPLE!$H$4:$H$101, SMALL(IF($B161=PEOPLE!$B$4:$B$101, ROW(PEOPLE!$H$4:$H$101)-MIN(ROW(PEOPLE!$H$4:$H$101)) +1), COLUMNS($B$3:E161))),"")</f>
        <v xml:space="preserve">6   </v>
      </c>
      <c r="G161" s="40" t="str">
        <f t="array" ref="G161">IFERROR(INDEX(PEOPLE!$H$4:$H$101, SMALL(IF($B161=PEOPLE!$B$4:$B$101, ROW(PEOPLE!$H$4:$H$101)-MIN(ROW(PEOPLE!$H$4:$H$101)) +1), COLUMNS($B$3:F161))),"")</f>
        <v xml:space="preserve">7   </v>
      </c>
      <c r="H161" s="40" t="str">
        <f t="array" ref="H161">IFERROR(INDEX(PEOPLE!$H$4:$H$101, SMALL(IF($B161=PEOPLE!$B$4:$B$101, ROW(PEOPLE!$H$4:$H$101)-MIN(ROW(PEOPLE!$H$4:$H$101)) +1), COLUMNS($B$3:G161))),"")</f>
        <v xml:space="preserve">8   </v>
      </c>
      <c r="I161" s="40" t="str">
        <f t="array" ref="I161">IFERROR(INDEX(PEOPLE!$H$4:$H$101, SMALL(IF($B161=PEOPLE!$B$4:$B$101, ROW(PEOPLE!$H$4:$H$101)-MIN(ROW(PEOPLE!$H$4:$H$101)) +1), COLUMNS($B$3:H161))),"")</f>
        <v xml:space="preserve">9   </v>
      </c>
      <c r="J161" s="40" t="str">
        <f t="array" ref="J161">IFERROR(INDEX(PEOPLE!$H$4:$H$101, SMALL(IF($B161=PEOPLE!$B$4:$B$101, ROW(PEOPLE!$H$4:$H$101)-MIN(ROW(PEOPLE!$H$4:$H$101)) +1), COLUMNS($B$3:I161))),"")</f>
        <v xml:space="preserve">10   </v>
      </c>
      <c r="K161" s="40" t="str">
        <f t="array" ref="K161">IFERROR(INDEX(PEOPLE!$H$4:$H$101, SMALL(IF($B161=PEOPLE!$B$4:$B$101, ROW(PEOPLE!$H$4:$H$101)-MIN(ROW(PEOPLE!$H$4:$H$101)) +1), COLUMNS($B$3:J161))),"")</f>
        <v xml:space="preserve">11   </v>
      </c>
      <c r="L161" s="40" t="str">
        <f t="array" ref="L161">IFERROR(INDEX(PEOPLE!$H$4:$H$101, SMALL(IF($B161=PEOPLE!$B$4:$B$101, ROW(PEOPLE!$H$4:$H$101)-MIN(ROW(PEOPLE!$H$4:$H$101)) +1), COLUMNS($B$3:K161))),"")</f>
        <v xml:space="preserve">12   </v>
      </c>
      <c r="M161" s="40" t="str">
        <f t="array" ref="M161">IFERROR(INDEX(PEOPLE!$H$4:$H$101, SMALL(IF($B161=PEOPLE!$B$4:$B$101, ROW(PEOPLE!$H$4:$H$101)-MIN(ROW(PEOPLE!$H$4:$H$101)) +1), COLUMNS($B$3:L161))),"")</f>
        <v xml:space="preserve">13   </v>
      </c>
      <c r="N161" s="40"/>
      <c r="O161" s="40"/>
    </row>
    <row r="162" spans="2:15" x14ac:dyDescent="0.25">
      <c r="B162" s="40" t="str">
        <f t="array" ref="B162">IFERROR(INDEX(PEOPLE!B163:B$1001, MATCH(0, COUNTIF($B$2:B161, PEOPLE!B163:B$1001), 0)), "")</f>
        <v/>
      </c>
      <c r="C162" s="40" t="str">
        <f t="array" ref="C162">IFERROR(INDEX(PEOPLE!$H$4:$H$101, SMALL(IF($B162=PEOPLE!$B$4:$B$101, ROW(PEOPLE!$H$4:$H$101)-MIN(ROW(PEOPLE!$H$4:$H$101)) +1), COLUMNS($B$3:B162))),"")</f>
        <v xml:space="preserve">3   </v>
      </c>
      <c r="D162" s="40" t="str">
        <f t="array" ref="D162">IFERROR(INDEX(PEOPLE!$H$4:$H$101, SMALL(IF($B162=PEOPLE!$B$4:$B$101, ROW(PEOPLE!$H$4:$H$101)-MIN(ROW(PEOPLE!$H$4:$H$101)) +1), COLUMNS($B$3:C162))),"")</f>
        <v xml:space="preserve">4   </v>
      </c>
      <c r="E162" s="40" t="str">
        <f t="array" ref="E162">IFERROR(INDEX(PEOPLE!$H$4:$H$101, SMALL(IF($B162=PEOPLE!$B$4:$B$101, ROW(PEOPLE!$H$4:$H$101)-MIN(ROW(PEOPLE!$H$4:$H$101)) +1), COLUMNS($B$3:D162))),"")</f>
        <v xml:space="preserve">5   </v>
      </c>
      <c r="F162" s="40" t="str">
        <f t="array" ref="F162">IFERROR(INDEX(PEOPLE!$H$4:$H$101, SMALL(IF($B162=PEOPLE!$B$4:$B$101, ROW(PEOPLE!$H$4:$H$101)-MIN(ROW(PEOPLE!$H$4:$H$101)) +1), COLUMNS($B$3:E162))),"")</f>
        <v xml:space="preserve">6   </v>
      </c>
      <c r="G162" s="40" t="str">
        <f t="array" ref="G162">IFERROR(INDEX(PEOPLE!$H$4:$H$101, SMALL(IF($B162=PEOPLE!$B$4:$B$101, ROW(PEOPLE!$H$4:$H$101)-MIN(ROW(PEOPLE!$H$4:$H$101)) +1), COLUMNS($B$3:F162))),"")</f>
        <v xml:space="preserve">7   </v>
      </c>
      <c r="H162" s="40" t="str">
        <f t="array" ref="H162">IFERROR(INDEX(PEOPLE!$H$4:$H$101, SMALL(IF($B162=PEOPLE!$B$4:$B$101, ROW(PEOPLE!$H$4:$H$101)-MIN(ROW(PEOPLE!$H$4:$H$101)) +1), COLUMNS($B$3:G162))),"")</f>
        <v xml:space="preserve">8   </v>
      </c>
      <c r="I162" s="40" t="str">
        <f t="array" ref="I162">IFERROR(INDEX(PEOPLE!$H$4:$H$101, SMALL(IF($B162=PEOPLE!$B$4:$B$101, ROW(PEOPLE!$H$4:$H$101)-MIN(ROW(PEOPLE!$H$4:$H$101)) +1), COLUMNS($B$3:H162))),"")</f>
        <v xml:space="preserve">9   </v>
      </c>
      <c r="J162" s="40" t="str">
        <f t="array" ref="J162">IFERROR(INDEX(PEOPLE!$H$4:$H$101, SMALL(IF($B162=PEOPLE!$B$4:$B$101, ROW(PEOPLE!$H$4:$H$101)-MIN(ROW(PEOPLE!$H$4:$H$101)) +1), COLUMNS($B$3:I162))),"")</f>
        <v xml:space="preserve">10   </v>
      </c>
      <c r="K162" s="40" t="str">
        <f t="array" ref="K162">IFERROR(INDEX(PEOPLE!$H$4:$H$101, SMALL(IF($B162=PEOPLE!$B$4:$B$101, ROW(PEOPLE!$H$4:$H$101)-MIN(ROW(PEOPLE!$H$4:$H$101)) +1), COLUMNS($B$3:J162))),"")</f>
        <v xml:space="preserve">11   </v>
      </c>
      <c r="L162" s="40" t="str">
        <f t="array" ref="L162">IFERROR(INDEX(PEOPLE!$H$4:$H$101, SMALL(IF($B162=PEOPLE!$B$4:$B$101, ROW(PEOPLE!$H$4:$H$101)-MIN(ROW(PEOPLE!$H$4:$H$101)) +1), COLUMNS($B$3:K162))),"")</f>
        <v xml:space="preserve">12   </v>
      </c>
      <c r="M162" s="40" t="str">
        <f t="array" ref="M162">IFERROR(INDEX(PEOPLE!$H$4:$H$101, SMALL(IF($B162=PEOPLE!$B$4:$B$101, ROW(PEOPLE!$H$4:$H$101)-MIN(ROW(PEOPLE!$H$4:$H$101)) +1), COLUMNS($B$3:L162))),"")</f>
        <v xml:space="preserve">13   </v>
      </c>
      <c r="N162" s="40"/>
      <c r="O162" s="40"/>
    </row>
    <row r="163" spans="2:15" x14ac:dyDescent="0.25">
      <c r="B163" s="40" t="str">
        <f t="array" ref="B163">IFERROR(INDEX(PEOPLE!B164:B$1001, MATCH(0, COUNTIF($B$2:B162, PEOPLE!B164:B$1001), 0)), "")</f>
        <v/>
      </c>
      <c r="C163" s="40" t="str">
        <f t="array" ref="C163">IFERROR(INDEX(PEOPLE!$H$4:$H$101, SMALL(IF($B163=PEOPLE!$B$4:$B$101, ROW(PEOPLE!$H$4:$H$101)-MIN(ROW(PEOPLE!$H$4:$H$101)) +1), COLUMNS($B$3:B163))),"")</f>
        <v xml:space="preserve">3   </v>
      </c>
      <c r="D163" s="40" t="str">
        <f t="array" ref="D163">IFERROR(INDEX(PEOPLE!$H$4:$H$101, SMALL(IF($B163=PEOPLE!$B$4:$B$101, ROW(PEOPLE!$H$4:$H$101)-MIN(ROW(PEOPLE!$H$4:$H$101)) +1), COLUMNS($B$3:C163))),"")</f>
        <v xml:space="preserve">4   </v>
      </c>
      <c r="E163" s="40" t="str">
        <f t="array" ref="E163">IFERROR(INDEX(PEOPLE!$H$4:$H$101, SMALL(IF($B163=PEOPLE!$B$4:$B$101, ROW(PEOPLE!$H$4:$H$101)-MIN(ROW(PEOPLE!$H$4:$H$101)) +1), COLUMNS($B$3:D163))),"")</f>
        <v xml:space="preserve">5   </v>
      </c>
      <c r="F163" s="40" t="str">
        <f t="array" ref="F163">IFERROR(INDEX(PEOPLE!$H$4:$H$101, SMALL(IF($B163=PEOPLE!$B$4:$B$101, ROW(PEOPLE!$H$4:$H$101)-MIN(ROW(PEOPLE!$H$4:$H$101)) +1), COLUMNS($B$3:E163))),"")</f>
        <v xml:space="preserve">6   </v>
      </c>
      <c r="G163" s="40" t="str">
        <f t="array" ref="G163">IFERROR(INDEX(PEOPLE!$H$4:$H$101, SMALL(IF($B163=PEOPLE!$B$4:$B$101, ROW(PEOPLE!$H$4:$H$101)-MIN(ROW(PEOPLE!$H$4:$H$101)) +1), COLUMNS($B$3:F163))),"")</f>
        <v xml:space="preserve">7   </v>
      </c>
      <c r="H163" s="40" t="str">
        <f t="array" ref="H163">IFERROR(INDEX(PEOPLE!$H$4:$H$101, SMALL(IF($B163=PEOPLE!$B$4:$B$101, ROW(PEOPLE!$H$4:$H$101)-MIN(ROW(PEOPLE!$H$4:$H$101)) +1), COLUMNS($B$3:G163))),"")</f>
        <v xml:space="preserve">8   </v>
      </c>
      <c r="I163" s="40" t="str">
        <f t="array" ref="I163">IFERROR(INDEX(PEOPLE!$H$4:$H$101, SMALL(IF($B163=PEOPLE!$B$4:$B$101, ROW(PEOPLE!$H$4:$H$101)-MIN(ROW(PEOPLE!$H$4:$H$101)) +1), COLUMNS($B$3:H163))),"")</f>
        <v xml:space="preserve">9   </v>
      </c>
      <c r="J163" s="40" t="str">
        <f t="array" ref="J163">IFERROR(INDEX(PEOPLE!$H$4:$H$101, SMALL(IF($B163=PEOPLE!$B$4:$B$101, ROW(PEOPLE!$H$4:$H$101)-MIN(ROW(PEOPLE!$H$4:$H$101)) +1), COLUMNS($B$3:I163))),"")</f>
        <v xml:space="preserve">10   </v>
      </c>
      <c r="K163" s="40" t="str">
        <f t="array" ref="K163">IFERROR(INDEX(PEOPLE!$H$4:$H$101, SMALL(IF($B163=PEOPLE!$B$4:$B$101, ROW(PEOPLE!$H$4:$H$101)-MIN(ROW(PEOPLE!$H$4:$H$101)) +1), COLUMNS($B$3:J163))),"")</f>
        <v xml:space="preserve">11   </v>
      </c>
      <c r="L163" s="40" t="str">
        <f t="array" ref="L163">IFERROR(INDEX(PEOPLE!$H$4:$H$101, SMALL(IF($B163=PEOPLE!$B$4:$B$101, ROW(PEOPLE!$H$4:$H$101)-MIN(ROW(PEOPLE!$H$4:$H$101)) +1), COLUMNS($B$3:K163))),"")</f>
        <v xml:space="preserve">12   </v>
      </c>
      <c r="M163" s="40" t="str">
        <f t="array" ref="M163">IFERROR(INDEX(PEOPLE!$H$4:$H$101, SMALL(IF($B163=PEOPLE!$B$4:$B$101, ROW(PEOPLE!$H$4:$H$101)-MIN(ROW(PEOPLE!$H$4:$H$101)) +1), COLUMNS($B$3:L163))),"")</f>
        <v xml:space="preserve">13   </v>
      </c>
      <c r="N163" s="40"/>
      <c r="O163" s="40"/>
    </row>
    <row r="164" spans="2:15" x14ac:dyDescent="0.25">
      <c r="B164" s="40" t="str">
        <f t="array" ref="B164">IFERROR(INDEX(PEOPLE!B165:B$1001, MATCH(0, COUNTIF($B$2:B163, PEOPLE!B165:B$1001), 0)), "")</f>
        <v/>
      </c>
      <c r="C164" s="40" t="str">
        <f t="array" ref="C164">IFERROR(INDEX(PEOPLE!$H$4:$H$101, SMALL(IF($B164=PEOPLE!$B$4:$B$101, ROW(PEOPLE!$H$4:$H$101)-MIN(ROW(PEOPLE!$H$4:$H$101)) +1), COLUMNS($B$3:B164))),"")</f>
        <v xml:space="preserve">3   </v>
      </c>
      <c r="D164" s="40" t="str">
        <f t="array" ref="D164">IFERROR(INDEX(PEOPLE!$H$4:$H$101, SMALL(IF($B164=PEOPLE!$B$4:$B$101, ROW(PEOPLE!$H$4:$H$101)-MIN(ROW(PEOPLE!$H$4:$H$101)) +1), COLUMNS($B$3:C164))),"")</f>
        <v xml:space="preserve">4   </v>
      </c>
      <c r="E164" s="40" t="str">
        <f t="array" ref="E164">IFERROR(INDEX(PEOPLE!$H$4:$H$101, SMALL(IF($B164=PEOPLE!$B$4:$B$101, ROW(PEOPLE!$H$4:$H$101)-MIN(ROW(PEOPLE!$H$4:$H$101)) +1), COLUMNS($B$3:D164))),"")</f>
        <v xml:space="preserve">5   </v>
      </c>
      <c r="F164" s="40" t="str">
        <f t="array" ref="F164">IFERROR(INDEX(PEOPLE!$H$4:$H$101, SMALL(IF($B164=PEOPLE!$B$4:$B$101, ROW(PEOPLE!$H$4:$H$101)-MIN(ROW(PEOPLE!$H$4:$H$101)) +1), COLUMNS($B$3:E164))),"")</f>
        <v xml:space="preserve">6   </v>
      </c>
      <c r="G164" s="40" t="str">
        <f t="array" ref="G164">IFERROR(INDEX(PEOPLE!$H$4:$H$101, SMALL(IF($B164=PEOPLE!$B$4:$B$101, ROW(PEOPLE!$H$4:$H$101)-MIN(ROW(PEOPLE!$H$4:$H$101)) +1), COLUMNS($B$3:F164))),"")</f>
        <v xml:space="preserve">7   </v>
      </c>
      <c r="H164" s="40" t="str">
        <f t="array" ref="H164">IFERROR(INDEX(PEOPLE!$H$4:$H$101, SMALL(IF($B164=PEOPLE!$B$4:$B$101, ROW(PEOPLE!$H$4:$H$101)-MIN(ROW(PEOPLE!$H$4:$H$101)) +1), COLUMNS($B$3:G164))),"")</f>
        <v xml:space="preserve">8   </v>
      </c>
      <c r="I164" s="40" t="str">
        <f t="array" ref="I164">IFERROR(INDEX(PEOPLE!$H$4:$H$101, SMALL(IF($B164=PEOPLE!$B$4:$B$101, ROW(PEOPLE!$H$4:$H$101)-MIN(ROW(PEOPLE!$H$4:$H$101)) +1), COLUMNS($B$3:H164))),"")</f>
        <v xml:space="preserve">9   </v>
      </c>
      <c r="J164" s="40" t="str">
        <f t="array" ref="J164">IFERROR(INDEX(PEOPLE!$H$4:$H$101, SMALL(IF($B164=PEOPLE!$B$4:$B$101, ROW(PEOPLE!$H$4:$H$101)-MIN(ROW(PEOPLE!$H$4:$H$101)) +1), COLUMNS($B$3:I164))),"")</f>
        <v xml:space="preserve">10   </v>
      </c>
      <c r="K164" s="40" t="str">
        <f t="array" ref="K164">IFERROR(INDEX(PEOPLE!$H$4:$H$101, SMALL(IF($B164=PEOPLE!$B$4:$B$101, ROW(PEOPLE!$H$4:$H$101)-MIN(ROW(PEOPLE!$H$4:$H$101)) +1), COLUMNS($B$3:J164))),"")</f>
        <v xml:space="preserve">11   </v>
      </c>
      <c r="L164" s="40" t="str">
        <f t="array" ref="L164">IFERROR(INDEX(PEOPLE!$H$4:$H$101, SMALL(IF($B164=PEOPLE!$B$4:$B$101, ROW(PEOPLE!$H$4:$H$101)-MIN(ROW(PEOPLE!$H$4:$H$101)) +1), COLUMNS($B$3:K164))),"")</f>
        <v xml:space="preserve">12   </v>
      </c>
      <c r="M164" s="40" t="str">
        <f t="array" ref="M164">IFERROR(INDEX(PEOPLE!$H$4:$H$101, SMALL(IF($B164=PEOPLE!$B$4:$B$101, ROW(PEOPLE!$H$4:$H$101)-MIN(ROW(PEOPLE!$H$4:$H$101)) +1), COLUMNS($B$3:L164))),"")</f>
        <v xml:space="preserve">13   </v>
      </c>
      <c r="N164" s="40"/>
      <c r="O164" s="40"/>
    </row>
    <row r="165" spans="2:15" x14ac:dyDescent="0.25">
      <c r="B165" s="40" t="str">
        <f t="array" ref="B165">IFERROR(INDEX(PEOPLE!B166:B$1001, MATCH(0, COUNTIF($B$2:B164, PEOPLE!B166:B$1001), 0)), "")</f>
        <v/>
      </c>
      <c r="C165" s="40" t="str">
        <f t="array" ref="C165">IFERROR(INDEX(PEOPLE!$H$4:$H$101, SMALL(IF($B165=PEOPLE!$B$4:$B$101, ROW(PEOPLE!$H$4:$H$101)-MIN(ROW(PEOPLE!$H$4:$H$101)) +1), COLUMNS($B$3:B165))),"")</f>
        <v xml:space="preserve">3   </v>
      </c>
      <c r="D165" s="40" t="str">
        <f t="array" ref="D165">IFERROR(INDEX(PEOPLE!$H$4:$H$101, SMALL(IF($B165=PEOPLE!$B$4:$B$101, ROW(PEOPLE!$H$4:$H$101)-MIN(ROW(PEOPLE!$H$4:$H$101)) +1), COLUMNS($B$3:C165))),"")</f>
        <v xml:space="preserve">4   </v>
      </c>
      <c r="E165" s="40" t="str">
        <f t="array" ref="E165">IFERROR(INDEX(PEOPLE!$H$4:$H$101, SMALL(IF($B165=PEOPLE!$B$4:$B$101, ROW(PEOPLE!$H$4:$H$101)-MIN(ROW(PEOPLE!$H$4:$H$101)) +1), COLUMNS($B$3:D165))),"")</f>
        <v xml:space="preserve">5   </v>
      </c>
      <c r="F165" s="40" t="str">
        <f t="array" ref="F165">IFERROR(INDEX(PEOPLE!$H$4:$H$101, SMALL(IF($B165=PEOPLE!$B$4:$B$101, ROW(PEOPLE!$H$4:$H$101)-MIN(ROW(PEOPLE!$H$4:$H$101)) +1), COLUMNS($B$3:E165))),"")</f>
        <v xml:space="preserve">6   </v>
      </c>
      <c r="G165" s="40" t="str">
        <f t="array" ref="G165">IFERROR(INDEX(PEOPLE!$H$4:$H$101, SMALL(IF($B165=PEOPLE!$B$4:$B$101, ROW(PEOPLE!$H$4:$H$101)-MIN(ROW(PEOPLE!$H$4:$H$101)) +1), COLUMNS($B$3:F165))),"")</f>
        <v xml:space="preserve">7   </v>
      </c>
      <c r="H165" s="40" t="str">
        <f t="array" ref="H165">IFERROR(INDEX(PEOPLE!$H$4:$H$101, SMALL(IF($B165=PEOPLE!$B$4:$B$101, ROW(PEOPLE!$H$4:$H$101)-MIN(ROW(PEOPLE!$H$4:$H$101)) +1), COLUMNS($B$3:G165))),"")</f>
        <v xml:space="preserve">8   </v>
      </c>
      <c r="I165" s="40" t="str">
        <f t="array" ref="I165">IFERROR(INDEX(PEOPLE!$H$4:$H$101, SMALL(IF($B165=PEOPLE!$B$4:$B$101, ROW(PEOPLE!$H$4:$H$101)-MIN(ROW(PEOPLE!$H$4:$H$101)) +1), COLUMNS($B$3:H165))),"")</f>
        <v xml:space="preserve">9   </v>
      </c>
      <c r="J165" s="40" t="str">
        <f t="array" ref="J165">IFERROR(INDEX(PEOPLE!$H$4:$H$101, SMALL(IF($B165=PEOPLE!$B$4:$B$101, ROW(PEOPLE!$H$4:$H$101)-MIN(ROW(PEOPLE!$H$4:$H$101)) +1), COLUMNS($B$3:I165))),"")</f>
        <v xml:space="preserve">10   </v>
      </c>
      <c r="K165" s="40" t="str">
        <f t="array" ref="K165">IFERROR(INDEX(PEOPLE!$H$4:$H$101, SMALL(IF($B165=PEOPLE!$B$4:$B$101, ROW(PEOPLE!$H$4:$H$101)-MIN(ROW(PEOPLE!$H$4:$H$101)) +1), COLUMNS($B$3:J165))),"")</f>
        <v xml:space="preserve">11   </v>
      </c>
      <c r="L165" s="40" t="str">
        <f t="array" ref="L165">IFERROR(INDEX(PEOPLE!$H$4:$H$101, SMALL(IF($B165=PEOPLE!$B$4:$B$101, ROW(PEOPLE!$H$4:$H$101)-MIN(ROW(PEOPLE!$H$4:$H$101)) +1), COLUMNS($B$3:K165))),"")</f>
        <v xml:space="preserve">12   </v>
      </c>
      <c r="M165" s="40" t="str">
        <f t="array" ref="M165">IFERROR(INDEX(PEOPLE!$H$4:$H$101, SMALL(IF($B165=PEOPLE!$B$4:$B$101, ROW(PEOPLE!$H$4:$H$101)-MIN(ROW(PEOPLE!$H$4:$H$101)) +1), COLUMNS($B$3:L165))),"")</f>
        <v xml:space="preserve">13   </v>
      </c>
      <c r="N165" s="40"/>
      <c r="O165" s="40"/>
    </row>
    <row r="166" spans="2:15" x14ac:dyDescent="0.25">
      <c r="B166" s="40" t="str">
        <f t="array" ref="B166">IFERROR(INDEX(PEOPLE!B167:B$1001, MATCH(0, COUNTIF($B$2:B165, PEOPLE!B167:B$1001), 0)), "")</f>
        <v/>
      </c>
      <c r="C166" s="40" t="str">
        <f t="array" ref="C166">IFERROR(INDEX(PEOPLE!$H$4:$H$101, SMALL(IF($B166=PEOPLE!$B$4:$B$101, ROW(PEOPLE!$H$4:$H$101)-MIN(ROW(PEOPLE!$H$4:$H$101)) +1), COLUMNS($B$3:B166))),"")</f>
        <v xml:space="preserve">3   </v>
      </c>
      <c r="D166" s="40" t="str">
        <f t="array" ref="D166">IFERROR(INDEX(PEOPLE!$H$4:$H$101, SMALL(IF($B166=PEOPLE!$B$4:$B$101, ROW(PEOPLE!$H$4:$H$101)-MIN(ROW(PEOPLE!$H$4:$H$101)) +1), COLUMNS($B$3:C166))),"")</f>
        <v xml:space="preserve">4   </v>
      </c>
      <c r="E166" s="40" t="str">
        <f t="array" ref="E166">IFERROR(INDEX(PEOPLE!$H$4:$H$101, SMALL(IF($B166=PEOPLE!$B$4:$B$101, ROW(PEOPLE!$H$4:$H$101)-MIN(ROW(PEOPLE!$H$4:$H$101)) +1), COLUMNS($B$3:D166))),"")</f>
        <v xml:space="preserve">5   </v>
      </c>
      <c r="F166" s="40" t="str">
        <f t="array" ref="F166">IFERROR(INDEX(PEOPLE!$H$4:$H$101, SMALL(IF($B166=PEOPLE!$B$4:$B$101, ROW(PEOPLE!$H$4:$H$101)-MIN(ROW(PEOPLE!$H$4:$H$101)) +1), COLUMNS($B$3:E166))),"")</f>
        <v xml:space="preserve">6   </v>
      </c>
      <c r="G166" s="40" t="str">
        <f t="array" ref="G166">IFERROR(INDEX(PEOPLE!$H$4:$H$101, SMALL(IF($B166=PEOPLE!$B$4:$B$101, ROW(PEOPLE!$H$4:$H$101)-MIN(ROW(PEOPLE!$H$4:$H$101)) +1), COLUMNS($B$3:F166))),"")</f>
        <v xml:space="preserve">7   </v>
      </c>
      <c r="H166" s="40" t="str">
        <f t="array" ref="H166">IFERROR(INDEX(PEOPLE!$H$4:$H$101, SMALL(IF($B166=PEOPLE!$B$4:$B$101, ROW(PEOPLE!$H$4:$H$101)-MIN(ROW(PEOPLE!$H$4:$H$101)) +1), COLUMNS($B$3:G166))),"")</f>
        <v xml:space="preserve">8   </v>
      </c>
      <c r="I166" s="40" t="str">
        <f t="array" ref="I166">IFERROR(INDEX(PEOPLE!$H$4:$H$101, SMALL(IF($B166=PEOPLE!$B$4:$B$101, ROW(PEOPLE!$H$4:$H$101)-MIN(ROW(PEOPLE!$H$4:$H$101)) +1), COLUMNS($B$3:H166))),"")</f>
        <v xml:space="preserve">9   </v>
      </c>
      <c r="J166" s="40" t="str">
        <f t="array" ref="J166">IFERROR(INDEX(PEOPLE!$H$4:$H$101, SMALL(IF($B166=PEOPLE!$B$4:$B$101, ROW(PEOPLE!$H$4:$H$101)-MIN(ROW(PEOPLE!$H$4:$H$101)) +1), COLUMNS($B$3:I166))),"")</f>
        <v xml:space="preserve">10   </v>
      </c>
      <c r="K166" s="40" t="str">
        <f t="array" ref="K166">IFERROR(INDEX(PEOPLE!$H$4:$H$101, SMALL(IF($B166=PEOPLE!$B$4:$B$101, ROW(PEOPLE!$H$4:$H$101)-MIN(ROW(PEOPLE!$H$4:$H$101)) +1), COLUMNS($B$3:J166))),"")</f>
        <v xml:space="preserve">11   </v>
      </c>
      <c r="L166" s="40" t="str">
        <f t="array" ref="L166">IFERROR(INDEX(PEOPLE!$H$4:$H$101, SMALL(IF($B166=PEOPLE!$B$4:$B$101, ROW(PEOPLE!$H$4:$H$101)-MIN(ROW(PEOPLE!$H$4:$H$101)) +1), COLUMNS($B$3:K166))),"")</f>
        <v xml:space="preserve">12   </v>
      </c>
      <c r="M166" s="40" t="str">
        <f t="array" ref="M166">IFERROR(INDEX(PEOPLE!$H$4:$H$101, SMALL(IF($B166=PEOPLE!$B$4:$B$101, ROW(PEOPLE!$H$4:$H$101)-MIN(ROW(PEOPLE!$H$4:$H$101)) +1), COLUMNS($B$3:L166))),"")</f>
        <v xml:space="preserve">13   </v>
      </c>
      <c r="N166" s="40"/>
      <c r="O166" s="40"/>
    </row>
    <row r="167" spans="2:15" x14ac:dyDescent="0.25">
      <c r="B167" s="40" t="str">
        <f t="array" ref="B167">IFERROR(INDEX(PEOPLE!B168:B$1001, MATCH(0, COUNTIF($B$2:B166, PEOPLE!B168:B$1001), 0)), "")</f>
        <v/>
      </c>
      <c r="C167" s="40" t="str">
        <f t="array" ref="C167">IFERROR(INDEX(PEOPLE!$H$4:$H$101, SMALL(IF($B167=PEOPLE!$B$4:$B$101, ROW(PEOPLE!$H$4:$H$101)-MIN(ROW(PEOPLE!$H$4:$H$101)) +1), COLUMNS($B$3:B167))),"")</f>
        <v xml:space="preserve">3   </v>
      </c>
      <c r="D167" s="40" t="str">
        <f t="array" ref="D167">IFERROR(INDEX(PEOPLE!$H$4:$H$101, SMALL(IF($B167=PEOPLE!$B$4:$B$101, ROW(PEOPLE!$H$4:$H$101)-MIN(ROW(PEOPLE!$H$4:$H$101)) +1), COLUMNS($B$3:C167))),"")</f>
        <v xml:space="preserve">4   </v>
      </c>
      <c r="E167" s="40" t="str">
        <f t="array" ref="E167">IFERROR(INDEX(PEOPLE!$H$4:$H$101, SMALL(IF($B167=PEOPLE!$B$4:$B$101, ROW(PEOPLE!$H$4:$H$101)-MIN(ROW(PEOPLE!$H$4:$H$101)) +1), COLUMNS($B$3:D167))),"")</f>
        <v xml:space="preserve">5   </v>
      </c>
      <c r="F167" s="40" t="str">
        <f t="array" ref="F167">IFERROR(INDEX(PEOPLE!$H$4:$H$101, SMALL(IF($B167=PEOPLE!$B$4:$B$101, ROW(PEOPLE!$H$4:$H$101)-MIN(ROW(PEOPLE!$H$4:$H$101)) +1), COLUMNS($B$3:E167))),"")</f>
        <v xml:space="preserve">6   </v>
      </c>
      <c r="G167" s="40" t="str">
        <f t="array" ref="G167">IFERROR(INDEX(PEOPLE!$H$4:$H$101, SMALL(IF($B167=PEOPLE!$B$4:$B$101, ROW(PEOPLE!$H$4:$H$101)-MIN(ROW(PEOPLE!$H$4:$H$101)) +1), COLUMNS($B$3:F167))),"")</f>
        <v xml:space="preserve">7   </v>
      </c>
      <c r="H167" s="40" t="str">
        <f t="array" ref="H167">IFERROR(INDEX(PEOPLE!$H$4:$H$101, SMALL(IF($B167=PEOPLE!$B$4:$B$101, ROW(PEOPLE!$H$4:$H$101)-MIN(ROW(PEOPLE!$H$4:$H$101)) +1), COLUMNS($B$3:G167))),"")</f>
        <v xml:space="preserve">8   </v>
      </c>
      <c r="I167" s="40" t="str">
        <f t="array" ref="I167">IFERROR(INDEX(PEOPLE!$H$4:$H$101, SMALL(IF($B167=PEOPLE!$B$4:$B$101, ROW(PEOPLE!$H$4:$H$101)-MIN(ROW(PEOPLE!$H$4:$H$101)) +1), COLUMNS($B$3:H167))),"")</f>
        <v xml:space="preserve">9   </v>
      </c>
      <c r="J167" s="40" t="str">
        <f t="array" ref="J167">IFERROR(INDEX(PEOPLE!$H$4:$H$101, SMALL(IF($B167=PEOPLE!$B$4:$B$101, ROW(PEOPLE!$H$4:$H$101)-MIN(ROW(PEOPLE!$H$4:$H$101)) +1), COLUMNS($B$3:I167))),"")</f>
        <v xml:space="preserve">10   </v>
      </c>
      <c r="K167" s="40" t="str">
        <f t="array" ref="K167">IFERROR(INDEX(PEOPLE!$H$4:$H$101, SMALL(IF($B167=PEOPLE!$B$4:$B$101, ROW(PEOPLE!$H$4:$H$101)-MIN(ROW(PEOPLE!$H$4:$H$101)) +1), COLUMNS($B$3:J167))),"")</f>
        <v xml:space="preserve">11   </v>
      </c>
      <c r="L167" s="40" t="str">
        <f t="array" ref="L167">IFERROR(INDEX(PEOPLE!$H$4:$H$101, SMALL(IF($B167=PEOPLE!$B$4:$B$101, ROW(PEOPLE!$H$4:$H$101)-MIN(ROW(PEOPLE!$H$4:$H$101)) +1), COLUMNS($B$3:K167))),"")</f>
        <v xml:space="preserve">12   </v>
      </c>
      <c r="M167" s="40" t="str">
        <f t="array" ref="M167">IFERROR(INDEX(PEOPLE!$H$4:$H$101, SMALL(IF($B167=PEOPLE!$B$4:$B$101, ROW(PEOPLE!$H$4:$H$101)-MIN(ROW(PEOPLE!$H$4:$H$101)) +1), COLUMNS($B$3:L167))),"")</f>
        <v xml:space="preserve">13   </v>
      </c>
      <c r="N167" s="40"/>
      <c r="O167" s="40"/>
    </row>
    <row r="168" spans="2:15" x14ac:dyDescent="0.25">
      <c r="B168" s="40" t="str">
        <f t="array" ref="B168">IFERROR(INDEX(PEOPLE!B169:B$1001, MATCH(0, COUNTIF($B$2:B167, PEOPLE!B169:B$1001), 0)), "")</f>
        <v/>
      </c>
      <c r="C168" s="40" t="str">
        <f t="array" ref="C168">IFERROR(INDEX(PEOPLE!$H$4:$H$101, SMALL(IF($B168=PEOPLE!$B$4:$B$101, ROW(PEOPLE!$H$4:$H$101)-MIN(ROW(PEOPLE!$H$4:$H$101)) +1), COLUMNS($B$3:B168))),"")</f>
        <v xml:space="preserve">3   </v>
      </c>
      <c r="D168" s="40" t="str">
        <f t="array" ref="D168">IFERROR(INDEX(PEOPLE!$H$4:$H$101, SMALL(IF($B168=PEOPLE!$B$4:$B$101, ROW(PEOPLE!$H$4:$H$101)-MIN(ROW(PEOPLE!$H$4:$H$101)) +1), COLUMNS($B$3:C168))),"")</f>
        <v xml:space="preserve">4   </v>
      </c>
      <c r="E168" s="40" t="str">
        <f t="array" ref="E168">IFERROR(INDEX(PEOPLE!$H$4:$H$101, SMALL(IF($B168=PEOPLE!$B$4:$B$101, ROW(PEOPLE!$H$4:$H$101)-MIN(ROW(PEOPLE!$H$4:$H$101)) +1), COLUMNS($B$3:D168))),"")</f>
        <v xml:space="preserve">5   </v>
      </c>
      <c r="F168" s="40" t="str">
        <f t="array" ref="F168">IFERROR(INDEX(PEOPLE!$H$4:$H$101, SMALL(IF($B168=PEOPLE!$B$4:$B$101, ROW(PEOPLE!$H$4:$H$101)-MIN(ROW(PEOPLE!$H$4:$H$101)) +1), COLUMNS($B$3:E168))),"")</f>
        <v xml:space="preserve">6   </v>
      </c>
      <c r="G168" s="40" t="str">
        <f t="array" ref="G168">IFERROR(INDEX(PEOPLE!$H$4:$H$101, SMALL(IF($B168=PEOPLE!$B$4:$B$101, ROW(PEOPLE!$H$4:$H$101)-MIN(ROW(PEOPLE!$H$4:$H$101)) +1), COLUMNS($B$3:F168))),"")</f>
        <v xml:space="preserve">7   </v>
      </c>
      <c r="H168" s="40" t="str">
        <f t="array" ref="H168">IFERROR(INDEX(PEOPLE!$H$4:$H$101, SMALL(IF($B168=PEOPLE!$B$4:$B$101, ROW(PEOPLE!$H$4:$H$101)-MIN(ROW(PEOPLE!$H$4:$H$101)) +1), COLUMNS($B$3:G168))),"")</f>
        <v xml:space="preserve">8   </v>
      </c>
      <c r="I168" s="40" t="str">
        <f t="array" ref="I168">IFERROR(INDEX(PEOPLE!$H$4:$H$101, SMALL(IF($B168=PEOPLE!$B$4:$B$101, ROW(PEOPLE!$H$4:$H$101)-MIN(ROW(PEOPLE!$H$4:$H$101)) +1), COLUMNS($B$3:H168))),"")</f>
        <v xml:space="preserve">9   </v>
      </c>
      <c r="J168" s="40" t="str">
        <f t="array" ref="J168">IFERROR(INDEX(PEOPLE!$H$4:$H$101, SMALL(IF($B168=PEOPLE!$B$4:$B$101, ROW(PEOPLE!$H$4:$H$101)-MIN(ROW(PEOPLE!$H$4:$H$101)) +1), COLUMNS($B$3:I168))),"")</f>
        <v xml:space="preserve">10   </v>
      </c>
      <c r="K168" s="40" t="str">
        <f t="array" ref="K168">IFERROR(INDEX(PEOPLE!$H$4:$H$101, SMALL(IF($B168=PEOPLE!$B$4:$B$101, ROW(PEOPLE!$H$4:$H$101)-MIN(ROW(PEOPLE!$H$4:$H$101)) +1), COLUMNS($B$3:J168))),"")</f>
        <v xml:space="preserve">11   </v>
      </c>
      <c r="L168" s="40" t="str">
        <f t="array" ref="L168">IFERROR(INDEX(PEOPLE!$H$4:$H$101, SMALL(IF($B168=PEOPLE!$B$4:$B$101, ROW(PEOPLE!$H$4:$H$101)-MIN(ROW(PEOPLE!$H$4:$H$101)) +1), COLUMNS($B$3:K168))),"")</f>
        <v xml:space="preserve">12   </v>
      </c>
      <c r="M168" s="40" t="str">
        <f t="array" ref="M168">IFERROR(INDEX(PEOPLE!$H$4:$H$101, SMALL(IF($B168=PEOPLE!$B$4:$B$101, ROW(PEOPLE!$H$4:$H$101)-MIN(ROW(PEOPLE!$H$4:$H$101)) +1), COLUMNS($B$3:L168))),"")</f>
        <v xml:space="preserve">13   </v>
      </c>
      <c r="N168" s="40"/>
      <c r="O168" s="40"/>
    </row>
    <row r="169" spans="2:15" x14ac:dyDescent="0.25">
      <c r="B169" s="40" t="str">
        <f t="array" ref="B169">IFERROR(INDEX(PEOPLE!B170:B$1001, MATCH(0, COUNTIF($B$2:B168, PEOPLE!B170:B$1001), 0)), "")</f>
        <v/>
      </c>
      <c r="C169" s="40" t="str">
        <f t="array" ref="C169">IFERROR(INDEX(PEOPLE!$H$4:$H$101, SMALL(IF($B169=PEOPLE!$B$4:$B$101, ROW(PEOPLE!$H$4:$H$101)-MIN(ROW(PEOPLE!$H$4:$H$101)) +1), COLUMNS($B$3:B169))),"")</f>
        <v xml:space="preserve">3   </v>
      </c>
      <c r="D169" s="40" t="str">
        <f t="array" ref="D169">IFERROR(INDEX(PEOPLE!$H$4:$H$101, SMALL(IF($B169=PEOPLE!$B$4:$B$101, ROW(PEOPLE!$H$4:$H$101)-MIN(ROW(PEOPLE!$H$4:$H$101)) +1), COLUMNS($B$3:C169))),"")</f>
        <v xml:space="preserve">4   </v>
      </c>
      <c r="E169" s="40" t="str">
        <f t="array" ref="E169">IFERROR(INDEX(PEOPLE!$H$4:$H$101, SMALL(IF($B169=PEOPLE!$B$4:$B$101, ROW(PEOPLE!$H$4:$H$101)-MIN(ROW(PEOPLE!$H$4:$H$101)) +1), COLUMNS($B$3:D169))),"")</f>
        <v xml:space="preserve">5   </v>
      </c>
      <c r="F169" s="40" t="str">
        <f t="array" ref="F169">IFERROR(INDEX(PEOPLE!$H$4:$H$101, SMALL(IF($B169=PEOPLE!$B$4:$B$101, ROW(PEOPLE!$H$4:$H$101)-MIN(ROW(PEOPLE!$H$4:$H$101)) +1), COLUMNS($B$3:E169))),"")</f>
        <v xml:space="preserve">6   </v>
      </c>
      <c r="G169" s="40" t="str">
        <f t="array" ref="G169">IFERROR(INDEX(PEOPLE!$H$4:$H$101, SMALL(IF($B169=PEOPLE!$B$4:$B$101, ROW(PEOPLE!$H$4:$H$101)-MIN(ROW(PEOPLE!$H$4:$H$101)) +1), COLUMNS($B$3:F169))),"")</f>
        <v xml:space="preserve">7   </v>
      </c>
      <c r="H169" s="40" t="str">
        <f t="array" ref="H169">IFERROR(INDEX(PEOPLE!$H$4:$H$101, SMALL(IF($B169=PEOPLE!$B$4:$B$101, ROW(PEOPLE!$H$4:$H$101)-MIN(ROW(PEOPLE!$H$4:$H$101)) +1), COLUMNS($B$3:G169))),"")</f>
        <v xml:space="preserve">8   </v>
      </c>
      <c r="I169" s="40" t="str">
        <f t="array" ref="I169">IFERROR(INDEX(PEOPLE!$H$4:$H$101, SMALL(IF($B169=PEOPLE!$B$4:$B$101, ROW(PEOPLE!$H$4:$H$101)-MIN(ROW(PEOPLE!$H$4:$H$101)) +1), COLUMNS($B$3:H169))),"")</f>
        <v xml:space="preserve">9   </v>
      </c>
      <c r="J169" s="40" t="str">
        <f t="array" ref="J169">IFERROR(INDEX(PEOPLE!$H$4:$H$101, SMALL(IF($B169=PEOPLE!$B$4:$B$101, ROW(PEOPLE!$H$4:$H$101)-MIN(ROW(PEOPLE!$H$4:$H$101)) +1), COLUMNS($B$3:I169))),"")</f>
        <v xml:space="preserve">10   </v>
      </c>
      <c r="K169" s="40" t="str">
        <f t="array" ref="K169">IFERROR(INDEX(PEOPLE!$H$4:$H$101, SMALL(IF($B169=PEOPLE!$B$4:$B$101, ROW(PEOPLE!$H$4:$H$101)-MIN(ROW(PEOPLE!$H$4:$H$101)) +1), COLUMNS($B$3:J169))),"")</f>
        <v xml:space="preserve">11   </v>
      </c>
      <c r="L169" s="40" t="str">
        <f t="array" ref="L169">IFERROR(INDEX(PEOPLE!$H$4:$H$101, SMALL(IF($B169=PEOPLE!$B$4:$B$101, ROW(PEOPLE!$H$4:$H$101)-MIN(ROW(PEOPLE!$H$4:$H$101)) +1), COLUMNS($B$3:K169))),"")</f>
        <v xml:space="preserve">12   </v>
      </c>
      <c r="M169" s="40" t="str">
        <f t="array" ref="M169">IFERROR(INDEX(PEOPLE!$H$4:$H$101, SMALL(IF($B169=PEOPLE!$B$4:$B$101, ROW(PEOPLE!$H$4:$H$101)-MIN(ROW(PEOPLE!$H$4:$H$101)) +1), COLUMNS($B$3:L169))),"")</f>
        <v xml:space="preserve">13   </v>
      </c>
      <c r="N169" s="40"/>
      <c r="O169" s="40"/>
    </row>
    <row r="170" spans="2:15" x14ac:dyDescent="0.25">
      <c r="B170" s="40" t="str">
        <f t="array" ref="B170">IFERROR(INDEX(PEOPLE!B171:B$1001, MATCH(0, COUNTIF($B$2:B169, PEOPLE!B171:B$1001), 0)), "")</f>
        <v/>
      </c>
      <c r="C170" s="40" t="str">
        <f t="array" ref="C170">IFERROR(INDEX(PEOPLE!$H$4:$H$101, SMALL(IF($B170=PEOPLE!$B$4:$B$101, ROW(PEOPLE!$H$4:$H$101)-MIN(ROW(PEOPLE!$H$4:$H$101)) +1), COLUMNS($B$3:B170))),"")</f>
        <v xml:space="preserve">3   </v>
      </c>
      <c r="D170" s="40" t="str">
        <f t="array" ref="D170">IFERROR(INDEX(PEOPLE!$H$4:$H$101, SMALL(IF($B170=PEOPLE!$B$4:$B$101, ROW(PEOPLE!$H$4:$H$101)-MIN(ROW(PEOPLE!$H$4:$H$101)) +1), COLUMNS($B$3:C170))),"")</f>
        <v xml:space="preserve">4   </v>
      </c>
      <c r="E170" s="40" t="str">
        <f t="array" ref="E170">IFERROR(INDEX(PEOPLE!$H$4:$H$101, SMALL(IF($B170=PEOPLE!$B$4:$B$101, ROW(PEOPLE!$H$4:$H$101)-MIN(ROW(PEOPLE!$H$4:$H$101)) +1), COLUMNS($B$3:D170))),"")</f>
        <v xml:space="preserve">5   </v>
      </c>
      <c r="F170" s="40" t="str">
        <f t="array" ref="F170">IFERROR(INDEX(PEOPLE!$H$4:$H$101, SMALL(IF($B170=PEOPLE!$B$4:$B$101, ROW(PEOPLE!$H$4:$H$101)-MIN(ROW(PEOPLE!$H$4:$H$101)) +1), COLUMNS($B$3:E170))),"")</f>
        <v xml:space="preserve">6   </v>
      </c>
      <c r="G170" s="40" t="str">
        <f t="array" ref="G170">IFERROR(INDEX(PEOPLE!$H$4:$H$101, SMALL(IF($B170=PEOPLE!$B$4:$B$101, ROW(PEOPLE!$H$4:$H$101)-MIN(ROW(PEOPLE!$H$4:$H$101)) +1), COLUMNS($B$3:F170))),"")</f>
        <v xml:space="preserve">7   </v>
      </c>
      <c r="H170" s="40" t="str">
        <f t="array" ref="H170">IFERROR(INDEX(PEOPLE!$H$4:$H$101, SMALL(IF($B170=PEOPLE!$B$4:$B$101, ROW(PEOPLE!$H$4:$H$101)-MIN(ROW(PEOPLE!$H$4:$H$101)) +1), COLUMNS($B$3:G170))),"")</f>
        <v xml:space="preserve">8   </v>
      </c>
      <c r="I170" s="40" t="str">
        <f t="array" ref="I170">IFERROR(INDEX(PEOPLE!$H$4:$H$101, SMALL(IF($B170=PEOPLE!$B$4:$B$101, ROW(PEOPLE!$H$4:$H$101)-MIN(ROW(PEOPLE!$H$4:$H$101)) +1), COLUMNS($B$3:H170))),"")</f>
        <v xml:space="preserve">9   </v>
      </c>
      <c r="J170" s="40" t="str">
        <f t="array" ref="J170">IFERROR(INDEX(PEOPLE!$H$4:$H$101, SMALL(IF($B170=PEOPLE!$B$4:$B$101, ROW(PEOPLE!$H$4:$H$101)-MIN(ROW(PEOPLE!$H$4:$H$101)) +1), COLUMNS($B$3:I170))),"")</f>
        <v xml:space="preserve">10   </v>
      </c>
      <c r="K170" s="40" t="str">
        <f t="array" ref="K170">IFERROR(INDEX(PEOPLE!$H$4:$H$101, SMALL(IF($B170=PEOPLE!$B$4:$B$101, ROW(PEOPLE!$H$4:$H$101)-MIN(ROW(PEOPLE!$H$4:$H$101)) +1), COLUMNS($B$3:J170))),"")</f>
        <v xml:space="preserve">11   </v>
      </c>
      <c r="L170" s="40" t="str">
        <f t="array" ref="L170">IFERROR(INDEX(PEOPLE!$H$4:$H$101, SMALL(IF($B170=PEOPLE!$B$4:$B$101, ROW(PEOPLE!$H$4:$H$101)-MIN(ROW(PEOPLE!$H$4:$H$101)) +1), COLUMNS($B$3:K170))),"")</f>
        <v xml:space="preserve">12   </v>
      </c>
      <c r="M170" s="40" t="str">
        <f t="array" ref="M170">IFERROR(INDEX(PEOPLE!$H$4:$H$101, SMALL(IF($B170=PEOPLE!$B$4:$B$101, ROW(PEOPLE!$H$4:$H$101)-MIN(ROW(PEOPLE!$H$4:$H$101)) +1), COLUMNS($B$3:L170))),"")</f>
        <v xml:space="preserve">13   </v>
      </c>
      <c r="N170" s="40"/>
      <c r="O170" s="40"/>
    </row>
    <row r="171" spans="2:15" x14ac:dyDescent="0.25">
      <c r="B171" s="40" t="str">
        <f t="array" ref="B171">IFERROR(INDEX(PEOPLE!B172:B$1001, MATCH(0, COUNTIF($B$2:B170, PEOPLE!B172:B$1001), 0)), "")</f>
        <v/>
      </c>
      <c r="C171" s="40" t="str">
        <f t="array" ref="C171">IFERROR(INDEX(PEOPLE!$H$4:$H$101, SMALL(IF($B171=PEOPLE!$B$4:$B$101, ROW(PEOPLE!$H$4:$H$101)-MIN(ROW(PEOPLE!$H$4:$H$101)) +1), COLUMNS($B$3:B171))),"")</f>
        <v xml:space="preserve">3   </v>
      </c>
      <c r="D171" s="40" t="str">
        <f t="array" ref="D171">IFERROR(INDEX(PEOPLE!$H$4:$H$101, SMALL(IF($B171=PEOPLE!$B$4:$B$101, ROW(PEOPLE!$H$4:$H$101)-MIN(ROW(PEOPLE!$H$4:$H$101)) +1), COLUMNS($B$3:C171))),"")</f>
        <v xml:space="preserve">4   </v>
      </c>
      <c r="E171" s="40" t="str">
        <f t="array" ref="E171">IFERROR(INDEX(PEOPLE!$H$4:$H$101, SMALL(IF($B171=PEOPLE!$B$4:$B$101, ROW(PEOPLE!$H$4:$H$101)-MIN(ROW(PEOPLE!$H$4:$H$101)) +1), COLUMNS($B$3:D171))),"")</f>
        <v xml:space="preserve">5   </v>
      </c>
      <c r="F171" s="40" t="str">
        <f t="array" ref="F171">IFERROR(INDEX(PEOPLE!$H$4:$H$101, SMALL(IF($B171=PEOPLE!$B$4:$B$101, ROW(PEOPLE!$H$4:$H$101)-MIN(ROW(PEOPLE!$H$4:$H$101)) +1), COLUMNS($B$3:E171))),"")</f>
        <v xml:space="preserve">6   </v>
      </c>
      <c r="G171" s="40" t="str">
        <f t="array" ref="G171">IFERROR(INDEX(PEOPLE!$H$4:$H$101, SMALL(IF($B171=PEOPLE!$B$4:$B$101, ROW(PEOPLE!$H$4:$H$101)-MIN(ROW(PEOPLE!$H$4:$H$101)) +1), COLUMNS($B$3:F171))),"")</f>
        <v xml:space="preserve">7   </v>
      </c>
      <c r="H171" s="40" t="str">
        <f t="array" ref="H171">IFERROR(INDEX(PEOPLE!$H$4:$H$101, SMALL(IF($B171=PEOPLE!$B$4:$B$101, ROW(PEOPLE!$H$4:$H$101)-MIN(ROW(PEOPLE!$H$4:$H$101)) +1), COLUMNS($B$3:G171))),"")</f>
        <v xml:space="preserve">8   </v>
      </c>
      <c r="I171" s="40" t="str">
        <f t="array" ref="I171">IFERROR(INDEX(PEOPLE!$H$4:$H$101, SMALL(IF($B171=PEOPLE!$B$4:$B$101, ROW(PEOPLE!$H$4:$H$101)-MIN(ROW(PEOPLE!$H$4:$H$101)) +1), COLUMNS($B$3:H171))),"")</f>
        <v xml:space="preserve">9   </v>
      </c>
      <c r="J171" s="40" t="str">
        <f t="array" ref="J171">IFERROR(INDEX(PEOPLE!$H$4:$H$101, SMALL(IF($B171=PEOPLE!$B$4:$B$101, ROW(PEOPLE!$H$4:$H$101)-MIN(ROW(PEOPLE!$H$4:$H$101)) +1), COLUMNS($B$3:I171))),"")</f>
        <v xml:space="preserve">10   </v>
      </c>
      <c r="K171" s="40" t="str">
        <f t="array" ref="K171">IFERROR(INDEX(PEOPLE!$H$4:$H$101, SMALL(IF($B171=PEOPLE!$B$4:$B$101, ROW(PEOPLE!$H$4:$H$101)-MIN(ROW(PEOPLE!$H$4:$H$101)) +1), COLUMNS($B$3:J171))),"")</f>
        <v xml:space="preserve">11   </v>
      </c>
      <c r="L171" s="40" t="str">
        <f t="array" ref="L171">IFERROR(INDEX(PEOPLE!$H$4:$H$101, SMALL(IF($B171=PEOPLE!$B$4:$B$101, ROW(PEOPLE!$H$4:$H$101)-MIN(ROW(PEOPLE!$H$4:$H$101)) +1), COLUMNS($B$3:K171))),"")</f>
        <v xml:space="preserve">12   </v>
      </c>
      <c r="M171" s="40" t="str">
        <f t="array" ref="M171">IFERROR(INDEX(PEOPLE!$H$4:$H$101, SMALL(IF($B171=PEOPLE!$B$4:$B$101, ROW(PEOPLE!$H$4:$H$101)-MIN(ROW(PEOPLE!$H$4:$H$101)) +1), COLUMNS($B$3:L171))),"")</f>
        <v xml:space="preserve">13   </v>
      </c>
      <c r="N171" s="40"/>
      <c r="O171" s="40"/>
    </row>
    <row r="172" spans="2:15" x14ac:dyDescent="0.25">
      <c r="B172" s="40" t="str">
        <f t="array" ref="B172">IFERROR(INDEX(PEOPLE!B173:B$1001, MATCH(0, COUNTIF($B$2:B171, PEOPLE!B173:B$1001), 0)), "")</f>
        <v/>
      </c>
      <c r="C172" s="40" t="str">
        <f t="array" ref="C172">IFERROR(INDEX(PEOPLE!$H$4:$H$101, SMALL(IF($B172=PEOPLE!$B$4:$B$101, ROW(PEOPLE!$H$4:$H$101)-MIN(ROW(PEOPLE!$H$4:$H$101)) +1), COLUMNS($B$3:B172))),"")</f>
        <v xml:space="preserve">3   </v>
      </c>
      <c r="D172" s="40" t="str">
        <f t="array" ref="D172">IFERROR(INDEX(PEOPLE!$H$4:$H$101, SMALL(IF($B172=PEOPLE!$B$4:$B$101, ROW(PEOPLE!$H$4:$H$101)-MIN(ROW(PEOPLE!$H$4:$H$101)) +1), COLUMNS($B$3:C172))),"")</f>
        <v xml:space="preserve">4   </v>
      </c>
      <c r="E172" s="40" t="str">
        <f t="array" ref="E172">IFERROR(INDEX(PEOPLE!$H$4:$H$101, SMALL(IF($B172=PEOPLE!$B$4:$B$101, ROW(PEOPLE!$H$4:$H$101)-MIN(ROW(PEOPLE!$H$4:$H$101)) +1), COLUMNS($B$3:D172))),"")</f>
        <v xml:space="preserve">5   </v>
      </c>
      <c r="F172" s="40" t="str">
        <f t="array" ref="F172">IFERROR(INDEX(PEOPLE!$H$4:$H$101, SMALL(IF($B172=PEOPLE!$B$4:$B$101, ROW(PEOPLE!$H$4:$H$101)-MIN(ROW(PEOPLE!$H$4:$H$101)) +1), COLUMNS($B$3:E172))),"")</f>
        <v xml:space="preserve">6   </v>
      </c>
      <c r="G172" s="40" t="str">
        <f t="array" ref="G172">IFERROR(INDEX(PEOPLE!$H$4:$H$101, SMALL(IF($B172=PEOPLE!$B$4:$B$101, ROW(PEOPLE!$H$4:$H$101)-MIN(ROW(PEOPLE!$H$4:$H$101)) +1), COLUMNS($B$3:F172))),"")</f>
        <v xml:space="preserve">7   </v>
      </c>
      <c r="H172" s="40" t="str">
        <f t="array" ref="H172">IFERROR(INDEX(PEOPLE!$H$4:$H$101, SMALL(IF($B172=PEOPLE!$B$4:$B$101, ROW(PEOPLE!$H$4:$H$101)-MIN(ROW(PEOPLE!$H$4:$H$101)) +1), COLUMNS($B$3:G172))),"")</f>
        <v xml:space="preserve">8   </v>
      </c>
      <c r="I172" s="40" t="str">
        <f t="array" ref="I172">IFERROR(INDEX(PEOPLE!$H$4:$H$101, SMALL(IF($B172=PEOPLE!$B$4:$B$101, ROW(PEOPLE!$H$4:$H$101)-MIN(ROW(PEOPLE!$H$4:$H$101)) +1), COLUMNS($B$3:H172))),"")</f>
        <v xml:space="preserve">9   </v>
      </c>
      <c r="J172" s="40" t="str">
        <f t="array" ref="J172">IFERROR(INDEX(PEOPLE!$H$4:$H$101, SMALL(IF($B172=PEOPLE!$B$4:$B$101, ROW(PEOPLE!$H$4:$H$101)-MIN(ROW(PEOPLE!$H$4:$H$101)) +1), COLUMNS($B$3:I172))),"")</f>
        <v xml:space="preserve">10   </v>
      </c>
      <c r="K172" s="40" t="str">
        <f t="array" ref="K172">IFERROR(INDEX(PEOPLE!$H$4:$H$101, SMALL(IF($B172=PEOPLE!$B$4:$B$101, ROW(PEOPLE!$H$4:$H$101)-MIN(ROW(PEOPLE!$H$4:$H$101)) +1), COLUMNS($B$3:J172))),"")</f>
        <v xml:space="preserve">11   </v>
      </c>
      <c r="L172" s="40" t="str">
        <f t="array" ref="L172">IFERROR(INDEX(PEOPLE!$H$4:$H$101, SMALL(IF($B172=PEOPLE!$B$4:$B$101, ROW(PEOPLE!$H$4:$H$101)-MIN(ROW(PEOPLE!$H$4:$H$101)) +1), COLUMNS($B$3:K172))),"")</f>
        <v xml:space="preserve">12   </v>
      </c>
      <c r="M172" s="40" t="str">
        <f t="array" ref="M172">IFERROR(INDEX(PEOPLE!$H$4:$H$101, SMALL(IF($B172=PEOPLE!$B$4:$B$101, ROW(PEOPLE!$H$4:$H$101)-MIN(ROW(PEOPLE!$H$4:$H$101)) +1), COLUMNS($B$3:L172))),"")</f>
        <v xml:space="preserve">13   </v>
      </c>
      <c r="N172" s="40"/>
      <c r="O172" s="40"/>
    </row>
    <row r="173" spans="2:15" x14ac:dyDescent="0.25">
      <c r="B173" s="40" t="str">
        <f t="array" ref="B173">IFERROR(INDEX(PEOPLE!B174:B$1001, MATCH(0, COUNTIF($B$2:B172, PEOPLE!B174:B$1001), 0)), "")</f>
        <v/>
      </c>
      <c r="C173" s="40" t="str">
        <f t="array" ref="C173">IFERROR(INDEX(PEOPLE!$H$4:$H$101, SMALL(IF($B173=PEOPLE!$B$4:$B$101, ROW(PEOPLE!$H$4:$H$101)-MIN(ROW(PEOPLE!$H$4:$H$101)) +1), COLUMNS($B$3:B173))),"")</f>
        <v xml:space="preserve">3   </v>
      </c>
      <c r="D173" s="40" t="str">
        <f t="array" ref="D173">IFERROR(INDEX(PEOPLE!$H$4:$H$101, SMALL(IF($B173=PEOPLE!$B$4:$B$101, ROW(PEOPLE!$H$4:$H$101)-MIN(ROW(PEOPLE!$H$4:$H$101)) +1), COLUMNS($B$3:C173))),"")</f>
        <v xml:space="preserve">4   </v>
      </c>
      <c r="E173" s="40" t="str">
        <f t="array" ref="E173">IFERROR(INDEX(PEOPLE!$H$4:$H$101, SMALL(IF($B173=PEOPLE!$B$4:$B$101, ROW(PEOPLE!$H$4:$H$101)-MIN(ROW(PEOPLE!$H$4:$H$101)) +1), COLUMNS($B$3:D173))),"")</f>
        <v xml:space="preserve">5   </v>
      </c>
      <c r="F173" s="40" t="str">
        <f t="array" ref="F173">IFERROR(INDEX(PEOPLE!$H$4:$H$101, SMALL(IF($B173=PEOPLE!$B$4:$B$101, ROW(PEOPLE!$H$4:$H$101)-MIN(ROW(PEOPLE!$H$4:$H$101)) +1), COLUMNS($B$3:E173))),"")</f>
        <v xml:space="preserve">6   </v>
      </c>
      <c r="G173" s="40" t="str">
        <f t="array" ref="G173">IFERROR(INDEX(PEOPLE!$H$4:$H$101, SMALL(IF($B173=PEOPLE!$B$4:$B$101, ROW(PEOPLE!$H$4:$H$101)-MIN(ROW(PEOPLE!$H$4:$H$101)) +1), COLUMNS($B$3:F173))),"")</f>
        <v xml:space="preserve">7   </v>
      </c>
      <c r="H173" s="40" t="str">
        <f t="array" ref="H173">IFERROR(INDEX(PEOPLE!$H$4:$H$101, SMALL(IF($B173=PEOPLE!$B$4:$B$101, ROW(PEOPLE!$H$4:$H$101)-MIN(ROW(PEOPLE!$H$4:$H$101)) +1), COLUMNS($B$3:G173))),"")</f>
        <v xml:space="preserve">8   </v>
      </c>
      <c r="I173" s="40" t="str">
        <f t="array" ref="I173">IFERROR(INDEX(PEOPLE!$H$4:$H$101, SMALL(IF($B173=PEOPLE!$B$4:$B$101, ROW(PEOPLE!$H$4:$H$101)-MIN(ROW(PEOPLE!$H$4:$H$101)) +1), COLUMNS($B$3:H173))),"")</f>
        <v xml:space="preserve">9   </v>
      </c>
      <c r="J173" s="40" t="str">
        <f t="array" ref="J173">IFERROR(INDEX(PEOPLE!$H$4:$H$101, SMALL(IF($B173=PEOPLE!$B$4:$B$101, ROW(PEOPLE!$H$4:$H$101)-MIN(ROW(PEOPLE!$H$4:$H$101)) +1), COLUMNS($B$3:I173))),"")</f>
        <v xml:space="preserve">10   </v>
      </c>
      <c r="K173" s="40" t="str">
        <f t="array" ref="K173">IFERROR(INDEX(PEOPLE!$H$4:$H$101, SMALL(IF($B173=PEOPLE!$B$4:$B$101, ROW(PEOPLE!$H$4:$H$101)-MIN(ROW(PEOPLE!$H$4:$H$101)) +1), COLUMNS($B$3:J173))),"")</f>
        <v xml:space="preserve">11   </v>
      </c>
      <c r="L173" s="40" t="str">
        <f t="array" ref="L173">IFERROR(INDEX(PEOPLE!$H$4:$H$101, SMALL(IF($B173=PEOPLE!$B$4:$B$101, ROW(PEOPLE!$H$4:$H$101)-MIN(ROW(PEOPLE!$H$4:$H$101)) +1), COLUMNS($B$3:K173))),"")</f>
        <v xml:space="preserve">12   </v>
      </c>
      <c r="M173" s="40" t="str">
        <f t="array" ref="M173">IFERROR(INDEX(PEOPLE!$H$4:$H$101, SMALL(IF($B173=PEOPLE!$B$4:$B$101, ROW(PEOPLE!$H$4:$H$101)-MIN(ROW(PEOPLE!$H$4:$H$101)) +1), COLUMNS($B$3:L173))),"")</f>
        <v xml:space="preserve">13   </v>
      </c>
      <c r="N173" s="40"/>
      <c r="O173" s="40"/>
    </row>
    <row r="174" spans="2:15" x14ac:dyDescent="0.25">
      <c r="B174" s="40" t="str">
        <f t="array" ref="B174">IFERROR(INDEX(PEOPLE!B175:B$1001, MATCH(0, COUNTIF($B$2:B173, PEOPLE!B175:B$1001), 0)), "")</f>
        <v/>
      </c>
      <c r="C174" s="40" t="str">
        <f t="array" ref="C174">IFERROR(INDEX(PEOPLE!$H$4:$H$101, SMALL(IF($B174=PEOPLE!$B$4:$B$101, ROW(PEOPLE!$H$4:$H$101)-MIN(ROW(PEOPLE!$H$4:$H$101)) +1), COLUMNS($B$3:B174))),"")</f>
        <v xml:space="preserve">3   </v>
      </c>
      <c r="D174" s="40" t="str">
        <f t="array" ref="D174">IFERROR(INDEX(PEOPLE!$H$4:$H$101, SMALL(IF($B174=PEOPLE!$B$4:$B$101, ROW(PEOPLE!$H$4:$H$101)-MIN(ROW(PEOPLE!$H$4:$H$101)) +1), COLUMNS($B$3:C174))),"")</f>
        <v xml:space="preserve">4   </v>
      </c>
      <c r="E174" s="40" t="str">
        <f t="array" ref="E174">IFERROR(INDEX(PEOPLE!$H$4:$H$101, SMALL(IF($B174=PEOPLE!$B$4:$B$101, ROW(PEOPLE!$H$4:$H$101)-MIN(ROW(PEOPLE!$H$4:$H$101)) +1), COLUMNS($B$3:D174))),"")</f>
        <v xml:space="preserve">5   </v>
      </c>
      <c r="F174" s="40" t="str">
        <f t="array" ref="F174">IFERROR(INDEX(PEOPLE!$H$4:$H$101, SMALL(IF($B174=PEOPLE!$B$4:$B$101, ROW(PEOPLE!$H$4:$H$101)-MIN(ROW(PEOPLE!$H$4:$H$101)) +1), COLUMNS($B$3:E174))),"")</f>
        <v xml:space="preserve">6   </v>
      </c>
      <c r="G174" s="40" t="str">
        <f t="array" ref="G174">IFERROR(INDEX(PEOPLE!$H$4:$H$101, SMALL(IF($B174=PEOPLE!$B$4:$B$101, ROW(PEOPLE!$H$4:$H$101)-MIN(ROW(PEOPLE!$H$4:$H$101)) +1), COLUMNS($B$3:F174))),"")</f>
        <v xml:space="preserve">7   </v>
      </c>
      <c r="H174" s="40" t="str">
        <f t="array" ref="H174">IFERROR(INDEX(PEOPLE!$H$4:$H$101, SMALL(IF($B174=PEOPLE!$B$4:$B$101, ROW(PEOPLE!$H$4:$H$101)-MIN(ROW(PEOPLE!$H$4:$H$101)) +1), COLUMNS($B$3:G174))),"")</f>
        <v xml:space="preserve">8   </v>
      </c>
      <c r="I174" s="40" t="str">
        <f t="array" ref="I174">IFERROR(INDEX(PEOPLE!$H$4:$H$101, SMALL(IF($B174=PEOPLE!$B$4:$B$101, ROW(PEOPLE!$H$4:$H$101)-MIN(ROW(PEOPLE!$H$4:$H$101)) +1), COLUMNS($B$3:H174))),"")</f>
        <v xml:space="preserve">9   </v>
      </c>
      <c r="J174" s="40" t="str">
        <f t="array" ref="J174">IFERROR(INDEX(PEOPLE!$H$4:$H$101, SMALL(IF($B174=PEOPLE!$B$4:$B$101, ROW(PEOPLE!$H$4:$H$101)-MIN(ROW(PEOPLE!$H$4:$H$101)) +1), COLUMNS($B$3:I174))),"")</f>
        <v xml:space="preserve">10   </v>
      </c>
      <c r="K174" s="40" t="str">
        <f t="array" ref="K174">IFERROR(INDEX(PEOPLE!$H$4:$H$101, SMALL(IF($B174=PEOPLE!$B$4:$B$101, ROW(PEOPLE!$H$4:$H$101)-MIN(ROW(PEOPLE!$H$4:$H$101)) +1), COLUMNS($B$3:J174))),"")</f>
        <v xml:space="preserve">11   </v>
      </c>
      <c r="L174" s="40" t="str">
        <f t="array" ref="L174">IFERROR(INDEX(PEOPLE!$H$4:$H$101, SMALL(IF($B174=PEOPLE!$B$4:$B$101, ROW(PEOPLE!$H$4:$H$101)-MIN(ROW(PEOPLE!$H$4:$H$101)) +1), COLUMNS($B$3:K174))),"")</f>
        <v xml:space="preserve">12   </v>
      </c>
      <c r="M174" s="40" t="str">
        <f t="array" ref="M174">IFERROR(INDEX(PEOPLE!$H$4:$H$101, SMALL(IF($B174=PEOPLE!$B$4:$B$101, ROW(PEOPLE!$H$4:$H$101)-MIN(ROW(PEOPLE!$H$4:$H$101)) +1), COLUMNS($B$3:L174))),"")</f>
        <v xml:space="preserve">13   </v>
      </c>
      <c r="N174" s="40"/>
      <c r="O174" s="40"/>
    </row>
    <row r="175" spans="2:15" x14ac:dyDescent="0.25">
      <c r="B175" s="40" t="str">
        <f t="array" ref="B175">IFERROR(INDEX(PEOPLE!B176:B$1001, MATCH(0, COUNTIF($B$2:B174, PEOPLE!B176:B$1001), 0)), "")</f>
        <v/>
      </c>
      <c r="C175" s="40" t="str">
        <f t="array" ref="C175">IFERROR(INDEX(PEOPLE!$H$4:$H$101, SMALL(IF($B175=PEOPLE!$B$4:$B$101, ROW(PEOPLE!$H$4:$H$101)-MIN(ROW(PEOPLE!$H$4:$H$101)) +1), COLUMNS($B$3:B175))),"")</f>
        <v xml:space="preserve">3   </v>
      </c>
      <c r="D175" s="40" t="str">
        <f t="array" ref="D175">IFERROR(INDEX(PEOPLE!$H$4:$H$101, SMALL(IF($B175=PEOPLE!$B$4:$B$101, ROW(PEOPLE!$H$4:$H$101)-MIN(ROW(PEOPLE!$H$4:$H$101)) +1), COLUMNS($B$3:C175))),"")</f>
        <v xml:space="preserve">4   </v>
      </c>
      <c r="E175" s="40" t="str">
        <f t="array" ref="E175">IFERROR(INDEX(PEOPLE!$H$4:$H$101, SMALL(IF($B175=PEOPLE!$B$4:$B$101, ROW(PEOPLE!$H$4:$H$101)-MIN(ROW(PEOPLE!$H$4:$H$101)) +1), COLUMNS($B$3:D175))),"")</f>
        <v xml:space="preserve">5   </v>
      </c>
      <c r="F175" s="40" t="str">
        <f t="array" ref="F175">IFERROR(INDEX(PEOPLE!$H$4:$H$101, SMALL(IF($B175=PEOPLE!$B$4:$B$101, ROW(PEOPLE!$H$4:$H$101)-MIN(ROW(PEOPLE!$H$4:$H$101)) +1), COLUMNS($B$3:E175))),"")</f>
        <v xml:space="preserve">6   </v>
      </c>
      <c r="G175" s="40" t="str">
        <f t="array" ref="G175">IFERROR(INDEX(PEOPLE!$H$4:$H$101, SMALL(IF($B175=PEOPLE!$B$4:$B$101, ROW(PEOPLE!$H$4:$H$101)-MIN(ROW(PEOPLE!$H$4:$H$101)) +1), COLUMNS($B$3:F175))),"")</f>
        <v xml:space="preserve">7   </v>
      </c>
      <c r="H175" s="40" t="str">
        <f t="array" ref="H175">IFERROR(INDEX(PEOPLE!$H$4:$H$101, SMALL(IF($B175=PEOPLE!$B$4:$B$101, ROW(PEOPLE!$H$4:$H$101)-MIN(ROW(PEOPLE!$H$4:$H$101)) +1), COLUMNS($B$3:G175))),"")</f>
        <v xml:space="preserve">8   </v>
      </c>
      <c r="I175" s="40" t="str">
        <f t="array" ref="I175">IFERROR(INDEX(PEOPLE!$H$4:$H$101, SMALL(IF($B175=PEOPLE!$B$4:$B$101, ROW(PEOPLE!$H$4:$H$101)-MIN(ROW(PEOPLE!$H$4:$H$101)) +1), COLUMNS($B$3:H175))),"")</f>
        <v xml:space="preserve">9   </v>
      </c>
      <c r="J175" s="40" t="str">
        <f t="array" ref="J175">IFERROR(INDEX(PEOPLE!$H$4:$H$101, SMALL(IF($B175=PEOPLE!$B$4:$B$101, ROW(PEOPLE!$H$4:$H$101)-MIN(ROW(PEOPLE!$H$4:$H$101)) +1), COLUMNS($B$3:I175))),"")</f>
        <v xml:space="preserve">10   </v>
      </c>
      <c r="K175" s="40" t="str">
        <f t="array" ref="K175">IFERROR(INDEX(PEOPLE!$H$4:$H$101, SMALL(IF($B175=PEOPLE!$B$4:$B$101, ROW(PEOPLE!$H$4:$H$101)-MIN(ROW(PEOPLE!$H$4:$H$101)) +1), COLUMNS($B$3:J175))),"")</f>
        <v xml:space="preserve">11   </v>
      </c>
      <c r="L175" s="40" t="str">
        <f t="array" ref="L175">IFERROR(INDEX(PEOPLE!$H$4:$H$101, SMALL(IF($B175=PEOPLE!$B$4:$B$101, ROW(PEOPLE!$H$4:$H$101)-MIN(ROW(PEOPLE!$H$4:$H$101)) +1), COLUMNS($B$3:K175))),"")</f>
        <v xml:space="preserve">12   </v>
      </c>
      <c r="M175" s="40" t="str">
        <f t="array" ref="M175">IFERROR(INDEX(PEOPLE!$H$4:$H$101, SMALL(IF($B175=PEOPLE!$B$4:$B$101, ROW(PEOPLE!$H$4:$H$101)-MIN(ROW(PEOPLE!$H$4:$H$101)) +1), COLUMNS($B$3:L175))),"")</f>
        <v xml:space="preserve">13   </v>
      </c>
      <c r="N175" s="40"/>
      <c r="O175" s="40"/>
    </row>
    <row r="176" spans="2:15" x14ac:dyDescent="0.25">
      <c r="B176" s="40" t="str">
        <f t="array" ref="B176">IFERROR(INDEX(PEOPLE!B177:B$1001, MATCH(0, COUNTIF($B$2:B175, PEOPLE!B177:B$1001), 0)), "")</f>
        <v/>
      </c>
      <c r="C176" s="40" t="str">
        <f t="array" ref="C176">IFERROR(INDEX(PEOPLE!$H$4:$H$101, SMALL(IF($B176=PEOPLE!$B$4:$B$101, ROW(PEOPLE!$H$4:$H$101)-MIN(ROW(PEOPLE!$H$4:$H$101)) +1), COLUMNS($B$3:B176))),"")</f>
        <v xml:space="preserve">3   </v>
      </c>
      <c r="D176" s="40" t="str">
        <f t="array" ref="D176">IFERROR(INDEX(PEOPLE!$H$4:$H$101, SMALL(IF($B176=PEOPLE!$B$4:$B$101, ROW(PEOPLE!$H$4:$H$101)-MIN(ROW(PEOPLE!$H$4:$H$101)) +1), COLUMNS($B$3:C176))),"")</f>
        <v xml:space="preserve">4   </v>
      </c>
      <c r="E176" s="40" t="str">
        <f t="array" ref="E176">IFERROR(INDEX(PEOPLE!$H$4:$H$101, SMALL(IF($B176=PEOPLE!$B$4:$B$101, ROW(PEOPLE!$H$4:$H$101)-MIN(ROW(PEOPLE!$H$4:$H$101)) +1), COLUMNS($B$3:D176))),"")</f>
        <v xml:space="preserve">5   </v>
      </c>
      <c r="F176" s="40" t="str">
        <f t="array" ref="F176">IFERROR(INDEX(PEOPLE!$H$4:$H$101, SMALL(IF($B176=PEOPLE!$B$4:$B$101, ROW(PEOPLE!$H$4:$H$101)-MIN(ROW(PEOPLE!$H$4:$H$101)) +1), COLUMNS($B$3:E176))),"")</f>
        <v xml:space="preserve">6   </v>
      </c>
      <c r="G176" s="40" t="str">
        <f t="array" ref="G176">IFERROR(INDEX(PEOPLE!$H$4:$H$101, SMALL(IF($B176=PEOPLE!$B$4:$B$101, ROW(PEOPLE!$H$4:$H$101)-MIN(ROW(PEOPLE!$H$4:$H$101)) +1), COLUMNS($B$3:F176))),"")</f>
        <v xml:space="preserve">7   </v>
      </c>
      <c r="H176" s="40" t="str">
        <f t="array" ref="H176">IFERROR(INDEX(PEOPLE!$H$4:$H$101, SMALL(IF($B176=PEOPLE!$B$4:$B$101, ROW(PEOPLE!$H$4:$H$101)-MIN(ROW(PEOPLE!$H$4:$H$101)) +1), COLUMNS($B$3:G176))),"")</f>
        <v xml:space="preserve">8   </v>
      </c>
      <c r="I176" s="40" t="str">
        <f t="array" ref="I176">IFERROR(INDEX(PEOPLE!$H$4:$H$101, SMALL(IF($B176=PEOPLE!$B$4:$B$101, ROW(PEOPLE!$H$4:$H$101)-MIN(ROW(PEOPLE!$H$4:$H$101)) +1), COLUMNS($B$3:H176))),"")</f>
        <v xml:space="preserve">9   </v>
      </c>
      <c r="J176" s="40" t="str">
        <f t="array" ref="J176">IFERROR(INDEX(PEOPLE!$H$4:$H$101, SMALL(IF($B176=PEOPLE!$B$4:$B$101, ROW(PEOPLE!$H$4:$H$101)-MIN(ROW(PEOPLE!$H$4:$H$101)) +1), COLUMNS($B$3:I176))),"")</f>
        <v xml:space="preserve">10   </v>
      </c>
      <c r="K176" s="40" t="str">
        <f t="array" ref="K176">IFERROR(INDEX(PEOPLE!$H$4:$H$101, SMALL(IF($B176=PEOPLE!$B$4:$B$101, ROW(PEOPLE!$H$4:$H$101)-MIN(ROW(PEOPLE!$H$4:$H$101)) +1), COLUMNS($B$3:J176))),"")</f>
        <v xml:space="preserve">11   </v>
      </c>
      <c r="L176" s="40" t="str">
        <f t="array" ref="L176">IFERROR(INDEX(PEOPLE!$H$4:$H$101, SMALL(IF($B176=PEOPLE!$B$4:$B$101, ROW(PEOPLE!$H$4:$H$101)-MIN(ROW(PEOPLE!$H$4:$H$101)) +1), COLUMNS($B$3:K176))),"")</f>
        <v xml:space="preserve">12   </v>
      </c>
      <c r="M176" s="40" t="str">
        <f t="array" ref="M176">IFERROR(INDEX(PEOPLE!$H$4:$H$101, SMALL(IF($B176=PEOPLE!$B$4:$B$101, ROW(PEOPLE!$H$4:$H$101)-MIN(ROW(PEOPLE!$H$4:$H$101)) +1), COLUMNS($B$3:L176))),"")</f>
        <v xml:space="preserve">13   </v>
      </c>
      <c r="N176" s="40"/>
      <c r="O176" s="40"/>
    </row>
    <row r="177" spans="2:15" x14ac:dyDescent="0.25">
      <c r="B177" s="40" t="str">
        <f t="array" ref="B177">IFERROR(INDEX(PEOPLE!B178:B$1001, MATCH(0, COUNTIF($B$2:B176, PEOPLE!B178:B$1001), 0)), "")</f>
        <v/>
      </c>
      <c r="C177" s="40" t="str">
        <f t="array" ref="C177">IFERROR(INDEX(PEOPLE!$H$4:$H$101, SMALL(IF($B177=PEOPLE!$B$4:$B$101, ROW(PEOPLE!$H$4:$H$101)-MIN(ROW(PEOPLE!$H$4:$H$101)) +1), COLUMNS($B$3:B177))),"")</f>
        <v xml:space="preserve">3   </v>
      </c>
      <c r="D177" s="40" t="str">
        <f t="array" ref="D177">IFERROR(INDEX(PEOPLE!$H$4:$H$101, SMALL(IF($B177=PEOPLE!$B$4:$B$101, ROW(PEOPLE!$H$4:$H$101)-MIN(ROW(PEOPLE!$H$4:$H$101)) +1), COLUMNS($B$3:C177))),"")</f>
        <v xml:space="preserve">4   </v>
      </c>
      <c r="E177" s="40" t="str">
        <f t="array" ref="E177">IFERROR(INDEX(PEOPLE!$H$4:$H$101, SMALL(IF($B177=PEOPLE!$B$4:$B$101, ROW(PEOPLE!$H$4:$H$101)-MIN(ROW(PEOPLE!$H$4:$H$101)) +1), COLUMNS($B$3:D177))),"")</f>
        <v xml:space="preserve">5   </v>
      </c>
      <c r="F177" s="40" t="str">
        <f t="array" ref="F177">IFERROR(INDEX(PEOPLE!$H$4:$H$101, SMALL(IF($B177=PEOPLE!$B$4:$B$101, ROW(PEOPLE!$H$4:$H$101)-MIN(ROW(PEOPLE!$H$4:$H$101)) +1), COLUMNS($B$3:E177))),"")</f>
        <v xml:space="preserve">6   </v>
      </c>
      <c r="G177" s="40" t="str">
        <f t="array" ref="G177">IFERROR(INDEX(PEOPLE!$H$4:$H$101, SMALL(IF($B177=PEOPLE!$B$4:$B$101, ROW(PEOPLE!$H$4:$H$101)-MIN(ROW(PEOPLE!$H$4:$H$101)) +1), COLUMNS($B$3:F177))),"")</f>
        <v xml:space="preserve">7   </v>
      </c>
      <c r="H177" s="40" t="str">
        <f t="array" ref="H177">IFERROR(INDEX(PEOPLE!$H$4:$H$101, SMALL(IF($B177=PEOPLE!$B$4:$B$101, ROW(PEOPLE!$H$4:$H$101)-MIN(ROW(PEOPLE!$H$4:$H$101)) +1), COLUMNS($B$3:G177))),"")</f>
        <v xml:space="preserve">8   </v>
      </c>
      <c r="I177" s="40" t="str">
        <f t="array" ref="I177">IFERROR(INDEX(PEOPLE!$H$4:$H$101, SMALL(IF($B177=PEOPLE!$B$4:$B$101, ROW(PEOPLE!$H$4:$H$101)-MIN(ROW(PEOPLE!$H$4:$H$101)) +1), COLUMNS($B$3:H177))),"")</f>
        <v xml:space="preserve">9   </v>
      </c>
      <c r="J177" s="40" t="str">
        <f t="array" ref="J177">IFERROR(INDEX(PEOPLE!$H$4:$H$101, SMALL(IF($B177=PEOPLE!$B$4:$B$101, ROW(PEOPLE!$H$4:$H$101)-MIN(ROW(PEOPLE!$H$4:$H$101)) +1), COLUMNS($B$3:I177))),"")</f>
        <v xml:space="preserve">10   </v>
      </c>
      <c r="K177" s="40" t="str">
        <f t="array" ref="K177">IFERROR(INDEX(PEOPLE!$H$4:$H$101, SMALL(IF($B177=PEOPLE!$B$4:$B$101, ROW(PEOPLE!$H$4:$H$101)-MIN(ROW(PEOPLE!$H$4:$H$101)) +1), COLUMNS($B$3:J177))),"")</f>
        <v xml:space="preserve">11   </v>
      </c>
      <c r="L177" s="40" t="str">
        <f t="array" ref="L177">IFERROR(INDEX(PEOPLE!$H$4:$H$101, SMALL(IF($B177=PEOPLE!$B$4:$B$101, ROW(PEOPLE!$H$4:$H$101)-MIN(ROW(PEOPLE!$H$4:$H$101)) +1), COLUMNS($B$3:K177))),"")</f>
        <v xml:space="preserve">12   </v>
      </c>
      <c r="M177" s="40" t="str">
        <f t="array" ref="M177">IFERROR(INDEX(PEOPLE!$H$4:$H$101, SMALL(IF($B177=PEOPLE!$B$4:$B$101, ROW(PEOPLE!$H$4:$H$101)-MIN(ROW(PEOPLE!$H$4:$H$101)) +1), COLUMNS($B$3:L177))),"")</f>
        <v xml:space="preserve">13   </v>
      </c>
      <c r="N177" s="40"/>
      <c r="O177" s="40"/>
    </row>
    <row r="178" spans="2:15" x14ac:dyDescent="0.25">
      <c r="B178" s="40" t="str">
        <f t="array" ref="B178">IFERROR(INDEX(PEOPLE!B179:B$1001, MATCH(0, COUNTIF($B$2:B177, PEOPLE!B179:B$1001), 0)), "")</f>
        <v/>
      </c>
      <c r="C178" s="40" t="str">
        <f t="array" ref="C178">IFERROR(INDEX(PEOPLE!$H$4:$H$101, SMALL(IF($B178=PEOPLE!$B$4:$B$101, ROW(PEOPLE!$H$4:$H$101)-MIN(ROW(PEOPLE!$H$4:$H$101)) +1), COLUMNS($B$3:B178))),"")</f>
        <v xml:space="preserve">3   </v>
      </c>
      <c r="D178" s="40" t="str">
        <f t="array" ref="D178">IFERROR(INDEX(PEOPLE!$H$4:$H$101, SMALL(IF($B178=PEOPLE!$B$4:$B$101, ROW(PEOPLE!$H$4:$H$101)-MIN(ROW(PEOPLE!$H$4:$H$101)) +1), COLUMNS($B$3:C178))),"")</f>
        <v xml:space="preserve">4   </v>
      </c>
      <c r="E178" s="40" t="str">
        <f t="array" ref="E178">IFERROR(INDEX(PEOPLE!$H$4:$H$101, SMALL(IF($B178=PEOPLE!$B$4:$B$101, ROW(PEOPLE!$H$4:$H$101)-MIN(ROW(PEOPLE!$H$4:$H$101)) +1), COLUMNS($B$3:D178))),"")</f>
        <v xml:space="preserve">5   </v>
      </c>
      <c r="F178" s="40" t="str">
        <f t="array" ref="F178">IFERROR(INDEX(PEOPLE!$H$4:$H$101, SMALL(IF($B178=PEOPLE!$B$4:$B$101, ROW(PEOPLE!$H$4:$H$101)-MIN(ROW(PEOPLE!$H$4:$H$101)) +1), COLUMNS($B$3:E178))),"")</f>
        <v xml:space="preserve">6   </v>
      </c>
      <c r="G178" s="40" t="str">
        <f t="array" ref="G178">IFERROR(INDEX(PEOPLE!$H$4:$H$101, SMALL(IF($B178=PEOPLE!$B$4:$B$101, ROW(PEOPLE!$H$4:$H$101)-MIN(ROW(PEOPLE!$H$4:$H$101)) +1), COLUMNS($B$3:F178))),"")</f>
        <v xml:space="preserve">7   </v>
      </c>
      <c r="H178" s="40" t="str">
        <f t="array" ref="H178">IFERROR(INDEX(PEOPLE!$H$4:$H$101, SMALL(IF($B178=PEOPLE!$B$4:$B$101, ROW(PEOPLE!$H$4:$H$101)-MIN(ROW(PEOPLE!$H$4:$H$101)) +1), COLUMNS($B$3:G178))),"")</f>
        <v xml:space="preserve">8   </v>
      </c>
      <c r="I178" s="40" t="str">
        <f t="array" ref="I178">IFERROR(INDEX(PEOPLE!$H$4:$H$101, SMALL(IF($B178=PEOPLE!$B$4:$B$101, ROW(PEOPLE!$H$4:$H$101)-MIN(ROW(PEOPLE!$H$4:$H$101)) +1), COLUMNS($B$3:H178))),"")</f>
        <v xml:space="preserve">9   </v>
      </c>
      <c r="J178" s="40" t="str">
        <f t="array" ref="J178">IFERROR(INDEX(PEOPLE!$H$4:$H$101, SMALL(IF($B178=PEOPLE!$B$4:$B$101, ROW(PEOPLE!$H$4:$H$101)-MIN(ROW(PEOPLE!$H$4:$H$101)) +1), COLUMNS($B$3:I178))),"")</f>
        <v xml:space="preserve">10   </v>
      </c>
      <c r="K178" s="40" t="str">
        <f t="array" ref="K178">IFERROR(INDEX(PEOPLE!$H$4:$H$101, SMALL(IF($B178=PEOPLE!$B$4:$B$101, ROW(PEOPLE!$H$4:$H$101)-MIN(ROW(PEOPLE!$H$4:$H$101)) +1), COLUMNS($B$3:J178))),"")</f>
        <v xml:space="preserve">11   </v>
      </c>
      <c r="L178" s="40" t="str">
        <f t="array" ref="L178">IFERROR(INDEX(PEOPLE!$H$4:$H$101, SMALL(IF($B178=PEOPLE!$B$4:$B$101, ROW(PEOPLE!$H$4:$H$101)-MIN(ROW(PEOPLE!$H$4:$H$101)) +1), COLUMNS($B$3:K178))),"")</f>
        <v xml:space="preserve">12   </v>
      </c>
      <c r="M178" s="40" t="str">
        <f t="array" ref="M178">IFERROR(INDEX(PEOPLE!$H$4:$H$101, SMALL(IF($B178=PEOPLE!$B$4:$B$101, ROW(PEOPLE!$H$4:$H$101)-MIN(ROW(PEOPLE!$H$4:$H$101)) +1), COLUMNS($B$3:L178))),"")</f>
        <v xml:space="preserve">13   </v>
      </c>
      <c r="N178" s="40"/>
      <c r="O178" s="40"/>
    </row>
    <row r="179" spans="2:15" x14ac:dyDescent="0.25">
      <c r="B179" s="40" t="str">
        <f t="array" ref="B179">IFERROR(INDEX(PEOPLE!B180:B$1001, MATCH(0, COUNTIF($B$2:B178, PEOPLE!B180:B$1001), 0)), "")</f>
        <v/>
      </c>
      <c r="C179" s="40" t="str">
        <f t="array" ref="C179">IFERROR(INDEX(PEOPLE!$H$4:$H$101, SMALL(IF($B179=PEOPLE!$B$4:$B$101, ROW(PEOPLE!$H$4:$H$101)-MIN(ROW(PEOPLE!$H$4:$H$101)) +1), COLUMNS($B$3:B179))),"")</f>
        <v xml:space="preserve">3   </v>
      </c>
      <c r="D179" s="40" t="str">
        <f t="array" ref="D179">IFERROR(INDEX(PEOPLE!$H$4:$H$101, SMALL(IF($B179=PEOPLE!$B$4:$B$101, ROW(PEOPLE!$H$4:$H$101)-MIN(ROW(PEOPLE!$H$4:$H$101)) +1), COLUMNS($B$3:C179))),"")</f>
        <v xml:space="preserve">4   </v>
      </c>
      <c r="E179" s="40" t="str">
        <f t="array" ref="E179">IFERROR(INDEX(PEOPLE!$H$4:$H$101, SMALL(IF($B179=PEOPLE!$B$4:$B$101, ROW(PEOPLE!$H$4:$H$101)-MIN(ROW(PEOPLE!$H$4:$H$101)) +1), COLUMNS($B$3:D179))),"")</f>
        <v xml:space="preserve">5   </v>
      </c>
      <c r="F179" s="40" t="str">
        <f t="array" ref="F179">IFERROR(INDEX(PEOPLE!$H$4:$H$101, SMALL(IF($B179=PEOPLE!$B$4:$B$101, ROW(PEOPLE!$H$4:$H$101)-MIN(ROW(PEOPLE!$H$4:$H$101)) +1), COLUMNS($B$3:E179))),"")</f>
        <v xml:space="preserve">6   </v>
      </c>
      <c r="G179" s="40" t="str">
        <f t="array" ref="G179">IFERROR(INDEX(PEOPLE!$H$4:$H$101, SMALL(IF($B179=PEOPLE!$B$4:$B$101, ROW(PEOPLE!$H$4:$H$101)-MIN(ROW(PEOPLE!$H$4:$H$101)) +1), COLUMNS($B$3:F179))),"")</f>
        <v xml:space="preserve">7   </v>
      </c>
      <c r="H179" s="40" t="str">
        <f t="array" ref="H179">IFERROR(INDEX(PEOPLE!$H$4:$H$101, SMALL(IF($B179=PEOPLE!$B$4:$B$101, ROW(PEOPLE!$H$4:$H$101)-MIN(ROW(PEOPLE!$H$4:$H$101)) +1), COLUMNS($B$3:G179))),"")</f>
        <v xml:space="preserve">8   </v>
      </c>
      <c r="I179" s="40" t="str">
        <f t="array" ref="I179">IFERROR(INDEX(PEOPLE!$H$4:$H$101, SMALL(IF($B179=PEOPLE!$B$4:$B$101, ROW(PEOPLE!$H$4:$H$101)-MIN(ROW(PEOPLE!$H$4:$H$101)) +1), COLUMNS($B$3:H179))),"")</f>
        <v xml:space="preserve">9   </v>
      </c>
      <c r="J179" s="40" t="str">
        <f t="array" ref="J179">IFERROR(INDEX(PEOPLE!$H$4:$H$101, SMALL(IF($B179=PEOPLE!$B$4:$B$101, ROW(PEOPLE!$H$4:$H$101)-MIN(ROW(PEOPLE!$H$4:$H$101)) +1), COLUMNS($B$3:I179))),"")</f>
        <v xml:space="preserve">10   </v>
      </c>
      <c r="K179" s="40" t="str">
        <f t="array" ref="K179">IFERROR(INDEX(PEOPLE!$H$4:$H$101, SMALL(IF($B179=PEOPLE!$B$4:$B$101, ROW(PEOPLE!$H$4:$H$101)-MIN(ROW(PEOPLE!$H$4:$H$101)) +1), COLUMNS($B$3:J179))),"")</f>
        <v xml:space="preserve">11   </v>
      </c>
      <c r="L179" s="40" t="str">
        <f t="array" ref="L179">IFERROR(INDEX(PEOPLE!$H$4:$H$101, SMALL(IF($B179=PEOPLE!$B$4:$B$101, ROW(PEOPLE!$H$4:$H$101)-MIN(ROW(PEOPLE!$H$4:$H$101)) +1), COLUMNS($B$3:K179))),"")</f>
        <v xml:space="preserve">12   </v>
      </c>
      <c r="M179" s="40" t="str">
        <f t="array" ref="M179">IFERROR(INDEX(PEOPLE!$H$4:$H$101, SMALL(IF($B179=PEOPLE!$B$4:$B$101, ROW(PEOPLE!$H$4:$H$101)-MIN(ROW(PEOPLE!$H$4:$H$101)) +1), COLUMNS($B$3:L179))),"")</f>
        <v xml:space="preserve">13   </v>
      </c>
      <c r="N179" s="40"/>
      <c r="O179" s="40"/>
    </row>
    <row r="180" spans="2:15" x14ac:dyDescent="0.25">
      <c r="B180" s="40" t="str">
        <f t="array" ref="B180">IFERROR(INDEX(PEOPLE!B181:B$1001, MATCH(0, COUNTIF($B$2:B179, PEOPLE!B181:B$1001), 0)), "")</f>
        <v/>
      </c>
      <c r="C180" s="40" t="str">
        <f t="array" ref="C180">IFERROR(INDEX(PEOPLE!$H$4:$H$101, SMALL(IF($B180=PEOPLE!$B$4:$B$101, ROW(PEOPLE!$H$4:$H$101)-MIN(ROW(PEOPLE!$H$4:$H$101)) +1), COLUMNS($B$3:B180))),"")</f>
        <v xml:space="preserve">3   </v>
      </c>
      <c r="D180" s="40" t="str">
        <f t="array" ref="D180">IFERROR(INDEX(PEOPLE!$H$4:$H$101, SMALL(IF($B180=PEOPLE!$B$4:$B$101, ROW(PEOPLE!$H$4:$H$101)-MIN(ROW(PEOPLE!$H$4:$H$101)) +1), COLUMNS($B$3:C180))),"")</f>
        <v xml:space="preserve">4   </v>
      </c>
      <c r="E180" s="40" t="str">
        <f t="array" ref="E180">IFERROR(INDEX(PEOPLE!$H$4:$H$101, SMALL(IF($B180=PEOPLE!$B$4:$B$101, ROW(PEOPLE!$H$4:$H$101)-MIN(ROW(PEOPLE!$H$4:$H$101)) +1), COLUMNS($B$3:D180))),"")</f>
        <v xml:space="preserve">5   </v>
      </c>
      <c r="F180" s="40" t="str">
        <f t="array" ref="F180">IFERROR(INDEX(PEOPLE!$H$4:$H$101, SMALL(IF($B180=PEOPLE!$B$4:$B$101, ROW(PEOPLE!$H$4:$H$101)-MIN(ROW(PEOPLE!$H$4:$H$101)) +1), COLUMNS($B$3:E180))),"")</f>
        <v xml:space="preserve">6   </v>
      </c>
      <c r="G180" s="40" t="str">
        <f t="array" ref="G180">IFERROR(INDEX(PEOPLE!$H$4:$H$101, SMALL(IF($B180=PEOPLE!$B$4:$B$101, ROW(PEOPLE!$H$4:$H$101)-MIN(ROW(PEOPLE!$H$4:$H$101)) +1), COLUMNS($B$3:F180))),"")</f>
        <v xml:space="preserve">7   </v>
      </c>
      <c r="H180" s="40" t="str">
        <f t="array" ref="H180">IFERROR(INDEX(PEOPLE!$H$4:$H$101, SMALL(IF($B180=PEOPLE!$B$4:$B$101, ROW(PEOPLE!$H$4:$H$101)-MIN(ROW(PEOPLE!$H$4:$H$101)) +1), COLUMNS($B$3:G180))),"")</f>
        <v xml:space="preserve">8   </v>
      </c>
      <c r="I180" s="40" t="str">
        <f t="array" ref="I180">IFERROR(INDEX(PEOPLE!$H$4:$H$101, SMALL(IF($B180=PEOPLE!$B$4:$B$101, ROW(PEOPLE!$H$4:$H$101)-MIN(ROW(PEOPLE!$H$4:$H$101)) +1), COLUMNS($B$3:H180))),"")</f>
        <v xml:space="preserve">9   </v>
      </c>
      <c r="J180" s="40" t="str">
        <f t="array" ref="J180">IFERROR(INDEX(PEOPLE!$H$4:$H$101, SMALL(IF($B180=PEOPLE!$B$4:$B$101, ROW(PEOPLE!$H$4:$H$101)-MIN(ROW(PEOPLE!$H$4:$H$101)) +1), COLUMNS($B$3:I180))),"")</f>
        <v xml:space="preserve">10   </v>
      </c>
      <c r="K180" s="40" t="str">
        <f t="array" ref="K180">IFERROR(INDEX(PEOPLE!$H$4:$H$101, SMALL(IF($B180=PEOPLE!$B$4:$B$101, ROW(PEOPLE!$H$4:$H$101)-MIN(ROW(PEOPLE!$H$4:$H$101)) +1), COLUMNS($B$3:J180))),"")</f>
        <v xml:space="preserve">11   </v>
      </c>
      <c r="L180" s="40" t="str">
        <f t="array" ref="L180">IFERROR(INDEX(PEOPLE!$H$4:$H$101, SMALL(IF($B180=PEOPLE!$B$4:$B$101, ROW(PEOPLE!$H$4:$H$101)-MIN(ROW(PEOPLE!$H$4:$H$101)) +1), COLUMNS($B$3:K180))),"")</f>
        <v xml:space="preserve">12   </v>
      </c>
      <c r="M180" s="40" t="str">
        <f t="array" ref="M180">IFERROR(INDEX(PEOPLE!$H$4:$H$101, SMALL(IF($B180=PEOPLE!$B$4:$B$101, ROW(PEOPLE!$H$4:$H$101)-MIN(ROW(PEOPLE!$H$4:$H$101)) +1), COLUMNS($B$3:L180))),"")</f>
        <v xml:space="preserve">13   </v>
      </c>
      <c r="N180" s="40"/>
      <c r="O180" s="40"/>
    </row>
    <row r="181" spans="2:15" x14ac:dyDescent="0.25">
      <c r="B181" s="40" t="str">
        <f t="array" ref="B181">IFERROR(INDEX(PEOPLE!B182:B$1001, MATCH(0, COUNTIF($B$2:B180, PEOPLE!B182:B$1001), 0)), "")</f>
        <v/>
      </c>
      <c r="C181" s="40" t="str">
        <f t="array" ref="C181">IFERROR(INDEX(PEOPLE!$H$4:$H$101, SMALL(IF($B181=PEOPLE!$B$4:$B$101, ROW(PEOPLE!$H$4:$H$101)-MIN(ROW(PEOPLE!$H$4:$H$101)) +1), COLUMNS($B$3:B181))),"")</f>
        <v xml:space="preserve">3   </v>
      </c>
      <c r="D181" s="40" t="str">
        <f t="array" ref="D181">IFERROR(INDEX(PEOPLE!$H$4:$H$101, SMALL(IF($B181=PEOPLE!$B$4:$B$101, ROW(PEOPLE!$H$4:$H$101)-MIN(ROW(PEOPLE!$H$4:$H$101)) +1), COLUMNS($B$3:C181))),"")</f>
        <v xml:space="preserve">4   </v>
      </c>
      <c r="E181" s="40" t="str">
        <f t="array" ref="E181">IFERROR(INDEX(PEOPLE!$H$4:$H$101, SMALL(IF($B181=PEOPLE!$B$4:$B$101, ROW(PEOPLE!$H$4:$H$101)-MIN(ROW(PEOPLE!$H$4:$H$101)) +1), COLUMNS($B$3:D181))),"")</f>
        <v xml:space="preserve">5   </v>
      </c>
      <c r="F181" s="40" t="str">
        <f t="array" ref="F181">IFERROR(INDEX(PEOPLE!$H$4:$H$101, SMALL(IF($B181=PEOPLE!$B$4:$B$101, ROW(PEOPLE!$H$4:$H$101)-MIN(ROW(PEOPLE!$H$4:$H$101)) +1), COLUMNS($B$3:E181))),"")</f>
        <v xml:space="preserve">6   </v>
      </c>
      <c r="G181" s="40" t="str">
        <f t="array" ref="G181">IFERROR(INDEX(PEOPLE!$H$4:$H$101, SMALL(IF($B181=PEOPLE!$B$4:$B$101, ROW(PEOPLE!$H$4:$H$101)-MIN(ROW(PEOPLE!$H$4:$H$101)) +1), COLUMNS($B$3:F181))),"")</f>
        <v xml:space="preserve">7   </v>
      </c>
      <c r="H181" s="40" t="str">
        <f t="array" ref="H181">IFERROR(INDEX(PEOPLE!$H$4:$H$101, SMALL(IF($B181=PEOPLE!$B$4:$B$101, ROW(PEOPLE!$H$4:$H$101)-MIN(ROW(PEOPLE!$H$4:$H$101)) +1), COLUMNS($B$3:G181))),"")</f>
        <v xml:space="preserve">8   </v>
      </c>
      <c r="I181" s="40" t="str">
        <f t="array" ref="I181">IFERROR(INDEX(PEOPLE!$H$4:$H$101, SMALL(IF($B181=PEOPLE!$B$4:$B$101, ROW(PEOPLE!$H$4:$H$101)-MIN(ROW(PEOPLE!$H$4:$H$101)) +1), COLUMNS($B$3:H181))),"")</f>
        <v xml:space="preserve">9   </v>
      </c>
      <c r="J181" s="40" t="str">
        <f t="array" ref="J181">IFERROR(INDEX(PEOPLE!$H$4:$H$101, SMALL(IF($B181=PEOPLE!$B$4:$B$101, ROW(PEOPLE!$H$4:$H$101)-MIN(ROW(PEOPLE!$H$4:$H$101)) +1), COLUMNS($B$3:I181))),"")</f>
        <v xml:space="preserve">10   </v>
      </c>
      <c r="K181" s="40" t="str">
        <f t="array" ref="K181">IFERROR(INDEX(PEOPLE!$H$4:$H$101, SMALL(IF($B181=PEOPLE!$B$4:$B$101, ROW(PEOPLE!$H$4:$H$101)-MIN(ROW(PEOPLE!$H$4:$H$101)) +1), COLUMNS($B$3:J181))),"")</f>
        <v xml:space="preserve">11   </v>
      </c>
      <c r="L181" s="40" t="str">
        <f t="array" ref="L181">IFERROR(INDEX(PEOPLE!$H$4:$H$101, SMALL(IF($B181=PEOPLE!$B$4:$B$101, ROW(PEOPLE!$H$4:$H$101)-MIN(ROW(PEOPLE!$H$4:$H$101)) +1), COLUMNS($B$3:K181))),"")</f>
        <v xml:space="preserve">12   </v>
      </c>
      <c r="M181" s="40" t="str">
        <f t="array" ref="M181">IFERROR(INDEX(PEOPLE!$H$4:$H$101, SMALL(IF($B181=PEOPLE!$B$4:$B$101, ROW(PEOPLE!$H$4:$H$101)-MIN(ROW(PEOPLE!$H$4:$H$101)) +1), COLUMNS($B$3:L181))),"")</f>
        <v xml:space="preserve">13   </v>
      </c>
      <c r="N181" s="40"/>
      <c r="O181" s="40"/>
    </row>
    <row r="182" spans="2:15" x14ac:dyDescent="0.25">
      <c r="B182" s="40" t="str">
        <f t="array" ref="B182">IFERROR(INDEX(PEOPLE!B183:B$1001, MATCH(0, COUNTIF($B$2:B181, PEOPLE!B183:B$1001), 0)), "")</f>
        <v/>
      </c>
      <c r="C182" s="40" t="str">
        <f t="array" ref="C182">IFERROR(INDEX(PEOPLE!$H$4:$H$101, SMALL(IF($B182=PEOPLE!$B$4:$B$101, ROW(PEOPLE!$H$4:$H$101)-MIN(ROW(PEOPLE!$H$4:$H$101)) +1), COLUMNS($B$3:B182))),"")</f>
        <v xml:space="preserve">3   </v>
      </c>
      <c r="D182" s="40" t="str">
        <f t="array" ref="D182">IFERROR(INDEX(PEOPLE!$H$4:$H$101, SMALL(IF($B182=PEOPLE!$B$4:$B$101, ROW(PEOPLE!$H$4:$H$101)-MIN(ROW(PEOPLE!$H$4:$H$101)) +1), COLUMNS($B$3:C182))),"")</f>
        <v xml:space="preserve">4   </v>
      </c>
      <c r="E182" s="40" t="str">
        <f t="array" ref="E182">IFERROR(INDEX(PEOPLE!$H$4:$H$101, SMALL(IF($B182=PEOPLE!$B$4:$B$101, ROW(PEOPLE!$H$4:$H$101)-MIN(ROW(PEOPLE!$H$4:$H$101)) +1), COLUMNS($B$3:D182))),"")</f>
        <v xml:space="preserve">5   </v>
      </c>
      <c r="F182" s="40" t="str">
        <f t="array" ref="F182">IFERROR(INDEX(PEOPLE!$H$4:$H$101, SMALL(IF($B182=PEOPLE!$B$4:$B$101, ROW(PEOPLE!$H$4:$H$101)-MIN(ROW(PEOPLE!$H$4:$H$101)) +1), COLUMNS($B$3:E182))),"")</f>
        <v xml:space="preserve">6   </v>
      </c>
      <c r="G182" s="40" t="str">
        <f t="array" ref="G182">IFERROR(INDEX(PEOPLE!$H$4:$H$101, SMALL(IF($B182=PEOPLE!$B$4:$B$101, ROW(PEOPLE!$H$4:$H$101)-MIN(ROW(PEOPLE!$H$4:$H$101)) +1), COLUMNS($B$3:F182))),"")</f>
        <v xml:space="preserve">7   </v>
      </c>
      <c r="H182" s="40" t="str">
        <f t="array" ref="H182">IFERROR(INDEX(PEOPLE!$H$4:$H$101, SMALL(IF($B182=PEOPLE!$B$4:$B$101, ROW(PEOPLE!$H$4:$H$101)-MIN(ROW(PEOPLE!$H$4:$H$101)) +1), COLUMNS($B$3:G182))),"")</f>
        <v xml:space="preserve">8   </v>
      </c>
      <c r="I182" s="40" t="str">
        <f t="array" ref="I182">IFERROR(INDEX(PEOPLE!$H$4:$H$101, SMALL(IF($B182=PEOPLE!$B$4:$B$101, ROW(PEOPLE!$H$4:$H$101)-MIN(ROW(PEOPLE!$H$4:$H$101)) +1), COLUMNS($B$3:H182))),"")</f>
        <v xml:space="preserve">9   </v>
      </c>
      <c r="J182" s="40" t="str">
        <f t="array" ref="J182">IFERROR(INDEX(PEOPLE!$H$4:$H$101, SMALL(IF($B182=PEOPLE!$B$4:$B$101, ROW(PEOPLE!$H$4:$H$101)-MIN(ROW(PEOPLE!$H$4:$H$101)) +1), COLUMNS($B$3:I182))),"")</f>
        <v xml:space="preserve">10   </v>
      </c>
      <c r="K182" s="40" t="str">
        <f t="array" ref="K182">IFERROR(INDEX(PEOPLE!$H$4:$H$101, SMALL(IF($B182=PEOPLE!$B$4:$B$101, ROW(PEOPLE!$H$4:$H$101)-MIN(ROW(PEOPLE!$H$4:$H$101)) +1), COLUMNS($B$3:J182))),"")</f>
        <v xml:space="preserve">11   </v>
      </c>
      <c r="L182" s="40" t="str">
        <f t="array" ref="L182">IFERROR(INDEX(PEOPLE!$H$4:$H$101, SMALL(IF($B182=PEOPLE!$B$4:$B$101, ROW(PEOPLE!$H$4:$H$101)-MIN(ROW(PEOPLE!$H$4:$H$101)) +1), COLUMNS($B$3:K182))),"")</f>
        <v xml:space="preserve">12   </v>
      </c>
      <c r="M182" s="40" t="str">
        <f t="array" ref="M182">IFERROR(INDEX(PEOPLE!$H$4:$H$101, SMALL(IF($B182=PEOPLE!$B$4:$B$101, ROW(PEOPLE!$H$4:$H$101)-MIN(ROW(PEOPLE!$H$4:$H$101)) +1), COLUMNS($B$3:L182))),"")</f>
        <v xml:space="preserve">13   </v>
      </c>
      <c r="N182" s="40"/>
      <c r="O182" s="40"/>
    </row>
    <row r="183" spans="2:15" x14ac:dyDescent="0.25">
      <c r="B183" s="40" t="str">
        <f t="array" ref="B183">IFERROR(INDEX(PEOPLE!B184:B$1001, MATCH(0, COUNTIF($B$2:B182, PEOPLE!B184:B$1001), 0)), "")</f>
        <v/>
      </c>
      <c r="C183" s="40" t="str">
        <f t="array" ref="C183">IFERROR(INDEX(PEOPLE!$H$4:$H$101, SMALL(IF($B183=PEOPLE!$B$4:$B$101, ROW(PEOPLE!$H$4:$H$101)-MIN(ROW(PEOPLE!$H$4:$H$101)) +1), COLUMNS($B$3:B183))),"")</f>
        <v xml:space="preserve">3   </v>
      </c>
      <c r="D183" s="40" t="str">
        <f t="array" ref="D183">IFERROR(INDEX(PEOPLE!$H$4:$H$101, SMALL(IF($B183=PEOPLE!$B$4:$B$101, ROW(PEOPLE!$H$4:$H$101)-MIN(ROW(PEOPLE!$H$4:$H$101)) +1), COLUMNS($B$3:C183))),"")</f>
        <v xml:space="preserve">4   </v>
      </c>
      <c r="E183" s="40" t="str">
        <f t="array" ref="E183">IFERROR(INDEX(PEOPLE!$H$4:$H$101, SMALL(IF($B183=PEOPLE!$B$4:$B$101, ROW(PEOPLE!$H$4:$H$101)-MIN(ROW(PEOPLE!$H$4:$H$101)) +1), COLUMNS($B$3:D183))),"")</f>
        <v xml:space="preserve">5   </v>
      </c>
      <c r="F183" s="40" t="str">
        <f t="array" ref="F183">IFERROR(INDEX(PEOPLE!$H$4:$H$101, SMALL(IF($B183=PEOPLE!$B$4:$B$101, ROW(PEOPLE!$H$4:$H$101)-MIN(ROW(PEOPLE!$H$4:$H$101)) +1), COLUMNS($B$3:E183))),"")</f>
        <v xml:space="preserve">6   </v>
      </c>
      <c r="G183" s="40" t="str">
        <f t="array" ref="G183">IFERROR(INDEX(PEOPLE!$H$4:$H$101, SMALL(IF($B183=PEOPLE!$B$4:$B$101, ROW(PEOPLE!$H$4:$H$101)-MIN(ROW(PEOPLE!$H$4:$H$101)) +1), COLUMNS($B$3:F183))),"")</f>
        <v xml:space="preserve">7   </v>
      </c>
      <c r="H183" s="40" t="str">
        <f t="array" ref="H183">IFERROR(INDEX(PEOPLE!$H$4:$H$101, SMALL(IF($B183=PEOPLE!$B$4:$B$101, ROW(PEOPLE!$H$4:$H$101)-MIN(ROW(PEOPLE!$H$4:$H$101)) +1), COLUMNS($B$3:G183))),"")</f>
        <v xml:space="preserve">8   </v>
      </c>
      <c r="I183" s="40" t="str">
        <f t="array" ref="I183">IFERROR(INDEX(PEOPLE!$H$4:$H$101, SMALL(IF($B183=PEOPLE!$B$4:$B$101, ROW(PEOPLE!$H$4:$H$101)-MIN(ROW(PEOPLE!$H$4:$H$101)) +1), COLUMNS($B$3:H183))),"")</f>
        <v xml:space="preserve">9   </v>
      </c>
      <c r="J183" s="40" t="str">
        <f t="array" ref="J183">IFERROR(INDEX(PEOPLE!$H$4:$H$101, SMALL(IF($B183=PEOPLE!$B$4:$B$101, ROW(PEOPLE!$H$4:$H$101)-MIN(ROW(PEOPLE!$H$4:$H$101)) +1), COLUMNS($B$3:I183))),"")</f>
        <v xml:space="preserve">10   </v>
      </c>
      <c r="K183" s="40" t="str">
        <f t="array" ref="K183">IFERROR(INDEX(PEOPLE!$H$4:$H$101, SMALL(IF($B183=PEOPLE!$B$4:$B$101, ROW(PEOPLE!$H$4:$H$101)-MIN(ROW(PEOPLE!$H$4:$H$101)) +1), COLUMNS($B$3:J183))),"")</f>
        <v xml:space="preserve">11   </v>
      </c>
      <c r="L183" s="40" t="str">
        <f t="array" ref="L183">IFERROR(INDEX(PEOPLE!$H$4:$H$101, SMALL(IF($B183=PEOPLE!$B$4:$B$101, ROW(PEOPLE!$H$4:$H$101)-MIN(ROW(PEOPLE!$H$4:$H$101)) +1), COLUMNS($B$3:K183))),"")</f>
        <v xml:space="preserve">12   </v>
      </c>
      <c r="M183" s="40" t="str">
        <f t="array" ref="M183">IFERROR(INDEX(PEOPLE!$H$4:$H$101, SMALL(IF($B183=PEOPLE!$B$4:$B$101, ROW(PEOPLE!$H$4:$H$101)-MIN(ROW(PEOPLE!$H$4:$H$101)) +1), COLUMNS($B$3:L183))),"")</f>
        <v xml:space="preserve">13   </v>
      </c>
      <c r="N183" s="40"/>
      <c r="O183" s="40"/>
    </row>
    <row r="184" spans="2:15" x14ac:dyDescent="0.25">
      <c r="B184" s="40" t="str">
        <f t="array" ref="B184">IFERROR(INDEX(PEOPLE!B185:B$1001, MATCH(0, COUNTIF($B$2:B183, PEOPLE!B185:B$1001), 0)), "")</f>
        <v/>
      </c>
      <c r="C184" s="40" t="str">
        <f t="array" ref="C184">IFERROR(INDEX(PEOPLE!$H$4:$H$101, SMALL(IF($B184=PEOPLE!$B$4:$B$101, ROW(PEOPLE!$H$4:$H$101)-MIN(ROW(PEOPLE!$H$4:$H$101)) +1), COLUMNS($B$3:B184))),"")</f>
        <v xml:space="preserve">3   </v>
      </c>
      <c r="D184" s="40" t="str">
        <f t="array" ref="D184">IFERROR(INDEX(PEOPLE!$H$4:$H$101, SMALL(IF($B184=PEOPLE!$B$4:$B$101, ROW(PEOPLE!$H$4:$H$101)-MIN(ROW(PEOPLE!$H$4:$H$101)) +1), COLUMNS($B$3:C184))),"")</f>
        <v xml:space="preserve">4   </v>
      </c>
      <c r="E184" s="40" t="str">
        <f t="array" ref="E184">IFERROR(INDEX(PEOPLE!$H$4:$H$101, SMALL(IF($B184=PEOPLE!$B$4:$B$101, ROW(PEOPLE!$H$4:$H$101)-MIN(ROW(PEOPLE!$H$4:$H$101)) +1), COLUMNS($B$3:D184))),"")</f>
        <v xml:space="preserve">5   </v>
      </c>
      <c r="F184" s="40" t="str">
        <f t="array" ref="F184">IFERROR(INDEX(PEOPLE!$H$4:$H$101, SMALL(IF($B184=PEOPLE!$B$4:$B$101, ROW(PEOPLE!$H$4:$H$101)-MIN(ROW(PEOPLE!$H$4:$H$101)) +1), COLUMNS($B$3:E184))),"")</f>
        <v xml:space="preserve">6   </v>
      </c>
      <c r="G184" s="40" t="str">
        <f t="array" ref="G184">IFERROR(INDEX(PEOPLE!$H$4:$H$101, SMALL(IF($B184=PEOPLE!$B$4:$B$101, ROW(PEOPLE!$H$4:$H$101)-MIN(ROW(PEOPLE!$H$4:$H$101)) +1), COLUMNS($B$3:F184))),"")</f>
        <v xml:space="preserve">7   </v>
      </c>
      <c r="H184" s="40" t="str">
        <f t="array" ref="H184">IFERROR(INDEX(PEOPLE!$H$4:$H$101, SMALL(IF($B184=PEOPLE!$B$4:$B$101, ROW(PEOPLE!$H$4:$H$101)-MIN(ROW(PEOPLE!$H$4:$H$101)) +1), COLUMNS($B$3:G184))),"")</f>
        <v xml:space="preserve">8   </v>
      </c>
      <c r="I184" s="40" t="str">
        <f t="array" ref="I184">IFERROR(INDEX(PEOPLE!$H$4:$H$101, SMALL(IF($B184=PEOPLE!$B$4:$B$101, ROW(PEOPLE!$H$4:$H$101)-MIN(ROW(PEOPLE!$H$4:$H$101)) +1), COLUMNS($B$3:H184))),"")</f>
        <v xml:space="preserve">9   </v>
      </c>
      <c r="J184" s="40" t="str">
        <f t="array" ref="J184">IFERROR(INDEX(PEOPLE!$H$4:$H$101, SMALL(IF($B184=PEOPLE!$B$4:$B$101, ROW(PEOPLE!$H$4:$H$101)-MIN(ROW(PEOPLE!$H$4:$H$101)) +1), COLUMNS($B$3:I184))),"")</f>
        <v xml:space="preserve">10   </v>
      </c>
      <c r="K184" s="40" t="str">
        <f t="array" ref="K184">IFERROR(INDEX(PEOPLE!$H$4:$H$101, SMALL(IF($B184=PEOPLE!$B$4:$B$101, ROW(PEOPLE!$H$4:$H$101)-MIN(ROW(PEOPLE!$H$4:$H$101)) +1), COLUMNS($B$3:J184))),"")</f>
        <v xml:space="preserve">11   </v>
      </c>
      <c r="L184" s="40" t="str">
        <f t="array" ref="L184">IFERROR(INDEX(PEOPLE!$H$4:$H$101, SMALL(IF($B184=PEOPLE!$B$4:$B$101, ROW(PEOPLE!$H$4:$H$101)-MIN(ROW(PEOPLE!$H$4:$H$101)) +1), COLUMNS($B$3:K184))),"")</f>
        <v xml:space="preserve">12   </v>
      </c>
      <c r="M184" s="40" t="str">
        <f t="array" ref="M184">IFERROR(INDEX(PEOPLE!$H$4:$H$101, SMALL(IF($B184=PEOPLE!$B$4:$B$101, ROW(PEOPLE!$H$4:$H$101)-MIN(ROW(PEOPLE!$H$4:$H$101)) +1), COLUMNS($B$3:L184))),"")</f>
        <v xml:space="preserve">13   </v>
      </c>
      <c r="N184" s="40"/>
      <c r="O184" s="40"/>
    </row>
    <row r="185" spans="2:15" x14ac:dyDescent="0.25">
      <c r="B185" s="40" t="str">
        <f t="array" ref="B185">IFERROR(INDEX(PEOPLE!B186:B$1001, MATCH(0, COUNTIF($B$2:B184, PEOPLE!B186:B$1001), 0)), "")</f>
        <v/>
      </c>
      <c r="C185" s="40" t="str">
        <f t="array" ref="C185">IFERROR(INDEX(PEOPLE!$H$4:$H$101, SMALL(IF($B185=PEOPLE!$B$4:$B$101, ROW(PEOPLE!$H$4:$H$101)-MIN(ROW(PEOPLE!$H$4:$H$101)) +1), COLUMNS($B$3:B185))),"")</f>
        <v xml:space="preserve">3   </v>
      </c>
      <c r="D185" s="40" t="str">
        <f t="array" ref="D185">IFERROR(INDEX(PEOPLE!$H$4:$H$101, SMALL(IF($B185=PEOPLE!$B$4:$B$101, ROW(PEOPLE!$H$4:$H$101)-MIN(ROW(PEOPLE!$H$4:$H$101)) +1), COLUMNS($B$3:C185))),"")</f>
        <v xml:space="preserve">4   </v>
      </c>
      <c r="E185" s="40" t="str">
        <f t="array" ref="E185">IFERROR(INDEX(PEOPLE!$H$4:$H$101, SMALL(IF($B185=PEOPLE!$B$4:$B$101, ROW(PEOPLE!$H$4:$H$101)-MIN(ROW(PEOPLE!$H$4:$H$101)) +1), COLUMNS($B$3:D185))),"")</f>
        <v xml:space="preserve">5   </v>
      </c>
      <c r="F185" s="40" t="str">
        <f t="array" ref="F185">IFERROR(INDEX(PEOPLE!$H$4:$H$101, SMALL(IF($B185=PEOPLE!$B$4:$B$101, ROW(PEOPLE!$H$4:$H$101)-MIN(ROW(PEOPLE!$H$4:$H$101)) +1), COLUMNS($B$3:E185))),"")</f>
        <v xml:space="preserve">6   </v>
      </c>
      <c r="G185" s="40" t="str">
        <f t="array" ref="G185">IFERROR(INDEX(PEOPLE!$H$4:$H$101, SMALL(IF($B185=PEOPLE!$B$4:$B$101, ROW(PEOPLE!$H$4:$H$101)-MIN(ROW(PEOPLE!$H$4:$H$101)) +1), COLUMNS($B$3:F185))),"")</f>
        <v xml:space="preserve">7   </v>
      </c>
      <c r="H185" s="40" t="str">
        <f t="array" ref="H185">IFERROR(INDEX(PEOPLE!$H$4:$H$101, SMALL(IF($B185=PEOPLE!$B$4:$B$101, ROW(PEOPLE!$H$4:$H$101)-MIN(ROW(PEOPLE!$H$4:$H$101)) +1), COLUMNS($B$3:G185))),"")</f>
        <v xml:space="preserve">8   </v>
      </c>
      <c r="I185" s="40" t="str">
        <f t="array" ref="I185">IFERROR(INDEX(PEOPLE!$H$4:$H$101, SMALL(IF($B185=PEOPLE!$B$4:$B$101, ROW(PEOPLE!$H$4:$H$101)-MIN(ROW(PEOPLE!$H$4:$H$101)) +1), COLUMNS($B$3:H185))),"")</f>
        <v xml:space="preserve">9   </v>
      </c>
      <c r="J185" s="40" t="str">
        <f t="array" ref="J185">IFERROR(INDEX(PEOPLE!$H$4:$H$101, SMALL(IF($B185=PEOPLE!$B$4:$B$101, ROW(PEOPLE!$H$4:$H$101)-MIN(ROW(PEOPLE!$H$4:$H$101)) +1), COLUMNS($B$3:I185))),"")</f>
        <v xml:space="preserve">10   </v>
      </c>
      <c r="K185" s="40" t="str">
        <f t="array" ref="K185">IFERROR(INDEX(PEOPLE!$H$4:$H$101, SMALL(IF($B185=PEOPLE!$B$4:$B$101, ROW(PEOPLE!$H$4:$H$101)-MIN(ROW(PEOPLE!$H$4:$H$101)) +1), COLUMNS($B$3:J185))),"")</f>
        <v xml:space="preserve">11   </v>
      </c>
      <c r="L185" s="40" t="str">
        <f t="array" ref="L185">IFERROR(INDEX(PEOPLE!$H$4:$H$101, SMALL(IF($B185=PEOPLE!$B$4:$B$101, ROW(PEOPLE!$H$4:$H$101)-MIN(ROW(PEOPLE!$H$4:$H$101)) +1), COLUMNS($B$3:K185))),"")</f>
        <v xml:space="preserve">12   </v>
      </c>
      <c r="M185" s="40" t="str">
        <f t="array" ref="M185">IFERROR(INDEX(PEOPLE!$H$4:$H$101, SMALL(IF($B185=PEOPLE!$B$4:$B$101, ROW(PEOPLE!$H$4:$H$101)-MIN(ROW(PEOPLE!$H$4:$H$101)) +1), COLUMNS($B$3:L185))),"")</f>
        <v xml:space="preserve">13   </v>
      </c>
      <c r="N185" s="40"/>
      <c r="O185" s="40"/>
    </row>
    <row r="186" spans="2:15" x14ac:dyDescent="0.25">
      <c r="B186" s="40" t="str">
        <f t="array" ref="B186">IFERROR(INDEX(PEOPLE!B187:B$1001, MATCH(0, COUNTIF($B$2:B185, PEOPLE!B187:B$1001), 0)), "")</f>
        <v/>
      </c>
      <c r="C186" s="40" t="str">
        <f t="array" ref="C186">IFERROR(INDEX(PEOPLE!$H$4:$H$101, SMALL(IF($B186=PEOPLE!$B$4:$B$101, ROW(PEOPLE!$H$4:$H$101)-MIN(ROW(PEOPLE!$H$4:$H$101)) +1), COLUMNS($B$3:B186))),"")</f>
        <v xml:space="preserve">3   </v>
      </c>
      <c r="D186" s="40" t="str">
        <f t="array" ref="D186">IFERROR(INDEX(PEOPLE!$H$4:$H$101, SMALL(IF($B186=PEOPLE!$B$4:$B$101, ROW(PEOPLE!$H$4:$H$101)-MIN(ROW(PEOPLE!$H$4:$H$101)) +1), COLUMNS($B$3:C186))),"")</f>
        <v xml:space="preserve">4   </v>
      </c>
      <c r="E186" s="40" t="str">
        <f t="array" ref="E186">IFERROR(INDEX(PEOPLE!$H$4:$H$101, SMALL(IF($B186=PEOPLE!$B$4:$B$101, ROW(PEOPLE!$H$4:$H$101)-MIN(ROW(PEOPLE!$H$4:$H$101)) +1), COLUMNS($B$3:D186))),"")</f>
        <v xml:space="preserve">5   </v>
      </c>
      <c r="F186" s="40" t="str">
        <f t="array" ref="F186">IFERROR(INDEX(PEOPLE!$H$4:$H$101, SMALL(IF($B186=PEOPLE!$B$4:$B$101, ROW(PEOPLE!$H$4:$H$101)-MIN(ROW(PEOPLE!$H$4:$H$101)) +1), COLUMNS($B$3:E186))),"")</f>
        <v xml:space="preserve">6   </v>
      </c>
      <c r="G186" s="40" t="str">
        <f t="array" ref="G186">IFERROR(INDEX(PEOPLE!$H$4:$H$101, SMALL(IF($B186=PEOPLE!$B$4:$B$101, ROW(PEOPLE!$H$4:$H$101)-MIN(ROW(PEOPLE!$H$4:$H$101)) +1), COLUMNS($B$3:F186))),"")</f>
        <v xml:space="preserve">7   </v>
      </c>
      <c r="H186" s="40" t="str">
        <f t="array" ref="H186">IFERROR(INDEX(PEOPLE!$H$4:$H$101, SMALL(IF($B186=PEOPLE!$B$4:$B$101, ROW(PEOPLE!$H$4:$H$101)-MIN(ROW(PEOPLE!$H$4:$H$101)) +1), COLUMNS($B$3:G186))),"")</f>
        <v xml:space="preserve">8   </v>
      </c>
      <c r="I186" s="40" t="str">
        <f t="array" ref="I186">IFERROR(INDEX(PEOPLE!$H$4:$H$101, SMALL(IF($B186=PEOPLE!$B$4:$B$101, ROW(PEOPLE!$H$4:$H$101)-MIN(ROW(PEOPLE!$H$4:$H$101)) +1), COLUMNS($B$3:H186))),"")</f>
        <v xml:space="preserve">9   </v>
      </c>
      <c r="J186" s="40" t="str">
        <f t="array" ref="J186">IFERROR(INDEX(PEOPLE!$H$4:$H$101, SMALL(IF($B186=PEOPLE!$B$4:$B$101, ROW(PEOPLE!$H$4:$H$101)-MIN(ROW(PEOPLE!$H$4:$H$101)) +1), COLUMNS($B$3:I186))),"")</f>
        <v xml:space="preserve">10   </v>
      </c>
      <c r="K186" s="40" t="str">
        <f t="array" ref="K186">IFERROR(INDEX(PEOPLE!$H$4:$H$101, SMALL(IF($B186=PEOPLE!$B$4:$B$101, ROW(PEOPLE!$H$4:$H$101)-MIN(ROW(PEOPLE!$H$4:$H$101)) +1), COLUMNS($B$3:J186))),"")</f>
        <v xml:space="preserve">11   </v>
      </c>
      <c r="L186" s="40" t="str">
        <f t="array" ref="L186">IFERROR(INDEX(PEOPLE!$H$4:$H$101, SMALL(IF($B186=PEOPLE!$B$4:$B$101, ROW(PEOPLE!$H$4:$H$101)-MIN(ROW(PEOPLE!$H$4:$H$101)) +1), COLUMNS($B$3:K186))),"")</f>
        <v xml:space="preserve">12   </v>
      </c>
      <c r="M186" s="40" t="str">
        <f t="array" ref="M186">IFERROR(INDEX(PEOPLE!$H$4:$H$101, SMALL(IF($B186=PEOPLE!$B$4:$B$101, ROW(PEOPLE!$H$4:$H$101)-MIN(ROW(PEOPLE!$H$4:$H$101)) +1), COLUMNS($B$3:L186))),"")</f>
        <v xml:space="preserve">13   </v>
      </c>
      <c r="N186" s="40"/>
      <c r="O186" s="40"/>
    </row>
    <row r="187" spans="2:15" x14ac:dyDescent="0.25">
      <c r="B187" s="40" t="str">
        <f t="array" ref="B187">IFERROR(INDEX(PEOPLE!B188:B$1001, MATCH(0, COUNTIF($B$2:B186, PEOPLE!B188:B$1001), 0)), "")</f>
        <v/>
      </c>
      <c r="C187" s="40" t="str">
        <f t="array" ref="C187">IFERROR(INDEX(PEOPLE!$H$4:$H$101, SMALL(IF($B187=PEOPLE!$B$4:$B$101, ROW(PEOPLE!$H$4:$H$101)-MIN(ROW(PEOPLE!$H$4:$H$101)) +1), COLUMNS($B$3:B187))),"")</f>
        <v xml:space="preserve">3   </v>
      </c>
      <c r="D187" s="40" t="str">
        <f t="array" ref="D187">IFERROR(INDEX(PEOPLE!$H$4:$H$101, SMALL(IF($B187=PEOPLE!$B$4:$B$101, ROW(PEOPLE!$H$4:$H$101)-MIN(ROW(PEOPLE!$H$4:$H$101)) +1), COLUMNS($B$3:C187))),"")</f>
        <v xml:space="preserve">4   </v>
      </c>
      <c r="E187" s="40" t="str">
        <f t="array" ref="E187">IFERROR(INDEX(PEOPLE!$H$4:$H$101, SMALL(IF($B187=PEOPLE!$B$4:$B$101, ROW(PEOPLE!$H$4:$H$101)-MIN(ROW(PEOPLE!$H$4:$H$101)) +1), COLUMNS($B$3:D187))),"")</f>
        <v xml:space="preserve">5   </v>
      </c>
      <c r="F187" s="40" t="str">
        <f t="array" ref="F187">IFERROR(INDEX(PEOPLE!$H$4:$H$101, SMALL(IF($B187=PEOPLE!$B$4:$B$101, ROW(PEOPLE!$H$4:$H$101)-MIN(ROW(PEOPLE!$H$4:$H$101)) +1), COLUMNS($B$3:E187))),"")</f>
        <v xml:space="preserve">6   </v>
      </c>
      <c r="G187" s="40" t="str">
        <f t="array" ref="G187">IFERROR(INDEX(PEOPLE!$H$4:$H$101, SMALL(IF($B187=PEOPLE!$B$4:$B$101, ROW(PEOPLE!$H$4:$H$101)-MIN(ROW(PEOPLE!$H$4:$H$101)) +1), COLUMNS($B$3:F187))),"")</f>
        <v xml:space="preserve">7   </v>
      </c>
      <c r="H187" s="40" t="str">
        <f t="array" ref="H187">IFERROR(INDEX(PEOPLE!$H$4:$H$101, SMALL(IF($B187=PEOPLE!$B$4:$B$101, ROW(PEOPLE!$H$4:$H$101)-MIN(ROW(PEOPLE!$H$4:$H$101)) +1), COLUMNS($B$3:G187))),"")</f>
        <v xml:space="preserve">8   </v>
      </c>
      <c r="I187" s="40" t="str">
        <f t="array" ref="I187">IFERROR(INDEX(PEOPLE!$H$4:$H$101, SMALL(IF($B187=PEOPLE!$B$4:$B$101, ROW(PEOPLE!$H$4:$H$101)-MIN(ROW(PEOPLE!$H$4:$H$101)) +1), COLUMNS($B$3:H187))),"")</f>
        <v xml:space="preserve">9   </v>
      </c>
      <c r="J187" s="40" t="str">
        <f t="array" ref="J187">IFERROR(INDEX(PEOPLE!$H$4:$H$101, SMALL(IF($B187=PEOPLE!$B$4:$B$101, ROW(PEOPLE!$H$4:$H$101)-MIN(ROW(PEOPLE!$H$4:$H$101)) +1), COLUMNS($B$3:I187))),"")</f>
        <v xml:space="preserve">10   </v>
      </c>
      <c r="K187" s="40" t="str">
        <f t="array" ref="K187">IFERROR(INDEX(PEOPLE!$H$4:$H$101, SMALL(IF($B187=PEOPLE!$B$4:$B$101, ROW(PEOPLE!$H$4:$H$101)-MIN(ROW(PEOPLE!$H$4:$H$101)) +1), COLUMNS($B$3:J187))),"")</f>
        <v xml:space="preserve">11   </v>
      </c>
      <c r="L187" s="40" t="str">
        <f t="array" ref="L187">IFERROR(INDEX(PEOPLE!$H$4:$H$101, SMALL(IF($B187=PEOPLE!$B$4:$B$101, ROW(PEOPLE!$H$4:$H$101)-MIN(ROW(PEOPLE!$H$4:$H$101)) +1), COLUMNS($B$3:K187))),"")</f>
        <v xml:space="preserve">12   </v>
      </c>
      <c r="M187" s="40" t="str">
        <f t="array" ref="M187">IFERROR(INDEX(PEOPLE!$H$4:$H$101, SMALL(IF($B187=PEOPLE!$B$4:$B$101, ROW(PEOPLE!$H$4:$H$101)-MIN(ROW(PEOPLE!$H$4:$H$101)) +1), COLUMNS($B$3:L187))),"")</f>
        <v xml:space="preserve">13   </v>
      </c>
      <c r="N187" s="40"/>
      <c r="O187" s="40"/>
    </row>
    <row r="188" spans="2:15" x14ac:dyDescent="0.25">
      <c r="B188" s="40" t="str">
        <f t="array" ref="B188">IFERROR(INDEX(PEOPLE!B189:B$1001, MATCH(0, COUNTIF($B$2:B187, PEOPLE!B189:B$1001), 0)), "")</f>
        <v/>
      </c>
      <c r="C188" s="40" t="str">
        <f t="array" ref="C188">IFERROR(INDEX(PEOPLE!$H$4:$H$101, SMALL(IF($B188=PEOPLE!$B$4:$B$101, ROW(PEOPLE!$H$4:$H$101)-MIN(ROW(PEOPLE!$H$4:$H$101)) +1), COLUMNS($B$3:B188))),"")</f>
        <v xml:space="preserve">3   </v>
      </c>
      <c r="D188" s="40" t="str">
        <f t="array" ref="D188">IFERROR(INDEX(PEOPLE!$H$4:$H$101, SMALL(IF($B188=PEOPLE!$B$4:$B$101, ROW(PEOPLE!$H$4:$H$101)-MIN(ROW(PEOPLE!$H$4:$H$101)) +1), COLUMNS($B$3:C188))),"")</f>
        <v xml:space="preserve">4   </v>
      </c>
      <c r="E188" s="40" t="str">
        <f t="array" ref="E188">IFERROR(INDEX(PEOPLE!$H$4:$H$101, SMALL(IF($B188=PEOPLE!$B$4:$B$101, ROW(PEOPLE!$H$4:$H$101)-MIN(ROW(PEOPLE!$H$4:$H$101)) +1), COLUMNS($B$3:D188))),"")</f>
        <v xml:space="preserve">5   </v>
      </c>
      <c r="F188" s="40" t="str">
        <f t="array" ref="F188">IFERROR(INDEX(PEOPLE!$H$4:$H$101, SMALL(IF($B188=PEOPLE!$B$4:$B$101, ROW(PEOPLE!$H$4:$H$101)-MIN(ROW(PEOPLE!$H$4:$H$101)) +1), COLUMNS($B$3:E188))),"")</f>
        <v xml:space="preserve">6   </v>
      </c>
      <c r="G188" s="40" t="str">
        <f t="array" ref="G188">IFERROR(INDEX(PEOPLE!$H$4:$H$101, SMALL(IF($B188=PEOPLE!$B$4:$B$101, ROW(PEOPLE!$H$4:$H$101)-MIN(ROW(PEOPLE!$H$4:$H$101)) +1), COLUMNS($B$3:F188))),"")</f>
        <v xml:space="preserve">7   </v>
      </c>
      <c r="H188" s="40" t="str">
        <f t="array" ref="H188">IFERROR(INDEX(PEOPLE!$H$4:$H$101, SMALL(IF($B188=PEOPLE!$B$4:$B$101, ROW(PEOPLE!$H$4:$H$101)-MIN(ROW(PEOPLE!$H$4:$H$101)) +1), COLUMNS($B$3:G188))),"")</f>
        <v xml:space="preserve">8   </v>
      </c>
      <c r="I188" s="40" t="str">
        <f t="array" ref="I188">IFERROR(INDEX(PEOPLE!$H$4:$H$101, SMALL(IF($B188=PEOPLE!$B$4:$B$101, ROW(PEOPLE!$H$4:$H$101)-MIN(ROW(PEOPLE!$H$4:$H$101)) +1), COLUMNS($B$3:H188))),"")</f>
        <v xml:space="preserve">9   </v>
      </c>
      <c r="J188" s="40" t="str">
        <f t="array" ref="J188">IFERROR(INDEX(PEOPLE!$H$4:$H$101, SMALL(IF($B188=PEOPLE!$B$4:$B$101, ROW(PEOPLE!$H$4:$H$101)-MIN(ROW(PEOPLE!$H$4:$H$101)) +1), COLUMNS($B$3:I188))),"")</f>
        <v xml:space="preserve">10   </v>
      </c>
      <c r="K188" s="40" t="str">
        <f t="array" ref="K188">IFERROR(INDEX(PEOPLE!$H$4:$H$101, SMALL(IF($B188=PEOPLE!$B$4:$B$101, ROW(PEOPLE!$H$4:$H$101)-MIN(ROW(PEOPLE!$H$4:$H$101)) +1), COLUMNS($B$3:J188))),"")</f>
        <v xml:space="preserve">11   </v>
      </c>
      <c r="L188" s="40" t="str">
        <f t="array" ref="L188">IFERROR(INDEX(PEOPLE!$H$4:$H$101, SMALL(IF($B188=PEOPLE!$B$4:$B$101, ROW(PEOPLE!$H$4:$H$101)-MIN(ROW(PEOPLE!$H$4:$H$101)) +1), COLUMNS($B$3:K188))),"")</f>
        <v xml:space="preserve">12   </v>
      </c>
      <c r="M188" s="40" t="str">
        <f t="array" ref="M188">IFERROR(INDEX(PEOPLE!$H$4:$H$101, SMALL(IF($B188=PEOPLE!$B$4:$B$101, ROW(PEOPLE!$H$4:$H$101)-MIN(ROW(PEOPLE!$H$4:$H$101)) +1), COLUMNS($B$3:L188))),"")</f>
        <v xml:space="preserve">13   </v>
      </c>
      <c r="N188" s="40"/>
      <c r="O188" s="40"/>
    </row>
    <row r="189" spans="2:15" x14ac:dyDescent="0.25">
      <c r="B189" s="40" t="str">
        <f t="array" ref="B189">IFERROR(INDEX(PEOPLE!B190:B$1001, MATCH(0, COUNTIF($B$2:B188, PEOPLE!B190:B$1001), 0)), "")</f>
        <v/>
      </c>
      <c r="C189" s="40" t="str">
        <f t="array" ref="C189">IFERROR(INDEX(PEOPLE!$H$4:$H$101, SMALL(IF($B189=PEOPLE!$B$4:$B$101, ROW(PEOPLE!$H$4:$H$101)-MIN(ROW(PEOPLE!$H$4:$H$101)) +1), COLUMNS($B$3:B189))),"")</f>
        <v xml:space="preserve">3   </v>
      </c>
      <c r="D189" s="40" t="str">
        <f t="array" ref="D189">IFERROR(INDEX(PEOPLE!$H$4:$H$101, SMALL(IF($B189=PEOPLE!$B$4:$B$101, ROW(PEOPLE!$H$4:$H$101)-MIN(ROW(PEOPLE!$H$4:$H$101)) +1), COLUMNS($B$3:C189))),"")</f>
        <v xml:space="preserve">4   </v>
      </c>
      <c r="E189" s="40" t="str">
        <f t="array" ref="E189">IFERROR(INDEX(PEOPLE!$H$4:$H$101, SMALL(IF($B189=PEOPLE!$B$4:$B$101, ROW(PEOPLE!$H$4:$H$101)-MIN(ROW(PEOPLE!$H$4:$H$101)) +1), COLUMNS($B$3:D189))),"")</f>
        <v xml:space="preserve">5   </v>
      </c>
      <c r="F189" s="40" t="str">
        <f t="array" ref="F189">IFERROR(INDEX(PEOPLE!$H$4:$H$101, SMALL(IF($B189=PEOPLE!$B$4:$B$101, ROW(PEOPLE!$H$4:$H$101)-MIN(ROW(PEOPLE!$H$4:$H$101)) +1), COLUMNS($B$3:E189))),"")</f>
        <v xml:space="preserve">6   </v>
      </c>
      <c r="G189" s="40" t="str">
        <f t="array" ref="G189">IFERROR(INDEX(PEOPLE!$H$4:$H$101, SMALL(IF($B189=PEOPLE!$B$4:$B$101, ROW(PEOPLE!$H$4:$H$101)-MIN(ROW(PEOPLE!$H$4:$H$101)) +1), COLUMNS($B$3:F189))),"")</f>
        <v xml:space="preserve">7   </v>
      </c>
      <c r="H189" s="40" t="str">
        <f t="array" ref="H189">IFERROR(INDEX(PEOPLE!$H$4:$H$101, SMALL(IF($B189=PEOPLE!$B$4:$B$101, ROW(PEOPLE!$H$4:$H$101)-MIN(ROW(PEOPLE!$H$4:$H$101)) +1), COLUMNS($B$3:G189))),"")</f>
        <v xml:space="preserve">8   </v>
      </c>
      <c r="I189" s="40" t="str">
        <f t="array" ref="I189">IFERROR(INDEX(PEOPLE!$H$4:$H$101, SMALL(IF($B189=PEOPLE!$B$4:$B$101, ROW(PEOPLE!$H$4:$H$101)-MIN(ROW(PEOPLE!$H$4:$H$101)) +1), COLUMNS($B$3:H189))),"")</f>
        <v xml:space="preserve">9   </v>
      </c>
      <c r="J189" s="40" t="str">
        <f t="array" ref="J189">IFERROR(INDEX(PEOPLE!$H$4:$H$101, SMALL(IF($B189=PEOPLE!$B$4:$B$101, ROW(PEOPLE!$H$4:$H$101)-MIN(ROW(PEOPLE!$H$4:$H$101)) +1), COLUMNS($B$3:I189))),"")</f>
        <v xml:space="preserve">10   </v>
      </c>
      <c r="K189" s="40" t="str">
        <f t="array" ref="K189">IFERROR(INDEX(PEOPLE!$H$4:$H$101, SMALL(IF($B189=PEOPLE!$B$4:$B$101, ROW(PEOPLE!$H$4:$H$101)-MIN(ROW(PEOPLE!$H$4:$H$101)) +1), COLUMNS($B$3:J189))),"")</f>
        <v xml:space="preserve">11   </v>
      </c>
      <c r="L189" s="40" t="str">
        <f t="array" ref="L189">IFERROR(INDEX(PEOPLE!$H$4:$H$101, SMALL(IF($B189=PEOPLE!$B$4:$B$101, ROW(PEOPLE!$H$4:$H$101)-MIN(ROW(PEOPLE!$H$4:$H$101)) +1), COLUMNS($B$3:K189))),"")</f>
        <v xml:space="preserve">12   </v>
      </c>
      <c r="M189" s="40" t="str">
        <f t="array" ref="M189">IFERROR(INDEX(PEOPLE!$H$4:$H$101, SMALL(IF($B189=PEOPLE!$B$4:$B$101, ROW(PEOPLE!$H$4:$H$101)-MIN(ROW(PEOPLE!$H$4:$H$101)) +1), COLUMNS($B$3:L189))),"")</f>
        <v xml:space="preserve">13   </v>
      </c>
      <c r="N189" s="40"/>
      <c r="O189" s="40"/>
    </row>
    <row r="190" spans="2:15" x14ac:dyDescent="0.25">
      <c r="B190" s="40" t="str">
        <f t="array" ref="B190">IFERROR(INDEX(PEOPLE!B191:B$1001, MATCH(0, COUNTIF($B$2:B189, PEOPLE!B191:B$1001), 0)), "")</f>
        <v/>
      </c>
      <c r="C190" s="40" t="str">
        <f t="array" ref="C190">IFERROR(INDEX(PEOPLE!$H$4:$H$101, SMALL(IF($B190=PEOPLE!$B$4:$B$101, ROW(PEOPLE!$H$4:$H$101)-MIN(ROW(PEOPLE!$H$4:$H$101)) +1), COLUMNS($B$3:B190))),"")</f>
        <v xml:space="preserve">3   </v>
      </c>
      <c r="D190" s="40" t="str">
        <f t="array" ref="D190">IFERROR(INDEX(PEOPLE!$H$4:$H$101, SMALL(IF($B190=PEOPLE!$B$4:$B$101, ROW(PEOPLE!$H$4:$H$101)-MIN(ROW(PEOPLE!$H$4:$H$101)) +1), COLUMNS($B$3:C190))),"")</f>
        <v xml:space="preserve">4   </v>
      </c>
      <c r="E190" s="40" t="str">
        <f t="array" ref="E190">IFERROR(INDEX(PEOPLE!$H$4:$H$101, SMALL(IF($B190=PEOPLE!$B$4:$B$101, ROW(PEOPLE!$H$4:$H$101)-MIN(ROW(PEOPLE!$H$4:$H$101)) +1), COLUMNS($B$3:D190))),"")</f>
        <v xml:space="preserve">5   </v>
      </c>
      <c r="F190" s="40" t="str">
        <f t="array" ref="F190">IFERROR(INDEX(PEOPLE!$H$4:$H$101, SMALL(IF($B190=PEOPLE!$B$4:$B$101, ROW(PEOPLE!$H$4:$H$101)-MIN(ROW(PEOPLE!$H$4:$H$101)) +1), COLUMNS($B$3:E190))),"")</f>
        <v xml:space="preserve">6   </v>
      </c>
      <c r="G190" s="40" t="str">
        <f t="array" ref="G190">IFERROR(INDEX(PEOPLE!$H$4:$H$101, SMALL(IF($B190=PEOPLE!$B$4:$B$101, ROW(PEOPLE!$H$4:$H$101)-MIN(ROW(PEOPLE!$H$4:$H$101)) +1), COLUMNS($B$3:F190))),"")</f>
        <v xml:space="preserve">7   </v>
      </c>
      <c r="H190" s="40" t="str">
        <f t="array" ref="H190">IFERROR(INDEX(PEOPLE!$H$4:$H$101, SMALL(IF($B190=PEOPLE!$B$4:$B$101, ROW(PEOPLE!$H$4:$H$101)-MIN(ROW(PEOPLE!$H$4:$H$101)) +1), COLUMNS($B$3:G190))),"")</f>
        <v xml:space="preserve">8   </v>
      </c>
      <c r="I190" s="40" t="str">
        <f t="array" ref="I190">IFERROR(INDEX(PEOPLE!$H$4:$H$101, SMALL(IF($B190=PEOPLE!$B$4:$B$101, ROW(PEOPLE!$H$4:$H$101)-MIN(ROW(PEOPLE!$H$4:$H$101)) +1), COLUMNS($B$3:H190))),"")</f>
        <v xml:space="preserve">9   </v>
      </c>
      <c r="J190" s="40" t="str">
        <f t="array" ref="J190">IFERROR(INDEX(PEOPLE!$H$4:$H$101, SMALL(IF($B190=PEOPLE!$B$4:$B$101, ROW(PEOPLE!$H$4:$H$101)-MIN(ROW(PEOPLE!$H$4:$H$101)) +1), COLUMNS($B$3:I190))),"")</f>
        <v xml:space="preserve">10   </v>
      </c>
      <c r="K190" s="40" t="str">
        <f t="array" ref="K190">IFERROR(INDEX(PEOPLE!$H$4:$H$101, SMALL(IF($B190=PEOPLE!$B$4:$B$101, ROW(PEOPLE!$H$4:$H$101)-MIN(ROW(PEOPLE!$H$4:$H$101)) +1), COLUMNS($B$3:J190))),"")</f>
        <v xml:space="preserve">11   </v>
      </c>
      <c r="L190" s="40" t="str">
        <f t="array" ref="L190">IFERROR(INDEX(PEOPLE!$H$4:$H$101, SMALL(IF($B190=PEOPLE!$B$4:$B$101, ROW(PEOPLE!$H$4:$H$101)-MIN(ROW(PEOPLE!$H$4:$H$101)) +1), COLUMNS($B$3:K190))),"")</f>
        <v xml:space="preserve">12   </v>
      </c>
      <c r="M190" s="40" t="str">
        <f t="array" ref="M190">IFERROR(INDEX(PEOPLE!$H$4:$H$101, SMALL(IF($B190=PEOPLE!$B$4:$B$101, ROW(PEOPLE!$H$4:$H$101)-MIN(ROW(PEOPLE!$H$4:$H$101)) +1), COLUMNS($B$3:L190))),"")</f>
        <v xml:space="preserve">13   </v>
      </c>
      <c r="N190" s="40"/>
      <c r="O190" s="40"/>
    </row>
    <row r="191" spans="2:15" x14ac:dyDescent="0.25">
      <c r="B191" s="40" t="str">
        <f t="array" ref="B191">IFERROR(INDEX(PEOPLE!B192:B$1001, MATCH(0, COUNTIF($B$2:B190, PEOPLE!B192:B$1001), 0)), "")</f>
        <v/>
      </c>
      <c r="C191" s="40" t="str">
        <f t="array" ref="C191">IFERROR(INDEX(PEOPLE!$H$4:$H$101, SMALL(IF($B191=PEOPLE!$B$4:$B$101, ROW(PEOPLE!$H$4:$H$101)-MIN(ROW(PEOPLE!$H$4:$H$101)) +1), COLUMNS($B$3:B191))),"")</f>
        <v xml:space="preserve">3   </v>
      </c>
      <c r="D191" s="40" t="str">
        <f t="array" ref="D191">IFERROR(INDEX(PEOPLE!$H$4:$H$101, SMALL(IF($B191=PEOPLE!$B$4:$B$101, ROW(PEOPLE!$H$4:$H$101)-MIN(ROW(PEOPLE!$H$4:$H$101)) +1), COLUMNS($B$3:C191))),"")</f>
        <v xml:space="preserve">4   </v>
      </c>
      <c r="E191" s="40" t="str">
        <f t="array" ref="E191">IFERROR(INDEX(PEOPLE!$H$4:$H$101, SMALL(IF($B191=PEOPLE!$B$4:$B$101, ROW(PEOPLE!$H$4:$H$101)-MIN(ROW(PEOPLE!$H$4:$H$101)) +1), COLUMNS($B$3:D191))),"")</f>
        <v xml:space="preserve">5   </v>
      </c>
      <c r="F191" s="40" t="str">
        <f t="array" ref="F191">IFERROR(INDEX(PEOPLE!$H$4:$H$101, SMALL(IF($B191=PEOPLE!$B$4:$B$101, ROW(PEOPLE!$H$4:$H$101)-MIN(ROW(PEOPLE!$H$4:$H$101)) +1), COLUMNS($B$3:E191))),"")</f>
        <v xml:space="preserve">6   </v>
      </c>
      <c r="G191" s="40" t="str">
        <f t="array" ref="G191">IFERROR(INDEX(PEOPLE!$H$4:$H$101, SMALL(IF($B191=PEOPLE!$B$4:$B$101, ROW(PEOPLE!$H$4:$H$101)-MIN(ROW(PEOPLE!$H$4:$H$101)) +1), COLUMNS($B$3:F191))),"")</f>
        <v xml:space="preserve">7   </v>
      </c>
      <c r="H191" s="40" t="str">
        <f t="array" ref="H191">IFERROR(INDEX(PEOPLE!$H$4:$H$101, SMALL(IF($B191=PEOPLE!$B$4:$B$101, ROW(PEOPLE!$H$4:$H$101)-MIN(ROW(PEOPLE!$H$4:$H$101)) +1), COLUMNS($B$3:G191))),"")</f>
        <v xml:space="preserve">8   </v>
      </c>
      <c r="I191" s="40" t="str">
        <f t="array" ref="I191">IFERROR(INDEX(PEOPLE!$H$4:$H$101, SMALL(IF($B191=PEOPLE!$B$4:$B$101, ROW(PEOPLE!$H$4:$H$101)-MIN(ROW(PEOPLE!$H$4:$H$101)) +1), COLUMNS($B$3:H191))),"")</f>
        <v xml:space="preserve">9   </v>
      </c>
      <c r="J191" s="40" t="str">
        <f t="array" ref="J191">IFERROR(INDEX(PEOPLE!$H$4:$H$101, SMALL(IF($B191=PEOPLE!$B$4:$B$101, ROW(PEOPLE!$H$4:$H$101)-MIN(ROW(PEOPLE!$H$4:$H$101)) +1), COLUMNS($B$3:I191))),"")</f>
        <v xml:space="preserve">10   </v>
      </c>
      <c r="K191" s="40" t="str">
        <f t="array" ref="K191">IFERROR(INDEX(PEOPLE!$H$4:$H$101, SMALL(IF($B191=PEOPLE!$B$4:$B$101, ROW(PEOPLE!$H$4:$H$101)-MIN(ROW(PEOPLE!$H$4:$H$101)) +1), COLUMNS($B$3:J191))),"")</f>
        <v xml:space="preserve">11   </v>
      </c>
      <c r="L191" s="40" t="str">
        <f t="array" ref="L191">IFERROR(INDEX(PEOPLE!$H$4:$H$101, SMALL(IF($B191=PEOPLE!$B$4:$B$101, ROW(PEOPLE!$H$4:$H$101)-MIN(ROW(PEOPLE!$H$4:$H$101)) +1), COLUMNS($B$3:K191))),"")</f>
        <v xml:space="preserve">12   </v>
      </c>
      <c r="M191" s="40" t="str">
        <f t="array" ref="M191">IFERROR(INDEX(PEOPLE!$H$4:$H$101, SMALL(IF($B191=PEOPLE!$B$4:$B$101, ROW(PEOPLE!$H$4:$H$101)-MIN(ROW(PEOPLE!$H$4:$H$101)) +1), COLUMNS($B$3:L191))),"")</f>
        <v xml:space="preserve">13   </v>
      </c>
      <c r="N191" s="40"/>
      <c r="O191" s="40"/>
    </row>
    <row r="192" spans="2:15" x14ac:dyDescent="0.25">
      <c r="B192" s="40" t="str">
        <f t="array" ref="B192">IFERROR(INDEX(PEOPLE!B193:B$1001, MATCH(0, COUNTIF($B$2:B191, PEOPLE!B193:B$1001), 0)), "")</f>
        <v/>
      </c>
      <c r="C192" s="40" t="str">
        <f t="array" ref="C192">IFERROR(INDEX(PEOPLE!$H$4:$H$101, SMALL(IF($B192=PEOPLE!$B$4:$B$101, ROW(PEOPLE!$H$4:$H$101)-MIN(ROW(PEOPLE!$H$4:$H$101)) +1), COLUMNS($B$3:B192))),"")</f>
        <v xml:space="preserve">3   </v>
      </c>
      <c r="D192" s="40" t="str">
        <f t="array" ref="D192">IFERROR(INDEX(PEOPLE!$H$4:$H$101, SMALL(IF($B192=PEOPLE!$B$4:$B$101, ROW(PEOPLE!$H$4:$H$101)-MIN(ROW(PEOPLE!$H$4:$H$101)) +1), COLUMNS($B$3:C192))),"")</f>
        <v xml:space="preserve">4   </v>
      </c>
      <c r="E192" s="40" t="str">
        <f t="array" ref="E192">IFERROR(INDEX(PEOPLE!$H$4:$H$101, SMALL(IF($B192=PEOPLE!$B$4:$B$101, ROW(PEOPLE!$H$4:$H$101)-MIN(ROW(PEOPLE!$H$4:$H$101)) +1), COLUMNS($B$3:D192))),"")</f>
        <v xml:space="preserve">5   </v>
      </c>
      <c r="F192" s="40" t="str">
        <f t="array" ref="F192">IFERROR(INDEX(PEOPLE!$H$4:$H$101, SMALL(IF($B192=PEOPLE!$B$4:$B$101, ROW(PEOPLE!$H$4:$H$101)-MIN(ROW(PEOPLE!$H$4:$H$101)) +1), COLUMNS($B$3:E192))),"")</f>
        <v xml:space="preserve">6   </v>
      </c>
      <c r="G192" s="40" t="str">
        <f t="array" ref="G192">IFERROR(INDEX(PEOPLE!$H$4:$H$101, SMALL(IF($B192=PEOPLE!$B$4:$B$101, ROW(PEOPLE!$H$4:$H$101)-MIN(ROW(PEOPLE!$H$4:$H$101)) +1), COLUMNS($B$3:F192))),"")</f>
        <v xml:space="preserve">7   </v>
      </c>
      <c r="H192" s="40" t="str">
        <f t="array" ref="H192">IFERROR(INDEX(PEOPLE!$H$4:$H$101, SMALL(IF($B192=PEOPLE!$B$4:$B$101, ROW(PEOPLE!$H$4:$H$101)-MIN(ROW(PEOPLE!$H$4:$H$101)) +1), COLUMNS($B$3:G192))),"")</f>
        <v xml:space="preserve">8   </v>
      </c>
      <c r="I192" s="40" t="str">
        <f t="array" ref="I192">IFERROR(INDEX(PEOPLE!$H$4:$H$101, SMALL(IF($B192=PEOPLE!$B$4:$B$101, ROW(PEOPLE!$H$4:$H$101)-MIN(ROW(PEOPLE!$H$4:$H$101)) +1), COLUMNS($B$3:H192))),"")</f>
        <v xml:space="preserve">9   </v>
      </c>
      <c r="J192" s="40" t="str">
        <f t="array" ref="J192">IFERROR(INDEX(PEOPLE!$H$4:$H$101, SMALL(IF($B192=PEOPLE!$B$4:$B$101, ROW(PEOPLE!$H$4:$H$101)-MIN(ROW(PEOPLE!$H$4:$H$101)) +1), COLUMNS($B$3:I192))),"")</f>
        <v xml:space="preserve">10   </v>
      </c>
      <c r="K192" s="40" t="str">
        <f t="array" ref="K192">IFERROR(INDEX(PEOPLE!$H$4:$H$101, SMALL(IF($B192=PEOPLE!$B$4:$B$101, ROW(PEOPLE!$H$4:$H$101)-MIN(ROW(PEOPLE!$H$4:$H$101)) +1), COLUMNS($B$3:J192))),"")</f>
        <v xml:space="preserve">11   </v>
      </c>
      <c r="L192" s="40" t="str">
        <f t="array" ref="L192">IFERROR(INDEX(PEOPLE!$H$4:$H$101, SMALL(IF($B192=PEOPLE!$B$4:$B$101, ROW(PEOPLE!$H$4:$H$101)-MIN(ROW(PEOPLE!$H$4:$H$101)) +1), COLUMNS($B$3:K192))),"")</f>
        <v xml:space="preserve">12   </v>
      </c>
      <c r="M192" s="40" t="str">
        <f t="array" ref="M192">IFERROR(INDEX(PEOPLE!$H$4:$H$101, SMALL(IF($B192=PEOPLE!$B$4:$B$101, ROW(PEOPLE!$H$4:$H$101)-MIN(ROW(PEOPLE!$H$4:$H$101)) +1), COLUMNS($B$3:L192))),"")</f>
        <v xml:space="preserve">13   </v>
      </c>
      <c r="N192" s="40"/>
      <c r="O192" s="40"/>
    </row>
    <row r="193" spans="2:15" x14ac:dyDescent="0.25">
      <c r="B193" s="40" t="str">
        <f t="array" ref="B193">IFERROR(INDEX(PEOPLE!B194:B$1001, MATCH(0, COUNTIF($B$2:B192, PEOPLE!B194:B$1001), 0)), "")</f>
        <v/>
      </c>
      <c r="C193" s="40" t="str">
        <f t="array" ref="C193">IFERROR(INDEX(PEOPLE!$H$4:$H$101, SMALL(IF($B193=PEOPLE!$B$4:$B$101, ROW(PEOPLE!$H$4:$H$101)-MIN(ROW(PEOPLE!$H$4:$H$101)) +1), COLUMNS($B$3:B193))),"")</f>
        <v xml:space="preserve">3   </v>
      </c>
      <c r="D193" s="40" t="str">
        <f t="array" ref="D193">IFERROR(INDEX(PEOPLE!$H$4:$H$101, SMALL(IF($B193=PEOPLE!$B$4:$B$101, ROW(PEOPLE!$H$4:$H$101)-MIN(ROW(PEOPLE!$H$4:$H$101)) +1), COLUMNS($B$3:C193))),"")</f>
        <v xml:space="preserve">4   </v>
      </c>
      <c r="E193" s="40" t="str">
        <f t="array" ref="E193">IFERROR(INDEX(PEOPLE!$H$4:$H$101, SMALL(IF($B193=PEOPLE!$B$4:$B$101, ROW(PEOPLE!$H$4:$H$101)-MIN(ROW(PEOPLE!$H$4:$H$101)) +1), COLUMNS($B$3:D193))),"")</f>
        <v xml:space="preserve">5   </v>
      </c>
      <c r="F193" s="40" t="str">
        <f t="array" ref="F193">IFERROR(INDEX(PEOPLE!$H$4:$H$101, SMALL(IF($B193=PEOPLE!$B$4:$B$101, ROW(PEOPLE!$H$4:$H$101)-MIN(ROW(PEOPLE!$H$4:$H$101)) +1), COLUMNS($B$3:E193))),"")</f>
        <v xml:space="preserve">6   </v>
      </c>
      <c r="G193" s="40" t="str">
        <f t="array" ref="G193">IFERROR(INDEX(PEOPLE!$H$4:$H$101, SMALL(IF($B193=PEOPLE!$B$4:$B$101, ROW(PEOPLE!$H$4:$H$101)-MIN(ROW(PEOPLE!$H$4:$H$101)) +1), COLUMNS($B$3:F193))),"")</f>
        <v xml:space="preserve">7   </v>
      </c>
      <c r="H193" s="40" t="str">
        <f t="array" ref="H193">IFERROR(INDEX(PEOPLE!$H$4:$H$101, SMALL(IF($B193=PEOPLE!$B$4:$B$101, ROW(PEOPLE!$H$4:$H$101)-MIN(ROW(PEOPLE!$H$4:$H$101)) +1), COLUMNS($B$3:G193))),"")</f>
        <v xml:space="preserve">8   </v>
      </c>
      <c r="I193" s="40" t="str">
        <f t="array" ref="I193">IFERROR(INDEX(PEOPLE!$H$4:$H$101, SMALL(IF($B193=PEOPLE!$B$4:$B$101, ROW(PEOPLE!$H$4:$H$101)-MIN(ROW(PEOPLE!$H$4:$H$101)) +1), COLUMNS($B$3:H193))),"")</f>
        <v xml:space="preserve">9   </v>
      </c>
      <c r="J193" s="40" t="str">
        <f t="array" ref="J193">IFERROR(INDEX(PEOPLE!$H$4:$H$101, SMALL(IF($B193=PEOPLE!$B$4:$B$101, ROW(PEOPLE!$H$4:$H$101)-MIN(ROW(PEOPLE!$H$4:$H$101)) +1), COLUMNS($B$3:I193))),"")</f>
        <v xml:space="preserve">10   </v>
      </c>
      <c r="K193" s="40" t="str">
        <f t="array" ref="K193">IFERROR(INDEX(PEOPLE!$H$4:$H$101, SMALL(IF($B193=PEOPLE!$B$4:$B$101, ROW(PEOPLE!$H$4:$H$101)-MIN(ROW(PEOPLE!$H$4:$H$101)) +1), COLUMNS($B$3:J193))),"")</f>
        <v xml:space="preserve">11   </v>
      </c>
      <c r="L193" s="40" t="str">
        <f t="array" ref="L193">IFERROR(INDEX(PEOPLE!$H$4:$H$101, SMALL(IF($B193=PEOPLE!$B$4:$B$101, ROW(PEOPLE!$H$4:$H$101)-MIN(ROW(PEOPLE!$H$4:$H$101)) +1), COLUMNS($B$3:K193))),"")</f>
        <v xml:space="preserve">12   </v>
      </c>
      <c r="M193" s="40" t="str">
        <f t="array" ref="M193">IFERROR(INDEX(PEOPLE!$H$4:$H$101, SMALL(IF($B193=PEOPLE!$B$4:$B$101, ROW(PEOPLE!$H$4:$H$101)-MIN(ROW(PEOPLE!$H$4:$H$101)) +1), COLUMNS($B$3:L193))),"")</f>
        <v xml:space="preserve">13   </v>
      </c>
      <c r="N193" s="40"/>
      <c r="O193" s="40"/>
    </row>
    <row r="194" spans="2:15" x14ac:dyDescent="0.25">
      <c r="B194" s="40" t="str">
        <f t="array" ref="B194">IFERROR(INDEX(PEOPLE!B195:B$1001, MATCH(0, COUNTIF($B$2:B193, PEOPLE!B195:B$1001), 0)), "")</f>
        <v/>
      </c>
      <c r="C194" s="40" t="str">
        <f t="array" ref="C194">IFERROR(INDEX(PEOPLE!$H$4:$H$101, SMALL(IF($B194=PEOPLE!$B$4:$B$101, ROW(PEOPLE!$H$4:$H$101)-MIN(ROW(PEOPLE!$H$4:$H$101)) +1), COLUMNS($B$3:B194))),"")</f>
        <v xml:space="preserve">3   </v>
      </c>
      <c r="D194" s="40" t="str">
        <f t="array" ref="D194">IFERROR(INDEX(PEOPLE!$H$4:$H$101, SMALL(IF($B194=PEOPLE!$B$4:$B$101, ROW(PEOPLE!$H$4:$H$101)-MIN(ROW(PEOPLE!$H$4:$H$101)) +1), COLUMNS($B$3:C194))),"")</f>
        <v xml:space="preserve">4   </v>
      </c>
      <c r="E194" s="40" t="str">
        <f t="array" ref="E194">IFERROR(INDEX(PEOPLE!$H$4:$H$101, SMALL(IF($B194=PEOPLE!$B$4:$B$101, ROW(PEOPLE!$H$4:$H$101)-MIN(ROW(PEOPLE!$H$4:$H$101)) +1), COLUMNS($B$3:D194))),"")</f>
        <v xml:space="preserve">5   </v>
      </c>
      <c r="F194" s="40" t="str">
        <f t="array" ref="F194">IFERROR(INDEX(PEOPLE!$H$4:$H$101, SMALL(IF($B194=PEOPLE!$B$4:$B$101, ROW(PEOPLE!$H$4:$H$101)-MIN(ROW(PEOPLE!$H$4:$H$101)) +1), COLUMNS($B$3:E194))),"")</f>
        <v xml:space="preserve">6   </v>
      </c>
      <c r="G194" s="40" t="str">
        <f t="array" ref="G194">IFERROR(INDEX(PEOPLE!$H$4:$H$101, SMALL(IF($B194=PEOPLE!$B$4:$B$101, ROW(PEOPLE!$H$4:$H$101)-MIN(ROW(PEOPLE!$H$4:$H$101)) +1), COLUMNS($B$3:F194))),"")</f>
        <v xml:space="preserve">7   </v>
      </c>
      <c r="H194" s="40" t="str">
        <f t="array" ref="H194">IFERROR(INDEX(PEOPLE!$H$4:$H$101, SMALL(IF($B194=PEOPLE!$B$4:$B$101, ROW(PEOPLE!$H$4:$H$101)-MIN(ROW(PEOPLE!$H$4:$H$101)) +1), COLUMNS($B$3:G194))),"")</f>
        <v xml:space="preserve">8   </v>
      </c>
      <c r="I194" s="40" t="str">
        <f t="array" ref="I194">IFERROR(INDEX(PEOPLE!$H$4:$H$101, SMALL(IF($B194=PEOPLE!$B$4:$B$101, ROW(PEOPLE!$H$4:$H$101)-MIN(ROW(PEOPLE!$H$4:$H$101)) +1), COLUMNS($B$3:H194))),"")</f>
        <v xml:space="preserve">9   </v>
      </c>
      <c r="J194" s="40" t="str">
        <f t="array" ref="J194">IFERROR(INDEX(PEOPLE!$H$4:$H$101, SMALL(IF($B194=PEOPLE!$B$4:$B$101, ROW(PEOPLE!$H$4:$H$101)-MIN(ROW(PEOPLE!$H$4:$H$101)) +1), COLUMNS($B$3:I194))),"")</f>
        <v xml:space="preserve">10   </v>
      </c>
      <c r="K194" s="40" t="str">
        <f t="array" ref="K194">IFERROR(INDEX(PEOPLE!$H$4:$H$101, SMALL(IF($B194=PEOPLE!$B$4:$B$101, ROW(PEOPLE!$H$4:$H$101)-MIN(ROW(PEOPLE!$H$4:$H$101)) +1), COLUMNS($B$3:J194))),"")</f>
        <v xml:space="preserve">11   </v>
      </c>
      <c r="L194" s="40" t="str">
        <f t="array" ref="L194">IFERROR(INDEX(PEOPLE!$H$4:$H$101, SMALL(IF($B194=PEOPLE!$B$4:$B$101, ROW(PEOPLE!$H$4:$H$101)-MIN(ROW(PEOPLE!$H$4:$H$101)) +1), COLUMNS($B$3:K194))),"")</f>
        <v xml:space="preserve">12   </v>
      </c>
      <c r="M194" s="40" t="str">
        <f t="array" ref="M194">IFERROR(INDEX(PEOPLE!$H$4:$H$101, SMALL(IF($B194=PEOPLE!$B$4:$B$101, ROW(PEOPLE!$H$4:$H$101)-MIN(ROW(PEOPLE!$H$4:$H$101)) +1), COLUMNS($B$3:L194))),"")</f>
        <v xml:space="preserve">13   </v>
      </c>
      <c r="N194" s="40"/>
      <c r="O194" s="40"/>
    </row>
    <row r="195" spans="2:15" x14ac:dyDescent="0.25">
      <c r="B195" s="40" t="str">
        <f t="array" ref="B195">IFERROR(INDEX(PEOPLE!B196:B$1001, MATCH(0, COUNTIF($B$2:B194, PEOPLE!B196:B$1001), 0)), "")</f>
        <v/>
      </c>
      <c r="C195" s="40" t="str">
        <f t="array" ref="C195">IFERROR(INDEX(PEOPLE!$H$4:$H$101, SMALL(IF($B195=PEOPLE!$B$4:$B$101, ROW(PEOPLE!$H$4:$H$101)-MIN(ROW(PEOPLE!$H$4:$H$101)) +1), COLUMNS($B$3:B195))),"")</f>
        <v xml:space="preserve">3   </v>
      </c>
      <c r="D195" s="40" t="str">
        <f t="array" ref="D195">IFERROR(INDEX(PEOPLE!$H$4:$H$101, SMALL(IF($B195=PEOPLE!$B$4:$B$101, ROW(PEOPLE!$H$4:$H$101)-MIN(ROW(PEOPLE!$H$4:$H$101)) +1), COLUMNS($B$3:C195))),"")</f>
        <v xml:space="preserve">4   </v>
      </c>
      <c r="E195" s="40" t="str">
        <f t="array" ref="E195">IFERROR(INDEX(PEOPLE!$H$4:$H$101, SMALL(IF($B195=PEOPLE!$B$4:$B$101, ROW(PEOPLE!$H$4:$H$101)-MIN(ROW(PEOPLE!$H$4:$H$101)) +1), COLUMNS($B$3:D195))),"")</f>
        <v xml:space="preserve">5   </v>
      </c>
      <c r="F195" s="40" t="str">
        <f t="array" ref="F195">IFERROR(INDEX(PEOPLE!$H$4:$H$101, SMALL(IF($B195=PEOPLE!$B$4:$B$101, ROW(PEOPLE!$H$4:$H$101)-MIN(ROW(PEOPLE!$H$4:$H$101)) +1), COLUMNS($B$3:E195))),"")</f>
        <v xml:space="preserve">6   </v>
      </c>
      <c r="G195" s="40" t="str">
        <f t="array" ref="G195">IFERROR(INDEX(PEOPLE!$H$4:$H$101, SMALL(IF($B195=PEOPLE!$B$4:$B$101, ROW(PEOPLE!$H$4:$H$101)-MIN(ROW(PEOPLE!$H$4:$H$101)) +1), COLUMNS($B$3:F195))),"")</f>
        <v xml:space="preserve">7   </v>
      </c>
      <c r="H195" s="40" t="str">
        <f t="array" ref="H195">IFERROR(INDEX(PEOPLE!$H$4:$H$101, SMALL(IF($B195=PEOPLE!$B$4:$B$101, ROW(PEOPLE!$H$4:$H$101)-MIN(ROW(PEOPLE!$H$4:$H$101)) +1), COLUMNS($B$3:G195))),"")</f>
        <v xml:space="preserve">8   </v>
      </c>
      <c r="I195" s="40" t="str">
        <f t="array" ref="I195">IFERROR(INDEX(PEOPLE!$H$4:$H$101, SMALL(IF($B195=PEOPLE!$B$4:$B$101, ROW(PEOPLE!$H$4:$H$101)-MIN(ROW(PEOPLE!$H$4:$H$101)) +1), COLUMNS($B$3:H195))),"")</f>
        <v xml:space="preserve">9   </v>
      </c>
      <c r="J195" s="40" t="str">
        <f t="array" ref="J195">IFERROR(INDEX(PEOPLE!$H$4:$H$101, SMALL(IF($B195=PEOPLE!$B$4:$B$101, ROW(PEOPLE!$H$4:$H$101)-MIN(ROW(PEOPLE!$H$4:$H$101)) +1), COLUMNS($B$3:I195))),"")</f>
        <v xml:space="preserve">10   </v>
      </c>
      <c r="K195" s="40" t="str">
        <f t="array" ref="K195">IFERROR(INDEX(PEOPLE!$H$4:$H$101, SMALL(IF($B195=PEOPLE!$B$4:$B$101, ROW(PEOPLE!$H$4:$H$101)-MIN(ROW(PEOPLE!$H$4:$H$101)) +1), COLUMNS($B$3:J195))),"")</f>
        <v xml:space="preserve">11   </v>
      </c>
      <c r="L195" s="40" t="str">
        <f t="array" ref="L195">IFERROR(INDEX(PEOPLE!$H$4:$H$101, SMALL(IF($B195=PEOPLE!$B$4:$B$101, ROW(PEOPLE!$H$4:$H$101)-MIN(ROW(PEOPLE!$H$4:$H$101)) +1), COLUMNS($B$3:K195))),"")</f>
        <v xml:space="preserve">12   </v>
      </c>
      <c r="M195" s="40" t="str">
        <f t="array" ref="M195">IFERROR(INDEX(PEOPLE!$H$4:$H$101, SMALL(IF($B195=PEOPLE!$B$4:$B$101, ROW(PEOPLE!$H$4:$H$101)-MIN(ROW(PEOPLE!$H$4:$H$101)) +1), COLUMNS($B$3:L195))),"")</f>
        <v xml:space="preserve">13   </v>
      </c>
      <c r="N195" s="40"/>
      <c r="O195" s="40"/>
    </row>
    <row r="196" spans="2:15" x14ac:dyDescent="0.25">
      <c r="B196" s="40" t="str">
        <f t="array" ref="B196">IFERROR(INDEX(PEOPLE!B197:B$1001, MATCH(0, COUNTIF($B$2:B195, PEOPLE!B197:B$1001), 0)), "")</f>
        <v/>
      </c>
      <c r="C196" s="40" t="str">
        <f t="array" ref="C196">IFERROR(INDEX(PEOPLE!$H$4:$H$101, SMALL(IF($B196=PEOPLE!$B$4:$B$101, ROW(PEOPLE!$H$4:$H$101)-MIN(ROW(PEOPLE!$H$4:$H$101)) +1), COLUMNS($B$3:B196))),"")</f>
        <v xml:space="preserve">3   </v>
      </c>
      <c r="D196" s="40" t="str">
        <f t="array" ref="D196">IFERROR(INDEX(PEOPLE!$H$4:$H$101, SMALL(IF($B196=PEOPLE!$B$4:$B$101, ROW(PEOPLE!$H$4:$H$101)-MIN(ROW(PEOPLE!$H$4:$H$101)) +1), COLUMNS($B$3:C196))),"")</f>
        <v xml:space="preserve">4   </v>
      </c>
      <c r="E196" s="40" t="str">
        <f t="array" ref="E196">IFERROR(INDEX(PEOPLE!$H$4:$H$101, SMALL(IF($B196=PEOPLE!$B$4:$B$101, ROW(PEOPLE!$H$4:$H$101)-MIN(ROW(PEOPLE!$H$4:$H$101)) +1), COLUMNS($B$3:D196))),"")</f>
        <v xml:space="preserve">5   </v>
      </c>
      <c r="F196" s="40" t="str">
        <f t="array" ref="F196">IFERROR(INDEX(PEOPLE!$H$4:$H$101, SMALL(IF($B196=PEOPLE!$B$4:$B$101, ROW(PEOPLE!$H$4:$H$101)-MIN(ROW(PEOPLE!$H$4:$H$101)) +1), COLUMNS($B$3:E196))),"")</f>
        <v xml:space="preserve">6   </v>
      </c>
      <c r="G196" s="40" t="str">
        <f t="array" ref="G196">IFERROR(INDEX(PEOPLE!$H$4:$H$101, SMALL(IF($B196=PEOPLE!$B$4:$B$101, ROW(PEOPLE!$H$4:$H$101)-MIN(ROW(PEOPLE!$H$4:$H$101)) +1), COLUMNS($B$3:F196))),"")</f>
        <v xml:space="preserve">7   </v>
      </c>
      <c r="H196" s="40" t="str">
        <f t="array" ref="H196">IFERROR(INDEX(PEOPLE!$H$4:$H$101, SMALL(IF($B196=PEOPLE!$B$4:$B$101, ROW(PEOPLE!$H$4:$H$101)-MIN(ROW(PEOPLE!$H$4:$H$101)) +1), COLUMNS($B$3:G196))),"")</f>
        <v xml:space="preserve">8   </v>
      </c>
      <c r="I196" s="40" t="str">
        <f t="array" ref="I196">IFERROR(INDEX(PEOPLE!$H$4:$H$101, SMALL(IF($B196=PEOPLE!$B$4:$B$101, ROW(PEOPLE!$H$4:$H$101)-MIN(ROW(PEOPLE!$H$4:$H$101)) +1), COLUMNS($B$3:H196))),"")</f>
        <v xml:space="preserve">9   </v>
      </c>
      <c r="J196" s="40" t="str">
        <f t="array" ref="J196">IFERROR(INDEX(PEOPLE!$H$4:$H$101, SMALL(IF($B196=PEOPLE!$B$4:$B$101, ROW(PEOPLE!$H$4:$H$101)-MIN(ROW(PEOPLE!$H$4:$H$101)) +1), COLUMNS($B$3:I196))),"")</f>
        <v xml:space="preserve">10   </v>
      </c>
      <c r="K196" s="40" t="str">
        <f t="array" ref="K196">IFERROR(INDEX(PEOPLE!$H$4:$H$101, SMALL(IF($B196=PEOPLE!$B$4:$B$101, ROW(PEOPLE!$H$4:$H$101)-MIN(ROW(PEOPLE!$H$4:$H$101)) +1), COLUMNS($B$3:J196))),"")</f>
        <v xml:space="preserve">11   </v>
      </c>
      <c r="L196" s="40" t="str">
        <f t="array" ref="L196">IFERROR(INDEX(PEOPLE!$H$4:$H$101, SMALL(IF($B196=PEOPLE!$B$4:$B$101, ROW(PEOPLE!$H$4:$H$101)-MIN(ROW(PEOPLE!$H$4:$H$101)) +1), COLUMNS($B$3:K196))),"")</f>
        <v xml:space="preserve">12   </v>
      </c>
      <c r="M196" s="40" t="str">
        <f t="array" ref="M196">IFERROR(INDEX(PEOPLE!$H$4:$H$101, SMALL(IF($B196=PEOPLE!$B$4:$B$101, ROW(PEOPLE!$H$4:$H$101)-MIN(ROW(PEOPLE!$H$4:$H$101)) +1), COLUMNS($B$3:L196))),"")</f>
        <v xml:space="preserve">13   </v>
      </c>
      <c r="N196" s="40"/>
      <c r="O196" s="40"/>
    </row>
    <row r="197" spans="2:15" x14ac:dyDescent="0.25">
      <c r="B197" s="40" t="str">
        <f t="array" ref="B197">IFERROR(INDEX(PEOPLE!B198:B$1001, MATCH(0, COUNTIF($B$2:B196, PEOPLE!B198:B$1001), 0)), "")</f>
        <v/>
      </c>
      <c r="C197" s="40" t="str">
        <f t="array" ref="C197">IFERROR(INDEX(PEOPLE!$H$4:$H$101, SMALL(IF($B197=PEOPLE!$B$4:$B$101, ROW(PEOPLE!$H$4:$H$101)-MIN(ROW(PEOPLE!$H$4:$H$101)) +1), COLUMNS($B$3:B197))),"")</f>
        <v xml:space="preserve">3   </v>
      </c>
      <c r="D197" s="40" t="str">
        <f t="array" ref="D197">IFERROR(INDEX(PEOPLE!$H$4:$H$101, SMALL(IF($B197=PEOPLE!$B$4:$B$101, ROW(PEOPLE!$H$4:$H$101)-MIN(ROW(PEOPLE!$H$4:$H$101)) +1), COLUMNS($B$3:C197))),"")</f>
        <v xml:space="preserve">4   </v>
      </c>
      <c r="E197" s="40" t="str">
        <f t="array" ref="E197">IFERROR(INDEX(PEOPLE!$H$4:$H$101, SMALL(IF($B197=PEOPLE!$B$4:$B$101, ROW(PEOPLE!$H$4:$H$101)-MIN(ROW(PEOPLE!$H$4:$H$101)) +1), COLUMNS($B$3:D197))),"")</f>
        <v xml:space="preserve">5   </v>
      </c>
      <c r="F197" s="40" t="str">
        <f t="array" ref="F197">IFERROR(INDEX(PEOPLE!$H$4:$H$101, SMALL(IF($B197=PEOPLE!$B$4:$B$101, ROW(PEOPLE!$H$4:$H$101)-MIN(ROW(PEOPLE!$H$4:$H$101)) +1), COLUMNS($B$3:E197))),"")</f>
        <v xml:space="preserve">6   </v>
      </c>
      <c r="G197" s="40" t="str">
        <f t="array" ref="G197">IFERROR(INDEX(PEOPLE!$H$4:$H$101, SMALL(IF($B197=PEOPLE!$B$4:$B$101, ROW(PEOPLE!$H$4:$H$101)-MIN(ROW(PEOPLE!$H$4:$H$101)) +1), COLUMNS($B$3:F197))),"")</f>
        <v xml:space="preserve">7   </v>
      </c>
      <c r="H197" s="40" t="str">
        <f t="array" ref="H197">IFERROR(INDEX(PEOPLE!$H$4:$H$101, SMALL(IF($B197=PEOPLE!$B$4:$B$101, ROW(PEOPLE!$H$4:$H$101)-MIN(ROW(PEOPLE!$H$4:$H$101)) +1), COLUMNS($B$3:G197))),"")</f>
        <v xml:space="preserve">8   </v>
      </c>
      <c r="I197" s="40" t="str">
        <f t="array" ref="I197">IFERROR(INDEX(PEOPLE!$H$4:$H$101, SMALL(IF($B197=PEOPLE!$B$4:$B$101, ROW(PEOPLE!$H$4:$H$101)-MIN(ROW(PEOPLE!$H$4:$H$101)) +1), COLUMNS($B$3:H197))),"")</f>
        <v xml:space="preserve">9   </v>
      </c>
      <c r="J197" s="40" t="str">
        <f t="array" ref="J197">IFERROR(INDEX(PEOPLE!$H$4:$H$101, SMALL(IF($B197=PEOPLE!$B$4:$B$101, ROW(PEOPLE!$H$4:$H$101)-MIN(ROW(PEOPLE!$H$4:$H$101)) +1), COLUMNS($B$3:I197))),"")</f>
        <v xml:space="preserve">10   </v>
      </c>
      <c r="K197" s="40" t="str">
        <f t="array" ref="K197">IFERROR(INDEX(PEOPLE!$H$4:$H$101, SMALL(IF($B197=PEOPLE!$B$4:$B$101, ROW(PEOPLE!$H$4:$H$101)-MIN(ROW(PEOPLE!$H$4:$H$101)) +1), COLUMNS($B$3:J197))),"")</f>
        <v xml:space="preserve">11   </v>
      </c>
      <c r="L197" s="40" t="str">
        <f t="array" ref="L197">IFERROR(INDEX(PEOPLE!$H$4:$H$101, SMALL(IF($B197=PEOPLE!$B$4:$B$101, ROW(PEOPLE!$H$4:$H$101)-MIN(ROW(PEOPLE!$H$4:$H$101)) +1), COLUMNS($B$3:K197))),"")</f>
        <v xml:space="preserve">12   </v>
      </c>
      <c r="M197" s="40" t="str">
        <f t="array" ref="M197">IFERROR(INDEX(PEOPLE!$H$4:$H$101, SMALL(IF($B197=PEOPLE!$B$4:$B$101, ROW(PEOPLE!$H$4:$H$101)-MIN(ROW(PEOPLE!$H$4:$H$101)) +1), COLUMNS($B$3:L197))),"")</f>
        <v xml:space="preserve">13   </v>
      </c>
      <c r="N197" s="40"/>
      <c r="O197" s="40"/>
    </row>
    <row r="198" spans="2:15" x14ac:dyDescent="0.25">
      <c r="B198" s="40" t="str">
        <f t="array" ref="B198">IFERROR(INDEX(PEOPLE!B199:B$1001, MATCH(0, COUNTIF($B$2:B197, PEOPLE!B199:B$1001), 0)), "")</f>
        <v/>
      </c>
      <c r="C198" s="40" t="str">
        <f t="array" ref="C198">IFERROR(INDEX(PEOPLE!$H$4:$H$101, SMALL(IF($B198=PEOPLE!$B$4:$B$101, ROW(PEOPLE!$H$4:$H$101)-MIN(ROW(PEOPLE!$H$4:$H$101)) +1), COLUMNS($B$3:B198))),"")</f>
        <v xml:space="preserve">3   </v>
      </c>
      <c r="D198" s="40" t="str">
        <f t="array" ref="D198">IFERROR(INDEX(PEOPLE!$H$4:$H$101, SMALL(IF($B198=PEOPLE!$B$4:$B$101, ROW(PEOPLE!$H$4:$H$101)-MIN(ROW(PEOPLE!$H$4:$H$101)) +1), COLUMNS($B$3:C198))),"")</f>
        <v xml:space="preserve">4   </v>
      </c>
      <c r="E198" s="40" t="str">
        <f t="array" ref="E198">IFERROR(INDEX(PEOPLE!$H$4:$H$101, SMALL(IF($B198=PEOPLE!$B$4:$B$101, ROW(PEOPLE!$H$4:$H$101)-MIN(ROW(PEOPLE!$H$4:$H$101)) +1), COLUMNS($B$3:D198))),"")</f>
        <v xml:space="preserve">5   </v>
      </c>
      <c r="F198" s="40" t="str">
        <f t="array" ref="F198">IFERROR(INDEX(PEOPLE!$H$4:$H$101, SMALL(IF($B198=PEOPLE!$B$4:$B$101, ROW(PEOPLE!$H$4:$H$101)-MIN(ROW(PEOPLE!$H$4:$H$101)) +1), COLUMNS($B$3:E198))),"")</f>
        <v xml:space="preserve">6   </v>
      </c>
      <c r="G198" s="40" t="str">
        <f t="array" ref="G198">IFERROR(INDEX(PEOPLE!$H$4:$H$101, SMALL(IF($B198=PEOPLE!$B$4:$B$101, ROW(PEOPLE!$H$4:$H$101)-MIN(ROW(PEOPLE!$H$4:$H$101)) +1), COLUMNS($B$3:F198))),"")</f>
        <v xml:space="preserve">7   </v>
      </c>
      <c r="H198" s="40" t="str">
        <f t="array" ref="H198">IFERROR(INDEX(PEOPLE!$H$4:$H$101, SMALL(IF($B198=PEOPLE!$B$4:$B$101, ROW(PEOPLE!$H$4:$H$101)-MIN(ROW(PEOPLE!$H$4:$H$101)) +1), COLUMNS($B$3:G198))),"")</f>
        <v xml:space="preserve">8   </v>
      </c>
      <c r="I198" s="40" t="str">
        <f t="array" ref="I198">IFERROR(INDEX(PEOPLE!$H$4:$H$101, SMALL(IF($B198=PEOPLE!$B$4:$B$101, ROW(PEOPLE!$H$4:$H$101)-MIN(ROW(PEOPLE!$H$4:$H$101)) +1), COLUMNS($B$3:H198))),"")</f>
        <v xml:space="preserve">9   </v>
      </c>
      <c r="J198" s="40" t="str">
        <f t="array" ref="J198">IFERROR(INDEX(PEOPLE!$H$4:$H$101, SMALL(IF($B198=PEOPLE!$B$4:$B$101, ROW(PEOPLE!$H$4:$H$101)-MIN(ROW(PEOPLE!$H$4:$H$101)) +1), COLUMNS($B$3:I198))),"")</f>
        <v xml:space="preserve">10   </v>
      </c>
      <c r="K198" s="40" t="str">
        <f t="array" ref="K198">IFERROR(INDEX(PEOPLE!$H$4:$H$101, SMALL(IF($B198=PEOPLE!$B$4:$B$101, ROW(PEOPLE!$H$4:$H$101)-MIN(ROW(PEOPLE!$H$4:$H$101)) +1), COLUMNS($B$3:J198))),"")</f>
        <v xml:space="preserve">11   </v>
      </c>
      <c r="L198" s="40" t="str">
        <f t="array" ref="L198">IFERROR(INDEX(PEOPLE!$H$4:$H$101, SMALL(IF($B198=PEOPLE!$B$4:$B$101, ROW(PEOPLE!$H$4:$H$101)-MIN(ROW(PEOPLE!$H$4:$H$101)) +1), COLUMNS($B$3:K198))),"")</f>
        <v xml:space="preserve">12   </v>
      </c>
      <c r="M198" s="40" t="str">
        <f t="array" ref="M198">IFERROR(INDEX(PEOPLE!$H$4:$H$101, SMALL(IF($B198=PEOPLE!$B$4:$B$101, ROW(PEOPLE!$H$4:$H$101)-MIN(ROW(PEOPLE!$H$4:$H$101)) +1), COLUMNS($B$3:L198))),"")</f>
        <v xml:space="preserve">13   </v>
      </c>
      <c r="N198" s="40"/>
      <c r="O198" s="40"/>
    </row>
    <row r="199" spans="2:15" x14ac:dyDescent="0.25">
      <c r="B199" s="40" t="str">
        <f t="array" ref="B199">IFERROR(INDEX(PEOPLE!B200:B$1001, MATCH(0, COUNTIF($B$2:B198, PEOPLE!B200:B$1001), 0)), "")</f>
        <v/>
      </c>
      <c r="C199" s="40" t="str">
        <f t="array" ref="C199">IFERROR(INDEX(PEOPLE!$H$4:$H$101, SMALL(IF($B199=PEOPLE!$B$4:$B$101, ROW(PEOPLE!$H$4:$H$101)-MIN(ROW(PEOPLE!$H$4:$H$101)) +1), COLUMNS($B$3:B199))),"")</f>
        <v xml:space="preserve">3   </v>
      </c>
      <c r="D199" s="40" t="str">
        <f t="array" ref="D199">IFERROR(INDEX(PEOPLE!$H$4:$H$101, SMALL(IF($B199=PEOPLE!$B$4:$B$101, ROW(PEOPLE!$H$4:$H$101)-MIN(ROW(PEOPLE!$H$4:$H$101)) +1), COLUMNS($B$3:C199))),"")</f>
        <v xml:space="preserve">4   </v>
      </c>
      <c r="E199" s="40" t="str">
        <f t="array" ref="E199">IFERROR(INDEX(PEOPLE!$H$4:$H$101, SMALL(IF($B199=PEOPLE!$B$4:$B$101, ROW(PEOPLE!$H$4:$H$101)-MIN(ROW(PEOPLE!$H$4:$H$101)) +1), COLUMNS($B$3:D199))),"")</f>
        <v xml:space="preserve">5   </v>
      </c>
      <c r="F199" s="40" t="str">
        <f t="array" ref="F199">IFERROR(INDEX(PEOPLE!$H$4:$H$101, SMALL(IF($B199=PEOPLE!$B$4:$B$101, ROW(PEOPLE!$H$4:$H$101)-MIN(ROW(PEOPLE!$H$4:$H$101)) +1), COLUMNS($B$3:E199))),"")</f>
        <v xml:space="preserve">6   </v>
      </c>
      <c r="G199" s="40" t="str">
        <f t="array" ref="G199">IFERROR(INDEX(PEOPLE!$H$4:$H$101, SMALL(IF($B199=PEOPLE!$B$4:$B$101, ROW(PEOPLE!$H$4:$H$101)-MIN(ROW(PEOPLE!$H$4:$H$101)) +1), COLUMNS($B$3:F199))),"")</f>
        <v xml:space="preserve">7   </v>
      </c>
      <c r="H199" s="40" t="str">
        <f t="array" ref="H199">IFERROR(INDEX(PEOPLE!$H$4:$H$101, SMALL(IF($B199=PEOPLE!$B$4:$B$101, ROW(PEOPLE!$H$4:$H$101)-MIN(ROW(PEOPLE!$H$4:$H$101)) +1), COLUMNS($B$3:G199))),"")</f>
        <v xml:space="preserve">8   </v>
      </c>
      <c r="I199" s="40" t="str">
        <f t="array" ref="I199">IFERROR(INDEX(PEOPLE!$H$4:$H$101, SMALL(IF($B199=PEOPLE!$B$4:$B$101, ROW(PEOPLE!$H$4:$H$101)-MIN(ROW(PEOPLE!$H$4:$H$101)) +1), COLUMNS($B$3:H199))),"")</f>
        <v xml:space="preserve">9   </v>
      </c>
      <c r="J199" s="40" t="str">
        <f t="array" ref="J199">IFERROR(INDEX(PEOPLE!$H$4:$H$101, SMALL(IF($B199=PEOPLE!$B$4:$B$101, ROW(PEOPLE!$H$4:$H$101)-MIN(ROW(PEOPLE!$H$4:$H$101)) +1), COLUMNS($B$3:I199))),"")</f>
        <v xml:space="preserve">10   </v>
      </c>
      <c r="K199" s="40" t="str">
        <f t="array" ref="K199">IFERROR(INDEX(PEOPLE!$H$4:$H$101, SMALL(IF($B199=PEOPLE!$B$4:$B$101, ROW(PEOPLE!$H$4:$H$101)-MIN(ROW(PEOPLE!$H$4:$H$101)) +1), COLUMNS($B$3:J199))),"")</f>
        <v xml:space="preserve">11   </v>
      </c>
      <c r="L199" s="40" t="str">
        <f t="array" ref="L199">IFERROR(INDEX(PEOPLE!$H$4:$H$101, SMALL(IF($B199=PEOPLE!$B$4:$B$101, ROW(PEOPLE!$H$4:$H$101)-MIN(ROW(PEOPLE!$H$4:$H$101)) +1), COLUMNS($B$3:K199))),"")</f>
        <v xml:space="preserve">12   </v>
      </c>
      <c r="M199" s="40" t="str">
        <f t="array" ref="M199">IFERROR(INDEX(PEOPLE!$H$4:$H$101, SMALL(IF($B199=PEOPLE!$B$4:$B$101, ROW(PEOPLE!$H$4:$H$101)-MIN(ROW(PEOPLE!$H$4:$H$101)) +1), COLUMNS($B$3:L199))),"")</f>
        <v xml:space="preserve">13   </v>
      </c>
      <c r="N199" s="40"/>
      <c r="O199" s="40"/>
    </row>
    <row r="200" spans="2:15" x14ac:dyDescent="0.25">
      <c r="B200" s="40" t="str">
        <f t="array" ref="B200">IFERROR(INDEX(PEOPLE!B201:B$1001, MATCH(0, COUNTIF($B$2:B199, PEOPLE!B201:B$1001), 0)), "")</f>
        <v/>
      </c>
      <c r="C200" s="40" t="str">
        <f t="array" ref="C200">IFERROR(INDEX(PEOPLE!$H$4:$H$101, SMALL(IF($B200=PEOPLE!$B$4:$B$101, ROW(PEOPLE!$H$4:$H$101)-MIN(ROW(PEOPLE!$H$4:$H$101)) +1), COLUMNS($B$3:B200))),"")</f>
        <v xml:space="preserve">3   </v>
      </c>
      <c r="D200" s="40" t="str">
        <f t="array" ref="D200">IFERROR(INDEX(PEOPLE!$H$4:$H$101, SMALL(IF($B200=PEOPLE!$B$4:$B$101, ROW(PEOPLE!$H$4:$H$101)-MIN(ROW(PEOPLE!$H$4:$H$101)) +1), COLUMNS($B$3:C200))),"")</f>
        <v xml:space="preserve">4   </v>
      </c>
      <c r="E200" s="40" t="str">
        <f t="array" ref="E200">IFERROR(INDEX(PEOPLE!$H$4:$H$101, SMALL(IF($B200=PEOPLE!$B$4:$B$101, ROW(PEOPLE!$H$4:$H$101)-MIN(ROW(PEOPLE!$H$4:$H$101)) +1), COLUMNS($B$3:D200))),"")</f>
        <v xml:space="preserve">5   </v>
      </c>
      <c r="F200" s="40" t="str">
        <f t="array" ref="F200">IFERROR(INDEX(PEOPLE!$H$4:$H$101, SMALL(IF($B200=PEOPLE!$B$4:$B$101, ROW(PEOPLE!$H$4:$H$101)-MIN(ROW(PEOPLE!$H$4:$H$101)) +1), COLUMNS($B$3:E200))),"")</f>
        <v xml:space="preserve">6   </v>
      </c>
      <c r="G200" s="40" t="str">
        <f t="array" ref="G200">IFERROR(INDEX(PEOPLE!$H$4:$H$101, SMALL(IF($B200=PEOPLE!$B$4:$B$101, ROW(PEOPLE!$H$4:$H$101)-MIN(ROW(PEOPLE!$H$4:$H$101)) +1), COLUMNS($B$3:F200))),"")</f>
        <v xml:space="preserve">7   </v>
      </c>
      <c r="H200" s="40" t="str">
        <f t="array" ref="H200">IFERROR(INDEX(PEOPLE!$H$4:$H$101, SMALL(IF($B200=PEOPLE!$B$4:$B$101, ROW(PEOPLE!$H$4:$H$101)-MIN(ROW(PEOPLE!$H$4:$H$101)) +1), COLUMNS($B$3:G200))),"")</f>
        <v xml:space="preserve">8   </v>
      </c>
      <c r="I200" s="40" t="str">
        <f t="array" ref="I200">IFERROR(INDEX(PEOPLE!$H$4:$H$101, SMALL(IF($B200=PEOPLE!$B$4:$B$101, ROW(PEOPLE!$H$4:$H$101)-MIN(ROW(PEOPLE!$H$4:$H$101)) +1), COLUMNS($B$3:H200))),"")</f>
        <v xml:space="preserve">9   </v>
      </c>
      <c r="J200" s="40" t="str">
        <f t="array" ref="J200">IFERROR(INDEX(PEOPLE!$H$4:$H$101, SMALL(IF($B200=PEOPLE!$B$4:$B$101, ROW(PEOPLE!$H$4:$H$101)-MIN(ROW(PEOPLE!$H$4:$H$101)) +1), COLUMNS($B$3:I200))),"")</f>
        <v xml:space="preserve">10   </v>
      </c>
      <c r="K200" s="40" t="str">
        <f t="array" ref="K200">IFERROR(INDEX(PEOPLE!$H$4:$H$101, SMALL(IF($B200=PEOPLE!$B$4:$B$101, ROW(PEOPLE!$H$4:$H$101)-MIN(ROW(PEOPLE!$H$4:$H$101)) +1), COLUMNS($B$3:J200))),"")</f>
        <v xml:space="preserve">11   </v>
      </c>
      <c r="L200" s="40" t="str">
        <f t="array" ref="L200">IFERROR(INDEX(PEOPLE!$H$4:$H$101, SMALL(IF($B200=PEOPLE!$B$4:$B$101, ROW(PEOPLE!$H$4:$H$101)-MIN(ROW(PEOPLE!$H$4:$H$101)) +1), COLUMNS($B$3:K200))),"")</f>
        <v xml:space="preserve">12   </v>
      </c>
      <c r="M200" s="40" t="str">
        <f t="array" ref="M200">IFERROR(INDEX(PEOPLE!$H$4:$H$101, SMALL(IF($B200=PEOPLE!$B$4:$B$101, ROW(PEOPLE!$H$4:$H$101)-MIN(ROW(PEOPLE!$H$4:$H$101)) +1), COLUMNS($B$3:L200))),"")</f>
        <v xml:space="preserve">13   </v>
      </c>
      <c r="N200" s="40"/>
      <c r="O200" s="40"/>
    </row>
    <row r="201" spans="2:15" x14ac:dyDescent="0.25">
      <c r="B201" s="40" t="str">
        <f t="array" ref="B201">IFERROR(INDEX(PEOPLE!B202:B$1001, MATCH(0, COUNTIF($B$2:B200, PEOPLE!B202:B$1001), 0)), "")</f>
        <v/>
      </c>
      <c r="C201" s="40" t="str">
        <f t="array" ref="C201">IFERROR(INDEX(PEOPLE!$H$4:$H$101, SMALL(IF($B201=PEOPLE!$B$4:$B$101, ROW(PEOPLE!$H$4:$H$101)-MIN(ROW(PEOPLE!$H$4:$H$101)) +1), COLUMNS($B$3:B201))),"")</f>
        <v xml:space="preserve">3   </v>
      </c>
      <c r="D201" s="40" t="str">
        <f t="array" ref="D201">IFERROR(INDEX(PEOPLE!$H$4:$H$101, SMALL(IF($B201=PEOPLE!$B$4:$B$101, ROW(PEOPLE!$H$4:$H$101)-MIN(ROW(PEOPLE!$H$4:$H$101)) +1), COLUMNS($B$3:C201))),"")</f>
        <v xml:space="preserve">4   </v>
      </c>
      <c r="E201" s="40" t="str">
        <f t="array" ref="E201">IFERROR(INDEX(PEOPLE!$H$4:$H$101, SMALL(IF($B201=PEOPLE!$B$4:$B$101, ROW(PEOPLE!$H$4:$H$101)-MIN(ROW(PEOPLE!$H$4:$H$101)) +1), COLUMNS($B$3:D201))),"")</f>
        <v xml:space="preserve">5   </v>
      </c>
      <c r="F201" s="40" t="str">
        <f t="array" ref="F201">IFERROR(INDEX(PEOPLE!$H$4:$H$101, SMALL(IF($B201=PEOPLE!$B$4:$B$101, ROW(PEOPLE!$H$4:$H$101)-MIN(ROW(PEOPLE!$H$4:$H$101)) +1), COLUMNS($B$3:E201))),"")</f>
        <v xml:space="preserve">6   </v>
      </c>
      <c r="G201" s="40" t="str">
        <f t="array" ref="G201">IFERROR(INDEX(PEOPLE!$H$4:$H$101, SMALL(IF($B201=PEOPLE!$B$4:$B$101, ROW(PEOPLE!$H$4:$H$101)-MIN(ROW(PEOPLE!$H$4:$H$101)) +1), COLUMNS($B$3:F201))),"")</f>
        <v xml:space="preserve">7   </v>
      </c>
      <c r="H201" s="40" t="str">
        <f t="array" ref="H201">IFERROR(INDEX(PEOPLE!$H$4:$H$101, SMALL(IF($B201=PEOPLE!$B$4:$B$101, ROW(PEOPLE!$H$4:$H$101)-MIN(ROW(PEOPLE!$H$4:$H$101)) +1), COLUMNS($B$3:G201))),"")</f>
        <v xml:space="preserve">8   </v>
      </c>
      <c r="I201" s="40" t="str">
        <f t="array" ref="I201">IFERROR(INDEX(PEOPLE!$H$4:$H$101, SMALL(IF($B201=PEOPLE!$B$4:$B$101, ROW(PEOPLE!$H$4:$H$101)-MIN(ROW(PEOPLE!$H$4:$H$101)) +1), COLUMNS($B$3:H201))),"")</f>
        <v xml:space="preserve">9   </v>
      </c>
      <c r="J201" s="40" t="str">
        <f t="array" ref="J201">IFERROR(INDEX(PEOPLE!$H$4:$H$101, SMALL(IF($B201=PEOPLE!$B$4:$B$101, ROW(PEOPLE!$H$4:$H$101)-MIN(ROW(PEOPLE!$H$4:$H$101)) +1), COLUMNS($B$3:I201))),"")</f>
        <v xml:space="preserve">10   </v>
      </c>
      <c r="K201" s="40" t="str">
        <f t="array" ref="K201">IFERROR(INDEX(PEOPLE!$H$4:$H$101, SMALL(IF($B201=PEOPLE!$B$4:$B$101, ROW(PEOPLE!$H$4:$H$101)-MIN(ROW(PEOPLE!$H$4:$H$101)) +1), COLUMNS($B$3:J201))),"")</f>
        <v xml:space="preserve">11   </v>
      </c>
      <c r="L201" s="40" t="str">
        <f t="array" ref="L201">IFERROR(INDEX(PEOPLE!$H$4:$H$101, SMALL(IF($B201=PEOPLE!$B$4:$B$101, ROW(PEOPLE!$H$4:$H$101)-MIN(ROW(PEOPLE!$H$4:$H$101)) +1), COLUMNS($B$3:K201))),"")</f>
        <v xml:space="preserve">12   </v>
      </c>
      <c r="M201" s="40" t="str">
        <f t="array" ref="M201">IFERROR(INDEX(PEOPLE!$H$4:$H$101, SMALL(IF($B201=PEOPLE!$B$4:$B$101, ROW(PEOPLE!$H$4:$H$101)-MIN(ROW(PEOPLE!$H$4:$H$101)) +1), COLUMNS($B$3:L201))),"")</f>
        <v xml:space="preserve">13   </v>
      </c>
      <c r="N201" s="40"/>
      <c r="O201" s="40"/>
    </row>
    <row r="202" spans="2:15" x14ac:dyDescent="0.25">
      <c r="B202" s="40" t="str">
        <f t="array" ref="B202">IFERROR(INDEX(PEOPLE!B203:B$1001, MATCH(0, COUNTIF($B$2:B201, PEOPLE!B203:B$1001), 0)), "")</f>
        <v/>
      </c>
      <c r="C202" s="40" t="str">
        <f t="array" ref="C202">IFERROR(INDEX(PEOPLE!$H$4:$H$101, SMALL(IF($B202=PEOPLE!$B$4:$B$101, ROW(PEOPLE!$H$4:$H$101)-MIN(ROW(PEOPLE!$H$4:$H$101)) +1), COLUMNS($B$3:B202))),"")</f>
        <v xml:space="preserve">3   </v>
      </c>
      <c r="D202" s="40" t="str">
        <f t="array" ref="D202">IFERROR(INDEX(PEOPLE!$H$4:$H$101, SMALL(IF($B202=PEOPLE!$B$4:$B$101, ROW(PEOPLE!$H$4:$H$101)-MIN(ROW(PEOPLE!$H$4:$H$101)) +1), COLUMNS($B$3:C202))),"")</f>
        <v xml:space="preserve">4   </v>
      </c>
      <c r="E202" s="40" t="str">
        <f t="array" ref="E202">IFERROR(INDEX(PEOPLE!$H$4:$H$101, SMALL(IF($B202=PEOPLE!$B$4:$B$101, ROW(PEOPLE!$H$4:$H$101)-MIN(ROW(PEOPLE!$H$4:$H$101)) +1), COLUMNS($B$3:D202))),"")</f>
        <v xml:space="preserve">5   </v>
      </c>
      <c r="F202" s="40" t="str">
        <f t="array" ref="F202">IFERROR(INDEX(PEOPLE!$H$4:$H$101, SMALL(IF($B202=PEOPLE!$B$4:$B$101, ROW(PEOPLE!$H$4:$H$101)-MIN(ROW(PEOPLE!$H$4:$H$101)) +1), COLUMNS($B$3:E202))),"")</f>
        <v xml:space="preserve">6   </v>
      </c>
      <c r="G202" s="40" t="str">
        <f t="array" ref="G202">IFERROR(INDEX(PEOPLE!$H$4:$H$101, SMALL(IF($B202=PEOPLE!$B$4:$B$101, ROW(PEOPLE!$H$4:$H$101)-MIN(ROW(PEOPLE!$H$4:$H$101)) +1), COLUMNS($B$3:F202))),"")</f>
        <v xml:space="preserve">7   </v>
      </c>
      <c r="H202" s="40" t="str">
        <f t="array" ref="H202">IFERROR(INDEX(PEOPLE!$H$4:$H$101, SMALL(IF($B202=PEOPLE!$B$4:$B$101, ROW(PEOPLE!$H$4:$H$101)-MIN(ROW(PEOPLE!$H$4:$H$101)) +1), COLUMNS($B$3:G202))),"")</f>
        <v xml:space="preserve">8   </v>
      </c>
      <c r="I202" s="40" t="str">
        <f t="array" ref="I202">IFERROR(INDEX(PEOPLE!$H$4:$H$101, SMALL(IF($B202=PEOPLE!$B$4:$B$101, ROW(PEOPLE!$H$4:$H$101)-MIN(ROW(PEOPLE!$H$4:$H$101)) +1), COLUMNS($B$3:H202))),"")</f>
        <v xml:space="preserve">9   </v>
      </c>
      <c r="J202" s="40" t="str">
        <f t="array" ref="J202">IFERROR(INDEX(PEOPLE!$H$4:$H$101, SMALL(IF($B202=PEOPLE!$B$4:$B$101, ROW(PEOPLE!$H$4:$H$101)-MIN(ROW(PEOPLE!$H$4:$H$101)) +1), COLUMNS($B$3:I202))),"")</f>
        <v xml:space="preserve">10   </v>
      </c>
      <c r="K202" s="40" t="str">
        <f t="array" ref="K202">IFERROR(INDEX(PEOPLE!$H$4:$H$101, SMALL(IF($B202=PEOPLE!$B$4:$B$101, ROW(PEOPLE!$H$4:$H$101)-MIN(ROW(PEOPLE!$H$4:$H$101)) +1), COLUMNS($B$3:J202))),"")</f>
        <v xml:space="preserve">11   </v>
      </c>
      <c r="L202" s="40" t="str">
        <f t="array" ref="L202">IFERROR(INDEX(PEOPLE!$H$4:$H$101, SMALL(IF($B202=PEOPLE!$B$4:$B$101, ROW(PEOPLE!$H$4:$H$101)-MIN(ROW(PEOPLE!$H$4:$H$101)) +1), COLUMNS($B$3:K202))),"")</f>
        <v xml:space="preserve">12   </v>
      </c>
      <c r="M202" s="40" t="str">
        <f t="array" ref="M202">IFERROR(INDEX(PEOPLE!$H$4:$H$101, SMALL(IF($B202=PEOPLE!$B$4:$B$101, ROW(PEOPLE!$H$4:$H$101)-MIN(ROW(PEOPLE!$H$4:$H$101)) +1), COLUMNS($B$3:L202))),"")</f>
        <v xml:space="preserve">13   </v>
      </c>
      <c r="N202" s="40"/>
      <c r="O202" s="40"/>
    </row>
    <row r="203" spans="2:15" x14ac:dyDescent="0.25">
      <c r="B203" s="40" t="str">
        <f t="array" ref="B203">IFERROR(INDEX(PEOPLE!B204:B$1001, MATCH(0, COUNTIF($B$2:B202, PEOPLE!B204:B$1001), 0)), "")</f>
        <v/>
      </c>
      <c r="C203" s="40" t="str">
        <f t="array" ref="C203">IFERROR(INDEX(PEOPLE!$H$4:$H$101, SMALL(IF($B203=PEOPLE!$B$4:$B$101, ROW(PEOPLE!$H$4:$H$101)-MIN(ROW(PEOPLE!$H$4:$H$101)) +1), COLUMNS($B$3:B203))),"")</f>
        <v xml:space="preserve">3   </v>
      </c>
      <c r="D203" s="40" t="str">
        <f t="array" ref="D203">IFERROR(INDEX(PEOPLE!$H$4:$H$101, SMALL(IF($B203=PEOPLE!$B$4:$B$101, ROW(PEOPLE!$H$4:$H$101)-MIN(ROW(PEOPLE!$H$4:$H$101)) +1), COLUMNS($B$3:C203))),"")</f>
        <v xml:space="preserve">4   </v>
      </c>
      <c r="E203" s="40" t="str">
        <f t="array" ref="E203">IFERROR(INDEX(PEOPLE!$H$4:$H$101, SMALL(IF($B203=PEOPLE!$B$4:$B$101, ROW(PEOPLE!$H$4:$H$101)-MIN(ROW(PEOPLE!$H$4:$H$101)) +1), COLUMNS($B$3:D203))),"")</f>
        <v xml:space="preserve">5   </v>
      </c>
      <c r="F203" s="40" t="str">
        <f t="array" ref="F203">IFERROR(INDEX(PEOPLE!$H$4:$H$101, SMALL(IF($B203=PEOPLE!$B$4:$B$101, ROW(PEOPLE!$H$4:$H$101)-MIN(ROW(PEOPLE!$H$4:$H$101)) +1), COLUMNS($B$3:E203))),"")</f>
        <v xml:space="preserve">6   </v>
      </c>
      <c r="G203" s="40" t="str">
        <f t="array" ref="G203">IFERROR(INDEX(PEOPLE!$H$4:$H$101, SMALL(IF($B203=PEOPLE!$B$4:$B$101, ROW(PEOPLE!$H$4:$H$101)-MIN(ROW(PEOPLE!$H$4:$H$101)) +1), COLUMNS($B$3:F203))),"")</f>
        <v xml:space="preserve">7   </v>
      </c>
      <c r="H203" s="40" t="str">
        <f t="array" ref="H203">IFERROR(INDEX(PEOPLE!$H$4:$H$101, SMALL(IF($B203=PEOPLE!$B$4:$B$101, ROW(PEOPLE!$H$4:$H$101)-MIN(ROW(PEOPLE!$H$4:$H$101)) +1), COLUMNS($B$3:G203))),"")</f>
        <v xml:space="preserve">8   </v>
      </c>
      <c r="I203" s="40" t="str">
        <f t="array" ref="I203">IFERROR(INDEX(PEOPLE!$H$4:$H$101, SMALL(IF($B203=PEOPLE!$B$4:$B$101, ROW(PEOPLE!$H$4:$H$101)-MIN(ROW(PEOPLE!$H$4:$H$101)) +1), COLUMNS($B$3:H203))),"")</f>
        <v xml:space="preserve">9   </v>
      </c>
      <c r="J203" s="40" t="str">
        <f t="array" ref="J203">IFERROR(INDEX(PEOPLE!$H$4:$H$101, SMALL(IF($B203=PEOPLE!$B$4:$B$101, ROW(PEOPLE!$H$4:$H$101)-MIN(ROW(PEOPLE!$H$4:$H$101)) +1), COLUMNS($B$3:I203))),"")</f>
        <v xml:space="preserve">10   </v>
      </c>
      <c r="K203" s="40" t="str">
        <f t="array" ref="K203">IFERROR(INDEX(PEOPLE!$H$4:$H$101, SMALL(IF($B203=PEOPLE!$B$4:$B$101, ROW(PEOPLE!$H$4:$H$101)-MIN(ROW(PEOPLE!$H$4:$H$101)) +1), COLUMNS($B$3:J203))),"")</f>
        <v xml:space="preserve">11   </v>
      </c>
      <c r="L203" s="40" t="str">
        <f t="array" ref="L203">IFERROR(INDEX(PEOPLE!$H$4:$H$101, SMALL(IF($B203=PEOPLE!$B$4:$B$101, ROW(PEOPLE!$H$4:$H$101)-MIN(ROW(PEOPLE!$H$4:$H$101)) +1), COLUMNS($B$3:K203))),"")</f>
        <v xml:space="preserve">12   </v>
      </c>
      <c r="M203" s="40" t="str">
        <f t="array" ref="M203">IFERROR(INDEX(PEOPLE!$H$4:$H$101, SMALL(IF($B203=PEOPLE!$B$4:$B$101, ROW(PEOPLE!$H$4:$H$101)-MIN(ROW(PEOPLE!$H$4:$H$101)) +1), COLUMNS($B$3:L203))),"")</f>
        <v xml:space="preserve">13   </v>
      </c>
      <c r="N203" s="40"/>
      <c r="O203" s="40"/>
    </row>
    <row r="204" spans="2:15" x14ac:dyDescent="0.25">
      <c r="B204" s="40" t="str">
        <f t="array" ref="B204">IFERROR(INDEX(PEOPLE!B205:B$1001, MATCH(0, COUNTIF($B$2:B203, PEOPLE!B205:B$1001), 0)), "")</f>
        <v/>
      </c>
      <c r="C204" s="40" t="str">
        <f t="array" ref="C204">IFERROR(INDEX(PEOPLE!$H$4:$H$101, SMALL(IF($B204=PEOPLE!$B$4:$B$101, ROW(PEOPLE!$H$4:$H$101)-MIN(ROW(PEOPLE!$H$4:$H$101)) +1), COLUMNS($B$3:B204))),"")</f>
        <v xml:space="preserve">3   </v>
      </c>
      <c r="D204" s="40" t="str">
        <f t="array" ref="D204">IFERROR(INDEX(PEOPLE!$H$4:$H$101, SMALL(IF($B204=PEOPLE!$B$4:$B$101, ROW(PEOPLE!$H$4:$H$101)-MIN(ROW(PEOPLE!$H$4:$H$101)) +1), COLUMNS($B$3:C204))),"")</f>
        <v xml:space="preserve">4   </v>
      </c>
      <c r="E204" s="40" t="str">
        <f t="array" ref="E204">IFERROR(INDEX(PEOPLE!$H$4:$H$101, SMALL(IF($B204=PEOPLE!$B$4:$B$101, ROW(PEOPLE!$H$4:$H$101)-MIN(ROW(PEOPLE!$H$4:$H$101)) +1), COLUMNS($B$3:D204))),"")</f>
        <v xml:space="preserve">5   </v>
      </c>
      <c r="F204" s="40" t="str">
        <f t="array" ref="F204">IFERROR(INDEX(PEOPLE!$H$4:$H$101, SMALL(IF($B204=PEOPLE!$B$4:$B$101, ROW(PEOPLE!$H$4:$H$101)-MIN(ROW(PEOPLE!$H$4:$H$101)) +1), COLUMNS($B$3:E204))),"")</f>
        <v xml:space="preserve">6   </v>
      </c>
      <c r="G204" s="40" t="str">
        <f t="array" ref="G204">IFERROR(INDEX(PEOPLE!$H$4:$H$101, SMALL(IF($B204=PEOPLE!$B$4:$B$101, ROW(PEOPLE!$H$4:$H$101)-MIN(ROW(PEOPLE!$H$4:$H$101)) +1), COLUMNS($B$3:F204))),"")</f>
        <v xml:space="preserve">7   </v>
      </c>
      <c r="H204" s="40" t="str">
        <f t="array" ref="H204">IFERROR(INDEX(PEOPLE!$H$4:$H$101, SMALL(IF($B204=PEOPLE!$B$4:$B$101, ROW(PEOPLE!$H$4:$H$101)-MIN(ROW(PEOPLE!$H$4:$H$101)) +1), COLUMNS($B$3:G204))),"")</f>
        <v xml:space="preserve">8   </v>
      </c>
      <c r="I204" s="40" t="str">
        <f t="array" ref="I204">IFERROR(INDEX(PEOPLE!$H$4:$H$101, SMALL(IF($B204=PEOPLE!$B$4:$B$101, ROW(PEOPLE!$H$4:$H$101)-MIN(ROW(PEOPLE!$H$4:$H$101)) +1), COLUMNS($B$3:H204))),"")</f>
        <v xml:space="preserve">9   </v>
      </c>
      <c r="J204" s="40" t="str">
        <f t="array" ref="J204">IFERROR(INDEX(PEOPLE!$H$4:$H$101, SMALL(IF($B204=PEOPLE!$B$4:$B$101, ROW(PEOPLE!$H$4:$H$101)-MIN(ROW(PEOPLE!$H$4:$H$101)) +1), COLUMNS($B$3:I204))),"")</f>
        <v xml:space="preserve">10   </v>
      </c>
      <c r="K204" s="40" t="str">
        <f t="array" ref="K204">IFERROR(INDEX(PEOPLE!$H$4:$H$101, SMALL(IF($B204=PEOPLE!$B$4:$B$101, ROW(PEOPLE!$H$4:$H$101)-MIN(ROW(PEOPLE!$H$4:$H$101)) +1), COLUMNS($B$3:J204))),"")</f>
        <v xml:space="preserve">11   </v>
      </c>
      <c r="L204" s="40" t="str">
        <f t="array" ref="L204">IFERROR(INDEX(PEOPLE!$H$4:$H$101, SMALL(IF($B204=PEOPLE!$B$4:$B$101, ROW(PEOPLE!$H$4:$H$101)-MIN(ROW(PEOPLE!$H$4:$H$101)) +1), COLUMNS($B$3:K204))),"")</f>
        <v xml:space="preserve">12   </v>
      </c>
      <c r="M204" s="40" t="str">
        <f t="array" ref="M204">IFERROR(INDEX(PEOPLE!$H$4:$H$101, SMALL(IF($B204=PEOPLE!$B$4:$B$101, ROW(PEOPLE!$H$4:$H$101)-MIN(ROW(PEOPLE!$H$4:$H$101)) +1), COLUMNS($B$3:L204))),"")</f>
        <v xml:space="preserve">13   </v>
      </c>
      <c r="N204" s="40"/>
      <c r="O204" s="40"/>
    </row>
    <row r="205" spans="2:15" x14ac:dyDescent="0.25">
      <c r="B205" s="40" t="str">
        <f t="array" ref="B205">IFERROR(INDEX(PEOPLE!B206:B$1001, MATCH(0, COUNTIF($B$2:B204, PEOPLE!B206:B$1001), 0)), "")</f>
        <v/>
      </c>
      <c r="C205" s="40" t="str">
        <f t="array" ref="C205">IFERROR(INDEX(PEOPLE!$H$4:$H$101, SMALL(IF($B205=PEOPLE!$B$4:$B$101, ROW(PEOPLE!$H$4:$H$101)-MIN(ROW(PEOPLE!$H$4:$H$101)) +1), COLUMNS($B$3:B205))),"")</f>
        <v xml:space="preserve">3   </v>
      </c>
      <c r="D205" s="40" t="str">
        <f t="array" ref="D205">IFERROR(INDEX(PEOPLE!$H$4:$H$101, SMALL(IF($B205=PEOPLE!$B$4:$B$101, ROW(PEOPLE!$H$4:$H$101)-MIN(ROW(PEOPLE!$H$4:$H$101)) +1), COLUMNS($B$3:C205))),"")</f>
        <v xml:space="preserve">4   </v>
      </c>
      <c r="E205" s="40" t="str">
        <f t="array" ref="E205">IFERROR(INDEX(PEOPLE!$H$4:$H$101, SMALL(IF($B205=PEOPLE!$B$4:$B$101, ROW(PEOPLE!$H$4:$H$101)-MIN(ROW(PEOPLE!$H$4:$H$101)) +1), COLUMNS($B$3:D205))),"")</f>
        <v xml:space="preserve">5   </v>
      </c>
      <c r="F205" s="40" t="str">
        <f t="array" ref="F205">IFERROR(INDEX(PEOPLE!$H$4:$H$101, SMALL(IF($B205=PEOPLE!$B$4:$B$101, ROW(PEOPLE!$H$4:$H$101)-MIN(ROW(PEOPLE!$H$4:$H$101)) +1), COLUMNS($B$3:E205))),"")</f>
        <v xml:space="preserve">6   </v>
      </c>
      <c r="G205" s="40" t="str">
        <f t="array" ref="G205">IFERROR(INDEX(PEOPLE!$H$4:$H$101, SMALL(IF($B205=PEOPLE!$B$4:$B$101, ROW(PEOPLE!$H$4:$H$101)-MIN(ROW(PEOPLE!$H$4:$H$101)) +1), COLUMNS($B$3:F205))),"")</f>
        <v xml:space="preserve">7   </v>
      </c>
      <c r="H205" s="40" t="str">
        <f t="array" ref="H205">IFERROR(INDEX(PEOPLE!$H$4:$H$101, SMALL(IF($B205=PEOPLE!$B$4:$B$101, ROW(PEOPLE!$H$4:$H$101)-MIN(ROW(PEOPLE!$H$4:$H$101)) +1), COLUMNS($B$3:G205))),"")</f>
        <v xml:space="preserve">8   </v>
      </c>
      <c r="I205" s="40" t="str">
        <f t="array" ref="I205">IFERROR(INDEX(PEOPLE!$H$4:$H$101, SMALL(IF($B205=PEOPLE!$B$4:$B$101, ROW(PEOPLE!$H$4:$H$101)-MIN(ROW(PEOPLE!$H$4:$H$101)) +1), COLUMNS($B$3:H205))),"")</f>
        <v xml:space="preserve">9   </v>
      </c>
      <c r="J205" s="40" t="str">
        <f t="array" ref="J205">IFERROR(INDEX(PEOPLE!$H$4:$H$101, SMALL(IF($B205=PEOPLE!$B$4:$B$101, ROW(PEOPLE!$H$4:$H$101)-MIN(ROW(PEOPLE!$H$4:$H$101)) +1), COLUMNS($B$3:I205))),"")</f>
        <v xml:space="preserve">10   </v>
      </c>
      <c r="K205" s="40" t="str">
        <f t="array" ref="K205">IFERROR(INDEX(PEOPLE!$H$4:$H$101, SMALL(IF($B205=PEOPLE!$B$4:$B$101, ROW(PEOPLE!$H$4:$H$101)-MIN(ROW(PEOPLE!$H$4:$H$101)) +1), COLUMNS($B$3:J205))),"")</f>
        <v xml:space="preserve">11   </v>
      </c>
      <c r="L205" s="40" t="str">
        <f t="array" ref="L205">IFERROR(INDEX(PEOPLE!$H$4:$H$101, SMALL(IF($B205=PEOPLE!$B$4:$B$101, ROW(PEOPLE!$H$4:$H$101)-MIN(ROW(PEOPLE!$H$4:$H$101)) +1), COLUMNS($B$3:K205))),"")</f>
        <v xml:space="preserve">12   </v>
      </c>
      <c r="M205" s="40" t="str">
        <f t="array" ref="M205">IFERROR(INDEX(PEOPLE!$H$4:$H$101, SMALL(IF($B205=PEOPLE!$B$4:$B$101, ROW(PEOPLE!$H$4:$H$101)-MIN(ROW(PEOPLE!$H$4:$H$101)) +1), COLUMNS($B$3:L205))),"")</f>
        <v xml:space="preserve">13   </v>
      </c>
      <c r="N205" s="40"/>
      <c r="O205" s="40"/>
    </row>
    <row r="206" spans="2:15" x14ac:dyDescent="0.25">
      <c r="B206" s="40" t="str">
        <f t="array" ref="B206">IFERROR(INDEX(PEOPLE!B207:B$1001, MATCH(0, COUNTIF($B$2:B205, PEOPLE!B207:B$1001), 0)), "")</f>
        <v/>
      </c>
      <c r="C206" s="40" t="str">
        <f t="array" ref="C206">IFERROR(INDEX(PEOPLE!$H$4:$H$101, SMALL(IF($B206=PEOPLE!$B$4:$B$101, ROW(PEOPLE!$H$4:$H$101)-MIN(ROW(PEOPLE!$H$4:$H$101)) +1), COLUMNS($B$3:B206))),"")</f>
        <v xml:space="preserve">3   </v>
      </c>
      <c r="D206" s="40" t="str">
        <f t="array" ref="D206">IFERROR(INDEX(PEOPLE!$H$4:$H$101, SMALL(IF($B206=PEOPLE!$B$4:$B$101, ROW(PEOPLE!$H$4:$H$101)-MIN(ROW(PEOPLE!$H$4:$H$101)) +1), COLUMNS($B$3:C206))),"")</f>
        <v xml:space="preserve">4   </v>
      </c>
      <c r="E206" s="40" t="str">
        <f t="array" ref="E206">IFERROR(INDEX(PEOPLE!$H$4:$H$101, SMALL(IF($B206=PEOPLE!$B$4:$B$101, ROW(PEOPLE!$H$4:$H$101)-MIN(ROW(PEOPLE!$H$4:$H$101)) +1), COLUMNS($B$3:D206))),"")</f>
        <v xml:space="preserve">5   </v>
      </c>
      <c r="F206" s="40" t="str">
        <f t="array" ref="F206">IFERROR(INDEX(PEOPLE!$H$4:$H$101, SMALL(IF($B206=PEOPLE!$B$4:$B$101, ROW(PEOPLE!$H$4:$H$101)-MIN(ROW(PEOPLE!$H$4:$H$101)) +1), COLUMNS($B$3:E206))),"")</f>
        <v xml:space="preserve">6   </v>
      </c>
      <c r="G206" s="40" t="str">
        <f t="array" ref="G206">IFERROR(INDEX(PEOPLE!$H$4:$H$101, SMALL(IF($B206=PEOPLE!$B$4:$B$101, ROW(PEOPLE!$H$4:$H$101)-MIN(ROW(PEOPLE!$H$4:$H$101)) +1), COLUMNS($B$3:F206))),"")</f>
        <v xml:space="preserve">7   </v>
      </c>
      <c r="H206" s="40" t="str">
        <f t="array" ref="H206">IFERROR(INDEX(PEOPLE!$H$4:$H$101, SMALL(IF($B206=PEOPLE!$B$4:$B$101, ROW(PEOPLE!$H$4:$H$101)-MIN(ROW(PEOPLE!$H$4:$H$101)) +1), COLUMNS($B$3:G206))),"")</f>
        <v xml:space="preserve">8   </v>
      </c>
      <c r="I206" s="40" t="str">
        <f t="array" ref="I206">IFERROR(INDEX(PEOPLE!$H$4:$H$101, SMALL(IF($B206=PEOPLE!$B$4:$B$101, ROW(PEOPLE!$H$4:$H$101)-MIN(ROW(PEOPLE!$H$4:$H$101)) +1), COLUMNS($B$3:H206))),"")</f>
        <v xml:space="preserve">9   </v>
      </c>
      <c r="J206" s="40" t="str">
        <f t="array" ref="J206">IFERROR(INDEX(PEOPLE!$H$4:$H$101, SMALL(IF($B206=PEOPLE!$B$4:$B$101, ROW(PEOPLE!$H$4:$H$101)-MIN(ROW(PEOPLE!$H$4:$H$101)) +1), COLUMNS($B$3:I206))),"")</f>
        <v xml:space="preserve">10   </v>
      </c>
      <c r="K206" s="40" t="str">
        <f t="array" ref="K206">IFERROR(INDEX(PEOPLE!$H$4:$H$101, SMALL(IF($B206=PEOPLE!$B$4:$B$101, ROW(PEOPLE!$H$4:$H$101)-MIN(ROW(PEOPLE!$H$4:$H$101)) +1), COLUMNS($B$3:J206))),"")</f>
        <v xml:space="preserve">11   </v>
      </c>
      <c r="L206" s="40" t="str">
        <f t="array" ref="L206">IFERROR(INDEX(PEOPLE!$H$4:$H$101, SMALL(IF($B206=PEOPLE!$B$4:$B$101, ROW(PEOPLE!$H$4:$H$101)-MIN(ROW(PEOPLE!$H$4:$H$101)) +1), COLUMNS($B$3:K206))),"")</f>
        <v xml:space="preserve">12   </v>
      </c>
      <c r="M206" s="40" t="str">
        <f t="array" ref="M206">IFERROR(INDEX(PEOPLE!$H$4:$H$101, SMALL(IF($B206=PEOPLE!$B$4:$B$101, ROW(PEOPLE!$H$4:$H$101)-MIN(ROW(PEOPLE!$H$4:$H$101)) +1), COLUMNS($B$3:L206))),"")</f>
        <v xml:space="preserve">13   </v>
      </c>
      <c r="N206" s="40"/>
      <c r="O206" s="40"/>
    </row>
    <row r="207" spans="2:15" x14ac:dyDescent="0.25">
      <c r="B207" s="40" t="str">
        <f t="array" ref="B207">IFERROR(INDEX(PEOPLE!B208:B$1001, MATCH(0, COUNTIF($B$2:B206, PEOPLE!B208:B$1001), 0)), "")</f>
        <v/>
      </c>
      <c r="C207" s="40" t="str">
        <f t="array" ref="C207">IFERROR(INDEX(PEOPLE!$H$4:$H$101, SMALL(IF($B207=PEOPLE!$B$4:$B$101, ROW(PEOPLE!$H$4:$H$101)-MIN(ROW(PEOPLE!$H$4:$H$101)) +1), COLUMNS($B$3:B207))),"")</f>
        <v xml:space="preserve">3   </v>
      </c>
      <c r="D207" s="40" t="str">
        <f t="array" ref="D207">IFERROR(INDEX(PEOPLE!$H$4:$H$101, SMALL(IF($B207=PEOPLE!$B$4:$B$101, ROW(PEOPLE!$H$4:$H$101)-MIN(ROW(PEOPLE!$H$4:$H$101)) +1), COLUMNS($B$3:C207))),"")</f>
        <v xml:space="preserve">4   </v>
      </c>
      <c r="E207" s="40" t="str">
        <f t="array" ref="E207">IFERROR(INDEX(PEOPLE!$H$4:$H$101, SMALL(IF($B207=PEOPLE!$B$4:$B$101, ROW(PEOPLE!$H$4:$H$101)-MIN(ROW(PEOPLE!$H$4:$H$101)) +1), COLUMNS($B$3:D207))),"")</f>
        <v xml:space="preserve">5   </v>
      </c>
      <c r="F207" s="40" t="str">
        <f t="array" ref="F207">IFERROR(INDEX(PEOPLE!$H$4:$H$101, SMALL(IF($B207=PEOPLE!$B$4:$B$101, ROW(PEOPLE!$H$4:$H$101)-MIN(ROW(PEOPLE!$H$4:$H$101)) +1), COLUMNS($B$3:E207))),"")</f>
        <v xml:space="preserve">6   </v>
      </c>
      <c r="G207" s="40" t="str">
        <f t="array" ref="G207">IFERROR(INDEX(PEOPLE!$H$4:$H$101, SMALL(IF($B207=PEOPLE!$B$4:$B$101, ROW(PEOPLE!$H$4:$H$101)-MIN(ROW(PEOPLE!$H$4:$H$101)) +1), COLUMNS($B$3:F207))),"")</f>
        <v xml:space="preserve">7   </v>
      </c>
      <c r="H207" s="40" t="str">
        <f t="array" ref="H207">IFERROR(INDEX(PEOPLE!$H$4:$H$101, SMALL(IF($B207=PEOPLE!$B$4:$B$101, ROW(PEOPLE!$H$4:$H$101)-MIN(ROW(PEOPLE!$H$4:$H$101)) +1), COLUMNS($B$3:G207))),"")</f>
        <v xml:space="preserve">8   </v>
      </c>
      <c r="I207" s="40" t="str">
        <f t="array" ref="I207">IFERROR(INDEX(PEOPLE!$H$4:$H$101, SMALL(IF($B207=PEOPLE!$B$4:$B$101, ROW(PEOPLE!$H$4:$H$101)-MIN(ROW(PEOPLE!$H$4:$H$101)) +1), COLUMNS($B$3:H207))),"")</f>
        <v xml:space="preserve">9   </v>
      </c>
      <c r="J207" s="40" t="str">
        <f t="array" ref="J207">IFERROR(INDEX(PEOPLE!$H$4:$H$101, SMALL(IF($B207=PEOPLE!$B$4:$B$101, ROW(PEOPLE!$H$4:$H$101)-MIN(ROW(PEOPLE!$H$4:$H$101)) +1), COLUMNS($B$3:I207))),"")</f>
        <v xml:space="preserve">10   </v>
      </c>
      <c r="K207" s="40" t="str">
        <f t="array" ref="K207">IFERROR(INDEX(PEOPLE!$H$4:$H$101, SMALL(IF($B207=PEOPLE!$B$4:$B$101, ROW(PEOPLE!$H$4:$H$101)-MIN(ROW(PEOPLE!$H$4:$H$101)) +1), COLUMNS($B$3:J207))),"")</f>
        <v xml:space="preserve">11   </v>
      </c>
      <c r="L207" s="40" t="str">
        <f t="array" ref="L207">IFERROR(INDEX(PEOPLE!$H$4:$H$101, SMALL(IF($B207=PEOPLE!$B$4:$B$101, ROW(PEOPLE!$H$4:$H$101)-MIN(ROW(PEOPLE!$H$4:$H$101)) +1), COLUMNS($B$3:K207))),"")</f>
        <v xml:space="preserve">12   </v>
      </c>
      <c r="M207" s="40" t="str">
        <f t="array" ref="M207">IFERROR(INDEX(PEOPLE!$H$4:$H$101, SMALL(IF($B207=PEOPLE!$B$4:$B$101, ROW(PEOPLE!$H$4:$H$101)-MIN(ROW(PEOPLE!$H$4:$H$101)) +1), COLUMNS($B$3:L207))),"")</f>
        <v xml:space="preserve">13   </v>
      </c>
      <c r="N207" s="40"/>
      <c r="O207" s="40"/>
    </row>
    <row r="208" spans="2:15" x14ac:dyDescent="0.25">
      <c r="B208" s="40" t="str">
        <f t="array" ref="B208">IFERROR(INDEX(PEOPLE!B209:B$1001, MATCH(0, COUNTIF($B$2:B207, PEOPLE!B209:B$1001), 0)), "")</f>
        <v/>
      </c>
      <c r="C208" s="40" t="str">
        <f t="array" ref="C208">IFERROR(INDEX(PEOPLE!$H$4:$H$101, SMALL(IF($B208=PEOPLE!$B$4:$B$101, ROW(PEOPLE!$H$4:$H$101)-MIN(ROW(PEOPLE!$H$4:$H$101)) +1), COLUMNS($B$3:B208))),"")</f>
        <v xml:space="preserve">3   </v>
      </c>
      <c r="D208" s="40" t="str">
        <f t="array" ref="D208">IFERROR(INDEX(PEOPLE!$H$4:$H$101, SMALL(IF($B208=PEOPLE!$B$4:$B$101, ROW(PEOPLE!$H$4:$H$101)-MIN(ROW(PEOPLE!$H$4:$H$101)) +1), COLUMNS($B$3:C208))),"")</f>
        <v xml:space="preserve">4   </v>
      </c>
      <c r="E208" s="40" t="str">
        <f t="array" ref="E208">IFERROR(INDEX(PEOPLE!$H$4:$H$101, SMALL(IF($B208=PEOPLE!$B$4:$B$101, ROW(PEOPLE!$H$4:$H$101)-MIN(ROW(PEOPLE!$H$4:$H$101)) +1), COLUMNS($B$3:D208))),"")</f>
        <v xml:space="preserve">5   </v>
      </c>
      <c r="F208" s="40" t="str">
        <f t="array" ref="F208">IFERROR(INDEX(PEOPLE!$H$4:$H$101, SMALL(IF($B208=PEOPLE!$B$4:$B$101, ROW(PEOPLE!$H$4:$H$101)-MIN(ROW(PEOPLE!$H$4:$H$101)) +1), COLUMNS($B$3:E208))),"")</f>
        <v xml:space="preserve">6   </v>
      </c>
      <c r="G208" s="40" t="str">
        <f t="array" ref="G208">IFERROR(INDEX(PEOPLE!$H$4:$H$101, SMALL(IF($B208=PEOPLE!$B$4:$B$101, ROW(PEOPLE!$H$4:$H$101)-MIN(ROW(PEOPLE!$H$4:$H$101)) +1), COLUMNS($B$3:F208))),"")</f>
        <v xml:space="preserve">7   </v>
      </c>
      <c r="H208" s="40" t="str">
        <f t="array" ref="H208">IFERROR(INDEX(PEOPLE!$H$4:$H$101, SMALL(IF($B208=PEOPLE!$B$4:$B$101, ROW(PEOPLE!$H$4:$H$101)-MIN(ROW(PEOPLE!$H$4:$H$101)) +1), COLUMNS($B$3:G208))),"")</f>
        <v xml:space="preserve">8   </v>
      </c>
      <c r="I208" s="40" t="str">
        <f t="array" ref="I208">IFERROR(INDEX(PEOPLE!$H$4:$H$101, SMALL(IF($B208=PEOPLE!$B$4:$B$101, ROW(PEOPLE!$H$4:$H$101)-MIN(ROW(PEOPLE!$H$4:$H$101)) +1), COLUMNS($B$3:H208))),"")</f>
        <v xml:space="preserve">9   </v>
      </c>
      <c r="J208" s="40" t="str">
        <f t="array" ref="J208">IFERROR(INDEX(PEOPLE!$H$4:$H$101, SMALL(IF($B208=PEOPLE!$B$4:$B$101, ROW(PEOPLE!$H$4:$H$101)-MIN(ROW(PEOPLE!$H$4:$H$101)) +1), COLUMNS($B$3:I208))),"")</f>
        <v xml:space="preserve">10   </v>
      </c>
      <c r="K208" s="40" t="str">
        <f t="array" ref="K208">IFERROR(INDEX(PEOPLE!$H$4:$H$101, SMALL(IF($B208=PEOPLE!$B$4:$B$101, ROW(PEOPLE!$H$4:$H$101)-MIN(ROW(PEOPLE!$H$4:$H$101)) +1), COLUMNS($B$3:J208))),"")</f>
        <v xml:space="preserve">11   </v>
      </c>
      <c r="L208" s="40" t="str">
        <f t="array" ref="L208">IFERROR(INDEX(PEOPLE!$H$4:$H$101, SMALL(IF($B208=PEOPLE!$B$4:$B$101, ROW(PEOPLE!$H$4:$H$101)-MIN(ROW(PEOPLE!$H$4:$H$101)) +1), COLUMNS($B$3:K208))),"")</f>
        <v xml:space="preserve">12   </v>
      </c>
      <c r="M208" s="40" t="str">
        <f t="array" ref="M208">IFERROR(INDEX(PEOPLE!$H$4:$H$101, SMALL(IF($B208=PEOPLE!$B$4:$B$101, ROW(PEOPLE!$H$4:$H$101)-MIN(ROW(PEOPLE!$H$4:$H$101)) +1), COLUMNS($B$3:L208))),"")</f>
        <v xml:space="preserve">13   </v>
      </c>
      <c r="N208" s="40"/>
      <c r="O208" s="40"/>
    </row>
    <row r="209" spans="2:15" x14ac:dyDescent="0.25">
      <c r="B209" s="40" t="str">
        <f t="array" ref="B209">IFERROR(INDEX(PEOPLE!B210:B$1001, MATCH(0, COUNTIF($B$2:B208, PEOPLE!B210:B$1001), 0)), "")</f>
        <v/>
      </c>
      <c r="C209" s="40" t="str">
        <f t="array" ref="C209">IFERROR(INDEX(PEOPLE!$H$4:$H$101, SMALL(IF($B209=PEOPLE!$B$4:$B$101, ROW(PEOPLE!$H$4:$H$101)-MIN(ROW(PEOPLE!$H$4:$H$101)) +1), COLUMNS($B$3:B209))),"")</f>
        <v xml:space="preserve">3   </v>
      </c>
      <c r="D209" s="40" t="str">
        <f t="array" ref="D209">IFERROR(INDEX(PEOPLE!$H$4:$H$101, SMALL(IF($B209=PEOPLE!$B$4:$B$101, ROW(PEOPLE!$H$4:$H$101)-MIN(ROW(PEOPLE!$H$4:$H$101)) +1), COLUMNS($B$3:C209))),"")</f>
        <v xml:space="preserve">4   </v>
      </c>
      <c r="E209" s="40" t="str">
        <f t="array" ref="E209">IFERROR(INDEX(PEOPLE!$H$4:$H$101, SMALL(IF($B209=PEOPLE!$B$4:$B$101, ROW(PEOPLE!$H$4:$H$101)-MIN(ROW(PEOPLE!$H$4:$H$101)) +1), COLUMNS($B$3:D209))),"")</f>
        <v xml:space="preserve">5   </v>
      </c>
      <c r="F209" s="40" t="str">
        <f t="array" ref="F209">IFERROR(INDEX(PEOPLE!$H$4:$H$101, SMALL(IF($B209=PEOPLE!$B$4:$B$101, ROW(PEOPLE!$H$4:$H$101)-MIN(ROW(PEOPLE!$H$4:$H$101)) +1), COLUMNS($B$3:E209))),"")</f>
        <v xml:space="preserve">6   </v>
      </c>
      <c r="G209" s="40" t="str">
        <f t="array" ref="G209">IFERROR(INDEX(PEOPLE!$H$4:$H$101, SMALL(IF($B209=PEOPLE!$B$4:$B$101, ROW(PEOPLE!$H$4:$H$101)-MIN(ROW(PEOPLE!$H$4:$H$101)) +1), COLUMNS($B$3:F209))),"")</f>
        <v xml:space="preserve">7   </v>
      </c>
      <c r="H209" s="40" t="str">
        <f t="array" ref="H209">IFERROR(INDEX(PEOPLE!$H$4:$H$101, SMALL(IF($B209=PEOPLE!$B$4:$B$101, ROW(PEOPLE!$H$4:$H$101)-MIN(ROW(PEOPLE!$H$4:$H$101)) +1), COLUMNS($B$3:G209))),"")</f>
        <v xml:space="preserve">8   </v>
      </c>
      <c r="I209" s="40" t="str">
        <f t="array" ref="I209">IFERROR(INDEX(PEOPLE!$H$4:$H$101, SMALL(IF($B209=PEOPLE!$B$4:$B$101, ROW(PEOPLE!$H$4:$H$101)-MIN(ROW(PEOPLE!$H$4:$H$101)) +1), COLUMNS($B$3:H209))),"")</f>
        <v xml:space="preserve">9   </v>
      </c>
      <c r="J209" s="40" t="str">
        <f t="array" ref="J209">IFERROR(INDEX(PEOPLE!$H$4:$H$101, SMALL(IF($B209=PEOPLE!$B$4:$B$101, ROW(PEOPLE!$H$4:$H$101)-MIN(ROW(PEOPLE!$H$4:$H$101)) +1), COLUMNS($B$3:I209))),"")</f>
        <v xml:space="preserve">10   </v>
      </c>
      <c r="K209" s="40" t="str">
        <f t="array" ref="K209">IFERROR(INDEX(PEOPLE!$H$4:$H$101, SMALL(IF($B209=PEOPLE!$B$4:$B$101, ROW(PEOPLE!$H$4:$H$101)-MIN(ROW(PEOPLE!$H$4:$H$101)) +1), COLUMNS($B$3:J209))),"")</f>
        <v xml:space="preserve">11   </v>
      </c>
      <c r="L209" s="40" t="str">
        <f t="array" ref="L209">IFERROR(INDEX(PEOPLE!$H$4:$H$101, SMALL(IF($B209=PEOPLE!$B$4:$B$101, ROW(PEOPLE!$H$4:$H$101)-MIN(ROW(PEOPLE!$H$4:$H$101)) +1), COLUMNS($B$3:K209))),"")</f>
        <v xml:space="preserve">12   </v>
      </c>
      <c r="M209" s="40" t="str">
        <f t="array" ref="M209">IFERROR(INDEX(PEOPLE!$H$4:$H$101, SMALL(IF($B209=PEOPLE!$B$4:$B$101, ROW(PEOPLE!$H$4:$H$101)-MIN(ROW(PEOPLE!$H$4:$H$101)) +1), COLUMNS($B$3:L209))),"")</f>
        <v xml:space="preserve">13   </v>
      </c>
      <c r="N209" s="40"/>
      <c r="O209" s="40"/>
    </row>
    <row r="210" spans="2:15" x14ac:dyDescent="0.25">
      <c r="B210" s="40" t="str">
        <f t="array" ref="B210">IFERROR(INDEX(PEOPLE!B211:B$1001, MATCH(0, COUNTIF($B$2:B209, PEOPLE!B211:B$1001), 0)), "")</f>
        <v/>
      </c>
      <c r="C210" s="40" t="str">
        <f t="array" ref="C210">IFERROR(INDEX(PEOPLE!$H$4:$H$101, SMALL(IF($B210=PEOPLE!$B$4:$B$101, ROW(PEOPLE!$H$4:$H$101)-MIN(ROW(PEOPLE!$H$4:$H$101)) +1), COLUMNS($B$3:B210))),"")</f>
        <v xml:space="preserve">3   </v>
      </c>
      <c r="D210" s="40" t="str">
        <f t="array" ref="D210">IFERROR(INDEX(PEOPLE!$H$4:$H$101, SMALL(IF($B210=PEOPLE!$B$4:$B$101, ROW(PEOPLE!$H$4:$H$101)-MIN(ROW(PEOPLE!$H$4:$H$101)) +1), COLUMNS($B$3:C210))),"")</f>
        <v xml:space="preserve">4   </v>
      </c>
      <c r="E210" s="40" t="str">
        <f t="array" ref="E210">IFERROR(INDEX(PEOPLE!$H$4:$H$101, SMALL(IF($B210=PEOPLE!$B$4:$B$101, ROW(PEOPLE!$H$4:$H$101)-MIN(ROW(PEOPLE!$H$4:$H$101)) +1), COLUMNS($B$3:D210))),"")</f>
        <v xml:space="preserve">5   </v>
      </c>
      <c r="F210" s="40" t="str">
        <f t="array" ref="F210">IFERROR(INDEX(PEOPLE!$H$4:$H$101, SMALL(IF($B210=PEOPLE!$B$4:$B$101, ROW(PEOPLE!$H$4:$H$101)-MIN(ROW(PEOPLE!$H$4:$H$101)) +1), COLUMNS($B$3:E210))),"")</f>
        <v xml:space="preserve">6   </v>
      </c>
      <c r="G210" s="40" t="str">
        <f t="array" ref="G210">IFERROR(INDEX(PEOPLE!$H$4:$H$101, SMALL(IF($B210=PEOPLE!$B$4:$B$101, ROW(PEOPLE!$H$4:$H$101)-MIN(ROW(PEOPLE!$H$4:$H$101)) +1), COLUMNS($B$3:F210))),"")</f>
        <v xml:space="preserve">7   </v>
      </c>
      <c r="H210" s="40" t="str">
        <f t="array" ref="H210">IFERROR(INDEX(PEOPLE!$H$4:$H$101, SMALL(IF($B210=PEOPLE!$B$4:$B$101, ROW(PEOPLE!$H$4:$H$101)-MIN(ROW(PEOPLE!$H$4:$H$101)) +1), COLUMNS($B$3:G210))),"")</f>
        <v xml:space="preserve">8   </v>
      </c>
      <c r="I210" s="40" t="str">
        <f t="array" ref="I210">IFERROR(INDEX(PEOPLE!$H$4:$H$101, SMALL(IF($B210=PEOPLE!$B$4:$B$101, ROW(PEOPLE!$H$4:$H$101)-MIN(ROW(PEOPLE!$H$4:$H$101)) +1), COLUMNS($B$3:H210))),"")</f>
        <v xml:space="preserve">9   </v>
      </c>
      <c r="J210" s="40" t="str">
        <f t="array" ref="J210">IFERROR(INDEX(PEOPLE!$H$4:$H$101, SMALL(IF($B210=PEOPLE!$B$4:$B$101, ROW(PEOPLE!$H$4:$H$101)-MIN(ROW(PEOPLE!$H$4:$H$101)) +1), COLUMNS($B$3:I210))),"")</f>
        <v xml:space="preserve">10   </v>
      </c>
      <c r="K210" s="40" t="str">
        <f t="array" ref="K210">IFERROR(INDEX(PEOPLE!$H$4:$H$101, SMALL(IF($B210=PEOPLE!$B$4:$B$101, ROW(PEOPLE!$H$4:$H$101)-MIN(ROW(PEOPLE!$H$4:$H$101)) +1), COLUMNS($B$3:J210))),"")</f>
        <v xml:space="preserve">11   </v>
      </c>
      <c r="L210" s="40" t="str">
        <f t="array" ref="L210">IFERROR(INDEX(PEOPLE!$H$4:$H$101, SMALL(IF($B210=PEOPLE!$B$4:$B$101, ROW(PEOPLE!$H$4:$H$101)-MIN(ROW(PEOPLE!$H$4:$H$101)) +1), COLUMNS($B$3:K210))),"")</f>
        <v xml:space="preserve">12   </v>
      </c>
      <c r="M210" s="40" t="str">
        <f t="array" ref="M210">IFERROR(INDEX(PEOPLE!$H$4:$H$101, SMALL(IF($B210=PEOPLE!$B$4:$B$101, ROW(PEOPLE!$H$4:$H$101)-MIN(ROW(PEOPLE!$H$4:$H$101)) +1), COLUMNS($B$3:L210))),"")</f>
        <v xml:space="preserve">13   </v>
      </c>
      <c r="N210" s="40"/>
      <c r="O210" s="40"/>
    </row>
    <row r="211" spans="2:15" x14ac:dyDescent="0.25">
      <c r="B211" s="40" t="str">
        <f t="array" ref="B211">IFERROR(INDEX(PEOPLE!B212:B$1001, MATCH(0, COUNTIF($B$2:B210, PEOPLE!B212:B$1001), 0)), "")</f>
        <v/>
      </c>
      <c r="C211" s="40" t="str">
        <f t="array" ref="C211">IFERROR(INDEX(PEOPLE!$H$4:$H$101, SMALL(IF($B211=PEOPLE!$B$4:$B$101, ROW(PEOPLE!$H$4:$H$101)-MIN(ROW(PEOPLE!$H$4:$H$101)) +1), COLUMNS($B$3:B211))),"")</f>
        <v xml:space="preserve">3   </v>
      </c>
      <c r="D211" s="40" t="str">
        <f t="array" ref="D211">IFERROR(INDEX(PEOPLE!$H$4:$H$101, SMALL(IF($B211=PEOPLE!$B$4:$B$101, ROW(PEOPLE!$H$4:$H$101)-MIN(ROW(PEOPLE!$H$4:$H$101)) +1), COLUMNS($B$3:C211))),"")</f>
        <v xml:space="preserve">4   </v>
      </c>
      <c r="E211" s="40" t="str">
        <f t="array" ref="E211">IFERROR(INDEX(PEOPLE!$H$4:$H$101, SMALL(IF($B211=PEOPLE!$B$4:$B$101, ROW(PEOPLE!$H$4:$H$101)-MIN(ROW(PEOPLE!$H$4:$H$101)) +1), COLUMNS($B$3:D211))),"")</f>
        <v xml:space="preserve">5   </v>
      </c>
      <c r="F211" s="40" t="str">
        <f t="array" ref="F211">IFERROR(INDEX(PEOPLE!$H$4:$H$101, SMALL(IF($B211=PEOPLE!$B$4:$B$101, ROW(PEOPLE!$H$4:$H$101)-MIN(ROW(PEOPLE!$H$4:$H$101)) +1), COLUMNS($B$3:E211))),"")</f>
        <v xml:space="preserve">6   </v>
      </c>
      <c r="G211" s="40" t="str">
        <f t="array" ref="G211">IFERROR(INDEX(PEOPLE!$H$4:$H$101, SMALL(IF($B211=PEOPLE!$B$4:$B$101, ROW(PEOPLE!$H$4:$H$101)-MIN(ROW(PEOPLE!$H$4:$H$101)) +1), COLUMNS($B$3:F211))),"")</f>
        <v xml:space="preserve">7   </v>
      </c>
      <c r="H211" s="40" t="str">
        <f t="array" ref="H211">IFERROR(INDEX(PEOPLE!$H$4:$H$101, SMALL(IF($B211=PEOPLE!$B$4:$B$101, ROW(PEOPLE!$H$4:$H$101)-MIN(ROW(PEOPLE!$H$4:$H$101)) +1), COLUMNS($B$3:G211))),"")</f>
        <v xml:space="preserve">8   </v>
      </c>
      <c r="I211" s="40" t="str">
        <f t="array" ref="I211">IFERROR(INDEX(PEOPLE!$H$4:$H$101, SMALL(IF($B211=PEOPLE!$B$4:$B$101, ROW(PEOPLE!$H$4:$H$101)-MIN(ROW(PEOPLE!$H$4:$H$101)) +1), COLUMNS($B$3:H211))),"")</f>
        <v xml:space="preserve">9   </v>
      </c>
      <c r="J211" s="40" t="str">
        <f t="array" ref="J211">IFERROR(INDEX(PEOPLE!$H$4:$H$101, SMALL(IF($B211=PEOPLE!$B$4:$B$101, ROW(PEOPLE!$H$4:$H$101)-MIN(ROW(PEOPLE!$H$4:$H$101)) +1), COLUMNS($B$3:I211))),"")</f>
        <v xml:space="preserve">10   </v>
      </c>
      <c r="K211" s="40" t="str">
        <f t="array" ref="K211">IFERROR(INDEX(PEOPLE!$H$4:$H$101, SMALL(IF($B211=PEOPLE!$B$4:$B$101, ROW(PEOPLE!$H$4:$H$101)-MIN(ROW(PEOPLE!$H$4:$H$101)) +1), COLUMNS($B$3:J211))),"")</f>
        <v xml:space="preserve">11   </v>
      </c>
      <c r="L211" s="40" t="str">
        <f t="array" ref="L211">IFERROR(INDEX(PEOPLE!$H$4:$H$101, SMALL(IF($B211=PEOPLE!$B$4:$B$101, ROW(PEOPLE!$H$4:$H$101)-MIN(ROW(PEOPLE!$H$4:$H$101)) +1), COLUMNS($B$3:K211))),"")</f>
        <v xml:space="preserve">12   </v>
      </c>
      <c r="M211" s="40" t="str">
        <f t="array" ref="M211">IFERROR(INDEX(PEOPLE!$H$4:$H$101, SMALL(IF($B211=PEOPLE!$B$4:$B$101, ROW(PEOPLE!$H$4:$H$101)-MIN(ROW(PEOPLE!$H$4:$H$101)) +1), COLUMNS($B$3:L211))),"")</f>
        <v xml:space="preserve">13   </v>
      </c>
      <c r="N211" s="40"/>
      <c r="O211" s="40"/>
    </row>
    <row r="212" spans="2:15" x14ac:dyDescent="0.25">
      <c r="B212" s="40" t="str">
        <f t="array" ref="B212">IFERROR(INDEX(PEOPLE!B213:B$1001, MATCH(0, COUNTIF($B$2:B211, PEOPLE!B213:B$1001), 0)), "")</f>
        <v/>
      </c>
      <c r="C212" s="40" t="str">
        <f t="array" ref="C212">IFERROR(INDEX(PEOPLE!$H$4:$H$101, SMALL(IF($B212=PEOPLE!$B$4:$B$101, ROW(PEOPLE!$H$4:$H$101)-MIN(ROW(PEOPLE!$H$4:$H$101)) +1), COLUMNS($B$3:B212))),"")</f>
        <v xml:space="preserve">3   </v>
      </c>
      <c r="D212" s="40" t="str">
        <f t="array" ref="D212">IFERROR(INDEX(PEOPLE!$H$4:$H$101, SMALL(IF($B212=PEOPLE!$B$4:$B$101, ROW(PEOPLE!$H$4:$H$101)-MIN(ROW(PEOPLE!$H$4:$H$101)) +1), COLUMNS($B$3:C212))),"")</f>
        <v xml:space="preserve">4   </v>
      </c>
      <c r="E212" s="40" t="str">
        <f t="array" ref="E212">IFERROR(INDEX(PEOPLE!$H$4:$H$101, SMALL(IF($B212=PEOPLE!$B$4:$B$101, ROW(PEOPLE!$H$4:$H$101)-MIN(ROW(PEOPLE!$H$4:$H$101)) +1), COLUMNS($B$3:D212))),"")</f>
        <v xml:space="preserve">5   </v>
      </c>
      <c r="F212" s="40" t="str">
        <f t="array" ref="F212">IFERROR(INDEX(PEOPLE!$H$4:$H$101, SMALL(IF($B212=PEOPLE!$B$4:$B$101, ROW(PEOPLE!$H$4:$H$101)-MIN(ROW(PEOPLE!$H$4:$H$101)) +1), COLUMNS($B$3:E212))),"")</f>
        <v xml:space="preserve">6   </v>
      </c>
      <c r="G212" s="40" t="str">
        <f t="array" ref="G212">IFERROR(INDEX(PEOPLE!$H$4:$H$101, SMALL(IF($B212=PEOPLE!$B$4:$B$101, ROW(PEOPLE!$H$4:$H$101)-MIN(ROW(PEOPLE!$H$4:$H$101)) +1), COLUMNS($B$3:F212))),"")</f>
        <v xml:space="preserve">7   </v>
      </c>
      <c r="H212" s="40" t="str">
        <f t="array" ref="H212">IFERROR(INDEX(PEOPLE!$H$4:$H$101, SMALL(IF($B212=PEOPLE!$B$4:$B$101, ROW(PEOPLE!$H$4:$H$101)-MIN(ROW(PEOPLE!$H$4:$H$101)) +1), COLUMNS($B$3:G212))),"")</f>
        <v xml:space="preserve">8   </v>
      </c>
      <c r="I212" s="40" t="str">
        <f t="array" ref="I212">IFERROR(INDEX(PEOPLE!$H$4:$H$101, SMALL(IF($B212=PEOPLE!$B$4:$B$101, ROW(PEOPLE!$H$4:$H$101)-MIN(ROW(PEOPLE!$H$4:$H$101)) +1), COLUMNS($B$3:H212))),"")</f>
        <v xml:space="preserve">9   </v>
      </c>
      <c r="J212" s="40" t="str">
        <f t="array" ref="J212">IFERROR(INDEX(PEOPLE!$H$4:$H$101, SMALL(IF($B212=PEOPLE!$B$4:$B$101, ROW(PEOPLE!$H$4:$H$101)-MIN(ROW(PEOPLE!$H$4:$H$101)) +1), COLUMNS($B$3:I212))),"")</f>
        <v xml:space="preserve">10   </v>
      </c>
      <c r="K212" s="40" t="str">
        <f t="array" ref="K212">IFERROR(INDEX(PEOPLE!$H$4:$H$101, SMALL(IF($B212=PEOPLE!$B$4:$B$101, ROW(PEOPLE!$H$4:$H$101)-MIN(ROW(PEOPLE!$H$4:$H$101)) +1), COLUMNS($B$3:J212))),"")</f>
        <v xml:space="preserve">11   </v>
      </c>
      <c r="L212" s="40" t="str">
        <f t="array" ref="L212">IFERROR(INDEX(PEOPLE!$H$4:$H$101, SMALL(IF($B212=PEOPLE!$B$4:$B$101, ROW(PEOPLE!$H$4:$H$101)-MIN(ROW(PEOPLE!$H$4:$H$101)) +1), COLUMNS($B$3:K212))),"")</f>
        <v xml:space="preserve">12   </v>
      </c>
      <c r="M212" s="40" t="str">
        <f t="array" ref="M212">IFERROR(INDEX(PEOPLE!$H$4:$H$101, SMALL(IF($B212=PEOPLE!$B$4:$B$101, ROW(PEOPLE!$H$4:$H$101)-MIN(ROW(PEOPLE!$H$4:$H$101)) +1), COLUMNS($B$3:L212))),"")</f>
        <v xml:space="preserve">13   </v>
      </c>
      <c r="N212" s="40"/>
      <c r="O212" s="40"/>
    </row>
    <row r="213" spans="2:15" x14ac:dyDescent="0.25">
      <c r="B213" s="40" t="str">
        <f t="array" ref="B213">IFERROR(INDEX(PEOPLE!B214:B$1001, MATCH(0, COUNTIF($B$2:B212, PEOPLE!B214:B$1001), 0)), "")</f>
        <v/>
      </c>
      <c r="C213" s="40" t="str">
        <f t="array" ref="C213">IFERROR(INDEX(PEOPLE!$H$4:$H$101, SMALL(IF($B213=PEOPLE!$B$4:$B$101, ROW(PEOPLE!$H$4:$H$101)-MIN(ROW(PEOPLE!$H$4:$H$101)) +1), COLUMNS($B$3:B213))),"")</f>
        <v xml:space="preserve">3   </v>
      </c>
      <c r="D213" s="40" t="str">
        <f t="array" ref="D213">IFERROR(INDEX(PEOPLE!$H$4:$H$101, SMALL(IF($B213=PEOPLE!$B$4:$B$101, ROW(PEOPLE!$H$4:$H$101)-MIN(ROW(PEOPLE!$H$4:$H$101)) +1), COLUMNS($B$3:C213))),"")</f>
        <v xml:space="preserve">4   </v>
      </c>
      <c r="E213" s="40" t="str">
        <f t="array" ref="E213">IFERROR(INDEX(PEOPLE!$H$4:$H$101, SMALL(IF($B213=PEOPLE!$B$4:$B$101, ROW(PEOPLE!$H$4:$H$101)-MIN(ROW(PEOPLE!$H$4:$H$101)) +1), COLUMNS($B$3:D213))),"")</f>
        <v xml:space="preserve">5   </v>
      </c>
      <c r="F213" s="40" t="str">
        <f t="array" ref="F213">IFERROR(INDEX(PEOPLE!$H$4:$H$101, SMALL(IF($B213=PEOPLE!$B$4:$B$101, ROW(PEOPLE!$H$4:$H$101)-MIN(ROW(PEOPLE!$H$4:$H$101)) +1), COLUMNS($B$3:E213))),"")</f>
        <v xml:space="preserve">6   </v>
      </c>
      <c r="G213" s="40" t="str">
        <f t="array" ref="G213">IFERROR(INDEX(PEOPLE!$H$4:$H$101, SMALL(IF($B213=PEOPLE!$B$4:$B$101, ROW(PEOPLE!$H$4:$H$101)-MIN(ROW(PEOPLE!$H$4:$H$101)) +1), COLUMNS($B$3:F213))),"")</f>
        <v xml:space="preserve">7   </v>
      </c>
      <c r="H213" s="40" t="str">
        <f t="array" ref="H213">IFERROR(INDEX(PEOPLE!$H$4:$H$101, SMALL(IF($B213=PEOPLE!$B$4:$B$101, ROW(PEOPLE!$H$4:$H$101)-MIN(ROW(PEOPLE!$H$4:$H$101)) +1), COLUMNS($B$3:G213))),"")</f>
        <v xml:space="preserve">8   </v>
      </c>
      <c r="I213" s="40" t="str">
        <f t="array" ref="I213">IFERROR(INDEX(PEOPLE!$H$4:$H$101, SMALL(IF($B213=PEOPLE!$B$4:$B$101, ROW(PEOPLE!$H$4:$H$101)-MIN(ROW(PEOPLE!$H$4:$H$101)) +1), COLUMNS($B$3:H213))),"")</f>
        <v xml:space="preserve">9   </v>
      </c>
      <c r="J213" s="40" t="str">
        <f t="array" ref="J213">IFERROR(INDEX(PEOPLE!$H$4:$H$101, SMALL(IF($B213=PEOPLE!$B$4:$B$101, ROW(PEOPLE!$H$4:$H$101)-MIN(ROW(PEOPLE!$H$4:$H$101)) +1), COLUMNS($B$3:I213))),"")</f>
        <v xml:space="preserve">10   </v>
      </c>
      <c r="K213" s="40" t="str">
        <f t="array" ref="K213">IFERROR(INDEX(PEOPLE!$H$4:$H$101, SMALL(IF($B213=PEOPLE!$B$4:$B$101, ROW(PEOPLE!$H$4:$H$101)-MIN(ROW(PEOPLE!$H$4:$H$101)) +1), COLUMNS($B$3:J213))),"")</f>
        <v xml:space="preserve">11   </v>
      </c>
      <c r="L213" s="40" t="str">
        <f t="array" ref="L213">IFERROR(INDEX(PEOPLE!$H$4:$H$101, SMALL(IF($B213=PEOPLE!$B$4:$B$101, ROW(PEOPLE!$H$4:$H$101)-MIN(ROW(PEOPLE!$H$4:$H$101)) +1), COLUMNS($B$3:K213))),"")</f>
        <v xml:space="preserve">12   </v>
      </c>
      <c r="M213" s="40" t="str">
        <f t="array" ref="M213">IFERROR(INDEX(PEOPLE!$H$4:$H$101, SMALL(IF($B213=PEOPLE!$B$4:$B$101, ROW(PEOPLE!$H$4:$H$101)-MIN(ROW(PEOPLE!$H$4:$H$101)) +1), COLUMNS($B$3:L213))),"")</f>
        <v xml:space="preserve">13   </v>
      </c>
      <c r="N213" s="40"/>
      <c r="O213" s="40"/>
    </row>
    <row r="214" spans="2:15" x14ac:dyDescent="0.25">
      <c r="B214" s="40" t="str">
        <f t="array" ref="B214">IFERROR(INDEX(PEOPLE!B215:B$1001, MATCH(0, COUNTIF($B$2:B213, PEOPLE!B215:B$1001), 0)), "")</f>
        <v/>
      </c>
      <c r="C214" s="40" t="str">
        <f t="array" ref="C214">IFERROR(INDEX(PEOPLE!$H$4:$H$101, SMALL(IF($B214=PEOPLE!$B$4:$B$101, ROW(PEOPLE!$H$4:$H$101)-MIN(ROW(PEOPLE!$H$4:$H$101)) +1), COLUMNS($B$3:B214))),"")</f>
        <v xml:space="preserve">3   </v>
      </c>
      <c r="D214" s="40" t="str">
        <f t="array" ref="D214">IFERROR(INDEX(PEOPLE!$H$4:$H$101, SMALL(IF($B214=PEOPLE!$B$4:$B$101, ROW(PEOPLE!$H$4:$H$101)-MIN(ROW(PEOPLE!$H$4:$H$101)) +1), COLUMNS($B$3:C214))),"")</f>
        <v xml:space="preserve">4   </v>
      </c>
      <c r="E214" s="40" t="str">
        <f t="array" ref="E214">IFERROR(INDEX(PEOPLE!$H$4:$H$101, SMALL(IF($B214=PEOPLE!$B$4:$B$101, ROW(PEOPLE!$H$4:$H$101)-MIN(ROW(PEOPLE!$H$4:$H$101)) +1), COLUMNS($B$3:D214))),"")</f>
        <v xml:space="preserve">5   </v>
      </c>
      <c r="F214" s="40" t="str">
        <f t="array" ref="F214">IFERROR(INDEX(PEOPLE!$H$4:$H$101, SMALL(IF($B214=PEOPLE!$B$4:$B$101, ROW(PEOPLE!$H$4:$H$101)-MIN(ROW(PEOPLE!$H$4:$H$101)) +1), COLUMNS($B$3:E214))),"")</f>
        <v xml:space="preserve">6   </v>
      </c>
      <c r="G214" s="40" t="str">
        <f t="array" ref="G214">IFERROR(INDEX(PEOPLE!$H$4:$H$101, SMALL(IF($B214=PEOPLE!$B$4:$B$101, ROW(PEOPLE!$H$4:$H$101)-MIN(ROW(PEOPLE!$H$4:$H$101)) +1), COLUMNS($B$3:F214))),"")</f>
        <v xml:space="preserve">7   </v>
      </c>
      <c r="H214" s="40" t="str">
        <f t="array" ref="H214">IFERROR(INDEX(PEOPLE!$H$4:$H$101, SMALL(IF($B214=PEOPLE!$B$4:$B$101, ROW(PEOPLE!$H$4:$H$101)-MIN(ROW(PEOPLE!$H$4:$H$101)) +1), COLUMNS($B$3:G214))),"")</f>
        <v xml:space="preserve">8   </v>
      </c>
      <c r="I214" s="40" t="str">
        <f t="array" ref="I214">IFERROR(INDEX(PEOPLE!$H$4:$H$101, SMALL(IF($B214=PEOPLE!$B$4:$B$101, ROW(PEOPLE!$H$4:$H$101)-MIN(ROW(PEOPLE!$H$4:$H$101)) +1), COLUMNS($B$3:H214))),"")</f>
        <v xml:space="preserve">9   </v>
      </c>
      <c r="J214" s="40" t="str">
        <f t="array" ref="J214">IFERROR(INDEX(PEOPLE!$H$4:$H$101, SMALL(IF($B214=PEOPLE!$B$4:$B$101, ROW(PEOPLE!$H$4:$H$101)-MIN(ROW(PEOPLE!$H$4:$H$101)) +1), COLUMNS($B$3:I214))),"")</f>
        <v xml:space="preserve">10   </v>
      </c>
      <c r="K214" s="40" t="str">
        <f t="array" ref="K214">IFERROR(INDEX(PEOPLE!$H$4:$H$101, SMALL(IF($B214=PEOPLE!$B$4:$B$101, ROW(PEOPLE!$H$4:$H$101)-MIN(ROW(PEOPLE!$H$4:$H$101)) +1), COLUMNS($B$3:J214))),"")</f>
        <v xml:space="preserve">11   </v>
      </c>
      <c r="L214" s="40" t="str">
        <f t="array" ref="L214">IFERROR(INDEX(PEOPLE!$H$4:$H$101, SMALL(IF($B214=PEOPLE!$B$4:$B$101, ROW(PEOPLE!$H$4:$H$101)-MIN(ROW(PEOPLE!$H$4:$H$101)) +1), COLUMNS($B$3:K214))),"")</f>
        <v xml:space="preserve">12   </v>
      </c>
      <c r="M214" s="40" t="str">
        <f t="array" ref="M214">IFERROR(INDEX(PEOPLE!$H$4:$H$101, SMALL(IF($B214=PEOPLE!$B$4:$B$101, ROW(PEOPLE!$H$4:$H$101)-MIN(ROW(PEOPLE!$H$4:$H$101)) +1), COLUMNS($B$3:L214))),"")</f>
        <v xml:space="preserve">13   </v>
      </c>
      <c r="N214" s="40"/>
      <c r="O214" s="40"/>
    </row>
    <row r="215" spans="2:15" x14ac:dyDescent="0.25">
      <c r="B215" s="40" t="str">
        <f t="array" ref="B215">IFERROR(INDEX(PEOPLE!B216:B$1001, MATCH(0, COUNTIF($B$2:B214, PEOPLE!B216:B$1001), 0)), "")</f>
        <v/>
      </c>
      <c r="C215" s="40" t="str">
        <f t="array" ref="C215">IFERROR(INDEX(PEOPLE!$H$4:$H$101, SMALL(IF($B215=PEOPLE!$B$4:$B$101, ROW(PEOPLE!$H$4:$H$101)-MIN(ROW(PEOPLE!$H$4:$H$101)) +1), COLUMNS($B$3:B215))),"")</f>
        <v xml:space="preserve">3   </v>
      </c>
      <c r="D215" s="40" t="str">
        <f t="array" ref="D215">IFERROR(INDEX(PEOPLE!$H$4:$H$101, SMALL(IF($B215=PEOPLE!$B$4:$B$101, ROW(PEOPLE!$H$4:$H$101)-MIN(ROW(PEOPLE!$H$4:$H$101)) +1), COLUMNS($B$3:C215))),"")</f>
        <v xml:space="preserve">4   </v>
      </c>
      <c r="E215" s="40" t="str">
        <f t="array" ref="E215">IFERROR(INDEX(PEOPLE!$H$4:$H$101, SMALL(IF($B215=PEOPLE!$B$4:$B$101, ROW(PEOPLE!$H$4:$H$101)-MIN(ROW(PEOPLE!$H$4:$H$101)) +1), COLUMNS($B$3:D215))),"")</f>
        <v xml:space="preserve">5   </v>
      </c>
      <c r="F215" s="40" t="str">
        <f t="array" ref="F215">IFERROR(INDEX(PEOPLE!$H$4:$H$101, SMALL(IF($B215=PEOPLE!$B$4:$B$101, ROW(PEOPLE!$H$4:$H$101)-MIN(ROW(PEOPLE!$H$4:$H$101)) +1), COLUMNS($B$3:E215))),"")</f>
        <v xml:space="preserve">6   </v>
      </c>
      <c r="G215" s="40" t="str">
        <f t="array" ref="G215">IFERROR(INDEX(PEOPLE!$H$4:$H$101, SMALL(IF($B215=PEOPLE!$B$4:$B$101, ROW(PEOPLE!$H$4:$H$101)-MIN(ROW(PEOPLE!$H$4:$H$101)) +1), COLUMNS($B$3:F215))),"")</f>
        <v xml:space="preserve">7   </v>
      </c>
      <c r="H215" s="40" t="str">
        <f t="array" ref="H215">IFERROR(INDEX(PEOPLE!$H$4:$H$101, SMALL(IF($B215=PEOPLE!$B$4:$B$101, ROW(PEOPLE!$H$4:$H$101)-MIN(ROW(PEOPLE!$H$4:$H$101)) +1), COLUMNS($B$3:G215))),"")</f>
        <v xml:space="preserve">8   </v>
      </c>
      <c r="I215" s="40" t="str">
        <f t="array" ref="I215">IFERROR(INDEX(PEOPLE!$H$4:$H$101, SMALL(IF($B215=PEOPLE!$B$4:$B$101, ROW(PEOPLE!$H$4:$H$101)-MIN(ROW(PEOPLE!$H$4:$H$101)) +1), COLUMNS($B$3:H215))),"")</f>
        <v xml:space="preserve">9   </v>
      </c>
      <c r="J215" s="40" t="str">
        <f t="array" ref="J215">IFERROR(INDEX(PEOPLE!$H$4:$H$101, SMALL(IF($B215=PEOPLE!$B$4:$B$101, ROW(PEOPLE!$H$4:$H$101)-MIN(ROW(PEOPLE!$H$4:$H$101)) +1), COLUMNS($B$3:I215))),"")</f>
        <v xml:space="preserve">10   </v>
      </c>
      <c r="K215" s="40" t="str">
        <f t="array" ref="K215">IFERROR(INDEX(PEOPLE!$H$4:$H$101, SMALL(IF($B215=PEOPLE!$B$4:$B$101, ROW(PEOPLE!$H$4:$H$101)-MIN(ROW(PEOPLE!$H$4:$H$101)) +1), COLUMNS($B$3:J215))),"")</f>
        <v xml:space="preserve">11   </v>
      </c>
      <c r="L215" s="40" t="str">
        <f t="array" ref="L215">IFERROR(INDEX(PEOPLE!$H$4:$H$101, SMALL(IF($B215=PEOPLE!$B$4:$B$101, ROW(PEOPLE!$H$4:$H$101)-MIN(ROW(PEOPLE!$H$4:$H$101)) +1), COLUMNS($B$3:K215))),"")</f>
        <v xml:space="preserve">12   </v>
      </c>
      <c r="M215" s="40" t="str">
        <f t="array" ref="M215">IFERROR(INDEX(PEOPLE!$H$4:$H$101, SMALL(IF($B215=PEOPLE!$B$4:$B$101, ROW(PEOPLE!$H$4:$H$101)-MIN(ROW(PEOPLE!$H$4:$H$101)) +1), COLUMNS($B$3:L215))),"")</f>
        <v xml:space="preserve">13   </v>
      </c>
      <c r="N215" s="40"/>
      <c r="O215" s="40"/>
    </row>
    <row r="216" spans="2:15" x14ac:dyDescent="0.25">
      <c r="B216" s="40" t="str">
        <f t="array" ref="B216">IFERROR(INDEX(PEOPLE!B217:B$1001, MATCH(0, COUNTIF($B$2:B215, PEOPLE!B217:B$1001), 0)), "")</f>
        <v/>
      </c>
      <c r="C216" s="40" t="str">
        <f t="array" ref="C216">IFERROR(INDEX(PEOPLE!$H$4:$H$101, SMALL(IF($B216=PEOPLE!$B$4:$B$101, ROW(PEOPLE!$H$4:$H$101)-MIN(ROW(PEOPLE!$H$4:$H$101)) +1), COLUMNS($B$3:B216))),"")</f>
        <v xml:space="preserve">3   </v>
      </c>
      <c r="D216" s="40" t="str">
        <f t="array" ref="D216">IFERROR(INDEX(PEOPLE!$H$4:$H$101, SMALL(IF($B216=PEOPLE!$B$4:$B$101, ROW(PEOPLE!$H$4:$H$101)-MIN(ROW(PEOPLE!$H$4:$H$101)) +1), COLUMNS($B$3:C216))),"")</f>
        <v xml:space="preserve">4   </v>
      </c>
      <c r="E216" s="40" t="str">
        <f t="array" ref="E216">IFERROR(INDEX(PEOPLE!$H$4:$H$101, SMALL(IF($B216=PEOPLE!$B$4:$B$101, ROW(PEOPLE!$H$4:$H$101)-MIN(ROW(PEOPLE!$H$4:$H$101)) +1), COLUMNS($B$3:D216))),"")</f>
        <v xml:space="preserve">5   </v>
      </c>
      <c r="F216" s="40" t="str">
        <f t="array" ref="F216">IFERROR(INDEX(PEOPLE!$H$4:$H$101, SMALL(IF($B216=PEOPLE!$B$4:$B$101, ROW(PEOPLE!$H$4:$H$101)-MIN(ROW(PEOPLE!$H$4:$H$101)) +1), COLUMNS($B$3:E216))),"")</f>
        <v xml:space="preserve">6   </v>
      </c>
      <c r="G216" s="40" t="str">
        <f t="array" ref="G216">IFERROR(INDEX(PEOPLE!$H$4:$H$101, SMALL(IF($B216=PEOPLE!$B$4:$B$101, ROW(PEOPLE!$H$4:$H$101)-MIN(ROW(PEOPLE!$H$4:$H$101)) +1), COLUMNS($B$3:F216))),"")</f>
        <v xml:space="preserve">7   </v>
      </c>
      <c r="H216" s="40" t="str">
        <f t="array" ref="H216">IFERROR(INDEX(PEOPLE!$H$4:$H$101, SMALL(IF($B216=PEOPLE!$B$4:$B$101, ROW(PEOPLE!$H$4:$H$101)-MIN(ROW(PEOPLE!$H$4:$H$101)) +1), COLUMNS($B$3:G216))),"")</f>
        <v xml:space="preserve">8   </v>
      </c>
      <c r="I216" s="40" t="str">
        <f t="array" ref="I216">IFERROR(INDEX(PEOPLE!$H$4:$H$101, SMALL(IF($B216=PEOPLE!$B$4:$B$101, ROW(PEOPLE!$H$4:$H$101)-MIN(ROW(PEOPLE!$H$4:$H$101)) +1), COLUMNS($B$3:H216))),"")</f>
        <v xml:space="preserve">9   </v>
      </c>
      <c r="J216" s="40" t="str">
        <f t="array" ref="J216">IFERROR(INDEX(PEOPLE!$H$4:$H$101, SMALL(IF($B216=PEOPLE!$B$4:$B$101, ROW(PEOPLE!$H$4:$H$101)-MIN(ROW(PEOPLE!$H$4:$H$101)) +1), COLUMNS($B$3:I216))),"")</f>
        <v xml:space="preserve">10   </v>
      </c>
      <c r="K216" s="40" t="str">
        <f t="array" ref="K216">IFERROR(INDEX(PEOPLE!$H$4:$H$101, SMALL(IF($B216=PEOPLE!$B$4:$B$101, ROW(PEOPLE!$H$4:$H$101)-MIN(ROW(PEOPLE!$H$4:$H$101)) +1), COLUMNS($B$3:J216))),"")</f>
        <v xml:space="preserve">11   </v>
      </c>
      <c r="L216" s="40" t="str">
        <f t="array" ref="L216">IFERROR(INDEX(PEOPLE!$H$4:$H$101, SMALL(IF($B216=PEOPLE!$B$4:$B$101, ROW(PEOPLE!$H$4:$H$101)-MIN(ROW(PEOPLE!$H$4:$H$101)) +1), COLUMNS($B$3:K216))),"")</f>
        <v xml:space="preserve">12   </v>
      </c>
      <c r="M216" s="40" t="str">
        <f t="array" ref="M216">IFERROR(INDEX(PEOPLE!$H$4:$H$101, SMALL(IF($B216=PEOPLE!$B$4:$B$101, ROW(PEOPLE!$H$4:$H$101)-MIN(ROW(PEOPLE!$H$4:$H$101)) +1), COLUMNS($B$3:L216))),"")</f>
        <v xml:space="preserve">13   </v>
      </c>
      <c r="N216" s="40"/>
      <c r="O216" s="40"/>
    </row>
    <row r="217" spans="2:15" x14ac:dyDescent="0.25">
      <c r="B217" s="40" t="str">
        <f t="array" ref="B217">IFERROR(INDEX(PEOPLE!B218:B$1001, MATCH(0, COUNTIF($B$2:B216, PEOPLE!B218:B$1001), 0)), "")</f>
        <v/>
      </c>
      <c r="C217" s="40" t="str">
        <f t="array" ref="C217">IFERROR(INDEX(PEOPLE!$H$4:$H$101, SMALL(IF($B217=PEOPLE!$B$4:$B$101, ROW(PEOPLE!$H$4:$H$101)-MIN(ROW(PEOPLE!$H$4:$H$101)) +1), COLUMNS($B$3:B217))),"")</f>
        <v xml:space="preserve">3   </v>
      </c>
      <c r="D217" s="40" t="str">
        <f t="array" ref="D217">IFERROR(INDEX(PEOPLE!$H$4:$H$101, SMALL(IF($B217=PEOPLE!$B$4:$B$101, ROW(PEOPLE!$H$4:$H$101)-MIN(ROW(PEOPLE!$H$4:$H$101)) +1), COLUMNS($B$3:C217))),"")</f>
        <v xml:space="preserve">4   </v>
      </c>
      <c r="E217" s="40" t="str">
        <f t="array" ref="E217">IFERROR(INDEX(PEOPLE!$H$4:$H$101, SMALL(IF($B217=PEOPLE!$B$4:$B$101, ROW(PEOPLE!$H$4:$H$101)-MIN(ROW(PEOPLE!$H$4:$H$101)) +1), COLUMNS($B$3:D217))),"")</f>
        <v xml:space="preserve">5   </v>
      </c>
      <c r="F217" s="40" t="str">
        <f t="array" ref="F217">IFERROR(INDEX(PEOPLE!$H$4:$H$101, SMALL(IF($B217=PEOPLE!$B$4:$B$101, ROW(PEOPLE!$H$4:$H$101)-MIN(ROW(PEOPLE!$H$4:$H$101)) +1), COLUMNS($B$3:E217))),"")</f>
        <v xml:space="preserve">6   </v>
      </c>
      <c r="G217" s="40" t="str">
        <f t="array" ref="G217">IFERROR(INDEX(PEOPLE!$H$4:$H$101, SMALL(IF($B217=PEOPLE!$B$4:$B$101, ROW(PEOPLE!$H$4:$H$101)-MIN(ROW(PEOPLE!$H$4:$H$101)) +1), COLUMNS($B$3:F217))),"")</f>
        <v xml:space="preserve">7   </v>
      </c>
      <c r="H217" s="40" t="str">
        <f t="array" ref="H217">IFERROR(INDEX(PEOPLE!$H$4:$H$101, SMALL(IF($B217=PEOPLE!$B$4:$B$101, ROW(PEOPLE!$H$4:$H$101)-MIN(ROW(PEOPLE!$H$4:$H$101)) +1), COLUMNS($B$3:G217))),"")</f>
        <v xml:space="preserve">8   </v>
      </c>
      <c r="I217" s="40" t="str">
        <f t="array" ref="I217">IFERROR(INDEX(PEOPLE!$H$4:$H$101, SMALL(IF($B217=PEOPLE!$B$4:$B$101, ROW(PEOPLE!$H$4:$H$101)-MIN(ROW(PEOPLE!$H$4:$H$101)) +1), COLUMNS($B$3:H217))),"")</f>
        <v xml:space="preserve">9   </v>
      </c>
      <c r="J217" s="40" t="str">
        <f t="array" ref="J217">IFERROR(INDEX(PEOPLE!$H$4:$H$101, SMALL(IF($B217=PEOPLE!$B$4:$B$101, ROW(PEOPLE!$H$4:$H$101)-MIN(ROW(PEOPLE!$H$4:$H$101)) +1), COLUMNS($B$3:I217))),"")</f>
        <v xml:space="preserve">10   </v>
      </c>
      <c r="K217" s="40" t="str">
        <f t="array" ref="K217">IFERROR(INDEX(PEOPLE!$H$4:$H$101, SMALL(IF($B217=PEOPLE!$B$4:$B$101, ROW(PEOPLE!$H$4:$H$101)-MIN(ROW(PEOPLE!$H$4:$H$101)) +1), COLUMNS($B$3:J217))),"")</f>
        <v xml:space="preserve">11   </v>
      </c>
      <c r="L217" s="40" t="str">
        <f t="array" ref="L217">IFERROR(INDEX(PEOPLE!$H$4:$H$101, SMALL(IF($B217=PEOPLE!$B$4:$B$101, ROW(PEOPLE!$H$4:$H$101)-MIN(ROW(PEOPLE!$H$4:$H$101)) +1), COLUMNS($B$3:K217))),"")</f>
        <v xml:space="preserve">12   </v>
      </c>
      <c r="M217" s="40" t="str">
        <f t="array" ref="M217">IFERROR(INDEX(PEOPLE!$H$4:$H$101, SMALL(IF($B217=PEOPLE!$B$4:$B$101, ROW(PEOPLE!$H$4:$H$101)-MIN(ROW(PEOPLE!$H$4:$H$101)) +1), COLUMNS($B$3:L217))),"")</f>
        <v xml:space="preserve">13   </v>
      </c>
      <c r="N217" s="40"/>
      <c r="O217" s="40"/>
    </row>
    <row r="218" spans="2:15" x14ac:dyDescent="0.25">
      <c r="B218" s="40" t="str">
        <f t="array" ref="B218">IFERROR(INDEX(PEOPLE!B219:B$1001, MATCH(0, COUNTIF($B$2:B217, PEOPLE!B219:B$1001), 0)), "")</f>
        <v/>
      </c>
      <c r="C218" s="40" t="str">
        <f t="array" ref="C218">IFERROR(INDEX(PEOPLE!$H$4:$H$101, SMALL(IF($B218=PEOPLE!$B$4:$B$101, ROW(PEOPLE!$H$4:$H$101)-MIN(ROW(PEOPLE!$H$4:$H$101)) +1), COLUMNS($B$3:B218))),"")</f>
        <v xml:space="preserve">3   </v>
      </c>
      <c r="D218" s="40" t="str">
        <f t="array" ref="D218">IFERROR(INDEX(PEOPLE!$H$4:$H$101, SMALL(IF($B218=PEOPLE!$B$4:$B$101, ROW(PEOPLE!$H$4:$H$101)-MIN(ROW(PEOPLE!$H$4:$H$101)) +1), COLUMNS($B$3:C218))),"")</f>
        <v xml:space="preserve">4   </v>
      </c>
      <c r="E218" s="40" t="str">
        <f t="array" ref="E218">IFERROR(INDEX(PEOPLE!$H$4:$H$101, SMALL(IF($B218=PEOPLE!$B$4:$B$101, ROW(PEOPLE!$H$4:$H$101)-MIN(ROW(PEOPLE!$H$4:$H$101)) +1), COLUMNS($B$3:D218))),"")</f>
        <v xml:space="preserve">5   </v>
      </c>
      <c r="F218" s="40" t="str">
        <f t="array" ref="F218">IFERROR(INDEX(PEOPLE!$H$4:$H$101, SMALL(IF($B218=PEOPLE!$B$4:$B$101, ROW(PEOPLE!$H$4:$H$101)-MIN(ROW(PEOPLE!$H$4:$H$101)) +1), COLUMNS($B$3:E218))),"")</f>
        <v xml:space="preserve">6   </v>
      </c>
      <c r="G218" s="40" t="str">
        <f t="array" ref="G218">IFERROR(INDEX(PEOPLE!$H$4:$H$101, SMALL(IF($B218=PEOPLE!$B$4:$B$101, ROW(PEOPLE!$H$4:$H$101)-MIN(ROW(PEOPLE!$H$4:$H$101)) +1), COLUMNS($B$3:F218))),"")</f>
        <v xml:space="preserve">7   </v>
      </c>
      <c r="H218" s="40" t="str">
        <f t="array" ref="H218">IFERROR(INDEX(PEOPLE!$H$4:$H$101, SMALL(IF($B218=PEOPLE!$B$4:$B$101, ROW(PEOPLE!$H$4:$H$101)-MIN(ROW(PEOPLE!$H$4:$H$101)) +1), COLUMNS($B$3:G218))),"")</f>
        <v xml:space="preserve">8   </v>
      </c>
      <c r="I218" s="40" t="str">
        <f t="array" ref="I218">IFERROR(INDEX(PEOPLE!$H$4:$H$101, SMALL(IF($B218=PEOPLE!$B$4:$B$101, ROW(PEOPLE!$H$4:$H$101)-MIN(ROW(PEOPLE!$H$4:$H$101)) +1), COLUMNS($B$3:H218))),"")</f>
        <v xml:space="preserve">9   </v>
      </c>
      <c r="J218" s="40" t="str">
        <f t="array" ref="J218">IFERROR(INDEX(PEOPLE!$H$4:$H$101, SMALL(IF($B218=PEOPLE!$B$4:$B$101, ROW(PEOPLE!$H$4:$H$101)-MIN(ROW(PEOPLE!$H$4:$H$101)) +1), COLUMNS($B$3:I218))),"")</f>
        <v xml:space="preserve">10   </v>
      </c>
      <c r="K218" s="40" t="str">
        <f t="array" ref="K218">IFERROR(INDEX(PEOPLE!$H$4:$H$101, SMALL(IF($B218=PEOPLE!$B$4:$B$101, ROW(PEOPLE!$H$4:$H$101)-MIN(ROW(PEOPLE!$H$4:$H$101)) +1), COLUMNS($B$3:J218))),"")</f>
        <v xml:space="preserve">11   </v>
      </c>
      <c r="L218" s="40" t="str">
        <f t="array" ref="L218">IFERROR(INDEX(PEOPLE!$H$4:$H$101, SMALL(IF($B218=PEOPLE!$B$4:$B$101, ROW(PEOPLE!$H$4:$H$101)-MIN(ROW(PEOPLE!$H$4:$H$101)) +1), COLUMNS($B$3:K218))),"")</f>
        <v xml:space="preserve">12   </v>
      </c>
      <c r="M218" s="40" t="str">
        <f t="array" ref="M218">IFERROR(INDEX(PEOPLE!$H$4:$H$101, SMALL(IF($B218=PEOPLE!$B$4:$B$101, ROW(PEOPLE!$H$4:$H$101)-MIN(ROW(PEOPLE!$H$4:$H$101)) +1), COLUMNS($B$3:L218))),"")</f>
        <v xml:space="preserve">13   </v>
      </c>
      <c r="N218" s="40"/>
      <c r="O218" s="40"/>
    </row>
    <row r="219" spans="2:15" x14ac:dyDescent="0.25">
      <c r="B219" s="40" t="str">
        <f t="array" ref="B219">IFERROR(INDEX(PEOPLE!B220:B$1001, MATCH(0, COUNTIF($B$2:B218, PEOPLE!B220:B$1001), 0)), "")</f>
        <v/>
      </c>
      <c r="C219" s="40" t="str">
        <f t="array" ref="C219">IFERROR(INDEX(PEOPLE!$H$4:$H$101, SMALL(IF($B219=PEOPLE!$B$4:$B$101, ROW(PEOPLE!$H$4:$H$101)-MIN(ROW(PEOPLE!$H$4:$H$101)) +1), COLUMNS($B$3:B219))),"")</f>
        <v xml:space="preserve">3   </v>
      </c>
      <c r="D219" s="40" t="str">
        <f t="array" ref="D219">IFERROR(INDEX(PEOPLE!$H$4:$H$101, SMALL(IF($B219=PEOPLE!$B$4:$B$101, ROW(PEOPLE!$H$4:$H$101)-MIN(ROW(PEOPLE!$H$4:$H$101)) +1), COLUMNS($B$3:C219))),"")</f>
        <v xml:space="preserve">4   </v>
      </c>
      <c r="E219" s="40" t="str">
        <f t="array" ref="E219">IFERROR(INDEX(PEOPLE!$H$4:$H$101, SMALL(IF($B219=PEOPLE!$B$4:$B$101, ROW(PEOPLE!$H$4:$H$101)-MIN(ROW(PEOPLE!$H$4:$H$101)) +1), COLUMNS($B$3:D219))),"")</f>
        <v xml:space="preserve">5   </v>
      </c>
      <c r="F219" s="40" t="str">
        <f t="array" ref="F219">IFERROR(INDEX(PEOPLE!$H$4:$H$101, SMALL(IF($B219=PEOPLE!$B$4:$B$101, ROW(PEOPLE!$H$4:$H$101)-MIN(ROW(PEOPLE!$H$4:$H$101)) +1), COLUMNS($B$3:E219))),"")</f>
        <v xml:space="preserve">6   </v>
      </c>
      <c r="G219" s="40" t="str">
        <f t="array" ref="G219">IFERROR(INDEX(PEOPLE!$H$4:$H$101, SMALL(IF($B219=PEOPLE!$B$4:$B$101, ROW(PEOPLE!$H$4:$H$101)-MIN(ROW(PEOPLE!$H$4:$H$101)) +1), COLUMNS($B$3:F219))),"")</f>
        <v xml:space="preserve">7   </v>
      </c>
      <c r="H219" s="40" t="str">
        <f t="array" ref="H219">IFERROR(INDEX(PEOPLE!$H$4:$H$101, SMALL(IF($B219=PEOPLE!$B$4:$B$101, ROW(PEOPLE!$H$4:$H$101)-MIN(ROW(PEOPLE!$H$4:$H$101)) +1), COLUMNS($B$3:G219))),"")</f>
        <v xml:space="preserve">8   </v>
      </c>
      <c r="I219" s="40" t="str">
        <f t="array" ref="I219">IFERROR(INDEX(PEOPLE!$H$4:$H$101, SMALL(IF($B219=PEOPLE!$B$4:$B$101, ROW(PEOPLE!$H$4:$H$101)-MIN(ROW(PEOPLE!$H$4:$H$101)) +1), COLUMNS($B$3:H219))),"")</f>
        <v xml:space="preserve">9   </v>
      </c>
      <c r="J219" s="40" t="str">
        <f t="array" ref="J219">IFERROR(INDEX(PEOPLE!$H$4:$H$101, SMALL(IF($B219=PEOPLE!$B$4:$B$101, ROW(PEOPLE!$H$4:$H$101)-MIN(ROW(PEOPLE!$H$4:$H$101)) +1), COLUMNS($B$3:I219))),"")</f>
        <v xml:space="preserve">10   </v>
      </c>
      <c r="K219" s="40" t="str">
        <f t="array" ref="K219">IFERROR(INDEX(PEOPLE!$H$4:$H$101, SMALL(IF($B219=PEOPLE!$B$4:$B$101, ROW(PEOPLE!$H$4:$H$101)-MIN(ROW(PEOPLE!$H$4:$H$101)) +1), COLUMNS($B$3:J219))),"")</f>
        <v xml:space="preserve">11   </v>
      </c>
      <c r="L219" s="40" t="str">
        <f t="array" ref="L219">IFERROR(INDEX(PEOPLE!$H$4:$H$101, SMALL(IF($B219=PEOPLE!$B$4:$B$101, ROW(PEOPLE!$H$4:$H$101)-MIN(ROW(PEOPLE!$H$4:$H$101)) +1), COLUMNS($B$3:K219))),"")</f>
        <v xml:space="preserve">12   </v>
      </c>
      <c r="M219" s="40" t="str">
        <f t="array" ref="M219">IFERROR(INDEX(PEOPLE!$H$4:$H$101, SMALL(IF($B219=PEOPLE!$B$4:$B$101, ROW(PEOPLE!$H$4:$H$101)-MIN(ROW(PEOPLE!$H$4:$H$101)) +1), COLUMNS($B$3:L219))),"")</f>
        <v xml:space="preserve">13   </v>
      </c>
      <c r="N219" s="40"/>
      <c r="O219" s="40"/>
    </row>
    <row r="220" spans="2:15" x14ac:dyDescent="0.25">
      <c r="B220" s="40" t="str">
        <f t="array" ref="B220">IFERROR(INDEX(PEOPLE!B221:B$1001, MATCH(0, COUNTIF($B$2:B219, PEOPLE!B221:B$1001), 0)), "")</f>
        <v/>
      </c>
      <c r="C220" s="40" t="str">
        <f t="array" ref="C220">IFERROR(INDEX(PEOPLE!$H$4:$H$101, SMALL(IF($B220=PEOPLE!$B$4:$B$101, ROW(PEOPLE!$H$4:$H$101)-MIN(ROW(PEOPLE!$H$4:$H$101)) +1), COLUMNS($B$3:B220))),"")</f>
        <v xml:space="preserve">3   </v>
      </c>
      <c r="D220" s="40" t="str">
        <f t="array" ref="D220">IFERROR(INDEX(PEOPLE!$H$4:$H$101, SMALL(IF($B220=PEOPLE!$B$4:$B$101, ROW(PEOPLE!$H$4:$H$101)-MIN(ROW(PEOPLE!$H$4:$H$101)) +1), COLUMNS($B$3:C220))),"")</f>
        <v xml:space="preserve">4   </v>
      </c>
      <c r="E220" s="40" t="str">
        <f t="array" ref="E220">IFERROR(INDEX(PEOPLE!$H$4:$H$101, SMALL(IF($B220=PEOPLE!$B$4:$B$101, ROW(PEOPLE!$H$4:$H$101)-MIN(ROW(PEOPLE!$H$4:$H$101)) +1), COLUMNS($B$3:D220))),"")</f>
        <v xml:space="preserve">5   </v>
      </c>
      <c r="F220" s="40" t="str">
        <f t="array" ref="F220">IFERROR(INDEX(PEOPLE!$H$4:$H$101, SMALL(IF($B220=PEOPLE!$B$4:$B$101, ROW(PEOPLE!$H$4:$H$101)-MIN(ROW(PEOPLE!$H$4:$H$101)) +1), COLUMNS($B$3:E220))),"")</f>
        <v xml:space="preserve">6   </v>
      </c>
      <c r="G220" s="40" t="str">
        <f t="array" ref="G220">IFERROR(INDEX(PEOPLE!$H$4:$H$101, SMALL(IF($B220=PEOPLE!$B$4:$B$101, ROW(PEOPLE!$H$4:$H$101)-MIN(ROW(PEOPLE!$H$4:$H$101)) +1), COLUMNS($B$3:F220))),"")</f>
        <v xml:space="preserve">7   </v>
      </c>
      <c r="H220" s="40" t="str">
        <f t="array" ref="H220">IFERROR(INDEX(PEOPLE!$H$4:$H$101, SMALL(IF($B220=PEOPLE!$B$4:$B$101, ROW(PEOPLE!$H$4:$H$101)-MIN(ROW(PEOPLE!$H$4:$H$101)) +1), COLUMNS($B$3:G220))),"")</f>
        <v xml:space="preserve">8   </v>
      </c>
      <c r="I220" s="40" t="str">
        <f t="array" ref="I220">IFERROR(INDEX(PEOPLE!$H$4:$H$101, SMALL(IF($B220=PEOPLE!$B$4:$B$101, ROW(PEOPLE!$H$4:$H$101)-MIN(ROW(PEOPLE!$H$4:$H$101)) +1), COLUMNS($B$3:H220))),"")</f>
        <v xml:space="preserve">9   </v>
      </c>
      <c r="J220" s="40" t="str">
        <f t="array" ref="J220">IFERROR(INDEX(PEOPLE!$H$4:$H$101, SMALL(IF($B220=PEOPLE!$B$4:$B$101, ROW(PEOPLE!$H$4:$H$101)-MIN(ROW(PEOPLE!$H$4:$H$101)) +1), COLUMNS($B$3:I220))),"")</f>
        <v xml:space="preserve">10   </v>
      </c>
      <c r="K220" s="40" t="str">
        <f t="array" ref="K220">IFERROR(INDEX(PEOPLE!$H$4:$H$101, SMALL(IF($B220=PEOPLE!$B$4:$B$101, ROW(PEOPLE!$H$4:$H$101)-MIN(ROW(PEOPLE!$H$4:$H$101)) +1), COLUMNS($B$3:J220))),"")</f>
        <v xml:space="preserve">11   </v>
      </c>
      <c r="L220" s="40" t="str">
        <f t="array" ref="L220">IFERROR(INDEX(PEOPLE!$H$4:$H$101, SMALL(IF($B220=PEOPLE!$B$4:$B$101, ROW(PEOPLE!$H$4:$H$101)-MIN(ROW(PEOPLE!$H$4:$H$101)) +1), COLUMNS($B$3:K220))),"")</f>
        <v xml:space="preserve">12   </v>
      </c>
      <c r="M220" s="40" t="str">
        <f t="array" ref="M220">IFERROR(INDEX(PEOPLE!$H$4:$H$101, SMALL(IF($B220=PEOPLE!$B$4:$B$101, ROW(PEOPLE!$H$4:$H$101)-MIN(ROW(PEOPLE!$H$4:$H$101)) +1), COLUMNS($B$3:L220))),"")</f>
        <v xml:space="preserve">13   </v>
      </c>
      <c r="N220" s="40"/>
      <c r="O220" s="40"/>
    </row>
    <row r="221" spans="2:15" x14ac:dyDescent="0.25">
      <c r="B221" s="40" t="str">
        <f t="array" ref="B221">IFERROR(INDEX(PEOPLE!B222:B$1001, MATCH(0, COUNTIF($B$2:B220, PEOPLE!B222:B$1001), 0)), "")</f>
        <v/>
      </c>
      <c r="C221" s="40" t="str">
        <f t="array" ref="C221">IFERROR(INDEX(PEOPLE!$H$4:$H$101, SMALL(IF($B221=PEOPLE!$B$4:$B$101, ROW(PEOPLE!$H$4:$H$101)-MIN(ROW(PEOPLE!$H$4:$H$101)) +1), COLUMNS($B$3:B221))),"")</f>
        <v xml:space="preserve">3   </v>
      </c>
      <c r="D221" s="40" t="str">
        <f t="array" ref="D221">IFERROR(INDEX(PEOPLE!$H$4:$H$101, SMALL(IF($B221=PEOPLE!$B$4:$B$101, ROW(PEOPLE!$H$4:$H$101)-MIN(ROW(PEOPLE!$H$4:$H$101)) +1), COLUMNS($B$3:C221))),"")</f>
        <v xml:space="preserve">4   </v>
      </c>
      <c r="E221" s="40" t="str">
        <f t="array" ref="E221">IFERROR(INDEX(PEOPLE!$H$4:$H$101, SMALL(IF($B221=PEOPLE!$B$4:$B$101, ROW(PEOPLE!$H$4:$H$101)-MIN(ROW(PEOPLE!$H$4:$H$101)) +1), COLUMNS($B$3:D221))),"")</f>
        <v xml:space="preserve">5   </v>
      </c>
      <c r="F221" s="40" t="str">
        <f t="array" ref="F221">IFERROR(INDEX(PEOPLE!$H$4:$H$101, SMALL(IF($B221=PEOPLE!$B$4:$B$101, ROW(PEOPLE!$H$4:$H$101)-MIN(ROW(PEOPLE!$H$4:$H$101)) +1), COLUMNS($B$3:E221))),"")</f>
        <v xml:space="preserve">6   </v>
      </c>
      <c r="G221" s="40" t="str">
        <f t="array" ref="G221">IFERROR(INDEX(PEOPLE!$H$4:$H$101, SMALL(IF($B221=PEOPLE!$B$4:$B$101, ROW(PEOPLE!$H$4:$H$101)-MIN(ROW(PEOPLE!$H$4:$H$101)) +1), COLUMNS($B$3:F221))),"")</f>
        <v xml:space="preserve">7   </v>
      </c>
      <c r="H221" s="40" t="str">
        <f t="array" ref="H221">IFERROR(INDEX(PEOPLE!$H$4:$H$101, SMALL(IF($B221=PEOPLE!$B$4:$B$101, ROW(PEOPLE!$H$4:$H$101)-MIN(ROW(PEOPLE!$H$4:$H$101)) +1), COLUMNS($B$3:G221))),"")</f>
        <v xml:space="preserve">8   </v>
      </c>
      <c r="I221" s="40" t="str">
        <f t="array" ref="I221">IFERROR(INDEX(PEOPLE!$H$4:$H$101, SMALL(IF($B221=PEOPLE!$B$4:$B$101, ROW(PEOPLE!$H$4:$H$101)-MIN(ROW(PEOPLE!$H$4:$H$101)) +1), COLUMNS($B$3:H221))),"")</f>
        <v xml:space="preserve">9   </v>
      </c>
      <c r="J221" s="40" t="str">
        <f t="array" ref="J221">IFERROR(INDEX(PEOPLE!$H$4:$H$101, SMALL(IF($B221=PEOPLE!$B$4:$B$101, ROW(PEOPLE!$H$4:$H$101)-MIN(ROW(PEOPLE!$H$4:$H$101)) +1), COLUMNS($B$3:I221))),"")</f>
        <v xml:space="preserve">10   </v>
      </c>
      <c r="K221" s="40" t="str">
        <f t="array" ref="K221">IFERROR(INDEX(PEOPLE!$H$4:$H$101, SMALL(IF($B221=PEOPLE!$B$4:$B$101, ROW(PEOPLE!$H$4:$H$101)-MIN(ROW(PEOPLE!$H$4:$H$101)) +1), COLUMNS($B$3:J221))),"")</f>
        <v xml:space="preserve">11   </v>
      </c>
      <c r="L221" s="40" t="str">
        <f t="array" ref="L221">IFERROR(INDEX(PEOPLE!$H$4:$H$101, SMALL(IF($B221=PEOPLE!$B$4:$B$101, ROW(PEOPLE!$H$4:$H$101)-MIN(ROW(PEOPLE!$H$4:$H$101)) +1), COLUMNS($B$3:K221))),"")</f>
        <v xml:space="preserve">12   </v>
      </c>
      <c r="M221" s="40" t="str">
        <f t="array" ref="M221">IFERROR(INDEX(PEOPLE!$H$4:$H$101, SMALL(IF($B221=PEOPLE!$B$4:$B$101, ROW(PEOPLE!$H$4:$H$101)-MIN(ROW(PEOPLE!$H$4:$H$101)) +1), COLUMNS($B$3:L221))),"")</f>
        <v xml:space="preserve">13   </v>
      </c>
      <c r="N221" s="40"/>
      <c r="O221" s="40"/>
    </row>
    <row r="222" spans="2:15" x14ac:dyDescent="0.25">
      <c r="B222" s="40" t="str">
        <f t="array" ref="B222">IFERROR(INDEX(PEOPLE!B223:B$1001, MATCH(0, COUNTIF($B$2:B221, PEOPLE!B223:B$1001), 0)), "")</f>
        <v/>
      </c>
      <c r="C222" s="40" t="str">
        <f t="array" ref="C222">IFERROR(INDEX(PEOPLE!$H$4:$H$101, SMALL(IF($B222=PEOPLE!$B$4:$B$101, ROW(PEOPLE!$H$4:$H$101)-MIN(ROW(PEOPLE!$H$4:$H$101)) +1), COLUMNS($B$3:B222))),"")</f>
        <v xml:space="preserve">3   </v>
      </c>
      <c r="D222" s="40" t="str">
        <f t="array" ref="D222">IFERROR(INDEX(PEOPLE!$H$4:$H$101, SMALL(IF($B222=PEOPLE!$B$4:$B$101, ROW(PEOPLE!$H$4:$H$101)-MIN(ROW(PEOPLE!$H$4:$H$101)) +1), COLUMNS($B$3:C222))),"")</f>
        <v xml:space="preserve">4   </v>
      </c>
      <c r="E222" s="40" t="str">
        <f t="array" ref="E222">IFERROR(INDEX(PEOPLE!$H$4:$H$101, SMALL(IF($B222=PEOPLE!$B$4:$B$101, ROW(PEOPLE!$H$4:$H$101)-MIN(ROW(PEOPLE!$H$4:$H$101)) +1), COLUMNS($B$3:D222))),"")</f>
        <v xml:space="preserve">5   </v>
      </c>
      <c r="F222" s="40" t="str">
        <f t="array" ref="F222">IFERROR(INDEX(PEOPLE!$H$4:$H$101, SMALL(IF($B222=PEOPLE!$B$4:$B$101, ROW(PEOPLE!$H$4:$H$101)-MIN(ROW(PEOPLE!$H$4:$H$101)) +1), COLUMNS($B$3:E222))),"")</f>
        <v xml:space="preserve">6   </v>
      </c>
      <c r="G222" s="40" t="str">
        <f t="array" ref="G222">IFERROR(INDEX(PEOPLE!$H$4:$H$101, SMALL(IF($B222=PEOPLE!$B$4:$B$101, ROW(PEOPLE!$H$4:$H$101)-MIN(ROW(PEOPLE!$H$4:$H$101)) +1), COLUMNS($B$3:F222))),"")</f>
        <v xml:space="preserve">7   </v>
      </c>
      <c r="H222" s="40" t="str">
        <f t="array" ref="H222">IFERROR(INDEX(PEOPLE!$H$4:$H$101, SMALL(IF($B222=PEOPLE!$B$4:$B$101, ROW(PEOPLE!$H$4:$H$101)-MIN(ROW(PEOPLE!$H$4:$H$101)) +1), COLUMNS($B$3:G222))),"")</f>
        <v xml:space="preserve">8   </v>
      </c>
      <c r="I222" s="40" t="str">
        <f t="array" ref="I222">IFERROR(INDEX(PEOPLE!$H$4:$H$101, SMALL(IF($B222=PEOPLE!$B$4:$B$101, ROW(PEOPLE!$H$4:$H$101)-MIN(ROW(PEOPLE!$H$4:$H$101)) +1), COLUMNS($B$3:H222))),"")</f>
        <v xml:space="preserve">9   </v>
      </c>
      <c r="J222" s="40" t="str">
        <f t="array" ref="J222">IFERROR(INDEX(PEOPLE!$H$4:$H$101, SMALL(IF($B222=PEOPLE!$B$4:$B$101, ROW(PEOPLE!$H$4:$H$101)-MIN(ROW(PEOPLE!$H$4:$H$101)) +1), COLUMNS($B$3:I222))),"")</f>
        <v xml:space="preserve">10   </v>
      </c>
      <c r="K222" s="40" t="str">
        <f t="array" ref="K222">IFERROR(INDEX(PEOPLE!$H$4:$H$101, SMALL(IF($B222=PEOPLE!$B$4:$B$101, ROW(PEOPLE!$H$4:$H$101)-MIN(ROW(PEOPLE!$H$4:$H$101)) +1), COLUMNS($B$3:J222))),"")</f>
        <v xml:space="preserve">11   </v>
      </c>
      <c r="L222" s="40" t="str">
        <f t="array" ref="L222">IFERROR(INDEX(PEOPLE!$H$4:$H$101, SMALL(IF($B222=PEOPLE!$B$4:$B$101, ROW(PEOPLE!$H$4:$H$101)-MIN(ROW(PEOPLE!$H$4:$H$101)) +1), COLUMNS($B$3:K222))),"")</f>
        <v xml:space="preserve">12   </v>
      </c>
      <c r="M222" s="40" t="str">
        <f t="array" ref="M222">IFERROR(INDEX(PEOPLE!$H$4:$H$101, SMALL(IF($B222=PEOPLE!$B$4:$B$101, ROW(PEOPLE!$H$4:$H$101)-MIN(ROW(PEOPLE!$H$4:$H$101)) +1), COLUMNS($B$3:L222))),"")</f>
        <v xml:space="preserve">13   </v>
      </c>
      <c r="N222" s="40"/>
      <c r="O222" s="40"/>
    </row>
    <row r="223" spans="2:15" x14ac:dyDescent="0.25">
      <c r="B223" s="40" t="str">
        <f t="array" ref="B223">IFERROR(INDEX(PEOPLE!B224:B$1001, MATCH(0, COUNTIF($B$2:B222, PEOPLE!B224:B$1001), 0)), "")</f>
        <v/>
      </c>
      <c r="C223" s="40" t="str">
        <f t="array" ref="C223">IFERROR(INDEX(PEOPLE!$H$4:$H$101, SMALL(IF($B223=PEOPLE!$B$4:$B$101, ROW(PEOPLE!$H$4:$H$101)-MIN(ROW(PEOPLE!$H$4:$H$101)) +1), COLUMNS($B$3:B223))),"")</f>
        <v xml:space="preserve">3   </v>
      </c>
      <c r="D223" s="40" t="str">
        <f t="array" ref="D223">IFERROR(INDEX(PEOPLE!$H$4:$H$101, SMALL(IF($B223=PEOPLE!$B$4:$B$101, ROW(PEOPLE!$H$4:$H$101)-MIN(ROW(PEOPLE!$H$4:$H$101)) +1), COLUMNS($B$3:C223))),"")</f>
        <v xml:space="preserve">4   </v>
      </c>
      <c r="E223" s="40" t="str">
        <f t="array" ref="E223">IFERROR(INDEX(PEOPLE!$H$4:$H$101, SMALL(IF($B223=PEOPLE!$B$4:$B$101, ROW(PEOPLE!$H$4:$H$101)-MIN(ROW(PEOPLE!$H$4:$H$101)) +1), COLUMNS($B$3:D223))),"")</f>
        <v xml:space="preserve">5   </v>
      </c>
      <c r="F223" s="40" t="str">
        <f t="array" ref="F223">IFERROR(INDEX(PEOPLE!$H$4:$H$101, SMALL(IF($B223=PEOPLE!$B$4:$B$101, ROW(PEOPLE!$H$4:$H$101)-MIN(ROW(PEOPLE!$H$4:$H$101)) +1), COLUMNS($B$3:E223))),"")</f>
        <v xml:space="preserve">6   </v>
      </c>
      <c r="G223" s="40" t="str">
        <f t="array" ref="G223">IFERROR(INDEX(PEOPLE!$H$4:$H$101, SMALL(IF($B223=PEOPLE!$B$4:$B$101, ROW(PEOPLE!$H$4:$H$101)-MIN(ROW(PEOPLE!$H$4:$H$101)) +1), COLUMNS($B$3:F223))),"")</f>
        <v xml:space="preserve">7   </v>
      </c>
      <c r="H223" s="40" t="str">
        <f t="array" ref="H223">IFERROR(INDEX(PEOPLE!$H$4:$H$101, SMALL(IF($B223=PEOPLE!$B$4:$B$101, ROW(PEOPLE!$H$4:$H$101)-MIN(ROW(PEOPLE!$H$4:$H$101)) +1), COLUMNS($B$3:G223))),"")</f>
        <v xml:space="preserve">8   </v>
      </c>
      <c r="I223" s="40" t="str">
        <f t="array" ref="I223">IFERROR(INDEX(PEOPLE!$H$4:$H$101, SMALL(IF($B223=PEOPLE!$B$4:$B$101, ROW(PEOPLE!$H$4:$H$101)-MIN(ROW(PEOPLE!$H$4:$H$101)) +1), COLUMNS($B$3:H223))),"")</f>
        <v xml:space="preserve">9   </v>
      </c>
      <c r="J223" s="40" t="str">
        <f t="array" ref="J223">IFERROR(INDEX(PEOPLE!$H$4:$H$101, SMALL(IF($B223=PEOPLE!$B$4:$B$101, ROW(PEOPLE!$H$4:$H$101)-MIN(ROW(PEOPLE!$H$4:$H$101)) +1), COLUMNS($B$3:I223))),"")</f>
        <v xml:space="preserve">10   </v>
      </c>
      <c r="K223" s="40" t="str">
        <f t="array" ref="K223">IFERROR(INDEX(PEOPLE!$H$4:$H$101, SMALL(IF($B223=PEOPLE!$B$4:$B$101, ROW(PEOPLE!$H$4:$H$101)-MIN(ROW(PEOPLE!$H$4:$H$101)) +1), COLUMNS($B$3:J223))),"")</f>
        <v xml:space="preserve">11   </v>
      </c>
      <c r="L223" s="40" t="str">
        <f t="array" ref="L223">IFERROR(INDEX(PEOPLE!$H$4:$H$101, SMALL(IF($B223=PEOPLE!$B$4:$B$101, ROW(PEOPLE!$H$4:$H$101)-MIN(ROW(PEOPLE!$H$4:$H$101)) +1), COLUMNS($B$3:K223))),"")</f>
        <v xml:space="preserve">12   </v>
      </c>
      <c r="M223" s="40" t="str">
        <f t="array" ref="M223">IFERROR(INDEX(PEOPLE!$H$4:$H$101, SMALL(IF($B223=PEOPLE!$B$4:$B$101, ROW(PEOPLE!$H$4:$H$101)-MIN(ROW(PEOPLE!$H$4:$H$101)) +1), COLUMNS($B$3:L223))),"")</f>
        <v xml:space="preserve">13   </v>
      </c>
      <c r="N223" s="40"/>
      <c r="O223" s="40"/>
    </row>
    <row r="224" spans="2:15" x14ac:dyDescent="0.25">
      <c r="B224" s="40" t="str">
        <f t="array" ref="B224">IFERROR(INDEX(PEOPLE!B225:B$1001, MATCH(0, COUNTIF($B$2:B223, PEOPLE!B225:B$1001), 0)), "")</f>
        <v/>
      </c>
      <c r="C224" s="40" t="str">
        <f t="array" ref="C224">IFERROR(INDEX(PEOPLE!$H$4:$H$101, SMALL(IF($B224=PEOPLE!$B$4:$B$101, ROW(PEOPLE!$H$4:$H$101)-MIN(ROW(PEOPLE!$H$4:$H$101)) +1), COLUMNS($B$3:B224))),"")</f>
        <v xml:space="preserve">3   </v>
      </c>
      <c r="D224" s="40" t="str">
        <f t="array" ref="D224">IFERROR(INDEX(PEOPLE!$H$4:$H$101, SMALL(IF($B224=PEOPLE!$B$4:$B$101, ROW(PEOPLE!$H$4:$H$101)-MIN(ROW(PEOPLE!$H$4:$H$101)) +1), COLUMNS($B$3:C224))),"")</f>
        <v xml:space="preserve">4   </v>
      </c>
      <c r="E224" s="40" t="str">
        <f t="array" ref="E224">IFERROR(INDEX(PEOPLE!$H$4:$H$101, SMALL(IF($B224=PEOPLE!$B$4:$B$101, ROW(PEOPLE!$H$4:$H$101)-MIN(ROW(PEOPLE!$H$4:$H$101)) +1), COLUMNS($B$3:D224))),"")</f>
        <v xml:space="preserve">5   </v>
      </c>
      <c r="F224" s="40" t="str">
        <f t="array" ref="F224">IFERROR(INDEX(PEOPLE!$H$4:$H$101, SMALL(IF($B224=PEOPLE!$B$4:$B$101, ROW(PEOPLE!$H$4:$H$101)-MIN(ROW(PEOPLE!$H$4:$H$101)) +1), COLUMNS($B$3:E224))),"")</f>
        <v xml:space="preserve">6   </v>
      </c>
      <c r="G224" s="40" t="str">
        <f t="array" ref="G224">IFERROR(INDEX(PEOPLE!$H$4:$H$101, SMALL(IF($B224=PEOPLE!$B$4:$B$101, ROW(PEOPLE!$H$4:$H$101)-MIN(ROW(PEOPLE!$H$4:$H$101)) +1), COLUMNS($B$3:F224))),"")</f>
        <v xml:space="preserve">7   </v>
      </c>
      <c r="H224" s="40" t="str">
        <f t="array" ref="H224">IFERROR(INDEX(PEOPLE!$H$4:$H$101, SMALL(IF($B224=PEOPLE!$B$4:$B$101, ROW(PEOPLE!$H$4:$H$101)-MIN(ROW(PEOPLE!$H$4:$H$101)) +1), COLUMNS($B$3:G224))),"")</f>
        <v xml:space="preserve">8   </v>
      </c>
      <c r="I224" s="40" t="str">
        <f t="array" ref="I224">IFERROR(INDEX(PEOPLE!$H$4:$H$101, SMALL(IF($B224=PEOPLE!$B$4:$B$101, ROW(PEOPLE!$H$4:$H$101)-MIN(ROW(PEOPLE!$H$4:$H$101)) +1), COLUMNS($B$3:H224))),"")</f>
        <v xml:space="preserve">9   </v>
      </c>
      <c r="J224" s="40" t="str">
        <f t="array" ref="J224">IFERROR(INDEX(PEOPLE!$H$4:$H$101, SMALL(IF($B224=PEOPLE!$B$4:$B$101, ROW(PEOPLE!$H$4:$H$101)-MIN(ROW(PEOPLE!$H$4:$H$101)) +1), COLUMNS($B$3:I224))),"")</f>
        <v xml:space="preserve">10   </v>
      </c>
      <c r="K224" s="40" t="str">
        <f t="array" ref="K224">IFERROR(INDEX(PEOPLE!$H$4:$H$101, SMALL(IF($B224=PEOPLE!$B$4:$B$101, ROW(PEOPLE!$H$4:$H$101)-MIN(ROW(PEOPLE!$H$4:$H$101)) +1), COLUMNS($B$3:J224))),"")</f>
        <v xml:space="preserve">11   </v>
      </c>
      <c r="L224" s="40" t="str">
        <f t="array" ref="L224">IFERROR(INDEX(PEOPLE!$H$4:$H$101, SMALL(IF($B224=PEOPLE!$B$4:$B$101, ROW(PEOPLE!$H$4:$H$101)-MIN(ROW(PEOPLE!$H$4:$H$101)) +1), COLUMNS($B$3:K224))),"")</f>
        <v xml:space="preserve">12   </v>
      </c>
      <c r="M224" s="40" t="str">
        <f t="array" ref="M224">IFERROR(INDEX(PEOPLE!$H$4:$H$101, SMALL(IF($B224=PEOPLE!$B$4:$B$101, ROW(PEOPLE!$H$4:$H$101)-MIN(ROW(PEOPLE!$H$4:$H$101)) +1), COLUMNS($B$3:L224))),"")</f>
        <v xml:space="preserve">13   </v>
      </c>
      <c r="N224" s="40"/>
      <c r="O224" s="40"/>
    </row>
    <row r="225" spans="2:15" x14ac:dyDescent="0.25">
      <c r="B225" s="40" t="str">
        <f t="array" ref="B225">IFERROR(INDEX(PEOPLE!B226:B$1001, MATCH(0, COUNTIF($B$2:B224, PEOPLE!B226:B$1001), 0)), "")</f>
        <v/>
      </c>
      <c r="C225" s="40" t="str">
        <f t="array" ref="C225">IFERROR(INDEX(PEOPLE!$H$4:$H$101, SMALL(IF($B225=PEOPLE!$B$4:$B$101, ROW(PEOPLE!$H$4:$H$101)-MIN(ROW(PEOPLE!$H$4:$H$101)) +1), COLUMNS($B$3:B225))),"")</f>
        <v xml:space="preserve">3   </v>
      </c>
      <c r="D225" s="40" t="str">
        <f t="array" ref="D225">IFERROR(INDEX(PEOPLE!$H$4:$H$101, SMALL(IF($B225=PEOPLE!$B$4:$B$101, ROW(PEOPLE!$H$4:$H$101)-MIN(ROW(PEOPLE!$H$4:$H$101)) +1), COLUMNS($B$3:C225))),"")</f>
        <v xml:space="preserve">4   </v>
      </c>
      <c r="E225" s="40" t="str">
        <f t="array" ref="E225">IFERROR(INDEX(PEOPLE!$H$4:$H$101, SMALL(IF($B225=PEOPLE!$B$4:$B$101, ROW(PEOPLE!$H$4:$H$101)-MIN(ROW(PEOPLE!$H$4:$H$101)) +1), COLUMNS($B$3:D225))),"")</f>
        <v xml:space="preserve">5   </v>
      </c>
      <c r="F225" s="40" t="str">
        <f t="array" ref="F225">IFERROR(INDEX(PEOPLE!$H$4:$H$101, SMALL(IF($B225=PEOPLE!$B$4:$B$101, ROW(PEOPLE!$H$4:$H$101)-MIN(ROW(PEOPLE!$H$4:$H$101)) +1), COLUMNS($B$3:E225))),"")</f>
        <v xml:space="preserve">6   </v>
      </c>
      <c r="G225" s="40" t="str">
        <f t="array" ref="G225">IFERROR(INDEX(PEOPLE!$H$4:$H$101, SMALL(IF($B225=PEOPLE!$B$4:$B$101, ROW(PEOPLE!$H$4:$H$101)-MIN(ROW(PEOPLE!$H$4:$H$101)) +1), COLUMNS($B$3:F225))),"")</f>
        <v xml:space="preserve">7   </v>
      </c>
      <c r="H225" s="40" t="str">
        <f t="array" ref="H225">IFERROR(INDEX(PEOPLE!$H$4:$H$101, SMALL(IF($B225=PEOPLE!$B$4:$B$101, ROW(PEOPLE!$H$4:$H$101)-MIN(ROW(PEOPLE!$H$4:$H$101)) +1), COLUMNS($B$3:G225))),"")</f>
        <v xml:space="preserve">8   </v>
      </c>
      <c r="I225" s="40" t="str">
        <f t="array" ref="I225">IFERROR(INDEX(PEOPLE!$H$4:$H$101, SMALL(IF($B225=PEOPLE!$B$4:$B$101, ROW(PEOPLE!$H$4:$H$101)-MIN(ROW(PEOPLE!$H$4:$H$101)) +1), COLUMNS($B$3:H225))),"")</f>
        <v xml:space="preserve">9   </v>
      </c>
      <c r="J225" s="40" t="str">
        <f t="array" ref="J225">IFERROR(INDEX(PEOPLE!$H$4:$H$101, SMALL(IF($B225=PEOPLE!$B$4:$B$101, ROW(PEOPLE!$H$4:$H$101)-MIN(ROW(PEOPLE!$H$4:$H$101)) +1), COLUMNS($B$3:I225))),"")</f>
        <v xml:space="preserve">10   </v>
      </c>
      <c r="K225" s="40" t="str">
        <f t="array" ref="K225">IFERROR(INDEX(PEOPLE!$H$4:$H$101, SMALL(IF($B225=PEOPLE!$B$4:$B$101, ROW(PEOPLE!$H$4:$H$101)-MIN(ROW(PEOPLE!$H$4:$H$101)) +1), COLUMNS($B$3:J225))),"")</f>
        <v xml:space="preserve">11   </v>
      </c>
      <c r="L225" s="40" t="str">
        <f t="array" ref="L225">IFERROR(INDEX(PEOPLE!$H$4:$H$101, SMALL(IF($B225=PEOPLE!$B$4:$B$101, ROW(PEOPLE!$H$4:$H$101)-MIN(ROW(PEOPLE!$H$4:$H$101)) +1), COLUMNS($B$3:K225))),"")</f>
        <v xml:space="preserve">12   </v>
      </c>
      <c r="M225" s="40" t="str">
        <f t="array" ref="M225">IFERROR(INDEX(PEOPLE!$H$4:$H$101, SMALL(IF($B225=PEOPLE!$B$4:$B$101, ROW(PEOPLE!$H$4:$H$101)-MIN(ROW(PEOPLE!$H$4:$H$101)) +1), COLUMNS($B$3:L225))),"")</f>
        <v xml:space="preserve">13   </v>
      </c>
      <c r="N225" s="40"/>
      <c r="O225" s="40"/>
    </row>
    <row r="226" spans="2:15" x14ac:dyDescent="0.25">
      <c r="B226" s="40" t="str">
        <f t="array" ref="B226">IFERROR(INDEX(PEOPLE!B227:B$1001, MATCH(0, COUNTIF($B$2:B225, PEOPLE!B227:B$1001), 0)), "")</f>
        <v/>
      </c>
      <c r="C226" s="40" t="str">
        <f t="array" ref="C226">IFERROR(INDEX(PEOPLE!$H$4:$H$101, SMALL(IF($B226=PEOPLE!$B$4:$B$101, ROW(PEOPLE!$H$4:$H$101)-MIN(ROW(PEOPLE!$H$4:$H$101)) +1), COLUMNS($B$3:B226))),"")</f>
        <v xml:space="preserve">3   </v>
      </c>
      <c r="D226" s="40" t="str">
        <f t="array" ref="D226">IFERROR(INDEX(PEOPLE!$H$4:$H$101, SMALL(IF($B226=PEOPLE!$B$4:$B$101, ROW(PEOPLE!$H$4:$H$101)-MIN(ROW(PEOPLE!$H$4:$H$101)) +1), COLUMNS($B$3:C226))),"")</f>
        <v xml:space="preserve">4   </v>
      </c>
      <c r="E226" s="40" t="str">
        <f t="array" ref="E226">IFERROR(INDEX(PEOPLE!$H$4:$H$101, SMALL(IF($B226=PEOPLE!$B$4:$B$101, ROW(PEOPLE!$H$4:$H$101)-MIN(ROW(PEOPLE!$H$4:$H$101)) +1), COLUMNS($B$3:D226))),"")</f>
        <v xml:space="preserve">5   </v>
      </c>
      <c r="F226" s="40" t="str">
        <f t="array" ref="F226">IFERROR(INDEX(PEOPLE!$H$4:$H$101, SMALL(IF($B226=PEOPLE!$B$4:$B$101, ROW(PEOPLE!$H$4:$H$101)-MIN(ROW(PEOPLE!$H$4:$H$101)) +1), COLUMNS($B$3:E226))),"")</f>
        <v xml:space="preserve">6   </v>
      </c>
      <c r="G226" s="40" t="str">
        <f t="array" ref="G226">IFERROR(INDEX(PEOPLE!$H$4:$H$101, SMALL(IF($B226=PEOPLE!$B$4:$B$101, ROW(PEOPLE!$H$4:$H$101)-MIN(ROW(PEOPLE!$H$4:$H$101)) +1), COLUMNS($B$3:F226))),"")</f>
        <v xml:space="preserve">7   </v>
      </c>
      <c r="H226" s="40" t="str">
        <f t="array" ref="H226">IFERROR(INDEX(PEOPLE!$H$4:$H$101, SMALL(IF($B226=PEOPLE!$B$4:$B$101, ROW(PEOPLE!$H$4:$H$101)-MIN(ROW(PEOPLE!$H$4:$H$101)) +1), COLUMNS($B$3:G226))),"")</f>
        <v xml:space="preserve">8   </v>
      </c>
      <c r="I226" s="40" t="str">
        <f t="array" ref="I226">IFERROR(INDEX(PEOPLE!$H$4:$H$101, SMALL(IF($B226=PEOPLE!$B$4:$B$101, ROW(PEOPLE!$H$4:$H$101)-MIN(ROW(PEOPLE!$H$4:$H$101)) +1), COLUMNS($B$3:H226))),"")</f>
        <v xml:space="preserve">9   </v>
      </c>
      <c r="J226" s="40" t="str">
        <f t="array" ref="J226">IFERROR(INDEX(PEOPLE!$H$4:$H$101, SMALL(IF($B226=PEOPLE!$B$4:$B$101, ROW(PEOPLE!$H$4:$H$101)-MIN(ROW(PEOPLE!$H$4:$H$101)) +1), COLUMNS($B$3:I226))),"")</f>
        <v xml:space="preserve">10   </v>
      </c>
      <c r="K226" s="40" t="str">
        <f t="array" ref="K226">IFERROR(INDEX(PEOPLE!$H$4:$H$101, SMALL(IF($B226=PEOPLE!$B$4:$B$101, ROW(PEOPLE!$H$4:$H$101)-MIN(ROW(PEOPLE!$H$4:$H$101)) +1), COLUMNS($B$3:J226))),"")</f>
        <v xml:space="preserve">11   </v>
      </c>
      <c r="L226" s="40" t="str">
        <f t="array" ref="L226">IFERROR(INDEX(PEOPLE!$H$4:$H$101, SMALL(IF($B226=PEOPLE!$B$4:$B$101, ROW(PEOPLE!$H$4:$H$101)-MIN(ROW(PEOPLE!$H$4:$H$101)) +1), COLUMNS($B$3:K226))),"")</f>
        <v xml:space="preserve">12   </v>
      </c>
      <c r="M226" s="40" t="str">
        <f t="array" ref="M226">IFERROR(INDEX(PEOPLE!$H$4:$H$101, SMALL(IF($B226=PEOPLE!$B$4:$B$101, ROW(PEOPLE!$H$4:$H$101)-MIN(ROW(PEOPLE!$H$4:$H$101)) +1), COLUMNS($B$3:L226))),"")</f>
        <v xml:space="preserve">13   </v>
      </c>
      <c r="N226" s="40"/>
      <c r="O226" s="40"/>
    </row>
    <row r="227" spans="2:15" x14ac:dyDescent="0.25">
      <c r="B227" s="40" t="str">
        <f t="array" ref="B227">IFERROR(INDEX(PEOPLE!B228:B$1001, MATCH(0, COUNTIF($B$2:B226, PEOPLE!B228:B$1001), 0)), "")</f>
        <v/>
      </c>
      <c r="C227" s="40" t="str">
        <f t="array" ref="C227">IFERROR(INDEX(PEOPLE!$H$4:$H$101, SMALL(IF($B227=PEOPLE!$B$4:$B$101, ROW(PEOPLE!$H$4:$H$101)-MIN(ROW(PEOPLE!$H$4:$H$101)) +1), COLUMNS($B$3:B227))),"")</f>
        <v xml:space="preserve">3   </v>
      </c>
      <c r="D227" s="40" t="str">
        <f t="array" ref="D227">IFERROR(INDEX(PEOPLE!$H$4:$H$101, SMALL(IF($B227=PEOPLE!$B$4:$B$101, ROW(PEOPLE!$H$4:$H$101)-MIN(ROW(PEOPLE!$H$4:$H$101)) +1), COLUMNS($B$3:C227))),"")</f>
        <v xml:space="preserve">4   </v>
      </c>
      <c r="E227" s="40" t="str">
        <f t="array" ref="E227">IFERROR(INDEX(PEOPLE!$H$4:$H$101, SMALL(IF($B227=PEOPLE!$B$4:$B$101, ROW(PEOPLE!$H$4:$H$101)-MIN(ROW(PEOPLE!$H$4:$H$101)) +1), COLUMNS($B$3:D227))),"")</f>
        <v xml:space="preserve">5   </v>
      </c>
      <c r="F227" s="40" t="str">
        <f t="array" ref="F227">IFERROR(INDEX(PEOPLE!$H$4:$H$101, SMALL(IF($B227=PEOPLE!$B$4:$B$101, ROW(PEOPLE!$H$4:$H$101)-MIN(ROW(PEOPLE!$H$4:$H$101)) +1), COLUMNS($B$3:E227))),"")</f>
        <v xml:space="preserve">6   </v>
      </c>
      <c r="G227" s="40" t="str">
        <f t="array" ref="G227">IFERROR(INDEX(PEOPLE!$H$4:$H$101, SMALL(IF($B227=PEOPLE!$B$4:$B$101, ROW(PEOPLE!$H$4:$H$101)-MIN(ROW(PEOPLE!$H$4:$H$101)) +1), COLUMNS($B$3:F227))),"")</f>
        <v xml:space="preserve">7   </v>
      </c>
      <c r="H227" s="40" t="str">
        <f t="array" ref="H227">IFERROR(INDEX(PEOPLE!$H$4:$H$101, SMALL(IF($B227=PEOPLE!$B$4:$B$101, ROW(PEOPLE!$H$4:$H$101)-MIN(ROW(PEOPLE!$H$4:$H$101)) +1), COLUMNS($B$3:G227))),"")</f>
        <v xml:space="preserve">8   </v>
      </c>
      <c r="I227" s="40" t="str">
        <f t="array" ref="I227">IFERROR(INDEX(PEOPLE!$H$4:$H$101, SMALL(IF($B227=PEOPLE!$B$4:$B$101, ROW(PEOPLE!$H$4:$H$101)-MIN(ROW(PEOPLE!$H$4:$H$101)) +1), COLUMNS($B$3:H227))),"")</f>
        <v xml:space="preserve">9   </v>
      </c>
      <c r="J227" s="40" t="str">
        <f t="array" ref="J227">IFERROR(INDEX(PEOPLE!$H$4:$H$101, SMALL(IF($B227=PEOPLE!$B$4:$B$101, ROW(PEOPLE!$H$4:$H$101)-MIN(ROW(PEOPLE!$H$4:$H$101)) +1), COLUMNS($B$3:I227))),"")</f>
        <v xml:space="preserve">10   </v>
      </c>
      <c r="K227" s="40" t="str">
        <f t="array" ref="K227">IFERROR(INDEX(PEOPLE!$H$4:$H$101, SMALL(IF($B227=PEOPLE!$B$4:$B$101, ROW(PEOPLE!$H$4:$H$101)-MIN(ROW(PEOPLE!$H$4:$H$101)) +1), COLUMNS($B$3:J227))),"")</f>
        <v xml:space="preserve">11   </v>
      </c>
      <c r="L227" s="40" t="str">
        <f t="array" ref="L227">IFERROR(INDEX(PEOPLE!$H$4:$H$101, SMALL(IF($B227=PEOPLE!$B$4:$B$101, ROW(PEOPLE!$H$4:$H$101)-MIN(ROW(PEOPLE!$H$4:$H$101)) +1), COLUMNS($B$3:K227))),"")</f>
        <v xml:space="preserve">12   </v>
      </c>
      <c r="M227" s="40" t="str">
        <f t="array" ref="M227">IFERROR(INDEX(PEOPLE!$H$4:$H$101, SMALL(IF($B227=PEOPLE!$B$4:$B$101, ROW(PEOPLE!$H$4:$H$101)-MIN(ROW(PEOPLE!$H$4:$H$101)) +1), COLUMNS($B$3:L227))),"")</f>
        <v xml:space="preserve">13   </v>
      </c>
      <c r="N227" s="40"/>
      <c r="O227" s="40"/>
    </row>
    <row r="228" spans="2:15" x14ac:dyDescent="0.25">
      <c r="B228" s="40" t="str">
        <f t="array" ref="B228">IFERROR(INDEX(PEOPLE!B229:B$1001, MATCH(0, COUNTIF($B$2:B227, PEOPLE!B229:B$1001), 0)), "")</f>
        <v/>
      </c>
      <c r="C228" s="40" t="str">
        <f t="array" ref="C228">IFERROR(INDEX(PEOPLE!$H$4:$H$101, SMALL(IF($B228=PEOPLE!$B$4:$B$101, ROW(PEOPLE!$H$4:$H$101)-MIN(ROW(PEOPLE!$H$4:$H$101)) +1), COLUMNS($B$3:B228))),"")</f>
        <v xml:space="preserve">3   </v>
      </c>
      <c r="D228" s="40" t="str">
        <f t="array" ref="D228">IFERROR(INDEX(PEOPLE!$H$4:$H$101, SMALL(IF($B228=PEOPLE!$B$4:$B$101, ROW(PEOPLE!$H$4:$H$101)-MIN(ROW(PEOPLE!$H$4:$H$101)) +1), COLUMNS($B$3:C228))),"")</f>
        <v xml:space="preserve">4   </v>
      </c>
      <c r="E228" s="40" t="str">
        <f t="array" ref="E228">IFERROR(INDEX(PEOPLE!$H$4:$H$101, SMALL(IF($B228=PEOPLE!$B$4:$B$101, ROW(PEOPLE!$H$4:$H$101)-MIN(ROW(PEOPLE!$H$4:$H$101)) +1), COLUMNS($B$3:D228))),"")</f>
        <v xml:space="preserve">5   </v>
      </c>
      <c r="F228" s="40" t="str">
        <f t="array" ref="F228">IFERROR(INDEX(PEOPLE!$H$4:$H$101, SMALL(IF($B228=PEOPLE!$B$4:$B$101, ROW(PEOPLE!$H$4:$H$101)-MIN(ROW(PEOPLE!$H$4:$H$101)) +1), COLUMNS($B$3:E228))),"")</f>
        <v xml:space="preserve">6   </v>
      </c>
      <c r="G228" s="40" t="str">
        <f t="array" ref="G228">IFERROR(INDEX(PEOPLE!$H$4:$H$101, SMALL(IF($B228=PEOPLE!$B$4:$B$101, ROW(PEOPLE!$H$4:$H$101)-MIN(ROW(PEOPLE!$H$4:$H$101)) +1), COLUMNS($B$3:F228))),"")</f>
        <v xml:space="preserve">7   </v>
      </c>
      <c r="H228" s="40" t="str">
        <f t="array" ref="H228">IFERROR(INDEX(PEOPLE!$H$4:$H$101, SMALL(IF($B228=PEOPLE!$B$4:$B$101, ROW(PEOPLE!$H$4:$H$101)-MIN(ROW(PEOPLE!$H$4:$H$101)) +1), COLUMNS($B$3:G228))),"")</f>
        <v xml:space="preserve">8   </v>
      </c>
      <c r="I228" s="40" t="str">
        <f t="array" ref="I228">IFERROR(INDEX(PEOPLE!$H$4:$H$101, SMALL(IF($B228=PEOPLE!$B$4:$B$101, ROW(PEOPLE!$H$4:$H$101)-MIN(ROW(PEOPLE!$H$4:$H$101)) +1), COLUMNS($B$3:H228))),"")</f>
        <v xml:space="preserve">9   </v>
      </c>
      <c r="J228" s="40" t="str">
        <f t="array" ref="J228">IFERROR(INDEX(PEOPLE!$H$4:$H$101, SMALL(IF($B228=PEOPLE!$B$4:$B$101, ROW(PEOPLE!$H$4:$H$101)-MIN(ROW(PEOPLE!$H$4:$H$101)) +1), COLUMNS($B$3:I228))),"")</f>
        <v xml:space="preserve">10   </v>
      </c>
      <c r="K228" s="40" t="str">
        <f t="array" ref="K228">IFERROR(INDEX(PEOPLE!$H$4:$H$101, SMALL(IF($B228=PEOPLE!$B$4:$B$101, ROW(PEOPLE!$H$4:$H$101)-MIN(ROW(PEOPLE!$H$4:$H$101)) +1), COLUMNS($B$3:J228))),"")</f>
        <v xml:space="preserve">11   </v>
      </c>
      <c r="L228" s="40" t="str">
        <f t="array" ref="L228">IFERROR(INDEX(PEOPLE!$H$4:$H$101, SMALL(IF($B228=PEOPLE!$B$4:$B$101, ROW(PEOPLE!$H$4:$H$101)-MIN(ROW(PEOPLE!$H$4:$H$101)) +1), COLUMNS($B$3:K228))),"")</f>
        <v xml:space="preserve">12   </v>
      </c>
      <c r="M228" s="40" t="str">
        <f t="array" ref="M228">IFERROR(INDEX(PEOPLE!$H$4:$H$101, SMALL(IF($B228=PEOPLE!$B$4:$B$101, ROW(PEOPLE!$H$4:$H$101)-MIN(ROW(PEOPLE!$H$4:$H$101)) +1), COLUMNS($B$3:L228))),"")</f>
        <v xml:space="preserve">13   </v>
      </c>
      <c r="N228" s="40"/>
      <c r="O228" s="40"/>
    </row>
    <row r="229" spans="2:15" x14ac:dyDescent="0.25">
      <c r="B229" s="40" t="str">
        <f t="array" ref="B229">IFERROR(INDEX(PEOPLE!B230:B$1001, MATCH(0, COUNTIF($B$2:B228, PEOPLE!B230:B$1001), 0)), "")</f>
        <v/>
      </c>
      <c r="C229" s="40" t="str">
        <f t="array" ref="C229">IFERROR(INDEX(PEOPLE!$H$4:$H$101, SMALL(IF($B229=PEOPLE!$B$4:$B$101, ROW(PEOPLE!$H$4:$H$101)-MIN(ROW(PEOPLE!$H$4:$H$101)) +1), COLUMNS($B$3:B229))),"")</f>
        <v xml:space="preserve">3   </v>
      </c>
      <c r="D229" s="40" t="str">
        <f t="array" ref="D229">IFERROR(INDEX(PEOPLE!$H$4:$H$101, SMALL(IF($B229=PEOPLE!$B$4:$B$101, ROW(PEOPLE!$H$4:$H$101)-MIN(ROW(PEOPLE!$H$4:$H$101)) +1), COLUMNS($B$3:C229))),"")</f>
        <v xml:space="preserve">4   </v>
      </c>
      <c r="E229" s="40" t="str">
        <f t="array" ref="E229">IFERROR(INDEX(PEOPLE!$H$4:$H$101, SMALL(IF($B229=PEOPLE!$B$4:$B$101, ROW(PEOPLE!$H$4:$H$101)-MIN(ROW(PEOPLE!$H$4:$H$101)) +1), COLUMNS($B$3:D229))),"")</f>
        <v xml:space="preserve">5   </v>
      </c>
      <c r="F229" s="40" t="str">
        <f t="array" ref="F229">IFERROR(INDEX(PEOPLE!$H$4:$H$101, SMALL(IF($B229=PEOPLE!$B$4:$B$101, ROW(PEOPLE!$H$4:$H$101)-MIN(ROW(PEOPLE!$H$4:$H$101)) +1), COLUMNS($B$3:E229))),"")</f>
        <v xml:space="preserve">6   </v>
      </c>
      <c r="G229" s="40" t="str">
        <f t="array" ref="G229">IFERROR(INDEX(PEOPLE!$H$4:$H$101, SMALL(IF($B229=PEOPLE!$B$4:$B$101, ROW(PEOPLE!$H$4:$H$101)-MIN(ROW(PEOPLE!$H$4:$H$101)) +1), COLUMNS($B$3:F229))),"")</f>
        <v xml:space="preserve">7   </v>
      </c>
      <c r="H229" s="40" t="str">
        <f t="array" ref="H229">IFERROR(INDEX(PEOPLE!$H$4:$H$101, SMALL(IF($B229=PEOPLE!$B$4:$B$101, ROW(PEOPLE!$H$4:$H$101)-MIN(ROW(PEOPLE!$H$4:$H$101)) +1), COLUMNS($B$3:G229))),"")</f>
        <v xml:space="preserve">8   </v>
      </c>
      <c r="I229" s="40" t="str">
        <f t="array" ref="I229">IFERROR(INDEX(PEOPLE!$H$4:$H$101, SMALL(IF($B229=PEOPLE!$B$4:$B$101, ROW(PEOPLE!$H$4:$H$101)-MIN(ROW(PEOPLE!$H$4:$H$101)) +1), COLUMNS($B$3:H229))),"")</f>
        <v xml:space="preserve">9   </v>
      </c>
      <c r="J229" s="40" t="str">
        <f t="array" ref="J229">IFERROR(INDEX(PEOPLE!$H$4:$H$101, SMALL(IF($B229=PEOPLE!$B$4:$B$101, ROW(PEOPLE!$H$4:$H$101)-MIN(ROW(PEOPLE!$H$4:$H$101)) +1), COLUMNS($B$3:I229))),"")</f>
        <v xml:space="preserve">10   </v>
      </c>
      <c r="K229" s="40" t="str">
        <f t="array" ref="K229">IFERROR(INDEX(PEOPLE!$H$4:$H$101, SMALL(IF($B229=PEOPLE!$B$4:$B$101, ROW(PEOPLE!$H$4:$H$101)-MIN(ROW(PEOPLE!$H$4:$H$101)) +1), COLUMNS($B$3:J229))),"")</f>
        <v xml:space="preserve">11   </v>
      </c>
      <c r="L229" s="40" t="str">
        <f t="array" ref="L229">IFERROR(INDEX(PEOPLE!$H$4:$H$101, SMALL(IF($B229=PEOPLE!$B$4:$B$101, ROW(PEOPLE!$H$4:$H$101)-MIN(ROW(PEOPLE!$H$4:$H$101)) +1), COLUMNS($B$3:K229))),"")</f>
        <v xml:space="preserve">12   </v>
      </c>
      <c r="M229" s="40" t="str">
        <f t="array" ref="M229">IFERROR(INDEX(PEOPLE!$H$4:$H$101, SMALL(IF($B229=PEOPLE!$B$4:$B$101, ROW(PEOPLE!$H$4:$H$101)-MIN(ROW(PEOPLE!$H$4:$H$101)) +1), COLUMNS($B$3:L229))),"")</f>
        <v xml:space="preserve">13   </v>
      </c>
      <c r="N229" s="40"/>
      <c r="O229" s="40"/>
    </row>
    <row r="230" spans="2:15" x14ac:dyDescent="0.25">
      <c r="B230" s="40" t="str">
        <f t="array" ref="B230">IFERROR(INDEX(PEOPLE!B231:B$1001, MATCH(0, COUNTIF($B$2:B229, PEOPLE!B231:B$1001), 0)), "")</f>
        <v/>
      </c>
      <c r="C230" s="40" t="str">
        <f t="array" ref="C230">IFERROR(INDEX(PEOPLE!$H$4:$H$101, SMALL(IF($B230=PEOPLE!$B$4:$B$101, ROW(PEOPLE!$H$4:$H$101)-MIN(ROW(PEOPLE!$H$4:$H$101)) +1), COLUMNS($B$3:B230))),"")</f>
        <v xml:space="preserve">3   </v>
      </c>
      <c r="D230" s="40" t="str">
        <f t="array" ref="D230">IFERROR(INDEX(PEOPLE!$H$4:$H$101, SMALL(IF($B230=PEOPLE!$B$4:$B$101, ROW(PEOPLE!$H$4:$H$101)-MIN(ROW(PEOPLE!$H$4:$H$101)) +1), COLUMNS($B$3:C230))),"")</f>
        <v xml:space="preserve">4   </v>
      </c>
      <c r="E230" s="40" t="str">
        <f t="array" ref="E230">IFERROR(INDEX(PEOPLE!$H$4:$H$101, SMALL(IF($B230=PEOPLE!$B$4:$B$101, ROW(PEOPLE!$H$4:$H$101)-MIN(ROW(PEOPLE!$H$4:$H$101)) +1), COLUMNS($B$3:D230))),"")</f>
        <v xml:space="preserve">5   </v>
      </c>
      <c r="F230" s="40" t="str">
        <f t="array" ref="F230">IFERROR(INDEX(PEOPLE!$H$4:$H$101, SMALL(IF($B230=PEOPLE!$B$4:$B$101, ROW(PEOPLE!$H$4:$H$101)-MIN(ROW(PEOPLE!$H$4:$H$101)) +1), COLUMNS($B$3:E230))),"")</f>
        <v xml:space="preserve">6   </v>
      </c>
      <c r="G230" s="40" t="str">
        <f t="array" ref="G230">IFERROR(INDEX(PEOPLE!$H$4:$H$101, SMALL(IF($B230=PEOPLE!$B$4:$B$101, ROW(PEOPLE!$H$4:$H$101)-MIN(ROW(PEOPLE!$H$4:$H$101)) +1), COLUMNS($B$3:F230))),"")</f>
        <v xml:space="preserve">7   </v>
      </c>
      <c r="H230" s="40" t="str">
        <f t="array" ref="H230">IFERROR(INDEX(PEOPLE!$H$4:$H$101, SMALL(IF($B230=PEOPLE!$B$4:$B$101, ROW(PEOPLE!$H$4:$H$101)-MIN(ROW(PEOPLE!$H$4:$H$101)) +1), COLUMNS($B$3:G230))),"")</f>
        <v xml:space="preserve">8   </v>
      </c>
      <c r="I230" s="40" t="str">
        <f t="array" ref="I230">IFERROR(INDEX(PEOPLE!$H$4:$H$101, SMALL(IF($B230=PEOPLE!$B$4:$B$101, ROW(PEOPLE!$H$4:$H$101)-MIN(ROW(PEOPLE!$H$4:$H$101)) +1), COLUMNS($B$3:H230))),"")</f>
        <v xml:space="preserve">9   </v>
      </c>
      <c r="J230" s="40" t="str">
        <f t="array" ref="J230">IFERROR(INDEX(PEOPLE!$H$4:$H$101, SMALL(IF($B230=PEOPLE!$B$4:$B$101, ROW(PEOPLE!$H$4:$H$101)-MIN(ROW(PEOPLE!$H$4:$H$101)) +1), COLUMNS($B$3:I230))),"")</f>
        <v xml:space="preserve">10   </v>
      </c>
      <c r="K230" s="40" t="str">
        <f t="array" ref="K230">IFERROR(INDEX(PEOPLE!$H$4:$H$101, SMALL(IF($B230=PEOPLE!$B$4:$B$101, ROW(PEOPLE!$H$4:$H$101)-MIN(ROW(PEOPLE!$H$4:$H$101)) +1), COLUMNS($B$3:J230))),"")</f>
        <v xml:space="preserve">11   </v>
      </c>
      <c r="L230" s="40" t="str">
        <f t="array" ref="L230">IFERROR(INDEX(PEOPLE!$H$4:$H$101, SMALL(IF($B230=PEOPLE!$B$4:$B$101, ROW(PEOPLE!$H$4:$H$101)-MIN(ROW(PEOPLE!$H$4:$H$101)) +1), COLUMNS($B$3:K230))),"")</f>
        <v xml:space="preserve">12   </v>
      </c>
      <c r="M230" s="40" t="str">
        <f t="array" ref="M230">IFERROR(INDEX(PEOPLE!$H$4:$H$101, SMALL(IF($B230=PEOPLE!$B$4:$B$101, ROW(PEOPLE!$H$4:$H$101)-MIN(ROW(PEOPLE!$H$4:$H$101)) +1), COLUMNS($B$3:L230))),"")</f>
        <v xml:space="preserve">13   </v>
      </c>
      <c r="N230" s="40"/>
      <c r="O230" s="40"/>
    </row>
    <row r="231" spans="2:15" x14ac:dyDescent="0.25">
      <c r="B231" s="40" t="str">
        <f t="array" ref="B231">IFERROR(INDEX(PEOPLE!B232:B$1001, MATCH(0, COUNTIF($B$2:B230, PEOPLE!B232:B$1001), 0)), "")</f>
        <v/>
      </c>
      <c r="C231" s="40" t="str">
        <f t="array" ref="C231">IFERROR(INDEX(PEOPLE!$H$4:$H$101, SMALL(IF($B231=PEOPLE!$B$4:$B$101, ROW(PEOPLE!$H$4:$H$101)-MIN(ROW(PEOPLE!$H$4:$H$101)) +1), COLUMNS($B$3:B231))),"")</f>
        <v xml:space="preserve">3   </v>
      </c>
      <c r="D231" s="40" t="str">
        <f t="array" ref="D231">IFERROR(INDEX(PEOPLE!$H$4:$H$101, SMALL(IF($B231=PEOPLE!$B$4:$B$101, ROW(PEOPLE!$H$4:$H$101)-MIN(ROW(PEOPLE!$H$4:$H$101)) +1), COLUMNS($B$3:C231))),"")</f>
        <v xml:space="preserve">4   </v>
      </c>
      <c r="E231" s="40" t="str">
        <f t="array" ref="E231">IFERROR(INDEX(PEOPLE!$H$4:$H$101, SMALL(IF($B231=PEOPLE!$B$4:$B$101, ROW(PEOPLE!$H$4:$H$101)-MIN(ROW(PEOPLE!$H$4:$H$101)) +1), COLUMNS($B$3:D231))),"")</f>
        <v xml:space="preserve">5   </v>
      </c>
      <c r="F231" s="40" t="str">
        <f t="array" ref="F231">IFERROR(INDEX(PEOPLE!$H$4:$H$101, SMALL(IF($B231=PEOPLE!$B$4:$B$101, ROW(PEOPLE!$H$4:$H$101)-MIN(ROW(PEOPLE!$H$4:$H$101)) +1), COLUMNS($B$3:E231))),"")</f>
        <v xml:space="preserve">6   </v>
      </c>
      <c r="G231" s="40" t="str">
        <f t="array" ref="G231">IFERROR(INDEX(PEOPLE!$H$4:$H$101, SMALL(IF($B231=PEOPLE!$B$4:$B$101, ROW(PEOPLE!$H$4:$H$101)-MIN(ROW(PEOPLE!$H$4:$H$101)) +1), COLUMNS($B$3:F231))),"")</f>
        <v xml:space="preserve">7   </v>
      </c>
      <c r="H231" s="40" t="str">
        <f t="array" ref="H231">IFERROR(INDEX(PEOPLE!$H$4:$H$101, SMALL(IF($B231=PEOPLE!$B$4:$B$101, ROW(PEOPLE!$H$4:$H$101)-MIN(ROW(PEOPLE!$H$4:$H$101)) +1), COLUMNS($B$3:G231))),"")</f>
        <v xml:space="preserve">8   </v>
      </c>
      <c r="I231" s="40" t="str">
        <f t="array" ref="I231">IFERROR(INDEX(PEOPLE!$H$4:$H$101, SMALL(IF($B231=PEOPLE!$B$4:$B$101, ROW(PEOPLE!$H$4:$H$101)-MIN(ROW(PEOPLE!$H$4:$H$101)) +1), COLUMNS($B$3:H231))),"")</f>
        <v xml:space="preserve">9   </v>
      </c>
      <c r="J231" s="40" t="str">
        <f t="array" ref="J231">IFERROR(INDEX(PEOPLE!$H$4:$H$101, SMALL(IF($B231=PEOPLE!$B$4:$B$101, ROW(PEOPLE!$H$4:$H$101)-MIN(ROW(PEOPLE!$H$4:$H$101)) +1), COLUMNS($B$3:I231))),"")</f>
        <v xml:space="preserve">10   </v>
      </c>
      <c r="K231" s="40" t="str">
        <f t="array" ref="K231">IFERROR(INDEX(PEOPLE!$H$4:$H$101, SMALL(IF($B231=PEOPLE!$B$4:$B$101, ROW(PEOPLE!$H$4:$H$101)-MIN(ROW(PEOPLE!$H$4:$H$101)) +1), COLUMNS($B$3:J231))),"")</f>
        <v xml:space="preserve">11   </v>
      </c>
      <c r="L231" s="40" t="str">
        <f t="array" ref="L231">IFERROR(INDEX(PEOPLE!$H$4:$H$101, SMALL(IF($B231=PEOPLE!$B$4:$B$101, ROW(PEOPLE!$H$4:$H$101)-MIN(ROW(PEOPLE!$H$4:$H$101)) +1), COLUMNS($B$3:K231))),"")</f>
        <v xml:space="preserve">12   </v>
      </c>
      <c r="M231" s="40" t="str">
        <f t="array" ref="M231">IFERROR(INDEX(PEOPLE!$H$4:$H$101, SMALL(IF($B231=PEOPLE!$B$4:$B$101, ROW(PEOPLE!$H$4:$H$101)-MIN(ROW(PEOPLE!$H$4:$H$101)) +1), COLUMNS($B$3:L231))),"")</f>
        <v xml:space="preserve">13   </v>
      </c>
      <c r="N231" s="40"/>
      <c r="O231" s="40"/>
    </row>
    <row r="232" spans="2:15" x14ac:dyDescent="0.25">
      <c r="B232" s="40" t="str">
        <f t="array" ref="B232">IFERROR(INDEX(PEOPLE!B233:B$1001, MATCH(0, COUNTIF($B$2:B231, PEOPLE!B233:B$1001), 0)), "")</f>
        <v/>
      </c>
      <c r="C232" s="40" t="str">
        <f t="array" ref="C232">IFERROR(INDEX(PEOPLE!$H$4:$H$101, SMALL(IF($B232=PEOPLE!$B$4:$B$101, ROW(PEOPLE!$H$4:$H$101)-MIN(ROW(PEOPLE!$H$4:$H$101)) +1), COLUMNS($B$3:B232))),"")</f>
        <v xml:space="preserve">3   </v>
      </c>
      <c r="D232" s="40" t="str">
        <f t="array" ref="D232">IFERROR(INDEX(PEOPLE!$H$4:$H$101, SMALL(IF($B232=PEOPLE!$B$4:$B$101, ROW(PEOPLE!$H$4:$H$101)-MIN(ROW(PEOPLE!$H$4:$H$101)) +1), COLUMNS($B$3:C232))),"")</f>
        <v xml:space="preserve">4   </v>
      </c>
      <c r="E232" s="40" t="str">
        <f t="array" ref="E232">IFERROR(INDEX(PEOPLE!$H$4:$H$101, SMALL(IF($B232=PEOPLE!$B$4:$B$101, ROW(PEOPLE!$H$4:$H$101)-MIN(ROW(PEOPLE!$H$4:$H$101)) +1), COLUMNS($B$3:D232))),"")</f>
        <v xml:space="preserve">5   </v>
      </c>
      <c r="F232" s="40" t="str">
        <f t="array" ref="F232">IFERROR(INDEX(PEOPLE!$H$4:$H$101, SMALL(IF($B232=PEOPLE!$B$4:$B$101, ROW(PEOPLE!$H$4:$H$101)-MIN(ROW(PEOPLE!$H$4:$H$101)) +1), COLUMNS($B$3:E232))),"")</f>
        <v xml:space="preserve">6   </v>
      </c>
      <c r="G232" s="40" t="str">
        <f t="array" ref="G232">IFERROR(INDEX(PEOPLE!$H$4:$H$101, SMALL(IF($B232=PEOPLE!$B$4:$B$101, ROW(PEOPLE!$H$4:$H$101)-MIN(ROW(PEOPLE!$H$4:$H$101)) +1), COLUMNS($B$3:F232))),"")</f>
        <v xml:space="preserve">7   </v>
      </c>
      <c r="H232" s="40" t="str">
        <f t="array" ref="H232">IFERROR(INDEX(PEOPLE!$H$4:$H$101, SMALL(IF($B232=PEOPLE!$B$4:$B$101, ROW(PEOPLE!$H$4:$H$101)-MIN(ROW(PEOPLE!$H$4:$H$101)) +1), COLUMNS($B$3:G232))),"")</f>
        <v xml:space="preserve">8   </v>
      </c>
      <c r="I232" s="40" t="str">
        <f t="array" ref="I232">IFERROR(INDEX(PEOPLE!$H$4:$H$101, SMALL(IF($B232=PEOPLE!$B$4:$B$101, ROW(PEOPLE!$H$4:$H$101)-MIN(ROW(PEOPLE!$H$4:$H$101)) +1), COLUMNS($B$3:H232))),"")</f>
        <v xml:space="preserve">9   </v>
      </c>
      <c r="J232" s="40" t="str">
        <f t="array" ref="J232">IFERROR(INDEX(PEOPLE!$H$4:$H$101, SMALL(IF($B232=PEOPLE!$B$4:$B$101, ROW(PEOPLE!$H$4:$H$101)-MIN(ROW(PEOPLE!$H$4:$H$101)) +1), COLUMNS($B$3:I232))),"")</f>
        <v xml:space="preserve">10   </v>
      </c>
      <c r="K232" s="40" t="str">
        <f t="array" ref="K232">IFERROR(INDEX(PEOPLE!$H$4:$H$101, SMALL(IF($B232=PEOPLE!$B$4:$B$101, ROW(PEOPLE!$H$4:$H$101)-MIN(ROW(PEOPLE!$H$4:$H$101)) +1), COLUMNS($B$3:J232))),"")</f>
        <v xml:space="preserve">11   </v>
      </c>
      <c r="L232" s="40" t="str">
        <f t="array" ref="L232">IFERROR(INDEX(PEOPLE!$H$4:$H$101, SMALL(IF($B232=PEOPLE!$B$4:$B$101, ROW(PEOPLE!$H$4:$H$101)-MIN(ROW(PEOPLE!$H$4:$H$101)) +1), COLUMNS($B$3:K232))),"")</f>
        <v xml:space="preserve">12   </v>
      </c>
      <c r="M232" s="40" t="str">
        <f t="array" ref="M232">IFERROR(INDEX(PEOPLE!$H$4:$H$101, SMALL(IF($B232=PEOPLE!$B$4:$B$101, ROW(PEOPLE!$H$4:$H$101)-MIN(ROW(PEOPLE!$H$4:$H$101)) +1), COLUMNS($B$3:L232))),"")</f>
        <v xml:space="preserve">13   </v>
      </c>
      <c r="N232" s="40"/>
      <c r="O232" s="40"/>
    </row>
    <row r="233" spans="2:15" x14ac:dyDescent="0.25">
      <c r="B233" s="40" t="str">
        <f t="array" ref="B233">IFERROR(INDEX(PEOPLE!B234:B$1001, MATCH(0, COUNTIF($B$2:B232, PEOPLE!B234:B$1001), 0)), "")</f>
        <v/>
      </c>
      <c r="C233" s="40" t="str">
        <f t="array" ref="C233">IFERROR(INDEX(PEOPLE!$H$4:$H$101, SMALL(IF($B233=PEOPLE!$B$4:$B$101, ROW(PEOPLE!$H$4:$H$101)-MIN(ROW(PEOPLE!$H$4:$H$101)) +1), COLUMNS($B$3:B233))),"")</f>
        <v xml:space="preserve">3   </v>
      </c>
      <c r="D233" s="40" t="str">
        <f t="array" ref="D233">IFERROR(INDEX(PEOPLE!$H$4:$H$101, SMALL(IF($B233=PEOPLE!$B$4:$B$101, ROW(PEOPLE!$H$4:$H$101)-MIN(ROW(PEOPLE!$H$4:$H$101)) +1), COLUMNS($B$3:C233))),"")</f>
        <v xml:space="preserve">4   </v>
      </c>
      <c r="E233" s="40" t="str">
        <f t="array" ref="E233">IFERROR(INDEX(PEOPLE!$H$4:$H$101, SMALL(IF($B233=PEOPLE!$B$4:$B$101, ROW(PEOPLE!$H$4:$H$101)-MIN(ROW(PEOPLE!$H$4:$H$101)) +1), COLUMNS($B$3:D233))),"")</f>
        <v xml:space="preserve">5   </v>
      </c>
      <c r="F233" s="40" t="str">
        <f t="array" ref="F233">IFERROR(INDEX(PEOPLE!$H$4:$H$101, SMALL(IF($B233=PEOPLE!$B$4:$B$101, ROW(PEOPLE!$H$4:$H$101)-MIN(ROW(PEOPLE!$H$4:$H$101)) +1), COLUMNS($B$3:E233))),"")</f>
        <v xml:space="preserve">6   </v>
      </c>
      <c r="G233" s="40" t="str">
        <f t="array" ref="G233">IFERROR(INDEX(PEOPLE!$H$4:$H$101, SMALL(IF($B233=PEOPLE!$B$4:$B$101, ROW(PEOPLE!$H$4:$H$101)-MIN(ROW(PEOPLE!$H$4:$H$101)) +1), COLUMNS($B$3:F233))),"")</f>
        <v xml:space="preserve">7   </v>
      </c>
      <c r="H233" s="40" t="str">
        <f t="array" ref="H233">IFERROR(INDEX(PEOPLE!$H$4:$H$101, SMALL(IF($B233=PEOPLE!$B$4:$B$101, ROW(PEOPLE!$H$4:$H$101)-MIN(ROW(PEOPLE!$H$4:$H$101)) +1), COLUMNS($B$3:G233))),"")</f>
        <v xml:space="preserve">8   </v>
      </c>
      <c r="I233" s="40" t="str">
        <f t="array" ref="I233">IFERROR(INDEX(PEOPLE!$H$4:$H$101, SMALL(IF($B233=PEOPLE!$B$4:$B$101, ROW(PEOPLE!$H$4:$H$101)-MIN(ROW(PEOPLE!$H$4:$H$101)) +1), COLUMNS($B$3:H233))),"")</f>
        <v xml:space="preserve">9   </v>
      </c>
      <c r="J233" s="40" t="str">
        <f t="array" ref="J233">IFERROR(INDEX(PEOPLE!$H$4:$H$101, SMALL(IF($B233=PEOPLE!$B$4:$B$101, ROW(PEOPLE!$H$4:$H$101)-MIN(ROW(PEOPLE!$H$4:$H$101)) +1), COLUMNS($B$3:I233))),"")</f>
        <v xml:space="preserve">10   </v>
      </c>
      <c r="K233" s="40" t="str">
        <f t="array" ref="K233">IFERROR(INDEX(PEOPLE!$H$4:$H$101, SMALL(IF($B233=PEOPLE!$B$4:$B$101, ROW(PEOPLE!$H$4:$H$101)-MIN(ROW(PEOPLE!$H$4:$H$101)) +1), COLUMNS($B$3:J233))),"")</f>
        <v xml:space="preserve">11   </v>
      </c>
      <c r="L233" s="40" t="str">
        <f t="array" ref="L233">IFERROR(INDEX(PEOPLE!$H$4:$H$101, SMALL(IF($B233=PEOPLE!$B$4:$B$101, ROW(PEOPLE!$H$4:$H$101)-MIN(ROW(PEOPLE!$H$4:$H$101)) +1), COLUMNS($B$3:K233))),"")</f>
        <v xml:space="preserve">12   </v>
      </c>
      <c r="M233" s="40" t="str">
        <f t="array" ref="M233">IFERROR(INDEX(PEOPLE!$H$4:$H$101, SMALL(IF($B233=PEOPLE!$B$4:$B$101, ROW(PEOPLE!$H$4:$H$101)-MIN(ROW(PEOPLE!$H$4:$H$101)) +1), COLUMNS($B$3:L233))),"")</f>
        <v xml:space="preserve">13   </v>
      </c>
      <c r="N233" s="40"/>
      <c r="O233" s="40"/>
    </row>
    <row r="234" spans="2:15" x14ac:dyDescent="0.25">
      <c r="B234" s="40" t="str">
        <f t="array" ref="B234">IFERROR(INDEX(PEOPLE!B235:B$1001, MATCH(0, COUNTIF($B$2:B233, PEOPLE!B235:B$1001), 0)), "")</f>
        <v/>
      </c>
      <c r="C234" s="40" t="str">
        <f t="array" ref="C234">IFERROR(INDEX(PEOPLE!$H$4:$H$101, SMALL(IF($B234=PEOPLE!$B$4:$B$101, ROW(PEOPLE!$H$4:$H$101)-MIN(ROW(PEOPLE!$H$4:$H$101)) +1), COLUMNS($B$3:B234))),"")</f>
        <v xml:space="preserve">3   </v>
      </c>
      <c r="D234" s="40" t="str">
        <f t="array" ref="D234">IFERROR(INDEX(PEOPLE!$H$4:$H$101, SMALL(IF($B234=PEOPLE!$B$4:$B$101, ROW(PEOPLE!$H$4:$H$101)-MIN(ROW(PEOPLE!$H$4:$H$101)) +1), COLUMNS($B$3:C234))),"")</f>
        <v xml:space="preserve">4   </v>
      </c>
      <c r="E234" s="40" t="str">
        <f t="array" ref="E234">IFERROR(INDEX(PEOPLE!$H$4:$H$101, SMALL(IF($B234=PEOPLE!$B$4:$B$101, ROW(PEOPLE!$H$4:$H$101)-MIN(ROW(PEOPLE!$H$4:$H$101)) +1), COLUMNS($B$3:D234))),"")</f>
        <v xml:space="preserve">5   </v>
      </c>
      <c r="F234" s="40" t="str">
        <f t="array" ref="F234">IFERROR(INDEX(PEOPLE!$H$4:$H$101, SMALL(IF($B234=PEOPLE!$B$4:$B$101, ROW(PEOPLE!$H$4:$H$101)-MIN(ROW(PEOPLE!$H$4:$H$101)) +1), COLUMNS($B$3:E234))),"")</f>
        <v xml:space="preserve">6   </v>
      </c>
      <c r="G234" s="40" t="str">
        <f t="array" ref="G234">IFERROR(INDEX(PEOPLE!$H$4:$H$101, SMALL(IF($B234=PEOPLE!$B$4:$B$101, ROW(PEOPLE!$H$4:$H$101)-MIN(ROW(PEOPLE!$H$4:$H$101)) +1), COLUMNS($B$3:F234))),"")</f>
        <v xml:space="preserve">7   </v>
      </c>
      <c r="H234" s="40" t="str">
        <f t="array" ref="H234">IFERROR(INDEX(PEOPLE!$H$4:$H$101, SMALL(IF($B234=PEOPLE!$B$4:$B$101, ROW(PEOPLE!$H$4:$H$101)-MIN(ROW(PEOPLE!$H$4:$H$101)) +1), COLUMNS($B$3:G234))),"")</f>
        <v xml:space="preserve">8   </v>
      </c>
      <c r="I234" s="40" t="str">
        <f t="array" ref="I234">IFERROR(INDEX(PEOPLE!$H$4:$H$101, SMALL(IF($B234=PEOPLE!$B$4:$B$101, ROW(PEOPLE!$H$4:$H$101)-MIN(ROW(PEOPLE!$H$4:$H$101)) +1), COLUMNS($B$3:H234))),"")</f>
        <v xml:space="preserve">9   </v>
      </c>
      <c r="J234" s="40" t="str">
        <f t="array" ref="J234">IFERROR(INDEX(PEOPLE!$H$4:$H$101, SMALL(IF($B234=PEOPLE!$B$4:$B$101, ROW(PEOPLE!$H$4:$H$101)-MIN(ROW(PEOPLE!$H$4:$H$101)) +1), COLUMNS($B$3:I234))),"")</f>
        <v xml:space="preserve">10   </v>
      </c>
      <c r="K234" s="40" t="str">
        <f t="array" ref="K234">IFERROR(INDEX(PEOPLE!$H$4:$H$101, SMALL(IF($B234=PEOPLE!$B$4:$B$101, ROW(PEOPLE!$H$4:$H$101)-MIN(ROW(PEOPLE!$H$4:$H$101)) +1), COLUMNS($B$3:J234))),"")</f>
        <v xml:space="preserve">11   </v>
      </c>
      <c r="L234" s="40" t="str">
        <f t="array" ref="L234">IFERROR(INDEX(PEOPLE!$H$4:$H$101, SMALL(IF($B234=PEOPLE!$B$4:$B$101, ROW(PEOPLE!$H$4:$H$101)-MIN(ROW(PEOPLE!$H$4:$H$101)) +1), COLUMNS($B$3:K234))),"")</f>
        <v xml:space="preserve">12   </v>
      </c>
      <c r="M234" s="40" t="str">
        <f t="array" ref="M234">IFERROR(INDEX(PEOPLE!$H$4:$H$101, SMALL(IF($B234=PEOPLE!$B$4:$B$101, ROW(PEOPLE!$H$4:$H$101)-MIN(ROW(PEOPLE!$H$4:$H$101)) +1), COLUMNS($B$3:L234))),"")</f>
        <v xml:space="preserve">13   </v>
      </c>
      <c r="N234" s="40"/>
      <c r="O234" s="40"/>
    </row>
    <row r="235" spans="2:15" x14ac:dyDescent="0.25">
      <c r="B235" s="40" t="str">
        <f t="array" ref="B235">IFERROR(INDEX(PEOPLE!B236:B$1001, MATCH(0, COUNTIF($B$2:B234, PEOPLE!B236:B$1001), 0)), "")</f>
        <v/>
      </c>
      <c r="C235" s="40" t="str">
        <f t="array" ref="C235">IFERROR(INDEX(PEOPLE!$H$4:$H$101, SMALL(IF($B235=PEOPLE!$B$4:$B$101, ROW(PEOPLE!$H$4:$H$101)-MIN(ROW(PEOPLE!$H$4:$H$101)) +1), COLUMNS($B$3:B235))),"")</f>
        <v xml:space="preserve">3   </v>
      </c>
      <c r="D235" s="40" t="str">
        <f t="array" ref="D235">IFERROR(INDEX(PEOPLE!$H$4:$H$101, SMALL(IF($B235=PEOPLE!$B$4:$B$101, ROW(PEOPLE!$H$4:$H$101)-MIN(ROW(PEOPLE!$H$4:$H$101)) +1), COLUMNS($B$3:C235))),"")</f>
        <v xml:space="preserve">4   </v>
      </c>
      <c r="E235" s="40" t="str">
        <f t="array" ref="E235">IFERROR(INDEX(PEOPLE!$H$4:$H$101, SMALL(IF($B235=PEOPLE!$B$4:$B$101, ROW(PEOPLE!$H$4:$H$101)-MIN(ROW(PEOPLE!$H$4:$H$101)) +1), COLUMNS($B$3:D235))),"")</f>
        <v xml:space="preserve">5   </v>
      </c>
      <c r="F235" s="40" t="str">
        <f t="array" ref="F235">IFERROR(INDEX(PEOPLE!$H$4:$H$101, SMALL(IF($B235=PEOPLE!$B$4:$B$101, ROW(PEOPLE!$H$4:$H$101)-MIN(ROW(PEOPLE!$H$4:$H$101)) +1), COLUMNS($B$3:E235))),"")</f>
        <v xml:space="preserve">6   </v>
      </c>
      <c r="G235" s="40" t="str">
        <f t="array" ref="G235">IFERROR(INDEX(PEOPLE!$H$4:$H$101, SMALL(IF($B235=PEOPLE!$B$4:$B$101, ROW(PEOPLE!$H$4:$H$101)-MIN(ROW(PEOPLE!$H$4:$H$101)) +1), COLUMNS($B$3:F235))),"")</f>
        <v xml:space="preserve">7   </v>
      </c>
      <c r="H235" s="40" t="str">
        <f t="array" ref="H235">IFERROR(INDEX(PEOPLE!$H$4:$H$101, SMALL(IF($B235=PEOPLE!$B$4:$B$101, ROW(PEOPLE!$H$4:$H$101)-MIN(ROW(PEOPLE!$H$4:$H$101)) +1), COLUMNS($B$3:G235))),"")</f>
        <v xml:space="preserve">8   </v>
      </c>
      <c r="I235" s="40" t="str">
        <f t="array" ref="I235">IFERROR(INDEX(PEOPLE!$H$4:$H$101, SMALL(IF($B235=PEOPLE!$B$4:$B$101, ROW(PEOPLE!$H$4:$H$101)-MIN(ROW(PEOPLE!$H$4:$H$101)) +1), COLUMNS($B$3:H235))),"")</f>
        <v xml:space="preserve">9   </v>
      </c>
      <c r="J235" s="40" t="str">
        <f t="array" ref="J235">IFERROR(INDEX(PEOPLE!$H$4:$H$101, SMALL(IF($B235=PEOPLE!$B$4:$B$101, ROW(PEOPLE!$H$4:$H$101)-MIN(ROW(PEOPLE!$H$4:$H$101)) +1), COLUMNS($B$3:I235))),"")</f>
        <v xml:space="preserve">10   </v>
      </c>
      <c r="K235" s="40" t="str">
        <f t="array" ref="K235">IFERROR(INDEX(PEOPLE!$H$4:$H$101, SMALL(IF($B235=PEOPLE!$B$4:$B$101, ROW(PEOPLE!$H$4:$H$101)-MIN(ROW(PEOPLE!$H$4:$H$101)) +1), COLUMNS($B$3:J235))),"")</f>
        <v xml:space="preserve">11   </v>
      </c>
      <c r="L235" s="40" t="str">
        <f t="array" ref="L235">IFERROR(INDEX(PEOPLE!$H$4:$H$101, SMALL(IF($B235=PEOPLE!$B$4:$B$101, ROW(PEOPLE!$H$4:$H$101)-MIN(ROW(PEOPLE!$H$4:$H$101)) +1), COLUMNS($B$3:K235))),"")</f>
        <v xml:space="preserve">12   </v>
      </c>
      <c r="M235" s="40" t="str">
        <f t="array" ref="M235">IFERROR(INDEX(PEOPLE!$H$4:$H$101, SMALL(IF($B235=PEOPLE!$B$4:$B$101, ROW(PEOPLE!$H$4:$H$101)-MIN(ROW(PEOPLE!$H$4:$H$101)) +1), COLUMNS($B$3:L235))),"")</f>
        <v xml:space="preserve">13   </v>
      </c>
      <c r="N235" s="40"/>
      <c r="O235" s="40"/>
    </row>
    <row r="236" spans="2:15" x14ac:dyDescent="0.25">
      <c r="B236" s="40" t="str">
        <f t="array" ref="B236">IFERROR(INDEX(PEOPLE!B237:B$1001, MATCH(0, COUNTIF($B$2:B235, PEOPLE!B237:B$1001), 0)), "")</f>
        <v/>
      </c>
      <c r="C236" s="40" t="str">
        <f t="array" ref="C236">IFERROR(INDEX(PEOPLE!$H$4:$H$101, SMALL(IF($B236=PEOPLE!$B$4:$B$101, ROW(PEOPLE!$H$4:$H$101)-MIN(ROW(PEOPLE!$H$4:$H$101)) +1), COLUMNS($B$3:B236))),"")</f>
        <v xml:space="preserve">3   </v>
      </c>
      <c r="D236" s="40" t="str">
        <f t="array" ref="D236">IFERROR(INDEX(PEOPLE!$H$4:$H$101, SMALL(IF($B236=PEOPLE!$B$4:$B$101, ROW(PEOPLE!$H$4:$H$101)-MIN(ROW(PEOPLE!$H$4:$H$101)) +1), COLUMNS($B$3:C236))),"")</f>
        <v xml:space="preserve">4   </v>
      </c>
      <c r="E236" s="40" t="str">
        <f t="array" ref="E236">IFERROR(INDEX(PEOPLE!$H$4:$H$101, SMALL(IF($B236=PEOPLE!$B$4:$B$101, ROW(PEOPLE!$H$4:$H$101)-MIN(ROW(PEOPLE!$H$4:$H$101)) +1), COLUMNS($B$3:D236))),"")</f>
        <v xml:space="preserve">5   </v>
      </c>
      <c r="F236" s="40" t="str">
        <f t="array" ref="F236">IFERROR(INDEX(PEOPLE!$H$4:$H$101, SMALL(IF($B236=PEOPLE!$B$4:$B$101, ROW(PEOPLE!$H$4:$H$101)-MIN(ROW(PEOPLE!$H$4:$H$101)) +1), COLUMNS($B$3:E236))),"")</f>
        <v xml:space="preserve">6   </v>
      </c>
      <c r="G236" s="40" t="str">
        <f t="array" ref="G236">IFERROR(INDEX(PEOPLE!$H$4:$H$101, SMALL(IF($B236=PEOPLE!$B$4:$B$101, ROW(PEOPLE!$H$4:$H$101)-MIN(ROW(PEOPLE!$H$4:$H$101)) +1), COLUMNS($B$3:F236))),"")</f>
        <v xml:space="preserve">7   </v>
      </c>
      <c r="H236" s="40" t="str">
        <f t="array" ref="H236">IFERROR(INDEX(PEOPLE!$H$4:$H$101, SMALL(IF($B236=PEOPLE!$B$4:$B$101, ROW(PEOPLE!$H$4:$H$101)-MIN(ROW(PEOPLE!$H$4:$H$101)) +1), COLUMNS($B$3:G236))),"")</f>
        <v xml:space="preserve">8   </v>
      </c>
      <c r="I236" s="40" t="str">
        <f t="array" ref="I236">IFERROR(INDEX(PEOPLE!$H$4:$H$101, SMALL(IF($B236=PEOPLE!$B$4:$B$101, ROW(PEOPLE!$H$4:$H$101)-MIN(ROW(PEOPLE!$H$4:$H$101)) +1), COLUMNS($B$3:H236))),"")</f>
        <v xml:space="preserve">9   </v>
      </c>
      <c r="J236" s="40" t="str">
        <f t="array" ref="J236">IFERROR(INDEX(PEOPLE!$H$4:$H$101, SMALL(IF($B236=PEOPLE!$B$4:$B$101, ROW(PEOPLE!$H$4:$H$101)-MIN(ROW(PEOPLE!$H$4:$H$101)) +1), COLUMNS($B$3:I236))),"")</f>
        <v xml:space="preserve">10   </v>
      </c>
      <c r="K236" s="40" t="str">
        <f t="array" ref="K236">IFERROR(INDEX(PEOPLE!$H$4:$H$101, SMALL(IF($B236=PEOPLE!$B$4:$B$101, ROW(PEOPLE!$H$4:$H$101)-MIN(ROW(PEOPLE!$H$4:$H$101)) +1), COLUMNS($B$3:J236))),"")</f>
        <v xml:space="preserve">11   </v>
      </c>
      <c r="L236" s="40" t="str">
        <f t="array" ref="L236">IFERROR(INDEX(PEOPLE!$H$4:$H$101, SMALL(IF($B236=PEOPLE!$B$4:$B$101, ROW(PEOPLE!$H$4:$H$101)-MIN(ROW(PEOPLE!$H$4:$H$101)) +1), COLUMNS($B$3:K236))),"")</f>
        <v xml:space="preserve">12   </v>
      </c>
      <c r="M236" s="40" t="str">
        <f t="array" ref="M236">IFERROR(INDEX(PEOPLE!$H$4:$H$101, SMALL(IF($B236=PEOPLE!$B$4:$B$101, ROW(PEOPLE!$H$4:$H$101)-MIN(ROW(PEOPLE!$H$4:$H$101)) +1), COLUMNS($B$3:L236))),"")</f>
        <v xml:space="preserve">13   </v>
      </c>
      <c r="N236" s="40"/>
      <c r="O236" s="40"/>
    </row>
    <row r="237" spans="2:15" x14ac:dyDescent="0.25">
      <c r="B237" s="40" t="str">
        <f t="array" ref="B237">IFERROR(INDEX(PEOPLE!B238:B$1001, MATCH(0, COUNTIF($B$2:B236, PEOPLE!B238:B$1001), 0)), "")</f>
        <v/>
      </c>
      <c r="C237" s="40" t="str">
        <f t="array" ref="C237">IFERROR(INDEX(PEOPLE!$H$4:$H$101, SMALL(IF($B237=PEOPLE!$B$4:$B$101, ROW(PEOPLE!$H$4:$H$101)-MIN(ROW(PEOPLE!$H$4:$H$101)) +1), COLUMNS($B$3:B237))),"")</f>
        <v xml:space="preserve">3   </v>
      </c>
      <c r="D237" s="40" t="str">
        <f t="array" ref="D237">IFERROR(INDEX(PEOPLE!$H$4:$H$101, SMALL(IF($B237=PEOPLE!$B$4:$B$101, ROW(PEOPLE!$H$4:$H$101)-MIN(ROW(PEOPLE!$H$4:$H$101)) +1), COLUMNS($B$3:C237))),"")</f>
        <v xml:space="preserve">4   </v>
      </c>
      <c r="E237" s="40" t="str">
        <f t="array" ref="E237">IFERROR(INDEX(PEOPLE!$H$4:$H$101, SMALL(IF($B237=PEOPLE!$B$4:$B$101, ROW(PEOPLE!$H$4:$H$101)-MIN(ROW(PEOPLE!$H$4:$H$101)) +1), COLUMNS($B$3:D237))),"")</f>
        <v xml:space="preserve">5   </v>
      </c>
      <c r="F237" s="40" t="str">
        <f t="array" ref="F237">IFERROR(INDEX(PEOPLE!$H$4:$H$101, SMALL(IF($B237=PEOPLE!$B$4:$B$101, ROW(PEOPLE!$H$4:$H$101)-MIN(ROW(PEOPLE!$H$4:$H$101)) +1), COLUMNS($B$3:E237))),"")</f>
        <v xml:space="preserve">6   </v>
      </c>
      <c r="G237" s="40" t="str">
        <f t="array" ref="G237">IFERROR(INDEX(PEOPLE!$H$4:$H$101, SMALL(IF($B237=PEOPLE!$B$4:$B$101, ROW(PEOPLE!$H$4:$H$101)-MIN(ROW(PEOPLE!$H$4:$H$101)) +1), COLUMNS($B$3:F237))),"")</f>
        <v xml:space="preserve">7   </v>
      </c>
      <c r="H237" s="40" t="str">
        <f t="array" ref="H237">IFERROR(INDEX(PEOPLE!$H$4:$H$101, SMALL(IF($B237=PEOPLE!$B$4:$B$101, ROW(PEOPLE!$H$4:$H$101)-MIN(ROW(PEOPLE!$H$4:$H$101)) +1), COLUMNS($B$3:G237))),"")</f>
        <v xml:space="preserve">8   </v>
      </c>
      <c r="I237" s="40" t="str">
        <f t="array" ref="I237">IFERROR(INDEX(PEOPLE!$H$4:$H$101, SMALL(IF($B237=PEOPLE!$B$4:$B$101, ROW(PEOPLE!$H$4:$H$101)-MIN(ROW(PEOPLE!$H$4:$H$101)) +1), COLUMNS($B$3:H237))),"")</f>
        <v xml:space="preserve">9   </v>
      </c>
      <c r="J237" s="40" t="str">
        <f t="array" ref="J237">IFERROR(INDEX(PEOPLE!$H$4:$H$101, SMALL(IF($B237=PEOPLE!$B$4:$B$101, ROW(PEOPLE!$H$4:$H$101)-MIN(ROW(PEOPLE!$H$4:$H$101)) +1), COLUMNS($B$3:I237))),"")</f>
        <v xml:space="preserve">10   </v>
      </c>
      <c r="K237" s="40" t="str">
        <f t="array" ref="K237">IFERROR(INDEX(PEOPLE!$H$4:$H$101, SMALL(IF($B237=PEOPLE!$B$4:$B$101, ROW(PEOPLE!$H$4:$H$101)-MIN(ROW(PEOPLE!$H$4:$H$101)) +1), COLUMNS($B$3:J237))),"")</f>
        <v xml:space="preserve">11   </v>
      </c>
      <c r="L237" s="40" t="str">
        <f t="array" ref="L237">IFERROR(INDEX(PEOPLE!$H$4:$H$101, SMALL(IF($B237=PEOPLE!$B$4:$B$101, ROW(PEOPLE!$H$4:$H$101)-MIN(ROW(PEOPLE!$H$4:$H$101)) +1), COLUMNS($B$3:K237))),"")</f>
        <v xml:space="preserve">12   </v>
      </c>
      <c r="M237" s="40" t="str">
        <f t="array" ref="M237">IFERROR(INDEX(PEOPLE!$H$4:$H$101, SMALL(IF($B237=PEOPLE!$B$4:$B$101, ROW(PEOPLE!$H$4:$H$101)-MIN(ROW(PEOPLE!$H$4:$H$101)) +1), COLUMNS($B$3:L237))),"")</f>
        <v xml:space="preserve">13   </v>
      </c>
      <c r="N237" s="40"/>
      <c r="O237" s="40"/>
    </row>
    <row r="238" spans="2:15" x14ac:dyDescent="0.25">
      <c r="B238" s="40" t="str">
        <f t="array" ref="B238">IFERROR(INDEX(PEOPLE!B239:B$1001, MATCH(0, COUNTIF($B$2:B237, PEOPLE!B239:B$1001), 0)), "")</f>
        <v/>
      </c>
      <c r="C238" s="40" t="str">
        <f t="array" ref="C238">IFERROR(INDEX(PEOPLE!$H$4:$H$101, SMALL(IF($B238=PEOPLE!$B$4:$B$101, ROW(PEOPLE!$H$4:$H$101)-MIN(ROW(PEOPLE!$H$4:$H$101)) +1), COLUMNS($B$3:B238))),"")</f>
        <v xml:space="preserve">3   </v>
      </c>
      <c r="D238" s="40" t="str">
        <f t="array" ref="D238">IFERROR(INDEX(PEOPLE!$H$4:$H$101, SMALL(IF($B238=PEOPLE!$B$4:$B$101, ROW(PEOPLE!$H$4:$H$101)-MIN(ROW(PEOPLE!$H$4:$H$101)) +1), COLUMNS($B$3:C238))),"")</f>
        <v xml:space="preserve">4   </v>
      </c>
      <c r="E238" s="40" t="str">
        <f t="array" ref="E238">IFERROR(INDEX(PEOPLE!$H$4:$H$101, SMALL(IF($B238=PEOPLE!$B$4:$B$101, ROW(PEOPLE!$H$4:$H$101)-MIN(ROW(PEOPLE!$H$4:$H$101)) +1), COLUMNS($B$3:D238))),"")</f>
        <v xml:space="preserve">5   </v>
      </c>
      <c r="F238" s="40" t="str">
        <f t="array" ref="F238">IFERROR(INDEX(PEOPLE!$H$4:$H$101, SMALL(IF($B238=PEOPLE!$B$4:$B$101, ROW(PEOPLE!$H$4:$H$101)-MIN(ROW(PEOPLE!$H$4:$H$101)) +1), COLUMNS($B$3:E238))),"")</f>
        <v xml:space="preserve">6   </v>
      </c>
      <c r="G238" s="40" t="str">
        <f t="array" ref="G238">IFERROR(INDEX(PEOPLE!$H$4:$H$101, SMALL(IF($B238=PEOPLE!$B$4:$B$101, ROW(PEOPLE!$H$4:$H$101)-MIN(ROW(PEOPLE!$H$4:$H$101)) +1), COLUMNS($B$3:F238))),"")</f>
        <v xml:space="preserve">7   </v>
      </c>
      <c r="H238" s="40" t="str">
        <f t="array" ref="H238">IFERROR(INDEX(PEOPLE!$H$4:$H$101, SMALL(IF($B238=PEOPLE!$B$4:$B$101, ROW(PEOPLE!$H$4:$H$101)-MIN(ROW(PEOPLE!$H$4:$H$101)) +1), COLUMNS($B$3:G238))),"")</f>
        <v xml:space="preserve">8   </v>
      </c>
      <c r="I238" s="40" t="str">
        <f t="array" ref="I238">IFERROR(INDEX(PEOPLE!$H$4:$H$101, SMALL(IF($B238=PEOPLE!$B$4:$B$101, ROW(PEOPLE!$H$4:$H$101)-MIN(ROW(PEOPLE!$H$4:$H$101)) +1), COLUMNS($B$3:H238))),"")</f>
        <v xml:space="preserve">9   </v>
      </c>
      <c r="J238" s="40" t="str">
        <f t="array" ref="J238">IFERROR(INDEX(PEOPLE!$H$4:$H$101, SMALL(IF($B238=PEOPLE!$B$4:$B$101, ROW(PEOPLE!$H$4:$H$101)-MIN(ROW(PEOPLE!$H$4:$H$101)) +1), COLUMNS($B$3:I238))),"")</f>
        <v xml:space="preserve">10   </v>
      </c>
      <c r="K238" s="40" t="str">
        <f t="array" ref="K238">IFERROR(INDEX(PEOPLE!$H$4:$H$101, SMALL(IF($B238=PEOPLE!$B$4:$B$101, ROW(PEOPLE!$H$4:$H$101)-MIN(ROW(PEOPLE!$H$4:$H$101)) +1), COLUMNS($B$3:J238))),"")</f>
        <v xml:space="preserve">11   </v>
      </c>
      <c r="L238" s="40" t="str">
        <f t="array" ref="L238">IFERROR(INDEX(PEOPLE!$H$4:$H$101, SMALL(IF($B238=PEOPLE!$B$4:$B$101, ROW(PEOPLE!$H$4:$H$101)-MIN(ROW(PEOPLE!$H$4:$H$101)) +1), COLUMNS($B$3:K238))),"")</f>
        <v xml:space="preserve">12   </v>
      </c>
      <c r="M238" s="40" t="str">
        <f t="array" ref="M238">IFERROR(INDEX(PEOPLE!$H$4:$H$101, SMALL(IF($B238=PEOPLE!$B$4:$B$101, ROW(PEOPLE!$H$4:$H$101)-MIN(ROW(PEOPLE!$H$4:$H$101)) +1), COLUMNS($B$3:L238))),"")</f>
        <v xml:space="preserve">13   </v>
      </c>
      <c r="N238" s="40"/>
      <c r="O238" s="40"/>
    </row>
    <row r="239" spans="2:15" x14ac:dyDescent="0.25">
      <c r="B239" s="40" t="str">
        <f t="array" ref="B239">IFERROR(INDEX(PEOPLE!B240:B$1001, MATCH(0, COUNTIF($B$2:B238, PEOPLE!B240:B$1001), 0)), "")</f>
        <v/>
      </c>
      <c r="C239" s="40" t="str">
        <f t="array" ref="C239">IFERROR(INDEX(PEOPLE!$H$4:$H$101, SMALL(IF($B239=PEOPLE!$B$4:$B$101, ROW(PEOPLE!$H$4:$H$101)-MIN(ROW(PEOPLE!$H$4:$H$101)) +1), COLUMNS($B$3:B239))),"")</f>
        <v xml:space="preserve">3   </v>
      </c>
      <c r="D239" s="40" t="str">
        <f t="array" ref="D239">IFERROR(INDEX(PEOPLE!$H$4:$H$101, SMALL(IF($B239=PEOPLE!$B$4:$B$101, ROW(PEOPLE!$H$4:$H$101)-MIN(ROW(PEOPLE!$H$4:$H$101)) +1), COLUMNS($B$3:C239))),"")</f>
        <v xml:space="preserve">4   </v>
      </c>
      <c r="E239" s="40" t="str">
        <f t="array" ref="E239">IFERROR(INDEX(PEOPLE!$H$4:$H$101, SMALL(IF($B239=PEOPLE!$B$4:$B$101, ROW(PEOPLE!$H$4:$H$101)-MIN(ROW(PEOPLE!$H$4:$H$101)) +1), COLUMNS($B$3:D239))),"")</f>
        <v xml:space="preserve">5   </v>
      </c>
      <c r="F239" s="40" t="str">
        <f t="array" ref="F239">IFERROR(INDEX(PEOPLE!$H$4:$H$101, SMALL(IF($B239=PEOPLE!$B$4:$B$101, ROW(PEOPLE!$H$4:$H$101)-MIN(ROW(PEOPLE!$H$4:$H$101)) +1), COLUMNS($B$3:E239))),"")</f>
        <v xml:space="preserve">6   </v>
      </c>
      <c r="G239" s="40" t="str">
        <f t="array" ref="G239">IFERROR(INDEX(PEOPLE!$H$4:$H$101, SMALL(IF($B239=PEOPLE!$B$4:$B$101, ROW(PEOPLE!$H$4:$H$101)-MIN(ROW(PEOPLE!$H$4:$H$101)) +1), COLUMNS($B$3:F239))),"")</f>
        <v xml:space="preserve">7   </v>
      </c>
      <c r="H239" s="40" t="str">
        <f t="array" ref="H239">IFERROR(INDEX(PEOPLE!$H$4:$H$101, SMALL(IF($B239=PEOPLE!$B$4:$B$101, ROW(PEOPLE!$H$4:$H$101)-MIN(ROW(PEOPLE!$H$4:$H$101)) +1), COLUMNS($B$3:G239))),"")</f>
        <v xml:space="preserve">8   </v>
      </c>
      <c r="I239" s="40" t="str">
        <f t="array" ref="I239">IFERROR(INDEX(PEOPLE!$H$4:$H$101, SMALL(IF($B239=PEOPLE!$B$4:$B$101, ROW(PEOPLE!$H$4:$H$101)-MIN(ROW(PEOPLE!$H$4:$H$101)) +1), COLUMNS($B$3:H239))),"")</f>
        <v xml:space="preserve">9   </v>
      </c>
      <c r="J239" s="40" t="str">
        <f t="array" ref="J239">IFERROR(INDEX(PEOPLE!$H$4:$H$101, SMALL(IF($B239=PEOPLE!$B$4:$B$101, ROW(PEOPLE!$H$4:$H$101)-MIN(ROW(PEOPLE!$H$4:$H$101)) +1), COLUMNS($B$3:I239))),"")</f>
        <v xml:space="preserve">10   </v>
      </c>
      <c r="K239" s="40" t="str">
        <f t="array" ref="K239">IFERROR(INDEX(PEOPLE!$H$4:$H$101, SMALL(IF($B239=PEOPLE!$B$4:$B$101, ROW(PEOPLE!$H$4:$H$101)-MIN(ROW(PEOPLE!$H$4:$H$101)) +1), COLUMNS($B$3:J239))),"")</f>
        <v xml:space="preserve">11   </v>
      </c>
      <c r="L239" s="40" t="str">
        <f t="array" ref="L239">IFERROR(INDEX(PEOPLE!$H$4:$H$101, SMALL(IF($B239=PEOPLE!$B$4:$B$101, ROW(PEOPLE!$H$4:$H$101)-MIN(ROW(PEOPLE!$H$4:$H$101)) +1), COLUMNS($B$3:K239))),"")</f>
        <v xml:space="preserve">12   </v>
      </c>
      <c r="M239" s="40" t="str">
        <f t="array" ref="M239">IFERROR(INDEX(PEOPLE!$H$4:$H$101, SMALL(IF($B239=PEOPLE!$B$4:$B$101, ROW(PEOPLE!$H$4:$H$101)-MIN(ROW(PEOPLE!$H$4:$H$101)) +1), COLUMNS($B$3:L239))),"")</f>
        <v xml:space="preserve">13   </v>
      </c>
      <c r="N239" s="40"/>
      <c r="O239" s="40"/>
    </row>
    <row r="240" spans="2:15" x14ac:dyDescent="0.25">
      <c r="B240" s="40" t="str">
        <f t="array" ref="B240">IFERROR(INDEX(PEOPLE!B241:B$1001, MATCH(0, COUNTIF($B$2:B239, PEOPLE!B241:B$1001), 0)), "")</f>
        <v/>
      </c>
      <c r="C240" s="40" t="str">
        <f t="array" ref="C240">IFERROR(INDEX(PEOPLE!$H$4:$H$101, SMALL(IF($B240=PEOPLE!$B$4:$B$101, ROW(PEOPLE!$H$4:$H$101)-MIN(ROW(PEOPLE!$H$4:$H$101)) +1), COLUMNS($B$3:B240))),"")</f>
        <v xml:space="preserve">3   </v>
      </c>
      <c r="D240" s="40" t="str">
        <f t="array" ref="D240">IFERROR(INDEX(PEOPLE!$H$4:$H$101, SMALL(IF($B240=PEOPLE!$B$4:$B$101, ROW(PEOPLE!$H$4:$H$101)-MIN(ROW(PEOPLE!$H$4:$H$101)) +1), COLUMNS($B$3:C240))),"")</f>
        <v xml:space="preserve">4   </v>
      </c>
      <c r="E240" s="40" t="str">
        <f t="array" ref="E240">IFERROR(INDEX(PEOPLE!$H$4:$H$101, SMALL(IF($B240=PEOPLE!$B$4:$B$101, ROW(PEOPLE!$H$4:$H$101)-MIN(ROW(PEOPLE!$H$4:$H$101)) +1), COLUMNS($B$3:D240))),"")</f>
        <v xml:space="preserve">5   </v>
      </c>
      <c r="F240" s="40" t="str">
        <f t="array" ref="F240">IFERROR(INDEX(PEOPLE!$H$4:$H$101, SMALL(IF($B240=PEOPLE!$B$4:$B$101, ROW(PEOPLE!$H$4:$H$101)-MIN(ROW(PEOPLE!$H$4:$H$101)) +1), COLUMNS($B$3:E240))),"")</f>
        <v xml:space="preserve">6   </v>
      </c>
      <c r="G240" s="40" t="str">
        <f t="array" ref="G240">IFERROR(INDEX(PEOPLE!$H$4:$H$101, SMALL(IF($B240=PEOPLE!$B$4:$B$101, ROW(PEOPLE!$H$4:$H$101)-MIN(ROW(PEOPLE!$H$4:$H$101)) +1), COLUMNS($B$3:F240))),"")</f>
        <v xml:space="preserve">7   </v>
      </c>
      <c r="H240" s="40" t="str">
        <f t="array" ref="H240">IFERROR(INDEX(PEOPLE!$H$4:$H$101, SMALL(IF($B240=PEOPLE!$B$4:$B$101, ROW(PEOPLE!$H$4:$H$101)-MIN(ROW(PEOPLE!$H$4:$H$101)) +1), COLUMNS($B$3:G240))),"")</f>
        <v xml:space="preserve">8   </v>
      </c>
      <c r="I240" s="40" t="str">
        <f t="array" ref="I240">IFERROR(INDEX(PEOPLE!$H$4:$H$101, SMALL(IF($B240=PEOPLE!$B$4:$B$101, ROW(PEOPLE!$H$4:$H$101)-MIN(ROW(PEOPLE!$H$4:$H$101)) +1), COLUMNS($B$3:H240))),"")</f>
        <v xml:space="preserve">9   </v>
      </c>
      <c r="J240" s="40" t="str">
        <f t="array" ref="J240">IFERROR(INDEX(PEOPLE!$H$4:$H$101, SMALL(IF($B240=PEOPLE!$B$4:$B$101, ROW(PEOPLE!$H$4:$H$101)-MIN(ROW(PEOPLE!$H$4:$H$101)) +1), COLUMNS($B$3:I240))),"")</f>
        <v xml:space="preserve">10   </v>
      </c>
      <c r="K240" s="40" t="str">
        <f t="array" ref="K240">IFERROR(INDEX(PEOPLE!$H$4:$H$101, SMALL(IF($B240=PEOPLE!$B$4:$B$101, ROW(PEOPLE!$H$4:$H$101)-MIN(ROW(PEOPLE!$H$4:$H$101)) +1), COLUMNS($B$3:J240))),"")</f>
        <v xml:space="preserve">11   </v>
      </c>
      <c r="L240" s="40" t="str">
        <f t="array" ref="L240">IFERROR(INDEX(PEOPLE!$H$4:$H$101, SMALL(IF($B240=PEOPLE!$B$4:$B$101, ROW(PEOPLE!$H$4:$H$101)-MIN(ROW(PEOPLE!$H$4:$H$101)) +1), COLUMNS($B$3:K240))),"")</f>
        <v xml:space="preserve">12   </v>
      </c>
      <c r="M240" s="40" t="str">
        <f t="array" ref="M240">IFERROR(INDEX(PEOPLE!$H$4:$H$101, SMALL(IF($B240=PEOPLE!$B$4:$B$101, ROW(PEOPLE!$H$4:$H$101)-MIN(ROW(PEOPLE!$H$4:$H$101)) +1), COLUMNS($B$3:L240))),"")</f>
        <v xml:space="preserve">13   </v>
      </c>
      <c r="N240" s="40"/>
      <c r="O240" s="40"/>
    </row>
    <row r="241" spans="2:15" x14ac:dyDescent="0.25">
      <c r="B241" s="40" t="str">
        <f t="array" ref="B241">IFERROR(INDEX(PEOPLE!B242:B$1001, MATCH(0, COUNTIF($B$2:B240, PEOPLE!B242:B$1001), 0)), "")</f>
        <v/>
      </c>
      <c r="C241" s="40" t="str">
        <f t="array" ref="C241">IFERROR(INDEX(PEOPLE!$H$4:$H$101, SMALL(IF($B241=PEOPLE!$B$4:$B$101, ROW(PEOPLE!$H$4:$H$101)-MIN(ROW(PEOPLE!$H$4:$H$101)) +1), COLUMNS($B$3:B241))),"")</f>
        <v xml:space="preserve">3   </v>
      </c>
      <c r="D241" s="40" t="str">
        <f t="array" ref="D241">IFERROR(INDEX(PEOPLE!$H$4:$H$101, SMALL(IF($B241=PEOPLE!$B$4:$B$101, ROW(PEOPLE!$H$4:$H$101)-MIN(ROW(PEOPLE!$H$4:$H$101)) +1), COLUMNS($B$3:C241))),"")</f>
        <v xml:space="preserve">4   </v>
      </c>
      <c r="E241" s="40" t="str">
        <f t="array" ref="E241">IFERROR(INDEX(PEOPLE!$H$4:$H$101, SMALL(IF($B241=PEOPLE!$B$4:$B$101, ROW(PEOPLE!$H$4:$H$101)-MIN(ROW(PEOPLE!$H$4:$H$101)) +1), COLUMNS($B$3:D241))),"")</f>
        <v xml:space="preserve">5   </v>
      </c>
      <c r="F241" s="40" t="str">
        <f t="array" ref="F241">IFERROR(INDEX(PEOPLE!$H$4:$H$101, SMALL(IF($B241=PEOPLE!$B$4:$B$101, ROW(PEOPLE!$H$4:$H$101)-MIN(ROW(PEOPLE!$H$4:$H$101)) +1), COLUMNS($B$3:E241))),"")</f>
        <v xml:space="preserve">6   </v>
      </c>
      <c r="G241" s="40" t="str">
        <f t="array" ref="G241">IFERROR(INDEX(PEOPLE!$H$4:$H$101, SMALL(IF($B241=PEOPLE!$B$4:$B$101, ROW(PEOPLE!$H$4:$H$101)-MIN(ROW(PEOPLE!$H$4:$H$101)) +1), COLUMNS($B$3:F241))),"")</f>
        <v xml:space="preserve">7   </v>
      </c>
      <c r="H241" s="40" t="str">
        <f t="array" ref="H241">IFERROR(INDEX(PEOPLE!$H$4:$H$101, SMALL(IF($B241=PEOPLE!$B$4:$B$101, ROW(PEOPLE!$H$4:$H$101)-MIN(ROW(PEOPLE!$H$4:$H$101)) +1), COLUMNS($B$3:G241))),"")</f>
        <v xml:space="preserve">8   </v>
      </c>
      <c r="I241" s="40" t="str">
        <f t="array" ref="I241">IFERROR(INDEX(PEOPLE!$H$4:$H$101, SMALL(IF($B241=PEOPLE!$B$4:$B$101, ROW(PEOPLE!$H$4:$H$101)-MIN(ROW(PEOPLE!$H$4:$H$101)) +1), COLUMNS($B$3:H241))),"")</f>
        <v xml:space="preserve">9   </v>
      </c>
      <c r="J241" s="40" t="str">
        <f t="array" ref="J241">IFERROR(INDEX(PEOPLE!$H$4:$H$101, SMALL(IF($B241=PEOPLE!$B$4:$B$101, ROW(PEOPLE!$H$4:$H$101)-MIN(ROW(PEOPLE!$H$4:$H$101)) +1), COLUMNS($B$3:I241))),"")</f>
        <v xml:space="preserve">10   </v>
      </c>
      <c r="K241" s="40" t="str">
        <f t="array" ref="K241">IFERROR(INDEX(PEOPLE!$H$4:$H$101, SMALL(IF($B241=PEOPLE!$B$4:$B$101, ROW(PEOPLE!$H$4:$H$101)-MIN(ROW(PEOPLE!$H$4:$H$101)) +1), COLUMNS($B$3:J241))),"")</f>
        <v xml:space="preserve">11   </v>
      </c>
      <c r="L241" s="40" t="str">
        <f t="array" ref="L241">IFERROR(INDEX(PEOPLE!$H$4:$H$101, SMALL(IF($B241=PEOPLE!$B$4:$B$101, ROW(PEOPLE!$H$4:$H$101)-MIN(ROW(PEOPLE!$H$4:$H$101)) +1), COLUMNS($B$3:K241))),"")</f>
        <v xml:space="preserve">12   </v>
      </c>
      <c r="M241" s="40" t="str">
        <f t="array" ref="M241">IFERROR(INDEX(PEOPLE!$H$4:$H$101, SMALL(IF($B241=PEOPLE!$B$4:$B$101, ROW(PEOPLE!$H$4:$H$101)-MIN(ROW(PEOPLE!$H$4:$H$101)) +1), COLUMNS($B$3:L241))),"")</f>
        <v xml:space="preserve">13   </v>
      </c>
      <c r="N241" s="40"/>
      <c r="O241" s="40"/>
    </row>
    <row r="242" spans="2:15" x14ac:dyDescent="0.25">
      <c r="B242" s="40" t="str">
        <f t="array" ref="B242">IFERROR(INDEX(PEOPLE!B243:B$1001, MATCH(0, COUNTIF($B$2:B241, PEOPLE!B243:B$1001), 0)), "")</f>
        <v/>
      </c>
      <c r="C242" s="40" t="str">
        <f t="array" ref="C242">IFERROR(INDEX(PEOPLE!$H$4:$H$101, SMALL(IF($B242=PEOPLE!$B$4:$B$101, ROW(PEOPLE!$H$4:$H$101)-MIN(ROW(PEOPLE!$H$4:$H$101)) +1), COLUMNS($B$3:B242))),"")</f>
        <v xml:space="preserve">3   </v>
      </c>
      <c r="D242" s="40" t="str">
        <f t="array" ref="D242">IFERROR(INDEX(PEOPLE!$H$4:$H$101, SMALL(IF($B242=PEOPLE!$B$4:$B$101, ROW(PEOPLE!$H$4:$H$101)-MIN(ROW(PEOPLE!$H$4:$H$101)) +1), COLUMNS($B$3:C242))),"")</f>
        <v xml:space="preserve">4   </v>
      </c>
      <c r="E242" s="40" t="str">
        <f t="array" ref="E242">IFERROR(INDEX(PEOPLE!$H$4:$H$101, SMALL(IF($B242=PEOPLE!$B$4:$B$101, ROW(PEOPLE!$H$4:$H$101)-MIN(ROW(PEOPLE!$H$4:$H$101)) +1), COLUMNS($B$3:D242))),"")</f>
        <v xml:space="preserve">5   </v>
      </c>
      <c r="F242" s="40" t="str">
        <f t="array" ref="F242">IFERROR(INDEX(PEOPLE!$H$4:$H$101, SMALL(IF($B242=PEOPLE!$B$4:$B$101, ROW(PEOPLE!$H$4:$H$101)-MIN(ROW(PEOPLE!$H$4:$H$101)) +1), COLUMNS($B$3:E242))),"")</f>
        <v xml:space="preserve">6   </v>
      </c>
      <c r="G242" s="40" t="str">
        <f t="array" ref="G242">IFERROR(INDEX(PEOPLE!$H$4:$H$101, SMALL(IF($B242=PEOPLE!$B$4:$B$101, ROW(PEOPLE!$H$4:$H$101)-MIN(ROW(PEOPLE!$H$4:$H$101)) +1), COLUMNS($B$3:F242))),"")</f>
        <v xml:space="preserve">7   </v>
      </c>
      <c r="H242" s="40" t="str">
        <f t="array" ref="H242">IFERROR(INDEX(PEOPLE!$H$4:$H$101, SMALL(IF($B242=PEOPLE!$B$4:$B$101, ROW(PEOPLE!$H$4:$H$101)-MIN(ROW(PEOPLE!$H$4:$H$101)) +1), COLUMNS($B$3:G242))),"")</f>
        <v xml:space="preserve">8   </v>
      </c>
      <c r="I242" s="40" t="str">
        <f t="array" ref="I242">IFERROR(INDEX(PEOPLE!$H$4:$H$101, SMALL(IF($B242=PEOPLE!$B$4:$B$101, ROW(PEOPLE!$H$4:$H$101)-MIN(ROW(PEOPLE!$H$4:$H$101)) +1), COLUMNS($B$3:H242))),"")</f>
        <v xml:space="preserve">9   </v>
      </c>
      <c r="J242" s="40" t="str">
        <f t="array" ref="J242">IFERROR(INDEX(PEOPLE!$H$4:$H$101, SMALL(IF($B242=PEOPLE!$B$4:$B$101, ROW(PEOPLE!$H$4:$H$101)-MIN(ROW(PEOPLE!$H$4:$H$101)) +1), COLUMNS($B$3:I242))),"")</f>
        <v xml:space="preserve">10   </v>
      </c>
      <c r="K242" s="40" t="str">
        <f t="array" ref="K242">IFERROR(INDEX(PEOPLE!$H$4:$H$101, SMALL(IF($B242=PEOPLE!$B$4:$B$101, ROW(PEOPLE!$H$4:$H$101)-MIN(ROW(PEOPLE!$H$4:$H$101)) +1), COLUMNS($B$3:J242))),"")</f>
        <v xml:space="preserve">11   </v>
      </c>
      <c r="L242" s="40" t="str">
        <f t="array" ref="L242">IFERROR(INDEX(PEOPLE!$H$4:$H$101, SMALL(IF($B242=PEOPLE!$B$4:$B$101, ROW(PEOPLE!$H$4:$H$101)-MIN(ROW(PEOPLE!$H$4:$H$101)) +1), COLUMNS($B$3:K242))),"")</f>
        <v xml:space="preserve">12   </v>
      </c>
      <c r="M242" s="40" t="str">
        <f t="array" ref="M242">IFERROR(INDEX(PEOPLE!$H$4:$H$101, SMALL(IF($B242=PEOPLE!$B$4:$B$101, ROW(PEOPLE!$H$4:$H$101)-MIN(ROW(PEOPLE!$H$4:$H$101)) +1), COLUMNS($B$3:L242))),"")</f>
        <v xml:space="preserve">13   </v>
      </c>
      <c r="N242" s="40"/>
      <c r="O242" s="40"/>
    </row>
    <row r="243" spans="2:15" x14ac:dyDescent="0.25">
      <c r="B243" s="40" t="str">
        <f t="array" ref="B243">IFERROR(INDEX(PEOPLE!B244:B$1001, MATCH(0, COUNTIF($B$2:B242, PEOPLE!B244:B$1001), 0)), "")</f>
        <v/>
      </c>
      <c r="C243" s="40" t="str">
        <f t="array" ref="C243">IFERROR(INDEX(PEOPLE!$H$4:$H$101, SMALL(IF($B243=PEOPLE!$B$4:$B$101, ROW(PEOPLE!$H$4:$H$101)-MIN(ROW(PEOPLE!$H$4:$H$101)) +1), COLUMNS($B$3:B243))),"")</f>
        <v xml:space="preserve">3   </v>
      </c>
      <c r="D243" s="40" t="str">
        <f t="array" ref="D243">IFERROR(INDEX(PEOPLE!$H$4:$H$101, SMALL(IF($B243=PEOPLE!$B$4:$B$101, ROW(PEOPLE!$H$4:$H$101)-MIN(ROW(PEOPLE!$H$4:$H$101)) +1), COLUMNS($B$3:C243))),"")</f>
        <v xml:space="preserve">4   </v>
      </c>
      <c r="E243" s="40" t="str">
        <f t="array" ref="E243">IFERROR(INDEX(PEOPLE!$H$4:$H$101, SMALL(IF($B243=PEOPLE!$B$4:$B$101, ROW(PEOPLE!$H$4:$H$101)-MIN(ROW(PEOPLE!$H$4:$H$101)) +1), COLUMNS($B$3:D243))),"")</f>
        <v xml:space="preserve">5   </v>
      </c>
      <c r="F243" s="40" t="str">
        <f t="array" ref="F243">IFERROR(INDEX(PEOPLE!$H$4:$H$101, SMALL(IF($B243=PEOPLE!$B$4:$B$101, ROW(PEOPLE!$H$4:$H$101)-MIN(ROW(PEOPLE!$H$4:$H$101)) +1), COLUMNS($B$3:E243))),"")</f>
        <v xml:space="preserve">6   </v>
      </c>
      <c r="G243" s="40" t="str">
        <f t="array" ref="G243">IFERROR(INDEX(PEOPLE!$H$4:$H$101, SMALL(IF($B243=PEOPLE!$B$4:$B$101, ROW(PEOPLE!$H$4:$H$101)-MIN(ROW(PEOPLE!$H$4:$H$101)) +1), COLUMNS($B$3:F243))),"")</f>
        <v xml:space="preserve">7   </v>
      </c>
      <c r="H243" s="40" t="str">
        <f t="array" ref="H243">IFERROR(INDEX(PEOPLE!$H$4:$H$101, SMALL(IF($B243=PEOPLE!$B$4:$B$101, ROW(PEOPLE!$H$4:$H$101)-MIN(ROW(PEOPLE!$H$4:$H$101)) +1), COLUMNS($B$3:G243))),"")</f>
        <v xml:space="preserve">8   </v>
      </c>
      <c r="I243" s="40" t="str">
        <f t="array" ref="I243">IFERROR(INDEX(PEOPLE!$H$4:$H$101, SMALL(IF($B243=PEOPLE!$B$4:$B$101, ROW(PEOPLE!$H$4:$H$101)-MIN(ROW(PEOPLE!$H$4:$H$101)) +1), COLUMNS($B$3:H243))),"")</f>
        <v xml:space="preserve">9   </v>
      </c>
      <c r="J243" s="40" t="str">
        <f t="array" ref="J243">IFERROR(INDEX(PEOPLE!$H$4:$H$101, SMALL(IF($B243=PEOPLE!$B$4:$B$101, ROW(PEOPLE!$H$4:$H$101)-MIN(ROW(PEOPLE!$H$4:$H$101)) +1), COLUMNS($B$3:I243))),"")</f>
        <v xml:space="preserve">10   </v>
      </c>
      <c r="K243" s="40" t="str">
        <f t="array" ref="K243">IFERROR(INDEX(PEOPLE!$H$4:$H$101, SMALL(IF($B243=PEOPLE!$B$4:$B$101, ROW(PEOPLE!$H$4:$H$101)-MIN(ROW(PEOPLE!$H$4:$H$101)) +1), COLUMNS($B$3:J243))),"")</f>
        <v xml:space="preserve">11   </v>
      </c>
      <c r="L243" s="40" t="str">
        <f t="array" ref="L243">IFERROR(INDEX(PEOPLE!$H$4:$H$101, SMALL(IF($B243=PEOPLE!$B$4:$B$101, ROW(PEOPLE!$H$4:$H$101)-MIN(ROW(PEOPLE!$H$4:$H$101)) +1), COLUMNS($B$3:K243))),"")</f>
        <v xml:space="preserve">12   </v>
      </c>
      <c r="M243" s="40" t="str">
        <f t="array" ref="M243">IFERROR(INDEX(PEOPLE!$H$4:$H$101, SMALL(IF($B243=PEOPLE!$B$4:$B$101, ROW(PEOPLE!$H$4:$H$101)-MIN(ROW(PEOPLE!$H$4:$H$101)) +1), COLUMNS($B$3:L243))),"")</f>
        <v xml:space="preserve">13   </v>
      </c>
      <c r="N243" s="40"/>
      <c r="O243" s="40"/>
    </row>
    <row r="244" spans="2:15" x14ac:dyDescent="0.25">
      <c r="B244" s="40" t="str">
        <f t="array" ref="B244">IFERROR(INDEX(PEOPLE!B245:B$1001, MATCH(0, COUNTIF($B$2:B243, PEOPLE!B245:B$1001), 0)), "")</f>
        <v/>
      </c>
      <c r="C244" s="40" t="str">
        <f t="array" ref="C244">IFERROR(INDEX(PEOPLE!$H$4:$H$101, SMALL(IF($B244=PEOPLE!$B$4:$B$101, ROW(PEOPLE!$H$4:$H$101)-MIN(ROW(PEOPLE!$H$4:$H$101)) +1), COLUMNS($B$3:B244))),"")</f>
        <v xml:space="preserve">3   </v>
      </c>
      <c r="D244" s="40" t="str">
        <f t="array" ref="D244">IFERROR(INDEX(PEOPLE!$H$4:$H$101, SMALL(IF($B244=PEOPLE!$B$4:$B$101, ROW(PEOPLE!$H$4:$H$101)-MIN(ROW(PEOPLE!$H$4:$H$101)) +1), COLUMNS($B$3:C244))),"")</f>
        <v xml:space="preserve">4   </v>
      </c>
      <c r="E244" s="40" t="str">
        <f t="array" ref="E244">IFERROR(INDEX(PEOPLE!$H$4:$H$101, SMALL(IF($B244=PEOPLE!$B$4:$B$101, ROW(PEOPLE!$H$4:$H$101)-MIN(ROW(PEOPLE!$H$4:$H$101)) +1), COLUMNS($B$3:D244))),"")</f>
        <v xml:space="preserve">5   </v>
      </c>
      <c r="F244" s="40" t="str">
        <f t="array" ref="F244">IFERROR(INDEX(PEOPLE!$H$4:$H$101, SMALL(IF($B244=PEOPLE!$B$4:$B$101, ROW(PEOPLE!$H$4:$H$101)-MIN(ROW(PEOPLE!$H$4:$H$101)) +1), COLUMNS($B$3:E244))),"")</f>
        <v xml:space="preserve">6   </v>
      </c>
      <c r="G244" s="40" t="str">
        <f t="array" ref="G244">IFERROR(INDEX(PEOPLE!$H$4:$H$101, SMALL(IF($B244=PEOPLE!$B$4:$B$101, ROW(PEOPLE!$H$4:$H$101)-MIN(ROW(PEOPLE!$H$4:$H$101)) +1), COLUMNS($B$3:F244))),"")</f>
        <v xml:space="preserve">7   </v>
      </c>
      <c r="H244" s="40" t="str">
        <f t="array" ref="H244">IFERROR(INDEX(PEOPLE!$H$4:$H$101, SMALL(IF($B244=PEOPLE!$B$4:$B$101, ROW(PEOPLE!$H$4:$H$101)-MIN(ROW(PEOPLE!$H$4:$H$101)) +1), COLUMNS($B$3:G244))),"")</f>
        <v xml:space="preserve">8   </v>
      </c>
      <c r="I244" s="40" t="str">
        <f t="array" ref="I244">IFERROR(INDEX(PEOPLE!$H$4:$H$101, SMALL(IF($B244=PEOPLE!$B$4:$B$101, ROW(PEOPLE!$H$4:$H$101)-MIN(ROW(PEOPLE!$H$4:$H$101)) +1), COLUMNS($B$3:H244))),"")</f>
        <v xml:space="preserve">9   </v>
      </c>
      <c r="J244" s="40" t="str">
        <f t="array" ref="J244">IFERROR(INDEX(PEOPLE!$H$4:$H$101, SMALL(IF($B244=PEOPLE!$B$4:$B$101, ROW(PEOPLE!$H$4:$H$101)-MIN(ROW(PEOPLE!$H$4:$H$101)) +1), COLUMNS($B$3:I244))),"")</f>
        <v xml:space="preserve">10   </v>
      </c>
      <c r="K244" s="40" t="str">
        <f t="array" ref="K244">IFERROR(INDEX(PEOPLE!$H$4:$H$101, SMALL(IF($B244=PEOPLE!$B$4:$B$101, ROW(PEOPLE!$H$4:$H$101)-MIN(ROW(PEOPLE!$H$4:$H$101)) +1), COLUMNS($B$3:J244))),"")</f>
        <v xml:space="preserve">11   </v>
      </c>
      <c r="L244" s="40" t="str">
        <f t="array" ref="L244">IFERROR(INDEX(PEOPLE!$H$4:$H$101, SMALL(IF($B244=PEOPLE!$B$4:$B$101, ROW(PEOPLE!$H$4:$H$101)-MIN(ROW(PEOPLE!$H$4:$H$101)) +1), COLUMNS($B$3:K244))),"")</f>
        <v xml:space="preserve">12   </v>
      </c>
      <c r="M244" s="40" t="str">
        <f t="array" ref="M244">IFERROR(INDEX(PEOPLE!$H$4:$H$101, SMALL(IF($B244=PEOPLE!$B$4:$B$101, ROW(PEOPLE!$H$4:$H$101)-MIN(ROW(PEOPLE!$H$4:$H$101)) +1), COLUMNS($B$3:L244))),"")</f>
        <v xml:space="preserve">13   </v>
      </c>
      <c r="N244" s="40"/>
      <c r="O244" s="40"/>
    </row>
    <row r="245" spans="2:15" x14ac:dyDescent="0.25">
      <c r="B245" s="40" t="str">
        <f t="array" ref="B245">IFERROR(INDEX(PEOPLE!B246:B$1001, MATCH(0, COUNTIF($B$2:B244, PEOPLE!B246:B$1001), 0)), "")</f>
        <v/>
      </c>
      <c r="C245" s="40" t="str">
        <f t="array" ref="C245">IFERROR(INDEX(PEOPLE!$H$4:$H$101, SMALL(IF($B245=PEOPLE!$B$4:$B$101, ROW(PEOPLE!$H$4:$H$101)-MIN(ROW(PEOPLE!$H$4:$H$101)) +1), COLUMNS($B$3:B245))),"")</f>
        <v xml:space="preserve">3   </v>
      </c>
      <c r="D245" s="40" t="str">
        <f t="array" ref="D245">IFERROR(INDEX(PEOPLE!$H$4:$H$101, SMALL(IF($B245=PEOPLE!$B$4:$B$101, ROW(PEOPLE!$H$4:$H$101)-MIN(ROW(PEOPLE!$H$4:$H$101)) +1), COLUMNS($B$3:C245))),"")</f>
        <v xml:space="preserve">4   </v>
      </c>
      <c r="E245" s="40" t="str">
        <f t="array" ref="E245">IFERROR(INDEX(PEOPLE!$H$4:$H$101, SMALL(IF($B245=PEOPLE!$B$4:$B$101, ROW(PEOPLE!$H$4:$H$101)-MIN(ROW(PEOPLE!$H$4:$H$101)) +1), COLUMNS($B$3:D245))),"")</f>
        <v xml:space="preserve">5   </v>
      </c>
      <c r="F245" s="40" t="str">
        <f t="array" ref="F245">IFERROR(INDEX(PEOPLE!$H$4:$H$101, SMALL(IF($B245=PEOPLE!$B$4:$B$101, ROW(PEOPLE!$H$4:$H$101)-MIN(ROW(PEOPLE!$H$4:$H$101)) +1), COLUMNS($B$3:E245))),"")</f>
        <v xml:space="preserve">6   </v>
      </c>
      <c r="G245" s="40" t="str">
        <f t="array" ref="G245">IFERROR(INDEX(PEOPLE!$H$4:$H$101, SMALL(IF($B245=PEOPLE!$B$4:$B$101, ROW(PEOPLE!$H$4:$H$101)-MIN(ROW(PEOPLE!$H$4:$H$101)) +1), COLUMNS($B$3:F245))),"")</f>
        <v xml:space="preserve">7   </v>
      </c>
      <c r="H245" s="40" t="str">
        <f t="array" ref="H245">IFERROR(INDEX(PEOPLE!$H$4:$H$101, SMALL(IF($B245=PEOPLE!$B$4:$B$101, ROW(PEOPLE!$H$4:$H$101)-MIN(ROW(PEOPLE!$H$4:$H$101)) +1), COLUMNS($B$3:G245))),"")</f>
        <v xml:space="preserve">8   </v>
      </c>
      <c r="I245" s="40" t="str">
        <f t="array" ref="I245">IFERROR(INDEX(PEOPLE!$H$4:$H$101, SMALL(IF($B245=PEOPLE!$B$4:$B$101, ROW(PEOPLE!$H$4:$H$101)-MIN(ROW(PEOPLE!$H$4:$H$101)) +1), COLUMNS($B$3:H245))),"")</f>
        <v xml:space="preserve">9   </v>
      </c>
      <c r="J245" s="40" t="str">
        <f t="array" ref="J245">IFERROR(INDEX(PEOPLE!$H$4:$H$101, SMALL(IF($B245=PEOPLE!$B$4:$B$101, ROW(PEOPLE!$H$4:$H$101)-MIN(ROW(PEOPLE!$H$4:$H$101)) +1), COLUMNS($B$3:I245))),"")</f>
        <v xml:space="preserve">10   </v>
      </c>
      <c r="K245" s="40" t="str">
        <f t="array" ref="K245">IFERROR(INDEX(PEOPLE!$H$4:$H$101, SMALL(IF($B245=PEOPLE!$B$4:$B$101, ROW(PEOPLE!$H$4:$H$101)-MIN(ROW(PEOPLE!$H$4:$H$101)) +1), COLUMNS($B$3:J245))),"")</f>
        <v xml:space="preserve">11   </v>
      </c>
      <c r="L245" s="40" t="str">
        <f t="array" ref="L245">IFERROR(INDEX(PEOPLE!$H$4:$H$101, SMALL(IF($B245=PEOPLE!$B$4:$B$101, ROW(PEOPLE!$H$4:$H$101)-MIN(ROW(PEOPLE!$H$4:$H$101)) +1), COLUMNS($B$3:K245))),"")</f>
        <v xml:space="preserve">12   </v>
      </c>
      <c r="M245" s="40" t="str">
        <f t="array" ref="M245">IFERROR(INDEX(PEOPLE!$H$4:$H$101, SMALL(IF($B245=PEOPLE!$B$4:$B$101, ROW(PEOPLE!$H$4:$H$101)-MIN(ROW(PEOPLE!$H$4:$H$101)) +1), COLUMNS($B$3:L245))),"")</f>
        <v xml:space="preserve">13   </v>
      </c>
      <c r="N245" s="40"/>
      <c r="O245" s="40"/>
    </row>
    <row r="246" spans="2:15" x14ac:dyDescent="0.25">
      <c r="B246" s="40" t="str">
        <f t="array" ref="B246">IFERROR(INDEX(PEOPLE!B247:B$1001, MATCH(0, COUNTIF($B$2:B245, PEOPLE!B247:B$1001), 0)), "")</f>
        <v/>
      </c>
      <c r="C246" s="40" t="str">
        <f t="array" ref="C246">IFERROR(INDEX(PEOPLE!$H$4:$H$101, SMALL(IF($B246=PEOPLE!$B$4:$B$101, ROW(PEOPLE!$H$4:$H$101)-MIN(ROW(PEOPLE!$H$4:$H$101)) +1), COLUMNS($B$3:B246))),"")</f>
        <v xml:space="preserve">3   </v>
      </c>
      <c r="D246" s="40" t="str">
        <f t="array" ref="D246">IFERROR(INDEX(PEOPLE!$H$4:$H$101, SMALL(IF($B246=PEOPLE!$B$4:$B$101, ROW(PEOPLE!$H$4:$H$101)-MIN(ROW(PEOPLE!$H$4:$H$101)) +1), COLUMNS($B$3:C246))),"")</f>
        <v xml:space="preserve">4   </v>
      </c>
      <c r="E246" s="40" t="str">
        <f t="array" ref="E246">IFERROR(INDEX(PEOPLE!$H$4:$H$101, SMALL(IF($B246=PEOPLE!$B$4:$B$101, ROW(PEOPLE!$H$4:$H$101)-MIN(ROW(PEOPLE!$H$4:$H$101)) +1), COLUMNS($B$3:D246))),"")</f>
        <v xml:space="preserve">5   </v>
      </c>
      <c r="F246" s="40" t="str">
        <f t="array" ref="F246">IFERROR(INDEX(PEOPLE!$H$4:$H$101, SMALL(IF($B246=PEOPLE!$B$4:$B$101, ROW(PEOPLE!$H$4:$H$101)-MIN(ROW(PEOPLE!$H$4:$H$101)) +1), COLUMNS($B$3:E246))),"")</f>
        <v xml:space="preserve">6   </v>
      </c>
      <c r="G246" s="40" t="str">
        <f t="array" ref="G246">IFERROR(INDEX(PEOPLE!$H$4:$H$101, SMALL(IF($B246=PEOPLE!$B$4:$B$101, ROW(PEOPLE!$H$4:$H$101)-MIN(ROW(PEOPLE!$H$4:$H$101)) +1), COLUMNS($B$3:F246))),"")</f>
        <v xml:space="preserve">7   </v>
      </c>
      <c r="H246" s="40" t="str">
        <f t="array" ref="H246">IFERROR(INDEX(PEOPLE!$H$4:$H$101, SMALL(IF($B246=PEOPLE!$B$4:$B$101, ROW(PEOPLE!$H$4:$H$101)-MIN(ROW(PEOPLE!$H$4:$H$101)) +1), COLUMNS($B$3:G246))),"")</f>
        <v xml:space="preserve">8   </v>
      </c>
      <c r="I246" s="40" t="str">
        <f t="array" ref="I246">IFERROR(INDEX(PEOPLE!$H$4:$H$101, SMALL(IF($B246=PEOPLE!$B$4:$B$101, ROW(PEOPLE!$H$4:$H$101)-MIN(ROW(PEOPLE!$H$4:$H$101)) +1), COLUMNS($B$3:H246))),"")</f>
        <v xml:space="preserve">9   </v>
      </c>
      <c r="J246" s="40" t="str">
        <f t="array" ref="J246">IFERROR(INDEX(PEOPLE!$H$4:$H$101, SMALL(IF($B246=PEOPLE!$B$4:$B$101, ROW(PEOPLE!$H$4:$H$101)-MIN(ROW(PEOPLE!$H$4:$H$101)) +1), COLUMNS($B$3:I246))),"")</f>
        <v xml:space="preserve">10   </v>
      </c>
      <c r="K246" s="40" t="str">
        <f t="array" ref="K246">IFERROR(INDEX(PEOPLE!$H$4:$H$101, SMALL(IF($B246=PEOPLE!$B$4:$B$101, ROW(PEOPLE!$H$4:$H$101)-MIN(ROW(PEOPLE!$H$4:$H$101)) +1), COLUMNS($B$3:J246))),"")</f>
        <v xml:space="preserve">11   </v>
      </c>
      <c r="L246" s="40" t="str">
        <f t="array" ref="L246">IFERROR(INDEX(PEOPLE!$H$4:$H$101, SMALL(IF($B246=PEOPLE!$B$4:$B$101, ROW(PEOPLE!$H$4:$H$101)-MIN(ROW(PEOPLE!$H$4:$H$101)) +1), COLUMNS($B$3:K246))),"")</f>
        <v xml:space="preserve">12   </v>
      </c>
      <c r="M246" s="40" t="str">
        <f t="array" ref="M246">IFERROR(INDEX(PEOPLE!$H$4:$H$101, SMALL(IF($B246=PEOPLE!$B$4:$B$101, ROW(PEOPLE!$H$4:$H$101)-MIN(ROW(PEOPLE!$H$4:$H$101)) +1), COLUMNS($B$3:L246))),"")</f>
        <v xml:space="preserve">13   </v>
      </c>
      <c r="N246" s="40"/>
      <c r="O246" s="40"/>
    </row>
    <row r="247" spans="2:15" x14ac:dyDescent="0.25">
      <c r="B247" s="40" t="str">
        <f t="array" ref="B247">IFERROR(INDEX(PEOPLE!B248:B$1001, MATCH(0, COUNTIF($B$2:B246, PEOPLE!B248:B$1001), 0)), "")</f>
        <v/>
      </c>
      <c r="C247" s="40" t="str">
        <f t="array" ref="C247">IFERROR(INDEX(PEOPLE!$H$4:$H$101, SMALL(IF($B247=PEOPLE!$B$4:$B$101, ROW(PEOPLE!$H$4:$H$101)-MIN(ROW(PEOPLE!$H$4:$H$101)) +1), COLUMNS($B$3:B247))),"")</f>
        <v xml:space="preserve">3   </v>
      </c>
      <c r="D247" s="40" t="str">
        <f t="array" ref="D247">IFERROR(INDEX(PEOPLE!$H$4:$H$101, SMALL(IF($B247=PEOPLE!$B$4:$B$101, ROW(PEOPLE!$H$4:$H$101)-MIN(ROW(PEOPLE!$H$4:$H$101)) +1), COLUMNS($B$3:C247))),"")</f>
        <v xml:space="preserve">4   </v>
      </c>
      <c r="E247" s="40" t="str">
        <f t="array" ref="E247">IFERROR(INDEX(PEOPLE!$H$4:$H$101, SMALL(IF($B247=PEOPLE!$B$4:$B$101, ROW(PEOPLE!$H$4:$H$101)-MIN(ROW(PEOPLE!$H$4:$H$101)) +1), COLUMNS($B$3:D247))),"")</f>
        <v xml:space="preserve">5   </v>
      </c>
      <c r="F247" s="40" t="str">
        <f t="array" ref="F247">IFERROR(INDEX(PEOPLE!$H$4:$H$101, SMALL(IF($B247=PEOPLE!$B$4:$B$101, ROW(PEOPLE!$H$4:$H$101)-MIN(ROW(PEOPLE!$H$4:$H$101)) +1), COLUMNS($B$3:E247))),"")</f>
        <v xml:space="preserve">6   </v>
      </c>
      <c r="G247" s="40" t="str">
        <f t="array" ref="G247">IFERROR(INDEX(PEOPLE!$H$4:$H$101, SMALL(IF($B247=PEOPLE!$B$4:$B$101, ROW(PEOPLE!$H$4:$H$101)-MIN(ROW(PEOPLE!$H$4:$H$101)) +1), COLUMNS($B$3:F247))),"")</f>
        <v xml:space="preserve">7   </v>
      </c>
      <c r="H247" s="40" t="str">
        <f t="array" ref="H247">IFERROR(INDEX(PEOPLE!$H$4:$H$101, SMALL(IF($B247=PEOPLE!$B$4:$B$101, ROW(PEOPLE!$H$4:$H$101)-MIN(ROW(PEOPLE!$H$4:$H$101)) +1), COLUMNS($B$3:G247))),"")</f>
        <v xml:space="preserve">8   </v>
      </c>
      <c r="I247" s="40" t="str">
        <f t="array" ref="I247">IFERROR(INDEX(PEOPLE!$H$4:$H$101, SMALL(IF($B247=PEOPLE!$B$4:$B$101, ROW(PEOPLE!$H$4:$H$101)-MIN(ROW(PEOPLE!$H$4:$H$101)) +1), COLUMNS($B$3:H247))),"")</f>
        <v xml:space="preserve">9   </v>
      </c>
      <c r="J247" s="40" t="str">
        <f t="array" ref="J247">IFERROR(INDEX(PEOPLE!$H$4:$H$101, SMALL(IF($B247=PEOPLE!$B$4:$B$101, ROW(PEOPLE!$H$4:$H$101)-MIN(ROW(PEOPLE!$H$4:$H$101)) +1), COLUMNS($B$3:I247))),"")</f>
        <v xml:space="preserve">10   </v>
      </c>
      <c r="K247" s="40" t="str">
        <f t="array" ref="K247">IFERROR(INDEX(PEOPLE!$H$4:$H$101, SMALL(IF($B247=PEOPLE!$B$4:$B$101, ROW(PEOPLE!$H$4:$H$101)-MIN(ROW(PEOPLE!$H$4:$H$101)) +1), COLUMNS($B$3:J247))),"")</f>
        <v xml:space="preserve">11   </v>
      </c>
      <c r="L247" s="40" t="str">
        <f t="array" ref="L247">IFERROR(INDEX(PEOPLE!$H$4:$H$101, SMALL(IF($B247=PEOPLE!$B$4:$B$101, ROW(PEOPLE!$H$4:$H$101)-MIN(ROW(PEOPLE!$H$4:$H$101)) +1), COLUMNS($B$3:K247))),"")</f>
        <v xml:space="preserve">12   </v>
      </c>
      <c r="M247" s="40" t="str">
        <f t="array" ref="M247">IFERROR(INDEX(PEOPLE!$H$4:$H$101, SMALL(IF($B247=PEOPLE!$B$4:$B$101, ROW(PEOPLE!$H$4:$H$101)-MIN(ROW(PEOPLE!$H$4:$H$101)) +1), COLUMNS($B$3:L247))),"")</f>
        <v xml:space="preserve">13   </v>
      </c>
      <c r="N247" s="40"/>
      <c r="O247" s="40"/>
    </row>
    <row r="248" spans="2:15" x14ac:dyDescent="0.25">
      <c r="B248" s="40" t="str">
        <f t="array" ref="B248">IFERROR(INDEX(PEOPLE!B249:B$1001, MATCH(0, COUNTIF($B$2:B247, PEOPLE!B249:B$1001), 0)), "")</f>
        <v/>
      </c>
      <c r="C248" s="40" t="str">
        <f t="array" ref="C248">IFERROR(INDEX(PEOPLE!$H$4:$H$101, SMALL(IF($B248=PEOPLE!$B$4:$B$101, ROW(PEOPLE!$H$4:$H$101)-MIN(ROW(PEOPLE!$H$4:$H$101)) +1), COLUMNS($B$3:B248))),"")</f>
        <v xml:space="preserve">3   </v>
      </c>
      <c r="D248" s="40" t="str">
        <f t="array" ref="D248">IFERROR(INDEX(PEOPLE!$H$4:$H$101, SMALL(IF($B248=PEOPLE!$B$4:$B$101, ROW(PEOPLE!$H$4:$H$101)-MIN(ROW(PEOPLE!$H$4:$H$101)) +1), COLUMNS($B$3:C248))),"")</f>
        <v xml:space="preserve">4   </v>
      </c>
      <c r="E248" s="40" t="str">
        <f t="array" ref="E248">IFERROR(INDEX(PEOPLE!$H$4:$H$101, SMALL(IF($B248=PEOPLE!$B$4:$B$101, ROW(PEOPLE!$H$4:$H$101)-MIN(ROW(PEOPLE!$H$4:$H$101)) +1), COLUMNS($B$3:D248))),"")</f>
        <v xml:space="preserve">5   </v>
      </c>
      <c r="F248" s="40" t="str">
        <f t="array" ref="F248">IFERROR(INDEX(PEOPLE!$H$4:$H$101, SMALL(IF($B248=PEOPLE!$B$4:$B$101, ROW(PEOPLE!$H$4:$H$101)-MIN(ROW(PEOPLE!$H$4:$H$101)) +1), COLUMNS($B$3:E248))),"")</f>
        <v xml:space="preserve">6   </v>
      </c>
      <c r="G248" s="40" t="str">
        <f t="array" ref="G248">IFERROR(INDEX(PEOPLE!$H$4:$H$101, SMALL(IF($B248=PEOPLE!$B$4:$B$101, ROW(PEOPLE!$H$4:$H$101)-MIN(ROW(PEOPLE!$H$4:$H$101)) +1), COLUMNS($B$3:F248))),"")</f>
        <v xml:space="preserve">7   </v>
      </c>
      <c r="H248" s="40" t="str">
        <f t="array" ref="H248">IFERROR(INDEX(PEOPLE!$H$4:$H$101, SMALL(IF($B248=PEOPLE!$B$4:$B$101, ROW(PEOPLE!$H$4:$H$101)-MIN(ROW(PEOPLE!$H$4:$H$101)) +1), COLUMNS($B$3:G248))),"")</f>
        <v xml:space="preserve">8   </v>
      </c>
      <c r="I248" s="40" t="str">
        <f t="array" ref="I248">IFERROR(INDEX(PEOPLE!$H$4:$H$101, SMALL(IF($B248=PEOPLE!$B$4:$B$101, ROW(PEOPLE!$H$4:$H$101)-MIN(ROW(PEOPLE!$H$4:$H$101)) +1), COLUMNS($B$3:H248))),"")</f>
        <v xml:space="preserve">9   </v>
      </c>
      <c r="J248" s="40" t="str">
        <f t="array" ref="J248">IFERROR(INDEX(PEOPLE!$H$4:$H$101, SMALL(IF($B248=PEOPLE!$B$4:$B$101, ROW(PEOPLE!$H$4:$H$101)-MIN(ROW(PEOPLE!$H$4:$H$101)) +1), COLUMNS($B$3:I248))),"")</f>
        <v xml:space="preserve">10   </v>
      </c>
      <c r="K248" s="40" t="str">
        <f t="array" ref="K248">IFERROR(INDEX(PEOPLE!$H$4:$H$101, SMALL(IF($B248=PEOPLE!$B$4:$B$101, ROW(PEOPLE!$H$4:$H$101)-MIN(ROW(PEOPLE!$H$4:$H$101)) +1), COLUMNS($B$3:J248))),"")</f>
        <v xml:space="preserve">11   </v>
      </c>
      <c r="L248" s="40" t="str">
        <f t="array" ref="L248">IFERROR(INDEX(PEOPLE!$H$4:$H$101, SMALL(IF($B248=PEOPLE!$B$4:$B$101, ROW(PEOPLE!$H$4:$H$101)-MIN(ROW(PEOPLE!$H$4:$H$101)) +1), COLUMNS($B$3:K248))),"")</f>
        <v xml:space="preserve">12   </v>
      </c>
      <c r="M248" s="40" t="str">
        <f t="array" ref="M248">IFERROR(INDEX(PEOPLE!$H$4:$H$101, SMALL(IF($B248=PEOPLE!$B$4:$B$101, ROW(PEOPLE!$H$4:$H$101)-MIN(ROW(PEOPLE!$H$4:$H$101)) +1), COLUMNS($B$3:L248))),"")</f>
        <v xml:space="preserve">13   </v>
      </c>
      <c r="N248" s="40"/>
      <c r="O248" s="40"/>
    </row>
    <row r="249" spans="2:15" x14ac:dyDescent="0.25">
      <c r="B249" s="40" t="str">
        <f t="array" ref="B249">IFERROR(INDEX(PEOPLE!B250:B$1001, MATCH(0, COUNTIF($B$2:B248, PEOPLE!B250:B$1001), 0)), "")</f>
        <v/>
      </c>
      <c r="C249" s="40" t="str">
        <f t="array" ref="C249">IFERROR(INDEX(PEOPLE!$H$4:$H$101, SMALL(IF($B249=PEOPLE!$B$4:$B$101, ROW(PEOPLE!$H$4:$H$101)-MIN(ROW(PEOPLE!$H$4:$H$101)) +1), COLUMNS($B$3:B249))),"")</f>
        <v xml:space="preserve">3   </v>
      </c>
      <c r="D249" s="40" t="str">
        <f t="array" ref="D249">IFERROR(INDEX(PEOPLE!$H$4:$H$101, SMALL(IF($B249=PEOPLE!$B$4:$B$101, ROW(PEOPLE!$H$4:$H$101)-MIN(ROW(PEOPLE!$H$4:$H$101)) +1), COLUMNS($B$3:C249))),"")</f>
        <v xml:space="preserve">4   </v>
      </c>
      <c r="E249" s="40" t="str">
        <f t="array" ref="E249">IFERROR(INDEX(PEOPLE!$H$4:$H$101, SMALL(IF($B249=PEOPLE!$B$4:$B$101, ROW(PEOPLE!$H$4:$H$101)-MIN(ROW(PEOPLE!$H$4:$H$101)) +1), COLUMNS($B$3:D249))),"")</f>
        <v xml:space="preserve">5   </v>
      </c>
      <c r="F249" s="40" t="str">
        <f t="array" ref="F249">IFERROR(INDEX(PEOPLE!$H$4:$H$101, SMALL(IF($B249=PEOPLE!$B$4:$B$101, ROW(PEOPLE!$H$4:$H$101)-MIN(ROW(PEOPLE!$H$4:$H$101)) +1), COLUMNS($B$3:E249))),"")</f>
        <v xml:space="preserve">6   </v>
      </c>
      <c r="G249" s="40" t="str">
        <f t="array" ref="G249">IFERROR(INDEX(PEOPLE!$H$4:$H$101, SMALL(IF($B249=PEOPLE!$B$4:$B$101, ROW(PEOPLE!$H$4:$H$101)-MIN(ROW(PEOPLE!$H$4:$H$101)) +1), COLUMNS($B$3:F249))),"")</f>
        <v xml:space="preserve">7   </v>
      </c>
      <c r="H249" s="40" t="str">
        <f t="array" ref="H249">IFERROR(INDEX(PEOPLE!$H$4:$H$101, SMALL(IF($B249=PEOPLE!$B$4:$B$101, ROW(PEOPLE!$H$4:$H$101)-MIN(ROW(PEOPLE!$H$4:$H$101)) +1), COLUMNS($B$3:G249))),"")</f>
        <v xml:space="preserve">8   </v>
      </c>
      <c r="I249" s="40" t="str">
        <f t="array" ref="I249">IFERROR(INDEX(PEOPLE!$H$4:$H$101, SMALL(IF($B249=PEOPLE!$B$4:$B$101, ROW(PEOPLE!$H$4:$H$101)-MIN(ROW(PEOPLE!$H$4:$H$101)) +1), COLUMNS($B$3:H249))),"")</f>
        <v xml:space="preserve">9   </v>
      </c>
      <c r="J249" s="40" t="str">
        <f t="array" ref="J249">IFERROR(INDEX(PEOPLE!$H$4:$H$101, SMALL(IF($B249=PEOPLE!$B$4:$B$101, ROW(PEOPLE!$H$4:$H$101)-MIN(ROW(PEOPLE!$H$4:$H$101)) +1), COLUMNS($B$3:I249))),"")</f>
        <v xml:space="preserve">10   </v>
      </c>
      <c r="K249" s="40" t="str">
        <f t="array" ref="K249">IFERROR(INDEX(PEOPLE!$H$4:$H$101, SMALL(IF($B249=PEOPLE!$B$4:$B$101, ROW(PEOPLE!$H$4:$H$101)-MIN(ROW(PEOPLE!$H$4:$H$101)) +1), COLUMNS($B$3:J249))),"")</f>
        <v xml:space="preserve">11   </v>
      </c>
      <c r="L249" s="40" t="str">
        <f t="array" ref="L249">IFERROR(INDEX(PEOPLE!$H$4:$H$101, SMALL(IF($B249=PEOPLE!$B$4:$B$101, ROW(PEOPLE!$H$4:$H$101)-MIN(ROW(PEOPLE!$H$4:$H$101)) +1), COLUMNS($B$3:K249))),"")</f>
        <v xml:space="preserve">12   </v>
      </c>
      <c r="M249" s="40" t="str">
        <f t="array" ref="M249">IFERROR(INDEX(PEOPLE!$H$4:$H$101, SMALL(IF($B249=PEOPLE!$B$4:$B$101, ROW(PEOPLE!$H$4:$H$101)-MIN(ROW(PEOPLE!$H$4:$H$101)) +1), COLUMNS($B$3:L249))),"")</f>
        <v xml:space="preserve">13   </v>
      </c>
      <c r="N249" s="40"/>
      <c r="O249" s="40"/>
    </row>
    <row r="250" spans="2:15" x14ac:dyDescent="0.25">
      <c r="B250" s="40" t="str">
        <f t="array" ref="B250">IFERROR(INDEX(PEOPLE!B251:B$1001, MATCH(0, COUNTIF($B$2:B249, PEOPLE!B251:B$1001), 0)), "")</f>
        <v/>
      </c>
      <c r="C250" s="40" t="str">
        <f t="array" ref="C250">IFERROR(INDEX(PEOPLE!$H$4:$H$101, SMALL(IF($B250=PEOPLE!$B$4:$B$101, ROW(PEOPLE!$H$4:$H$101)-MIN(ROW(PEOPLE!$H$4:$H$101)) +1), COLUMNS($B$3:B250))),"")</f>
        <v xml:space="preserve">3   </v>
      </c>
      <c r="D250" s="40" t="str">
        <f t="array" ref="D250">IFERROR(INDEX(PEOPLE!$H$4:$H$101, SMALL(IF($B250=PEOPLE!$B$4:$B$101, ROW(PEOPLE!$H$4:$H$101)-MIN(ROW(PEOPLE!$H$4:$H$101)) +1), COLUMNS($B$3:C250))),"")</f>
        <v xml:space="preserve">4   </v>
      </c>
      <c r="E250" s="40" t="str">
        <f t="array" ref="E250">IFERROR(INDEX(PEOPLE!$H$4:$H$101, SMALL(IF($B250=PEOPLE!$B$4:$B$101, ROW(PEOPLE!$H$4:$H$101)-MIN(ROW(PEOPLE!$H$4:$H$101)) +1), COLUMNS($B$3:D250))),"")</f>
        <v xml:space="preserve">5   </v>
      </c>
      <c r="F250" s="40" t="str">
        <f t="array" ref="F250">IFERROR(INDEX(PEOPLE!$H$4:$H$101, SMALL(IF($B250=PEOPLE!$B$4:$B$101, ROW(PEOPLE!$H$4:$H$101)-MIN(ROW(PEOPLE!$H$4:$H$101)) +1), COLUMNS($B$3:E250))),"")</f>
        <v xml:space="preserve">6   </v>
      </c>
      <c r="G250" s="40" t="str">
        <f t="array" ref="G250">IFERROR(INDEX(PEOPLE!$H$4:$H$101, SMALL(IF($B250=PEOPLE!$B$4:$B$101, ROW(PEOPLE!$H$4:$H$101)-MIN(ROW(PEOPLE!$H$4:$H$101)) +1), COLUMNS($B$3:F250))),"")</f>
        <v xml:space="preserve">7   </v>
      </c>
      <c r="H250" s="40" t="str">
        <f t="array" ref="H250">IFERROR(INDEX(PEOPLE!$H$4:$H$101, SMALL(IF($B250=PEOPLE!$B$4:$B$101, ROW(PEOPLE!$H$4:$H$101)-MIN(ROW(PEOPLE!$H$4:$H$101)) +1), COLUMNS($B$3:G250))),"")</f>
        <v xml:space="preserve">8   </v>
      </c>
      <c r="I250" s="40" t="str">
        <f t="array" ref="I250">IFERROR(INDEX(PEOPLE!$H$4:$H$101, SMALL(IF($B250=PEOPLE!$B$4:$B$101, ROW(PEOPLE!$H$4:$H$101)-MIN(ROW(PEOPLE!$H$4:$H$101)) +1), COLUMNS($B$3:H250))),"")</f>
        <v xml:space="preserve">9   </v>
      </c>
      <c r="J250" s="40" t="str">
        <f t="array" ref="J250">IFERROR(INDEX(PEOPLE!$H$4:$H$101, SMALL(IF($B250=PEOPLE!$B$4:$B$101, ROW(PEOPLE!$H$4:$H$101)-MIN(ROW(PEOPLE!$H$4:$H$101)) +1), COLUMNS($B$3:I250))),"")</f>
        <v xml:space="preserve">10   </v>
      </c>
      <c r="K250" s="40" t="str">
        <f t="array" ref="K250">IFERROR(INDEX(PEOPLE!$H$4:$H$101, SMALL(IF($B250=PEOPLE!$B$4:$B$101, ROW(PEOPLE!$H$4:$H$101)-MIN(ROW(PEOPLE!$H$4:$H$101)) +1), COLUMNS($B$3:J250))),"")</f>
        <v xml:space="preserve">11   </v>
      </c>
      <c r="L250" s="40" t="str">
        <f t="array" ref="L250">IFERROR(INDEX(PEOPLE!$H$4:$H$101, SMALL(IF($B250=PEOPLE!$B$4:$B$101, ROW(PEOPLE!$H$4:$H$101)-MIN(ROW(PEOPLE!$H$4:$H$101)) +1), COLUMNS($B$3:K250))),"")</f>
        <v xml:space="preserve">12   </v>
      </c>
      <c r="M250" s="40" t="str">
        <f t="array" ref="M250">IFERROR(INDEX(PEOPLE!$H$4:$H$101, SMALL(IF($B250=PEOPLE!$B$4:$B$101, ROW(PEOPLE!$H$4:$H$101)-MIN(ROW(PEOPLE!$H$4:$H$101)) +1), COLUMNS($B$3:L250))),"")</f>
        <v xml:space="preserve">13   </v>
      </c>
      <c r="N250" s="40"/>
      <c r="O250" s="40"/>
    </row>
    <row r="251" spans="2:15" x14ac:dyDescent="0.25">
      <c r="B251" s="40" t="str">
        <f t="array" ref="B251">IFERROR(INDEX(PEOPLE!B252:B$1001, MATCH(0, COUNTIF($B$2:B250, PEOPLE!B252:B$1001), 0)), "")</f>
        <v/>
      </c>
      <c r="C251" s="40" t="str">
        <f t="array" ref="C251">IFERROR(INDEX(PEOPLE!$H$4:$H$101, SMALL(IF($B251=PEOPLE!$B$4:$B$101, ROW(PEOPLE!$H$4:$H$101)-MIN(ROW(PEOPLE!$H$4:$H$101)) +1), COLUMNS($B$3:B251))),"")</f>
        <v xml:space="preserve">3   </v>
      </c>
      <c r="D251" s="40" t="str">
        <f t="array" ref="D251">IFERROR(INDEX(PEOPLE!$H$4:$H$101, SMALL(IF($B251=PEOPLE!$B$4:$B$101, ROW(PEOPLE!$H$4:$H$101)-MIN(ROW(PEOPLE!$H$4:$H$101)) +1), COLUMNS($B$3:C251))),"")</f>
        <v xml:space="preserve">4   </v>
      </c>
      <c r="E251" s="40" t="str">
        <f t="array" ref="E251">IFERROR(INDEX(PEOPLE!$H$4:$H$101, SMALL(IF($B251=PEOPLE!$B$4:$B$101, ROW(PEOPLE!$H$4:$H$101)-MIN(ROW(PEOPLE!$H$4:$H$101)) +1), COLUMNS($B$3:D251))),"")</f>
        <v xml:space="preserve">5   </v>
      </c>
      <c r="F251" s="40" t="str">
        <f t="array" ref="F251">IFERROR(INDEX(PEOPLE!$H$4:$H$101, SMALL(IF($B251=PEOPLE!$B$4:$B$101, ROW(PEOPLE!$H$4:$H$101)-MIN(ROW(PEOPLE!$H$4:$H$101)) +1), COLUMNS($B$3:E251))),"")</f>
        <v xml:space="preserve">6   </v>
      </c>
      <c r="G251" s="40" t="str">
        <f t="array" ref="G251">IFERROR(INDEX(PEOPLE!$H$4:$H$101, SMALL(IF($B251=PEOPLE!$B$4:$B$101, ROW(PEOPLE!$H$4:$H$101)-MIN(ROW(PEOPLE!$H$4:$H$101)) +1), COLUMNS($B$3:F251))),"")</f>
        <v xml:space="preserve">7   </v>
      </c>
      <c r="H251" s="40" t="str">
        <f t="array" ref="H251">IFERROR(INDEX(PEOPLE!$H$4:$H$101, SMALL(IF($B251=PEOPLE!$B$4:$B$101, ROW(PEOPLE!$H$4:$H$101)-MIN(ROW(PEOPLE!$H$4:$H$101)) +1), COLUMNS($B$3:G251))),"")</f>
        <v xml:space="preserve">8   </v>
      </c>
      <c r="I251" s="40" t="str">
        <f t="array" ref="I251">IFERROR(INDEX(PEOPLE!$H$4:$H$101, SMALL(IF($B251=PEOPLE!$B$4:$B$101, ROW(PEOPLE!$H$4:$H$101)-MIN(ROW(PEOPLE!$H$4:$H$101)) +1), COLUMNS($B$3:H251))),"")</f>
        <v xml:space="preserve">9   </v>
      </c>
      <c r="J251" s="40" t="str">
        <f t="array" ref="J251">IFERROR(INDEX(PEOPLE!$H$4:$H$101, SMALL(IF($B251=PEOPLE!$B$4:$B$101, ROW(PEOPLE!$H$4:$H$101)-MIN(ROW(PEOPLE!$H$4:$H$101)) +1), COLUMNS($B$3:I251))),"")</f>
        <v xml:space="preserve">10   </v>
      </c>
      <c r="K251" s="40" t="str">
        <f t="array" ref="K251">IFERROR(INDEX(PEOPLE!$H$4:$H$101, SMALL(IF($B251=PEOPLE!$B$4:$B$101, ROW(PEOPLE!$H$4:$H$101)-MIN(ROW(PEOPLE!$H$4:$H$101)) +1), COLUMNS($B$3:J251))),"")</f>
        <v xml:space="preserve">11   </v>
      </c>
      <c r="L251" s="40" t="str">
        <f t="array" ref="L251">IFERROR(INDEX(PEOPLE!$H$4:$H$101, SMALL(IF($B251=PEOPLE!$B$4:$B$101, ROW(PEOPLE!$H$4:$H$101)-MIN(ROW(PEOPLE!$H$4:$H$101)) +1), COLUMNS($B$3:K251))),"")</f>
        <v xml:space="preserve">12   </v>
      </c>
      <c r="M251" s="40" t="str">
        <f t="array" ref="M251">IFERROR(INDEX(PEOPLE!$H$4:$H$101, SMALL(IF($B251=PEOPLE!$B$4:$B$101, ROW(PEOPLE!$H$4:$H$101)-MIN(ROW(PEOPLE!$H$4:$H$101)) +1), COLUMNS($B$3:L251))),"")</f>
        <v xml:space="preserve">13   </v>
      </c>
      <c r="N251" s="40"/>
      <c r="O251" s="40"/>
    </row>
    <row r="252" spans="2:15" x14ac:dyDescent="0.25">
      <c r="B252" s="40" t="str">
        <f t="array" ref="B252">IFERROR(INDEX(PEOPLE!B253:B$1001, MATCH(0, COUNTIF($B$2:B251, PEOPLE!B253:B$1001), 0)), "")</f>
        <v/>
      </c>
      <c r="C252" s="40" t="str">
        <f t="array" ref="C252">IFERROR(INDEX(PEOPLE!$H$4:$H$101, SMALL(IF($B252=PEOPLE!$B$4:$B$101, ROW(PEOPLE!$H$4:$H$101)-MIN(ROW(PEOPLE!$H$4:$H$101)) +1), COLUMNS($B$3:B252))),"")</f>
        <v xml:space="preserve">3   </v>
      </c>
      <c r="D252" s="40" t="str">
        <f t="array" ref="D252">IFERROR(INDEX(PEOPLE!$H$4:$H$101, SMALL(IF($B252=PEOPLE!$B$4:$B$101, ROW(PEOPLE!$H$4:$H$101)-MIN(ROW(PEOPLE!$H$4:$H$101)) +1), COLUMNS($B$3:C252))),"")</f>
        <v xml:space="preserve">4   </v>
      </c>
      <c r="E252" s="40" t="str">
        <f t="array" ref="E252">IFERROR(INDEX(PEOPLE!$H$4:$H$101, SMALL(IF($B252=PEOPLE!$B$4:$B$101, ROW(PEOPLE!$H$4:$H$101)-MIN(ROW(PEOPLE!$H$4:$H$101)) +1), COLUMNS($B$3:D252))),"")</f>
        <v xml:space="preserve">5   </v>
      </c>
      <c r="F252" s="40" t="str">
        <f t="array" ref="F252">IFERROR(INDEX(PEOPLE!$H$4:$H$101, SMALL(IF($B252=PEOPLE!$B$4:$B$101, ROW(PEOPLE!$H$4:$H$101)-MIN(ROW(PEOPLE!$H$4:$H$101)) +1), COLUMNS($B$3:E252))),"")</f>
        <v xml:space="preserve">6   </v>
      </c>
      <c r="G252" s="40" t="str">
        <f t="array" ref="G252">IFERROR(INDEX(PEOPLE!$H$4:$H$101, SMALL(IF($B252=PEOPLE!$B$4:$B$101, ROW(PEOPLE!$H$4:$H$101)-MIN(ROW(PEOPLE!$H$4:$H$101)) +1), COLUMNS($B$3:F252))),"")</f>
        <v xml:space="preserve">7   </v>
      </c>
      <c r="H252" s="40" t="str">
        <f t="array" ref="H252">IFERROR(INDEX(PEOPLE!$H$4:$H$101, SMALL(IF($B252=PEOPLE!$B$4:$B$101, ROW(PEOPLE!$H$4:$H$101)-MIN(ROW(PEOPLE!$H$4:$H$101)) +1), COLUMNS($B$3:G252))),"")</f>
        <v xml:space="preserve">8   </v>
      </c>
      <c r="I252" s="40" t="str">
        <f t="array" ref="I252">IFERROR(INDEX(PEOPLE!$H$4:$H$101, SMALL(IF($B252=PEOPLE!$B$4:$B$101, ROW(PEOPLE!$H$4:$H$101)-MIN(ROW(PEOPLE!$H$4:$H$101)) +1), COLUMNS($B$3:H252))),"")</f>
        <v xml:space="preserve">9   </v>
      </c>
      <c r="J252" s="40" t="str">
        <f t="array" ref="J252">IFERROR(INDEX(PEOPLE!$H$4:$H$101, SMALL(IF($B252=PEOPLE!$B$4:$B$101, ROW(PEOPLE!$H$4:$H$101)-MIN(ROW(PEOPLE!$H$4:$H$101)) +1), COLUMNS($B$3:I252))),"")</f>
        <v xml:space="preserve">10   </v>
      </c>
      <c r="K252" s="40" t="str">
        <f t="array" ref="K252">IFERROR(INDEX(PEOPLE!$H$4:$H$101, SMALL(IF($B252=PEOPLE!$B$4:$B$101, ROW(PEOPLE!$H$4:$H$101)-MIN(ROW(PEOPLE!$H$4:$H$101)) +1), COLUMNS($B$3:J252))),"")</f>
        <v xml:space="preserve">11   </v>
      </c>
      <c r="L252" s="40" t="str">
        <f t="array" ref="L252">IFERROR(INDEX(PEOPLE!$H$4:$H$101, SMALL(IF($B252=PEOPLE!$B$4:$B$101, ROW(PEOPLE!$H$4:$H$101)-MIN(ROW(PEOPLE!$H$4:$H$101)) +1), COLUMNS($B$3:K252))),"")</f>
        <v xml:space="preserve">12   </v>
      </c>
      <c r="M252" s="40" t="str">
        <f t="array" ref="M252">IFERROR(INDEX(PEOPLE!$H$4:$H$101, SMALL(IF($B252=PEOPLE!$B$4:$B$101, ROW(PEOPLE!$H$4:$H$101)-MIN(ROW(PEOPLE!$H$4:$H$101)) +1), COLUMNS($B$3:L252))),"")</f>
        <v xml:space="preserve">13   </v>
      </c>
      <c r="N252" s="40"/>
      <c r="O252" s="40"/>
    </row>
    <row r="253" spans="2:15" x14ac:dyDescent="0.25">
      <c r="B253" s="40" t="str">
        <f t="array" ref="B253">IFERROR(INDEX(PEOPLE!B254:B$1001, MATCH(0, COUNTIF($B$2:B252, PEOPLE!B254:B$1001), 0)), "")</f>
        <v/>
      </c>
      <c r="C253" s="40" t="str">
        <f t="array" ref="C253">IFERROR(INDEX(PEOPLE!$H$4:$H$101, SMALL(IF($B253=PEOPLE!$B$4:$B$101, ROW(PEOPLE!$H$4:$H$101)-MIN(ROW(PEOPLE!$H$4:$H$101)) +1), COLUMNS($B$3:B253))),"")</f>
        <v xml:space="preserve">3   </v>
      </c>
      <c r="D253" s="40" t="str">
        <f t="array" ref="D253">IFERROR(INDEX(PEOPLE!$H$4:$H$101, SMALL(IF($B253=PEOPLE!$B$4:$B$101, ROW(PEOPLE!$H$4:$H$101)-MIN(ROW(PEOPLE!$H$4:$H$101)) +1), COLUMNS($B$3:C253))),"")</f>
        <v xml:space="preserve">4   </v>
      </c>
      <c r="E253" s="40" t="str">
        <f t="array" ref="E253">IFERROR(INDEX(PEOPLE!$H$4:$H$101, SMALL(IF($B253=PEOPLE!$B$4:$B$101, ROW(PEOPLE!$H$4:$H$101)-MIN(ROW(PEOPLE!$H$4:$H$101)) +1), COLUMNS($B$3:D253))),"")</f>
        <v xml:space="preserve">5   </v>
      </c>
      <c r="F253" s="40" t="str">
        <f t="array" ref="F253">IFERROR(INDEX(PEOPLE!$H$4:$H$101, SMALL(IF($B253=PEOPLE!$B$4:$B$101, ROW(PEOPLE!$H$4:$H$101)-MIN(ROW(PEOPLE!$H$4:$H$101)) +1), COLUMNS($B$3:E253))),"")</f>
        <v xml:space="preserve">6   </v>
      </c>
      <c r="G253" s="40" t="str">
        <f t="array" ref="G253">IFERROR(INDEX(PEOPLE!$H$4:$H$101, SMALL(IF($B253=PEOPLE!$B$4:$B$101, ROW(PEOPLE!$H$4:$H$101)-MIN(ROW(PEOPLE!$H$4:$H$101)) +1), COLUMNS($B$3:F253))),"")</f>
        <v xml:space="preserve">7   </v>
      </c>
      <c r="H253" s="40" t="str">
        <f t="array" ref="H253">IFERROR(INDEX(PEOPLE!$H$4:$H$101, SMALL(IF($B253=PEOPLE!$B$4:$B$101, ROW(PEOPLE!$H$4:$H$101)-MIN(ROW(PEOPLE!$H$4:$H$101)) +1), COLUMNS($B$3:G253))),"")</f>
        <v xml:space="preserve">8   </v>
      </c>
      <c r="I253" s="40" t="str">
        <f t="array" ref="I253">IFERROR(INDEX(PEOPLE!$H$4:$H$101, SMALL(IF($B253=PEOPLE!$B$4:$B$101, ROW(PEOPLE!$H$4:$H$101)-MIN(ROW(PEOPLE!$H$4:$H$101)) +1), COLUMNS($B$3:H253))),"")</f>
        <v xml:space="preserve">9   </v>
      </c>
      <c r="J253" s="40" t="str">
        <f t="array" ref="J253">IFERROR(INDEX(PEOPLE!$H$4:$H$101, SMALL(IF($B253=PEOPLE!$B$4:$B$101, ROW(PEOPLE!$H$4:$H$101)-MIN(ROW(PEOPLE!$H$4:$H$101)) +1), COLUMNS($B$3:I253))),"")</f>
        <v xml:space="preserve">10   </v>
      </c>
      <c r="K253" s="40" t="str">
        <f t="array" ref="K253">IFERROR(INDEX(PEOPLE!$H$4:$H$101, SMALL(IF($B253=PEOPLE!$B$4:$B$101, ROW(PEOPLE!$H$4:$H$101)-MIN(ROW(PEOPLE!$H$4:$H$101)) +1), COLUMNS($B$3:J253))),"")</f>
        <v xml:space="preserve">11   </v>
      </c>
      <c r="L253" s="40" t="str">
        <f t="array" ref="L253">IFERROR(INDEX(PEOPLE!$H$4:$H$101, SMALL(IF($B253=PEOPLE!$B$4:$B$101, ROW(PEOPLE!$H$4:$H$101)-MIN(ROW(PEOPLE!$H$4:$H$101)) +1), COLUMNS($B$3:K253))),"")</f>
        <v xml:space="preserve">12   </v>
      </c>
      <c r="M253" s="40" t="str">
        <f t="array" ref="M253">IFERROR(INDEX(PEOPLE!$H$4:$H$101, SMALL(IF($B253=PEOPLE!$B$4:$B$101, ROW(PEOPLE!$H$4:$H$101)-MIN(ROW(PEOPLE!$H$4:$H$101)) +1), COLUMNS($B$3:L253))),"")</f>
        <v xml:space="preserve">13   </v>
      </c>
      <c r="N253" s="40"/>
      <c r="O253" s="40"/>
    </row>
    <row r="254" spans="2:15" x14ac:dyDescent="0.25">
      <c r="B254" s="40" t="str">
        <f t="array" ref="B254">IFERROR(INDEX(PEOPLE!B255:B$1001, MATCH(0, COUNTIF($B$2:B253, PEOPLE!B255:B$1001), 0)), "")</f>
        <v/>
      </c>
      <c r="C254" s="40" t="str">
        <f t="array" ref="C254">IFERROR(INDEX(PEOPLE!$H$4:$H$101, SMALL(IF($B254=PEOPLE!$B$4:$B$101, ROW(PEOPLE!$H$4:$H$101)-MIN(ROW(PEOPLE!$H$4:$H$101)) +1), COLUMNS($B$3:B254))),"")</f>
        <v xml:space="preserve">3   </v>
      </c>
      <c r="D254" s="40" t="str">
        <f t="array" ref="D254">IFERROR(INDEX(PEOPLE!$H$4:$H$101, SMALL(IF($B254=PEOPLE!$B$4:$B$101, ROW(PEOPLE!$H$4:$H$101)-MIN(ROW(PEOPLE!$H$4:$H$101)) +1), COLUMNS($B$3:C254))),"")</f>
        <v xml:space="preserve">4   </v>
      </c>
      <c r="E254" s="40" t="str">
        <f t="array" ref="E254">IFERROR(INDEX(PEOPLE!$H$4:$H$101, SMALL(IF($B254=PEOPLE!$B$4:$B$101, ROW(PEOPLE!$H$4:$H$101)-MIN(ROW(PEOPLE!$H$4:$H$101)) +1), COLUMNS($B$3:D254))),"")</f>
        <v xml:space="preserve">5   </v>
      </c>
      <c r="F254" s="40" t="str">
        <f t="array" ref="F254">IFERROR(INDEX(PEOPLE!$H$4:$H$101, SMALL(IF($B254=PEOPLE!$B$4:$B$101, ROW(PEOPLE!$H$4:$H$101)-MIN(ROW(PEOPLE!$H$4:$H$101)) +1), COLUMNS($B$3:E254))),"")</f>
        <v xml:space="preserve">6   </v>
      </c>
      <c r="G254" s="40" t="str">
        <f t="array" ref="G254">IFERROR(INDEX(PEOPLE!$H$4:$H$101, SMALL(IF($B254=PEOPLE!$B$4:$B$101, ROW(PEOPLE!$H$4:$H$101)-MIN(ROW(PEOPLE!$H$4:$H$101)) +1), COLUMNS($B$3:F254))),"")</f>
        <v xml:space="preserve">7   </v>
      </c>
      <c r="H254" s="40" t="str">
        <f t="array" ref="H254">IFERROR(INDEX(PEOPLE!$H$4:$H$101, SMALL(IF($B254=PEOPLE!$B$4:$B$101, ROW(PEOPLE!$H$4:$H$101)-MIN(ROW(PEOPLE!$H$4:$H$101)) +1), COLUMNS($B$3:G254))),"")</f>
        <v xml:space="preserve">8   </v>
      </c>
      <c r="I254" s="40" t="str">
        <f t="array" ref="I254">IFERROR(INDEX(PEOPLE!$H$4:$H$101, SMALL(IF($B254=PEOPLE!$B$4:$B$101, ROW(PEOPLE!$H$4:$H$101)-MIN(ROW(PEOPLE!$H$4:$H$101)) +1), COLUMNS($B$3:H254))),"")</f>
        <v xml:space="preserve">9   </v>
      </c>
      <c r="J254" s="40" t="str">
        <f t="array" ref="J254">IFERROR(INDEX(PEOPLE!$H$4:$H$101, SMALL(IF($B254=PEOPLE!$B$4:$B$101, ROW(PEOPLE!$H$4:$H$101)-MIN(ROW(PEOPLE!$H$4:$H$101)) +1), COLUMNS($B$3:I254))),"")</f>
        <v xml:space="preserve">10   </v>
      </c>
      <c r="K254" s="40" t="str">
        <f t="array" ref="K254">IFERROR(INDEX(PEOPLE!$H$4:$H$101, SMALL(IF($B254=PEOPLE!$B$4:$B$101, ROW(PEOPLE!$H$4:$H$101)-MIN(ROW(PEOPLE!$H$4:$H$101)) +1), COLUMNS($B$3:J254))),"")</f>
        <v xml:space="preserve">11   </v>
      </c>
      <c r="L254" s="40" t="str">
        <f t="array" ref="L254">IFERROR(INDEX(PEOPLE!$H$4:$H$101, SMALL(IF($B254=PEOPLE!$B$4:$B$101, ROW(PEOPLE!$H$4:$H$101)-MIN(ROW(PEOPLE!$H$4:$H$101)) +1), COLUMNS($B$3:K254))),"")</f>
        <v xml:space="preserve">12   </v>
      </c>
      <c r="M254" s="40" t="str">
        <f t="array" ref="M254">IFERROR(INDEX(PEOPLE!$H$4:$H$101, SMALL(IF($B254=PEOPLE!$B$4:$B$101, ROW(PEOPLE!$H$4:$H$101)-MIN(ROW(PEOPLE!$H$4:$H$101)) +1), COLUMNS($B$3:L254))),"")</f>
        <v xml:space="preserve">13   </v>
      </c>
      <c r="N254" s="40"/>
      <c r="O254" s="40"/>
    </row>
    <row r="255" spans="2:15" x14ac:dyDescent="0.25">
      <c r="B255" s="40" t="str">
        <f t="array" ref="B255">IFERROR(INDEX(PEOPLE!B256:B$1001, MATCH(0, COUNTIF($B$2:B254, PEOPLE!B256:B$1001), 0)), "")</f>
        <v/>
      </c>
      <c r="C255" s="40" t="str">
        <f t="array" ref="C255">IFERROR(INDEX(PEOPLE!$H$4:$H$101, SMALL(IF($B255=PEOPLE!$B$4:$B$101, ROW(PEOPLE!$H$4:$H$101)-MIN(ROW(PEOPLE!$H$4:$H$101)) +1), COLUMNS($B$3:B255))),"")</f>
        <v xml:space="preserve">3   </v>
      </c>
      <c r="D255" s="40" t="str">
        <f t="array" ref="D255">IFERROR(INDEX(PEOPLE!$H$4:$H$101, SMALL(IF($B255=PEOPLE!$B$4:$B$101, ROW(PEOPLE!$H$4:$H$101)-MIN(ROW(PEOPLE!$H$4:$H$101)) +1), COLUMNS($B$3:C255))),"")</f>
        <v xml:space="preserve">4   </v>
      </c>
      <c r="E255" s="40" t="str">
        <f t="array" ref="E255">IFERROR(INDEX(PEOPLE!$H$4:$H$101, SMALL(IF($B255=PEOPLE!$B$4:$B$101, ROW(PEOPLE!$H$4:$H$101)-MIN(ROW(PEOPLE!$H$4:$H$101)) +1), COLUMNS($B$3:D255))),"")</f>
        <v xml:space="preserve">5   </v>
      </c>
      <c r="F255" s="40" t="str">
        <f t="array" ref="F255">IFERROR(INDEX(PEOPLE!$H$4:$H$101, SMALL(IF($B255=PEOPLE!$B$4:$B$101, ROW(PEOPLE!$H$4:$H$101)-MIN(ROW(PEOPLE!$H$4:$H$101)) +1), COLUMNS($B$3:E255))),"")</f>
        <v xml:space="preserve">6   </v>
      </c>
      <c r="G255" s="40" t="str">
        <f t="array" ref="G255">IFERROR(INDEX(PEOPLE!$H$4:$H$101, SMALL(IF($B255=PEOPLE!$B$4:$B$101, ROW(PEOPLE!$H$4:$H$101)-MIN(ROW(PEOPLE!$H$4:$H$101)) +1), COLUMNS($B$3:F255))),"")</f>
        <v xml:space="preserve">7   </v>
      </c>
      <c r="H255" s="40" t="str">
        <f t="array" ref="H255">IFERROR(INDEX(PEOPLE!$H$4:$H$101, SMALL(IF($B255=PEOPLE!$B$4:$B$101, ROW(PEOPLE!$H$4:$H$101)-MIN(ROW(PEOPLE!$H$4:$H$101)) +1), COLUMNS($B$3:G255))),"")</f>
        <v xml:space="preserve">8   </v>
      </c>
      <c r="I255" s="40" t="str">
        <f t="array" ref="I255">IFERROR(INDEX(PEOPLE!$H$4:$H$101, SMALL(IF($B255=PEOPLE!$B$4:$B$101, ROW(PEOPLE!$H$4:$H$101)-MIN(ROW(PEOPLE!$H$4:$H$101)) +1), COLUMNS($B$3:H255))),"")</f>
        <v xml:space="preserve">9   </v>
      </c>
      <c r="J255" s="40" t="str">
        <f t="array" ref="J255">IFERROR(INDEX(PEOPLE!$H$4:$H$101, SMALL(IF($B255=PEOPLE!$B$4:$B$101, ROW(PEOPLE!$H$4:$H$101)-MIN(ROW(PEOPLE!$H$4:$H$101)) +1), COLUMNS($B$3:I255))),"")</f>
        <v xml:space="preserve">10   </v>
      </c>
      <c r="K255" s="40" t="str">
        <f t="array" ref="K255">IFERROR(INDEX(PEOPLE!$H$4:$H$101, SMALL(IF($B255=PEOPLE!$B$4:$B$101, ROW(PEOPLE!$H$4:$H$101)-MIN(ROW(PEOPLE!$H$4:$H$101)) +1), COLUMNS($B$3:J255))),"")</f>
        <v xml:space="preserve">11   </v>
      </c>
      <c r="L255" s="40" t="str">
        <f t="array" ref="L255">IFERROR(INDEX(PEOPLE!$H$4:$H$101, SMALL(IF($B255=PEOPLE!$B$4:$B$101, ROW(PEOPLE!$H$4:$H$101)-MIN(ROW(PEOPLE!$H$4:$H$101)) +1), COLUMNS($B$3:K255))),"")</f>
        <v xml:space="preserve">12   </v>
      </c>
      <c r="M255" s="40" t="str">
        <f t="array" ref="M255">IFERROR(INDEX(PEOPLE!$H$4:$H$101, SMALL(IF($B255=PEOPLE!$B$4:$B$101, ROW(PEOPLE!$H$4:$H$101)-MIN(ROW(PEOPLE!$H$4:$H$101)) +1), COLUMNS($B$3:L255))),"")</f>
        <v xml:space="preserve">13   </v>
      </c>
      <c r="N255" s="40"/>
      <c r="O255" s="40"/>
    </row>
    <row r="256" spans="2:15" x14ac:dyDescent="0.25">
      <c r="B256" s="40" t="str">
        <f t="array" ref="B256">IFERROR(INDEX(PEOPLE!B257:B$1001, MATCH(0, COUNTIF($B$2:B255, PEOPLE!B257:B$1001), 0)), "")</f>
        <v/>
      </c>
      <c r="C256" s="40" t="str">
        <f t="array" ref="C256">IFERROR(INDEX(PEOPLE!$H$4:$H$101, SMALL(IF($B256=PEOPLE!$B$4:$B$101, ROW(PEOPLE!$H$4:$H$101)-MIN(ROW(PEOPLE!$H$4:$H$101)) +1), COLUMNS($B$3:B256))),"")</f>
        <v xml:space="preserve">3   </v>
      </c>
      <c r="D256" s="40" t="str">
        <f t="array" ref="D256">IFERROR(INDEX(PEOPLE!$H$4:$H$101, SMALL(IF($B256=PEOPLE!$B$4:$B$101, ROW(PEOPLE!$H$4:$H$101)-MIN(ROW(PEOPLE!$H$4:$H$101)) +1), COLUMNS($B$3:C256))),"")</f>
        <v xml:space="preserve">4   </v>
      </c>
      <c r="E256" s="40" t="str">
        <f t="array" ref="E256">IFERROR(INDEX(PEOPLE!$H$4:$H$101, SMALL(IF($B256=PEOPLE!$B$4:$B$101, ROW(PEOPLE!$H$4:$H$101)-MIN(ROW(PEOPLE!$H$4:$H$101)) +1), COLUMNS($B$3:D256))),"")</f>
        <v xml:space="preserve">5   </v>
      </c>
      <c r="F256" s="40" t="str">
        <f t="array" ref="F256">IFERROR(INDEX(PEOPLE!$H$4:$H$101, SMALL(IF($B256=PEOPLE!$B$4:$B$101, ROW(PEOPLE!$H$4:$H$101)-MIN(ROW(PEOPLE!$H$4:$H$101)) +1), COLUMNS($B$3:E256))),"")</f>
        <v xml:space="preserve">6   </v>
      </c>
      <c r="G256" s="40" t="str">
        <f t="array" ref="G256">IFERROR(INDEX(PEOPLE!$H$4:$H$101, SMALL(IF($B256=PEOPLE!$B$4:$B$101, ROW(PEOPLE!$H$4:$H$101)-MIN(ROW(PEOPLE!$H$4:$H$101)) +1), COLUMNS($B$3:F256))),"")</f>
        <v xml:space="preserve">7   </v>
      </c>
      <c r="H256" s="40" t="str">
        <f t="array" ref="H256">IFERROR(INDEX(PEOPLE!$H$4:$H$101, SMALL(IF($B256=PEOPLE!$B$4:$B$101, ROW(PEOPLE!$H$4:$H$101)-MIN(ROW(PEOPLE!$H$4:$H$101)) +1), COLUMNS($B$3:G256))),"")</f>
        <v xml:space="preserve">8   </v>
      </c>
      <c r="I256" s="40" t="str">
        <f t="array" ref="I256">IFERROR(INDEX(PEOPLE!$H$4:$H$101, SMALL(IF($B256=PEOPLE!$B$4:$B$101, ROW(PEOPLE!$H$4:$H$101)-MIN(ROW(PEOPLE!$H$4:$H$101)) +1), COLUMNS($B$3:H256))),"")</f>
        <v xml:space="preserve">9   </v>
      </c>
      <c r="J256" s="40" t="str">
        <f t="array" ref="J256">IFERROR(INDEX(PEOPLE!$H$4:$H$101, SMALL(IF($B256=PEOPLE!$B$4:$B$101, ROW(PEOPLE!$H$4:$H$101)-MIN(ROW(PEOPLE!$H$4:$H$101)) +1), COLUMNS($B$3:I256))),"")</f>
        <v xml:space="preserve">10   </v>
      </c>
      <c r="K256" s="40" t="str">
        <f t="array" ref="K256">IFERROR(INDEX(PEOPLE!$H$4:$H$101, SMALL(IF($B256=PEOPLE!$B$4:$B$101, ROW(PEOPLE!$H$4:$H$101)-MIN(ROW(PEOPLE!$H$4:$H$101)) +1), COLUMNS($B$3:J256))),"")</f>
        <v xml:space="preserve">11   </v>
      </c>
      <c r="L256" s="40" t="str">
        <f t="array" ref="L256">IFERROR(INDEX(PEOPLE!$H$4:$H$101, SMALL(IF($B256=PEOPLE!$B$4:$B$101, ROW(PEOPLE!$H$4:$H$101)-MIN(ROW(PEOPLE!$H$4:$H$101)) +1), COLUMNS($B$3:K256))),"")</f>
        <v xml:space="preserve">12   </v>
      </c>
      <c r="M256" s="40" t="str">
        <f t="array" ref="M256">IFERROR(INDEX(PEOPLE!$H$4:$H$101, SMALL(IF($B256=PEOPLE!$B$4:$B$101, ROW(PEOPLE!$H$4:$H$101)-MIN(ROW(PEOPLE!$H$4:$H$101)) +1), COLUMNS($B$3:L256))),"")</f>
        <v xml:space="preserve">13   </v>
      </c>
      <c r="N256" s="40"/>
      <c r="O256" s="40"/>
    </row>
    <row r="257" spans="2:15" x14ac:dyDescent="0.25">
      <c r="B257" s="40" t="str">
        <f t="array" ref="B257">IFERROR(INDEX(PEOPLE!B258:B$1001, MATCH(0, COUNTIF($B$2:B256, PEOPLE!B258:B$1001), 0)), "")</f>
        <v/>
      </c>
      <c r="C257" s="40" t="str">
        <f t="array" ref="C257">IFERROR(INDEX(PEOPLE!$H$4:$H$101, SMALL(IF($B257=PEOPLE!$B$4:$B$101, ROW(PEOPLE!$H$4:$H$101)-MIN(ROW(PEOPLE!$H$4:$H$101)) +1), COLUMNS($B$3:B257))),"")</f>
        <v xml:space="preserve">3   </v>
      </c>
      <c r="D257" s="40" t="str">
        <f t="array" ref="D257">IFERROR(INDEX(PEOPLE!$H$4:$H$101, SMALL(IF($B257=PEOPLE!$B$4:$B$101, ROW(PEOPLE!$H$4:$H$101)-MIN(ROW(PEOPLE!$H$4:$H$101)) +1), COLUMNS($B$3:C257))),"")</f>
        <v xml:space="preserve">4   </v>
      </c>
      <c r="E257" s="40" t="str">
        <f t="array" ref="E257">IFERROR(INDEX(PEOPLE!$H$4:$H$101, SMALL(IF($B257=PEOPLE!$B$4:$B$101, ROW(PEOPLE!$H$4:$H$101)-MIN(ROW(PEOPLE!$H$4:$H$101)) +1), COLUMNS($B$3:D257))),"")</f>
        <v xml:space="preserve">5   </v>
      </c>
      <c r="F257" s="40" t="str">
        <f t="array" ref="F257">IFERROR(INDEX(PEOPLE!$H$4:$H$101, SMALL(IF($B257=PEOPLE!$B$4:$B$101, ROW(PEOPLE!$H$4:$H$101)-MIN(ROW(PEOPLE!$H$4:$H$101)) +1), COLUMNS($B$3:E257))),"")</f>
        <v xml:space="preserve">6   </v>
      </c>
      <c r="G257" s="40" t="str">
        <f t="array" ref="G257">IFERROR(INDEX(PEOPLE!$H$4:$H$101, SMALL(IF($B257=PEOPLE!$B$4:$B$101, ROW(PEOPLE!$H$4:$H$101)-MIN(ROW(PEOPLE!$H$4:$H$101)) +1), COLUMNS($B$3:F257))),"")</f>
        <v xml:space="preserve">7   </v>
      </c>
      <c r="H257" s="40" t="str">
        <f t="array" ref="H257">IFERROR(INDEX(PEOPLE!$H$4:$H$101, SMALL(IF($B257=PEOPLE!$B$4:$B$101, ROW(PEOPLE!$H$4:$H$101)-MIN(ROW(PEOPLE!$H$4:$H$101)) +1), COLUMNS($B$3:G257))),"")</f>
        <v xml:space="preserve">8   </v>
      </c>
      <c r="I257" s="40" t="str">
        <f t="array" ref="I257">IFERROR(INDEX(PEOPLE!$H$4:$H$101, SMALL(IF($B257=PEOPLE!$B$4:$B$101, ROW(PEOPLE!$H$4:$H$101)-MIN(ROW(PEOPLE!$H$4:$H$101)) +1), COLUMNS($B$3:H257))),"")</f>
        <v xml:space="preserve">9   </v>
      </c>
      <c r="J257" s="40" t="str">
        <f t="array" ref="J257">IFERROR(INDEX(PEOPLE!$H$4:$H$101, SMALL(IF($B257=PEOPLE!$B$4:$B$101, ROW(PEOPLE!$H$4:$H$101)-MIN(ROW(PEOPLE!$H$4:$H$101)) +1), COLUMNS($B$3:I257))),"")</f>
        <v xml:space="preserve">10   </v>
      </c>
      <c r="K257" s="40" t="str">
        <f t="array" ref="K257">IFERROR(INDEX(PEOPLE!$H$4:$H$101, SMALL(IF($B257=PEOPLE!$B$4:$B$101, ROW(PEOPLE!$H$4:$H$101)-MIN(ROW(PEOPLE!$H$4:$H$101)) +1), COLUMNS($B$3:J257))),"")</f>
        <v xml:space="preserve">11   </v>
      </c>
      <c r="L257" s="40" t="str">
        <f t="array" ref="L257">IFERROR(INDEX(PEOPLE!$H$4:$H$101, SMALL(IF($B257=PEOPLE!$B$4:$B$101, ROW(PEOPLE!$H$4:$H$101)-MIN(ROW(PEOPLE!$H$4:$H$101)) +1), COLUMNS($B$3:K257))),"")</f>
        <v xml:space="preserve">12   </v>
      </c>
      <c r="M257" s="40" t="str">
        <f t="array" ref="M257">IFERROR(INDEX(PEOPLE!$H$4:$H$101, SMALL(IF($B257=PEOPLE!$B$4:$B$101, ROW(PEOPLE!$H$4:$H$101)-MIN(ROW(PEOPLE!$H$4:$H$101)) +1), COLUMNS($B$3:L257))),"")</f>
        <v xml:space="preserve">13   </v>
      </c>
      <c r="N257" s="40"/>
      <c r="O257" s="40"/>
    </row>
    <row r="258" spans="2:15" x14ac:dyDescent="0.25">
      <c r="B258" s="40" t="str">
        <f t="array" ref="B258">IFERROR(INDEX(PEOPLE!B259:B$1001, MATCH(0, COUNTIF($B$2:B257, PEOPLE!B259:B$1001), 0)), "")</f>
        <v/>
      </c>
      <c r="C258" s="40" t="str">
        <f t="array" ref="C258">IFERROR(INDEX(PEOPLE!$H$4:$H$101, SMALL(IF($B258=PEOPLE!$B$4:$B$101, ROW(PEOPLE!$H$4:$H$101)-MIN(ROW(PEOPLE!$H$4:$H$101)) +1), COLUMNS($B$3:B258))),"")</f>
        <v xml:space="preserve">3   </v>
      </c>
      <c r="D258" s="40" t="str">
        <f t="array" ref="D258">IFERROR(INDEX(PEOPLE!$H$4:$H$101, SMALL(IF($B258=PEOPLE!$B$4:$B$101, ROW(PEOPLE!$H$4:$H$101)-MIN(ROW(PEOPLE!$H$4:$H$101)) +1), COLUMNS($B$3:C258))),"")</f>
        <v xml:space="preserve">4   </v>
      </c>
      <c r="E258" s="40" t="str">
        <f t="array" ref="E258">IFERROR(INDEX(PEOPLE!$H$4:$H$101, SMALL(IF($B258=PEOPLE!$B$4:$B$101, ROW(PEOPLE!$H$4:$H$101)-MIN(ROW(PEOPLE!$H$4:$H$101)) +1), COLUMNS($B$3:D258))),"")</f>
        <v xml:space="preserve">5   </v>
      </c>
      <c r="F258" s="40" t="str">
        <f t="array" ref="F258">IFERROR(INDEX(PEOPLE!$H$4:$H$101, SMALL(IF($B258=PEOPLE!$B$4:$B$101, ROW(PEOPLE!$H$4:$H$101)-MIN(ROW(PEOPLE!$H$4:$H$101)) +1), COLUMNS($B$3:E258))),"")</f>
        <v xml:space="preserve">6   </v>
      </c>
      <c r="G258" s="40" t="str">
        <f t="array" ref="G258">IFERROR(INDEX(PEOPLE!$H$4:$H$101, SMALL(IF($B258=PEOPLE!$B$4:$B$101, ROW(PEOPLE!$H$4:$H$101)-MIN(ROW(PEOPLE!$H$4:$H$101)) +1), COLUMNS($B$3:F258))),"")</f>
        <v xml:space="preserve">7   </v>
      </c>
      <c r="H258" s="40" t="str">
        <f t="array" ref="H258">IFERROR(INDEX(PEOPLE!$H$4:$H$101, SMALL(IF($B258=PEOPLE!$B$4:$B$101, ROW(PEOPLE!$H$4:$H$101)-MIN(ROW(PEOPLE!$H$4:$H$101)) +1), COLUMNS($B$3:G258))),"")</f>
        <v xml:space="preserve">8   </v>
      </c>
      <c r="I258" s="40" t="str">
        <f t="array" ref="I258">IFERROR(INDEX(PEOPLE!$H$4:$H$101, SMALL(IF($B258=PEOPLE!$B$4:$B$101, ROW(PEOPLE!$H$4:$H$101)-MIN(ROW(PEOPLE!$H$4:$H$101)) +1), COLUMNS($B$3:H258))),"")</f>
        <v xml:space="preserve">9   </v>
      </c>
      <c r="J258" s="40" t="str">
        <f t="array" ref="J258">IFERROR(INDEX(PEOPLE!$H$4:$H$101, SMALL(IF($B258=PEOPLE!$B$4:$B$101, ROW(PEOPLE!$H$4:$H$101)-MIN(ROW(PEOPLE!$H$4:$H$101)) +1), COLUMNS($B$3:I258))),"")</f>
        <v xml:space="preserve">10   </v>
      </c>
      <c r="K258" s="40" t="str">
        <f t="array" ref="K258">IFERROR(INDEX(PEOPLE!$H$4:$H$101, SMALL(IF($B258=PEOPLE!$B$4:$B$101, ROW(PEOPLE!$H$4:$H$101)-MIN(ROW(PEOPLE!$H$4:$H$101)) +1), COLUMNS($B$3:J258))),"")</f>
        <v xml:space="preserve">11   </v>
      </c>
      <c r="L258" s="40" t="str">
        <f t="array" ref="L258">IFERROR(INDEX(PEOPLE!$H$4:$H$101, SMALL(IF($B258=PEOPLE!$B$4:$B$101, ROW(PEOPLE!$H$4:$H$101)-MIN(ROW(PEOPLE!$H$4:$H$101)) +1), COLUMNS($B$3:K258))),"")</f>
        <v xml:space="preserve">12   </v>
      </c>
      <c r="M258" s="40" t="str">
        <f t="array" ref="M258">IFERROR(INDEX(PEOPLE!$H$4:$H$101, SMALL(IF($B258=PEOPLE!$B$4:$B$101, ROW(PEOPLE!$H$4:$H$101)-MIN(ROW(PEOPLE!$H$4:$H$101)) +1), COLUMNS($B$3:L258))),"")</f>
        <v xml:space="preserve">13   </v>
      </c>
      <c r="N258" s="40"/>
      <c r="O258" s="40"/>
    </row>
    <row r="259" spans="2:15" x14ac:dyDescent="0.25">
      <c r="B259" s="40" t="str">
        <f t="array" ref="B259">IFERROR(INDEX(PEOPLE!B260:B$1001, MATCH(0, COUNTIF($B$2:B258, PEOPLE!B260:B$1001), 0)), "")</f>
        <v/>
      </c>
      <c r="C259" s="40" t="str">
        <f t="array" ref="C259">IFERROR(INDEX(PEOPLE!$H$4:$H$101, SMALL(IF($B259=PEOPLE!$B$4:$B$101, ROW(PEOPLE!$H$4:$H$101)-MIN(ROW(PEOPLE!$H$4:$H$101)) +1), COLUMNS($B$3:B259))),"")</f>
        <v xml:space="preserve">3   </v>
      </c>
      <c r="D259" s="40" t="str">
        <f t="array" ref="D259">IFERROR(INDEX(PEOPLE!$H$4:$H$101, SMALL(IF($B259=PEOPLE!$B$4:$B$101, ROW(PEOPLE!$H$4:$H$101)-MIN(ROW(PEOPLE!$H$4:$H$101)) +1), COLUMNS($B$3:C259))),"")</f>
        <v xml:space="preserve">4   </v>
      </c>
      <c r="E259" s="40" t="str">
        <f t="array" ref="E259">IFERROR(INDEX(PEOPLE!$H$4:$H$101, SMALL(IF($B259=PEOPLE!$B$4:$B$101, ROW(PEOPLE!$H$4:$H$101)-MIN(ROW(PEOPLE!$H$4:$H$101)) +1), COLUMNS($B$3:D259))),"")</f>
        <v xml:space="preserve">5   </v>
      </c>
      <c r="F259" s="40" t="str">
        <f t="array" ref="F259">IFERROR(INDEX(PEOPLE!$H$4:$H$101, SMALL(IF($B259=PEOPLE!$B$4:$B$101, ROW(PEOPLE!$H$4:$H$101)-MIN(ROW(PEOPLE!$H$4:$H$101)) +1), COLUMNS($B$3:E259))),"")</f>
        <v xml:space="preserve">6   </v>
      </c>
      <c r="G259" s="40" t="str">
        <f t="array" ref="G259">IFERROR(INDEX(PEOPLE!$H$4:$H$101, SMALL(IF($B259=PEOPLE!$B$4:$B$101, ROW(PEOPLE!$H$4:$H$101)-MIN(ROW(PEOPLE!$H$4:$H$101)) +1), COLUMNS($B$3:F259))),"")</f>
        <v xml:space="preserve">7   </v>
      </c>
      <c r="H259" s="40" t="str">
        <f t="array" ref="H259">IFERROR(INDEX(PEOPLE!$H$4:$H$101, SMALL(IF($B259=PEOPLE!$B$4:$B$101, ROW(PEOPLE!$H$4:$H$101)-MIN(ROW(PEOPLE!$H$4:$H$101)) +1), COLUMNS($B$3:G259))),"")</f>
        <v xml:space="preserve">8   </v>
      </c>
      <c r="I259" s="40" t="str">
        <f t="array" ref="I259">IFERROR(INDEX(PEOPLE!$H$4:$H$101, SMALL(IF($B259=PEOPLE!$B$4:$B$101, ROW(PEOPLE!$H$4:$H$101)-MIN(ROW(PEOPLE!$H$4:$H$101)) +1), COLUMNS($B$3:H259))),"")</f>
        <v xml:space="preserve">9   </v>
      </c>
      <c r="J259" s="40" t="str">
        <f t="array" ref="J259">IFERROR(INDEX(PEOPLE!$H$4:$H$101, SMALL(IF($B259=PEOPLE!$B$4:$B$101, ROW(PEOPLE!$H$4:$H$101)-MIN(ROW(PEOPLE!$H$4:$H$101)) +1), COLUMNS($B$3:I259))),"")</f>
        <v xml:space="preserve">10   </v>
      </c>
      <c r="K259" s="40" t="str">
        <f t="array" ref="K259">IFERROR(INDEX(PEOPLE!$H$4:$H$101, SMALL(IF($B259=PEOPLE!$B$4:$B$101, ROW(PEOPLE!$H$4:$H$101)-MIN(ROW(PEOPLE!$H$4:$H$101)) +1), COLUMNS($B$3:J259))),"")</f>
        <v xml:space="preserve">11   </v>
      </c>
      <c r="L259" s="40" t="str">
        <f t="array" ref="L259">IFERROR(INDEX(PEOPLE!$H$4:$H$101, SMALL(IF($B259=PEOPLE!$B$4:$B$101, ROW(PEOPLE!$H$4:$H$101)-MIN(ROW(PEOPLE!$H$4:$H$101)) +1), COLUMNS($B$3:K259))),"")</f>
        <v xml:space="preserve">12   </v>
      </c>
      <c r="M259" s="40" t="str">
        <f t="array" ref="M259">IFERROR(INDEX(PEOPLE!$H$4:$H$101, SMALL(IF($B259=PEOPLE!$B$4:$B$101, ROW(PEOPLE!$H$4:$H$101)-MIN(ROW(PEOPLE!$H$4:$H$101)) +1), COLUMNS($B$3:L259))),"")</f>
        <v xml:space="preserve">13   </v>
      </c>
      <c r="N259" s="40"/>
      <c r="O259" s="40"/>
    </row>
    <row r="260" spans="2:15" x14ac:dyDescent="0.25">
      <c r="B260" s="40" t="str">
        <f t="array" ref="B260">IFERROR(INDEX(PEOPLE!B261:B$1001, MATCH(0, COUNTIF($B$2:B259, PEOPLE!B261:B$1001), 0)), "")</f>
        <v/>
      </c>
      <c r="C260" s="40" t="str">
        <f t="array" ref="C260">IFERROR(INDEX(PEOPLE!$H$4:$H$101, SMALL(IF($B260=PEOPLE!$B$4:$B$101, ROW(PEOPLE!$H$4:$H$101)-MIN(ROW(PEOPLE!$H$4:$H$101)) +1), COLUMNS($B$3:B260))),"")</f>
        <v xml:space="preserve">3   </v>
      </c>
      <c r="D260" s="40" t="str">
        <f t="array" ref="D260">IFERROR(INDEX(PEOPLE!$H$4:$H$101, SMALL(IF($B260=PEOPLE!$B$4:$B$101, ROW(PEOPLE!$H$4:$H$101)-MIN(ROW(PEOPLE!$H$4:$H$101)) +1), COLUMNS($B$3:C260))),"")</f>
        <v xml:space="preserve">4   </v>
      </c>
      <c r="E260" s="40" t="str">
        <f t="array" ref="E260">IFERROR(INDEX(PEOPLE!$H$4:$H$101, SMALL(IF($B260=PEOPLE!$B$4:$B$101, ROW(PEOPLE!$H$4:$H$101)-MIN(ROW(PEOPLE!$H$4:$H$101)) +1), COLUMNS($B$3:D260))),"")</f>
        <v xml:space="preserve">5   </v>
      </c>
      <c r="F260" s="40" t="str">
        <f t="array" ref="F260">IFERROR(INDEX(PEOPLE!$H$4:$H$101, SMALL(IF($B260=PEOPLE!$B$4:$B$101, ROW(PEOPLE!$H$4:$H$101)-MIN(ROW(PEOPLE!$H$4:$H$101)) +1), COLUMNS($B$3:E260))),"")</f>
        <v xml:space="preserve">6   </v>
      </c>
      <c r="G260" s="40" t="str">
        <f t="array" ref="G260">IFERROR(INDEX(PEOPLE!$H$4:$H$101, SMALL(IF($B260=PEOPLE!$B$4:$B$101, ROW(PEOPLE!$H$4:$H$101)-MIN(ROW(PEOPLE!$H$4:$H$101)) +1), COLUMNS($B$3:F260))),"")</f>
        <v xml:space="preserve">7   </v>
      </c>
      <c r="H260" s="40" t="str">
        <f t="array" ref="H260">IFERROR(INDEX(PEOPLE!$H$4:$H$101, SMALL(IF($B260=PEOPLE!$B$4:$B$101, ROW(PEOPLE!$H$4:$H$101)-MIN(ROW(PEOPLE!$H$4:$H$101)) +1), COLUMNS($B$3:G260))),"")</f>
        <v xml:space="preserve">8   </v>
      </c>
      <c r="I260" s="40" t="str">
        <f t="array" ref="I260">IFERROR(INDEX(PEOPLE!$H$4:$H$101, SMALL(IF($B260=PEOPLE!$B$4:$B$101, ROW(PEOPLE!$H$4:$H$101)-MIN(ROW(PEOPLE!$H$4:$H$101)) +1), COLUMNS($B$3:H260))),"")</f>
        <v xml:space="preserve">9   </v>
      </c>
      <c r="J260" s="40" t="str">
        <f t="array" ref="J260">IFERROR(INDEX(PEOPLE!$H$4:$H$101, SMALL(IF($B260=PEOPLE!$B$4:$B$101, ROW(PEOPLE!$H$4:$H$101)-MIN(ROW(PEOPLE!$H$4:$H$101)) +1), COLUMNS($B$3:I260))),"")</f>
        <v xml:space="preserve">10   </v>
      </c>
      <c r="K260" s="40" t="str">
        <f t="array" ref="K260">IFERROR(INDEX(PEOPLE!$H$4:$H$101, SMALL(IF($B260=PEOPLE!$B$4:$B$101, ROW(PEOPLE!$H$4:$H$101)-MIN(ROW(PEOPLE!$H$4:$H$101)) +1), COLUMNS($B$3:J260))),"")</f>
        <v xml:space="preserve">11   </v>
      </c>
      <c r="L260" s="40" t="str">
        <f t="array" ref="L260">IFERROR(INDEX(PEOPLE!$H$4:$H$101, SMALL(IF($B260=PEOPLE!$B$4:$B$101, ROW(PEOPLE!$H$4:$H$101)-MIN(ROW(PEOPLE!$H$4:$H$101)) +1), COLUMNS($B$3:K260))),"")</f>
        <v xml:space="preserve">12   </v>
      </c>
      <c r="M260" s="40" t="str">
        <f t="array" ref="M260">IFERROR(INDEX(PEOPLE!$H$4:$H$101, SMALL(IF($B260=PEOPLE!$B$4:$B$101, ROW(PEOPLE!$H$4:$H$101)-MIN(ROW(PEOPLE!$H$4:$H$101)) +1), COLUMNS($B$3:L260))),"")</f>
        <v xml:space="preserve">13   </v>
      </c>
      <c r="N260" s="40"/>
      <c r="O260" s="40"/>
    </row>
    <row r="261" spans="2:15" x14ac:dyDescent="0.25">
      <c r="B261" s="40" t="str">
        <f t="array" ref="B261">IFERROR(INDEX(PEOPLE!B262:B$1001, MATCH(0, COUNTIF($B$2:B260, PEOPLE!B262:B$1001), 0)), "")</f>
        <v/>
      </c>
      <c r="C261" s="40" t="str">
        <f t="array" ref="C261">IFERROR(INDEX(PEOPLE!$H$4:$H$101, SMALL(IF($B261=PEOPLE!$B$4:$B$101, ROW(PEOPLE!$H$4:$H$101)-MIN(ROW(PEOPLE!$H$4:$H$101)) +1), COLUMNS($B$3:B261))),"")</f>
        <v xml:space="preserve">3   </v>
      </c>
      <c r="D261" s="40" t="str">
        <f t="array" ref="D261">IFERROR(INDEX(PEOPLE!$H$4:$H$101, SMALL(IF($B261=PEOPLE!$B$4:$B$101, ROW(PEOPLE!$H$4:$H$101)-MIN(ROW(PEOPLE!$H$4:$H$101)) +1), COLUMNS($B$3:C261))),"")</f>
        <v xml:space="preserve">4   </v>
      </c>
      <c r="E261" s="40" t="str">
        <f t="array" ref="E261">IFERROR(INDEX(PEOPLE!$H$4:$H$101, SMALL(IF($B261=PEOPLE!$B$4:$B$101, ROW(PEOPLE!$H$4:$H$101)-MIN(ROW(PEOPLE!$H$4:$H$101)) +1), COLUMNS($B$3:D261))),"")</f>
        <v xml:space="preserve">5   </v>
      </c>
      <c r="F261" s="40" t="str">
        <f t="array" ref="F261">IFERROR(INDEX(PEOPLE!$H$4:$H$101, SMALL(IF($B261=PEOPLE!$B$4:$B$101, ROW(PEOPLE!$H$4:$H$101)-MIN(ROW(PEOPLE!$H$4:$H$101)) +1), COLUMNS($B$3:E261))),"")</f>
        <v xml:space="preserve">6   </v>
      </c>
      <c r="G261" s="40" t="str">
        <f t="array" ref="G261">IFERROR(INDEX(PEOPLE!$H$4:$H$101, SMALL(IF($B261=PEOPLE!$B$4:$B$101, ROW(PEOPLE!$H$4:$H$101)-MIN(ROW(PEOPLE!$H$4:$H$101)) +1), COLUMNS($B$3:F261))),"")</f>
        <v xml:space="preserve">7   </v>
      </c>
      <c r="H261" s="40" t="str">
        <f t="array" ref="H261">IFERROR(INDEX(PEOPLE!$H$4:$H$101, SMALL(IF($B261=PEOPLE!$B$4:$B$101, ROW(PEOPLE!$H$4:$H$101)-MIN(ROW(PEOPLE!$H$4:$H$101)) +1), COLUMNS($B$3:G261))),"")</f>
        <v xml:space="preserve">8   </v>
      </c>
      <c r="I261" s="40" t="str">
        <f t="array" ref="I261">IFERROR(INDEX(PEOPLE!$H$4:$H$101, SMALL(IF($B261=PEOPLE!$B$4:$B$101, ROW(PEOPLE!$H$4:$H$101)-MIN(ROW(PEOPLE!$H$4:$H$101)) +1), COLUMNS($B$3:H261))),"")</f>
        <v xml:space="preserve">9   </v>
      </c>
      <c r="J261" s="40" t="str">
        <f t="array" ref="J261">IFERROR(INDEX(PEOPLE!$H$4:$H$101, SMALL(IF($B261=PEOPLE!$B$4:$B$101, ROW(PEOPLE!$H$4:$H$101)-MIN(ROW(PEOPLE!$H$4:$H$101)) +1), COLUMNS($B$3:I261))),"")</f>
        <v xml:space="preserve">10   </v>
      </c>
      <c r="K261" s="40" t="str">
        <f t="array" ref="K261">IFERROR(INDEX(PEOPLE!$H$4:$H$101, SMALL(IF($B261=PEOPLE!$B$4:$B$101, ROW(PEOPLE!$H$4:$H$101)-MIN(ROW(PEOPLE!$H$4:$H$101)) +1), COLUMNS($B$3:J261))),"")</f>
        <v xml:space="preserve">11   </v>
      </c>
      <c r="L261" s="40" t="str">
        <f t="array" ref="L261">IFERROR(INDEX(PEOPLE!$H$4:$H$101, SMALL(IF($B261=PEOPLE!$B$4:$B$101, ROW(PEOPLE!$H$4:$H$101)-MIN(ROW(PEOPLE!$H$4:$H$101)) +1), COLUMNS($B$3:K261))),"")</f>
        <v xml:space="preserve">12   </v>
      </c>
      <c r="M261" s="40" t="str">
        <f t="array" ref="M261">IFERROR(INDEX(PEOPLE!$H$4:$H$101, SMALL(IF($B261=PEOPLE!$B$4:$B$101, ROW(PEOPLE!$H$4:$H$101)-MIN(ROW(PEOPLE!$H$4:$H$101)) +1), COLUMNS($B$3:L261))),"")</f>
        <v xml:space="preserve">13   </v>
      </c>
      <c r="N261" s="40"/>
      <c r="O261" s="40"/>
    </row>
    <row r="262" spans="2:15" x14ac:dyDescent="0.25">
      <c r="B262" s="40" t="str">
        <f t="array" ref="B262">IFERROR(INDEX(PEOPLE!B263:B$1001, MATCH(0, COUNTIF($B$2:B261, PEOPLE!B263:B$1001), 0)), "")</f>
        <v/>
      </c>
      <c r="C262" s="40" t="str">
        <f t="array" ref="C262">IFERROR(INDEX(PEOPLE!$H$4:$H$101, SMALL(IF($B262=PEOPLE!$B$4:$B$101, ROW(PEOPLE!$H$4:$H$101)-MIN(ROW(PEOPLE!$H$4:$H$101)) +1), COLUMNS($B$3:B262))),"")</f>
        <v xml:space="preserve">3   </v>
      </c>
      <c r="D262" s="40" t="str">
        <f t="array" ref="D262">IFERROR(INDEX(PEOPLE!$H$4:$H$101, SMALL(IF($B262=PEOPLE!$B$4:$B$101, ROW(PEOPLE!$H$4:$H$101)-MIN(ROW(PEOPLE!$H$4:$H$101)) +1), COLUMNS($B$3:C262))),"")</f>
        <v xml:space="preserve">4   </v>
      </c>
      <c r="E262" s="40" t="str">
        <f t="array" ref="E262">IFERROR(INDEX(PEOPLE!$H$4:$H$101, SMALL(IF($B262=PEOPLE!$B$4:$B$101, ROW(PEOPLE!$H$4:$H$101)-MIN(ROW(PEOPLE!$H$4:$H$101)) +1), COLUMNS($B$3:D262))),"")</f>
        <v xml:space="preserve">5   </v>
      </c>
      <c r="F262" s="40" t="str">
        <f t="array" ref="F262">IFERROR(INDEX(PEOPLE!$H$4:$H$101, SMALL(IF($B262=PEOPLE!$B$4:$B$101, ROW(PEOPLE!$H$4:$H$101)-MIN(ROW(PEOPLE!$H$4:$H$101)) +1), COLUMNS($B$3:E262))),"")</f>
        <v xml:space="preserve">6   </v>
      </c>
      <c r="G262" s="40" t="str">
        <f t="array" ref="G262">IFERROR(INDEX(PEOPLE!$H$4:$H$101, SMALL(IF($B262=PEOPLE!$B$4:$B$101, ROW(PEOPLE!$H$4:$H$101)-MIN(ROW(PEOPLE!$H$4:$H$101)) +1), COLUMNS($B$3:F262))),"")</f>
        <v xml:space="preserve">7   </v>
      </c>
      <c r="H262" s="40" t="str">
        <f t="array" ref="H262">IFERROR(INDEX(PEOPLE!$H$4:$H$101, SMALL(IF($B262=PEOPLE!$B$4:$B$101, ROW(PEOPLE!$H$4:$H$101)-MIN(ROW(PEOPLE!$H$4:$H$101)) +1), COLUMNS($B$3:G262))),"")</f>
        <v xml:space="preserve">8   </v>
      </c>
      <c r="I262" s="40" t="str">
        <f t="array" ref="I262">IFERROR(INDEX(PEOPLE!$H$4:$H$101, SMALL(IF($B262=PEOPLE!$B$4:$B$101, ROW(PEOPLE!$H$4:$H$101)-MIN(ROW(PEOPLE!$H$4:$H$101)) +1), COLUMNS($B$3:H262))),"")</f>
        <v xml:space="preserve">9   </v>
      </c>
      <c r="J262" s="40" t="str">
        <f t="array" ref="J262">IFERROR(INDEX(PEOPLE!$H$4:$H$101, SMALL(IF($B262=PEOPLE!$B$4:$B$101, ROW(PEOPLE!$H$4:$H$101)-MIN(ROW(PEOPLE!$H$4:$H$101)) +1), COLUMNS($B$3:I262))),"")</f>
        <v xml:space="preserve">10   </v>
      </c>
      <c r="K262" s="40" t="str">
        <f t="array" ref="K262">IFERROR(INDEX(PEOPLE!$H$4:$H$101, SMALL(IF($B262=PEOPLE!$B$4:$B$101, ROW(PEOPLE!$H$4:$H$101)-MIN(ROW(PEOPLE!$H$4:$H$101)) +1), COLUMNS($B$3:J262))),"")</f>
        <v xml:space="preserve">11   </v>
      </c>
      <c r="L262" s="40" t="str">
        <f t="array" ref="L262">IFERROR(INDEX(PEOPLE!$H$4:$H$101, SMALL(IF($B262=PEOPLE!$B$4:$B$101, ROW(PEOPLE!$H$4:$H$101)-MIN(ROW(PEOPLE!$H$4:$H$101)) +1), COLUMNS($B$3:K262))),"")</f>
        <v xml:space="preserve">12   </v>
      </c>
      <c r="M262" s="40" t="str">
        <f t="array" ref="M262">IFERROR(INDEX(PEOPLE!$H$4:$H$101, SMALL(IF($B262=PEOPLE!$B$4:$B$101, ROW(PEOPLE!$H$4:$H$101)-MIN(ROW(PEOPLE!$H$4:$H$101)) +1), COLUMNS($B$3:L262))),"")</f>
        <v xml:space="preserve">13   </v>
      </c>
      <c r="N262" s="40"/>
      <c r="O262" s="40"/>
    </row>
    <row r="263" spans="2:15" x14ac:dyDescent="0.25">
      <c r="B263" s="40" t="str">
        <f t="array" ref="B263">IFERROR(INDEX(PEOPLE!B264:B$1001, MATCH(0, COUNTIF($B$2:B262, PEOPLE!B264:B$1001), 0)), "")</f>
        <v/>
      </c>
      <c r="C263" s="40" t="str">
        <f t="array" ref="C263">IFERROR(INDEX(PEOPLE!$H$4:$H$101, SMALL(IF($B263=PEOPLE!$B$4:$B$101, ROW(PEOPLE!$H$4:$H$101)-MIN(ROW(PEOPLE!$H$4:$H$101)) +1), COLUMNS($B$3:B263))),"")</f>
        <v xml:space="preserve">3   </v>
      </c>
      <c r="D263" s="40" t="str">
        <f t="array" ref="D263">IFERROR(INDEX(PEOPLE!$H$4:$H$101, SMALL(IF($B263=PEOPLE!$B$4:$B$101, ROW(PEOPLE!$H$4:$H$101)-MIN(ROW(PEOPLE!$H$4:$H$101)) +1), COLUMNS($B$3:C263))),"")</f>
        <v xml:space="preserve">4   </v>
      </c>
      <c r="E263" s="40" t="str">
        <f t="array" ref="E263">IFERROR(INDEX(PEOPLE!$H$4:$H$101, SMALL(IF($B263=PEOPLE!$B$4:$B$101, ROW(PEOPLE!$H$4:$H$101)-MIN(ROW(PEOPLE!$H$4:$H$101)) +1), COLUMNS($B$3:D263))),"")</f>
        <v xml:space="preserve">5   </v>
      </c>
      <c r="F263" s="40" t="str">
        <f t="array" ref="F263">IFERROR(INDEX(PEOPLE!$H$4:$H$101, SMALL(IF($B263=PEOPLE!$B$4:$B$101, ROW(PEOPLE!$H$4:$H$101)-MIN(ROW(PEOPLE!$H$4:$H$101)) +1), COLUMNS($B$3:E263))),"")</f>
        <v xml:space="preserve">6   </v>
      </c>
      <c r="G263" s="40" t="str">
        <f t="array" ref="G263">IFERROR(INDEX(PEOPLE!$H$4:$H$101, SMALL(IF($B263=PEOPLE!$B$4:$B$101, ROW(PEOPLE!$H$4:$H$101)-MIN(ROW(PEOPLE!$H$4:$H$101)) +1), COLUMNS($B$3:F263))),"")</f>
        <v xml:space="preserve">7   </v>
      </c>
      <c r="H263" s="40" t="str">
        <f t="array" ref="H263">IFERROR(INDEX(PEOPLE!$H$4:$H$101, SMALL(IF($B263=PEOPLE!$B$4:$B$101, ROW(PEOPLE!$H$4:$H$101)-MIN(ROW(PEOPLE!$H$4:$H$101)) +1), COLUMNS($B$3:G263))),"")</f>
        <v xml:space="preserve">8   </v>
      </c>
      <c r="I263" s="40" t="str">
        <f t="array" ref="I263">IFERROR(INDEX(PEOPLE!$H$4:$H$101, SMALL(IF($B263=PEOPLE!$B$4:$B$101, ROW(PEOPLE!$H$4:$H$101)-MIN(ROW(PEOPLE!$H$4:$H$101)) +1), COLUMNS($B$3:H263))),"")</f>
        <v xml:space="preserve">9   </v>
      </c>
      <c r="J263" s="40" t="str">
        <f t="array" ref="J263">IFERROR(INDEX(PEOPLE!$H$4:$H$101, SMALL(IF($B263=PEOPLE!$B$4:$B$101, ROW(PEOPLE!$H$4:$H$101)-MIN(ROW(PEOPLE!$H$4:$H$101)) +1), COLUMNS($B$3:I263))),"")</f>
        <v xml:space="preserve">10   </v>
      </c>
      <c r="K263" s="40" t="str">
        <f t="array" ref="K263">IFERROR(INDEX(PEOPLE!$H$4:$H$101, SMALL(IF($B263=PEOPLE!$B$4:$B$101, ROW(PEOPLE!$H$4:$H$101)-MIN(ROW(PEOPLE!$H$4:$H$101)) +1), COLUMNS($B$3:J263))),"")</f>
        <v xml:space="preserve">11   </v>
      </c>
      <c r="L263" s="40" t="str">
        <f t="array" ref="L263">IFERROR(INDEX(PEOPLE!$H$4:$H$101, SMALL(IF($B263=PEOPLE!$B$4:$B$101, ROW(PEOPLE!$H$4:$H$101)-MIN(ROW(PEOPLE!$H$4:$H$101)) +1), COLUMNS($B$3:K263))),"")</f>
        <v xml:space="preserve">12   </v>
      </c>
      <c r="M263" s="40" t="str">
        <f t="array" ref="M263">IFERROR(INDEX(PEOPLE!$H$4:$H$101, SMALL(IF($B263=PEOPLE!$B$4:$B$101, ROW(PEOPLE!$H$4:$H$101)-MIN(ROW(PEOPLE!$H$4:$H$101)) +1), COLUMNS($B$3:L263))),"")</f>
        <v xml:space="preserve">13   </v>
      </c>
      <c r="N263" s="40"/>
      <c r="O263" s="40"/>
    </row>
    <row r="264" spans="2:15" x14ac:dyDescent="0.25">
      <c r="B264" s="40" t="str">
        <f t="array" ref="B264">IFERROR(INDEX(PEOPLE!B265:B$1001, MATCH(0, COUNTIF($B$2:B263, PEOPLE!B265:B$1001), 0)), "")</f>
        <v/>
      </c>
      <c r="C264" s="40" t="str">
        <f t="array" ref="C264">IFERROR(INDEX(PEOPLE!$H$4:$H$101, SMALL(IF($B264=PEOPLE!$B$4:$B$101, ROW(PEOPLE!$H$4:$H$101)-MIN(ROW(PEOPLE!$H$4:$H$101)) +1), COLUMNS($B$3:B264))),"")</f>
        <v xml:space="preserve">3   </v>
      </c>
      <c r="D264" s="40" t="str">
        <f t="array" ref="D264">IFERROR(INDEX(PEOPLE!$H$4:$H$101, SMALL(IF($B264=PEOPLE!$B$4:$B$101, ROW(PEOPLE!$H$4:$H$101)-MIN(ROW(PEOPLE!$H$4:$H$101)) +1), COLUMNS($B$3:C264))),"")</f>
        <v xml:space="preserve">4   </v>
      </c>
      <c r="E264" s="40" t="str">
        <f t="array" ref="E264">IFERROR(INDEX(PEOPLE!$H$4:$H$101, SMALL(IF($B264=PEOPLE!$B$4:$B$101, ROW(PEOPLE!$H$4:$H$101)-MIN(ROW(PEOPLE!$H$4:$H$101)) +1), COLUMNS($B$3:D264))),"")</f>
        <v xml:space="preserve">5   </v>
      </c>
      <c r="F264" s="40" t="str">
        <f t="array" ref="F264">IFERROR(INDEX(PEOPLE!$H$4:$H$101, SMALL(IF($B264=PEOPLE!$B$4:$B$101, ROW(PEOPLE!$H$4:$H$101)-MIN(ROW(PEOPLE!$H$4:$H$101)) +1), COLUMNS($B$3:E264))),"")</f>
        <v xml:space="preserve">6   </v>
      </c>
      <c r="G264" s="40" t="str">
        <f t="array" ref="G264">IFERROR(INDEX(PEOPLE!$H$4:$H$101, SMALL(IF($B264=PEOPLE!$B$4:$B$101, ROW(PEOPLE!$H$4:$H$101)-MIN(ROW(PEOPLE!$H$4:$H$101)) +1), COLUMNS($B$3:F264))),"")</f>
        <v xml:space="preserve">7   </v>
      </c>
      <c r="H264" s="40" t="str">
        <f t="array" ref="H264">IFERROR(INDEX(PEOPLE!$H$4:$H$101, SMALL(IF($B264=PEOPLE!$B$4:$B$101, ROW(PEOPLE!$H$4:$H$101)-MIN(ROW(PEOPLE!$H$4:$H$101)) +1), COLUMNS($B$3:G264))),"")</f>
        <v xml:space="preserve">8   </v>
      </c>
      <c r="I264" s="40" t="str">
        <f t="array" ref="I264">IFERROR(INDEX(PEOPLE!$H$4:$H$101, SMALL(IF($B264=PEOPLE!$B$4:$B$101, ROW(PEOPLE!$H$4:$H$101)-MIN(ROW(PEOPLE!$H$4:$H$101)) +1), COLUMNS($B$3:H264))),"")</f>
        <v xml:space="preserve">9   </v>
      </c>
      <c r="J264" s="40" t="str">
        <f t="array" ref="J264">IFERROR(INDEX(PEOPLE!$H$4:$H$101, SMALL(IF($B264=PEOPLE!$B$4:$B$101, ROW(PEOPLE!$H$4:$H$101)-MIN(ROW(PEOPLE!$H$4:$H$101)) +1), COLUMNS($B$3:I264))),"")</f>
        <v xml:space="preserve">10   </v>
      </c>
      <c r="K264" s="40" t="str">
        <f t="array" ref="K264">IFERROR(INDEX(PEOPLE!$H$4:$H$101, SMALL(IF($B264=PEOPLE!$B$4:$B$101, ROW(PEOPLE!$H$4:$H$101)-MIN(ROW(PEOPLE!$H$4:$H$101)) +1), COLUMNS($B$3:J264))),"")</f>
        <v xml:space="preserve">11   </v>
      </c>
      <c r="L264" s="40" t="str">
        <f t="array" ref="L264">IFERROR(INDEX(PEOPLE!$H$4:$H$101, SMALL(IF($B264=PEOPLE!$B$4:$B$101, ROW(PEOPLE!$H$4:$H$101)-MIN(ROW(PEOPLE!$H$4:$H$101)) +1), COLUMNS($B$3:K264))),"")</f>
        <v xml:space="preserve">12   </v>
      </c>
      <c r="M264" s="40" t="str">
        <f t="array" ref="M264">IFERROR(INDEX(PEOPLE!$H$4:$H$101, SMALL(IF($B264=PEOPLE!$B$4:$B$101, ROW(PEOPLE!$H$4:$H$101)-MIN(ROW(PEOPLE!$H$4:$H$101)) +1), COLUMNS($B$3:L264))),"")</f>
        <v xml:space="preserve">13   </v>
      </c>
      <c r="N264" s="40"/>
      <c r="O264" s="40"/>
    </row>
    <row r="265" spans="2:15" x14ac:dyDescent="0.25">
      <c r="B265" s="40" t="str">
        <f t="array" ref="B265">IFERROR(INDEX(PEOPLE!B266:B$1001, MATCH(0, COUNTIF($B$2:B264, PEOPLE!B266:B$1001), 0)), "")</f>
        <v/>
      </c>
      <c r="C265" s="40" t="str">
        <f t="array" ref="C265">IFERROR(INDEX(PEOPLE!$H$4:$H$101, SMALL(IF($B265=PEOPLE!$B$4:$B$101, ROW(PEOPLE!$H$4:$H$101)-MIN(ROW(PEOPLE!$H$4:$H$101)) +1), COLUMNS($B$3:B265))),"")</f>
        <v xml:space="preserve">3   </v>
      </c>
      <c r="D265" s="40" t="str">
        <f t="array" ref="D265">IFERROR(INDEX(PEOPLE!$H$4:$H$101, SMALL(IF($B265=PEOPLE!$B$4:$B$101, ROW(PEOPLE!$H$4:$H$101)-MIN(ROW(PEOPLE!$H$4:$H$101)) +1), COLUMNS($B$3:C265))),"")</f>
        <v xml:space="preserve">4   </v>
      </c>
      <c r="E265" s="40" t="str">
        <f t="array" ref="E265">IFERROR(INDEX(PEOPLE!$H$4:$H$101, SMALL(IF($B265=PEOPLE!$B$4:$B$101, ROW(PEOPLE!$H$4:$H$101)-MIN(ROW(PEOPLE!$H$4:$H$101)) +1), COLUMNS($B$3:D265))),"")</f>
        <v xml:space="preserve">5   </v>
      </c>
      <c r="F265" s="40" t="str">
        <f t="array" ref="F265">IFERROR(INDEX(PEOPLE!$H$4:$H$101, SMALL(IF($B265=PEOPLE!$B$4:$B$101, ROW(PEOPLE!$H$4:$H$101)-MIN(ROW(PEOPLE!$H$4:$H$101)) +1), COLUMNS($B$3:E265))),"")</f>
        <v xml:space="preserve">6   </v>
      </c>
      <c r="G265" s="40" t="str">
        <f t="array" ref="G265">IFERROR(INDEX(PEOPLE!$H$4:$H$101, SMALL(IF($B265=PEOPLE!$B$4:$B$101, ROW(PEOPLE!$H$4:$H$101)-MIN(ROW(PEOPLE!$H$4:$H$101)) +1), COLUMNS($B$3:F265))),"")</f>
        <v xml:space="preserve">7   </v>
      </c>
      <c r="H265" s="40" t="str">
        <f t="array" ref="H265">IFERROR(INDEX(PEOPLE!$H$4:$H$101, SMALL(IF($B265=PEOPLE!$B$4:$B$101, ROW(PEOPLE!$H$4:$H$101)-MIN(ROW(PEOPLE!$H$4:$H$101)) +1), COLUMNS($B$3:G265))),"")</f>
        <v xml:space="preserve">8   </v>
      </c>
      <c r="I265" s="40" t="str">
        <f t="array" ref="I265">IFERROR(INDEX(PEOPLE!$H$4:$H$101, SMALL(IF($B265=PEOPLE!$B$4:$B$101, ROW(PEOPLE!$H$4:$H$101)-MIN(ROW(PEOPLE!$H$4:$H$101)) +1), COLUMNS($B$3:H265))),"")</f>
        <v xml:space="preserve">9   </v>
      </c>
      <c r="J265" s="40" t="str">
        <f t="array" ref="J265">IFERROR(INDEX(PEOPLE!$H$4:$H$101, SMALL(IF($B265=PEOPLE!$B$4:$B$101, ROW(PEOPLE!$H$4:$H$101)-MIN(ROW(PEOPLE!$H$4:$H$101)) +1), COLUMNS($B$3:I265))),"")</f>
        <v xml:space="preserve">10   </v>
      </c>
      <c r="K265" s="40" t="str">
        <f t="array" ref="K265">IFERROR(INDEX(PEOPLE!$H$4:$H$101, SMALL(IF($B265=PEOPLE!$B$4:$B$101, ROW(PEOPLE!$H$4:$H$101)-MIN(ROW(PEOPLE!$H$4:$H$101)) +1), COLUMNS($B$3:J265))),"")</f>
        <v xml:space="preserve">11   </v>
      </c>
      <c r="L265" s="40" t="str">
        <f t="array" ref="L265">IFERROR(INDEX(PEOPLE!$H$4:$H$101, SMALL(IF($B265=PEOPLE!$B$4:$B$101, ROW(PEOPLE!$H$4:$H$101)-MIN(ROW(PEOPLE!$H$4:$H$101)) +1), COLUMNS($B$3:K265))),"")</f>
        <v xml:space="preserve">12   </v>
      </c>
      <c r="M265" s="40" t="str">
        <f t="array" ref="M265">IFERROR(INDEX(PEOPLE!$H$4:$H$101, SMALL(IF($B265=PEOPLE!$B$4:$B$101, ROW(PEOPLE!$H$4:$H$101)-MIN(ROW(PEOPLE!$H$4:$H$101)) +1), COLUMNS($B$3:L265))),"")</f>
        <v xml:space="preserve">13   </v>
      </c>
      <c r="N265" s="40"/>
      <c r="O265" s="40"/>
    </row>
    <row r="266" spans="2:15" x14ac:dyDescent="0.25">
      <c r="B266" s="40" t="str">
        <f t="array" ref="B266">IFERROR(INDEX(PEOPLE!B267:B$1001, MATCH(0, COUNTIF($B$2:B265, PEOPLE!B267:B$1001), 0)), "")</f>
        <v/>
      </c>
      <c r="C266" s="40" t="str">
        <f t="array" ref="C266">IFERROR(INDEX(PEOPLE!$H$4:$H$101, SMALL(IF($B266=PEOPLE!$B$4:$B$101, ROW(PEOPLE!$H$4:$H$101)-MIN(ROW(PEOPLE!$H$4:$H$101)) +1), COLUMNS($B$3:B266))),"")</f>
        <v xml:space="preserve">3   </v>
      </c>
      <c r="D266" s="40" t="str">
        <f t="array" ref="D266">IFERROR(INDEX(PEOPLE!$H$4:$H$101, SMALL(IF($B266=PEOPLE!$B$4:$B$101, ROW(PEOPLE!$H$4:$H$101)-MIN(ROW(PEOPLE!$H$4:$H$101)) +1), COLUMNS($B$3:C266))),"")</f>
        <v xml:space="preserve">4   </v>
      </c>
      <c r="E266" s="40" t="str">
        <f t="array" ref="E266">IFERROR(INDEX(PEOPLE!$H$4:$H$101, SMALL(IF($B266=PEOPLE!$B$4:$B$101, ROW(PEOPLE!$H$4:$H$101)-MIN(ROW(PEOPLE!$H$4:$H$101)) +1), COLUMNS($B$3:D266))),"")</f>
        <v xml:space="preserve">5   </v>
      </c>
      <c r="F266" s="40" t="str">
        <f t="array" ref="F266">IFERROR(INDEX(PEOPLE!$H$4:$H$101, SMALL(IF($B266=PEOPLE!$B$4:$B$101, ROW(PEOPLE!$H$4:$H$101)-MIN(ROW(PEOPLE!$H$4:$H$101)) +1), COLUMNS($B$3:E266))),"")</f>
        <v xml:space="preserve">6   </v>
      </c>
      <c r="G266" s="40" t="str">
        <f t="array" ref="G266">IFERROR(INDEX(PEOPLE!$H$4:$H$101, SMALL(IF($B266=PEOPLE!$B$4:$B$101, ROW(PEOPLE!$H$4:$H$101)-MIN(ROW(PEOPLE!$H$4:$H$101)) +1), COLUMNS($B$3:F266))),"")</f>
        <v xml:space="preserve">7   </v>
      </c>
      <c r="H266" s="40" t="str">
        <f t="array" ref="H266">IFERROR(INDEX(PEOPLE!$H$4:$H$101, SMALL(IF($B266=PEOPLE!$B$4:$B$101, ROW(PEOPLE!$H$4:$H$101)-MIN(ROW(PEOPLE!$H$4:$H$101)) +1), COLUMNS($B$3:G266))),"")</f>
        <v xml:space="preserve">8   </v>
      </c>
      <c r="I266" s="40" t="str">
        <f t="array" ref="I266">IFERROR(INDEX(PEOPLE!$H$4:$H$101, SMALL(IF($B266=PEOPLE!$B$4:$B$101, ROW(PEOPLE!$H$4:$H$101)-MIN(ROW(PEOPLE!$H$4:$H$101)) +1), COLUMNS($B$3:H266))),"")</f>
        <v xml:space="preserve">9   </v>
      </c>
      <c r="J266" s="40" t="str">
        <f t="array" ref="J266">IFERROR(INDEX(PEOPLE!$H$4:$H$101, SMALL(IF($B266=PEOPLE!$B$4:$B$101, ROW(PEOPLE!$H$4:$H$101)-MIN(ROW(PEOPLE!$H$4:$H$101)) +1), COLUMNS($B$3:I266))),"")</f>
        <v xml:space="preserve">10   </v>
      </c>
      <c r="K266" s="40" t="str">
        <f t="array" ref="K266">IFERROR(INDEX(PEOPLE!$H$4:$H$101, SMALL(IF($B266=PEOPLE!$B$4:$B$101, ROW(PEOPLE!$H$4:$H$101)-MIN(ROW(PEOPLE!$H$4:$H$101)) +1), COLUMNS($B$3:J266))),"")</f>
        <v xml:space="preserve">11   </v>
      </c>
      <c r="L266" s="40" t="str">
        <f t="array" ref="L266">IFERROR(INDEX(PEOPLE!$H$4:$H$101, SMALL(IF($B266=PEOPLE!$B$4:$B$101, ROW(PEOPLE!$H$4:$H$101)-MIN(ROW(PEOPLE!$H$4:$H$101)) +1), COLUMNS($B$3:K266))),"")</f>
        <v xml:space="preserve">12   </v>
      </c>
      <c r="M266" s="40" t="str">
        <f t="array" ref="M266">IFERROR(INDEX(PEOPLE!$H$4:$H$101, SMALL(IF($B266=PEOPLE!$B$4:$B$101, ROW(PEOPLE!$H$4:$H$101)-MIN(ROW(PEOPLE!$H$4:$H$101)) +1), COLUMNS($B$3:L266))),"")</f>
        <v xml:space="preserve">13   </v>
      </c>
      <c r="N266" s="40"/>
      <c r="O266" s="40"/>
    </row>
    <row r="267" spans="2:15" x14ac:dyDescent="0.25">
      <c r="B267" s="40" t="str">
        <f t="array" ref="B267">IFERROR(INDEX(PEOPLE!B268:B$1001, MATCH(0, COUNTIF($B$2:B266, PEOPLE!B268:B$1001), 0)), "")</f>
        <v/>
      </c>
      <c r="C267" s="40" t="str">
        <f t="array" ref="C267">IFERROR(INDEX(PEOPLE!$H$4:$H$101, SMALL(IF($B267=PEOPLE!$B$4:$B$101, ROW(PEOPLE!$H$4:$H$101)-MIN(ROW(PEOPLE!$H$4:$H$101)) +1), COLUMNS($B$3:B267))),"")</f>
        <v xml:space="preserve">3   </v>
      </c>
      <c r="D267" s="40" t="str">
        <f t="array" ref="D267">IFERROR(INDEX(PEOPLE!$H$4:$H$101, SMALL(IF($B267=PEOPLE!$B$4:$B$101, ROW(PEOPLE!$H$4:$H$101)-MIN(ROW(PEOPLE!$H$4:$H$101)) +1), COLUMNS($B$3:C267))),"")</f>
        <v xml:space="preserve">4   </v>
      </c>
      <c r="E267" s="40" t="str">
        <f t="array" ref="E267">IFERROR(INDEX(PEOPLE!$H$4:$H$101, SMALL(IF($B267=PEOPLE!$B$4:$B$101, ROW(PEOPLE!$H$4:$H$101)-MIN(ROW(PEOPLE!$H$4:$H$101)) +1), COLUMNS($B$3:D267))),"")</f>
        <v xml:space="preserve">5   </v>
      </c>
      <c r="F267" s="40" t="str">
        <f t="array" ref="F267">IFERROR(INDEX(PEOPLE!$H$4:$H$101, SMALL(IF($B267=PEOPLE!$B$4:$B$101, ROW(PEOPLE!$H$4:$H$101)-MIN(ROW(PEOPLE!$H$4:$H$101)) +1), COLUMNS($B$3:E267))),"")</f>
        <v xml:space="preserve">6   </v>
      </c>
      <c r="G267" s="40" t="str">
        <f t="array" ref="G267">IFERROR(INDEX(PEOPLE!$H$4:$H$101, SMALL(IF($B267=PEOPLE!$B$4:$B$101, ROW(PEOPLE!$H$4:$H$101)-MIN(ROW(PEOPLE!$H$4:$H$101)) +1), COLUMNS($B$3:F267))),"")</f>
        <v xml:space="preserve">7   </v>
      </c>
      <c r="H267" s="40" t="str">
        <f t="array" ref="H267">IFERROR(INDEX(PEOPLE!$H$4:$H$101, SMALL(IF($B267=PEOPLE!$B$4:$B$101, ROW(PEOPLE!$H$4:$H$101)-MIN(ROW(PEOPLE!$H$4:$H$101)) +1), COLUMNS($B$3:G267))),"")</f>
        <v xml:space="preserve">8   </v>
      </c>
      <c r="I267" s="40" t="str">
        <f t="array" ref="I267">IFERROR(INDEX(PEOPLE!$H$4:$H$101, SMALL(IF($B267=PEOPLE!$B$4:$B$101, ROW(PEOPLE!$H$4:$H$101)-MIN(ROW(PEOPLE!$H$4:$H$101)) +1), COLUMNS($B$3:H267))),"")</f>
        <v xml:space="preserve">9   </v>
      </c>
      <c r="J267" s="40" t="str">
        <f t="array" ref="J267">IFERROR(INDEX(PEOPLE!$H$4:$H$101, SMALL(IF($B267=PEOPLE!$B$4:$B$101, ROW(PEOPLE!$H$4:$H$101)-MIN(ROW(PEOPLE!$H$4:$H$101)) +1), COLUMNS($B$3:I267))),"")</f>
        <v xml:space="preserve">10   </v>
      </c>
      <c r="K267" s="40" t="str">
        <f t="array" ref="K267">IFERROR(INDEX(PEOPLE!$H$4:$H$101, SMALL(IF($B267=PEOPLE!$B$4:$B$101, ROW(PEOPLE!$H$4:$H$101)-MIN(ROW(PEOPLE!$H$4:$H$101)) +1), COLUMNS($B$3:J267))),"")</f>
        <v xml:space="preserve">11   </v>
      </c>
      <c r="L267" s="40" t="str">
        <f t="array" ref="L267">IFERROR(INDEX(PEOPLE!$H$4:$H$101, SMALL(IF($B267=PEOPLE!$B$4:$B$101, ROW(PEOPLE!$H$4:$H$101)-MIN(ROW(PEOPLE!$H$4:$H$101)) +1), COLUMNS($B$3:K267))),"")</f>
        <v xml:space="preserve">12   </v>
      </c>
      <c r="M267" s="40" t="str">
        <f t="array" ref="M267">IFERROR(INDEX(PEOPLE!$H$4:$H$101, SMALL(IF($B267=PEOPLE!$B$4:$B$101, ROW(PEOPLE!$H$4:$H$101)-MIN(ROW(PEOPLE!$H$4:$H$101)) +1), COLUMNS($B$3:L267))),"")</f>
        <v xml:space="preserve">13   </v>
      </c>
      <c r="N267" s="40"/>
      <c r="O267" s="40"/>
    </row>
    <row r="268" spans="2:15" x14ac:dyDescent="0.25">
      <c r="B268" s="40" t="str">
        <f t="array" ref="B268">IFERROR(INDEX(PEOPLE!B269:B$1001, MATCH(0, COUNTIF($B$2:B267, PEOPLE!B269:B$1001), 0)), "")</f>
        <v/>
      </c>
      <c r="C268" s="40" t="str">
        <f t="array" ref="C268">IFERROR(INDEX(PEOPLE!$H$4:$H$101, SMALL(IF($B268=PEOPLE!$B$4:$B$101, ROW(PEOPLE!$H$4:$H$101)-MIN(ROW(PEOPLE!$H$4:$H$101)) +1), COLUMNS($B$3:B268))),"")</f>
        <v xml:space="preserve">3   </v>
      </c>
      <c r="D268" s="40" t="str">
        <f t="array" ref="D268">IFERROR(INDEX(PEOPLE!$H$4:$H$101, SMALL(IF($B268=PEOPLE!$B$4:$B$101, ROW(PEOPLE!$H$4:$H$101)-MIN(ROW(PEOPLE!$H$4:$H$101)) +1), COLUMNS($B$3:C268))),"")</f>
        <v xml:space="preserve">4   </v>
      </c>
      <c r="E268" s="40" t="str">
        <f t="array" ref="E268">IFERROR(INDEX(PEOPLE!$H$4:$H$101, SMALL(IF($B268=PEOPLE!$B$4:$B$101, ROW(PEOPLE!$H$4:$H$101)-MIN(ROW(PEOPLE!$H$4:$H$101)) +1), COLUMNS($B$3:D268))),"")</f>
        <v xml:space="preserve">5   </v>
      </c>
      <c r="F268" s="40" t="str">
        <f t="array" ref="F268">IFERROR(INDEX(PEOPLE!$H$4:$H$101, SMALL(IF($B268=PEOPLE!$B$4:$B$101, ROW(PEOPLE!$H$4:$H$101)-MIN(ROW(PEOPLE!$H$4:$H$101)) +1), COLUMNS($B$3:E268))),"")</f>
        <v xml:space="preserve">6   </v>
      </c>
      <c r="G268" s="40" t="str">
        <f t="array" ref="G268">IFERROR(INDEX(PEOPLE!$H$4:$H$101, SMALL(IF($B268=PEOPLE!$B$4:$B$101, ROW(PEOPLE!$H$4:$H$101)-MIN(ROW(PEOPLE!$H$4:$H$101)) +1), COLUMNS($B$3:F268))),"")</f>
        <v xml:space="preserve">7   </v>
      </c>
      <c r="H268" s="40" t="str">
        <f t="array" ref="H268">IFERROR(INDEX(PEOPLE!$H$4:$H$101, SMALL(IF($B268=PEOPLE!$B$4:$B$101, ROW(PEOPLE!$H$4:$H$101)-MIN(ROW(PEOPLE!$H$4:$H$101)) +1), COLUMNS($B$3:G268))),"")</f>
        <v xml:space="preserve">8   </v>
      </c>
      <c r="I268" s="40" t="str">
        <f t="array" ref="I268">IFERROR(INDEX(PEOPLE!$H$4:$H$101, SMALL(IF($B268=PEOPLE!$B$4:$B$101, ROW(PEOPLE!$H$4:$H$101)-MIN(ROW(PEOPLE!$H$4:$H$101)) +1), COLUMNS($B$3:H268))),"")</f>
        <v xml:space="preserve">9   </v>
      </c>
      <c r="J268" s="40" t="str">
        <f t="array" ref="J268">IFERROR(INDEX(PEOPLE!$H$4:$H$101, SMALL(IF($B268=PEOPLE!$B$4:$B$101, ROW(PEOPLE!$H$4:$H$101)-MIN(ROW(PEOPLE!$H$4:$H$101)) +1), COLUMNS($B$3:I268))),"")</f>
        <v xml:space="preserve">10   </v>
      </c>
      <c r="K268" s="40" t="str">
        <f t="array" ref="K268">IFERROR(INDEX(PEOPLE!$H$4:$H$101, SMALL(IF($B268=PEOPLE!$B$4:$B$101, ROW(PEOPLE!$H$4:$H$101)-MIN(ROW(PEOPLE!$H$4:$H$101)) +1), COLUMNS($B$3:J268))),"")</f>
        <v xml:space="preserve">11   </v>
      </c>
      <c r="L268" s="40" t="str">
        <f t="array" ref="L268">IFERROR(INDEX(PEOPLE!$H$4:$H$101, SMALL(IF($B268=PEOPLE!$B$4:$B$101, ROW(PEOPLE!$H$4:$H$101)-MIN(ROW(PEOPLE!$H$4:$H$101)) +1), COLUMNS($B$3:K268))),"")</f>
        <v xml:space="preserve">12   </v>
      </c>
      <c r="M268" s="40" t="str">
        <f t="array" ref="M268">IFERROR(INDEX(PEOPLE!$H$4:$H$101, SMALL(IF($B268=PEOPLE!$B$4:$B$101, ROW(PEOPLE!$H$4:$H$101)-MIN(ROW(PEOPLE!$H$4:$H$101)) +1), COLUMNS($B$3:L268))),"")</f>
        <v xml:space="preserve">13   </v>
      </c>
      <c r="N268" s="40"/>
      <c r="O268" s="40"/>
    </row>
    <row r="269" spans="2:15" x14ac:dyDescent="0.25">
      <c r="B269" s="40" t="str">
        <f t="array" ref="B269">IFERROR(INDEX(PEOPLE!B270:B$1001, MATCH(0, COUNTIF($B$2:B268, PEOPLE!B270:B$1001), 0)), "")</f>
        <v/>
      </c>
      <c r="C269" s="40" t="str">
        <f t="array" ref="C269">IFERROR(INDEX(PEOPLE!$H$4:$H$101, SMALL(IF($B269=PEOPLE!$B$4:$B$101, ROW(PEOPLE!$H$4:$H$101)-MIN(ROW(PEOPLE!$H$4:$H$101)) +1), COLUMNS($B$3:B269))),"")</f>
        <v xml:space="preserve">3   </v>
      </c>
      <c r="D269" s="40" t="str">
        <f t="array" ref="D269">IFERROR(INDEX(PEOPLE!$H$4:$H$101, SMALL(IF($B269=PEOPLE!$B$4:$B$101, ROW(PEOPLE!$H$4:$H$101)-MIN(ROW(PEOPLE!$H$4:$H$101)) +1), COLUMNS($B$3:C269))),"")</f>
        <v xml:space="preserve">4   </v>
      </c>
      <c r="E269" s="40" t="str">
        <f t="array" ref="E269">IFERROR(INDEX(PEOPLE!$H$4:$H$101, SMALL(IF($B269=PEOPLE!$B$4:$B$101, ROW(PEOPLE!$H$4:$H$101)-MIN(ROW(PEOPLE!$H$4:$H$101)) +1), COLUMNS($B$3:D269))),"")</f>
        <v xml:space="preserve">5   </v>
      </c>
      <c r="F269" s="40" t="str">
        <f t="array" ref="F269">IFERROR(INDEX(PEOPLE!$H$4:$H$101, SMALL(IF($B269=PEOPLE!$B$4:$B$101, ROW(PEOPLE!$H$4:$H$101)-MIN(ROW(PEOPLE!$H$4:$H$101)) +1), COLUMNS($B$3:E269))),"")</f>
        <v xml:space="preserve">6   </v>
      </c>
      <c r="G269" s="40" t="str">
        <f t="array" ref="G269">IFERROR(INDEX(PEOPLE!$H$4:$H$101, SMALL(IF($B269=PEOPLE!$B$4:$B$101, ROW(PEOPLE!$H$4:$H$101)-MIN(ROW(PEOPLE!$H$4:$H$101)) +1), COLUMNS($B$3:F269))),"")</f>
        <v xml:space="preserve">7   </v>
      </c>
      <c r="H269" s="40" t="str">
        <f t="array" ref="H269">IFERROR(INDEX(PEOPLE!$H$4:$H$101, SMALL(IF($B269=PEOPLE!$B$4:$B$101, ROW(PEOPLE!$H$4:$H$101)-MIN(ROW(PEOPLE!$H$4:$H$101)) +1), COLUMNS($B$3:G269))),"")</f>
        <v xml:space="preserve">8   </v>
      </c>
      <c r="I269" s="40" t="str">
        <f t="array" ref="I269">IFERROR(INDEX(PEOPLE!$H$4:$H$101, SMALL(IF($B269=PEOPLE!$B$4:$B$101, ROW(PEOPLE!$H$4:$H$101)-MIN(ROW(PEOPLE!$H$4:$H$101)) +1), COLUMNS($B$3:H269))),"")</f>
        <v xml:space="preserve">9   </v>
      </c>
      <c r="J269" s="40" t="str">
        <f t="array" ref="J269">IFERROR(INDEX(PEOPLE!$H$4:$H$101, SMALL(IF($B269=PEOPLE!$B$4:$B$101, ROW(PEOPLE!$H$4:$H$101)-MIN(ROW(PEOPLE!$H$4:$H$101)) +1), COLUMNS($B$3:I269))),"")</f>
        <v xml:space="preserve">10   </v>
      </c>
      <c r="K269" s="40" t="str">
        <f t="array" ref="K269">IFERROR(INDEX(PEOPLE!$H$4:$H$101, SMALL(IF($B269=PEOPLE!$B$4:$B$101, ROW(PEOPLE!$H$4:$H$101)-MIN(ROW(PEOPLE!$H$4:$H$101)) +1), COLUMNS($B$3:J269))),"")</f>
        <v xml:space="preserve">11   </v>
      </c>
      <c r="L269" s="40" t="str">
        <f t="array" ref="L269">IFERROR(INDEX(PEOPLE!$H$4:$H$101, SMALL(IF($B269=PEOPLE!$B$4:$B$101, ROW(PEOPLE!$H$4:$H$101)-MIN(ROW(PEOPLE!$H$4:$H$101)) +1), COLUMNS($B$3:K269))),"")</f>
        <v xml:space="preserve">12   </v>
      </c>
      <c r="M269" s="40" t="str">
        <f t="array" ref="M269">IFERROR(INDEX(PEOPLE!$H$4:$H$101, SMALL(IF($B269=PEOPLE!$B$4:$B$101, ROW(PEOPLE!$H$4:$H$101)-MIN(ROW(PEOPLE!$H$4:$H$101)) +1), COLUMNS($B$3:L269))),"")</f>
        <v xml:space="preserve">13   </v>
      </c>
      <c r="N269" s="40"/>
      <c r="O269" s="40"/>
    </row>
    <row r="270" spans="2:15" x14ac:dyDescent="0.25">
      <c r="B270" s="40" t="str">
        <f t="array" ref="B270">IFERROR(INDEX(PEOPLE!B271:B$1001, MATCH(0, COUNTIF($B$2:B269, PEOPLE!B271:B$1001), 0)), "")</f>
        <v/>
      </c>
      <c r="C270" s="40" t="str">
        <f t="array" ref="C270">IFERROR(INDEX(PEOPLE!$H$4:$H$101, SMALL(IF($B270=PEOPLE!$B$4:$B$101, ROW(PEOPLE!$H$4:$H$101)-MIN(ROW(PEOPLE!$H$4:$H$101)) +1), COLUMNS($B$3:B270))),"")</f>
        <v xml:space="preserve">3   </v>
      </c>
      <c r="D270" s="40" t="str">
        <f t="array" ref="D270">IFERROR(INDEX(PEOPLE!$H$4:$H$101, SMALL(IF($B270=PEOPLE!$B$4:$B$101, ROW(PEOPLE!$H$4:$H$101)-MIN(ROW(PEOPLE!$H$4:$H$101)) +1), COLUMNS($B$3:C270))),"")</f>
        <v xml:space="preserve">4   </v>
      </c>
      <c r="E270" s="40" t="str">
        <f t="array" ref="E270">IFERROR(INDEX(PEOPLE!$H$4:$H$101, SMALL(IF($B270=PEOPLE!$B$4:$B$101, ROW(PEOPLE!$H$4:$H$101)-MIN(ROW(PEOPLE!$H$4:$H$101)) +1), COLUMNS($B$3:D270))),"")</f>
        <v xml:space="preserve">5   </v>
      </c>
      <c r="F270" s="40" t="str">
        <f t="array" ref="F270">IFERROR(INDEX(PEOPLE!$H$4:$H$101, SMALL(IF($B270=PEOPLE!$B$4:$B$101, ROW(PEOPLE!$H$4:$H$101)-MIN(ROW(PEOPLE!$H$4:$H$101)) +1), COLUMNS($B$3:E270))),"")</f>
        <v xml:space="preserve">6   </v>
      </c>
      <c r="G270" s="40" t="str">
        <f t="array" ref="G270">IFERROR(INDEX(PEOPLE!$H$4:$H$101, SMALL(IF($B270=PEOPLE!$B$4:$B$101, ROW(PEOPLE!$H$4:$H$101)-MIN(ROW(PEOPLE!$H$4:$H$101)) +1), COLUMNS($B$3:F270))),"")</f>
        <v xml:space="preserve">7   </v>
      </c>
      <c r="H270" s="40" t="str">
        <f t="array" ref="H270">IFERROR(INDEX(PEOPLE!$H$4:$H$101, SMALL(IF($B270=PEOPLE!$B$4:$B$101, ROW(PEOPLE!$H$4:$H$101)-MIN(ROW(PEOPLE!$H$4:$H$101)) +1), COLUMNS($B$3:G270))),"")</f>
        <v xml:space="preserve">8   </v>
      </c>
      <c r="I270" s="40" t="str">
        <f t="array" ref="I270">IFERROR(INDEX(PEOPLE!$H$4:$H$101, SMALL(IF($B270=PEOPLE!$B$4:$B$101, ROW(PEOPLE!$H$4:$H$101)-MIN(ROW(PEOPLE!$H$4:$H$101)) +1), COLUMNS($B$3:H270))),"")</f>
        <v xml:space="preserve">9   </v>
      </c>
      <c r="J270" s="40" t="str">
        <f t="array" ref="J270">IFERROR(INDEX(PEOPLE!$H$4:$H$101, SMALL(IF($B270=PEOPLE!$B$4:$B$101, ROW(PEOPLE!$H$4:$H$101)-MIN(ROW(PEOPLE!$H$4:$H$101)) +1), COLUMNS($B$3:I270))),"")</f>
        <v xml:space="preserve">10   </v>
      </c>
      <c r="K270" s="40" t="str">
        <f t="array" ref="K270">IFERROR(INDEX(PEOPLE!$H$4:$H$101, SMALL(IF($B270=PEOPLE!$B$4:$B$101, ROW(PEOPLE!$H$4:$H$101)-MIN(ROW(PEOPLE!$H$4:$H$101)) +1), COLUMNS($B$3:J270))),"")</f>
        <v xml:space="preserve">11   </v>
      </c>
      <c r="L270" s="40" t="str">
        <f t="array" ref="L270">IFERROR(INDEX(PEOPLE!$H$4:$H$101, SMALL(IF($B270=PEOPLE!$B$4:$B$101, ROW(PEOPLE!$H$4:$H$101)-MIN(ROW(PEOPLE!$H$4:$H$101)) +1), COLUMNS($B$3:K270))),"")</f>
        <v xml:space="preserve">12   </v>
      </c>
      <c r="M270" s="40" t="str">
        <f t="array" ref="M270">IFERROR(INDEX(PEOPLE!$H$4:$H$101, SMALL(IF($B270=PEOPLE!$B$4:$B$101, ROW(PEOPLE!$H$4:$H$101)-MIN(ROW(PEOPLE!$H$4:$H$101)) +1), COLUMNS($B$3:L270))),"")</f>
        <v xml:space="preserve">13   </v>
      </c>
      <c r="N270" s="40"/>
      <c r="O270" s="40"/>
    </row>
    <row r="271" spans="2:15" x14ac:dyDescent="0.25">
      <c r="B271" s="40" t="str">
        <f t="array" ref="B271">IFERROR(INDEX(PEOPLE!B272:B$1001, MATCH(0, COUNTIF($B$2:B270, PEOPLE!B272:B$1001), 0)), "")</f>
        <v/>
      </c>
      <c r="C271" s="40" t="str">
        <f t="array" ref="C271">IFERROR(INDEX(PEOPLE!$H$4:$H$101, SMALL(IF($B271=PEOPLE!$B$4:$B$101, ROW(PEOPLE!$H$4:$H$101)-MIN(ROW(PEOPLE!$H$4:$H$101)) +1), COLUMNS($B$3:B271))),"")</f>
        <v xml:space="preserve">3   </v>
      </c>
      <c r="D271" s="40" t="str">
        <f t="array" ref="D271">IFERROR(INDEX(PEOPLE!$H$4:$H$101, SMALL(IF($B271=PEOPLE!$B$4:$B$101, ROW(PEOPLE!$H$4:$H$101)-MIN(ROW(PEOPLE!$H$4:$H$101)) +1), COLUMNS($B$3:C271))),"")</f>
        <v xml:space="preserve">4   </v>
      </c>
      <c r="E271" s="40" t="str">
        <f t="array" ref="E271">IFERROR(INDEX(PEOPLE!$H$4:$H$101, SMALL(IF($B271=PEOPLE!$B$4:$B$101, ROW(PEOPLE!$H$4:$H$101)-MIN(ROW(PEOPLE!$H$4:$H$101)) +1), COLUMNS($B$3:D271))),"")</f>
        <v xml:space="preserve">5   </v>
      </c>
      <c r="F271" s="40" t="str">
        <f t="array" ref="F271">IFERROR(INDEX(PEOPLE!$H$4:$H$101, SMALL(IF($B271=PEOPLE!$B$4:$B$101, ROW(PEOPLE!$H$4:$H$101)-MIN(ROW(PEOPLE!$H$4:$H$101)) +1), COLUMNS($B$3:E271))),"")</f>
        <v xml:space="preserve">6   </v>
      </c>
      <c r="G271" s="40" t="str">
        <f t="array" ref="G271">IFERROR(INDEX(PEOPLE!$H$4:$H$101, SMALL(IF($B271=PEOPLE!$B$4:$B$101, ROW(PEOPLE!$H$4:$H$101)-MIN(ROW(PEOPLE!$H$4:$H$101)) +1), COLUMNS($B$3:F271))),"")</f>
        <v xml:space="preserve">7   </v>
      </c>
      <c r="H271" s="40" t="str">
        <f t="array" ref="H271">IFERROR(INDEX(PEOPLE!$H$4:$H$101, SMALL(IF($B271=PEOPLE!$B$4:$B$101, ROW(PEOPLE!$H$4:$H$101)-MIN(ROW(PEOPLE!$H$4:$H$101)) +1), COLUMNS($B$3:G271))),"")</f>
        <v xml:space="preserve">8   </v>
      </c>
      <c r="I271" s="40" t="str">
        <f t="array" ref="I271">IFERROR(INDEX(PEOPLE!$H$4:$H$101, SMALL(IF($B271=PEOPLE!$B$4:$B$101, ROW(PEOPLE!$H$4:$H$101)-MIN(ROW(PEOPLE!$H$4:$H$101)) +1), COLUMNS($B$3:H271))),"")</f>
        <v xml:space="preserve">9   </v>
      </c>
      <c r="J271" s="40" t="str">
        <f t="array" ref="J271">IFERROR(INDEX(PEOPLE!$H$4:$H$101, SMALL(IF($B271=PEOPLE!$B$4:$B$101, ROW(PEOPLE!$H$4:$H$101)-MIN(ROW(PEOPLE!$H$4:$H$101)) +1), COLUMNS($B$3:I271))),"")</f>
        <v xml:space="preserve">10   </v>
      </c>
      <c r="K271" s="40" t="str">
        <f t="array" ref="K271">IFERROR(INDEX(PEOPLE!$H$4:$H$101, SMALL(IF($B271=PEOPLE!$B$4:$B$101, ROW(PEOPLE!$H$4:$H$101)-MIN(ROW(PEOPLE!$H$4:$H$101)) +1), COLUMNS($B$3:J271))),"")</f>
        <v xml:space="preserve">11   </v>
      </c>
      <c r="L271" s="40" t="str">
        <f t="array" ref="L271">IFERROR(INDEX(PEOPLE!$H$4:$H$101, SMALL(IF($B271=PEOPLE!$B$4:$B$101, ROW(PEOPLE!$H$4:$H$101)-MIN(ROW(PEOPLE!$H$4:$H$101)) +1), COLUMNS($B$3:K271))),"")</f>
        <v xml:space="preserve">12   </v>
      </c>
      <c r="M271" s="40" t="str">
        <f t="array" ref="M271">IFERROR(INDEX(PEOPLE!$H$4:$H$101, SMALL(IF($B271=PEOPLE!$B$4:$B$101, ROW(PEOPLE!$H$4:$H$101)-MIN(ROW(PEOPLE!$H$4:$H$101)) +1), COLUMNS($B$3:L271))),"")</f>
        <v xml:space="preserve">13   </v>
      </c>
      <c r="N271" s="40"/>
      <c r="O271" s="40"/>
    </row>
    <row r="272" spans="2:15" x14ac:dyDescent="0.25">
      <c r="B272" s="40" t="str">
        <f t="array" ref="B272">IFERROR(INDEX(PEOPLE!B273:B$1001, MATCH(0, COUNTIF($B$2:B271, PEOPLE!B273:B$1001), 0)), "")</f>
        <v/>
      </c>
      <c r="C272" s="40" t="str">
        <f t="array" ref="C272">IFERROR(INDEX(PEOPLE!$H$4:$H$101, SMALL(IF($B272=PEOPLE!$B$4:$B$101, ROW(PEOPLE!$H$4:$H$101)-MIN(ROW(PEOPLE!$H$4:$H$101)) +1), COLUMNS($B$3:B272))),"")</f>
        <v xml:space="preserve">3   </v>
      </c>
      <c r="D272" s="40" t="str">
        <f t="array" ref="D272">IFERROR(INDEX(PEOPLE!$H$4:$H$101, SMALL(IF($B272=PEOPLE!$B$4:$B$101, ROW(PEOPLE!$H$4:$H$101)-MIN(ROW(PEOPLE!$H$4:$H$101)) +1), COLUMNS($B$3:C272))),"")</f>
        <v xml:space="preserve">4   </v>
      </c>
      <c r="E272" s="40" t="str">
        <f t="array" ref="E272">IFERROR(INDEX(PEOPLE!$H$4:$H$101, SMALL(IF($B272=PEOPLE!$B$4:$B$101, ROW(PEOPLE!$H$4:$H$101)-MIN(ROW(PEOPLE!$H$4:$H$101)) +1), COLUMNS($B$3:D272))),"")</f>
        <v xml:space="preserve">5   </v>
      </c>
      <c r="F272" s="40" t="str">
        <f t="array" ref="F272">IFERROR(INDEX(PEOPLE!$H$4:$H$101, SMALL(IF($B272=PEOPLE!$B$4:$B$101, ROW(PEOPLE!$H$4:$H$101)-MIN(ROW(PEOPLE!$H$4:$H$101)) +1), COLUMNS($B$3:E272))),"")</f>
        <v xml:space="preserve">6   </v>
      </c>
      <c r="G272" s="40" t="str">
        <f t="array" ref="G272">IFERROR(INDEX(PEOPLE!$H$4:$H$101, SMALL(IF($B272=PEOPLE!$B$4:$B$101, ROW(PEOPLE!$H$4:$H$101)-MIN(ROW(PEOPLE!$H$4:$H$101)) +1), COLUMNS($B$3:F272))),"")</f>
        <v xml:space="preserve">7   </v>
      </c>
      <c r="H272" s="40" t="str">
        <f t="array" ref="H272">IFERROR(INDEX(PEOPLE!$H$4:$H$101, SMALL(IF($B272=PEOPLE!$B$4:$B$101, ROW(PEOPLE!$H$4:$H$101)-MIN(ROW(PEOPLE!$H$4:$H$101)) +1), COLUMNS($B$3:G272))),"")</f>
        <v xml:space="preserve">8   </v>
      </c>
      <c r="I272" s="40" t="str">
        <f t="array" ref="I272">IFERROR(INDEX(PEOPLE!$H$4:$H$101, SMALL(IF($B272=PEOPLE!$B$4:$B$101, ROW(PEOPLE!$H$4:$H$101)-MIN(ROW(PEOPLE!$H$4:$H$101)) +1), COLUMNS($B$3:H272))),"")</f>
        <v xml:space="preserve">9   </v>
      </c>
      <c r="J272" s="40" t="str">
        <f t="array" ref="J272">IFERROR(INDEX(PEOPLE!$H$4:$H$101, SMALL(IF($B272=PEOPLE!$B$4:$B$101, ROW(PEOPLE!$H$4:$H$101)-MIN(ROW(PEOPLE!$H$4:$H$101)) +1), COLUMNS($B$3:I272))),"")</f>
        <v xml:space="preserve">10   </v>
      </c>
      <c r="K272" s="40" t="str">
        <f t="array" ref="K272">IFERROR(INDEX(PEOPLE!$H$4:$H$101, SMALL(IF($B272=PEOPLE!$B$4:$B$101, ROW(PEOPLE!$H$4:$H$101)-MIN(ROW(PEOPLE!$H$4:$H$101)) +1), COLUMNS($B$3:J272))),"")</f>
        <v xml:space="preserve">11   </v>
      </c>
      <c r="L272" s="40" t="str">
        <f t="array" ref="L272">IFERROR(INDEX(PEOPLE!$H$4:$H$101, SMALL(IF($B272=PEOPLE!$B$4:$B$101, ROW(PEOPLE!$H$4:$H$101)-MIN(ROW(PEOPLE!$H$4:$H$101)) +1), COLUMNS($B$3:K272))),"")</f>
        <v xml:space="preserve">12   </v>
      </c>
      <c r="M272" s="40" t="str">
        <f t="array" ref="M272">IFERROR(INDEX(PEOPLE!$H$4:$H$101, SMALL(IF($B272=PEOPLE!$B$4:$B$101, ROW(PEOPLE!$H$4:$H$101)-MIN(ROW(PEOPLE!$H$4:$H$101)) +1), COLUMNS($B$3:L272))),"")</f>
        <v xml:space="preserve">13   </v>
      </c>
      <c r="N272" s="40"/>
      <c r="O272" s="40"/>
    </row>
    <row r="273" spans="2:15" x14ac:dyDescent="0.25">
      <c r="B273" s="40" t="str">
        <f t="array" ref="B273">IFERROR(INDEX(PEOPLE!B274:B$1001, MATCH(0, COUNTIF($B$2:B272, PEOPLE!B274:B$1001), 0)), "")</f>
        <v/>
      </c>
      <c r="C273" s="40" t="str">
        <f t="array" ref="C273">IFERROR(INDEX(PEOPLE!$H$4:$H$101, SMALL(IF($B273=PEOPLE!$B$4:$B$101, ROW(PEOPLE!$H$4:$H$101)-MIN(ROW(PEOPLE!$H$4:$H$101)) +1), COLUMNS($B$3:B273))),"")</f>
        <v xml:space="preserve">3   </v>
      </c>
      <c r="D273" s="40" t="str">
        <f t="array" ref="D273">IFERROR(INDEX(PEOPLE!$H$4:$H$101, SMALL(IF($B273=PEOPLE!$B$4:$B$101, ROW(PEOPLE!$H$4:$H$101)-MIN(ROW(PEOPLE!$H$4:$H$101)) +1), COLUMNS($B$3:C273))),"")</f>
        <v xml:space="preserve">4   </v>
      </c>
      <c r="E273" s="40" t="str">
        <f t="array" ref="E273">IFERROR(INDEX(PEOPLE!$H$4:$H$101, SMALL(IF($B273=PEOPLE!$B$4:$B$101, ROW(PEOPLE!$H$4:$H$101)-MIN(ROW(PEOPLE!$H$4:$H$101)) +1), COLUMNS($B$3:D273))),"")</f>
        <v xml:space="preserve">5   </v>
      </c>
      <c r="F273" s="40" t="str">
        <f t="array" ref="F273">IFERROR(INDEX(PEOPLE!$H$4:$H$101, SMALL(IF($B273=PEOPLE!$B$4:$B$101, ROW(PEOPLE!$H$4:$H$101)-MIN(ROW(PEOPLE!$H$4:$H$101)) +1), COLUMNS($B$3:E273))),"")</f>
        <v xml:space="preserve">6   </v>
      </c>
      <c r="G273" s="40" t="str">
        <f t="array" ref="G273">IFERROR(INDEX(PEOPLE!$H$4:$H$101, SMALL(IF($B273=PEOPLE!$B$4:$B$101, ROW(PEOPLE!$H$4:$H$101)-MIN(ROW(PEOPLE!$H$4:$H$101)) +1), COLUMNS($B$3:F273))),"")</f>
        <v xml:space="preserve">7   </v>
      </c>
      <c r="H273" s="40" t="str">
        <f t="array" ref="H273">IFERROR(INDEX(PEOPLE!$H$4:$H$101, SMALL(IF($B273=PEOPLE!$B$4:$B$101, ROW(PEOPLE!$H$4:$H$101)-MIN(ROW(PEOPLE!$H$4:$H$101)) +1), COLUMNS($B$3:G273))),"")</f>
        <v xml:space="preserve">8   </v>
      </c>
      <c r="I273" s="40" t="str">
        <f t="array" ref="I273">IFERROR(INDEX(PEOPLE!$H$4:$H$101, SMALL(IF($B273=PEOPLE!$B$4:$B$101, ROW(PEOPLE!$H$4:$H$101)-MIN(ROW(PEOPLE!$H$4:$H$101)) +1), COLUMNS($B$3:H273))),"")</f>
        <v xml:space="preserve">9   </v>
      </c>
      <c r="J273" s="40" t="str">
        <f t="array" ref="J273">IFERROR(INDEX(PEOPLE!$H$4:$H$101, SMALL(IF($B273=PEOPLE!$B$4:$B$101, ROW(PEOPLE!$H$4:$H$101)-MIN(ROW(PEOPLE!$H$4:$H$101)) +1), COLUMNS($B$3:I273))),"")</f>
        <v xml:space="preserve">10   </v>
      </c>
      <c r="K273" s="40" t="str">
        <f t="array" ref="K273">IFERROR(INDEX(PEOPLE!$H$4:$H$101, SMALL(IF($B273=PEOPLE!$B$4:$B$101, ROW(PEOPLE!$H$4:$H$101)-MIN(ROW(PEOPLE!$H$4:$H$101)) +1), COLUMNS($B$3:J273))),"")</f>
        <v xml:space="preserve">11   </v>
      </c>
      <c r="L273" s="40" t="str">
        <f t="array" ref="L273">IFERROR(INDEX(PEOPLE!$H$4:$H$101, SMALL(IF($B273=PEOPLE!$B$4:$B$101, ROW(PEOPLE!$H$4:$H$101)-MIN(ROW(PEOPLE!$H$4:$H$101)) +1), COLUMNS($B$3:K273))),"")</f>
        <v xml:space="preserve">12   </v>
      </c>
      <c r="M273" s="40" t="str">
        <f t="array" ref="M273">IFERROR(INDEX(PEOPLE!$H$4:$H$101, SMALL(IF($B273=PEOPLE!$B$4:$B$101, ROW(PEOPLE!$H$4:$H$101)-MIN(ROW(PEOPLE!$H$4:$H$101)) +1), COLUMNS($B$3:L273))),"")</f>
        <v xml:space="preserve">13   </v>
      </c>
      <c r="N273" s="40"/>
      <c r="O273" s="40"/>
    </row>
    <row r="274" spans="2:15" x14ac:dyDescent="0.25">
      <c r="B274" s="40" t="str">
        <f t="array" ref="B274">IFERROR(INDEX(PEOPLE!B275:B$1001, MATCH(0, COUNTIF($B$2:B273, PEOPLE!B275:B$1001), 0)), "")</f>
        <v/>
      </c>
      <c r="C274" s="40" t="str">
        <f t="array" ref="C274">IFERROR(INDEX(PEOPLE!$H$4:$H$101, SMALL(IF($B274=PEOPLE!$B$4:$B$101, ROW(PEOPLE!$H$4:$H$101)-MIN(ROW(PEOPLE!$H$4:$H$101)) +1), COLUMNS($B$3:B274))),"")</f>
        <v xml:space="preserve">3   </v>
      </c>
      <c r="D274" s="40" t="str">
        <f t="array" ref="D274">IFERROR(INDEX(PEOPLE!$H$4:$H$101, SMALL(IF($B274=PEOPLE!$B$4:$B$101, ROW(PEOPLE!$H$4:$H$101)-MIN(ROW(PEOPLE!$H$4:$H$101)) +1), COLUMNS($B$3:C274))),"")</f>
        <v xml:space="preserve">4   </v>
      </c>
      <c r="E274" s="40" t="str">
        <f t="array" ref="E274">IFERROR(INDEX(PEOPLE!$H$4:$H$101, SMALL(IF($B274=PEOPLE!$B$4:$B$101, ROW(PEOPLE!$H$4:$H$101)-MIN(ROW(PEOPLE!$H$4:$H$101)) +1), COLUMNS($B$3:D274))),"")</f>
        <v xml:space="preserve">5   </v>
      </c>
      <c r="F274" s="40" t="str">
        <f t="array" ref="F274">IFERROR(INDEX(PEOPLE!$H$4:$H$101, SMALL(IF($B274=PEOPLE!$B$4:$B$101, ROW(PEOPLE!$H$4:$H$101)-MIN(ROW(PEOPLE!$H$4:$H$101)) +1), COLUMNS($B$3:E274))),"")</f>
        <v xml:space="preserve">6   </v>
      </c>
      <c r="G274" s="40" t="str">
        <f t="array" ref="G274">IFERROR(INDEX(PEOPLE!$H$4:$H$101, SMALL(IF($B274=PEOPLE!$B$4:$B$101, ROW(PEOPLE!$H$4:$H$101)-MIN(ROW(PEOPLE!$H$4:$H$101)) +1), COLUMNS($B$3:F274))),"")</f>
        <v xml:space="preserve">7   </v>
      </c>
      <c r="H274" s="40" t="str">
        <f t="array" ref="H274">IFERROR(INDEX(PEOPLE!$H$4:$H$101, SMALL(IF($B274=PEOPLE!$B$4:$B$101, ROW(PEOPLE!$H$4:$H$101)-MIN(ROW(PEOPLE!$H$4:$H$101)) +1), COLUMNS($B$3:G274))),"")</f>
        <v xml:space="preserve">8   </v>
      </c>
      <c r="I274" s="40" t="str">
        <f t="array" ref="I274">IFERROR(INDEX(PEOPLE!$H$4:$H$101, SMALL(IF($B274=PEOPLE!$B$4:$B$101, ROW(PEOPLE!$H$4:$H$101)-MIN(ROW(PEOPLE!$H$4:$H$101)) +1), COLUMNS($B$3:H274))),"")</f>
        <v xml:space="preserve">9   </v>
      </c>
      <c r="J274" s="40" t="str">
        <f t="array" ref="J274">IFERROR(INDEX(PEOPLE!$H$4:$H$101, SMALL(IF($B274=PEOPLE!$B$4:$B$101, ROW(PEOPLE!$H$4:$H$101)-MIN(ROW(PEOPLE!$H$4:$H$101)) +1), COLUMNS($B$3:I274))),"")</f>
        <v xml:space="preserve">10   </v>
      </c>
      <c r="K274" s="40" t="str">
        <f t="array" ref="K274">IFERROR(INDEX(PEOPLE!$H$4:$H$101, SMALL(IF($B274=PEOPLE!$B$4:$B$101, ROW(PEOPLE!$H$4:$H$101)-MIN(ROW(PEOPLE!$H$4:$H$101)) +1), COLUMNS($B$3:J274))),"")</f>
        <v xml:space="preserve">11   </v>
      </c>
      <c r="L274" s="40" t="str">
        <f t="array" ref="L274">IFERROR(INDEX(PEOPLE!$H$4:$H$101, SMALL(IF($B274=PEOPLE!$B$4:$B$101, ROW(PEOPLE!$H$4:$H$101)-MIN(ROW(PEOPLE!$H$4:$H$101)) +1), COLUMNS($B$3:K274))),"")</f>
        <v xml:space="preserve">12   </v>
      </c>
      <c r="M274" s="40" t="str">
        <f t="array" ref="M274">IFERROR(INDEX(PEOPLE!$H$4:$H$101, SMALL(IF($B274=PEOPLE!$B$4:$B$101, ROW(PEOPLE!$H$4:$H$101)-MIN(ROW(PEOPLE!$H$4:$H$101)) +1), COLUMNS($B$3:L274))),"")</f>
        <v xml:space="preserve">13   </v>
      </c>
      <c r="N274" s="40"/>
      <c r="O274" s="40"/>
    </row>
    <row r="275" spans="2:15" x14ac:dyDescent="0.25">
      <c r="B275" s="40" t="str">
        <f t="array" ref="B275">IFERROR(INDEX(PEOPLE!B276:B$1001, MATCH(0, COUNTIF($B$2:B274, PEOPLE!B276:B$1001), 0)), "")</f>
        <v/>
      </c>
      <c r="C275" s="40" t="str">
        <f t="array" ref="C275">IFERROR(INDEX(PEOPLE!$H$4:$H$101, SMALL(IF($B275=PEOPLE!$B$4:$B$101, ROW(PEOPLE!$H$4:$H$101)-MIN(ROW(PEOPLE!$H$4:$H$101)) +1), COLUMNS($B$3:B275))),"")</f>
        <v xml:space="preserve">3   </v>
      </c>
      <c r="D275" s="40" t="str">
        <f t="array" ref="D275">IFERROR(INDEX(PEOPLE!$H$4:$H$101, SMALL(IF($B275=PEOPLE!$B$4:$B$101, ROW(PEOPLE!$H$4:$H$101)-MIN(ROW(PEOPLE!$H$4:$H$101)) +1), COLUMNS($B$3:C275))),"")</f>
        <v xml:space="preserve">4   </v>
      </c>
      <c r="E275" s="40" t="str">
        <f t="array" ref="E275">IFERROR(INDEX(PEOPLE!$H$4:$H$101, SMALL(IF($B275=PEOPLE!$B$4:$B$101, ROW(PEOPLE!$H$4:$H$101)-MIN(ROW(PEOPLE!$H$4:$H$101)) +1), COLUMNS($B$3:D275))),"")</f>
        <v xml:space="preserve">5   </v>
      </c>
      <c r="F275" s="40" t="str">
        <f t="array" ref="F275">IFERROR(INDEX(PEOPLE!$H$4:$H$101, SMALL(IF($B275=PEOPLE!$B$4:$B$101, ROW(PEOPLE!$H$4:$H$101)-MIN(ROW(PEOPLE!$H$4:$H$101)) +1), COLUMNS($B$3:E275))),"")</f>
        <v xml:space="preserve">6   </v>
      </c>
      <c r="G275" s="40" t="str">
        <f t="array" ref="G275">IFERROR(INDEX(PEOPLE!$H$4:$H$101, SMALL(IF($B275=PEOPLE!$B$4:$B$101, ROW(PEOPLE!$H$4:$H$101)-MIN(ROW(PEOPLE!$H$4:$H$101)) +1), COLUMNS($B$3:F275))),"")</f>
        <v xml:space="preserve">7   </v>
      </c>
      <c r="H275" s="40" t="str">
        <f t="array" ref="H275">IFERROR(INDEX(PEOPLE!$H$4:$H$101, SMALL(IF($B275=PEOPLE!$B$4:$B$101, ROW(PEOPLE!$H$4:$H$101)-MIN(ROW(PEOPLE!$H$4:$H$101)) +1), COLUMNS($B$3:G275))),"")</f>
        <v xml:space="preserve">8   </v>
      </c>
      <c r="I275" s="40" t="str">
        <f t="array" ref="I275">IFERROR(INDEX(PEOPLE!$H$4:$H$101, SMALL(IF($B275=PEOPLE!$B$4:$B$101, ROW(PEOPLE!$H$4:$H$101)-MIN(ROW(PEOPLE!$H$4:$H$101)) +1), COLUMNS($B$3:H275))),"")</f>
        <v xml:space="preserve">9   </v>
      </c>
      <c r="J275" s="40" t="str">
        <f t="array" ref="J275">IFERROR(INDEX(PEOPLE!$H$4:$H$101, SMALL(IF($B275=PEOPLE!$B$4:$B$101, ROW(PEOPLE!$H$4:$H$101)-MIN(ROW(PEOPLE!$H$4:$H$101)) +1), COLUMNS($B$3:I275))),"")</f>
        <v xml:space="preserve">10   </v>
      </c>
      <c r="K275" s="40" t="str">
        <f t="array" ref="K275">IFERROR(INDEX(PEOPLE!$H$4:$H$101, SMALL(IF($B275=PEOPLE!$B$4:$B$101, ROW(PEOPLE!$H$4:$H$101)-MIN(ROW(PEOPLE!$H$4:$H$101)) +1), COLUMNS($B$3:J275))),"")</f>
        <v xml:space="preserve">11   </v>
      </c>
      <c r="L275" s="40" t="str">
        <f t="array" ref="L275">IFERROR(INDEX(PEOPLE!$H$4:$H$101, SMALL(IF($B275=PEOPLE!$B$4:$B$101, ROW(PEOPLE!$H$4:$H$101)-MIN(ROW(PEOPLE!$H$4:$H$101)) +1), COLUMNS($B$3:K275))),"")</f>
        <v xml:space="preserve">12   </v>
      </c>
      <c r="M275" s="40" t="str">
        <f t="array" ref="M275">IFERROR(INDEX(PEOPLE!$H$4:$H$101, SMALL(IF($B275=PEOPLE!$B$4:$B$101, ROW(PEOPLE!$H$4:$H$101)-MIN(ROW(PEOPLE!$H$4:$H$101)) +1), COLUMNS($B$3:L275))),"")</f>
        <v xml:space="preserve">13   </v>
      </c>
      <c r="N275" s="40"/>
      <c r="O275" s="40"/>
    </row>
    <row r="276" spans="2:15" x14ac:dyDescent="0.25">
      <c r="B276" s="40" t="str">
        <f t="array" ref="B276">IFERROR(INDEX(PEOPLE!B277:B$1001, MATCH(0, COUNTIF($B$2:B275, PEOPLE!B277:B$1001), 0)), "")</f>
        <v/>
      </c>
      <c r="C276" s="40" t="str">
        <f t="array" ref="C276">IFERROR(INDEX(PEOPLE!$H$4:$H$101, SMALL(IF($B276=PEOPLE!$B$4:$B$101, ROW(PEOPLE!$H$4:$H$101)-MIN(ROW(PEOPLE!$H$4:$H$101)) +1), COLUMNS($B$3:B276))),"")</f>
        <v xml:space="preserve">3   </v>
      </c>
      <c r="D276" s="40" t="str">
        <f t="array" ref="D276">IFERROR(INDEX(PEOPLE!$H$4:$H$101, SMALL(IF($B276=PEOPLE!$B$4:$B$101, ROW(PEOPLE!$H$4:$H$101)-MIN(ROW(PEOPLE!$H$4:$H$101)) +1), COLUMNS($B$3:C276))),"")</f>
        <v xml:space="preserve">4   </v>
      </c>
      <c r="E276" s="40" t="str">
        <f t="array" ref="E276">IFERROR(INDEX(PEOPLE!$H$4:$H$101, SMALL(IF($B276=PEOPLE!$B$4:$B$101, ROW(PEOPLE!$H$4:$H$101)-MIN(ROW(PEOPLE!$H$4:$H$101)) +1), COLUMNS($B$3:D276))),"")</f>
        <v xml:space="preserve">5   </v>
      </c>
      <c r="F276" s="40" t="str">
        <f t="array" ref="F276">IFERROR(INDEX(PEOPLE!$H$4:$H$101, SMALL(IF($B276=PEOPLE!$B$4:$B$101, ROW(PEOPLE!$H$4:$H$101)-MIN(ROW(PEOPLE!$H$4:$H$101)) +1), COLUMNS($B$3:E276))),"")</f>
        <v xml:space="preserve">6   </v>
      </c>
      <c r="G276" s="40" t="str">
        <f t="array" ref="G276">IFERROR(INDEX(PEOPLE!$H$4:$H$101, SMALL(IF($B276=PEOPLE!$B$4:$B$101, ROW(PEOPLE!$H$4:$H$101)-MIN(ROW(PEOPLE!$H$4:$H$101)) +1), COLUMNS($B$3:F276))),"")</f>
        <v xml:space="preserve">7   </v>
      </c>
      <c r="H276" s="40" t="str">
        <f t="array" ref="H276">IFERROR(INDEX(PEOPLE!$H$4:$H$101, SMALL(IF($B276=PEOPLE!$B$4:$B$101, ROW(PEOPLE!$H$4:$H$101)-MIN(ROW(PEOPLE!$H$4:$H$101)) +1), COLUMNS($B$3:G276))),"")</f>
        <v xml:space="preserve">8   </v>
      </c>
      <c r="I276" s="40" t="str">
        <f t="array" ref="I276">IFERROR(INDEX(PEOPLE!$H$4:$H$101, SMALL(IF($B276=PEOPLE!$B$4:$B$101, ROW(PEOPLE!$H$4:$H$101)-MIN(ROW(PEOPLE!$H$4:$H$101)) +1), COLUMNS($B$3:H276))),"")</f>
        <v xml:space="preserve">9   </v>
      </c>
      <c r="J276" s="40" t="str">
        <f t="array" ref="J276">IFERROR(INDEX(PEOPLE!$H$4:$H$101, SMALL(IF($B276=PEOPLE!$B$4:$B$101, ROW(PEOPLE!$H$4:$H$101)-MIN(ROW(PEOPLE!$H$4:$H$101)) +1), COLUMNS($B$3:I276))),"")</f>
        <v xml:space="preserve">10   </v>
      </c>
      <c r="K276" s="40" t="str">
        <f t="array" ref="K276">IFERROR(INDEX(PEOPLE!$H$4:$H$101, SMALL(IF($B276=PEOPLE!$B$4:$B$101, ROW(PEOPLE!$H$4:$H$101)-MIN(ROW(PEOPLE!$H$4:$H$101)) +1), COLUMNS($B$3:J276))),"")</f>
        <v xml:space="preserve">11   </v>
      </c>
      <c r="L276" s="40" t="str">
        <f t="array" ref="L276">IFERROR(INDEX(PEOPLE!$H$4:$H$101, SMALL(IF($B276=PEOPLE!$B$4:$B$101, ROW(PEOPLE!$H$4:$H$101)-MIN(ROW(PEOPLE!$H$4:$H$101)) +1), COLUMNS($B$3:K276))),"")</f>
        <v xml:space="preserve">12   </v>
      </c>
      <c r="M276" s="40" t="str">
        <f t="array" ref="M276">IFERROR(INDEX(PEOPLE!$H$4:$H$101, SMALL(IF($B276=PEOPLE!$B$4:$B$101, ROW(PEOPLE!$H$4:$H$101)-MIN(ROW(PEOPLE!$H$4:$H$101)) +1), COLUMNS($B$3:L276))),"")</f>
        <v xml:space="preserve">13   </v>
      </c>
      <c r="N276" s="40"/>
      <c r="O276" s="40"/>
    </row>
    <row r="277" spans="2:15" x14ac:dyDescent="0.25">
      <c r="B277" s="40" t="str">
        <f t="array" ref="B277">IFERROR(INDEX(PEOPLE!B278:B$1001, MATCH(0, COUNTIF($B$2:B276, PEOPLE!B278:B$1001), 0)), "")</f>
        <v/>
      </c>
      <c r="C277" s="40" t="str">
        <f t="array" ref="C277">IFERROR(INDEX(PEOPLE!$H$4:$H$101, SMALL(IF($B277=PEOPLE!$B$4:$B$101, ROW(PEOPLE!$H$4:$H$101)-MIN(ROW(PEOPLE!$H$4:$H$101)) +1), COLUMNS($B$3:B277))),"")</f>
        <v xml:space="preserve">3   </v>
      </c>
      <c r="D277" s="40" t="str">
        <f t="array" ref="D277">IFERROR(INDEX(PEOPLE!$H$4:$H$101, SMALL(IF($B277=PEOPLE!$B$4:$B$101, ROW(PEOPLE!$H$4:$H$101)-MIN(ROW(PEOPLE!$H$4:$H$101)) +1), COLUMNS($B$3:C277))),"")</f>
        <v xml:space="preserve">4   </v>
      </c>
      <c r="E277" s="40" t="str">
        <f t="array" ref="E277">IFERROR(INDEX(PEOPLE!$H$4:$H$101, SMALL(IF($B277=PEOPLE!$B$4:$B$101, ROW(PEOPLE!$H$4:$H$101)-MIN(ROW(PEOPLE!$H$4:$H$101)) +1), COLUMNS($B$3:D277))),"")</f>
        <v xml:space="preserve">5   </v>
      </c>
      <c r="F277" s="40" t="str">
        <f t="array" ref="F277">IFERROR(INDEX(PEOPLE!$H$4:$H$101, SMALL(IF($B277=PEOPLE!$B$4:$B$101, ROW(PEOPLE!$H$4:$H$101)-MIN(ROW(PEOPLE!$H$4:$H$101)) +1), COLUMNS($B$3:E277))),"")</f>
        <v xml:space="preserve">6   </v>
      </c>
      <c r="G277" s="40" t="str">
        <f t="array" ref="G277">IFERROR(INDEX(PEOPLE!$H$4:$H$101, SMALL(IF($B277=PEOPLE!$B$4:$B$101, ROW(PEOPLE!$H$4:$H$101)-MIN(ROW(PEOPLE!$H$4:$H$101)) +1), COLUMNS($B$3:F277))),"")</f>
        <v xml:space="preserve">7   </v>
      </c>
      <c r="H277" s="40" t="str">
        <f t="array" ref="H277">IFERROR(INDEX(PEOPLE!$H$4:$H$101, SMALL(IF($B277=PEOPLE!$B$4:$B$101, ROW(PEOPLE!$H$4:$H$101)-MIN(ROW(PEOPLE!$H$4:$H$101)) +1), COLUMNS($B$3:G277))),"")</f>
        <v xml:space="preserve">8   </v>
      </c>
      <c r="I277" s="40" t="str">
        <f t="array" ref="I277">IFERROR(INDEX(PEOPLE!$H$4:$H$101, SMALL(IF($B277=PEOPLE!$B$4:$B$101, ROW(PEOPLE!$H$4:$H$101)-MIN(ROW(PEOPLE!$H$4:$H$101)) +1), COLUMNS($B$3:H277))),"")</f>
        <v xml:space="preserve">9   </v>
      </c>
      <c r="J277" s="40" t="str">
        <f t="array" ref="J277">IFERROR(INDEX(PEOPLE!$H$4:$H$101, SMALL(IF($B277=PEOPLE!$B$4:$B$101, ROW(PEOPLE!$H$4:$H$101)-MIN(ROW(PEOPLE!$H$4:$H$101)) +1), COLUMNS($B$3:I277))),"")</f>
        <v xml:space="preserve">10   </v>
      </c>
      <c r="K277" s="40" t="str">
        <f t="array" ref="K277">IFERROR(INDEX(PEOPLE!$H$4:$H$101, SMALL(IF($B277=PEOPLE!$B$4:$B$101, ROW(PEOPLE!$H$4:$H$101)-MIN(ROW(PEOPLE!$H$4:$H$101)) +1), COLUMNS($B$3:J277))),"")</f>
        <v xml:space="preserve">11   </v>
      </c>
      <c r="L277" s="40" t="str">
        <f t="array" ref="L277">IFERROR(INDEX(PEOPLE!$H$4:$H$101, SMALL(IF($B277=PEOPLE!$B$4:$B$101, ROW(PEOPLE!$H$4:$H$101)-MIN(ROW(PEOPLE!$H$4:$H$101)) +1), COLUMNS($B$3:K277))),"")</f>
        <v xml:space="preserve">12   </v>
      </c>
      <c r="M277" s="40" t="str">
        <f t="array" ref="M277">IFERROR(INDEX(PEOPLE!$H$4:$H$101, SMALL(IF($B277=PEOPLE!$B$4:$B$101, ROW(PEOPLE!$H$4:$H$101)-MIN(ROW(PEOPLE!$H$4:$H$101)) +1), COLUMNS($B$3:L277))),"")</f>
        <v xml:space="preserve">13   </v>
      </c>
      <c r="N277" s="40"/>
      <c r="O277" s="40"/>
    </row>
    <row r="278" spans="2:15" x14ac:dyDescent="0.25">
      <c r="B278" s="40" t="str">
        <f t="array" ref="B278">IFERROR(INDEX(PEOPLE!B279:B$1001, MATCH(0, COUNTIF($B$2:B277, PEOPLE!B279:B$1001), 0)), "")</f>
        <v/>
      </c>
      <c r="C278" s="40" t="str">
        <f t="array" ref="C278">IFERROR(INDEX(PEOPLE!$H$4:$H$101, SMALL(IF($B278=PEOPLE!$B$4:$B$101, ROW(PEOPLE!$H$4:$H$101)-MIN(ROW(PEOPLE!$H$4:$H$101)) +1), COLUMNS($B$3:B278))),"")</f>
        <v xml:space="preserve">3   </v>
      </c>
      <c r="D278" s="40" t="str">
        <f t="array" ref="D278">IFERROR(INDEX(PEOPLE!$H$4:$H$101, SMALL(IF($B278=PEOPLE!$B$4:$B$101, ROW(PEOPLE!$H$4:$H$101)-MIN(ROW(PEOPLE!$H$4:$H$101)) +1), COLUMNS($B$3:C278))),"")</f>
        <v xml:space="preserve">4   </v>
      </c>
      <c r="E278" s="40" t="str">
        <f t="array" ref="E278">IFERROR(INDEX(PEOPLE!$H$4:$H$101, SMALL(IF($B278=PEOPLE!$B$4:$B$101, ROW(PEOPLE!$H$4:$H$101)-MIN(ROW(PEOPLE!$H$4:$H$101)) +1), COLUMNS($B$3:D278))),"")</f>
        <v xml:space="preserve">5   </v>
      </c>
      <c r="F278" s="40" t="str">
        <f t="array" ref="F278">IFERROR(INDEX(PEOPLE!$H$4:$H$101, SMALL(IF($B278=PEOPLE!$B$4:$B$101, ROW(PEOPLE!$H$4:$H$101)-MIN(ROW(PEOPLE!$H$4:$H$101)) +1), COLUMNS($B$3:E278))),"")</f>
        <v xml:space="preserve">6   </v>
      </c>
      <c r="G278" s="40" t="str">
        <f t="array" ref="G278">IFERROR(INDEX(PEOPLE!$H$4:$H$101, SMALL(IF($B278=PEOPLE!$B$4:$B$101, ROW(PEOPLE!$H$4:$H$101)-MIN(ROW(PEOPLE!$H$4:$H$101)) +1), COLUMNS($B$3:F278))),"")</f>
        <v xml:space="preserve">7   </v>
      </c>
      <c r="H278" s="40" t="str">
        <f t="array" ref="H278">IFERROR(INDEX(PEOPLE!$H$4:$H$101, SMALL(IF($B278=PEOPLE!$B$4:$B$101, ROW(PEOPLE!$H$4:$H$101)-MIN(ROW(PEOPLE!$H$4:$H$101)) +1), COLUMNS($B$3:G278))),"")</f>
        <v xml:space="preserve">8   </v>
      </c>
      <c r="I278" s="40" t="str">
        <f t="array" ref="I278">IFERROR(INDEX(PEOPLE!$H$4:$H$101, SMALL(IF($B278=PEOPLE!$B$4:$B$101, ROW(PEOPLE!$H$4:$H$101)-MIN(ROW(PEOPLE!$H$4:$H$101)) +1), COLUMNS($B$3:H278))),"")</f>
        <v xml:space="preserve">9   </v>
      </c>
      <c r="J278" s="40" t="str">
        <f t="array" ref="J278">IFERROR(INDEX(PEOPLE!$H$4:$H$101, SMALL(IF($B278=PEOPLE!$B$4:$B$101, ROW(PEOPLE!$H$4:$H$101)-MIN(ROW(PEOPLE!$H$4:$H$101)) +1), COLUMNS($B$3:I278))),"")</f>
        <v xml:space="preserve">10   </v>
      </c>
      <c r="K278" s="40" t="str">
        <f t="array" ref="K278">IFERROR(INDEX(PEOPLE!$H$4:$H$101, SMALL(IF($B278=PEOPLE!$B$4:$B$101, ROW(PEOPLE!$H$4:$H$101)-MIN(ROW(PEOPLE!$H$4:$H$101)) +1), COLUMNS($B$3:J278))),"")</f>
        <v xml:space="preserve">11   </v>
      </c>
      <c r="L278" s="40" t="str">
        <f t="array" ref="L278">IFERROR(INDEX(PEOPLE!$H$4:$H$101, SMALL(IF($B278=PEOPLE!$B$4:$B$101, ROW(PEOPLE!$H$4:$H$101)-MIN(ROW(PEOPLE!$H$4:$H$101)) +1), COLUMNS($B$3:K278))),"")</f>
        <v xml:space="preserve">12   </v>
      </c>
      <c r="M278" s="40" t="str">
        <f t="array" ref="M278">IFERROR(INDEX(PEOPLE!$H$4:$H$101, SMALL(IF($B278=PEOPLE!$B$4:$B$101, ROW(PEOPLE!$H$4:$H$101)-MIN(ROW(PEOPLE!$H$4:$H$101)) +1), COLUMNS($B$3:L278))),"")</f>
        <v xml:space="preserve">13   </v>
      </c>
      <c r="N278" s="40"/>
      <c r="O278" s="40"/>
    </row>
    <row r="279" spans="2:15" x14ac:dyDescent="0.25">
      <c r="B279" s="40" t="str">
        <f t="array" ref="B279">IFERROR(INDEX(PEOPLE!B280:B$1001, MATCH(0, COUNTIF($B$2:B278, PEOPLE!B280:B$1001), 0)), "")</f>
        <v/>
      </c>
      <c r="C279" s="40" t="str">
        <f t="array" ref="C279">IFERROR(INDEX(PEOPLE!$H$4:$H$101, SMALL(IF($B279=PEOPLE!$B$4:$B$101, ROW(PEOPLE!$H$4:$H$101)-MIN(ROW(PEOPLE!$H$4:$H$101)) +1), COLUMNS($B$3:B279))),"")</f>
        <v xml:space="preserve">3   </v>
      </c>
      <c r="D279" s="40" t="str">
        <f t="array" ref="D279">IFERROR(INDEX(PEOPLE!$H$4:$H$101, SMALL(IF($B279=PEOPLE!$B$4:$B$101, ROW(PEOPLE!$H$4:$H$101)-MIN(ROW(PEOPLE!$H$4:$H$101)) +1), COLUMNS($B$3:C279))),"")</f>
        <v xml:space="preserve">4   </v>
      </c>
      <c r="E279" s="40" t="str">
        <f t="array" ref="E279">IFERROR(INDEX(PEOPLE!$H$4:$H$101, SMALL(IF($B279=PEOPLE!$B$4:$B$101, ROW(PEOPLE!$H$4:$H$101)-MIN(ROW(PEOPLE!$H$4:$H$101)) +1), COLUMNS($B$3:D279))),"")</f>
        <v xml:space="preserve">5   </v>
      </c>
      <c r="F279" s="40" t="str">
        <f t="array" ref="F279">IFERROR(INDEX(PEOPLE!$H$4:$H$101, SMALL(IF($B279=PEOPLE!$B$4:$B$101, ROW(PEOPLE!$H$4:$H$101)-MIN(ROW(PEOPLE!$H$4:$H$101)) +1), COLUMNS($B$3:E279))),"")</f>
        <v xml:space="preserve">6   </v>
      </c>
      <c r="G279" s="40" t="str">
        <f t="array" ref="G279">IFERROR(INDEX(PEOPLE!$H$4:$H$101, SMALL(IF($B279=PEOPLE!$B$4:$B$101, ROW(PEOPLE!$H$4:$H$101)-MIN(ROW(PEOPLE!$H$4:$H$101)) +1), COLUMNS($B$3:F279))),"")</f>
        <v xml:space="preserve">7   </v>
      </c>
      <c r="H279" s="40" t="str">
        <f t="array" ref="H279">IFERROR(INDEX(PEOPLE!$H$4:$H$101, SMALL(IF($B279=PEOPLE!$B$4:$B$101, ROW(PEOPLE!$H$4:$H$101)-MIN(ROW(PEOPLE!$H$4:$H$101)) +1), COLUMNS($B$3:G279))),"")</f>
        <v xml:space="preserve">8   </v>
      </c>
      <c r="I279" s="40" t="str">
        <f t="array" ref="I279">IFERROR(INDEX(PEOPLE!$H$4:$H$101, SMALL(IF($B279=PEOPLE!$B$4:$B$101, ROW(PEOPLE!$H$4:$H$101)-MIN(ROW(PEOPLE!$H$4:$H$101)) +1), COLUMNS($B$3:H279))),"")</f>
        <v xml:space="preserve">9   </v>
      </c>
      <c r="J279" s="40" t="str">
        <f t="array" ref="J279">IFERROR(INDEX(PEOPLE!$H$4:$H$101, SMALL(IF($B279=PEOPLE!$B$4:$B$101, ROW(PEOPLE!$H$4:$H$101)-MIN(ROW(PEOPLE!$H$4:$H$101)) +1), COLUMNS($B$3:I279))),"")</f>
        <v xml:space="preserve">10   </v>
      </c>
      <c r="K279" s="40" t="str">
        <f t="array" ref="K279">IFERROR(INDEX(PEOPLE!$H$4:$H$101, SMALL(IF($B279=PEOPLE!$B$4:$B$101, ROW(PEOPLE!$H$4:$H$101)-MIN(ROW(PEOPLE!$H$4:$H$101)) +1), COLUMNS($B$3:J279))),"")</f>
        <v xml:space="preserve">11   </v>
      </c>
      <c r="L279" s="40" t="str">
        <f t="array" ref="L279">IFERROR(INDEX(PEOPLE!$H$4:$H$101, SMALL(IF($B279=PEOPLE!$B$4:$B$101, ROW(PEOPLE!$H$4:$H$101)-MIN(ROW(PEOPLE!$H$4:$H$101)) +1), COLUMNS($B$3:K279))),"")</f>
        <v xml:space="preserve">12   </v>
      </c>
      <c r="M279" s="40" t="str">
        <f t="array" ref="M279">IFERROR(INDEX(PEOPLE!$H$4:$H$101, SMALL(IF($B279=PEOPLE!$B$4:$B$101, ROW(PEOPLE!$H$4:$H$101)-MIN(ROW(PEOPLE!$H$4:$H$101)) +1), COLUMNS($B$3:L279))),"")</f>
        <v xml:space="preserve">13   </v>
      </c>
      <c r="N279" s="40"/>
      <c r="O279" s="40"/>
    </row>
    <row r="280" spans="2:15" x14ac:dyDescent="0.25">
      <c r="B280" s="40" t="str">
        <f t="array" ref="B280">IFERROR(INDEX(PEOPLE!B281:B$1001, MATCH(0, COUNTIF($B$2:B279, PEOPLE!B281:B$1001), 0)), "")</f>
        <v/>
      </c>
      <c r="C280" s="40" t="str">
        <f t="array" ref="C280">IFERROR(INDEX(PEOPLE!$H$4:$H$101, SMALL(IF($B280=PEOPLE!$B$4:$B$101, ROW(PEOPLE!$H$4:$H$101)-MIN(ROW(PEOPLE!$H$4:$H$101)) +1), COLUMNS($B$3:B280))),"")</f>
        <v xml:space="preserve">3   </v>
      </c>
      <c r="D280" s="40" t="str">
        <f t="array" ref="D280">IFERROR(INDEX(PEOPLE!$H$4:$H$101, SMALL(IF($B280=PEOPLE!$B$4:$B$101, ROW(PEOPLE!$H$4:$H$101)-MIN(ROW(PEOPLE!$H$4:$H$101)) +1), COLUMNS($B$3:C280))),"")</f>
        <v xml:space="preserve">4   </v>
      </c>
      <c r="E280" s="40" t="str">
        <f t="array" ref="E280">IFERROR(INDEX(PEOPLE!$H$4:$H$101, SMALL(IF($B280=PEOPLE!$B$4:$B$101, ROW(PEOPLE!$H$4:$H$101)-MIN(ROW(PEOPLE!$H$4:$H$101)) +1), COLUMNS($B$3:D280))),"")</f>
        <v xml:space="preserve">5   </v>
      </c>
      <c r="F280" s="40" t="str">
        <f t="array" ref="F280">IFERROR(INDEX(PEOPLE!$H$4:$H$101, SMALL(IF($B280=PEOPLE!$B$4:$B$101, ROW(PEOPLE!$H$4:$H$101)-MIN(ROW(PEOPLE!$H$4:$H$101)) +1), COLUMNS($B$3:E280))),"")</f>
        <v xml:space="preserve">6   </v>
      </c>
      <c r="G280" s="40" t="str">
        <f t="array" ref="G280">IFERROR(INDEX(PEOPLE!$H$4:$H$101, SMALL(IF($B280=PEOPLE!$B$4:$B$101, ROW(PEOPLE!$H$4:$H$101)-MIN(ROW(PEOPLE!$H$4:$H$101)) +1), COLUMNS($B$3:F280))),"")</f>
        <v xml:space="preserve">7   </v>
      </c>
      <c r="H280" s="40" t="str">
        <f t="array" ref="H280">IFERROR(INDEX(PEOPLE!$H$4:$H$101, SMALL(IF($B280=PEOPLE!$B$4:$B$101, ROW(PEOPLE!$H$4:$H$101)-MIN(ROW(PEOPLE!$H$4:$H$101)) +1), COLUMNS($B$3:G280))),"")</f>
        <v xml:space="preserve">8   </v>
      </c>
      <c r="I280" s="40" t="str">
        <f t="array" ref="I280">IFERROR(INDEX(PEOPLE!$H$4:$H$101, SMALL(IF($B280=PEOPLE!$B$4:$B$101, ROW(PEOPLE!$H$4:$H$101)-MIN(ROW(PEOPLE!$H$4:$H$101)) +1), COLUMNS($B$3:H280))),"")</f>
        <v xml:space="preserve">9   </v>
      </c>
      <c r="J280" s="40" t="str">
        <f t="array" ref="J280">IFERROR(INDEX(PEOPLE!$H$4:$H$101, SMALL(IF($B280=PEOPLE!$B$4:$B$101, ROW(PEOPLE!$H$4:$H$101)-MIN(ROW(PEOPLE!$H$4:$H$101)) +1), COLUMNS($B$3:I280))),"")</f>
        <v xml:space="preserve">10   </v>
      </c>
      <c r="K280" s="40" t="str">
        <f t="array" ref="K280">IFERROR(INDEX(PEOPLE!$H$4:$H$101, SMALL(IF($B280=PEOPLE!$B$4:$B$101, ROW(PEOPLE!$H$4:$H$101)-MIN(ROW(PEOPLE!$H$4:$H$101)) +1), COLUMNS($B$3:J280))),"")</f>
        <v xml:space="preserve">11   </v>
      </c>
      <c r="L280" s="40" t="str">
        <f t="array" ref="L280">IFERROR(INDEX(PEOPLE!$H$4:$H$101, SMALL(IF($B280=PEOPLE!$B$4:$B$101, ROW(PEOPLE!$H$4:$H$101)-MIN(ROW(PEOPLE!$H$4:$H$101)) +1), COLUMNS($B$3:K280))),"")</f>
        <v xml:space="preserve">12   </v>
      </c>
      <c r="M280" s="40" t="str">
        <f t="array" ref="M280">IFERROR(INDEX(PEOPLE!$H$4:$H$101, SMALL(IF($B280=PEOPLE!$B$4:$B$101, ROW(PEOPLE!$H$4:$H$101)-MIN(ROW(PEOPLE!$H$4:$H$101)) +1), COLUMNS($B$3:L280))),"")</f>
        <v xml:space="preserve">13   </v>
      </c>
      <c r="N280" s="40"/>
      <c r="O280" s="40"/>
    </row>
    <row r="281" spans="2:15" x14ac:dyDescent="0.25">
      <c r="B281" s="40" t="str">
        <f t="array" ref="B281">IFERROR(INDEX(PEOPLE!B282:B$1001, MATCH(0, COUNTIF($B$2:B280, PEOPLE!B282:B$1001), 0)), "")</f>
        <v/>
      </c>
      <c r="C281" s="40" t="str">
        <f t="array" ref="C281">IFERROR(INDEX(PEOPLE!$H$4:$H$101, SMALL(IF($B281=PEOPLE!$B$4:$B$101, ROW(PEOPLE!$H$4:$H$101)-MIN(ROW(PEOPLE!$H$4:$H$101)) +1), COLUMNS($B$3:B281))),"")</f>
        <v xml:space="preserve">3   </v>
      </c>
      <c r="D281" s="40" t="str">
        <f t="array" ref="D281">IFERROR(INDEX(PEOPLE!$H$4:$H$101, SMALL(IF($B281=PEOPLE!$B$4:$B$101, ROW(PEOPLE!$H$4:$H$101)-MIN(ROW(PEOPLE!$H$4:$H$101)) +1), COLUMNS($B$3:C281))),"")</f>
        <v xml:space="preserve">4   </v>
      </c>
      <c r="E281" s="40" t="str">
        <f t="array" ref="E281">IFERROR(INDEX(PEOPLE!$H$4:$H$101, SMALL(IF($B281=PEOPLE!$B$4:$B$101, ROW(PEOPLE!$H$4:$H$101)-MIN(ROW(PEOPLE!$H$4:$H$101)) +1), COLUMNS($B$3:D281))),"")</f>
        <v xml:space="preserve">5   </v>
      </c>
      <c r="F281" s="40" t="str">
        <f t="array" ref="F281">IFERROR(INDEX(PEOPLE!$H$4:$H$101, SMALL(IF($B281=PEOPLE!$B$4:$B$101, ROW(PEOPLE!$H$4:$H$101)-MIN(ROW(PEOPLE!$H$4:$H$101)) +1), COLUMNS($B$3:E281))),"")</f>
        <v xml:space="preserve">6   </v>
      </c>
      <c r="G281" s="40" t="str">
        <f t="array" ref="G281">IFERROR(INDEX(PEOPLE!$H$4:$H$101, SMALL(IF($B281=PEOPLE!$B$4:$B$101, ROW(PEOPLE!$H$4:$H$101)-MIN(ROW(PEOPLE!$H$4:$H$101)) +1), COLUMNS($B$3:F281))),"")</f>
        <v xml:space="preserve">7   </v>
      </c>
      <c r="H281" s="40" t="str">
        <f t="array" ref="H281">IFERROR(INDEX(PEOPLE!$H$4:$H$101, SMALL(IF($B281=PEOPLE!$B$4:$B$101, ROW(PEOPLE!$H$4:$H$101)-MIN(ROW(PEOPLE!$H$4:$H$101)) +1), COLUMNS($B$3:G281))),"")</f>
        <v xml:space="preserve">8   </v>
      </c>
      <c r="I281" s="40" t="str">
        <f t="array" ref="I281">IFERROR(INDEX(PEOPLE!$H$4:$H$101, SMALL(IF($B281=PEOPLE!$B$4:$B$101, ROW(PEOPLE!$H$4:$H$101)-MIN(ROW(PEOPLE!$H$4:$H$101)) +1), COLUMNS($B$3:H281))),"")</f>
        <v xml:space="preserve">9   </v>
      </c>
      <c r="J281" s="40" t="str">
        <f t="array" ref="J281">IFERROR(INDEX(PEOPLE!$H$4:$H$101, SMALL(IF($B281=PEOPLE!$B$4:$B$101, ROW(PEOPLE!$H$4:$H$101)-MIN(ROW(PEOPLE!$H$4:$H$101)) +1), COLUMNS($B$3:I281))),"")</f>
        <v xml:space="preserve">10   </v>
      </c>
      <c r="K281" s="40" t="str">
        <f t="array" ref="K281">IFERROR(INDEX(PEOPLE!$H$4:$H$101, SMALL(IF($B281=PEOPLE!$B$4:$B$101, ROW(PEOPLE!$H$4:$H$101)-MIN(ROW(PEOPLE!$H$4:$H$101)) +1), COLUMNS($B$3:J281))),"")</f>
        <v xml:space="preserve">11   </v>
      </c>
      <c r="L281" s="40" t="str">
        <f t="array" ref="L281">IFERROR(INDEX(PEOPLE!$H$4:$H$101, SMALL(IF($B281=PEOPLE!$B$4:$B$101, ROW(PEOPLE!$H$4:$H$101)-MIN(ROW(PEOPLE!$H$4:$H$101)) +1), COLUMNS($B$3:K281))),"")</f>
        <v xml:space="preserve">12   </v>
      </c>
      <c r="M281" s="40" t="str">
        <f t="array" ref="M281">IFERROR(INDEX(PEOPLE!$H$4:$H$101, SMALL(IF($B281=PEOPLE!$B$4:$B$101, ROW(PEOPLE!$H$4:$H$101)-MIN(ROW(PEOPLE!$H$4:$H$101)) +1), COLUMNS($B$3:L281))),"")</f>
        <v xml:space="preserve">13   </v>
      </c>
      <c r="N281" s="40"/>
      <c r="O281" s="40"/>
    </row>
    <row r="282" spans="2:15" x14ac:dyDescent="0.25">
      <c r="B282" s="40" t="str">
        <f t="array" ref="B282">IFERROR(INDEX(PEOPLE!B283:B$1001, MATCH(0, COUNTIF($B$2:B281, PEOPLE!B283:B$1001), 0)), "")</f>
        <v/>
      </c>
      <c r="C282" s="40" t="str">
        <f t="array" ref="C282">IFERROR(INDEX(PEOPLE!$H$4:$H$101, SMALL(IF($B282=PEOPLE!$B$4:$B$101, ROW(PEOPLE!$H$4:$H$101)-MIN(ROW(PEOPLE!$H$4:$H$101)) +1), COLUMNS($B$3:B282))),"")</f>
        <v xml:space="preserve">3   </v>
      </c>
      <c r="D282" s="40" t="str">
        <f t="array" ref="D282">IFERROR(INDEX(PEOPLE!$H$4:$H$101, SMALL(IF($B282=PEOPLE!$B$4:$B$101, ROW(PEOPLE!$H$4:$H$101)-MIN(ROW(PEOPLE!$H$4:$H$101)) +1), COLUMNS($B$3:C282))),"")</f>
        <v xml:space="preserve">4   </v>
      </c>
      <c r="E282" s="40" t="str">
        <f t="array" ref="E282">IFERROR(INDEX(PEOPLE!$H$4:$H$101, SMALL(IF($B282=PEOPLE!$B$4:$B$101, ROW(PEOPLE!$H$4:$H$101)-MIN(ROW(PEOPLE!$H$4:$H$101)) +1), COLUMNS($B$3:D282))),"")</f>
        <v xml:space="preserve">5   </v>
      </c>
      <c r="F282" s="40" t="str">
        <f t="array" ref="F282">IFERROR(INDEX(PEOPLE!$H$4:$H$101, SMALL(IF($B282=PEOPLE!$B$4:$B$101, ROW(PEOPLE!$H$4:$H$101)-MIN(ROW(PEOPLE!$H$4:$H$101)) +1), COLUMNS($B$3:E282))),"")</f>
        <v xml:space="preserve">6   </v>
      </c>
      <c r="G282" s="40" t="str">
        <f t="array" ref="G282">IFERROR(INDEX(PEOPLE!$H$4:$H$101, SMALL(IF($B282=PEOPLE!$B$4:$B$101, ROW(PEOPLE!$H$4:$H$101)-MIN(ROW(PEOPLE!$H$4:$H$101)) +1), COLUMNS($B$3:F282))),"")</f>
        <v xml:space="preserve">7   </v>
      </c>
      <c r="H282" s="40" t="str">
        <f t="array" ref="H282">IFERROR(INDEX(PEOPLE!$H$4:$H$101, SMALL(IF($B282=PEOPLE!$B$4:$B$101, ROW(PEOPLE!$H$4:$H$101)-MIN(ROW(PEOPLE!$H$4:$H$101)) +1), COLUMNS($B$3:G282))),"")</f>
        <v xml:space="preserve">8   </v>
      </c>
      <c r="I282" s="40" t="str">
        <f t="array" ref="I282">IFERROR(INDEX(PEOPLE!$H$4:$H$101, SMALL(IF($B282=PEOPLE!$B$4:$B$101, ROW(PEOPLE!$H$4:$H$101)-MIN(ROW(PEOPLE!$H$4:$H$101)) +1), COLUMNS($B$3:H282))),"")</f>
        <v xml:space="preserve">9   </v>
      </c>
      <c r="J282" s="40" t="str">
        <f t="array" ref="J282">IFERROR(INDEX(PEOPLE!$H$4:$H$101, SMALL(IF($B282=PEOPLE!$B$4:$B$101, ROW(PEOPLE!$H$4:$H$101)-MIN(ROW(PEOPLE!$H$4:$H$101)) +1), COLUMNS($B$3:I282))),"")</f>
        <v xml:space="preserve">10   </v>
      </c>
      <c r="K282" s="40" t="str">
        <f t="array" ref="K282">IFERROR(INDEX(PEOPLE!$H$4:$H$101, SMALL(IF($B282=PEOPLE!$B$4:$B$101, ROW(PEOPLE!$H$4:$H$101)-MIN(ROW(PEOPLE!$H$4:$H$101)) +1), COLUMNS($B$3:J282))),"")</f>
        <v xml:space="preserve">11   </v>
      </c>
      <c r="L282" s="40" t="str">
        <f t="array" ref="L282">IFERROR(INDEX(PEOPLE!$H$4:$H$101, SMALL(IF($B282=PEOPLE!$B$4:$B$101, ROW(PEOPLE!$H$4:$H$101)-MIN(ROW(PEOPLE!$H$4:$H$101)) +1), COLUMNS($B$3:K282))),"")</f>
        <v xml:space="preserve">12   </v>
      </c>
      <c r="M282" s="40" t="str">
        <f t="array" ref="M282">IFERROR(INDEX(PEOPLE!$H$4:$H$101, SMALL(IF($B282=PEOPLE!$B$4:$B$101, ROW(PEOPLE!$H$4:$H$101)-MIN(ROW(PEOPLE!$H$4:$H$101)) +1), COLUMNS($B$3:L282))),"")</f>
        <v xml:space="preserve">13   </v>
      </c>
      <c r="N282" s="40"/>
      <c r="O282" s="40"/>
    </row>
    <row r="283" spans="2:15" x14ac:dyDescent="0.25">
      <c r="B283" s="40" t="str">
        <f t="array" ref="B283">IFERROR(INDEX(PEOPLE!B284:B$1001, MATCH(0, COUNTIF($B$2:B282, PEOPLE!B284:B$1001), 0)), "")</f>
        <v/>
      </c>
      <c r="C283" s="40" t="str">
        <f t="array" ref="C283">IFERROR(INDEX(PEOPLE!$H$4:$H$101, SMALL(IF($B283=PEOPLE!$B$4:$B$101, ROW(PEOPLE!$H$4:$H$101)-MIN(ROW(PEOPLE!$H$4:$H$101)) +1), COLUMNS($B$3:B283))),"")</f>
        <v xml:space="preserve">3   </v>
      </c>
      <c r="D283" s="40" t="str">
        <f t="array" ref="D283">IFERROR(INDEX(PEOPLE!$H$4:$H$101, SMALL(IF($B283=PEOPLE!$B$4:$B$101, ROW(PEOPLE!$H$4:$H$101)-MIN(ROW(PEOPLE!$H$4:$H$101)) +1), COLUMNS($B$3:C283))),"")</f>
        <v xml:space="preserve">4   </v>
      </c>
      <c r="E283" s="40" t="str">
        <f t="array" ref="E283">IFERROR(INDEX(PEOPLE!$H$4:$H$101, SMALL(IF($B283=PEOPLE!$B$4:$B$101, ROW(PEOPLE!$H$4:$H$101)-MIN(ROW(PEOPLE!$H$4:$H$101)) +1), COLUMNS($B$3:D283))),"")</f>
        <v xml:space="preserve">5   </v>
      </c>
      <c r="F283" s="40" t="str">
        <f t="array" ref="F283">IFERROR(INDEX(PEOPLE!$H$4:$H$101, SMALL(IF($B283=PEOPLE!$B$4:$B$101, ROW(PEOPLE!$H$4:$H$101)-MIN(ROW(PEOPLE!$H$4:$H$101)) +1), COLUMNS($B$3:E283))),"")</f>
        <v xml:space="preserve">6   </v>
      </c>
      <c r="G283" s="40" t="str">
        <f t="array" ref="G283">IFERROR(INDEX(PEOPLE!$H$4:$H$101, SMALL(IF($B283=PEOPLE!$B$4:$B$101, ROW(PEOPLE!$H$4:$H$101)-MIN(ROW(PEOPLE!$H$4:$H$101)) +1), COLUMNS($B$3:F283))),"")</f>
        <v xml:space="preserve">7   </v>
      </c>
      <c r="H283" s="40" t="str">
        <f t="array" ref="H283">IFERROR(INDEX(PEOPLE!$H$4:$H$101, SMALL(IF($B283=PEOPLE!$B$4:$B$101, ROW(PEOPLE!$H$4:$H$101)-MIN(ROW(PEOPLE!$H$4:$H$101)) +1), COLUMNS($B$3:G283))),"")</f>
        <v xml:space="preserve">8   </v>
      </c>
      <c r="I283" s="40" t="str">
        <f t="array" ref="I283">IFERROR(INDEX(PEOPLE!$H$4:$H$101, SMALL(IF($B283=PEOPLE!$B$4:$B$101, ROW(PEOPLE!$H$4:$H$101)-MIN(ROW(PEOPLE!$H$4:$H$101)) +1), COLUMNS($B$3:H283))),"")</f>
        <v xml:space="preserve">9   </v>
      </c>
      <c r="J283" s="40" t="str">
        <f t="array" ref="J283">IFERROR(INDEX(PEOPLE!$H$4:$H$101, SMALL(IF($B283=PEOPLE!$B$4:$B$101, ROW(PEOPLE!$H$4:$H$101)-MIN(ROW(PEOPLE!$H$4:$H$101)) +1), COLUMNS($B$3:I283))),"")</f>
        <v xml:space="preserve">10   </v>
      </c>
      <c r="K283" s="40" t="str">
        <f t="array" ref="K283">IFERROR(INDEX(PEOPLE!$H$4:$H$101, SMALL(IF($B283=PEOPLE!$B$4:$B$101, ROW(PEOPLE!$H$4:$H$101)-MIN(ROW(PEOPLE!$H$4:$H$101)) +1), COLUMNS($B$3:J283))),"")</f>
        <v xml:space="preserve">11   </v>
      </c>
      <c r="L283" s="40" t="str">
        <f t="array" ref="L283">IFERROR(INDEX(PEOPLE!$H$4:$H$101, SMALL(IF($B283=PEOPLE!$B$4:$B$101, ROW(PEOPLE!$H$4:$H$101)-MIN(ROW(PEOPLE!$H$4:$H$101)) +1), COLUMNS($B$3:K283))),"")</f>
        <v xml:space="preserve">12   </v>
      </c>
      <c r="M283" s="40" t="str">
        <f t="array" ref="M283">IFERROR(INDEX(PEOPLE!$H$4:$H$101, SMALL(IF($B283=PEOPLE!$B$4:$B$101, ROW(PEOPLE!$H$4:$H$101)-MIN(ROW(PEOPLE!$H$4:$H$101)) +1), COLUMNS($B$3:L283))),"")</f>
        <v xml:space="preserve">13   </v>
      </c>
      <c r="N283" s="40"/>
      <c r="O283" s="40"/>
    </row>
    <row r="284" spans="2:15" x14ac:dyDescent="0.25">
      <c r="B284" s="40" t="str">
        <f t="array" ref="B284">IFERROR(INDEX(PEOPLE!B285:B$1001, MATCH(0, COUNTIF($B$2:B283, PEOPLE!B285:B$1001), 0)), "")</f>
        <v/>
      </c>
      <c r="C284" s="40" t="str">
        <f t="array" ref="C284">IFERROR(INDEX(PEOPLE!$H$4:$H$101, SMALL(IF($B284=PEOPLE!$B$4:$B$101, ROW(PEOPLE!$H$4:$H$101)-MIN(ROW(PEOPLE!$H$4:$H$101)) +1), COLUMNS($B$3:B284))),"")</f>
        <v xml:space="preserve">3   </v>
      </c>
      <c r="D284" s="40" t="str">
        <f t="array" ref="D284">IFERROR(INDEX(PEOPLE!$H$4:$H$101, SMALL(IF($B284=PEOPLE!$B$4:$B$101, ROW(PEOPLE!$H$4:$H$101)-MIN(ROW(PEOPLE!$H$4:$H$101)) +1), COLUMNS($B$3:C284))),"")</f>
        <v xml:space="preserve">4   </v>
      </c>
      <c r="E284" s="40" t="str">
        <f t="array" ref="E284">IFERROR(INDEX(PEOPLE!$H$4:$H$101, SMALL(IF($B284=PEOPLE!$B$4:$B$101, ROW(PEOPLE!$H$4:$H$101)-MIN(ROW(PEOPLE!$H$4:$H$101)) +1), COLUMNS($B$3:D284))),"")</f>
        <v xml:space="preserve">5   </v>
      </c>
      <c r="F284" s="40" t="str">
        <f t="array" ref="F284">IFERROR(INDEX(PEOPLE!$H$4:$H$101, SMALL(IF($B284=PEOPLE!$B$4:$B$101, ROW(PEOPLE!$H$4:$H$101)-MIN(ROW(PEOPLE!$H$4:$H$101)) +1), COLUMNS($B$3:E284))),"")</f>
        <v xml:space="preserve">6   </v>
      </c>
      <c r="G284" s="40" t="str">
        <f t="array" ref="G284">IFERROR(INDEX(PEOPLE!$H$4:$H$101, SMALL(IF($B284=PEOPLE!$B$4:$B$101, ROW(PEOPLE!$H$4:$H$101)-MIN(ROW(PEOPLE!$H$4:$H$101)) +1), COLUMNS($B$3:F284))),"")</f>
        <v xml:space="preserve">7   </v>
      </c>
      <c r="H284" s="40" t="str">
        <f t="array" ref="H284">IFERROR(INDEX(PEOPLE!$H$4:$H$101, SMALL(IF($B284=PEOPLE!$B$4:$B$101, ROW(PEOPLE!$H$4:$H$101)-MIN(ROW(PEOPLE!$H$4:$H$101)) +1), COLUMNS($B$3:G284))),"")</f>
        <v xml:space="preserve">8   </v>
      </c>
      <c r="I284" s="40" t="str">
        <f t="array" ref="I284">IFERROR(INDEX(PEOPLE!$H$4:$H$101, SMALL(IF($B284=PEOPLE!$B$4:$B$101, ROW(PEOPLE!$H$4:$H$101)-MIN(ROW(PEOPLE!$H$4:$H$101)) +1), COLUMNS($B$3:H284))),"")</f>
        <v xml:space="preserve">9   </v>
      </c>
      <c r="J284" s="40" t="str">
        <f t="array" ref="J284">IFERROR(INDEX(PEOPLE!$H$4:$H$101, SMALL(IF($B284=PEOPLE!$B$4:$B$101, ROW(PEOPLE!$H$4:$H$101)-MIN(ROW(PEOPLE!$H$4:$H$101)) +1), COLUMNS($B$3:I284))),"")</f>
        <v xml:space="preserve">10   </v>
      </c>
      <c r="K284" s="40" t="str">
        <f t="array" ref="K284">IFERROR(INDEX(PEOPLE!$H$4:$H$101, SMALL(IF($B284=PEOPLE!$B$4:$B$101, ROW(PEOPLE!$H$4:$H$101)-MIN(ROW(PEOPLE!$H$4:$H$101)) +1), COLUMNS($B$3:J284))),"")</f>
        <v xml:space="preserve">11   </v>
      </c>
      <c r="L284" s="40" t="str">
        <f t="array" ref="L284">IFERROR(INDEX(PEOPLE!$H$4:$H$101, SMALL(IF($B284=PEOPLE!$B$4:$B$101, ROW(PEOPLE!$H$4:$H$101)-MIN(ROW(PEOPLE!$H$4:$H$101)) +1), COLUMNS($B$3:K284))),"")</f>
        <v xml:space="preserve">12   </v>
      </c>
      <c r="M284" s="40" t="str">
        <f t="array" ref="M284">IFERROR(INDEX(PEOPLE!$H$4:$H$101, SMALL(IF($B284=PEOPLE!$B$4:$B$101, ROW(PEOPLE!$H$4:$H$101)-MIN(ROW(PEOPLE!$H$4:$H$101)) +1), COLUMNS($B$3:L284))),"")</f>
        <v xml:space="preserve">13   </v>
      </c>
      <c r="N284" s="40"/>
      <c r="O284" s="40"/>
    </row>
    <row r="285" spans="2:15" x14ac:dyDescent="0.25">
      <c r="B285" s="40" t="str">
        <f t="array" ref="B285">IFERROR(INDEX(PEOPLE!B286:B$1001, MATCH(0, COUNTIF($B$2:B284, PEOPLE!B286:B$1001), 0)), "")</f>
        <v/>
      </c>
      <c r="C285" s="40" t="str">
        <f t="array" ref="C285">IFERROR(INDEX(PEOPLE!$H$4:$H$101, SMALL(IF($B285=PEOPLE!$B$4:$B$101, ROW(PEOPLE!$H$4:$H$101)-MIN(ROW(PEOPLE!$H$4:$H$101)) +1), COLUMNS($B$3:B285))),"")</f>
        <v xml:space="preserve">3   </v>
      </c>
      <c r="D285" s="40" t="str">
        <f t="array" ref="D285">IFERROR(INDEX(PEOPLE!$H$4:$H$101, SMALL(IF($B285=PEOPLE!$B$4:$B$101, ROW(PEOPLE!$H$4:$H$101)-MIN(ROW(PEOPLE!$H$4:$H$101)) +1), COLUMNS($B$3:C285))),"")</f>
        <v xml:space="preserve">4   </v>
      </c>
      <c r="E285" s="40" t="str">
        <f t="array" ref="E285">IFERROR(INDEX(PEOPLE!$H$4:$H$101, SMALL(IF($B285=PEOPLE!$B$4:$B$101, ROW(PEOPLE!$H$4:$H$101)-MIN(ROW(PEOPLE!$H$4:$H$101)) +1), COLUMNS($B$3:D285))),"")</f>
        <v xml:space="preserve">5   </v>
      </c>
      <c r="F285" s="40" t="str">
        <f t="array" ref="F285">IFERROR(INDEX(PEOPLE!$H$4:$H$101, SMALL(IF($B285=PEOPLE!$B$4:$B$101, ROW(PEOPLE!$H$4:$H$101)-MIN(ROW(PEOPLE!$H$4:$H$101)) +1), COLUMNS($B$3:E285))),"")</f>
        <v xml:space="preserve">6   </v>
      </c>
      <c r="G285" s="40" t="str">
        <f t="array" ref="G285">IFERROR(INDEX(PEOPLE!$H$4:$H$101, SMALL(IF($B285=PEOPLE!$B$4:$B$101, ROW(PEOPLE!$H$4:$H$101)-MIN(ROW(PEOPLE!$H$4:$H$101)) +1), COLUMNS($B$3:F285))),"")</f>
        <v xml:space="preserve">7   </v>
      </c>
      <c r="H285" s="40" t="str">
        <f t="array" ref="H285">IFERROR(INDEX(PEOPLE!$H$4:$H$101, SMALL(IF($B285=PEOPLE!$B$4:$B$101, ROW(PEOPLE!$H$4:$H$101)-MIN(ROW(PEOPLE!$H$4:$H$101)) +1), COLUMNS($B$3:G285))),"")</f>
        <v xml:space="preserve">8   </v>
      </c>
      <c r="I285" s="40" t="str">
        <f t="array" ref="I285">IFERROR(INDEX(PEOPLE!$H$4:$H$101, SMALL(IF($B285=PEOPLE!$B$4:$B$101, ROW(PEOPLE!$H$4:$H$101)-MIN(ROW(PEOPLE!$H$4:$H$101)) +1), COLUMNS($B$3:H285))),"")</f>
        <v xml:space="preserve">9   </v>
      </c>
      <c r="J285" s="40" t="str">
        <f t="array" ref="J285">IFERROR(INDEX(PEOPLE!$H$4:$H$101, SMALL(IF($B285=PEOPLE!$B$4:$B$101, ROW(PEOPLE!$H$4:$H$101)-MIN(ROW(PEOPLE!$H$4:$H$101)) +1), COLUMNS($B$3:I285))),"")</f>
        <v xml:space="preserve">10   </v>
      </c>
      <c r="K285" s="40" t="str">
        <f t="array" ref="K285">IFERROR(INDEX(PEOPLE!$H$4:$H$101, SMALL(IF($B285=PEOPLE!$B$4:$B$101, ROW(PEOPLE!$H$4:$H$101)-MIN(ROW(PEOPLE!$H$4:$H$101)) +1), COLUMNS($B$3:J285))),"")</f>
        <v xml:space="preserve">11   </v>
      </c>
      <c r="L285" s="40" t="str">
        <f t="array" ref="L285">IFERROR(INDEX(PEOPLE!$H$4:$H$101, SMALL(IF($B285=PEOPLE!$B$4:$B$101, ROW(PEOPLE!$H$4:$H$101)-MIN(ROW(PEOPLE!$H$4:$H$101)) +1), COLUMNS($B$3:K285))),"")</f>
        <v xml:space="preserve">12   </v>
      </c>
      <c r="M285" s="40" t="str">
        <f t="array" ref="M285">IFERROR(INDEX(PEOPLE!$H$4:$H$101, SMALL(IF($B285=PEOPLE!$B$4:$B$101, ROW(PEOPLE!$H$4:$H$101)-MIN(ROW(PEOPLE!$H$4:$H$101)) +1), COLUMNS($B$3:L285))),"")</f>
        <v xml:space="preserve">13   </v>
      </c>
      <c r="N285" s="40"/>
      <c r="O285" s="40"/>
    </row>
    <row r="286" spans="2:15" x14ac:dyDescent="0.25">
      <c r="B286" s="40" t="str">
        <f t="array" ref="B286">IFERROR(INDEX(PEOPLE!B287:B$1001, MATCH(0, COUNTIF($B$2:B285, PEOPLE!B287:B$1001), 0)), "")</f>
        <v/>
      </c>
      <c r="C286" s="40" t="str">
        <f t="array" ref="C286">IFERROR(INDEX(PEOPLE!$H$4:$H$101, SMALL(IF($B286=PEOPLE!$B$4:$B$101, ROW(PEOPLE!$H$4:$H$101)-MIN(ROW(PEOPLE!$H$4:$H$101)) +1), COLUMNS($B$3:B286))),"")</f>
        <v xml:space="preserve">3   </v>
      </c>
      <c r="D286" s="40" t="str">
        <f t="array" ref="D286">IFERROR(INDEX(PEOPLE!$H$4:$H$101, SMALL(IF($B286=PEOPLE!$B$4:$B$101, ROW(PEOPLE!$H$4:$H$101)-MIN(ROW(PEOPLE!$H$4:$H$101)) +1), COLUMNS($B$3:C286))),"")</f>
        <v xml:space="preserve">4   </v>
      </c>
      <c r="E286" s="40" t="str">
        <f t="array" ref="E286">IFERROR(INDEX(PEOPLE!$H$4:$H$101, SMALL(IF($B286=PEOPLE!$B$4:$B$101, ROW(PEOPLE!$H$4:$H$101)-MIN(ROW(PEOPLE!$H$4:$H$101)) +1), COLUMNS($B$3:D286))),"")</f>
        <v xml:space="preserve">5   </v>
      </c>
      <c r="F286" s="40" t="str">
        <f t="array" ref="F286">IFERROR(INDEX(PEOPLE!$H$4:$H$101, SMALL(IF($B286=PEOPLE!$B$4:$B$101, ROW(PEOPLE!$H$4:$H$101)-MIN(ROW(PEOPLE!$H$4:$H$101)) +1), COLUMNS($B$3:E286))),"")</f>
        <v xml:space="preserve">6   </v>
      </c>
      <c r="G286" s="40" t="str">
        <f t="array" ref="G286">IFERROR(INDEX(PEOPLE!$H$4:$H$101, SMALL(IF($B286=PEOPLE!$B$4:$B$101, ROW(PEOPLE!$H$4:$H$101)-MIN(ROW(PEOPLE!$H$4:$H$101)) +1), COLUMNS($B$3:F286))),"")</f>
        <v xml:space="preserve">7   </v>
      </c>
      <c r="H286" s="40" t="str">
        <f t="array" ref="H286">IFERROR(INDEX(PEOPLE!$H$4:$H$101, SMALL(IF($B286=PEOPLE!$B$4:$B$101, ROW(PEOPLE!$H$4:$H$101)-MIN(ROW(PEOPLE!$H$4:$H$101)) +1), COLUMNS($B$3:G286))),"")</f>
        <v xml:space="preserve">8   </v>
      </c>
      <c r="I286" s="40" t="str">
        <f t="array" ref="I286">IFERROR(INDEX(PEOPLE!$H$4:$H$101, SMALL(IF($B286=PEOPLE!$B$4:$B$101, ROW(PEOPLE!$H$4:$H$101)-MIN(ROW(PEOPLE!$H$4:$H$101)) +1), COLUMNS($B$3:H286))),"")</f>
        <v xml:space="preserve">9   </v>
      </c>
      <c r="J286" s="40" t="str">
        <f t="array" ref="J286">IFERROR(INDEX(PEOPLE!$H$4:$H$101, SMALL(IF($B286=PEOPLE!$B$4:$B$101, ROW(PEOPLE!$H$4:$H$101)-MIN(ROW(PEOPLE!$H$4:$H$101)) +1), COLUMNS($B$3:I286))),"")</f>
        <v xml:space="preserve">10   </v>
      </c>
      <c r="K286" s="40" t="str">
        <f t="array" ref="K286">IFERROR(INDEX(PEOPLE!$H$4:$H$101, SMALL(IF($B286=PEOPLE!$B$4:$B$101, ROW(PEOPLE!$H$4:$H$101)-MIN(ROW(PEOPLE!$H$4:$H$101)) +1), COLUMNS($B$3:J286))),"")</f>
        <v xml:space="preserve">11   </v>
      </c>
      <c r="L286" s="40" t="str">
        <f t="array" ref="L286">IFERROR(INDEX(PEOPLE!$H$4:$H$101, SMALL(IF($B286=PEOPLE!$B$4:$B$101, ROW(PEOPLE!$H$4:$H$101)-MIN(ROW(PEOPLE!$H$4:$H$101)) +1), COLUMNS($B$3:K286))),"")</f>
        <v xml:space="preserve">12   </v>
      </c>
      <c r="M286" s="40" t="str">
        <f t="array" ref="M286">IFERROR(INDEX(PEOPLE!$H$4:$H$101, SMALL(IF($B286=PEOPLE!$B$4:$B$101, ROW(PEOPLE!$H$4:$H$101)-MIN(ROW(PEOPLE!$H$4:$H$101)) +1), COLUMNS($B$3:L286))),"")</f>
        <v xml:space="preserve">13   </v>
      </c>
      <c r="N286" s="40"/>
      <c r="O286" s="40"/>
    </row>
    <row r="287" spans="2:15" x14ac:dyDescent="0.25">
      <c r="B287" s="40" t="str">
        <f t="array" ref="B287">IFERROR(INDEX(PEOPLE!B288:B$1001, MATCH(0, COUNTIF($B$2:B286, PEOPLE!B288:B$1001), 0)), "")</f>
        <v/>
      </c>
      <c r="C287" s="40" t="str">
        <f t="array" ref="C287">IFERROR(INDEX(PEOPLE!$H$4:$H$101, SMALL(IF($B287=PEOPLE!$B$4:$B$101, ROW(PEOPLE!$H$4:$H$101)-MIN(ROW(PEOPLE!$H$4:$H$101)) +1), COLUMNS($B$3:B287))),"")</f>
        <v xml:space="preserve">3   </v>
      </c>
      <c r="D287" s="40" t="str">
        <f t="array" ref="D287">IFERROR(INDEX(PEOPLE!$H$4:$H$101, SMALL(IF($B287=PEOPLE!$B$4:$B$101, ROW(PEOPLE!$H$4:$H$101)-MIN(ROW(PEOPLE!$H$4:$H$101)) +1), COLUMNS($B$3:C287))),"")</f>
        <v xml:space="preserve">4   </v>
      </c>
      <c r="E287" s="40" t="str">
        <f t="array" ref="E287">IFERROR(INDEX(PEOPLE!$H$4:$H$101, SMALL(IF($B287=PEOPLE!$B$4:$B$101, ROW(PEOPLE!$H$4:$H$101)-MIN(ROW(PEOPLE!$H$4:$H$101)) +1), COLUMNS($B$3:D287))),"")</f>
        <v xml:space="preserve">5   </v>
      </c>
      <c r="F287" s="40" t="str">
        <f t="array" ref="F287">IFERROR(INDEX(PEOPLE!$H$4:$H$101, SMALL(IF($B287=PEOPLE!$B$4:$B$101, ROW(PEOPLE!$H$4:$H$101)-MIN(ROW(PEOPLE!$H$4:$H$101)) +1), COLUMNS($B$3:E287))),"")</f>
        <v xml:space="preserve">6   </v>
      </c>
      <c r="G287" s="40" t="str">
        <f t="array" ref="G287">IFERROR(INDEX(PEOPLE!$H$4:$H$101, SMALL(IF($B287=PEOPLE!$B$4:$B$101, ROW(PEOPLE!$H$4:$H$101)-MIN(ROW(PEOPLE!$H$4:$H$101)) +1), COLUMNS($B$3:F287))),"")</f>
        <v xml:space="preserve">7   </v>
      </c>
      <c r="H287" s="40" t="str">
        <f t="array" ref="H287">IFERROR(INDEX(PEOPLE!$H$4:$H$101, SMALL(IF($B287=PEOPLE!$B$4:$B$101, ROW(PEOPLE!$H$4:$H$101)-MIN(ROW(PEOPLE!$H$4:$H$101)) +1), COLUMNS($B$3:G287))),"")</f>
        <v xml:space="preserve">8   </v>
      </c>
      <c r="I287" s="40" t="str">
        <f t="array" ref="I287">IFERROR(INDEX(PEOPLE!$H$4:$H$101, SMALL(IF($B287=PEOPLE!$B$4:$B$101, ROW(PEOPLE!$H$4:$H$101)-MIN(ROW(PEOPLE!$H$4:$H$101)) +1), COLUMNS($B$3:H287))),"")</f>
        <v xml:space="preserve">9   </v>
      </c>
      <c r="J287" s="40" t="str">
        <f t="array" ref="J287">IFERROR(INDEX(PEOPLE!$H$4:$H$101, SMALL(IF($B287=PEOPLE!$B$4:$B$101, ROW(PEOPLE!$H$4:$H$101)-MIN(ROW(PEOPLE!$H$4:$H$101)) +1), COLUMNS($B$3:I287))),"")</f>
        <v xml:space="preserve">10   </v>
      </c>
      <c r="K287" s="40" t="str">
        <f t="array" ref="K287">IFERROR(INDEX(PEOPLE!$H$4:$H$101, SMALL(IF($B287=PEOPLE!$B$4:$B$101, ROW(PEOPLE!$H$4:$H$101)-MIN(ROW(PEOPLE!$H$4:$H$101)) +1), COLUMNS($B$3:J287))),"")</f>
        <v xml:space="preserve">11   </v>
      </c>
      <c r="L287" s="40" t="str">
        <f t="array" ref="L287">IFERROR(INDEX(PEOPLE!$H$4:$H$101, SMALL(IF($B287=PEOPLE!$B$4:$B$101, ROW(PEOPLE!$H$4:$H$101)-MIN(ROW(PEOPLE!$H$4:$H$101)) +1), COLUMNS($B$3:K287))),"")</f>
        <v xml:space="preserve">12   </v>
      </c>
      <c r="M287" s="40" t="str">
        <f t="array" ref="M287">IFERROR(INDEX(PEOPLE!$H$4:$H$101, SMALL(IF($B287=PEOPLE!$B$4:$B$101, ROW(PEOPLE!$H$4:$H$101)-MIN(ROW(PEOPLE!$H$4:$H$101)) +1), COLUMNS($B$3:L287))),"")</f>
        <v xml:space="preserve">13   </v>
      </c>
      <c r="N287" s="40"/>
      <c r="O287" s="40"/>
    </row>
    <row r="288" spans="2:15" x14ac:dyDescent="0.25">
      <c r="B288" s="40" t="str">
        <f t="array" ref="B288">IFERROR(INDEX(PEOPLE!B289:B$1001, MATCH(0, COUNTIF($B$2:B287, PEOPLE!B289:B$1001), 0)), "")</f>
        <v/>
      </c>
      <c r="C288" s="40" t="str">
        <f t="array" ref="C288">IFERROR(INDEX(PEOPLE!$H$4:$H$101, SMALL(IF($B288=PEOPLE!$B$4:$B$101, ROW(PEOPLE!$H$4:$H$101)-MIN(ROW(PEOPLE!$H$4:$H$101)) +1), COLUMNS($B$3:B288))),"")</f>
        <v xml:space="preserve">3   </v>
      </c>
      <c r="D288" s="40" t="str">
        <f t="array" ref="D288">IFERROR(INDEX(PEOPLE!$H$4:$H$101, SMALL(IF($B288=PEOPLE!$B$4:$B$101, ROW(PEOPLE!$H$4:$H$101)-MIN(ROW(PEOPLE!$H$4:$H$101)) +1), COLUMNS($B$3:C288))),"")</f>
        <v xml:space="preserve">4   </v>
      </c>
      <c r="E288" s="40" t="str">
        <f t="array" ref="E288">IFERROR(INDEX(PEOPLE!$H$4:$H$101, SMALL(IF($B288=PEOPLE!$B$4:$B$101, ROW(PEOPLE!$H$4:$H$101)-MIN(ROW(PEOPLE!$H$4:$H$101)) +1), COLUMNS($B$3:D288))),"")</f>
        <v xml:space="preserve">5   </v>
      </c>
      <c r="F288" s="40" t="str">
        <f t="array" ref="F288">IFERROR(INDEX(PEOPLE!$H$4:$H$101, SMALL(IF($B288=PEOPLE!$B$4:$B$101, ROW(PEOPLE!$H$4:$H$101)-MIN(ROW(PEOPLE!$H$4:$H$101)) +1), COLUMNS($B$3:E288))),"")</f>
        <v xml:space="preserve">6   </v>
      </c>
      <c r="G288" s="40" t="str">
        <f t="array" ref="G288">IFERROR(INDEX(PEOPLE!$H$4:$H$101, SMALL(IF($B288=PEOPLE!$B$4:$B$101, ROW(PEOPLE!$H$4:$H$101)-MIN(ROW(PEOPLE!$H$4:$H$101)) +1), COLUMNS($B$3:F288))),"")</f>
        <v xml:space="preserve">7   </v>
      </c>
      <c r="H288" s="40" t="str">
        <f t="array" ref="H288">IFERROR(INDEX(PEOPLE!$H$4:$H$101, SMALL(IF($B288=PEOPLE!$B$4:$B$101, ROW(PEOPLE!$H$4:$H$101)-MIN(ROW(PEOPLE!$H$4:$H$101)) +1), COLUMNS($B$3:G288))),"")</f>
        <v xml:space="preserve">8   </v>
      </c>
      <c r="I288" s="40" t="str">
        <f t="array" ref="I288">IFERROR(INDEX(PEOPLE!$H$4:$H$101, SMALL(IF($B288=PEOPLE!$B$4:$B$101, ROW(PEOPLE!$H$4:$H$101)-MIN(ROW(PEOPLE!$H$4:$H$101)) +1), COLUMNS($B$3:H288))),"")</f>
        <v xml:space="preserve">9   </v>
      </c>
      <c r="J288" s="40" t="str">
        <f t="array" ref="J288">IFERROR(INDEX(PEOPLE!$H$4:$H$101, SMALL(IF($B288=PEOPLE!$B$4:$B$101, ROW(PEOPLE!$H$4:$H$101)-MIN(ROW(PEOPLE!$H$4:$H$101)) +1), COLUMNS($B$3:I288))),"")</f>
        <v xml:space="preserve">10   </v>
      </c>
      <c r="K288" s="40" t="str">
        <f t="array" ref="K288">IFERROR(INDEX(PEOPLE!$H$4:$H$101, SMALL(IF($B288=PEOPLE!$B$4:$B$101, ROW(PEOPLE!$H$4:$H$101)-MIN(ROW(PEOPLE!$H$4:$H$101)) +1), COLUMNS($B$3:J288))),"")</f>
        <v xml:space="preserve">11   </v>
      </c>
      <c r="L288" s="40" t="str">
        <f t="array" ref="L288">IFERROR(INDEX(PEOPLE!$H$4:$H$101, SMALL(IF($B288=PEOPLE!$B$4:$B$101, ROW(PEOPLE!$H$4:$H$101)-MIN(ROW(PEOPLE!$H$4:$H$101)) +1), COLUMNS($B$3:K288))),"")</f>
        <v xml:space="preserve">12   </v>
      </c>
      <c r="M288" s="40" t="str">
        <f t="array" ref="M288">IFERROR(INDEX(PEOPLE!$H$4:$H$101, SMALL(IF($B288=PEOPLE!$B$4:$B$101, ROW(PEOPLE!$H$4:$H$101)-MIN(ROW(PEOPLE!$H$4:$H$101)) +1), COLUMNS($B$3:L288))),"")</f>
        <v xml:space="preserve">13   </v>
      </c>
      <c r="N288" s="40"/>
      <c r="O288" s="40"/>
    </row>
    <row r="289" spans="2:15" x14ac:dyDescent="0.25">
      <c r="B289" s="40" t="str">
        <f t="array" ref="B289">IFERROR(INDEX(PEOPLE!B290:B$1001, MATCH(0, COUNTIF($B$2:B288, PEOPLE!B290:B$1001), 0)), "")</f>
        <v/>
      </c>
      <c r="C289" s="40" t="str">
        <f t="array" ref="C289">IFERROR(INDEX(PEOPLE!$H$4:$H$101, SMALL(IF($B289=PEOPLE!$B$4:$B$101, ROW(PEOPLE!$H$4:$H$101)-MIN(ROW(PEOPLE!$H$4:$H$101)) +1), COLUMNS($B$3:B289))),"")</f>
        <v xml:space="preserve">3   </v>
      </c>
      <c r="D289" s="40" t="str">
        <f t="array" ref="D289">IFERROR(INDEX(PEOPLE!$H$4:$H$101, SMALL(IF($B289=PEOPLE!$B$4:$B$101, ROW(PEOPLE!$H$4:$H$101)-MIN(ROW(PEOPLE!$H$4:$H$101)) +1), COLUMNS($B$3:C289))),"")</f>
        <v xml:space="preserve">4   </v>
      </c>
      <c r="E289" s="40" t="str">
        <f t="array" ref="E289">IFERROR(INDEX(PEOPLE!$H$4:$H$101, SMALL(IF($B289=PEOPLE!$B$4:$B$101, ROW(PEOPLE!$H$4:$H$101)-MIN(ROW(PEOPLE!$H$4:$H$101)) +1), COLUMNS($B$3:D289))),"")</f>
        <v xml:space="preserve">5   </v>
      </c>
      <c r="F289" s="40" t="str">
        <f t="array" ref="F289">IFERROR(INDEX(PEOPLE!$H$4:$H$101, SMALL(IF($B289=PEOPLE!$B$4:$B$101, ROW(PEOPLE!$H$4:$H$101)-MIN(ROW(PEOPLE!$H$4:$H$101)) +1), COLUMNS($B$3:E289))),"")</f>
        <v xml:space="preserve">6   </v>
      </c>
      <c r="G289" s="40" t="str">
        <f t="array" ref="G289">IFERROR(INDEX(PEOPLE!$H$4:$H$101, SMALL(IF($B289=PEOPLE!$B$4:$B$101, ROW(PEOPLE!$H$4:$H$101)-MIN(ROW(PEOPLE!$H$4:$H$101)) +1), COLUMNS($B$3:F289))),"")</f>
        <v xml:space="preserve">7   </v>
      </c>
      <c r="H289" s="40" t="str">
        <f t="array" ref="H289">IFERROR(INDEX(PEOPLE!$H$4:$H$101, SMALL(IF($B289=PEOPLE!$B$4:$B$101, ROW(PEOPLE!$H$4:$H$101)-MIN(ROW(PEOPLE!$H$4:$H$101)) +1), COLUMNS($B$3:G289))),"")</f>
        <v xml:space="preserve">8   </v>
      </c>
      <c r="I289" s="40" t="str">
        <f t="array" ref="I289">IFERROR(INDEX(PEOPLE!$H$4:$H$101, SMALL(IF($B289=PEOPLE!$B$4:$B$101, ROW(PEOPLE!$H$4:$H$101)-MIN(ROW(PEOPLE!$H$4:$H$101)) +1), COLUMNS($B$3:H289))),"")</f>
        <v xml:space="preserve">9   </v>
      </c>
      <c r="J289" s="40" t="str">
        <f t="array" ref="J289">IFERROR(INDEX(PEOPLE!$H$4:$H$101, SMALL(IF($B289=PEOPLE!$B$4:$B$101, ROW(PEOPLE!$H$4:$H$101)-MIN(ROW(PEOPLE!$H$4:$H$101)) +1), COLUMNS($B$3:I289))),"")</f>
        <v xml:space="preserve">10   </v>
      </c>
      <c r="K289" s="40" t="str">
        <f t="array" ref="K289">IFERROR(INDEX(PEOPLE!$H$4:$H$101, SMALL(IF($B289=PEOPLE!$B$4:$B$101, ROW(PEOPLE!$H$4:$H$101)-MIN(ROW(PEOPLE!$H$4:$H$101)) +1), COLUMNS($B$3:J289))),"")</f>
        <v xml:space="preserve">11   </v>
      </c>
      <c r="L289" s="40" t="str">
        <f t="array" ref="L289">IFERROR(INDEX(PEOPLE!$H$4:$H$101, SMALL(IF($B289=PEOPLE!$B$4:$B$101, ROW(PEOPLE!$H$4:$H$101)-MIN(ROW(PEOPLE!$H$4:$H$101)) +1), COLUMNS($B$3:K289))),"")</f>
        <v xml:space="preserve">12   </v>
      </c>
      <c r="M289" s="40" t="str">
        <f t="array" ref="M289">IFERROR(INDEX(PEOPLE!$H$4:$H$101, SMALL(IF($B289=PEOPLE!$B$4:$B$101, ROW(PEOPLE!$H$4:$H$101)-MIN(ROW(PEOPLE!$H$4:$H$101)) +1), COLUMNS($B$3:L289))),"")</f>
        <v xml:space="preserve">13   </v>
      </c>
      <c r="N289" s="40"/>
      <c r="O289" s="40"/>
    </row>
    <row r="290" spans="2:15" x14ac:dyDescent="0.25">
      <c r="B290" s="40" t="str">
        <f t="array" ref="B290">IFERROR(INDEX(PEOPLE!B291:B$1001, MATCH(0, COUNTIF($B$2:B289, PEOPLE!B291:B$1001), 0)), "")</f>
        <v/>
      </c>
      <c r="C290" s="40" t="str">
        <f t="array" ref="C290">IFERROR(INDEX(PEOPLE!$H$4:$H$101, SMALL(IF($B290=PEOPLE!$B$4:$B$101, ROW(PEOPLE!$H$4:$H$101)-MIN(ROW(PEOPLE!$H$4:$H$101)) +1), COLUMNS($B$3:B290))),"")</f>
        <v xml:space="preserve">3   </v>
      </c>
      <c r="D290" s="40" t="str">
        <f t="array" ref="D290">IFERROR(INDEX(PEOPLE!$H$4:$H$101, SMALL(IF($B290=PEOPLE!$B$4:$B$101, ROW(PEOPLE!$H$4:$H$101)-MIN(ROW(PEOPLE!$H$4:$H$101)) +1), COLUMNS($B$3:C290))),"")</f>
        <v xml:space="preserve">4   </v>
      </c>
      <c r="E290" s="40" t="str">
        <f t="array" ref="E290">IFERROR(INDEX(PEOPLE!$H$4:$H$101, SMALL(IF($B290=PEOPLE!$B$4:$B$101, ROW(PEOPLE!$H$4:$H$101)-MIN(ROW(PEOPLE!$H$4:$H$101)) +1), COLUMNS($B$3:D290))),"")</f>
        <v xml:space="preserve">5   </v>
      </c>
      <c r="F290" s="40" t="str">
        <f t="array" ref="F290">IFERROR(INDEX(PEOPLE!$H$4:$H$101, SMALL(IF($B290=PEOPLE!$B$4:$B$101, ROW(PEOPLE!$H$4:$H$101)-MIN(ROW(PEOPLE!$H$4:$H$101)) +1), COLUMNS($B$3:E290))),"")</f>
        <v xml:space="preserve">6   </v>
      </c>
      <c r="G290" s="40" t="str">
        <f t="array" ref="G290">IFERROR(INDEX(PEOPLE!$H$4:$H$101, SMALL(IF($B290=PEOPLE!$B$4:$B$101, ROW(PEOPLE!$H$4:$H$101)-MIN(ROW(PEOPLE!$H$4:$H$101)) +1), COLUMNS($B$3:F290))),"")</f>
        <v xml:space="preserve">7   </v>
      </c>
      <c r="H290" s="40" t="str">
        <f t="array" ref="H290">IFERROR(INDEX(PEOPLE!$H$4:$H$101, SMALL(IF($B290=PEOPLE!$B$4:$B$101, ROW(PEOPLE!$H$4:$H$101)-MIN(ROW(PEOPLE!$H$4:$H$101)) +1), COLUMNS($B$3:G290))),"")</f>
        <v xml:space="preserve">8   </v>
      </c>
      <c r="I290" s="40" t="str">
        <f t="array" ref="I290">IFERROR(INDEX(PEOPLE!$H$4:$H$101, SMALL(IF($B290=PEOPLE!$B$4:$B$101, ROW(PEOPLE!$H$4:$H$101)-MIN(ROW(PEOPLE!$H$4:$H$101)) +1), COLUMNS($B$3:H290))),"")</f>
        <v xml:space="preserve">9   </v>
      </c>
      <c r="J290" s="40" t="str">
        <f t="array" ref="J290">IFERROR(INDEX(PEOPLE!$H$4:$H$101, SMALL(IF($B290=PEOPLE!$B$4:$B$101, ROW(PEOPLE!$H$4:$H$101)-MIN(ROW(PEOPLE!$H$4:$H$101)) +1), COLUMNS($B$3:I290))),"")</f>
        <v xml:space="preserve">10   </v>
      </c>
      <c r="K290" s="40" t="str">
        <f t="array" ref="K290">IFERROR(INDEX(PEOPLE!$H$4:$H$101, SMALL(IF($B290=PEOPLE!$B$4:$B$101, ROW(PEOPLE!$H$4:$H$101)-MIN(ROW(PEOPLE!$H$4:$H$101)) +1), COLUMNS($B$3:J290))),"")</f>
        <v xml:space="preserve">11   </v>
      </c>
      <c r="L290" s="40" t="str">
        <f t="array" ref="L290">IFERROR(INDEX(PEOPLE!$H$4:$H$101, SMALL(IF($B290=PEOPLE!$B$4:$B$101, ROW(PEOPLE!$H$4:$H$101)-MIN(ROW(PEOPLE!$H$4:$H$101)) +1), COLUMNS($B$3:K290))),"")</f>
        <v xml:space="preserve">12   </v>
      </c>
      <c r="M290" s="40" t="str">
        <f t="array" ref="M290">IFERROR(INDEX(PEOPLE!$H$4:$H$101, SMALL(IF($B290=PEOPLE!$B$4:$B$101, ROW(PEOPLE!$H$4:$H$101)-MIN(ROW(PEOPLE!$H$4:$H$101)) +1), COLUMNS($B$3:L290))),"")</f>
        <v xml:space="preserve">13   </v>
      </c>
      <c r="N290" s="40"/>
      <c r="O290" s="40"/>
    </row>
    <row r="291" spans="2:15" x14ac:dyDescent="0.25">
      <c r="B291" s="40" t="str">
        <f t="array" ref="B291">IFERROR(INDEX(PEOPLE!B292:B$1001, MATCH(0, COUNTIF($B$2:B290, PEOPLE!B292:B$1001), 0)), "")</f>
        <v/>
      </c>
      <c r="C291" s="40" t="str">
        <f t="array" ref="C291">IFERROR(INDEX(PEOPLE!$H$4:$H$101, SMALL(IF($B291=PEOPLE!$B$4:$B$101, ROW(PEOPLE!$H$4:$H$101)-MIN(ROW(PEOPLE!$H$4:$H$101)) +1), COLUMNS($B$3:B291))),"")</f>
        <v xml:space="preserve">3   </v>
      </c>
      <c r="D291" s="40" t="str">
        <f t="array" ref="D291">IFERROR(INDEX(PEOPLE!$H$4:$H$101, SMALL(IF($B291=PEOPLE!$B$4:$B$101, ROW(PEOPLE!$H$4:$H$101)-MIN(ROW(PEOPLE!$H$4:$H$101)) +1), COLUMNS($B$3:C291))),"")</f>
        <v xml:space="preserve">4   </v>
      </c>
      <c r="E291" s="40" t="str">
        <f t="array" ref="E291">IFERROR(INDEX(PEOPLE!$H$4:$H$101, SMALL(IF($B291=PEOPLE!$B$4:$B$101, ROW(PEOPLE!$H$4:$H$101)-MIN(ROW(PEOPLE!$H$4:$H$101)) +1), COLUMNS($B$3:D291))),"")</f>
        <v xml:space="preserve">5   </v>
      </c>
      <c r="F291" s="40" t="str">
        <f t="array" ref="F291">IFERROR(INDEX(PEOPLE!$H$4:$H$101, SMALL(IF($B291=PEOPLE!$B$4:$B$101, ROW(PEOPLE!$H$4:$H$101)-MIN(ROW(PEOPLE!$H$4:$H$101)) +1), COLUMNS($B$3:E291))),"")</f>
        <v xml:space="preserve">6   </v>
      </c>
      <c r="G291" s="40" t="str">
        <f t="array" ref="G291">IFERROR(INDEX(PEOPLE!$H$4:$H$101, SMALL(IF($B291=PEOPLE!$B$4:$B$101, ROW(PEOPLE!$H$4:$H$101)-MIN(ROW(PEOPLE!$H$4:$H$101)) +1), COLUMNS($B$3:F291))),"")</f>
        <v xml:space="preserve">7   </v>
      </c>
      <c r="H291" s="40" t="str">
        <f t="array" ref="H291">IFERROR(INDEX(PEOPLE!$H$4:$H$101, SMALL(IF($B291=PEOPLE!$B$4:$B$101, ROW(PEOPLE!$H$4:$H$101)-MIN(ROW(PEOPLE!$H$4:$H$101)) +1), COLUMNS($B$3:G291))),"")</f>
        <v xml:space="preserve">8   </v>
      </c>
      <c r="I291" s="40" t="str">
        <f t="array" ref="I291">IFERROR(INDEX(PEOPLE!$H$4:$H$101, SMALL(IF($B291=PEOPLE!$B$4:$B$101, ROW(PEOPLE!$H$4:$H$101)-MIN(ROW(PEOPLE!$H$4:$H$101)) +1), COLUMNS($B$3:H291))),"")</f>
        <v xml:space="preserve">9   </v>
      </c>
      <c r="J291" s="40" t="str">
        <f t="array" ref="J291">IFERROR(INDEX(PEOPLE!$H$4:$H$101, SMALL(IF($B291=PEOPLE!$B$4:$B$101, ROW(PEOPLE!$H$4:$H$101)-MIN(ROW(PEOPLE!$H$4:$H$101)) +1), COLUMNS($B$3:I291))),"")</f>
        <v xml:space="preserve">10   </v>
      </c>
      <c r="K291" s="40" t="str">
        <f t="array" ref="K291">IFERROR(INDEX(PEOPLE!$H$4:$H$101, SMALL(IF($B291=PEOPLE!$B$4:$B$101, ROW(PEOPLE!$H$4:$H$101)-MIN(ROW(PEOPLE!$H$4:$H$101)) +1), COLUMNS($B$3:J291))),"")</f>
        <v xml:space="preserve">11   </v>
      </c>
      <c r="L291" s="40" t="str">
        <f t="array" ref="L291">IFERROR(INDEX(PEOPLE!$H$4:$H$101, SMALL(IF($B291=PEOPLE!$B$4:$B$101, ROW(PEOPLE!$H$4:$H$101)-MIN(ROW(PEOPLE!$H$4:$H$101)) +1), COLUMNS($B$3:K291))),"")</f>
        <v xml:space="preserve">12   </v>
      </c>
      <c r="M291" s="40" t="str">
        <f t="array" ref="M291">IFERROR(INDEX(PEOPLE!$H$4:$H$101, SMALL(IF($B291=PEOPLE!$B$4:$B$101, ROW(PEOPLE!$H$4:$H$101)-MIN(ROW(PEOPLE!$H$4:$H$101)) +1), COLUMNS($B$3:L291))),"")</f>
        <v xml:space="preserve">13   </v>
      </c>
      <c r="N291" s="40"/>
      <c r="O291" s="40"/>
    </row>
    <row r="292" spans="2:15" x14ac:dyDescent="0.25">
      <c r="B292" s="40" t="str">
        <f t="array" ref="B292">IFERROR(INDEX(PEOPLE!B293:B$1001, MATCH(0, COUNTIF($B$2:B291, PEOPLE!B293:B$1001), 0)), "")</f>
        <v/>
      </c>
      <c r="C292" s="40" t="str">
        <f t="array" ref="C292">IFERROR(INDEX(PEOPLE!$H$4:$H$101, SMALL(IF($B292=PEOPLE!$B$4:$B$101, ROW(PEOPLE!$H$4:$H$101)-MIN(ROW(PEOPLE!$H$4:$H$101)) +1), COLUMNS($B$3:B292))),"")</f>
        <v xml:space="preserve">3   </v>
      </c>
      <c r="D292" s="40" t="str">
        <f t="array" ref="D292">IFERROR(INDEX(PEOPLE!$H$4:$H$101, SMALL(IF($B292=PEOPLE!$B$4:$B$101, ROW(PEOPLE!$H$4:$H$101)-MIN(ROW(PEOPLE!$H$4:$H$101)) +1), COLUMNS($B$3:C292))),"")</f>
        <v xml:space="preserve">4   </v>
      </c>
      <c r="E292" s="40" t="str">
        <f t="array" ref="E292">IFERROR(INDEX(PEOPLE!$H$4:$H$101, SMALL(IF($B292=PEOPLE!$B$4:$B$101, ROW(PEOPLE!$H$4:$H$101)-MIN(ROW(PEOPLE!$H$4:$H$101)) +1), COLUMNS($B$3:D292))),"")</f>
        <v xml:space="preserve">5   </v>
      </c>
      <c r="F292" s="40" t="str">
        <f t="array" ref="F292">IFERROR(INDEX(PEOPLE!$H$4:$H$101, SMALL(IF($B292=PEOPLE!$B$4:$B$101, ROW(PEOPLE!$H$4:$H$101)-MIN(ROW(PEOPLE!$H$4:$H$101)) +1), COLUMNS($B$3:E292))),"")</f>
        <v xml:space="preserve">6   </v>
      </c>
      <c r="G292" s="40" t="str">
        <f t="array" ref="G292">IFERROR(INDEX(PEOPLE!$H$4:$H$101, SMALL(IF($B292=PEOPLE!$B$4:$B$101, ROW(PEOPLE!$H$4:$H$101)-MIN(ROW(PEOPLE!$H$4:$H$101)) +1), COLUMNS($B$3:F292))),"")</f>
        <v xml:space="preserve">7   </v>
      </c>
      <c r="H292" s="40" t="str">
        <f t="array" ref="H292">IFERROR(INDEX(PEOPLE!$H$4:$H$101, SMALL(IF($B292=PEOPLE!$B$4:$B$101, ROW(PEOPLE!$H$4:$H$101)-MIN(ROW(PEOPLE!$H$4:$H$101)) +1), COLUMNS($B$3:G292))),"")</f>
        <v xml:space="preserve">8   </v>
      </c>
      <c r="I292" s="40" t="str">
        <f t="array" ref="I292">IFERROR(INDEX(PEOPLE!$H$4:$H$101, SMALL(IF($B292=PEOPLE!$B$4:$B$101, ROW(PEOPLE!$H$4:$H$101)-MIN(ROW(PEOPLE!$H$4:$H$101)) +1), COLUMNS($B$3:H292))),"")</f>
        <v xml:space="preserve">9   </v>
      </c>
      <c r="J292" s="40" t="str">
        <f t="array" ref="J292">IFERROR(INDEX(PEOPLE!$H$4:$H$101, SMALL(IF($B292=PEOPLE!$B$4:$B$101, ROW(PEOPLE!$H$4:$H$101)-MIN(ROW(PEOPLE!$H$4:$H$101)) +1), COLUMNS($B$3:I292))),"")</f>
        <v xml:space="preserve">10   </v>
      </c>
      <c r="K292" s="40" t="str">
        <f t="array" ref="K292">IFERROR(INDEX(PEOPLE!$H$4:$H$101, SMALL(IF($B292=PEOPLE!$B$4:$B$101, ROW(PEOPLE!$H$4:$H$101)-MIN(ROW(PEOPLE!$H$4:$H$101)) +1), COLUMNS($B$3:J292))),"")</f>
        <v xml:space="preserve">11   </v>
      </c>
      <c r="L292" s="40" t="str">
        <f t="array" ref="L292">IFERROR(INDEX(PEOPLE!$H$4:$H$101, SMALL(IF($B292=PEOPLE!$B$4:$B$101, ROW(PEOPLE!$H$4:$H$101)-MIN(ROW(PEOPLE!$H$4:$H$101)) +1), COLUMNS($B$3:K292))),"")</f>
        <v xml:space="preserve">12   </v>
      </c>
      <c r="M292" s="40" t="str">
        <f t="array" ref="M292">IFERROR(INDEX(PEOPLE!$H$4:$H$101, SMALL(IF($B292=PEOPLE!$B$4:$B$101, ROW(PEOPLE!$H$4:$H$101)-MIN(ROW(PEOPLE!$H$4:$H$101)) +1), COLUMNS($B$3:L292))),"")</f>
        <v xml:space="preserve">13   </v>
      </c>
      <c r="N292" s="40"/>
      <c r="O292" s="40"/>
    </row>
    <row r="293" spans="2:15" x14ac:dyDescent="0.25">
      <c r="B293" s="40" t="str">
        <f t="array" ref="B293">IFERROR(INDEX(PEOPLE!B294:B$1001, MATCH(0, COUNTIF($B$2:B292, PEOPLE!B294:B$1001), 0)), "")</f>
        <v/>
      </c>
      <c r="C293" s="40" t="str">
        <f t="array" ref="C293">IFERROR(INDEX(PEOPLE!$H$4:$H$101, SMALL(IF($B293=PEOPLE!$B$4:$B$101, ROW(PEOPLE!$H$4:$H$101)-MIN(ROW(PEOPLE!$H$4:$H$101)) +1), COLUMNS($B$3:B293))),"")</f>
        <v xml:space="preserve">3   </v>
      </c>
      <c r="D293" s="40" t="str">
        <f t="array" ref="D293">IFERROR(INDEX(PEOPLE!$H$4:$H$101, SMALL(IF($B293=PEOPLE!$B$4:$B$101, ROW(PEOPLE!$H$4:$H$101)-MIN(ROW(PEOPLE!$H$4:$H$101)) +1), COLUMNS($B$3:C293))),"")</f>
        <v xml:space="preserve">4   </v>
      </c>
      <c r="E293" s="40" t="str">
        <f t="array" ref="E293">IFERROR(INDEX(PEOPLE!$H$4:$H$101, SMALL(IF($B293=PEOPLE!$B$4:$B$101, ROW(PEOPLE!$H$4:$H$101)-MIN(ROW(PEOPLE!$H$4:$H$101)) +1), COLUMNS($B$3:D293))),"")</f>
        <v xml:space="preserve">5   </v>
      </c>
      <c r="F293" s="40" t="str">
        <f t="array" ref="F293">IFERROR(INDEX(PEOPLE!$H$4:$H$101, SMALL(IF($B293=PEOPLE!$B$4:$B$101, ROW(PEOPLE!$H$4:$H$101)-MIN(ROW(PEOPLE!$H$4:$H$101)) +1), COLUMNS($B$3:E293))),"")</f>
        <v xml:space="preserve">6   </v>
      </c>
      <c r="G293" s="40" t="str">
        <f t="array" ref="G293">IFERROR(INDEX(PEOPLE!$H$4:$H$101, SMALL(IF($B293=PEOPLE!$B$4:$B$101, ROW(PEOPLE!$H$4:$H$101)-MIN(ROW(PEOPLE!$H$4:$H$101)) +1), COLUMNS($B$3:F293))),"")</f>
        <v xml:space="preserve">7   </v>
      </c>
      <c r="H293" s="40" t="str">
        <f t="array" ref="H293">IFERROR(INDEX(PEOPLE!$H$4:$H$101, SMALL(IF($B293=PEOPLE!$B$4:$B$101, ROW(PEOPLE!$H$4:$H$101)-MIN(ROW(PEOPLE!$H$4:$H$101)) +1), COLUMNS($B$3:G293))),"")</f>
        <v xml:space="preserve">8   </v>
      </c>
      <c r="I293" s="40" t="str">
        <f t="array" ref="I293">IFERROR(INDEX(PEOPLE!$H$4:$H$101, SMALL(IF($B293=PEOPLE!$B$4:$B$101, ROW(PEOPLE!$H$4:$H$101)-MIN(ROW(PEOPLE!$H$4:$H$101)) +1), COLUMNS($B$3:H293))),"")</f>
        <v xml:space="preserve">9   </v>
      </c>
      <c r="J293" s="40" t="str">
        <f t="array" ref="J293">IFERROR(INDEX(PEOPLE!$H$4:$H$101, SMALL(IF($B293=PEOPLE!$B$4:$B$101, ROW(PEOPLE!$H$4:$H$101)-MIN(ROW(PEOPLE!$H$4:$H$101)) +1), COLUMNS($B$3:I293))),"")</f>
        <v xml:space="preserve">10   </v>
      </c>
      <c r="K293" s="40" t="str">
        <f t="array" ref="K293">IFERROR(INDEX(PEOPLE!$H$4:$H$101, SMALL(IF($B293=PEOPLE!$B$4:$B$101, ROW(PEOPLE!$H$4:$H$101)-MIN(ROW(PEOPLE!$H$4:$H$101)) +1), COLUMNS($B$3:J293))),"")</f>
        <v xml:space="preserve">11   </v>
      </c>
      <c r="L293" s="40" t="str">
        <f t="array" ref="L293">IFERROR(INDEX(PEOPLE!$H$4:$H$101, SMALL(IF($B293=PEOPLE!$B$4:$B$101, ROW(PEOPLE!$H$4:$H$101)-MIN(ROW(PEOPLE!$H$4:$H$101)) +1), COLUMNS($B$3:K293))),"")</f>
        <v xml:space="preserve">12   </v>
      </c>
      <c r="M293" s="40" t="str">
        <f t="array" ref="M293">IFERROR(INDEX(PEOPLE!$H$4:$H$101, SMALL(IF($B293=PEOPLE!$B$4:$B$101, ROW(PEOPLE!$H$4:$H$101)-MIN(ROW(PEOPLE!$H$4:$H$101)) +1), COLUMNS($B$3:L293))),"")</f>
        <v xml:space="preserve">13   </v>
      </c>
      <c r="N293" s="40"/>
      <c r="O293" s="40"/>
    </row>
    <row r="294" spans="2:15" x14ac:dyDescent="0.25">
      <c r="B294" s="40" t="str">
        <f t="array" ref="B294">IFERROR(INDEX(PEOPLE!B295:B$1001, MATCH(0, COUNTIF($B$2:B293, PEOPLE!B295:B$1001), 0)), "")</f>
        <v/>
      </c>
      <c r="C294" s="40" t="str">
        <f t="array" ref="C294">IFERROR(INDEX(PEOPLE!$H$4:$H$101, SMALL(IF($B294=PEOPLE!$B$4:$B$101, ROW(PEOPLE!$H$4:$H$101)-MIN(ROW(PEOPLE!$H$4:$H$101)) +1), COLUMNS($B$3:B294))),"")</f>
        <v xml:space="preserve">3   </v>
      </c>
      <c r="D294" s="40" t="str">
        <f t="array" ref="D294">IFERROR(INDEX(PEOPLE!$H$4:$H$101, SMALL(IF($B294=PEOPLE!$B$4:$B$101, ROW(PEOPLE!$H$4:$H$101)-MIN(ROW(PEOPLE!$H$4:$H$101)) +1), COLUMNS($B$3:C294))),"")</f>
        <v xml:space="preserve">4   </v>
      </c>
      <c r="E294" s="40" t="str">
        <f t="array" ref="E294">IFERROR(INDEX(PEOPLE!$H$4:$H$101, SMALL(IF($B294=PEOPLE!$B$4:$B$101, ROW(PEOPLE!$H$4:$H$101)-MIN(ROW(PEOPLE!$H$4:$H$101)) +1), COLUMNS($B$3:D294))),"")</f>
        <v xml:space="preserve">5   </v>
      </c>
      <c r="F294" s="40" t="str">
        <f t="array" ref="F294">IFERROR(INDEX(PEOPLE!$H$4:$H$101, SMALL(IF($B294=PEOPLE!$B$4:$B$101, ROW(PEOPLE!$H$4:$H$101)-MIN(ROW(PEOPLE!$H$4:$H$101)) +1), COLUMNS($B$3:E294))),"")</f>
        <v xml:space="preserve">6   </v>
      </c>
      <c r="G294" s="40" t="str">
        <f t="array" ref="G294">IFERROR(INDEX(PEOPLE!$H$4:$H$101, SMALL(IF($B294=PEOPLE!$B$4:$B$101, ROW(PEOPLE!$H$4:$H$101)-MIN(ROW(PEOPLE!$H$4:$H$101)) +1), COLUMNS($B$3:F294))),"")</f>
        <v xml:space="preserve">7   </v>
      </c>
      <c r="H294" s="40" t="str">
        <f t="array" ref="H294">IFERROR(INDEX(PEOPLE!$H$4:$H$101, SMALL(IF($B294=PEOPLE!$B$4:$B$101, ROW(PEOPLE!$H$4:$H$101)-MIN(ROW(PEOPLE!$H$4:$H$101)) +1), COLUMNS($B$3:G294))),"")</f>
        <v xml:space="preserve">8   </v>
      </c>
      <c r="I294" s="40" t="str">
        <f t="array" ref="I294">IFERROR(INDEX(PEOPLE!$H$4:$H$101, SMALL(IF($B294=PEOPLE!$B$4:$B$101, ROW(PEOPLE!$H$4:$H$101)-MIN(ROW(PEOPLE!$H$4:$H$101)) +1), COLUMNS($B$3:H294))),"")</f>
        <v xml:space="preserve">9   </v>
      </c>
      <c r="J294" s="40" t="str">
        <f t="array" ref="J294">IFERROR(INDEX(PEOPLE!$H$4:$H$101, SMALL(IF($B294=PEOPLE!$B$4:$B$101, ROW(PEOPLE!$H$4:$H$101)-MIN(ROW(PEOPLE!$H$4:$H$101)) +1), COLUMNS($B$3:I294))),"")</f>
        <v xml:space="preserve">10   </v>
      </c>
      <c r="K294" s="40" t="str">
        <f t="array" ref="K294">IFERROR(INDEX(PEOPLE!$H$4:$H$101, SMALL(IF($B294=PEOPLE!$B$4:$B$101, ROW(PEOPLE!$H$4:$H$101)-MIN(ROW(PEOPLE!$H$4:$H$101)) +1), COLUMNS($B$3:J294))),"")</f>
        <v xml:space="preserve">11   </v>
      </c>
      <c r="L294" s="40" t="str">
        <f t="array" ref="L294">IFERROR(INDEX(PEOPLE!$H$4:$H$101, SMALL(IF($B294=PEOPLE!$B$4:$B$101, ROW(PEOPLE!$H$4:$H$101)-MIN(ROW(PEOPLE!$H$4:$H$101)) +1), COLUMNS($B$3:K294))),"")</f>
        <v xml:space="preserve">12   </v>
      </c>
      <c r="M294" s="40" t="str">
        <f t="array" ref="M294">IFERROR(INDEX(PEOPLE!$H$4:$H$101, SMALL(IF($B294=PEOPLE!$B$4:$B$101, ROW(PEOPLE!$H$4:$H$101)-MIN(ROW(PEOPLE!$H$4:$H$101)) +1), COLUMNS($B$3:L294))),"")</f>
        <v xml:space="preserve">13   </v>
      </c>
      <c r="N294" s="40"/>
      <c r="O294" s="40"/>
    </row>
    <row r="295" spans="2:15" x14ac:dyDescent="0.25">
      <c r="B295" s="40" t="str">
        <f t="array" ref="B295">IFERROR(INDEX(PEOPLE!B296:B$1001, MATCH(0, COUNTIF($B$2:B294, PEOPLE!B296:B$1001), 0)), "")</f>
        <v/>
      </c>
      <c r="C295" s="40" t="str">
        <f t="array" ref="C295">IFERROR(INDEX(PEOPLE!$H$4:$H$101, SMALL(IF($B295=PEOPLE!$B$4:$B$101, ROW(PEOPLE!$H$4:$H$101)-MIN(ROW(PEOPLE!$H$4:$H$101)) +1), COLUMNS($B$3:B295))),"")</f>
        <v xml:space="preserve">3   </v>
      </c>
      <c r="D295" s="40" t="str">
        <f t="array" ref="D295">IFERROR(INDEX(PEOPLE!$H$4:$H$101, SMALL(IF($B295=PEOPLE!$B$4:$B$101, ROW(PEOPLE!$H$4:$H$101)-MIN(ROW(PEOPLE!$H$4:$H$101)) +1), COLUMNS($B$3:C295))),"")</f>
        <v xml:space="preserve">4   </v>
      </c>
      <c r="E295" s="40" t="str">
        <f t="array" ref="E295">IFERROR(INDEX(PEOPLE!$H$4:$H$101, SMALL(IF($B295=PEOPLE!$B$4:$B$101, ROW(PEOPLE!$H$4:$H$101)-MIN(ROW(PEOPLE!$H$4:$H$101)) +1), COLUMNS($B$3:D295))),"")</f>
        <v xml:space="preserve">5   </v>
      </c>
      <c r="F295" s="40" t="str">
        <f t="array" ref="F295">IFERROR(INDEX(PEOPLE!$H$4:$H$101, SMALL(IF($B295=PEOPLE!$B$4:$B$101, ROW(PEOPLE!$H$4:$H$101)-MIN(ROW(PEOPLE!$H$4:$H$101)) +1), COLUMNS($B$3:E295))),"")</f>
        <v xml:space="preserve">6   </v>
      </c>
      <c r="G295" s="40" t="str">
        <f t="array" ref="G295">IFERROR(INDEX(PEOPLE!$H$4:$H$101, SMALL(IF($B295=PEOPLE!$B$4:$B$101, ROW(PEOPLE!$H$4:$H$101)-MIN(ROW(PEOPLE!$H$4:$H$101)) +1), COLUMNS($B$3:F295))),"")</f>
        <v xml:space="preserve">7   </v>
      </c>
      <c r="H295" s="40" t="str">
        <f t="array" ref="H295">IFERROR(INDEX(PEOPLE!$H$4:$H$101, SMALL(IF($B295=PEOPLE!$B$4:$B$101, ROW(PEOPLE!$H$4:$H$101)-MIN(ROW(PEOPLE!$H$4:$H$101)) +1), COLUMNS($B$3:G295))),"")</f>
        <v xml:space="preserve">8   </v>
      </c>
      <c r="I295" s="40" t="str">
        <f t="array" ref="I295">IFERROR(INDEX(PEOPLE!$H$4:$H$101, SMALL(IF($B295=PEOPLE!$B$4:$B$101, ROW(PEOPLE!$H$4:$H$101)-MIN(ROW(PEOPLE!$H$4:$H$101)) +1), COLUMNS($B$3:H295))),"")</f>
        <v xml:space="preserve">9   </v>
      </c>
      <c r="J295" s="40" t="str">
        <f t="array" ref="J295">IFERROR(INDEX(PEOPLE!$H$4:$H$101, SMALL(IF($B295=PEOPLE!$B$4:$B$101, ROW(PEOPLE!$H$4:$H$101)-MIN(ROW(PEOPLE!$H$4:$H$101)) +1), COLUMNS($B$3:I295))),"")</f>
        <v xml:space="preserve">10   </v>
      </c>
      <c r="K295" s="40" t="str">
        <f t="array" ref="K295">IFERROR(INDEX(PEOPLE!$H$4:$H$101, SMALL(IF($B295=PEOPLE!$B$4:$B$101, ROW(PEOPLE!$H$4:$H$101)-MIN(ROW(PEOPLE!$H$4:$H$101)) +1), COLUMNS($B$3:J295))),"")</f>
        <v xml:space="preserve">11   </v>
      </c>
      <c r="L295" s="40" t="str">
        <f t="array" ref="L295">IFERROR(INDEX(PEOPLE!$H$4:$H$101, SMALL(IF($B295=PEOPLE!$B$4:$B$101, ROW(PEOPLE!$H$4:$H$101)-MIN(ROW(PEOPLE!$H$4:$H$101)) +1), COLUMNS($B$3:K295))),"")</f>
        <v xml:space="preserve">12   </v>
      </c>
      <c r="M295" s="40" t="str">
        <f t="array" ref="M295">IFERROR(INDEX(PEOPLE!$H$4:$H$101, SMALL(IF($B295=PEOPLE!$B$4:$B$101, ROW(PEOPLE!$H$4:$H$101)-MIN(ROW(PEOPLE!$H$4:$H$101)) +1), COLUMNS($B$3:L295))),"")</f>
        <v xml:space="preserve">13   </v>
      </c>
      <c r="N295" s="40"/>
      <c r="O295" s="40"/>
    </row>
    <row r="296" spans="2:15" x14ac:dyDescent="0.25">
      <c r="B296" s="40" t="str">
        <f t="array" ref="B296">IFERROR(INDEX(PEOPLE!B297:B$1001, MATCH(0, COUNTIF($B$2:B295, PEOPLE!B297:B$1001), 0)), "")</f>
        <v/>
      </c>
      <c r="C296" s="40" t="str">
        <f t="array" ref="C296">IFERROR(INDEX(PEOPLE!$H$4:$H$101, SMALL(IF($B296=PEOPLE!$B$4:$B$101, ROW(PEOPLE!$H$4:$H$101)-MIN(ROW(PEOPLE!$H$4:$H$101)) +1), COLUMNS($B$3:B296))),"")</f>
        <v xml:space="preserve">3   </v>
      </c>
      <c r="D296" s="40" t="str">
        <f t="array" ref="D296">IFERROR(INDEX(PEOPLE!$H$4:$H$101, SMALL(IF($B296=PEOPLE!$B$4:$B$101, ROW(PEOPLE!$H$4:$H$101)-MIN(ROW(PEOPLE!$H$4:$H$101)) +1), COLUMNS($B$3:C296))),"")</f>
        <v xml:space="preserve">4   </v>
      </c>
      <c r="E296" s="40" t="str">
        <f t="array" ref="E296">IFERROR(INDEX(PEOPLE!$H$4:$H$101, SMALL(IF($B296=PEOPLE!$B$4:$B$101, ROW(PEOPLE!$H$4:$H$101)-MIN(ROW(PEOPLE!$H$4:$H$101)) +1), COLUMNS($B$3:D296))),"")</f>
        <v xml:space="preserve">5   </v>
      </c>
      <c r="F296" s="40" t="str">
        <f t="array" ref="F296">IFERROR(INDEX(PEOPLE!$H$4:$H$101, SMALL(IF($B296=PEOPLE!$B$4:$B$101, ROW(PEOPLE!$H$4:$H$101)-MIN(ROW(PEOPLE!$H$4:$H$101)) +1), COLUMNS($B$3:E296))),"")</f>
        <v xml:space="preserve">6   </v>
      </c>
      <c r="G296" s="40" t="str">
        <f t="array" ref="G296">IFERROR(INDEX(PEOPLE!$H$4:$H$101, SMALL(IF($B296=PEOPLE!$B$4:$B$101, ROW(PEOPLE!$H$4:$H$101)-MIN(ROW(PEOPLE!$H$4:$H$101)) +1), COLUMNS($B$3:F296))),"")</f>
        <v xml:space="preserve">7   </v>
      </c>
      <c r="H296" s="40" t="str">
        <f t="array" ref="H296">IFERROR(INDEX(PEOPLE!$H$4:$H$101, SMALL(IF($B296=PEOPLE!$B$4:$B$101, ROW(PEOPLE!$H$4:$H$101)-MIN(ROW(PEOPLE!$H$4:$H$101)) +1), COLUMNS($B$3:G296))),"")</f>
        <v xml:space="preserve">8   </v>
      </c>
      <c r="I296" s="40" t="str">
        <f t="array" ref="I296">IFERROR(INDEX(PEOPLE!$H$4:$H$101, SMALL(IF($B296=PEOPLE!$B$4:$B$101, ROW(PEOPLE!$H$4:$H$101)-MIN(ROW(PEOPLE!$H$4:$H$101)) +1), COLUMNS($B$3:H296))),"")</f>
        <v xml:space="preserve">9   </v>
      </c>
      <c r="J296" s="40" t="str">
        <f t="array" ref="J296">IFERROR(INDEX(PEOPLE!$H$4:$H$101, SMALL(IF($B296=PEOPLE!$B$4:$B$101, ROW(PEOPLE!$H$4:$H$101)-MIN(ROW(PEOPLE!$H$4:$H$101)) +1), COLUMNS($B$3:I296))),"")</f>
        <v xml:space="preserve">10   </v>
      </c>
      <c r="K296" s="40" t="str">
        <f t="array" ref="K296">IFERROR(INDEX(PEOPLE!$H$4:$H$101, SMALL(IF($B296=PEOPLE!$B$4:$B$101, ROW(PEOPLE!$H$4:$H$101)-MIN(ROW(PEOPLE!$H$4:$H$101)) +1), COLUMNS($B$3:J296))),"")</f>
        <v xml:space="preserve">11   </v>
      </c>
      <c r="L296" s="40" t="str">
        <f t="array" ref="L296">IFERROR(INDEX(PEOPLE!$H$4:$H$101, SMALL(IF($B296=PEOPLE!$B$4:$B$101, ROW(PEOPLE!$H$4:$H$101)-MIN(ROW(PEOPLE!$H$4:$H$101)) +1), COLUMNS($B$3:K296))),"")</f>
        <v xml:space="preserve">12   </v>
      </c>
      <c r="M296" s="40" t="str">
        <f t="array" ref="M296">IFERROR(INDEX(PEOPLE!$H$4:$H$101, SMALL(IF($B296=PEOPLE!$B$4:$B$101, ROW(PEOPLE!$H$4:$H$101)-MIN(ROW(PEOPLE!$H$4:$H$101)) +1), COLUMNS($B$3:L296))),"")</f>
        <v xml:space="preserve">13   </v>
      </c>
      <c r="N296" s="40"/>
      <c r="O296" s="40"/>
    </row>
    <row r="297" spans="2:15" x14ac:dyDescent="0.25">
      <c r="B297" s="40" t="str">
        <f t="array" ref="B297">IFERROR(INDEX(PEOPLE!B298:B$1001, MATCH(0, COUNTIF($B$2:B296, PEOPLE!B298:B$1001), 0)), "")</f>
        <v/>
      </c>
      <c r="C297" s="40" t="str">
        <f t="array" ref="C297">IFERROR(INDEX(PEOPLE!$H$4:$H$101, SMALL(IF($B297=PEOPLE!$B$4:$B$101, ROW(PEOPLE!$H$4:$H$101)-MIN(ROW(PEOPLE!$H$4:$H$101)) +1), COLUMNS($B$3:B297))),"")</f>
        <v xml:space="preserve">3   </v>
      </c>
      <c r="D297" s="40" t="str">
        <f t="array" ref="D297">IFERROR(INDEX(PEOPLE!$H$4:$H$101, SMALL(IF($B297=PEOPLE!$B$4:$B$101, ROW(PEOPLE!$H$4:$H$101)-MIN(ROW(PEOPLE!$H$4:$H$101)) +1), COLUMNS($B$3:C297))),"")</f>
        <v xml:space="preserve">4   </v>
      </c>
      <c r="E297" s="40" t="str">
        <f t="array" ref="E297">IFERROR(INDEX(PEOPLE!$H$4:$H$101, SMALL(IF($B297=PEOPLE!$B$4:$B$101, ROW(PEOPLE!$H$4:$H$101)-MIN(ROW(PEOPLE!$H$4:$H$101)) +1), COLUMNS($B$3:D297))),"")</f>
        <v xml:space="preserve">5   </v>
      </c>
      <c r="F297" s="40" t="str">
        <f t="array" ref="F297">IFERROR(INDEX(PEOPLE!$H$4:$H$101, SMALL(IF($B297=PEOPLE!$B$4:$B$101, ROW(PEOPLE!$H$4:$H$101)-MIN(ROW(PEOPLE!$H$4:$H$101)) +1), COLUMNS($B$3:E297))),"")</f>
        <v xml:space="preserve">6   </v>
      </c>
      <c r="G297" s="40" t="str">
        <f t="array" ref="G297">IFERROR(INDEX(PEOPLE!$H$4:$H$101, SMALL(IF($B297=PEOPLE!$B$4:$B$101, ROW(PEOPLE!$H$4:$H$101)-MIN(ROW(PEOPLE!$H$4:$H$101)) +1), COLUMNS($B$3:F297))),"")</f>
        <v xml:space="preserve">7   </v>
      </c>
      <c r="H297" s="40" t="str">
        <f t="array" ref="H297">IFERROR(INDEX(PEOPLE!$H$4:$H$101, SMALL(IF($B297=PEOPLE!$B$4:$B$101, ROW(PEOPLE!$H$4:$H$101)-MIN(ROW(PEOPLE!$H$4:$H$101)) +1), COLUMNS($B$3:G297))),"")</f>
        <v xml:space="preserve">8   </v>
      </c>
      <c r="I297" s="40" t="str">
        <f t="array" ref="I297">IFERROR(INDEX(PEOPLE!$H$4:$H$101, SMALL(IF($B297=PEOPLE!$B$4:$B$101, ROW(PEOPLE!$H$4:$H$101)-MIN(ROW(PEOPLE!$H$4:$H$101)) +1), COLUMNS($B$3:H297))),"")</f>
        <v xml:space="preserve">9   </v>
      </c>
      <c r="J297" s="40" t="str">
        <f t="array" ref="J297">IFERROR(INDEX(PEOPLE!$H$4:$H$101, SMALL(IF($B297=PEOPLE!$B$4:$B$101, ROW(PEOPLE!$H$4:$H$101)-MIN(ROW(PEOPLE!$H$4:$H$101)) +1), COLUMNS($B$3:I297))),"")</f>
        <v xml:space="preserve">10   </v>
      </c>
      <c r="K297" s="40" t="str">
        <f t="array" ref="K297">IFERROR(INDEX(PEOPLE!$H$4:$H$101, SMALL(IF($B297=PEOPLE!$B$4:$B$101, ROW(PEOPLE!$H$4:$H$101)-MIN(ROW(PEOPLE!$H$4:$H$101)) +1), COLUMNS($B$3:J297))),"")</f>
        <v xml:space="preserve">11   </v>
      </c>
      <c r="L297" s="40" t="str">
        <f t="array" ref="L297">IFERROR(INDEX(PEOPLE!$H$4:$H$101, SMALL(IF($B297=PEOPLE!$B$4:$B$101, ROW(PEOPLE!$H$4:$H$101)-MIN(ROW(PEOPLE!$H$4:$H$101)) +1), COLUMNS($B$3:K297))),"")</f>
        <v xml:space="preserve">12   </v>
      </c>
      <c r="M297" s="40" t="str">
        <f t="array" ref="M297">IFERROR(INDEX(PEOPLE!$H$4:$H$101, SMALL(IF($B297=PEOPLE!$B$4:$B$101, ROW(PEOPLE!$H$4:$H$101)-MIN(ROW(PEOPLE!$H$4:$H$101)) +1), COLUMNS($B$3:L297))),"")</f>
        <v xml:space="preserve">13   </v>
      </c>
      <c r="N297" s="40"/>
      <c r="O297" s="40"/>
    </row>
    <row r="298" spans="2:15" x14ac:dyDescent="0.25">
      <c r="B298" s="40" t="str">
        <f t="array" ref="B298">IFERROR(INDEX(PEOPLE!B299:B$1001, MATCH(0, COUNTIF($B$2:B297, PEOPLE!B299:B$1001), 0)), "")</f>
        <v/>
      </c>
      <c r="C298" s="40" t="str">
        <f t="array" ref="C298">IFERROR(INDEX(PEOPLE!$H$4:$H$101, SMALL(IF($B298=PEOPLE!$B$4:$B$101, ROW(PEOPLE!$H$4:$H$101)-MIN(ROW(PEOPLE!$H$4:$H$101)) +1), COLUMNS($B$3:B298))),"")</f>
        <v xml:space="preserve">3   </v>
      </c>
      <c r="D298" s="40" t="str">
        <f t="array" ref="D298">IFERROR(INDEX(PEOPLE!$H$4:$H$101, SMALL(IF($B298=PEOPLE!$B$4:$B$101, ROW(PEOPLE!$H$4:$H$101)-MIN(ROW(PEOPLE!$H$4:$H$101)) +1), COLUMNS($B$3:C298))),"")</f>
        <v xml:space="preserve">4   </v>
      </c>
      <c r="E298" s="40" t="str">
        <f t="array" ref="E298">IFERROR(INDEX(PEOPLE!$H$4:$H$101, SMALL(IF($B298=PEOPLE!$B$4:$B$101, ROW(PEOPLE!$H$4:$H$101)-MIN(ROW(PEOPLE!$H$4:$H$101)) +1), COLUMNS($B$3:D298))),"")</f>
        <v xml:space="preserve">5   </v>
      </c>
      <c r="F298" s="40" t="str">
        <f t="array" ref="F298">IFERROR(INDEX(PEOPLE!$H$4:$H$101, SMALL(IF($B298=PEOPLE!$B$4:$B$101, ROW(PEOPLE!$H$4:$H$101)-MIN(ROW(PEOPLE!$H$4:$H$101)) +1), COLUMNS($B$3:E298))),"")</f>
        <v xml:space="preserve">6   </v>
      </c>
      <c r="G298" s="40" t="str">
        <f t="array" ref="G298">IFERROR(INDEX(PEOPLE!$H$4:$H$101, SMALL(IF($B298=PEOPLE!$B$4:$B$101, ROW(PEOPLE!$H$4:$H$101)-MIN(ROW(PEOPLE!$H$4:$H$101)) +1), COLUMNS($B$3:F298))),"")</f>
        <v xml:space="preserve">7   </v>
      </c>
      <c r="H298" s="40" t="str">
        <f t="array" ref="H298">IFERROR(INDEX(PEOPLE!$H$4:$H$101, SMALL(IF($B298=PEOPLE!$B$4:$B$101, ROW(PEOPLE!$H$4:$H$101)-MIN(ROW(PEOPLE!$H$4:$H$101)) +1), COLUMNS($B$3:G298))),"")</f>
        <v xml:space="preserve">8   </v>
      </c>
      <c r="I298" s="40" t="str">
        <f t="array" ref="I298">IFERROR(INDEX(PEOPLE!$H$4:$H$101, SMALL(IF($B298=PEOPLE!$B$4:$B$101, ROW(PEOPLE!$H$4:$H$101)-MIN(ROW(PEOPLE!$H$4:$H$101)) +1), COLUMNS($B$3:H298))),"")</f>
        <v xml:space="preserve">9   </v>
      </c>
      <c r="J298" s="40" t="str">
        <f t="array" ref="J298">IFERROR(INDEX(PEOPLE!$H$4:$H$101, SMALL(IF($B298=PEOPLE!$B$4:$B$101, ROW(PEOPLE!$H$4:$H$101)-MIN(ROW(PEOPLE!$H$4:$H$101)) +1), COLUMNS($B$3:I298))),"")</f>
        <v xml:space="preserve">10   </v>
      </c>
      <c r="K298" s="40" t="str">
        <f t="array" ref="K298">IFERROR(INDEX(PEOPLE!$H$4:$H$101, SMALL(IF($B298=PEOPLE!$B$4:$B$101, ROW(PEOPLE!$H$4:$H$101)-MIN(ROW(PEOPLE!$H$4:$H$101)) +1), COLUMNS($B$3:J298))),"")</f>
        <v xml:space="preserve">11   </v>
      </c>
      <c r="L298" s="40" t="str">
        <f t="array" ref="L298">IFERROR(INDEX(PEOPLE!$H$4:$H$101, SMALL(IF($B298=PEOPLE!$B$4:$B$101, ROW(PEOPLE!$H$4:$H$101)-MIN(ROW(PEOPLE!$H$4:$H$101)) +1), COLUMNS($B$3:K298))),"")</f>
        <v xml:space="preserve">12   </v>
      </c>
      <c r="M298" s="40" t="str">
        <f t="array" ref="M298">IFERROR(INDEX(PEOPLE!$H$4:$H$101, SMALL(IF($B298=PEOPLE!$B$4:$B$101, ROW(PEOPLE!$H$4:$H$101)-MIN(ROW(PEOPLE!$H$4:$H$101)) +1), COLUMNS($B$3:L298))),"")</f>
        <v xml:space="preserve">13   </v>
      </c>
      <c r="N298" s="40"/>
      <c r="O298" s="40"/>
    </row>
    <row r="299" spans="2:15" x14ac:dyDescent="0.25">
      <c r="B299" s="40" t="str">
        <f t="array" ref="B299">IFERROR(INDEX(PEOPLE!B300:B$1001, MATCH(0, COUNTIF($B$2:B298, PEOPLE!B300:B$1001), 0)), "")</f>
        <v/>
      </c>
      <c r="C299" s="40" t="str">
        <f t="array" ref="C299">IFERROR(INDEX(PEOPLE!$H$4:$H$101, SMALL(IF($B299=PEOPLE!$B$4:$B$101, ROW(PEOPLE!$H$4:$H$101)-MIN(ROW(PEOPLE!$H$4:$H$101)) +1), COLUMNS($B$3:B299))),"")</f>
        <v xml:space="preserve">3   </v>
      </c>
      <c r="D299" s="40" t="str">
        <f t="array" ref="D299">IFERROR(INDEX(PEOPLE!$H$4:$H$101, SMALL(IF($B299=PEOPLE!$B$4:$B$101, ROW(PEOPLE!$H$4:$H$101)-MIN(ROW(PEOPLE!$H$4:$H$101)) +1), COLUMNS($B$3:C299))),"")</f>
        <v xml:space="preserve">4   </v>
      </c>
      <c r="E299" s="40" t="str">
        <f t="array" ref="E299">IFERROR(INDEX(PEOPLE!$H$4:$H$101, SMALL(IF($B299=PEOPLE!$B$4:$B$101, ROW(PEOPLE!$H$4:$H$101)-MIN(ROW(PEOPLE!$H$4:$H$101)) +1), COLUMNS($B$3:D299))),"")</f>
        <v xml:space="preserve">5   </v>
      </c>
      <c r="F299" s="40" t="str">
        <f t="array" ref="F299">IFERROR(INDEX(PEOPLE!$H$4:$H$101, SMALL(IF($B299=PEOPLE!$B$4:$B$101, ROW(PEOPLE!$H$4:$H$101)-MIN(ROW(PEOPLE!$H$4:$H$101)) +1), COLUMNS($B$3:E299))),"")</f>
        <v xml:space="preserve">6   </v>
      </c>
      <c r="G299" s="40" t="str">
        <f t="array" ref="G299">IFERROR(INDEX(PEOPLE!$H$4:$H$101, SMALL(IF($B299=PEOPLE!$B$4:$B$101, ROW(PEOPLE!$H$4:$H$101)-MIN(ROW(PEOPLE!$H$4:$H$101)) +1), COLUMNS($B$3:F299))),"")</f>
        <v xml:space="preserve">7   </v>
      </c>
      <c r="H299" s="40" t="str">
        <f t="array" ref="H299">IFERROR(INDEX(PEOPLE!$H$4:$H$101, SMALL(IF($B299=PEOPLE!$B$4:$B$101, ROW(PEOPLE!$H$4:$H$101)-MIN(ROW(PEOPLE!$H$4:$H$101)) +1), COLUMNS($B$3:G299))),"")</f>
        <v xml:space="preserve">8   </v>
      </c>
      <c r="I299" s="40" t="str">
        <f t="array" ref="I299">IFERROR(INDEX(PEOPLE!$H$4:$H$101, SMALL(IF($B299=PEOPLE!$B$4:$B$101, ROW(PEOPLE!$H$4:$H$101)-MIN(ROW(PEOPLE!$H$4:$H$101)) +1), COLUMNS($B$3:H299))),"")</f>
        <v xml:space="preserve">9   </v>
      </c>
      <c r="J299" s="40" t="str">
        <f t="array" ref="J299">IFERROR(INDEX(PEOPLE!$H$4:$H$101, SMALL(IF($B299=PEOPLE!$B$4:$B$101, ROW(PEOPLE!$H$4:$H$101)-MIN(ROW(PEOPLE!$H$4:$H$101)) +1), COLUMNS($B$3:I299))),"")</f>
        <v xml:space="preserve">10   </v>
      </c>
      <c r="K299" s="40" t="str">
        <f t="array" ref="K299">IFERROR(INDEX(PEOPLE!$H$4:$H$101, SMALL(IF($B299=PEOPLE!$B$4:$B$101, ROW(PEOPLE!$H$4:$H$101)-MIN(ROW(PEOPLE!$H$4:$H$101)) +1), COLUMNS($B$3:J299))),"")</f>
        <v xml:space="preserve">11   </v>
      </c>
      <c r="L299" s="40" t="str">
        <f t="array" ref="L299">IFERROR(INDEX(PEOPLE!$H$4:$H$101, SMALL(IF($B299=PEOPLE!$B$4:$B$101, ROW(PEOPLE!$H$4:$H$101)-MIN(ROW(PEOPLE!$H$4:$H$101)) +1), COLUMNS($B$3:K299))),"")</f>
        <v xml:space="preserve">12   </v>
      </c>
      <c r="M299" s="40" t="str">
        <f t="array" ref="M299">IFERROR(INDEX(PEOPLE!$H$4:$H$101, SMALL(IF($B299=PEOPLE!$B$4:$B$101, ROW(PEOPLE!$H$4:$H$101)-MIN(ROW(PEOPLE!$H$4:$H$101)) +1), COLUMNS($B$3:L299))),"")</f>
        <v xml:space="preserve">13   </v>
      </c>
      <c r="N299" s="40"/>
      <c r="O299" s="40"/>
    </row>
    <row r="300" spans="2:15" x14ac:dyDescent="0.25">
      <c r="B300" s="40" t="str">
        <f t="array" ref="B300">IFERROR(INDEX(PEOPLE!B301:B$1001, MATCH(0, COUNTIF($B$2:B299, PEOPLE!B301:B$1001), 0)), "")</f>
        <v/>
      </c>
      <c r="C300" s="40" t="str">
        <f t="array" ref="C300">IFERROR(INDEX(PEOPLE!$H$4:$H$101, SMALL(IF($B300=PEOPLE!$B$4:$B$101, ROW(PEOPLE!$H$4:$H$101)-MIN(ROW(PEOPLE!$H$4:$H$101)) +1), COLUMNS($B$3:B300))),"")</f>
        <v xml:space="preserve">3   </v>
      </c>
      <c r="D300" s="40" t="str">
        <f t="array" ref="D300">IFERROR(INDEX(PEOPLE!$H$4:$H$101, SMALL(IF($B300=PEOPLE!$B$4:$B$101, ROW(PEOPLE!$H$4:$H$101)-MIN(ROW(PEOPLE!$H$4:$H$101)) +1), COLUMNS($B$3:C300))),"")</f>
        <v xml:space="preserve">4   </v>
      </c>
      <c r="E300" s="40" t="str">
        <f t="array" ref="E300">IFERROR(INDEX(PEOPLE!$H$4:$H$101, SMALL(IF($B300=PEOPLE!$B$4:$B$101, ROW(PEOPLE!$H$4:$H$101)-MIN(ROW(PEOPLE!$H$4:$H$101)) +1), COLUMNS($B$3:D300))),"")</f>
        <v xml:space="preserve">5   </v>
      </c>
      <c r="F300" s="40" t="str">
        <f t="array" ref="F300">IFERROR(INDEX(PEOPLE!$H$4:$H$101, SMALL(IF($B300=PEOPLE!$B$4:$B$101, ROW(PEOPLE!$H$4:$H$101)-MIN(ROW(PEOPLE!$H$4:$H$101)) +1), COLUMNS($B$3:E300))),"")</f>
        <v xml:space="preserve">6   </v>
      </c>
      <c r="G300" s="40" t="str">
        <f t="array" ref="G300">IFERROR(INDEX(PEOPLE!$H$4:$H$101, SMALL(IF($B300=PEOPLE!$B$4:$B$101, ROW(PEOPLE!$H$4:$H$101)-MIN(ROW(PEOPLE!$H$4:$H$101)) +1), COLUMNS($B$3:F300))),"")</f>
        <v xml:space="preserve">7   </v>
      </c>
      <c r="H300" s="40" t="str">
        <f t="array" ref="H300">IFERROR(INDEX(PEOPLE!$H$4:$H$101, SMALL(IF($B300=PEOPLE!$B$4:$B$101, ROW(PEOPLE!$H$4:$H$101)-MIN(ROW(PEOPLE!$H$4:$H$101)) +1), COLUMNS($B$3:G300))),"")</f>
        <v xml:space="preserve">8   </v>
      </c>
      <c r="I300" s="40" t="str">
        <f t="array" ref="I300">IFERROR(INDEX(PEOPLE!$H$4:$H$101, SMALL(IF($B300=PEOPLE!$B$4:$B$101, ROW(PEOPLE!$H$4:$H$101)-MIN(ROW(PEOPLE!$H$4:$H$101)) +1), COLUMNS($B$3:H300))),"")</f>
        <v xml:space="preserve">9   </v>
      </c>
      <c r="J300" s="40" t="str">
        <f t="array" ref="J300">IFERROR(INDEX(PEOPLE!$H$4:$H$101, SMALL(IF($B300=PEOPLE!$B$4:$B$101, ROW(PEOPLE!$H$4:$H$101)-MIN(ROW(PEOPLE!$H$4:$H$101)) +1), COLUMNS($B$3:I300))),"")</f>
        <v xml:space="preserve">10   </v>
      </c>
      <c r="K300" s="40" t="str">
        <f t="array" ref="K300">IFERROR(INDEX(PEOPLE!$H$4:$H$101, SMALL(IF($B300=PEOPLE!$B$4:$B$101, ROW(PEOPLE!$H$4:$H$101)-MIN(ROW(PEOPLE!$H$4:$H$101)) +1), COLUMNS($B$3:J300))),"")</f>
        <v xml:space="preserve">11   </v>
      </c>
      <c r="L300" s="40" t="str">
        <f t="array" ref="L300">IFERROR(INDEX(PEOPLE!$H$4:$H$101, SMALL(IF($B300=PEOPLE!$B$4:$B$101, ROW(PEOPLE!$H$4:$H$101)-MIN(ROW(PEOPLE!$H$4:$H$101)) +1), COLUMNS($B$3:K300))),"")</f>
        <v xml:space="preserve">12   </v>
      </c>
      <c r="M300" s="40" t="str">
        <f t="array" ref="M300">IFERROR(INDEX(PEOPLE!$H$4:$H$101, SMALL(IF($B300=PEOPLE!$B$4:$B$101, ROW(PEOPLE!$H$4:$H$101)-MIN(ROW(PEOPLE!$H$4:$H$101)) +1), COLUMNS($B$3:L300))),"")</f>
        <v xml:space="preserve">13   </v>
      </c>
      <c r="N300" s="40"/>
      <c r="O300" s="40"/>
    </row>
    <row r="301" spans="2:15" x14ac:dyDescent="0.25">
      <c r="B301" s="40" t="str">
        <f t="array" ref="B301">IFERROR(INDEX(PEOPLE!B302:B$1001, MATCH(0, COUNTIF($B$2:B300, PEOPLE!B302:B$1001), 0)), "")</f>
        <v/>
      </c>
      <c r="C301" s="40" t="str">
        <f t="array" ref="C301">IFERROR(INDEX(PEOPLE!$H$4:$H$101, SMALL(IF($B301=PEOPLE!$B$4:$B$101, ROW(PEOPLE!$H$4:$H$101)-MIN(ROW(PEOPLE!$H$4:$H$101)) +1), COLUMNS($B$3:B301))),"")</f>
        <v xml:space="preserve">3   </v>
      </c>
      <c r="D301" s="40" t="str">
        <f t="array" ref="D301">IFERROR(INDEX(PEOPLE!$H$4:$H$101, SMALL(IF($B301=PEOPLE!$B$4:$B$101, ROW(PEOPLE!$H$4:$H$101)-MIN(ROW(PEOPLE!$H$4:$H$101)) +1), COLUMNS($B$3:C301))),"")</f>
        <v xml:space="preserve">4   </v>
      </c>
      <c r="E301" s="40" t="str">
        <f t="array" ref="E301">IFERROR(INDEX(PEOPLE!$H$4:$H$101, SMALL(IF($B301=PEOPLE!$B$4:$B$101, ROW(PEOPLE!$H$4:$H$101)-MIN(ROW(PEOPLE!$H$4:$H$101)) +1), COLUMNS($B$3:D301))),"")</f>
        <v xml:space="preserve">5   </v>
      </c>
      <c r="F301" s="40" t="str">
        <f t="array" ref="F301">IFERROR(INDEX(PEOPLE!$H$4:$H$101, SMALL(IF($B301=PEOPLE!$B$4:$B$101, ROW(PEOPLE!$H$4:$H$101)-MIN(ROW(PEOPLE!$H$4:$H$101)) +1), COLUMNS($B$3:E301))),"")</f>
        <v xml:space="preserve">6   </v>
      </c>
      <c r="G301" s="40" t="str">
        <f t="array" ref="G301">IFERROR(INDEX(PEOPLE!$H$4:$H$101, SMALL(IF($B301=PEOPLE!$B$4:$B$101, ROW(PEOPLE!$H$4:$H$101)-MIN(ROW(PEOPLE!$H$4:$H$101)) +1), COLUMNS($B$3:F301))),"")</f>
        <v xml:space="preserve">7   </v>
      </c>
      <c r="H301" s="40" t="str">
        <f t="array" ref="H301">IFERROR(INDEX(PEOPLE!$H$4:$H$101, SMALL(IF($B301=PEOPLE!$B$4:$B$101, ROW(PEOPLE!$H$4:$H$101)-MIN(ROW(PEOPLE!$H$4:$H$101)) +1), COLUMNS($B$3:G301))),"")</f>
        <v xml:space="preserve">8   </v>
      </c>
      <c r="I301" s="40" t="str">
        <f t="array" ref="I301">IFERROR(INDEX(PEOPLE!$H$4:$H$101, SMALL(IF($B301=PEOPLE!$B$4:$B$101, ROW(PEOPLE!$H$4:$H$101)-MIN(ROW(PEOPLE!$H$4:$H$101)) +1), COLUMNS($B$3:H301))),"")</f>
        <v xml:space="preserve">9   </v>
      </c>
      <c r="J301" s="40" t="str">
        <f t="array" ref="J301">IFERROR(INDEX(PEOPLE!$H$4:$H$101, SMALL(IF($B301=PEOPLE!$B$4:$B$101, ROW(PEOPLE!$H$4:$H$101)-MIN(ROW(PEOPLE!$H$4:$H$101)) +1), COLUMNS($B$3:I301))),"")</f>
        <v xml:space="preserve">10   </v>
      </c>
      <c r="K301" s="40" t="str">
        <f t="array" ref="K301">IFERROR(INDEX(PEOPLE!$H$4:$H$101, SMALL(IF($B301=PEOPLE!$B$4:$B$101, ROW(PEOPLE!$H$4:$H$101)-MIN(ROW(PEOPLE!$H$4:$H$101)) +1), COLUMNS($B$3:J301))),"")</f>
        <v xml:space="preserve">11   </v>
      </c>
      <c r="L301" s="40" t="str">
        <f t="array" ref="L301">IFERROR(INDEX(PEOPLE!$H$4:$H$101, SMALL(IF($B301=PEOPLE!$B$4:$B$101, ROW(PEOPLE!$H$4:$H$101)-MIN(ROW(PEOPLE!$H$4:$H$101)) +1), COLUMNS($B$3:K301))),"")</f>
        <v xml:space="preserve">12   </v>
      </c>
      <c r="M301" s="40" t="str">
        <f t="array" ref="M301">IFERROR(INDEX(PEOPLE!$H$4:$H$101, SMALL(IF($B301=PEOPLE!$B$4:$B$101, ROW(PEOPLE!$H$4:$H$101)-MIN(ROW(PEOPLE!$H$4:$H$101)) +1), COLUMNS($B$3:L301))),"")</f>
        <v xml:space="preserve">13   </v>
      </c>
      <c r="N301" s="40"/>
      <c r="O301" s="40"/>
    </row>
    <row r="302" spans="2:15" x14ac:dyDescent="0.25">
      <c r="B302" s="40" t="str">
        <f t="array" ref="B302">IFERROR(INDEX(PEOPLE!B303:B$1001, MATCH(0, COUNTIF($B$2:B301, PEOPLE!B303:B$1001), 0)), "")</f>
        <v/>
      </c>
      <c r="C302" s="40" t="str">
        <f t="array" ref="C302">IFERROR(INDEX(PEOPLE!$H$4:$H$101, SMALL(IF($B302=PEOPLE!$B$4:$B$101, ROW(PEOPLE!$H$4:$H$101)-MIN(ROW(PEOPLE!$H$4:$H$101)) +1), COLUMNS($B$3:B302))),"")</f>
        <v xml:space="preserve">3   </v>
      </c>
      <c r="D302" s="40" t="str">
        <f t="array" ref="D302">IFERROR(INDEX(PEOPLE!$H$4:$H$101, SMALL(IF($B302=PEOPLE!$B$4:$B$101, ROW(PEOPLE!$H$4:$H$101)-MIN(ROW(PEOPLE!$H$4:$H$101)) +1), COLUMNS($B$3:C302))),"")</f>
        <v xml:space="preserve">4   </v>
      </c>
      <c r="E302" s="40" t="str">
        <f t="array" ref="E302">IFERROR(INDEX(PEOPLE!$H$4:$H$101, SMALL(IF($B302=PEOPLE!$B$4:$B$101, ROW(PEOPLE!$H$4:$H$101)-MIN(ROW(PEOPLE!$H$4:$H$101)) +1), COLUMNS($B$3:D302))),"")</f>
        <v xml:space="preserve">5   </v>
      </c>
      <c r="F302" s="40" t="str">
        <f t="array" ref="F302">IFERROR(INDEX(PEOPLE!$H$4:$H$101, SMALL(IF($B302=PEOPLE!$B$4:$B$101, ROW(PEOPLE!$H$4:$H$101)-MIN(ROW(PEOPLE!$H$4:$H$101)) +1), COLUMNS($B$3:E302))),"")</f>
        <v xml:space="preserve">6   </v>
      </c>
      <c r="G302" s="40" t="str">
        <f t="array" ref="G302">IFERROR(INDEX(PEOPLE!$H$4:$H$101, SMALL(IF($B302=PEOPLE!$B$4:$B$101, ROW(PEOPLE!$H$4:$H$101)-MIN(ROW(PEOPLE!$H$4:$H$101)) +1), COLUMNS($B$3:F302))),"")</f>
        <v xml:space="preserve">7   </v>
      </c>
      <c r="H302" s="40" t="str">
        <f t="array" ref="H302">IFERROR(INDEX(PEOPLE!$H$4:$H$101, SMALL(IF($B302=PEOPLE!$B$4:$B$101, ROW(PEOPLE!$H$4:$H$101)-MIN(ROW(PEOPLE!$H$4:$H$101)) +1), COLUMNS($B$3:G302))),"")</f>
        <v xml:space="preserve">8   </v>
      </c>
      <c r="I302" s="40" t="str">
        <f t="array" ref="I302">IFERROR(INDEX(PEOPLE!$H$4:$H$101, SMALL(IF($B302=PEOPLE!$B$4:$B$101, ROW(PEOPLE!$H$4:$H$101)-MIN(ROW(PEOPLE!$H$4:$H$101)) +1), COLUMNS($B$3:H302))),"")</f>
        <v xml:space="preserve">9   </v>
      </c>
      <c r="J302" s="40" t="str">
        <f t="array" ref="J302">IFERROR(INDEX(PEOPLE!$H$4:$H$101, SMALL(IF($B302=PEOPLE!$B$4:$B$101, ROW(PEOPLE!$H$4:$H$101)-MIN(ROW(PEOPLE!$H$4:$H$101)) +1), COLUMNS($B$3:I302))),"")</f>
        <v xml:space="preserve">10   </v>
      </c>
      <c r="K302" s="40" t="str">
        <f t="array" ref="K302">IFERROR(INDEX(PEOPLE!$H$4:$H$101, SMALL(IF($B302=PEOPLE!$B$4:$B$101, ROW(PEOPLE!$H$4:$H$101)-MIN(ROW(PEOPLE!$H$4:$H$101)) +1), COLUMNS($B$3:J302))),"")</f>
        <v xml:space="preserve">11   </v>
      </c>
      <c r="L302" s="40" t="str">
        <f t="array" ref="L302">IFERROR(INDEX(PEOPLE!$H$4:$H$101, SMALL(IF($B302=PEOPLE!$B$4:$B$101, ROW(PEOPLE!$H$4:$H$101)-MIN(ROW(PEOPLE!$H$4:$H$101)) +1), COLUMNS($B$3:K302))),"")</f>
        <v xml:space="preserve">12   </v>
      </c>
      <c r="M302" s="40" t="str">
        <f t="array" ref="M302">IFERROR(INDEX(PEOPLE!$H$4:$H$101, SMALL(IF($B302=PEOPLE!$B$4:$B$101, ROW(PEOPLE!$H$4:$H$101)-MIN(ROW(PEOPLE!$H$4:$H$101)) +1), COLUMNS($B$3:L302))),"")</f>
        <v xml:space="preserve">13   </v>
      </c>
      <c r="N302" s="40"/>
      <c r="O302" s="40"/>
    </row>
    <row r="303" spans="2:15" x14ac:dyDescent="0.25">
      <c r="B303" s="40" t="str">
        <f t="array" ref="B303">IFERROR(INDEX(PEOPLE!B304:B$1001, MATCH(0, COUNTIF($B$2:B302, PEOPLE!B304:B$1001), 0)), "")</f>
        <v/>
      </c>
      <c r="C303" s="40" t="str">
        <f t="array" ref="C303">IFERROR(INDEX(PEOPLE!$H$4:$H$101, SMALL(IF($B303=PEOPLE!$B$4:$B$101, ROW(PEOPLE!$H$4:$H$101)-MIN(ROW(PEOPLE!$H$4:$H$101)) +1), COLUMNS($B$3:B303))),"")</f>
        <v xml:space="preserve">3   </v>
      </c>
      <c r="D303" s="40" t="str">
        <f t="array" ref="D303">IFERROR(INDEX(PEOPLE!$H$4:$H$101, SMALL(IF($B303=PEOPLE!$B$4:$B$101, ROW(PEOPLE!$H$4:$H$101)-MIN(ROW(PEOPLE!$H$4:$H$101)) +1), COLUMNS($B$3:C303))),"")</f>
        <v xml:space="preserve">4   </v>
      </c>
      <c r="E303" s="40" t="str">
        <f t="array" ref="E303">IFERROR(INDEX(PEOPLE!$H$4:$H$101, SMALL(IF($B303=PEOPLE!$B$4:$B$101, ROW(PEOPLE!$H$4:$H$101)-MIN(ROW(PEOPLE!$H$4:$H$101)) +1), COLUMNS($B$3:D303))),"")</f>
        <v xml:space="preserve">5   </v>
      </c>
      <c r="F303" s="40" t="str">
        <f t="array" ref="F303">IFERROR(INDEX(PEOPLE!$H$4:$H$101, SMALL(IF($B303=PEOPLE!$B$4:$B$101, ROW(PEOPLE!$H$4:$H$101)-MIN(ROW(PEOPLE!$H$4:$H$101)) +1), COLUMNS($B$3:E303))),"")</f>
        <v xml:space="preserve">6   </v>
      </c>
      <c r="G303" s="40" t="str">
        <f t="array" ref="G303">IFERROR(INDEX(PEOPLE!$H$4:$H$101, SMALL(IF($B303=PEOPLE!$B$4:$B$101, ROW(PEOPLE!$H$4:$H$101)-MIN(ROW(PEOPLE!$H$4:$H$101)) +1), COLUMNS($B$3:F303))),"")</f>
        <v xml:space="preserve">7   </v>
      </c>
      <c r="H303" s="40" t="str">
        <f t="array" ref="H303">IFERROR(INDEX(PEOPLE!$H$4:$H$101, SMALL(IF($B303=PEOPLE!$B$4:$B$101, ROW(PEOPLE!$H$4:$H$101)-MIN(ROW(PEOPLE!$H$4:$H$101)) +1), COLUMNS($B$3:G303))),"")</f>
        <v xml:space="preserve">8   </v>
      </c>
      <c r="I303" s="40" t="str">
        <f t="array" ref="I303">IFERROR(INDEX(PEOPLE!$H$4:$H$101, SMALL(IF($B303=PEOPLE!$B$4:$B$101, ROW(PEOPLE!$H$4:$H$101)-MIN(ROW(PEOPLE!$H$4:$H$101)) +1), COLUMNS($B$3:H303))),"")</f>
        <v xml:space="preserve">9   </v>
      </c>
      <c r="J303" s="40" t="str">
        <f t="array" ref="J303">IFERROR(INDEX(PEOPLE!$H$4:$H$101, SMALL(IF($B303=PEOPLE!$B$4:$B$101, ROW(PEOPLE!$H$4:$H$101)-MIN(ROW(PEOPLE!$H$4:$H$101)) +1), COLUMNS($B$3:I303))),"")</f>
        <v xml:space="preserve">10   </v>
      </c>
      <c r="K303" s="40" t="str">
        <f t="array" ref="K303">IFERROR(INDEX(PEOPLE!$H$4:$H$101, SMALL(IF($B303=PEOPLE!$B$4:$B$101, ROW(PEOPLE!$H$4:$H$101)-MIN(ROW(PEOPLE!$H$4:$H$101)) +1), COLUMNS($B$3:J303))),"")</f>
        <v xml:space="preserve">11   </v>
      </c>
      <c r="L303" s="40" t="str">
        <f t="array" ref="L303">IFERROR(INDEX(PEOPLE!$H$4:$H$101, SMALL(IF($B303=PEOPLE!$B$4:$B$101, ROW(PEOPLE!$H$4:$H$101)-MIN(ROW(PEOPLE!$H$4:$H$101)) +1), COLUMNS($B$3:K303))),"")</f>
        <v xml:space="preserve">12   </v>
      </c>
      <c r="M303" s="40" t="str">
        <f t="array" ref="M303">IFERROR(INDEX(PEOPLE!$H$4:$H$101, SMALL(IF($B303=PEOPLE!$B$4:$B$101, ROW(PEOPLE!$H$4:$H$101)-MIN(ROW(PEOPLE!$H$4:$H$101)) +1), COLUMNS($B$3:L303))),"")</f>
        <v xml:space="preserve">13   </v>
      </c>
      <c r="N303" s="40"/>
      <c r="O303" s="40"/>
    </row>
    <row r="304" spans="2:15" x14ac:dyDescent="0.25">
      <c r="B304" s="40" t="str">
        <f t="array" ref="B304">IFERROR(INDEX(PEOPLE!B305:B$1001, MATCH(0, COUNTIF($B$2:B303, PEOPLE!B305:B$1001), 0)), "")</f>
        <v/>
      </c>
      <c r="C304" s="40" t="str">
        <f t="array" ref="C304">IFERROR(INDEX(PEOPLE!$H$4:$H$101, SMALL(IF($B304=PEOPLE!$B$4:$B$101, ROW(PEOPLE!$H$4:$H$101)-MIN(ROW(PEOPLE!$H$4:$H$101)) +1), COLUMNS($B$3:B304))),"")</f>
        <v xml:space="preserve">3   </v>
      </c>
      <c r="D304" s="40" t="str">
        <f t="array" ref="D304">IFERROR(INDEX(PEOPLE!$H$4:$H$101, SMALL(IF($B304=PEOPLE!$B$4:$B$101, ROW(PEOPLE!$H$4:$H$101)-MIN(ROW(PEOPLE!$H$4:$H$101)) +1), COLUMNS($B$3:C304))),"")</f>
        <v xml:space="preserve">4   </v>
      </c>
      <c r="E304" s="40" t="str">
        <f t="array" ref="E304">IFERROR(INDEX(PEOPLE!$H$4:$H$101, SMALL(IF($B304=PEOPLE!$B$4:$B$101, ROW(PEOPLE!$H$4:$H$101)-MIN(ROW(PEOPLE!$H$4:$H$101)) +1), COLUMNS($B$3:D304))),"")</f>
        <v xml:space="preserve">5   </v>
      </c>
      <c r="F304" s="40" t="str">
        <f t="array" ref="F304">IFERROR(INDEX(PEOPLE!$H$4:$H$101, SMALL(IF($B304=PEOPLE!$B$4:$B$101, ROW(PEOPLE!$H$4:$H$101)-MIN(ROW(PEOPLE!$H$4:$H$101)) +1), COLUMNS($B$3:E304))),"")</f>
        <v xml:space="preserve">6   </v>
      </c>
      <c r="G304" s="40" t="str">
        <f t="array" ref="G304">IFERROR(INDEX(PEOPLE!$H$4:$H$101, SMALL(IF($B304=PEOPLE!$B$4:$B$101, ROW(PEOPLE!$H$4:$H$101)-MIN(ROW(PEOPLE!$H$4:$H$101)) +1), COLUMNS($B$3:F304))),"")</f>
        <v xml:space="preserve">7   </v>
      </c>
      <c r="H304" s="40" t="str">
        <f t="array" ref="H304">IFERROR(INDEX(PEOPLE!$H$4:$H$101, SMALL(IF($B304=PEOPLE!$B$4:$B$101, ROW(PEOPLE!$H$4:$H$101)-MIN(ROW(PEOPLE!$H$4:$H$101)) +1), COLUMNS($B$3:G304))),"")</f>
        <v xml:space="preserve">8   </v>
      </c>
      <c r="I304" s="40" t="str">
        <f t="array" ref="I304">IFERROR(INDEX(PEOPLE!$H$4:$H$101, SMALL(IF($B304=PEOPLE!$B$4:$B$101, ROW(PEOPLE!$H$4:$H$101)-MIN(ROW(PEOPLE!$H$4:$H$101)) +1), COLUMNS($B$3:H304))),"")</f>
        <v xml:space="preserve">9   </v>
      </c>
      <c r="J304" s="40" t="str">
        <f t="array" ref="J304">IFERROR(INDEX(PEOPLE!$H$4:$H$101, SMALL(IF($B304=PEOPLE!$B$4:$B$101, ROW(PEOPLE!$H$4:$H$101)-MIN(ROW(PEOPLE!$H$4:$H$101)) +1), COLUMNS($B$3:I304))),"")</f>
        <v xml:space="preserve">10   </v>
      </c>
      <c r="K304" s="40" t="str">
        <f t="array" ref="K304">IFERROR(INDEX(PEOPLE!$H$4:$H$101, SMALL(IF($B304=PEOPLE!$B$4:$B$101, ROW(PEOPLE!$H$4:$H$101)-MIN(ROW(PEOPLE!$H$4:$H$101)) +1), COLUMNS($B$3:J304))),"")</f>
        <v xml:space="preserve">11   </v>
      </c>
      <c r="L304" s="40" t="str">
        <f t="array" ref="L304">IFERROR(INDEX(PEOPLE!$H$4:$H$101, SMALL(IF($B304=PEOPLE!$B$4:$B$101, ROW(PEOPLE!$H$4:$H$101)-MIN(ROW(PEOPLE!$H$4:$H$101)) +1), COLUMNS($B$3:K304))),"")</f>
        <v xml:space="preserve">12   </v>
      </c>
      <c r="M304" s="40" t="str">
        <f t="array" ref="M304">IFERROR(INDEX(PEOPLE!$H$4:$H$101, SMALL(IF($B304=PEOPLE!$B$4:$B$101, ROW(PEOPLE!$H$4:$H$101)-MIN(ROW(PEOPLE!$H$4:$H$101)) +1), COLUMNS($B$3:L304))),"")</f>
        <v xml:space="preserve">13   </v>
      </c>
      <c r="N304" s="40"/>
      <c r="O304" s="40"/>
    </row>
    <row r="305" spans="2:15" x14ac:dyDescent="0.25">
      <c r="B305" s="40" t="str">
        <f t="array" ref="B305">IFERROR(INDEX(PEOPLE!B306:B$1001, MATCH(0, COUNTIF($B$2:B304, PEOPLE!B306:B$1001), 0)), "")</f>
        <v/>
      </c>
      <c r="C305" s="40" t="str">
        <f t="array" ref="C305">IFERROR(INDEX(PEOPLE!$H$4:$H$101, SMALL(IF($B305=PEOPLE!$B$4:$B$101, ROW(PEOPLE!$H$4:$H$101)-MIN(ROW(PEOPLE!$H$4:$H$101)) +1), COLUMNS($B$3:B305))),"")</f>
        <v xml:space="preserve">3   </v>
      </c>
      <c r="D305" s="40" t="str">
        <f t="array" ref="D305">IFERROR(INDEX(PEOPLE!$H$4:$H$101, SMALL(IF($B305=PEOPLE!$B$4:$B$101, ROW(PEOPLE!$H$4:$H$101)-MIN(ROW(PEOPLE!$H$4:$H$101)) +1), COLUMNS($B$3:C305))),"")</f>
        <v xml:space="preserve">4   </v>
      </c>
      <c r="E305" s="40" t="str">
        <f t="array" ref="E305">IFERROR(INDEX(PEOPLE!$H$4:$H$101, SMALL(IF($B305=PEOPLE!$B$4:$B$101, ROW(PEOPLE!$H$4:$H$101)-MIN(ROW(PEOPLE!$H$4:$H$101)) +1), COLUMNS($B$3:D305))),"")</f>
        <v xml:space="preserve">5   </v>
      </c>
      <c r="F305" s="40" t="str">
        <f t="array" ref="F305">IFERROR(INDEX(PEOPLE!$H$4:$H$101, SMALL(IF($B305=PEOPLE!$B$4:$B$101, ROW(PEOPLE!$H$4:$H$101)-MIN(ROW(PEOPLE!$H$4:$H$101)) +1), COLUMNS($B$3:E305))),"")</f>
        <v xml:space="preserve">6   </v>
      </c>
      <c r="G305" s="40" t="str">
        <f t="array" ref="G305">IFERROR(INDEX(PEOPLE!$H$4:$H$101, SMALL(IF($B305=PEOPLE!$B$4:$B$101, ROW(PEOPLE!$H$4:$H$101)-MIN(ROW(PEOPLE!$H$4:$H$101)) +1), COLUMNS($B$3:F305))),"")</f>
        <v xml:space="preserve">7   </v>
      </c>
      <c r="H305" s="40" t="str">
        <f t="array" ref="H305">IFERROR(INDEX(PEOPLE!$H$4:$H$101, SMALL(IF($B305=PEOPLE!$B$4:$B$101, ROW(PEOPLE!$H$4:$H$101)-MIN(ROW(PEOPLE!$H$4:$H$101)) +1), COLUMNS($B$3:G305))),"")</f>
        <v xml:space="preserve">8   </v>
      </c>
      <c r="I305" s="40" t="str">
        <f t="array" ref="I305">IFERROR(INDEX(PEOPLE!$H$4:$H$101, SMALL(IF($B305=PEOPLE!$B$4:$B$101, ROW(PEOPLE!$H$4:$H$101)-MIN(ROW(PEOPLE!$H$4:$H$101)) +1), COLUMNS($B$3:H305))),"")</f>
        <v xml:space="preserve">9   </v>
      </c>
      <c r="J305" s="40" t="str">
        <f t="array" ref="J305">IFERROR(INDEX(PEOPLE!$H$4:$H$101, SMALL(IF($B305=PEOPLE!$B$4:$B$101, ROW(PEOPLE!$H$4:$H$101)-MIN(ROW(PEOPLE!$H$4:$H$101)) +1), COLUMNS($B$3:I305))),"")</f>
        <v xml:space="preserve">10   </v>
      </c>
      <c r="K305" s="40" t="str">
        <f t="array" ref="K305">IFERROR(INDEX(PEOPLE!$H$4:$H$101, SMALL(IF($B305=PEOPLE!$B$4:$B$101, ROW(PEOPLE!$H$4:$H$101)-MIN(ROW(PEOPLE!$H$4:$H$101)) +1), COLUMNS($B$3:J305))),"")</f>
        <v xml:space="preserve">11   </v>
      </c>
      <c r="L305" s="40" t="str">
        <f t="array" ref="L305">IFERROR(INDEX(PEOPLE!$H$4:$H$101, SMALL(IF($B305=PEOPLE!$B$4:$B$101, ROW(PEOPLE!$H$4:$H$101)-MIN(ROW(PEOPLE!$H$4:$H$101)) +1), COLUMNS($B$3:K305))),"")</f>
        <v xml:space="preserve">12   </v>
      </c>
      <c r="M305" s="40" t="str">
        <f t="array" ref="M305">IFERROR(INDEX(PEOPLE!$H$4:$H$101, SMALL(IF($B305=PEOPLE!$B$4:$B$101, ROW(PEOPLE!$H$4:$H$101)-MIN(ROW(PEOPLE!$H$4:$H$101)) +1), COLUMNS($B$3:L305))),"")</f>
        <v xml:space="preserve">13   </v>
      </c>
      <c r="N305" s="40"/>
      <c r="O305" s="40"/>
    </row>
    <row r="306" spans="2:15" x14ac:dyDescent="0.25">
      <c r="B306" s="40" t="str">
        <f t="array" ref="B306">IFERROR(INDEX(PEOPLE!B307:B$1001, MATCH(0, COUNTIF($B$2:B305, PEOPLE!B307:B$1001), 0)), "")</f>
        <v/>
      </c>
      <c r="C306" s="40" t="str">
        <f t="array" ref="C306">IFERROR(INDEX(PEOPLE!$H$4:$H$101, SMALL(IF($B306=PEOPLE!$B$4:$B$101, ROW(PEOPLE!$H$4:$H$101)-MIN(ROW(PEOPLE!$H$4:$H$101)) +1), COLUMNS($B$3:B306))),"")</f>
        <v xml:space="preserve">3   </v>
      </c>
      <c r="D306" s="40" t="str">
        <f t="array" ref="D306">IFERROR(INDEX(PEOPLE!$H$4:$H$101, SMALL(IF($B306=PEOPLE!$B$4:$B$101, ROW(PEOPLE!$H$4:$H$101)-MIN(ROW(PEOPLE!$H$4:$H$101)) +1), COLUMNS($B$3:C306))),"")</f>
        <v xml:space="preserve">4   </v>
      </c>
      <c r="E306" s="40" t="str">
        <f t="array" ref="E306">IFERROR(INDEX(PEOPLE!$H$4:$H$101, SMALL(IF($B306=PEOPLE!$B$4:$B$101, ROW(PEOPLE!$H$4:$H$101)-MIN(ROW(PEOPLE!$H$4:$H$101)) +1), COLUMNS($B$3:D306))),"")</f>
        <v xml:space="preserve">5   </v>
      </c>
      <c r="F306" s="40" t="str">
        <f t="array" ref="F306">IFERROR(INDEX(PEOPLE!$H$4:$H$101, SMALL(IF($B306=PEOPLE!$B$4:$B$101, ROW(PEOPLE!$H$4:$H$101)-MIN(ROW(PEOPLE!$H$4:$H$101)) +1), COLUMNS($B$3:E306))),"")</f>
        <v xml:space="preserve">6   </v>
      </c>
      <c r="G306" s="40" t="str">
        <f t="array" ref="G306">IFERROR(INDEX(PEOPLE!$H$4:$H$101, SMALL(IF($B306=PEOPLE!$B$4:$B$101, ROW(PEOPLE!$H$4:$H$101)-MIN(ROW(PEOPLE!$H$4:$H$101)) +1), COLUMNS($B$3:F306))),"")</f>
        <v xml:space="preserve">7   </v>
      </c>
      <c r="H306" s="40" t="str">
        <f t="array" ref="H306">IFERROR(INDEX(PEOPLE!$H$4:$H$101, SMALL(IF($B306=PEOPLE!$B$4:$B$101, ROW(PEOPLE!$H$4:$H$101)-MIN(ROW(PEOPLE!$H$4:$H$101)) +1), COLUMNS($B$3:G306))),"")</f>
        <v xml:space="preserve">8   </v>
      </c>
      <c r="I306" s="40" t="str">
        <f t="array" ref="I306">IFERROR(INDEX(PEOPLE!$H$4:$H$101, SMALL(IF($B306=PEOPLE!$B$4:$B$101, ROW(PEOPLE!$H$4:$H$101)-MIN(ROW(PEOPLE!$H$4:$H$101)) +1), COLUMNS($B$3:H306))),"")</f>
        <v xml:space="preserve">9   </v>
      </c>
      <c r="J306" s="40" t="str">
        <f t="array" ref="J306">IFERROR(INDEX(PEOPLE!$H$4:$H$101, SMALL(IF($B306=PEOPLE!$B$4:$B$101, ROW(PEOPLE!$H$4:$H$101)-MIN(ROW(PEOPLE!$H$4:$H$101)) +1), COLUMNS($B$3:I306))),"")</f>
        <v xml:space="preserve">10   </v>
      </c>
      <c r="K306" s="40" t="str">
        <f t="array" ref="K306">IFERROR(INDEX(PEOPLE!$H$4:$H$101, SMALL(IF($B306=PEOPLE!$B$4:$B$101, ROW(PEOPLE!$H$4:$H$101)-MIN(ROW(PEOPLE!$H$4:$H$101)) +1), COLUMNS($B$3:J306))),"")</f>
        <v xml:space="preserve">11   </v>
      </c>
      <c r="L306" s="40" t="str">
        <f t="array" ref="L306">IFERROR(INDEX(PEOPLE!$H$4:$H$101, SMALL(IF($B306=PEOPLE!$B$4:$B$101, ROW(PEOPLE!$H$4:$H$101)-MIN(ROW(PEOPLE!$H$4:$H$101)) +1), COLUMNS($B$3:K306))),"")</f>
        <v xml:space="preserve">12   </v>
      </c>
      <c r="M306" s="40" t="str">
        <f t="array" ref="M306">IFERROR(INDEX(PEOPLE!$H$4:$H$101, SMALL(IF($B306=PEOPLE!$B$4:$B$101, ROW(PEOPLE!$H$4:$H$101)-MIN(ROW(PEOPLE!$H$4:$H$101)) +1), COLUMNS($B$3:L306))),"")</f>
        <v xml:space="preserve">13   </v>
      </c>
      <c r="N306" s="40"/>
      <c r="O306" s="40"/>
    </row>
    <row r="307" spans="2:15" x14ac:dyDescent="0.25">
      <c r="B307" s="40" t="str">
        <f t="array" ref="B307">IFERROR(INDEX(PEOPLE!B308:B$1001, MATCH(0, COUNTIF($B$2:B306, PEOPLE!B308:B$1001), 0)), "")</f>
        <v/>
      </c>
      <c r="C307" s="40" t="str">
        <f t="array" ref="C307">IFERROR(INDEX(PEOPLE!$H$4:$H$101, SMALL(IF($B307=PEOPLE!$B$4:$B$101, ROW(PEOPLE!$H$4:$H$101)-MIN(ROW(PEOPLE!$H$4:$H$101)) +1), COLUMNS($B$3:B307))),"")</f>
        <v xml:space="preserve">3   </v>
      </c>
      <c r="D307" s="40" t="str">
        <f t="array" ref="D307">IFERROR(INDEX(PEOPLE!$H$4:$H$101, SMALL(IF($B307=PEOPLE!$B$4:$B$101, ROW(PEOPLE!$H$4:$H$101)-MIN(ROW(PEOPLE!$H$4:$H$101)) +1), COLUMNS($B$3:C307))),"")</f>
        <v xml:space="preserve">4   </v>
      </c>
      <c r="E307" s="40" t="str">
        <f t="array" ref="E307">IFERROR(INDEX(PEOPLE!$H$4:$H$101, SMALL(IF($B307=PEOPLE!$B$4:$B$101, ROW(PEOPLE!$H$4:$H$101)-MIN(ROW(PEOPLE!$H$4:$H$101)) +1), COLUMNS($B$3:D307))),"")</f>
        <v xml:space="preserve">5   </v>
      </c>
      <c r="F307" s="40" t="str">
        <f t="array" ref="F307">IFERROR(INDEX(PEOPLE!$H$4:$H$101, SMALL(IF($B307=PEOPLE!$B$4:$B$101, ROW(PEOPLE!$H$4:$H$101)-MIN(ROW(PEOPLE!$H$4:$H$101)) +1), COLUMNS($B$3:E307))),"")</f>
        <v xml:space="preserve">6   </v>
      </c>
      <c r="G307" s="40" t="str">
        <f t="array" ref="G307">IFERROR(INDEX(PEOPLE!$H$4:$H$101, SMALL(IF($B307=PEOPLE!$B$4:$B$101, ROW(PEOPLE!$H$4:$H$101)-MIN(ROW(PEOPLE!$H$4:$H$101)) +1), COLUMNS($B$3:F307))),"")</f>
        <v xml:space="preserve">7   </v>
      </c>
      <c r="H307" s="40" t="str">
        <f t="array" ref="H307">IFERROR(INDEX(PEOPLE!$H$4:$H$101, SMALL(IF($B307=PEOPLE!$B$4:$B$101, ROW(PEOPLE!$H$4:$H$101)-MIN(ROW(PEOPLE!$H$4:$H$101)) +1), COLUMNS($B$3:G307))),"")</f>
        <v xml:space="preserve">8   </v>
      </c>
      <c r="I307" s="40" t="str">
        <f t="array" ref="I307">IFERROR(INDEX(PEOPLE!$H$4:$H$101, SMALL(IF($B307=PEOPLE!$B$4:$B$101, ROW(PEOPLE!$H$4:$H$101)-MIN(ROW(PEOPLE!$H$4:$H$101)) +1), COLUMNS($B$3:H307))),"")</f>
        <v xml:space="preserve">9   </v>
      </c>
      <c r="J307" s="40" t="str">
        <f t="array" ref="J307">IFERROR(INDEX(PEOPLE!$H$4:$H$101, SMALL(IF($B307=PEOPLE!$B$4:$B$101, ROW(PEOPLE!$H$4:$H$101)-MIN(ROW(PEOPLE!$H$4:$H$101)) +1), COLUMNS($B$3:I307))),"")</f>
        <v xml:space="preserve">10   </v>
      </c>
      <c r="K307" s="40" t="str">
        <f t="array" ref="K307">IFERROR(INDEX(PEOPLE!$H$4:$H$101, SMALL(IF($B307=PEOPLE!$B$4:$B$101, ROW(PEOPLE!$H$4:$H$101)-MIN(ROW(PEOPLE!$H$4:$H$101)) +1), COLUMNS($B$3:J307))),"")</f>
        <v xml:space="preserve">11   </v>
      </c>
      <c r="L307" s="40" t="str">
        <f t="array" ref="L307">IFERROR(INDEX(PEOPLE!$H$4:$H$101, SMALL(IF($B307=PEOPLE!$B$4:$B$101, ROW(PEOPLE!$H$4:$H$101)-MIN(ROW(PEOPLE!$H$4:$H$101)) +1), COLUMNS($B$3:K307))),"")</f>
        <v xml:space="preserve">12   </v>
      </c>
      <c r="M307" s="40" t="str">
        <f t="array" ref="M307">IFERROR(INDEX(PEOPLE!$H$4:$H$101, SMALL(IF($B307=PEOPLE!$B$4:$B$101, ROW(PEOPLE!$H$4:$H$101)-MIN(ROW(PEOPLE!$H$4:$H$101)) +1), COLUMNS($B$3:L307))),"")</f>
        <v xml:space="preserve">13   </v>
      </c>
      <c r="N307" s="40"/>
      <c r="O307" s="40"/>
    </row>
    <row r="308" spans="2:15" x14ac:dyDescent="0.25">
      <c r="B308" s="40" t="str">
        <f t="array" ref="B308">IFERROR(INDEX(PEOPLE!B309:B$1001, MATCH(0, COUNTIF($B$2:B307, PEOPLE!B309:B$1001), 0)), "")</f>
        <v/>
      </c>
      <c r="C308" s="40" t="str">
        <f t="array" ref="C308">IFERROR(INDEX(PEOPLE!$H$4:$H$101, SMALL(IF($B308=PEOPLE!$B$4:$B$101, ROW(PEOPLE!$H$4:$H$101)-MIN(ROW(PEOPLE!$H$4:$H$101)) +1), COLUMNS($B$3:B308))),"")</f>
        <v xml:space="preserve">3   </v>
      </c>
      <c r="D308" s="40" t="str">
        <f t="array" ref="D308">IFERROR(INDEX(PEOPLE!$H$4:$H$101, SMALL(IF($B308=PEOPLE!$B$4:$B$101, ROW(PEOPLE!$H$4:$H$101)-MIN(ROW(PEOPLE!$H$4:$H$101)) +1), COLUMNS($B$3:C308))),"")</f>
        <v xml:space="preserve">4   </v>
      </c>
      <c r="E308" s="40" t="str">
        <f t="array" ref="E308">IFERROR(INDEX(PEOPLE!$H$4:$H$101, SMALL(IF($B308=PEOPLE!$B$4:$B$101, ROW(PEOPLE!$H$4:$H$101)-MIN(ROW(PEOPLE!$H$4:$H$101)) +1), COLUMNS($B$3:D308))),"")</f>
        <v xml:space="preserve">5   </v>
      </c>
      <c r="F308" s="40" t="str">
        <f t="array" ref="F308">IFERROR(INDEX(PEOPLE!$H$4:$H$101, SMALL(IF($B308=PEOPLE!$B$4:$B$101, ROW(PEOPLE!$H$4:$H$101)-MIN(ROW(PEOPLE!$H$4:$H$101)) +1), COLUMNS($B$3:E308))),"")</f>
        <v xml:space="preserve">6   </v>
      </c>
      <c r="G308" s="40" t="str">
        <f t="array" ref="G308">IFERROR(INDEX(PEOPLE!$H$4:$H$101, SMALL(IF($B308=PEOPLE!$B$4:$B$101, ROW(PEOPLE!$H$4:$H$101)-MIN(ROW(PEOPLE!$H$4:$H$101)) +1), COLUMNS($B$3:F308))),"")</f>
        <v xml:space="preserve">7   </v>
      </c>
      <c r="H308" s="40" t="str">
        <f t="array" ref="H308">IFERROR(INDEX(PEOPLE!$H$4:$H$101, SMALL(IF($B308=PEOPLE!$B$4:$B$101, ROW(PEOPLE!$H$4:$H$101)-MIN(ROW(PEOPLE!$H$4:$H$101)) +1), COLUMNS($B$3:G308))),"")</f>
        <v xml:space="preserve">8   </v>
      </c>
      <c r="I308" s="40" t="str">
        <f t="array" ref="I308">IFERROR(INDEX(PEOPLE!$H$4:$H$101, SMALL(IF($B308=PEOPLE!$B$4:$B$101, ROW(PEOPLE!$H$4:$H$101)-MIN(ROW(PEOPLE!$H$4:$H$101)) +1), COLUMNS($B$3:H308))),"")</f>
        <v xml:space="preserve">9   </v>
      </c>
      <c r="J308" s="40" t="str">
        <f t="array" ref="J308">IFERROR(INDEX(PEOPLE!$H$4:$H$101, SMALL(IF($B308=PEOPLE!$B$4:$B$101, ROW(PEOPLE!$H$4:$H$101)-MIN(ROW(PEOPLE!$H$4:$H$101)) +1), COLUMNS($B$3:I308))),"")</f>
        <v xml:space="preserve">10   </v>
      </c>
      <c r="K308" s="40" t="str">
        <f t="array" ref="K308">IFERROR(INDEX(PEOPLE!$H$4:$H$101, SMALL(IF($B308=PEOPLE!$B$4:$B$101, ROW(PEOPLE!$H$4:$H$101)-MIN(ROW(PEOPLE!$H$4:$H$101)) +1), COLUMNS($B$3:J308))),"")</f>
        <v xml:space="preserve">11   </v>
      </c>
      <c r="L308" s="40" t="str">
        <f t="array" ref="L308">IFERROR(INDEX(PEOPLE!$H$4:$H$101, SMALL(IF($B308=PEOPLE!$B$4:$B$101, ROW(PEOPLE!$H$4:$H$101)-MIN(ROW(PEOPLE!$H$4:$H$101)) +1), COLUMNS($B$3:K308))),"")</f>
        <v xml:space="preserve">12   </v>
      </c>
      <c r="M308" s="40" t="str">
        <f t="array" ref="M308">IFERROR(INDEX(PEOPLE!$H$4:$H$101, SMALL(IF($B308=PEOPLE!$B$4:$B$101, ROW(PEOPLE!$H$4:$H$101)-MIN(ROW(PEOPLE!$H$4:$H$101)) +1), COLUMNS($B$3:L308))),"")</f>
        <v xml:space="preserve">13   </v>
      </c>
      <c r="N308" s="40"/>
      <c r="O308" s="40"/>
    </row>
    <row r="309" spans="2:15" x14ac:dyDescent="0.25">
      <c r="B309" s="40" t="str">
        <f t="array" ref="B309">IFERROR(INDEX(PEOPLE!B310:B$1001, MATCH(0, COUNTIF($B$2:B308, PEOPLE!B310:B$1001), 0)), "")</f>
        <v/>
      </c>
      <c r="C309" s="40" t="str">
        <f t="array" ref="C309">IFERROR(INDEX(PEOPLE!$H$4:$H$101, SMALL(IF($B309=PEOPLE!$B$4:$B$101, ROW(PEOPLE!$H$4:$H$101)-MIN(ROW(PEOPLE!$H$4:$H$101)) +1), COLUMNS($B$3:B309))),"")</f>
        <v xml:space="preserve">3   </v>
      </c>
      <c r="D309" s="40" t="str">
        <f t="array" ref="D309">IFERROR(INDEX(PEOPLE!$H$4:$H$101, SMALL(IF($B309=PEOPLE!$B$4:$B$101, ROW(PEOPLE!$H$4:$H$101)-MIN(ROW(PEOPLE!$H$4:$H$101)) +1), COLUMNS($B$3:C309))),"")</f>
        <v xml:space="preserve">4   </v>
      </c>
      <c r="E309" s="40" t="str">
        <f t="array" ref="E309">IFERROR(INDEX(PEOPLE!$H$4:$H$101, SMALL(IF($B309=PEOPLE!$B$4:$B$101, ROW(PEOPLE!$H$4:$H$101)-MIN(ROW(PEOPLE!$H$4:$H$101)) +1), COLUMNS($B$3:D309))),"")</f>
        <v xml:space="preserve">5   </v>
      </c>
      <c r="F309" s="40" t="str">
        <f t="array" ref="F309">IFERROR(INDEX(PEOPLE!$H$4:$H$101, SMALL(IF($B309=PEOPLE!$B$4:$B$101, ROW(PEOPLE!$H$4:$H$101)-MIN(ROW(PEOPLE!$H$4:$H$101)) +1), COLUMNS($B$3:E309))),"")</f>
        <v xml:space="preserve">6   </v>
      </c>
      <c r="G309" s="40" t="str">
        <f t="array" ref="G309">IFERROR(INDEX(PEOPLE!$H$4:$H$101, SMALL(IF($B309=PEOPLE!$B$4:$B$101, ROW(PEOPLE!$H$4:$H$101)-MIN(ROW(PEOPLE!$H$4:$H$101)) +1), COLUMNS($B$3:F309))),"")</f>
        <v xml:space="preserve">7   </v>
      </c>
      <c r="H309" s="40" t="str">
        <f t="array" ref="H309">IFERROR(INDEX(PEOPLE!$H$4:$H$101, SMALL(IF($B309=PEOPLE!$B$4:$B$101, ROW(PEOPLE!$H$4:$H$101)-MIN(ROW(PEOPLE!$H$4:$H$101)) +1), COLUMNS($B$3:G309))),"")</f>
        <v xml:space="preserve">8   </v>
      </c>
      <c r="I309" s="40" t="str">
        <f t="array" ref="I309">IFERROR(INDEX(PEOPLE!$H$4:$H$101, SMALL(IF($B309=PEOPLE!$B$4:$B$101, ROW(PEOPLE!$H$4:$H$101)-MIN(ROW(PEOPLE!$H$4:$H$101)) +1), COLUMNS($B$3:H309))),"")</f>
        <v xml:space="preserve">9   </v>
      </c>
      <c r="J309" s="40" t="str">
        <f t="array" ref="J309">IFERROR(INDEX(PEOPLE!$H$4:$H$101, SMALL(IF($B309=PEOPLE!$B$4:$B$101, ROW(PEOPLE!$H$4:$H$101)-MIN(ROW(PEOPLE!$H$4:$H$101)) +1), COLUMNS($B$3:I309))),"")</f>
        <v xml:space="preserve">10   </v>
      </c>
      <c r="K309" s="40" t="str">
        <f t="array" ref="K309">IFERROR(INDEX(PEOPLE!$H$4:$H$101, SMALL(IF($B309=PEOPLE!$B$4:$B$101, ROW(PEOPLE!$H$4:$H$101)-MIN(ROW(PEOPLE!$H$4:$H$101)) +1), COLUMNS($B$3:J309))),"")</f>
        <v xml:space="preserve">11   </v>
      </c>
      <c r="L309" s="40" t="str">
        <f t="array" ref="L309">IFERROR(INDEX(PEOPLE!$H$4:$H$101, SMALL(IF($B309=PEOPLE!$B$4:$B$101, ROW(PEOPLE!$H$4:$H$101)-MIN(ROW(PEOPLE!$H$4:$H$101)) +1), COLUMNS($B$3:K309))),"")</f>
        <v xml:space="preserve">12   </v>
      </c>
      <c r="M309" s="40" t="str">
        <f t="array" ref="M309">IFERROR(INDEX(PEOPLE!$H$4:$H$101, SMALL(IF($B309=PEOPLE!$B$4:$B$101, ROW(PEOPLE!$H$4:$H$101)-MIN(ROW(PEOPLE!$H$4:$H$101)) +1), COLUMNS($B$3:L309))),"")</f>
        <v xml:space="preserve">13   </v>
      </c>
      <c r="N309" s="40"/>
      <c r="O309" s="40"/>
    </row>
    <row r="310" spans="2:15" x14ac:dyDescent="0.25">
      <c r="B310" s="40" t="str">
        <f t="array" ref="B310">IFERROR(INDEX(PEOPLE!B311:B$1001, MATCH(0, COUNTIF($B$2:B309, PEOPLE!B311:B$1001), 0)), "")</f>
        <v/>
      </c>
      <c r="C310" s="40" t="str">
        <f t="array" ref="C310">IFERROR(INDEX(PEOPLE!$H$4:$H$101, SMALL(IF($B310=PEOPLE!$B$4:$B$101, ROW(PEOPLE!$H$4:$H$101)-MIN(ROW(PEOPLE!$H$4:$H$101)) +1), COLUMNS($B$3:B310))),"")</f>
        <v xml:space="preserve">3   </v>
      </c>
      <c r="D310" s="40" t="str">
        <f t="array" ref="D310">IFERROR(INDEX(PEOPLE!$H$4:$H$101, SMALL(IF($B310=PEOPLE!$B$4:$B$101, ROW(PEOPLE!$H$4:$H$101)-MIN(ROW(PEOPLE!$H$4:$H$101)) +1), COLUMNS($B$3:C310))),"")</f>
        <v xml:space="preserve">4   </v>
      </c>
      <c r="E310" s="40" t="str">
        <f t="array" ref="E310">IFERROR(INDEX(PEOPLE!$H$4:$H$101, SMALL(IF($B310=PEOPLE!$B$4:$B$101, ROW(PEOPLE!$H$4:$H$101)-MIN(ROW(PEOPLE!$H$4:$H$101)) +1), COLUMNS($B$3:D310))),"")</f>
        <v xml:space="preserve">5   </v>
      </c>
      <c r="F310" s="40" t="str">
        <f t="array" ref="F310">IFERROR(INDEX(PEOPLE!$H$4:$H$101, SMALL(IF($B310=PEOPLE!$B$4:$B$101, ROW(PEOPLE!$H$4:$H$101)-MIN(ROW(PEOPLE!$H$4:$H$101)) +1), COLUMNS($B$3:E310))),"")</f>
        <v xml:space="preserve">6   </v>
      </c>
      <c r="G310" s="40" t="str">
        <f t="array" ref="G310">IFERROR(INDEX(PEOPLE!$H$4:$H$101, SMALL(IF($B310=PEOPLE!$B$4:$B$101, ROW(PEOPLE!$H$4:$H$101)-MIN(ROW(PEOPLE!$H$4:$H$101)) +1), COLUMNS($B$3:F310))),"")</f>
        <v xml:space="preserve">7   </v>
      </c>
      <c r="H310" s="40" t="str">
        <f t="array" ref="H310">IFERROR(INDEX(PEOPLE!$H$4:$H$101, SMALL(IF($B310=PEOPLE!$B$4:$B$101, ROW(PEOPLE!$H$4:$H$101)-MIN(ROW(PEOPLE!$H$4:$H$101)) +1), COLUMNS($B$3:G310))),"")</f>
        <v xml:space="preserve">8   </v>
      </c>
      <c r="I310" s="40" t="str">
        <f t="array" ref="I310">IFERROR(INDEX(PEOPLE!$H$4:$H$101, SMALL(IF($B310=PEOPLE!$B$4:$B$101, ROW(PEOPLE!$H$4:$H$101)-MIN(ROW(PEOPLE!$H$4:$H$101)) +1), COLUMNS($B$3:H310))),"")</f>
        <v xml:space="preserve">9   </v>
      </c>
      <c r="J310" s="40" t="str">
        <f t="array" ref="J310">IFERROR(INDEX(PEOPLE!$H$4:$H$101, SMALL(IF($B310=PEOPLE!$B$4:$B$101, ROW(PEOPLE!$H$4:$H$101)-MIN(ROW(PEOPLE!$H$4:$H$101)) +1), COLUMNS($B$3:I310))),"")</f>
        <v xml:space="preserve">10   </v>
      </c>
      <c r="K310" s="40" t="str">
        <f t="array" ref="K310">IFERROR(INDEX(PEOPLE!$H$4:$H$101, SMALL(IF($B310=PEOPLE!$B$4:$B$101, ROW(PEOPLE!$H$4:$H$101)-MIN(ROW(PEOPLE!$H$4:$H$101)) +1), COLUMNS($B$3:J310))),"")</f>
        <v xml:space="preserve">11   </v>
      </c>
      <c r="L310" s="40" t="str">
        <f t="array" ref="L310">IFERROR(INDEX(PEOPLE!$H$4:$H$101, SMALL(IF($B310=PEOPLE!$B$4:$B$101, ROW(PEOPLE!$H$4:$H$101)-MIN(ROW(PEOPLE!$H$4:$H$101)) +1), COLUMNS($B$3:K310))),"")</f>
        <v xml:space="preserve">12   </v>
      </c>
      <c r="M310" s="40" t="str">
        <f t="array" ref="M310">IFERROR(INDEX(PEOPLE!$H$4:$H$101, SMALL(IF($B310=PEOPLE!$B$4:$B$101, ROW(PEOPLE!$H$4:$H$101)-MIN(ROW(PEOPLE!$H$4:$H$101)) +1), COLUMNS($B$3:L310))),"")</f>
        <v xml:space="preserve">13   </v>
      </c>
      <c r="N310" s="40"/>
      <c r="O310" s="40"/>
    </row>
    <row r="311" spans="2:15" x14ac:dyDescent="0.25">
      <c r="B311" s="40" t="str">
        <f t="array" ref="B311">IFERROR(INDEX(PEOPLE!B312:B$1001, MATCH(0, COUNTIF($B$2:B310, PEOPLE!B312:B$1001), 0)), "")</f>
        <v/>
      </c>
      <c r="C311" s="40" t="str">
        <f t="array" ref="C311">IFERROR(INDEX(PEOPLE!$H$4:$H$101, SMALL(IF($B311=PEOPLE!$B$4:$B$101, ROW(PEOPLE!$H$4:$H$101)-MIN(ROW(PEOPLE!$H$4:$H$101)) +1), COLUMNS($B$3:B311))),"")</f>
        <v xml:space="preserve">3   </v>
      </c>
      <c r="D311" s="40" t="str">
        <f t="array" ref="D311">IFERROR(INDEX(PEOPLE!$H$4:$H$101, SMALL(IF($B311=PEOPLE!$B$4:$B$101, ROW(PEOPLE!$H$4:$H$101)-MIN(ROW(PEOPLE!$H$4:$H$101)) +1), COLUMNS($B$3:C311))),"")</f>
        <v xml:space="preserve">4   </v>
      </c>
      <c r="E311" s="40" t="str">
        <f t="array" ref="E311">IFERROR(INDEX(PEOPLE!$H$4:$H$101, SMALL(IF($B311=PEOPLE!$B$4:$B$101, ROW(PEOPLE!$H$4:$H$101)-MIN(ROW(PEOPLE!$H$4:$H$101)) +1), COLUMNS($B$3:D311))),"")</f>
        <v xml:space="preserve">5   </v>
      </c>
      <c r="F311" s="40" t="str">
        <f t="array" ref="F311">IFERROR(INDEX(PEOPLE!$H$4:$H$101, SMALL(IF($B311=PEOPLE!$B$4:$B$101, ROW(PEOPLE!$H$4:$H$101)-MIN(ROW(PEOPLE!$H$4:$H$101)) +1), COLUMNS($B$3:E311))),"")</f>
        <v xml:space="preserve">6   </v>
      </c>
      <c r="G311" s="40" t="str">
        <f t="array" ref="G311">IFERROR(INDEX(PEOPLE!$H$4:$H$101, SMALL(IF($B311=PEOPLE!$B$4:$B$101, ROW(PEOPLE!$H$4:$H$101)-MIN(ROW(PEOPLE!$H$4:$H$101)) +1), COLUMNS($B$3:F311))),"")</f>
        <v xml:space="preserve">7   </v>
      </c>
      <c r="H311" s="40" t="str">
        <f t="array" ref="H311">IFERROR(INDEX(PEOPLE!$H$4:$H$101, SMALL(IF($B311=PEOPLE!$B$4:$B$101, ROW(PEOPLE!$H$4:$H$101)-MIN(ROW(PEOPLE!$H$4:$H$101)) +1), COLUMNS($B$3:G311))),"")</f>
        <v xml:space="preserve">8   </v>
      </c>
      <c r="I311" s="40" t="str">
        <f t="array" ref="I311">IFERROR(INDEX(PEOPLE!$H$4:$H$101, SMALL(IF($B311=PEOPLE!$B$4:$B$101, ROW(PEOPLE!$H$4:$H$101)-MIN(ROW(PEOPLE!$H$4:$H$101)) +1), COLUMNS($B$3:H311))),"")</f>
        <v xml:space="preserve">9   </v>
      </c>
      <c r="J311" s="40" t="str">
        <f t="array" ref="J311">IFERROR(INDEX(PEOPLE!$H$4:$H$101, SMALL(IF($B311=PEOPLE!$B$4:$B$101, ROW(PEOPLE!$H$4:$H$101)-MIN(ROW(PEOPLE!$H$4:$H$101)) +1), COLUMNS($B$3:I311))),"")</f>
        <v xml:space="preserve">10   </v>
      </c>
      <c r="K311" s="40" t="str">
        <f t="array" ref="K311">IFERROR(INDEX(PEOPLE!$H$4:$H$101, SMALL(IF($B311=PEOPLE!$B$4:$B$101, ROW(PEOPLE!$H$4:$H$101)-MIN(ROW(PEOPLE!$H$4:$H$101)) +1), COLUMNS($B$3:J311))),"")</f>
        <v xml:space="preserve">11   </v>
      </c>
      <c r="L311" s="40" t="str">
        <f t="array" ref="L311">IFERROR(INDEX(PEOPLE!$H$4:$H$101, SMALL(IF($B311=PEOPLE!$B$4:$B$101, ROW(PEOPLE!$H$4:$H$101)-MIN(ROW(PEOPLE!$H$4:$H$101)) +1), COLUMNS($B$3:K311))),"")</f>
        <v xml:space="preserve">12   </v>
      </c>
      <c r="M311" s="40" t="str">
        <f t="array" ref="M311">IFERROR(INDEX(PEOPLE!$H$4:$H$101, SMALL(IF($B311=PEOPLE!$B$4:$B$101, ROW(PEOPLE!$H$4:$H$101)-MIN(ROW(PEOPLE!$H$4:$H$101)) +1), COLUMNS($B$3:L311))),"")</f>
        <v xml:space="preserve">13   </v>
      </c>
      <c r="N311" s="40"/>
      <c r="O311" s="40"/>
    </row>
    <row r="312" spans="2:15" x14ac:dyDescent="0.25">
      <c r="B312" s="40" t="str">
        <f t="array" ref="B312">IFERROR(INDEX(PEOPLE!B313:B$1001, MATCH(0, COUNTIF($B$2:B311, PEOPLE!B313:B$1001), 0)), "")</f>
        <v/>
      </c>
      <c r="C312" s="40" t="str">
        <f t="array" ref="C312">IFERROR(INDEX(PEOPLE!$H$4:$H$101, SMALL(IF($B312=PEOPLE!$B$4:$B$101, ROW(PEOPLE!$H$4:$H$101)-MIN(ROW(PEOPLE!$H$4:$H$101)) +1), COLUMNS($B$3:B312))),"")</f>
        <v xml:space="preserve">3   </v>
      </c>
      <c r="D312" s="40" t="str">
        <f t="array" ref="D312">IFERROR(INDEX(PEOPLE!$H$4:$H$101, SMALL(IF($B312=PEOPLE!$B$4:$B$101, ROW(PEOPLE!$H$4:$H$101)-MIN(ROW(PEOPLE!$H$4:$H$101)) +1), COLUMNS($B$3:C312))),"")</f>
        <v xml:space="preserve">4   </v>
      </c>
      <c r="E312" s="40" t="str">
        <f t="array" ref="E312">IFERROR(INDEX(PEOPLE!$H$4:$H$101, SMALL(IF($B312=PEOPLE!$B$4:$B$101, ROW(PEOPLE!$H$4:$H$101)-MIN(ROW(PEOPLE!$H$4:$H$101)) +1), COLUMNS($B$3:D312))),"")</f>
        <v xml:space="preserve">5   </v>
      </c>
      <c r="F312" s="40" t="str">
        <f t="array" ref="F312">IFERROR(INDEX(PEOPLE!$H$4:$H$101, SMALL(IF($B312=PEOPLE!$B$4:$B$101, ROW(PEOPLE!$H$4:$H$101)-MIN(ROW(PEOPLE!$H$4:$H$101)) +1), COLUMNS($B$3:E312))),"")</f>
        <v xml:space="preserve">6   </v>
      </c>
      <c r="G312" s="40" t="str">
        <f t="array" ref="G312">IFERROR(INDEX(PEOPLE!$H$4:$H$101, SMALL(IF($B312=PEOPLE!$B$4:$B$101, ROW(PEOPLE!$H$4:$H$101)-MIN(ROW(PEOPLE!$H$4:$H$101)) +1), COLUMNS($B$3:F312))),"")</f>
        <v xml:space="preserve">7   </v>
      </c>
      <c r="H312" s="40" t="str">
        <f t="array" ref="H312">IFERROR(INDEX(PEOPLE!$H$4:$H$101, SMALL(IF($B312=PEOPLE!$B$4:$B$101, ROW(PEOPLE!$H$4:$H$101)-MIN(ROW(PEOPLE!$H$4:$H$101)) +1), COLUMNS($B$3:G312))),"")</f>
        <v xml:space="preserve">8   </v>
      </c>
      <c r="I312" s="40" t="str">
        <f t="array" ref="I312">IFERROR(INDEX(PEOPLE!$H$4:$H$101, SMALL(IF($B312=PEOPLE!$B$4:$B$101, ROW(PEOPLE!$H$4:$H$101)-MIN(ROW(PEOPLE!$H$4:$H$101)) +1), COLUMNS($B$3:H312))),"")</f>
        <v xml:space="preserve">9   </v>
      </c>
      <c r="J312" s="40" t="str">
        <f t="array" ref="J312">IFERROR(INDEX(PEOPLE!$H$4:$H$101, SMALL(IF($B312=PEOPLE!$B$4:$B$101, ROW(PEOPLE!$H$4:$H$101)-MIN(ROW(PEOPLE!$H$4:$H$101)) +1), COLUMNS($B$3:I312))),"")</f>
        <v xml:space="preserve">10   </v>
      </c>
      <c r="K312" s="40" t="str">
        <f t="array" ref="K312">IFERROR(INDEX(PEOPLE!$H$4:$H$101, SMALL(IF($B312=PEOPLE!$B$4:$B$101, ROW(PEOPLE!$H$4:$H$101)-MIN(ROW(PEOPLE!$H$4:$H$101)) +1), COLUMNS($B$3:J312))),"")</f>
        <v xml:space="preserve">11   </v>
      </c>
      <c r="L312" s="40" t="str">
        <f t="array" ref="L312">IFERROR(INDEX(PEOPLE!$H$4:$H$101, SMALL(IF($B312=PEOPLE!$B$4:$B$101, ROW(PEOPLE!$H$4:$H$101)-MIN(ROW(PEOPLE!$H$4:$H$101)) +1), COLUMNS($B$3:K312))),"")</f>
        <v xml:space="preserve">12   </v>
      </c>
      <c r="M312" s="40" t="str">
        <f t="array" ref="M312">IFERROR(INDEX(PEOPLE!$H$4:$H$101, SMALL(IF($B312=PEOPLE!$B$4:$B$101, ROW(PEOPLE!$H$4:$H$101)-MIN(ROW(PEOPLE!$H$4:$H$101)) +1), COLUMNS($B$3:L312))),"")</f>
        <v xml:space="preserve">13   </v>
      </c>
      <c r="N312" s="40"/>
      <c r="O312" s="40"/>
    </row>
    <row r="313" spans="2:15" x14ac:dyDescent="0.25">
      <c r="B313" s="40" t="str">
        <f t="array" ref="B313">IFERROR(INDEX(PEOPLE!B314:B$1001, MATCH(0, COUNTIF($B$2:B312, PEOPLE!B314:B$1001), 0)), "")</f>
        <v/>
      </c>
      <c r="C313" s="40" t="str">
        <f t="array" ref="C313">IFERROR(INDEX(PEOPLE!$H$4:$H$101, SMALL(IF($B313=PEOPLE!$B$4:$B$101, ROW(PEOPLE!$H$4:$H$101)-MIN(ROW(PEOPLE!$H$4:$H$101)) +1), COLUMNS($B$3:B313))),"")</f>
        <v xml:space="preserve">3   </v>
      </c>
      <c r="D313" s="40" t="str">
        <f t="array" ref="D313">IFERROR(INDEX(PEOPLE!$H$4:$H$101, SMALL(IF($B313=PEOPLE!$B$4:$B$101, ROW(PEOPLE!$H$4:$H$101)-MIN(ROW(PEOPLE!$H$4:$H$101)) +1), COLUMNS($B$3:C313))),"")</f>
        <v xml:space="preserve">4   </v>
      </c>
      <c r="E313" s="40" t="str">
        <f t="array" ref="E313">IFERROR(INDEX(PEOPLE!$H$4:$H$101, SMALL(IF($B313=PEOPLE!$B$4:$B$101, ROW(PEOPLE!$H$4:$H$101)-MIN(ROW(PEOPLE!$H$4:$H$101)) +1), COLUMNS($B$3:D313))),"")</f>
        <v xml:space="preserve">5   </v>
      </c>
      <c r="F313" s="40" t="str">
        <f t="array" ref="F313">IFERROR(INDEX(PEOPLE!$H$4:$H$101, SMALL(IF($B313=PEOPLE!$B$4:$B$101, ROW(PEOPLE!$H$4:$H$101)-MIN(ROW(PEOPLE!$H$4:$H$101)) +1), COLUMNS($B$3:E313))),"")</f>
        <v xml:space="preserve">6   </v>
      </c>
      <c r="G313" s="40" t="str">
        <f t="array" ref="G313">IFERROR(INDEX(PEOPLE!$H$4:$H$101, SMALL(IF($B313=PEOPLE!$B$4:$B$101, ROW(PEOPLE!$H$4:$H$101)-MIN(ROW(PEOPLE!$H$4:$H$101)) +1), COLUMNS($B$3:F313))),"")</f>
        <v xml:space="preserve">7   </v>
      </c>
      <c r="H313" s="40" t="str">
        <f t="array" ref="H313">IFERROR(INDEX(PEOPLE!$H$4:$H$101, SMALL(IF($B313=PEOPLE!$B$4:$B$101, ROW(PEOPLE!$H$4:$H$101)-MIN(ROW(PEOPLE!$H$4:$H$101)) +1), COLUMNS($B$3:G313))),"")</f>
        <v xml:space="preserve">8   </v>
      </c>
      <c r="I313" s="40" t="str">
        <f t="array" ref="I313">IFERROR(INDEX(PEOPLE!$H$4:$H$101, SMALL(IF($B313=PEOPLE!$B$4:$B$101, ROW(PEOPLE!$H$4:$H$101)-MIN(ROW(PEOPLE!$H$4:$H$101)) +1), COLUMNS($B$3:H313))),"")</f>
        <v xml:space="preserve">9   </v>
      </c>
      <c r="J313" s="40" t="str">
        <f t="array" ref="J313">IFERROR(INDEX(PEOPLE!$H$4:$H$101, SMALL(IF($B313=PEOPLE!$B$4:$B$101, ROW(PEOPLE!$H$4:$H$101)-MIN(ROW(PEOPLE!$H$4:$H$101)) +1), COLUMNS($B$3:I313))),"")</f>
        <v xml:space="preserve">10   </v>
      </c>
      <c r="K313" s="40" t="str">
        <f t="array" ref="K313">IFERROR(INDEX(PEOPLE!$H$4:$H$101, SMALL(IF($B313=PEOPLE!$B$4:$B$101, ROW(PEOPLE!$H$4:$H$101)-MIN(ROW(PEOPLE!$H$4:$H$101)) +1), COLUMNS($B$3:J313))),"")</f>
        <v xml:space="preserve">11   </v>
      </c>
      <c r="L313" s="40" t="str">
        <f t="array" ref="L313">IFERROR(INDEX(PEOPLE!$H$4:$H$101, SMALL(IF($B313=PEOPLE!$B$4:$B$101, ROW(PEOPLE!$H$4:$H$101)-MIN(ROW(PEOPLE!$H$4:$H$101)) +1), COLUMNS($B$3:K313))),"")</f>
        <v xml:space="preserve">12   </v>
      </c>
      <c r="M313" s="40" t="str">
        <f t="array" ref="M313">IFERROR(INDEX(PEOPLE!$H$4:$H$101, SMALL(IF($B313=PEOPLE!$B$4:$B$101, ROW(PEOPLE!$H$4:$H$101)-MIN(ROW(PEOPLE!$H$4:$H$101)) +1), COLUMNS($B$3:L313))),"")</f>
        <v xml:space="preserve">13   </v>
      </c>
      <c r="N313" s="40"/>
      <c r="O313" s="40"/>
    </row>
    <row r="314" spans="2:15" x14ac:dyDescent="0.25">
      <c r="B314" s="40" t="str">
        <f t="array" ref="B314">IFERROR(INDEX(PEOPLE!B315:B$1001, MATCH(0, COUNTIF($B$2:B313, PEOPLE!B315:B$1001), 0)), "")</f>
        <v/>
      </c>
      <c r="C314" s="40" t="str">
        <f t="array" ref="C314">IFERROR(INDEX(PEOPLE!$H$4:$H$101, SMALL(IF($B314=PEOPLE!$B$4:$B$101, ROW(PEOPLE!$H$4:$H$101)-MIN(ROW(PEOPLE!$H$4:$H$101)) +1), COLUMNS($B$3:B314))),"")</f>
        <v xml:space="preserve">3   </v>
      </c>
      <c r="D314" s="40" t="str">
        <f t="array" ref="D314">IFERROR(INDEX(PEOPLE!$H$4:$H$101, SMALL(IF($B314=PEOPLE!$B$4:$B$101, ROW(PEOPLE!$H$4:$H$101)-MIN(ROW(PEOPLE!$H$4:$H$101)) +1), COLUMNS($B$3:C314))),"")</f>
        <v xml:space="preserve">4   </v>
      </c>
      <c r="E314" s="40" t="str">
        <f t="array" ref="E314">IFERROR(INDEX(PEOPLE!$H$4:$H$101, SMALL(IF($B314=PEOPLE!$B$4:$B$101, ROW(PEOPLE!$H$4:$H$101)-MIN(ROW(PEOPLE!$H$4:$H$101)) +1), COLUMNS($B$3:D314))),"")</f>
        <v xml:space="preserve">5   </v>
      </c>
      <c r="F314" s="40" t="str">
        <f t="array" ref="F314">IFERROR(INDEX(PEOPLE!$H$4:$H$101, SMALL(IF($B314=PEOPLE!$B$4:$B$101, ROW(PEOPLE!$H$4:$H$101)-MIN(ROW(PEOPLE!$H$4:$H$101)) +1), COLUMNS($B$3:E314))),"")</f>
        <v xml:space="preserve">6   </v>
      </c>
      <c r="G314" s="40" t="str">
        <f t="array" ref="G314">IFERROR(INDEX(PEOPLE!$H$4:$H$101, SMALL(IF($B314=PEOPLE!$B$4:$B$101, ROW(PEOPLE!$H$4:$H$101)-MIN(ROW(PEOPLE!$H$4:$H$101)) +1), COLUMNS($B$3:F314))),"")</f>
        <v xml:space="preserve">7   </v>
      </c>
      <c r="H314" s="40" t="str">
        <f t="array" ref="H314">IFERROR(INDEX(PEOPLE!$H$4:$H$101, SMALL(IF($B314=PEOPLE!$B$4:$B$101, ROW(PEOPLE!$H$4:$H$101)-MIN(ROW(PEOPLE!$H$4:$H$101)) +1), COLUMNS($B$3:G314))),"")</f>
        <v xml:space="preserve">8   </v>
      </c>
      <c r="I314" s="40" t="str">
        <f t="array" ref="I314">IFERROR(INDEX(PEOPLE!$H$4:$H$101, SMALL(IF($B314=PEOPLE!$B$4:$B$101, ROW(PEOPLE!$H$4:$H$101)-MIN(ROW(PEOPLE!$H$4:$H$101)) +1), COLUMNS($B$3:H314))),"")</f>
        <v xml:space="preserve">9   </v>
      </c>
      <c r="J314" s="40" t="str">
        <f t="array" ref="J314">IFERROR(INDEX(PEOPLE!$H$4:$H$101, SMALL(IF($B314=PEOPLE!$B$4:$B$101, ROW(PEOPLE!$H$4:$H$101)-MIN(ROW(PEOPLE!$H$4:$H$101)) +1), COLUMNS($B$3:I314))),"")</f>
        <v xml:space="preserve">10   </v>
      </c>
      <c r="K314" s="40" t="str">
        <f t="array" ref="K314">IFERROR(INDEX(PEOPLE!$H$4:$H$101, SMALL(IF($B314=PEOPLE!$B$4:$B$101, ROW(PEOPLE!$H$4:$H$101)-MIN(ROW(PEOPLE!$H$4:$H$101)) +1), COLUMNS($B$3:J314))),"")</f>
        <v xml:space="preserve">11   </v>
      </c>
      <c r="L314" s="40" t="str">
        <f t="array" ref="L314">IFERROR(INDEX(PEOPLE!$H$4:$H$101, SMALL(IF($B314=PEOPLE!$B$4:$B$101, ROW(PEOPLE!$H$4:$H$101)-MIN(ROW(PEOPLE!$H$4:$H$101)) +1), COLUMNS($B$3:K314))),"")</f>
        <v xml:space="preserve">12   </v>
      </c>
      <c r="M314" s="40" t="str">
        <f t="array" ref="M314">IFERROR(INDEX(PEOPLE!$H$4:$H$101, SMALL(IF($B314=PEOPLE!$B$4:$B$101, ROW(PEOPLE!$H$4:$H$101)-MIN(ROW(PEOPLE!$H$4:$H$101)) +1), COLUMNS($B$3:L314))),"")</f>
        <v xml:space="preserve">13   </v>
      </c>
      <c r="N314" s="40"/>
      <c r="O314" s="40"/>
    </row>
    <row r="315" spans="2:15" x14ac:dyDescent="0.25">
      <c r="B315" s="40" t="str">
        <f t="array" ref="B315">IFERROR(INDEX(PEOPLE!B316:B$1001, MATCH(0, COUNTIF($B$2:B314, PEOPLE!B316:B$1001), 0)), "")</f>
        <v/>
      </c>
      <c r="C315" s="40" t="str">
        <f t="array" ref="C315">IFERROR(INDEX(PEOPLE!$H$4:$H$101, SMALL(IF($B315=PEOPLE!$B$4:$B$101, ROW(PEOPLE!$H$4:$H$101)-MIN(ROW(PEOPLE!$H$4:$H$101)) +1), COLUMNS($B$3:B315))),"")</f>
        <v xml:space="preserve">3   </v>
      </c>
      <c r="D315" s="40" t="str">
        <f t="array" ref="D315">IFERROR(INDEX(PEOPLE!$H$4:$H$101, SMALL(IF($B315=PEOPLE!$B$4:$B$101, ROW(PEOPLE!$H$4:$H$101)-MIN(ROW(PEOPLE!$H$4:$H$101)) +1), COLUMNS($B$3:C315))),"")</f>
        <v xml:space="preserve">4   </v>
      </c>
      <c r="E315" s="40" t="str">
        <f t="array" ref="E315">IFERROR(INDEX(PEOPLE!$H$4:$H$101, SMALL(IF($B315=PEOPLE!$B$4:$B$101, ROW(PEOPLE!$H$4:$H$101)-MIN(ROW(PEOPLE!$H$4:$H$101)) +1), COLUMNS($B$3:D315))),"")</f>
        <v xml:space="preserve">5   </v>
      </c>
      <c r="F315" s="40" t="str">
        <f t="array" ref="F315">IFERROR(INDEX(PEOPLE!$H$4:$H$101, SMALL(IF($B315=PEOPLE!$B$4:$B$101, ROW(PEOPLE!$H$4:$H$101)-MIN(ROW(PEOPLE!$H$4:$H$101)) +1), COLUMNS($B$3:E315))),"")</f>
        <v xml:space="preserve">6   </v>
      </c>
      <c r="G315" s="40" t="str">
        <f t="array" ref="G315">IFERROR(INDEX(PEOPLE!$H$4:$H$101, SMALL(IF($B315=PEOPLE!$B$4:$B$101, ROW(PEOPLE!$H$4:$H$101)-MIN(ROW(PEOPLE!$H$4:$H$101)) +1), COLUMNS($B$3:F315))),"")</f>
        <v xml:space="preserve">7   </v>
      </c>
      <c r="H315" s="40" t="str">
        <f t="array" ref="H315">IFERROR(INDEX(PEOPLE!$H$4:$H$101, SMALL(IF($B315=PEOPLE!$B$4:$B$101, ROW(PEOPLE!$H$4:$H$101)-MIN(ROW(PEOPLE!$H$4:$H$101)) +1), COLUMNS($B$3:G315))),"")</f>
        <v xml:space="preserve">8   </v>
      </c>
      <c r="I315" s="40" t="str">
        <f t="array" ref="I315">IFERROR(INDEX(PEOPLE!$H$4:$H$101, SMALL(IF($B315=PEOPLE!$B$4:$B$101, ROW(PEOPLE!$H$4:$H$101)-MIN(ROW(PEOPLE!$H$4:$H$101)) +1), COLUMNS($B$3:H315))),"")</f>
        <v xml:space="preserve">9   </v>
      </c>
      <c r="J315" s="40" t="str">
        <f t="array" ref="J315">IFERROR(INDEX(PEOPLE!$H$4:$H$101, SMALL(IF($B315=PEOPLE!$B$4:$B$101, ROW(PEOPLE!$H$4:$H$101)-MIN(ROW(PEOPLE!$H$4:$H$101)) +1), COLUMNS($B$3:I315))),"")</f>
        <v xml:space="preserve">10   </v>
      </c>
      <c r="K315" s="40" t="str">
        <f t="array" ref="K315">IFERROR(INDEX(PEOPLE!$H$4:$H$101, SMALL(IF($B315=PEOPLE!$B$4:$B$101, ROW(PEOPLE!$H$4:$H$101)-MIN(ROW(PEOPLE!$H$4:$H$101)) +1), COLUMNS($B$3:J315))),"")</f>
        <v xml:space="preserve">11   </v>
      </c>
      <c r="L315" s="40" t="str">
        <f t="array" ref="L315">IFERROR(INDEX(PEOPLE!$H$4:$H$101, SMALL(IF($B315=PEOPLE!$B$4:$B$101, ROW(PEOPLE!$H$4:$H$101)-MIN(ROW(PEOPLE!$H$4:$H$101)) +1), COLUMNS($B$3:K315))),"")</f>
        <v xml:space="preserve">12   </v>
      </c>
      <c r="M315" s="40" t="str">
        <f t="array" ref="M315">IFERROR(INDEX(PEOPLE!$H$4:$H$101, SMALL(IF($B315=PEOPLE!$B$4:$B$101, ROW(PEOPLE!$H$4:$H$101)-MIN(ROW(PEOPLE!$H$4:$H$101)) +1), COLUMNS($B$3:L315))),"")</f>
        <v xml:space="preserve">13   </v>
      </c>
      <c r="N315" s="40"/>
      <c r="O315" s="40"/>
    </row>
    <row r="316" spans="2:15" x14ac:dyDescent="0.25">
      <c r="B316" s="40" t="str">
        <f t="array" ref="B316">IFERROR(INDEX(PEOPLE!B317:B$1001, MATCH(0, COUNTIF($B$2:B315, PEOPLE!B317:B$1001), 0)), "")</f>
        <v/>
      </c>
      <c r="C316" s="40" t="str">
        <f t="array" ref="C316">IFERROR(INDEX(PEOPLE!$H$4:$H$101, SMALL(IF($B316=PEOPLE!$B$4:$B$101, ROW(PEOPLE!$H$4:$H$101)-MIN(ROW(PEOPLE!$H$4:$H$101)) +1), COLUMNS($B$3:B316))),"")</f>
        <v xml:space="preserve">3   </v>
      </c>
      <c r="D316" s="40" t="str">
        <f t="array" ref="D316">IFERROR(INDEX(PEOPLE!$H$4:$H$101, SMALL(IF($B316=PEOPLE!$B$4:$B$101, ROW(PEOPLE!$H$4:$H$101)-MIN(ROW(PEOPLE!$H$4:$H$101)) +1), COLUMNS($B$3:C316))),"")</f>
        <v xml:space="preserve">4   </v>
      </c>
      <c r="E316" s="40" t="str">
        <f t="array" ref="E316">IFERROR(INDEX(PEOPLE!$H$4:$H$101, SMALL(IF($B316=PEOPLE!$B$4:$B$101, ROW(PEOPLE!$H$4:$H$101)-MIN(ROW(PEOPLE!$H$4:$H$101)) +1), COLUMNS($B$3:D316))),"")</f>
        <v xml:space="preserve">5   </v>
      </c>
      <c r="F316" s="40" t="str">
        <f t="array" ref="F316">IFERROR(INDEX(PEOPLE!$H$4:$H$101, SMALL(IF($B316=PEOPLE!$B$4:$B$101, ROW(PEOPLE!$H$4:$H$101)-MIN(ROW(PEOPLE!$H$4:$H$101)) +1), COLUMNS($B$3:E316))),"")</f>
        <v xml:space="preserve">6   </v>
      </c>
      <c r="G316" s="40" t="str">
        <f t="array" ref="G316">IFERROR(INDEX(PEOPLE!$H$4:$H$101, SMALL(IF($B316=PEOPLE!$B$4:$B$101, ROW(PEOPLE!$H$4:$H$101)-MIN(ROW(PEOPLE!$H$4:$H$101)) +1), COLUMNS($B$3:F316))),"")</f>
        <v xml:space="preserve">7   </v>
      </c>
      <c r="H316" s="40" t="str">
        <f t="array" ref="H316">IFERROR(INDEX(PEOPLE!$H$4:$H$101, SMALL(IF($B316=PEOPLE!$B$4:$B$101, ROW(PEOPLE!$H$4:$H$101)-MIN(ROW(PEOPLE!$H$4:$H$101)) +1), COLUMNS($B$3:G316))),"")</f>
        <v xml:space="preserve">8   </v>
      </c>
      <c r="I316" s="40" t="str">
        <f t="array" ref="I316">IFERROR(INDEX(PEOPLE!$H$4:$H$101, SMALL(IF($B316=PEOPLE!$B$4:$B$101, ROW(PEOPLE!$H$4:$H$101)-MIN(ROW(PEOPLE!$H$4:$H$101)) +1), COLUMNS($B$3:H316))),"")</f>
        <v xml:space="preserve">9   </v>
      </c>
      <c r="J316" s="40" t="str">
        <f t="array" ref="J316">IFERROR(INDEX(PEOPLE!$H$4:$H$101, SMALL(IF($B316=PEOPLE!$B$4:$B$101, ROW(PEOPLE!$H$4:$H$101)-MIN(ROW(PEOPLE!$H$4:$H$101)) +1), COLUMNS($B$3:I316))),"")</f>
        <v xml:space="preserve">10   </v>
      </c>
      <c r="K316" s="40" t="str">
        <f t="array" ref="K316">IFERROR(INDEX(PEOPLE!$H$4:$H$101, SMALL(IF($B316=PEOPLE!$B$4:$B$101, ROW(PEOPLE!$H$4:$H$101)-MIN(ROW(PEOPLE!$H$4:$H$101)) +1), COLUMNS($B$3:J316))),"")</f>
        <v xml:space="preserve">11   </v>
      </c>
      <c r="L316" s="40" t="str">
        <f t="array" ref="L316">IFERROR(INDEX(PEOPLE!$H$4:$H$101, SMALL(IF($B316=PEOPLE!$B$4:$B$101, ROW(PEOPLE!$H$4:$H$101)-MIN(ROW(PEOPLE!$H$4:$H$101)) +1), COLUMNS($B$3:K316))),"")</f>
        <v xml:space="preserve">12   </v>
      </c>
      <c r="M316" s="40" t="str">
        <f t="array" ref="M316">IFERROR(INDEX(PEOPLE!$H$4:$H$101, SMALL(IF($B316=PEOPLE!$B$4:$B$101, ROW(PEOPLE!$H$4:$H$101)-MIN(ROW(PEOPLE!$H$4:$H$101)) +1), COLUMNS($B$3:L316))),"")</f>
        <v xml:space="preserve">13   </v>
      </c>
      <c r="N316" s="40"/>
      <c r="O316" s="40"/>
    </row>
    <row r="317" spans="2:15" x14ac:dyDescent="0.25">
      <c r="B317" s="40" t="str">
        <f t="array" ref="B317">IFERROR(INDEX(PEOPLE!B318:B$1001, MATCH(0, COUNTIF($B$2:B316, PEOPLE!B318:B$1001), 0)), "")</f>
        <v/>
      </c>
      <c r="C317" s="40" t="str">
        <f t="array" ref="C317">IFERROR(INDEX(PEOPLE!$H$4:$H$101, SMALL(IF($B317=PEOPLE!$B$4:$B$101, ROW(PEOPLE!$H$4:$H$101)-MIN(ROW(PEOPLE!$H$4:$H$101)) +1), COLUMNS($B$3:B317))),"")</f>
        <v xml:space="preserve">3   </v>
      </c>
      <c r="D317" s="40" t="str">
        <f t="array" ref="D317">IFERROR(INDEX(PEOPLE!$H$4:$H$101, SMALL(IF($B317=PEOPLE!$B$4:$B$101, ROW(PEOPLE!$H$4:$H$101)-MIN(ROW(PEOPLE!$H$4:$H$101)) +1), COLUMNS($B$3:C317))),"")</f>
        <v xml:space="preserve">4   </v>
      </c>
      <c r="E317" s="40" t="str">
        <f t="array" ref="E317">IFERROR(INDEX(PEOPLE!$H$4:$H$101, SMALL(IF($B317=PEOPLE!$B$4:$B$101, ROW(PEOPLE!$H$4:$H$101)-MIN(ROW(PEOPLE!$H$4:$H$101)) +1), COLUMNS($B$3:D317))),"")</f>
        <v xml:space="preserve">5   </v>
      </c>
      <c r="F317" s="40" t="str">
        <f t="array" ref="F317">IFERROR(INDEX(PEOPLE!$H$4:$H$101, SMALL(IF($B317=PEOPLE!$B$4:$B$101, ROW(PEOPLE!$H$4:$H$101)-MIN(ROW(PEOPLE!$H$4:$H$101)) +1), COLUMNS($B$3:E317))),"")</f>
        <v xml:space="preserve">6   </v>
      </c>
      <c r="G317" s="40" t="str">
        <f t="array" ref="G317">IFERROR(INDEX(PEOPLE!$H$4:$H$101, SMALL(IF($B317=PEOPLE!$B$4:$B$101, ROW(PEOPLE!$H$4:$H$101)-MIN(ROW(PEOPLE!$H$4:$H$101)) +1), COLUMNS($B$3:F317))),"")</f>
        <v xml:space="preserve">7   </v>
      </c>
      <c r="H317" s="40" t="str">
        <f t="array" ref="H317">IFERROR(INDEX(PEOPLE!$H$4:$H$101, SMALL(IF($B317=PEOPLE!$B$4:$B$101, ROW(PEOPLE!$H$4:$H$101)-MIN(ROW(PEOPLE!$H$4:$H$101)) +1), COLUMNS($B$3:G317))),"")</f>
        <v xml:space="preserve">8   </v>
      </c>
      <c r="I317" s="40" t="str">
        <f t="array" ref="I317">IFERROR(INDEX(PEOPLE!$H$4:$H$101, SMALL(IF($B317=PEOPLE!$B$4:$B$101, ROW(PEOPLE!$H$4:$H$101)-MIN(ROW(PEOPLE!$H$4:$H$101)) +1), COLUMNS($B$3:H317))),"")</f>
        <v xml:space="preserve">9   </v>
      </c>
      <c r="J317" s="40" t="str">
        <f t="array" ref="J317">IFERROR(INDEX(PEOPLE!$H$4:$H$101, SMALL(IF($B317=PEOPLE!$B$4:$B$101, ROW(PEOPLE!$H$4:$H$101)-MIN(ROW(PEOPLE!$H$4:$H$101)) +1), COLUMNS($B$3:I317))),"")</f>
        <v xml:space="preserve">10   </v>
      </c>
      <c r="K317" s="40" t="str">
        <f t="array" ref="K317">IFERROR(INDEX(PEOPLE!$H$4:$H$101, SMALL(IF($B317=PEOPLE!$B$4:$B$101, ROW(PEOPLE!$H$4:$H$101)-MIN(ROW(PEOPLE!$H$4:$H$101)) +1), COLUMNS($B$3:J317))),"")</f>
        <v xml:space="preserve">11   </v>
      </c>
      <c r="L317" s="40" t="str">
        <f t="array" ref="L317">IFERROR(INDEX(PEOPLE!$H$4:$H$101, SMALL(IF($B317=PEOPLE!$B$4:$B$101, ROW(PEOPLE!$H$4:$H$101)-MIN(ROW(PEOPLE!$H$4:$H$101)) +1), COLUMNS($B$3:K317))),"")</f>
        <v xml:space="preserve">12   </v>
      </c>
      <c r="M317" s="40" t="str">
        <f t="array" ref="M317">IFERROR(INDEX(PEOPLE!$H$4:$H$101, SMALL(IF($B317=PEOPLE!$B$4:$B$101, ROW(PEOPLE!$H$4:$H$101)-MIN(ROW(PEOPLE!$H$4:$H$101)) +1), COLUMNS($B$3:L317))),"")</f>
        <v xml:space="preserve">13   </v>
      </c>
      <c r="N317" s="40"/>
      <c r="O317" s="40"/>
    </row>
    <row r="318" spans="2:15" x14ac:dyDescent="0.25">
      <c r="B318" s="40" t="str">
        <f t="array" ref="B318">IFERROR(INDEX(PEOPLE!B319:B$1001, MATCH(0, COUNTIF($B$2:B317, PEOPLE!B319:B$1001), 0)), "")</f>
        <v/>
      </c>
      <c r="C318" s="40" t="str">
        <f t="array" ref="C318">IFERROR(INDEX(PEOPLE!$H$4:$H$101, SMALL(IF($B318=PEOPLE!$B$4:$B$101, ROW(PEOPLE!$H$4:$H$101)-MIN(ROW(PEOPLE!$H$4:$H$101)) +1), COLUMNS($B$3:B318))),"")</f>
        <v xml:space="preserve">3   </v>
      </c>
      <c r="D318" s="40" t="str">
        <f t="array" ref="D318">IFERROR(INDEX(PEOPLE!$H$4:$H$101, SMALL(IF($B318=PEOPLE!$B$4:$B$101, ROW(PEOPLE!$H$4:$H$101)-MIN(ROW(PEOPLE!$H$4:$H$101)) +1), COLUMNS($B$3:C318))),"")</f>
        <v xml:space="preserve">4   </v>
      </c>
      <c r="E318" s="40" t="str">
        <f t="array" ref="E318">IFERROR(INDEX(PEOPLE!$H$4:$H$101, SMALL(IF($B318=PEOPLE!$B$4:$B$101, ROW(PEOPLE!$H$4:$H$101)-MIN(ROW(PEOPLE!$H$4:$H$101)) +1), COLUMNS($B$3:D318))),"")</f>
        <v xml:space="preserve">5   </v>
      </c>
      <c r="F318" s="40" t="str">
        <f t="array" ref="F318">IFERROR(INDEX(PEOPLE!$H$4:$H$101, SMALL(IF($B318=PEOPLE!$B$4:$B$101, ROW(PEOPLE!$H$4:$H$101)-MIN(ROW(PEOPLE!$H$4:$H$101)) +1), COLUMNS($B$3:E318))),"")</f>
        <v xml:space="preserve">6   </v>
      </c>
      <c r="G318" s="40" t="str">
        <f t="array" ref="G318">IFERROR(INDEX(PEOPLE!$H$4:$H$101, SMALL(IF($B318=PEOPLE!$B$4:$B$101, ROW(PEOPLE!$H$4:$H$101)-MIN(ROW(PEOPLE!$H$4:$H$101)) +1), COLUMNS($B$3:F318))),"")</f>
        <v xml:space="preserve">7   </v>
      </c>
      <c r="H318" s="40" t="str">
        <f t="array" ref="H318">IFERROR(INDEX(PEOPLE!$H$4:$H$101, SMALL(IF($B318=PEOPLE!$B$4:$B$101, ROW(PEOPLE!$H$4:$H$101)-MIN(ROW(PEOPLE!$H$4:$H$101)) +1), COLUMNS($B$3:G318))),"")</f>
        <v xml:space="preserve">8   </v>
      </c>
      <c r="I318" s="40" t="str">
        <f t="array" ref="I318">IFERROR(INDEX(PEOPLE!$H$4:$H$101, SMALL(IF($B318=PEOPLE!$B$4:$B$101, ROW(PEOPLE!$H$4:$H$101)-MIN(ROW(PEOPLE!$H$4:$H$101)) +1), COLUMNS($B$3:H318))),"")</f>
        <v xml:space="preserve">9   </v>
      </c>
      <c r="J318" s="40" t="str">
        <f t="array" ref="J318">IFERROR(INDEX(PEOPLE!$H$4:$H$101, SMALL(IF($B318=PEOPLE!$B$4:$B$101, ROW(PEOPLE!$H$4:$H$101)-MIN(ROW(PEOPLE!$H$4:$H$101)) +1), COLUMNS($B$3:I318))),"")</f>
        <v xml:space="preserve">10   </v>
      </c>
      <c r="K318" s="40" t="str">
        <f t="array" ref="K318">IFERROR(INDEX(PEOPLE!$H$4:$H$101, SMALL(IF($B318=PEOPLE!$B$4:$B$101, ROW(PEOPLE!$H$4:$H$101)-MIN(ROW(PEOPLE!$H$4:$H$101)) +1), COLUMNS($B$3:J318))),"")</f>
        <v xml:space="preserve">11   </v>
      </c>
      <c r="L318" s="40" t="str">
        <f t="array" ref="L318">IFERROR(INDEX(PEOPLE!$H$4:$H$101, SMALL(IF($B318=PEOPLE!$B$4:$B$101, ROW(PEOPLE!$H$4:$H$101)-MIN(ROW(PEOPLE!$H$4:$H$101)) +1), COLUMNS($B$3:K318))),"")</f>
        <v xml:space="preserve">12   </v>
      </c>
      <c r="M318" s="40" t="str">
        <f t="array" ref="M318">IFERROR(INDEX(PEOPLE!$H$4:$H$101, SMALL(IF($B318=PEOPLE!$B$4:$B$101, ROW(PEOPLE!$H$4:$H$101)-MIN(ROW(PEOPLE!$H$4:$H$101)) +1), COLUMNS($B$3:L318))),"")</f>
        <v xml:space="preserve">13   </v>
      </c>
      <c r="N318" s="40"/>
      <c r="O318" s="40"/>
    </row>
    <row r="319" spans="2:15" x14ac:dyDescent="0.25">
      <c r="B319" s="40" t="str">
        <f t="array" ref="B319">IFERROR(INDEX(PEOPLE!B320:B$1001, MATCH(0, COUNTIF($B$2:B318, PEOPLE!B320:B$1001), 0)), "")</f>
        <v/>
      </c>
      <c r="C319" s="40" t="str">
        <f t="array" ref="C319">IFERROR(INDEX(PEOPLE!$H$4:$H$101, SMALL(IF($B319=PEOPLE!$B$4:$B$101, ROW(PEOPLE!$H$4:$H$101)-MIN(ROW(PEOPLE!$H$4:$H$101)) +1), COLUMNS($B$3:B319))),"")</f>
        <v xml:space="preserve">3   </v>
      </c>
      <c r="D319" s="40" t="str">
        <f t="array" ref="D319">IFERROR(INDEX(PEOPLE!$H$4:$H$101, SMALL(IF($B319=PEOPLE!$B$4:$B$101, ROW(PEOPLE!$H$4:$H$101)-MIN(ROW(PEOPLE!$H$4:$H$101)) +1), COLUMNS($B$3:C319))),"")</f>
        <v xml:space="preserve">4   </v>
      </c>
      <c r="E319" s="40" t="str">
        <f t="array" ref="E319">IFERROR(INDEX(PEOPLE!$H$4:$H$101, SMALL(IF($B319=PEOPLE!$B$4:$B$101, ROW(PEOPLE!$H$4:$H$101)-MIN(ROW(PEOPLE!$H$4:$H$101)) +1), COLUMNS($B$3:D319))),"")</f>
        <v xml:space="preserve">5   </v>
      </c>
      <c r="F319" s="40" t="str">
        <f t="array" ref="F319">IFERROR(INDEX(PEOPLE!$H$4:$H$101, SMALL(IF($B319=PEOPLE!$B$4:$B$101, ROW(PEOPLE!$H$4:$H$101)-MIN(ROW(PEOPLE!$H$4:$H$101)) +1), COLUMNS($B$3:E319))),"")</f>
        <v xml:space="preserve">6   </v>
      </c>
      <c r="G319" s="40" t="str">
        <f t="array" ref="G319">IFERROR(INDEX(PEOPLE!$H$4:$H$101, SMALL(IF($B319=PEOPLE!$B$4:$B$101, ROW(PEOPLE!$H$4:$H$101)-MIN(ROW(PEOPLE!$H$4:$H$101)) +1), COLUMNS($B$3:F319))),"")</f>
        <v xml:space="preserve">7   </v>
      </c>
      <c r="H319" s="40" t="str">
        <f t="array" ref="H319">IFERROR(INDEX(PEOPLE!$H$4:$H$101, SMALL(IF($B319=PEOPLE!$B$4:$B$101, ROW(PEOPLE!$H$4:$H$101)-MIN(ROW(PEOPLE!$H$4:$H$101)) +1), COLUMNS($B$3:G319))),"")</f>
        <v xml:space="preserve">8   </v>
      </c>
      <c r="I319" s="40" t="str">
        <f t="array" ref="I319">IFERROR(INDEX(PEOPLE!$H$4:$H$101, SMALL(IF($B319=PEOPLE!$B$4:$B$101, ROW(PEOPLE!$H$4:$H$101)-MIN(ROW(PEOPLE!$H$4:$H$101)) +1), COLUMNS($B$3:H319))),"")</f>
        <v xml:space="preserve">9   </v>
      </c>
      <c r="J319" s="40" t="str">
        <f t="array" ref="J319">IFERROR(INDEX(PEOPLE!$H$4:$H$101, SMALL(IF($B319=PEOPLE!$B$4:$B$101, ROW(PEOPLE!$H$4:$H$101)-MIN(ROW(PEOPLE!$H$4:$H$101)) +1), COLUMNS($B$3:I319))),"")</f>
        <v xml:space="preserve">10   </v>
      </c>
      <c r="K319" s="40" t="str">
        <f t="array" ref="K319">IFERROR(INDEX(PEOPLE!$H$4:$H$101, SMALL(IF($B319=PEOPLE!$B$4:$B$101, ROW(PEOPLE!$H$4:$H$101)-MIN(ROW(PEOPLE!$H$4:$H$101)) +1), COLUMNS($B$3:J319))),"")</f>
        <v xml:space="preserve">11   </v>
      </c>
      <c r="L319" s="40" t="str">
        <f t="array" ref="L319">IFERROR(INDEX(PEOPLE!$H$4:$H$101, SMALL(IF($B319=PEOPLE!$B$4:$B$101, ROW(PEOPLE!$H$4:$H$101)-MIN(ROW(PEOPLE!$H$4:$H$101)) +1), COLUMNS($B$3:K319))),"")</f>
        <v xml:space="preserve">12   </v>
      </c>
      <c r="M319" s="40" t="str">
        <f t="array" ref="M319">IFERROR(INDEX(PEOPLE!$H$4:$H$101, SMALL(IF($B319=PEOPLE!$B$4:$B$101, ROW(PEOPLE!$H$4:$H$101)-MIN(ROW(PEOPLE!$H$4:$H$101)) +1), COLUMNS($B$3:L319))),"")</f>
        <v xml:space="preserve">13   </v>
      </c>
      <c r="N319" s="40"/>
      <c r="O319" s="40"/>
    </row>
    <row r="320" spans="2:15" x14ac:dyDescent="0.25">
      <c r="B320" s="40" t="str">
        <f t="array" ref="B320">IFERROR(INDEX(PEOPLE!B321:B$1001, MATCH(0, COUNTIF($B$2:B319, PEOPLE!B321:B$1001), 0)), "")</f>
        <v/>
      </c>
      <c r="C320" s="40" t="str">
        <f t="array" ref="C320">IFERROR(INDEX(PEOPLE!$H$4:$H$101, SMALL(IF($B320=PEOPLE!$B$4:$B$101, ROW(PEOPLE!$H$4:$H$101)-MIN(ROW(PEOPLE!$H$4:$H$101)) +1), COLUMNS($B$3:B320))),"")</f>
        <v xml:space="preserve">3   </v>
      </c>
      <c r="D320" s="40" t="str">
        <f t="array" ref="D320">IFERROR(INDEX(PEOPLE!$H$4:$H$101, SMALL(IF($B320=PEOPLE!$B$4:$B$101, ROW(PEOPLE!$H$4:$H$101)-MIN(ROW(PEOPLE!$H$4:$H$101)) +1), COLUMNS($B$3:C320))),"")</f>
        <v xml:space="preserve">4   </v>
      </c>
      <c r="E320" s="40" t="str">
        <f t="array" ref="E320">IFERROR(INDEX(PEOPLE!$H$4:$H$101, SMALL(IF($B320=PEOPLE!$B$4:$B$101, ROW(PEOPLE!$H$4:$H$101)-MIN(ROW(PEOPLE!$H$4:$H$101)) +1), COLUMNS($B$3:D320))),"")</f>
        <v xml:space="preserve">5   </v>
      </c>
      <c r="F320" s="40" t="str">
        <f t="array" ref="F320">IFERROR(INDEX(PEOPLE!$H$4:$H$101, SMALL(IF($B320=PEOPLE!$B$4:$B$101, ROW(PEOPLE!$H$4:$H$101)-MIN(ROW(PEOPLE!$H$4:$H$101)) +1), COLUMNS($B$3:E320))),"")</f>
        <v xml:space="preserve">6   </v>
      </c>
      <c r="G320" s="40" t="str">
        <f t="array" ref="G320">IFERROR(INDEX(PEOPLE!$H$4:$H$101, SMALL(IF($B320=PEOPLE!$B$4:$B$101, ROW(PEOPLE!$H$4:$H$101)-MIN(ROW(PEOPLE!$H$4:$H$101)) +1), COLUMNS($B$3:F320))),"")</f>
        <v xml:space="preserve">7   </v>
      </c>
      <c r="H320" s="40" t="str">
        <f t="array" ref="H320">IFERROR(INDEX(PEOPLE!$H$4:$H$101, SMALL(IF($B320=PEOPLE!$B$4:$B$101, ROW(PEOPLE!$H$4:$H$101)-MIN(ROW(PEOPLE!$H$4:$H$101)) +1), COLUMNS($B$3:G320))),"")</f>
        <v xml:space="preserve">8   </v>
      </c>
      <c r="I320" s="40" t="str">
        <f t="array" ref="I320">IFERROR(INDEX(PEOPLE!$H$4:$H$101, SMALL(IF($B320=PEOPLE!$B$4:$B$101, ROW(PEOPLE!$H$4:$H$101)-MIN(ROW(PEOPLE!$H$4:$H$101)) +1), COLUMNS($B$3:H320))),"")</f>
        <v xml:space="preserve">9   </v>
      </c>
      <c r="J320" s="40" t="str">
        <f t="array" ref="J320">IFERROR(INDEX(PEOPLE!$H$4:$H$101, SMALL(IF($B320=PEOPLE!$B$4:$B$101, ROW(PEOPLE!$H$4:$H$101)-MIN(ROW(PEOPLE!$H$4:$H$101)) +1), COLUMNS($B$3:I320))),"")</f>
        <v xml:space="preserve">10   </v>
      </c>
      <c r="K320" s="40" t="str">
        <f t="array" ref="K320">IFERROR(INDEX(PEOPLE!$H$4:$H$101, SMALL(IF($B320=PEOPLE!$B$4:$B$101, ROW(PEOPLE!$H$4:$H$101)-MIN(ROW(PEOPLE!$H$4:$H$101)) +1), COLUMNS($B$3:J320))),"")</f>
        <v xml:space="preserve">11   </v>
      </c>
      <c r="L320" s="40" t="str">
        <f t="array" ref="L320">IFERROR(INDEX(PEOPLE!$H$4:$H$101, SMALL(IF($B320=PEOPLE!$B$4:$B$101, ROW(PEOPLE!$H$4:$H$101)-MIN(ROW(PEOPLE!$H$4:$H$101)) +1), COLUMNS($B$3:K320))),"")</f>
        <v xml:space="preserve">12   </v>
      </c>
      <c r="M320" s="40" t="str">
        <f t="array" ref="M320">IFERROR(INDEX(PEOPLE!$H$4:$H$101, SMALL(IF($B320=PEOPLE!$B$4:$B$101, ROW(PEOPLE!$H$4:$H$101)-MIN(ROW(PEOPLE!$H$4:$H$101)) +1), COLUMNS($B$3:L320))),"")</f>
        <v xml:space="preserve">13   </v>
      </c>
      <c r="N320" s="40"/>
      <c r="O320" s="40"/>
    </row>
    <row r="321" spans="2:15" x14ac:dyDescent="0.25">
      <c r="B321" s="40" t="str">
        <f t="array" ref="B321">IFERROR(INDEX(PEOPLE!B322:B$1001, MATCH(0, COUNTIF($B$2:B320, PEOPLE!B322:B$1001), 0)), "")</f>
        <v/>
      </c>
      <c r="C321" s="40" t="str">
        <f t="array" ref="C321">IFERROR(INDEX(PEOPLE!$H$4:$H$101, SMALL(IF($B321=PEOPLE!$B$4:$B$101, ROW(PEOPLE!$H$4:$H$101)-MIN(ROW(PEOPLE!$H$4:$H$101)) +1), COLUMNS($B$3:B321))),"")</f>
        <v xml:space="preserve">3   </v>
      </c>
      <c r="D321" s="40" t="str">
        <f t="array" ref="D321">IFERROR(INDEX(PEOPLE!$H$4:$H$101, SMALL(IF($B321=PEOPLE!$B$4:$B$101, ROW(PEOPLE!$H$4:$H$101)-MIN(ROW(PEOPLE!$H$4:$H$101)) +1), COLUMNS($B$3:C321))),"")</f>
        <v xml:space="preserve">4   </v>
      </c>
      <c r="E321" s="40" t="str">
        <f t="array" ref="E321">IFERROR(INDEX(PEOPLE!$H$4:$H$101, SMALL(IF($B321=PEOPLE!$B$4:$B$101, ROW(PEOPLE!$H$4:$H$101)-MIN(ROW(PEOPLE!$H$4:$H$101)) +1), COLUMNS($B$3:D321))),"")</f>
        <v xml:space="preserve">5   </v>
      </c>
      <c r="F321" s="40" t="str">
        <f t="array" ref="F321">IFERROR(INDEX(PEOPLE!$H$4:$H$101, SMALL(IF($B321=PEOPLE!$B$4:$B$101, ROW(PEOPLE!$H$4:$H$101)-MIN(ROW(PEOPLE!$H$4:$H$101)) +1), COLUMNS($B$3:E321))),"")</f>
        <v xml:space="preserve">6   </v>
      </c>
      <c r="G321" s="40" t="str">
        <f t="array" ref="G321">IFERROR(INDEX(PEOPLE!$H$4:$H$101, SMALL(IF($B321=PEOPLE!$B$4:$B$101, ROW(PEOPLE!$H$4:$H$101)-MIN(ROW(PEOPLE!$H$4:$H$101)) +1), COLUMNS($B$3:F321))),"")</f>
        <v xml:space="preserve">7   </v>
      </c>
      <c r="H321" s="40" t="str">
        <f t="array" ref="H321">IFERROR(INDEX(PEOPLE!$H$4:$H$101, SMALL(IF($B321=PEOPLE!$B$4:$B$101, ROW(PEOPLE!$H$4:$H$101)-MIN(ROW(PEOPLE!$H$4:$H$101)) +1), COLUMNS($B$3:G321))),"")</f>
        <v xml:space="preserve">8   </v>
      </c>
      <c r="I321" s="40" t="str">
        <f t="array" ref="I321">IFERROR(INDEX(PEOPLE!$H$4:$H$101, SMALL(IF($B321=PEOPLE!$B$4:$B$101, ROW(PEOPLE!$H$4:$H$101)-MIN(ROW(PEOPLE!$H$4:$H$101)) +1), COLUMNS($B$3:H321))),"")</f>
        <v xml:space="preserve">9   </v>
      </c>
      <c r="J321" s="40" t="str">
        <f t="array" ref="J321">IFERROR(INDEX(PEOPLE!$H$4:$H$101, SMALL(IF($B321=PEOPLE!$B$4:$B$101, ROW(PEOPLE!$H$4:$H$101)-MIN(ROW(PEOPLE!$H$4:$H$101)) +1), COLUMNS($B$3:I321))),"")</f>
        <v xml:space="preserve">10   </v>
      </c>
      <c r="K321" s="40" t="str">
        <f t="array" ref="K321">IFERROR(INDEX(PEOPLE!$H$4:$H$101, SMALL(IF($B321=PEOPLE!$B$4:$B$101, ROW(PEOPLE!$H$4:$H$101)-MIN(ROW(PEOPLE!$H$4:$H$101)) +1), COLUMNS($B$3:J321))),"")</f>
        <v xml:space="preserve">11   </v>
      </c>
      <c r="L321" s="40" t="str">
        <f t="array" ref="L321">IFERROR(INDEX(PEOPLE!$H$4:$H$101, SMALL(IF($B321=PEOPLE!$B$4:$B$101, ROW(PEOPLE!$H$4:$H$101)-MIN(ROW(PEOPLE!$H$4:$H$101)) +1), COLUMNS($B$3:K321))),"")</f>
        <v xml:space="preserve">12   </v>
      </c>
      <c r="M321" s="40" t="str">
        <f t="array" ref="M321">IFERROR(INDEX(PEOPLE!$H$4:$H$101, SMALL(IF($B321=PEOPLE!$B$4:$B$101, ROW(PEOPLE!$H$4:$H$101)-MIN(ROW(PEOPLE!$H$4:$H$101)) +1), COLUMNS($B$3:L321))),"")</f>
        <v xml:space="preserve">13   </v>
      </c>
      <c r="N321" s="40"/>
      <c r="O321" s="40"/>
    </row>
    <row r="322" spans="2:15" x14ac:dyDescent="0.25">
      <c r="B322" s="40" t="str">
        <f t="array" ref="B322">IFERROR(INDEX(PEOPLE!B323:B$1001, MATCH(0, COUNTIF($B$2:B321, PEOPLE!B323:B$1001), 0)), "")</f>
        <v/>
      </c>
      <c r="C322" s="40" t="str">
        <f t="array" ref="C322">IFERROR(INDEX(PEOPLE!$H$4:$H$101, SMALL(IF($B322=PEOPLE!$B$4:$B$101, ROW(PEOPLE!$H$4:$H$101)-MIN(ROW(PEOPLE!$H$4:$H$101)) +1), COLUMNS($B$3:B322))),"")</f>
        <v xml:space="preserve">3   </v>
      </c>
      <c r="D322" s="40" t="str">
        <f t="array" ref="D322">IFERROR(INDEX(PEOPLE!$H$4:$H$101, SMALL(IF($B322=PEOPLE!$B$4:$B$101, ROW(PEOPLE!$H$4:$H$101)-MIN(ROW(PEOPLE!$H$4:$H$101)) +1), COLUMNS($B$3:C322))),"")</f>
        <v xml:space="preserve">4   </v>
      </c>
      <c r="E322" s="40" t="str">
        <f t="array" ref="E322">IFERROR(INDEX(PEOPLE!$H$4:$H$101, SMALL(IF($B322=PEOPLE!$B$4:$B$101, ROW(PEOPLE!$H$4:$H$101)-MIN(ROW(PEOPLE!$H$4:$H$101)) +1), COLUMNS($B$3:D322))),"")</f>
        <v xml:space="preserve">5   </v>
      </c>
      <c r="F322" s="40" t="str">
        <f t="array" ref="F322">IFERROR(INDEX(PEOPLE!$H$4:$H$101, SMALL(IF($B322=PEOPLE!$B$4:$B$101, ROW(PEOPLE!$H$4:$H$101)-MIN(ROW(PEOPLE!$H$4:$H$101)) +1), COLUMNS($B$3:E322))),"")</f>
        <v xml:space="preserve">6   </v>
      </c>
      <c r="G322" s="40" t="str">
        <f t="array" ref="G322">IFERROR(INDEX(PEOPLE!$H$4:$H$101, SMALL(IF($B322=PEOPLE!$B$4:$B$101, ROW(PEOPLE!$H$4:$H$101)-MIN(ROW(PEOPLE!$H$4:$H$101)) +1), COLUMNS($B$3:F322))),"")</f>
        <v xml:space="preserve">7   </v>
      </c>
      <c r="H322" s="40" t="str">
        <f t="array" ref="H322">IFERROR(INDEX(PEOPLE!$H$4:$H$101, SMALL(IF($B322=PEOPLE!$B$4:$B$101, ROW(PEOPLE!$H$4:$H$101)-MIN(ROW(PEOPLE!$H$4:$H$101)) +1), COLUMNS($B$3:G322))),"")</f>
        <v xml:space="preserve">8   </v>
      </c>
      <c r="I322" s="40" t="str">
        <f t="array" ref="I322">IFERROR(INDEX(PEOPLE!$H$4:$H$101, SMALL(IF($B322=PEOPLE!$B$4:$B$101, ROW(PEOPLE!$H$4:$H$101)-MIN(ROW(PEOPLE!$H$4:$H$101)) +1), COLUMNS($B$3:H322))),"")</f>
        <v xml:space="preserve">9   </v>
      </c>
      <c r="J322" s="40" t="str">
        <f t="array" ref="J322">IFERROR(INDEX(PEOPLE!$H$4:$H$101, SMALL(IF($B322=PEOPLE!$B$4:$B$101, ROW(PEOPLE!$H$4:$H$101)-MIN(ROW(PEOPLE!$H$4:$H$101)) +1), COLUMNS($B$3:I322))),"")</f>
        <v xml:space="preserve">10   </v>
      </c>
      <c r="K322" s="40" t="str">
        <f t="array" ref="K322">IFERROR(INDEX(PEOPLE!$H$4:$H$101, SMALL(IF($B322=PEOPLE!$B$4:$B$101, ROW(PEOPLE!$H$4:$H$101)-MIN(ROW(PEOPLE!$H$4:$H$101)) +1), COLUMNS($B$3:J322))),"")</f>
        <v xml:space="preserve">11   </v>
      </c>
      <c r="L322" s="40" t="str">
        <f t="array" ref="L322">IFERROR(INDEX(PEOPLE!$H$4:$H$101, SMALL(IF($B322=PEOPLE!$B$4:$B$101, ROW(PEOPLE!$H$4:$H$101)-MIN(ROW(PEOPLE!$H$4:$H$101)) +1), COLUMNS($B$3:K322))),"")</f>
        <v xml:space="preserve">12   </v>
      </c>
      <c r="M322" s="40" t="str">
        <f t="array" ref="M322">IFERROR(INDEX(PEOPLE!$H$4:$H$101, SMALL(IF($B322=PEOPLE!$B$4:$B$101, ROW(PEOPLE!$H$4:$H$101)-MIN(ROW(PEOPLE!$H$4:$H$101)) +1), COLUMNS($B$3:L322))),"")</f>
        <v xml:space="preserve">13   </v>
      </c>
      <c r="N322" s="40"/>
      <c r="O322" s="40"/>
    </row>
    <row r="323" spans="2:15" x14ac:dyDescent="0.25">
      <c r="B323" s="40" t="str">
        <f t="array" ref="B323">IFERROR(INDEX(PEOPLE!B324:B$1001, MATCH(0, COUNTIF($B$2:B322, PEOPLE!B324:B$1001), 0)), "")</f>
        <v/>
      </c>
      <c r="C323" s="40" t="str">
        <f t="array" ref="C323">IFERROR(INDEX(PEOPLE!$H$4:$H$101, SMALL(IF($B323=PEOPLE!$B$4:$B$101, ROW(PEOPLE!$H$4:$H$101)-MIN(ROW(PEOPLE!$H$4:$H$101)) +1), COLUMNS($B$3:B323))),"")</f>
        <v xml:space="preserve">3   </v>
      </c>
      <c r="D323" s="40" t="str">
        <f t="array" ref="D323">IFERROR(INDEX(PEOPLE!$H$4:$H$101, SMALL(IF($B323=PEOPLE!$B$4:$B$101, ROW(PEOPLE!$H$4:$H$101)-MIN(ROW(PEOPLE!$H$4:$H$101)) +1), COLUMNS($B$3:C323))),"")</f>
        <v xml:space="preserve">4   </v>
      </c>
      <c r="E323" s="40" t="str">
        <f t="array" ref="E323">IFERROR(INDEX(PEOPLE!$H$4:$H$101, SMALL(IF($B323=PEOPLE!$B$4:$B$101, ROW(PEOPLE!$H$4:$H$101)-MIN(ROW(PEOPLE!$H$4:$H$101)) +1), COLUMNS($B$3:D323))),"")</f>
        <v xml:space="preserve">5   </v>
      </c>
      <c r="F323" s="40" t="str">
        <f t="array" ref="F323">IFERROR(INDEX(PEOPLE!$H$4:$H$101, SMALL(IF($B323=PEOPLE!$B$4:$B$101, ROW(PEOPLE!$H$4:$H$101)-MIN(ROW(PEOPLE!$H$4:$H$101)) +1), COLUMNS($B$3:E323))),"")</f>
        <v xml:space="preserve">6   </v>
      </c>
      <c r="G323" s="40" t="str">
        <f t="array" ref="G323">IFERROR(INDEX(PEOPLE!$H$4:$H$101, SMALL(IF($B323=PEOPLE!$B$4:$B$101, ROW(PEOPLE!$H$4:$H$101)-MIN(ROW(PEOPLE!$H$4:$H$101)) +1), COLUMNS($B$3:F323))),"")</f>
        <v xml:space="preserve">7   </v>
      </c>
      <c r="H323" s="40" t="str">
        <f t="array" ref="H323">IFERROR(INDEX(PEOPLE!$H$4:$H$101, SMALL(IF($B323=PEOPLE!$B$4:$B$101, ROW(PEOPLE!$H$4:$H$101)-MIN(ROW(PEOPLE!$H$4:$H$101)) +1), COLUMNS($B$3:G323))),"")</f>
        <v xml:space="preserve">8   </v>
      </c>
      <c r="I323" s="40" t="str">
        <f t="array" ref="I323">IFERROR(INDEX(PEOPLE!$H$4:$H$101, SMALL(IF($B323=PEOPLE!$B$4:$B$101, ROW(PEOPLE!$H$4:$H$101)-MIN(ROW(PEOPLE!$H$4:$H$101)) +1), COLUMNS($B$3:H323))),"")</f>
        <v xml:space="preserve">9   </v>
      </c>
      <c r="J323" s="40" t="str">
        <f t="array" ref="J323">IFERROR(INDEX(PEOPLE!$H$4:$H$101, SMALL(IF($B323=PEOPLE!$B$4:$B$101, ROW(PEOPLE!$H$4:$H$101)-MIN(ROW(PEOPLE!$H$4:$H$101)) +1), COLUMNS($B$3:I323))),"")</f>
        <v xml:space="preserve">10   </v>
      </c>
      <c r="K323" s="40" t="str">
        <f t="array" ref="K323">IFERROR(INDEX(PEOPLE!$H$4:$H$101, SMALL(IF($B323=PEOPLE!$B$4:$B$101, ROW(PEOPLE!$H$4:$H$101)-MIN(ROW(PEOPLE!$H$4:$H$101)) +1), COLUMNS($B$3:J323))),"")</f>
        <v xml:space="preserve">11   </v>
      </c>
      <c r="L323" s="40" t="str">
        <f t="array" ref="L323">IFERROR(INDEX(PEOPLE!$H$4:$H$101, SMALL(IF($B323=PEOPLE!$B$4:$B$101, ROW(PEOPLE!$H$4:$H$101)-MIN(ROW(PEOPLE!$H$4:$H$101)) +1), COLUMNS($B$3:K323))),"")</f>
        <v xml:space="preserve">12   </v>
      </c>
      <c r="M323" s="40" t="str">
        <f t="array" ref="M323">IFERROR(INDEX(PEOPLE!$H$4:$H$101, SMALL(IF($B323=PEOPLE!$B$4:$B$101, ROW(PEOPLE!$H$4:$H$101)-MIN(ROW(PEOPLE!$H$4:$H$101)) +1), COLUMNS($B$3:L323))),"")</f>
        <v xml:space="preserve">13   </v>
      </c>
      <c r="N323" s="40"/>
      <c r="O323" s="40"/>
    </row>
    <row r="324" spans="2:15" x14ac:dyDescent="0.25">
      <c r="B324" s="40" t="str">
        <f t="array" ref="B324">IFERROR(INDEX(PEOPLE!B325:B$1001, MATCH(0, COUNTIF($B$2:B323, PEOPLE!B325:B$1001), 0)), "")</f>
        <v/>
      </c>
      <c r="C324" s="40" t="str">
        <f t="array" ref="C324">IFERROR(INDEX(PEOPLE!$H$4:$H$101, SMALL(IF($B324=PEOPLE!$B$4:$B$101, ROW(PEOPLE!$H$4:$H$101)-MIN(ROW(PEOPLE!$H$4:$H$101)) +1), COLUMNS($B$3:B324))),"")</f>
        <v xml:space="preserve">3   </v>
      </c>
      <c r="D324" s="40" t="str">
        <f t="array" ref="D324">IFERROR(INDEX(PEOPLE!$H$4:$H$101, SMALL(IF($B324=PEOPLE!$B$4:$B$101, ROW(PEOPLE!$H$4:$H$101)-MIN(ROW(PEOPLE!$H$4:$H$101)) +1), COLUMNS($B$3:C324))),"")</f>
        <v xml:space="preserve">4   </v>
      </c>
      <c r="E324" s="40" t="str">
        <f t="array" ref="E324">IFERROR(INDEX(PEOPLE!$H$4:$H$101, SMALL(IF($B324=PEOPLE!$B$4:$B$101, ROW(PEOPLE!$H$4:$H$101)-MIN(ROW(PEOPLE!$H$4:$H$101)) +1), COLUMNS($B$3:D324))),"")</f>
        <v xml:space="preserve">5   </v>
      </c>
      <c r="F324" s="40" t="str">
        <f t="array" ref="F324">IFERROR(INDEX(PEOPLE!$H$4:$H$101, SMALL(IF($B324=PEOPLE!$B$4:$B$101, ROW(PEOPLE!$H$4:$H$101)-MIN(ROW(PEOPLE!$H$4:$H$101)) +1), COLUMNS($B$3:E324))),"")</f>
        <v xml:space="preserve">6   </v>
      </c>
      <c r="G324" s="40" t="str">
        <f t="array" ref="G324">IFERROR(INDEX(PEOPLE!$H$4:$H$101, SMALL(IF($B324=PEOPLE!$B$4:$B$101, ROW(PEOPLE!$H$4:$H$101)-MIN(ROW(PEOPLE!$H$4:$H$101)) +1), COLUMNS($B$3:F324))),"")</f>
        <v xml:space="preserve">7   </v>
      </c>
      <c r="H324" s="40" t="str">
        <f t="array" ref="H324">IFERROR(INDEX(PEOPLE!$H$4:$H$101, SMALL(IF($B324=PEOPLE!$B$4:$B$101, ROW(PEOPLE!$H$4:$H$101)-MIN(ROW(PEOPLE!$H$4:$H$101)) +1), COLUMNS($B$3:G324))),"")</f>
        <v xml:space="preserve">8   </v>
      </c>
      <c r="I324" s="40" t="str">
        <f t="array" ref="I324">IFERROR(INDEX(PEOPLE!$H$4:$H$101, SMALL(IF($B324=PEOPLE!$B$4:$B$101, ROW(PEOPLE!$H$4:$H$101)-MIN(ROW(PEOPLE!$H$4:$H$101)) +1), COLUMNS($B$3:H324))),"")</f>
        <v xml:space="preserve">9   </v>
      </c>
      <c r="J324" s="40" t="str">
        <f t="array" ref="J324">IFERROR(INDEX(PEOPLE!$H$4:$H$101, SMALL(IF($B324=PEOPLE!$B$4:$B$101, ROW(PEOPLE!$H$4:$H$101)-MIN(ROW(PEOPLE!$H$4:$H$101)) +1), COLUMNS($B$3:I324))),"")</f>
        <v xml:space="preserve">10   </v>
      </c>
      <c r="K324" s="40" t="str">
        <f t="array" ref="K324">IFERROR(INDEX(PEOPLE!$H$4:$H$101, SMALL(IF($B324=PEOPLE!$B$4:$B$101, ROW(PEOPLE!$H$4:$H$101)-MIN(ROW(PEOPLE!$H$4:$H$101)) +1), COLUMNS($B$3:J324))),"")</f>
        <v xml:space="preserve">11   </v>
      </c>
      <c r="L324" s="40" t="str">
        <f t="array" ref="L324">IFERROR(INDEX(PEOPLE!$H$4:$H$101, SMALL(IF($B324=PEOPLE!$B$4:$B$101, ROW(PEOPLE!$H$4:$H$101)-MIN(ROW(PEOPLE!$H$4:$H$101)) +1), COLUMNS($B$3:K324))),"")</f>
        <v xml:space="preserve">12   </v>
      </c>
      <c r="M324" s="40" t="str">
        <f t="array" ref="M324">IFERROR(INDEX(PEOPLE!$H$4:$H$101, SMALL(IF($B324=PEOPLE!$B$4:$B$101, ROW(PEOPLE!$H$4:$H$101)-MIN(ROW(PEOPLE!$H$4:$H$101)) +1), COLUMNS($B$3:L324))),"")</f>
        <v xml:space="preserve">13   </v>
      </c>
      <c r="N324" s="40"/>
      <c r="O324" s="40"/>
    </row>
    <row r="325" spans="2:15" x14ac:dyDescent="0.25">
      <c r="B325" s="40" t="str">
        <f t="array" ref="B325">IFERROR(INDEX(PEOPLE!B326:B$1001, MATCH(0, COUNTIF($B$2:B324, PEOPLE!B326:B$1001), 0)), "")</f>
        <v/>
      </c>
      <c r="C325" s="40" t="str">
        <f t="array" ref="C325">IFERROR(INDEX(PEOPLE!$H$4:$H$101, SMALL(IF($B325=PEOPLE!$B$4:$B$101, ROW(PEOPLE!$H$4:$H$101)-MIN(ROW(PEOPLE!$H$4:$H$101)) +1), COLUMNS($B$3:B325))),"")</f>
        <v xml:space="preserve">3   </v>
      </c>
      <c r="D325" s="40" t="str">
        <f t="array" ref="D325">IFERROR(INDEX(PEOPLE!$H$4:$H$101, SMALL(IF($B325=PEOPLE!$B$4:$B$101, ROW(PEOPLE!$H$4:$H$101)-MIN(ROW(PEOPLE!$H$4:$H$101)) +1), COLUMNS($B$3:C325))),"")</f>
        <v xml:space="preserve">4   </v>
      </c>
      <c r="E325" s="40" t="str">
        <f t="array" ref="E325">IFERROR(INDEX(PEOPLE!$H$4:$H$101, SMALL(IF($B325=PEOPLE!$B$4:$B$101, ROW(PEOPLE!$H$4:$H$101)-MIN(ROW(PEOPLE!$H$4:$H$101)) +1), COLUMNS($B$3:D325))),"")</f>
        <v xml:space="preserve">5   </v>
      </c>
      <c r="F325" s="40" t="str">
        <f t="array" ref="F325">IFERROR(INDEX(PEOPLE!$H$4:$H$101, SMALL(IF($B325=PEOPLE!$B$4:$B$101, ROW(PEOPLE!$H$4:$H$101)-MIN(ROW(PEOPLE!$H$4:$H$101)) +1), COLUMNS($B$3:E325))),"")</f>
        <v xml:space="preserve">6   </v>
      </c>
      <c r="G325" s="40" t="str">
        <f t="array" ref="G325">IFERROR(INDEX(PEOPLE!$H$4:$H$101, SMALL(IF($B325=PEOPLE!$B$4:$B$101, ROW(PEOPLE!$H$4:$H$101)-MIN(ROW(PEOPLE!$H$4:$H$101)) +1), COLUMNS($B$3:F325))),"")</f>
        <v xml:space="preserve">7   </v>
      </c>
      <c r="H325" s="40" t="str">
        <f t="array" ref="H325">IFERROR(INDEX(PEOPLE!$H$4:$H$101, SMALL(IF($B325=PEOPLE!$B$4:$B$101, ROW(PEOPLE!$H$4:$H$101)-MIN(ROW(PEOPLE!$H$4:$H$101)) +1), COLUMNS($B$3:G325))),"")</f>
        <v xml:space="preserve">8   </v>
      </c>
      <c r="I325" s="40" t="str">
        <f t="array" ref="I325">IFERROR(INDEX(PEOPLE!$H$4:$H$101, SMALL(IF($B325=PEOPLE!$B$4:$B$101, ROW(PEOPLE!$H$4:$H$101)-MIN(ROW(PEOPLE!$H$4:$H$101)) +1), COLUMNS($B$3:H325))),"")</f>
        <v xml:space="preserve">9   </v>
      </c>
      <c r="J325" s="40" t="str">
        <f t="array" ref="J325">IFERROR(INDEX(PEOPLE!$H$4:$H$101, SMALL(IF($B325=PEOPLE!$B$4:$B$101, ROW(PEOPLE!$H$4:$H$101)-MIN(ROW(PEOPLE!$H$4:$H$101)) +1), COLUMNS($B$3:I325))),"")</f>
        <v xml:space="preserve">10   </v>
      </c>
      <c r="K325" s="40" t="str">
        <f t="array" ref="K325">IFERROR(INDEX(PEOPLE!$H$4:$H$101, SMALL(IF($B325=PEOPLE!$B$4:$B$101, ROW(PEOPLE!$H$4:$H$101)-MIN(ROW(PEOPLE!$H$4:$H$101)) +1), COLUMNS($B$3:J325))),"")</f>
        <v xml:space="preserve">11   </v>
      </c>
      <c r="L325" s="40" t="str">
        <f t="array" ref="L325">IFERROR(INDEX(PEOPLE!$H$4:$H$101, SMALL(IF($B325=PEOPLE!$B$4:$B$101, ROW(PEOPLE!$H$4:$H$101)-MIN(ROW(PEOPLE!$H$4:$H$101)) +1), COLUMNS($B$3:K325))),"")</f>
        <v xml:space="preserve">12   </v>
      </c>
      <c r="M325" s="40" t="str">
        <f t="array" ref="M325">IFERROR(INDEX(PEOPLE!$H$4:$H$101, SMALL(IF($B325=PEOPLE!$B$4:$B$101, ROW(PEOPLE!$H$4:$H$101)-MIN(ROW(PEOPLE!$H$4:$H$101)) +1), COLUMNS($B$3:L325))),"")</f>
        <v xml:space="preserve">13   </v>
      </c>
      <c r="N325" s="40"/>
      <c r="O325" s="40"/>
    </row>
    <row r="326" spans="2:15" x14ac:dyDescent="0.25">
      <c r="B326" s="40" t="str">
        <f t="array" ref="B326">IFERROR(INDEX(PEOPLE!B327:B$1001, MATCH(0, COUNTIF($B$2:B325, PEOPLE!B327:B$1001), 0)), "")</f>
        <v/>
      </c>
      <c r="C326" s="40" t="str">
        <f t="array" ref="C326">IFERROR(INDEX(PEOPLE!$H$4:$H$101, SMALL(IF($B326=PEOPLE!$B$4:$B$101, ROW(PEOPLE!$H$4:$H$101)-MIN(ROW(PEOPLE!$H$4:$H$101)) +1), COLUMNS($B$3:B326))),"")</f>
        <v xml:space="preserve">3   </v>
      </c>
      <c r="D326" s="40" t="str">
        <f t="array" ref="D326">IFERROR(INDEX(PEOPLE!$H$4:$H$101, SMALL(IF($B326=PEOPLE!$B$4:$B$101, ROW(PEOPLE!$H$4:$H$101)-MIN(ROW(PEOPLE!$H$4:$H$101)) +1), COLUMNS($B$3:C326))),"")</f>
        <v xml:space="preserve">4   </v>
      </c>
      <c r="E326" s="40" t="str">
        <f t="array" ref="E326">IFERROR(INDEX(PEOPLE!$H$4:$H$101, SMALL(IF($B326=PEOPLE!$B$4:$B$101, ROW(PEOPLE!$H$4:$H$101)-MIN(ROW(PEOPLE!$H$4:$H$101)) +1), COLUMNS($B$3:D326))),"")</f>
        <v xml:space="preserve">5   </v>
      </c>
      <c r="F326" s="40" t="str">
        <f t="array" ref="F326">IFERROR(INDEX(PEOPLE!$H$4:$H$101, SMALL(IF($B326=PEOPLE!$B$4:$B$101, ROW(PEOPLE!$H$4:$H$101)-MIN(ROW(PEOPLE!$H$4:$H$101)) +1), COLUMNS($B$3:E326))),"")</f>
        <v xml:space="preserve">6   </v>
      </c>
      <c r="G326" s="40" t="str">
        <f t="array" ref="G326">IFERROR(INDEX(PEOPLE!$H$4:$H$101, SMALL(IF($B326=PEOPLE!$B$4:$B$101, ROW(PEOPLE!$H$4:$H$101)-MIN(ROW(PEOPLE!$H$4:$H$101)) +1), COLUMNS($B$3:F326))),"")</f>
        <v xml:space="preserve">7   </v>
      </c>
      <c r="H326" s="40" t="str">
        <f t="array" ref="H326">IFERROR(INDEX(PEOPLE!$H$4:$H$101, SMALL(IF($B326=PEOPLE!$B$4:$B$101, ROW(PEOPLE!$H$4:$H$101)-MIN(ROW(PEOPLE!$H$4:$H$101)) +1), COLUMNS($B$3:G326))),"")</f>
        <v xml:space="preserve">8   </v>
      </c>
      <c r="I326" s="40" t="str">
        <f t="array" ref="I326">IFERROR(INDEX(PEOPLE!$H$4:$H$101, SMALL(IF($B326=PEOPLE!$B$4:$B$101, ROW(PEOPLE!$H$4:$H$101)-MIN(ROW(PEOPLE!$H$4:$H$101)) +1), COLUMNS($B$3:H326))),"")</f>
        <v xml:space="preserve">9   </v>
      </c>
      <c r="J326" s="40" t="str">
        <f t="array" ref="J326">IFERROR(INDEX(PEOPLE!$H$4:$H$101, SMALL(IF($B326=PEOPLE!$B$4:$B$101, ROW(PEOPLE!$H$4:$H$101)-MIN(ROW(PEOPLE!$H$4:$H$101)) +1), COLUMNS($B$3:I326))),"")</f>
        <v xml:space="preserve">10   </v>
      </c>
      <c r="K326" s="40" t="str">
        <f t="array" ref="K326">IFERROR(INDEX(PEOPLE!$H$4:$H$101, SMALL(IF($B326=PEOPLE!$B$4:$B$101, ROW(PEOPLE!$H$4:$H$101)-MIN(ROW(PEOPLE!$H$4:$H$101)) +1), COLUMNS($B$3:J326))),"")</f>
        <v xml:space="preserve">11   </v>
      </c>
      <c r="L326" s="40" t="str">
        <f t="array" ref="L326">IFERROR(INDEX(PEOPLE!$H$4:$H$101, SMALL(IF($B326=PEOPLE!$B$4:$B$101, ROW(PEOPLE!$H$4:$H$101)-MIN(ROW(PEOPLE!$H$4:$H$101)) +1), COLUMNS($B$3:K326))),"")</f>
        <v xml:space="preserve">12   </v>
      </c>
      <c r="M326" s="40" t="str">
        <f t="array" ref="M326">IFERROR(INDEX(PEOPLE!$H$4:$H$101, SMALL(IF($B326=PEOPLE!$B$4:$B$101, ROW(PEOPLE!$H$4:$H$101)-MIN(ROW(PEOPLE!$H$4:$H$101)) +1), COLUMNS($B$3:L326))),"")</f>
        <v xml:space="preserve">13   </v>
      </c>
      <c r="N326" s="40"/>
      <c r="O326" s="40"/>
    </row>
    <row r="327" spans="2:15" x14ac:dyDescent="0.25">
      <c r="B327" s="40" t="str">
        <f t="array" ref="B327">IFERROR(INDEX(PEOPLE!B328:B$1001, MATCH(0, COUNTIF($B$2:B326, PEOPLE!B328:B$1001), 0)), "")</f>
        <v/>
      </c>
      <c r="C327" s="40" t="str">
        <f t="array" ref="C327">IFERROR(INDEX(PEOPLE!$H$4:$H$101, SMALL(IF($B327=PEOPLE!$B$4:$B$101, ROW(PEOPLE!$H$4:$H$101)-MIN(ROW(PEOPLE!$H$4:$H$101)) +1), COLUMNS($B$3:B327))),"")</f>
        <v xml:space="preserve">3   </v>
      </c>
      <c r="D327" s="40" t="str">
        <f t="array" ref="D327">IFERROR(INDEX(PEOPLE!$H$4:$H$101, SMALL(IF($B327=PEOPLE!$B$4:$B$101, ROW(PEOPLE!$H$4:$H$101)-MIN(ROW(PEOPLE!$H$4:$H$101)) +1), COLUMNS($B$3:C327))),"")</f>
        <v xml:space="preserve">4   </v>
      </c>
      <c r="E327" s="40" t="str">
        <f t="array" ref="E327">IFERROR(INDEX(PEOPLE!$H$4:$H$101, SMALL(IF($B327=PEOPLE!$B$4:$B$101, ROW(PEOPLE!$H$4:$H$101)-MIN(ROW(PEOPLE!$H$4:$H$101)) +1), COLUMNS($B$3:D327))),"")</f>
        <v xml:space="preserve">5   </v>
      </c>
      <c r="F327" s="40" t="str">
        <f t="array" ref="F327">IFERROR(INDEX(PEOPLE!$H$4:$H$101, SMALL(IF($B327=PEOPLE!$B$4:$B$101, ROW(PEOPLE!$H$4:$H$101)-MIN(ROW(PEOPLE!$H$4:$H$101)) +1), COLUMNS($B$3:E327))),"")</f>
        <v xml:space="preserve">6   </v>
      </c>
      <c r="G327" s="40" t="str">
        <f t="array" ref="G327">IFERROR(INDEX(PEOPLE!$H$4:$H$101, SMALL(IF($B327=PEOPLE!$B$4:$B$101, ROW(PEOPLE!$H$4:$H$101)-MIN(ROW(PEOPLE!$H$4:$H$101)) +1), COLUMNS($B$3:F327))),"")</f>
        <v xml:space="preserve">7   </v>
      </c>
      <c r="H327" s="40" t="str">
        <f t="array" ref="H327">IFERROR(INDEX(PEOPLE!$H$4:$H$101, SMALL(IF($B327=PEOPLE!$B$4:$B$101, ROW(PEOPLE!$H$4:$H$101)-MIN(ROW(PEOPLE!$H$4:$H$101)) +1), COLUMNS($B$3:G327))),"")</f>
        <v xml:space="preserve">8   </v>
      </c>
      <c r="I327" s="40" t="str">
        <f t="array" ref="I327">IFERROR(INDEX(PEOPLE!$H$4:$H$101, SMALL(IF($B327=PEOPLE!$B$4:$B$101, ROW(PEOPLE!$H$4:$H$101)-MIN(ROW(PEOPLE!$H$4:$H$101)) +1), COLUMNS($B$3:H327))),"")</f>
        <v xml:space="preserve">9   </v>
      </c>
      <c r="J327" s="40" t="str">
        <f t="array" ref="J327">IFERROR(INDEX(PEOPLE!$H$4:$H$101, SMALL(IF($B327=PEOPLE!$B$4:$B$101, ROW(PEOPLE!$H$4:$H$101)-MIN(ROW(PEOPLE!$H$4:$H$101)) +1), COLUMNS($B$3:I327))),"")</f>
        <v xml:space="preserve">10   </v>
      </c>
      <c r="K327" s="40" t="str">
        <f t="array" ref="K327">IFERROR(INDEX(PEOPLE!$H$4:$H$101, SMALL(IF($B327=PEOPLE!$B$4:$B$101, ROW(PEOPLE!$H$4:$H$101)-MIN(ROW(PEOPLE!$H$4:$H$101)) +1), COLUMNS($B$3:J327))),"")</f>
        <v xml:space="preserve">11   </v>
      </c>
      <c r="L327" s="40" t="str">
        <f t="array" ref="L327">IFERROR(INDEX(PEOPLE!$H$4:$H$101, SMALL(IF($B327=PEOPLE!$B$4:$B$101, ROW(PEOPLE!$H$4:$H$101)-MIN(ROW(PEOPLE!$H$4:$H$101)) +1), COLUMNS($B$3:K327))),"")</f>
        <v xml:space="preserve">12   </v>
      </c>
      <c r="M327" s="40" t="str">
        <f t="array" ref="M327">IFERROR(INDEX(PEOPLE!$H$4:$H$101, SMALL(IF($B327=PEOPLE!$B$4:$B$101, ROW(PEOPLE!$H$4:$H$101)-MIN(ROW(PEOPLE!$H$4:$H$101)) +1), COLUMNS($B$3:L327))),"")</f>
        <v xml:space="preserve">13   </v>
      </c>
      <c r="N327" s="40"/>
      <c r="O327" s="40"/>
    </row>
    <row r="328" spans="2:15" x14ac:dyDescent="0.25">
      <c r="B328" s="40" t="str">
        <f t="array" ref="B328">IFERROR(INDEX(PEOPLE!B329:B$1001, MATCH(0, COUNTIF($B$2:B327, PEOPLE!B329:B$1001), 0)), "")</f>
        <v/>
      </c>
      <c r="C328" s="40" t="str">
        <f t="array" ref="C328">IFERROR(INDEX(PEOPLE!$H$4:$H$101, SMALL(IF($B328=PEOPLE!$B$4:$B$101, ROW(PEOPLE!$H$4:$H$101)-MIN(ROW(PEOPLE!$H$4:$H$101)) +1), COLUMNS($B$3:B328))),"")</f>
        <v xml:space="preserve">3   </v>
      </c>
      <c r="D328" s="40" t="str">
        <f t="array" ref="D328">IFERROR(INDEX(PEOPLE!$H$4:$H$101, SMALL(IF($B328=PEOPLE!$B$4:$B$101, ROW(PEOPLE!$H$4:$H$101)-MIN(ROW(PEOPLE!$H$4:$H$101)) +1), COLUMNS($B$3:C328))),"")</f>
        <v xml:space="preserve">4   </v>
      </c>
      <c r="E328" s="40" t="str">
        <f t="array" ref="E328">IFERROR(INDEX(PEOPLE!$H$4:$H$101, SMALL(IF($B328=PEOPLE!$B$4:$B$101, ROW(PEOPLE!$H$4:$H$101)-MIN(ROW(PEOPLE!$H$4:$H$101)) +1), COLUMNS($B$3:D328))),"")</f>
        <v xml:space="preserve">5   </v>
      </c>
      <c r="F328" s="40" t="str">
        <f t="array" ref="F328">IFERROR(INDEX(PEOPLE!$H$4:$H$101, SMALL(IF($B328=PEOPLE!$B$4:$B$101, ROW(PEOPLE!$H$4:$H$101)-MIN(ROW(PEOPLE!$H$4:$H$101)) +1), COLUMNS($B$3:E328))),"")</f>
        <v xml:space="preserve">6   </v>
      </c>
      <c r="G328" s="40" t="str">
        <f t="array" ref="G328">IFERROR(INDEX(PEOPLE!$H$4:$H$101, SMALL(IF($B328=PEOPLE!$B$4:$B$101, ROW(PEOPLE!$H$4:$H$101)-MIN(ROW(PEOPLE!$H$4:$H$101)) +1), COLUMNS($B$3:F328))),"")</f>
        <v xml:space="preserve">7   </v>
      </c>
      <c r="H328" s="40" t="str">
        <f t="array" ref="H328">IFERROR(INDEX(PEOPLE!$H$4:$H$101, SMALL(IF($B328=PEOPLE!$B$4:$B$101, ROW(PEOPLE!$H$4:$H$101)-MIN(ROW(PEOPLE!$H$4:$H$101)) +1), COLUMNS($B$3:G328))),"")</f>
        <v xml:space="preserve">8   </v>
      </c>
      <c r="I328" s="40" t="str">
        <f t="array" ref="I328">IFERROR(INDEX(PEOPLE!$H$4:$H$101, SMALL(IF($B328=PEOPLE!$B$4:$B$101, ROW(PEOPLE!$H$4:$H$101)-MIN(ROW(PEOPLE!$H$4:$H$101)) +1), COLUMNS($B$3:H328))),"")</f>
        <v xml:space="preserve">9   </v>
      </c>
      <c r="J328" s="40" t="str">
        <f t="array" ref="J328">IFERROR(INDEX(PEOPLE!$H$4:$H$101, SMALL(IF($B328=PEOPLE!$B$4:$B$101, ROW(PEOPLE!$H$4:$H$101)-MIN(ROW(PEOPLE!$H$4:$H$101)) +1), COLUMNS($B$3:I328))),"")</f>
        <v xml:space="preserve">10   </v>
      </c>
      <c r="K328" s="40" t="str">
        <f t="array" ref="K328">IFERROR(INDEX(PEOPLE!$H$4:$H$101, SMALL(IF($B328=PEOPLE!$B$4:$B$101, ROW(PEOPLE!$H$4:$H$101)-MIN(ROW(PEOPLE!$H$4:$H$101)) +1), COLUMNS($B$3:J328))),"")</f>
        <v xml:space="preserve">11   </v>
      </c>
      <c r="L328" s="40" t="str">
        <f t="array" ref="L328">IFERROR(INDEX(PEOPLE!$H$4:$H$101, SMALL(IF($B328=PEOPLE!$B$4:$B$101, ROW(PEOPLE!$H$4:$H$101)-MIN(ROW(PEOPLE!$H$4:$H$101)) +1), COLUMNS($B$3:K328))),"")</f>
        <v xml:space="preserve">12   </v>
      </c>
      <c r="M328" s="40" t="str">
        <f t="array" ref="M328">IFERROR(INDEX(PEOPLE!$H$4:$H$101, SMALL(IF($B328=PEOPLE!$B$4:$B$101, ROW(PEOPLE!$H$4:$H$101)-MIN(ROW(PEOPLE!$H$4:$H$101)) +1), COLUMNS($B$3:L328))),"")</f>
        <v xml:space="preserve">13   </v>
      </c>
      <c r="N328" s="40"/>
      <c r="O328" s="40"/>
    </row>
    <row r="329" spans="2:15" x14ac:dyDescent="0.25">
      <c r="B329" s="40" t="str">
        <f t="array" ref="B329">IFERROR(INDEX(PEOPLE!B330:B$1001, MATCH(0, COUNTIF($B$2:B328, PEOPLE!B330:B$1001), 0)), "")</f>
        <v/>
      </c>
      <c r="C329" s="40" t="str">
        <f t="array" ref="C329">IFERROR(INDEX(PEOPLE!$H$4:$H$101, SMALL(IF($B329=PEOPLE!$B$4:$B$101, ROW(PEOPLE!$H$4:$H$101)-MIN(ROW(PEOPLE!$H$4:$H$101)) +1), COLUMNS($B$3:B329))),"")</f>
        <v xml:space="preserve">3   </v>
      </c>
      <c r="D329" s="40" t="str">
        <f t="array" ref="D329">IFERROR(INDEX(PEOPLE!$H$4:$H$101, SMALL(IF($B329=PEOPLE!$B$4:$B$101, ROW(PEOPLE!$H$4:$H$101)-MIN(ROW(PEOPLE!$H$4:$H$101)) +1), COLUMNS($B$3:C329))),"")</f>
        <v xml:space="preserve">4   </v>
      </c>
      <c r="E329" s="40" t="str">
        <f t="array" ref="E329">IFERROR(INDEX(PEOPLE!$H$4:$H$101, SMALL(IF($B329=PEOPLE!$B$4:$B$101, ROW(PEOPLE!$H$4:$H$101)-MIN(ROW(PEOPLE!$H$4:$H$101)) +1), COLUMNS($B$3:D329))),"")</f>
        <v xml:space="preserve">5   </v>
      </c>
      <c r="F329" s="40" t="str">
        <f t="array" ref="F329">IFERROR(INDEX(PEOPLE!$H$4:$H$101, SMALL(IF($B329=PEOPLE!$B$4:$B$101, ROW(PEOPLE!$H$4:$H$101)-MIN(ROW(PEOPLE!$H$4:$H$101)) +1), COLUMNS($B$3:E329))),"")</f>
        <v xml:space="preserve">6   </v>
      </c>
      <c r="G329" s="40" t="str">
        <f t="array" ref="G329">IFERROR(INDEX(PEOPLE!$H$4:$H$101, SMALL(IF($B329=PEOPLE!$B$4:$B$101, ROW(PEOPLE!$H$4:$H$101)-MIN(ROW(PEOPLE!$H$4:$H$101)) +1), COLUMNS($B$3:F329))),"")</f>
        <v xml:space="preserve">7   </v>
      </c>
      <c r="H329" s="40" t="str">
        <f t="array" ref="H329">IFERROR(INDEX(PEOPLE!$H$4:$H$101, SMALL(IF($B329=PEOPLE!$B$4:$B$101, ROW(PEOPLE!$H$4:$H$101)-MIN(ROW(PEOPLE!$H$4:$H$101)) +1), COLUMNS($B$3:G329))),"")</f>
        <v xml:space="preserve">8   </v>
      </c>
      <c r="I329" s="40" t="str">
        <f t="array" ref="I329">IFERROR(INDEX(PEOPLE!$H$4:$H$101, SMALL(IF($B329=PEOPLE!$B$4:$B$101, ROW(PEOPLE!$H$4:$H$101)-MIN(ROW(PEOPLE!$H$4:$H$101)) +1), COLUMNS($B$3:H329))),"")</f>
        <v xml:space="preserve">9   </v>
      </c>
      <c r="J329" s="40" t="str">
        <f t="array" ref="J329">IFERROR(INDEX(PEOPLE!$H$4:$H$101, SMALL(IF($B329=PEOPLE!$B$4:$B$101, ROW(PEOPLE!$H$4:$H$101)-MIN(ROW(PEOPLE!$H$4:$H$101)) +1), COLUMNS($B$3:I329))),"")</f>
        <v xml:space="preserve">10   </v>
      </c>
      <c r="K329" s="40" t="str">
        <f t="array" ref="K329">IFERROR(INDEX(PEOPLE!$H$4:$H$101, SMALL(IF($B329=PEOPLE!$B$4:$B$101, ROW(PEOPLE!$H$4:$H$101)-MIN(ROW(PEOPLE!$H$4:$H$101)) +1), COLUMNS($B$3:J329))),"")</f>
        <v xml:space="preserve">11   </v>
      </c>
      <c r="L329" s="40" t="str">
        <f t="array" ref="L329">IFERROR(INDEX(PEOPLE!$H$4:$H$101, SMALL(IF($B329=PEOPLE!$B$4:$B$101, ROW(PEOPLE!$H$4:$H$101)-MIN(ROW(PEOPLE!$H$4:$H$101)) +1), COLUMNS($B$3:K329))),"")</f>
        <v xml:space="preserve">12   </v>
      </c>
      <c r="M329" s="40" t="str">
        <f t="array" ref="M329">IFERROR(INDEX(PEOPLE!$H$4:$H$101, SMALL(IF($B329=PEOPLE!$B$4:$B$101, ROW(PEOPLE!$H$4:$H$101)-MIN(ROW(PEOPLE!$H$4:$H$101)) +1), COLUMNS($B$3:L329))),"")</f>
        <v xml:space="preserve">13   </v>
      </c>
      <c r="N329" s="40"/>
      <c r="O329" s="40"/>
    </row>
    <row r="330" spans="2:15" x14ac:dyDescent="0.25">
      <c r="B330" s="40" t="str">
        <f t="array" ref="B330">IFERROR(INDEX(PEOPLE!B331:B$1001, MATCH(0, COUNTIF($B$2:B329, PEOPLE!B331:B$1001), 0)), "")</f>
        <v/>
      </c>
      <c r="C330" s="40" t="str">
        <f t="array" ref="C330">IFERROR(INDEX(PEOPLE!$H$4:$H$101, SMALL(IF($B330=PEOPLE!$B$4:$B$101, ROW(PEOPLE!$H$4:$H$101)-MIN(ROW(PEOPLE!$H$4:$H$101)) +1), COLUMNS($B$3:B330))),"")</f>
        <v xml:space="preserve">3   </v>
      </c>
      <c r="D330" s="40" t="str">
        <f t="array" ref="D330">IFERROR(INDEX(PEOPLE!$H$4:$H$101, SMALL(IF($B330=PEOPLE!$B$4:$B$101, ROW(PEOPLE!$H$4:$H$101)-MIN(ROW(PEOPLE!$H$4:$H$101)) +1), COLUMNS($B$3:C330))),"")</f>
        <v xml:space="preserve">4   </v>
      </c>
      <c r="E330" s="40" t="str">
        <f t="array" ref="E330">IFERROR(INDEX(PEOPLE!$H$4:$H$101, SMALL(IF($B330=PEOPLE!$B$4:$B$101, ROW(PEOPLE!$H$4:$H$101)-MIN(ROW(PEOPLE!$H$4:$H$101)) +1), COLUMNS($B$3:D330))),"")</f>
        <v xml:space="preserve">5   </v>
      </c>
      <c r="F330" s="40" t="str">
        <f t="array" ref="F330">IFERROR(INDEX(PEOPLE!$H$4:$H$101, SMALL(IF($B330=PEOPLE!$B$4:$B$101, ROW(PEOPLE!$H$4:$H$101)-MIN(ROW(PEOPLE!$H$4:$H$101)) +1), COLUMNS($B$3:E330))),"")</f>
        <v xml:space="preserve">6   </v>
      </c>
      <c r="G330" s="40" t="str">
        <f t="array" ref="G330">IFERROR(INDEX(PEOPLE!$H$4:$H$101, SMALL(IF($B330=PEOPLE!$B$4:$B$101, ROW(PEOPLE!$H$4:$H$101)-MIN(ROW(PEOPLE!$H$4:$H$101)) +1), COLUMNS($B$3:F330))),"")</f>
        <v xml:space="preserve">7   </v>
      </c>
      <c r="H330" s="40" t="str">
        <f t="array" ref="H330">IFERROR(INDEX(PEOPLE!$H$4:$H$101, SMALL(IF($B330=PEOPLE!$B$4:$B$101, ROW(PEOPLE!$H$4:$H$101)-MIN(ROW(PEOPLE!$H$4:$H$101)) +1), COLUMNS($B$3:G330))),"")</f>
        <v xml:space="preserve">8   </v>
      </c>
      <c r="I330" s="40" t="str">
        <f t="array" ref="I330">IFERROR(INDEX(PEOPLE!$H$4:$H$101, SMALL(IF($B330=PEOPLE!$B$4:$B$101, ROW(PEOPLE!$H$4:$H$101)-MIN(ROW(PEOPLE!$H$4:$H$101)) +1), COLUMNS($B$3:H330))),"")</f>
        <v xml:space="preserve">9   </v>
      </c>
      <c r="J330" s="40" t="str">
        <f t="array" ref="J330">IFERROR(INDEX(PEOPLE!$H$4:$H$101, SMALL(IF($B330=PEOPLE!$B$4:$B$101, ROW(PEOPLE!$H$4:$H$101)-MIN(ROW(PEOPLE!$H$4:$H$101)) +1), COLUMNS($B$3:I330))),"")</f>
        <v xml:space="preserve">10   </v>
      </c>
      <c r="K330" s="40" t="str">
        <f t="array" ref="K330">IFERROR(INDEX(PEOPLE!$H$4:$H$101, SMALL(IF($B330=PEOPLE!$B$4:$B$101, ROW(PEOPLE!$H$4:$H$101)-MIN(ROW(PEOPLE!$H$4:$H$101)) +1), COLUMNS($B$3:J330))),"")</f>
        <v xml:space="preserve">11   </v>
      </c>
      <c r="L330" s="40" t="str">
        <f t="array" ref="L330">IFERROR(INDEX(PEOPLE!$H$4:$H$101, SMALL(IF($B330=PEOPLE!$B$4:$B$101, ROW(PEOPLE!$H$4:$H$101)-MIN(ROW(PEOPLE!$H$4:$H$101)) +1), COLUMNS($B$3:K330))),"")</f>
        <v xml:space="preserve">12   </v>
      </c>
      <c r="M330" s="40" t="str">
        <f t="array" ref="M330">IFERROR(INDEX(PEOPLE!$H$4:$H$101, SMALL(IF($B330=PEOPLE!$B$4:$B$101, ROW(PEOPLE!$H$4:$H$101)-MIN(ROW(PEOPLE!$H$4:$H$101)) +1), COLUMNS($B$3:L330))),"")</f>
        <v xml:space="preserve">13   </v>
      </c>
      <c r="N330" s="40"/>
      <c r="O330" s="40"/>
    </row>
    <row r="331" spans="2:15" x14ac:dyDescent="0.25">
      <c r="B331" s="40" t="str">
        <f t="array" ref="B331">IFERROR(INDEX(PEOPLE!B332:B$1001, MATCH(0, COUNTIF($B$2:B330, PEOPLE!B332:B$1001), 0)), "")</f>
        <v/>
      </c>
      <c r="C331" s="40" t="str">
        <f t="array" ref="C331">IFERROR(INDEX(PEOPLE!$H$4:$H$101, SMALL(IF($B331=PEOPLE!$B$4:$B$101, ROW(PEOPLE!$H$4:$H$101)-MIN(ROW(PEOPLE!$H$4:$H$101)) +1), COLUMNS($B$3:B331))),"")</f>
        <v xml:space="preserve">3   </v>
      </c>
      <c r="D331" s="40" t="str">
        <f t="array" ref="D331">IFERROR(INDEX(PEOPLE!$H$4:$H$101, SMALL(IF($B331=PEOPLE!$B$4:$B$101, ROW(PEOPLE!$H$4:$H$101)-MIN(ROW(PEOPLE!$H$4:$H$101)) +1), COLUMNS($B$3:C331))),"")</f>
        <v xml:space="preserve">4   </v>
      </c>
      <c r="E331" s="40" t="str">
        <f t="array" ref="E331">IFERROR(INDEX(PEOPLE!$H$4:$H$101, SMALL(IF($B331=PEOPLE!$B$4:$B$101, ROW(PEOPLE!$H$4:$H$101)-MIN(ROW(PEOPLE!$H$4:$H$101)) +1), COLUMNS($B$3:D331))),"")</f>
        <v xml:space="preserve">5   </v>
      </c>
      <c r="F331" s="40" t="str">
        <f t="array" ref="F331">IFERROR(INDEX(PEOPLE!$H$4:$H$101, SMALL(IF($B331=PEOPLE!$B$4:$B$101, ROW(PEOPLE!$H$4:$H$101)-MIN(ROW(PEOPLE!$H$4:$H$101)) +1), COLUMNS($B$3:E331))),"")</f>
        <v xml:space="preserve">6   </v>
      </c>
      <c r="G331" s="40" t="str">
        <f t="array" ref="G331">IFERROR(INDEX(PEOPLE!$H$4:$H$101, SMALL(IF($B331=PEOPLE!$B$4:$B$101, ROW(PEOPLE!$H$4:$H$101)-MIN(ROW(PEOPLE!$H$4:$H$101)) +1), COLUMNS($B$3:F331))),"")</f>
        <v xml:space="preserve">7   </v>
      </c>
      <c r="H331" s="40" t="str">
        <f t="array" ref="H331">IFERROR(INDEX(PEOPLE!$H$4:$H$101, SMALL(IF($B331=PEOPLE!$B$4:$B$101, ROW(PEOPLE!$H$4:$H$101)-MIN(ROW(PEOPLE!$H$4:$H$101)) +1), COLUMNS($B$3:G331))),"")</f>
        <v xml:space="preserve">8   </v>
      </c>
      <c r="I331" s="40" t="str">
        <f t="array" ref="I331">IFERROR(INDEX(PEOPLE!$H$4:$H$101, SMALL(IF($B331=PEOPLE!$B$4:$B$101, ROW(PEOPLE!$H$4:$H$101)-MIN(ROW(PEOPLE!$H$4:$H$101)) +1), COLUMNS($B$3:H331))),"")</f>
        <v xml:space="preserve">9   </v>
      </c>
      <c r="J331" s="40" t="str">
        <f t="array" ref="J331">IFERROR(INDEX(PEOPLE!$H$4:$H$101, SMALL(IF($B331=PEOPLE!$B$4:$B$101, ROW(PEOPLE!$H$4:$H$101)-MIN(ROW(PEOPLE!$H$4:$H$101)) +1), COLUMNS($B$3:I331))),"")</f>
        <v xml:space="preserve">10   </v>
      </c>
      <c r="K331" s="40" t="str">
        <f t="array" ref="K331">IFERROR(INDEX(PEOPLE!$H$4:$H$101, SMALL(IF($B331=PEOPLE!$B$4:$B$101, ROW(PEOPLE!$H$4:$H$101)-MIN(ROW(PEOPLE!$H$4:$H$101)) +1), COLUMNS($B$3:J331))),"")</f>
        <v xml:space="preserve">11   </v>
      </c>
      <c r="L331" s="40" t="str">
        <f t="array" ref="L331">IFERROR(INDEX(PEOPLE!$H$4:$H$101, SMALL(IF($B331=PEOPLE!$B$4:$B$101, ROW(PEOPLE!$H$4:$H$101)-MIN(ROW(PEOPLE!$H$4:$H$101)) +1), COLUMNS($B$3:K331))),"")</f>
        <v xml:space="preserve">12   </v>
      </c>
      <c r="M331" s="40" t="str">
        <f t="array" ref="M331">IFERROR(INDEX(PEOPLE!$H$4:$H$101, SMALL(IF($B331=PEOPLE!$B$4:$B$101, ROW(PEOPLE!$H$4:$H$101)-MIN(ROW(PEOPLE!$H$4:$H$101)) +1), COLUMNS($B$3:L331))),"")</f>
        <v xml:space="preserve">13   </v>
      </c>
      <c r="N331" s="40"/>
      <c r="O331" s="40"/>
    </row>
    <row r="332" spans="2:15" x14ac:dyDescent="0.25">
      <c r="B332" s="40" t="str">
        <f t="array" ref="B332">IFERROR(INDEX(PEOPLE!B333:B$1001, MATCH(0, COUNTIF($B$2:B331, PEOPLE!B333:B$1001), 0)), "")</f>
        <v/>
      </c>
      <c r="C332" s="40" t="str">
        <f t="array" ref="C332">IFERROR(INDEX(PEOPLE!$H$4:$H$101, SMALL(IF($B332=PEOPLE!$B$4:$B$101, ROW(PEOPLE!$H$4:$H$101)-MIN(ROW(PEOPLE!$H$4:$H$101)) +1), COLUMNS($B$3:B332))),"")</f>
        <v xml:space="preserve">3   </v>
      </c>
      <c r="D332" s="40" t="str">
        <f t="array" ref="D332">IFERROR(INDEX(PEOPLE!$H$4:$H$101, SMALL(IF($B332=PEOPLE!$B$4:$B$101, ROW(PEOPLE!$H$4:$H$101)-MIN(ROW(PEOPLE!$H$4:$H$101)) +1), COLUMNS($B$3:C332))),"")</f>
        <v xml:space="preserve">4   </v>
      </c>
      <c r="E332" s="40" t="str">
        <f t="array" ref="E332">IFERROR(INDEX(PEOPLE!$H$4:$H$101, SMALL(IF($B332=PEOPLE!$B$4:$B$101, ROW(PEOPLE!$H$4:$H$101)-MIN(ROW(PEOPLE!$H$4:$H$101)) +1), COLUMNS($B$3:D332))),"")</f>
        <v xml:space="preserve">5   </v>
      </c>
      <c r="F332" s="40" t="str">
        <f t="array" ref="F332">IFERROR(INDEX(PEOPLE!$H$4:$H$101, SMALL(IF($B332=PEOPLE!$B$4:$B$101, ROW(PEOPLE!$H$4:$H$101)-MIN(ROW(PEOPLE!$H$4:$H$101)) +1), COLUMNS($B$3:E332))),"")</f>
        <v xml:space="preserve">6   </v>
      </c>
      <c r="G332" s="40" t="str">
        <f t="array" ref="G332">IFERROR(INDEX(PEOPLE!$H$4:$H$101, SMALL(IF($B332=PEOPLE!$B$4:$B$101, ROW(PEOPLE!$H$4:$H$101)-MIN(ROW(PEOPLE!$H$4:$H$101)) +1), COLUMNS($B$3:F332))),"")</f>
        <v xml:space="preserve">7   </v>
      </c>
      <c r="H332" s="40" t="str">
        <f t="array" ref="H332">IFERROR(INDEX(PEOPLE!$H$4:$H$101, SMALL(IF($B332=PEOPLE!$B$4:$B$101, ROW(PEOPLE!$H$4:$H$101)-MIN(ROW(PEOPLE!$H$4:$H$101)) +1), COLUMNS($B$3:G332))),"")</f>
        <v xml:space="preserve">8   </v>
      </c>
      <c r="I332" s="40" t="str">
        <f t="array" ref="I332">IFERROR(INDEX(PEOPLE!$H$4:$H$101, SMALL(IF($B332=PEOPLE!$B$4:$B$101, ROW(PEOPLE!$H$4:$H$101)-MIN(ROW(PEOPLE!$H$4:$H$101)) +1), COLUMNS($B$3:H332))),"")</f>
        <v xml:space="preserve">9   </v>
      </c>
      <c r="J332" s="40" t="str">
        <f t="array" ref="J332">IFERROR(INDEX(PEOPLE!$H$4:$H$101, SMALL(IF($B332=PEOPLE!$B$4:$B$101, ROW(PEOPLE!$H$4:$H$101)-MIN(ROW(PEOPLE!$H$4:$H$101)) +1), COLUMNS($B$3:I332))),"")</f>
        <v xml:space="preserve">10   </v>
      </c>
      <c r="K332" s="40" t="str">
        <f t="array" ref="K332">IFERROR(INDEX(PEOPLE!$H$4:$H$101, SMALL(IF($B332=PEOPLE!$B$4:$B$101, ROW(PEOPLE!$H$4:$H$101)-MIN(ROW(PEOPLE!$H$4:$H$101)) +1), COLUMNS($B$3:J332))),"")</f>
        <v xml:space="preserve">11   </v>
      </c>
      <c r="L332" s="40" t="str">
        <f t="array" ref="L332">IFERROR(INDEX(PEOPLE!$H$4:$H$101, SMALL(IF($B332=PEOPLE!$B$4:$B$101, ROW(PEOPLE!$H$4:$H$101)-MIN(ROW(PEOPLE!$H$4:$H$101)) +1), COLUMNS($B$3:K332))),"")</f>
        <v xml:space="preserve">12   </v>
      </c>
      <c r="M332" s="40" t="str">
        <f t="array" ref="M332">IFERROR(INDEX(PEOPLE!$H$4:$H$101, SMALL(IF($B332=PEOPLE!$B$4:$B$101, ROW(PEOPLE!$H$4:$H$101)-MIN(ROW(PEOPLE!$H$4:$H$101)) +1), COLUMNS($B$3:L332))),"")</f>
        <v xml:space="preserve">13   </v>
      </c>
      <c r="N332" s="40"/>
      <c r="O332" s="40"/>
    </row>
    <row r="333" spans="2:15" x14ac:dyDescent="0.25">
      <c r="B333" s="40" t="str">
        <f t="array" ref="B333">IFERROR(INDEX(PEOPLE!B334:B$1001, MATCH(0, COUNTIF($B$2:B332, PEOPLE!B334:B$1001), 0)), "")</f>
        <v/>
      </c>
      <c r="C333" s="40" t="str">
        <f t="array" ref="C333">IFERROR(INDEX(PEOPLE!$H$4:$H$101, SMALL(IF($B333=PEOPLE!$B$4:$B$101, ROW(PEOPLE!$H$4:$H$101)-MIN(ROW(PEOPLE!$H$4:$H$101)) +1), COLUMNS($B$3:B333))),"")</f>
        <v xml:space="preserve">3   </v>
      </c>
      <c r="D333" s="40" t="str">
        <f t="array" ref="D333">IFERROR(INDEX(PEOPLE!$H$4:$H$101, SMALL(IF($B333=PEOPLE!$B$4:$B$101, ROW(PEOPLE!$H$4:$H$101)-MIN(ROW(PEOPLE!$H$4:$H$101)) +1), COLUMNS($B$3:C333))),"")</f>
        <v xml:space="preserve">4   </v>
      </c>
      <c r="E333" s="40" t="str">
        <f t="array" ref="E333">IFERROR(INDEX(PEOPLE!$H$4:$H$101, SMALL(IF($B333=PEOPLE!$B$4:$B$101, ROW(PEOPLE!$H$4:$H$101)-MIN(ROW(PEOPLE!$H$4:$H$101)) +1), COLUMNS($B$3:D333))),"")</f>
        <v xml:space="preserve">5   </v>
      </c>
      <c r="F333" s="40" t="str">
        <f t="array" ref="F333">IFERROR(INDEX(PEOPLE!$H$4:$H$101, SMALL(IF($B333=PEOPLE!$B$4:$B$101, ROW(PEOPLE!$H$4:$H$101)-MIN(ROW(PEOPLE!$H$4:$H$101)) +1), COLUMNS($B$3:E333))),"")</f>
        <v xml:space="preserve">6   </v>
      </c>
      <c r="G333" s="40" t="str">
        <f t="array" ref="G333">IFERROR(INDEX(PEOPLE!$H$4:$H$101, SMALL(IF($B333=PEOPLE!$B$4:$B$101, ROW(PEOPLE!$H$4:$H$101)-MIN(ROW(PEOPLE!$H$4:$H$101)) +1), COLUMNS($B$3:F333))),"")</f>
        <v xml:space="preserve">7   </v>
      </c>
      <c r="H333" s="40" t="str">
        <f t="array" ref="H333">IFERROR(INDEX(PEOPLE!$H$4:$H$101, SMALL(IF($B333=PEOPLE!$B$4:$B$101, ROW(PEOPLE!$H$4:$H$101)-MIN(ROW(PEOPLE!$H$4:$H$101)) +1), COLUMNS($B$3:G333))),"")</f>
        <v xml:space="preserve">8   </v>
      </c>
      <c r="I333" s="40" t="str">
        <f t="array" ref="I333">IFERROR(INDEX(PEOPLE!$H$4:$H$101, SMALL(IF($B333=PEOPLE!$B$4:$B$101, ROW(PEOPLE!$H$4:$H$101)-MIN(ROW(PEOPLE!$H$4:$H$101)) +1), COLUMNS($B$3:H333))),"")</f>
        <v xml:space="preserve">9   </v>
      </c>
      <c r="J333" s="40" t="str">
        <f t="array" ref="J333">IFERROR(INDEX(PEOPLE!$H$4:$H$101, SMALL(IF($B333=PEOPLE!$B$4:$B$101, ROW(PEOPLE!$H$4:$H$101)-MIN(ROW(PEOPLE!$H$4:$H$101)) +1), COLUMNS($B$3:I333))),"")</f>
        <v xml:space="preserve">10   </v>
      </c>
      <c r="K333" s="40" t="str">
        <f t="array" ref="K333">IFERROR(INDEX(PEOPLE!$H$4:$H$101, SMALL(IF($B333=PEOPLE!$B$4:$B$101, ROW(PEOPLE!$H$4:$H$101)-MIN(ROW(PEOPLE!$H$4:$H$101)) +1), COLUMNS($B$3:J333))),"")</f>
        <v xml:space="preserve">11   </v>
      </c>
      <c r="L333" s="40" t="str">
        <f t="array" ref="L333">IFERROR(INDEX(PEOPLE!$H$4:$H$101, SMALL(IF($B333=PEOPLE!$B$4:$B$101, ROW(PEOPLE!$H$4:$H$101)-MIN(ROW(PEOPLE!$H$4:$H$101)) +1), COLUMNS($B$3:K333))),"")</f>
        <v xml:space="preserve">12   </v>
      </c>
      <c r="M333" s="40" t="str">
        <f t="array" ref="M333">IFERROR(INDEX(PEOPLE!$H$4:$H$101, SMALL(IF($B333=PEOPLE!$B$4:$B$101, ROW(PEOPLE!$H$4:$H$101)-MIN(ROW(PEOPLE!$H$4:$H$101)) +1), COLUMNS($B$3:L333))),"")</f>
        <v xml:space="preserve">13   </v>
      </c>
      <c r="N333" s="40"/>
      <c r="O333" s="40"/>
    </row>
    <row r="334" spans="2:15" x14ac:dyDescent="0.25">
      <c r="B334" s="40" t="str">
        <f t="array" ref="B334">IFERROR(INDEX(PEOPLE!B335:B$1001, MATCH(0, COUNTIF($B$2:B333, PEOPLE!B335:B$1001), 0)), "")</f>
        <v/>
      </c>
      <c r="C334" s="40" t="str">
        <f t="array" ref="C334">IFERROR(INDEX(PEOPLE!$H$4:$H$101, SMALL(IF($B334=PEOPLE!$B$4:$B$101, ROW(PEOPLE!$H$4:$H$101)-MIN(ROW(PEOPLE!$H$4:$H$101)) +1), COLUMNS($B$3:B334))),"")</f>
        <v xml:space="preserve">3   </v>
      </c>
      <c r="D334" s="40" t="str">
        <f t="array" ref="D334">IFERROR(INDEX(PEOPLE!$H$4:$H$101, SMALL(IF($B334=PEOPLE!$B$4:$B$101, ROW(PEOPLE!$H$4:$H$101)-MIN(ROW(PEOPLE!$H$4:$H$101)) +1), COLUMNS($B$3:C334))),"")</f>
        <v xml:space="preserve">4   </v>
      </c>
      <c r="E334" s="40" t="str">
        <f t="array" ref="E334">IFERROR(INDEX(PEOPLE!$H$4:$H$101, SMALL(IF($B334=PEOPLE!$B$4:$B$101, ROW(PEOPLE!$H$4:$H$101)-MIN(ROW(PEOPLE!$H$4:$H$101)) +1), COLUMNS($B$3:D334))),"")</f>
        <v xml:space="preserve">5   </v>
      </c>
      <c r="F334" s="40" t="str">
        <f t="array" ref="F334">IFERROR(INDEX(PEOPLE!$H$4:$H$101, SMALL(IF($B334=PEOPLE!$B$4:$B$101, ROW(PEOPLE!$H$4:$H$101)-MIN(ROW(PEOPLE!$H$4:$H$101)) +1), COLUMNS($B$3:E334))),"")</f>
        <v xml:space="preserve">6   </v>
      </c>
      <c r="G334" s="40" t="str">
        <f t="array" ref="G334">IFERROR(INDEX(PEOPLE!$H$4:$H$101, SMALL(IF($B334=PEOPLE!$B$4:$B$101, ROW(PEOPLE!$H$4:$H$101)-MIN(ROW(PEOPLE!$H$4:$H$101)) +1), COLUMNS($B$3:F334))),"")</f>
        <v xml:space="preserve">7   </v>
      </c>
      <c r="H334" s="40" t="str">
        <f t="array" ref="H334">IFERROR(INDEX(PEOPLE!$H$4:$H$101, SMALL(IF($B334=PEOPLE!$B$4:$B$101, ROW(PEOPLE!$H$4:$H$101)-MIN(ROW(PEOPLE!$H$4:$H$101)) +1), COLUMNS($B$3:G334))),"")</f>
        <v xml:space="preserve">8   </v>
      </c>
      <c r="I334" s="40" t="str">
        <f t="array" ref="I334">IFERROR(INDEX(PEOPLE!$H$4:$H$101, SMALL(IF($B334=PEOPLE!$B$4:$B$101, ROW(PEOPLE!$H$4:$H$101)-MIN(ROW(PEOPLE!$H$4:$H$101)) +1), COLUMNS($B$3:H334))),"")</f>
        <v xml:space="preserve">9   </v>
      </c>
      <c r="J334" s="40" t="str">
        <f t="array" ref="J334">IFERROR(INDEX(PEOPLE!$H$4:$H$101, SMALL(IF($B334=PEOPLE!$B$4:$B$101, ROW(PEOPLE!$H$4:$H$101)-MIN(ROW(PEOPLE!$H$4:$H$101)) +1), COLUMNS($B$3:I334))),"")</f>
        <v xml:space="preserve">10   </v>
      </c>
      <c r="K334" s="40" t="str">
        <f t="array" ref="K334">IFERROR(INDEX(PEOPLE!$H$4:$H$101, SMALL(IF($B334=PEOPLE!$B$4:$B$101, ROW(PEOPLE!$H$4:$H$101)-MIN(ROW(PEOPLE!$H$4:$H$101)) +1), COLUMNS($B$3:J334))),"")</f>
        <v xml:space="preserve">11   </v>
      </c>
      <c r="L334" s="40" t="str">
        <f t="array" ref="L334">IFERROR(INDEX(PEOPLE!$H$4:$H$101, SMALL(IF($B334=PEOPLE!$B$4:$B$101, ROW(PEOPLE!$H$4:$H$101)-MIN(ROW(PEOPLE!$H$4:$H$101)) +1), COLUMNS($B$3:K334))),"")</f>
        <v xml:space="preserve">12   </v>
      </c>
      <c r="M334" s="40" t="str">
        <f t="array" ref="M334">IFERROR(INDEX(PEOPLE!$H$4:$H$101, SMALL(IF($B334=PEOPLE!$B$4:$B$101, ROW(PEOPLE!$H$4:$H$101)-MIN(ROW(PEOPLE!$H$4:$H$101)) +1), COLUMNS($B$3:L334))),"")</f>
        <v xml:space="preserve">13   </v>
      </c>
      <c r="N334" s="40"/>
      <c r="O334" s="40"/>
    </row>
    <row r="335" spans="2:15" x14ac:dyDescent="0.25">
      <c r="B335" s="40" t="str">
        <f t="array" ref="B335">IFERROR(INDEX(PEOPLE!B336:B$1001, MATCH(0, COUNTIF($B$2:B334, PEOPLE!B336:B$1001), 0)), "")</f>
        <v/>
      </c>
      <c r="C335" s="40" t="str">
        <f t="array" ref="C335">IFERROR(INDEX(PEOPLE!$H$4:$H$101, SMALL(IF($B335=PEOPLE!$B$4:$B$101, ROW(PEOPLE!$H$4:$H$101)-MIN(ROW(PEOPLE!$H$4:$H$101)) +1), COLUMNS($B$3:B335))),"")</f>
        <v xml:space="preserve">3   </v>
      </c>
      <c r="D335" s="40" t="str">
        <f t="array" ref="D335">IFERROR(INDEX(PEOPLE!$H$4:$H$101, SMALL(IF($B335=PEOPLE!$B$4:$B$101, ROW(PEOPLE!$H$4:$H$101)-MIN(ROW(PEOPLE!$H$4:$H$101)) +1), COLUMNS($B$3:C335))),"")</f>
        <v xml:space="preserve">4   </v>
      </c>
      <c r="E335" s="40" t="str">
        <f t="array" ref="E335">IFERROR(INDEX(PEOPLE!$H$4:$H$101, SMALL(IF($B335=PEOPLE!$B$4:$B$101, ROW(PEOPLE!$H$4:$H$101)-MIN(ROW(PEOPLE!$H$4:$H$101)) +1), COLUMNS($B$3:D335))),"")</f>
        <v xml:space="preserve">5   </v>
      </c>
      <c r="F335" s="40" t="str">
        <f t="array" ref="F335">IFERROR(INDEX(PEOPLE!$H$4:$H$101, SMALL(IF($B335=PEOPLE!$B$4:$B$101, ROW(PEOPLE!$H$4:$H$101)-MIN(ROW(PEOPLE!$H$4:$H$101)) +1), COLUMNS($B$3:E335))),"")</f>
        <v xml:space="preserve">6   </v>
      </c>
      <c r="G335" s="40" t="str">
        <f t="array" ref="G335">IFERROR(INDEX(PEOPLE!$H$4:$H$101, SMALL(IF($B335=PEOPLE!$B$4:$B$101, ROW(PEOPLE!$H$4:$H$101)-MIN(ROW(PEOPLE!$H$4:$H$101)) +1), COLUMNS($B$3:F335))),"")</f>
        <v xml:space="preserve">7   </v>
      </c>
      <c r="H335" s="40" t="str">
        <f t="array" ref="H335">IFERROR(INDEX(PEOPLE!$H$4:$H$101, SMALL(IF($B335=PEOPLE!$B$4:$B$101, ROW(PEOPLE!$H$4:$H$101)-MIN(ROW(PEOPLE!$H$4:$H$101)) +1), COLUMNS($B$3:G335))),"")</f>
        <v xml:space="preserve">8   </v>
      </c>
      <c r="I335" s="40" t="str">
        <f t="array" ref="I335">IFERROR(INDEX(PEOPLE!$H$4:$H$101, SMALL(IF($B335=PEOPLE!$B$4:$B$101, ROW(PEOPLE!$H$4:$H$101)-MIN(ROW(PEOPLE!$H$4:$H$101)) +1), COLUMNS($B$3:H335))),"")</f>
        <v xml:space="preserve">9   </v>
      </c>
      <c r="J335" s="40" t="str">
        <f t="array" ref="J335">IFERROR(INDEX(PEOPLE!$H$4:$H$101, SMALL(IF($B335=PEOPLE!$B$4:$B$101, ROW(PEOPLE!$H$4:$H$101)-MIN(ROW(PEOPLE!$H$4:$H$101)) +1), COLUMNS($B$3:I335))),"")</f>
        <v xml:space="preserve">10   </v>
      </c>
      <c r="K335" s="40" t="str">
        <f t="array" ref="K335">IFERROR(INDEX(PEOPLE!$H$4:$H$101, SMALL(IF($B335=PEOPLE!$B$4:$B$101, ROW(PEOPLE!$H$4:$H$101)-MIN(ROW(PEOPLE!$H$4:$H$101)) +1), COLUMNS($B$3:J335))),"")</f>
        <v xml:space="preserve">11   </v>
      </c>
      <c r="L335" s="40" t="str">
        <f t="array" ref="L335">IFERROR(INDEX(PEOPLE!$H$4:$H$101, SMALL(IF($B335=PEOPLE!$B$4:$B$101, ROW(PEOPLE!$H$4:$H$101)-MIN(ROW(PEOPLE!$H$4:$H$101)) +1), COLUMNS($B$3:K335))),"")</f>
        <v xml:space="preserve">12   </v>
      </c>
      <c r="M335" s="40" t="str">
        <f t="array" ref="M335">IFERROR(INDEX(PEOPLE!$H$4:$H$101, SMALL(IF($B335=PEOPLE!$B$4:$B$101, ROW(PEOPLE!$H$4:$H$101)-MIN(ROW(PEOPLE!$H$4:$H$101)) +1), COLUMNS($B$3:L335))),"")</f>
        <v xml:space="preserve">13   </v>
      </c>
      <c r="N335" s="40"/>
      <c r="O335" s="40"/>
    </row>
    <row r="336" spans="2:15" x14ac:dyDescent="0.25">
      <c r="B336" s="40" t="str">
        <f t="array" ref="B336">IFERROR(INDEX(PEOPLE!B337:B$1001, MATCH(0, COUNTIF($B$2:B335, PEOPLE!B337:B$1001), 0)), "")</f>
        <v/>
      </c>
      <c r="C336" s="40" t="str">
        <f t="array" ref="C336">IFERROR(INDEX(PEOPLE!$H$4:$H$101, SMALL(IF($B336=PEOPLE!$B$4:$B$101, ROW(PEOPLE!$H$4:$H$101)-MIN(ROW(PEOPLE!$H$4:$H$101)) +1), COLUMNS($B$3:B336))),"")</f>
        <v xml:space="preserve">3   </v>
      </c>
      <c r="D336" s="40" t="str">
        <f t="array" ref="D336">IFERROR(INDEX(PEOPLE!$H$4:$H$101, SMALL(IF($B336=PEOPLE!$B$4:$B$101, ROW(PEOPLE!$H$4:$H$101)-MIN(ROW(PEOPLE!$H$4:$H$101)) +1), COLUMNS($B$3:C336))),"")</f>
        <v xml:space="preserve">4   </v>
      </c>
      <c r="E336" s="40" t="str">
        <f t="array" ref="E336">IFERROR(INDEX(PEOPLE!$H$4:$H$101, SMALL(IF($B336=PEOPLE!$B$4:$B$101, ROW(PEOPLE!$H$4:$H$101)-MIN(ROW(PEOPLE!$H$4:$H$101)) +1), COLUMNS($B$3:D336))),"")</f>
        <v xml:space="preserve">5   </v>
      </c>
      <c r="F336" s="40" t="str">
        <f t="array" ref="F336">IFERROR(INDEX(PEOPLE!$H$4:$H$101, SMALL(IF($B336=PEOPLE!$B$4:$B$101, ROW(PEOPLE!$H$4:$H$101)-MIN(ROW(PEOPLE!$H$4:$H$101)) +1), COLUMNS($B$3:E336))),"")</f>
        <v xml:space="preserve">6   </v>
      </c>
      <c r="G336" s="40" t="str">
        <f t="array" ref="G336">IFERROR(INDEX(PEOPLE!$H$4:$H$101, SMALL(IF($B336=PEOPLE!$B$4:$B$101, ROW(PEOPLE!$H$4:$H$101)-MIN(ROW(PEOPLE!$H$4:$H$101)) +1), COLUMNS($B$3:F336))),"")</f>
        <v xml:space="preserve">7   </v>
      </c>
      <c r="H336" s="40" t="str">
        <f t="array" ref="H336">IFERROR(INDEX(PEOPLE!$H$4:$H$101, SMALL(IF($B336=PEOPLE!$B$4:$B$101, ROW(PEOPLE!$H$4:$H$101)-MIN(ROW(PEOPLE!$H$4:$H$101)) +1), COLUMNS($B$3:G336))),"")</f>
        <v xml:space="preserve">8   </v>
      </c>
      <c r="I336" s="40" t="str">
        <f t="array" ref="I336">IFERROR(INDEX(PEOPLE!$H$4:$H$101, SMALL(IF($B336=PEOPLE!$B$4:$B$101, ROW(PEOPLE!$H$4:$H$101)-MIN(ROW(PEOPLE!$H$4:$H$101)) +1), COLUMNS($B$3:H336))),"")</f>
        <v xml:space="preserve">9   </v>
      </c>
      <c r="J336" s="40" t="str">
        <f t="array" ref="J336">IFERROR(INDEX(PEOPLE!$H$4:$H$101, SMALL(IF($B336=PEOPLE!$B$4:$B$101, ROW(PEOPLE!$H$4:$H$101)-MIN(ROW(PEOPLE!$H$4:$H$101)) +1), COLUMNS($B$3:I336))),"")</f>
        <v xml:space="preserve">10   </v>
      </c>
      <c r="K336" s="40" t="str">
        <f t="array" ref="K336">IFERROR(INDEX(PEOPLE!$H$4:$H$101, SMALL(IF($B336=PEOPLE!$B$4:$B$101, ROW(PEOPLE!$H$4:$H$101)-MIN(ROW(PEOPLE!$H$4:$H$101)) +1), COLUMNS($B$3:J336))),"")</f>
        <v xml:space="preserve">11   </v>
      </c>
      <c r="L336" s="40" t="str">
        <f t="array" ref="L336">IFERROR(INDEX(PEOPLE!$H$4:$H$101, SMALL(IF($B336=PEOPLE!$B$4:$B$101, ROW(PEOPLE!$H$4:$H$101)-MIN(ROW(PEOPLE!$H$4:$H$101)) +1), COLUMNS($B$3:K336))),"")</f>
        <v xml:space="preserve">12   </v>
      </c>
      <c r="M336" s="40" t="str">
        <f t="array" ref="M336">IFERROR(INDEX(PEOPLE!$H$4:$H$101, SMALL(IF($B336=PEOPLE!$B$4:$B$101, ROW(PEOPLE!$H$4:$H$101)-MIN(ROW(PEOPLE!$H$4:$H$101)) +1), COLUMNS($B$3:L336))),"")</f>
        <v xml:space="preserve">13   </v>
      </c>
      <c r="N336" s="40"/>
      <c r="O336" s="40"/>
    </row>
    <row r="337" spans="2:15" x14ac:dyDescent="0.25">
      <c r="B337" s="40" t="str">
        <f t="array" ref="B337">IFERROR(INDEX(PEOPLE!B338:B$1001, MATCH(0, COUNTIF($B$2:B336, PEOPLE!B338:B$1001), 0)), "")</f>
        <v/>
      </c>
      <c r="C337" s="40" t="str">
        <f t="array" ref="C337">IFERROR(INDEX(PEOPLE!$H$4:$H$101, SMALL(IF($B337=PEOPLE!$B$4:$B$101, ROW(PEOPLE!$H$4:$H$101)-MIN(ROW(PEOPLE!$H$4:$H$101)) +1), COLUMNS($B$3:B337))),"")</f>
        <v xml:space="preserve">3   </v>
      </c>
      <c r="D337" s="40" t="str">
        <f t="array" ref="D337">IFERROR(INDEX(PEOPLE!$H$4:$H$101, SMALL(IF($B337=PEOPLE!$B$4:$B$101, ROW(PEOPLE!$H$4:$H$101)-MIN(ROW(PEOPLE!$H$4:$H$101)) +1), COLUMNS($B$3:C337))),"")</f>
        <v xml:space="preserve">4   </v>
      </c>
      <c r="E337" s="40" t="str">
        <f t="array" ref="E337">IFERROR(INDEX(PEOPLE!$H$4:$H$101, SMALL(IF($B337=PEOPLE!$B$4:$B$101, ROW(PEOPLE!$H$4:$H$101)-MIN(ROW(PEOPLE!$H$4:$H$101)) +1), COLUMNS($B$3:D337))),"")</f>
        <v xml:space="preserve">5   </v>
      </c>
      <c r="F337" s="40" t="str">
        <f t="array" ref="F337">IFERROR(INDEX(PEOPLE!$H$4:$H$101, SMALL(IF($B337=PEOPLE!$B$4:$B$101, ROW(PEOPLE!$H$4:$H$101)-MIN(ROW(PEOPLE!$H$4:$H$101)) +1), COLUMNS($B$3:E337))),"")</f>
        <v xml:space="preserve">6   </v>
      </c>
      <c r="G337" s="40" t="str">
        <f t="array" ref="G337">IFERROR(INDEX(PEOPLE!$H$4:$H$101, SMALL(IF($B337=PEOPLE!$B$4:$B$101, ROW(PEOPLE!$H$4:$H$101)-MIN(ROW(PEOPLE!$H$4:$H$101)) +1), COLUMNS($B$3:F337))),"")</f>
        <v xml:space="preserve">7   </v>
      </c>
      <c r="H337" s="40" t="str">
        <f t="array" ref="H337">IFERROR(INDEX(PEOPLE!$H$4:$H$101, SMALL(IF($B337=PEOPLE!$B$4:$B$101, ROW(PEOPLE!$H$4:$H$101)-MIN(ROW(PEOPLE!$H$4:$H$101)) +1), COLUMNS($B$3:G337))),"")</f>
        <v xml:space="preserve">8   </v>
      </c>
      <c r="I337" s="40" t="str">
        <f t="array" ref="I337">IFERROR(INDEX(PEOPLE!$H$4:$H$101, SMALL(IF($B337=PEOPLE!$B$4:$B$101, ROW(PEOPLE!$H$4:$H$101)-MIN(ROW(PEOPLE!$H$4:$H$101)) +1), COLUMNS($B$3:H337))),"")</f>
        <v xml:space="preserve">9   </v>
      </c>
      <c r="J337" s="40" t="str">
        <f t="array" ref="J337">IFERROR(INDEX(PEOPLE!$H$4:$H$101, SMALL(IF($B337=PEOPLE!$B$4:$B$101, ROW(PEOPLE!$H$4:$H$101)-MIN(ROW(PEOPLE!$H$4:$H$101)) +1), COLUMNS($B$3:I337))),"")</f>
        <v xml:space="preserve">10   </v>
      </c>
      <c r="K337" s="40" t="str">
        <f t="array" ref="K337">IFERROR(INDEX(PEOPLE!$H$4:$H$101, SMALL(IF($B337=PEOPLE!$B$4:$B$101, ROW(PEOPLE!$H$4:$H$101)-MIN(ROW(PEOPLE!$H$4:$H$101)) +1), COLUMNS($B$3:J337))),"")</f>
        <v xml:space="preserve">11   </v>
      </c>
      <c r="L337" s="40" t="str">
        <f t="array" ref="L337">IFERROR(INDEX(PEOPLE!$H$4:$H$101, SMALL(IF($B337=PEOPLE!$B$4:$B$101, ROW(PEOPLE!$H$4:$H$101)-MIN(ROW(PEOPLE!$H$4:$H$101)) +1), COLUMNS($B$3:K337))),"")</f>
        <v xml:space="preserve">12   </v>
      </c>
      <c r="M337" s="40" t="str">
        <f t="array" ref="M337">IFERROR(INDEX(PEOPLE!$H$4:$H$101, SMALL(IF($B337=PEOPLE!$B$4:$B$101, ROW(PEOPLE!$H$4:$H$101)-MIN(ROW(PEOPLE!$H$4:$H$101)) +1), COLUMNS($B$3:L337))),"")</f>
        <v xml:space="preserve">13   </v>
      </c>
      <c r="N337" s="40"/>
      <c r="O337" s="40"/>
    </row>
    <row r="338" spans="2:15" x14ac:dyDescent="0.25">
      <c r="B338" s="40" t="str">
        <f t="array" ref="B338">IFERROR(INDEX(PEOPLE!B339:B$1001, MATCH(0, COUNTIF($B$2:B337, PEOPLE!B339:B$1001), 0)), "")</f>
        <v/>
      </c>
      <c r="C338" s="40" t="str">
        <f t="array" ref="C338">IFERROR(INDEX(PEOPLE!$H$4:$H$101, SMALL(IF($B338=PEOPLE!$B$4:$B$101, ROW(PEOPLE!$H$4:$H$101)-MIN(ROW(PEOPLE!$H$4:$H$101)) +1), COLUMNS($B$3:B338))),"")</f>
        <v xml:space="preserve">3   </v>
      </c>
      <c r="D338" s="40" t="str">
        <f t="array" ref="D338">IFERROR(INDEX(PEOPLE!$H$4:$H$101, SMALL(IF($B338=PEOPLE!$B$4:$B$101, ROW(PEOPLE!$H$4:$H$101)-MIN(ROW(PEOPLE!$H$4:$H$101)) +1), COLUMNS($B$3:C338))),"")</f>
        <v xml:space="preserve">4   </v>
      </c>
      <c r="E338" s="40" t="str">
        <f t="array" ref="E338">IFERROR(INDEX(PEOPLE!$H$4:$H$101, SMALL(IF($B338=PEOPLE!$B$4:$B$101, ROW(PEOPLE!$H$4:$H$101)-MIN(ROW(PEOPLE!$H$4:$H$101)) +1), COLUMNS($B$3:D338))),"")</f>
        <v xml:space="preserve">5   </v>
      </c>
      <c r="F338" s="40" t="str">
        <f t="array" ref="F338">IFERROR(INDEX(PEOPLE!$H$4:$H$101, SMALL(IF($B338=PEOPLE!$B$4:$B$101, ROW(PEOPLE!$H$4:$H$101)-MIN(ROW(PEOPLE!$H$4:$H$101)) +1), COLUMNS($B$3:E338))),"")</f>
        <v xml:space="preserve">6   </v>
      </c>
      <c r="G338" s="40" t="str">
        <f t="array" ref="G338">IFERROR(INDEX(PEOPLE!$H$4:$H$101, SMALL(IF($B338=PEOPLE!$B$4:$B$101, ROW(PEOPLE!$H$4:$H$101)-MIN(ROW(PEOPLE!$H$4:$H$101)) +1), COLUMNS($B$3:F338))),"")</f>
        <v xml:space="preserve">7   </v>
      </c>
      <c r="H338" s="40" t="str">
        <f t="array" ref="H338">IFERROR(INDEX(PEOPLE!$H$4:$H$101, SMALL(IF($B338=PEOPLE!$B$4:$B$101, ROW(PEOPLE!$H$4:$H$101)-MIN(ROW(PEOPLE!$H$4:$H$101)) +1), COLUMNS($B$3:G338))),"")</f>
        <v xml:space="preserve">8   </v>
      </c>
      <c r="I338" s="40" t="str">
        <f t="array" ref="I338">IFERROR(INDEX(PEOPLE!$H$4:$H$101, SMALL(IF($B338=PEOPLE!$B$4:$B$101, ROW(PEOPLE!$H$4:$H$101)-MIN(ROW(PEOPLE!$H$4:$H$101)) +1), COLUMNS($B$3:H338))),"")</f>
        <v xml:space="preserve">9   </v>
      </c>
      <c r="J338" s="40" t="str">
        <f t="array" ref="J338">IFERROR(INDEX(PEOPLE!$H$4:$H$101, SMALL(IF($B338=PEOPLE!$B$4:$B$101, ROW(PEOPLE!$H$4:$H$101)-MIN(ROW(PEOPLE!$H$4:$H$101)) +1), COLUMNS($B$3:I338))),"")</f>
        <v xml:space="preserve">10   </v>
      </c>
      <c r="K338" s="40" t="str">
        <f t="array" ref="K338">IFERROR(INDEX(PEOPLE!$H$4:$H$101, SMALL(IF($B338=PEOPLE!$B$4:$B$101, ROW(PEOPLE!$H$4:$H$101)-MIN(ROW(PEOPLE!$H$4:$H$101)) +1), COLUMNS($B$3:J338))),"")</f>
        <v xml:space="preserve">11   </v>
      </c>
      <c r="L338" s="40" t="str">
        <f t="array" ref="L338">IFERROR(INDEX(PEOPLE!$H$4:$H$101, SMALL(IF($B338=PEOPLE!$B$4:$B$101, ROW(PEOPLE!$H$4:$H$101)-MIN(ROW(PEOPLE!$H$4:$H$101)) +1), COLUMNS($B$3:K338))),"")</f>
        <v xml:space="preserve">12   </v>
      </c>
      <c r="M338" s="40" t="str">
        <f t="array" ref="M338">IFERROR(INDEX(PEOPLE!$H$4:$H$101, SMALL(IF($B338=PEOPLE!$B$4:$B$101, ROW(PEOPLE!$H$4:$H$101)-MIN(ROW(PEOPLE!$H$4:$H$101)) +1), COLUMNS($B$3:L338))),"")</f>
        <v xml:space="preserve">13   </v>
      </c>
      <c r="N338" s="40"/>
      <c r="O338" s="40"/>
    </row>
    <row r="339" spans="2:15" x14ac:dyDescent="0.25">
      <c r="B339" s="40" t="str">
        <f t="array" ref="B339">IFERROR(INDEX(PEOPLE!B340:B$1001, MATCH(0, COUNTIF($B$2:B338, PEOPLE!B340:B$1001), 0)), "")</f>
        <v/>
      </c>
      <c r="C339" s="40" t="str">
        <f t="array" ref="C339">IFERROR(INDEX(PEOPLE!$H$4:$H$101, SMALL(IF($B339=PEOPLE!$B$4:$B$101, ROW(PEOPLE!$H$4:$H$101)-MIN(ROW(PEOPLE!$H$4:$H$101)) +1), COLUMNS($B$3:B339))),"")</f>
        <v xml:space="preserve">3   </v>
      </c>
      <c r="D339" s="40" t="str">
        <f t="array" ref="D339">IFERROR(INDEX(PEOPLE!$H$4:$H$101, SMALL(IF($B339=PEOPLE!$B$4:$B$101, ROW(PEOPLE!$H$4:$H$101)-MIN(ROW(PEOPLE!$H$4:$H$101)) +1), COLUMNS($B$3:C339))),"")</f>
        <v xml:space="preserve">4   </v>
      </c>
      <c r="E339" s="40" t="str">
        <f t="array" ref="E339">IFERROR(INDEX(PEOPLE!$H$4:$H$101, SMALL(IF($B339=PEOPLE!$B$4:$B$101, ROW(PEOPLE!$H$4:$H$101)-MIN(ROW(PEOPLE!$H$4:$H$101)) +1), COLUMNS($B$3:D339))),"")</f>
        <v xml:space="preserve">5   </v>
      </c>
      <c r="F339" s="40" t="str">
        <f t="array" ref="F339">IFERROR(INDEX(PEOPLE!$H$4:$H$101, SMALL(IF($B339=PEOPLE!$B$4:$B$101, ROW(PEOPLE!$H$4:$H$101)-MIN(ROW(PEOPLE!$H$4:$H$101)) +1), COLUMNS($B$3:E339))),"")</f>
        <v xml:space="preserve">6   </v>
      </c>
      <c r="G339" s="40" t="str">
        <f t="array" ref="G339">IFERROR(INDEX(PEOPLE!$H$4:$H$101, SMALL(IF($B339=PEOPLE!$B$4:$B$101, ROW(PEOPLE!$H$4:$H$101)-MIN(ROW(PEOPLE!$H$4:$H$101)) +1), COLUMNS($B$3:F339))),"")</f>
        <v xml:space="preserve">7   </v>
      </c>
      <c r="H339" s="40" t="str">
        <f t="array" ref="H339">IFERROR(INDEX(PEOPLE!$H$4:$H$101, SMALL(IF($B339=PEOPLE!$B$4:$B$101, ROW(PEOPLE!$H$4:$H$101)-MIN(ROW(PEOPLE!$H$4:$H$101)) +1), COLUMNS($B$3:G339))),"")</f>
        <v xml:space="preserve">8   </v>
      </c>
      <c r="I339" s="40" t="str">
        <f t="array" ref="I339">IFERROR(INDEX(PEOPLE!$H$4:$H$101, SMALL(IF($B339=PEOPLE!$B$4:$B$101, ROW(PEOPLE!$H$4:$H$101)-MIN(ROW(PEOPLE!$H$4:$H$101)) +1), COLUMNS($B$3:H339))),"")</f>
        <v xml:space="preserve">9   </v>
      </c>
      <c r="J339" s="40" t="str">
        <f t="array" ref="J339">IFERROR(INDEX(PEOPLE!$H$4:$H$101, SMALL(IF($B339=PEOPLE!$B$4:$B$101, ROW(PEOPLE!$H$4:$H$101)-MIN(ROW(PEOPLE!$H$4:$H$101)) +1), COLUMNS($B$3:I339))),"")</f>
        <v xml:space="preserve">10   </v>
      </c>
      <c r="K339" s="40" t="str">
        <f t="array" ref="K339">IFERROR(INDEX(PEOPLE!$H$4:$H$101, SMALL(IF($B339=PEOPLE!$B$4:$B$101, ROW(PEOPLE!$H$4:$H$101)-MIN(ROW(PEOPLE!$H$4:$H$101)) +1), COLUMNS($B$3:J339))),"")</f>
        <v xml:space="preserve">11   </v>
      </c>
      <c r="L339" s="40" t="str">
        <f t="array" ref="L339">IFERROR(INDEX(PEOPLE!$H$4:$H$101, SMALL(IF($B339=PEOPLE!$B$4:$B$101, ROW(PEOPLE!$H$4:$H$101)-MIN(ROW(PEOPLE!$H$4:$H$101)) +1), COLUMNS($B$3:K339))),"")</f>
        <v xml:space="preserve">12   </v>
      </c>
      <c r="M339" s="40" t="str">
        <f t="array" ref="M339">IFERROR(INDEX(PEOPLE!$H$4:$H$101, SMALL(IF($B339=PEOPLE!$B$4:$B$101, ROW(PEOPLE!$H$4:$H$101)-MIN(ROW(PEOPLE!$H$4:$H$101)) +1), COLUMNS($B$3:L339))),"")</f>
        <v xml:space="preserve">13   </v>
      </c>
      <c r="N339" s="40"/>
      <c r="O339" s="40"/>
    </row>
    <row r="340" spans="2:15" x14ac:dyDescent="0.25">
      <c r="B340" s="40" t="str">
        <f t="array" ref="B340">IFERROR(INDEX(PEOPLE!B341:B$1001, MATCH(0, COUNTIF($B$2:B339, PEOPLE!B341:B$1001), 0)), "")</f>
        <v/>
      </c>
      <c r="C340" s="40" t="str">
        <f t="array" ref="C340">IFERROR(INDEX(PEOPLE!$H$4:$H$101, SMALL(IF($B340=PEOPLE!$B$4:$B$101, ROW(PEOPLE!$H$4:$H$101)-MIN(ROW(PEOPLE!$H$4:$H$101)) +1), COLUMNS($B$3:B340))),"")</f>
        <v xml:space="preserve">3   </v>
      </c>
      <c r="D340" s="40" t="str">
        <f t="array" ref="D340">IFERROR(INDEX(PEOPLE!$H$4:$H$101, SMALL(IF($B340=PEOPLE!$B$4:$B$101, ROW(PEOPLE!$H$4:$H$101)-MIN(ROW(PEOPLE!$H$4:$H$101)) +1), COLUMNS($B$3:C340))),"")</f>
        <v xml:space="preserve">4   </v>
      </c>
      <c r="E340" s="40" t="str">
        <f t="array" ref="E340">IFERROR(INDEX(PEOPLE!$H$4:$H$101, SMALL(IF($B340=PEOPLE!$B$4:$B$101, ROW(PEOPLE!$H$4:$H$101)-MIN(ROW(PEOPLE!$H$4:$H$101)) +1), COLUMNS($B$3:D340))),"")</f>
        <v xml:space="preserve">5   </v>
      </c>
      <c r="F340" s="40" t="str">
        <f t="array" ref="F340">IFERROR(INDEX(PEOPLE!$H$4:$H$101, SMALL(IF($B340=PEOPLE!$B$4:$B$101, ROW(PEOPLE!$H$4:$H$101)-MIN(ROW(PEOPLE!$H$4:$H$101)) +1), COLUMNS($B$3:E340))),"")</f>
        <v xml:space="preserve">6   </v>
      </c>
      <c r="G340" s="40" t="str">
        <f t="array" ref="G340">IFERROR(INDEX(PEOPLE!$H$4:$H$101, SMALL(IF($B340=PEOPLE!$B$4:$B$101, ROW(PEOPLE!$H$4:$H$101)-MIN(ROW(PEOPLE!$H$4:$H$101)) +1), COLUMNS($B$3:F340))),"")</f>
        <v xml:space="preserve">7   </v>
      </c>
      <c r="H340" s="40" t="str">
        <f t="array" ref="H340">IFERROR(INDEX(PEOPLE!$H$4:$H$101, SMALL(IF($B340=PEOPLE!$B$4:$B$101, ROW(PEOPLE!$H$4:$H$101)-MIN(ROW(PEOPLE!$H$4:$H$101)) +1), COLUMNS($B$3:G340))),"")</f>
        <v xml:space="preserve">8   </v>
      </c>
      <c r="I340" s="40" t="str">
        <f t="array" ref="I340">IFERROR(INDEX(PEOPLE!$H$4:$H$101, SMALL(IF($B340=PEOPLE!$B$4:$B$101, ROW(PEOPLE!$H$4:$H$101)-MIN(ROW(PEOPLE!$H$4:$H$101)) +1), COLUMNS($B$3:H340))),"")</f>
        <v xml:space="preserve">9   </v>
      </c>
      <c r="J340" s="40" t="str">
        <f t="array" ref="J340">IFERROR(INDEX(PEOPLE!$H$4:$H$101, SMALL(IF($B340=PEOPLE!$B$4:$B$101, ROW(PEOPLE!$H$4:$H$101)-MIN(ROW(PEOPLE!$H$4:$H$101)) +1), COLUMNS($B$3:I340))),"")</f>
        <v xml:space="preserve">10   </v>
      </c>
      <c r="K340" s="40" t="str">
        <f t="array" ref="K340">IFERROR(INDEX(PEOPLE!$H$4:$H$101, SMALL(IF($B340=PEOPLE!$B$4:$B$101, ROW(PEOPLE!$H$4:$H$101)-MIN(ROW(PEOPLE!$H$4:$H$101)) +1), COLUMNS($B$3:J340))),"")</f>
        <v xml:space="preserve">11   </v>
      </c>
      <c r="L340" s="40" t="str">
        <f t="array" ref="L340">IFERROR(INDEX(PEOPLE!$H$4:$H$101, SMALL(IF($B340=PEOPLE!$B$4:$B$101, ROW(PEOPLE!$H$4:$H$101)-MIN(ROW(PEOPLE!$H$4:$H$101)) +1), COLUMNS($B$3:K340))),"")</f>
        <v xml:space="preserve">12   </v>
      </c>
      <c r="M340" s="40" t="str">
        <f t="array" ref="M340">IFERROR(INDEX(PEOPLE!$H$4:$H$101, SMALL(IF($B340=PEOPLE!$B$4:$B$101, ROW(PEOPLE!$H$4:$H$101)-MIN(ROW(PEOPLE!$H$4:$H$101)) +1), COLUMNS($B$3:L340))),"")</f>
        <v xml:space="preserve">13   </v>
      </c>
      <c r="N340" s="40"/>
      <c r="O340" s="40"/>
    </row>
    <row r="341" spans="2:15" x14ac:dyDescent="0.25">
      <c r="B341" s="40" t="str">
        <f t="array" ref="B341">IFERROR(INDEX(PEOPLE!B342:B$1001, MATCH(0, COUNTIF($B$2:B340, PEOPLE!B342:B$1001), 0)), "")</f>
        <v/>
      </c>
      <c r="C341" s="40" t="str">
        <f t="array" ref="C341">IFERROR(INDEX(PEOPLE!$H$4:$H$101, SMALL(IF($B341=PEOPLE!$B$4:$B$101, ROW(PEOPLE!$H$4:$H$101)-MIN(ROW(PEOPLE!$H$4:$H$101)) +1), COLUMNS($B$3:B341))),"")</f>
        <v xml:space="preserve">3   </v>
      </c>
      <c r="D341" s="40" t="str">
        <f t="array" ref="D341">IFERROR(INDEX(PEOPLE!$H$4:$H$101, SMALL(IF($B341=PEOPLE!$B$4:$B$101, ROW(PEOPLE!$H$4:$H$101)-MIN(ROW(PEOPLE!$H$4:$H$101)) +1), COLUMNS($B$3:C341))),"")</f>
        <v xml:space="preserve">4   </v>
      </c>
      <c r="E341" s="40" t="str">
        <f t="array" ref="E341">IFERROR(INDEX(PEOPLE!$H$4:$H$101, SMALL(IF($B341=PEOPLE!$B$4:$B$101, ROW(PEOPLE!$H$4:$H$101)-MIN(ROW(PEOPLE!$H$4:$H$101)) +1), COLUMNS($B$3:D341))),"")</f>
        <v xml:space="preserve">5   </v>
      </c>
      <c r="F341" s="40" t="str">
        <f t="array" ref="F341">IFERROR(INDEX(PEOPLE!$H$4:$H$101, SMALL(IF($B341=PEOPLE!$B$4:$B$101, ROW(PEOPLE!$H$4:$H$101)-MIN(ROW(PEOPLE!$H$4:$H$101)) +1), COLUMNS($B$3:E341))),"")</f>
        <v xml:space="preserve">6   </v>
      </c>
      <c r="G341" s="40" t="str">
        <f t="array" ref="G341">IFERROR(INDEX(PEOPLE!$H$4:$H$101, SMALL(IF($B341=PEOPLE!$B$4:$B$101, ROW(PEOPLE!$H$4:$H$101)-MIN(ROW(PEOPLE!$H$4:$H$101)) +1), COLUMNS($B$3:F341))),"")</f>
        <v xml:space="preserve">7   </v>
      </c>
      <c r="H341" s="40" t="str">
        <f t="array" ref="H341">IFERROR(INDEX(PEOPLE!$H$4:$H$101, SMALL(IF($B341=PEOPLE!$B$4:$B$101, ROW(PEOPLE!$H$4:$H$101)-MIN(ROW(PEOPLE!$H$4:$H$101)) +1), COLUMNS($B$3:G341))),"")</f>
        <v xml:space="preserve">8   </v>
      </c>
      <c r="I341" s="40" t="str">
        <f t="array" ref="I341">IFERROR(INDEX(PEOPLE!$H$4:$H$101, SMALL(IF($B341=PEOPLE!$B$4:$B$101, ROW(PEOPLE!$H$4:$H$101)-MIN(ROW(PEOPLE!$H$4:$H$101)) +1), COLUMNS($B$3:H341))),"")</f>
        <v xml:space="preserve">9   </v>
      </c>
      <c r="J341" s="40" t="str">
        <f t="array" ref="J341">IFERROR(INDEX(PEOPLE!$H$4:$H$101, SMALL(IF($B341=PEOPLE!$B$4:$B$101, ROW(PEOPLE!$H$4:$H$101)-MIN(ROW(PEOPLE!$H$4:$H$101)) +1), COLUMNS($B$3:I341))),"")</f>
        <v xml:space="preserve">10   </v>
      </c>
      <c r="K341" s="40" t="str">
        <f t="array" ref="K341">IFERROR(INDEX(PEOPLE!$H$4:$H$101, SMALL(IF($B341=PEOPLE!$B$4:$B$101, ROW(PEOPLE!$H$4:$H$101)-MIN(ROW(PEOPLE!$H$4:$H$101)) +1), COLUMNS($B$3:J341))),"")</f>
        <v xml:space="preserve">11   </v>
      </c>
      <c r="L341" s="40" t="str">
        <f t="array" ref="L341">IFERROR(INDEX(PEOPLE!$H$4:$H$101, SMALL(IF($B341=PEOPLE!$B$4:$B$101, ROW(PEOPLE!$H$4:$H$101)-MIN(ROW(PEOPLE!$H$4:$H$101)) +1), COLUMNS($B$3:K341))),"")</f>
        <v xml:space="preserve">12   </v>
      </c>
      <c r="M341" s="40" t="str">
        <f t="array" ref="M341">IFERROR(INDEX(PEOPLE!$H$4:$H$101, SMALL(IF($B341=PEOPLE!$B$4:$B$101, ROW(PEOPLE!$H$4:$H$101)-MIN(ROW(PEOPLE!$H$4:$H$101)) +1), COLUMNS($B$3:L341))),"")</f>
        <v xml:space="preserve">13   </v>
      </c>
      <c r="N341" s="40"/>
      <c r="O341" s="40"/>
    </row>
    <row r="342" spans="2:15" x14ac:dyDescent="0.25">
      <c r="B342" s="40" t="str">
        <f t="array" ref="B342">IFERROR(INDEX(PEOPLE!B343:B$1001, MATCH(0, COUNTIF($B$2:B341, PEOPLE!B343:B$1001), 0)), "")</f>
        <v/>
      </c>
      <c r="C342" s="40" t="str">
        <f t="array" ref="C342">IFERROR(INDEX(PEOPLE!$H$4:$H$101, SMALL(IF($B342=PEOPLE!$B$4:$B$101, ROW(PEOPLE!$H$4:$H$101)-MIN(ROW(PEOPLE!$H$4:$H$101)) +1), COLUMNS($B$3:B342))),"")</f>
        <v xml:space="preserve">3   </v>
      </c>
      <c r="D342" s="40" t="str">
        <f t="array" ref="D342">IFERROR(INDEX(PEOPLE!$H$4:$H$101, SMALL(IF($B342=PEOPLE!$B$4:$B$101, ROW(PEOPLE!$H$4:$H$101)-MIN(ROW(PEOPLE!$H$4:$H$101)) +1), COLUMNS($B$3:C342))),"")</f>
        <v xml:space="preserve">4   </v>
      </c>
      <c r="E342" s="40" t="str">
        <f t="array" ref="E342">IFERROR(INDEX(PEOPLE!$H$4:$H$101, SMALL(IF($B342=PEOPLE!$B$4:$B$101, ROW(PEOPLE!$H$4:$H$101)-MIN(ROW(PEOPLE!$H$4:$H$101)) +1), COLUMNS($B$3:D342))),"")</f>
        <v xml:space="preserve">5   </v>
      </c>
      <c r="F342" s="40" t="str">
        <f t="array" ref="F342">IFERROR(INDEX(PEOPLE!$H$4:$H$101, SMALL(IF($B342=PEOPLE!$B$4:$B$101, ROW(PEOPLE!$H$4:$H$101)-MIN(ROW(PEOPLE!$H$4:$H$101)) +1), COLUMNS($B$3:E342))),"")</f>
        <v xml:space="preserve">6   </v>
      </c>
      <c r="G342" s="40" t="str">
        <f t="array" ref="G342">IFERROR(INDEX(PEOPLE!$H$4:$H$101, SMALL(IF($B342=PEOPLE!$B$4:$B$101, ROW(PEOPLE!$H$4:$H$101)-MIN(ROW(PEOPLE!$H$4:$H$101)) +1), COLUMNS($B$3:F342))),"")</f>
        <v xml:space="preserve">7   </v>
      </c>
      <c r="H342" s="40" t="str">
        <f t="array" ref="H342">IFERROR(INDEX(PEOPLE!$H$4:$H$101, SMALL(IF($B342=PEOPLE!$B$4:$B$101, ROW(PEOPLE!$H$4:$H$101)-MIN(ROW(PEOPLE!$H$4:$H$101)) +1), COLUMNS($B$3:G342))),"")</f>
        <v xml:space="preserve">8   </v>
      </c>
      <c r="I342" s="40" t="str">
        <f t="array" ref="I342">IFERROR(INDEX(PEOPLE!$H$4:$H$101, SMALL(IF($B342=PEOPLE!$B$4:$B$101, ROW(PEOPLE!$H$4:$H$101)-MIN(ROW(PEOPLE!$H$4:$H$101)) +1), COLUMNS($B$3:H342))),"")</f>
        <v xml:space="preserve">9   </v>
      </c>
      <c r="J342" s="40" t="str">
        <f t="array" ref="J342">IFERROR(INDEX(PEOPLE!$H$4:$H$101, SMALL(IF($B342=PEOPLE!$B$4:$B$101, ROW(PEOPLE!$H$4:$H$101)-MIN(ROW(PEOPLE!$H$4:$H$101)) +1), COLUMNS($B$3:I342))),"")</f>
        <v xml:space="preserve">10   </v>
      </c>
      <c r="K342" s="40" t="str">
        <f t="array" ref="K342">IFERROR(INDEX(PEOPLE!$H$4:$H$101, SMALL(IF($B342=PEOPLE!$B$4:$B$101, ROW(PEOPLE!$H$4:$H$101)-MIN(ROW(PEOPLE!$H$4:$H$101)) +1), COLUMNS($B$3:J342))),"")</f>
        <v xml:space="preserve">11   </v>
      </c>
      <c r="L342" s="40" t="str">
        <f t="array" ref="L342">IFERROR(INDEX(PEOPLE!$H$4:$H$101, SMALL(IF($B342=PEOPLE!$B$4:$B$101, ROW(PEOPLE!$H$4:$H$101)-MIN(ROW(PEOPLE!$H$4:$H$101)) +1), COLUMNS($B$3:K342))),"")</f>
        <v xml:space="preserve">12   </v>
      </c>
      <c r="M342" s="40" t="str">
        <f t="array" ref="M342">IFERROR(INDEX(PEOPLE!$H$4:$H$101, SMALL(IF($B342=PEOPLE!$B$4:$B$101, ROW(PEOPLE!$H$4:$H$101)-MIN(ROW(PEOPLE!$H$4:$H$101)) +1), COLUMNS($B$3:L342))),"")</f>
        <v xml:space="preserve">13   </v>
      </c>
      <c r="N342" s="40"/>
      <c r="O342" s="40"/>
    </row>
    <row r="343" spans="2:15" x14ac:dyDescent="0.25">
      <c r="B343" s="40" t="str">
        <f t="array" ref="B343">IFERROR(INDEX(PEOPLE!B344:B$1001, MATCH(0, COUNTIF($B$2:B342, PEOPLE!B344:B$1001), 0)), "")</f>
        <v/>
      </c>
      <c r="C343" s="40" t="str">
        <f t="array" ref="C343">IFERROR(INDEX(PEOPLE!$H$4:$H$101, SMALL(IF($B343=PEOPLE!$B$4:$B$101, ROW(PEOPLE!$H$4:$H$101)-MIN(ROW(PEOPLE!$H$4:$H$101)) +1), COLUMNS($B$3:B343))),"")</f>
        <v xml:space="preserve">3   </v>
      </c>
      <c r="D343" s="40" t="str">
        <f t="array" ref="D343">IFERROR(INDEX(PEOPLE!$H$4:$H$101, SMALL(IF($B343=PEOPLE!$B$4:$B$101, ROW(PEOPLE!$H$4:$H$101)-MIN(ROW(PEOPLE!$H$4:$H$101)) +1), COLUMNS($B$3:C343))),"")</f>
        <v xml:space="preserve">4   </v>
      </c>
      <c r="E343" s="40" t="str">
        <f t="array" ref="E343">IFERROR(INDEX(PEOPLE!$H$4:$H$101, SMALL(IF($B343=PEOPLE!$B$4:$B$101, ROW(PEOPLE!$H$4:$H$101)-MIN(ROW(PEOPLE!$H$4:$H$101)) +1), COLUMNS($B$3:D343))),"")</f>
        <v xml:space="preserve">5   </v>
      </c>
      <c r="F343" s="40" t="str">
        <f t="array" ref="F343">IFERROR(INDEX(PEOPLE!$H$4:$H$101, SMALL(IF($B343=PEOPLE!$B$4:$B$101, ROW(PEOPLE!$H$4:$H$101)-MIN(ROW(PEOPLE!$H$4:$H$101)) +1), COLUMNS($B$3:E343))),"")</f>
        <v xml:space="preserve">6   </v>
      </c>
      <c r="G343" s="40" t="str">
        <f t="array" ref="G343">IFERROR(INDEX(PEOPLE!$H$4:$H$101, SMALL(IF($B343=PEOPLE!$B$4:$B$101, ROW(PEOPLE!$H$4:$H$101)-MIN(ROW(PEOPLE!$H$4:$H$101)) +1), COLUMNS($B$3:F343))),"")</f>
        <v xml:space="preserve">7   </v>
      </c>
      <c r="H343" s="40" t="str">
        <f t="array" ref="H343">IFERROR(INDEX(PEOPLE!$H$4:$H$101, SMALL(IF($B343=PEOPLE!$B$4:$B$101, ROW(PEOPLE!$H$4:$H$101)-MIN(ROW(PEOPLE!$H$4:$H$101)) +1), COLUMNS($B$3:G343))),"")</f>
        <v xml:space="preserve">8   </v>
      </c>
      <c r="I343" s="40" t="str">
        <f t="array" ref="I343">IFERROR(INDEX(PEOPLE!$H$4:$H$101, SMALL(IF($B343=PEOPLE!$B$4:$B$101, ROW(PEOPLE!$H$4:$H$101)-MIN(ROW(PEOPLE!$H$4:$H$101)) +1), COLUMNS($B$3:H343))),"")</f>
        <v xml:space="preserve">9   </v>
      </c>
      <c r="J343" s="40" t="str">
        <f t="array" ref="J343">IFERROR(INDEX(PEOPLE!$H$4:$H$101, SMALL(IF($B343=PEOPLE!$B$4:$B$101, ROW(PEOPLE!$H$4:$H$101)-MIN(ROW(PEOPLE!$H$4:$H$101)) +1), COLUMNS($B$3:I343))),"")</f>
        <v xml:space="preserve">10   </v>
      </c>
      <c r="K343" s="40" t="str">
        <f t="array" ref="K343">IFERROR(INDEX(PEOPLE!$H$4:$H$101, SMALL(IF($B343=PEOPLE!$B$4:$B$101, ROW(PEOPLE!$H$4:$H$101)-MIN(ROW(PEOPLE!$H$4:$H$101)) +1), COLUMNS($B$3:J343))),"")</f>
        <v xml:space="preserve">11   </v>
      </c>
      <c r="L343" s="40" t="str">
        <f t="array" ref="L343">IFERROR(INDEX(PEOPLE!$H$4:$H$101, SMALL(IF($B343=PEOPLE!$B$4:$B$101, ROW(PEOPLE!$H$4:$H$101)-MIN(ROW(PEOPLE!$H$4:$H$101)) +1), COLUMNS($B$3:K343))),"")</f>
        <v xml:space="preserve">12   </v>
      </c>
      <c r="M343" s="40" t="str">
        <f t="array" ref="M343">IFERROR(INDEX(PEOPLE!$H$4:$H$101, SMALL(IF($B343=PEOPLE!$B$4:$B$101, ROW(PEOPLE!$H$4:$H$101)-MIN(ROW(PEOPLE!$H$4:$H$101)) +1), COLUMNS($B$3:L343))),"")</f>
        <v xml:space="preserve">13   </v>
      </c>
      <c r="N343" s="40"/>
      <c r="O343" s="40"/>
    </row>
    <row r="344" spans="2:15" x14ac:dyDescent="0.25">
      <c r="B344" s="40" t="str">
        <f t="array" ref="B344">IFERROR(INDEX(PEOPLE!B345:B$1001, MATCH(0, COUNTIF($B$2:B343, PEOPLE!B345:B$1001), 0)), "")</f>
        <v/>
      </c>
      <c r="C344" s="40" t="str">
        <f t="array" ref="C344">IFERROR(INDEX(PEOPLE!$H$4:$H$101, SMALL(IF($B344=PEOPLE!$B$4:$B$101, ROW(PEOPLE!$H$4:$H$101)-MIN(ROW(PEOPLE!$H$4:$H$101)) +1), COLUMNS($B$3:B344))),"")</f>
        <v xml:space="preserve">3   </v>
      </c>
      <c r="D344" s="40" t="str">
        <f t="array" ref="D344">IFERROR(INDEX(PEOPLE!$H$4:$H$101, SMALL(IF($B344=PEOPLE!$B$4:$B$101, ROW(PEOPLE!$H$4:$H$101)-MIN(ROW(PEOPLE!$H$4:$H$101)) +1), COLUMNS($B$3:C344))),"")</f>
        <v xml:space="preserve">4   </v>
      </c>
      <c r="E344" s="40" t="str">
        <f t="array" ref="E344">IFERROR(INDEX(PEOPLE!$H$4:$H$101, SMALL(IF($B344=PEOPLE!$B$4:$B$101, ROW(PEOPLE!$H$4:$H$101)-MIN(ROW(PEOPLE!$H$4:$H$101)) +1), COLUMNS($B$3:D344))),"")</f>
        <v xml:space="preserve">5   </v>
      </c>
      <c r="F344" s="40" t="str">
        <f t="array" ref="F344">IFERROR(INDEX(PEOPLE!$H$4:$H$101, SMALL(IF($B344=PEOPLE!$B$4:$B$101, ROW(PEOPLE!$H$4:$H$101)-MIN(ROW(PEOPLE!$H$4:$H$101)) +1), COLUMNS($B$3:E344))),"")</f>
        <v xml:space="preserve">6   </v>
      </c>
      <c r="G344" s="40" t="str">
        <f t="array" ref="G344">IFERROR(INDEX(PEOPLE!$H$4:$H$101, SMALL(IF($B344=PEOPLE!$B$4:$B$101, ROW(PEOPLE!$H$4:$H$101)-MIN(ROW(PEOPLE!$H$4:$H$101)) +1), COLUMNS($B$3:F344))),"")</f>
        <v xml:space="preserve">7   </v>
      </c>
      <c r="H344" s="40" t="str">
        <f t="array" ref="H344">IFERROR(INDEX(PEOPLE!$H$4:$H$101, SMALL(IF($B344=PEOPLE!$B$4:$B$101, ROW(PEOPLE!$H$4:$H$101)-MIN(ROW(PEOPLE!$H$4:$H$101)) +1), COLUMNS($B$3:G344))),"")</f>
        <v xml:space="preserve">8   </v>
      </c>
      <c r="I344" s="40" t="str">
        <f t="array" ref="I344">IFERROR(INDEX(PEOPLE!$H$4:$H$101, SMALL(IF($B344=PEOPLE!$B$4:$B$101, ROW(PEOPLE!$H$4:$H$101)-MIN(ROW(PEOPLE!$H$4:$H$101)) +1), COLUMNS($B$3:H344))),"")</f>
        <v xml:space="preserve">9   </v>
      </c>
      <c r="J344" s="40" t="str">
        <f t="array" ref="J344">IFERROR(INDEX(PEOPLE!$H$4:$H$101, SMALL(IF($B344=PEOPLE!$B$4:$B$101, ROW(PEOPLE!$H$4:$H$101)-MIN(ROW(PEOPLE!$H$4:$H$101)) +1), COLUMNS($B$3:I344))),"")</f>
        <v xml:space="preserve">10   </v>
      </c>
      <c r="K344" s="40" t="str">
        <f t="array" ref="K344">IFERROR(INDEX(PEOPLE!$H$4:$H$101, SMALL(IF($B344=PEOPLE!$B$4:$B$101, ROW(PEOPLE!$H$4:$H$101)-MIN(ROW(PEOPLE!$H$4:$H$101)) +1), COLUMNS($B$3:J344))),"")</f>
        <v xml:space="preserve">11   </v>
      </c>
      <c r="L344" s="40" t="str">
        <f t="array" ref="L344">IFERROR(INDEX(PEOPLE!$H$4:$H$101, SMALL(IF($B344=PEOPLE!$B$4:$B$101, ROW(PEOPLE!$H$4:$H$101)-MIN(ROW(PEOPLE!$H$4:$H$101)) +1), COLUMNS($B$3:K344))),"")</f>
        <v xml:space="preserve">12   </v>
      </c>
      <c r="M344" s="40" t="str">
        <f t="array" ref="M344">IFERROR(INDEX(PEOPLE!$H$4:$H$101, SMALL(IF($B344=PEOPLE!$B$4:$B$101, ROW(PEOPLE!$H$4:$H$101)-MIN(ROW(PEOPLE!$H$4:$H$101)) +1), COLUMNS($B$3:L344))),"")</f>
        <v xml:space="preserve">13   </v>
      </c>
      <c r="N344" s="40"/>
      <c r="O344" s="40"/>
    </row>
    <row r="345" spans="2:15" x14ac:dyDescent="0.25">
      <c r="B345" s="40" t="str">
        <f t="array" ref="B345">IFERROR(INDEX(PEOPLE!B346:B$1001, MATCH(0, COUNTIF($B$2:B344, PEOPLE!B346:B$1001), 0)), "")</f>
        <v/>
      </c>
      <c r="C345" s="40" t="str">
        <f t="array" ref="C345">IFERROR(INDEX(PEOPLE!$H$4:$H$101, SMALL(IF($B345=PEOPLE!$B$4:$B$101, ROW(PEOPLE!$H$4:$H$101)-MIN(ROW(PEOPLE!$H$4:$H$101)) +1), COLUMNS($B$3:B345))),"")</f>
        <v xml:space="preserve">3   </v>
      </c>
      <c r="D345" s="40" t="str">
        <f t="array" ref="D345">IFERROR(INDEX(PEOPLE!$H$4:$H$101, SMALL(IF($B345=PEOPLE!$B$4:$B$101, ROW(PEOPLE!$H$4:$H$101)-MIN(ROW(PEOPLE!$H$4:$H$101)) +1), COLUMNS($B$3:C345))),"")</f>
        <v xml:space="preserve">4   </v>
      </c>
      <c r="E345" s="40" t="str">
        <f t="array" ref="E345">IFERROR(INDEX(PEOPLE!$H$4:$H$101, SMALL(IF($B345=PEOPLE!$B$4:$B$101, ROW(PEOPLE!$H$4:$H$101)-MIN(ROW(PEOPLE!$H$4:$H$101)) +1), COLUMNS($B$3:D345))),"")</f>
        <v xml:space="preserve">5   </v>
      </c>
      <c r="F345" s="40" t="str">
        <f t="array" ref="F345">IFERROR(INDEX(PEOPLE!$H$4:$H$101, SMALL(IF($B345=PEOPLE!$B$4:$B$101, ROW(PEOPLE!$H$4:$H$101)-MIN(ROW(PEOPLE!$H$4:$H$101)) +1), COLUMNS($B$3:E345))),"")</f>
        <v xml:space="preserve">6   </v>
      </c>
      <c r="G345" s="40" t="str">
        <f t="array" ref="G345">IFERROR(INDEX(PEOPLE!$H$4:$H$101, SMALL(IF($B345=PEOPLE!$B$4:$B$101, ROW(PEOPLE!$H$4:$H$101)-MIN(ROW(PEOPLE!$H$4:$H$101)) +1), COLUMNS($B$3:F345))),"")</f>
        <v xml:space="preserve">7   </v>
      </c>
      <c r="H345" s="40" t="str">
        <f t="array" ref="H345">IFERROR(INDEX(PEOPLE!$H$4:$H$101, SMALL(IF($B345=PEOPLE!$B$4:$B$101, ROW(PEOPLE!$H$4:$H$101)-MIN(ROW(PEOPLE!$H$4:$H$101)) +1), COLUMNS($B$3:G345))),"")</f>
        <v xml:space="preserve">8   </v>
      </c>
      <c r="I345" s="40" t="str">
        <f t="array" ref="I345">IFERROR(INDEX(PEOPLE!$H$4:$H$101, SMALL(IF($B345=PEOPLE!$B$4:$B$101, ROW(PEOPLE!$H$4:$H$101)-MIN(ROW(PEOPLE!$H$4:$H$101)) +1), COLUMNS($B$3:H345))),"")</f>
        <v xml:space="preserve">9   </v>
      </c>
      <c r="J345" s="40" t="str">
        <f t="array" ref="J345">IFERROR(INDEX(PEOPLE!$H$4:$H$101, SMALL(IF($B345=PEOPLE!$B$4:$B$101, ROW(PEOPLE!$H$4:$H$101)-MIN(ROW(PEOPLE!$H$4:$H$101)) +1), COLUMNS($B$3:I345))),"")</f>
        <v xml:space="preserve">10   </v>
      </c>
      <c r="K345" s="40" t="str">
        <f t="array" ref="K345">IFERROR(INDEX(PEOPLE!$H$4:$H$101, SMALL(IF($B345=PEOPLE!$B$4:$B$101, ROW(PEOPLE!$H$4:$H$101)-MIN(ROW(PEOPLE!$H$4:$H$101)) +1), COLUMNS($B$3:J345))),"")</f>
        <v xml:space="preserve">11   </v>
      </c>
      <c r="L345" s="40" t="str">
        <f t="array" ref="L345">IFERROR(INDEX(PEOPLE!$H$4:$H$101, SMALL(IF($B345=PEOPLE!$B$4:$B$101, ROW(PEOPLE!$H$4:$H$101)-MIN(ROW(PEOPLE!$H$4:$H$101)) +1), COLUMNS($B$3:K345))),"")</f>
        <v xml:space="preserve">12   </v>
      </c>
      <c r="M345" s="40" t="str">
        <f t="array" ref="M345">IFERROR(INDEX(PEOPLE!$H$4:$H$101, SMALL(IF($B345=PEOPLE!$B$4:$B$101, ROW(PEOPLE!$H$4:$H$101)-MIN(ROW(PEOPLE!$H$4:$H$101)) +1), COLUMNS($B$3:L345))),"")</f>
        <v xml:space="preserve">13   </v>
      </c>
      <c r="N345" s="40"/>
      <c r="O345" s="40"/>
    </row>
    <row r="346" spans="2:15" x14ac:dyDescent="0.25">
      <c r="B346" s="40" t="str">
        <f t="array" ref="B346">IFERROR(INDEX(PEOPLE!B347:B$1001, MATCH(0, COUNTIF($B$2:B345, PEOPLE!B347:B$1001), 0)), "")</f>
        <v/>
      </c>
      <c r="C346" s="40" t="str">
        <f t="array" ref="C346">IFERROR(INDEX(PEOPLE!$H$4:$H$101, SMALL(IF($B346=PEOPLE!$B$4:$B$101, ROW(PEOPLE!$H$4:$H$101)-MIN(ROW(PEOPLE!$H$4:$H$101)) +1), COLUMNS($B$3:B346))),"")</f>
        <v xml:space="preserve">3   </v>
      </c>
      <c r="D346" s="40" t="str">
        <f t="array" ref="D346">IFERROR(INDEX(PEOPLE!$H$4:$H$101, SMALL(IF($B346=PEOPLE!$B$4:$B$101, ROW(PEOPLE!$H$4:$H$101)-MIN(ROW(PEOPLE!$H$4:$H$101)) +1), COLUMNS($B$3:C346))),"")</f>
        <v xml:space="preserve">4   </v>
      </c>
      <c r="E346" s="40" t="str">
        <f t="array" ref="E346">IFERROR(INDEX(PEOPLE!$H$4:$H$101, SMALL(IF($B346=PEOPLE!$B$4:$B$101, ROW(PEOPLE!$H$4:$H$101)-MIN(ROW(PEOPLE!$H$4:$H$101)) +1), COLUMNS($B$3:D346))),"")</f>
        <v xml:space="preserve">5   </v>
      </c>
      <c r="F346" s="40" t="str">
        <f t="array" ref="F346">IFERROR(INDEX(PEOPLE!$H$4:$H$101, SMALL(IF($B346=PEOPLE!$B$4:$B$101, ROW(PEOPLE!$H$4:$H$101)-MIN(ROW(PEOPLE!$H$4:$H$101)) +1), COLUMNS($B$3:E346))),"")</f>
        <v xml:space="preserve">6   </v>
      </c>
      <c r="G346" s="40" t="str">
        <f t="array" ref="G346">IFERROR(INDEX(PEOPLE!$H$4:$H$101, SMALL(IF($B346=PEOPLE!$B$4:$B$101, ROW(PEOPLE!$H$4:$H$101)-MIN(ROW(PEOPLE!$H$4:$H$101)) +1), COLUMNS($B$3:F346))),"")</f>
        <v xml:space="preserve">7   </v>
      </c>
      <c r="H346" s="40" t="str">
        <f t="array" ref="H346">IFERROR(INDEX(PEOPLE!$H$4:$H$101, SMALL(IF($B346=PEOPLE!$B$4:$B$101, ROW(PEOPLE!$H$4:$H$101)-MIN(ROW(PEOPLE!$H$4:$H$101)) +1), COLUMNS($B$3:G346))),"")</f>
        <v xml:space="preserve">8   </v>
      </c>
      <c r="I346" s="40" t="str">
        <f t="array" ref="I346">IFERROR(INDEX(PEOPLE!$H$4:$H$101, SMALL(IF($B346=PEOPLE!$B$4:$B$101, ROW(PEOPLE!$H$4:$H$101)-MIN(ROW(PEOPLE!$H$4:$H$101)) +1), COLUMNS($B$3:H346))),"")</f>
        <v xml:space="preserve">9   </v>
      </c>
      <c r="J346" s="40" t="str">
        <f t="array" ref="J346">IFERROR(INDEX(PEOPLE!$H$4:$H$101, SMALL(IF($B346=PEOPLE!$B$4:$B$101, ROW(PEOPLE!$H$4:$H$101)-MIN(ROW(PEOPLE!$H$4:$H$101)) +1), COLUMNS($B$3:I346))),"")</f>
        <v xml:space="preserve">10   </v>
      </c>
      <c r="K346" s="40" t="str">
        <f t="array" ref="K346">IFERROR(INDEX(PEOPLE!$H$4:$H$101, SMALL(IF($B346=PEOPLE!$B$4:$B$101, ROW(PEOPLE!$H$4:$H$101)-MIN(ROW(PEOPLE!$H$4:$H$101)) +1), COLUMNS($B$3:J346))),"")</f>
        <v xml:space="preserve">11   </v>
      </c>
      <c r="L346" s="40" t="str">
        <f t="array" ref="L346">IFERROR(INDEX(PEOPLE!$H$4:$H$101, SMALL(IF($B346=PEOPLE!$B$4:$B$101, ROW(PEOPLE!$H$4:$H$101)-MIN(ROW(PEOPLE!$H$4:$H$101)) +1), COLUMNS($B$3:K346))),"")</f>
        <v xml:space="preserve">12   </v>
      </c>
      <c r="M346" s="40" t="str">
        <f t="array" ref="M346">IFERROR(INDEX(PEOPLE!$H$4:$H$101, SMALL(IF($B346=PEOPLE!$B$4:$B$101, ROW(PEOPLE!$H$4:$H$101)-MIN(ROW(PEOPLE!$H$4:$H$101)) +1), COLUMNS($B$3:L346))),"")</f>
        <v xml:space="preserve">13   </v>
      </c>
      <c r="N346" s="40"/>
      <c r="O346" s="40"/>
    </row>
    <row r="347" spans="2:15" x14ac:dyDescent="0.25">
      <c r="B347" s="40" t="str">
        <f t="array" ref="B347">IFERROR(INDEX(PEOPLE!B348:B$1001, MATCH(0, COUNTIF($B$2:B346, PEOPLE!B348:B$1001), 0)), "")</f>
        <v/>
      </c>
      <c r="C347" s="40" t="str">
        <f t="array" ref="C347">IFERROR(INDEX(PEOPLE!$H$4:$H$101, SMALL(IF($B347=PEOPLE!$B$4:$B$101, ROW(PEOPLE!$H$4:$H$101)-MIN(ROW(PEOPLE!$H$4:$H$101)) +1), COLUMNS($B$3:B347))),"")</f>
        <v xml:space="preserve">3   </v>
      </c>
      <c r="D347" s="40" t="str">
        <f t="array" ref="D347">IFERROR(INDEX(PEOPLE!$H$4:$H$101, SMALL(IF($B347=PEOPLE!$B$4:$B$101, ROW(PEOPLE!$H$4:$H$101)-MIN(ROW(PEOPLE!$H$4:$H$101)) +1), COLUMNS($B$3:C347))),"")</f>
        <v xml:space="preserve">4   </v>
      </c>
      <c r="E347" s="40" t="str">
        <f t="array" ref="E347">IFERROR(INDEX(PEOPLE!$H$4:$H$101, SMALL(IF($B347=PEOPLE!$B$4:$B$101, ROW(PEOPLE!$H$4:$H$101)-MIN(ROW(PEOPLE!$H$4:$H$101)) +1), COLUMNS($B$3:D347))),"")</f>
        <v xml:space="preserve">5   </v>
      </c>
      <c r="F347" s="40" t="str">
        <f t="array" ref="F347">IFERROR(INDEX(PEOPLE!$H$4:$H$101, SMALL(IF($B347=PEOPLE!$B$4:$B$101, ROW(PEOPLE!$H$4:$H$101)-MIN(ROW(PEOPLE!$H$4:$H$101)) +1), COLUMNS($B$3:E347))),"")</f>
        <v xml:space="preserve">6   </v>
      </c>
      <c r="G347" s="40" t="str">
        <f t="array" ref="G347">IFERROR(INDEX(PEOPLE!$H$4:$H$101, SMALL(IF($B347=PEOPLE!$B$4:$B$101, ROW(PEOPLE!$H$4:$H$101)-MIN(ROW(PEOPLE!$H$4:$H$101)) +1), COLUMNS($B$3:F347))),"")</f>
        <v xml:space="preserve">7   </v>
      </c>
      <c r="H347" s="40" t="str">
        <f t="array" ref="H347">IFERROR(INDEX(PEOPLE!$H$4:$H$101, SMALL(IF($B347=PEOPLE!$B$4:$B$101, ROW(PEOPLE!$H$4:$H$101)-MIN(ROW(PEOPLE!$H$4:$H$101)) +1), COLUMNS($B$3:G347))),"")</f>
        <v xml:space="preserve">8   </v>
      </c>
      <c r="I347" s="40" t="str">
        <f t="array" ref="I347">IFERROR(INDEX(PEOPLE!$H$4:$H$101, SMALL(IF($B347=PEOPLE!$B$4:$B$101, ROW(PEOPLE!$H$4:$H$101)-MIN(ROW(PEOPLE!$H$4:$H$101)) +1), COLUMNS($B$3:H347))),"")</f>
        <v xml:space="preserve">9   </v>
      </c>
      <c r="J347" s="40" t="str">
        <f t="array" ref="J347">IFERROR(INDEX(PEOPLE!$H$4:$H$101, SMALL(IF($B347=PEOPLE!$B$4:$B$101, ROW(PEOPLE!$H$4:$H$101)-MIN(ROW(PEOPLE!$H$4:$H$101)) +1), COLUMNS($B$3:I347))),"")</f>
        <v xml:space="preserve">10   </v>
      </c>
      <c r="K347" s="40" t="str">
        <f t="array" ref="K347">IFERROR(INDEX(PEOPLE!$H$4:$H$101, SMALL(IF($B347=PEOPLE!$B$4:$B$101, ROW(PEOPLE!$H$4:$H$101)-MIN(ROW(PEOPLE!$H$4:$H$101)) +1), COLUMNS($B$3:J347))),"")</f>
        <v xml:space="preserve">11   </v>
      </c>
      <c r="L347" s="40" t="str">
        <f t="array" ref="L347">IFERROR(INDEX(PEOPLE!$H$4:$H$101, SMALL(IF($B347=PEOPLE!$B$4:$B$101, ROW(PEOPLE!$H$4:$H$101)-MIN(ROW(PEOPLE!$H$4:$H$101)) +1), COLUMNS($B$3:K347))),"")</f>
        <v xml:space="preserve">12   </v>
      </c>
      <c r="M347" s="40" t="str">
        <f t="array" ref="M347">IFERROR(INDEX(PEOPLE!$H$4:$H$101, SMALL(IF($B347=PEOPLE!$B$4:$B$101, ROW(PEOPLE!$H$4:$H$101)-MIN(ROW(PEOPLE!$H$4:$H$101)) +1), COLUMNS($B$3:L347))),"")</f>
        <v xml:space="preserve">13   </v>
      </c>
      <c r="N347" s="40"/>
      <c r="O347" s="40"/>
    </row>
    <row r="348" spans="2:15" x14ac:dyDescent="0.25">
      <c r="B348" s="40" t="str">
        <f t="array" ref="B348">IFERROR(INDEX(PEOPLE!B349:B$1001, MATCH(0, COUNTIF($B$2:B347, PEOPLE!B349:B$1001), 0)), "")</f>
        <v/>
      </c>
      <c r="C348" s="40" t="str">
        <f t="array" ref="C348">IFERROR(INDEX(PEOPLE!$H$4:$H$101, SMALL(IF($B348=PEOPLE!$B$4:$B$101, ROW(PEOPLE!$H$4:$H$101)-MIN(ROW(PEOPLE!$H$4:$H$101)) +1), COLUMNS($B$3:B348))),"")</f>
        <v xml:space="preserve">3   </v>
      </c>
      <c r="D348" s="40" t="str">
        <f t="array" ref="D348">IFERROR(INDEX(PEOPLE!$H$4:$H$101, SMALL(IF($B348=PEOPLE!$B$4:$B$101, ROW(PEOPLE!$H$4:$H$101)-MIN(ROW(PEOPLE!$H$4:$H$101)) +1), COLUMNS($B$3:C348))),"")</f>
        <v xml:space="preserve">4   </v>
      </c>
      <c r="E348" s="40" t="str">
        <f t="array" ref="E348">IFERROR(INDEX(PEOPLE!$H$4:$H$101, SMALL(IF($B348=PEOPLE!$B$4:$B$101, ROW(PEOPLE!$H$4:$H$101)-MIN(ROW(PEOPLE!$H$4:$H$101)) +1), COLUMNS($B$3:D348))),"")</f>
        <v xml:space="preserve">5   </v>
      </c>
      <c r="F348" s="40" t="str">
        <f t="array" ref="F348">IFERROR(INDEX(PEOPLE!$H$4:$H$101, SMALL(IF($B348=PEOPLE!$B$4:$B$101, ROW(PEOPLE!$H$4:$H$101)-MIN(ROW(PEOPLE!$H$4:$H$101)) +1), COLUMNS($B$3:E348))),"")</f>
        <v xml:space="preserve">6   </v>
      </c>
      <c r="G348" s="40" t="str">
        <f t="array" ref="G348">IFERROR(INDEX(PEOPLE!$H$4:$H$101, SMALL(IF($B348=PEOPLE!$B$4:$B$101, ROW(PEOPLE!$H$4:$H$101)-MIN(ROW(PEOPLE!$H$4:$H$101)) +1), COLUMNS($B$3:F348))),"")</f>
        <v xml:space="preserve">7   </v>
      </c>
      <c r="H348" s="40" t="str">
        <f t="array" ref="H348">IFERROR(INDEX(PEOPLE!$H$4:$H$101, SMALL(IF($B348=PEOPLE!$B$4:$B$101, ROW(PEOPLE!$H$4:$H$101)-MIN(ROW(PEOPLE!$H$4:$H$101)) +1), COLUMNS($B$3:G348))),"")</f>
        <v xml:space="preserve">8   </v>
      </c>
      <c r="I348" s="40" t="str">
        <f t="array" ref="I348">IFERROR(INDEX(PEOPLE!$H$4:$H$101, SMALL(IF($B348=PEOPLE!$B$4:$B$101, ROW(PEOPLE!$H$4:$H$101)-MIN(ROW(PEOPLE!$H$4:$H$101)) +1), COLUMNS($B$3:H348))),"")</f>
        <v xml:space="preserve">9   </v>
      </c>
      <c r="J348" s="40" t="str">
        <f t="array" ref="J348">IFERROR(INDEX(PEOPLE!$H$4:$H$101, SMALL(IF($B348=PEOPLE!$B$4:$B$101, ROW(PEOPLE!$H$4:$H$101)-MIN(ROW(PEOPLE!$H$4:$H$101)) +1), COLUMNS($B$3:I348))),"")</f>
        <v xml:space="preserve">10   </v>
      </c>
      <c r="K348" s="40" t="str">
        <f t="array" ref="K348">IFERROR(INDEX(PEOPLE!$H$4:$H$101, SMALL(IF($B348=PEOPLE!$B$4:$B$101, ROW(PEOPLE!$H$4:$H$101)-MIN(ROW(PEOPLE!$H$4:$H$101)) +1), COLUMNS($B$3:J348))),"")</f>
        <v xml:space="preserve">11   </v>
      </c>
      <c r="L348" s="40" t="str">
        <f t="array" ref="L348">IFERROR(INDEX(PEOPLE!$H$4:$H$101, SMALL(IF($B348=PEOPLE!$B$4:$B$101, ROW(PEOPLE!$H$4:$H$101)-MIN(ROW(PEOPLE!$H$4:$H$101)) +1), COLUMNS($B$3:K348))),"")</f>
        <v xml:space="preserve">12   </v>
      </c>
      <c r="M348" s="40" t="str">
        <f t="array" ref="M348">IFERROR(INDEX(PEOPLE!$H$4:$H$101, SMALL(IF($B348=PEOPLE!$B$4:$B$101, ROW(PEOPLE!$H$4:$H$101)-MIN(ROW(PEOPLE!$H$4:$H$101)) +1), COLUMNS($B$3:L348))),"")</f>
        <v xml:space="preserve">13   </v>
      </c>
      <c r="N348" s="40"/>
      <c r="O348" s="40"/>
    </row>
    <row r="349" spans="2:15" x14ac:dyDescent="0.25">
      <c r="B349" s="40" t="str">
        <f t="array" ref="B349">IFERROR(INDEX(PEOPLE!B350:B$1001, MATCH(0, COUNTIF($B$2:B348, PEOPLE!B350:B$1001), 0)), "")</f>
        <v/>
      </c>
      <c r="C349" s="40" t="str">
        <f t="array" ref="C349">IFERROR(INDEX(PEOPLE!$H$4:$H$101, SMALL(IF($B349=PEOPLE!$B$4:$B$101, ROW(PEOPLE!$H$4:$H$101)-MIN(ROW(PEOPLE!$H$4:$H$101)) +1), COLUMNS($B$3:B349))),"")</f>
        <v xml:space="preserve">3   </v>
      </c>
      <c r="D349" s="40" t="str">
        <f t="array" ref="D349">IFERROR(INDEX(PEOPLE!$H$4:$H$101, SMALL(IF($B349=PEOPLE!$B$4:$B$101, ROW(PEOPLE!$H$4:$H$101)-MIN(ROW(PEOPLE!$H$4:$H$101)) +1), COLUMNS($B$3:C349))),"")</f>
        <v xml:space="preserve">4   </v>
      </c>
      <c r="E349" s="40" t="str">
        <f t="array" ref="E349">IFERROR(INDEX(PEOPLE!$H$4:$H$101, SMALL(IF($B349=PEOPLE!$B$4:$B$101, ROW(PEOPLE!$H$4:$H$101)-MIN(ROW(PEOPLE!$H$4:$H$101)) +1), COLUMNS($B$3:D349))),"")</f>
        <v xml:space="preserve">5   </v>
      </c>
      <c r="F349" s="40" t="str">
        <f t="array" ref="F349">IFERROR(INDEX(PEOPLE!$H$4:$H$101, SMALL(IF($B349=PEOPLE!$B$4:$B$101, ROW(PEOPLE!$H$4:$H$101)-MIN(ROW(PEOPLE!$H$4:$H$101)) +1), COLUMNS($B$3:E349))),"")</f>
        <v xml:space="preserve">6   </v>
      </c>
      <c r="G349" s="40" t="str">
        <f t="array" ref="G349">IFERROR(INDEX(PEOPLE!$H$4:$H$101, SMALL(IF($B349=PEOPLE!$B$4:$B$101, ROW(PEOPLE!$H$4:$H$101)-MIN(ROW(PEOPLE!$H$4:$H$101)) +1), COLUMNS($B$3:F349))),"")</f>
        <v xml:space="preserve">7   </v>
      </c>
      <c r="H349" s="40" t="str">
        <f t="array" ref="H349">IFERROR(INDEX(PEOPLE!$H$4:$H$101, SMALL(IF($B349=PEOPLE!$B$4:$B$101, ROW(PEOPLE!$H$4:$H$101)-MIN(ROW(PEOPLE!$H$4:$H$101)) +1), COLUMNS($B$3:G349))),"")</f>
        <v xml:space="preserve">8   </v>
      </c>
      <c r="I349" s="40" t="str">
        <f t="array" ref="I349">IFERROR(INDEX(PEOPLE!$H$4:$H$101, SMALL(IF($B349=PEOPLE!$B$4:$B$101, ROW(PEOPLE!$H$4:$H$101)-MIN(ROW(PEOPLE!$H$4:$H$101)) +1), COLUMNS($B$3:H349))),"")</f>
        <v xml:space="preserve">9   </v>
      </c>
      <c r="J349" s="40" t="str">
        <f t="array" ref="J349">IFERROR(INDEX(PEOPLE!$H$4:$H$101, SMALL(IF($B349=PEOPLE!$B$4:$B$101, ROW(PEOPLE!$H$4:$H$101)-MIN(ROW(PEOPLE!$H$4:$H$101)) +1), COLUMNS($B$3:I349))),"")</f>
        <v xml:space="preserve">10   </v>
      </c>
      <c r="K349" s="40" t="str">
        <f t="array" ref="K349">IFERROR(INDEX(PEOPLE!$H$4:$H$101, SMALL(IF($B349=PEOPLE!$B$4:$B$101, ROW(PEOPLE!$H$4:$H$101)-MIN(ROW(PEOPLE!$H$4:$H$101)) +1), COLUMNS($B$3:J349))),"")</f>
        <v xml:space="preserve">11   </v>
      </c>
      <c r="L349" s="40" t="str">
        <f t="array" ref="L349">IFERROR(INDEX(PEOPLE!$H$4:$H$101, SMALL(IF($B349=PEOPLE!$B$4:$B$101, ROW(PEOPLE!$H$4:$H$101)-MIN(ROW(PEOPLE!$H$4:$H$101)) +1), COLUMNS($B$3:K349))),"")</f>
        <v xml:space="preserve">12   </v>
      </c>
      <c r="M349" s="40" t="str">
        <f t="array" ref="M349">IFERROR(INDEX(PEOPLE!$H$4:$H$101, SMALL(IF($B349=PEOPLE!$B$4:$B$101, ROW(PEOPLE!$H$4:$H$101)-MIN(ROW(PEOPLE!$H$4:$H$101)) +1), COLUMNS($B$3:L349))),"")</f>
        <v xml:space="preserve">13   </v>
      </c>
      <c r="N349" s="40"/>
      <c r="O349" s="40"/>
    </row>
    <row r="350" spans="2:15" x14ac:dyDescent="0.25">
      <c r="B350" s="40" t="str">
        <f t="array" ref="B350">IFERROR(INDEX(PEOPLE!B351:B$1001, MATCH(0, COUNTIF($B$2:B349, PEOPLE!B351:B$1001), 0)), "")</f>
        <v/>
      </c>
      <c r="C350" s="40" t="str">
        <f t="array" ref="C350">IFERROR(INDEX(PEOPLE!$H$4:$H$101, SMALL(IF($B350=PEOPLE!$B$4:$B$101, ROW(PEOPLE!$H$4:$H$101)-MIN(ROW(PEOPLE!$H$4:$H$101)) +1), COLUMNS($B$3:B350))),"")</f>
        <v xml:space="preserve">3   </v>
      </c>
      <c r="D350" s="40" t="str">
        <f t="array" ref="D350">IFERROR(INDEX(PEOPLE!$H$4:$H$101, SMALL(IF($B350=PEOPLE!$B$4:$B$101, ROW(PEOPLE!$H$4:$H$101)-MIN(ROW(PEOPLE!$H$4:$H$101)) +1), COLUMNS($B$3:C350))),"")</f>
        <v xml:space="preserve">4   </v>
      </c>
      <c r="E350" s="40" t="str">
        <f t="array" ref="E350">IFERROR(INDEX(PEOPLE!$H$4:$H$101, SMALL(IF($B350=PEOPLE!$B$4:$B$101, ROW(PEOPLE!$H$4:$H$101)-MIN(ROW(PEOPLE!$H$4:$H$101)) +1), COLUMNS($B$3:D350))),"")</f>
        <v xml:space="preserve">5   </v>
      </c>
      <c r="F350" s="40" t="str">
        <f t="array" ref="F350">IFERROR(INDEX(PEOPLE!$H$4:$H$101, SMALL(IF($B350=PEOPLE!$B$4:$B$101, ROW(PEOPLE!$H$4:$H$101)-MIN(ROW(PEOPLE!$H$4:$H$101)) +1), COLUMNS($B$3:E350))),"")</f>
        <v xml:space="preserve">6   </v>
      </c>
      <c r="G350" s="40" t="str">
        <f t="array" ref="G350">IFERROR(INDEX(PEOPLE!$H$4:$H$101, SMALL(IF($B350=PEOPLE!$B$4:$B$101, ROW(PEOPLE!$H$4:$H$101)-MIN(ROW(PEOPLE!$H$4:$H$101)) +1), COLUMNS($B$3:F350))),"")</f>
        <v xml:space="preserve">7   </v>
      </c>
      <c r="H350" s="40" t="str">
        <f t="array" ref="H350">IFERROR(INDEX(PEOPLE!$H$4:$H$101, SMALL(IF($B350=PEOPLE!$B$4:$B$101, ROW(PEOPLE!$H$4:$H$101)-MIN(ROW(PEOPLE!$H$4:$H$101)) +1), COLUMNS($B$3:G350))),"")</f>
        <v xml:space="preserve">8   </v>
      </c>
      <c r="I350" s="40" t="str">
        <f t="array" ref="I350">IFERROR(INDEX(PEOPLE!$H$4:$H$101, SMALL(IF($B350=PEOPLE!$B$4:$B$101, ROW(PEOPLE!$H$4:$H$101)-MIN(ROW(PEOPLE!$H$4:$H$101)) +1), COLUMNS($B$3:H350))),"")</f>
        <v xml:space="preserve">9   </v>
      </c>
      <c r="J350" s="40" t="str">
        <f t="array" ref="J350">IFERROR(INDEX(PEOPLE!$H$4:$H$101, SMALL(IF($B350=PEOPLE!$B$4:$B$101, ROW(PEOPLE!$H$4:$H$101)-MIN(ROW(PEOPLE!$H$4:$H$101)) +1), COLUMNS($B$3:I350))),"")</f>
        <v xml:space="preserve">10   </v>
      </c>
      <c r="K350" s="40" t="str">
        <f t="array" ref="K350">IFERROR(INDEX(PEOPLE!$H$4:$H$101, SMALL(IF($B350=PEOPLE!$B$4:$B$101, ROW(PEOPLE!$H$4:$H$101)-MIN(ROW(PEOPLE!$H$4:$H$101)) +1), COLUMNS($B$3:J350))),"")</f>
        <v xml:space="preserve">11   </v>
      </c>
      <c r="L350" s="40" t="str">
        <f t="array" ref="L350">IFERROR(INDEX(PEOPLE!$H$4:$H$101, SMALL(IF($B350=PEOPLE!$B$4:$B$101, ROW(PEOPLE!$H$4:$H$101)-MIN(ROW(PEOPLE!$H$4:$H$101)) +1), COLUMNS($B$3:K350))),"")</f>
        <v xml:space="preserve">12   </v>
      </c>
      <c r="M350" s="40" t="str">
        <f t="array" ref="M350">IFERROR(INDEX(PEOPLE!$H$4:$H$101, SMALL(IF($B350=PEOPLE!$B$4:$B$101, ROW(PEOPLE!$H$4:$H$101)-MIN(ROW(PEOPLE!$H$4:$H$101)) +1), COLUMNS($B$3:L350))),"")</f>
        <v xml:space="preserve">13   </v>
      </c>
      <c r="N350" s="40"/>
      <c r="O350" s="40"/>
    </row>
    <row r="351" spans="2:15" x14ac:dyDescent="0.25">
      <c r="B351" s="40" t="str">
        <f t="array" ref="B351">IFERROR(INDEX(PEOPLE!B352:B$1001, MATCH(0, COUNTIF($B$2:B350, PEOPLE!B352:B$1001), 0)), "")</f>
        <v/>
      </c>
      <c r="C351" s="40" t="str">
        <f t="array" ref="C351">IFERROR(INDEX(PEOPLE!$H$4:$H$101, SMALL(IF($B351=PEOPLE!$B$4:$B$101, ROW(PEOPLE!$H$4:$H$101)-MIN(ROW(PEOPLE!$H$4:$H$101)) +1), COLUMNS($B$3:B351))),"")</f>
        <v xml:space="preserve">3   </v>
      </c>
      <c r="D351" s="40" t="str">
        <f t="array" ref="D351">IFERROR(INDEX(PEOPLE!$H$4:$H$101, SMALL(IF($B351=PEOPLE!$B$4:$B$101, ROW(PEOPLE!$H$4:$H$101)-MIN(ROW(PEOPLE!$H$4:$H$101)) +1), COLUMNS($B$3:C351))),"")</f>
        <v xml:space="preserve">4   </v>
      </c>
      <c r="E351" s="40" t="str">
        <f t="array" ref="E351">IFERROR(INDEX(PEOPLE!$H$4:$H$101, SMALL(IF($B351=PEOPLE!$B$4:$B$101, ROW(PEOPLE!$H$4:$H$101)-MIN(ROW(PEOPLE!$H$4:$H$101)) +1), COLUMNS($B$3:D351))),"")</f>
        <v xml:space="preserve">5   </v>
      </c>
      <c r="F351" s="40" t="str">
        <f t="array" ref="F351">IFERROR(INDEX(PEOPLE!$H$4:$H$101, SMALL(IF($B351=PEOPLE!$B$4:$B$101, ROW(PEOPLE!$H$4:$H$101)-MIN(ROW(PEOPLE!$H$4:$H$101)) +1), COLUMNS($B$3:E351))),"")</f>
        <v xml:space="preserve">6   </v>
      </c>
      <c r="G351" s="40" t="str">
        <f t="array" ref="G351">IFERROR(INDEX(PEOPLE!$H$4:$H$101, SMALL(IF($B351=PEOPLE!$B$4:$B$101, ROW(PEOPLE!$H$4:$H$101)-MIN(ROW(PEOPLE!$H$4:$H$101)) +1), COLUMNS($B$3:F351))),"")</f>
        <v xml:space="preserve">7   </v>
      </c>
      <c r="H351" s="40" t="str">
        <f t="array" ref="H351">IFERROR(INDEX(PEOPLE!$H$4:$H$101, SMALL(IF($B351=PEOPLE!$B$4:$B$101, ROW(PEOPLE!$H$4:$H$101)-MIN(ROW(PEOPLE!$H$4:$H$101)) +1), COLUMNS($B$3:G351))),"")</f>
        <v xml:space="preserve">8   </v>
      </c>
      <c r="I351" s="40" t="str">
        <f t="array" ref="I351">IFERROR(INDEX(PEOPLE!$H$4:$H$101, SMALL(IF($B351=PEOPLE!$B$4:$B$101, ROW(PEOPLE!$H$4:$H$101)-MIN(ROW(PEOPLE!$H$4:$H$101)) +1), COLUMNS($B$3:H351))),"")</f>
        <v xml:space="preserve">9   </v>
      </c>
      <c r="J351" s="40" t="str">
        <f t="array" ref="J351">IFERROR(INDEX(PEOPLE!$H$4:$H$101, SMALL(IF($B351=PEOPLE!$B$4:$B$101, ROW(PEOPLE!$H$4:$H$101)-MIN(ROW(PEOPLE!$H$4:$H$101)) +1), COLUMNS($B$3:I351))),"")</f>
        <v xml:space="preserve">10   </v>
      </c>
      <c r="K351" s="40" t="str">
        <f t="array" ref="K351">IFERROR(INDEX(PEOPLE!$H$4:$H$101, SMALL(IF($B351=PEOPLE!$B$4:$B$101, ROW(PEOPLE!$H$4:$H$101)-MIN(ROW(PEOPLE!$H$4:$H$101)) +1), COLUMNS($B$3:J351))),"")</f>
        <v xml:space="preserve">11   </v>
      </c>
      <c r="L351" s="40" t="str">
        <f t="array" ref="L351">IFERROR(INDEX(PEOPLE!$H$4:$H$101, SMALL(IF($B351=PEOPLE!$B$4:$B$101, ROW(PEOPLE!$H$4:$H$101)-MIN(ROW(PEOPLE!$H$4:$H$101)) +1), COLUMNS($B$3:K351))),"")</f>
        <v xml:space="preserve">12   </v>
      </c>
      <c r="M351" s="40" t="str">
        <f t="array" ref="M351">IFERROR(INDEX(PEOPLE!$H$4:$H$101, SMALL(IF($B351=PEOPLE!$B$4:$B$101, ROW(PEOPLE!$H$4:$H$101)-MIN(ROW(PEOPLE!$H$4:$H$101)) +1), COLUMNS($B$3:L351))),"")</f>
        <v xml:space="preserve">13   </v>
      </c>
      <c r="N351" s="40"/>
      <c r="O351" s="40"/>
    </row>
    <row r="352" spans="2:15" x14ac:dyDescent="0.25">
      <c r="B352" s="40" t="str">
        <f t="array" ref="B352">IFERROR(INDEX(PEOPLE!B353:B$1001, MATCH(0, COUNTIF($B$2:B351, PEOPLE!B353:B$1001), 0)), "")</f>
        <v/>
      </c>
      <c r="C352" s="40" t="str">
        <f t="array" ref="C352">IFERROR(INDEX(PEOPLE!$H$4:$H$101, SMALL(IF($B352=PEOPLE!$B$4:$B$101, ROW(PEOPLE!$H$4:$H$101)-MIN(ROW(PEOPLE!$H$4:$H$101)) +1), COLUMNS($B$3:B352))),"")</f>
        <v xml:space="preserve">3   </v>
      </c>
      <c r="D352" s="40" t="str">
        <f t="array" ref="D352">IFERROR(INDEX(PEOPLE!$H$4:$H$101, SMALL(IF($B352=PEOPLE!$B$4:$B$101, ROW(PEOPLE!$H$4:$H$101)-MIN(ROW(PEOPLE!$H$4:$H$101)) +1), COLUMNS($B$3:C352))),"")</f>
        <v xml:space="preserve">4   </v>
      </c>
      <c r="E352" s="40" t="str">
        <f t="array" ref="E352">IFERROR(INDEX(PEOPLE!$H$4:$H$101, SMALL(IF($B352=PEOPLE!$B$4:$B$101, ROW(PEOPLE!$H$4:$H$101)-MIN(ROW(PEOPLE!$H$4:$H$101)) +1), COLUMNS($B$3:D352))),"")</f>
        <v xml:space="preserve">5   </v>
      </c>
      <c r="F352" s="40" t="str">
        <f t="array" ref="F352">IFERROR(INDEX(PEOPLE!$H$4:$H$101, SMALL(IF($B352=PEOPLE!$B$4:$B$101, ROW(PEOPLE!$H$4:$H$101)-MIN(ROW(PEOPLE!$H$4:$H$101)) +1), COLUMNS($B$3:E352))),"")</f>
        <v xml:space="preserve">6   </v>
      </c>
      <c r="G352" s="40" t="str">
        <f t="array" ref="G352">IFERROR(INDEX(PEOPLE!$H$4:$H$101, SMALL(IF($B352=PEOPLE!$B$4:$B$101, ROW(PEOPLE!$H$4:$H$101)-MIN(ROW(PEOPLE!$H$4:$H$101)) +1), COLUMNS($B$3:F352))),"")</f>
        <v xml:space="preserve">7   </v>
      </c>
      <c r="H352" s="40" t="str">
        <f t="array" ref="H352">IFERROR(INDEX(PEOPLE!$H$4:$H$101, SMALL(IF($B352=PEOPLE!$B$4:$B$101, ROW(PEOPLE!$H$4:$H$101)-MIN(ROW(PEOPLE!$H$4:$H$101)) +1), COLUMNS($B$3:G352))),"")</f>
        <v xml:space="preserve">8   </v>
      </c>
      <c r="I352" s="40" t="str">
        <f t="array" ref="I352">IFERROR(INDEX(PEOPLE!$H$4:$H$101, SMALL(IF($B352=PEOPLE!$B$4:$B$101, ROW(PEOPLE!$H$4:$H$101)-MIN(ROW(PEOPLE!$H$4:$H$101)) +1), COLUMNS($B$3:H352))),"")</f>
        <v xml:space="preserve">9   </v>
      </c>
      <c r="J352" s="40" t="str">
        <f t="array" ref="J352">IFERROR(INDEX(PEOPLE!$H$4:$H$101, SMALL(IF($B352=PEOPLE!$B$4:$B$101, ROW(PEOPLE!$H$4:$H$101)-MIN(ROW(PEOPLE!$H$4:$H$101)) +1), COLUMNS($B$3:I352))),"")</f>
        <v xml:space="preserve">10   </v>
      </c>
      <c r="K352" s="40" t="str">
        <f t="array" ref="K352">IFERROR(INDEX(PEOPLE!$H$4:$H$101, SMALL(IF($B352=PEOPLE!$B$4:$B$101, ROW(PEOPLE!$H$4:$H$101)-MIN(ROW(PEOPLE!$H$4:$H$101)) +1), COLUMNS($B$3:J352))),"")</f>
        <v xml:space="preserve">11   </v>
      </c>
      <c r="L352" s="40" t="str">
        <f t="array" ref="L352">IFERROR(INDEX(PEOPLE!$H$4:$H$101, SMALL(IF($B352=PEOPLE!$B$4:$B$101, ROW(PEOPLE!$H$4:$H$101)-MIN(ROW(PEOPLE!$H$4:$H$101)) +1), COLUMNS($B$3:K352))),"")</f>
        <v xml:space="preserve">12   </v>
      </c>
      <c r="M352" s="40" t="str">
        <f t="array" ref="M352">IFERROR(INDEX(PEOPLE!$H$4:$H$101, SMALL(IF($B352=PEOPLE!$B$4:$B$101, ROW(PEOPLE!$H$4:$H$101)-MIN(ROW(PEOPLE!$H$4:$H$101)) +1), COLUMNS($B$3:L352))),"")</f>
        <v xml:space="preserve">13   </v>
      </c>
      <c r="N352" s="40"/>
      <c r="O352" s="40"/>
    </row>
    <row r="353" spans="2:15" x14ac:dyDescent="0.25">
      <c r="B353" s="40" t="str">
        <f t="array" ref="B353">IFERROR(INDEX(PEOPLE!B354:B$1001, MATCH(0, COUNTIF($B$2:B352, PEOPLE!B354:B$1001), 0)), "")</f>
        <v/>
      </c>
      <c r="C353" s="40" t="str">
        <f t="array" ref="C353">IFERROR(INDEX(PEOPLE!$H$4:$H$101, SMALL(IF($B353=PEOPLE!$B$4:$B$101, ROW(PEOPLE!$H$4:$H$101)-MIN(ROW(PEOPLE!$H$4:$H$101)) +1), COLUMNS($B$3:B353))),"")</f>
        <v xml:space="preserve">3   </v>
      </c>
      <c r="D353" s="40" t="str">
        <f t="array" ref="D353">IFERROR(INDEX(PEOPLE!$H$4:$H$101, SMALL(IF($B353=PEOPLE!$B$4:$B$101, ROW(PEOPLE!$H$4:$H$101)-MIN(ROW(PEOPLE!$H$4:$H$101)) +1), COLUMNS($B$3:C353))),"")</f>
        <v xml:space="preserve">4   </v>
      </c>
      <c r="E353" s="40" t="str">
        <f t="array" ref="E353">IFERROR(INDEX(PEOPLE!$H$4:$H$101, SMALL(IF($B353=PEOPLE!$B$4:$B$101, ROW(PEOPLE!$H$4:$H$101)-MIN(ROW(PEOPLE!$H$4:$H$101)) +1), COLUMNS($B$3:D353))),"")</f>
        <v xml:space="preserve">5   </v>
      </c>
      <c r="F353" s="40" t="str">
        <f t="array" ref="F353">IFERROR(INDEX(PEOPLE!$H$4:$H$101, SMALL(IF($B353=PEOPLE!$B$4:$B$101, ROW(PEOPLE!$H$4:$H$101)-MIN(ROW(PEOPLE!$H$4:$H$101)) +1), COLUMNS($B$3:E353))),"")</f>
        <v xml:space="preserve">6   </v>
      </c>
      <c r="G353" s="40" t="str">
        <f t="array" ref="G353">IFERROR(INDEX(PEOPLE!$H$4:$H$101, SMALL(IF($B353=PEOPLE!$B$4:$B$101, ROW(PEOPLE!$H$4:$H$101)-MIN(ROW(PEOPLE!$H$4:$H$101)) +1), COLUMNS($B$3:F353))),"")</f>
        <v xml:space="preserve">7   </v>
      </c>
      <c r="H353" s="40" t="str">
        <f t="array" ref="H353">IFERROR(INDEX(PEOPLE!$H$4:$H$101, SMALL(IF($B353=PEOPLE!$B$4:$B$101, ROW(PEOPLE!$H$4:$H$101)-MIN(ROW(PEOPLE!$H$4:$H$101)) +1), COLUMNS($B$3:G353))),"")</f>
        <v xml:space="preserve">8   </v>
      </c>
      <c r="I353" s="40" t="str">
        <f t="array" ref="I353">IFERROR(INDEX(PEOPLE!$H$4:$H$101, SMALL(IF($B353=PEOPLE!$B$4:$B$101, ROW(PEOPLE!$H$4:$H$101)-MIN(ROW(PEOPLE!$H$4:$H$101)) +1), COLUMNS($B$3:H353))),"")</f>
        <v xml:space="preserve">9   </v>
      </c>
      <c r="J353" s="40" t="str">
        <f t="array" ref="J353">IFERROR(INDEX(PEOPLE!$H$4:$H$101, SMALL(IF($B353=PEOPLE!$B$4:$B$101, ROW(PEOPLE!$H$4:$H$101)-MIN(ROW(PEOPLE!$H$4:$H$101)) +1), COLUMNS($B$3:I353))),"")</f>
        <v xml:space="preserve">10   </v>
      </c>
      <c r="K353" s="40" t="str">
        <f t="array" ref="K353">IFERROR(INDEX(PEOPLE!$H$4:$H$101, SMALL(IF($B353=PEOPLE!$B$4:$B$101, ROW(PEOPLE!$H$4:$H$101)-MIN(ROW(PEOPLE!$H$4:$H$101)) +1), COLUMNS($B$3:J353))),"")</f>
        <v xml:space="preserve">11   </v>
      </c>
      <c r="L353" s="40" t="str">
        <f t="array" ref="L353">IFERROR(INDEX(PEOPLE!$H$4:$H$101, SMALL(IF($B353=PEOPLE!$B$4:$B$101, ROW(PEOPLE!$H$4:$H$101)-MIN(ROW(PEOPLE!$H$4:$H$101)) +1), COLUMNS($B$3:K353))),"")</f>
        <v xml:space="preserve">12   </v>
      </c>
      <c r="M353" s="40" t="str">
        <f t="array" ref="M353">IFERROR(INDEX(PEOPLE!$H$4:$H$101, SMALL(IF($B353=PEOPLE!$B$4:$B$101, ROW(PEOPLE!$H$4:$H$101)-MIN(ROW(PEOPLE!$H$4:$H$101)) +1), COLUMNS($B$3:L353))),"")</f>
        <v xml:space="preserve">13   </v>
      </c>
      <c r="N353" s="40"/>
      <c r="O353" s="40"/>
    </row>
    <row r="354" spans="2:15" x14ac:dyDescent="0.25">
      <c r="B354" s="40" t="str">
        <f t="array" ref="B354">IFERROR(INDEX(PEOPLE!B355:B$1001, MATCH(0, COUNTIF($B$2:B353, PEOPLE!B355:B$1001), 0)), "")</f>
        <v/>
      </c>
      <c r="C354" s="40" t="str">
        <f t="array" ref="C354">IFERROR(INDEX(PEOPLE!$H$4:$H$101, SMALL(IF($B354=PEOPLE!$B$4:$B$101, ROW(PEOPLE!$H$4:$H$101)-MIN(ROW(PEOPLE!$H$4:$H$101)) +1), COLUMNS($B$3:B354))),"")</f>
        <v xml:space="preserve">3   </v>
      </c>
      <c r="D354" s="40" t="str">
        <f t="array" ref="D354">IFERROR(INDEX(PEOPLE!$H$4:$H$101, SMALL(IF($B354=PEOPLE!$B$4:$B$101, ROW(PEOPLE!$H$4:$H$101)-MIN(ROW(PEOPLE!$H$4:$H$101)) +1), COLUMNS($B$3:C354))),"")</f>
        <v xml:space="preserve">4   </v>
      </c>
      <c r="E354" s="40" t="str">
        <f t="array" ref="E354">IFERROR(INDEX(PEOPLE!$H$4:$H$101, SMALL(IF($B354=PEOPLE!$B$4:$B$101, ROW(PEOPLE!$H$4:$H$101)-MIN(ROW(PEOPLE!$H$4:$H$101)) +1), COLUMNS($B$3:D354))),"")</f>
        <v xml:space="preserve">5   </v>
      </c>
      <c r="F354" s="40" t="str">
        <f t="array" ref="F354">IFERROR(INDEX(PEOPLE!$H$4:$H$101, SMALL(IF($B354=PEOPLE!$B$4:$B$101, ROW(PEOPLE!$H$4:$H$101)-MIN(ROW(PEOPLE!$H$4:$H$101)) +1), COLUMNS($B$3:E354))),"")</f>
        <v xml:space="preserve">6   </v>
      </c>
      <c r="G354" s="40" t="str">
        <f t="array" ref="G354">IFERROR(INDEX(PEOPLE!$H$4:$H$101, SMALL(IF($B354=PEOPLE!$B$4:$B$101, ROW(PEOPLE!$H$4:$H$101)-MIN(ROW(PEOPLE!$H$4:$H$101)) +1), COLUMNS($B$3:F354))),"")</f>
        <v xml:space="preserve">7   </v>
      </c>
      <c r="H354" s="40" t="str">
        <f t="array" ref="H354">IFERROR(INDEX(PEOPLE!$H$4:$H$101, SMALL(IF($B354=PEOPLE!$B$4:$B$101, ROW(PEOPLE!$H$4:$H$101)-MIN(ROW(PEOPLE!$H$4:$H$101)) +1), COLUMNS($B$3:G354))),"")</f>
        <v xml:space="preserve">8   </v>
      </c>
      <c r="I354" s="40" t="str">
        <f t="array" ref="I354">IFERROR(INDEX(PEOPLE!$H$4:$H$101, SMALL(IF($B354=PEOPLE!$B$4:$B$101, ROW(PEOPLE!$H$4:$H$101)-MIN(ROW(PEOPLE!$H$4:$H$101)) +1), COLUMNS($B$3:H354))),"")</f>
        <v xml:space="preserve">9   </v>
      </c>
      <c r="J354" s="40" t="str">
        <f t="array" ref="J354">IFERROR(INDEX(PEOPLE!$H$4:$H$101, SMALL(IF($B354=PEOPLE!$B$4:$B$101, ROW(PEOPLE!$H$4:$H$101)-MIN(ROW(PEOPLE!$H$4:$H$101)) +1), COLUMNS($B$3:I354))),"")</f>
        <v xml:space="preserve">10   </v>
      </c>
      <c r="K354" s="40" t="str">
        <f t="array" ref="K354">IFERROR(INDEX(PEOPLE!$H$4:$H$101, SMALL(IF($B354=PEOPLE!$B$4:$B$101, ROW(PEOPLE!$H$4:$H$101)-MIN(ROW(PEOPLE!$H$4:$H$101)) +1), COLUMNS($B$3:J354))),"")</f>
        <v xml:space="preserve">11   </v>
      </c>
      <c r="L354" s="40" t="str">
        <f t="array" ref="L354">IFERROR(INDEX(PEOPLE!$H$4:$H$101, SMALL(IF($B354=PEOPLE!$B$4:$B$101, ROW(PEOPLE!$H$4:$H$101)-MIN(ROW(PEOPLE!$H$4:$H$101)) +1), COLUMNS($B$3:K354))),"")</f>
        <v xml:space="preserve">12   </v>
      </c>
      <c r="M354" s="40" t="str">
        <f t="array" ref="M354">IFERROR(INDEX(PEOPLE!$H$4:$H$101, SMALL(IF($B354=PEOPLE!$B$4:$B$101, ROW(PEOPLE!$H$4:$H$101)-MIN(ROW(PEOPLE!$H$4:$H$101)) +1), COLUMNS($B$3:L354))),"")</f>
        <v xml:space="preserve">13   </v>
      </c>
      <c r="N354" s="40"/>
      <c r="O354" s="40"/>
    </row>
    <row r="355" spans="2:15" x14ac:dyDescent="0.25">
      <c r="B355" s="40" t="str">
        <f t="array" ref="B355">IFERROR(INDEX(PEOPLE!B356:B$1001, MATCH(0, COUNTIF($B$2:B354, PEOPLE!B356:B$1001), 0)), "")</f>
        <v/>
      </c>
      <c r="C355" s="40" t="str">
        <f t="array" ref="C355">IFERROR(INDEX(PEOPLE!$H$4:$H$101, SMALL(IF($B355=PEOPLE!$B$4:$B$101, ROW(PEOPLE!$H$4:$H$101)-MIN(ROW(PEOPLE!$H$4:$H$101)) +1), COLUMNS($B$3:B355))),"")</f>
        <v xml:space="preserve">3   </v>
      </c>
      <c r="D355" s="40" t="str">
        <f t="array" ref="D355">IFERROR(INDEX(PEOPLE!$H$4:$H$101, SMALL(IF($B355=PEOPLE!$B$4:$B$101, ROW(PEOPLE!$H$4:$H$101)-MIN(ROW(PEOPLE!$H$4:$H$101)) +1), COLUMNS($B$3:C355))),"")</f>
        <v xml:space="preserve">4   </v>
      </c>
      <c r="E355" s="40" t="str">
        <f t="array" ref="E355">IFERROR(INDEX(PEOPLE!$H$4:$H$101, SMALL(IF($B355=PEOPLE!$B$4:$B$101, ROW(PEOPLE!$H$4:$H$101)-MIN(ROW(PEOPLE!$H$4:$H$101)) +1), COLUMNS($B$3:D355))),"")</f>
        <v xml:space="preserve">5   </v>
      </c>
      <c r="F355" s="40" t="str">
        <f t="array" ref="F355">IFERROR(INDEX(PEOPLE!$H$4:$H$101, SMALL(IF($B355=PEOPLE!$B$4:$B$101, ROW(PEOPLE!$H$4:$H$101)-MIN(ROW(PEOPLE!$H$4:$H$101)) +1), COLUMNS($B$3:E355))),"")</f>
        <v xml:space="preserve">6   </v>
      </c>
      <c r="G355" s="40" t="str">
        <f t="array" ref="G355">IFERROR(INDEX(PEOPLE!$H$4:$H$101, SMALL(IF($B355=PEOPLE!$B$4:$B$101, ROW(PEOPLE!$H$4:$H$101)-MIN(ROW(PEOPLE!$H$4:$H$101)) +1), COLUMNS($B$3:F355))),"")</f>
        <v xml:space="preserve">7   </v>
      </c>
      <c r="H355" s="40" t="str">
        <f t="array" ref="H355">IFERROR(INDEX(PEOPLE!$H$4:$H$101, SMALL(IF($B355=PEOPLE!$B$4:$B$101, ROW(PEOPLE!$H$4:$H$101)-MIN(ROW(PEOPLE!$H$4:$H$101)) +1), COLUMNS($B$3:G355))),"")</f>
        <v xml:space="preserve">8   </v>
      </c>
      <c r="I355" s="40" t="str">
        <f t="array" ref="I355">IFERROR(INDEX(PEOPLE!$H$4:$H$101, SMALL(IF($B355=PEOPLE!$B$4:$B$101, ROW(PEOPLE!$H$4:$H$101)-MIN(ROW(PEOPLE!$H$4:$H$101)) +1), COLUMNS($B$3:H355))),"")</f>
        <v xml:space="preserve">9   </v>
      </c>
      <c r="J355" s="40" t="str">
        <f t="array" ref="J355">IFERROR(INDEX(PEOPLE!$H$4:$H$101, SMALL(IF($B355=PEOPLE!$B$4:$B$101, ROW(PEOPLE!$H$4:$H$101)-MIN(ROW(PEOPLE!$H$4:$H$101)) +1), COLUMNS($B$3:I355))),"")</f>
        <v xml:space="preserve">10   </v>
      </c>
      <c r="K355" s="40" t="str">
        <f t="array" ref="K355">IFERROR(INDEX(PEOPLE!$H$4:$H$101, SMALL(IF($B355=PEOPLE!$B$4:$B$101, ROW(PEOPLE!$H$4:$H$101)-MIN(ROW(PEOPLE!$H$4:$H$101)) +1), COLUMNS($B$3:J355))),"")</f>
        <v xml:space="preserve">11   </v>
      </c>
      <c r="L355" s="40" t="str">
        <f t="array" ref="L355">IFERROR(INDEX(PEOPLE!$H$4:$H$101, SMALL(IF($B355=PEOPLE!$B$4:$B$101, ROW(PEOPLE!$H$4:$H$101)-MIN(ROW(PEOPLE!$H$4:$H$101)) +1), COLUMNS($B$3:K355))),"")</f>
        <v xml:space="preserve">12   </v>
      </c>
      <c r="M355" s="40" t="str">
        <f t="array" ref="M355">IFERROR(INDEX(PEOPLE!$H$4:$H$101, SMALL(IF($B355=PEOPLE!$B$4:$B$101, ROW(PEOPLE!$H$4:$H$101)-MIN(ROW(PEOPLE!$H$4:$H$101)) +1), COLUMNS($B$3:L355))),"")</f>
        <v xml:space="preserve">13   </v>
      </c>
      <c r="N355" s="40"/>
      <c r="O355" s="40"/>
    </row>
    <row r="356" spans="2:15" x14ac:dyDescent="0.25">
      <c r="B356" s="40" t="str">
        <f t="array" ref="B356">IFERROR(INDEX(PEOPLE!B357:B$1001, MATCH(0, COUNTIF($B$2:B355, PEOPLE!B357:B$1001), 0)), "")</f>
        <v/>
      </c>
      <c r="C356" s="40" t="str">
        <f t="array" ref="C356">IFERROR(INDEX(PEOPLE!$H$4:$H$101, SMALL(IF($B356=PEOPLE!$B$4:$B$101, ROW(PEOPLE!$H$4:$H$101)-MIN(ROW(PEOPLE!$H$4:$H$101)) +1), COLUMNS($B$3:B356))),"")</f>
        <v xml:space="preserve">3   </v>
      </c>
      <c r="D356" s="40" t="str">
        <f t="array" ref="D356">IFERROR(INDEX(PEOPLE!$H$4:$H$101, SMALL(IF($B356=PEOPLE!$B$4:$B$101, ROW(PEOPLE!$H$4:$H$101)-MIN(ROW(PEOPLE!$H$4:$H$101)) +1), COLUMNS($B$3:C356))),"")</f>
        <v xml:space="preserve">4   </v>
      </c>
      <c r="E356" s="40" t="str">
        <f t="array" ref="E356">IFERROR(INDEX(PEOPLE!$H$4:$H$101, SMALL(IF($B356=PEOPLE!$B$4:$B$101, ROW(PEOPLE!$H$4:$H$101)-MIN(ROW(PEOPLE!$H$4:$H$101)) +1), COLUMNS($B$3:D356))),"")</f>
        <v xml:space="preserve">5   </v>
      </c>
      <c r="F356" s="40" t="str">
        <f t="array" ref="F356">IFERROR(INDEX(PEOPLE!$H$4:$H$101, SMALL(IF($B356=PEOPLE!$B$4:$B$101, ROW(PEOPLE!$H$4:$H$101)-MIN(ROW(PEOPLE!$H$4:$H$101)) +1), COLUMNS($B$3:E356))),"")</f>
        <v xml:space="preserve">6   </v>
      </c>
      <c r="G356" s="40" t="str">
        <f t="array" ref="G356">IFERROR(INDEX(PEOPLE!$H$4:$H$101, SMALL(IF($B356=PEOPLE!$B$4:$B$101, ROW(PEOPLE!$H$4:$H$101)-MIN(ROW(PEOPLE!$H$4:$H$101)) +1), COLUMNS($B$3:F356))),"")</f>
        <v xml:space="preserve">7   </v>
      </c>
      <c r="H356" s="40" t="str">
        <f t="array" ref="H356">IFERROR(INDEX(PEOPLE!$H$4:$H$101, SMALL(IF($B356=PEOPLE!$B$4:$B$101, ROW(PEOPLE!$H$4:$H$101)-MIN(ROW(PEOPLE!$H$4:$H$101)) +1), COLUMNS($B$3:G356))),"")</f>
        <v xml:space="preserve">8   </v>
      </c>
      <c r="I356" s="40" t="str">
        <f t="array" ref="I356">IFERROR(INDEX(PEOPLE!$H$4:$H$101, SMALL(IF($B356=PEOPLE!$B$4:$B$101, ROW(PEOPLE!$H$4:$H$101)-MIN(ROW(PEOPLE!$H$4:$H$101)) +1), COLUMNS($B$3:H356))),"")</f>
        <v xml:space="preserve">9   </v>
      </c>
      <c r="J356" s="40" t="str">
        <f t="array" ref="J356">IFERROR(INDEX(PEOPLE!$H$4:$H$101, SMALL(IF($B356=PEOPLE!$B$4:$B$101, ROW(PEOPLE!$H$4:$H$101)-MIN(ROW(PEOPLE!$H$4:$H$101)) +1), COLUMNS($B$3:I356))),"")</f>
        <v xml:space="preserve">10   </v>
      </c>
      <c r="K356" s="40" t="str">
        <f t="array" ref="K356">IFERROR(INDEX(PEOPLE!$H$4:$H$101, SMALL(IF($B356=PEOPLE!$B$4:$B$101, ROW(PEOPLE!$H$4:$H$101)-MIN(ROW(PEOPLE!$H$4:$H$101)) +1), COLUMNS($B$3:J356))),"")</f>
        <v xml:space="preserve">11   </v>
      </c>
      <c r="L356" s="40" t="str">
        <f t="array" ref="L356">IFERROR(INDEX(PEOPLE!$H$4:$H$101, SMALL(IF($B356=PEOPLE!$B$4:$B$101, ROW(PEOPLE!$H$4:$H$101)-MIN(ROW(PEOPLE!$H$4:$H$101)) +1), COLUMNS($B$3:K356))),"")</f>
        <v xml:space="preserve">12   </v>
      </c>
      <c r="M356" s="40" t="str">
        <f t="array" ref="M356">IFERROR(INDEX(PEOPLE!$H$4:$H$101, SMALL(IF($B356=PEOPLE!$B$4:$B$101, ROW(PEOPLE!$H$4:$H$101)-MIN(ROW(PEOPLE!$H$4:$H$101)) +1), COLUMNS($B$3:L356))),"")</f>
        <v xml:space="preserve">13   </v>
      </c>
      <c r="N356" s="40"/>
      <c r="O356" s="40"/>
    </row>
    <row r="357" spans="2:15" x14ac:dyDescent="0.25">
      <c r="B357" s="40" t="str">
        <f t="array" ref="B357">IFERROR(INDEX(PEOPLE!B358:B$1001, MATCH(0, COUNTIF($B$2:B356, PEOPLE!B358:B$1001), 0)), "")</f>
        <v/>
      </c>
      <c r="C357" s="40" t="str">
        <f t="array" ref="C357">IFERROR(INDEX(PEOPLE!$H$4:$H$101, SMALL(IF($B357=PEOPLE!$B$4:$B$101, ROW(PEOPLE!$H$4:$H$101)-MIN(ROW(PEOPLE!$H$4:$H$101)) +1), COLUMNS($B$3:B357))),"")</f>
        <v xml:space="preserve">3   </v>
      </c>
      <c r="D357" s="40" t="str">
        <f t="array" ref="D357">IFERROR(INDEX(PEOPLE!$H$4:$H$101, SMALL(IF($B357=PEOPLE!$B$4:$B$101, ROW(PEOPLE!$H$4:$H$101)-MIN(ROW(PEOPLE!$H$4:$H$101)) +1), COLUMNS($B$3:C357))),"")</f>
        <v xml:space="preserve">4   </v>
      </c>
      <c r="E357" s="40" t="str">
        <f t="array" ref="E357">IFERROR(INDEX(PEOPLE!$H$4:$H$101, SMALL(IF($B357=PEOPLE!$B$4:$B$101, ROW(PEOPLE!$H$4:$H$101)-MIN(ROW(PEOPLE!$H$4:$H$101)) +1), COLUMNS($B$3:D357))),"")</f>
        <v xml:space="preserve">5   </v>
      </c>
      <c r="F357" s="40" t="str">
        <f t="array" ref="F357">IFERROR(INDEX(PEOPLE!$H$4:$H$101, SMALL(IF($B357=PEOPLE!$B$4:$B$101, ROW(PEOPLE!$H$4:$H$101)-MIN(ROW(PEOPLE!$H$4:$H$101)) +1), COLUMNS($B$3:E357))),"")</f>
        <v xml:space="preserve">6   </v>
      </c>
      <c r="G357" s="40" t="str">
        <f t="array" ref="G357">IFERROR(INDEX(PEOPLE!$H$4:$H$101, SMALL(IF($B357=PEOPLE!$B$4:$B$101, ROW(PEOPLE!$H$4:$H$101)-MIN(ROW(PEOPLE!$H$4:$H$101)) +1), COLUMNS($B$3:F357))),"")</f>
        <v xml:space="preserve">7   </v>
      </c>
      <c r="H357" s="40" t="str">
        <f t="array" ref="H357">IFERROR(INDEX(PEOPLE!$H$4:$H$101, SMALL(IF($B357=PEOPLE!$B$4:$B$101, ROW(PEOPLE!$H$4:$H$101)-MIN(ROW(PEOPLE!$H$4:$H$101)) +1), COLUMNS($B$3:G357))),"")</f>
        <v xml:space="preserve">8   </v>
      </c>
      <c r="I357" s="40" t="str">
        <f t="array" ref="I357">IFERROR(INDEX(PEOPLE!$H$4:$H$101, SMALL(IF($B357=PEOPLE!$B$4:$B$101, ROW(PEOPLE!$H$4:$H$101)-MIN(ROW(PEOPLE!$H$4:$H$101)) +1), COLUMNS($B$3:H357))),"")</f>
        <v xml:space="preserve">9   </v>
      </c>
      <c r="J357" s="40" t="str">
        <f t="array" ref="J357">IFERROR(INDEX(PEOPLE!$H$4:$H$101, SMALL(IF($B357=PEOPLE!$B$4:$B$101, ROW(PEOPLE!$H$4:$H$101)-MIN(ROW(PEOPLE!$H$4:$H$101)) +1), COLUMNS($B$3:I357))),"")</f>
        <v xml:space="preserve">10   </v>
      </c>
      <c r="K357" s="40" t="str">
        <f t="array" ref="K357">IFERROR(INDEX(PEOPLE!$H$4:$H$101, SMALL(IF($B357=PEOPLE!$B$4:$B$101, ROW(PEOPLE!$H$4:$H$101)-MIN(ROW(PEOPLE!$H$4:$H$101)) +1), COLUMNS($B$3:J357))),"")</f>
        <v xml:space="preserve">11   </v>
      </c>
      <c r="L357" s="40" t="str">
        <f t="array" ref="L357">IFERROR(INDEX(PEOPLE!$H$4:$H$101, SMALL(IF($B357=PEOPLE!$B$4:$B$101, ROW(PEOPLE!$H$4:$H$101)-MIN(ROW(PEOPLE!$H$4:$H$101)) +1), COLUMNS($B$3:K357))),"")</f>
        <v xml:space="preserve">12   </v>
      </c>
      <c r="M357" s="40" t="str">
        <f t="array" ref="M357">IFERROR(INDEX(PEOPLE!$H$4:$H$101, SMALL(IF($B357=PEOPLE!$B$4:$B$101, ROW(PEOPLE!$H$4:$H$101)-MIN(ROW(PEOPLE!$H$4:$H$101)) +1), COLUMNS($B$3:L357))),"")</f>
        <v xml:space="preserve">13   </v>
      </c>
      <c r="N357" s="40"/>
      <c r="O357" s="40"/>
    </row>
    <row r="358" spans="2:15" x14ac:dyDescent="0.25">
      <c r="B358" s="40" t="str">
        <f t="array" ref="B358">IFERROR(INDEX(PEOPLE!B359:B$1001, MATCH(0, COUNTIF($B$2:B357, PEOPLE!B359:B$1001), 0)), "")</f>
        <v/>
      </c>
      <c r="C358" s="40" t="str">
        <f t="array" ref="C358">IFERROR(INDEX(PEOPLE!$H$4:$H$101, SMALL(IF($B358=PEOPLE!$B$4:$B$101, ROW(PEOPLE!$H$4:$H$101)-MIN(ROW(PEOPLE!$H$4:$H$101)) +1), COLUMNS($B$3:B358))),"")</f>
        <v xml:space="preserve">3   </v>
      </c>
      <c r="D358" s="40" t="str">
        <f t="array" ref="D358">IFERROR(INDEX(PEOPLE!$H$4:$H$101, SMALL(IF($B358=PEOPLE!$B$4:$B$101, ROW(PEOPLE!$H$4:$H$101)-MIN(ROW(PEOPLE!$H$4:$H$101)) +1), COLUMNS($B$3:C358))),"")</f>
        <v xml:space="preserve">4   </v>
      </c>
      <c r="E358" s="40" t="str">
        <f t="array" ref="E358">IFERROR(INDEX(PEOPLE!$H$4:$H$101, SMALL(IF($B358=PEOPLE!$B$4:$B$101, ROW(PEOPLE!$H$4:$H$101)-MIN(ROW(PEOPLE!$H$4:$H$101)) +1), COLUMNS($B$3:D358))),"")</f>
        <v xml:space="preserve">5   </v>
      </c>
      <c r="F358" s="40" t="str">
        <f t="array" ref="F358">IFERROR(INDEX(PEOPLE!$H$4:$H$101, SMALL(IF($B358=PEOPLE!$B$4:$B$101, ROW(PEOPLE!$H$4:$H$101)-MIN(ROW(PEOPLE!$H$4:$H$101)) +1), COLUMNS($B$3:E358))),"")</f>
        <v xml:space="preserve">6   </v>
      </c>
      <c r="G358" s="40" t="str">
        <f t="array" ref="G358">IFERROR(INDEX(PEOPLE!$H$4:$H$101, SMALL(IF($B358=PEOPLE!$B$4:$B$101, ROW(PEOPLE!$H$4:$H$101)-MIN(ROW(PEOPLE!$H$4:$H$101)) +1), COLUMNS($B$3:F358))),"")</f>
        <v xml:space="preserve">7   </v>
      </c>
      <c r="H358" s="40" t="str">
        <f t="array" ref="H358">IFERROR(INDEX(PEOPLE!$H$4:$H$101, SMALL(IF($B358=PEOPLE!$B$4:$B$101, ROW(PEOPLE!$H$4:$H$101)-MIN(ROW(PEOPLE!$H$4:$H$101)) +1), COLUMNS($B$3:G358))),"")</f>
        <v xml:space="preserve">8   </v>
      </c>
      <c r="I358" s="40" t="str">
        <f t="array" ref="I358">IFERROR(INDEX(PEOPLE!$H$4:$H$101, SMALL(IF($B358=PEOPLE!$B$4:$B$101, ROW(PEOPLE!$H$4:$H$101)-MIN(ROW(PEOPLE!$H$4:$H$101)) +1), COLUMNS($B$3:H358))),"")</f>
        <v xml:space="preserve">9   </v>
      </c>
      <c r="J358" s="40" t="str">
        <f t="array" ref="J358">IFERROR(INDEX(PEOPLE!$H$4:$H$101, SMALL(IF($B358=PEOPLE!$B$4:$B$101, ROW(PEOPLE!$H$4:$H$101)-MIN(ROW(PEOPLE!$H$4:$H$101)) +1), COLUMNS($B$3:I358))),"")</f>
        <v xml:space="preserve">10   </v>
      </c>
      <c r="K358" s="40" t="str">
        <f t="array" ref="K358">IFERROR(INDEX(PEOPLE!$H$4:$H$101, SMALL(IF($B358=PEOPLE!$B$4:$B$101, ROW(PEOPLE!$H$4:$H$101)-MIN(ROW(PEOPLE!$H$4:$H$101)) +1), COLUMNS($B$3:J358))),"")</f>
        <v xml:space="preserve">11   </v>
      </c>
      <c r="L358" s="40" t="str">
        <f t="array" ref="L358">IFERROR(INDEX(PEOPLE!$H$4:$H$101, SMALL(IF($B358=PEOPLE!$B$4:$B$101, ROW(PEOPLE!$H$4:$H$101)-MIN(ROW(PEOPLE!$H$4:$H$101)) +1), COLUMNS($B$3:K358))),"")</f>
        <v xml:space="preserve">12   </v>
      </c>
      <c r="M358" s="40" t="str">
        <f t="array" ref="M358">IFERROR(INDEX(PEOPLE!$H$4:$H$101, SMALL(IF($B358=PEOPLE!$B$4:$B$101, ROW(PEOPLE!$H$4:$H$101)-MIN(ROW(PEOPLE!$H$4:$H$101)) +1), COLUMNS($B$3:L358))),"")</f>
        <v xml:space="preserve">13   </v>
      </c>
      <c r="N358" s="40"/>
      <c r="O358" s="40"/>
    </row>
    <row r="359" spans="2:15" x14ac:dyDescent="0.25">
      <c r="B359" s="40" t="str">
        <f t="array" ref="B359">IFERROR(INDEX(PEOPLE!B360:B$1001, MATCH(0, COUNTIF($B$2:B358, PEOPLE!B360:B$1001), 0)), "")</f>
        <v/>
      </c>
      <c r="C359" s="40" t="str">
        <f t="array" ref="C359">IFERROR(INDEX(PEOPLE!$H$4:$H$101, SMALL(IF($B359=PEOPLE!$B$4:$B$101, ROW(PEOPLE!$H$4:$H$101)-MIN(ROW(PEOPLE!$H$4:$H$101)) +1), COLUMNS($B$3:B359))),"")</f>
        <v xml:space="preserve">3   </v>
      </c>
      <c r="D359" s="40" t="str">
        <f t="array" ref="D359">IFERROR(INDEX(PEOPLE!$H$4:$H$101, SMALL(IF($B359=PEOPLE!$B$4:$B$101, ROW(PEOPLE!$H$4:$H$101)-MIN(ROW(PEOPLE!$H$4:$H$101)) +1), COLUMNS($B$3:C359))),"")</f>
        <v xml:space="preserve">4   </v>
      </c>
      <c r="E359" s="40" t="str">
        <f t="array" ref="E359">IFERROR(INDEX(PEOPLE!$H$4:$H$101, SMALL(IF($B359=PEOPLE!$B$4:$B$101, ROW(PEOPLE!$H$4:$H$101)-MIN(ROW(PEOPLE!$H$4:$H$101)) +1), COLUMNS($B$3:D359))),"")</f>
        <v xml:space="preserve">5   </v>
      </c>
      <c r="F359" s="40" t="str">
        <f t="array" ref="F359">IFERROR(INDEX(PEOPLE!$H$4:$H$101, SMALL(IF($B359=PEOPLE!$B$4:$B$101, ROW(PEOPLE!$H$4:$H$101)-MIN(ROW(PEOPLE!$H$4:$H$101)) +1), COLUMNS($B$3:E359))),"")</f>
        <v xml:space="preserve">6   </v>
      </c>
      <c r="G359" s="40" t="str">
        <f t="array" ref="G359">IFERROR(INDEX(PEOPLE!$H$4:$H$101, SMALL(IF($B359=PEOPLE!$B$4:$B$101, ROW(PEOPLE!$H$4:$H$101)-MIN(ROW(PEOPLE!$H$4:$H$101)) +1), COLUMNS($B$3:F359))),"")</f>
        <v xml:space="preserve">7   </v>
      </c>
      <c r="H359" s="40" t="str">
        <f t="array" ref="H359">IFERROR(INDEX(PEOPLE!$H$4:$H$101, SMALL(IF($B359=PEOPLE!$B$4:$B$101, ROW(PEOPLE!$H$4:$H$101)-MIN(ROW(PEOPLE!$H$4:$H$101)) +1), COLUMNS($B$3:G359))),"")</f>
        <v xml:space="preserve">8   </v>
      </c>
      <c r="I359" s="40" t="str">
        <f t="array" ref="I359">IFERROR(INDEX(PEOPLE!$H$4:$H$101, SMALL(IF($B359=PEOPLE!$B$4:$B$101, ROW(PEOPLE!$H$4:$H$101)-MIN(ROW(PEOPLE!$H$4:$H$101)) +1), COLUMNS($B$3:H359))),"")</f>
        <v xml:space="preserve">9   </v>
      </c>
      <c r="J359" s="40" t="str">
        <f t="array" ref="J359">IFERROR(INDEX(PEOPLE!$H$4:$H$101, SMALL(IF($B359=PEOPLE!$B$4:$B$101, ROW(PEOPLE!$H$4:$H$101)-MIN(ROW(PEOPLE!$H$4:$H$101)) +1), COLUMNS($B$3:I359))),"")</f>
        <v xml:space="preserve">10   </v>
      </c>
      <c r="K359" s="40" t="str">
        <f t="array" ref="K359">IFERROR(INDEX(PEOPLE!$H$4:$H$101, SMALL(IF($B359=PEOPLE!$B$4:$B$101, ROW(PEOPLE!$H$4:$H$101)-MIN(ROW(PEOPLE!$H$4:$H$101)) +1), COLUMNS($B$3:J359))),"")</f>
        <v xml:space="preserve">11   </v>
      </c>
      <c r="L359" s="40" t="str">
        <f t="array" ref="L359">IFERROR(INDEX(PEOPLE!$H$4:$H$101, SMALL(IF($B359=PEOPLE!$B$4:$B$101, ROW(PEOPLE!$H$4:$H$101)-MIN(ROW(PEOPLE!$H$4:$H$101)) +1), COLUMNS($B$3:K359))),"")</f>
        <v xml:space="preserve">12   </v>
      </c>
      <c r="M359" s="40" t="str">
        <f t="array" ref="M359">IFERROR(INDEX(PEOPLE!$H$4:$H$101, SMALL(IF($B359=PEOPLE!$B$4:$B$101, ROW(PEOPLE!$H$4:$H$101)-MIN(ROW(PEOPLE!$H$4:$H$101)) +1), COLUMNS($B$3:L359))),"")</f>
        <v xml:space="preserve">13   </v>
      </c>
      <c r="N359" s="40"/>
      <c r="O359" s="40"/>
    </row>
    <row r="360" spans="2:15" x14ac:dyDescent="0.25">
      <c r="B360" s="40" t="str">
        <f t="array" ref="B360">IFERROR(INDEX(PEOPLE!B361:B$1001, MATCH(0, COUNTIF($B$2:B359, PEOPLE!B361:B$1001), 0)), "")</f>
        <v/>
      </c>
      <c r="C360" s="40" t="str">
        <f t="array" ref="C360">IFERROR(INDEX(PEOPLE!$H$4:$H$101, SMALL(IF($B360=PEOPLE!$B$4:$B$101, ROW(PEOPLE!$H$4:$H$101)-MIN(ROW(PEOPLE!$H$4:$H$101)) +1), COLUMNS($B$3:B360))),"")</f>
        <v xml:space="preserve">3   </v>
      </c>
      <c r="D360" s="40" t="str">
        <f t="array" ref="D360">IFERROR(INDEX(PEOPLE!$H$4:$H$101, SMALL(IF($B360=PEOPLE!$B$4:$B$101, ROW(PEOPLE!$H$4:$H$101)-MIN(ROW(PEOPLE!$H$4:$H$101)) +1), COLUMNS($B$3:C360))),"")</f>
        <v xml:space="preserve">4   </v>
      </c>
      <c r="E360" s="40" t="str">
        <f t="array" ref="E360">IFERROR(INDEX(PEOPLE!$H$4:$H$101, SMALL(IF($B360=PEOPLE!$B$4:$B$101, ROW(PEOPLE!$H$4:$H$101)-MIN(ROW(PEOPLE!$H$4:$H$101)) +1), COLUMNS($B$3:D360))),"")</f>
        <v xml:space="preserve">5   </v>
      </c>
      <c r="F360" s="40" t="str">
        <f t="array" ref="F360">IFERROR(INDEX(PEOPLE!$H$4:$H$101, SMALL(IF($B360=PEOPLE!$B$4:$B$101, ROW(PEOPLE!$H$4:$H$101)-MIN(ROW(PEOPLE!$H$4:$H$101)) +1), COLUMNS($B$3:E360))),"")</f>
        <v xml:space="preserve">6   </v>
      </c>
      <c r="G360" s="40" t="str">
        <f t="array" ref="G360">IFERROR(INDEX(PEOPLE!$H$4:$H$101, SMALL(IF($B360=PEOPLE!$B$4:$B$101, ROW(PEOPLE!$H$4:$H$101)-MIN(ROW(PEOPLE!$H$4:$H$101)) +1), COLUMNS($B$3:F360))),"")</f>
        <v xml:space="preserve">7   </v>
      </c>
      <c r="H360" s="40" t="str">
        <f t="array" ref="H360">IFERROR(INDEX(PEOPLE!$H$4:$H$101, SMALL(IF($B360=PEOPLE!$B$4:$B$101, ROW(PEOPLE!$H$4:$H$101)-MIN(ROW(PEOPLE!$H$4:$H$101)) +1), COLUMNS($B$3:G360))),"")</f>
        <v xml:space="preserve">8   </v>
      </c>
      <c r="I360" s="40" t="str">
        <f t="array" ref="I360">IFERROR(INDEX(PEOPLE!$H$4:$H$101, SMALL(IF($B360=PEOPLE!$B$4:$B$101, ROW(PEOPLE!$H$4:$H$101)-MIN(ROW(PEOPLE!$H$4:$H$101)) +1), COLUMNS($B$3:H360))),"")</f>
        <v xml:space="preserve">9   </v>
      </c>
      <c r="J360" s="40" t="str">
        <f t="array" ref="J360">IFERROR(INDEX(PEOPLE!$H$4:$H$101, SMALL(IF($B360=PEOPLE!$B$4:$B$101, ROW(PEOPLE!$H$4:$H$101)-MIN(ROW(PEOPLE!$H$4:$H$101)) +1), COLUMNS($B$3:I360))),"")</f>
        <v xml:space="preserve">10   </v>
      </c>
      <c r="K360" s="40" t="str">
        <f t="array" ref="K360">IFERROR(INDEX(PEOPLE!$H$4:$H$101, SMALL(IF($B360=PEOPLE!$B$4:$B$101, ROW(PEOPLE!$H$4:$H$101)-MIN(ROW(PEOPLE!$H$4:$H$101)) +1), COLUMNS($B$3:J360))),"")</f>
        <v xml:space="preserve">11   </v>
      </c>
      <c r="L360" s="40" t="str">
        <f t="array" ref="L360">IFERROR(INDEX(PEOPLE!$H$4:$H$101, SMALL(IF($B360=PEOPLE!$B$4:$B$101, ROW(PEOPLE!$H$4:$H$101)-MIN(ROW(PEOPLE!$H$4:$H$101)) +1), COLUMNS($B$3:K360))),"")</f>
        <v xml:space="preserve">12   </v>
      </c>
      <c r="M360" s="40" t="str">
        <f t="array" ref="M360">IFERROR(INDEX(PEOPLE!$H$4:$H$101, SMALL(IF($B360=PEOPLE!$B$4:$B$101, ROW(PEOPLE!$H$4:$H$101)-MIN(ROW(PEOPLE!$H$4:$H$101)) +1), COLUMNS($B$3:L360))),"")</f>
        <v xml:space="preserve">13   </v>
      </c>
      <c r="N360" s="40"/>
      <c r="O360" s="40"/>
    </row>
    <row r="361" spans="2:15" x14ac:dyDescent="0.25">
      <c r="B361" s="40" t="str">
        <f t="array" ref="B361">IFERROR(INDEX(PEOPLE!B362:B$1001, MATCH(0, COUNTIF($B$2:B360, PEOPLE!B362:B$1001), 0)), "")</f>
        <v/>
      </c>
      <c r="C361" s="40" t="str">
        <f t="array" ref="C361">IFERROR(INDEX(PEOPLE!$H$4:$H$101, SMALL(IF($B361=PEOPLE!$B$4:$B$101, ROW(PEOPLE!$H$4:$H$101)-MIN(ROW(PEOPLE!$H$4:$H$101)) +1), COLUMNS($B$3:B361))),"")</f>
        <v xml:space="preserve">3   </v>
      </c>
      <c r="D361" s="40" t="str">
        <f t="array" ref="D361">IFERROR(INDEX(PEOPLE!$H$4:$H$101, SMALL(IF($B361=PEOPLE!$B$4:$B$101, ROW(PEOPLE!$H$4:$H$101)-MIN(ROW(PEOPLE!$H$4:$H$101)) +1), COLUMNS($B$3:C361))),"")</f>
        <v xml:space="preserve">4   </v>
      </c>
      <c r="E361" s="40" t="str">
        <f t="array" ref="E361">IFERROR(INDEX(PEOPLE!$H$4:$H$101, SMALL(IF($B361=PEOPLE!$B$4:$B$101, ROW(PEOPLE!$H$4:$H$101)-MIN(ROW(PEOPLE!$H$4:$H$101)) +1), COLUMNS($B$3:D361))),"")</f>
        <v xml:space="preserve">5   </v>
      </c>
      <c r="F361" s="40" t="str">
        <f t="array" ref="F361">IFERROR(INDEX(PEOPLE!$H$4:$H$101, SMALL(IF($B361=PEOPLE!$B$4:$B$101, ROW(PEOPLE!$H$4:$H$101)-MIN(ROW(PEOPLE!$H$4:$H$101)) +1), COLUMNS($B$3:E361))),"")</f>
        <v xml:space="preserve">6   </v>
      </c>
      <c r="G361" s="40" t="str">
        <f t="array" ref="G361">IFERROR(INDEX(PEOPLE!$H$4:$H$101, SMALL(IF($B361=PEOPLE!$B$4:$B$101, ROW(PEOPLE!$H$4:$H$101)-MIN(ROW(PEOPLE!$H$4:$H$101)) +1), COLUMNS($B$3:F361))),"")</f>
        <v xml:space="preserve">7   </v>
      </c>
      <c r="H361" s="40" t="str">
        <f t="array" ref="H361">IFERROR(INDEX(PEOPLE!$H$4:$H$101, SMALL(IF($B361=PEOPLE!$B$4:$B$101, ROW(PEOPLE!$H$4:$H$101)-MIN(ROW(PEOPLE!$H$4:$H$101)) +1), COLUMNS($B$3:G361))),"")</f>
        <v xml:space="preserve">8   </v>
      </c>
      <c r="I361" s="40" t="str">
        <f t="array" ref="I361">IFERROR(INDEX(PEOPLE!$H$4:$H$101, SMALL(IF($B361=PEOPLE!$B$4:$B$101, ROW(PEOPLE!$H$4:$H$101)-MIN(ROW(PEOPLE!$H$4:$H$101)) +1), COLUMNS($B$3:H361))),"")</f>
        <v xml:space="preserve">9   </v>
      </c>
      <c r="J361" s="40" t="str">
        <f t="array" ref="J361">IFERROR(INDEX(PEOPLE!$H$4:$H$101, SMALL(IF($B361=PEOPLE!$B$4:$B$101, ROW(PEOPLE!$H$4:$H$101)-MIN(ROW(PEOPLE!$H$4:$H$101)) +1), COLUMNS($B$3:I361))),"")</f>
        <v xml:space="preserve">10   </v>
      </c>
      <c r="K361" s="40" t="str">
        <f t="array" ref="K361">IFERROR(INDEX(PEOPLE!$H$4:$H$101, SMALL(IF($B361=PEOPLE!$B$4:$B$101, ROW(PEOPLE!$H$4:$H$101)-MIN(ROW(PEOPLE!$H$4:$H$101)) +1), COLUMNS($B$3:J361))),"")</f>
        <v xml:space="preserve">11   </v>
      </c>
      <c r="L361" s="40" t="str">
        <f t="array" ref="L361">IFERROR(INDEX(PEOPLE!$H$4:$H$101, SMALL(IF($B361=PEOPLE!$B$4:$B$101, ROW(PEOPLE!$H$4:$H$101)-MIN(ROW(PEOPLE!$H$4:$H$101)) +1), COLUMNS($B$3:K361))),"")</f>
        <v xml:space="preserve">12   </v>
      </c>
      <c r="M361" s="40" t="str">
        <f t="array" ref="M361">IFERROR(INDEX(PEOPLE!$H$4:$H$101, SMALL(IF($B361=PEOPLE!$B$4:$B$101, ROW(PEOPLE!$H$4:$H$101)-MIN(ROW(PEOPLE!$H$4:$H$101)) +1), COLUMNS($B$3:L361))),"")</f>
        <v xml:space="preserve">13   </v>
      </c>
      <c r="N361" s="40"/>
      <c r="O361" s="40"/>
    </row>
    <row r="362" spans="2:15" x14ac:dyDescent="0.25">
      <c r="B362" s="40" t="str">
        <f t="array" ref="B362">IFERROR(INDEX(PEOPLE!B363:B$1001, MATCH(0, COUNTIF($B$2:B361, PEOPLE!B363:B$1001), 0)), "")</f>
        <v/>
      </c>
      <c r="C362" s="40" t="str">
        <f t="array" ref="C362">IFERROR(INDEX(PEOPLE!$H$4:$H$101, SMALL(IF($B362=PEOPLE!$B$4:$B$101, ROW(PEOPLE!$H$4:$H$101)-MIN(ROW(PEOPLE!$H$4:$H$101)) +1), COLUMNS($B$3:B362))),"")</f>
        <v xml:space="preserve">3   </v>
      </c>
      <c r="D362" s="40" t="str">
        <f t="array" ref="D362">IFERROR(INDEX(PEOPLE!$H$4:$H$101, SMALL(IF($B362=PEOPLE!$B$4:$B$101, ROW(PEOPLE!$H$4:$H$101)-MIN(ROW(PEOPLE!$H$4:$H$101)) +1), COLUMNS($B$3:C362))),"")</f>
        <v xml:space="preserve">4   </v>
      </c>
      <c r="E362" s="40" t="str">
        <f t="array" ref="E362">IFERROR(INDEX(PEOPLE!$H$4:$H$101, SMALL(IF($B362=PEOPLE!$B$4:$B$101, ROW(PEOPLE!$H$4:$H$101)-MIN(ROW(PEOPLE!$H$4:$H$101)) +1), COLUMNS($B$3:D362))),"")</f>
        <v xml:space="preserve">5   </v>
      </c>
      <c r="F362" s="40" t="str">
        <f t="array" ref="F362">IFERROR(INDEX(PEOPLE!$H$4:$H$101, SMALL(IF($B362=PEOPLE!$B$4:$B$101, ROW(PEOPLE!$H$4:$H$101)-MIN(ROW(PEOPLE!$H$4:$H$101)) +1), COLUMNS($B$3:E362))),"")</f>
        <v xml:space="preserve">6   </v>
      </c>
      <c r="G362" s="40" t="str">
        <f t="array" ref="G362">IFERROR(INDEX(PEOPLE!$H$4:$H$101, SMALL(IF($B362=PEOPLE!$B$4:$B$101, ROW(PEOPLE!$H$4:$H$101)-MIN(ROW(PEOPLE!$H$4:$H$101)) +1), COLUMNS($B$3:F362))),"")</f>
        <v xml:space="preserve">7   </v>
      </c>
      <c r="H362" s="40" t="str">
        <f t="array" ref="H362">IFERROR(INDEX(PEOPLE!$H$4:$H$101, SMALL(IF($B362=PEOPLE!$B$4:$B$101, ROW(PEOPLE!$H$4:$H$101)-MIN(ROW(PEOPLE!$H$4:$H$101)) +1), COLUMNS($B$3:G362))),"")</f>
        <v xml:space="preserve">8   </v>
      </c>
      <c r="I362" s="40" t="str">
        <f t="array" ref="I362">IFERROR(INDEX(PEOPLE!$H$4:$H$101, SMALL(IF($B362=PEOPLE!$B$4:$B$101, ROW(PEOPLE!$H$4:$H$101)-MIN(ROW(PEOPLE!$H$4:$H$101)) +1), COLUMNS($B$3:H362))),"")</f>
        <v xml:space="preserve">9   </v>
      </c>
      <c r="J362" s="40" t="str">
        <f t="array" ref="J362">IFERROR(INDEX(PEOPLE!$H$4:$H$101, SMALL(IF($B362=PEOPLE!$B$4:$B$101, ROW(PEOPLE!$H$4:$H$101)-MIN(ROW(PEOPLE!$H$4:$H$101)) +1), COLUMNS($B$3:I362))),"")</f>
        <v xml:space="preserve">10   </v>
      </c>
      <c r="K362" s="40" t="str">
        <f t="array" ref="K362">IFERROR(INDEX(PEOPLE!$H$4:$H$101, SMALL(IF($B362=PEOPLE!$B$4:$B$101, ROW(PEOPLE!$H$4:$H$101)-MIN(ROW(PEOPLE!$H$4:$H$101)) +1), COLUMNS($B$3:J362))),"")</f>
        <v xml:space="preserve">11   </v>
      </c>
      <c r="L362" s="40" t="str">
        <f t="array" ref="L362">IFERROR(INDEX(PEOPLE!$H$4:$H$101, SMALL(IF($B362=PEOPLE!$B$4:$B$101, ROW(PEOPLE!$H$4:$H$101)-MIN(ROW(PEOPLE!$H$4:$H$101)) +1), COLUMNS($B$3:K362))),"")</f>
        <v xml:space="preserve">12   </v>
      </c>
      <c r="M362" s="40" t="str">
        <f t="array" ref="M362">IFERROR(INDEX(PEOPLE!$H$4:$H$101, SMALL(IF($B362=PEOPLE!$B$4:$B$101, ROW(PEOPLE!$H$4:$H$101)-MIN(ROW(PEOPLE!$H$4:$H$101)) +1), COLUMNS($B$3:L362))),"")</f>
        <v xml:space="preserve">13   </v>
      </c>
      <c r="N362" s="40"/>
      <c r="O362" s="40"/>
    </row>
    <row r="363" spans="2:15" x14ac:dyDescent="0.25">
      <c r="B363" s="40" t="str">
        <f t="array" ref="B363">IFERROR(INDEX(PEOPLE!B364:B$1001, MATCH(0, COUNTIF($B$2:B362, PEOPLE!B364:B$1001), 0)), "")</f>
        <v/>
      </c>
      <c r="C363" s="40" t="str">
        <f t="array" ref="C363">IFERROR(INDEX(PEOPLE!$H$4:$H$101, SMALL(IF($B363=PEOPLE!$B$4:$B$101, ROW(PEOPLE!$H$4:$H$101)-MIN(ROW(PEOPLE!$H$4:$H$101)) +1), COLUMNS($B$3:B363))),"")</f>
        <v xml:space="preserve">3   </v>
      </c>
      <c r="D363" s="40" t="str">
        <f t="array" ref="D363">IFERROR(INDEX(PEOPLE!$H$4:$H$101, SMALL(IF($B363=PEOPLE!$B$4:$B$101, ROW(PEOPLE!$H$4:$H$101)-MIN(ROW(PEOPLE!$H$4:$H$101)) +1), COLUMNS($B$3:C363))),"")</f>
        <v xml:space="preserve">4   </v>
      </c>
      <c r="E363" s="40" t="str">
        <f t="array" ref="E363">IFERROR(INDEX(PEOPLE!$H$4:$H$101, SMALL(IF($B363=PEOPLE!$B$4:$B$101, ROW(PEOPLE!$H$4:$H$101)-MIN(ROW(PEOPLE!$H$4:$H$101)) +1), COLUMNS($B$3:D363))),"")</f>
        <v xml:space="preserve">5   </v>
      </c>
      <c r="F363" s="40" t="str">
        <f t="array" ref="F363">IFERROR(INDEX(PEOPLE!$H$4:$H$101, SMALL(IF($B363=PEOPLE!$B$4:$B$101, ROW(PEOPLE!$H$4:$H$101)-MIN(ROW(PEOPLE!$H$4:$H$101)) +1), COLUMNS($B$3:E363))),"")</f>
        <v xml:space="preserve">6   </v>
      </c>
      <c r="G363" s="40" t="str">
        <f t="array" ref="G363">IFERROR(INDEX(PEOPLE!$H$4:$H$101, SMALL(IF($B363=PEOPLE!$B$4:$B$101, ROW(PEOPLE!$H$4:$H$101)-MIN(ROW(PEOPLE!$H$4:$H$101)) +1), COLUMNS($B$3:F363))),"")</f>
        <v xml:space="preserve">7   </v>
      </c>
      <c r="H363" s="40" t="str">
        <f t="array" ref="H363">IFERROR(INDEX(PEOPLE!$H$4:$H$101, SMALL(IF($B363=PEOPLE!$B$4:$B$101, ROW(PEOPLE!$H$4:$H$101)-MIN(ROW(PEOPLE!$H$4:$H$101)) +1), COLUMNS($B$3:G363))),"")</f>
        <v xml:space="preserve">8   </v>
      </c>
      <c r="I363" s="40" t="str">
        <f t="array" ref="I363">IFERROR(INDEX(PEOPLE!$H$4:$H$101, SMALL(IF($B363=PEOPLE!$B$4:$B$101, ROW(PEOPLE!$H$4:$H$101)-MIN(ROW(PEOPLE!$H$4:$H$101)) +1), COLUMNS($B$3:H363))),"")</f>
        <v xml:space="preserve">9   </v>
      </c>
      <c r="J363" s="40" t="str">
        <f t="array" ref="J363">IFERROR(INDEX(PEOPLE!$H$4:$H$101, SMALL(IF($B363=PEOPLE!$B$4:$B$101, ROW(PEOPLE!$H$4:$H$101)-MIN(ROW(PEOPLE!$H$4:$H$101)) +1), COLUMNS($B$3:I363))),"")</f>
        <v xml:space="preserve">10   </v>
      </c>
      <c r="K363" s="40" t="str">
        <f t="array" ref="K363">IFERROR(INDEX(PEOPLE!$H$4:$H$101, SMALL(IF($B363=PEOPLE!$B$4:$B$101, ROW(PEOPLE!$H$4:$H$101)-MIN(ROW(PEOPLE!$H$4:$H$101)) +1), COLUMNS($B$3:J363))),"")</f>
        <v xml:space="preserve">11   </v>
      </c>
      <c r="L363" s="40" t="str">
        <f t="array" ref="L363">IFERROR(INDEX(PEOPLE!$H$4:$H$101, SMALL(IF($B363=PEOPLE!$B$4:$B$101, ROW(PEOPLE!$H$4:$H$101)-MIN(ROW(PEOPLE!$H$4:$H$101)) +1), COLUMNS($B$3:K363))),"")</f>
        <v xml:space="preserve">12   </v>
      </c>
      <c r="M363" s="40" t="str">
        <f t="array" ref="M363">IFERROR(INDEX(PEOPLE!$H$4:$H$101, SMALL(IF($B363=PEOPLE!$B$4:$B$101, ROW(PEOPLE!$H$4:$H$101)-MIN(ROW(PEOPLE!$H$4:$H$101)) +1), COLUMNS($B$3:L363))),"")</f>
        <v xml:space="preserve">13   </v>
      </c>
      <c r="N363" s="40"/>
      <c r="O363" s="40"/>
    </row>
    <row r="364" spans="2:15" x14ac:dyDescent="0.25">
      <c r="B364" s="40" t="str">
        <f t="array" ref="B364">IFERROR(INDEX(PEOPLE!B365:B$1001, MATCH(0, COUNTIF($B$2:B363, PEOPLE!B365:B$1001), 0)), "")</f>
        <v/>
      </c>
      <c r="C364" s="40" t="str">
        <f t="array" ref="C364">IFERROR(INDEX(PEOPLE!$H$4:$H$101, SMALL(IF($B364=PEOPLE!$B$4:$B$101, ROW(PEOPLE!$H$4:$H$101)-MIN(ROW(PEOPLE!$H$4:$H$101)) +1), COLUMNS($B$3:B364))),"")</f>
        <v xml:space="preserve">3   </v>
      </c>
      <c r="D364" s="40" t="str">
        <f t="array" ref="D364">IFERROR(INDEX(PEOPLE!$H$4:$H$101, SMALL(IF($B364=PEOPLE!$B$4:$B$101, ROW(PEOPLE!$H$4:$H$101)-MIN(ROW(PEOPLE!$H$4:$H$101)) +1), COLUMNS($B$3:C364))),"")</f>
        <v xml:space="preserve">4   </v>
      </c>
      <c r="E364" s="40" t="str">
        <f t="array" ref="E364">IFERROR(INDEX(PEOPLE!$H$4:$H$101, SMALL(IF($B364=PEOPLE!$B$4:$B$101, ROW(PEOPLE!$H$4:$H$101)-MIN(ROW(PEOPLE!$H$4:$H$101)) +1), COLUMNS($B$3:D364))),"")</f>
        <v xml:space="preserve">5   </v>
      </c>
      <c r="F364" s="40" t="str">
        <f t="array" ref="F364">IFERROR(INDEX(PEOPLE!$H$4:$H$101, SMALL(IF($B364=PEOPLE!$B$4:$B$101, ROW(PEOPLE!$H$4:$H$101)-MIN(ROW(PEOPLE!$H$4:$H$101)) +1), COLUMNS($B$3:E364))),"")</f>
        <v xml:space="preserve">6   </v>
      </c>
      <c r="G364" s="40" t="str">
        <f t="array" ref="G364">IFERROR(INDEX(PEOPLE!$H$4:$H$101, SMALL(IF($B364=PEOPLE!$B$4:$B$101, ROW(PEOPLE!$H$4:$H$101)-MIN(ROW(PEOPLE!$H$4:$H$101)) +1), COLUMNS($B$3:F364))),"")</f>
        <v xml:space="preserve">7   </v>
      </c>
      <c r="H364" s="40" t="str">
        <f t="array" ref="H364">IFERROR(INDEX(PEOPLE!$H$4:$H$101, SMALL(IF($B364=PEOPLE!$B$4:$B$101, ROW(PEOPLE!$H$4:$H$101)-MIN(ROW(PEOPLE!$H$4:$H$101)) +1), COLUMNS($B$3:G364))),"")</f>
        <v xml:space="preserve">8   </v>
      </c>
      <c r="I364" s="40" t="str">
        <f t="array" ref="I364">IFERROR(INDEX(PEOPLE!$H$4:$H$101, SMALL(IF($B364=PEOPLE!$B$4:$B$101, ROW(PEOPLE!$H$4:$H$101)-MIN(ROW(PEOPLE!$H$4:$H$101)) +1), COLUMNS($B$3:H364))),"")</f>
        <v xml:space="preserve">9   </v>
      </c>
      <c r="J364" s="40" t="str">
        <f t="array" ref="J364">IFERROR(INDEX(PEOPLE!$H$4:$H$101, SMALL(IF($B364=PEOPLE!$B$4:$B$101, ROW(PEOPLE!$H$4:$H$101)-MIN(ROW(PEOPLE!$H$4:$H$101)) +1), COLUMNS($B$3:I364))),"")</f>
        <v xml:space="preserve">10   </v>
      </c>
      <c r="K364" s="40" t="str">
        <f t="array" ref="K364">IFERROR(INDEX(PEOPLE!$H$4:$H$101, SMALL(IF($B364=PEOPLE!$B$4:$B$101, ROW(PEOPLE!$H$4:$H$101)-MIN(ROW(PEOPLE!$H$4:$H$101)) +1), COLUMNS($B$3:J364))),"")</f>
        <v xml:space="preserve">11   </v>
      </c>
      <c r="L364" s="40" t="str">
        <f t="array" ref="L364">IFERROR(INDEX(PEOPLE!$H$4:$H$101, SMALL(IF($B364=PEOPLE!$B$4:$B$101, ROW(PEOPLE!$H$4:$H$101)-MIN(ROW(PEOPLE!$H$4:$H$101)) +1), COLUMNS($B$3:K364))),"")</f>
        <v xml:space="preserve">12   </v>
      </c>
      <c r="M364" s="40" t="str">
        <f t="array" ref="M364">IFERROR(INDEX(PEOPLE!$H$4:$H$101, SMALL(IF($B364=PEOPLE!$B$4:$B$101, ROW(PEOPLE!$H$4:$H$101)-MIN(ROW(PEOPLE!$H$4:$H$101)) +1), COLUMNS($B$3:L364))),"")</f>
        <v xml:space="preserve">13   </v>
      </c>
      <c r="N364" s="40"/>
      <c r="O364" s="40"/>
    </row>
    <row r="365" spans="2:15" x14ac:dyDescent="0.25">
      <c r="B365" s="40" t="str">
        <f t="array" ref="B365">IFERROR(INDEX(PEOPLE!B366:B$1001, MATCH(0, COUNTIF($B$2:B364, PEOPLE!B366:B$1001), 0)), "")</f>
        <v/>
      </c>
      <c r="C365" s="40" t="str">
        <f t="array" ref="C365">IFERROR(INDEX(PEOPLE!$H$4:$H$101, SMALL(IF($B365=PEOPLE!$B$4:$B$101, ROW(PEOPLE!$H$4:$H$101)-MIN(ROW(PEOPLE!$H$4:$H$101)) +1), COLUMNS($B$3:B365))),"")</f>
        <v xml:space="preserve">3   </v>
      </c>
      <c r="D365" s="40" t="str">
        <f t="array" ref="D365">IFERROR(INDEX(PEOPLE!$H$4:$H$101, SMALL(IF($B365=PEOPLE!$B$4:$B$101, ROW(PEOPLE!$H$4:$H$101)-MIN(ROW(PEOPLE!$H$4:$H$101)) +1), COLUMNS($B$3:C365))),"")</f>
        <v xml:space="preserve">4   </v>
      </c>
      <c r="E365" s="40" t="str">
        <f t="array" ref="E365">IFERROR(INDEX(PEOPLE!$H$4:$H$101, SMALL(IF($B365=PEOPLE!$B$4:$B$101, ROW(PEOPLE!$H$4:$H$101)-MIN(ROW(PEOPLE!$H$4:$H$101)) +1), COLUMNS($B$3:D365))),"")</f>
        <v xml:space="preserve">5   </v>
      </c>
      <c r="F365" s="40" t="str">
        <f t="array" ref="F365">IFERROR(INDEX(PEOPLE!$H$4:$H$101, SMALL(IF($B365=PEOPLE!$B$4:$B$101, ROW(PEOPLE!$H$4:$H$101)-MIN(ROW(PEOPLE!$H$4:$H$101)) +1), COLUMNS($B$3:E365))),"")</f>
        <v xml:space="preserve">6   </v>
      </c>
      <c r="G365" s="40" t="str">
        <f t="array" ref="G365">IFERROR(INDEX(PEOPLE!$H$4:$H$101, SMALL(IF($B365=PEOPLE!$B$4:$B$101, ROW(PEOPLE!$H$4:$H$101)-MIN(ROW(PEOPLE!$H$4:$H$101)) +1), COLUMNS($B$3:F365))),"")</f>
        <v xml:space="preserve">7   </v>
      </c>
      <c r="H365" s="40" t="str">
        <f t="array" ref="H365">IFERROR(INDEX(PEOPLE!$H$4:$H$101, SMALL(IF($B365=PEOPLE!$B$4:$B$101, ROW(PEOPLE!$H$4:$H$101)-MIN(ROW(PEOPLE!$H$4:$H$101)) +1), COLUMNS($B$3:G365))),"")</f>
        <v xml:space="preserve">8   </v>
      </c>
      <c r="I365" s="40" t="str">
        <f t="array" ref="I365">IFERROR(INDEX(PEOPLE!$H$4:$H$101, SMALL(IF($B365=PEOPLE!$B$4:$B$101, ROW(PEOPLE!$H$4:$H$101)-MIN(ROW(PEOPLE!$H$4:$H$101)) +1), COLUMNS($B$3:H365))),"")</f>
        <v xml:space="preserve">9   </v>
      </c>
      <c r="J365" s="40" t="str">
        <f t="array" ref="J365">IFERROR(INDEX(PEOPLE!$H$4:$H$101, SMALL(IF($B365=PEOPLE!$B$4:$B$101, ROW(PEOPLE!$H$4:$H$101)-MIN(ROW(PEOPLE!$H$4:$H$101)) +1), COLUMNS($B$3:I365))),"")</f>
        <v xml:space="preserve">10   </v>
      </c>
      <c r="K365" s="40" t="str">
        <f t="array" ref="K365">IFERROR(INDEX(PEOPLE!$H$4:$H$101, SMALL(IF($B365=PEOPLE!$B$4:$B$101, ROW(PEOPLE!$H$4:$H$101)-MIN(ROW(PEOPLE!$H$4:$H$101)) +1), COLUMNS($B$3:J365))),"")</f>
        <v xml:space="preserve">11   </v>
      </c>
      <c r="L365" s="40" t="str">
        <f t="array" ref="L365">IFERROR(INDEX(PEOPLE!$H$4:$H$101, SMALL(IF($B365=PEOPLE!$B$4:$B$101, ROW(PEOPLE!$H$4:$H$101)-MIN(ROW(PEOPLE!$H$4:$H$101)) +1), COLUMNS($B$3:K365))),"")</f>
        <v xml:space="preserve">12   </v>
      </c>
      <c r="M365" s="40" t="str">
        <f t="array" ref="M365">IFERROR(INDEX(PEOPLE!$H$4:$H$101, SMALL(IF($B365=PEOPLE!$B$4:$B$101, ROW(PEOPLE!$H$4:$H$101)-MIN(ROW(PEOPLE!$H$4:$H$101)) +1), COLUMNS($B$3:L365))),"")</f>
        <v xml:space="preserve">13   </v>
      </c>
      <c r="N365" s="40"/>
      <c r="O365" s="40"/>
    </row>
    <row r="366" spans="2:15" x14ac:dyDescent="0.25">
      <c r="B366" s="40" t="str">
        <f t="array" ref="B366">IFERROR(INDEX(PEOPLE!B367:B$1001, MATCH(0, COUNTIF($B$2:B365, PEOPLE!B367:B$1001), 0)), "")</f>
        <v/>
      </c>
      <c r="C366" s="40" t="str">
        <f t="array" ref="C366">IFERROR(INDEX(PEOPLE!$H$4:$H$101, SMALL(IF($B366=PEOPLE!$B$4:$B$101, ROW(PEOPLE!$H$4:$H$101)-MIN(ROW(PEOPLE!$H$4:$H$101)) +1), COLUMNS($B$3:B366))),"")</f>
        <v xml:space="preserve">3   </v>
      </c>
      <c r="D366" s="40" t="str">
        <f t="array" ref="D366">IFERROR(INDEX(PEOPLE!$H$4:$H$101, SMALL(IF($B366=PEOPLE!$B$4:$B$101, ROW(PEOPLE!$H$4:$H$101)-MIN(ROW(PEOPLE!$H$4:$H$101)) +1), COLUMNS($B$3:C366))),"")</f>
        <v xml:space="preserve">4   </v>
      </c>
      <c r="E366" s="40" t="str">
        <f t="array" ref="E366">IFERROR(INDEX(PEOPLE!$H$4:$H$101, SMALL(IF($B366=PEOPLE!$B$4:$B$101, ROW(PEOPLE!$H$4:$H$101)-MIN(ROW(PEOPLE!$H$4:$H$101)) +1), COLUMNS($B$3:D366))),"")</f>
        <v xml:space="preserve">5   </v>
      </c>
      <c r="F366" s="40" t="str">
        <f t="array" ref="F366">IFERROR(INDEX(PEOPLE!$H$4:$H$101, SMALL(IF($B366=PEOPLE!$B$4:$B$101, ROW(PEOPLE!$H$4:$H$101)-MIN(ROW(PEOPLE!$H$4:$H$101)) +1), COLUMNS($B$3:E366))),"")</f>
        <v xml:space="preserve">6   </v>
      </c>
      <c r="G366" s="40" t="str">
        <f t="array" ref="G366">IFERROR(INDEX(PEOPLE!$H$4:$H$101, SMALL(IF($B366=PEOPLE!$B$4:$B$101, ROW(PEOPLE!$H$4:$H$101)-MIN(ROW(PEOPLE!$H$4:$H$101)) +1), COLUMNS($B$3:F366))),"")</f>
        <v xml:space="preserve">7   </v>
      </c>
      <c r="H366" s="40" t="str">
        <f t="array" ref="H366">IFERROR(INDEX(PEOPLE!$H$4:$H$101, SMALL(IF($B366=PEOPLE!$B$4:$B$101, ROW(PEOPLE!$H$4:$H$101)-MIN(ROW(PEOPLE!$H$4:$H$101)) +1), COLUMNS($B$3:G366))),"")</f>
        <v xml:space="preserve">8   </v>
      </c>
      <c r="I366" s="40" t="str">
        <f t="array" ref="I366">IFERROR(INDEX(PEOPLE!$H$4:$H$101, SMALL(IF($B366=PEOPLE!$B$4:$B$101, ROW(PEOPLE!$H$4:$H$101)-MIN(ROW(PEOPLE!$H$4:$H$101)) +1), COLUMNS($B$3:H366))),"")</f>
        <v xml:space="preserve">9   </v>
      </c>
      <c r="J366" s="40" t="str">
        <f t="array" ref="J366">IFERROR(INDEX(PEOPLE!$H$4:$H$101, SMALL(IF($B366=PEOPLE!$B$4:$B$101, ROW(PEOPLE!$H$4:$H$101)-MIN(ROW(PEOPLE!$H$4:$H$101)) +1), COLUMNS($B$3:I366))),"")</f>
        <v xml:space="preserve">10   </v>
      </c>
      <c r="K366" s="40" t="str">
        <f t="array" ref="K366">IFERROR(INDEX(PEOPLE!$H$4:$H$101, SMALL(IF($B366=PEOPLE!$B$4:$B$101, ROW(PEOPLE!$H$4:$H$101)-MIN(ROW(PEOPLE!$H$4:$H$101)) +1), COLUMNS($B$3:J366))),"")</f>
        <v xml:space="preserve">11   </v>
      </c>
      <c r="L366" s="40" t="str">
        <f t="array" ref="L366">IFERROR(INDEX(PEOPLE!$H$4:$H$101, SMALL(IF($B366=PEOPLE!$B$4:$B$101, ROW(PEOPLE!$H$4:$H$101)-MIN(ROW(PEOPLE!$H$4:$H$101)) +1), COLUMNS($B$3:K366))),"")</f>
        <v xml:space="preserve">12   </v>
      </c>
      <c r="M366" s="40" t="str">
        <f t="array" ref="M366">IFERROR(INDEX(PEOPLE!$H$4:$H$101, SMALL(IF($B366=PEOPLE!$B$4:$B$101, ROW(PEOPLE!$H$4:$H$101)-MIN(ROW(PEOPLE!$H$4:$H$101)) +1), COLUMNS($B$3:L366))),"")</f>
        <v xml:space="preserve">13   </v>
      </c>
      <c r="N366" s="40"/>
      <c r="O366" s="40"/>
    </row>
    <row r="367" spans="2:15" x14ac:dyDescent="0.25">
      <c r="B367" s="40" t="str">
        <f t="array" ref="B367">IFERROR(INDEX(PEOPLE!B368:B$1001, MATCH(0, COUNTIF($B$2:B366, PEOPLE!B368:B$1001), 0)), "")</f>
        <v/>
      </c>
      <c r="C367" s="40" t="str">
        <f t="array" ref="C367">IFERROR(INDEX(PEOPLE!$H$4:$H$101, SMALL(IF($B367=PEOPLE!$B$4:$B$101, ROW(PEOPLE!$H$4:$H$101)-MIN(ROW(PEOPLE!$H$4:$H$101)) +1), COLUMNS($B$3:B367))),"")</f>
        <v xml:space="preserve">3   </v>
      </c>
      <c r="D367" s="40" t="str">
        <f t="array" ref="D367">IFERROR(INDEX(PEOPLE!$H$4:$H$101, SMALL(IF($B367=PEOPLE!$B$4:$B$101, ROW(PEOPLE!$H$4:$H$101)-MIN(ROW(PEOPLE!$H$4:$H$101)) +1), COLUMNS($B$3:C367))),"")</f>
        <v xml:space="preserve">4   </v>
      </c>
      <c r="E367" s="40" t="str">
        <f t="array" ref="E367">IFERROR(INDEX(PEOPLE!$H$4:$H$101, SMALL(IF($B367=PEOPLE!$B$4:$B$101, ROW(PEOPLE!$H$4:$H$101)-MIN(ROW(PEOPLE!$H$4:$H$101)) +1), COLUMNS($B$3:D367))),"")</f>
        <v xml:space="preserve">5   </v>
      </c>
      <c r="F367" s="40" t="str">
        <f t="array" ref="F367">IFERROR(INDEX(PEOPLE!$H$4:$H$101, SMALL(IF($B367=PEOPLE!$B$4:$B$101, ROW(PEOPLE!$H$4:$H$101)-MIN(ROW(PEOPLE!$H$4:$H$101)) +1), COLUMNS($B$3:E367))),"")</f>
        <v xml:space="preserve">6   </v>
      </c>
      <c r="G367" s="40" t="str">
        <f t="array" ref="G367">IFERROR(INDEX(PEOPLE!$H$4:$H$101, SMALL(IF($B367=PEOPLE!$B$4:$B$101, ROW(PEOPLE!$H$4:$H$101)-MIN(ROW(PEOPLE!$H$4:$H$101)) +1), COLUMNS($B$3:F367))),"")</f>
        <v xml:space="preserve">7   </v>
      </c>
      <c r="H367" s="40" t="str">
        <f t="array" ref="H367">IFERROR(INDEX(PEOPLE!$H$4:$H$101, SMALL(IF($B367=PEOPLE!$B$4:$B$101, ROW(PEOPLE!$H$4:$H$101)-MIN(ROW(PEOPLE!$H$4:$H$101)) +1), COLUMNS($B$3:G367))),"")</f>
        <v xml:space="preserve">8   </v>
      </c>
      <c r="I367" s="40" t="str">
        <f t="array" ref="I367">IFERROR(INDEX(PEOPLE!$H$4:$H$101, SMALL(IF($B367=PEOPLE!$B$4:$B$101, ROW(PEOPLE!$H$4:$H$101)-MIN(ROW(PEOPLE!$H$4:$H$101)) +1), COLUMNS($B$3:H367))),"")</f>
        <v xml:space="preserve">9   </v>
      </c>
      <c r="J367" s="40" t="str">
        <f t="array" ref="J367">IFERROR(INDEX(PEOPLE!$H$4:$H$101, SMALL(IF($B367=PEOPLE!$B$4:$B$101, ROW(PEOPLE!$H$4:$H$101)-MIN(ROW(PEOPLE!$H$4:$H$101)) +1), COLUMNS($B$3:I367))),"")</f>
        <v xml:space="preserve">10   </v>
      </c>
      <c r="K367" s="40" t="str">
        <f t="array" ref="K367">IFERROR(INDEX(PEOPLE!$H$4:$H$101, SMALL(IF($B367=PEOPLE!$B$4:$B$101, ROW(PEOPLE!$H$4:$H$101)-MIN(ROW(PEOPLE!$H$4:$H$101)) +1), COLUMNS($B$3:J367))),"")</f>
        <v xml:space="preserve">11   </v>
      </c>
      <c r="L367" s="40" t="str">
        <f t="array" ref="L367">IFERROR(INDEX(PEOPLE!$H$4:$H$101, SMALL(IF($B367=PEOPLE!$B$4:$B$101, ROW(PEOPLE!$H$4:$H$101)-MIN(ROW(PEOPLE!$H$4:$H$101)) +1), COLUMNS($B$3:K367))),"")</f>
        <v xml:space="preserve">12   </v>
      </c>
      <c r="M367" s="40" t="str">
        <f t="array" ref="M367">IFERROR(INDEX(PEOPLE!$H$4:$H$101, SMALL(IF($B367=PEOPLE!$B$4:$B$101, ROW(PEOPLE!$H$4:$H$101)-MIN(ROW(PEOPLE!$H$4:$H$101)) +1), COLUMNS($B$3:L367))),"")</f>
        <v xml:space="preserve">13   </v>
      </c>
      <c r="N367" s="40"/>
      <c r="O367" s="40"/>
    </row>
    <row r="368" spans="2:15" x14ac:dyDescent="0.25">
      <c r="B368" s="40" t="str">
        <f t="array" ref="B368">IFERROR(INDEX(PEOPLE!B369:B$1001, MATCH(0, COUNTIF($B$2:B367, PEOPLE!B369:B$1001), 0)), "")</f>
        <v/>
      </c>
      <c r="C368" s="40" t="str">
        <f t="array" ref="C368">IFERROR(INDEX(PEOPLE!$H$4:$H$101, SMALL(IF($B368=PEOPLE!$B$4:$B$101, ROW(PEOPLE!$H$4:$H$101)-MIN(ROW(PEOPLE!$H$4:$H$101)) +1), COLUMNS($B$3:B368))),"")</f>
        <v xml:space="preserve">3   </v>
      </c>
      <c r="D368" s="40" t="str">
        <f t="array" ref="D368">IFERROR(INDEX(PEOPLE!$H$4:$H$101, SMALL(IF($B368=PEOPLE!$B$4:$B$101, ROW(PEOPLE!$H$4:$H$101)-MIN(ROW(PEOPLE!$H$4:$H$101)) +1), COLUMNS($B$3:C368))),"")</f>
        <v xml:space="preserve">4   </v>
      </c>
      <c r="E368" s="40" t="str">
        <f t="array" ref="E368">IFERROR(INDEX(PEOPLE!$H$4:$H$101, SMALL(IF($B368=PEOPLE!$B$4:$B$101, ROW(PEOPLE!$H$4:$H$101)-MIN(ROW(PEOPLE!$H$4:$H$101)) +1), COLUMNS($B$3:D368))),"")</f>
        <v xml:space="preserve">5   </v>
      </c>
      <c r="F368" s="40" t="str">
        <f t="array" ref="F368">IFERROR(INDEX(PEOPLE!$H$4:$H$101, SMALL(IF($B368=PEOPLE!$B$4:$B$101, ROW(PEOPLE!$H$4:$H$101)-MIN(ROW(PEOPLE!$H$4:$H$101)) +1), COLUMNS($B$3:E368))),"")</f>
        <v xml:space="preserve">6   </v>
      </c>
      <c r="G368" s="40" t="str">
        <f t="array" ref="G368">IFERROR(INDEX(PEOPLE!$H$4:$H$101, SMALL(IF($B368=PEOPLE!$B$4:$B$101, ROW(PEOPLE!$H$4:$H$101)-MIN(ROW(PEOPLE!$H$4:$H$101)) +1), COLUMNS($B$3:F368))),"")</f>
        <v xml:space="preserve">7   </v>
      </c>
      <c r="H368" s="40" t="str">
        <f t="array" ref="H368">IFERROR(INDEX(PEOPLE!$H$4:$H$101, SMALL(IF($B368=PEOPLE!$B$4:$B$101, ROW(PEOPLE!$H$4:$H$101)-MIN(ROW(PEOPLE!$H$4:$H$101)) +1), COLUMNS($B$3:G368))),"")</f>
        <v xml:space="preserve">8   </v>
      </c>
      <c r="I368" s="40" t="str">
        <f t="array" ref="I368">IFERROR(INDEX(PEOPLE!$H$4:$H$101, SMALL(IF($B368=PEOPLE!$B$4:$B$101, ROW(PEOPLE!$H$4:$H$101)-MIN(ROW(PEOPLE!$H$4:$H$101)) +1), COLUMNS($B$3:H368))),"")</f>
        <v xml:space="preserve">9   </v>
      </c>
      <c r="J368" s="40" t="str">
        <f t="array" ref="J368">IFERROR(INDEX(PEOPLE!$H$4:$H$101, SMALL(IF($B368=PEOPLE!$B$4:$B$101, ROW(PEOPLE!$H$4:$H$101)-MIN(ROW(PEOPLE!$H$4:$H$101)) +1), COLUMNS($B$3:I368))),"")</f>
        <v xml:space="preserve">10   </v>
      </c>
      <c r="K368" s="40" t="str">
        <f t="array" ref="K368">IFERROR(INDEX(PEOPLE!$H$4:$H$101, SMALL(IF($B368=PEOPLE!$B$4:$B$101, ROW(PEOPLE!$H$4:$H$101)-MIN(ROW(PEOPLE!$H$4:$H$101)) +1), COLUMNS($B$3:J368))),"")</f>
        <v xml:space="preserve">11   </v>
      </c>
      <c r="L368" s="40" t="str">
        <f t="array" ref="L368">IFERROR(INDEX(PEOPLE!$H$4:$H$101, SMALL(IF($B368=PEOPLE!$B$4:$B$101, ROW(PEOPLE!$H$4:$H$101)-MIN(ROW(PEOPLE!$H$4:$H$101)) +1), COLUMNS($B$3:K368))),"")</f>
        <v xml:space="preserve">12   </v>
      </c>
      <c r="M368" s="40" t="str">
        <f t="array" ref="M368">IFERROR(INDEX(PEOPLE!$H$4:$H$101, SMALL(IF($B368=PEOPLE!$B$4:$B$101, ROW(PEOPLE!$H$4:$H$101)-MIN(ROW(PEOPLE!$H$4:$H$101)) +1), COLUMNS($B$3:L368))),"")</f>
        <v xml:space="preserve">13   </v>
      </c>
      <c r="N368" s="40"/>
      <c r="O368" s="40"/>
    </row>
    <row r="369" spans="2:15" x14ac:dyDescent="0.25">
      <c r="B369" s="40" t="str">
        <f t="array" ref="B369">IFERROR(INDEX(PEOPLE!B370:B$1001, MATCH(0, COUNTIF($B$2:B368, PEOPLE!B370:B$1001), 0)), "")</f>
        <v/>
      </c>
      <c r="C369" s="40" t="str">
        <f t="array" ref="C369">IFERROR(INDEX(PEOPLE!$H$4:$H$101, SMALL(IF($B369=PEOPLE!$B$4:$B$101, ROW(PEOPLE!$H$4:$H$101)-MIN(ROW(PEOPLE!$H$4:$H$101)) +1), COLUMNS($B$3:B369))),"")</f>
        <v xml:space="preserve">3   </v>
      </c>
      <c r="D369" s="40" t="str">
        <f t="array" ref="D369">IFERROR(INDEX(PEOPLE!$H$4:$H$101, SMALL(IF($B369=PEOPLE!$B$4:$B$101, ROW(PEOPLE!$H$4:$H$101)-MIN(ROW(PEOPLE!$H$4:$H$101)) +1), COLUMNS($B$3:C369))),"")</f>
        <v xml:space="preserve">4   </v>
      </c>
      <c r="E369" s="40" t="str">
        <f t="array" ref="E369">IFERROR(INDEX(PEOPLE!$H$4:$H$101, SMALL(IF($B369=PEOPLE!$B$4:$B$101, ROW(PEOPLE!$H$4:$H$101)-MIN(ROW(PEOPLE!$H$4:$H$101)) +1), COLUMNS($B$3:D369))),"")</f>
        <v xml:space="preserve">5   </v>
      </c>
      <c r="F369" s="40" t="str">
        <f t="array" ref="F369">IFERROR(INDEX(PEOPLE!$H$4:$H$101, SMALL(IF($B369=PEOPLE!$B$4:$B$101, ROW(PEOPLE!$H$4:$H$101)-MIN(ROW(PEOPLE!$H$4:$H$101)) +1), COLUMNS($B$3:E369))),"")</f>
        <v xml:space="preserve">6   </v>
      </c>
      <c r="G369" s="40" t="str">
        <f t="array" ref="G369">IFERROR(INDEX(PEOPLE!$H$4:$H$101, SMALL(IF($B369=PEOPLE!$B$4:$B$101, ROW(PEOPLE!$H$4:$H$101)-MIN(ROW(PEOPLE!$H$4:$H$101)) +1), COLUMNS($B$3:F369))),"")</f>
        <v xml:space="preserve">7   </v>
      </c>
      <c r="H369" s="40" t="str">
        <f t="array" ref="H369">IFERROR(INDEX(PEOPLE!$H$4:$H$101, SMALL(IF($B369=PEOPLE!$B$4:$B$101, ROW(PEOPLE!$H$4:$H$101)-MIN(ROW(PEOPLE!$H$4:$H$101)) +1), COLUMNS($B$3:G369))),"")</f>
        <v xml:space="preserve">8   </v>
      </c>
      <c r="I369" s="40" t="str">
        <f t="array" ref="I369">IFERROR(INDEX(PEOPLE!$H$4:$H$101, SMALL(IF($B369=PEOPLE!$B$4:$B$101, ROW(PEOPLE!$H$4:$H$101)-MIN(ROW(PEOPLE!$H$4:$H$101)) +1), COLUMNS($B$3:H369))),"")</f>
        <v xml:space="preserve">9   </v>
      </c>
      <c r="J369" s="40" t="str">
        <f t="array" ref="J369">IFERROR(INDEX(PEOPLE!$H$4:$H$101, SMALL(IF($B369=PEOPLE!$B$4:$B$101, ROW(PEOPLE!$H$4:$H$101)-MIN(ROW(PEOPLE!$H$4:$H$101)) +1), COLUMNS($B$3:I369))),"")</f>
        <v xml:space="preserve">10   </v>
      </c>
      <c r="K369" s="40" t="str">
        <f t="array" ref="K369">IFERROR(INDEX(PEOPLE!$H$4:$H$101, SMALL(IF($B369=PEOPLE!$B$4:$B$101, ROW(PEOPLE!$H$4:$H$101)-MIN(ROW(PEOPLE!$H$4:$H$101)) +1), COLUMNS($B$3:J369))),"")</f>
        <v xml:space="preserve">11   </v>
      </c>
      <c r="L369" s="40" t="str">
        <f t="array" ref="L369">IFERROR(INDEX(PEOPLE!$H$4:$H$101, SMALL(IF($B369=PEOPLE!$B$4:$B$101, ROW(PEOPLE!$H$4:$H$101)-MIN(ROW(PEOPLE!$H$4:$H$101)) +1), COLUMNS($B$3:K369))),"")</f>
        <v xml:space="preserve">12   </v>
      </c>
      <c r="M369" s="40" t="str">
        <f t="array" ref="M369">IFERROR(INDEX(PEOPLE!$H$4:$H$101, SMALL(IF($B369=PEOPLE!$B$4:$B$101, ROW(PEOPLE!$H$4:$H$101)-MIN(ROW(PEOPLE!$H$4:$H$101)) +1), COLUMNS($B$3:L369))),"")</f>
        <v xml:space="preserve">13   </v>
      </c>
      <c r="N369" s="40"/>
      <c r="O369" s="40"/>
    </row>
    <row r="370" spans="2:15" x14ac:dyDescent="0.25">
      <c r="B370" s="40" t="str">
        <f t="array" ref="B370">IFERROR(INDEX(PEOPLE!B371:B$1001, MATCH(0, COUNTIF($B$2:B369, PEOPLE!B371:B$1001), 0)), "")</f>
        <v/>
      </c>
      <c r="C370" s="40" t="str">
        <f t="array" ref="C370">IFERROR(INDEX(PEOPLE!$H$4:$H$101, SMALL(IF($B370=PEOPLE!$B$4:$B$101, ROW(PEOPLE!$H$4:$H$101)-MIN(ROW(PEOPLE!$H$4:$H$101)) +1), COLUMNS($B$3:B370))),"")</f>
        <v xml:space="preserve">3   </v>
      </c>
      <c r="D370" s="40" t="str">
        <f t="array" ref="D370">IFERROR(INDEX(PEOPLE!$H$4:$H$101, SMALL(IF($B370=PEOPLE!$B$4:$B$101, ROW(PEOPLE!$H$4:$H$101)-MIN(ROW(PEOPLE!$H$4:$H$101)) +1), COLUMNS($B$3:C370))),"")</f>
        <v xml:space="preserve">4   </v>
      </c>
      <c r="E370" s="40" t="str">
        <f t="array" ref="E370">IFERROR(INDEX(PEOPLE!$H$4:$H$101, SMALL(IF($B370=PEOPLE!$B$4:$B$101, ROW(PEOPLE!$H$4:$H$101)-MIN(ROW(PEOPLE!$H$4:$H$101)) +1), COLUMNS($B$3:D370))),"")</f>
        <v xml:space="preserve">5   </v>
      </c>
      <c r="F370" s="40" t="str">
        <f t="array" ref="F370">IFERROR(INDEX(PEOPLE!$H$4:$H$101, SMALL(IF($B370=PEOPLE!$B$4:$B$101, ROW(PEOPLE!$H$4:$H$101)-MIN(ROW(PEOPLE!$H$4:$H$101)) +1), COLUMNS($B$3:E370))),"")</f>
        <v xml:space="preserve">6   </v>
      </c>
      <c r="G370" s="40" t="str">
        <f t="array" ref="G370">IFERROR(INDEX(PEOPLE!$H$4:$H$101, SMALL(IF($B370=PEOPLE!$B$4:$B$101, ROW(PEOPLE!$H$4:$H$101)-MIN(ROW(PEOPLE!$H$4:$H$101)) +1), COLUMNS($B$3:F370))),"")</f>
        <v xml:space="preserve">7   </v>
      </c>
      <c r="H370" s="40" t="str">
        <f t="array" ref="H370">IFERROR(INDEX(PEOPLE!$H$4:$H$101, SMALL(IF($B370=PEOPLE!$B$4:$B$101, ROW(PEOPLE!$H$4:$H$101)-MIN(ROW(PEOPLE!$H$4:$H$101)) +1), COLUMNS($B$3:G370))),"")</f>
        <v xml:space="preserve">8   </v>
      </c>
      <c r="I370" s="40" t="str">
        <f t="array" ref="I370">IFERROR(INDEX(PEOPLE!$H$4:$H$101, SMALL(IF($B370=PEOPLE!$B$4:$B$101, ROW(PEOPLE!$H$4:$H$101)-MIN(ROW(PEOPLE!$H$4:$H$101)) +1), COLUMNS($B$3:H370))),"")</f>
        <v xml:space="preserve">9   </v>
      </c>
      <c r="J370" s="40" t="str">
        <f t="array" ref="J370">IFERROR(INDEX(PEOPLE!$H$4:$H$101, SMALL(IF($B370=PEOPLE!$B$4:$B$101, ROW(PEOPLE!$H$4:$H$101)-MIN(ROW(PEOPLE!$H$4:$H$101)) +1), COLUMNS($B$3:I370))),"")</f>
        <v xml:space="preserve">10   </v>
      </c>
      <c r="K370" s="40" t="str">
        <f t="array" ref="K370">IFERROR(INDEX(PEOPLE!$H$4:$H$101, SMALL(IF($B370=PEOPLE!$B$4:$B$101, ROW(PEOPLE!$H$4:$H$101)-MIN(ROW(PEOPLE!$H$4:$H$101)) +1), COLUMNS($B$3:J370))),"")</f>
        <v xml:space="preserve">11   </v>
      </c>
      <c r="L370" s="40" t="str">
        <f t="array" ref="L370">IFERROR(INDEX(PEOPLE!$H$4:$H$101, SMALL(IF($B370=PEOPLE!$B$4:$B$101, ROW(PEOPLE!$H$4:$H$101)-MIN(ROW(PEOPLE!$H$4:$H$101)) +1), COLUMNS($B$3:K370))),"")</f>
        <v xml:space="preserve">12   </v>
      </c>
      <c r="M370" s="40" t="str">
        <f t="array" ref="M370">IFERROR(INDEX(PEOPLE!$H$4:$H$101, SMALL(IF($B370=PEOPLE!$B$4:$B$101, ROW(PEOPLE!$H$4:$H$101)-MIN(ROW(PEOPLE!$H$4:$H$101)) +1), COLUMNS($B$3:L370))),"")</f>
        <v xml:space="preserve">13   </v>
      </c>
      <c r="N370" s="40"/>
      <c r="O370" s="40"/>
    </row>
    <row r="371" spans="2:15" x14ac:dyDescent="0.25">
      <c r="B371" s="40" t="str">
        <f t="array" ref="B371">IFERROR(INDEX(PEOPLE!B372:B$1001, MATCH(0, COUNTIF($B$2:B370, PEOPLE!B372:B$1001), 0)), "")</f>
        <v/>
      </c>
      <c r="C371" s="40" t="str">
        <f t="array" ref="C371">IFERROR(INDEX(PEOPLE!$H$4:$H$101, SMALL(IF($B371=PEOPLE!$B$4:$B$101, ROW(PEOPLE!$H$4:$H$101)-MIN(ROW(PEOPLE!$H$4:$H$101)) +1), COLUMNS($B$3:B371))),"")</f>
        <v xml:space="preserve">3   </v>
      </c>
      <c r="D371" s="40" t="str">
        <f t="array" ref="D371">IFERROR(INDEX(PEOPLE!$H$4:$H$101, SMALL(IF($B371=PEOPLE!$B$4:$B$101, ROW(PEOPLE!$H$4:$H$101)-MIN(ROW(PEOPLE!$H$4:$H$101)) +1), COLUMNS($B$3:C371))),"")</f>
        <v xml:space="preserve">4   </v>
      </c>
      <c r="E371" s="40" t="str">
        <f t="array" ref="E371">IFERROR(INDEX(PEOPLE!$H$4:$H$101, SMALL(IF($B371=PEOPLE!$B$4:$B$101, ROW(PEOPLE!$H$4:$H$101)-MIN(ROW(PEOPLE!$H$4:$H$101)) +1), COLUMNS($B$3:D371))),"")</f>
        <v xml:space="preserve">5   </v>
      </c>
      <c r="F371" s="40" t="str">
        <f t="array" ref="F371">IFERROR(INDEX(PEOPLE!$H$4:$H$101, SMALL(IF($B371=PEOPLE!$B$4:$B$101, ROW(PEOPLE!$H$4:$H$101)-MIN(ROW(PEOPLE!$H$4:$H$101)) +1), COLUMNS($B$3:E371))),"")</f>
        <v xml:space="preserve">6   </v>
      </c>
      <c r="G371" s="40" t="str">
        <f t="array" ref="G371">IFERROR(INDEX(PEOPLE!$H$4:$H$101, SMALL(IF($B371=PEOPLE!$B$4:$B$101, ROW(PEOPLE!$H$4:$H$101)-MIN(ROW(PEOPLE!$H$4:$H$101)) +1), COLUMNS($B$3:F371))),"")</f>
        <v xml:space="preserve">7   </v>
      </c>
      <c r="H371" s="40" t="str">
        <f t="array" ref="H371">IFERROR(INDEX(PEOPLE!$H$4:$H$101, SMALL(IF($B371=PEOPLE!$B$4:$B$101, ROW(PEOPLE!$H$4:$H$101)-MIN(ROW(PEOPLE!$H$4:$H$101)) +1), COLUMNS($B$3:G371))),"")</f>
        <v xml:space="preserve">8   </v>
      </c>
      <c r="I371" s="40" t="str">
        <f t="array" ref="I371">IFERROR(INDEX(PEOPLE!$H$4:$H$101, SMALL(IF($B371=PEOPLE!$B$4:$B$101, ROW(PEOPLE!$H$4:$H$101)-MIN(ROW(PEOPLE!$H$4:$H$101)) +1), COLUMNS($B$3:H371))),"")</f>
        <v xml:space="preserve">9   </v>
      </c>
      <c r="J371" s="40" t="str">
        <f t="array" ref="J371">IFERROR(INDEX(PEOPLE!$H$4:$H$101, SMALL(IF($B371=PEOPLE!$B$4:$B$101, ROW(PEOPLE!$H$4:$H$101)-MIN(ROW(PEOPLE!$H$4:$H$101)) +1), COLUMNS($B$3:I371))),"")</f>
        <v xml:space="preserve">10   </v>
      </c>
      <c r="K371" s="40" t="str">
        <f t="array" ref="K371">IFERROR(INDEX(PEOPLE!$H$4:$H$101, SMALL(IF($B371=PEOPLE!$B$4:$B$101, ROW(PEOPLE!$H$4:$H$101)-MIN(ROW(PEOPLE!$H$4:$H$101)) +1), COLUMNS($B$3:J371))),"")</f>
        <v xml:space="preserve">11   </v>
      </c>
      <c r="L371" s="40" t="str">
        <f t="array" ref="L371">IFERROR(INDEX(PEOPLE!$H$4:$H$101, SMALL(IF($B371=PEOPLE!$B$4:$B$101, ROW(PEOPLE!$H$4:$H$101)-MIN(ROW(PEOPLE!$H$4:$H$101)) +1), COLUMNS($B$3:K371))),"")</f>
        <v xml:space="preserve">12   </v>
      </c>
      <c r="M371" s="40" t="str">
        <f t="array" ref="M371">IFERROR(INDEX(PEOPLE!$H$4:$H$101, SMALL(IF($B371=PEOPLE!$B$4:$B$101, ROW(PEOPLE!$H$4:$H$101)-MIN(ROW(PEOPLE!$H$4:$H$101)) +1), COLUMNS($B$3:L371))),"")</f>
        <v xml:space="preserve">13   </v>
      </c>
      <c r="N371" s="40"/>
      <c r="O371" s="40"/>
    </row>
    <row r="372" spans="2:15" x14ac:dyDescent="0.25">
      <c r="B372" s="40" t="str">
        <f t="array" ref="B372">IFERROR(INDEX(PEOPLE!B373:B$1001, MATCH(0, COUNTIF($B$2:B371, PEOPLE!B373:B$1001), 0)), "")</f>
        <v/>
      </c>
      <c r="C372" s="40" t="str">
        <f t="array" ref="C372">IFERROR(INDEX(PEOPLE!$H$4:$H$101, SMALL(IF($B372=PEOPLE!$B$4:$B$101, ROW(PEOPLE!$H$4:$H$101)-MIN(ROW(PEOPLE!$H$4:$H$101)) +1), COLUMNS($B$3:B372))),"")</f>
        <v xml:space="preserve">3   </v>
      </c>
      <c r="D372" s="40" t="str">
        <f t="array" ref="D372">IFERROR(INDEX(PEOPLE!$H$4:$H$101, SMALL(IF($B372=PEOPLE!$B$4:$B$101, ROW(PEOPLE!$H$4:$H$101)-MIN(ROW(PEOPLE!$H$4:$H$101)) +1), COLUMNS($B$3:C372))),"")</f>
        <v xml:space="preserve">4   </v>
      </c>
      <c r="E372" s="40" t="str">
        <f t="array" ref="E372">IFERROR(INDEX(PEOPLE!$H$4:$H$101, SMALL(IF($B372=PEOPLE!$B$4:$B$101, ROW(PEOPLE!$H$4:$H$101)-MIN(ROW(PEOPLE!$H$4:$H$101)) +1), COLUMNS($B$3:D372))),"")</f>
        <v xml:space="preserve">5   </v>
      </c>
      <c r="F372" s="40" t="str">
        <f t="array" ref="F372">IFERROR(INDEX(PEOPLE!$H$4:$H$101, SMALL(IF($B372=PEOPLE!$B$4:$B$101, ROW(PEOPLE!$H$4:$H$101)-MIN(ROW(PEOPLE!$H$4:$H$101)) +1), COLUMNS($B$3:E372))),"")</f>
        <v xml:space="preserve">6   </v>
      </c>
      <c r="G372" s="40" t="str">
        <f t="array" ref="G372">IFERROR(INDEX(PEOPLE!$H$4:$H$101, SMALL(IF($B372=PEOPLE!$B$4:$B$101, ROW(PEOPLE!$H$4:$H$101)-MIN(ROW(PEOPLE!$H$4:$H$101)) +1), COLUMNS($B$3:F372))),"")</f>
        <v xml:space="preserve">7   </v>
      </c>
      <c r="H372" s="40" t="str">
        <f t="array" ref="H372">IFERROR(INDEX(PEOPLE!$H$4:$H$101, SMALL(IF($B372=PEOPLE!$B$4:$B$101, ROW(PEOPLE!$H$4:$H$101)-MIN(ROW(PEOPLE!$H$4:$H$101)) +1), COLUMNS($B$3:G372))),"")</f>
        <v xml:space="preserve">8   </v>
      </c>
      <c r="I372" s="40" t="str">
        <f t="array" ref="I372">IFERROR(INDEX(PEOPLE!$H$4:$H$101, SMALL(IF($B372=PEOPLE!$B$4:$B$101, ROW(PEOPLE!$H$4:$H$101)-MIN(ROW(PEOPLE!$H$4:$H$101)) +1), COLUMNS($B$3:H372))),"")</f>
        <v xml:space="preserve">9   </v>
      </c>
      <c r="J372" s="40" t="str">
        <f t="array" ref="J372">IFERROR(INDEX(PEOPLE!$H$4:$H$101, SMALL(IF($B372=PEOPLE!$B$4:$B$101, ROW(PEOPLE!$H$4:$H$101)-MIN(ROW(PEOPLE!$H$4:$H$101)) +1), COLUMNS($B$3:I372))),"")</f>
        <v xml:space="preserve">10   </v>
      </c>
      <c r="K372" s="40" t="str">
        <f t="array" ref="K372">IFERROR(INDEX(PEOPLE!$H$4:$H$101, SMALL(IF($B372=PEOPLE!$B$4:$B$101, ROW(PEOPLE!$H$4:$H$101)-MIN(ROW(PEOPLE!$H$4:$H$101)) +1), COLUMNS($B$3:J372))),"")</f>
        <v xml:space="preserve">11   </v>
      </c>
      <c r="L372" s="40" t="str">
        <f t="array" ref="L372">IFERROR(INDEX(PEOPLE!$H$4:$H$101, SMALL(IF($B372=PEOPLE!$B$4:$B$101, ROW(PEOPLE!$H$4:$H$101)-MIN(ROW(PEOPLE!$H$4:$H$101)) +1), COLUMNS($B$3:K372))),"")</f>
        <v xml:space="preserve">12   </v>
      </c>
      <c r="M372" s="40" t="str">
        <f t="array" ref="M372">IFERROR(INDEX(PEOPLE!$H$4:$H$101, SMALL(IF($B372=PEOPLE!$B$4:$B$101, ROW(PEOPLE!$H$4:$H$101)-MIN(ROW(PEOPLE!$H$4:$H$101)) +1), COLUMNS($B$3:L372))),"")</f>
        <v xml:space="preserve">13   </v>
      </c>
      <c r="N372" s="40"/>
      <c r="O372" s="40"/>
    </row>
    <row r="373" spans="2:15" x14ac:dyDescent="0.25">
      <c r="B373" s="40" t="str">
        <f t="array" ref="B373">IFERROR(INDEX(PEOPLE!B374:B$1001, MATCH(0, COUNTIF($B$2:B372, PEOPLE!B374:B$1001), 0)), "")</f>
        <v/>
      </c>
      <c r="C373" s="40" t="str">
        <f t="array" ref="C373">IFERROR(INDEX(PEOPLE!$H$4:$H$101, SMALL(IF($B373=PEOPLE!$B$4:$B$101, ROW(PEOPLE!$H$4:$H$101)-MIN(ROW(PEOPLE!$H$4:$H$101)) +1), COLUMNS($B$3:B373))),"")</f>
        <v xml:space="preserve">3   </v>
      </c>
      <c r="D373" s="40" t="str">
        <f t="array" ref="D373">IFERROR(INDEX(PEOPLE!$H$4:$H$101, SMALL(IF($B373=PEOPLE!$B$4:$B$101, ROW(PEOPLE!$H$4:$H$101)-MIN(ROW(PEOPLE!$H$4:$H$101)) +1), COLUMNS($B$3:C373))),"")</f>
        <v xml:space="preserve">4   </v>
      </c>
      <c r="E373" s="40" t="str">
        <f t="array" ref="E373">IFERROR(INDEX(PEOPLE!$H$4:$H$101, SMALL(IF($B373=PEOPLE!$B$4:$B$101, ROW(PEOPLE!$H$4:$H$101)-MIN(ROW(PEOPLE!$H$4:$H$101)) +1), COLUMNS($B$3:D373))),"")</f>
        <v xml:space="preserve">5   </v>
      </c>
      <c r="F373" s="40" t="str">
        <f t="array" ref="F373">IFERROR(INDEX(PEOPLE!$H$4:$H$101, SMALL(IF($B373=PEOPLE!$B$4:$B$101, ROW(PEOPLE!$H$4:$H$101)-MIN(ROW(PEOPLE!$H$4:$H$101)) +1), COLUMNS($B$3:E373))),"")</f>
        <v xml:space="preserve">6   </v>
      </c>
      <c r="G373" s="40" t="str">
        <f t="array" ref="G373">IFERROR(INDEX(PEOPLE!$H$4:$H$101, SMALL(IF($B373=PEOPLE!$B$4:$B$101, ROW(PEOPLE!$H$4:$H$101)-MIN(ROW(PEOPLE!$H$4:$H$101)) +1), COLUMNS($B$3:F373))),"")</f>
        <v xml:space="preserve">7   </v>
      </c>
      <c r="H373" s="40" t="str">
        <f t="array" ref="H373">IFERROR(INDEX(PEOPLE!$H$4:$H$101, SMALL(IF($B373=PEOPLE!$B$4:$B$101, ROW(PEOPLE!$H$4:$H$101)-MIN(ROW(PEOPLE!$H$4:$H$101)) +1), COLUMNS($B$3:G373))),"")</f>
        <v xml:space="preserve">8   </v>
      </c>
      <c r="I373" s="40" t="str">
        <f t="array" ref="I373">IFERROR(INDEX(PEOPLE!$H$4:$H$101, SMALL(IF($B373=PEOPLE!$B$4:$B$101, ROW(PEOPLE!$H$4:$H$101)-MIN(ROW(PEOPLE!$H$4:$H$101)) +1), COLUMNS($B$3:H373))),"")</f>
        <v xml:space="preserve">9   </v>
      </c>
      <c r="J373" s="40" t="str">
        <f t="array" ref="J373">IFERROR(INDEX(PEOPLE!$H$4:$H$101, SMALL(IF($B373=PEOPLE!$B$4:$B$101, ROW(PEOPLE!$H$4:$H$101)-MIN(ROW(PEOPLE!$H$4:$H$101)) +1), COLUMNS($B$3:I373))),"")</f>
        <v xml:space="preserve">10   </v>
      </c>
      <c r="K373" s="40" t="str">
        <f t="array" ref="K373">IFERROR(INDEX(PEOPLE!$H$4:$H$101, SMALL(IF($B373=PEOPLE!$B$4:$B$101, ROW(PEOPLE!$H$4:$H$101)-MIN(ROW(PEOPLE!$H$4:$H$101)) +1), COLUMNS($B$3:J373))),"")</f>
        <v xml:space="preserve">11   </v>
      </c>
      <c r="L373" s="40" t="str">
        <f t="array" ref="L373">IFERROR(INDEX(PEOPLE!$H$4:$H$101, SMALL(IF($B373=PEOPLE!$B$4:$B$101, ROW(PEOPLE!$H$4:$H$101)-MIN(ROW(PEOPLE!$H$4:$H$101)) +1), COLUMNS($B$3:K373))),"")</f>
        <v xml:space="preserve">12   </v>
      </c>
      <c r="M373" s="40" t="str">
        <f t="array" ref="M373">IFERROR(INDEX(PEOPLE!$H$4:$H$101, SMALL(IF($B373=PEOPLE!$B$4:$B$101, ROW(PEOPLE!$H$4:$H$101)-MIN(ROW(PEOPLE!$H$4:$H$101)) +1), COLUMNS($B$3:L373))),"")</f>
        <v xml:space="preserve">13   </v>
      </c>
      <c r="N373" s="40"/>
      <c r="O373" s="40"/>
    </row>
    <row r="374" spans="2:15" x14ac:dyDescent="0.25">
      <c r="B374" s="40" t="str">
        <f t="array" ref="B374">IFERROR(INDEX(PEOPLE!B375:B$1001, MATCH(0, COUNTIF($B$2:B373, PEOPLE!B375:B$1001), 0)), "")</f>
        <v/>
      </c>
      <c r="C374" s="40" t="str">
        <f t="array" ref="C374">IFERROR(INDEX(PEOPLE!$H$4:$H$101, SMALL(IF($B374=PEOPLE!$B$4:$B$101, ROW(PEOPLE!$H$4:$H$101)-MIN(ROW(PEOPLE!$H$4:$H$101)) +1), COLUMNS($B$3:B374))),"")</f>
        <v xml:space="preserve">3   </v>
      </c>
      <c r="D374" s="40" t="str">
        <f t="array" ref="D374">IFERROR(INDEX(PEOPLE!$H$4:$H$101, SMALL(IF($B374=PEOPLE!$B$4:$B$101, ROW(PEOPLE!$H$4:$H$101)-MIN(ROW(PEOPLE!$H$4:$H$101)) +1), COLUMNS($B$3:C374))),"")</f>
        <v xml:space="preserve">4   </v>
      </c>
      <c r="E374" s="40" t="str">
        <f t="array" ref="E374">IFERROR(INDEX(PEOPLE!$H$4:$H$101, SMALL(IF($B374=PEOPLE!$B$4:$B$101, ROW(PEOPLE!$H$4:$H$101)-MIN(ROW(PEOPLE!$H$4:$H$101)) +1), COLUMNS($B$3:D374))),"")</f>
        <v xml:space="preserve">5   </v>
      </c>
      <c r="F374" s="40" t="str">
        <f t="array" ref="F374">IFERROR(INDEX(PEOPLE!$H$4:$H$101, SMALL(IF($B374=PEOPLE!$B$4:$B$101, ROW(PEOPLE!$H$4:$H$101)-MIN(ROW(PEOPLE!$H$4:$H$101)) +1), COLUMNS($B$3:E374))),"")</f>
        <v xml:space="preserve">6   </v>
      </c>
      <c r="G374" s="40" t="str">
        <f t="array" ref="G374">IFERROR(INDEX(PEOPLE!$H$4:$H$101, SMALL(IF($B374=PEOPLE!$B$4:$B$101, ROW(PEOPLE!$H$4:$H$101)-MIN(ROW(PEOPLE!$H$4:$H$101)) +1), COLUMNS($B$3:F374))),"")</f>
        <v xml:space="preserve">7   </v>
      </c>
      <c r="H374" s="40" t="str">
        <f t="array" ref="H374">IFERROR(INDEX(PEOPLE!$H$4:$H$101, SMALL(IF($B374=PEOPLE!$B$4:$B$101, ROW(PEOPLE!$H$4:$H$101)-MIN(ROW(PEOPLE!$H$4:$H$101)) +1), COLUMNS($B$3:G374))),"")</f>
        <v xml:space="preserve">8   </v>
      </c>
      <c r="I374" s="40" t="str">
        <f t="array" ref="I374">IFERROR(INDEX(PEOPLE!$H$4:$H$101, SMALL(IF($B374=PEOPLE!$B$4:$B$101, ROW(PEOPLE!$H$4:$H$101)-MIN(ROW(PEOPLE!$H$4:$H$101)) +1), COLUMNS($B$3:H374))),"")</f>
        <v xml:space="preserve">9   </v>
      </c>
      <c r="J374" s="40" t="str">
        <f t="array" ref="J374">IFERROR(INDEX(PEOPLE!$H$4:$H$101, SMALL(IF($B374=PEOPLE!$B$4:$B$101, ROW(PEOPLE!$H$4:$H$101)-MIN(ROW(PEOPLE!$H$4:$H$101)) +1), COLUMNS($B$3:I374))),"")</f>
        <v xml:space="preserve">10   </v>
      </c>
      <c r="K374" s="40" t="str">
        <f t="array" ref="K374">IFERROR(INDEX(PEOPLE!$H$4:$H$101, SMALL(IF($B374=PEOPLE!$B$4:$B$101, ROW(PEOPLE!$H$4:$H$101)-MIN(ROW(PEOPLE!$H$4:$H$101)) +1), COLUMNS($B$3:J374))),"")</f>
        <v xml:space="preserve">11   </v>
      </c>
      <c r="L374" s="40" t="str">
        <f t="array" ref="L374">IFERROR(INDEX(PEOPLE!$H$4:$H$101, SMALL(IF($B374=PEOPLE!$B$4:$B$101, ROW(PEOPLE!$H$4:$H$101)-MIN(ROW(PEOPLE!$H$4:$H$101)) +1), COLUMNS($B$3:K374))),"")</f>
        <v xml:space="preserve">12   </v>
      </c>
      <c r="M374" s="40" t="str">
        <f t="array" ref="M374">IFERROR(INDEX(PEOPLE!$H$4:$H$101, SMALL(IF($B374=PEOPLE!$B$4:$B$101, ROW(PEOPLE!$H$4:$H$101)-MIN(ROW(PEOPLE!$H$4:$H$101)) +1), COLUMNS($B$3:L374))),"")</f>
        <v xml:space="preserve">13   </v>
      </c>
      <c r="N374" s="40"/>
      <c r="O374" s="40"/>
    </row>
    <row r="375" spans="2:15" x14ac:dyDescent="0.25">
      <c r="B375" s="40" t="str">
        <f t="array" ref="B375">IFERROR(INDEX(PEOPLE!B376:B$1001, MATCH(0, COUNTIF($B$2:B374, PEOPLE!B376:B$1001), 0)), "")</f>
        <v/>
      </c>
      <c r="C375" s="40" t="str">
        <f t="array" ref="C375">IFERROR(INDEX(PEOPLE!$H$4:$H$101, SMALL(IF($B375=PEOPLE!$B$4:$B$101, ROW(PEOPLE!$H$4:$H$101)-MIN(ROW(PEOPLE!$H$4:$H$101)) +1), COLUMNS($B$3:B375))),"")</f>
        <v xml:space="preserve">3   </v>
      </c>
      <c r="D375" s="40" t="str">
        <f t="array" ref="D375">IFERROR(INDEX(PEOPLE!$H$4:$H$101, SMALL(IF($B375=PEOPLE!$B$4:$B$101, ROW(PEOPLE!$H$4:$H$101)-MIN(ROW(PEOPLE!$H$4:$H$101)) +1), COLUMNS($B$3:C375))),"")</f>
        <v xml:space="preserve">4   </v>
      </c>
      <c r="E375" s="40" t="str">
        <f t="array" ref="E375">IFERROR(INDEX(PEOPLE!$H$4:$H$101, SMALL(IF($B375=PEOPLE!$B$4:$B$101, ROW(PEOPLE!$H$4:$H$101)-MIN(ROW(PEOPLE!$H$4:$H$101)) +1), COLUMNS($B$3:D375))),"")</f>
        <v xml:space="preserve">5   </v>
      </c>
      <c r="F375" s="40" t="str">
        <f t="array" ref="F375">IFERROR(INDEX(PEOPLE!$H$4:$H$101, SMALL(IF($B375=PEOPLE!$B$4:$B$101, ROW(PEOPLE!$H$4:$H$101)-MIN(ROW(PEOPLE!$H$4:$H$101)) +1), COLUMNS($B$3:E375))),"")</f>
        <v xml:space="preserve">6   </v>
      </c>
      <c r="G375" s="40" t="str">
        <f t="array" ref="G375">IFERROR(INDEX(PEOPLE!$H$4:$H$101, SMALL(IF($B375=PEOPLE!$B$4:$B$101, ROW(PEOPLE!$H$4:$H$101)-MIN(ROW(PEOPLE!$H$4:$H$101)) +1), COLUMNS($B$3:F375))),"")</f>
        <v xml:space="preserve">7   </v>
      </c>
      <c r="H375" s="40" t="str">
        <f t="array" ref="H375">IFERROR(INDEX(PEOPLE!$H$4:$H$101, SMALL(IF($B375=PEOPLE!$B$4:$B$101, ROW(PEOPLE!$H$4:$H$101)-MIN(ROW(PEOPLE!$H$4:$H$101)) +1), COLUMNS($B$3:G375))),"")</f>
        <v xml:space="preserve">8   </v>
      </c>
      <c r="I375" s="40" t="str">
        <f t="array" ref="I375">IFERROR(INDEX(PEOPLE!$H$4:$H$101, SMALL(IF($B375=PEOPLE!$B$4:$B$101, ROW(PEOPLE!$H$4:$H$101)-MIN(ROW(PEOPLE!$H$4:$H$101)) +1), COLUMNS($B$3:H375))),"")</f>
        <v xml:space="preserve">9   </v>
      </c>
      <c r="J375" s="40" t="str">
        <f t="array" ref="J375">IFERROR(INDEX(PEOPLE!$H$4:$H$101, SMALL(IF($B375=PEOPLE!$B$4:$B$101, ROW(PEOPLE!$H$4:$H$101)-MIN(ROW(PEOPLE!$H$4:$H$101)) +1), COLUMNS($B$3:I375))),"")</f>
        <v xml:space="preserve">10   </v>
      </c>
      <c r="K375" s="40" t="str">
        <f t="array" ref="K375">IFERROR(INDEX(PEOPLE!$H$4:$H$101, SMALL(IF($B375=PEOPLE!$B$4:$B$101, ROW(PEOPLE!$H$4:$H$101)-MIN(ROW(PEOPLE!$H$4:$H$101)) +1), COLUMNS($B$3:J375))),"")</f>
        <v xml:space="preserve">11   </v>
      </c>
      <c r="L375" s="40" t="str">
        <f t="array" ref="L375">IFERROR(INDEX(PEOPLE!$H$4:$H$101, SMALL(IF($B375=PEOPLE!$B$4:$B$101, ROW(PEOPLE!$H$4:$H$101)-MIN(ROW(PEOPLE!$H$4:$H$101)) +1), COLUMNS($B$3:K375))),"")</f>
        <v xml:space="preserve">12   </v>
      </c>
      <c r="M375" s="40" t="str">
        <f t="array" ref="M375">IFERROR(INDEX(PEOPLE!$H$4:$H$101, SMALL(IF($B375=PEOPLE!$B$4:$B$101, ROW(PEOPLE!$H$4:$H$101)-MIN(ROW(PEOPLE!$H$4:$H$101)) +1), COLUMNS($B$3:L375))),"")</f>
        <v xml:space="preserve">13   </v>
      </c>
      <c r="N375" s="40"/>
      <c r="O375" s="40"/>
    </row>
    <row r="376" spans="2:15" x14ac:dyDescent="0.25">
      <c r="B376" s="40" t="str">
        <f t="array" ref="B376">IFERROR(INDEX(PEOPLE!B377:B$1001, MATCH(0, COUNTIF($B$2:B375, PEOPLE!B377:B$1001), 0)), "")</f>
        <v/>
      </c>
      <c r="C376" s="40" t="str">
        <f t="array" ref="C376">IFERROR(INDEX(PEOPLE!$H$4:$H$101, SMALL(IF($B376=PEOPLE!$B$4:$B$101, ROW(PEOPLE!$H$4:$H$101)-MIN(ROW(PEOPLE!$H$4:$H$101)) +1), COLUMNS($B$3:B376))),"")</f>
        <v xml:space="preserve">3   </v>
      </c>
      <c r="D376" s="40" t="str">
        <f t="array" ref="D376">IFERROR(INDEX(PEOPLE!$H$4:$H$101, SMALL(IF($B376=PEOPLE!$B$4:$B$101, ROW(PEOPLE!$H$4:$H$101)-MIN(ROW(PEOPLE!$H$4:$H$101)) +1), COLUMNS($B$3:C376))),"")</f>
        <v xml:space="preserve">4   </v>
      </c>
      <c r="E376" s="40" t="str">
        <f t="array" ref="E376">IFERROR(INDEX(PEOPLE!$H$4:$H$101, SMALL(IF($B376=PEOPLE!$B$4:$B$101, ROW(PEOPLE!$H$4:$H$101)-MIN(ROW(PEOPLE!$H$4:$H$101)) +1), COLUMNS($B$3:D376))),"")</f>
        <v xml:space="preserve">5   </v>
      </c>
      <c r="F376" s="40" t="str">
        <f t="array" ref="F376">IFERROR(INDEX(PEOPLE!$H$4:$H$101, SMALL(IF($B376=PEOPLE!$B$4:$B$101, ROW(PEOPLE!$H$4:$H$101)-MIN(ROW(PEOPLE!$H$4:$H$101)) +1), COLUMNS($B$3:E376))),"")</f>
        <v xml:space="preserve">6   </v>
      </c>
      <c r="G376" s="40" t="str">
        <f t="array" ref="G376">IFERROR(INDEX(PEOPLE!$H$4:$H$101, SMALL(IF($B376=PEOPLE!$B$4:$B$101, ROW(PEOPLE!$H$4:$H$101)-MIN(ROW(PEOPLE!$H$4:$H$101)) +1), COLUMNS($B$3:F376))),"")</f>
        <v xml:space="preserve">7   </v>
      </c>
      <c r="H376" s="40" t="str">
        <f t="array" ref="H376">IFERROR(INDEX(PEOPLE!$H$4:$H$101, SMALL(IF($B376=PEOPLE!$B$4:$B$101, ROW(PEOPLE!$H$4:$H$101)-MIN(ROW(PEOPLE!$H$4:$H$101)) +1), COLUMNS($B$3:G376))),"")</f>
        <v xml:space="preserve">8   </v>
      </c>
      <c r="I376" s="40" t="str">
        <f t="array" ref="I376">IFERROR(INDEX(PEOPLE!$H$4:$H$101, SMALL(IF($B376=PEOPLE!$B$4:$B$101, ROW(PEOPLE!$H$4:$H$101)-MIN(ROW(PEOPLE!$H$4:$H$101)) +1), COLUMNS($B$3:H376))),"")</f>
        <v xml:space="preserve">9   </v>
      </c>
      <c r="J376" s="40" t="str">
        <f t="array" ref="J376">IFERROR(INDEX(PEOPLE!$H$4:$H$101, SMALL(IF($B376=PEOPLE!$B$4:$B$101, ROW(PEOPLE!$H$4:$H$101)-MIN(ROW(PEOPLE!$H$4:$H$101)) +1), COLUMNS($B$3:I376))),"")</f>
        <v xml:space="preserve">10   </v>
      </c>
      <c r="K376" s="40" t="str">
        <f t="array" ref="K376">IFERROR(INDEX(PEOPLE!$H$4:$H$101, SMALL(IF($B376=PEOPLE!$B$4:$B$101, ROW(PEOPLE!$H$4:$H$101)-MIN(ROW(PEOPLE!$H$4:$H$101)) +1), COLUMNS($B$3:J376))),"")</f>
        <v xml:space="preserve">11   </v>
      </c>
      <c r="L376" s="40" t="str">
        <f t="array" ref="L376">IFERROR(INDEX(PEOPLE!$H$4:$H$101, SMALL(IF($B376=PEOPLE!$B$4:$B$101, ROW(PEOPLE!$H$4:$H$101)-MIN(ROW(PEOPLE!$H$4:$H$101)) +1), COLUMNS($B$3:K376))),"")</f>
        <v xml:space="preserve">12   </v>
      </c>
      <c r="M376" s="40" t="str">
        <f t="array" ref="M376">IFERROR(INDEX(PEOPLE!$H$4:$H$101, SMALL(IF($B376=PEOPLE!$B$4:$B$101, ROW(PEOPLE!$H$4:$H$101)-MIN(ROW(PEOPLE!$H$4:$H$101)) +1), COLUMNS($B$3:L376))),"")</f>
        <v xml:space="preserve">13   </v>
      </c>
      <c r="N376" s="40"/>
      <c r="O376" s="40"/>
    </row>
    <row r="377" spans="2:15" x14ac:dyDescent="0.25">
      <c r="B377" s="40" t="str">
        <f t="array" ref="B377">IFERROR(INDEX(PEOPLE!B378:B$1001, MATCH(0, COUNTIF($B$2:B376, PEOPLE!B378:B$1001), 0)), "")</f>
        <v/>
      </c>
      <c r="C377" s="40" t="str">
        <f t="array" ref="C377">IFERROR(INDEX(PEOPLE!$H$4:$H$101, SMALL(IF($B377=PEOPLE!$B$4:$B$101, ROW(PEOPLE!$H$4:$H$101)-MIN(ROW(PEOPLE!$H$4:$H$101)) +1), COLUMNS($B$3:B377))),"")</f>
        <v xml:space="preserve">3   </v>
      </c>
      <c r="D377" s="40" t="str">
        <f t="array" ref="D377">IFERROR(INDEX(PEOPLE!$H$4:$H$101, SMALL(IF($B377=PEOPLE!$B$4:$B$101, ROW(PEOPLE!$H$4:$H$101)-MIN(ROW(PEOPLE!$H$4:$H$101)) +1), COLUMNS($B$3:C377))),"")</f>
        <v xml:space="preserve">4   </v>
      </c>
      <c r="E377" s="40" t="str">
        <f t="array" ref="E377">IFERROR(INDEX(PEOPLE!$H$4:$H$101, SMALL(IF($B377=PEOPLE!$B$4:$B$101, ROW(PEOPLE!$H$4:$H$101)-MIN(ROW(PEOPLE!$H$4:$H$101)) +1), COLUMNS($B$3:D377))),"")</f>
        <v xml:space="preserve">5   </v>
      </c>
      <c r="F377" s="40" t="str">
        <f t="array" ref="F377">IFERROR(INDEX(PEOPLE!$H$4:$H$101, SMALL(IF($B377=PEOPLE!$B$4:$B$101, ROW(PEOPLE!$H$4:$H$101)-MIN(ROW(PEOPLE!$H$4:$H$101)) +1), COLUMNS($B$3:E377))),"")</f>
        <v xml:space="preserve">6   </v>
      </c>
      <c r="G377" s="40" t="str">
        <f t="array" ref="G377">IFERROR(INDEX(PEOPLE!$H$4:$H$101, SMALL(IF($B377=PEOPLE!$B$4:$B$101, ROW(PEOPLE!$H$4:$H$101)-MIN(ROW(PEOPLE!$H$4:$H$101)) +1), COLUMNS($B$3:F377))),"")</f>
        <v xml:space="preserve">7   </v>
      </c>
      <c r="H377" s="40" t="str">
        <f t="array" ref="H377">IFERROR(INDEX(PEOPLE!$H$4:$H$101, SMALL(IF($B377=PEOPLE!$B$4:$B$101, ROW(PEOPLE!$H$4:$H$101)-MIN(ROW(PEOPLE!$H$4:$H$101)) +1), COLUMNS($B$3:G377))),"")</f>
        <v xml:space="preserve">8   </v>
      </c>
      <c r="I377" s="40" t="str">
        <f t="array" ref="I377">IFERROR(INDEX(PEOPLE!$H$4:$H$101, SMALL(IF($B377=PEOPLE!$B$4:$B$101, ROW(PEOPLE!$H$4:$H$101)-MIN(ROW(PEOPLE!$H$4:$H$101)) +1), COLUMNS($B$3:H377))),"")</f>
        <v xml:space="preserve">9   </v>
      </c>
      <c r="J377" s="40" t="str">
        <f t="array" ref="J377">IFERROR(INDEX(PEOPLE!$H$4:$H$101, SMALL(IF($B377=PEOPLE!$B$4:$B$101, ROW(PEOPLE!$H$4:$H$101)-MIN(ROW(PEOPLE!$H$4:$H$101)) +1), COLUMNS($B$3:I377))),"")</f>
        <v xml:space="preserve">10   </v>
      </c>
      <c r="K377" s="40" t="str">
        <f t="array" ref="K377">IFERROR(INDEX(PEOPLE!$H$4:$H$101, SMALL(IF($B377=PEOPLE!$B$4:$B$101, ROW(PEOPLE!$H$4:$H$101)-MIN(ROW(PEOPLE!$H$4:$H$101)) +1), COLUMNS($B$3:J377))),"")</f>
        <v xml:space="preserve">11   </v>
      </c>
      <c r="L377" s="40" t="str">
        <f t="array" ref="L377">IFERROR(INDEX(PEOPLE!$H$4:$H$101, SMALL(IF($B377=PEOPLE!$B$4:$B$101, ROW(PEOPLE!$H$4:$H$101)-MIN(ROW(PEOPLE!$H$4:$H$101)) +1), COLUMNS($B$3:K377))),"")</f>
        <v xml:space="preserve">12   </v>
      </c>
      <c r="M377" s="40" t="str">
        <f t="array" ref="M377">IFERROR(INDEX(PEOPLE!$H$4:$H$101, SMALL(IF($B377=PEOPLE!$B$4:$B$101, ROW(PEOPLE!$H$4:$H$101)-MIN(ROW(PEOPLE!$H$4:$H$101)) +1), COLUMNS($B$3:L377))),"")</f>
        <v xml:space="preserve">13   </v>
      </c>
      <c r="N377" s="40"/>
      <c r="O377" s="40"/>
    </row>
    <row r="378" spans="2:15" x14ac:dyDescent="0.25">
      <c r="B378" s="40" t="str">
        <f t="array" ref="B378">IFERROR(INDEX(PEOPLE!B379:B$1001, MATCH(0, COUNTIF($B$2:B377, PEOPLE!B379:B$1001), 0)), "")</f>
        <v/>
      </c>
      <c r="C378" s="40" t="str">
        <f t="array" ref="C378">IFERROR(INDEX(PEOPLE!$H$4:$H$101, SMALL(IF($B378=PEOPLE!$B$4:$B$101, ROW(PEOPLE!$H$4:$H$101)-MIN(ROW(PEOPLE!$H$4:$H$101)) +1), COLUMNS($B$3:B378))),"")</f>
        <v xml:space="preserve">3   </v>
      </c>
      <c r="D378" s="40" t="str">
        <f t="array" ref="D378">IFERROR(INDEX(PEOPLE!$H$4:$H$101, SMALL(IF($B378=PEOPLE!$B$4:$B$101, ROW(PEOPLE!$H$4:$H$101)-MIN(ROW(PEOPLE!$H$4:$H$101)) +1), COLUMNS($B$3:C378))),"")</f>
        <v xml:space="preserve">4   </v>
      </c>
      <c r="E378" s="40" t="str">
        <f t="array" ref="E378">IFERROR(INDEX(PEOPLE!$H$4:$H$101, SMALL(IF($B378=PEOPLE!$B$4:$B$101, ROW(PEOPLE!$H$4:$H$101)-MIN(ROW(PEOPLE!$H$4:$H$101)) +1), COLUMNS($B$3:D378))),"")</f>
        <v xml:space="preserve">5   </v>
      </c>
      <c r="F378" s="40" t="str">
        <f t="array" ref="F378">IFERROR(INDEX(PEOPLE!$H$4:$H$101, SMALL(IF($B378=PEOPLE!$B$4:$B$101, ROW(PEOPLE!$H$4:$H$101)-MIN(ROW(PEOPLE!$H$4:$H$101)) +1), COLUMNS($B$3:E378))),"")</f>
        <v xml:space="preserve">6   </v>
      </c>
      <c r="G378" s="40" t="str">
        <f t="array" ref="G378">IFERROR(INDEX(PEOPLE!$H$4:$H$101, SMALL(IF($B378=PEOPLE!$B$4:$B$101, ROW(PEOPLE!$H$4:$H$101)-MIN(ROW(PEOPLE!$H$4:$H$101)) +1), COLUMNS($B$3:F378))),"")</f>
        <v xml:space="preserve">7   </v>
      </c>
      <c r="H378" s="40" t="str">
        <f t="array" ref="H378">IFERROR(INDEX(PEOPLE!$H$4:$H$101, SMALL(IF($B378=PEOPLE!$B$4:$B$101, ROW(PEOPLE!$H$4:$H$101)-MIN(ROW(PEOPLE!$H$4:$H$101)) +1), COLUMNS($B$3:G378))),"")</f>
        <v xml:space="preserve">8   </v>
      </c>
      <c r="I378" s="40" t="str">
        <f t="array" ref="I378">IFERROR(INDEX(PEOPLE!$H$4:$H$101, SMALL(IF($B378=PEOPLE!$B$4:$B$101, ROW(PEOPLE!$H$4:$H$101)-MIN(ROW(PEOPLE!$H$4:$H$101)) +1), COLUMNS($B$3:H378))),"")</f>
        <v xml:space="preserve">9   </v>
      </c>
      <c r="J378" s="40" t="str">
        <f t="array" ref="J378">IFERROR(INDEX(PEOPLE!$H$4:$H$101, SMALL(IF($B378=PEOPLE!$B$4:$B$101, ROW(PEOPLE!$H$4:$H$101)-MIN(ROW(PEOPLE!$H$4:$H$101)) +1), COLUMNS($B$3:I378))),"")</f>
        <v xml:space="preserve">10   </v>
      </c>
      <c r="K378" s="40" t="str">
        <f t="array" ref="K378">IFERROR(INDEX(PEOPLE!$H$4:$H$101, SMALL(IF($B378=PEOPLE!$B$4:$B$101, ROW(PEOPLE!$H$4:$H$101)-MIN(ROW(PEOPLE!$H$4:$H$101)) +1), COLUMNS($B$3:J378))),"")</f>
        <v xml:space="preserve">11   </v>
      </c>
      <c r="L378" s="40" t="str">
        <f t="array" ref="L378">IFERROR(INDEX(PEOPLE!$H$4:$H$101, SMALL(IF($B378=PEOPLE!$B$4:$B$101, ROW(PEOPLE!$H$4:$H$101)-MIN(ROW(PEOPLE!$H$4:$H$101)) +1), COLUMNS($B$3:K378))),"")</f>
        <v xml:space="preserve">12   </v>
      </c>
      <c r="M378" s="40" t="str">
        <f t="array" ref="M378">IFERROR(INDEX(PEOPLE!$H$4:$H$101, SMALL(IF($B378=PEOPLE!$B$4:$B$101, ROW(PEOPLE!$H$4:$H$101)-MIN(ROW(PEOPLE!$H$4:$H$101)) +1), COLUMNS($B$3:L378))),"")</f>
        <v xml:space="preserve">13   </v>
      </c>
      <c r="N378" s="40"/>
      <c r="O378" s="40"/>
    </row>
    <row r="379" spans="2:15" x14ac:dyDescent="0.25">
      <c r="B379" s="40" t="str">
        <f t="array" ref="B379">IFERROR(INDEX(PEOPLE!B380:B$1001, MATCH(0, COUNTIF($B$2:B378, PEOPLE!B380:B$1001), 0)), "")</f>
        <v/>
      </c>
      <c r="C379" s="40" t="str">
        <f t="array" ref="C379">IFERROR(INDEX(PEOPLE!$H$4:$H$101, SMALL(IF($B379=PEOPLE!$B$4:$B$101, ROW(PEOPLE!$H$4:$H$101)-MIN(ROW(PEOPLE!$H$4:$H$101)) +1), COLUMNS($B$3:B379))),"")</f>
        <v xml:space="preserve">3   </v>
      </c>
      <c r="D379" s="40" t="str">
        <f t="array" ref="D379">IFERROR(INDEX(PEOPLE!$H$4:$H$101, SMALL(IF($B379=PEOPLE!$B$4:$B$101, ROW(PEOPLE!$H$4:$H$101)-MIN(ROW(PEOPLE!$H$4:$H$101)) +1), COLUMNS($B$3:C379))),"")</f>
        <v xml:space="preserve">4   </v>
      </c>
      <c r="E379" s="40" t="str">
        <f t="array" ref="E379">IFERROR(INDEX(PEOPLE!$H$4:$H$101, SMALL(IF($B379=PEOPLE!$B$4:$B$101, ROW(PEOPLE!$H$4:$H$101)-MIN(ROW(PEOPLE!$H$4:$H$101)) +1), COLUMNS($B$3:D379))),"")</f>
        <v xml:space="preserve">5   </v>
      </c>
      <c r="F379" s="40" t="str">
        <f t="array" ref="F379">IFERROR(INDEX(PEOPLE!$H$4:$H$101, SMALL(IF($B379=PEOPLE!$B$4:$B$101, ROW(PEOPLE!$H$4:$H$101)-MIN(ROW(PEOPLE!$H$4:$H$101)) +1), COLUMNS($B$3:E379))),"")</f>
        <v xml:space="preserve">6   </v>
      </c>
      <c r="G379" s="40" t="str">
        <f t="array" ref="G379">IFERROR(INDEX(PEOPLE!$H$4:$H$101, SMALL(IF($B379=PEOPLE!$B$4:$B$101, ROW(PEOPLE!$H$4:$H$101)-MIN(ROW(PEOPLE!$H$4:$H$101)) +1), COLUMNS($B$3:F379))),"")</f>
        <v xml:space="preserve">7   </v>
      </c>
      <c r="H379" s="40" t="str">
        <f t="array" ref="H379">IFERROR(INDEX(PEOPLE!$H$4:$H$101, SMALL(IF($B379=PEOPLE!$B$4:$B$101, ROW(PEOPLE!$H$4:$H$101)-MIN(ROW(PEOPLE!$H$4:$H$101)) +1), COLUMNS($B$3:G379))),"")</f>
        <v xml:space="preserve">8   </v>
      </c>
      <c r="I379" s="40" t="str">
        <f t="array" ref="I379">IFERROR(INDEX(PEOPLE!$H$4:$H$101, SMALL(IF($B379=PEOPLE!$B$4:$B$101, ROW(PEOPLE!$H$4:$H$101)-MIN(ROW(PEOPLE!$H$4:$H$101)) +1), COLUMNS($B$3:H379))),"")</f>
        <v xml:space="preserve">9   </v>
      </c>
      <c r="J379" s="40" t="str">
        <f t="array" ref="J379">IFERROR(INDEX(PEOPLE!$H$4:$H$101, SMALL(IF($B379=PEOPLE!$B$4:$B$101, ROW(PEOPLE!$H$4:$H$101)-MIN(ROW(PEOPLE!$H$4:$H$101)) +1), COLUMNS($B$3:I379))),"")</f>
        <v xml:space="preserve">10   </v>
      </c>
      <c r="K379" s="40" t="str">
        <f t="array" ref="K379">IFERROR(INDEX(PEOPLE!$H$4:$H$101, SMALL(IF($B379=PEOPLE!$B$4:$B$101, ROW(PEOPLE!$H$4:$H$101)-MIN(ROW(PEOPLE!$H$4:$H$101)) +1), COLUMNS($B$3:J379))),"")</f>
        <v xml:space="preserve">11   </v>
      </c>
      <c r="L379" s="40" t="str">
        <f t="array" ref="L379">IFERROR(INDEX(PEOPLE!$H$4:$H$101, SMALL(IF($B379=PEOPLE!$B$4:$B$101, ROW(PEOPLE!$H$4:$H$101)-MIN(ROW(PEOPLE!$H$4:$H$101)) +1), COLUMNS($B$3:K379))),"")</f>
        <v xml:space="preserve">12   </v>
      </c>
      <c r="M379" s="40" t="str">
        <f t="array" ref="M379">IFERROR(INDEX(PEOPLE!$H$4:$H$101, SMALL(IF($B379=PEOPLE!$B$4:$B$101, ROW(PEOPLE!$H$4:$H$101)-MIN(ROW(PEOPLE!$H$4:$H$101)) +1), COLUMNS($B$3:L379))),"")</f>
        <v xml:space="preserve">13   </v>
      </c>
      <c r="N379" s="40"/>
      <c r="O379" s="40"/>
    </row>
    <row r="380" spans="2:15" x14ac:dyDescent="0.25">
      <c r="B380" s="40" t="str">
        <f t="array" ref="B380">IFERROR(INDEX(PEOPLE!B381:B$1001, MATCH(0, COUNTIF($B$2:B379, PEOPLE!B381:B$1001), 0)), "")</f>
        <v/>
      </c>
      <c r="C380" s="40" t="str">
        <f t="array" ref="C380">IFERROR(INDEX(PEOPLE!$H$4:$H$101, SMALL(IF($B380=PEOPLE!$B$4:$B$101, ROW(PEOPLE!$H$4:$H$101)-MIN(ROW(PEOPLE!$H$4:$H$101)) +1), COLUMNS($B$3:B380))),"")</f>
        <v xml:space="preserve">3   </v>
      </c>
      <c r="D380" s="40" t="str">
        <f t="array" ref="D380">IFERROR(INDEX(PEOPLE!$H$4:$H$101, SMALL(IF($B380=PEOPLE!$B$4:$B$101, ROW(PEOPLE!$H$4:$H$101)-MIN(ROW(PEOPLE!$H$4:$H$101)) +1), COLUMNS($B$3:C380))),"")</f>
        <v xml:space="preserve">4   </v>
      </c>
      <c r="E380" s="40" t="str">
        <f t="array" ref="E380">IFERROR(INDEX(PEOPLE!$H$4:$H$101, SMALL(IF($B380=PEOPLE!$B$4:$B$101, ROW(PEOPLE!$H$4:$H$101)-MIN(ROW(PEOPLE!$H$4:$H$101)) +1), COLUMNS($B$3:D380))),"")</f>
        <v xml:space="preserve">5   </v>
      </c>
      <c r="F380" s="40" t="str">
        <f t="array" ref="F380">IFERROR(INDEX(PEOPLE!$H$4:$H$101, SMALL(IF($B380=PEOPLE!$B$4:$B$101, ROW(PEOPLE!$H$4:$H$101)-MIN(ROW(PEOPLE!$H$4:$H$101)) +1), COLUMNS($B$3:E380))),"")</f>
        <v xml:space="preserve">6   </v>
      </c>
      <c r="G380" s="40" t="str">
        <f t="array" ref="G380">IFERROR(INDEX(PEOPLE!$H$4:$H$101, SMALL(IF($B380=PEOPLE!$B$4:$B$101, ROW(PEOPLE!$H$4:$H$101)-MIN(ROW(PEOPLE!$H$4:$H$101)) +1), COLUMNS($B$3:F380))),"")</f>
        <v xml:space="preserve">7   </v>
      </c>
      <c r="H380" s="40" t="str">
        <f t="array" ref="H380">IFERROR(INDEX(PEOPLE!$H$4:$H$101, SMALL(IF($B380=PEOPLE!$B$4:$B$101, ROW(PEOPLE!$H$4:$H$101)-MIN(ROW(PEOPLE!$H$4:$H$101)) +1), COLUMNS($B$3:G380))),"")</f>
        <v xml:space="preserve">8   </v>
      </c>
      <c r="I380" s="40" t="str">
        <f t="array" ref="I380">IFERROR(INDEX(PEOPLE!$H$4:$H$101, SMALL(IF($B380=PEOPLE!$B$4:$B$101, ROW(PEOPLE!$H$4:$H$101)-MIN(ROW(PEOPLE!$H$4:$H$101)) +1), COLUMNS($B$3:H380))),"")</f>
        <v xml:space="preserve">9   </v>
      </c>
      <c r="J380" s="40" t="str">
        <f t="array" ref="J380">IFERROR(INDEX(PEOPLE!$H$4:$H$101, SMALL(IF($B380=PEOPLE!$B$4:$B$101, ROW(PEOPLE!$H$4:$H$101)-MIN(ROW(PEOPLE!$H$4:$H$101)) +1), COLUMNS($B$3:I380))),"")</f>
        <v xml:space="preserve">10   </v>
      </c>
      <c r="K380" s="40" t="str">
        <f t="array" ref="K380">IFERROR(INDEX(PEOPLE!$H$4:$H$101, SMALL(IF($B380=PEOPLE!$B$4:$B$101, ROW(PEOPLE!$H$4:$H$101)-MIN(ROW(PEOPLE!$H$4:$H$101)) +1), COLUMNS($B$3:J380))),"")</f>
        <v xml:space="preserve">11   </v>
      </c>
      <c r="L380" s="40" t="str">
        <f t="array" ref="L380">IFERROR(INDEX(PEOPLE!$H$4:$H$101, SMALL(IF($B380=PEOPLE!$B$4:$B$101, ROW(PEOPLE!$H$4:$H$101)-MIN(ROW(PEOPLE!$H$4:$H$101)) +1), COLUMNS($B$3:K380))),"")</f>
        <v xml:space="preserve">12   </v>
      </c>
      <c r="M380" s="40" t="str">
        <f t="array" ref="M380">IFERROR(INDEX(PEOPLE!$H$4:$H$101, SMALL(IF($B380=PEOPLE!$B$4:$B$101, ROW(PEOPLE!$H$4:$H$101)-MIN(ROW(PEOPLE!$H$4:$H$101)) +1), COLUMNS($B$3:L380))),"")</f>
        <v xml:space="preserve">13   </v>
      </c>
      <c r="N380" s="40"/>
      <c r="O380" s="40"/>
    </row>
    <row r="381" spans="2:15" x14ac:dyDescent="0.25">
      <c r="B381" s="40" t="str">
        <f t="array" ref="B381">IFERROR(INDEX(PEOPLE!B382:B$1001, MATCH(0, COUNTIF($B$2:B380, PEOPLE!B382:B$1001), 0)), "")</f>
        <v/>
      </c>
      <c r="C381" s="40" t="str">
        <f t="array" ref="C381">IFERROR(INDEX(PEOPLE!$H$4:$H$101, SMALL(IF($B381=PEOPLE!$B$4:$B$101, ROW(PEOPLE!$H$4:$H$101)-MIN(ROW(PEOPLE!$H$4:$H$101)) +1), COLUMNS($B$3:B381))),"")</f>
        <v xml:space="preserve">3   </v>
      </c>
      <c r="D381" s="40" t="str">
        <f t="array" ref="D381">IFERROR(INDEX(PEOPLE!$H$4:$H$101, SMALL(IF($B381=PEOPLE!$B$4:$B$101, ROW(PEOPLE!$H$4:$H$101)-MIN(ROW(PEOPLE!$H$4:$H$101)) +1), COLUMNS($B$3:C381))),"")</f>
        <v xml:space="preserve">4   </v>
      </c>
      <c r="E381" s="40" t="str">
        <f t="array" ref="E381">IFERROR(INDEX(PEOPLE!$H$4:$H$101, SMALL(IF($B381=PEOPLE!$B$4:$B$101, ROW(PEOPLE!$H$4:$H$101)-MIN(ROW(PEOPLE!$H$4:$H$101)) +1), COLUMNS($B$3:D381))),"")</f>
        <v xml:space="preserve">5   </v>
      </c>
      <c r="F381" s="40" t="str">
        <f t="array" ref="F381">IFERROR(INDEX(PEOPLE!$H$4:$H$101, SMALL(IF($B381=PEOPLE!$B$4:$B$101, ROW(PEOPLE!$H$4:$H$101)-MIN(ROW(PEOPLE!$H$4:$H$101)) +1), COLUMNS($B$3:E381))),"")</f>
        <v xml:space="preserve">6   </v>
      </c>
      <c r="G381" s="40" t="str">
        <f t="array" ref="G381">IFERROR(INDEX(PEOPLE!$H$4:$H$101, SMALL(IF($B381=PEOPLE!$B$4:$B$101, ROW(PEOPLE!$H$4:$H$101)-MIN(ROW(PEOPLE!$H$4:$H$101)) +1), COLUMNS($B$3:F381))),"")</f>
        <v xml:space="preserve">7   </v>
      </c>
      <c r="H381" s="40" t="str">
        <f t="array" ref="H381">IFERROR(INDEX(PEOPLE!$H$4:$H$101, SMALL(IF($B381=PEOPLE!$B$4:$B$101, ROW(PEOPLE!$H$4:$H$101)-MIN(ROW(PEOPLE!$H$4:$H$101)) +1), COLUMNS($B$3:G381))),"")</f>
        <v xml:space="preserve">8   </v>
      </c>
      <c r="I381" s="40" t="str">
        <f t="array" ref="I381">IFERROR(INDEX(PEOPLE!$H$4:$H$101, SMALL(IF($B381=PEOPLE!$B$4:$B$101, ROW(PEOPLE!$H$4:$H$101)-MIN(ROW(PEOPLE!$H$4:$H$101)) +1), COLUMNS($B$3:H381))),"")</f>
        <v xml:space="preserve">9   </v>
      </c>
      <c r="J381" s="40" t="str">
        <f t="array" ref="J381">IFERROR(INDEX(PEOPLE!$H$4:$H$101, SMALL(IF($B381=PEOPLE!$B$4:$B$101, ROW(PEOPLE!$H$4:$H$101)-MIN(ROW(PEOPLE!$H$4:$H$101)) +1), COLUMNS($B$3:I381))),"")</f>
        <v xml:space="preserve">10   </v>
      </c>
      <c r="K381" s="40" t="str">
        <f t="array" ref="K381">IFERROR(INDEX(PEOPLE!$H$4:$H$101, SMALL(IF($B381=PEOPLE!$B$4:$B$101, ROW(PEOPLE!$H$4:$H$101)-MIN(ROW(PEOPLE!$H$4:$H$101)) +1), COLUMNS($B$3:J381))),"")</f>
        <v xml:space="preserve">11   </v>
      </c>
      <c r="L381" s="40" t="str">
        <f t="array" ref="L381">IFERROR(INDEX(PEOPLE!$H$4:$H$101, SMALL(IF($B381=PEOPLE!$B$4:$B$101, ROW(PEOPLE!$H$4:$H$101)-MIN(ROW(PEOPLE!$H$4:$H$101)) +1), COLUMNS($B$3:K381))),"")</f>
        <v xml:space="preserve">12   </v>
      </c>
      <c r="M381" s="40" t="str">
        <f t="array" ref="M381">IFERROR(INDEX(PEOPLE!$H$4:$H$101, SMALL(IF($B381=PEOPLE!$B$4:$B$101, ROW(PEOPLE!$H$4:$H$101)-MIN(ROW(PEOPLE!$H$4:$H$101)) +1), COLUMNS($B$3:L381))),"")</f>
        <v xml:space="preserve">13   </v>
      </c>
      <c r="N381" s="40"/>
      <c r="O381" s="40"/>
    </row>
    <row r="382" spans="2:15" x14ac:dyDescent="0.25">
      <c r="B382" s="40" t="str">
        <f t="array" ref="B382">IFERROR(INDEX(PEOPLE!B383:B$1001, MATCH(0, COUNTIF($B$2:B381, PEOPLE!B383:B$1001), 0)), "")</f>
        <v/>
      </c>
      <c r="C382" s="40" t="str">
        <f t="array" ref="C382">IFERROR(INDEX(PEOPLE!$H$4:$H$101, SMALL(IF($B382=PEOPLE!$B$4:$B$101, ROW(PEOPLE!$H$4:$H$101)-MIN(ROW(PEOPLE!$H$4:$H$101)) +1), COLUMNS($B$3:B382))),"")</f>
        <v xml:space="preserve">3   </v>
      </c>
      <c r="D382" s="40" t="str">
        <f t="array" ref="D382">IFERROR(INDEX(PEOPLE!$H$4:$H$101, SMALL(IF($B382=PEOPLE!$B$4:$B$101, ROW(PEOPLE!$H$4:$H$101)-MIN(ROW(PEOPLE!$H$4:$H$101)) +1), COLUMNS($B$3:C382))),"")</f>
        <v xml:space="preserve">4   </v>
      </c>
      <c r="E382" s="40" t="str">
        <f t="array" ref="E382">IFERROR(INDEX(PEOPLE!$H$4:$H$101, SMALL(IF($B382=PEOPLE!$B$4:$B$101, ROW(PEOPLE!$H$4:$H$101)-MIN(ROW(PEOPLE!$H$4:$H$101)) +1), COLUMNS($B$3:D382))),"")</f>
        <v xml:space="preserve">5   </v>
      </c>
      <c r="F382" s="40" t="str">
        <f t="array" ref="F382">IFERROR(INDEX(PEOPLE!$H$4:$H$101, SMALL(IF($B382=PEOPLE!$B$4:$B$101, ROW(PEOPLE!$H$4:$H$101)-MIN(ROW(PEOPLE!$H$4:$H$101)) +1), COLUMNS($B$3:E382))),"")</f>
        <v xml:space="preserve">6   </v>
      </c>
      <c r="G382" s="40" t="str">
        <f t="array" ref="G382">IFERROR(INDEX(PEOPLE!$H$4:$H$101, SMALL(IF($B382=PEOPLE!$B$4:$B$101, ROW(PEOPLE!$H$4:$H$101)-MIN(ROW(PEOPLE!$H$4:$H$101)) +1), COLUMNS($B$3:F382))),"")</f>
        <v xml:space="preserve">7   </v>
      </c>
      <c r="H382" s="40" t="str">
        <f t="array" ref="H382">IFERROR(INDEX(PEOPLE!$H$4:$H$101, SMALL(IF($B382=PEOPLE!$B$4:$B$101, ROW(PEOPLE!$H$4:$H$101)-MIN(ROW(PEOPLE!$H$4:$H$101)) +1), COLUMNS($B$3:G382))),"")</f>
        <v xml:space="preserve">8   </v>
      </c>
      <c r="I382" s="40" t="str">
        <f t="array" ref="I382">IFERROR(INDEX(PEOPLE!$H$4:$H$101, SMALL(IF($B382=PEOPLE!$B$4:$B$101, ROW(PEOPLE!$H$4:$H$101)-MIN(ROW(PEOPLE!$H$4:$H$101)) +1), COLUMNS($B$3:H382))),"")</f>
        <v xml:space="preserve">9   </v>
      </c>
      <c r="J382" s="40" t="str">
        <f t="array" ref="J382">IFERROR(INDEX(PEOPLE!$H$4:$H$101, SMALL(IF($B382=PEOPLE!$B$4:$B$101, ROW(PEOPLE!$H$4:$H$101)-MIN(ROW(PEOPLE!$H$4:$H$101)) +1), COLUMNS($B$3:I382))),"")</f>
        <v xml:space="preserve">10   </v>
      </c>
      <c r="K382" s="40" t="str">
        <f t="array" ref="K382">IFERROR(INDEX(PEOPLE!$H$4:$H$101, SMALL(IF($B382=PEOPLE!$B$4:$B$101, ROW(PEOPLE!$H$4:$H$101)-MIN(ROW(PEOPLE!$H$4:$H$101)) +1), COLUMNS($B$3:J382))),"")</f>
        <v xml:space="preserve">11   </v>
      </c>
      <c r="L382" s="40" t="str">
        <f t="array" ref="L382">IFERROR(INDEX(PEOPLE!$H$4:$H$101, SMALL(IF($B382=PEOPLE!$B$4:$B$101, ROW(PEOPLE!$H$4:$H$101)-MIN(ROW(PEOPLE!$H$4:$H$101)) +1), COLUMNS($B$3:K382))),"")</f>
        <v xml:space="preserve">12   </v>
      </c>
      <c r="M382" s="40" t="str">
        <f t="array" ref="M382">IFERROR(INDEX(PEOPLE!$H$4:$H$101, SMALL(IF($B382=PEOPLE!$B$4:$B$101, ROW(PEOPLE!$H$4:$H$101)-MIN(ROW(PEOPLE!$H$4:$H$101)) +1), COLUMNS($B$3:L382))),"")</f>
        <v xml:space="preserve">13   </v>
      </c>
      <c r="N382" s="40"/>
      <c r="O382" s="40"/>
    </row>
    <row r="383" spans="2:15" x14ac:dyDescent="0.25">
      <c r="B383" s="40" t="str">
        <f t="array" ref="B383">IFERROR(INDEX(PEOPLE!B384:B$1001, MATCH(0, COUNTIF($B$2:B382, PEOPLE!B384:B$1001), 0)), "")</f>
        <v/>
      </c>
      <c r="C383" s="40" t="str">
        <f t="array" ref="C383">IFERROR(INDEX(PEOPLE!$H$4:$H$101, SMALL(IF($B383=PEOPLE!$B$4:$B$101, ROW(PEOPLE!$H$4:$H$101)-MIN(ROW(PEOPLE!$H$4:$H$101)) +1), COLUMNS($B$3:B383))),"")</f>
        <v xml:space="preserve">3   </v>
      </c>
      <c r="D383" s="40" t="str">
        <f t="array" ref="D383">IFERROR(INDEX(PEOPLE!$H$4:$H$101, SMALL(IF($B383=PEOPLE!$B$4:$B$101, ROW(PEOPLE!$H$4:$H$101)-MIN(ROW(PEOPLE!$H$4:$H$101)) +1), COLUMNS($B$3:C383))),"")</f>
        <v xml:space="preserve">4   </v>
      </c>
      <c r="E383" s="40" t="str">
        <f t="array" ref="E383">IFERROR(INDEX(PEOPLE!$H$4:$H$101, SMALL(IF($B383=PEOPLE!$B$4:$B$101, ROW(PEOPLE!$H$4:$H$101)-MIN(ROW(PEOPLE!$H$4:$H$101)) +1), COLUMNS($B$3:D383))),"")</f>
        <v xml:space="preserve">5   </v>
      </c>
      <c r="F383" s="40" t="str">
        <f t="array" ref="F383">IFERROR(INDEX(PEOPLE!$H$4:$H$101, SMALL(IF($B383=PEOPLE!$B$4:$B$101, ROW(PEOPLE!$H$4:$H$101)-MIN(ROW(PEOPLE!$H$4:$H$101)) +1), COLUMNS($B$3:E383))),"")</f>
        <v xml:space="preserve">6   </v>
      </c>
      <c r="G383" s="40" t="str">
        <f t="array" ref="G383">IFERROR(INDEX(PEOPLE!$H$4:$H$101, SMALL(IF($B383=PEOPLE!$B$4:$B$101, ROW(PEOPLE!$H$4:$H$101)-MIN(ROW(PEOPLE!$H$4:$H$101)) +1), COLUMNS($B$3:F383))),"")</f>
        <v xml:space="preserve">7   </v>
      </c>
      <c r="H383" s="40" t="str">
        <f t="array" ref="H383">IFERROR(INDEX(PEOPLE!$H$4:$H$101, SMALL(IF($B383=PEOPLE!$B$4:$B$101, ROW(PEOPLE!$H$4:$H$101)-MIN(ROW(PEOPLE!$H$4:$H$101)) +1), COLUMNS($B$3:G383))),"")</f>
        <v xml:space="preserve">8   </v>
      </c>
      <c r="I383" s="40" t="str">
        <f t="array" ref="I383">IFERROR(INDEX(PEOPLE!$H$4:$H$101, SMALL(IF($B383=PEOPLE!$B$4:$B$101, ROW(PEOPLE!$H$4:$H$101)-MIN(ROW(PEOPLE!$H$4:$H$101)) +1), COLUMNS($B$3:H383))),"")</f>
        <v xml:space="preserve">9   </v>
      </c>
      <c r="J383" s="40" t="str">
        <f t="array" ref="J383">IFERROR(INDEX(PEOPLE!$H$4:$H$101, SMALL(IF($B383=PEOPLE!$B$4:$B$101, ROW(PEOPLE!$H$4:$H$101)-MIN(ROW(PEOPLE!$H$4:$H$101)) +1), COLUMNS($B$3:I383))),"")</f>
        <v xml:space="preserve">10   </v>
      </c>
      <c r="K383" s="40" t="str">
        <f t="array" ref="K383">IFERROR(INDEX(PEOPLE!$H$4:$H$101, SMALL(IF($B383=PEOPLE!$B$4:$B$101, ROW(PEOPLE!$H$4:$H$101)-MIN(ROW(PEOPLE!$H$4:$H$101)) +1), COLUMNS($B$3:J383))),"")</f>
        <v xml:space="preserve">11   </v>
      </c>
      <c r="L383" s="40" t="str">
        <f t="array" ref="L383">IFERROR(INDEX(PEOPLE!$H$4:$H$101, SMALL(IF($B383=PEOPLE!$B$4:$B$101, ROW(PEOPLE!$H$4:$H$101)-MIN(ROW(PEOPLE!$H$4:$H$101)) +1), COLUMNS($B$3:K383))),"")</f>
        <v xml:space="preserve">12   </v>
      </c>
      <c r="M383" s="40" t="str">
        <f t="array" ref="M383">IFERROR(INDEX(PEOPLE!$H$4:$H$101, SMALL(IF($B383=PEOPLE!$B$4:$B$101, ROW(PEOPLE!$H$4:$H$101)-MIN(ROW(PEOPLE!$H$4:$H$101)) +1), COLUMNS($B$3:L383))),"")</f>
        <v xml:space="preserve">13   </v>
      </c>
      <c r="N383" s="40"/>
      <c r="O383" s="40"/>
    </row>
    <row r="384" spans="2:15" x14ac:dyDescent="0.25">
      <c r="B384" s="40" t="str">
        <f t="array" ref="B384">IFERROR(INDEX(PEOPLE!B385:B$1001, MATCH(0, COUNTIF($B$2:B383, PEOPLE!B385:B$1001), 0)), "")</f>
        <v/>
      </c>
      <c r="C384" s="40" t="str">
        <f t="array" ref="C384">IFERROR(INDEX(PEOPLE!$H$4:$H$101, SMALL(IF($B384=PEOPLE!$B$4:$B$101, ROW(PEOPLE!$H$4:$H$101)-MIN(ROW(PEOPLE!$H$4:$H$101)) +1), COLUMNS($B$3:B384))),"")</f>
        <v xml:space="preserve">3   </v>
      </c>
      <c r="D384" s="40" t="str">
        <f t="array" ref="D384">IFERROR(INDEX(PEOPLE!$H$4:$H$101, SMALL(IF($B384=PEOPLE!$B$4:$B$101, ROW(PEOPLE!$H$4:$H$101)-MIN(ROW(PEOPLE!$H$4:$H$101)) +1), COLUMNS($B$3:C384))),"")</f>
        <v xml:space="preserve">4   </v>
      </c>
      <c r="E384" s="40" t="str">
        <f t="array" ref="E384">IFERROR(INDEX(PEOPLE!$H$4:$H$101, SMALL(IF($B384=PEOPLE!$B$4:$B$101, ROW(PEOPLE!$H$4:$H$101)-MIN(ROW(PEOPLE!$H$4:$H$101)) +1), COLUMNS($B$3:D384))),"")</f>
        <v xml:space="preserve">5   </v>
      </c>
      <c r="F384" s="40" t="str">
        <f t="array" ref="F384">IFERROR(INDEX(PEOPLE!$H$4:$H$101, SMALL(IF($B384=PEOPLE!$B$4:$B$101, ROW(PEOPLE!$H$4:$H$101)-MIN(ROW(PEOPLE!$H$4:$H$101)) +1), COLUMNS($B$3:E384))),"")</f>
        <v xml:space="preserve">6   </v>
      </c>
      <c r="G384" s="40" t="str">
        <f t="array" ref="G384">IFERROR(INDEX(PEOPLE!$H$4:$H$101, SMALL(IF($B384=PEOPLE!$B$4:$B$101, ROW(PEOPLE!$H$4:$H$101)-MIN(ROW(PEOPLE!$H$4:$H$101)) +1), COLUMNS($B$3:F384))),"")</f>
        <v xml:space="preserve">7   </v>
      </c>
      <c r="H384" s="40" t="str">
        <f t="array" ref="H384">IFERROR(INDEX(PEOPLE!$H$4:$H$101, SMALL(IF($B384=PEOPLE!$B$4:$B$101, ROW(PEOPLE!$H$4:$H$101)-MIN(ROW(PEOPLE!$H$4:$H$101)) +1), COLUMNS($B$3:G384))),"")</f>
        <v xml:space="preserve">8   </v>
      </c>
      <c r="I384" s="40" t="str">
        <f t="array" ref="I384">IFERROR(INDEX(PEOPLE!$H$4:$H$101, SMALL(IF($B384=PEOPLE!$B$4:$B$101, ROW(PEOPLE!$H$4:$H$101)-MIN(ROW(PEOPLE!$H$4:$H$101)) +1), COLUMNS($B$3:H384))),"")</f>
        <v xml:space="preserve">9   </v>
      </c>
      <c r="J384" s="40" t="str">
        <f t="array" ref="J384">IFERROR(INDEX(PEOPLE!$H$4:$H$101, SMALL(IF($B384=PEOPLE!$B$4:$B$101, ROW(PEOPLE!$H$4:$H$101)-MIN(ROW(PEOPLE!$H$4:$H$101)) +1), COLUMNS($B$3:I384))),"")</f>
        <v xml:space="preserve">10   </v>
      </c>
      <c r="K384" s="40" t="str">
        <f t="array" ref="K384">IFERROR(INDEX(PEOPLE!$H$4:$H$101, SMALL(IF($B384=PEOPLE!$B$4:$B$101, ROW(PEOPLE!$H$4:$H$101)-MIN(ROW(PEOPLE!$H$4:$H$101)) +1), COLUMNS($B$3:J384))),"")</f>
        <v xml:space="preserve">11   </v>
      </c>
      <c r="L384" s="40" t="str">
        <f t="array" ref="L384">IFERROR(INDEX(PEOPLE!$H$4:$H$101, SMALL(IF($B384=PEOPLE!$B$4:$B$101, ROW(PEOPLE!$H$4:$H$101)-MIN(ROW(PEOPLE!$H$4:$H$101)) +1), COLUMNS($B$3:K384))),"")</f>
        <v xml:space="preserve">12   </v>
      </c>
      <c r="M384" s="40" t="str">
        <f t="array" ref="M384">IFERROR(INDEX(PEOPLE!$H$4:$H$101, SMALL(IF($B384=PEOPLE!$B$4:$B$101, ROW(PEOPLE!$H$4:$H$101)-MIN(ROW(PEOPLE!$H$4:$H$101)) +1), COLUMNS($B$3:L384))),"")</f>
        <v xml:space="preserve">13   </v>
      </c>
      <c r="N384" s="40"/>
      <c r="O384" s="40"/>
    </row>
    <row r="385" spans="2:15" x14ac:dyDescent="0.25">
      <c r="B385" s="40" t="str">
        <f t="array" ref="B385">IFERROR(INDEX(PEOPLE!B386:B$1001, MATCH(0, COUNTIF($B$2:B384, PEOPLE!B386:B$1001), 0)), "")</f>
        <v/>
      </c>
      <c r="C385" s="40" t="str">
        <f t="array" ref="C385">IFERROR(INDEX(PEOPLE!$H$4:$H$101, SMALL(IF($B385=PEOPLE!$B$4:$B$101, ROW(PEOPLE!$H$4:$H$101)-MIN(ROW(PEOPLE!$H$4:$H$101)) +1), COLUMNS($B$3:B385))),"")</f>
        <v xml:space="preserve">3   </v>
      </c>
      <c r="D385" s="40" t="str">
        <f t="array" ref="D385">IFERROR(INDEX(PEOPLE!$H$4:$H$101, SMALL(IF($B385=PEOPLE!$B$4:$B$101, ROW(PEOPLE!$H$4:$H$101)-MIN(ROW(PEOPLE!$H$4:$H$101)) +1), COLUMNS($B$3:C385))),"")</f>
        <v xml:space="preserve">4   </v>
      </c>
      <c r="E385" s="40" t="str">
        <f t="array" ref="E385">IFERROR(INDEX(PEOPLE!$H$4:$H$101, SMALL(IF($B385=PEOPLE!$B$4:$B$101, ROW(PEOPLE!$H$4:$H$101)-MIN(ROW(PEOPLE!$H$4:$H$101)) +1), COLUMNS($B$3:D385))),"")</f>
        <v xml:space="preserve">5   </v>
      </c>
      <c r="F385" s="40" t="str">
        <f t="array" ref="F385">IFERROR(INDEX(PEOPLE!$H$4:$H$101, SMALL(IF($B385=PEOPLE!$B$4:$B$101, ROW(PEOPLE!$H$4:$H$101)-MIN(ROW(PEOPLE!$H$4:$H$101)) +1), COLUMNS($B$3:E385))),"")</f>
        <v xml:space="preserve">6   </v>
      </c>
      <c r="G385" s="40" t="str">
        <f t="array" ref="G385">IFERROR(INDEX(PEOPLE!$H$4:$H$101, SMALL(IF($B385=PEOPLE!$B$4:$B$101, ROW(PEOPLE!$H$4:$H$101)-MIN(ROW(PEOPLE!$H$4:$H$101)) +1), COLUMNS($B$3:F385))),"")</f>
        <v xml:space="preserve">7   </v>
      </c>
      <c r="H385" s="40" t="str">
        <f t="array" ref="H385">IFERROR(INDEX(PEOPLE!$H$4:$H$101, SMALL(IF($B385=PEOPLE!$B$4:$B$101, ROW(PEOPLE!$H$4:$H$101)-MIN(ROW(PEOPLE!$H$4:$H$101)) +1), COLUMNS($B$3:G385))),"")</f>
        <v xml:space="preserve">8   </v>
      </c>
      <c r="I385" s="40" t="str">
        <f t="array" ref="I385">IFERROR(INDEX(PEOPLE!$H$4:$H$101, SMALL(IF($B385=PEOPLE!$B$4:$B$101, ROW(PEOPLE!$H$4:$H$101)-MIN(ROW(PEOPLE!$H$4:$H$101)) +1), COLUMNS($B$3:H385))),"")</f>
        <v xml:space="preserve">9   </v>
      </c>
      <c r="J385" s="40" t="str">
        <f t="array" ref="J385">IFERROR(INDEX(PEOPLE!$H$4:$H$101, SMALL(IF($B385=PEOPLE!$B$4:$B$101, ROW(PEOPLE!$H$4:$H$101)-MIN(ROW(PEOPLE!$H$4:$H$101)) +1), COLUMNS($B$3:I385))),"")</f>
        <v xml:space="preserve">10   </v>
      </c>
      <c r="K385" s="40" t="str">
        <f t="array" ref="K385">IFERROR(INDEX(PEOPLE!$H$4:$H$101, SMALL(IF($B385=PEOPLE!$B$4:$B$101, ROW(PEOPLE!$H$4:$H$101)-MIN(ROW(PEOPLE!$H$4:$H$101)) +1), COLUMNS($B$3:J385))),"")</f>
        <v xml:space="preserve">11   </v>
      </c>
      <c r="L385" s="40" t="str">
        <f t="array" ref="L385">IFERROR(INDEX(PEOPLE!$H$4:$H$101, SMALL(IF($B385=PEOPLE!$B$4:$B$101, ROW(PEOPLE!$H$4:$H$101)-MIN(ROW(PEOPLE!$H$4:$H$101)) +1), COLUMNS($B$3:K385))),"")</f>
        <v xml:space="preserve">12   </v>
      </c>
      <c r="M385" s="40" t="str">
        <f t="array" ref="M385">IFERROR(INDEX(PEOPLE!$H$4:$H$101, SMALL(IF($B385=PEOPLE!$B$4:$B$101, ROW(PEOPLE!$H$4:$H$101)-MIN(ROW(PEOPLE!$H$4:$H$101)) +1), COLUMNS($B$3:L385))),"")</f>
        <v xml:space="preserve">13   </v>
      </c>
      <c r="N385" s="40"/>
      <c r="O385" s="40"/>
    </row>
    <row r="386" spans="2:15" x14ac:dyDescent="0.25">
      <c r="B386" s="40" t="str">
        <f t="array" ref="B386">IFERROR(INDEX(PEOPLE!B387:B$1001, MATCH(0, COUNTIF($B$2:B385, PEOPLE!B387:B$1001), 0)), "")</f>
        <v/>
      </c>
      <c r="C386" s="40" t="str">
        <f t="array" ref="C386">IFERROR(INDEX(PEOPLE!$H$4:$H$101, SMALL(IF($B386=PEOPLE!$B$4:$B$101, ROW(PEOPLE!$H$4:$H$101)-MIN(ROW(PEOPLE!$H$4:$H$101)) +1), COLUMNS($B$3:B386))),"")</f>
        <v xml:space="preserve">3   </v>
      </c>
      <c r="D386" s="40" t="str">
        <f t="array" ref="D386">IFERROR(INDEX(PEOPLE!$H$4:$H$101, SMALL(IF($B386=PEOPLE!$B$4:$B$101, ROW(PEOPLE!$H$4:$H$101)-MIN(ROW(PEOPLE!$H$4:$H$101)) +1), COLUMNS($B$3:C386))),"")</f>
        <v xml:space="preserve">4   </v>
      </c>
      <c r="E386" s="40" t="str">
        <f t="array" ref="E386">IFERROR(INDEX(PEOPLE!$H$4:$H$101, SMALL(IF($B386=PEOPLE!$B$4:$B$101, ROW(PEOPLE!$H$4:$H$101)-MIN(ROW(PEOPLE!$H$4:$H$101)) +1), COLUMNS($B$3:D386))),"")</f>
        <v xml:space="preserve">5   </v>
      </c>
      <c r="F386" s="40" t="str">
        <f t="array" ref="F386">IFERROR(INDEX(PEOPLE!$H$4:$H$101, SMALL(IF($B386=PEOPLE!$B$4:$B$101, ROW(PEOPLE!$H$4:$H$101)-MIN(ROW(PEOPLE!$H$4:$H$101)) +1), COLUMNS($B$3:E386))),"")</f>
        <v xml:space="preserve">6   </v>
      </c>
      <c r="G386" s="40" t="str">
        <f t="array" ref="G386">IFERROR(INDEX(PEOPLE!$H$4:$H$101, SMALL(IF($B386=PEOPLE!$B$4:$B$101, ROW(PEOPLE!$H$4:$H$101)-MIN(ROW(PEOPLE!$H$4:$H$101)) +1), COLUMNS($B$3:F386))),"")</f>
        <v xml:space="preserve">7   </v>
      </c>
      <c r="H386" s="40" t="str">
        <f t="array" ref="H386">IFERROR(INDEX(PEOPLE!$H$4:$H$101, SMALL(IF($B386=PEOPLE!$B$4:$B$101, ROW(PEOPLE!$H$4:$H$101)-MIN(ROW(PEOPLE!$H$4:$H$101)) +1), COLUMNS($B$3:G386))),"")</f>
        <v xml:space="preserve">8   </v>
      </c>
      <c r="I386" s="40" t="str">
        <f t="array" ref="I386">IFERROR(INDEX(PEOPLE!$H$4:$H$101, SMALL(IF($B386=PEOPLE!$B$4:$B$101, ROW(PEOPLE!$H$4:$H$101)-MIN(ROW(PEOPLE!$H$4:$H$101)) +1), COLUMNS($B$3:H386))),"")</f>
        <v xml:space="preserve">9   </v>
      </c>
      <c r="J386" s="40" t="str">
        <f t="array" ref="J386">IFERROR(INDEX(PEOPLE!$H$4:$H$101, SMALL(IF($B386=PEOPLE!$B$4:$B$101, ROW(PEOPLE!$H$4:$H$101)-MIN(ROW(PEOPLE!$H$4:$H$101)) +1), COLUMNS($B$3:I386))),"")</f>
        <v xml:space="preserve">10   </v>
      </c>
      <c r="K386" s="40" t="str">
        <f t="array" ref="K386">IFERROR(INDEX(PEOPLE!$H$4:$H$101, SMALL(IF($B386=PEOPLE!$B$4:$B$101, ROW(PEOPLE!$H$4:$H$101)-MIN(ROW(PEOPLE!$H$4:$H$101)) +1), COLUMNS($B$3:J386))),"")</f>
        <v xml:space="preserve">11   </v>
      </c>
      <c r="L386" s="40" t="str">
        <f t="array" ref="L386">IFERROR(INDEX(PEOPLE!$H$4:$H$101, SMALL(IF($B386=PEOPLE!$B$4:$B$101, ROW(PEOPLE!$H$4:$H$101)-MIN(ROW(PEOPLE!$H$4:$H$101)) +1), COLUMNS($B$3:K386))),"")</f>
        <v xml:space="preserve">12   </v>
      </c>
      <c r="M386" s="40" t="str">
        <f t="array" ref="M386">IFERROR(INDEX(PEOPLE!$H$4:$H$101, SMALL(IF($B386=PEOPLE!$B$4:$B$101, ROW(PEOPLE!$H$4:$H$101)-MIN(ROW(PEOPLE!$H$4:$H$101)) +1), COLUMNS($B$3:L386))),"")</f>
        <v xml:space="preserve">13   </v>
      </c>
      <c r="N386" s="40"/>
      <c r="O386" s="40"/>
    </row>
    <row r="387" spans="2:15" x14ac:dyDescent="0.25">
      <c r="B387" s="40" t="str">
        <f t="array" ref="B387">IFERROR(INDEX(PEOPLE!B388:B$1001, MATCH(0, COUNTIF($B$2:B386, PEOPLE!B388:B$1001), 0)), "")</f>
        <v/>
      </c>
      <c r="C387" s="40" t="str">
        <f t="array" ref="C387">IFERROR(INDEX(PEOPLE!$H$4:$H$101, SMALL(IF($B387=PEOPLE!$B$4:$B$101, ROW(PEOPLE!$H$4:$H$101)-MIN(ROW(PEOPLE!$H$4:$H$101)) +1), COLUMNS($B$3:B387))),"")</f>
        <v xml:space="preserve">3   </v>
      </c>
      <c r="D387" s="40" t="str">
        <f t="array" ref="D387">IFERROR(INDEX(PEOPLE!$H$4:$H$101, SMALL(IF($B387=PEOPLE!$B$4:$B$101, ROW(PEOPLE!$H$4:$H$101)-MIN(ROW(PEOPLE!$H$4:$H$101)) +1), COLUMNS($B$3:C387))),"")</f>
        <v xml:space="preserve">4   </v>
      </c>
      <c r="E387" s="40" t="str">
        <f t="array" ref="E387">IFERROR(INDEX(PEOPLE!$H$4:$H$101, SMALL(IF($B387=PEOPLE!$B$4:$B$101, ROW(PEOPLE!$H$4:$H$101)-MIN(ROW(PEOPLE!$H$4:$H$101)) +1), COLUMNS($B$3:D387))),"")</f>
        <v xml:space="preserve">5   </v>
      </c>
      <c r="F387" s="40" t="str">
        <f t="array" ref="F387">IFERROR(INDEX(PEOPLE!$H$4:$H$101, SMALL(IF($B387=PEOPLE!$B$4:$B$101, ROW(PEOPLE!$H$4:$H$101)-MIN(ROW(PEOPLE!$H$4:$H$101)) +1), COLUMNS($B$3:E387))),"")</f>
        <v xml:space="preserve">6   </v>
      </c>
      <c r="G387" s="40" t="str">
        <f t="array" ref="G387">IFERROR(INDEX(PEOPLE!$H$4:$H$101, SMALL(IF($B387=PEOPLE!$B$4:$B$101, ROW(PEOPLE!$H$4:$H$101)-MIN(ROW(PEOPLE!$H$4:$H$101)) +1), COLUMNS($B$3:F387))),"")</f>
        <v xml:space="preserve">7   </v>
      </c>
      <c r="H387" s="40" t="str">
        <f t="array" ref="H387">IFERROR(INDEX(PEOPLE!$H$4:$H$101, SMALL(IF($B387=PEOPLE!$B$4:$B$101, ROW(PEOPLE!$H$4:$H$101)-MIN(ROW(PEOPLE!$H$4:$H$101)) +1), COLUMNS($B$3:G387))),"")</f>
        <v xml:space="preserve">8   </v>
      </c>
      <c r="I387" s="40" t="str">
        <f t="array" ref="I387">IFERROR(INDEX(PEOPLE!$H$4:$H$101, SMALL(IF($B387=PEOPLE!$B$4:$B$101, ROW(PEOPLE!$H$4:$H$101)-MIN(ROW(PEOPLE!$H$4:$H$101)) +1), COLUMNS($B$3:H387))),"")</f>
        <v xml:space="preserve">9   </v>
      </c>
      <c r="J387" s="40" t="str">
        <f t="array" ref="J387">IFERROR(INDEX(PEOPLE!$H$4:$H$101, SMALL(IF($B387=PEOPLE!$B$4:$B$101, ROW(PEOPLE!$H$4:$H$101)-MIN(ROW(PEOPLE!$H$4:$H$101)) +1), COLUMNS($B$3:I387))),"")</f>
        <v xml:space="preserve">10   </v>
      </c>
      <c r="K387" s="40" t="str">
        <f t="array" ref="K387">IFERROR(INDEX(PEOPLE!$H$4:$H$101, SMALL(IF($B387=PEOPLE!$B$4:$B$101, ROW(PEOPLE!$H$4:$H$101)-MIN(ROW(PEOPLE!$H$4:$H$101)) +1), COLUMNS($B$3:J387))),"")</f>
        <v xml:space="preserve">11   </v>
      </c>
      <c r="L387" s="40" t="str">
        <f t="array" ref="L387">IFERROR(INDEX(PEOPLE!$H$4:$H$101, SMALL(IF($B387=PEOPLE!$B$4:$B$101, ROW(PEOPLE!$H$4:$H$101)-MIN(ROW(PEOPLE!$H$4:$H$101)) +1), COLUMNS($B$3:K387))),"")</f>
        <v xml:space="preserve">12   </v>
      </c>
      <c r="M387" s="40" t="str">
        <f t="array" ref="M387">IFERROR(INDEX(PEOPLE!$H$4:$H$101, SMALL(IF($B387=PEOPLE!$B$4:$B$101, ROW(PEOPLE!$H$4:$H$101)-MIN(ROW(PEOPLE!$H$4:$H$101)) +1), COLUMNS($B$3:L387))),"")</f>
        <v xml:space="preserve">13   </v>
      </c>
      <c r="N387" s="40"/>
      <c r="O387" s="40"/>
    </row>
    <row r="388" spans="2:15" x14ac:dyDescent="0.25">
      <c r="B388" s="40" t="str">
        <f t="array" ref="B388">IFERROR(INDEX(PEOPLE!B389:B$1001, MATCH(0, COUNTIF($B$2:B387, PEOPLE!B389:B$1001), 0)), "")</f>
        <v/>
      </c>
      <c r="C388" s="40" t="str">
        <f t="array" ref="C388">IFERROR(INDEX(PEOPLE!$H$4:$H$101, SMALL(IF($B388=PEOPLE!$B$4:$B$101, ROW(PEOPLE!$H$4:$H$101)-MIN(ROW(PEOPLE!$H$4:$H$101)) +1), COLUMNS($B$3:B388))),"")</f>
        <v xml:space="preserve">3   </v>
      </c>
      <c r="D388" s="40" t="str">
        <f t="array" ref="D388">IFERROR(INDEX(PEOPLE!$H$4:$H$101, SMALL(IF($B388=PEOPLE!$B$4:$B$101, ROW(PEOPLE!$H$4:$H$101)-MIN(ROW(PEOPLE!$H$4:$H$101)) +1), COLUMNS($B$3:C388))),"")</f>
        <v xml:space="preserve">4   </v>
      </c>
      <c r="E388" s="40" t="str">
        <f t="array" ref="E388">IFERROR(INDEX(PEOPLE!$H$4:$H$101, SMALL(IF($B388=PEOPLE!$B$4:$B$101, ROW(PEOPLE!$H$4:$H$101)-MIN(ROW(PEOPLE!$H$4:$H$101)) +1), COLUMNS($B$3:D388))),"")</f>
        <v xml:space="preserve">5   </v>
      </c>
      <c r="F388" s="40" t="str">
        <f t="array" ref="F388">IFERROR(INDEX(PEOPLE!$H$4:$H$101, SMALL(IF($B388=PEOPLE!$B$4:$B$101, ROW(PEOPLE!$H$4:$H$101)-MIN(ROW(PEOPLE!$H$4:$H$101)) +1), COLUMNS($B$3:E388))),"")</f>
        <v xml:space="preserve">6   </v>
      </c>
      <c r="G388" s="40" t="str">
        <f t="array" ref="G388">IFERROR(INDEX(PEOPLE!$H$4:$H$101, SMALL(IF($B388=PEOPLE!$B$4:$B$101, ROW(PEOPLE!$H$4:$H$101)-MIN(ROW(PEOPLE!$H$4:$H$101)) +1), COLUMNS($B$3:F388))),"")</f>
        <v xml:space="preserve">7   </v>
      </c>
      <c r="H388" s="40" t="str">
        <f t="array" ref="H388">IFERROR(INDEX(PEOPLE!$H$4:$H$101, SMALL(IF($B388=PEOPLE!$B$4:$B$101, ROW(PEOPLE!$H$4:$H$101)-MIN(ROW(PEOPLE!$H$4:$H$101)) +1), COLUMNS($B$3:G388))),"")</f>
        <v xml:space="preserve">8   </v>
      </c>
      <c r="I388" s="40" t="str">
        <f t="array" ref="I388">IFERROR(INDEX(PEOPLE!$H$4:$H$101, SMALL(IF($B388=PEOPLE!$B$4:$B$101, ROW(PEOPLE!$H$4:$H$101)-MIN(ROW(PEOPLE!$H$4:$H$101)) +1), COLUMNS($B$3:H388))),"")</f>
        <v xml:space="preserve">9   </v>
      </c>
      <c r="J388" s="40" t="str">
        <f t="array" ref="J388">IFERROR(INDEX(PEOPLE!$H$4:$H$101, SMALL(IF($B388=PEOPLE!$B$4:$B$101, ROW(PEOPLE!$H$4:$H$101)-MIN(ROW(PEOPLE!$H$4:$H$101)) +1), COLUMNS($B$3:I388))),"")</f>
        <v xml:space="preserve">10   </v>
      </c>
      <c r="K388" s="40" t="str">
        <f t="array" ref="K388">IFERROR(INDEX(PEOPLE!$H$4:$H$101, SMALL(IF($B388=PEOPLE!$B$4:$B$101, ROW(PEOPLE!$H$4:$H$101)-MIN(ROW(PEOPLE!$H$4:$H$101)) +1), COLUMNS($B$3:J388))),"")</f>
        <v xml:space="preserve">11   </v>
      </c>
      <c r="L388" s="40" t="str">
        <f t="array" ref="L388">IFERROR(INDEX(PEOPLE!$H$4:$H$101, SMALL(IF($B388=PEOPLE!$B$4:$B$101, ROW(PEOPLE!$H$4:$H$101)-MIN(ROW(PEOPLE!$H$4:$H$101)) +1), COLUMNS($B$3:K388))),"")</f>
        <v xml:space="preserve">12   </v>
      </c>
      <c r="M388" s="40" t="str">
        <f t="array" ref="M388">IFERROR(INDEX(PEOPLE!$H$4:$H$101, SMALL(IF($B388=PEOPLE!$B$4:$B$101, ROW(PEOPLE!$H$4:$H$101)-MIN(ROW(PEOPLE!$H$4:$H$101)) +1), COLUMNS($B$3:L388))),"")</f>
        <v xml:space="preserve">13   </v>
      </c>
      <c r="N388" s="40"/>
      <c r="O388" s="40"/>
    </row>
    <row r="389" spans="2:15" x14ac:dyDescent="0.25">
      <c r="B389" s="40" t="str">
        <f t="array" ref="B389">IFERROR(INDEX(PEOPLE!B390:B$1001, MATCH(0, COUNTIF($B$2:B388, PEOPLE!B390:B$1001), 0)), "")</f>
        <v/>
      </c>
      <c r="C389" s="40" t="str">
        <f t="array" ref="C389">IFERROR(INDEX(PEOPLE!$H$4:$H$101, SMALL(IF($B389=PEOPLE!$B$4:$B$101, ROW(PEOPLE!$H$4:$H$101)-MIN(ROW(PEOPLE!$H$4:$H$101)) +1), COLUMNS($B$3:B389))),"")</f>
        <v xml:space="preserve">3   </v>
      </c>
      <c r="D389" s="40" t="str">
        <f t="array" ref="D389">IFERROR(INDEX(PEOPLE!$H$4:$H$101, SMALL(IF($B389=PEOPLE!$B$4:$B$101, ROW(PEOPLE!$H$4:$H$101)-MIN(ROW(PEOPLE!$H$4:$H$101)) +1), COLUMNS($B$3:C389))),"")</f>
        <v xml:space="preserve">4   </v>
      </c>
      <c r="E389" s="40" t="str">
        <f t="array" ref="E389">IFERROR(INDEX(PEOPLE!$H$4:$H$101, SMALL(IF($B389=PEOPLE!$B$4:$B$101, ROW(PEOPLE!$H$4:$H$101)-MIN(ROW(PEOPLE!$H$4:$H$101)) +1), COLUMNS($B$3:D389))),"")</f>
        <v xml:space="preserve">5   </v>
      </c>
      <c r="F389" s="40" t="str">
        <f t="array" ref="F389">IFERROR(INDEX(PEOPLE!$H$4:$H$101, SMALL(IF($B389=PEOPLE!$B$4:$B$101, ROW(PEOPLE!$H$4:$H$101)-MIN(ROW(PEOPLE!$H$4:$H$101)) +1), COLUMNS($B$3:E389))),"")</f>
        <v xml:space="preserve">6   </v>
      </c>
      <c r="G389" s="40" t="str">
        <f t="array" ref="G389">IFERROR(INDEX(PEOPLE!$H$4:$H$101, SMALL(IF($B389=PEOPLE!$B$4:$B$101, ROW(PEOPLE!$H$4:$H$101)-MIN(ROW(PEOPLE!$H$4:$H$101)) +1), COLUMNS($B$3:F389))),"")</f>
        <v xml:space="preserve">7   </v>
      </c>
      <c r="H389" s="40" t="str">
        <f t="array" ref="H389">IFERROR(INDEX(PEOPLE!$H$4:$H$101, SMALL(IF($B389=PEOPLE!$B$4:$B$101, ROW(PEOPLE!$H$4:$H$101)-MIN(ROW(PEOPLE!$H$4:$H$101)) +1), COLUMNS($B$3:G389))),"")</f>
        <v xml:space="preserve">8   </v>
      </c>
      <c r="I389" s="40" t="str">
        <f t="array" ref="I389">IFERROR(INDEX(PEOPLE!$H$4:$H$101, SMALL(IF($B389=PEOPLE!$B$4:$B$101, ROW(PEOPLE!$H$4:$H$101)-MIN(ROW(PEOPLE!$H$4:$H$101)) +1), COLUMNS($B$3:H389))),"")</f>
        <v xml:space="preserve">9   </v>
      </c>
      <c r="J389" s="40" t="str">
        <f t="array" ref="J389">IFERROR(INDEX(PEOPLE!$H$4:$H$101, SMALL(IF($B389=PEOPLE!$B$4:$B$101, ROW(PEOPLE!$H$4:$H$101)-MIN(ROW(PEOPLE!$H$4:$H$101)) +1), COLUMNS($B$3:I389))),"")</f>
        <v xml:space="preserve">10   </v>
      </c>
      <c r="K389" s="40" t="str">
        <f t="array" ref="K389">IFERROR(INDEX(PEOPLE!$H$4:$H$101, SMALL(IF($B389=PEOPLE!$B$4:$B$101, ROW(PEOPLE!$H$4:$H$101)-MIN(ROW(PEOPLE!$H$4:$H$101)) +1), COLUMNS($B$3:J389))),"")</f>
        <v xml:space="preserve">11   </v>
      </c>
      <c r="L389" s="40" t="str">
        <f t="array" ref="L389">IFERROR(INDEX(PEOPLE!$H$4:$H$101, SMALL(IF($B389=PEOPLE!$B$4:$B$101, ROW(PEOPLE!$H$4:$H$101)-MIN(ROW(PEOPLE!$H$4:$H$101)) +1), COLUMNS($B$3:K389))),"")</f>
        <v xml:space="preserve">12   </v>
      </c>
      <c r="M389" s="40" t="str">
        <f t="array" ref="M389">IFERROR(INDEX(PEOPLE!$H$4:$H$101, SMALL(IF($B389=PEOPLE!$B$4:$B$101, ROW(PEOPLE!$H$4:$H$101)-MIN(ROW(PEOPLE!$H$4:$H$101)) +1), COLUMNS($B$3:L389))),"")</f>
        <v xml:space="preserve">13   </v>
      </c>
      <c r="N389" s="40"/>
      <c r="O389" s="40"/>
    </row>
    <row r="390" spans="2:15" x14ac:dyDescent="0.25">
      <c r="B390" s="40" t="str">
        <f t="array" ref="B390">IFERROR(INDEX(PEOPLE!B391:B$1001, MATCH(0, COUNTIF($B$2:B389, PEOPLE!B391:B$1001), 0)), "")</f>
        <v/>
      </c>
      <c r="C390" s="40" t="str">
        <f t="array" ref="C390">IFERROR(INDEX(PEOPLE!$H$4:$H$101, SMALL(IF($B390=PEOPLE!$B$4:$B$101, ROW(PEOPLE!$H$4:$H$101)-MIN(ROW(PEOPLE!$H$4:$H$101)) +1), COLUMNS($B$3:B390))),"")</f>
        <v xml:space="preserve">3   </v>
      </c>
      <c r="D390" s="40" t="str">
        <f t="array" ref="D390">IFERROR(INDEX(PEOPLE!$H$4:$H$101, SMALL(IF($B390=PEOPLE!$B$4:$B$101, ROW(PEOPLE!$H$4:$H$101)-MIN(ROW(PEOPLE!$H$4:$H$101)) +1), COLUMNS($B$3:C390))),"")</f>
        <v xml:space="preserve">4   </v>
      </c>
      <c r="E390" s="40" t="str">
        <f t="array" ref="E390">IFERROR(INDEX(PEOPLE!$H$4:$H$101, SMALL(IF($B390=PEOPLE!$B$4:$B$101, ROW(PEOPLE!$H$4:$H$101)-MIN(ROW(PEOPLE!$H$4:$H$101)) +1), COLUMNS($B$3:D390))),"")</f>
        <v xml:space="preserve">5   </v>
      </c>
      <c r="F390" s="40" t="str">
        <f t="array" ref="F390">IFERROR(INDEX(PEOPLE!$H$4:$H$101, SMALL(IF($B390=PEOPLE!$B$4:$B$101, ROW(PEOPLE!$H$4:$H$101)-MIN(ROW(PEOPLE!$H$4:$H$101)) +1), COLUMNS($B$3:E390))),"")</f>
        <v xml:space="preserve">6   </v>
      </c>
      <c r="G390" s="40" t="str">
        <f t="array" ref="G390">IFERROR(INDEX(PEOPLE!$H$4:$H$101, SMALL(IF($B390=PEOPLE!$B$4:$B$101, ROW(PEOPLE!$H$4:$H$101)-MIN(ROW(PEOPLE!$H$4:$H$101)) +1), COLUMNS($B$3:F390))),"")</f>
        <v xml:space="preserve">7   </v>
      </c>
      <c r="H390" s="40" t="str">
        <f t="array" ref="H390">IFERROR(INDEX(PEOPLE!$H$4:$H$101, SMALL(IF($B390=PEOPLE!$B$4:$B$101, ROW(PEOPLE!$H$4:$H$101)-MIN(ROW(PEOPLE!$H$4:$H$101)) +1), COLUMNS($B$3:G390))),"")</f>
        <v xml:space="preserve">8   </v>
      </c>
      <c r="I390" s="40" t="str">
        <f t="array" ref="I390">IFERROR(INDEX(PEOPLE!$H$4:$H$101, SMALL(IF($B390=PEOPLE!$B$4:$B$101, ROW(PEOPLE!$H$4:$H$101)-MIN(ROW(PEOPLE!$H$4:$H$101)) +1), COLUMNS($B$3:H390))),"")</f>
        <v xml:space="preserve">9   </v>
      </c>
      <c r="J390" s="40" t="str">
        <f t="array" ref="J390">IFERROR(INDEX(PEOPLE!$H$4:$H$101, SMALL(IF($B390=PEOPLE!$B$4:$B$101, ROW(PEOPLE!$H$4:$H$101)-MIN(ROW(PEOPLE!$H$4:$H$101)) +1), COLUMNS($B$3:I390))),"")</f>
        <v xml:space="preserve">10   </v>
      </c>
      <c r="K390" s="40" t="str">
        <f t="array" ref="K390">IFERROR(INDEX(PEOPLE!$H$4:$H$101, SMALL(IF($B390=PEOPLE!$B$4:$B$101, ROW(PEOPLE!$H$4:$H$101)-MIN(ROW(PEOPLE!$H$4:$H$101)) +1), COLUMNS($B$3:J390))),"")</f>
        <v xml:space="preserve">11   </v>
      </c>
      <c r="L390" s="40" t="str">
        <f t="array" ref="L390">IFERROR(INDEX(PEOPLE!$H$4:$H$101, SMALL(IF($B390=PEOPLE!$B$4:$B$101, ROW(PEOPLE!$H$4:$H$101)-MIN(ROW(PEOPLE!$H$4:$H$101)) +1), COLUMNS($B$3:K390))),"")</f>
        <v xml:space="preserve">12   </v>
      </c>
      <c r="M390" s="40" t="str">
        <f t="array" ref="M390">IFERROR(INDEX(PEOPLE!$H$4:$H$101, SMALL(IF($B390=PEOPLE!$B$4:$B$101, ROW(PEOPLE!$H$4:$H$101)-MIN(ROW(PEOPLE!$H$4:$H$101)) +1), COLUMNS($B$3:L390))),"")</f>
        <v xml:space="preserve">13   </v>
      </c>
      <c r="N390" s="40"/>
      <c r="O390" s="40"/>
    </row>
    <row r="391" spans="2:15" x14ac:dyDescent="0.25">
      <c r="B391" s="40" t="str">
        <f t="array" ref="B391">IFERROR(INDEX(PEOPLE!B392:B$1001, MATCH(0, COUNTIF($B$2:B390, PEOPLE!B392:B$1001), 0)), "")</f>
        <v/>
      </c>
      <c r="C391" s="40" t="str">
        <f t="array" ref="C391">IFERROR(INDEX(PEOPLE!$H$4:$H$101, SMALL(IF($B391=PEOPLE!$B$4:$B$101, ROW(PEOPLE!$H$4:$H$101)-MIN(ROW(PEOPLE!$H$4:$H$101)) +1), COLUMNS($B$3:B391))),"")</f>
        <v xml:space="preserve">3   </v>
      </c>
      <c r="D391" s="40" t="str">
        <f t="array" ref="D391">IFERROR(INDEX(PEOPLE!$H$4:$H$101, SMALL(IF($B391=PEOPLE!$B$4:$B$101, ROW(PEOPLE!$H$4:$H$101)-MIN(ROW(PEOPLE!$H$4:$H$101)) +1), COLUMNS($B$3:C391))),"")</f>
        <v xml:space="preserve">4   </v>
      </c>
      <c r="E391" s="40" t="str">
        <f t="array" ref="E391">IFERROR(INDEX(PEOPLE!$H$4:$H$101, SMALL(IF($B391=PEOPLE!$B$4:$B$101, ROW(PEOPLE!$H$4:$H$101)-MIN(ROW(PEOPLE!$H$4:$H$101)) +1), COLUMNS($B$3:D391))),"")</f>
        <v xml:space="preserve">5   </v>
      </c>
      <c r="F391" s="40" t="str">
        <f t="array" ref="F391">IFERROR(INDEX(PEOPLE!$H$4:$H$101, SMALL(IF($B391=PEOPLE!$B$4:$B$101, ROW(PEOPLE!$H$4:$H$101)-MIN(ROW(PEOPLE!$H$4:$H$101)) +1), COLUMNS($B$3:E391))),"")</f>
        <v xml:space="preserve">6   </v>
      </c>
      <c r="G391" s="40" t="str">
        <f t="array" ref="G391">IFERROR(INDEX(PEOPLE!$H$4:$H$101, SMALL(IF($B391=PEOPLE!$B$4:$B$101, ROW(PEOPLE!$H$4:$H$101)-MIN(ROW(PEOPLE!$H$4:$H$101)) +1), COLUMNS($B$3:F391))),"")</f>
        <v xml:space="preserve">7   </v>
      </c>
      <c r="H391" s="40" t="str">
        <f t="array" ref="H391">IFERROR(INDEX(PEOPLE!$H$4:$H$101, SMALL(IF($B391=PEOPLE!$B$4:$B$101, ROW(PEOPLE!$H$4:$H$101)-MIN(ROW(PEOPLE!$H$4:$H$101)) +1), COLUMNS($B$3:G391))),"")</f>
        <v xml:space="preserve">8   </v>
      </c>
      <c r="I391" s="40" t="str">
        <f t="array" ref="I391">IFERROR(INDEX(PEOPLE!$H$4:$H$101, SMALL(IF($B391=PEOPLE!$B$4:$B$101, ROW(PEOPLE!$H$4:$H$101)-MIN(ROW(PEOPLE!$H$4:$H$101)) +1), COLUMNS($B$3:H391))),"")</f>
        <v xml:space="preserve">9   </v>
      </c>
      <c r="J391" s="40" t="str">
        <f t="array" ref="J391">IFERROR(INDEX(PEOPLE!$H$4:$H$101, SMALL(IF($B391=PEOPLE!$B$4:$B$101, ROW(PEOPLE!$H$4:$H$101)-MIN(ROW(PEOPLE!$H$4:$H$101)) +1), COLUMNS($B$3:I391))),"")</f>
        <v xml:space="preserve">10   </v>
      </c>
      <c r="K391" s="40" t="str">
        <f t="array" ref="K391">IFERROR(INDEX(PEOPLE!$H$4:$H$101, SMALL(IF($B391=PEOPLE!$B$4:$B$101, ROW(PEOPLE!$H$4:$H$101)-MIN(ROW(PEOPLE!$H$4:$H$101)) +1), COLUMNS($B$3:J391))),"")</f>
        <v xml:space="preserve">11   </v>
      </c>
      <c r="L391" s="40" t="str">
        <f t="array" ref="L391">IFERROR(INDEX(PEOPLE!$H$4:$H$101, SMALL(IF($B391=PEOPLE!$B$4:$B$101, ROW(PEOPLE!$H$4:$H$101)-MIN(ROW(PEOPLE!$H$4:$H$101)) +1), COLUMNS($B$3:K391))),"")</f>
        <v xml:space="preserve">12   </v>
      </c>
      <c r="M391" s="40" t="str">
        <f t="array" ref="M391">IFERROR(INDEX(PEOPLE!$H$4:$H$101, SMALL(IF($B391=PEOPLE!$B$4:$B$101, ROW(PEOPLE!$H$4:$H$101)-MIN(ROW(PEOPLE!$H$4:$H$101)) +1), COLUMNS($B$3:L391))),"")</f>
        <v xml:space="preserve">13   </v>
      </c>
      <c r="N391" s="40"/>
      <c r="O391" s="40"/>
    </row>
    <row r="392" spans="2:15" x14ac:dyDescent="0.25">
      <c r="B392" s="40" t="str">
        <f t="array" ref="B392">IFERROR(INDEX(PEOPLE!B393:B$1001, MATCH(0, COUNTIF($B$2:B391, PEOPLE!B393:B$1001), 0)), "")</f>
        <v/>
      </c>
      <c r="C392" s="40" t="str">
        <f t="array" ref="C392">IFERROR(INDEX(PEOPLE!$H$4:$H$101, SMALL(IF($B392=PEOPLE!$B$4:$B$101, ROW(PEOPLE!$H$4:$H$101)-MIN(ROW(PEOPLE!$H$4:$H$101)) +1), COLUMNS($B$3:B392))),"")</f>
        <v xml:space="preserve">3   </v>
      </c>
      <c r="D392" s="40" t="str">
        <f t="array" ref="D392">IFERROR(INDEX(PEOPLE!$H$4:$H$101, SMALL(IF($B392=PEOPLE!$B$4:$B$101, ROW(PEOPLE!$H$4:$H$101)-MIN(ROW(PEOPLE!$H$4:$H$101)) +1), COLUMNS($B$3:C392))),"")</f>
        <v xml:space="preserve">4   </v>
      </c>
      <c r="E392" s="40" t="str">
        <f t="array" ref="E392">IFERROR(INDEX(PEOPLE!$H$4:$H$101, SMALL(IF($B392=PEOPLE!$B$4:$B$101, ROW(PEOPLE!$H$4:$H$101)-MIN(ROW(PEOPLE!$H$4:$H$101)) +1), COLUMNS($B$3:D392))),"")</f>
        <v xml:space="preserve">5   </v>
      </c>
      <c r="F392" s="40" t="str">
        <f t="array" ref="F392">IFERROR(INDEX(PEOPLE!$H$4:$H$101, SMALL(IF($B392=PEOPLE!$B$4:$B$101, ROW(PEOPLE!$H$4:$H$101)-MIN(ROW(PEOPLE!$H$4:$H$101)) +1), COLUMNS($B$3:E392))),"")</f>
        <v xml:space="preserve">6   </v>
      </c>
      <c r="G392" s="40" t="str">
        <f t="array" ref="G392">IFERROR(INDEX(PEOPLE!$H$4:$H$101, SMALL(IF($B392=PEOPLE!$B$4:$B$101, ROW(PEOPLE!$H$4:$H$101)-MIN(ROW(PEOPLE!$H$4:$H$101)) +1), COLUMNS($B$3:F392))),"")</f>
        <v xml:space="preserve">7   </v>
      </c>
      <c r="H392" s="40" t="str">
        <f t="array" ref="H392">IFERROR(INDEX(PEOPLE!$H$4:$H$101, SMALL(IF($B392=PEOPLE!$B$4:$B$101, ROW(PEOPLE!$H$4:$H$101)-MIN(ROW(PEOPLE!$H$4:$H$101)) +1), COLUMNS($B$3:G392))),"")</f>
        <v xml:space="preserve">8   </v>
      </c>
      <c r="I392" s="40" t="str">
        <f t="array" ref="I392">IFERROR(INDEX(PEOPLE!$H$4:$H$101, SMALL(IF($B392=PEOPLE!$B$4:$B$101, ROW(PEOPLE!$H$4:$H$101)-MIN(ROW(PEOPLE!$H$4:$H$101)) +1), COLUMNS($B$3:H392))),"")</f>
        <v xml:space="preserve">9   </v>
      </c>
      <c r="J392" s="40" t="str">
        <f t="array" ref="J392">IFERROR(INDEX(PEOPLE!$H$4:$H$101, SMALL(IF($B392=PEOPLE!$B$4:$B$101, ROW(PEOPLE!$H$4:$H$101)-MIN(ROW(PEOPLE!$H$4:$H$101)) +1), COLUMNS($B$3:I392))),"")</f>
        <v xml:space="preserve">10   </v>
      </c>
      <c r="K392" s="40" t="str">
        <f t="array" ref="K392">IFERROR(INDEX(PEOPLE!$H$4:$H$101, SMALL(IF($B392=PEOPLE!$B$4:$B$101, ROW(PEOPLE!$H$4:$H$101)-MIN(ROW(PEOPLE!$H$4:$H$101)) +1), COLUMNS($B$3:J392))),"")</f>
        <v xml:space="preserve">11   </v>
      </c>
      <c r="L392" s="40" t="str">
        <f t="array" ref="L392">IFERROR(INDEX(PEOPLE!$H$4:$H$101, SMALL(IF($B392=PEOPLE!$B$4:$B$101, ROW(PEOPLE!$H$4:$H$101)-MIN(ROW(PEOPLE!$H$4:$H$101)) +1), COLUMNS($B$3:K392))),"")</f>
        <v xml:space="preserve">12   </v>
      </c>
      <c r="M392" s="40" t="str">
        <f t="array" ref="M392">IFERROR(INDEX(PEOPLE!$H$4:$H$101, SMALL(IF($B392=PEOPLE!$B$4:$B$101, ROW(PEOPLE!$H$4:$H$101)-MIN(ROW(PEOPLE!$H$4:$H$101)) +1), COLUMNS($B$3:L392))),"")</f>
        <v xml:space="preserve">13   </v>
      </c>
      <c r="N392" s="40"/>
      <c r="O392" s="40"/>
    </row>
    <row r="393" spans="2:15" x14ac:dyDescent="0.25">
      <c r="B393" s="40" t="str">
        <f t="array" ref="B393">IFERROR(INDEX(PEOPLE!B394:B$1001, MATCH(0, COUNTIF($B$2:B392, PEOPLE!B394:B$1001), 0)), "")</f>
        <v/>
      </c>
      <c r="C393" s="40" t="str">
        <f t="array" ref="C393">IFERROR(INDEX(PEOPLE!$H$4:$H$101, SMALL(IF($B393=PEOPLE!$B$4:$B$101, ROW(PEOPLE!$H$4:$H$101)-MIN(ROW(PEOPLE!$H$4:$H$101)) +1), COLUMNS($B$3:B393))),"")</f>
        <v xml:space="preserve">3   </v>
      </c>
      <c r="D393" s="40" t="str">
        <f t="array" ref="D393">IFERROR(INDEX(PEOPLE!$H$4:$H$101, SMALL(IF($B393=PEOPLE!$B$4:$B$101, ROW(PEOPLE!$H$4:$H$101)-MIN(ROW(PEOPLE!$H$4:$H$101)) +1), COLUMNS($B$3:C393))),"")</f>
        <v xml:space="preserve">4   </v>
      </c>
      <c r="E393" s="40" t="str">
        <f t="array" ref="E393">IFERROR(INDEX(PEOPLE!$H$4:$H$101, SMALL(IF($B393=PEOPLE!$B$4:$B$101, ROW(PEOPLE!$H$4:$H$101)-MIN(ROW(PEOPLE!$H$4:$H$101)) +1), COLUMNS($B$3:D393))),"")</f>
        <v xml:space="preserve">5   </v>
      </c>
      <c r="F393" s="40" t="str">
        <f t="array" ref="F393">IFERROR(INDEX(PEOPLE!$H$4:$H$101, SMALL(IF($B393=PEOPLE!$B$4:$B$101, ROW(PEOPLE!$H$4:$H$101)-MIN(ROW(PEOPLE!$H$4:$H$101)) +1), COLUMNS($B$3:E393))),"")</f>
        <v xml:space="preserve">6   </v>
      </c>
      <c r="G393" s="40" t="str">
        <f t="array" ref="G393">IFERROR(INDEX(PEOPLE!$H$4:$H$101, SMALL(IF($B393=PEOPLE!$B$4:$B$101, ROW(PEOPLE!$H$4:$H$101)-MIN(ROW(PEOPLE!$H$4:$H$101)) +1), COLUMNS($B$3:F393))),"")</f>
        <v xml:space="preserve">7   </v>
      </c>
      <c r="H393" s="40" t="str">
        <f t="array" ref="H393">IFERROR(INDEX(PEOPLE!$H$4:$H$101, SMALL(IF($B393=PEOPLE!$B$4:$B$101, ROW(PEOPLE!$H$4:$H$101)-MIN(ROW(PEOPLE!$H$4:$H$101)) +1), COLUMNS($B$3:G393))),"")</f>
        <v xml:space="preserve">8   </v>
      </c>
      <c r="I393" s="40" t="str">
        <f t="array" ref="I393">IFERROR(INDEX(PEOPLE!$H$4:$H$101, SMALL(IF($B393=PEOPLE!$B$4:$B$101, ROW(PEOPLE!$H$4:$H$101)-MIN(ROW(PEOPLE!$H$4:$H$101)) +1), COLUMNS($B$3:H393))),"")</f>
        <v xml:space="preserve">9   </v>
      </c>
      <c r="J393" s="40" t="str">
        <f t="array" ref="J393">IFERROR(INDEX(PEOPLE!$H$4:$H$101, SMALL(IF($B393=PEOPLE!$B$4:$B$101, ROW(PEOPLE!$H$4:$H$101)-MIN(ROW(PEOPLE!$H$4:$H$101)) +1), COLUMNS($B$3:I393))),"")</f>
        <v xml:space="preserve">10   </v>
      </c>
      <c r="K393" s="40" t="str">
        <f t="array" ref="K393">IFERROR(INDEX(PEOPLE!$H$4:$H$101, SMALL(IF($B393=PEOPLE!$B$4:$B$101, ROW(PEOPLE!$H$4:$H$101)-MIN(ROW(PEOPLE!$H$4:$H$101)) +1), COLUMNS($B$3:J393))),"")</f>
        <v xml:space="preserve">11   </v>
      </c>
      <c r="L393" s="40" t="str">
        <f t="array" ref="L393">IFERROR(INDEX(PEOPLE!$H$4:$H$101, SMALL(IF($B393=PEOPLE!$B$4:$B$101, ROW(PEOPLE!$H$4:$H$101)-MIN(ROW(PEOPLE!$H$4:$H$101)) +1), COLUMNS($B$3:K393))),"")</f>
        <v xml:space="preserve">12   </v>
      </c>
      <c r="M393" s="40" t="str">
        <f t="array" ref="M393">IFERROR(INDEX(PEOPLE!$H$4:$H$101, SMALL(IF($B393=PEOPLE!$B$4:$B$101, ROW(PEOPLE!$H$4:$H$101)-MIN(ROW(PEOPLE!$H$4:$H$101)) +1), COLUMNS($B$3:L393))),"")</f>
        <v xml:space="preserve">13   </v>
      </c>
      <c r="N393" s="40"/>
      <c r="O393" s="40"/>
    </row>
    <row r="394" spans="2:15" x14ac:dyDescent="0.25">
      <c r="B394" s="40" t="str">
        <f t="array" ref="B394">IFERROR(INDEX(PEOPLE!B395:B$1001, MATCH(0, COUNTIF($B$2:B393, PEOPLE!B395:B$1001), 0)), "")</f>
        <v/>
      </c>
      <c r="C394" s="40" t="str">
        <f t="array" ref="C394">IFERROR(INDEX(PEOPLE!$H$4:$H$101, SMALL(IF($B394=PEOPLE!$B$4:$B$101, ROW(PEOPLE!$H$4:$H$101)-MIN(ROW(PEOPLE!$H$4:$H$101)) +1), COLUMNS($B$3:B394))),"")</f>
        <v xml:space="preserve">3   </v>
      </c>
      <c r="D394" s="40" t="str">
        <f t="array" ref="D394">IFERROR(INDEX(PEOPLE!$H$4:$H$101, SMALL(IF($B394=PEOPLE!$B$4:$B$101, ROW(PEOPLE!$H$4:$H$101)-MIN(ROW(PEOPLE!$H$4:$H$101)) +1), COLUMNS($B$3:C394))),"")</f>
        <v xml:space="preserve">4   </v>
      </c>
      <c r="E394" s="40" t="str">
        <f t="array" ref="E394">IFERROR(INDEX(PEOPLE!$H$4:$H$101, SMALL(IF($B394=PEOPLE!$B$4:$B$101, ROW(PEOPLE!$H$4:$H$101)-MIN(ROW(PEOPLE!$H$4:$H$101)) +1), COLUMNS($B$3:D394))),"")</f>
        <v xml:space="preserve">5   </v>
      </c>
      <c r="F394" s="40" t="str">
        <f t="array" ref="F394">IFERROR(INDEX(PEOPLE!$H$4:$H$101, SMALL(IF($B394=PEOPLE!$B$4:$B$101, ROW(PEOPLE!$H$4:$H$101)-MIN(ROW(PEOPLE!$H$4:$H$101)) +1), COLUMNS($B$3:E394))),"")</f>
        <v xml:space="preserve">6   </v>
      </c>
      <c r="G394" s="40" t="str">
        <f t="array" ref="G394">IFERROR(INDEX(PEOPLE!$H$4:$H$101, SMALL(IF($B394=PEOPLE!$B$4:$B$101, ROW(PEOPLE!$H$4:$H$101)-MIN(ROW(PEOPLE!$H$4:$H$101)) +1), COLUMNS($B$3:F394))),"")</f>
        <v xml:space="preserve">7   </v>
      </c>
      <c r="H394" s="40" t="str">
        <f t="array" ref="H394">IFERROR(INDEX(PEOPLE!$H$4:$H$101, SMALL(IF($B394=PEOPLE!$B$4:$B$101, ROW(PEOPLE!$H$4:$H$101)-MIN(ROW(PEOPLE!$H$4:$H$101)) +1), COLUMNS($B$3:G394))),"")</f>
        <v xml:space="preserve">8   </v>
      </c>
      <c r="I394" s="40" t="str">
        <f t="array" ref="I394">IFERROR(INDEX(PEOPLE!$H$4:$H$101, SMALL(IF($B394=PEOPLE!$B$4:$B$101, ROW(PEOPLE!$H$4:$H$101)-MIN(ROW(PEOPLE!$H$4:$H$101)) +1), COLUMNS($B$3:H394))),"")</f>
        <v xml:space="preserve">9   </v>
      </c>
      <c r="J394" s="40" t="str">
        <f t="array" ref="J394">IFERROR(INDEX(PEOPLE!$H$4:$H$101, SMALL(IF($B394=PEOPLE!$B$4:$B$101, ROW(PEOPLE!$H$4:$H$101)-MIN(ROW(PEOPLE!$H$4:$H$101)) +1), COLUMNS($B$3:I394))),"")</f>
        <v xml:space="preserve">10   </v>
      </c>
      <c r="K394" s="40" t="str">
        <f t="array" ref="K394">IFERROR(INDEX(PEOPLE!$H$4:$H$101, SMALL(IF($B394=PEOPLE!$B$4:$B$101, ROW(PEOPLE!$H$4:$H$101)-MIN(ROW(PEOPLE!$H$4:$H$101)) +1), COLUMNS($B$3:J394))),"")</f>
        <v xml:space="preserve">11   </v>
      </c>
      <c r="L394" s="40" t="str">
        <f t="array" ref="L394">IFERROR(INDEX(PEOPLE!$H$4:$H$101, SMALL(IF($B394=PEOPLE!$B$4:$B$101, ROW(PEOPLE!$H$4:$H$101)-MIN(ROW(PEOPLE!$H$4:$H$101)) +1), COLUMNS($B$3:K394))),"")</f>
        <v xml:space="preserve">12   </v>
      </c>
      <c r="M394" s="40" t="str">
        <f t="array" ref="M394">IFERROR(INDEX(PEOPLE!$H$4:$H$101, SMALL(IF($B394=PEOPLE!$B$4:$B$101, ROW(PEOPLE!$H$4:$H$101)-MIN(ROW(PEOPLE!$H$4:$H$101)) +1), COLUMNS($B$3:L394))),"")</f>
        <v xml:space="preserve">13   </v>
      </c>
      <c r="N394" s="40"/>
      <c r="O394" s="40"/>
    </row>
    <row r="395" spans="2:15" x14ac:dyDescent="0.25">
      <c r="B395" s="40" t="str">
        <f t="array" ref="B395">IFERROR(INDEX(PEOPLE!B396:B$1001, MATCH(0, COUNTIF($B$2:B394, PEOPLE!B396:B$1001), 0)), "")</f>
        <v/>
      </c>
      <c r="C395" s="40" t="str">
        <f t="array" ref="C395">IFERROR(INDEX(PEOPLE!$H$4:$H$101, SMALL(IF($B395=PEOPLE!$B$4:$B$101, ROW(PEOPLE!$H$4:$H$101)-MIN(ROW(PEOPLE!$H$4:$H$101)) +1), COLUMNS($B$3:B395))),"")</f>
        <v xml:space="preserve">3   </v>
      </c>
      <c r="D395" s="40" t="str">
        <f t="array" ref="D395">IFERROR(INDEX(PEOPLE!$H$4:$H$101, SMALL(IF($B395=PEOPLE!$B$4:$B$101, ROW(PEOPLE!$H$4:$H$101)-MIN(ROW(PEOPLE!$H$4:$H$101)) +1), COLUMNS($B$3:C395))),"")</f>
        <v xml:space="preserve">4   </v>
      </c>
      <c r="E395" s="40" t="str">
        <f t="array" ref="E395">IFERROR(INDEX(PEOPLE!$H$4:$H$101, SMALL(IF($B395=PEOPLE!$B$4:$B$101, ROW(PEOPLE!$H$4:$H$101)-MIN(ROW(PEOPLE!$H$4:$H$101)) +1), COLUMNS($B$3:D395))),"")</f>
        <v xml:space="preserve">5   </v>
      </c>
      <c r="F395" s="40" t="str">
        <f t="array" ref="F395">IFERROR(INDEX(PEOPLE!$H$4:$H$101, SMALL(IF($B395=PEOPLE!$B$4:$B$101, ROW(PEOPLE!$H$4:$H$101)-MIN(ROW(PEOPLE!$H$4:$H$101)) +1), COLUMNS($B$3:E395))),"")</f>
        <v xml:space="preserve">6   </v>
      </c>
      <c r="G395" s="40" t="str">
        <f t="array" ref="G395">IFERROR(INDEX(PEOPLE!$H$4:$H$101, SMALL(IF($B395=PEOPLE!$B$4:$B$101, ROW(PEOPLE!$H$4:$H$101)-MIN(ROW(PEOPLE!$H$4:$H$101)) +1), COLUMNS($B$3:F395))),"")</f>
        <v xml:space="preserve">7   </v>
      </c>
      <c r="H395" s="40" t="str">
        <f t="array" ref="H395">IFERROR(INDEX(PEOPLE!$H$4:$H$101, SMALL(IF($B395=PEOPLE!$B$4:$B$101, ROW(PEOPLE!$H$4:$H$101)-MIN(ROW(PEOPLE!$H$4:$H$101)) +1), COLUMNS($B$3:G395))),"")</f>
        <v xml:space="preserve">8   </v>
      </c>
      <c r="I395" s="40" t="str">
        <f t="array" ref="I395">IFERROR(INDEX(PEOPLE!$H$4:$H$101, SMALL(IF($B395=PEOPLE!$B$4:$B$101, ROW(PEOPLE!$H$4:$H$101)-MIN(ROW(PEOPLE!$H$4:$H$101)) +1), COLUMNS($B$3:H395))),"")</f>
        <v xml:space="preserve">9   </v>
      </c>
      <c r="J395" s="40" t="str">
        <f t="array" ref="J395">IFERROR(INDEX(PEOPLE!$H$4:$H$101, SMALL(IF($B395=PEOPLE!$B$4:$B$101, ROW(PEOPLE!$H$4:$H$101)-MIN(ROW(PEOPLE!$H$4:$H$101)) +1), COLUMNS($B$3:I395))),"")</f>
        <v xml:space="preserve">10   </v>
      </c>
      <c r="K395" s="40" t="str">
        <f t="array" ref="K395">IFERROR(INDEX(PEOPLE!$H$4:$H$101, SMALL(IF($B395=PEOPLE!$B$4:$B$101, ROW(PEOPLE!$H$4:$H$101)-MIN(ROW(PEOPLE!$H$4:$H$101)) +1), COLUMNS($B$3:J395))),"")</f>
        <v xml:space="preserve">11   </v>
      </c>
      <c r="L395" s="40" t="str">
        <f t="array" ref="L395">IFERROR(INDEX(PEOPLE!$H$4:$H$101, SMALL(IF($B395=PEOPLE!$B$4:$B$101, ROW(PEOPLE!$H$4:$H$101)-MIN(ROW(PEOPLE!$H$4:$H$101)) +1), COLUMNS($B$3:K395))),"")</f>
        <v xml:space="preserve">12   </v>
      </c>
      <c r="M395" s="40" t="str">
        <f t="array" ref="M395">IFERROR(INDEX(PEOPLE!$H$4:$H$101, SMALL(IF($B395=PEOPLE!$B$4:$B$101, ROW(PEOPLE!$H$4:$H$101)-MIN(ROW(PEOPLE!$H$4:$H$101)) +1), COLUMNS($B$3:L395))),"")</f>
        <v xml:space="preserve">13   </v>
      </c>
      <c r="N395" s="40"/>
      <c r="O395" s="40"/>
    </row>
    <row r="396" spans="2:15" x14ac:dyDescent="0.25">
      <c r="B396" s="40" t="str">
        <f t="array" ref="B396">IFERROR(INDEX(PEOPLE!B397:B$1001, MATCH(0, COUNTIF($B$2:B395, PEOPLE!B397:B$1001), 0)), "")</f>
        <v/>
      </c>
      <c r="C396" s="40" t="str">
        <f t="array" ref="C396">IFERROR(INDEX(PEOPLE!$H$4:$H$101, SMALL(IF($B396=PEOPLE!$B$4:$B$101, ROW(PEOPLE!$H$4:$H$101)-MIN(ROW(PEOPLE!$H$4:$H$101)) +1), COLUMNS($B$3:B396))),"")</f>
        <v xml:space="preserve">3   </v>
      </c>
      <c r="D396" s="40" t="str">
        <f t="array" ref="D396">IFERROR(INDEX(PEOPLE!$H$4:$H$101, SMALL(IF($B396=PEOPLE!$B$4:$B$101, ROW(PEOPLE!$H$4:$H$101)-MIN(ROW(PEOPLE!$H$4:$H$101)) +1), COLUMNS($B$3:C396))),"")</f>
        <v xml:space="preserve">4   </v>
      </c>
      <c r="E396" s="40" t="str">
        <f t="array" ref="E396">IFERROR(INDEX(PEOPLE!$H$4:$H$101, SMALL(IF($B396=PEOPLE!$B$4:$B$101, ROW(PEOPLE!$H$4:$H$101)-MIN(ROW(PEOPLE!$H$4:$H$101)) +1), COLUMNS($B$3:D396))),"")</f>
        <v xml:space="preserve">5   </v>
      </c>
      <c r="F396" s="40" t="str">
        <f t="array" ref="F396">IFERROR(INDEX(PEOPLE!$H$4:$H$101, SMALL(IF($B396=PEOPLE!$B$4:$B$101, ROW(PEOPLE!$H$4:$H$101)-MIN(ROW(PEOPLE!$H$4:$H$101)) +1), COLUMNS($B$3:E396))),"")</f>
        <v xml:space="preserve">6   </v>
      </c>
      <c r="G396" s="40" t="str">
        <f t="array" ref="G396">IFERROR(INDEX(PEOPLE!$H$4:$H$101, SMALL(IF($B396=PEOPLE!$B$4:$B$101, ROW(PEOPLE!$H$4:$H$101)-MIN(ROW(PEOPLE!$H$4:$H$101)) +1), COLUMNS($B$3:F396))),"")</f>
        <v xml:space="preserve">7   </v>
      </c>
      <c r="H396" s="40" t="str">
        <f t="array" ref="H396">IFERROR(INDEX(PEOPLE!$H$4:$H$101, SMALL(IF($B396=PEOPLE!$B$4:$B$101, ROW(PEOPLE!$H$4:$H$101)-MIN(ROW(PEOPLE!$H$4:$H$101)) +1), COLUMNS($B$3:G396))),"")</f>
        <v xml:space="preserve">8   </v>
      </c>
      <c r="I396" s="40" t="str">
        <f t="array" ref="I396">IFERROR(INDEX(PEOPLE!$H$4:$H$101, SMALL(IF($B396=PEOPLE!$B$4:$B$101, ROW(PEOPLE!$H$4:$H$101)-MIN(ROW(PEOPLE!$H$4:$H$101)) +1), COLUMNS($B$3:H396))),"")</f>
        <v xml:space="preserve">9   </v>
      </c>
      <c r="J396" s="40" t="str">
        <f t="array" ref="J396">IFERROR(INDEX(PEOPLE!$H$4:$H$101, SMALL(IF($B396=PEOPLE!$B$4:$B$101, ROW(PEOPLE!$H$4:$H$101)-MIN(ROW(PEOPLE!$H$4:$H$101)) +1), COLUMNS($B$3:I396))),"")</f>
        <v xml:space="preserve">10   </v>
      </c>
      <c r="K396" s="40" t="str">
        <f t="array" ref="K396">IFERROR(INDEX(PEOPLE!$H$4:$H$101, SMALL(IF($B396=PEOPLE!$B$4:$B$101, ROW(PEOPLE!$H$4:$H$101)-MIN(ROW(PEOPLE!$H$4:$H$101)) +1), COLUMNS($B$3:J396))),"")</f>
        <v xml:space="preserve">11   </v>
      </c>
      <c r="L396" s="40" t="str">
        <f t="array" ref="L396">IFERROR(INDEX(PEOPLE!$H$4:$H$101, SMALL(IF($B396=PEOPLE!$B$4:$B$101, ROW(PEOPLE!$H$4:$H$101)-MIN(ROW(PEOPLE!$H$4:$H$101)) +1), COLUMNS($B$3:K396))),"")</f>
        <v xml:space="preserve">12   </v>
      </c>
      <c r="M396" s="40" t="str">
        <f t="array" ref="M396">IFERROR(INDEX(PEOPLE!$H$4:$H$101, SMALL(IF($B396=PEOPLE!$B$4:$B$101, ROW(PEOPLE!$H$4:$H$101)-MIN(ROW(PEOPLE!$H$4:$H$101)) +1), COLUMNS($B$3:L396))),"")</f>
        <v xml:space="preserve">13   </v>
      </c>
      <c r="N396" s="40"/>
      <c r="O396" s="40"/>
    </row>
    <row r="397" spans="2:15" x14ac:dyDescent="0.25">
      <c r="B397" s="40" t="str">
        <f t="array" ref="B397">IFERROR(INDEX(PEOPLE!B398:B$1001, MATCH(0, COUNTIF($B$2:B396, PEOPLE!B398:B$1001), 0)), "")</f>
        <v/>
      </c>
      <c r="C397" s="40" t="str">
        <f t="array" ref="C397">IFERROR(INDEX(PEOPLE!$H$4:$H$101, SMALL(IF($B397=PEOPLE!$B$4:$B$101, ROW(PEOPLE!$H$4:$H$101)-MIN(ROW(PEOPLE!$H$4:$H$101)) +1), COLUMNS($B$3:B397))),"")</f>
        <v xml:space="preserve">3   </v>
      </c>
      <c r="D397" s="40" t="str">
        <f t="array" ref="D397">IFERROR(INDEX(PEOPLE!$H$4:$H$101, SMALL(IF($B397=PEOPLE!$B$4:$B$101, ROW(PEOPLE!$H$4:$H$101)-MIN(ROW(PEOPLE!$H$4:$H$101)) +1), COLUMNS($B$3:C397))),"")</f>
        <v xml:space="preserve">4   </v>
      </c>
      <c r="E397" s="40" t="str">
        <f t="array" ref="E397">IFERROR(INDEX(PEOPLE!$H$4:$H$101, SMALL(IF($B397=PEOPLE!$B$4:$B$101, ROW(PEOPLE!$H$4:$H$101)-MIN(ROW(PEOPLE!$H$4:$H$101)) +1), COLUMNS($B$3:D397))),"")</f>
        <v xml:space="preserve">5   </v>
      </c>
      <c r="F397" s="40" t="str">
        <f t="array" ref="F397">IFERROR(INDEX(PEOPLE!$H$4:$H$101, SMALL(IF($B397=PEOPLE!$B$4:$B$101, ROW(PEOPLE!$H$4:$H$101)-MIN(ROW(PEOPLE!$H$4:$H$101)) +1), COLUMNS($B$3:E397))),"")</f>
        <v xml:space="preserve">6   </v>
      </c>
      <c r="G397" s="40" t="str">
        <f t="array" ref="G397">IFERROR(INDEX(PEOPLE!$H$4:$H$101, SMALL(IF($B397=PEOPLE!$B$4:$B$101, ROW(PEOPLE!$H$4:$H$101)-MIN(ROW(PEOPLE!$H$4:$H$101)) +1), COLUMNS($B$3:F397))),"")</f>
        <v xml:space="preserve">7   </v>
      </c>
      <c r="H397" s="40" t="str">
        <f t="array" ref="H397">IFERROR(INDEX(PEOPLE!$H$4:$H$101, SMALL(IF($B397=PEOPLE!$B$4:$B$101, ROW(PEOPLE!$H$4:$H$101)-MIN(ROW(PEOPLE!$H$4:$H$101)) +1), COLUMNS($B$3:G397))),"")</f>
        <v xml:space="preserve">8   </v>
      </c>
      <c r="I397" s="40" t="str">
        <f t="array" ref="I397">IFERROR(INDEX(PEOPLE!$H$4:$H$101, SMALL(IF($B397=PEOPLE!$B$4:$B$101, ROW(PEOPLE!$H$4:$H$101)-MIN(ROW(PEOPLE!$H$4:$H$101)) +1), COLUMNS($B$3:H397))),"")</f>
        <v xml:space="preserve">9   </v>
      </c>
      <c r="J397" s="40" t="str">
        <f t="array" ref="J397">IFERROR(INDEX(PEOPLE!$H$4:$H$101, SMALL(IF($B397=PEOPLE!$B$4:$B$101, ROW(PEOPLE!$H$4:$H$101)-MIN(ROW(PEOPLE!$H$4:$H$101)) +1), COLUMNS($B$3:I397))),"")</f>
        <v xml:space="preserve">10   </v>
      </c>
      <c r="K397" s="40" t="str">
        <f t="array" ref="K397">IFERROR(INDEX(PEOPLE!$H$4:$H$101, SMALL(IF($B397=PEOPLE!$B$4:$B$101, ROW(PEOPLE!$H$4:$H$101)-MIN(ROW(PEOPLE!$H$4:$H$101)) +1), COLUMNS($B$3:J397))),"")</f>
        <v xml:space="preserve">11   </v>
      </c>
      <c r="L397" s="40" t="str">
        <f t="array" ref="L397">IFERROR(INDEX(PEOPLE!$H$4:$H$101, SMALL(IF($B397=PEOPLE!$B$4:$B$101, ROW(PEOPLE!$H$4:$H$101)-MIN(ROW(PEOPLE!$H$4:$H$101)) +1), COLUMNS($B$3:K397))),"")</f>
        <v xml:space="preserve">12   </v>
      </c>
      <c r="M397" s="40" t="str">
        <f t="array" ref="M397">IFERROR(INDEX(PEOPLE!$H$4:$H$101, SMALL(IF($B397=PEOPLE!$B$4:$B$101, ROW(PEOPLE!$H$4:$H$101)-MIN(ROW(PEOPLE!$H$4:$H$101)) +1), COLUMNS($B$3:L397))),"")</f>
        <v xml:space="preserve">13   </v>
      </c>
      <c r="N397" s="40"/>
      <c r="O397" s="40"/>
    </row>
    <row r="398" spans="2:15" x14ac:dyDescent="0.25">
      <c r="B398" s="40" t="str">
        <f t="array" ref="B398">IFERROR(INDEX(PEOPLE!B399:B$1001, MATCH(0, COUNTIF($B$2:B397, PEOPLE!B399:B$1001), 0)), "")</f>
        <v/>
      </c>
      <c r="C398" s="40" t="str">
        <f t="array" ref="C398">IFERROR(INDEX(PEOPLE!$H$4:$H$101, SMALL(IF($B398=PEOPLE!$B$4:$B$101, ROW(PEOPLE!$H$4:$H$101)-MIN(ROW(PEOPLE!$H$4:$H$101)) +1), COLUMNS($B$3:B398))),"")</f>
        <v xml:space="preserve">3   </v>
      </c>
      <c r="D398" s="40" t="str">
        <f t="array" ref="D398">IFERROR(INDEX(PEOPLE!$H$4:$H$101, SMALL(IF($B398=PEOPLE!$B$4:$B$101, ROW(PEOPLE!$H$4:$H$101)-MIN(ROW(PEOPLE!$H$4:$H$101)) +1), COLUMNS($B$3:C398))),"")</f>
        <v xml:space="preserve">4   </v>
      </c>
      <c r="E398" s="40" t="str">
        <f t="array" ref="E398">IFERROR(INDEX(PEOPLE!$H$4:$H$101, SMALL(IF($B398=PEOPLE!$B$4:$B$101, ROW(PEOPLE!$H$4:$H$101)-MIN(ROW(PEOPLE!$H$4:$H$101)) +1), COLUMNS($B$3:D398))),"")</f>
        <v xml:space="preserve">5   </v>
      </c>
      <c r="F398" s="40" t="str">
        <f t="array" ref="F398">IFERROR(INDEX(PEOPLE!$H$4:$H$101, SMALL(IF($B398=PEOPLE!$B$4:$B$101, ROW(PEOPLE!$H$4:$H$101)-MIN(ROW(PEOPLE!$H$4:$H$101)) +1), COLUMNS($B$3:E398))),"")</f>
        <v xml:space="preserve">6   </v>
      </c>
      <c r="G398" s="40" t="str">
        <f t="array" ref="G398">IFERROR(INDEX(PEOPLE!$H$4:$H$101, SMALL(IF($B398=PEOPLE!$B$4:$B$101, ROW(PEOPLE!$H$4:$H$101)-MIN(ROW(PEOPLE!$H$4:$H$101)) +1), COLUMNS($B$3:F398))),"")</f>
        <v xml:space="preserve">7   </v>
      </c>
      <c r="H398" s="40" t="str">
        <f t="array" ref="H398">IFERROR(INDEX(PEOPLE!$H$4:$H$101, SMALL(IF($B398=PEOPLE!$B$4:$B$101, ROW(PEOPLE!$H$4:$H$101)-MIN(ROW(PEOPLE!$H$4:$H$101)) +1), COLUMNS($B$3:G398))),"")</f>
        <v xml:space="preserve">8   </v>
      </c>
      <c r="I398" s="40" t="str">
        <f t="array" ref="I398">IFERROR(INDEX(PEOPLE!$H$4:$H$101, SMALL(IF($B398=PEOPLE!$B$4:$B$101, ROW(PEOPLE!$H$4:$H$101)-MIN(ROW(PEOPLE!$H$4:$H$101)) +1), COLUMNS($B$3:H398))),"")</f>
        <v xml:space="preserve">9   </v>
      </c>
      <c r="J398" s="40" t="str">
        <f t="array" ref="J398">IFERROR(INDEX(PEOPLE!$H$4:$H$101, SMALL(IF($B398=PEOPLE!$B$4:$B$101, ROW(PEOPLE!$H$4:$H$101)-MIN(ROW(PEOPLE!$H$4:$H$101)) +1), COLUMNS($B$3:I398))),"")</f>
        <v xml:space="preserve">10   </v>
      </c>
      <c r="K398" s="40" t="str">
        <f t="array" ref="K398">IFERROR(INDEX(PEOPLE!$H$4:$H$101, SMALL(IF($B398=PEOPLE!$B$4:$B$101, ROW(PEOPLE!$H$4:$H$101)-MIN(ROW(PEOPLE!$H$4:$H$101)) +1), COLUMNS($B$3:J398))),"")</f>
        <v xml:space="preserve">11   </v>
      </c>
      <c r="L398" s="40" t="str">
        <f t="array" ref="L398">IFERROR(INDEX(PEOPLE!$H$4:$H$101, SMALL(IF($B398=PEOPLE!$B$4:$B$101, ROW(PEOPLE!$H$4:$H$101)-MIN(ROW(PEOPLE!$H$4:$H$101)) +1), COLUMNS($B$3:K398))),"")</f>
        <v xml:space="preserve">12   </v>
      </c>
      <c r="M398" s="40" t="str">
        <f t="array" ref="M398">IFERROR(INDEX(PEOPLE!$H$4:$H$101, SMALL(IF($B398=PEOPLE!$B$4:$B$101, ROW(PEOPLE!$H$4:$H$101)-MIN(ROW(PEOPLE!$H$4:$H$101)) +1), COLUMNS($B$3:L398))),"")</f>
        <v xml:space="preserve">13   </v>
      </c>
      <c r="N398" s="40"/>
      <c r="O398" s="40"/>
    </row>
    <row r="399" spans="2:15" x14ac:dyDescent="0.25">
      <c r="B399" s="40" t="str">
        <f t="array" ref="B399">IFERROR(INDEX(PEOPLE!B400:B$1001, MATCH(0, COUNTIF($B$2:B398, PEOPLE!B400:B$1001), 0)), "")</f>
        <v/>
      </c>
      <c r="C399" s="40" t="str">
        <f t="array" ref="C399">IFERROR(INDEX(PEOPLE!$H$4:$H$101, SMALL(IF($B399=PEOPLE!$B$4:$B$101, ROW(PEOPLE!$H$4:$H$101)-MIN(ROW(PEOPLE!$H$4:$H$101)) +1), COLUMNS($B$3:B399))),"")</f>
        <v xml:space="preserve">3   </v>
      </c>
      <c r="D399" s="40" t="str">
        <f t="array" ref="D399">IFERROR(INDEX(PEOPLE!$H$4:$H$101, SMALL(IF($B399=PEOPLE!$B$4:$B$101, ROW(PEOPLE!$H$4:$H$101)-MIN(ROW(PEOPLE!$H$4:$H$101)) +1), COLUMNS($B$3:C399))),"")</f>
        <v xml:space="preserve">4   </v>
      </c>
      <c r="E399" s="40" t="str">
        <f t="array" ref="E399">IFERROR(INDEX(PEOPLE!$H$4:$H$101, SMALL(IF($B399=PEOPLE!$B$4:$B$101, ROW(PEOPLE!$H$4:$H$101)-MIN(ROW(PEOPLE!$H$4:$H$101)) +1), COLUMNS($B$3:D399))),"")</f>
        <v xml:space="preserve">5   </v>
      </c>
      <c r="F399" s="40" t="str">
        <f t="array" ref="F399">IFERROR(INDEX(PEOPLE!$H$4:$H$101, SMALL(IF($B399=PEOPLE!$B$4:$B$101, ROW(PEOPLE!$H$4:$H$101)-MIN(ROW(PEOPLE!$H$4:$H$101)) +1), COLUMNS($B$3:E399))),"")</f>
        <v xml:space="preserve">6   </v>
      </c>
      <c r="G399" s="40" t="str">
        <f t="array" ref="G399">IFERROR(INDEX(PEOPLE!$H$4:$H$101, SMALL(IF($B399=PEOPLE!$B$4:$B$101, ROW(PEOPLE!$H$4:$H$101)-MIN(ROW(PEOPLE!$H$4:$H$101)) +1), COLUMNS($B$3:F399))),"")</f>
        <v xml:space="preserve">7   </v>
      </c>
      <c r="H399" s="40" t="str">
        <f t="array" ref="H399">IFERROR(INDEX(PEOPLE!$H$4:$H$101, SMALL(IF($B399=PEOPLE!$B$4:$B$101, ROW(PEOPLE!$H$4:$H$101)-MIN(ROW(PEOPLE!$H$4:$H$101)) +1), COLUMNS($B$3:G399))),"")</f>
        <v xml:space="preserve">8   </v>
      </c>
      <c r="I399" s="40" t="str">
        <f t="array" ref="I399">IFERROR(INDEX(PEOPLE!$H$4:$H$101, SMALL(IF($B399=PEOPLE!$B$4:$B$101, ROW(PEOPLE!$H$4:$H$101)-MIN(ROW(PEOPLE!$H$4:$H$101)) +1), COLUMNS($B$3:H399))),"")</f>
        <v xml:space="preserve">9   </v>
      </c>
      <c r="J399" s="40" t="str">
        <f t="array" ref="J399">IFERROR(INDEX(PEOPLE!$H$4:$H$101, SMALL(IF($B399=PEOPLE!$B$4:$B$101, ROW(PEOPLE!$H$4:$H$101)-MIN(ROW(PEOPLE!$H$4:$H$101)) +1), COLUMNS($B$3:I399))),"")</f>
        <v xml:space="preserve">10   </v>
      </c>
      <c r="K399" s="40" t="str">
        <f t="array" ref="K399">IFERROR(INDEX(PEOPLE!$H$4:$H$101, SMALL(IF($B399=PEOPLE!$B$4:$B$101, ROW(PEOPLE!$H$4:$H$101)-MIN(ROW(PEOPLE!$H$4:$H$101)) +1), COLUMNS($B$3:J399))),"")</f>
        <v xml:space="preserve">11   </v>
      </c>
      <c r="L399" s="40" t="str">
        <f t="array" ref="L399">IFERROR(INDEX(PEOPLE!$H$4:$H$101, SMALL(IF($B399=PEOPLE!$B$4:$B$101, ROW(PEOPLE!$H$4:$H$101)-MIN(ROW(PEOPLE!$H$4:$H$101)) +1), COLUMNS($B$3:K399))),"")</f>
        <v xml:space="preserve">12   </v>
      </c>
      <c r="M399" s="40" t="str">
        <f t="array" ref="M399">IFERROR(INDEX(PEOPLE!$H$4:$H$101, SMALL(IF($B399=PEOPLE!$B$4:$B$101, ROW(PEOPLE!$H$4:$H$101)-MIN(ROW(PEOPLE!$H$4:$H$101)) +1), COLUMNS($B$3:L399))),"")</f>
        <v xml:space="preserve">13   </v>
      </c>
      <c r="N399" s="40"/>
      <c r="O399" s="40"/>
    </row>
    <row r="400" spans="2:15" x14ac:dyDescent="0.25">
      <c r="B400" s="40" t="str">
        <f t="array" ref="B400">IFERROR(INDEX(PEOPLE!B401:B$1001, MATCH(0, COUNTIF($B$2:B399, PEOPLE!B401:B$1001), 0)), "")</f>
        <v/>
      </c>
      <c r="C400" s="40" t="str">
        <f t="array" ref="C400">IFERROR(INDEX(PEOPLE!$H$4:$H$101, SMALL(IF($B400=PEOPLE!$B$4:$B$101, ROW(PEOPLE!$H$4:$H$101)-MIN(ROW(PEOPLE!$H$4:$H$101)) +1), COLUMNS($B$3:B400))),"")</f>
        <v xml:space="preserve">3   </v>
      </c>
      <c r="D400" s="40" t="str">
        <f t="array" ref="D400">IFERROR(INDEX(PEOPLE!$H$4:$H$101, SMALL(IF($B400=PEOPLE!$B$4:$B$101, ROW(PEOPLE!$H$4:$H$101)-MIN(ROW(PEOPLE!$H$4:$H$101)) +1), COLUMNS($B$3:C400))),"")</f>
        <v xml:space="preserve">4   </v>
      </c>
      <c r="E400" s="40" t="str">
        <f t="array" ref="E400">IFERROR(INDEX(PEOPLE!$H$4:$H$101, SMALL(IF($B400=PEOPLE!$B$4:$B$101, ROW(PEOPLE!$H$4:$H$101)-MIN(ROW(PEOPLE!$H$4:$H$101)) +1), COLUMNS($B$3:D400))),"")</f>
        <v xml:space="preserve">5   </v>
      </c>
      <c r="F400" s="40" t="str">
        <f t="array" ref="F400">IFERROR(INDEX(PEOPLE!$H$4:$H$101, SMALL(IF($B400=PEOPLE!$B$4:$B$101, ROW(PEOPLE!$H$4:$H$101)-MIN(ROW(PEOPLE!$H$4:$H$101)) +1), COLUMNS($B$3:E400))),"")</f>
        <v xml:space="preserve">6   </v>
      </c>
      <c r="G400" s="40" t="str">
        <f t="array" ref="G400">IFERROR(INDEX(PEOPLE!$H$4:$H$101, SMALL(IF($B400=PEOPLE!$B$4:$B$101, ROW(PEOPLE!$H$4:$H$101)-MIN(ROW(PEOPLE!$H$4:$H$101)) +1), COLUMNS($B$3:F400))),"")</f>
        <v xml:space="preserve">7   </v>
      </c>
      <c r="H400" s="40" t="str">
        <f t="array" ref="H400">IFERROR(INDEX(PEOPLE!$H$4:$H$101, SMALL(IF($B400=PEOPLE!$B$4:$B$101, ROW(PEOPLE!$H$4:$H$101)-MIN(ROW(PEOPLE!$H$4:$H$101)) +1), COLUMNS($B$3:G400))),"")</f>
        <v xml:space="preserve">8   </v>
      </c>
      <c r="I400" s="40" t="str">
        <f t="array" ref="I400">IFERROR(INDEX(PEOPLE!$H$4:$H$101, SMALL(IF($B400=PEOPLE!$B$4:$B$101, ROW(PEOPLE!$H$4:$H$101)-MIN(ROW(PEOPLE!$H$4:$H$101)) +1), COLUMNS($B$3:H400))),"")</f>
        <v xml:space="preserve">9   </v>
      </c>
      <c r="J400" s="40" t="str">
        <f t="array" ref="J400">IFERROR(INDEX(PEOPLE!$H$4:$H$101, SMALL(IF($B400=PEOPLE!$B$4:$B$101, ROW(PEOPLE!$H$4:$H$101)-MIN(ROW(PEOPLE!$H$4:$H$101)) +1), COLUMNS($B$3:I400))),"")</f>
        <v xml:space="preserve">10   </v>
      </c>
      <c r="K400" s="40" t="str">
        <f t="array" ref="K400">IFERROR(INDEX(PEOPLE!$H$4:$H$101, SMALL(IF($B400=PEOPLE!$B$4:$B$101, ROW(PEOPLE!$H$4:$H$101)-MIN(ROW(PEOPLE!$H$4:$H$101)) +1), COLUMNS($B$3:J400))),"")</f>
        <v xml:space="preserve">11   </v>
      </c>
      <c r="L400" s="40" t="str">
        <f t="array" ref="L400">IFERROR(INDEX(PEOPLE!$H$4:$H$101, SMALL(IF($B400=PEOPLE!$B$4:$B$101, ROW(PEOPLE!$H$4:$H$101)-MIN(ROW(PEOPLE!$H$4:$H$101)) +1), COLUMNS($B$3:K400))),"")</f>
        <v xml:space="preserve">12   </v>
      </c>
      <c r="M400" s="40" t="str">
        <f t="array" ref="M400">IFERROR(INDEX(PEOPLE!$H$4:$H$101, SMALL(IF($B400=PEOPLE!$B$4:$B$101, ROW(PEOPLE!$H$4:$H$101)-MIN(ROW(PEOPLE!$H$4:$H$101)) +1), COLUMNS($B$3:L400))),"")</f>
        <v xml:space="preserve">13   </v>
      </c>
      <c r="N400" s="40"/>
      <c r="O400" s="40"/>
    </row>
    <row r="401" spans="2:15" x14ac:dyDescent="0.25">
      <c r="B401" s="40" t="str">
        <f t="array" ref="B401">IFERROR(INDEX(PEOPLE!B402:B$1001, MATCH(0, COUNTIF($B$2:B400, PEOPLE!B402:B$1001), 0)), "")</f>
        <v/>
      </c>
      <c r="C401" s="40" t="str">
        <f t="array" ref="C401">IFERROR(INDEX(PEOPLE!$H$4:$H$101, SMALL(IF($B401=PEOPLE!$B$4:$B$101, ROW(PEOPLE!$H$4:$H$101)-MIN(ROW(PEOPLE!$H$4:$H$101)) +1), COLUMNS($B$3:B401))),"")</f>
        <v xml:space="preserve">3   </v>
      </c>
      <c r="D401" s="40" t="str">
        <f t="array" ref="D401">IFERROR(INDEX(PEOPLE!$H$4:$H$101, SMALL(IF($B401=PEOPLE!$B$4:$B$101, ROW(PEOPLE!$H$4:$H$101)-MIN(ROW(PEOPLE!$H$4:$H$101)) +1), COLUMNS($B$3:C401))),"")</f>
        <v xml:space="preserve">4   </v>
      </c>
      <c r="E401" s="40" t="str">
        <f t="array" ref="E401">IFERROR(INDEX(PEOPLE!$H$4:$H$101, SMALL(IF($B401=PEOPLE!$B$4:$B$101, ROW(PEOPLE!$H$4:$H$101)-MIN(ROW(PEOPLE!$H$4:$H$101)) +1), COLUMNS($B$3:D401))),"")</f>
        <v xml:space="preserve">5   </v>
      </c>
      <c r="F401" s="40" t="str">
        <f t="array" ref="F401">IFERROR(INDEX(PEOPLE!$H$4:$H$101, SMALL(IF($B401=PEOPLE!$B$4:$B$101, ROW(PEOPLE!$H$4:$H$101)-MIN(ROW(PEOPLE!$H$4:$H$101)) +1), COLUMNS($B$3:E401))),"")</f>
        <v xml:space="preserve">6   </v>
      </c>
      <c r="G401" s="40" t="str">
        <f t="array" ref="G401">IFERROR(INDEX(PEOPLE!$H$4:$H$101, SMALL(IF($B401=PEOPLE!$B$4:$B$101, ROW(PEOPLE!$H$4:$H$101)-MIN(ROW(PEOPLE!$H$4:$H$101)) +1), COLUMNS($B$3:F401))),"")</f>
        <v xml:space="preserve">7   </v>
      </c>
      <c r="H401" s="40" t="str">
        <f t="array" ref="H401">IFERROR(INDEX(PEOPLE!$H$4:$H$101, SMALL(IF($B401=PEOPLE!$B$4:$B$101, ROW(PEOPLE!$H$4:$H$101)-MIN(ROW(PEOPLE!$H$4:$H$101)) +1), COLUMNS($B$3:G401))),"")</f>
        <v xml:space="preserve">8   </v>
      </c>
      <c r="I401" s="40" t="str">
        <f t="array" ref="I401">IFERROR(INDEX(PEOPLE!$H$4:$H$101, SMALL(IF($B401=PEOPLE!$B$4:$B$101, ROW(PEOPLE!$H$4:$H$101)-MIN(ROW(PEOPLE!$H$4:$H$101)) +1), COLUMNS($B$3:H401))),"")</f>
        <v xml:space="preserve">9   </v>
      </c>
      <c r="J401" s="40" t="str">
        <f t="array" ref="J401">IFERROR(INDEX(PEOPLE!$H$4:$H$101, SMALL(IF($B401=PEOPLE!$B$4:$B$101, ROW(PEOPLE!$H$4:$H$101)-MIN(ROW(PEOPLE!$H$4:$H$101)) +1), COLUMNS($B$3:I401))),"")</f>
        <v xml:space="preserve">10   </v>
      </c>
      <c r="K401" s="40" t="str">
        <f t="array" ref="K401">IFERROR(INDEX(PEOPLE!$H$4:$H$101, SMALL(IF($B401=PEOPLE!$B$4:$B$101, ROW(PEOPLE!$H$4:$H$101)-MIN(ROW(PEOPLE!$H$4:$H$101)) +1), COLUMNS($B$3:J401))),"")</f>
        <v xml:space="preserve">11   </v>
      </c>
      <c r="L401" s="40" t="str">
        <f t="array" ref="L401">IFERROR(INDEX(PEOPLE!$H$4:$H$101, SMALL(IF($B401=PEOPLE!$B$4:$B$101, ROW(PEOPLE!$H$4:$H$101)-MIN(ROW(PEOPLE!$H$4:$H$101)) +1), COLUMNS($B$3:K401))),"")</f>
        <v xml:space="preserve">12   </v>
      </c>
      <c r="M401" s="40" t="str">
        <f t="array" ref="M401">IFERROR(INDEX(PEOPLE!$H$4:$H$101, SMALL(IF($B401=PEOPLE!$B$4:$B$101, ROW(PEOPLE!$H$4:$H$101)-MIN(ROW(PEOPLE!$H$4:$H$101)) +1), COLUMNS($B$3:L401))),"")</f>
        <v xml:space="preserve">13   </v>
      </c>
      <c r="N401" s="40"/>
      <c r="O401" s="40"/>
    </row>
    <row r="402" spans="2:15" x14ac:dyDescent="0.25">
      <c r="B402" s="40" t="str">
        <f t="array" ref="B402">IFERROR(INDEX(PEOPLE!B403:B$1001, MATCH(0, COUNTIF($B$2:B401, PEOPLE!B403:B$1001), 0)), "")</f>
        <v/>
      </c>
      <c r="C402" s="40" t="str">
        <f t="array" ref="C402">IFERROR(INDEX(PEOPLE!$H$4:$H$101, SMALL(IF($B402=PEOPLE!$B$4:$B$101, ROW(PEOPLE!$H$4:$H$101)-MIN(ROW(PEOPLE!$H$4:$H$101)) +1), COLUMNS($B$3:B402))),"")</f>
        <v xml:space="preserve">3   </v>
      </c>
      <c r="D402" s="40" t="str">
        <f t="array" ref="D402">IFERROR(INDEX(PEOPLE!$H$4:$H$101, SMALL(IF($B402=PEOPLE!$B$4:$B$101, ROW(PEOPLE!$H$4:$H$101)-MIN(ROW(PEOPLE!$H$4:$H$101)) +1), COLUMNS($B$3:C402))),"")</f>
        <v xml:space="preserve">4   </v>
      </c>
      <c r="E402" s="40" t="str">
        <f t="array" ref="E402">IFERROR(INDEX(PEOPLE!$H$4:$H$101, SMALL(IF($B402=PEOPLE!$B$4:$B$101, ROW(PEOPLE!$H$4:$H$101)-MIN(ROW(PEOPLE!$H$4:$H$101)) +1), COLUMNS($B$3:D402))),"")</f>
        <v xml:space="preserve">5   </v>
      </c>
      <c r="F402" s="40" t="str">
        <f t="array" ref="F402">IFERROR(INDEX(PEOPLE!$H$4:$H$101, SMALL(IF($B402=PEOPLE!$B$4:$B$101, ROW(PEOPLE!$H$4:$H$101)-MIN(ROW(PEOPLE!$H$4:$H$101)) +1), COLUMNS($B$3:E402))),"")</f>
        <v xml:space="preserve">6   </v>
      </c>
      <c r="G402" s="40" t="str">
        <f t="array" ref="G402">IFERROR(INDEX(PEOPLE!$H$4:$H$101, SMALL(IF($B402=PEOPLE!$B$4:$B$101, ROW(PEOPLE!$H$4:$H$101)-MIN(ROW(PEOPLE!$H$4:$H$101)) +1), COLUMNS($B$3:F402))),"")</f>
        <v xml:space="preserve">7   </v>
      </c>
      <c r="H402" s="40" t="str">
        <f t="array" ref="H402">IFERROR(INDEX(PEOPLE!$H$4:$H$101, SMALL(IF($B402=PEOPLE!$B$4:$B$101, ROW(PEOPLE!$H$4:$H$101)-MIN(ROW(PEOPLE!$H$4:$H$101)) +1), COLUMNS($B$3:G402))),"")</f>
        <v xml:space="preserve">8   </v>
      </c>
      <c r="I402" s="40" t="str">
        <f t="array" ref="I402">IFERROR(INDEX(PEOPLE!$H$4:$H$101, SMALL(IF($B402=PEOPLE!$B$4:$B$101, ROW(PEOPLE!$H$4:$H$101)-MIN(ROW(PEOPLE!$H$4:$H$101)) +1), COLUMNS($B$3:H402))),"")</f>
        <v xml:space="preserve">9   </v>
      </c>
      <c r="J402" s="40" t="str">
        <f t="array" ref="J402">IFERROR(INDEX(PEOPLE!$H$4:$H$101, SMALL(IF($B402=PEOPLE!$B$4:$B$101, ROW(PEOPLE!$H$4:$H$101)-MIN(ROW(PEOPLE!$H$4:$H$101)) +1), COLUMNS($B$3:I402))),"")</f>
        <v xml:space="preserve">10   </v>
      </c>
      <c r="K402" s="40" t="str">
        <f t="array" ref="K402">IFERROR(INDEX(PEOPLE!$H$4:$H$101, SMALL(IF($B402=PEOPLE!$B$4:$B$101, ROW(PEOPLE!$H$4:$H$101)-MIN(ROW(PEOPLE!$H$4:$H$101)) +1), COLUMNS($B$3:J402))),"")</f>
        <v xml:space="preserve">11   </v>
      </c>
      <c r="L402" s="40" t="str">
        <f t="array" ref="L402">IFERROR(INDEX(PEOPLE!$H$4:$H$101, SMALL(IF($B402=PEOPLE!$B$4:$B$101, ROW(PEOPLE!$H$4:$H$101)-MIN(ROW(PEOPLE!$H$4:$H$101)) +1), COLUMNS($B$3:K402))),"")</f>
        <v xml:space="preserve">12   </v>
      </c>
      <c r="M402" s="40" t="str">
        <f t="array" ref="M402">IFERROR(INDEX(PEOPLE!$H$4:$H$101, SMALL(IF($B402=PEOPLE!$B$4:$B$101, ROW(PEOPLE!$H$4:$H$101)-MIN(ROW(PEOPLE!$H$4:$H$101)) +1), COLUMNS($B$3:L402))),"")</f>
        <v xml:space="preserve">13   </v>
      </c>
      <c r="N402" s="40"/>
      <c r="O402" s="40"/>
    </row>
    <row r="403" spans="2:15" x14ac:dyDescent="0.25">
      <c r="B403" s="40" t="str">
        <f t="array" ref="B403">IFERROR(INDEX(PEOPLE!B404:B$1001, MATCH(0, COUNTIF($B$2:B402, PEOPLE!B404:B$1001), 0)), "")</f>
        <v/>
      </c>
      <c r="C403" s="40" t="str">
        <f t="array" ref="C403">IFERROR(INDEX(PEOPLE!$H$4:$H$101, SMALL(IF($B403=PEOPLE!$B$4:$B$101, ROW(PEOPLE!$H$4:$H$101)-MIN(ROW(PEOPLE!$H$4:$H$101)) +1), COLUMNS($B$3:B403))),"")</f>
        <v xml:space="preserve">3   </v>
      </c>
      <c r="D403" s="40" t="str">
        <f t="array" ref="D403">IFERROR(INDEX(PEOPLE!$H$4:$H$101, SMALL(IF($B403=PEOPLE!$B$4:$B$101, ROW(PEOPLE!$H$4:$H$101)-MIN(ROW(PEOPLE!$H$4:$H$101)) +1), COLUMNS($B$3:C403))),"")</f>
        <v xml:space="preserve">4   </v>
      </c>
      <c r="E403" s="40" t="str">
        <f t="array" ref="E403">IFERROR(INDEX(PEOPLE!$H$4:$H$101, SMALL(IF($B403=PEOPLE!$B$4:$B$101, ROW(PEOPLE!$H$4:$H$101)-MIN(ROW(PEOPLE!$H$4:$H$101)) +1), COLUMNS($B$3:D403))),"")</f>
        <v xml:space="preserve">5   </v>
      </c>
      <c r="F403" s="40" t="str">
        <f t="array" ref="F403">IFERROR(INDEX(PEOPLE!$H$4:$H$101, SMALL(IF($B403=PEOPLE!$B$4:$B$101, ROW(PEOPLE!$H$4:$H$101)-MIN(ROW(PEOPLE!$H$4:$H$101)) +1), COLUMNS($B$3:E403))),"")</f>
        <v xml:space="preserve">6   </v>
      </c>
      <c r="G403" s="40" t="str">
        <f t="array" ref="G403">IFERROR(INDEX(PEOPLE!$H$4:$H$101, SMALL(IF($B403=PEOPLE!$B$4:$B$101, ROW(PEOPLE!$H$4:$H$101)-MIN(ROW(PEOPLE!$H$4:$H$101)) +1), COLUMNS($B$3:F403))),"")</f>
        <v xml:space="preserve">7   </v>
      </c>
      <c r="H403" s="40" t="str">
        <f t="array" ref="H403">IFERROR(INDEX(PEOPLE!$H$4:$H$101, SMALL(IF($B403=PEOPLE!$B$4:$B$101, ROW(PEOPLE!$H$4:$H$101)-MIN(ROW(PEOPLE!$H$4:$H$101)) +1), COLUMNS($B$3:G403))),"")</f>
        <v xml:space="preserve">8   </v>
      </c>
      <c r="I403" s="40" t="str">
        <f t="array" ref="I403">IFERROR(INDEX(PEOPLE!$H$4:$H$101, SMALL(IF($B403=PEOPLE!$B$4:$B$101, ROW(PEOPLE!$H$4:$H$101)-MIN(ROW(PEOPLE!$H$4:$H$101)) +1), COLUMNS($B$3:H403))),"")</f>
        <v xml:space="preserve">9   </v>
      </c>
      <c r="J403" s="40" t="str">
        <f t="array" ref="J403">IFERROR(INDEX(PEOPLE!$H$4:$H$101, SMALL(IF($B403=PEOPLE!$B$4:$B$101, ROW(PEOPLE!$H$4:$H$101)-MIN(ROW(PEOPLE!$H$4:$H$101)) +1), COLUMNS($B$3:I403))),"")</f>
        <v xml:space="preserve">10   </v>
      </c>
      <c r="K403" s="40" t="str">
        <f t="array" ref="K403">IFERROR(INDEX(PEOPLE!$H$4:$H$101, SMALL(IF($B403=PEOPLE!$B$4:$B$101, ROW(PEOPLE!$H$4:$H$101)-MIN(ROW(PEOPLE!$H$4:$H$101)) +1), COLUMNS($B$3:J403))),"")</f>
        <v xml:space="preserve">11   </v>
      </c>
      <c r="L403" s="40" t="str">
        <f t="array" ref="L403">IFERROR(INDEX(PEOPLE!$H$4:$H$101, SMALL(IF($B403=PEOPLE!$B$4:$B$101, ROW(PEOPLE!$H$4:$H$101)-MIN(ROW(PEOPLE!$H$4:$H$101)) +1), COLUMNS($B$3:K403))),"")</f>
        <v xml:space="preserve">12   </v>
      </c>
      <c r="M403" s="40" t="str">
        <f t="array" ref="M403">IFERROR(INDEX(PEOPLE!$H$4:$H$101, SMALL(IF($B403=PEOPLE!$B$4:$B$101, ROW(PEOPLE!$H$4:$H$101)-MIN(ROW(PEOPLE!$H$4:$H$101)) +1), COLUMNS($B$3:L403))),"")</f>
        <v xml:space="preserve">13   </v>
      </c>
      <c r="N403" s="40"/>
      <c r="O403" s="40"/>
    </row>
    <row r="404" spans="2:15" x14ac:dyDescent="0.25">
      <c r="B404" s="40" t="str">
        <f t="array" ref="B404">IFERROR(INDEX(PEOPLE!B405:B$1001, MATCH(0, COUNTIF($B$2:B403, PEOPLE!B405:B$1001), 0)), "")</f>
        <v/>
      </c>
      <c r="C404" s="40" t="str">
        <f t="array" ref="C404">IFERROR(INDEX(PEOPLE!$H$4:$H$101, SMALL(IF($B404=PEOPLE!$B$4:$B$101, ROW(PEOPLE!$H$4:$H$101)-MIN(ROW(PEOPLE!$H$4:$H$101)) +1), COLUMNS($B$3:B404))),"")</f>
        <v xml:space="preserve">3   </v>
      </c>
      <c r="D404" s="40" t="str">
        <f t="array" ref="D404">IFERROR(INDEX(PEOPLE!$H$4:$H$101, SMALL(IF($B404=PEOPLE!$B$4:$B$101, ROW(PEOPLE!$H$4:$H$101)-MIN(ROW(PEOPLE!$H$4:$H$101)) +1), COLUMNS($B$3:C404))),"")</f>
        <v xml:space="preserve">4   </v>
      </c>
      <c r="E404" s="40" t="str">
        <f t="array" ref="E404">IFERROR(INDEX(PEOPLE!$H$4:$H$101, SMALL(IF($B404=PEOPLE!$B$4:$B$101, ROW(PEOPLE!$H$4:$H$101)-MIN(ROW(PEOPLE!$H$4:$H$101)) +1), COLUMNS($B$3:D404))),"")</f>
        <v xml:space="preserve">5   </v>
      </c>
      <c r="F404" s="40" t="str">
        <f t="array" ref="F404">IFERROR(INDEX(PEOPLE!$H$4:$H$101, SMALL(IF($B404=PEOPLE!$B$4:$B$101, ROW(PEOPLE!$H$4:$H$101)-MIN(ROW(PEOPLE!$H$4:$H$101)) +1), COLUMNS($B$3:E404))),"")</f>
        <v xml:space="preserve">6   </v>
      </c>
      <c r="G404" s="40" t="str">
        <f t="array" ref="G404">IFERROR(INDEX(PEOPLE!$H$4:$H$101, SMALL(IF($B404=PEOPLE!$B$4:$B$101, ROW(PEOPLE!$H$4:$H$101)-MIN(ROW(PEOPLE!$H$4:$H$101)) +1), COLUMNS($B$3:F404))),"")</f>
        <v xml:space="preserve">7   </v>
      </c>
      <c r="H404" s="40" t="str">
        <f t="array" ref="H404">IFERROR(INDEX(PEOPLE!$H$4:$H$101, SMALL(IF($B404=PEOPLE!$B$4:$B$101, ROW(PEOPLE!$H$4:$H$101)-MIN(ROW(PEOPLE!$H$4:$H$101)) +1), COLUMNS($B$3:G404))),"")</f>
        <v xml:space="preserve">8   </v>
      </c>
      <c r="I404" s="40" t="str">
        <f t="array" ref="I404">IFERROR(INDEX(PEOPLE!$H$4:$H$101, SMALL(IF($B404=PEOPLE!$B$4:$B$101, ROW(PEOPLE!$H$4:$H$101)-MIN(ROW(PEOPLE!$H$4:$H$101)) +1), COLUMNS($B$3:H404))),"")</f>
        <v xml:space="preserve">9   </v>
      </c>
      <c r="J404" s="40" t="str">
        <f t="array" ref="J404">IFERROR(INDEX(PEOPLE!$H$4:$H$101, SMALL(IF($B404=PEOPLE!$B$4:$B$101, ROW(PEOPLE!$H$4:$H$101)-MIN(ROW(PEOPLE!$H$4:$H$101)) +1), COLUMNS($B$3:I404))),"")</f>
        <v xml:space="preserve">10   </v>
      </c>
      <c r="K404" s="40" t="str">
        <f t="array" ref="K404">IFERROR(INDEX(PEOPLE!$H$4:$H$101, SMALL(IF($B404=PEOPLE!$B$4:$B$101, ROW(PEOPLE!$H$4:$H$101)-MIN(ROW(PEOPLE!$H$4:$H$101)) +1), COLUMNS($B$3:J404))),"")</f>
        <v xml:space="preserve">11   </v>
      </c>
      <c r="L404" s="40" t="str">
        <f t="array" ref="L404">IFERROR(INDEX(PEOPLE!$H$4:$H$101, SMALL(IF($B404=PEOPLE!$B$4:$B$101, ROW(PEOPLE!$H$4:$H$101)-MIN(ROW(PEOPLE!$H$4:$H$101)) +1), COLUMNS($B$3:K404))),"")</f>
        <v xml:space="preserve">12   </v>
      </c>
      <c r="M404" s="40" t="str">
        <f t="array" ref="M404">IFERROR(INDEX(PEOPLE!$H$4:$H$101, SMALL(IF($B404=PEOPLE!$B$4:$B$101, ROW(PEOPLE!$H$4:$H$101)-MIN(ROW(PEOPLE!$H$4:$H$101)) +1), COLUMNS($B$3:L404))),"")</f>
        <v xml:space="preserve">13   </v>
      </c>
      <c r="N404" s="40"/>
      <c r="O404" s="40"/>
    </row>
    <row r="405" spans="2:15" x14ac:dyDescent="0.25">
      <c r="B405" s="40" t="str">
        <f t="array" ref="B405">IFERROR(INDEX(PEOPLE!B406:B$1001, MATCH(0, COUNTIF($B$2:B404, PEOPLE!B406:B$1001), 0)), "")</f>
        <v/>
      </c>
      <c r="C405" s="40" t="str">
        <f t="array" ref="C405">IFERROR(INDEX(PEOPLE!$H$4:$H$101, SMALL(IF($B405=PEOPLE!$B$4:$B$101, ROW(PEOPLE!$H$4:$H$101)-MIN(ROW(PEOPLE!$H$4:$H$101)) +1), COLUMNS($B$3:B405))),"")</f>
        <v xml:space="preserve">3   </v>
      </c>
      <c r="D405" s="40" t="str">
        <f t="array" ref="D405">IFERROR(INDEX(PEOPLE!$H$4:$H$101, SMALL(IF($B405=PEOPLE!$B$4:$B$101, ROW(PEOPLE!$H$4:$H$101)-MIN(ROW(PEOPLE!$H$4:$H$101)) +1), COLUMNS($B$3:C405))),"")</f>
        <v xml:space="preserve">4   </v>
      </c>
      <c r="E405" s="40" t="str">
        <f t="array" ref="E405">IFERROR(INDEX(PEOPLE!$H$4:$H$101, SMALL(IF($B405=PEOPLE!$B$4:$B$101, ROW(PEOPLE!$H$4:$H$101)-MIN(ROW(PEOPLE!$H$4:$H$101)) +1), COLUMNS($B$3:D405))),"")</f>
        <v xml:space="preserve">5   </v>
      </c>
      <c r="F405" s="40" t="str">
        <f t="array" ref="F405">IFERROR(INDEX(PEOPLE!$H$4:$H$101, SMALL(IF($B405=PEOPLE!$B$4:$B$101, ROW(PEOPLE!$H$4:$H$101)-MIN(ROW(PEOPLE!$H$4:$H$101)) +1), COLUMNS($B$3:E405))),"")</f>
        <v xml:space="preserve">6   </v>
      </c>
      <c r="G405" s="40" t="str">
        <f t="array" ref="G405">IFERROR(INDEX(PEOPLE!$H$4:$H$101, SMALL(IF($B405=PEOPLE!$B$4:$B$101, ROW(PEOPLE!$H$4:$H$101)-MIN(ROW(PEOPLE!$H$4:$H$101)) +1), COLUMNS($B$3:F405))),"")</f>
        <v xml:space="preserve">7   </v>
      </c>
      <c r="H405" s="40" t="str">
        <f t="array" ref="H405">IFERROR(INDEX(PEOPLE!$H$4:$H$101, SMALL(IF($B405=PEOPLE!$B$4:$B$101, ROW(PEOPLE!$H$4:$H$101)-MIN(ROW(PEOPLE!$H$4:$H$101)) +1), COLUMNS($B$3:G405))),"")</f>
        <v xml:space="preserve">8   </v>
      </c>
      <c r="I405" s="40" t="str">
        <f t="array" ref="I405">IFERROR(INDEX(PEOPLE!$H$4:$H$101, SMALL(IF($B405=PEOPLE!$B$4:$B$101, ROW(PEOPLE!$H$4:$H$101)-MIN(ROW(PEOPLE!$H$4:$H$101)) +1), COLUMNS($B$3:H405))),"")</f>
        <v xml:space="preserve">9   </v>
      </c>
      <c r="J405" s="40" t="str">
        <f t="array" ref="J405">IFERROR(INDEX(PEOPLE!$H$4:$H$101, SMALL(IF($B405=PEOPLE!$B$4:$B$101, ROW(PEOPLE!$H$4:$H$101)-MIN(ROW(PEOPLE!$H$4:$H$101)) +1), COLUMNS($B$3:I405))),"")</f>
        <v xml:space="preserve">10   </v>
      </c>
      <c r="K405" s="40" t="str">
        <f t="array" ref="K405">IFERROR(INDEX(PEOPLE!$H$4:$H$101, SMALL(IF($B405=PEOPLE!$B$4:$B$101, ROW(PEOPLE!$H$4:$H$101)-MIN(ROW(PEOPLE!$H$4:$H$101)) +1), COLUMNS($B$3:J405))),"")</f>
        <v xml:space="preserve">11   </v>
      </c>
      <c r="L405" s="40" t="str">
        <f t="array" ref="L405">IFERROR(INDEX(PEOPLE!$H$4:$H$101, SMALL(IF($B405=PEOPLE!$B$4:$B$101, ROW(PEOPLE!$H$4:$H$101)-MIN(ROW(PEOPLE!$H$4:$H$101)) +1), COLUMNS($B$3:K405))),"")</f>
        <v xml:space="preserve">12   </v>
      </c>
      <c r="M405" s="40" t="str">
        <f t="array" ref="M405">IFERROR(INDEX(PEOPLE!$H$4:$H$101, SMALL(IF($B405=PEOPLE!$B$4:$B$101, ROW(PEOPLE!$H$4:$H$101)-MIN(ROW(PEOPLE!$H$4:$H$101)) +1), COLUMNS($B$3:L405))),"")</f>
        <v xml:space="preserve">13   </v>
      </c>
      <c r="N405" s="40"/>
      <c r="O405" s="40"/>
    </row>
    <row r="406" spans="2:15" x14ac:dyDescent="0.25">
      <c r="B406" s="40" t="str">
        <f t="array" ref="B406">IFERROR(INDEX(PEOPLE!B407:B$1001, MATCH(0, COUNTIF($B$2:B405, PEOPLE!B407:B$1001), 0)), "")</f>
        <v/>
      </c>
      <c r="C406" s="40" t="str">
        <f t="array" ref="C406">IFERROR(INDEX(PEOPLE!$H$4:$H$101, SMALL(IF($B406=PEOPLE!$B$4:$B$101, ROW(PEOPLE!$H$4:$H$101)-MIN(ROW(PEOPLE!$H$4:$H$101)) +1), COLUMNS($B$3:B406))),"")</f>
        <v xml:space="preserve">3   </v>
      </c>
      <c r="D406" s="40" t="str">
        <f t="array" ref="D406">IFERROR(INDEX(PEOPLE!$H$4:$H$101, SMALL(IF($B406=PEOPLE!$B$4:$B$101, ROW(PEOPLE!$H$4:$H$101)-MIN(ROW(PEOPLE!$H$4:$H$101)) +1), COLUMNS($B$3:C406))),"")</f>
        <v xml:space="preserve">4   </v>
      </c>
      <c r="E406" s="40" t="str">
        <f t="array" ref="E406">IFERROR(INDEX(PEOPLE!$H$4:$H$101, SMALL(IF($B406=PEOPLE!$B$4:$B$101, ROW(PEOPLE!$H$4:$H$101)-MIN(ROW(PEOPLE!$H$4:$H$101)) +1), COLUMNS($B$3:D406))),"")</f>
        <v xml:space="preserve">5   </v>
      </c>
      <c r="F406" s="40" t="str">
        <f t="array" ref="F406">IFERROR(INDEX(PEOPLE!$H$4:$H$101, SMALL(IF($B406=PEOPLE!$B$4:$B$101, ROW(PEOPLE!$H$4:$H$101)-MIN(ROW(PEOPLE!$H$4:$H$101)) +1), COLUMNS($B$3:E406))),"")</f>
        <v xml:space="preserve">6   </v>
      </c>
      <c r="G406" s="40" t="str">
        <f t="array" ref="G406">IFERROR(INDEX(PEOPLE!$H$4:$H$101, SMALL(IF($B406=PEOPLE!$B$4:$B$101, ROW(PEOPLE!$H$4:$H$101)-MIN(ROW(PEOPLE!$H$4:$H$101)) +1), COLUMNS($B$3:F406))),"")</f>
        <v xml:space="preserve">7   </v>
      </c>
      <c r="H406" s="40" t="str">
        <f t="array" ref="H406">IFERROR(INDEX(PEOPLE!$H$4:$H$101, SMALL(IF($B406=PEOPLE!$B$4:$B$101, ROW(PEOPLE!$H$4:$H$101)-MIN(ROW(PEOPLE!$H$4:$H$101)) +1), COLUMNS($B$3:G406))),"")</f>
        <v xml:space="preserve">8   </v>
      </c>
      <c r="I406" s="40" t="str">
        <f t="array" ref="I406">IFERROR(INDEX(PEOPLE!$H$4:$H$101, SMALL(IF($B406=PEOPLE!$B$4:$B$101, ROW(PEOPLE!$H$4:$H$101)-MIN(ROW(PEOPLE!$H$4:$H$101)) +1), COLUMNS($B$3:H406))),"")</f>
        <v xml:space="preserve">9   </v>
      </c>
      <c r="J406" s="40" t="str">
        <f t="array" ref="J406">IFERROR(INDEX(PEOPLE!$H$4:$H$101, SMALL(IF($B406=PEOPLE!$B$4:$B$101, ROW(PEOPLE!$H$4:$H$101)-MIN(ROW(PEOPLE!$H$4:$H$101)) +1), COLUMNS($B$3:I406))),"")</f>
        <v xml:space="preserve">10   </v>
      </c>
      <c r="K406" s="40" t="str">
        <f t="array" ref="K406">IFERROR(INDEX(PEOPLE!$H$4:$H$101, SMALL(IF($B406=PEOPLE!$B$4:$B$101, ROW(PEOPLE!$H$4:$H$101)-MIN(ROW(PEOPLE!$H$4:$H$101)) +1), COLUMNS($B$3:J406))),"")</f>
        <v xml:space="preserve">11   </v>
      </c>
      <c r="L406" s="40" t="str">
        <f t="array" ref="L406">IFERROR(INDEX(PEOPLE!$H$4:$H$101, SMALL(IF($B406=PEOPLE!$B$4:$B$101, ROW(PEOPLE!$H$4:$H$101)-MIN(ROW(PEOPLE!$H$4:$H$101)) +1), COLUMNS($B$3:K406))),"")</f>
        <v xml:space="preserve">12   </v>
      </c>
      <c r="M406" s="40" t="str">
        <f t="array" ref="M406">IFERROR(INDEX(PEOPLE!$H$4:$H$101, SMALL(IF($B406=PEOPLE!$B$4:$B$101, ROW(PEOPLE!$H$4:$H$101)-MIN(ROW(PEOPLE!$H$4:$H$101)) +1), COLUMNS($B$3:L406))),"")</f>
        <v xml:space="preserve">13   </v>
      </c>
      <c r="N406" s="40"/>
      <c r="O406" s="40"/>
    </row>
    <row r="407" spans="2:15" x14ac:dyDescent="0.25">
      <c r="B407" s="40" t="str">
        <f t="array" ref="B407">IFERROR(INDEX(PEOPLE!B408:B$1001, MATCH(0, COUNTIF($B$2:B406, PEOPLE!B408:B$1001), 0)), "")</f>
        <v/>
      </c>
      <c r="C407" s="40" t="str">
        <f t="array" ref="C407">IFERROR(INDEX(PEOPLE!$H$4:$H$101, SMALL(IF($B407=PEOPLE!$B$4:$B$101, ROW(PEOPLE!$H$4:$H$101)-MIN(ROW(PEOPLE!$H$4:$H$101)) +1), COLUMNS($B$3:B407))),"")</f>
        <v xml:space="preserve">3   </v>
      </c>
      <c r="D407" s="40" t="str">
        <f t="array" ref="D407">IFERROR(INDEX(PEOPLE!$H$4:$H$101, SMALL(IF($B407=PEOPLE!$B$4:$B$101, ROW(PEOPLE!$H$4:$H$101)-MIN(ROW(PEOPLE!$H$4:$H$101)) +1), COLUMNS($B$3:C407))),"")</f>
        <v xml:space="preserve">4   </v>
      </c>
      <c r="E407" s="40" t="str">
        <f t="array" ref="E407">IFERROR(INDEX(PEOPLE!$H$4:$H$101, SMALL(IF($B407=PEOPLE!$B$4:$B$101, ROW(PEOPLE!$H$4:$H$101)-MIN(ROW(PEOPLE!$H$4:$H$101)) +1), COLUMNS($B$3:D407))),"")</f>
        <v xml:space="preserve">5   </v>
      </c>
      <c r="F407" s="40" t="str">
        <f t="array" ref="F407">IFERROR(INDEX(PEOPLE!$H$4:$H$101, SMALL(IF($B407=PEOPLE!$B$4:$B$101, ROW(PEOPLE!$H$4:$H$101)-MIN(ROW(PEOPLE!$H$4:$H$101)) +1), COLUMNS($B$3:E407))),"")</f>
        <v xml:space="preserve">6   </v>
      </c>
      <c r="G407" s="40" t="str">
        <f t="array" ref="G407">IFERROR(INDEX(PEOPLE!$H$4:$H$101, SMALL(IF($B407=PEOPLE!$B$4:$B$101, ROW(PEOPLE!$H$4:$H$101)-MIN(ROW(PEOPLE!$H$4:$H$101)) +1), COLUMNS($B$3:F407))),"")</f>
        <v xml:space="preserve">7   </v>
      </c>
      <c r="H407" s="40" t="str">
        <f t="array" ref="H407">IFERROR(INDEX(PEOPLE!$H$4:$H$101, SMALL(IF($B407=PEOPLE!$B$4:$B$101, ROW(PEOPLE!$H$4:$H$101)-MIN(ROW(PEOPLE!$H$4:$H$101)) +1), COLUMNS($B$3:G407))),"")</f>
        <v xml:space="preserve">8   </v>
      </c>
      <c r="I407" s="40" t="str">
        <f t="array" ref="I407">IFERROR(INDEX(PEOPLE!$H$4:$H$101, SMALL(IF($B407=PEOPLE!$B$4:$B$101, ROW(PEOPLE!$H$4:$H$101)-MIN(ROW(PEOPLE!$H$4:$H$101)) +1), COLUMNS($B$3:H407))),"")</f>
        <v xml:space="preserve">9   </v>
      </c>
      <c r="J407" s="40" t="str">
        <f t="array" ref="J407">IFERROR(INDEX(PEOPLE!$H$4:$H$101, SMALL(IF($B407=PEOPLE!$B$4:$B$101, ROW(PEOPLE!$H$4:$H$101)-MIN(ROW(PEOPLE!$H$4:$H$101)) +1), COLUMNS($B$3:I407))),"")</f>
        <v xml:space="preserve">10   </v>
      </c>
      <c r="K407" s="40" t="str">
        <f t="array" ref="K407">IFERROR(INDEX(PEOPLE!$H$4:$H$101, SMALL(IF($B407=PEOPLE!$B$4:$B$101, ROW(PEOPLE!$H$4:$H$101)-MIN(ROW(PEOPLE!$H$4:$H$101)) +1), COLUMNS($B$3:J407))),"")</f>
        <v xml:space="preserve">11   </v>
      </c>
      <c r="L407" s="40" t="str">
        <f t="array" ref="L407">IFERROR(INDEX(PEOPLE!$H$4:$H$101, SMALL(IF($B407=PEOPLE!$B$4:$B$101, ROW(PEOPLE!$H$4:$H$101)-MIN(ROW(PEOPLE!$H$4:$H$101)) +1), COLUMNS($B$3:K407))),"")</f>
        <v xml:space="preserve">12   </v>
      </c>
      <c r="M407" s="40" t="str">
        <f t="array" ref="M407">IFERROR(INDEX(PEOPLE!$H$4:$H$101, SMALL(IF($B407=PEOPLE!$B$4:$B$101, ROW(PEOPLE!$H$4:$H$101)-MIN(ROW(PEOPLE!$H$4:$H$101)) +1), COLUMNS($B$3:L407))),"")</f>
        <v xml:space="preserve">13   </v>
      </c>
      <c r="N407" s="40"/>
      <c r="O407" s="40"/>
    </row>
    <row r="408" spans="2:15" x14ac:dyDescent="0.25">
      <c r="B408" s="40" t="str">
        <f t="array" ref="B408">IFERROR(INDEX(PEOPLE!B409:B$1001, MATCH(0, COUNTIF($B$2:B407, PEOPLE!B409:B$1001), 0)), "")</f>
        <v/>
      </c>
      <c r="C408" s="40" t="str">
        <f t="array" ref="C408">IFERROR(INDEX(PEOPLE!$H$4:$H$101, SMALL(IF($B408=PEOPLE!$B$4:$B$101, ROW(PEOPLE!$H$4:$H$101)-MIN(ROW(PEOPLE!$H$4:$H$101)) +1), COLUMNS($B$3:B408))),"")</f>
        <v xml:space="preserve">3   </v>
      </c>
      <c r="D408" s="40" t="str">
        <f t="array" ref="D408">IFERROR(INDEX(PEOPLE!$H$4:$H$101, SMALL(IF($B408=PEOPLE!$B$4:$B$101, ROW(PEOPLE!$H$4:$H$101)-MIN(ROW(PEOPLE!$H$4:$H$101)) +1), COLUMNS($B$3:C408))),"")</f>
        <v xml:space="preserve">4   </v>
      </c>
      <c r="E408" s="40" t="str">
        <f t="array" ref="E408">IFERROR(INDEX(PEOPLE!$H$4:$H$101, SMALL(IF($B408=PEOPLE!$B$4:$B$101, ROW(PEOPLE!$H$4:$H$101)-MIN(ROW(PEOPLE!$H$4:$H$101)) +1), COLUMNS($B$3:D408))),"")</f>
        <v xml:space="preserve">5   </v>
      </c>
      <c r="F408" s="40" t="str">
        <f t="array" ref="F408">IFERROR(INDEX(PEOPLE!$H$4:$H$101, SMALL(IF($B408=PEOPLE!$B$4:$B$101, ROW(PEOPLE!$H$4:$H$101)-MIN(ROW(PEOPLE!$H$4:$H$101)) +1), COLUMNS($B$3:E408))),"")</f>
        <v xml:space="preserve">6   </v>
      </c>
      <c r="G408" s="40" t="str">
        <f t="array" ref="G408">IFERROR(INDEX(PEOPLE!$H$4:$H$101, SMALL(IF($B408=PEOPLE!$B$4:$B$101, ROW(PEOPLE!$H$4:$H$101)-MIN(ROW(PEOPLE!$H$4:$H$101)) +1), COLUMNS($B$3:F408))),"")</f>
        <v xml:space="preserve">7   </v>
      </c>
      <c r="H408" s="40" t="str">
        <f t="array" ref="H408">IFERROR(INDEX(PEOPLE!$H$4:$H$101, SMALL(IF($B408=PEOPLE!$B$4:$B$101, ROW(PEOPLE!$H$4:$H$101)-MIN(ROW(PEOPLE!$H$4:$H$101)) +1), COLUMNS($B$3:G408))),"")</f>
        <v xml:space="preserve">8   </v>
      </c>
      <c r="I408" s="40" t="str">
        <f t="array" ref="I408">IFERROR(INDEX(PEOPLE!$H$4:$H$101, SMALL(IF($B408=PEOPLE!$B$4:$B$101, ROW(PEOPLE!$H$4:$H$101)-MIN(ROW(PEOPLE!$H$4:$H$101)) +1), COLUMNS($B$3:H408))),"")</f>
        <v xml:space="preserve">9   </v>
      </c>
      <c r="J408" s="40" t="str">
        <f t="array" ref="J408">IFERROR(INDEX(PEOPLE!$H$4:$H$101, SMALL(IF($B408=PEOPLE!$B$4:$B$101, ROW(PEOPLE!$H$4:$H$101)-MIN(ROW(PEOPLE!$H$4:$H$101)) +1), COLUMNS($B$3:I408))),"")</f>
        <v xml:space="preserve">10   </v>
      </c>
      <c r="K408" s="40" t="str">
        <f t="array" ref="K408">IFERROR(INDEX(PEOPLE!$H$4:$H$101, SMALL(IF($B408=PEOPLE!$B$4:$B$101, ROW(PEOPLE!$H$4:$H$101)-MIN(ROW(PEOPLE!$H$4:$H$101)) +1), COLUMNS($B$3:J408))),"")</f>
        <v xml:space="preserve">11   </v>
      </c>
      <c r="L408" s="40" t="str">
        <f t="array" ref="L408">IFERROR(INDEX(PEOPLE!$H$4:$H$101, SMALL(IF($B408=PEOPLE!$B$4:$B$101, ROW(PEOPLE!$H$4:$H$101)-MIN(ROW(PEOPLE!$H$4:$H$101)) +1), COLUMNS($B$3:K408))),"")</f>
        <v xml:space="preserve">12   </v>
      </c>
      <c r="M408" s="40" t="str">
        <f t="array" ref="M408">IFERROR(INDEX(PEOPLE!$H$4:$H$101, SMALL(IF($B408=PEOPLE!$B$4:$B$101, ROW(PEOPLE!$H$4:$H$101)-MIN(ROW(PEOPLE!$H$4:$H$101)) +1), COLUMNS($B$3:L408))),"")</f>
        <v xml:space="preserve">13   </v>
      </c>
      <c r="N408" s="40"/>
      <c r="O408" s="40"/>
    </row>
    <row r="409" spans="2:15" x14ac:dyDescent="0.25">
      <c r="B409" s="40" t="str">
        <f t="array" ref="B409">IFERROR(INDEX(PEOPLE!B410:B$1001, MATCH(0, COUNTIF($B$2:B408, PEOPLE!B410:B$1001), 0)), "")</f>
        <v/>
      </c>
      <c r="C409" s="40" t="str">
        <f t="array" ref="C409">IFERROR(INDEX(PEOPLE!$H$4:$H$101, SMALL(IF($B409=PEOPLE!$B$4:$B$101, ROW(PEOPLE!$H$4:$H$101)-MIN(ROW(PEOPLE!$H$4:$H$101)) +1), COLUMNS($B$3:B409))),"")</f>
        <v xml:space="preserve">3   </v>
      </c>
      <c r="D409" s="40" t="str">
        <f t="array" ref="D409">IFERROR(INDEX(PEOPLE!$H$4:$H$101, SMALL(IF($B409=PEOPLE!$B$4:$B$101, ROW(PEOPLE!$H$4:$H$101)-MIN(ROW(PEOPLE!$H$4:$H$101)) +1), COLUMNS($B$3:C409))),"")</f>
        <v xml:space="preserve">4   </v>
      </c>
      <c r="E409" s="40" t="str">
        <f t="array" ref="E409">IFERROR(INDEX(PEOPLE!$H$4:$H$101, SMALL(IF($B409=PEOPLE!$B$4:$B$101, ROW(PEOPLE!$H$4:$H$101)-MIN(ROW(PEOPLE!$H$4:$H$101)) +1), COLUMNS($B$3:D409))),"")</f>
        <v xml:space="preserve">5   </v>
      </c>
      <c r="F409" s="40" t="str">
        <f t="array" ref="F409">IFERROR(INDEX(PEOPLE!$H$4:$H$101, SMALL(IF($B409=PEOPLE!$B$4:$B$101, ROW(PEOPLE!$H$4:$H$101)-MIN(ROW(PEOPLE!$H$4:$H$101)) +1), COLUMNS($B$3:E409))),"")</f>
        <v xml:space="preserve">6   </v>
      </c>
      <c r="G409" s="40" t="str">
        <f t="array" ref="G409">IFERROR(INDEX(PEOPLE!$H$4:$H$101, SMALL(IF($B409=PEOPLE!$B$4:$B$101, ROW(PEOPLE!$H$4:$H$101)-MIN(ROW(PEOPLE!$H$4:$H$101)) +1), COLUMNS($B$3:F409))),"")</f>
        <v xml:space="preserve">7   </v>
      </c>
      <c r="H409" s="40" t="str">
        <f t="array" ref="H409">IFERROR(INDEX(PEOPLE!$H$4:$H$101, SMALL(IF($B409=PEOPLE!$B$4:$B$101, ROW(PEOPLE!$H$4:$H$101)-MIN(ROW(PEOPLE!$H$4:$H$101)) +1), COLUMNS($B$3:G409))),"")</f>
        <v xml:space="preserve">8   </v>
      </c>
      <c r="I409" s="40" t="str">
        <f t="array" ref="I409">IFERROR(INDEX(PEOPLE!$H$4:$H$101, SMALL(IF($B409=PEOPLE!$B$4:$B$101, ROW(PEOPLE!$H$4:$H$101)-MIN(ROW(PEOPLE!$H$4:$H$101)) +1), COLUMNS($B$3:H409))),"")</f>
        <v xml:space="preserve">9   </v>
      </c>
      <c r="J409" s="40" t="str">
        <f t="array" ref="J409">IFERROR(INDEX(PEOPLE!$H$4:$H$101, SMALL(IF($B409=PEOPLE!$B$4:$B$101, ROW(PEOPLE!$H$4:$H$101)-MIN(ROW(PEOPLE!$H$4:$H$101)) +1), COLUMNS($B$3:I409))),"")</f>
        <v xml:space="preserve">10   </v>
      </c>
      <c r="K409" s="40" t="str">
        <f t="array" ref="K409">IFERROR(INDEX(PEOPLE!$H$4:$H$101, SMALL(IF($B409=PEOPLE!$B$4:$B$101, ROW(PEOPLE!$H$4:$H$101)-MIN(ROW(PEOPLE!$H$4:$H$101)) +1), COLUMNS($B$3:J409))),"")</f>
        <v xml:space="preserve">11   </v>
      </c>
      <c r="L409" s="40" t="str">
        <f t="array" ref="L409">IFERROR(INDEX(PEOPLE!$H$4:$H$101, SMALL(IF($B409=PEOPLE!$B$4:$B$101, ROW(PEOPLE!$H$4:$H$101)-MIN(ROW(PEOPLE!$H$4:$H$101)) +1), COLUMNS($B$3:K409))),"")</f>
        <v xml:space="preserve">12   </v>
      </c>
      <c r="M409" s="40" t="str">
        <f t="array" ref="M409">IFERROR(INDEX(PEOPLE!$H$4:$H$101, SMALL(IF($B409=PEOPLE!$B$4:$B$101, ROW(PEOPLE!$H$4:$H$101)-MIN(ROW(PEOPLE!$H$4:$H$101)) +1), COLUMNS($B$3:L409))),"")</f>
        <v xml:space="preserve">13   </v>
      </c>
      <c r="N409" s="40"/>
      <c r="O409" s="40"/>
    </row>
    <row r="410" spans="2:15" x14ac:dyDescent="0.25">
      <c r="B410" s="40" t="str">
        <f t="array" ref="B410">IFERROR(INDEX(PEOPLE!B411:B$1001, MATCH(0, COUNTIF($B$2:B409, PEOPLE!B411:B$1001), 0)), "")</f>
        <v/>
      </c>
      <c r="C410" s="40" t="str">
        <f t="array" ref="C410">IFERROR(INDEX(PEOPLE!$H$4:$H$101, SMALL(IF($B410=PEOPLE!$B$4:$B$101, ROW(PEOPLE!$H$4:$H$101)-MIN(ROW(PEOPLE!$H$4:$H$101)) +1), COLUMNS($B$3:B410))),"")</f>
        <v xml:space="preserve">3   </v>
      </c>
      <c r="D410" s="40" t="str">
        <f t="array" ref="D410">IFERROR(INDEX(PEOPLE!$H$4:$H$101, SMALL(IF($B410=PEOPLE!$B$4:$B$101, ROW(PEOPLE!$H$4:$H$101)-MIN(ROW(PEOPLE!$H$4:$H$101)) +1), COLUMNS($B$3:C410))),"")</f>
        <v xml:space="preserve">4   </v>
      </c>
      <c r="E410" s="40" t="str">
        <f t="array" ref="E410">IFERROR(INDEX(PEOPLE!$H$4:$H$101, SMALL(IF($B410=PEOPLE!$B$4:$B$101, ROW(PEOPLE!$H$4:$H$101)-MIN(ROW(PEOPLE!$H$4:$H$101)) +1), COLUMNS($B$3:D410))),"")</f>
        <v xml:space="preserve">5   </v>
      </c>
      <c r="F410" s="40" t="str">
        <f t="array" ref="F410">IFERROR(INDEX(PEOPLE!$H$4:$H$101, SMALL(IF($B410=PEOPLE!$B$4:$B$101, ROW(PEOPLE!$H$4:$H$101)-MIN(ROW(PEOPLE!$H$4:$H$101)) +1), COLUMNS($B$3:E410))),"")</f>
        <v xml:space="preserve">6   </v>
      </c>
      <c r="G410" s="40" t="str">
        <f t="array" ref="G410">IFERROR(INDEX(PEOPLE!$H$4:$H$101, SMALL(IF($B410=PEOPLE!$B$4:$B$101, ROW(PEOPLE!$H$4:$H$101)-MIN(ROW(PEOPLE!$H$4:$H$101)) +1), COLUMNS($B$3:F410))),"")</f>
        <v xml:space="preserve">7   </v>
      </c>
      <c r="H410" s="40" t="str">
        <f t="array" ref="H410">IFERROR(INDEX(PEOPLE!$H$4:$H$101, SMALL(IF($B410=PEOPLE!$B$4:$B$101, ROW(PEOPLE!$H$4:$H$101)-MIN(ROW(PEOPLE!$H$4:$H$101)) +1), COLUMNS($B$3:G410))),"")</f>
        <v xml:space="preserve">8   </v>
      </c>
      <c r="I410" s="40" t="str">
        <f t="array" ref="I410">IFERROR(INDEX(PEOPLE!$H$4:$H$101, SMALL(IF($B410=PEOPLE!$B$4:$B$101, ROW(PEOPLE!$H$4:$H$101)-MIN(ROW(PEOPLE!$H$4:$H$101)) +1), COLUMNS($B$3:H410))),"")</f>
        <v xml:space="preserve">9   </v>
      </c>
      <c r="J410" s="40" t="str">
        <f t="array" ref="J410">IFERROR(INDEX(PEOPLE!$H$4:$H$101, SMALL(IF($B410=PEOPLE!$B$4:$B$101, ROW(PEOPLE!$H$4:$H$101)-MIN(ROW(PEOPLE!$H$4:$H$101)) +1), COLUMNS($B$3:I410))),"")</f>
        <v xml:space="preserve">10   </v>
      </c>
      <c r="K410" s="40" t="str">
        <f t="array" ref="K410">IFERROR(INDEX(PEOPLE!$H$4:$H$101, SMALL(IF($B410=PEOPLE!$B$4:$B$101, ROW(PEOPLE!$H$4:$H$101)-MIN(ROW(PEOPLE!$H$4:$H$101)) +1), COLUMNS($B$3:J410))),"")</f>
        <v xml:space="preserve">11   </v>
      </c>
      <c r="L410" s="40" t="str">
        <f t="array" ref="L410">IFERROR(INDEX(PEOPLE!$H$4:$H$101, SMALL(IF($B410=PEOPLE!$B$4:$B$101, ROW(PEOPLE!$H$4:$H$101)-MIN(ROW(PEOPLE!$H$4:$H$101)) +1), COLUMNS($B$3:K410))),"")</f>
        <v xml:space="preserve">12   </v>
      </c>
      <c r="M410" s="40" t="str">
        <f t="array" ref="M410">IFERROR(INDEX(PEOPLE!$H$4:$H$101, SMALL(IF($B410=PEOPLE!$B$4:$B$101, ROW(PEOPLE!$H$4:$H$101)-MIN(ROW(PEOPLE!$H$4:$H$101)) +1), COLUMNS($B$3:L410))),"")</f>
        <v xml:space="preserve">13   </v>
      </c>
      <c r="N410" s="40"/>
      <c r="O410" s="40"/>
    </row>
    <row r="411" spans="2:15" x14ac:dyDescent="0.25">
      <c r="B411" s="40" t="str">
        <f t="array" ref="B411">IFERROR(INDEX(PEOPLE!B412:B$1001, MATCH(0, COUNTIF($B$2:B410, PEOPLE!B412:B$1001), 0)), "")</f>
        <v/>
      </c>
      <c r="C411" s="40" t="str">
        <f t="array" ref="C411">IFERROR(INDEX(PEOPLE!$H$4:$H$101, SMALL(IF($B411=PEOPLE!$B$4:$B$101, ROW(PEOPLE!$H$4:$H$101)-MIN(ROW(PEOPLE!$H$4:$H$101)) +1), COLUMNS($B$3:B411))),"")</f>
        <v xml:space="preserve">3   </v>
      </c>
      <c r="D411" s="40" t="str">
        <f t="array" ref="D411">IFERROR(INDEX(PEOPLE!$H$4:$H$101, SMALL(IF($B411=PEOPLE!$B$4:$B$101, ROW(PEOPLE!$H$4:$H$101)-MIN(ROW(PEOPLE!$H$4:$H$101)) +1), COLUMNS($B$3:C411))),"")</f>
        <v xml:space="preserve">4   </v>
      </c>
      <c r="E411" s="40" t="str">
        <f t="array" ref="E411">IFERROR(INDEX(PEOPLE!$H$4:$H$101, SMALL(IF($B411=PEOPLE!$B$4:$B$101, ROW(PEOPLE!$H$4:$H$101)-MIN(ROW(PEOPLE!$H$4:$H$101)) +1), COLUMNS($B$3:D411))),"")</f>
        <v xml:space="preserve">5   </v>
      </c>
      <c r="F411" s="40" t="str">
        <f t="array" ref="F411">IFERROR(INDEX(PEOPLE!$H$4:$H$101, SMALL(IF($B411=PEOPLE!$B$4:$B$101, ROW(PEOPLE!$H$4:$H$101)-MIN(ROW(PEOPLE!$H$4:$H$101)) +1), COLUMNS($B$3:E411))),"")</f>
        <v xml:space="preserve">6   </v>
      </c>
      <c r="G411" s="40" t="str">
        <f t="array" ref="G411">IFERROR(INDEX(PEOPLE!$H$4:$H$101, SMALL(IF($B411=PEOPLE!$B$4:$B$101, ROW(PEOPLE!$H$4:$H$101)-MIN(ROW(PEOPLE!$H$4:$H$101)) +1), COLUMNS($B$3:F411))),"")</f>
        <v xml:space="preserve">7   </v>
      </c>
      <c r="H411" s="40" t="str">
        <f t="array" ref="H411">IFERROR(INDEX(PEOPLE!$H$4:$H$101, SMALL(IF($B411=PEOPLE!$B$4:$B$101, ROW(PEOPLE!$H$4:$H$101)-MIN(ROW(PEOPLE!$H$4:$H$101)) +1), COLUMNS($B$3:G411))),"")</f>
        <v xml:space="preserve">8   </v>
      </c>
      <c r="I411" s="40" t="str">
        <f t="array" ref="I411">IFERROR(INDEX(PEOPLE!$H$4:$H$101, SMALL(IF($B411=PEOPLE!$B$4:$B$101, ROW(PEOPLE!$H$4:$H$101)-MIN(ROW(PEOPLE!$H$4:$H$101)) +1), COLUMNS($B$3:H411))),"")</f>
        <v xml:space="preserve">9   </v>
      </c>
      <c r="J411" s="40" t="str">
        <f t="array" ref="J411">IFERROR(INDEX(PEOPLE!$H$4:$H$101, SMALL(IF($B411=PEOPLE!$B$4:$B$101, ROW(PEOPLE!$H$4:$H$101)-MIN(ROW(PEOPLE!$H$4:$H$101)) +1), COLUMNS($B$3:I411))),"")</f>
        <v xml:space="preserve">10   </v>
      </c>
      <c r="K411" s="40" t="str">
        <f t="array" ref="K411">IFERROR(INDEX(PEOPLE!$H$4:$H$101, SMALL(IF($B411=PEOPLE!$B$4:$B$101, ROW(PEOPLE!$H$4:$H$101)-MIN(ROW(PEOPLE!$H$4:$H$101)) +1), COLUMNS($B$3:J411))),"")</f>
        <v xml:space="preserve">11   </v>
      </c>
      <c r="L411" s="40" t="str">
        <f t="array" ref="L411">IFERROR(INDEX(PEOPLE!$H$4:$H$101, SMALL(IF($B411=PEOPLE!$B$4:$B$101, ROW(PEOPLE!$H$4:$H$101)-MIN(ROW(PEOPLE!$H$4:$H$101)) +1), COLUMNS($B$3:K411))),"")</f>
        <v xml:space="preserve">12   </v>
      </c>
      <c r="M411" s="40" t="str">
        <f t="array" ref="M411">IFERROR(INDEX(PEOPLE!$H$4:$H$101, SMALL(IF($B411=PEOPLE!$B$4:$B$101, ROW(PEOPLE!$H$4:$H$101)-MIN(ROW(PEOPLE!$H$4:$H$101)) +1), COLUMNS($B$3:L411))),"")</f>
        <v xml:space="preserve">13   </v>
      </c>
      <c r="N411" s="40"/>
      <c r="O411" s="40"/>
    </row>
    <row r="412" spans="2:15" x14ac:dyDescent="0.25">
      <c r="B412" s="40" t="str">
        <f t="array" ref="B412">IFERROR(INDEX(PEOPLE!B413:B$1001, MATCH(0, COUNTIF($B$2:B411, PEOPLE!B413:B$1001), 0)), "")</f>
        <v/>
      </c>
      <c r="C412" s="40" t="str">
        <f t="array" ref="C412">IFERROR(INDEX(PEOPLE!$H$4:$H$101, SMALL(IF($B412=PEOPLE!$B$4:$B$101, ROW(PEOPLE!$H$4:$H$101)-MIN(ROW(PEOPLE!$H$4:$H$101)) +1), COLUMNS($B$3:B412))),"")</f>
        <v xml:space="preserve">3   </v>
      </c>
      <c r="D412" s="40" t="str">
        <f t="array" ref="D412">IFERROR(INDEX(PEOPLE!$H$4:$H$101, SMALL(IF($B412=PEOPLE!$B$4:$B$101, ROW(PEOPLE!$H$4:$H$101)-MIN(ROW(PEOPLE!$H$4:$H$101)) +1), COLUMNS($B$3:C412))),"")</f>
        <v xml:space="preserve">4   </v>
      </c>
      <c r="E412" s="40" t="str">
        <f t="array" ref="E412">IFERROR(INDEX(PEOPLE!$H$4:$H$101, SMALL(IF($B412=PEOPLE!$B$4:$B$101, ROW(PEOPLE!$H$4:$H$101)-MIN(ROW(PEOPLE!$H$4:$H$101)) +1), COLUMNS($B$3:D412))),"")</f>
        <v xml:space="preserve">5   </v>
      </c>
      <c r="F412" s="40" t="str">
        <f t="array" ref="F412">IFERROR(INDEX(PEOPLE!$H$4:$H$101, SMALL(IF($B412=PEOPLE!$B$4:$B$101, ROW(PEOPLE!$H$4:$H$101)-MIN(ROW(PEOPLE!$H$4:$H$101)) +1), COLUMNS($B$3:E412))),"")</f>
        <v xml:space="preserve">6   </v>
      </c>
      <c r="G412" s="40" t="str">
        <f t="array" ref="G412">IFERROR(INDEX(PEOPLE!$H$4:$H$101, SMALL(IF($B412=PEOPLE!$B$4:$B$101, ROW(PEOPLE!$H$4:$H$101)-MIN(ROW(PEOPLE!$H$4:$H$101)) +1), COLUMNS($B$3:F412))),"")</f>
        <v xml:space="preserve">7   </v>
      </c>
      <c r="H412" s="40" t="str">
        <f t="array" ref="H412">IFERROR(INDEX(PEOPLE!$H$4:$H$101, SMALL(IF($B412=PEOPLE!$B$4:$B$101, ROW(PEOPLE!$H$4:$H$101)-MIN(ROW(PEOPLE!$H$4:$H$101)) +1), COLUMNS($B$3:G412))),"")</f>
        <v xml:space="preserve">8   </v>
      </c>
      <c r="I412" s="40" t="str">
        <f t="array" ref="I412">IFERROR(INDEX(PEOPLE!$H$4:$H$101, SMALL(IF($B412=PEOPLE!$B$4:$B$101, ROW(PEOPLE!$H$4:$H$101)-MIN(ROW(PEOPLE!$H$4:$H$101)) +1), COLUMNS($B$3:H412))),"")</f>
        <v xml:space="preserve">9   </v>
      </c>
      <c r="J412" s="40" t="str">
        <f t="array" ref="J412">IFERROR(INDEX(PEOPLE!$H$4:$H$101, SMALL(IF($B412=PEOPLE!$B$4:$B$101, ROW(PEOPLE!$H$4:$H$101)-MIN(ROW(PEOPLE!$H$4:$H$101)) +1), COLUMNS($B$3:I412))),"")</f>
        <v xml:space="preserve">10   </v>
      </c>
      <c r="K412" s="40" t="str">
        <f t="array" ref="K412">IFERROR(INDEX(PEOPLE!$H$4:$H$101, SMALL(IF($B412=PEOPLE!$B$4:$B$101, ROW(PEOPLE!$H$4:$H$101)-MIN(ROW(PEOPLE!$H$4:$H$101)) +1), COLUMNS($B$3:J412))),"")</f>
        <v xml:space="preserve">11   </v>
      </c>
      <c r="L412" s="40" t="str">
        <f t="array" ref="L412">IFERROR(INDEX(PEOPLE!$H$4:$H$101, SMALL(IF($B412=PEOPLE!$B$4:$B$101, ROW(PEOPLE!$H$4:$H$101)-MIN(ROW(PEOPLE!$H$4:$H$101)) +1), COLUMNS($B$3:K412))),"")</f>
        <v xml:space="preserve">12   </v>
      </c>
      <c r="M412" s="40" t="str">
        <f t="array" ref="M412">IFERROR(INDEX(PEOPLE!$H$4:$H$101, SMALL(IF($B412=PEOPLE!$B$4:$B$101, ROW(PEOPLE!$H$4:$H$101)-MIN(ROW(PEOPLE!$H$4:$H$101)) +1), COLUMNS($B$3:L412))),"")</f>
        <v xml:space="preserve">13   </v>
      </c>
      <c r="N412" s="40"/>
      <c r="O412" s="40"/>
    </row>
    <row r="413" spans="2:15" x14ac:dyDescent="0.25">
      <c r="B413" s="40" t="str">
        <f t="array" ref="B413">IFERROR(INDEX(PEOPLE!B414:B$1001, MATCH(0, COUNTIF($B$2:B412, PEOPLE!B414:B$1001), 0)), "")</f>
        <v/>
      </c>
      <c r="C413" s="40" t="str">
        <f t="array" ref="C413">IFERROR(INDEX(PEOPLE!$H$4:$H$101, SMALL(IF($B413=PEOPLE!$B$4:$B$101, ROW(PEOPLE!$H$4:$H$101)-MIN(ROW(PEOPLE!$H$4:$H$101)) +1), COLUMNS($B$3:B413))),"")</f>
        <v xml:space="preserve">3   </v>
      </c>
      <c r="D413" s="40" t="str">
        <f t="array" ref="D413">IFERROR(INDEX(PEOPLE!$H$4:$H$101, SMALL(IF($B413=PEOPLE!$B$4:$B$101, ROW(PEOPLE!$H$4:$H$101)-MIN(ROW(PEOPLE!$H$4:$H$101)) +1), COLUMNS($B$3:C413))),"")</f>
        <v xml:space="preserve">4   </v>
      </c>
      <c r="E413" s="40" t="str">
        <f t="array" ref="E413">IFERROR(INDEX(PEOPLE!$H$4:$H$101, SMALL(IF($B413=PEOPLE!$B$4:$B$101, ROW(PEOPLE!$H$4:$H$101)-MIN(ROW(PEOPLE!$H$4:$H$101)) +1), COLUMNS($B$3:D413))),"")</f>
        <v xml:space="preserve">5   </v>
      </c>
      <c r="F413" s="40" t="str">
        <f t="array" ref="F413">IFERROR(INDEX(PEOPLE!$H$4:$H$101, SMALL(IF($B413=PEOPLE!$B$4:$B$101, ROW(PEOPLE!$H$4:$H$101)-MIN(ROW(PEOPLE!$H$4:$H$101)) +1), COLUMNS($B$3:E413))),"")</f>
        <v xml:space="preserve">6   </v>
      </c>
      <c r="G413" s="40" t="str">
        <f t="array" ref="G413">IFERROR(INDEX(PEOPLE!$H$4:$H$101, SMALL(IF($B413=PEOPLE!$B$4:$B$101, ROW(PEOPLE!$H$4:$H$101)-MIN(ROW(PEOPLE!$H$4:$H$101)) +1), COLUMNS($B$3:F413))),"")</f>
        <v xml:space="preserve">7   </v>
      </c>
      <c r="H413" s="40" t="str">
        <f t="array" ref="H413">IFERROR(INDEX(PEOPLE!$H$4:$H$101, SMALL(IF($B413=PEOPLE!$B$4:$B$101, ROW(PEOPLE!$H$4:$H$101)-MIN(ROW(PEOPLE!$H$4:$H$101)) +1), COLUMNS($B$3:G413))),"")</f>
        <v xml:space="preserve">8   </v>
      </c>
      <c r="I413" s="40" t="str">
        <f t="array" ref="I413">IFERROR(INDEX(PEOPLE!$H$4:$H$101, SMALL(IF($B413=PEOPLE!$B$4:$B$101, ROW(PEOPLE!$H$4:$H$101)-MIN(ROW(PEOPLE!$H$4:$H$101)) +1), COLUMNS($B$3:H413))),"")</f>
        <v xml:space="preserve">9   </v>
      </c>
      <c r="J413" s="40" t="str">
        <f t="array" ref="J413">IFERROR(INDEX(PEOPLE!$H$4:$H$101, SMALL(IF($B413=PEOPLE!$B$4:$B$101, ROW(PEOPLE!$H$4:$H$101)-MIN(ROW(PEOPLE!$H$4:$H$101)) +1), COLUMNS($B$3:I413))),"")</f>
        <v xml:space="preserve">10   </v>
      </c>
      <c r="K413" s="40" t="str">
        <f t="array" ref="K413">IFERROR(INDEX(PEOPLE!$H$4:$H$101, SMALL(IF($B413=PEOPLE!$B$4:$B$101, ROW(PEOPLE!$H$4:$H$101)-MIN(ROW(PEOPLE!$H$4:$H$101)) +1), COLUMNS($B$3:J413))),"")</f>
        <v xml:space="preserve">11   </v>
      </c>
      <c r="L413" s="40" t="str">
        <f t="array" ref="L413">IFERROR(INDEX(PEOPLE!$H$4:$H$101, SMALL(IF($B413=PEOPLE!$B$4:$B$101, ROW(PEOPLE!$H$4:$H$101)-MIN(ROW(PEOPLE!$H$4:$H$101)) +1), COLUMNS($B$3:K413))),"")</f>
        <v xml:space="preserve">12   </v>
      </c>
      <c r="M413" s="40" t="str">
        <f t="array" ref="M413">IFERROR(INDEX(PEOPLE!$H$4:$H$101, SMALL(IF($B413=PEOPLE!$B$4:$B$101, ROW(PEOPLE!$H$4:$H$101)-MIN(ROW(PEOPLE!$H$4:$H$101)) +1), COLUMNS($B$3:L413))),"")</f>
        <v xml:space="preserve">13   </v>
      </c>
      <c r="N413" s="40"/>
      <c r="O413" s="40"/>
    </row>
    <row r="414" spans="2:15" x14ac:dyDescent="0.25">
      <c r="B414" s="40" t="str">
        <f t="array" ref="B414">IFERROR(INDEX(PEOPLE!B415:B$1001, MATCH(0, COUNTIF($B$2:B413, PEOPLE!B415:B$1001), 0)), "")</f>
        <v/>
      </c>
      <c r="C414" s="40" t="str">
        <f t="array" ref="C414">IFERROR(INDEX(PEOPLE!$H$4:$H$101, SMALL(IF($B414=PEOPLE!$B$4:$B$101, ROW(PEOPLE!$H$4:$H$101)-MIN(ROW(PEOPLE!$H$4:$H$101)) +1), COLUMNS($B$3:B414))),"")</f>
        <v xml:space="preserve">3   </v>
      </c>
      <c r="D414" s="40" t="str">
        <f t="array" ref="D414">IFERROR(INDEX(PEOPLE!$H$4:$H$101, SMALL(IF($B414=PEOPLE!$B$4:$B$101, ROW(PEOPLE!$H$4:$H$101)-MIN(ROW(PEOPLE!$H$4:$H$101)) +1), COLUMNS($B$3:C414))),"")</f>
        <v xml:space="preserve">4   </v>
      </c>
      <c r="E414" s="40" t="str">
        <f t="array" ref="E414">IFERROR(INDEX(PEOPLE!$H$4:$H$101, SMALL(IF($B414=PEOPLE!$B$4:$B$101, ROW(PEOPLE!$H$4:$H$101)-MIN(ROW(PEOPLE!$H$4:$H$101)) +1), COLUMNS($B$3:D414))),"")</f>
        <v xml:space="preserve">5   </v>
      </c>
      <c r="F414" s="40" t="str">
        <f t="array" ref="F414">IFERROR(INDEX(PEOPLE!$H$4:$H$101, SMALL(IF($B414=PEOPLE!$B$4:$B$101, ROW(PEOPLE!$H$4:$H$101)-MIN(ROW(PEOPLE!$H$4:$H$101)) +1), COLUMNS($B$3:E414))),"")</f>
        <v xml:space="preserve">6   </v>
      </c>
      <c r="G414" s="40" t="str">
        <f t="array" ref="G414">IFERROR(INDEX(PEOPLE!$H$4:$H$101, SMALL(IF($B414=PEOPLE!$B$4:$B$101, ROW(PEOPLE!$H$4:$H$101)-MIN(ROW(PEOPLE!$H$4:$H$101)) +1), COLUMNS($B$3:F414))),"")</f>
        <v xml:space="preserve">7   </v>
      </c>
      <c r="H414" s="40" t="str">
        <f t="array" ref="H414">IFERROR(INDEX(PEOPLE!$H$4:$H$101, SMALL(IF($B414=PEOPLE!$B$4:$B$101, ROW(PEOPLE!$H$4:$H$101)-MIN(ROW(PEOPLE!$H$4:$H$101)) +1), COLUMNS($B$3:G414))),"")</f>
        <v xml:space="preserve">8   </v>
      </c>
      <c r="I414" s="40" t="str">
        <f t="array" ref="I414">IFERROR(INDEX(PEOPLE!$H$4:$H$101, SMALL(IF($B414=PEOPLE!$B$4:$B$101, ROW(PEOPLE!$H$4:$H$101)-MIN(ROW(PEOPLE!$H$4:$H$101)) +1), COLUMNS($B$3:H414))),"")</f>
        <v xml:space="preserve">9   </v>
      </c>
      <c r="J414" s="40" t="str">
        <f t="array" ref="J414">IFERROR(INDEX(PEOPLE!$H$4:$H$101, SMALL(IF($B414=PEOPLE!$B$4:$B$101, ROW(PEOPLE!$H$4:$H$101)-MIN(ROW(PEOPLE!$H$4:$H$101)) +1), COLUMNS($B$3:I414))),"")</f>
        <v xml:space="preserve">10   </v>
      </c>
      <c r="K414" s="40" t="str">
        <f t="array" ref="K414">IFERROR(INDEX(PEOPLE!$H$4:$H$101, SMALL(IF($B414=PEOPLE!$B$4:$B$101, ROW(PEOPLE!$H$4:$H$101)-MIN(ROW(PEOPLE!$H$4:$H$101)) +1), COLUMNS($B$3:J414))),"")</f>
        <v xml:space="preserve">11   </v>
      </c>
      <c r="L414" s="40" t="str">
        <f t="array" ref="L414">IFERROR(INDEX(PEOPLE!$H$4:$H$101, SMALL(IF($B414=PEOPLE!$B$4:$B$101, ROW(PEOPLE!$H$4:$H$101)-MIN(ROW(PEOPLE!$H$4:$H$101)) +1), COLUMNS($B$3:K414))),"")</f>
        <v xml:space="preserve">12   </v>
      </c>
      <c r="M414" s="40" t="str">
        <f t="array" ref="M414">IFERROR(INDEX(PEOPLE!$H$4:$H$101, SMALL(IF($B414=PEOPLE!$B$4:$B$101, ROW(PEOPLE!$H$4:$H$101)-MIN(ROW(PEOPLE!$H$4:$H$101)) +1), COLUMNS($B$3:L414))),"")</f>
        <v xml:space="preserve">13   </v>
      </c>
      <c r="N414" s="40"/>
      <c r="O414" s="40"/>
    </row>
    <row r="415" spans="2:15" x14ac:dyDescent="0.25">
      <c r="B415" s="40" t="str">
        <f t="array" ref="B415">IFERROR(INDEX(PEOPLE!B416:B$1001, MATCH(0, COUNTIF($B$2:B414, PEOPLE!B416:B$1001), 0)), "")</f>
        <v/>
      </c>
      <c r="C415" s="40" t="str">
        <f t="array" ref="C415">IFERROR(INDEX(PEOPLE!$H$4:$H$101, SMALL(IF($B415=PEOPLE!$B$4:$B$101, ROW(PEOPLE!$H$4:$H$101)-MIN(ROW(PEOPLE!$H$4:$H$101)) +1), COLUMNS($B$3:B415))),"")</f>
        <v xml:space="preserve">3   </v>
      </c>
      <c r="D415" s="40" t="str">
        <f t="array" ref="D415">IFERROR(INDEX(PEOPLE!$H$4:$H$101, SMALL(IF($B415=PEOPLE!$B$4:$B$101, ROW(PEOPLE!$H$4:$H$101)-MIN(ROW(PEOPLE!$H$4:$H$101)) +1), COLUMNS($B$3:C415))),"")</f>
        <v xml:space="preserve">4   </v>
      </c>
      <c r="E415" s="40" t="str">
        <f t="array" ref="E415">IFERROR(INDEX(PEOPLE!$H$4:$H$101, SMALL(IF($B415=PEOPLE!$B$4:$B$101, ROW(PEOPLE!$H$4:$H$101)-MIN(ROW(PEOPLE!$H$4:$H$101)) +1), COLUMNS($B$3:D415))),"")</f>
        <v xml:space="preserve">5   </v>
      </c>
      <c r="F415" s="40" t="str">
        <f t="array" ref="F415">IFERROR(INDEX(PEOPLE!$H$4:$H$101, SMALL(IF($B415=PEOPLE!$B$4:$B$101, ROW(PEOPLE!$H$4:$H$101)-MIN(ROW(PEOPLE!$H$4:$H$101)) +1), COLUMNS($B$3:E415))),"")</f>
        <v xml:space="preserve">6   </v>
      </c>
      <c r="G415" s="40" t="str">
        <f t="array" ref="G415">IFERROR(INDEX(PEOPLE!$H$4:$H$101, SMALL(IF($B415=PEOPLE!$B$4:$B$101, ROW(PEOPLE!$H$4:$H$101)-MIN(ROW(PEOPLE!$H$4:$H$101)) +1), COLUMNS($B$3:F415))),"")</f>
        <v xml:space="preserve">7   </v>
      </c>
      <c r="H415" s="40" t="str">
        <f t="array" ref="H415">IFERROR(INDEX(PEOPLE!$H$4:$H$101, SMALL(IF($B415=PEOPLE!$B$4:$B$101, ROW(PEOPLE!$H$4:$H$101)-MIN(ROW(PEOPLE!$H$4:$H$101)) +1), COLUMNS($B$3:G415))),"")</f>
        <v xml:space="preserve">8   </v>
      </c>
      <c r="I415" s="40" t="str">
        <f t="array" ref="I415">IFERROR(INDEX(PEOPLE!$H$4:$H$101, SMALL(IF($B415=PEOPLE!$B$4:$B$101, ROW(PEOPLE!$H$4:$H$101)-MIN(ROW(PEOPLE!$H$4:$H$101)) +1), COLUMNS($B$3:H415))),"")</f>
        <v xml:space="preserve">9   </v>
      </c>
      <c r="J415" s="40" t="str">
        <f t="array" ref="J415">IFERROR(INDEX(PEOPLE!$H$4:$H$101, SMALL(IF($B415=PEOPLE!$B$4:$B$101, ROW(PEOPLE!$H$4:$H$101)-MIN(ROW(PEOPLE!$H$4:$H$101)) +1), COLUMNS($B$3:I415))),"")</f>
        <v xml:space="preserve">10   </v>
      </c>
      <c r="K415" s="40" t="str">
        <f t="array" ref="K415">IFERROR(INDEX(PEOPLE!$H$4:$H$101, SMALL(IF($B415=PEOPLE!$B$4:$B$101, ROW(PEOPLE!$H$4:$H$101)-MIN(ROW(PEOPLE!$H$4:$H$101)) +1), COLUMNS($B$3:J415))),"")</f>
        <v xml:space="preserve">11   </v>
      </c>
      <c r="L415" s="40" t="str">
        <f t="array" ref="L415">IFERROR(INDEX(PEOPLE!$H$4:$H$101, SMALL(IF($B415=PEOPLE!$B$4:$B$101, ROW(PEOPLE!$H$4:$H$101)-MIN(ROW(PEOPLE!$H$4:$H$101)) +1), COLUMNS($B$3:K415))),"")</f>
        <v xml:space="preserve">12   </v>
      </c>
      <c r="M415" s="40" t="str">
        <f t="array" ref="M415">IFERROR(INDEX(PEOPLE!$H$4:$H$101, SMALL(IF($B415=PEOPLE!$B$4:$B$101, ROW(PEOPLE!$H$4:$H$101)-MIN(ROW(PEOPLE!$H$4:$H$101)) +1), COLUMNS($B$3:L415))),"")</f>
        <v xml:space="preserve">13   </v>
      </c>
      <c r="N415" s="40"/>
      <c r="O415" s="40"/>
    </row>
    <row r="416" spans="2:15" x14ac:dyDescent="0.25">
      <c r="B416" s="40" t="str">
        <f t="array" ref="B416">IFERROR(INDEX(PEOPLE!B417:B$1001, MATCH(0, COUNTIF($B$2:B415, PEOPLE!B417:B$1001), 0)), "")</f>
        <v/>
      </c>
      <c r="C416" s="40" t="str">
        <f t="array" ref="C416">IFERROR(INDEX(PEOPLE!$H$4:$H$101, SMALL(IF($B416=PEOPLE!$B$4:$B$101, ROW(PEOPLE!$H$4:$H$101)-MIN(ROW(PEOPLE!$H$4:$H$101)) +1), COLUMNS($B$3:B416))),"")</f>
        <v xml:space="preserve">3   </v>
      </c>
      <c r="D416" s="40" t="str">
        <f t="array" ref="D416">IFERROR(INDEX(PEOPLE!$H$4:$H$101, SMALL(IF($B416=PEOPLE!$B$4:$B$101, ROW(PEOPLE!$H$4:$H$101)-MIN(ROW(PEOPLE!$H$4:$H$101)) +1), COLUMNS($B$3:C416))),"")</f>
        <v xml:space="preserve">4   </v>
      </c>
      <c r="E416" s="40" t="str">
        <f t="array" ref="E416">IFERROR(INDEX(PEOPLE!$H$4:$H$101, SMALL(IF($B416=PEOPLE!$B$4:$B$101, ROW(PEOPLE!$H$4:$H$101)-MIN(ROW(PEOPLE!$H$4:$H$101)) +1), COLUMNS($B$3:D416))),"")</f>
        <v xml:space="preserve">5   </v>
      </c>
      <c r="F416" s="40" t="str">
        <f t="array" ref="F416">IFERROR(INDEX(PEOPLE!$H$4:$H$101, SMALL(IF($B416=PEOPLE!$B$4:$B$101, ROW(PEOPLE!$H$4:$H$101)-MIN(ROW(PEOPLE!$H$4:$H$101)) +1), COLUMNS($B$3:E416))),"")</f>
        <v xml:space="preserve">6   </v>
      </c>
      <c r="G416" s="40" t="str">
        <f t="array" ref="G416">IFERROR(INDEX(PEOPLE!$H$4:$H$101, SMALL(IF($B416=PEOPLE!$B$4:$B$101, ROW(PEOPLE!$H$4:$H$101)-MIN(ROW(PEOPLE!$H$4:$H$101)) +1), COLUMNS($B$3:F416))),"")</f>
        <v xml:space="preserve">7   </v>
      </c>
      <c r="H416" s="40" t="str">
        <f t="array" ref="H416">IFERROR(INDEX(PEOPLE!$H$4:$H$101, SMALL(IF($B416=PEOPLE!$B$4:$B$101, ROW(PEOPLE!$H$4:$H$101)-MIN(ROW(PEOPLE!$H$4:$H$101)) +1), COLUMNS($B$3:G416))),"")</f>
        <v xml:space="preserve">8   </v>
      </c>
      <c r="I416" s="40" t="str">
        <f t="array" ref="I416">IFERROR(INDEX(PEOPLE!$H$4:$H$101, SMALL(IF($B416=PEOPLE!$B$4:$B$101, ROW(PEOPLE!$H$4:$H$101)-MIN(ROW(PEOPLE!$H$4:$H$101)) +1), COLUMNS($B$3:H416))),"")</f>
        <v xml:space="preserve">9   </v>
      </c>
      <c r="J416" s="40" t="str">
        <f t="array" ref="J416">IFERROR(INDEX(PEOPLE!$H$4:$H$101, SMALL(IF($B416=PEOPLE!$B$4:$B$101, ROW(PEOPLE!$H$4:$H$101)-MIN(ROW(PEOPLE!$H$4:$H$101)) +1), COLUMNS($B$3:I416))),"")</f>
        <v xml:space="preserve">10   </v>
      </c>
      <c r="K416" s="40" t="str">
        <f t="array" ref="K416">IFERROR(INDEX(PEOPLE!$H$4:$H$101, SMALL(IF($B416=PEOPLE!$B$4:$B$101, ROW(PEOPLE!$H$4:$H$101)-MIN(ROW(PEOPLE!$H$4:$H$101)) +1), COLUMNS($B$3:J416))),"")</f>
        <v xml:space="preserve">11   </v>
      </c>
      <c r="L416" s="40" t="str">
        <f t="array" ref="L416">IFERROR(INDEX(PEOPLE!$H$4:$H$101, SMALL(IF($B416=PEOPLE!$B$4:$B$101, ROW(PEOPLE!$H$4:$H$101)-MIN(ROW(PEOPLE!$H$4:$H$101)) +1), COLUMNS($B$3:K416))),"")</f>
        <v xml:space="preserve">12   </v>
      </c>
      <c r="M416" s="40" t="str">
        <f t="array" ref="M416">IFERROR(INDEX(PEOPLE!$H$4:$H$101, SMALL(IF($B416=PEOPLE!$B$4:$B$101, ROW(PEOPLE!$H$4:$H$101)-MIN(ROW(PEOPLE!$H$4:$H$101)) +1), COLUMNS($B$3:L416))),"")</f>
        <v xml:space="preserve">13   </v>
      </c>
      <c r="N416" s="40"/>
      <c r="O416" s="40"/>
    </row>
    <row r="417" spans="2:15" x14ac:dyDescent="0.25">
      <c r="B417" s="40" t="str">
        <f t="array" ref="B417">IFERROR(INDEX(PEOPLE!B418:B$1001, MATCH(0, COUNTIF($B$2:B416, PEOPLE!B418:B$1001), 0)), "")</f>
        <v/>
      </c>
      <c r="C417" s="40" t="str">
        <f t="array" ref="C417">IFERROR(INDEX(PEOPLE!$H$4:$H$101, SMALL(IF($B417=PEOPLE!$B$4:$B$101, ROW(PEOPLE!$H$4:$H$101)-MIN(ROW(PEOPLE!$H$4:$H$101)) +1), COLUMNS($B$3:B417))),"")</f>
        <v xml:space="preserve">3   </v>
      </c>
      <c r="D417" s="40" t="str">
        <f t="array" ref="D417">IFERROR(INDEX(PEOPLE!$H$4:$H$101, SMALL(IF($B417=PEOPLE!$B$4:$B$101, ROW(PEOPLE!$H$4:$H$101)-MIN(ROW(PEOPLE!$H$4:$H$101)) +1), COLUMNS($B$3:C417))),"")</f>
        <v xml:space="preserve">4   </v>
      </c>
      <c r="E417" s="40" t="str">
        <f t="array" ref="E417">IFERROR(INDEX(PEOPLE!$H$4:$H$101, SMALL(IF($B417=PEOPLE!$B$4:$B$101, ROW(PEOPLE!$H$4:$H$101)-MIN(ROW(PEOPLE!$H$4:$H$101)) +1), COLUMNS($B$3:D417))),"")</f>
        <v xml:space="preserve">5   </v>
      </c>
      <c r="F417" s="40" t="str">
        <f t="array" ref="F417">IFERROR(INDEX(PEOPLE!$H$4:$H$101, SMALL(IF($B417=PEOPLE!$B$4:$B$101, ROW(PEOPLE!$H$4:$H$101)-MIN(ROW(PEOPLE!$H$4:$H$101)) +1), COLUMNS($B$3:E417))),"")</f>
        <v xml:space="preserve">6   </v>
      </c>
      <c r="G417" s="40" t="str">
        <f t="array" ref="G417">IFERROR(INDEX(PEOPLE!$H$4:$H$101, SMALL(IF($B417=PEOPLE!$B$4:$B$101, ROW(PEOPLE!$H$4:$H$101)-MIN(ROW(PEOPLE!$H$4:$H$101)) +1), COLUMNS($B$3:F417))),"")</f>
        <v xml:space="preserve">7   </v>
      </c>
      <c r="H417" s="40" t="str">
        <f t="array" ref="H417">IFERROR(INDEX(PEOPLE!$H$4:$H$101, SMALL(IF($B417=PEOPLE!$B$4:$B$101, ROW(PEOPLE!$H$4:$H$101)-MIN(ROW(PEOPLE!$H$4:$H$101)) +1), COLUMNS($B$3:G417))),"")</f>
        <v xml:space="preserve">8   </v>
      </c>
      <c r="I417" s="40" t="str">
        <f t="array" ref="I417">IFERROR(INDEX(PEOPLE!$H$4:$H$101, SMALL(IF($B417=PEOPLE!$B$4:$B$101, ROW(PEOPLE!$H$4:$H$101)-MIN(ROW(PEOPLE!$H$4:$H$101)) +1), COLUMNS($B$3:H417))),"")</f>
        <v xml:space="preserve">9   </v>
      </c>
      <c r="J417" s="40" t="str">
        <f t="array" ref="J417">IFERROR(INDEX(PEOPLE!$H$4:$H$101, SMALL(IF($B417=PEOPLE!$B$4:$B$101, ROW(PEOPLE!$H$4:$H$101)-MIN(ROW(PEOPLE!$H$4:$H$101)) +1), COLUMNS($B$3:I417))),"")</f>
        <v xml:space="preserve">10   </v>
      </c>
      <c r="K417" s="40" t="str">
        <f t="array" ref="K417">IFERROR(INDEX(PEOPLE!$H$4:$H$101, SMALL(IF($B417=PEOPLE!$B$4:$B$101, ROW(PEOPLE!$H$4:$H$101)-MIN(ROW(PEOPLE!$H$4:$H$101)) +1), COLUMNS($B$3:J417))),"")</f>
        <v xml:space="preserve">11   </v>
      </c>
      <c r="L417" s="40" t="str">
        <f t="array" ref="L417">IFERROR(INDEX(PEOPLE!$H$4:$H$101, SMALL(IF($B417=PEOPLE!$B$4:$B$101, ROW(PEOPLE!$H$4:$H$101)-MIN(ROW(PEOPLE!$H$4:$H$101)) +1), COLUMNS($B$3:K417))),"")</f>
        <v xml:space="preserve">12   </v>
      </c>
      <c r="M417" s="40" t="str">
        <f t="array" ref="M417">IFERROR(INDEX(PEOPLE!$H$4:$H$101, SMALL(IF($B417=PEOPLE!$B$4:$B$101, ROW(PEOPLE!$H$4:$H$101)-MIN(ROW(PEOPLE!$H$4:$H$101)) +1), COLUMNS($B$3:L417))),"")</f>
        <v xml:space="preserve">13   </v>
      </c>
      <c r="N417" s="40"/>
      <c r="O417" s="40"/>
    </row>
    <row r="418" spans="2:15" x14ac:dyDescent="0.25">
      <c r="B418" s="40" t="str">
        <f t="array" ref="B418">IFERROR(INDEX(PEOPLE!B419:B$1001, MATCH(0, COUNTIF($B$2:B417, PEOPLE!B419:B$1001), 0)), "")</f>
        <v/>
      </c>
      <c r="C418" s="40" t="str">
        <f t="array" ref="C418">IFERROR(INDEX(PEOPLE!$H$4:$H$101, SMALL(IF($B418=PEOPLE!$B$4:$B$101, ROW(PEOPLE!$H$4:$H$101)-MIN(ROW(PEOPLE!$H$4:$H$101)) +1), COLUMNS($B$3:B418))),"")</f>
        <v xml:space="preserve">3   </v>
      </c>
      <c r="D418" s="40" t="str">
        <f t="array" ref="D418">IFERROR(INDEX(PEOPLE!$H$4:$H$101, SMALL(IF($B418=PEOPLE!$B$4:$B$101, ROW(PEOPLE!$H$4:$H$101)-MIN(ROW(PEOPLE!$H$4:$H$101)) +1), COLUMNS($B$3:C418))),"")</f>
        <v xml:space="preserve">4   </v>
      </c>
      <c r="E418" s="40" t="str">
        <f t="array" ref="E418">IFERROR(INDEX(PEOPLE!$H$4:$H$101, SMALL(IF($B418=PEOPLE!$B$4:$B$101, ROW(PEOPLE!$H$4:$H$101)-MIN(ROW(PEOPLE!$H$4:$H$101)) +1), COLUMNS($B$3:D418))),"")</f>
        <v xml:space="preserve">5   </v>
      </c>
      <c r="F418" s="40" t="str">
        <f t="array" ref="F418">IFERROR(INDEX(PEOPLE!$H$4:$H$101, SMALL(IF($B418=PEOPLE!$B$4:$B$101, ROW(PEOPLE!$H$4:$H$101)-MIN(ROW(PEOPLE!$H$4:$H$101)) +1), COLUMNS($B$3:E418))),"")</f>
        <v xml:space="preserve">6   </v>
      </c>
      <c r="G418" s="40" t="str">
        <f t="array" ref="G418">IFERROR(INDEX(PEOPLE!$H$4:$H$101, SMALL(IF($B418=PEOPLE!$B$4:$B$101, ROW(PEOPLE!$H$4:$H$101)-MIN(ROW(PEOPLE!$H$4:$H$101)) +1), COLUMNS($B$3:F418))),"")</f>
        <v xml:space="preserve">7   </v>
      </c>
      <c r="H418" s="40" t="str">
        <f t="array" ref="H418">IFERROR(INDEX(PEOPLE!$H$4:$H$101, SMALL(IF($B418=PEOPLE!$B$4:$B$101, ROW(PEOPLE!$H$4:$H$101)-MIN(ROW(PEOPLE!$H$4:$H$101)) +1), COLUMNS($B$3:G418))),"")</f>
        <v xml:space="preserve">8   </v>
      </c>
      <c r="I418" s="40" t="str">
        <f t="array" ref="I418">IFERROR(INDEX(PEOPLE!$H$4:$H$101, SMALL(IF($B418=PEOPLE!$B$4:$B$101, ROW(PEOPLE!$H$4:$H$101)-MIN(ROW(PEOPLE!$H$4:$H$101)) +1), COLUMNS($B$3:H418))),"")</f>
        <v xml:space="preserve">9   </v>
      </c>
      <c r="J418" s="40" t="str">
        <f t="array" ref="J418">IFERROR(INDEX(PEOPLE!$H$4:$H$101, SMALL(IF($B418=PEOPLE!$B$4:$B$101, ROW(PEOPLE!$H$4:$H$101)-MIN(ROW(PEOPLE!$H$4:$H$101)) +1), COLUMNS($B$3:I418))),"")</f>
        <v xml:space="preserve">10   </v>
      </c>
      <c r="K418" s="40" t="str">
        <f t="array" ref="K418">IFERROR(INDEX(PEOPLE!$H$4:$H$101, SMALL(IF($B418=PEOPLE!$B$4:$B$101, ROW(PEOPLE!$H$4:$H$101)-MIN(ROW(PEOPLE!$H$4:$H$101)) +1), COLUMNS($B$3:J418))),"")</f>
        <v xml:space="preserve">11   </v>
      </c>
      <c r="L418" s="40" t="str">
        <f t="array" ref="L418">IFERROR(INDEX(PEOPLE!$H$4:$H$101, SMALL(IF($B418=PEOPLE!$B$4:$B$101, ROW(PEOPLE!$H$4:$H$101)-MIN(ROW(PEOPLE!$H$4:$H$101)) +1), COLUMNS($B$3:K418))),"")</f>
        <v xml:space="preserve">12   </v>
      </c>
      <c r="M418" s="40" t="str">
        <f t="array" ref="M418">IFERROR(INDEX(PEOPLE!$H$4:$H$101, SMALL(IF($B418=PEOPLE!$B$4:$B$101, ROW(PEOPLE!$H$4:$H$101)-MIN(ROW(PEOPLE!$H$4:$H$101)) +1), COLUMNS($B$3:L418))),"")</f>
        <v xml:space="preserve">13   </v>
      </c>
      <c r="N418" s="40"/>
      <c r="O418" s="40"/>
    </row>
    <row r="419" spans="2:15" x14ac:dyDescent="0.25">
      <c r="B419" s="40" t="str">
        <f t="array" ref="B419">IFERROR(INDEX(PEOPLE!B420:B$1001, MATCH(0, COUNTIF($B$2:B418, PEOPLE!B420:B$1001), 0)), "")</f>
        <v/>
      </c>
      <c r="C419" s="40" t="str">
        <f t="array" ref="C419">IFERROR(INDEX(PEOPLE!$H$4:$H$101, SMALL(IF($B419=PEOPLE!$B$4:$B$101, ROW(PEOPLE!$H$4:$H$101)-MIN(ROW(PEOPLE!$H$4:$H$101)) +1), COLUMNS($B$3:B419))),"")</f>
        <v xml:space="preserve">3   </v>
      </c>
      <c r="D419" s="40" t="str">
        <f t="array" ref="D419">IFERROR(INDEX(PEOPLE!$H$4:$H$101, SMALL(IF($B419=PEOPLE!$B$4:$B$101, ROW(PEOPLE!$H$4:$H$101)-MIN(ROW(PEOPLE!$H$4:$H$101)) +1), COLUMNS($B$3:C419))),"")</f>
        <v xml:space="preserve">4   </v>
      </c>
      <c r="E419" s="40" t="str">
        <f t="array" ref="E419">IFERROR(INDEX(PEOPLE!$H$4:$H$101, SMALL(IF($B419=PEOPLE!$B$4:$B$101, ROW(PEOPLE!$H$4:$H$101)-MIN(ROW(PEOPLE!$H$4:$H$101)) +1), COLUMNS($B$3:D419))),"")</f>
        <v xml:space="preserve">5   </v>
      </c>
      <c r="F419" s="40" t="str">
        <f t="array" ref="F419">IFERROR(INDEX(PEOPLE!$H$4:$H$101, SMALL(IF($B419=PEOPLE!$B$4:$B$101, ROW(PEOPLE!$H$4:$H$101)-MIN(ROW(PEOPLE!$H$4:$H$101)) +1), COLUMNS($B$3:E419))),"")</f>
        <v xml:space="preserve">6   </v>
      </c>
      <c r="G419" s="40" t="str">
        <f t="array" ref="G419">IFERROR(INDEX(PEOPLE!$H$4:$H$101, SMALL(IF($B419=PEOPLE!$B$4:$B$101, ROW(PEOPLE!$H$4:$H$101)-MIN(ROW(PEOPLE!$H$4:$H$101)) +1), COLUMNS($B$3:F419))),"")</f>
        <v xml:space="preserve">7   </v>
      </c>
      <c r="H419" s="40" t="str">
        <f t="array" ref="H419">IFERROR(INDEX(PEOPLE!$H$4:$H$101, SMALL(IF($B419=PEOPLE!$B$4:$B$101, ROW(PEOPLE!$H$4:$H$101)-MIN(ROW(PEOPLE!$H$4:$H$101)) +1), COLUMNS($B$3:G419))),"")</f>
        <v xml:space="preserve">8   </v>
      </c>
      <c r="I419" s="40" t="str">
        <f t="array" ref="I419">IFERROR(INDEX(PEOPLE!$H$4:$H$101, SMALL(IF($B419=PEOPLE!$B$4:$B$101, ROW(PEOPLE!$H$4:$H$101)-MIN(ROW(PEOPLE!$H$4:$H$101)) +1), COLUMNS($B$3:H419))),"")</f>
        <v xml:space="preserve">9   </v>
      </c>
      <c r="J419" s="40" t="str">
        <f t="array" ref="J419">IFERROR(INDEX(PEOPLE!$H$4:$H$101, SMALL(IF($B419=PEOPLE!$B$4:$B$101, ROW(PEOPLE!$H$4:$H$101)-MIN(ROW(PEOPLE!$H$4:$H$101)) +1), COLUMNS($B$3:I419))),"")</f>
        <v xml:space="preserve">10   </v>
      </c>
      <c r="K419" s="40" t="str">
        <f t="array" ref="K419">IFERROR(INDEX(PEOPLE!$H$4:$H$101, SMALL(IF($B419=PEOPLE!$B$4:$B$101, ROW(PEOPLE!$H$4:$H$101)-MIN(ROW(PEOPLE!$H$4:$H$101)) +1), COLUMNS($B$3:J419))),"")</f>
        <v xml:space="preserve">11   </v>
      </c>
      <c r="L419" s="40" t="str">
        <f t="array" ref="L419">IFERROR(INDEX(PEOPLE!$H$4:$H$101, SMALL(IF($B419=PEOPLE!$B$4:$B$101, ROW(PEOPLE!$H$4:$H$101)-MIN(ROW(PEOPLE!$H$4:$H$101)) +1), COLUMNS($B$3:K419))),"")</f>
        <v xml:space="preserve">12   </v>
      </c>
      <c r="M419" s="40" t="str">
        <f t="array" ref="M419">IFERROR(INDEX(PEOPLE!$H$4:$H$101, SMALL(IF($B419=PEOPLE!$B$4:$B$101, ROW(PEOPLE!$H$4:$H$101)-MIN(ROW(PEOPLE!$H$4:$H$101)) +1), COLUMNS($B$3:L419))),"")</f>
        <v xml:space="preserve">13   </v>
      </c>
      <c r="N419" s="40"/>
      <c r="O419" s="40"/>
    </row>
    <row r="420" spans="2:15" x14ac:dyDescent="0.25">
      <c r="B420" s="40" t="str">
        <f t="array" ref="B420">IFERROR(INDEX(PEOPLE!B421:B$1001, MATCH(0, COUNTIF($B$2:B419, PEOPLE!B421:B$1001), 0)), "")</f>
        <v/>
      </c>
      <c r="C420" s="40" t="str">
        <f t="array" ref="C420">IFERROR(INDEX(PEOPLE!$H$4:$H$101, SMALL(IF($B420=PEOPLE!$B$4:$B$101, ROW(PEOPLE!$H$4:$H$101)-MIN(ROW(PEOPLE!$H$4:$H$101)) +1), COLUMNS($B$3:B420))),"")</f>
        <v xml:space="preserve">3   </v>
      </c>
      <c r="D420" s="40" t="str">
        <f t="array" ref="D420">IFERROR(INDEX(PEOPLE!$H$4:$H$101, SMALL(IF($B420=PEOPLE!$B$4:$B$101, ROW(PEOPLE!$H$4:$H$101)-MIN(ROW(PEOPLE!$H$4:$H$101)) +1), COLUMNS($B$3:C420))),"")</f>
        <v xml:space="preserve">4   </v>
      </c>
      <c r="E420" s="40" t="str">
        <f t="array" ref="E420">IFERROR(INDEX(PEOPLE!$H$4:$H$101, SMALL(IF($B420=PEOPLE!$B$4:$B$101, ROW(PEOPLE!$H$4:$H$101)-MIN(ROW(PEOPLE!$H$4:$H$101)) +1), COLUMNS($B$3:D420))),"")</f>
        <v xml:space="preserve">5   </v>
      </c>
      <c r="F420" s="40" t="str">
        <f t="array" ref="F420">IFERROR(INDEX(PEOPLE!$H$4:$H$101, SMALL(IF($B420=PEOPLE!$B$4:$B$101, ROW(PEOPLE!$H$4:$H$101)-MIN(ROW(PEOPLE!$H$4:$H$101)) +1), COLUMNS($B$3:E420))),"")</f>
        <v xml:space="preserve">6   </v>
      </c>
      <c r="G420" s="40" t="str">
        <f t="array" ref="G420">IFERROR(INDEX(PEOPLE!$H$4:$H$101, SMALL(IF($B420=PEOPLE!$B$4:$B$101, ROW(PEOPLE!$H$4:$H$101)-MIN(ROW(PEOPLE!$H$4:$H$101)) +1), COLUMNS($B$3:F420))),"")</f>
        <v xml:space="preserve">7   </v>
      </c>
      <c r="H420" s="40" t="str">
        <f t="array" ref="H420">IFERROR(INDEX(PEOPLE!$H$4:$H$101, SMALL(IF($B420=PEOPLE!$B$4:$B$101, ROW(PEOPLE!$H$4:$H$101)-MIN(ROW(PEOPLE!$H$4:$H$101)) +1), COLUMNS($B$3:G420))),"")</f>
        <v xml:space="preserve">8   </v>
      </c>
      <c r="I420" s="40" t="str">
        <f t="array" ref="I420">IFERROR(INDEX(PEOPLE!$H$4:$H$101, SMALL(IF($B420=PEOPLE!$B$4:$B$101, ROW(PEOPLE!$H$4:$H$101)-MIN(ROW(PEOPLE!$H$4:$H$101)) +1), COLUMNS($B$3:H420))),"")</f>
        <v xml:space="preserve">9   </v>
      </c>
      <c r="J420" s="40" t="str">
        <f t="array" ref="J420">IFERROR(INDEX(PEOPLE!$H$4:$H$101, SMALL(IF($B420=PEOPLE!$B$4:$B$101, ROW(PEOPLE!$H$4:$H$101)-MIN(ROW(PEOPLE!$H$4:$H$101)) +1), COLUMNS($B$3:I420))),"")</f>
        <v xml:space="preserve">10   </v>
      </c>
      <c r="K420" s="40" t="str">
        <f t="array" ref="K420">IFERROR(INDEX(PEOPLE!$H$4:$H$101, SMALL(IF($B420=PEOPLE!$B$4:$B$101, ROW(PEOPLE!$H$4:$H$101)-MIN(ROW(PEOPLE!$H$4:$H$101)) +1), COLUMNS($B$3:J420))),"")</f>
        <v xml:space="preserve">11   </v>
      </c>
      <c r="L420" s="40" t="str">
        <f t="array" ref="L420">IFERROR(INDEX(PEOPLE!$H$4:$H$101, SMALL(IF($B420=PEOPLE!$B$4:$B$101, ROW(PEOPLE!$H$4:$H$101)-MIN(ROW(PEOPLE!$H$4:$H$101)) +1), COLUMNS($B$3:K420))),"")</f>
        <v xml:space="preserve">12   </v>
      </c>
      <c r="M420" s="40" t="str">
        <f t="array" ref="M420">IFERROR(INDEX(PEOPLE!$H$4:$H$101, SMALL(IF($B420=PEOPLE!$B$4:$B$101, ROW(PEOPLE!$H$4:$H$101)-MIN(ROW(PEOPLE!$H$4:$H$101)) +1), COLUMNS($B$3:L420))),"")</f>
        <v xml:space="preserve">13   </v>
      </c>
      <c r="N420" s="40"/>
      <c r="O420" s="40"/>
    </row>
    <row r="421" spans="2:15" x14ac:dyDescent="0.25">
      <c r="B421" s="40" t="str">
        <f t="array" ref="B421">IFERROR(INDEX(PEOPLE!B422:B$1001, MATCH(0, COUNTIF($B$2:B420, PEOPLE!B422:B$1001), 0)), "")</f>
        <v/>
      </c>
      <c r="C421" s="40" t="str">
        <f t="array" ref="C421">IFERROR(INDEX(PEOPLE!$H$4:$H$101, SMALL(IF($B421=PEOPLE!$B$4:$B$101, ROW(PEOPLE!$H$4:$H$101)-MIN(ROW(PEOPLE!$H$4:$H$101)) +1), COLUMNS($B$3:B421))),"")</f>
        <v xml:space="preserve">3   </v>
      </c>
      <c r="D421" s="40" t="str">
        <f t="array" ref="D421">IFERROR(INDEX(PEOPLE!$H$4:$H$101, SMALL(IF($B421=PEOPLE!$B$4:$B$101, ROW(PEOPLE!$H$4:$H$101)-MIN(ROW(PEOPLE!$H$4:$H$101)) +1), COLUMNS($B$3:C421))),"")</f>
        <v xml:space="preserve">4   </v>
      </c>
      <c r="E421" s="40" t="str">
        <f t="array" ref="E421">IFERROR(INDEX(PEOPLE!$H$4:$H$101, SMALL(IF($B421=PEOPLE!$B$4:$B$101, ROW(PEOPLE!$H$4:$H$101)-MIN(ROW(PEOPLE!$H$4:$H$101)) +1), COLUMNS($B$3:D421))),"")</f>
        <v xml:space="preserve">5   </v>
      </c>
      <c r="F421" s="40" t="str">
        <f t="array" ref="F421">IFERROR(INDEX(PEOPLE!$H$4:$H$101, SMALL(IF($B421=PEOPLE!$B$4:$B$101, ROW(PEOPLE!$H$4:$H$101)-MIN(ROW(PEOPLE!$H$4:$H$101)) +1), COLUMNS($B$3:E421))),"")</f>
        <v xml:space="preserve">6   </v>
      </c>
      <c r="G421" s="40" t="str">
        <f t="array" ref="G421">IFERROR(INDEX(PEOPLE!$H$4:$H$101, SMALL(IF($B421=PEOPLE!$B$4:$B$101, ROW(PEOPLE!$H$4:$H$101)-MIN(ROW(PEOPLE!$H$4:$H$101)) +1), COLUMNS($B$3:F421))),"")</f>
        <v xml:space="preserve">7   </v>
      </c>
      <c r="H421" s="40" t="str">
        <f t="array" ref="H421">IFERROR(INDEX(PEOPLE!$H$4:$H$101, SMALL(IF($B421=PEOPLE!$B$4:$B$101, ROW(PEOPLE!$H$4:$H$101)-MIN(ROW(PEOPLE!$H$4:$H$101)) +1), COLUMNS($B$3:G421))),"")</f>
        <v xml:space="preserve">8   </v>
      </c>
      <c r="I421" s="40" t="str">
        <f t="array" ref="I421">IFERROR(INDEX(PEOPLE!$H$4:$H$101, SMALL(IF($B421=PEOPLE!$B$4:$B$101, ROW(PEOPLE!$H$4:$H$101)-MIN(ROW(PEOPLE!$H$4:$H$101)) +1), COLUMNS($B$3:H421))),"")</f>
        <v xml:space="preserve">9   </v>
      </c>
      <c r="J421" s="40" t="str">
        <f t="array" ref="J421">IFERROR(INDEX(PEOPLE!$H$4:$H$101, SMALL(IF($B421=PEOPLE!$B$4:$B$101, ROW(PEOPLE!$H$4:$H$101)-MIN(ROW(PEOPLE!$H$4:$H$101)) +1), COLUMNS($B$3:I421))),"")</f>
        <v xml:space="preserve">10   </v>
      </c>
      <c r="K421" s="40" t="str">
        <f t="array" ref="K421">IFERROR(INDEX(PEOPLE!$H$4:$H$101, SMALL(IF($B421=PEOPLE!$B$4:$B$101, ROW(PEOPLE!$H$4:$H$101)-MIN(ROW(PEOPLE!$H$4:$H$101)) +1), COLUMNS($B$3:J421))),"")</f>
        <v xml:space="preserve">11   </v>
      </c>
      <c r="L421" s="40" t="str">
        <f t="array" ref="L421">IFERROR(INDEX(PEOPLE!$H$4:$H$101, SMALL(IF($B421=PEOPLE!$B$4:$B$101, ROW(PEOPLE!$H$4:$H$101)-MIN(ROW(PEOPLE!$H$4:$H$101)) +1), COLUMNS($B$3:K421))),"")</f>
        <v xml:space="preserve">12   </v>
      </c>
      <c r="M421" s="40" t="str">
        <f t="array" ref="M421">IFERROR(INDEX(PEOPLE!$H$4:$H$101, SMALL(IF($B421=PEOPLE!$B$4:$B$101, ROW(PEOPLE!$H$4:$H$101)-MIN(ROW(PEOPLE!$H$4:$H$101)) +1), COLUMNS($B$3:L421))),"")</f>
        <v xml:space="preserve">13   </v>
      </c>
      <c r="N421" s="40"/>
      <c r="O421" s="40"/>
    </row>
    <row r="422" spans="2:15" x14ac:dyDescent="0.25">
      <c r="B422" s="40" t="str">
        <f t="array" ref="B422">IFERROR(INDEX(PEOPLE!B423:B$1001, MATCH(0, COUNTIF($B$2:B421, PEOPLE!B423:B$1001), 0)), "")</f>
        <v/>
      </c>
      <c r="C422" s="40" t="str">
        <f t="array" ref="C422">IFERROR(INDEX(PEOPLE!$H$4:$H$101, SMALL(IF($B422=PEOPLE!$B$4:$B$101, ROW(PEOPLE!$H$4:$H$101)-MIN(ROW(PEOPLE!$H$4:$H$101)) +1), COLUMNS($B$3:B422))),"")</f>
        <v xml:space="preserve">3   </v>
      </c>
      <c r="D422" s="40" t="str">
        <f t="array" ref="D422">IFERROR(INDEX(PEOPLE!$H$4:$H$101, SMALL(IF($B422=PEOPLE!$B$4:$B$101, ROW(PEOPLE!$H$4:$H$101)-MIN(ROW(PEOPLE!$H$4:$H$101)) +1), COLUMNS($B$3:C422))),"")</f>
        <v xml:space="preserve">4   </v>
      </c>
      <c r="E422" s="40" t="str">
        <f t="array" ref="E422">IFERROR(INDEX(PEOPLE!$H$4:$H$101, SMALL(IF($B422=PEOPLE!$B$4:$B$101, ROW(PEOPLE!$H$4:$H$101)-MIN(ROW(PEOPLE!$H$4:$H$101)) +1), COLUMNS($B$3:D422))),"")</f>
        <v xml:space="preserve">5   </v>
      </c>
      <c r="F422" s="40" t="str">
        <f t="array" ref="F422">IFERROR(INDEX(PEOPLE!$H$4:$H$101, SMALL(IF($B422=PEOPLE!$B$4:$B$101, ROW(PEOPLE!$H$4:$H$101)-MIN(ROW(PEOPLE!$H$4:$H$101)) +1), COLUMNS($B$3:E422))),"")</f>
        <v xml:space="preserve">6   </v>
      </c>
      <c r="G422" s="40" t="str">
        <f t="array" ref="G422">IFERROR(INDEX(PEOPLE!$H$4:$H$101, SMALL(IF($B422=PEOPLE!$B$4:$B$101, ROW(PEOPLE!$H$4:$H$101)-MIN(ROW(PEOPLE!$H$4:$H$101)) +1), COLUMNS($B$3:F422))),"")</f>
        <v xml:space="preserve">7   </v>
      </c>
      <c r="H422" s="40" t="str">
        <f t="array" ref="H422">IFERROR(INDEX(PEOPLE!$H$4:$H$101, SMALL(IF($B422=PEOPLE!$B$4:$B$101, ROW(PEOPLE!$H$4:$H$101)-MIN(ROW(PEOPLE!$H$4:$H$101)) +1), COLUMNS($B$3:G422))),"")</f>
        <v xml:space="preserve">8   </v>
      </c>
      <c r="I422" s="40" t="str">
        <f t="array" ref="I422">IFERROR(INDEX(PEOPLE!$H$4:$H$101, SMALL(IF($B422=PEOPLE!$B$4:$B$101, ROW(PEOPLE!$H$4:$H$101)-MIN(ROW(PEOPLE!$H$4:$H$101)) +1), COLUMNS($B$3:H422))),"")</f>
        <v xml:space="preserve">9   </v>
      </c>
      <c r="J422" s="40" t="str">
        <f t="array" ref="J422">IFERROR(INDEX(PEOPLE!$H$4:$H$101, SMALL(IF($B422=PEOPLE!$B$4:$B$101, ROW(PEOPLE!$H$4:$H$101)-MIN(ROW(PEOPLE!$H$4:$H$101)) +1), COLUMNS($B$3:I422))),"")</f>
        <v xml:space="preserve">10   </v>
      </c>
      <c r="K422" s="40" t="str">
        <f t="array" ref="K422">IFERROR(INDEX(PEOPLE!$H$4:$H$101, SMALL(IF($B422=PEOPLE!$B$4:$B$101, ROW(PEOPLE!$H$4:$H$101)-MIN(ROW(PEOPLE!$H$4:$H$101)) +1), COLUMNS($B$3:J422))),"")</f>
        <v xml:space="preserve">11   </v>
      </c>
      <c r="L422" s="40" t="str">
        <f t="array" ref="L422">IFERROR(INDEX(PEOPLE!$H$4:$H$101, SMALL(IF($B422=PEOPLE!$B$4:$B$101, ROW(PEOPLE!$H$4:$H$101)-MIN(ROW(PEOPLE!$H$4:$H$101)) +1), COLUMNS($B$3:K422))),"")</f>
        <v xml:space="preserve">12   </v>
      </c>
      <c r="M422" s="40" t="str">
        <f t="array" ref="M422">IFERROR(INDEX(PEOPLE!$H$4:$H$101, SMALL(IF($B422=PEOPLE!$B$4:$B$101, ROW(PEOPLE!$H$4:$H$101)-MIN(ROW(PEOPLE!$H$4:$H$101)) +1), COLUMNS($B$3:L422))),"")</f>
        <v xml:space="preserve">13   </v>
      </c>
      <c r="N422" s="40"/>
      <c r="O422" s="40"/>
    </row>
    <row r="423" spans="2:15" x14ac:dyDescent="0.25">
      <c r="B423" s="40" t="str">
        <f t="array" ref="B423">IFERROR(INDEX(PEOPLE!B424:B$1001, MATCH(0, COUNTIF($B$2:B422, PEOPLE!B424:B$1001), 0)), "")</f>
        <v/>
      </c>
      <c r="C423" s="40" t="str">
        <f t="array" ref="C423">IFERROR(INDEX(PEOPLE!$H$4:$H$101, SMALL(IF($B423=PEOPLE!$B$4:$B$101, ROW(PEOPLE!$H$4:$H$101)-MIN(ROW(PEOPLE!$H$4:$H$101)) +1), COLUMNS($B$3:B423))),"")</f>
        <v xml:space="preserve">3   </v>
      </c>
      <c r="D423" s="40" t="str">
        <f t="array" ref="D423">IFERROR(INDEX(PEOPLE!$H$4:$H$101, SMALL(IF($B423=PEOPLE!$B$4:$B$101, ROW(PEOPLE!$H$4:$H$101)-MIN(ROW(PEOPLE!$H$4:$H$101)) +1), COLUMNS($B$3:C423))),"")</f>
        <v xml:space="preserve">4   </v>
      </c>
      <c r="E423" s="40" t="str">
        <f t="array" ref="E423">IFERROR(INDEX(PEOPLE!$H$4:$H$101, SMALL(IF($B423=PEOPLE!$B$4:$B$101, ROW(PEOPLE!$H$4:$H$101)-MIN(ROW(PEOPLE!$H$4:$H$101)) +1), COLUMNS($B$3:D423))),"")</f>
        <v xml:space="preserve">5   </v>
      </c>
      <c r="F423" s="40" t="str">
        <f t="array" ref="F423">IFERROR(INDEX(PEOPLE!$H$4:$H$101, SMALL(IF($B423=PEOPLE!$B$4:$B$101, ROW(PEOPLE!$H$4:$H$101)-MIN(ROW(PEOPLE!$H$4:$H$101)) +1), COLUMNS($B$3:E423))),"")</f>
        <v xml:space="preserve">6   </v>
      </c>
      <c r="G423" s="40" t="str">
        <f t="array" ref="G423">IFERROR(INDEX(PEOPLE!$H$4:$H$101, SMALL(IF($B423=PEOPLE!$B$4:$B$101, ROW(PEOPLE!$H$4:$H$101)-MIN(ROW(PEOPLE!$H$4:$H$101)) +1), COLUMNS($B$3:F423))),"")</f>
        <v xml:space="preserve">7   </v>
      </c>
      <c r="H423" s="40" t="str">
        <f t="array" ref="H423">IFERROR(INDEX(PEOPLE!$H$4:$H$101, SMALL(IF($B423=PEOPLE!$B$4:$B$101, ROW(PEOPLE!$H$4:$H$101)-MIN(ROW(PEOPLE!$H$4:$H$101)) +1), COLUMNS($B$3:G423))),"")</f>
        <v xml:space="preserve">8   </v>
      </c>
      <c r="I423" s="40" t="str">
        <f t="array" ref="I423">IFERROR(INDEX(PEOPLE!$H$4:$H$101, SMALL(IF($B423=PEOPLE!$B$4:$B$101, ROW(PEOPLE!$H$4:$H$101)-MIN(ROW(PEOPLE!$H$4:$H$101)) +1), COLUMNS($B$3:H423))),"")</f>
        <v xml:space="preserve">9   </v>
      </c>
      <c r="J423" s="40" t="str">
        <f t="array" ref="J423">IFERROR(INDEX(PEOPLE!$H$4:$H$101, SMALL(IF($B423=PEOPLE!$B$4:$B$101, ROW(PEOPLE!$H$4:$H$101)-MIN(ROW(PEOPLE!$H$4:$H$101)) +1), COLUMNS($B$3:I423))),"")</f>
        <v xml:space="preserve">10   </v>
      </c>
      <c r="K423" s="40" t="str">
        <f t="array" ref="K423">IFERROR(INDEX(PEOPLE!$H$4:$H$101, SMALL(IF($B423=PEOPLE!$B$4:$B$101, ROW(PEOPLE!$H$4:$H$101)-MIN(ROW(PEOPLE!$H$4:$H$101)) +1), COLUMNS($B$3:J423))),"")</f>
        <v xml:space="preserve">11   </v>
      </c>
      <c r="L423" s="40" t="str">
        <f t="array" ref="L423">IFERROR(INDEX(PEOPLE!$H$4:$H$101, SMALL(IF($B423=PEOPLE!$B$4:$B$101, ROW(PEOPLE!$H$4:$H$101)-MIN(ROW(PEOPLE!$H$4:$H$101)) +1), COLUMNS($B$3:K423))),"")</f>
        <v xml:space="preserve">12   </v>
      </c>
      <c r="M423" s="40" t="str">
        <f t="array" ref="M423">IFERROR(INDEX(PEOPLE!$H$4:$H$101, SMALL(IF($B423=PEOPLE!$B$4:$B$101, ROW(PEOPLE!$H$4:$H$101)-MIN(ROW(PEOPLE!$H$4:$H$101)) +1), COLUMNS($B$3:L423))),"")</f>
        <v xml:space="preserve">13   </v>
      </c>
      <c r="N423" s="40"/>
      <c r="O423" s="40"/>
    </row>
    <row r="424" spans="2:15" x14ac:dyDescent="0.25">
      <c r="B424" s="40" t="str">
        <f t="array" ref="B424">IFERROR(INDEX(PEOPLE!B425:B$1001, MATCH(0, COUNTIF($B$2:B423, PEOPLE!B425:B$1001), 0)), "")</f>
        <v/>
      </c>
      <c r="C424" s="40" t="str">
        <f t="array" ref="C424">IFERROR(INDEX(PEOPLE!$H$4:$H$101, SMALL(IF($B424=PEOPLE!$B$4:$B$101, ROW(PEOPLE!$H$4:$H$101)-MIN(ROW(PEOPLE!$H$4:$H$101)) +1), COLUMNS($B$3:B424))),"")</f>
        <v xml:space="preserve">3   </v>
      </c>
      <c r="D424" s="40" t="str">
        <f t="array" ref="D424">IFERROR(INDEX(PEOPLE!$H$4:$H$101, SMALL(IF($B424=PEOPLE!$B$4:$B$101, ROW(PEOPLE!$H$4:$H$101)-MIN(ROW(PEOPLE!$H$4:$H$101)) +1), COLUMNS($B$3:C424))),"")</f>
        <v xml:space="preserve">4   </v>
      </c>
      <c r="E424" s="40" t="str">
        <f t="array" ref="E424">IFERROR(INDEX(PEOPLE!$H$4:$H$101, SMALL(IF($B424=PEOPLE!$B$4:$B$101, ROW(PEOPLE!$H$4:$H$101)-MIN(ROW(PEOPLE!$H$4:$H$101)) +1), COLUMNS($B$3:D424))),"")</f>
        <v xml:space="preserve">5   </v>
      </c>
      <c r="F424" s="40" t="str">
        <f t="array" ref="F424">IFERROR(INDEX(PEOPLE!$H$4:$H$101, SMALL(IF($B424=PEOPLE!$B$4:$B$101, ROW(PEOPLE!$H$4:$H$101)-MIN(ROW(PEOPLE!$H$4:$H$101)) +1), COLUMNS($B$3:E424))),"")</f>
        <v xml:space="preserve">6   </v>
      </c>
      <c r="G424" s="40" t="str">
        <f t="array" ref="G424">IFERROR(INDEX(PEOPLE!$H$4:$H$101, SMALL(IF($B424=PEOPLE!$B$4:$B$101, ROW(PEOPLE!$H$4:$H$101)-MIN(ROW(PEOPLE!$H$4:$H$101)) +1), COLUMNS($B$3:F424))),"")</f>
        <v xml:space="preserve">7   </v>
      </c>
      <c r="H424" s="40" t="str">
        <f t="array" ref="H424">IFERROR(INDEX(PEOPLE!$H$4:$H$101, SMALL(IF($B424=PEOPLE!$B$4:$B$101, ROW(PEOPLE!$H$4:$H$101)-MIN(ROW(PEOPLE!$H$4:$H$101)) +1), COLUMNS($B$3:G424))),"")</f>
        <v xml:space="preserve">8   </v>
      </c>
      <c r="I424" s="40" t="str">
        <f t="array" ref="I424">IFERROR(INDEX(PEOPLE!$H$4:$H$101, SMALL(IF($B424=PEOPLE!$B$4:$B$101, ROW(PEOPLE!$H$4:$H$101)-MIN(ROW(PEOPLE!$H$4:$H$101)) +1), COLUMNS($B$3:H424))),"")</f>
        <v xml:space="preserve">9   </v>
      </c>
      <c r="J424" s="40" t="str">
        <f t="array" ref="J424">IFERROR(INDEX(PEOPLE!$H$4:$H$101, SMALL(IF($B424=PEOPLE!$B$4:$B$101, ROW(PEOPLE!$H$4:$H$101)-MIN(ROW(PEOPLE!$H$4:$H$101)) +1), COLUMNS($B$3:I424))),"")</f>
        <v xml:space="preserve">10   </v>
      </c>
      <c r="K424" s="40" t="str">
        <f t="array" ref="K424">IFERROR(INDEX(PEOPLE!$H$4:$H$101, SMALL(IF($B424=PEOPLE!$B$4:$B$101, ROW(PEOPLE!$H$4:$H$101)-MIN(ROW(PEOPLE!$H$4:$H$101)) +1), COLUMNS($B$3:J424))),"")</f>
        <v xml:space="preserve">11   </v>
      </c>
      <c r="L424" s="40" t="str">
        <f t="array" ref="L424">IFERROR(INDEX(PEOPLE!$H$4:$H$101, SMALL(IF($B424=PEOPLE!$B$4:$B$101, ROW(PEOPLE!$H$4:$H$101)-MIN(ROW(PEOPLE!$H$4:$H$101)) +1), COLUMNS($B$3:K424))),"")</f>
        <v xml:space="preserve">12   </v>
      </c>
      <c r="M424" s="40" t="str">
        <f t="array" ref="M424">IFERROR(INDEX(PEOPLE!$H$4:$H$101, SMALL(IF($B424=PEOPLE!$B$4:$B$101, ROW(PEOPLE!$H$4:$H$101)-MIN(ROW(PEOPLE!$H$4:$H$101)) +1), COLUMNS($B$3:L424))),"")</f>
        <v xml:space="preserve">13   </v>
      </c>
      <c r="N424" s="40"/>
      <c r="O424" s="40"/>
    </row>
    <row r="425" spans="2:15" x14ac:dyDescent="0.25">
      <c r="B425" s="40" t="str">
        <f t="array" ref="B425">IFERROR(INDEX(PEOPLE!B426:B$1001, MATCH(0, COUNTIF($B$2:B424, PEOPLE!B426:B$1001), 0)), "")</f>
        <v/>
      </c>
      <c r="C425" s="40" t="str">
        <f t="array" ref="C425">IFERROR(INDEX(PEOPLE!$H$4:$H$101, SMALL(IF($B425=PEOPLE!$B$4:$B$101, ROW(PEOPLE!$H$4:$H$101)-MIN(ROW(PEOPLE!$H$4:$H$101)) +1), COLUMNS($B$3:B425))),"")</f>
        <v xml:space="preserve">3   </v>
      </c>
      <c r="D425" s="40" t="str">
        <f t="array" ref="D425">IFERROR(INDEX(PEOPLE!$H$4:$H$101, SMALL(IF($B425=PEOPLE!$B$4:$B$101, ROW(PEOPLE!$H$4:$H$101)-MIN(ROW(PEOPLE!$H$4:$H$101)) +1), COLUMNS($B$3:C425))),"")</f>
        <v xml:space="preserve">4   </v>
      </c>
      <c r="E425" s="40" t="str">
        <f t="array" ref="E425">IFERROR(INDEX(PEOPLE!$H$4:$H$101, SMALL(IF($B425=PEOPLE!$B$4:$B$101, ROW(PEOPLE!$H$4:$H$101)-MIN(ROW(PEOPLE!$H$4:$H$101)) +1), COLUMNS($B$3:D425))),"")</f>
        <v xml:space="preserve">5   </v>
      </c>
      <c r="F425" s="40" t="str">
        <f t="array" ref="F425">IFERROR(INDEX(PEOPLE!$H$4:$H$101, SMALL(IF($B425=PEOPLE!$B$4:$B$101, ROW(PEOPLE!$H$4:$H$101)-MIN(ROW(PEOPLE!$H$4:$H$101)) +1), COLUMNS($B$3:E425))),"")</f>
        <v xml:space="preserve">6   </v>
      </c>
      <c r="G425" s="40" t="str">
        <f t="array" ref="G425">IFERROR(INDEX(PEOPLE!$H$4:$H$101, SMALL(IF($B425=PEOPLE!$B$4:$B$101, ROW(PEOPLE!$H$4:$H$101)-MIN(ROW(PEOPLE!$H$4:$H$101)) +1), COLUMNS($B$3:F425))),"")</f>
        <v xml:space="preserve">7   </v>
      </c>
      <c r="H425" s="40" t="str">
        <f t="array" ref="H425">IFERROR(INDEX(PEOPLE!$H$4:$H$101, SMALL(IF($B425=PEOPLE!$B$4:$B$101, ROW(PEOPLE!$H$4:$H$101)-MIN(ROW(PEOPLE!$H$4:$H$101)) +1), COLUMNS($B$3:G425))),"")</f>
        <v xml:space="preserve">8   </v>
      </c>
      <c r="I425" s="40" t="str">
        <f t="array" ref="I425">IFERROR(INDEX(PEOPLE!$H$4:$H$101, SMALL(IF($B425=PEOPLE!$B$4:$B$101, ROW(PEOPLE!$H$4:$H$101)-MIN(ROW(PEOPLE!$H$4:$H$101)) +1), COLUMNS($B$3:H425))),"")</f>
        <v xml:space="preserve">9   </v>
      </c>
      <c r="J425" s="40" t="str">
        <f t="array" ref="J425">IFERROR(INDEX(PEOPLE!$H$4:$H$101, SMALL(IF($B425=PEOPLE!$B$4:$B$101, ROW(PEOPLE!$H$4:$H$101)-MIN(ROW(PEOPLE!$H$4:$H$101)) +1), COLUMNS($B$3:I425))),"")</f>
        <v xml:space="preserve">10   </v>
      </c>
      <c r="K425" s="40" t="str">
        <f t="array" ref="K425">IFERROR(INDEX(PEOPLE!$H$4:$H$101, SMALL(IF($B425=PEOPLE!$B$4:$B$101, ROW(PEOPLE!$H$4:$H$101)-MIN(ROW(PEOPLE!$H$4:$H$101)) +1), COLUMNS($B$3:J425))),"")</f>
        <v xml:space="preserve">11   </v>
      </c>
      <c r="L425" s="40" t="str">
        <f t="array" ref="L425">IFERROR(INDEX(PEOPLE!$H$4:$H$101, SMALL(IF($B425=PEOPLE!$B$4:$B$101, ROW(PEOPLE!$H$4:$H$101)-MIN(ROW(PEOPLE!$H$4:$H$101)) +1), COLUMNS($B$3:K425))),"")</f>
        <v xml:space="preserve">12   </v>
      </c>
      <c r="M425" s="40" t="str">
        <f t="array" ref="M425">IFERROR(INDEX(PEOPLE!$H$4:$H$101, SMALL(IF($B425=PEOPLE!$B$4:$B$101, ROW(PEOPLE!$H$4:$H$101)-MIN(ROW(PEOPLE!$H$4:$H$101)) +1), COLUMNS($B$3:L425))),"")</f>
        <v xml:space="preserve">13   </v>
      </c>
      <c r="N425" s="40"/>
      <c r="O425" s="40"/>
    </row>
    <row r="426" spans="2:15" x14ac:dyDescent="0.25">
      <c r="B426" s="40" t="str">
        <f t="array" ref="B426">IFERROR(INDEX(PEOPLE!B427:B$1001, MATCH(0, COUNTIF($B$2:B425, PEOPLE!B427:B$1001), 0)), "")</f>
        <v/>
      </c>
      <c r="C426" s="40" t="str">
        <f t="array" ref="C426">IFERROR(INDEX(PEOPLE!$H$4:$H$101, SMALL(IF($B426=PEOPLE!$B$4:$B$101, ROW(PEOPLE!$H$4:$H$101)-MIN(ROW(PEOPLE!$H$4:$H$101)) +1), COLUMNS($B$3:B426))),"")</f>
        <v xml:space="preserve">3   </v>
      </c>
      <c r="D426" s="40" t="str">
        <f t="array" ref="D426">IFERROR(INDEX(PEOPLE!$H$4:$H$101, SMALL(IF($B426=PEOPLE!$B$4:$B$101, ROW(PEOPLE!$H$4:$H$101)-MIN(ROW(PEOPLE!$H$4:$H$101)) +1), COLUMNS($B$3:C426))),"")</f>
        <v xml:space="preserve">4   </v>
      </c>
      <c r="E426" s="40" t="str">
        <f t="array" ref="E426">IFERROR(INDEX(PEOPLE!$H$4:$H$101, SMALL(IF($B426=PEOPLE!$B$4:$B$101, ROW(PEOPLE!$H$4:$H$101)-MIN(ROW(PEOPLE!$H$4:$H$101)) +1), COLUMNS($B$3:D426))),"")</f>
        <v xml:space="preserve">5   </v>
      </c>
      <c r="F426" s="40" t="str">
        <f t="array" ref="F426">IFERROR(INDEX(PEOPLE!$H$4:$H$101, SMALL(IF($B426=PEOPLE!$B$4:$B$101, ROW(PEOPLE!$H$4:$H$101)-MIN(ROW(PEOPLE!$H$4:$H$101)) +1), COLUMNS($B$3:E426))),"")</f>
        <v xml:space="preserve">6   </v>
      </c>
      <c r="G426" s="40" t="str">
        <f t="array" ref="G426">IFERROR(INDEX(PEOPLE!$H$4:$H$101, SMALL(IF($B426=PEOPLE!$B$4:$B$101, ROW(PEOPLE!$H$4:$H$101)-MIN(ROW(PEOPLE!$H$4:$H$101)) +1), COLUMNS($B$3:F426))),"")</f>
        <v xml:space="preserve">7   </v>
      </c>
      <c r="H426" s="40" t="str">
        <f t="array" ref="H426">IFERROR(INDEX(PEOPLE!$H$4:$H$101, SMALL(IF($B426=PEOPLE!$B$4:$B$101, ROW(PEOPLE!$H$4:$H$101)-MIN(ROW(PEOPLE!$H$4:$H$101)) +1), COLUMNS($B$3:G426))),"")</f>
        <v xml:space="preserve">8   </v>
      </c>
      <c r="I426" s="40" t="str">
        <f t="array" ref="I426">IFERROR(INDEX(PEOPLE!$H$4:$H$101, SMALL(IF($B426=PEOPLE!$B$4:$B$101, ROW(PEOPLE!$H$4:$H$101)-MIN(ROW(PEOPLE!$H$4:$H$101)) +1), COLUMNS($B$3:H426))),"")</f>
        <v xml:space="preserve">9   </v>
      </c>
      <c r="J426" s="40" t="str">
        <f t="array" ref="J426">IFERROR(INDEX(PEOPLE!$H$4:$H$101, SMALL(IF($B426=PEOPLE!$B$4:$B$101, ROW(PEOPLE!$H$4:$H$101)-MIN(ROW(PEOPLE!$H$4:$H$101)) +1), COLUMNS($B$3:I426))),"")</f>
        <v xml:space="preserve">10   </v>
      </c>
      <c r="K426" s="40" t="str">
        <f t="array" ref="K426">IFERROR(INDEX(PEOPLE!$H$4:$H$101, SMALL(IF($B426=PEOPLE!$B$4:$B$101, ROW(PEOPLE!$H$4:$H$101)-MIN(ROW(PEOPLE!$H$4:$H$101)) +1), COLUMNS($B$3:J426))),"")</f>
        <v xml:space="preserve">11   </v>
      </c>
      <c r="L426" s="40" t="str">
        <f t="array" ref="L426">IFERROR(INDEX(PEOPLE!$H$4:$H$101, SMALL(IF($B426=PEOPLE!$B$4:$B$101, ROW(PEOPLE!$H$4:$H$101)-MIN(ROW(PEOPLE!$H$4:$H$101)) +1), COLUMNS($B$3:K426))),"")</f>
        <v xml:space="preserve">12   </v>
      </c>
      <c r="M426" s="40" t="str">
        <f t="array" ref="M426">IFERROR(INDEX(PEOPLE!$H$4:$H$101, SMALL(IF($B426=PEOPLE!$B$4:$B$101, ROW(PEOPLE!$H$4:$H$101)-MIN(ROW(PEOPLE!$H$4:$H$101)) +1), COLUMNS($B$3:L426))),"")</f>
        <v xml:space="preserve">13   </v>
      </c>
      <c r="N426" s="40"/>
      <c r="O426" s="40"/>
    </row>
    <row r="427" spans="2:15" x14ac:dyDescent="0.25">
      <c r="B427" s="40" t="str">
        <f t="array" ref="B427">IFERROR(INDEX(PEOPLE!B428:B$1001, MATCH(0, COUNTIF($B$2:B426, PEOPLE!B428:B$1001), 0)), "")</f>
        <v/>
      </c>
      <c r="C427" s="40" t="str">
        <f t="array" ref="C427">IFERROR(INDEX(PEOPLE!$H$4:$H$101, SMALL(IF($B427=PEOPLE!$B$4:$B$101, ROW(PEOPLE!$H$4:$H$101)-MIN(ROW(PEOPLE!$H$4:$H$101)) +1), COLUMNS($B$3:B427))),"")</f>
        <v xml:space="preserve">3   </v>
      </c>
      <c r="D427" s="40" t="str">
        <f t="array" ref="D427">IFERROR(INDEX(PEOPLE!$H$4:$H$101, SMALL(IF($B427=PEOPLE!$B$4:$B$101, ROW(PEOPLE!$H$4:$H$101)-MIN(ROW(PEOPLE!$H$4:$H$101)) +1), COLUMNS($B$3:C427))),"")</f>
        <v xml:space="preserve">4   </v>
      </c>
      <c r="E427" s="40" t="str">
        <f t="array" ref="E427">IFERROR(INDEX(PEOPLE!$H$4:$H$101, SMALL(IF($B427=PEOPLE!$B$4:$B$101, ROW(PEOPLE!$H$4:$H$101)-MIN(ROW(PEOPLE!$H$4:$H$101)) +1), COLUMNS($B$3:D427))),"")</f>
        <v xml:space="preserve">5   </v>
      </c>
      <c r="F427" s="40" t="str">
        <f t="array" ref="F427">IFERROR(INDEX(PEOPLE!$H$4:$H$101, SMALL(IF($B427=PEOPLE!$B$4:$B$101, ROW(PEOPLE!$H$4:$H$101)-MIN(ROW(PEOPLE!$H$4:$H$101)) +1), COLUMNS($B$3:E427))),"")</f>
        <v xml:space="preserve">6   </v>
      </c>
      <c r="G427" s="40" t="str">
        <f t="array" ref="G427">IFERROR(INDEX(PEOPLE!$H$4:$H$101, SMALL(IF($B427=PEOPLE!$B$4:$B$101, ROW(PEOPLE!$H$4:$H$101)-MIN(ROW(PEOPLE!$H$4:$H$101)) +1), COLUMNS($B$3:F427))),"")</f>
        <v xml:space="preserve">7   </v>
      </c>
      <c r="H427" s="40" t="str">
        <f t="array" ref="H427">IFERROR(INDEX(PEOPLE!$H$4:$H$101, SMALL(IF($B427=PEOPLE!$B$4:$B$101, ROW(PEOPLE!$H$4:$H$101)-MIN(ROW(PEOPLE!$H$4:$H$101)) +1), COLUMNS($B$3:G427))),"")</f>
        <v xml:space="preserve">8   </v>
      </c>
      <c r="I427" s="40" t="str">
        <f t="array" ref="I427">IFERROR(INDEX(PEOPLE!$H$4:$H$101, SMALL(IF($B427=PEOPLE!$B$4:$B$101, ROW(PEOPLE!$H$4:$H$101)-MIN(ROW(PEOPLE!$H$4:$H$101)) +1), COLUMNS($B$3:H427))),"")</f>
        <v xml:space="preserve">9   </v>
      </c>
      <c r="J427" s="40" t="str">
        <f t="array" ref="J427">IFERROR(INDEX(PEOPLE!$H$4:$H$101, SMALL(IF($B427=PEOPLE!$B$4:$B$101, ROW(PEOPLE!$H$4:$H$101)-MIN(ROW(PEOPLE!$H$4:$H$101)) +1), COLUMNS($B$3:I427))),"")</f>
        <v xml:space="preserve">10   </v>
      </c>
      <c r="K427" s="40" t="str">
        <f t="array" ref="K427">IFERROR(INDEX(PEOPLE!$H$4:$H$101, SMALL(IF($B427=PEOPLE!$B$4:$B$101, ROW(PEOPLE!$H$4:$H$101)-MIN(ROW(PEOPLE!$H$4:$H$101)) +1), COLUMNS($B$3:J427))),"")</f>
        <v xml:space="preserve">11   </v>
      </c>
      <c r="L427" s="40" t="str">
        <f t="array" ref="L427">IFERROR(INDEX(PEOPLE!$H$4:$H$101, SMALL(IF($B427=PEOPLE!$B$4:$B$101, ROW(PEOPLE!$H$4:$H$101)-MIN(ROW(PEOPLE!$H$4:$H$101)) +1), COLUMNS($B$3:K427))),"")</f>
        <v xml:space="preserve">12   </v>
      </c>
      <c r="M427" s="40" t="str">
        <f t="array" ref="M427">IFERROR(INDEX(PEOPLE!$H$4:$H$101, SMALL(IF($B427=PEOPLE!$B$4:$B$101, ROW(PEOPLE!$H$4:$H$101)-MIN(ROW(PEOPLE!$H$4:$H$101)) +1), COLUMNS($B$3:L427))),"")</f>
        <v xml:space="preserve">13   </v>
      </c>
      <c r="N427" s="40"/>
      <c r="O427" s="40"/>
    </row>
    <row r="428" spans="2:15" x14ac:dyDescent="0.25">
      <c r="B428" s="40" t="str">
        <f t="array" ref="B428">IFERROR(INDEX(PEOPLE!B429:B$1001, MATCH(0, COUNTIF($B$2:B427, PEOPLE!B429:B$1001), 0)), "")</f>
        <v/>
      </c>
      <c r="C428" s="40" t="str">
        <f t="array" ref="C428">IFERROR(INDEX(PEOPLE!$H$4:$H$101, SMALL(IF($B428=PEOPLE!$B$4:$B$101, ROW(PEOPLE!$H$4:$H$101)-MIN(ROW(PEOPLE!$H$4:$H$101)) +1), COLUMNS($B$3:B428))),"")</f>
        <v xml:space="preserve">3   </v>
      </c>
      <c r="D428" s="40" t="str">
        <f t="array" ref="D428">IFERROR(INDEX(PEOPLE!$H$4:$H$101, SMALL(IF($B428=PEOPLE!$B$4:$B$101, ROW(PEOPLE!$H$4:$H$101)-MIN(ROW(PEOPLE!$H$4:$H$101)) +1), COLUMNS($B$3:C428))),"")</f>
        <v xml:space="preserve">4   </v>
      </c>
      <c r="E428" s="40" t="str">
        <f t="array" ref="E428">IFERROR(INDEX(PEOPLE!$H$4:$H$101, SMALL(IF($B428=PEOPLE!$B$4:$B$101, ROW(PEOPLE!$H$4:$H$101)-MIN(ROW(PEOPLE!$H$4:$H$101)) +1), COLUMNS($B$3:D428))),"")</f>
        <v xml:space="preserve">5   </v>
      </c>
      <c r="F428" s="40" t="str">
        <f t="array" ref="F428">IFERROR(INDEX(PEOPLE!$H$4:$H$101, SMALL(IF($B428=PEOPLE!$B$4:$B$101, ROW(PEOPLE!$H$4:$H$101)-MIN(ROW(PEOPLE!$H$4:$H$101)) +1), COLUMNS($B$3:E428))),"")</f>
        <v xml:space="preserve">6   </v>
      </c>
      <c r="G428" s="40" t="str">
        <f t="array" ref="G428">IFERROR(INDEX(PEOPLE!$H$4:$H$101, SMALL(IF($B428=PEOPLE!$B$4:$B$101, ROW(PEOPLE!$H$4:$H$101)-MIN(ROW(PEOPLE!$H$4:$H$101)) +1), COLUMNS($B$3:F428))),"")</f>
        <v xml:space="preserve">7   </v>
      </c>
      <c r="H428" s="40" t="str">
        <f t="array" ref="H428">IFERROR(INDEX(PEOPLE!$H$4:$H$101, SMALL(IF($B428=PEOPLE!$B$4:$B$101, ROW(PEOPLE!$H$4:$H$101)-MIN(ROW(PEOPLE!$H$4:$H$101)) +1), COLUMNS($B$3:G428))),"")</f>
        <v xml:space="preserve">8   </v>
      </c>
      <c r="I428" s="40" t="str">
        <f t="array" ref="I428">IFERROR(INDEX(PEOPLE!$H$4:$H$101, SMALL(IF($B428=PEOPLE!$B$4:$B$101, ROW(PEOPLE!$H$4:$H$101)-MIN(ROW(PEOPLE!$H$4:$H$101)) +1), COLUMNS($B$3:H428))),"")</f>
        <v xml:space="preserve">9   </v>
      </c>
      <c r="J428" s="40" t="str">
        <f t="array" ref="J428">IFERROR(INDEX(PEOPLE!$H$4:$H$101, SMALL(IF($B428=PEOPLE!$B$4:$B$101, ROW(PEOPLE!$H$4:$H$101)-MIN(ROW(PEOPLE!$H$4:$H$101)) +1), COLUMNS($B$3:I428))),"")</f>
        <v xml:space="preserve">10   </v>
      </c>
      <c r="K428" s="40" t="str">
        <f t="array" ref="K428">IFERROR(INDEX(PEOPLE!$H$4:$H$101, SMALL(IF($B428=PEOPLE!$B$4:$B$101, ROW(PEOPLE!$H$4:$H$101)-MIN(ROW(PEOPLE!$H$4:$H$101)) +1), COLUMNS($B$3:J428))),"")</f>
        <v xml:space="preserve">11   </v>
      </c>
      <c r="L428" s="40" t="str">
        <f t="array" ref="L428">IFERROR(INDEX(PEOPLE!$H$4:$H$101, SMALL(IF($B428=PEOPLE!$B$4:$B$101, ROW(PEOPLE!$H$4:$H$101)-MIN(ROW(PEOPLE!$H$4:$H$101)) +1), COLUMNS($B$3:K428))),"")</f>
        <v xml:space="preserve">12   </v>
      </c>
      <c r="M428" s="40" t="str">
        <f t="array" ref="M428">IFERROR(INDEX(PEOPLE!$H$4:$H$101, SMALL(IF($B428=PEOPLE!$B$4:$B$101, ROW(PEOPLE!$H$4:$H$101)-MIN(ROW(PEOPLE!$H$4:$H$101)) +1), COLUMNS($B$3:L428))),"")</f>
        <v xml:space="preserve">13   </v>
      </c>
      <c r="N428" s="40"/>
      <c r="O428" s="40"/>
    </row>
    <row r="429" spans="2:15" x14ac:dyDescent="0.25">
      <c r="B429" s="40" t="str">
        <f t="array" ref="B429">IFERROR(INDEX(PEOPLE!B430:B$1001, MATCH(0, COUNTIF($B$2:B428, PEOPLE!B430:B$1001), 0)), "")</f>
        <v/>
      </c>
      <c r="C429" s="40" t="str">
        <f t="array" ref="C429">IFERROR(INDEX(PEOPLE!$H$4:$H$101, SMALL(IF($B429=PEOPLE!$B$4:$B$101, ROW(PEOPLE!$H$4:$H$101)-MIN(ROW(PEOPLE!$H$4:$H$101)) +1), COLUMNS($B$3:B429))),"")</f>
        <v xml:space="preserve">3   </v>
      </c>
      <c r="D429" s="40" t="str">
        <f t="array" ref="D429">IFERROR(INDEX(PEOPLE!$H$4:$H$101, SMALL(IF($B429=PEOPLE!$B$4:$B$101, ROW(PEOPLE!$H$4:$H$101)-MIN(ROW(PEOPLE!$H$4:$H$101)) +1), COLUMNS($B$3:C429))),"")</f>
        <v xml:space="preserve">4   </v>
      </c>
      <c r="E429" s="40" t="str">
        <f t="array" ref="E429">IFERROR(INDEX(PEOPLE!$H$4:$H$101, SMALL(IF($B429=PEOPLE!$B$4:$B$101, ROW(PEOPLE!$H$4:$H$101)-MIN(ROW(PEOPLE!$H$4:$H$101)) +1), COLUMNS($B$3:D429))),"")</f>
        <v xml:space="preserve">5   </v>
      </c>
      <c r="F429" s="40" t="str">
        <f t="array" ref="F429">IFERROR(INDEX(PEOPLE!$H$4:$H$101, SMALL(IF($B429=PEOPLE!$B$4:$B$101, ROW(PEOPLE!$H$4:$H$101)-MIN(ROW(PEOPLE!$H$4:$H$101)) +1), COLUMNS($B$3:E429))),"")</f>
        <v xml:space="preserve">6   </v>
      </c>
      <c r="G429" s="40" t="str">
        <f t="array" ref="G429">IFERROR(INDEX(PEOPLE!$H$4:$H$101, SMALL(IF($B429=PEOPLE!$B$4:$B$101, ROW(PEOPLE!$H$4:$H$101)-MIN(ROW(PEOPLE!$H$4:$H$101)) +1), COLUMNS($B$3:F429))),"")</f>
        <v xml:space="preserve">7   </v>
      </c>
      <c r="H429" s="40" t="str">
        <f t="array" ref="H429">IFERROR(INDEX(PEOPLE!$H$4:$H$101, SMALL(IF($B429=PEOPLE!$B$4:$B$101, ROW(PEOPLE!$H$4:$H$101)-MIN(ROW(PEOPLE!$H$4:$H$101)) +1), COLUMNS($B$3:G429))),"")</f>
        <v xml:space="preserve">8   </v>
      </c>
      <c r="I429" s="40" t="str">
        <f t="array" ref="I429">IFERROR(INDEX(PEOPLE!$H$4:$H$101, SMALL(IF($B429=PEOPLE!$B$4:$B$101, ROW(PEOPLE!$H$4:$H$101)-MIN(ROW(PEOPLE!$H$4:$H$101)) +1), COLUMNS($B$3:H429))),"")</f>
        <v xml:space="preserve">9   </v>
      </c>
      <c r="J429" s="40" t="str">
        <f t="array" ref="J429">IFERROR(INDEX(PEOPLE!$H$4:$H$101, SMALL(IF($B429=PEOPLE!$B$4:$B$101, ROW(PEOPLE!$H$4:$H$101)-MIN(ROW(PEOPLE!$H$4:$H$101)) +1), COLUMNS($B$3:I429))),"")</f>
        <v xml:space="preserve">10   </v>
      </c>
      <c r="K429" s="40" t="str">
        <f t="array" ref="K429">IFERROR(INDEX(PEOPLE!$H$4:$H$101, SMALL(IF($B429=PEOPLE!$B$4:$B$101, ROW(PEOPLE!$H$4:$H$101)-MIN(ROW(PEOPLE!$H$4:$H$101)) +1), COLUMNS($B$3:J429))),"")</f>
        <v xml:space="preserve">11   </v>
      </c>
      <c r="L429" s="40" t="str">
        <f t="array" ref="L429">IFERROR(INDEX(PEOPLE!$H$4:$H$101, SMALL(IF($B429=PEOPLE!$B$4:$B$101, ROW(PEOPLE!$H$4:$H$101)-MIN(ROW(PEOPLE!$H$4:$H$101)) +1), COLUMNS($B$3:K429))),"")</f>
        <v xml:space="preserve">12   </v>
      </c>
      <c r="M429" s="40" t="str">
        <f t="array" ref="M429">IFERROR(INDEX(PEOPLE!$H$4:$H$101, SMALL(IF($B429=PEOPLE!$B$4:$B$101, ROW(PEOPLE!$H$4:$H$101)-MIN(ROW(PEOPLE!$H$4:$H$101)) +1), COLUMNS($B$3:L429))),"")</f>
        <v xml:space="preserve">13   </v>
      </c>
      <c r="N429" s="40"/>
      <c r="O429" s="40"/>
    </row>
    <row r="430" spans="2:15" x14ac:dyDescent="0.25">
      <c r="B430" s="40" t="str">
        <f t="array" ref="B430">IFERROR(INDEX(PEOPLE!B431:B$1001, MATCH(0, COUNTIF($B$2:B429, PEOPLE!B431:B$1001), 0)), "")</f>
        <v/>
      </c>
      <c r="C430" s="40" t="str">
        <f t="array" ref="C430">IFERROR(INDEX(PEOPLE!$H$4:$H$101, SMALL(IF($B430=PEOPLE!$B$4:$B$101, ROW(PEOPLE!$H$4:$H$101)-MIN(ROW(PEOPLE!$H$4:$H$101)) +1), COLUMNS($B$3:B430))),"")</f>
        <v xml:space="preserve">3   </v>
      </c>
      <c r="D430" s="40" t="str">
        <f t="array" ref="D430">IFERROR(INDEX(PEOPLE!$H$4:$H$101, SMALL(IF($B430=PEOPLE!$B$4:$B$101, ROW(PEOPLE!$H$4:$H$101)-MIN(ROW(PEOPLE!$H$4:$H$101)) +1), COLUMNS($B$3:C430))),"")</f>
        <v xml:space="preserve">4   </v>
      </c>
      <c r="E430" s="40" t="str">
        <f t="array" ref="E430">IFERROR(INDEX(PEOPLE!$H$4:$H$101, SMALL(IF($B430=PEOPLE!$B$4:$B$101, ROW(PEOPLE!$H$4:$H$101)-MIN(ROW(PEOPLE!$H$4:$H$101)) +1), COLUMNS($B$3:D430))),"")</f>
        <v xml:space="preserve">5   </v>
      </c>
      <c r="F430" s="40" t="str">
        <f t="array" ref="F430">IFERROR(INDEX(PEOPLE!$H$4:$H$101, SMALL(IF($B430=PEOPLE!$B$4:$B$101, ROW(PEOPLE!$H$4:$H$101)-MIN(ROW(PEOPLE!$H$4:$H$101)) +1), COLUMNS($B$3:E430))),"")</f>
        <v xml:space="preserve">6   </v>
      </c>
      <c r="G430" s="40" t="str">
        <f t="array" ref="G430">IFERROR(INDEX(PEOPLE!$H$4:$H$101, SMALL(IF($B430=PEOPLE!$B$4:$B$101, ROW(PEOPLE!$H$4:$H$101)-MIN(ROW(PEOPLE!$H$4:$H$101)) +1), COLUMNS($B$3:F430))),"")</f>
        <v xml:space="preserve">7   </v>
      </c>
      <c r="H430" s="40" t="str">
        <f t="array" ref="H430">IFERROR(INDEX(PEOPLE!$H$4:$H$101, SMALL(IF($B430=PEOPLE!$B$4:$B$101, ROW(PEOPLE!$H$4:$H$101)-MIN(ROW(PEOPLE!$H$4:$H$101)) +1), COLUMNS($B$3:G430))),"")</f>
        <v xml:space="preserve">8   </v>
      </c>
      <c r="I430" s="40" t="str">
        <f t="array" ref="I430">IFERROR(INDEX(PEOPLE!$H$4:$H$101, SMALL(IF($B430=PEOPLE!$B$4:$B$101, ROW(PEOPLE!$H$4:$H$101)-MIN(ROW(PEOPLE!$H$4:$H$101)) +1), COLUMNS($B$3:H430))),"")</f>
        <v xml:space="preserve">9   </v>
      </c>
      <c r="J430" s="40" t="str">
        <f t="array" ref="J430">IFERROR(INDEX(PEOPLE!$H$4:$H$101, SMALL(IF($B430=PEOPLE!$B$4:$B$101, ROW(PEOPLE!$H$4:$H$101)-MIN(ROW(PEOPLE!$H$4:$H$101)) +1), COLUMNS($B$3:I430))),"")</f>
        <v xml:space="preserve">10   </v>
      </c>
      <c r="K430" s="40" t="str">
        <f t="array" ref="K430">IFERROR(INDEX(PEOPLE!$H$4:$H$101, SMALL(IF($B430=PEOPLE!$B$4:$B$101, ROW(PEOPLE!$H$4:$H$101)-MIN(ROW(PEOPLE!$H$4:$H$101)) +1), COLUMNS($B$3:J430))),"")</f>
        <v xml:space="preserve">11   </v>
      </c>
      <c r="L430" s="40" t="str">
        <f t="array" ref="L430">IFERROR(INDEX(PEOPLE!$H$4:$H$101, SMALL(IF($B430=PEOPLE!$B$4:$B$101, ROW(PEOPLE!$H$4:$H$101)-MIN(ROW(PEOPLE!$H$4:$H$101)) +1), COLUMNS($B$3:K430))),"")</f>
        <v xml:space="preserve">12   </v>
      </c>
      <c r="M430" s="40" t="str">
        <f t="array" ref="M430">IFERROR(INDEX(PEOPLE!$H$4:$H$101, SMALL(IF($B430=PEOPLE!$B$4:$B$101, ROW(PEOPLE!$H$4:$H$101)-MIN(ROW(PEOPLE!$H$4:$H$101)) +1), COLUMNS($B$3:L430))),"")</f>
        <v xml:space="preserve">13   </v>
      </c>
      <c r="N430" s="40"/>
      <c r="O430" s="40"/>
    </row>
    <row r="431" spans="2:15" x14ac:dyDescent="0.25">
      <c r="B431" s="40" t="str">
        <f t="array" ref="B431">IFERROR(INDEX(PEOPLE!B432:B$1001, MATCH(0, COUNTIF($B$2:B430, PEOPLE!B432:B$1001), 0)), "")</f>
        <v/>
      </c>
      <c r="C431" s="40" t="str">
        <f t="array" ref="C431">IFERROR(INDEX(PEOPLE!$H$4:$H$101, SMALL(IF($B431=PEOPLE!$B$4:$B$101, ROW(PEOPLE!$H$4:$H$101)-MIN(ROW(PEOPLE!$H$4:$H$101)) +1), COLUMNS($B$3:B431))),"")</f>
        <v xml:space="preserve">3   </v>
      </c>
      <c r="D431" s="40" t="str">
        <f t="array" ref="D431">IFERROR(INDEX(PEOPLE!$H$4:$H$101, SMALL(IF($B431=PEOPLE!$B$4:$B$101, ROW(PEOPLE!$H$4:$H$101)-MIN(ROW(PEOPLE!$H$4:$H$101)) +1), COLUMNS($B$3:C431))),"")</f>
        <v xml:space="preserve">4   </v>
      </c>
      <c r="E431" s="40" t="str">
        <f t="array" ref="E431">IFERROR(INDEX(PEOPLE!$H$4:$H$101, SMALL(IF($B431=PEOPLE!$B$4:$B$101, ROW(PEOPLE!$H$4:$H$101)-MIN(ROW(PEOPLE!$H$4:$H$101)) +1), COLUMNS($B$3:D431))),"")</f>
        <v xml:space="preserve">5   </v>
      </c>
      <c r="F431" s="40" t="str">
        <f t="array" ref="F431">IFERROR(INDEX(PEOPLE!$H$4:$H$101, SMALL(IF($B431=PEOPLE!$B$4:$B$101, ROW(PEOPLE!$H$4:$H$101)-MIN(ROW(PEOPLE!$H$4:$H$101)) +1), COLUMNS($B$3:E431))),"")</f>
        <v xml:space="preserve">6   </v>
      </c>
      <c r="G431" s="40" t="str">
        <f t="array" ref="G431">IFERROR(INDEX(PEOPLE!$H$4:$H$101, SMALL(IF($B431=PEOPLE!$B$4:$B$101, ROW(PEOPLE!$H$4:$H$101)-MIN(ROW(PEOPLE!$H$4:$H$101)) +1), COLUMNS($B$3:F431))),"")</f>
        <v xml:space="preserve">7   </v>
      </c>
      <c r="H431" s="40" t="str">
        <f t="array" ref="H431">IFERROR(INDEX(PEOPLE!$H$4:$H$101, SMALL(IF($B431=PEOPLE!$B$4:$B$101, ROW(PEOPLE!$H$4:$H$101)-MIN(ROW(PEOPLE!$H$4:$H$101)) +1), COLUMNS($B$3:G431))),"")</f>
        <v xml:space="preserve">8   </v>
      </c>
      <c r="I431" s="40" t="str">
        <f t="array" ref="I431">IFERROR(INDEX(PEOPLE!$H$4:$H$101, SMALL(IF($B431=PEOPLE!$B$4:$B$101, ROW(PEOPLE!$H$4:$H$101)-MIN(ROW(PEOPLE!$H$4:$H$101)) +1), COLUMNS($B$3:H431))),"")</f>
        <v xml:space="preserve">9   </v>
      </c>
      <c r="J431" s="40" t="str">
        <f t="array" ref="J431">IFERROR(INDEX(PEOPLE!$H$4:$H$101, SMALL(IF($B431=PEOPLE!$B$4:$B$101, ROW(PEOPLE!$H$4:$H$101)-MIN(ROW(PEOPLE!$H$4:$H$101)) +1), COLUMNS($B$3:I431))),"")</f>
        <v xml:space="preserve">10   </v>
      </c>
      <c r="K431" s="40" t="str">
        <f t="array" ref="K431">IFERROR(INDEX(PEOPLE!$H$4:$H$101, SMALL(IF($B431=PEOPLE!$B$4:$B$101, ROW(PEOPLE!$H$4:$H$101)-MIN(ROW(PEOPLE!$H$4:$H$101)) +1), COLUMNS($B$3:J431))),"")</f>
        <v xml:space="preserve">11   </v>
      </c>
      <c r="L431" s="40" t="str">
        <f t="array" ref="L431">IFERROR(INDEX(PEOPLE!$H$4:$H$101, SMALL(IF($B431=PEOPLE!$B$4:$B$101, ROW(PEOPLE!$H$4:$H$101)-MIN(ROW(PEOPLE!$H$4:$H$101)) +1), COLUMNS($B$3:K431))),"")</f>
        <v xml:space="preserve">12   </v>
      </c>
      <c r="M431" s="40" t="str">
        <f t="array" ref="M431">IFERROR(INDEX(PEOPLE!$H$4:$H$101, SMALL(IF($B431=PEOPLE!$B$4:$B$101, ROW(PEOPLE!$H$4:$H$101)-MIN(ROW(PEOPLE!$H$4:$H$101)) +1), COLUMNS($B$3:L431))),"")</f>
        <v xml:space="preserve">13   </v>
      </c>
      <c r="N431" s="40"/>
      <c r="O431" s="40"/>
    </row>
    <row r="432" spans="2:15" x14ac:dyDescent="0.25">
      <c r="B432" s="40" t="str">
        <f t="array" ref="B432">IFERROR(INDEX(PEOPLE!B433:B$1001, MATCH(0, COUNTIF($B$2:B431, PEOPLE!B433:B$1001), 0)), "")</f>
        <v/>
      </c>
      <c r="C432" s="40" t="str">
        <f t="array" ref="C432">IFERROR(INDEX(PEOPLE!$H$4:$H$101, SMALL(IF($B432=PEOPLE!$B$4:$B$101, ROW(PEOPLE!$H$4:$H$101)-MIN(ROW(PEOPLE!$H$4:$H$101)) +1), COLUMNS($B$3:B432))),"")</f>
        <v xml:space="preserve">3   </v>
      </c>
      <c r="D432" s="40" t="str">
        <f t="array" ref="D432">IFERROR(INDEX(PEOPLE!$H$4:$H$101, SMALL(IF($B432=PEOPLE!$B$4:$B$101, ROW(PEOPLE!$H$4:$H$101)-MIN(ROW(PEOPLE!$H$4:$H$101)) +1), COLUMNS($B$3:C432))),"")</f>
        <v xml:space="preserve">4   </v>
      </c>
      <c r="E432" s="40" t="str">
        <f t="array" ref="E432">IFERROR(INDEX(PEOPLE!$H$4:$H$101, SMALL(IF($B432=PEOPLE!$B$4:$B$101, ROW(PEOPLE!$H$4:$H$101)-MIN(ROW(PEOPLE!$H$4:$H$101)) +1), COLUMNS($B$3:D432))),"")</f>
        <v xml:space="preserve">5   </v>
      </c>
      <c r="F432" s="40" t="str">
        <f t="array" ref="F432">IFERROR(INDEX(PEOPLE!$H$4:$H$101, SMALL(IF($B432=PEOPLE!$B$4:$B$101, ROW(PEOPLE!$H$4:$H$101)-MIN(ROW(PEOPLE!$H$4:$H$101)) +1), COLUMNS($B$3:E432))),"")</f>
        <v xml:space="preserve">6   </v>
      </c>
      <c r="G432" s="40" t="str">
        <f t="array" ref="G432">IFERROR(INDEX(PEOPLE!$H$4:$H$101, SMALL(IF($B432=PEOPLE!$B$4:$B$101, ROW(PEOPLE!$H$4:$H$101)-MIN(ROW(PEOPLE!$H$4:$H$101)) +1), COLUMNS($B$3:F432))),"")</f>
        <v xml:space="preserve">7   </v>
      </c>
      <c r="H432" s="40" t="str">
        <f t="array" ref="H432">IFERROR(INDEX(PEOPLE!$H$4:$H$101, SMALL(IF($B432=PEOPLE!$B$4:$B$101, ROW(PEOPLE!$H$4:$H$101)-MIN(ROW(PEOPLE!$H$4:$H$101)) +1), COLUMNS($B$3:G432))),"")</f>
        <v xml:space="preserve">8   </v>
      </c>
      <c r="I432" s="40" t="str">
        <f t="array" ref="I432">IFERROR(INDEX(PEOPLE!$H$4:$H$101, SMALL(IF($B432=PEOPLE!$B$4:$B$101, ROW(PEOPLE!$H$4:$H$101)-MIN(ROW(PEOPLE!$H$4:$H$101)) +1), COLUMNS($B$3:H432))),"")</f>
        <v xml:space="preserve">9   </v>
      </c>
      <c r="J432" s="40" t="str">
        <f t="array" ref="J432">IFERROR(INDEX(PEOPLE!$H$4:$H$101, SMALL(IF($B432=PEOPLE!$B$4:$B$101, ROW(PEOPLE!$H$4:$H$101)-MIN(ROW(PEOPLE!$H$4:$H$101)) +1), COLUMNS($B$3:I432))),"")</f>
        <v xml:space="preserve">10   </v>
      </c>
      <c r="K432" s="40" t="str">
        <f t="array" ref="K432">IFERROR(INDEX(PEOPLE!$H$4:$H$101, SMALL(IF($B432=PEOPLE!$B$4:$B$101, ROW(PEOPLE!$H$4:$H$101)-MIN(ROW(PEOPLE!$H$4:$H$101)) +1), COLUMNS($B$3:J432))),"")</f>
        <v xml:space="preserve">11   </v>
      </c>
      <c r="L432" s="40" t="str">
        <f t="array" ref="L432">IFERROR(INDEX(PEOPLE!$H$4:$H$101, SMALL(IF($B432=PEOPLE!$B$4:$B$101, ROW(PEOPLE!$H$4:$H$101)-MIN(ROW(PEOPLE!$H$4:$H$101)) +1), COLUMNS($B$3:K432))),"")</f>
        <v xml:space="preserve">12   </v>
      </c>
      <c r="M432" s="40" t="str">
        <f t="array" ref="M432">IFERROR(INDEX(PEOPLE!$H$4:$H$101, SMALL(IF($B432=PEOPLE!$B$4:$B$101, ROW(PEOPLE!$H$4:$H$101)-MIN(ROW(PEOPLE!$H$4:$H$101)) +1), COLUMNS($B$3:L432))),"")</f>
        <v xml:space="preserve">13   </v>
      </c>
      <c r="N432" s="40"/>
      <c r="O432" s="40"/>
    </row>
    <row r="433" spans="2:15" x14ac:dyDescent="0.25">
      <c r="B433" s="40" t="str">
        <f t="array" ref="B433">IFERROR(INDEX(PEOPLE!B434:B$1001, MATCH(0, COUNTIF($B$2:B432, PEOPLE!B434:B$1001), 0)), "")</f>
        <v/>
      </c>
      <c r="C433" s="40" t="str">
        <f t="array" ref="C433">IFERROR(INDEX(PEOPLE!$H$4:$H$101, SMALL(IF($B433=PEOPLE!$B$4:$B$101, ROW(PEOPLE!$H$4:$H$101)-MIN(ROW(PEOPLE!$H$4:$H$101)) +1), COLUMNS($B$3:B433))),"")</f>
        <v xml:space="preserve">3   </v>
      </c>
      <c r="D433" s="40" t="str">
        <f t="array" ref="D433">IFERROR(INDEX(PEOPLE!$H$4:$H$101, SMALL(IF($B433=PEOPLE!$B$4:$B$101, ROW(PEOPLE!$H$4:$H$101)-MIN(ROW(PEOPLE!$H$4:$H$101)) +1), COLUMNS($B$3:C433))),"")</f>
        <v xml:space="preserve">4   </v>
      </c>
      <c r="E433" s="40" t="str">
        <f t="array" ref="E433">IFERROR(INDEX(PEOPLE!$H$4:$H$101, SMALL(IF($B433=PEOPLE!$B$4:$B$101, ROW(PEOPLE!$H$4:$H$101)-MIN(ROW(PEOPLE!$H$4:$H$101)) +1), COLUMNS($B$3:D433))),"")</f>
        <v xml:space="preserve">5   </v>
      </c>
      <c r="F433" s="40" t="str">
        <f t="array" ref="F433">IFERROR(INDEX(PEOPLE!$H$4:$H$101, SMALL(IF($B433=PEOPLE!$B$4:$B$101, ROW(PEOPLE!$H$4:$H$101)-MIN(ROW(PEOPLE!$H$4:$H$101)) +1), COLUMNS($B$3:E433))),"")</f>
        <v xml:space="preserve">6   </v>
      </c>
      <c r="G433" s="40" t="str">
        <f t="array" ref="G433">IFERROR(INDEX(PEOPLE!$H$4:$H$101, SMALL(IF($B433=PEOPLE!$B$4:$B$101, ROW(PEOPLE!$H$4:$H$101)-MIN(ROW(PEOPLE!$H$4:$H$101)) +1), COLUMNS($B$3:F433))),"")</f>
        <v xml:space="preserve">7   </v>
      </c>
      <c r="H433" s="40" t="str">
        <f t="array" ref="H433">IFERROR(INDEX(PEOPLE!$H$4:$H$101, SMALL(IF($B433=PEOPLE!$B$4:$B$101, ROW(PEOPLE!$H$4:$H$101)-MIN(ROW(PEOPLE!$H$4:$H$101)) +1), COLUMNS($B$3:G433))),"")</f>
        <v xml:space="preserve">8   </v>
      </c>
      <c r="I433" s="40" t="str">
        <f t="array" ref="I433">IFERROR(INDEX(PEOPLE!$H$4:$H$101, SMALL(IF($B433=PEOPLE!$B$4:$B$101, ROW(PEOPLE!$H$4:$H$101)-MIN(ROW(PEOPLE!$H$4:$H$101)) +1), COLUMNS($B$3:H433))),"")</f>
        <v xml:space="preserve">9   </v>
      </c>
      <c r="J433" s="40" t="str">
        <f t="array" ref="J433">IFERROR(INDEX(PEOPLE!$H$4:$H$101, SMALL(IF($B433=PEOPLE!$B$4:$B$101, ROW(PEOPLE!$H$4:$H$101)-MIN(ROW(PEOPLE!$H$4:$H$101)) +1), COLUMNS($B$3:I433))),"")</f>
        <v xml:space="preserve">10   </v>
      </c>
      <c r="K433" s="40" t="str">
        <f t="array" ref="K433">IFERROR(INDEX(PEOPLE!$H$4:$H$101, SMALL(IF($B433=PEOPLE!$B$4:$B$101, ROW(PEOPLE!$H$4:$H$101)-MIN(ROW(PEOPLE!$H$4:$H$101)) +1), COLUMNS($B$3:J433))),"")</f>
        <v xml:space="preserve">11   </v>
      </c>
      <c r="L433" s="40" t="str">
        <f t="array" ref="L433">IFERROR(INDEX(PEOPLE!$H$4:$H$101, SMALL(IF($B433=PEOPLE!$B$4:$B$101, ROW(PEOPLE!$H$4:$H$101)-MIN(ROW(PEOPLE!$H$4:$H$101)) +1), COLUMNS($B$3:K433))),"")</f>
        <v xml:space="preserve">12   </v>
      </c>
      <c r="M433" s="40" t="str">
        <f t="array" ref="M433">IFERROR(INDEX(PEOPLE!$H$4:$H$101, SMALL(IF($B433=PEOPLE!$B$4:$B$101, ROW(PEOPLE!$H$4:$H$101)-MIN(ROW(PEOPLE!$H$4:$H$101)) +1), COLUMNS($B$3:L433))),"")</f>
        <v xml:space="preserve">13   </v>
      </c>
      <c r="N433" s="40"/>
      <c r="O433" s="40"/>
    </row>
    <row r="434" spans="2:15" x14ac:dyDescent="0.25">
      <c r="B434" s="40" t="str">
        <f t="array" ref="B434">IFERROR(INDEX(PEOPLE!B435:B$1001, MATCH(0, COUNTIF($B$2:B433, PEOPLE!B435:B$1001), 0)), "")</f>
        <v/>
      </c>
      <c r="C434" s="40" t="str">
        <f t="array" ref="C434">IFERROR(INDEX(PEOPLE!$H$4:$H$101, SMALL(IF($B434=PEOPLE!$B$4:$B$101, ROW(PEOPLE!$H$4:$H$101)-MIN(ROW(PEOPLE!$H$4:$H$101)) +1), COLUMNS($B$3:B434))),"")</f>
        <v xml:space="preserve">3   </v>
      </c>
      <c r="D434" s="40" t="str">
        <f t="array" ref="D434">IFERROR(INDEX(PEOPLE!$H$4:$H$101, SMALL(IF($B434=PEOPLE!$B$4:$B$101, ROW(PEOPLE!$H$4:$H$101)-MIN(ROW(PEOPLE!$H$4:$H$101)) +1), COLUMNS($B$3:C434))),"")</f>
        <v xml:space="preserve">4   </v>
      </c>
      <c r="E434" s="40" t="str">
        <f t="array" ref="E434">IFERROR(INDEX(PEOPLE!$H$4:$H$101, SMALL(IF($B434=PEOPLE!$B$4:$B$101, ROW(PEOPLE!$H$4:$H$101)-MIN(ROW(PEOPLE!$H$4:$H$101)) +1), COLUMNS($B$3:D434))),"")</f>
        <v xml:space="preserve">5   </v>
      </c>
      <c r="F434" s="40" t="str">
        <f t="array" ref="F434">IFERROR(INDEX(PEOPLE!$H$4:$H$101, SMALL(IF($B434=PEOPLE!$B$4:$B$101, ROW(PEOPLE!$H$4:$H$101)-MIN(ROW(PEOPLE!$H$4:$H$101)) +1), COLUMNS($B$3:E434))),"")</f>
        <v xml:space="preserve">6   </v>
      </c>
      <c r="G434" s="40" t="str">
        <f t="array" ref="G434">IFERROR(INDEX(PEOPLE!$H$4:$H$101, SMALL(IF($B434=PEOPLE!$B$4:$B$101, ROW(PEOPLE!$H$4:$H$101)-MIN(ROW(PEOPLE!$H$4:$H$101)) +1), COLUMNS($B$3:F434))),"")</f>
        <v xml:space="preserve">7   </v>
      </c>
      <c r="H434" s="40" t="str">
        <f t="array" ref="H434">IFERROR(INDEX(PEOPLE!$H$4:$H$101, SMALL(IF($B434=PEOPLE!$B$4:$B$101, ROW(PEOPLE!$H$4:$H$101)-MIN(ROW(PEOPLE!$H$4:$H$101)) +1), COLUMNS($B$3:G434))),"")</f>
        <v xml:space="preserve">8   </v>
      </c>
      <c r="I434" s="40" t="str">
        <f t="array" ref="I434">IFERROR(INDEX(PEOPLE!$H$4:$H$101, SMALL(IF($B434=PEOPLE!$B$4:$B$101, ROW(PEOPLE!$H$4:$H$101)-MIN(ROW(PEOPLE!$H$4:$H$101)) +1), COLUMNS($B$3:H434))),"")</f>
        <v xml:space="preserve">9   </v>
      </c>
      <c r="J434" s="40" t="str">
        <f t="array" ref="J434">IFERROR(INDEX(PEOPLE!$H$4:$H$101, SMALL(IF($B434=PEOPLE!$B$4:$B$101, ROW(PEOPLE!$H$4:$H$101)-MIN(ROW(PEOPLE!$H$4:$H$101)) +1), COLUMNS($B$3:I434))),"")</f>
        <v xml:space="preserve">10   </v>
      </c>
      <c r="K434" s="40" t="str">
        <f t="array" ref="K434">IFERROR(INDEX(PEOPLE!$H$4:$H$101, SMALL(IF($B434=PEOPLE!$B$4:$B$101, ROW(PEOPLE!$H$4:$H$101)-MIN(ROW(PEOPLE!$H$4:$H$101)) +1), COLUMNS($B$3:J434))),"")</f>
        <v xml:space="preserve">11   </v>
      </c>
      <c r="L434" s="40" t="str">
        <f t="array" ref="L434">IFERROR(INDEX(PEOPLE!$H$4:$H$101, SMALL(IF($B434=PEOPLE!$B$4:$B$101, ROW(PEOPLE!$H$4:$H$101)-MIN(ROW(PEOPLE!$H$4:$H$101)) +1), COLUMNS($B$3:K434))),"")</f>
        <v xml:space="preserve">12   </v>
      </c>
      <c r="M434" s="40" t="str">
        <f t="array" ref="M434">IFERROR(INDEX(PEOPLE!$H$4:$H$101, SMALL(IF($B434=PEOPLE!$B$4:$B$101, ROW(PEOPLE!$H$4:$H$101)-MIN(ROW(PEOPLE!$H$4:$H$101)) +1), COLUMNS($B$3:L434))),"")</f>
        <v xml:space="preserve">13   </v>
      </c>
      <c r="N434" s="40"/>
      <c r="O434" s="40"/>
    </row>
    <row r="435" spans="2:15" x14ac:dyDescent="0.25">
      <c r="B435" s="40" t="str">
        <f t="array" ref="B435">IFERROR(INDEX(PEOPLE!B436:B$1001, MATCH(0, COUNTIF($B$2:B434, PEOPLE!B436:B$1001), 0)), "")</f>
        <v/>
      </c>
      <c r="C435" s="40" t="str">
        <f t="array" ref="C435">IFERROR(INDEX(PEOPLE!$H$4:$H$101, SMALL(IF($B435=PEOPLE!$B$4:$B$101, ROW(PEOPLE!$H$4:$H$101)-MIN(ROW(PEOPLE!$H$4:$H$101)) +1), COLUMNS($B$3:B435))),"")</f>
        <v xml:space="preserve">3   </v>
      </c>
      <c r="D435" s="40" t="str">
        <f t="array" ref="D435">IFERROR(INDEX(PEOPLE!$H$4:$H$101, SMALL(IF($B435=PEOPLE!$B$4:$B$101, ROW(PEOPLE!$H$4:$H$101)-MIN(ROW(PEOPLE!$H$4:$H$101)) +1), COLUMNS($B$3:C435))),"")</f>
        <v xml:space="preserve">4   </v>
      </c>
      <c r="E435" s="40" t="str">
        <f t="array" ref="E435">IFERROR(INDEX(PEOPLE!$H$4:$H$101, SMALL(IF($B435=PEOPLE!$B$4:$B$101, ROW(PEOPLE!$H$4:$H$101)-MIN(ROW(PEOPLE!$H$4:$H$101)) +1), COLUMNS($B$3:D435))),"")</f>
        <v xml:space="preserve">5   </v>
      </c>
      <c r="F435" s="40" t="str">
        <f t="array" ref="F435">IFERROR(INDEX(PEOPLE!$H$4:$H$101, SMALL(IF($B435=PEOPLE!$B$4:$B$101, ROW(PEOPLE!$H$4:$H$101)-MIN(ROW(PEOPLE!$H$4:$H$101)) +1), COLUMNS($B$3:E435))),"")</f>
        <v xml:space="preserve">6   </v>
      </c>
      <c r="G435" s="40" t="str">
        <f t="array" ref="G435">IFERROR(INDEX(PEOPLE!$H$4:$H$101, SMALL(IF($B435=PEOPLE!$B$4:$B$101, ROW(PEOPLE!$H$4:$H$101)-MIN(ROW(PEOPLE!$H$4:$H$101)) +1), COLUMNS($B$3:F435))),"")</f>
        <v xml:space="preserve">7   </v>
      </c>
      <c r="H435" s="40" t="str">
        <f t="array" ref="H435">IFERROR(INDEX(PEOPLE!$H$4:$H$101, SMALL(IF($B435=PEOPLE!$B$4:$B$101, ROW(PEOPLE!$H$4:$H$101)-MIN(ROW(PEOPLE!$H$4:$H$101)) +1), COLUMNS($B$3:G435))),"")</f>
        <v xml:space="preserve">8   </v>
      </c>
      <c r="I435" s="40" t="str">
        <f t="array" ref="I435">IFERROR(INDEX(PEOPLE!$H$4:$H$101, SMALL(IF($B435=PEOPLE!$B$4:$B$101, ROW(PEOPLE!$H$4:$H$101)-MIN(ROW(PEOPLE!$H$4:$H$101)) +1), COLUMNS($B$3:H435))),"")</f>
        <v xml:space="preserve">9   </v>
      </c>
      <c r="J435" s="40" t="str">
        <f t="array" ref="J435">IFERROR(INDEX(PEOPLE!$H$4:$H$101, SMALL(IF($B435=PEOPLE!$B$4:$B$101, ROW(PEOPLE!$H$4:$H$101)-MIN(ROW(PEOPLE!$H$4:$H$101)) +1), COLUMNS($B$3:I435))),"")</f>
        <v xml:space="preserve">10   </v>
      </c>
      <c r="K435" s="40" t="str">
        <f t="array" ref="K435">IFERROR(INDEX(PEOPLE!$H$4:$H$101, SMALL(IF($B435=PEOPLE!$B$4:$B$101, ROW(PEOPLE!$H$4:$H$101)-MIN(ROW(PEOPLE!$H$4:$H$101)) +1), COLUMNS($B$3:J435))),"")</f>
        <v xml:space="preserve">11   </v>
      </c>
      <c r="L435" s="40" t="str">
        <f t="array" ref="L435">IFERROR(INDEX(PEOPLE!$H$4:$H$101, SMALL(IF($B435=PEOPLE!$B$4:$B$101, ROW(PEOPLE!$H$4:$H$101)-MIN(ROW(PEOPLE!$H$4:$H$101)) +1), COLUMNS($B$3:K435))),"")</f>
        <v xml:space="preserve">12   </v>
      </c>
      <c r="M435" s="40" t="str">
        <f t="array" ref="M435">IFERROR(INDEX(PEOPLE!$H$4:$H$101, SMALL(IF($B435=PEOPLE!$B$4:$B$101, ROW(PEOPLE!$H$4:$H$101)-MIN(ROW(PEOPLE!$H$4:$H$101)) +1), COLUMNS($B$3:L435))),"")</f>
        <v xml:space="preserve">13   </v>
      </c>
      <c r="N435" s="40"/>
      <c r="O435" s="40"/>
    </row>
    <row r="436" spans="2:15" x14ac:dyDescent="0.25">
      <c r="B436" s="40" t="str">
        <f t="array" ref="B436">IFERROR(INDEX(PEOPLE!B437:B$1001, MATCH(0, COUNTIF($B$2:B435, PEOPLE!B437:B$1001), 0)), "")</f>
        <v/>
      </c>
      <c r="C436" s="40" t="str">
        <f t="array" ref="C436">IFERROR(INDEX(PEOPLE!$H$4:$H$101, SMALL(IF($B436=PEOPLE!$B$4:$B$101, ROW(PEOPLE!$H$4:$H$101)-MIN(ROW(PEOPLE!$H$4:$H$101)) +1), COLUMNS($B$3:B436))),"")</f>
        <v xml:space="preserve">3   </v>
      </c>
      <c r="D436" s="40" t="str">
        <f t="array" ref="D436">IFERROR(INDEX(PEOPLE!$H$4:$H$101, SMALL(IF($B436=PEOPLE!$B$4:$B$101, ROW(PEOPLE!$H$4:$H$101)-MIN(ROW(PEOPLE!$H$4:$H$101)) +1), COLUMNS($B$3:C436))),"")</f>
        <v xml:space="preserve">4   </v>
      </c>
      <c r="E436" s="40" t="str">
        <f t="array" ref="E436">IFERROR(INDEX(PEOPLE!$H$4:$H$101, SMALL(IF($B436=PEOPLE!$B$4:$B$101, ROW(PEOPLE!$H$4:$H$101)-MIN(ROW(PEOPLE!$H$4:$H$101)) +1), COLUMNS($B$3:D436))),"")</f>
        <v xml:space="preserve">5   </v>
      </c>
      <c r="F436" s="40" t="str">
        <f t="array" ref="F436">IFERROR(INDEX(PEOPLE!$H$4:$H$101, SMALL(IF($B436=PEOPLE!$B$4:$B$101, ROW(PEOPLE!$H$4:$H$101)-MIN(ROW(PEOPLE!$H$4:$H$101)) +1), COLUMNS($B$3:E436))),"")</f>
        <v xml:space="preserve">6   </v>
      </c>
      <c r="G436" s="40" t="str">
        <f t="array" ref="G436">IFERROR(INDEX(PEOPLE!$H$4:$H$101, SMALL(IF($B436=PEOPLE!$B$4:$B$101, ROW(PEOPLE!$H$4:$H$101)-MIN(ROW(PEOPLE!$H$4:$H$101)) +1), COLUMNS($B$3:F436))),"")</f>
        <v xml:space="preserve">7   </v>
      </c>
      <c r="H436" s="40" t="str">
        <f t="array" ref="H436">IFERROR(INDEX(PEOPLE!$H$4:$H$101, SMALL(IF($B436=PEOPLE!$B$4:$B$101, ROW(PEOPLE!$H$4:$H$101)-MIN(ROW(PEOPLE!$H$4:$H$101)) +1), COLUMNS($B$3:G436))),"")</f>
        <v xml:space="preserve">8   </v>
      </c>
      <c r="I436" s="40" t="str">
        <f t="array" ref="I436">IFERROR(INDEX(PEOPLE!$H$4:$H$101, SMALL(IF($B436=PEOPLE!$B$4:$B$101, ROW(PEOPLE!$H$4:$H$101)-MIN(ROW(PEOPLE!$H$4:$H$101)) +1), COLUMNS($B$3:H436))),"")</f>
        <v xml:space="preserve">9   </v>
      </c>
      <c r="J436" s="40" t="str">
        <f t="array" ref="J436">IFERROR(INDEX(PEOPLE!$H$4:$H$101, SMALL(IF($B436=PEOPLE!$B$4:$B$101, ROW(PEOPLE!$H$4:$H$101)-MIN(ROW(PEOPLE!$H$4:$H$101)) +1), COLUMNS($B$3:I436))),"")</f>
        <v xml:space="preserve">10   </v>
      </c>
      <c r="K436" s="40" t="str">
        <f t="array" ref="K436">IFERROR(INDEX(PEOPLE!$H$4:$H$101, SMALL(IF($B436=PEOPLE!$B$4:$B$101, ROW(PEOPLE!$H$4:$H$101)-MIN(ROW(PEOPLE!$H$4:$H$101)) +1), COLUMNS($B$3:J436))),"")</f>
        <v xml:space="preserve">11   </v>
      </c>
      <c r="L436" s="40" t="str">
        <f t="array" ref="L436">IFERROR(INDEX(PEOPLE!$H$4:$H$101, SMALL(IF($B436=PEOPLE!$B$4:$B$101, ROW(PEOPLE!$H$4:$H$101)-MIN(ROW(PEOPLE!$H$4:$H$101)) +1), COLUMNS($B$3:K436))),"")</f>
        <v xml:space="preserve">12   </v>
      </c>
      <c r="M436" s="40" t="str">
        <f t="array" ref="M436">IFERROR(INDEX(PEOPLE!$H$4:$H$101, SMALL(IF($B436=PEOPLE!$B$4:$B$101, ROW(PEOPLE!$H$4:$H$101)-MIN(ROW(PEOPLE!$H$4:$H$101)) +1), COLUMNS($B$3:L436))),"")</f>
        <v xml:space="preserve">13   </v>
      </c>
      <c r="N436" s="40"/>
      <c r="O436" s="40"/>
    </row>
    <row r="437" spans="2:15" x14ac:dyDescent="0.25">
      <c r="B437" s="40" t="str">
        <f t="array" ref="B437">IFERROR(INDEX(PEOPLE!B438:B$1001, MATCH(0, COUNTIF($B$2:B436, PEOPLE!B438:B$1001), 0)), "")</f>
        <v/>
      </c>
      <c r="C437" s="40" t="str">
        <f t="array" ref="C437">IFERROR(INDEX(PEOPLE!$H$4:$H$101, SMALL(IF($B437=PEOPLE!$B$4:$B$101, ROW(PEOPLE!$H$4:$H$101)-MIN(ROW(PEOPLE!$H$4:$H$101)) +1), COLUMNS($B$3:B437))),"")</f>
        <v xml:space="preserve">3   </v>
      </c>
      <c r="D437" s="40" t="str">
        <f t="array" ref="D437">IFERROR(INDEX(PEOPLE!$H$4:$H$101, SMALL(IF($B437=PEOPLE!$B$4:$B$101, ROW(PEOPLE!$H$4:$H$101)-MIN(ROW(PEOPLE!$H$4:$H$101)) +1), COLUMNS($B$3:C437))),"")</f>
        <v xml:space="preserve">4   </v>
      </c>
      <c r="E437" s="40" t="str">
        <f t="array" ref="E437">IFERROR(INDEX(PEOPLE!$H$4:$H$101, SMALL(IF($B437=PEOPLE!$B$4:$B$101, ROW(PEOPLE!$H$4:$H$101)-MIN(ROW(PEOPLE!$H$4:$H$101)) +1), COLUMNS($B$3:D437))),"")</f>
        <v xml:space="preserve">5   </v>
      </c>
      <c r="F437" s="40" t="str">
        <f t="array" ref="F437">IFERROR(INDEX(PEOPLE!$H$4:$H$101, SMALL(IF($B437=PEOPLE!$B$4:$B$101, ROW(PEOPLE!$H$4:$H$101)-MIN(ROW(PEOPLE!$H$4:$H$101)) +1), COLUMNS($B$3:E437))),"")</f>
        <v xml:space="preserve">6   </v>
      </c>
      <c r="G437" s="40" t="str">
        <f t="array" ref="G437">IFERROR(INDEX(PEOPLE!$H$4:$H$101, SMALL(IF($B437=PEOPLE!$B$4:$B$101, ROW(PEOPLE!$H$4:$H$101)-MIN(ROW(PEOPLE!$H$4:$H$101)) +1), COLUMNS($B$3:F437))),"")</f>
        <v xml:space="preserve">7   </v>
      </c>
      <c r="H437" s="40" t="str">
        <f t="array" ref="H437">IFERROR(INDEX(PEOPLE!$H$4:$H$101, SMALL(IF($B437=PEOPLE!$B$4:$B$101, ROW(PEOPLE!$H$4:$H$101)-MIN(ROW(PEOPLE!$H$4:$H$101)) +1), COLUMNS($B$3:G437))),"")</f>
        <v xml:space="preserve">8   </v>
      </c>
      <c r="I437" s="40" t="str">
        <f t="array" ref="I437">IFERROR(INDEX(PEOPLE!$H$4:$H$101, SMALL(IF($B437=PEOPLE!$B$4:$B$101, ROW(PEOPLE!$H$4:$H$101)-MIN(ROW(PEOPLE!$H$4:$H$101)) +1), COLUMNS($B$3:H437))),"")</f>
        <v xml:space="preserve">9   </v>
      </c>
      <c r="J437" s="40" t="str">
        <f t="array" ref="J437">IFERROR(INDEX(PEOPLE!$H$4:$H$101, SMALL(IF($B437=PEOPLE!$B$4:$B$101, ROW(PEOPLE!$H$4:$H$101)-MIN(ROW(PEOPLE!$H$4:$H$101)) +1), COLUMNS($B$3:I437))),"")</f>
        <v xml:space="preserve">10   </v>
      </c>
      <c r="K437" s="40" t="str">
        <f t="array" ref="K437">IFERROR(INDEX(PEOPLE!$H$4:$H$101, SMALL(IF($B437=PEOPLE!$B$4:$B$101, ROW(PEOPLE!$H$4:$H$101)-MIN(ROW(PEOPLE!$H$4:$H$101)) +1), COLUMNS($B$3:J437))),"")</f>
        <v xml:space="preserve">11   </v>
      </c>
      <c r="L437" s="40" t="str">
        <f t="array" ref="L437">IFERROR(INDEX(PEOPLE!$H$4:$H$101, SMALL(IF($B437=PEOPLE!$B$4:$B$101, ROW(PEOPLE!$H$4:$H$101)-MIN(ROW(PEOPLE!$H$4:$H$101)) +1), COLUMNS($B$3:K437))),"")</f>
        <v xml:space="preserve">12   </v>
      </c>
      <c r="M437" s="40" t="str">
        <f t="array" ref="M437">IFERROR(INDEX(PEOPLE!$H$4:$H$101, SMALL(IF($B437=PEOPLE!$B$4:$B$101, ROW(PEOPLE!$H$4:$H$101)-MIN(ROW(PEOPLE!$H$4:$H$101)) +1), COLUMNS($B$3:L437))),"")</f>
        <v xml:space="preserve">13   </v>
      </c>
      <c r="N437" s="40"/>
      <c r="O437" s="40"/>
    </row>
    <row r="438" spans="2:15" x14ac:dyDescent="0.25">
      <c r="B438" s="40" t="str">
        <f t="array" ref="B438">IFERROR(INDEX(PEOPLE!B439:B$1001, MATCH(0, COUNTIF($B$2:B437, PEOPLE!B439:B$1001), 0)), "")</f>
        <v/>
      </c>
      <c r="C438" s="40" t="str">
        <f t="array" ref="C438">IFERROR(INDEX(PEOPLE!$H$4:$H$101, SMALL(IF($B438=PEOPLE!$B$4:$B$101, ROW(PEOPLE!$H$4:$H$101)-MIN(ROW(PEOPLE!$H$4:$H$101)) +1), COLUMNS($B$3:B438))),"")</f>
        <v xml:space="preserve">3   </v>
      </c>
      <c r="D438" s="40" t="str">
        <f t="array" ref="D438">IFERROR(INDEX(PEOPLE!$H$4:$H$101, SMALL(IF($B438=PEOPLE!$B$4:$B$101, ROW(PEOPLE!$H$4:$H$101)-MIN(ROW(PEOPLE!$H$4:$H$101)) +1), COLUMNS($B$3:C438))),"")</f>
        <v xml:space="preserve">4   </v>
      </c>
      <c r="E438" s="40" t="str">
        <f t="array" ref="E438">IFERROR(INDEX(PEOPLE!$H$4:$H$101, SMALL(IF($B438=PEOPLE!$B$4:$B$101, ROW(PEOPLE!$H$4:$H$101)-MIN(ROW(PEOPLE!$H$4:$H$101)) +1), COLUMNS($B$3:D438))),"")</f>
        <v xml:space="preserve">5   </v>
      </c>
      <c r="F438" s="40" t="str">
        <f t="array" ref="F438">IFERROR(INDEX(PEOPLE!$H$4:$H$101, SMALL(IF($B438=PEOPLE!$B$4:$B$101, ROW(PEOPLE!$H$4:$H$101)-MIN(ROW(PEOPLE!$H$4:$H$101)) +1), COLUMNS($B$3:E438))),"")</f>
        <v xml:space="preserve">6   </v>
      </c>
      <c r="G438" s="40" t="str">
        <f t="array" ref="G438">IFERROR(INDEX(PEOPLE!$H$4:$H$101, SMALL(IF($B438=PEOPLE!$B$4:$B$101, ROW(PEOPLE!$H$4:$H$101)-MIN(ROW(PEOPLE!$H$4:$H$101)) +1), COLUMNS($B$3:F438))),"")</f>
        <v xml:space="preserve">7   </v>
      </c>
      <c r="H438" s="40" t="str">
        <f t="array" ref="H438">IFERROR(INDEX(PEOPLE!$H$4:$H$101, SMALL(IF($B438=PEOPLE!$B$4:$B$101, ROW(PEOPLE!$H$4:$H$101)-MIN(ROW(PEOPLE!$H$4:$H$101)) +1), COLUMNS($B$3:G438))),"")</f>
        <v xml:space="preserve">8   </v>
      </c>
      <c r="I438" s="40" t="str">
        <f t="array" ref="I438">IFERROR(INDEX(PEOPLE!$H$4:$H$101, SMALL(IF($B438=PEOPLE!$B$4:$B$101, ROW(PEOPLE!$H$4:$H$101)-MIN(ROW(PEOPLE!$H$4:$H$101)) +1), COLUMNS($B$3:H438))),"")</f>
        <v xml:space="preserve">9   </v>
      </c>
      <c r="J438" s="40" t="str">
        <f t="array" ref="J438">IFERROR(INDEX(PEOPLE!$H$4:$H$101, SMALL(IF($B438=PEOPLE!$B$4:$B$101, ROW(PEOPLE!$H$4:$H$101)-MIN(ROW(PEOPLE!$H$4:$H$101)) +1), COLUMNS($B$3:I438))),"")</f>
        <v xml:space="preserve">10   </v>
      </c>
      <c r="K438" s="40" t="str">
        <f t="array" ref="K438">IFERROR(INDEX(PEOPLE!$H$4:$H$101, SMALL(IF($B438=PEOPLE!$B$4:$B$101, ROW(PEOPLE!$H$4:$H$101)-MIN(ROW(PEOPLE!$H$4:$H$101)) +1), COLUMNS($B$3:J438))),"")</f>
        <v xml:space="preserve">11   </v>
      </c>
      <c r="L438" s="40" t="str">
        <f t="array" ref="L438">IFERROR(INDEX(PEOPLE!$H$4:$H$101, SMALL(IF($B438=PEOPLE!$B$4:$B$101, ROW(PEOPLE!$H$4:$H$101)-MIN(ROW(PEOPLE!$H$4:$H$101)) +1), COLUMNS($B$3:K438))),"")</f>
        <v xml:space="preserve">12   </v>
      </c>
      <c r="M438" s="40" t="str">
        <f t="array" ref="M438">IFERROR(INDEX(PEOPLE!$H$4:$H$101, SMALL(IF($B438=PEOPLE!$B$4:$B$101, ROW(PEOPLE!$H$4:$H$101)-MIN(ROW(PEOPLE!$H$4:$H$101)) +1), COLUMNS($B$3:L438))),"")</f>
        <v xml:space="preserve">13   </v>
      </c>
      <c r="N438" s="40"/>
      <c r="O438" s="40"/>
    </row>
    <row r="439" spans="2:15" x14ac:dyDescent="0.25">
      <c r="B439" s="40" t="str">
        <f t="array" ref="B439">IFERROR(INDEX(PEOPLE!B440:B$1001, MATCH(0, COUNTIF($B$2:B438, PEOPLE!B440:B$1001), 0)), "")</f>
        <v/>
      </c>
      <c r="C439" s="40" t="str">
        <f t="array" ref="C439">IFERROR(INDEX(PEOPLE!$H$4:$H$101, SMALL(IF($B439=PEOPLE!$B$4:$B$101, ROW(PEOPLE!$H$4:$H$101)-MIN(ROW(PEOPLE!$H$4:$H$101)) +1), COLUMNS($B$3:B439))),"")</f>
        <v xml:space="preserve">3   </v>
      </c>
      <c r="D439" s="40" t="str">
        <f t="array" ref="D439">IFERROR(INDEX(PEOPLE!$H$4:$H$101, SMALL(IF($B439=PEOPLE!$B$4:$B$101, ROW(PEOPLE!$H$4:$H$101)-MIN(ROW(PEOPLE!$H$4:$H$101)) +1), COLUMNS($B$3:C439))),"")</f>
        <v xml:space="preserve">4   </v>
      </c>
      <c r="E439" s="40" t="str">
        <f t="array" ref="E439">IFERROR(INDEX(PEOPLE!$H$4:$H$101, SMALL(IF($B439=PEOPLE!$B$4:$B$101, ROW(PEOPLE!$H$4:$H$101)-MIN(ROW(PEOPLE!$H$4:$H$101)) +1), COLUMNS($B$3:D439))),"")</f>
        <v xml:space="preserve">5   </v>
      </c>
      <c r="F439" s="40" t="str">
        <f t="array" ref="F439">IFERROR(INDEX(PEOPLE!$H$4:$H$101, SMALL(IF($B439=PEOPLE!$B$4:$B$101, ROW(PEOPLE!$H$4:$H$101)-MIN(ROW(PEOPLE!$H$4:$H$101)) +1), COLUMNS($B$3:E439))),"")</f>
        <v xml:space="preserve">6   </v>
      </c>
      <c r="G439" s="40" t="str">
        <f t="array" ref="G439">IFERROR(INDEX(PEOPLE!$H$4:$H$101, SMALL(IF($B439=PEOPLE!$B$4:$B$101, ROW(PEOPLE!$H$4:$H$101)-MIN(ROW(PEOPLE!$H$4:$H$101)) +1), COLUMNS($B$3:F439))),"")</f>
        <v xml:space="preserve">7   </v>
      </c>
      <c r="H439" s="40" t="str">
        <f t="array" ref="H439">IFERROR(INDEX(PEOPLE!$H$4:$H$101, SMALL(IF($B439=PEOPLE!$B$4:$B$101, ROW(PEOPLE!$H$4:$H$101)-MIN(ROW(PEOPLE!$H$4:$H$101)) +1), COLUMNS($B$3:G439))),"")</f>
        <v xml:space="preserve">8   </v>
      </c>
      <c r="I439" s="40" t="str">
        <f t="array" ref="I439">IFERROR(INDEX(PEOPLE!$H$4:$H$101, SMALL(IF($B439=PEOPLE!$B$4:$B$101, ROW(PEOPLE!$H$4:$H$101)-MIN(ROW(PEOPLE!$H$4:$H$101)) +1), COLUMNS($B$3:H439))),"")</f>
        <v xml:space="preserve">9   </v>
      </c>
      <c r="J439" s="40" t="str">
        <f t="array" ref="J439">IFERROR(INDEX(PEOPLE!$H$4:$H$101, SMALL(IF($B439=PEOPLE!$B$4:$B$101, ROW(PEOPLE!$H$4:$H$101)-MIN(ROW(PEOPLE!$H$4:$H$101)) +1), COLUMNS($B$3:I439))),"")</f>
        <v xml:space="preserve">10   </v>
      </c>
      <c r="K439" s="40" t="str">
        <f t="array" ref="K439">IFERROR(INDEX(PEOPLE!$H$4:$H$101, SMALL(IF($B439=PEOPLE!$B$4:$B$101, ROW(PEOPLE!$H$4:$H$101)-MIN(ROW(PEOPLE!$H$4:$H$101)) +1), COLUMNS($B$3:J439))),"")</f>
        <v xml:space="preserve">11   </v>
      </c>
      <c r="L439" s="40" t="str">
        <f t="array" ref="L439">IFERROR(INDEX(PEOPLE!$H$4:$H$101, SMALL(IF($B439=PEOPLE!$B$4:$B$101, ROW(PEOPLE!$H$4:$H$101)-MIN(ROW(PEOPLE!$H$4:$H$101)) +1), COLUMNS($B$3:K439))),"")</f>
        <v xml:space="preserve">12   </v>
      </c>
      <c r="M439" s="40" t="str">
        <f t="array" ref="M439">IFERROR(INDEX(PEOPLE!$H$4:$H$101, SMALL(IF($B439=PEOPLE!$B$4:$B$101, ROW(PEOPLE!$H$4:$H$101)-MIN(ROW(PEOPLE!$H$4:$H$101)) +1), COLUMNS($B$3:L439))),"")</f>
        <v xml:space="preserve">13   </v>
      </c>
      <c r="N439" s="40"/>
      <c r="O439" s="40"/>
    </row>
    <row r="440" spans="2:15" x14ac:dyDescent="0.25">
      <c r="B440" s="40" t="str">
        <f t="array" ref="B440">IFERROR(INDEX(PEOPLE!B441:B$1001, MATCH(0, COUNTIF($B$2:B439, PEOPLE!B441:B$1001), 0)), "")</f>
        <v/>
      </c>
      <c r="C440" s="40" t="str">
        <f t="array" ref="C440">IFERROR(INDEX(PEOPLE!$H$4:$H$101, SMALL(IF($B440=PEOPLE!$B$4:$B$101, ROW(PEOPLE!$H$4:$H$101)-MIN(ROW(PEOPLE!$H$4:$H$101)) +1), COLUMNS($B$3:B440))),"")</f>
        <v xml:space="preserve">3   </v>
      </c>
      <c r="D440" s="40" t="str">
        <f t="array" ref="D440">IFERROR(INDEX(PEOPLE!$H$4:$H$101, SMALL(IF($B440=PEOPLE!$B$4:$B$101, ROW(PEOPLE!$H$4:$H$101)-MIN(ROW(PEOPLE!$H$4:$H$101)) +1), COLUMNS($B$3:C440))),"")</f>
        <v xml:space="preserve">4   </v>
      </c>
      <c r="E440" s="40" t="str">
        <f t="array" ref="E440">IFERROR(INDEX(PEOPLE!$H$4:$H$101, SMALL(IF($B440=PEOPLE!$B$4:$B$101, ROW(PEOPLE!$H$4:$H$101)-MIN(ROW(PEOPLE!$H$4:$H$101)) +1), COLUMNS($B$3:D440))),"")</f>
        <v xml:space="preserve">5   </v>
      </c>
      <c r="F440" s="40" t="str">
        <f t="array" ref="F440">IFERROR(INDEX(PEOPLE!$H$4:$H$101, SMALL(IF($B440=PEOPLE!$B$4:$B$101, ROW(PEOPLE!$H$4:$H$101)-MIN(ROW(PEOPLE!$H$4:$H$101)) +1), COLUMNS($B$3:E440))),"")</f>
        <v xml:space="preserve">6   </v>
      </c>
      <c r="G440" s="40" t="str">
        <f t="array" ref="G440">IFERROR(INDEX(PEOPLE!$H$4:$H$101, SMALL(IF($B440=PEOPLE!$B$4:$B$101, ROW(PEOPLE!$H$4:$H$101)-MIN(ROW(PEOPLE!$H$4:$H$101)) +1), COLUMNS($B$3:F440))),"")</f>
        <v xml:space="preserve">7   </v>
      </c>
      <c r="H440" s="40" t="str">
        <f t="array" ref="H440">IFERROR(INDEX(PEOPLE!$H$4:$H$101, SMALL(IF($B440=PEOPLE!$B$4:$B$101, ROW(PEOPLE!$H$4:$H$101)-MIN(ROW(PEOPLE!$H$4:$H$101)) +1), COLUMNS($B$3:G440))),"")</f>
        <v xml:space="preserve">8   </v>
      </c>
      <c r="I440" s="40" t="str">
        <f t="array" ref="I440">IFERROR(INDEX(PEOPLE!$H$4:$H$101, SMALL(IF($B440=PEOPLE!$B$4:$B$101, ROW(PEOPLE!$H$4:$H$101)-MIN(ROW(PEOPLE!$H$4:$H$101)) +1), COLUMNS($B$3:H440))),"")</f>
        <v xml:space="preserve">9   </v>
      </c>
      <c r="J440" s="40" t="str">
        <f t="array" ref="J440">IFERROR(INDEX(PEOPLE!$H$4:$H$101, SMALL(IF($B440=PEOPLE!$B$4:$B$101, ROW(PEOPLE!$H$4:$H$101)-MIN(ROW(PEOPLE!$H$4:$H$101)) +1), COLUMNS($B$3:I440))),"")</f>
        <v xml:space="preserve">10   </v>
      </c>
      <c r="K440" s="40" t="str">
        <f t="array" ref="K440">IFERROR(INDEX(PEOPLE!$H$4:$H$101, SMALL(IF($B440=PEOPLE!$B$4:$B$101, ROW(PEOPLE!$H$4:$H$101)-MIN(ROW(PEOPLE!$H$4:$H$101)) +1), COLUMNS($B$3:J440))),"")</f>
        <v xml:space="preserve">11   </v>
      </c>
      <c r="L440" s="40" t="str">
        <f t="array" ref="L440">IFERROR(INDEX(PEOPLE!$H$4:$H$101, SMALL(IF($B440=PEOPLE!$B$4:$B$101, ROW(PEOPLE!$H$4:$H$101)-MIN(ROW(PEOPLE!$H$4:$H$101)) +1), COLUMNS($B$3:K440))),"")</f>
        <v xml:space="preserve">12   </v>
      </c>
      <c r="M440" s="40" t="str">
        <f t="array" ref="M440">IFERROR(INDEX(PEOPLE!$H$4:$H$101, SMALL(IF($B440=PEOPLE!$B$4:$B$101, ROW(PEOPLE!$H$4:$H$101)-MIN(ROW(PEOPLE!$H$4:$H$101)) +1), COLUMNS($B$3:L440))),"")</f>
        <v xml:space="preserve">13   </v>
      </c>
      <c r="N440" s="40"/>
      <c r="O440" s="40"/>
    </row>
    <row r="441" spans="2:15" x14ac:dyDescent="0.25">
      <c r="B441" s="40" t="str">
        <f t="array" ref="B441">IFERROR(INDEX(PEOPLE!B442:B$1001, MATCH(0, COUNTIF($B$2:B440, PEOPLE!B442:B$1001), 0)), "")</f>
        <v/>
      </c>
      <c r="C441" s="40" t="str">
        <f t="array" ref="C441">IFERROR(INDEX(PEOPLE!$H$4:$H$101, SMALL(IF($B441=PEOPLE!$B$4:$B$101, ROW(PEOPLE!$H$4:$H$101)-MIN(ROW(PEOPLE!$H$4:$H$101)) +1), COLUMNS($B$3:B441))),"")</f>
        <v xml:space="preserve">3   </v>
      </c>
      <c r="D441" s="40" t="str">
        <f t="array" ref="D441">IFERROR(INDEX(PEOPLE!$H$4:$H$101, SMALL(IF($B441=PEOPLE!$B$4:$B$101, ROW(PEOPLE!$H$4:$H$101)-MIN(ROW(PEOPLE!$H$4:$H$101)) +1), COLUMNS($B$3:C441))),"")</f>
        <v xml:space="preserve">4   </v>
      </c>
      <c r="E441" s="40" t="str">
        <f t="array" ref="E441">IFERROR(INDEX(PEOPLE!$H$4:$H$101, SMALL(IF($B441=PEOPLE!$B$4:$B$101, ROW(PEOPLE!$H$4:$H$101)-MIN(ROW(PEOPLE!$H$4:$H$101)) +1), COLUMNS($B$3:D441))),"")</f>
        <v xml:space="preserve">5   </v>
      </c>
      <c r="F441" s="40" t="str">
        <f t="array" ref="F441">IFERROR(INDEX(PEOPLE!$H$4:$H$101, SMALL(IF($B441=PEOPLE!$B$4:$B$101, ROW(PEOPLE!$H$4:$H$101)-MIN(ROW(PEOPLE!$H$4:$H$101)) +1), COLUMNS($B$3:E441))),"")</f>
        <v xml:space="preserve">6   </v>
      </c>
      <c r="G441" s="40" t="str">
        <f t="array" ref="G441">IFERROR(INDEX(PEOPLE!$H$4:$H$101, SMALL(IF($B441=PEOPLE!$B$4:$B$101, ROW(PEOPLE!$H$4:$H$101)-MIN(ROW(PEOPLE!$H$4:$H$101)) +1), COLUMNS($B$3:F441))),"")</f>
        <v xml:space="preserve">7   </v>
      </c>
      <c r="H441" s="40" t="str">
        <f t="array" ref="H441">IFERROR(INDEX(PEOPLE!$H$4:$H$101, SMALL(IF($B441=PEOPLE!$B$4:$B$101, ROW(PEOPLE!$H$4:$H$101)-MIN(ROW(PEOPLE!$H$4:$H$101)) +1), COLUMNS($B$3:G441))),"")</f>
        <v xml:space="preserve">8   </v>
      </c>
      <c r="I441" s="40" t="str">
        <f t="array" ref="I441">IFERROR(INDEX(PEOPLE!$H$4:$H$101, SMALL(IF($B441=PEOPLE!$B$4:$B$101, ROW(PEOPLE!$H$4:$H$101)-MIN(ROW(PEOPLE!$H$4:$H$101)) +1), COLUMNS($B$3:H441))),"")</f>
        <v xml:space="preserve">9   </v>
      </c>
      <c r="J441" s="40" t="str">
        <f t="array" ref="J441">IFERROR(INDEX(PEOPLE!$H$4:$H$101, SMALL(IF($B441=PEOPLE!$B$4:$B$101, ROW(PEOPLE!$H$4:$H$101)-MIN(ROW(PEOPLE!$H$4:$H$101)) +1), COLUMNS($B$3:I441))),"")</f>
        <v xml:space="preserve">10   </v>
      </c>
      <c r="K441" s="40" t="str">
        <f t="array" ref="K441">IFERROR(INDEX(PEOPLE!$H$4:$H$101, SMALL(IF($B441=PEOPLE!$B$4:$B$101, ROW(PEOPLE!$H$4:$H$101)-MIN(ROW(PEOPLE!$H$4:$H$101)) +1), COLUMNS($B$3:J441))),"")</f>
        <v xml:space="preserve">11   </v>
      </c>
      <c r="L441" s="40" t="str">
        <f t="array" ref="L441">IFERROR(INDEX(PEOPLE!$H$4:$H$101, SMALL(IF($B441=PEOPLE!$B$4:$B$101, ROW(PEOPLE!$H$4:$H$101)-MIN(ROW(PEOPLE!$H$4:$H$101)) +1), COLUMNS($B$3:K441))),"")</f>
        <v xml:space="preserve">12   </v>
      </c>
      <c r="M441" s="40" t="str">
        <f t="array" ref="M441">IFERROR(INDEX(PEOPLE!$H$4:$H$101, SMALL(IF($B441=PEOPLE!$B$4:$B$101, ROW(PEOPLE!$H$4:$H$101)-MIN(ROW(PEOPLE!$H$4:$H$101)) +1), COLUMNS($B$3:L441))),"")</f>
        <v xml:space="preserve">13   </v>
      </c>
      <c r="N441" s="40"/>
      <c r="O441" s="40"/>
    </row>
    <row r="442" spans="2:15" x14ac:dyDescent="0.25">
      <c r="B442" s="40" t="str">
        <f t="array" ref="B442">IFERROR(INDEX(PEOPLE!B443:B$1001, MATCH(0, COUNTIF($B$2:B441, PEOPLE!B443:B$1001), 0)), "")</f>
        <v/>
      </c>
      <c r="C442" s="40" t="str">
        <f t="array" ref="C442">IFERROR(INDEX(PEOPLE!$H$4:$H$101, SMALL(IF($B442=PEOPLE!$B$4:$B$101, ROW(PEOPLE!$H$4:$H$101)-MIN(ROW(PEOPLE!$H$4:$H$101)) +1), COLUMNS($B$3:B442))),"")</f>
        <v xml:space="preserve">3   </v>
      </c>
      <c r="D442" s="40" t="str">
        <f t="array" ref="D442">IFERROR(INDEX(PEOPLE!$H$4:$H$101, SMALL(IF($B442=PEOPLE!$B$4:$B$101, ROW(PEOPLE!$H$4:$H$101)-MIN(ROW(PEOPLE!$H$4:$H$101)) +1), COLUMNS($B$3:C442))),"")</f>
        <v xml:space="preserve">4   </v>
      </c>
      <c r="E442" s="40" t="str">
        <f t="array" ref="E442">IFERROR(INDEX(PEOPLE!$H$4:$H$101, SMALL(IF($B442=PEOPLE!$B$4:$B$101, ROW(PEOPLE!$H$4:$H$101)-MIN(ROW(PEOPLE!$H$4:$H$101)) +1), COLUMNS($B$3:D442))),"")</f>
        <v xml:space="preserve">5   </v>
      </c>
      <c r="F442" s="40" t="str">
        <f t="array" ref="F442">IFERROR(INDEX(PEOPLE!$H$4:$H$101, SMALL(IF($B442=PEOPLE!$B$4:$B$101, ROW(PEOPLE!$H$4:$H$101)-MIN(ROW(PEOPLE!$H$4:$H$101)) +1), COLUMNS($B$3:E442))),"")</f>
        <v xml:space="preserve">6   </v>
      </c>
      <c r="G442" s="40" t="str">
        <f t="array" ref="G442">IFERROR(INDEX(PEOPLE!$H$4:$H$101, SMALL(IF($B442=PEOPLE!$B$4:$B$101, ROW(PEOPLE!$H$4:$H$101)-MIN(ROW(PEOPLE!$H$4:$H$101)) +1), COLUMNS($B$3:F442))),"")</f>
        <v xml:space="preserve">7   </v>
      </c>
      <c r="H442" s="40" t="str">
        <f t="array" ref="H442">IFERROR(INDEX(PEOPLE!$H$4:$H$101, SMALL(IF($B442=PEOPLE!$B$4:$B$101, ROW(PEOPLE!$H$4:$H$101)-MIN(ROW(PEOPLE!$H$4:$H$101)) +1), COLUMNS($B$3:G442))),"")</f>
        <v xml:space="preserve">8   </v>
      </c>
      <c r="I442" s="40" t="str">
        <f t="array" ref="I442">IFERROR(INDEX(PEOPLE!$H$4:$H$101, SMALL(IF($B442=PEOPLE!$B$4:$B$101, ROW(PEOPLE!$H$4:$H$101)-MIN(ROW(PEOPLE!$H$4:$H$101)) +1), COLUMNS($B$3:H442))),"")</f>
        <v xml:space="preserve">9   </v>
      </c>
      <c r="J442" s="40" t="str">
        <f t="array" ref="J442">IFERROR(INDEX(PEOPLE!$H$4:$H$101, SMALL(IF($B442=PEOPLE!$B$4:$B$101, ROW(PEOPLE!$H$4:$H$101)-MIN(ROW(PEOPLE!$H$4:$H$101)) +1), COLUMNS($B$3:I442))),"")</f>
        <v xml:space="preserve">10   </v>
      </c>
      <c r="K442" s="40" t="str">
        <f t="array" ref="K442">IFERROR(INDEX(PEOPLE!$H$4:$H$101, SMALL(IF($B442=PEOPLE!$B$4:$B$101, ROW(PEOPLE!$H$4:$H$101)-MIN(ROW(PEOPLE!$H$4:$H$101)) +1), COLUMNS($B$3:J442))),"")</f>
        <v xml:space="preserve">11   </v>
      </c>
      <c r="L442" s="40" t="str">
        <f t="array" ref="L442">IFERROR(INDEX(PEOPLE!$H$4:$H$101, SMALL(IF($B442=PEOPLE!$B$4:$B$101, ROW(PEOPLE!$H$4:$H$101)-MIN(ROW(PEOPLE!$H$4:$H$101)) +1), COLUMNS($B$3:K442))),"")</f>
        <v xml:space="preserve">12   </v>
      </c>
      <c r="M442" s="40" t="str">
        <f t="array" ref="M442">IFERROR(INDEX(PEOPLE!$H$4:$H$101, SMALL(IF($B442=PEOPLE!$B$4:$B$101, ROW(PEOPLE!$H$4:$H$101)-MIN(ROW(PEOPLE!$H$4:$H$101)) +1), COLUMNS($B$3:L442))),"")</f>
        <v xml:space="preserve">13   </v>
      </c>
      <c r="N442" s="40"/>
      <c r="O442" s="40"/>
    </row>
    <row r="443" spans="2:15" x14ac:dyDescent="0.25">
      <c r="B443" s="40" t="str">
        <f t="array" ref="B443">IFERROR(INDEX(PEOPLE!B444:B$1001, MATCH(0, COUNTIF($B$2:B442, PEOPLE!B444:B$1001), 0)), "")</f>
        <v/>
      </c>
      <c r="C443" s="40" t="str">
        <f t="array" ref="C443">IFERROR(INDEX(PEOPLE!$H$4:$H$101, SMALL(IF($B443=PEOPLE!$B$4:$B$101, ROW(PEOPLE!$H$4:$H$101)-MIN(ROW(PEOPLE!$H$4:$H$101)) +1), COLUMNS($B$3:B443))),"")</f>
        <v xml:space="preserve">3   </v>
      </c>
      <c r="D443" s="40" t="str">
        <f t="array" ref="D443">IFERROR(INDEX(PEOPLE!$H$4:$H$101, SMALL(IF($B443=PEOPLE!$B$4:$B$101, ROW(PEOPLE!$H$4:$H$101)-MIN(ROW(PEOPLE!$H$4:$H$101)) +1), COLUMNS($B$3:C443))),"")</f>
        <v xml:space="preserve">4   </v>
      </c>
      <c r="E443" s="40" t="str">
        <f t="array" ref="E443">IFERROR(INDEX(PEOPLE!$H$4:$H$101, SMALL(IF($B443=PEOPLE!$B$4:$B$101, ROW(PEOPLE!$H$4:$H$101)-MIN(ROW(PEOPLE!$H$4:$H$101)) +1), COLUMNS($B$3:D443))),"")</f>
        <v xml:space="preserve">5   </v>
      </c>
      <c r="F443" s="40" t="str">
        <f t="array" ref="F443">IFERROR(INDEX(PEOPLE!$H$4:$H$101, SMALL(IF($B443=PEOPLE!$B$4:$B$101, ROW(PEOPLE!$H$4:$H$101)-MIN(ROW(PEOPLE!$H$4:$H$101)) +1), COLUMNS($B$3:E443))),"")</f>
        <v xml:space="preserve">6   </v>
      </c>
      <c r="G443" s="40" t="str">
        <f t="array" ref="G443">IFERROR(INDEX(PEOPLE!$H$4:$H$101, SMALL(IF($B443=PEOPLE!$B$4:$B$101, ROW(PEOPLE!$H$4:$H$101)-MIN(ROW(PEOPLE!$H$4:$H$101)) +1), COLUMNS($B$3:F443))),"")</f>
        <v xml:space="preserve">7   </v>
      </c>
      <c r="H443" s="40" t="str">
        <f t="array" ref="H443">IFERROR(INDEX(PEOPLE!$H$4:$H$101, SMALL(IF($B443=PEOPLE!$B$4:$B$101, ROW(PEOPLE!$H$4:$H$101)-MIN(ROW(PEOPLE!$H$4:$H$101)) +1), COLUMNS($B$3:G443))),"")</f>
        <v xml:space="preserve">8   </v>
      </c>
      <c r="I443" s="40" t="str">
        <f t="array" ref="I443">IFERROR(INDEX(PEOPLE!$H$4:$H$101, SMALL(IF($B443=PEOPLE!$B$4:$B$101, ROW(PEOPLE!$H$4:$H$101)-MIN(ROW(PEOPLE!$H$4:$H$101)) +1), COLUMNS($B$3:H443))),"")</f>
        <v xml:space="preserve">9   </v>
      </c>
      <c r="J443" s="40" t="str">
        <f t="array" ref="J443">IFERROR(INDEX(PEOPLE!$H$4:$H$101, SMALL(IF($B443=PEOPLE!$B$4:$B$101, ROW(PEOPLE!$H$4:$H$101)-MIN(ROW(PEOPLE!$H$4:$H$101)) +1), COLUMNS($B$3:I443))),"")</f>
        <v xml:space="preserve">10   </v>
      </c>
      <c r="K443" s="40" t="str">
        <f t="array" ref="K443">IFERROR(INDEX(PEOPLE!$H$4:$H$101, SMALL(IF($B443=PEOPLE!$B$4:$B$101, ROW(PEOPLE!$H$4:$H$101)-MIN(ROW(PEOPLE!$H$4:$H$101)) +1), COLUMNS($B$3:J443))),"")</f>
        <v xml:space="preserve">11   </v>
      </c>
      <c r="L443" s="40" t="str">
        <f t="array" ref="L443">IFERROR(INDEX(PEOPLE!$H$4:$H$101, SMALL(IF($B443=PEOPLE!$B$4:$B$101, ROW(PEOPLE!$H$4:$H$101)-MIN(ROW(PEOPLE!$H$4:$H$101)) +1), COLUMNS($B$3:K443))),"")</f>
        <v xml:space="preserve">12   </v>
      </c>
      <c r="M443" s="40" t="str">
        <f t="array" ref="M443">IFERROR(INDEX(PEOPLE!$H$4:$H$101, SMALL(IF($B443=PEOPLE!$B$4:$B$101, ROW(PEOPLE!$H$4:$H$101)-MIN(ROW(PEOPLE!$H$4:$H$101)) +1), COLUMNS($B$3:L443))),"")</f>
        <v xml:space="preserve">13   </v>
      </c>
      <c r="N443" s="40"/>
      <c r="O443" s="40"/>
    </row>
    <row r="444" spans="2:15" x14ac:dyDescent="0.25">
      <c r="B444" s="40" t="str">
        <f t="array" ref="B444">IFERROR(INDEX(PEOPLE!B445:B$1001, MATCH(0, COUNTIF($B$2:B443, PEOPLE!B445:B$1001), 0)), "")</f>
        <v/>
      </c>
      <c r="C444" s="40" t="str">
        <f t="array" ref="C444">IFERROR(INDEX(PEOPLE!$H$4:$H$101, SMALL(IF($B444=PEOPLE!$B$4:$B$101, ROW(PEOPLE!$H$4:$H$101)-MIN(ROW(PEOPLE!$H$4:$H$101)) +1), COLUMNS($B$3:B444))),"")</f>
        <v xml:space="preserve">3   </v>
      </c>
      <c r="D444" s="40" t="str">
        <f t="array" ref="D444">IFERROR(INDEX(PEOPLE!$H$4:$H$101, SMALL(IF($B444=PEOPLE!$B$4:$B$101, ROW(PEOPLE!$H$4:$H$101)-MIN(ROW(PEOPLE!$H$4:$H$101)) +1), COLUMNS($B$3:C444))),"")</f>
        <v xml:space="preserve">4   </v>
      </c>
      <c r="E444" s="40" t="str">
        <f t="array" ref="E444">IFERROR(INDEX(PEOPLE!$H$4:$H$101, SMALL(IF($B444=PEOPLE!$B$4:$B$101, ROW(PEOPLE!$H$4:$H$101)-MIN(ROW(PEOPLE!$H$4:$H$101)) +1), COLUMNS($B$3:D444))),"")</f>
        <v xml:space="preserve">5   </v>
      </c>
      <c r="F444" s="40" t="str">
        <f t="array" ref="F444">IFERROR(INDEX(PEOPLE!$H$4:$H$101, SMALL(IF($B444=PEOPLE!$B$4:$B$101, ROW(PEOPLE!$H$4:$H$101)-MIN(ROW(PEOPLE!$H$4:$H$101)) +1), COLUMNS($B$3:E444))),"")</f>
        <v xml:space="preserve">6   </v>
      </c>
      <c r="G444" s="40" t="str">
        <f t="array" ref="G444">IFERROR(INDEX(PEOPLE!$H$4:$H$101, SMALL(IF($B444=PEOPLE!$B$4:$B$101, ROW(PEOPLE!$H$4:$H$101)-MIN(ROW(PEOPLE!$H$4:$H$101)) +1), COLUMNS($B$3:F444))),"")</f>
        <v xml:space="preserve">7   </v>
      </c>
      <c r="H444" s="40" t="str">
        <f t="array" ref="H444">IFERROR(INDEX(PEOPLE!$H$4:$H$101, SMALL(IF($B444=PEOPLE!$B$4:$B$101, ROW(PEOPLE!$H$4:$H$101)-MIN(ROW(PEOPLE!$H$4:$H$101)) +1), COLUMNS($B$3:G444))),"")</f>
        <v xml:space="preserve">8   </v>
      </c>
      <c r="I444" s="40" t="str">
        <f t="array" ref="I444">IFERROR(INDEX(PEOPLE!$H$4:$H$101, SMALL(IF($B444=PEOPLE!$B$4:$B$101, ROW(PEOPLE!$H$4:$H$101)-MIN(ROW(PEOPLE!$H$4:$H$101)) +1), COLUMNS($B$3:H444))),"")</f>
        <v xml:space="preserve">9   </v>
      </c>
      <c r="J444" s="40" t="str">
        <f t="array" ref="J444">IFERROR(INDEX(PEOPLE!$H$4:$H$101, SMALL(IF($B444=PEOPLE!$B$4:$B$101, ROW(PEOPLE!$H$4:$H$101)-MIN(ROW(PEOPLE!$H$4:$H$101)) +1), COLUMNS($B$3:I444))),"")</f>
        <v xml:space="preserve">10   </v>
      </c>
      <c r="K444" s="40" t="str">
        <f t="array" ref="K444">IFERROR(INDEX(PEOPLE!$H$4:$H$101, SMALL(IF($B444=PEOPLE!$B$4:$B$101, ROW(PEOPLE!$H$4:$H$101)-MIN(ROW(PEOPLE!$H$4:$H$101)) +1), COLUMNS($B$3:J444))),"")</f>
        <v xml:space="preserve">11   </v>
      </c>
      <c r="L444" s="40" t="str">
        <f t="array" ref="L444">IFERROR(INDEX(PEOPLE!$H$4:$H$101, SMALL(IF($B444=PEOPLE!$B$4:$B$101, ROW(PEOPLE!$H$4:$H$101)-MIN(ROW(PEOPLE!$H$4:$H$101)) +1), COLUMNS($B$3:K444))),"")</f>
        <v xml:space="preserve">12   </v>
      </c>
      <c r="M444" s="40" t="str">
        <f t="array" ref="M444">IFERROR(INDEX(PEOPLE!$H$4:$H$101, SMALL(IF($B444=PEOPLE!$B$4:$B$101, ROW(PEOPLE!$H$4:$H$101)-MIN(ROW(PEOPLE!$H$4:$H$101)) +1), COLUMNS($B$3:L444))),"")</f>
        <v xml:space="preserve">13   </v>
      </c>
      <c r="N444" s="40"/>
      <c r="O444" s="40"/>
    </row>
    <row r="445" spans="2:15" x14ac:dyDescent="0.25">
      <c r="B445" s="40" t="str">
        <f t="array" ref="B445">IFERROR(INDEX(PEOPLE!B446:B$1001, MATCH(0, COUNTIF($B$2:B444, PEOPLE!B446:B$1001), 0)), "")</f>
        <v/>
      </c>
      <c r="C445" s="40" t="str">
        <f t="array" ref="C445">IFERROR(INDEX(PEOPLE!$H$4:$H$101, SMALL(IF($B445=PEOPLE!$B$4:$B$101, ROW(PEOPLE!$H$4:$H$101)-MIN(ROW(PEOPLE!$H$4:$H$101)) +1), COLUMNS($B$3:B445))),"")</f>
        <v xml:space="preserve">3   </v>
      </c>
      <c r="D445" s="40" t="str">
        <f t="array" ref="D445">IFERROR(INDEX(PEOPLE!$H$4:$H$101, SMALL(IF($B445=PEOPLE!$B$4:$B$101, ROW(PEOPLE!$H$4:$H$101)-MIN(ROW(PEOPLE!$H$4:$H$101)) +1), COLUMNS($B$3:C445))),"")</f>
        <v xml:space="preserve">4   </v>
      </c>
      <c r="E445" s="40" t="str">
        <f t="array" ref="E445">IFERROR(INDEX(PEOPLE!$H$4:$H$101, SMALL(IF($B445=PEOPLE!$B$4:$B$101, ROW(PEOPLE!$H$4:$H$101)-MIN(ROW(PEOPLE!$H$4:$H$101)) +1), COLUMNS($B$3:D445))),"")</f>
        <v xml:space="preserve">5   </v>
      </c>
      <c r="F445" s="40" t="str">
        <f t="array" ref="F445">IFERROR(INDEX(PEOPLE!$H$4:$H$101, SMALL(IF($B445=PEOPLE!$B$4:$B$101, ROW(PEOPLE!$H$4:$H$101)-MIN(ROW(PEOPLE!$H$4:$H$101)) +1), COLUMNS($B$3:E445))),"")</f>
        <v xml:space="preserve">6   </v>
      </c>
      <c r="G445" s="40" t="str">
        <f t="array" ref="G445">IFERROR(INDEX(PEOPLE!$H$4:$H$101, SMALL(IF($B445=PEOPLE!$B$4:$B$101, ROW(PEOPLE!$H$4:$H$101)-MIN(ROW(PEOPLE!$H$4:$H$101)) +1), COLUMNS($B$3:F445))),"")</f>
        <v xml:space="preserve">7   </v>
      </c>
      <c r="H445" s="40" t="str">
        <f t="array" ref="H445">IFERROR(INDEX(PEOPLE!$H$4:$H$101, SMALL(IF($B445=PEOPLE!$B$4:$B$101, ROW(PEOPLE!$H$4:$H$101)-MIN(ROW(PEOPLE!$H$4:$H$101)) +1), COLUMNS($B$3:G445))),"")</f>
        <v xml:space="preserve">8   </v>
      </c>
      <c r="I445" s="40" t="str">
        <f t="array" ref="I445">IFERROR(INDEX(PEOPLE!$H$4:$H$101, SMALL(IF($B445=PEOPLE!$B$4:$B$101, ROW(PEOPLE!$H$4:$H$101)-MIN(ROW(PEOPLE!$H$4:$H$101)) +1), COLUMNS($B$3:H445))),"")</f>
        <v xml:space="preserve">9   </v>
      </c>
      <c r="J445" s="40" t="str">
        <f t="array" ref="J445">IFERROR(INDEX(PEOPLE!$H$4:$H$101, SMALL(IF($B445=PEOPLE!$B$4:$B$101, ROW(PEOPLE!$H$4:$H$101)-MIN(ROW(PEOPLE!$H$4:$H$101)) +1), COLUMNS($B$3:I445))),"")</f>
        <v xml:space="preserve">10   </v>
      </c>
      <c r="K445" s="40" t="str">
        <f t="array" ref="K445">IFERROR(INDEX(PEOPLE!$H$4:$H$101, SMALL(IF($B445=PEOPLE!$B$4:$B$101, ROW(PEOPLE!$H$4:$H$101)-MIN(ROW(PEOPLE!$H$4:$H$101)) +1), COLUMNS($B$3:J445))),"")</f>
        <v xml:space="preserve">11   </v>
      </c>
      <c r="L445" s="40" t="str">
        <f t="array" ref="L445">IFERROR(INDEX(PEOPLE!$H$4:$H$101, SMALL(IF($B445=PEOPLE!$B$4:$B$101, ROW(PEOPLE!$H$4:$H$101)-MIN(ROW(PEOPLE!$H$4:$H$101)) +1), COLUMNS($B$3:K445))),"")</f>
        <v xml:space="preserve">12   </v>
      </c>
      <c r="M445" s="40" t="str">
        <f t="array" ref="M445">IFERROR(INDEX(PEOPLE!$H$4:$H$101, SMALL(IF($B445=PEOPLE!$B$4:$B$101, ROW(PEOPLE!$H$4:$H$101)-MIN(ROW(PEOPLE!$H$4:$H$101)) +1), COLUMNS($B$3:L445))),"")</f>
        <v xml:space="preserve">13   </v>
      </c>
      <c r="N445" s="40"/>
      <c r="O445" s="40"/>
    </row>
    <row r="446" spans="2:15" x14ac:dyDescent="0.25">
      <c r="B446" s="40" t="str">
        <f t="array" ref="B446">IFERROR(INDEX(PEOPLE!B447:B$1001, MATCH(0, COUNTIF($B$2:B445, PEOPLE!B447:B$1001), 0)), "")</f>
        <v/>
      </c>
      <c r="C446" s="40" t="str">
        <f t="array" ref="C446">IFERROR(INDEX(PEOPLE!$H$4:$H$101, SMALL(IF($B446=PEOPLE!$B$4:$B$101, ROW(PEOPLE!$H$4:$H$101)-MIN(ROW(PEOPLE!$H$4:$H$101)) +1), COLUMNS($B$3:B446))),"")</f>
        <v xml:space="preserve">3   </v>
      </c>
      <c r="D446" s="40" t="str">
        <f t="array" ref="D446">IFERROR(INDEX(PEOPLE!$H$4:$H$101, SMALL(IF($B446=PEOPLE!$B$4:$B$101, ROW(PEOPLE!$H$4:$H$101)-MIN(ROW(PEOPLE!$H$4:$H$101)) +1), COLUMNS($B$3:C446))),"")</f>
        <v xml:space="preserve">4   </v>
      </c>
      <c r="E446" s="40" t="str">
        <f t="array" ref="E446">IFERROR(INDEX(PEOPLE!$H$4:$H$101, SMALL(IF($B446=PEOPLE!$B$4:$B$101, ROW(PEOPLE!$H$4:$H$101)-MIN(ROW(PEOPLE!$H$4:$H$101)) +1), COLUMNS($B$3:D446))),"")</f>
        <v xml:space="preserve">5   </v>
      </c>
      <c r="F446" s="40" t="str">
        <f t="array" ref="F446">IFERROR(INDEX(PEOPLE!$H$4:$H$101, SMALL(IF($B446=PEOPLE!$B$4:$B$101, ROW(PEOPLE!$H$4:$H$101)-MIN(ROW(PEOPLE!$H$4:$H$101)) +1), COLUMNS($B$3:E446))),"")</f>
        <v xml:space="preserve">6   </v>
      </c>
      <c r="G446" s="40" t="str">
        <f t="array" ref="G446">IFERROR(INDEX(PEOPLE!$H$4:$H$101, SMALL(IF($B446=PEOPLE!$B$4:$B$101, ROW(PEOPLE!$H$4:$H$101)-MIN(ROW(PEOPLE!$H$4:$H$101)) +1), COLUMNS($B$3:F446))),"")</f>
        <v xml:space="preserve">7   </v>
      </c>
      <c r="H446" s="40" t="str">
        <f t="array" ref="H446">IFERROR(INDEX(PEOPLE!$H$4:$H$101, SMALL(IF($B446=PEOPLE!$B$4:$B$101, ROW(PEOPLE!$H$4:$H$101)-MIN(ROW(PEOPLE!$H$4:$H$101)) +1), COLUMNS($B$3:G446))),"")</f>
        <v xml:space="preserve">8   </v>
      </c>
      <c r="I446" s="40" t="str">
        <f t="array" ref="I446">IFERROR(INDEX(PEOPLE!$H$4:$H$101, SMALL(IF($B446=PEOPLE!$B$4:$B$101, ROW(PEOPLE!$H$4:$H$101)-MIN(ROW(PEOPLE!$H$4:$H$101)) +1), COLUMNS($B$3:H446))),"")</f>
        <v xml:space="preserve">9   </v>
      </c>
      <c r="J446" s="40" t="str">
        <f t="array" ref="J446">IFERROR(INDEX(PEOPLE!$H$4:$H$101, SMALL(IF($B446=PEOPLE!$B$4:$B$101, ROW(PEOPLE!$H$4:$H$101)-MIN(ROW(PEOPLE!$H$4:$H$101)) +1), COLUMNS($B$3:I446))),"")</f>
        <v xml:space="preserve">10   </v>
      </c>
      <c r="K446" s="40" t="str">
        <f t="array" ref="K446">IFERROR(INDEX(PEOPLE!$H$4:$H$101, SMALL(IF($B446=PEOPLE!$B$4:$B$101, ROW(PEOPLE!$H$4:$H$101)-MIN(ROW(PEOPLE!$H$4:$H$101)) +1), COLUMNS($B$3:J446))),"")</f>
        <v xml:space="preserve">11   </v>
      </c>
      <c r="L446" s="40" t="str">
        <f t="array" ref="L446">IFERROR(INDEX(PEOPLE!$H$4:$H$101, SMALL(IF($B446=PEOPLE!$B$4:$B$101, ROW(PEOPLE!$H$4:$H$101)-MIN(ROW(PEOPLE!$H$4:$H$101)) +1), COLUMNS($B$3:K446))),"")</f>
        <v xml:space="preserve">12   </v>
      </c>
      <c r="M446" s="40" t="str">
        <f t="array" ref="M446">IFERROR(INDEX(PEOPLE!$H$4:$H$101, SMALL(IF($B446=PEOPLE!$B$4:$B$101, ROW(PEOPLE!$H$4:$H$101)-MIN(ROW(PEOPLE!$H$4:$H$101)) +1), COLUMNS($B$3:L446))),"")</f>
        <v xml:space="preserve">13   </v>
      </c>
      <c r="N446" s="40"/>
      <c r="O446" s="40"/>
    </row>
    <row r="447" spans="2:15" x14ac:dyDescent="0.25">
      <c r="B447" s="40" t="str">
        <f t="array" ref="B447">IFERROR(INDEX(PEOPLE!B448:B$1001, MATCH(0, COUNTIF($B$2:B446, PEOPLE!B448:B$1001), 0)), "")</f>
        <v/>
      </c>
      <c r="C447" s="40" t="str">
        <f t="array" ref="C447">IFERROR(INDEX(PEOPLE!$H$4:$H$101, SMALL(IF($B447=PEOPLE!$B$4:$B$101, ROW(PEOPLE!$H$4:$H$101)-MIN(ROW(PEOPLE!$H$4:$H$101)) +1), COLUMNS($B$3:B447))),"")</f>
        <v xml:space="preserve">3   </v>
      </c>
      <c r="D447" s="40" t="str">
        <f t="array" ref="D447">IFERROR(INDEX(PEOPLE!$H$4:$H$101, SMALL(IF($B447=PEOPLE!$B$4:$B$101, ROW(PEOPLE!$H$4:$H$101)-MIN(ROW(PEOPLE!$H$4:$H$101)) +1), COLUMNS($B$3:C447))),"")</f>
        <v xml:space="preserve">4   </v>
      </c>
      <c r="E447" s="40" t="str">
        <f t="array" ref="E447">IFERROR(INDEX(PEOPLE!$H$4:$H$101, SMALL(IF($B447=PEOPLE!$B$4:$B$101, ROW(PEOPLE!$H$4:$H$101)-MIN(ROW(PEOPLE!$H$4:$H$101)) +1), COLUMNS($B$3:D447))),"")</f>
        <v xml:space="preserve">5   </v>
      </c>
      <c r="F447" s="40" t="str">
        <f t="array" ref="F447">IFERROR(INDEX(PEOPLE!$H$4:$H$101, SMALL(IF($B447=PEOPLE!$B$4:$B$101, ROW(PEOPLE!$H$4:$H$101)-MIN(ROW(PEOPLE!$H$4:$H$101)) +1), COLUMNS($B$3:E447))),"")</f>
        <v xml:space="preserve">6   </v>
      </c>
      <c r="G447" s="40" t="str">
        <f t="array" ref="G447">IFERROR(INDEX(PEOPLE!$H$4:$H$101, SMALL(IF($B447=PEOPLE!$B$4:$B$101, ROW(PEOPLE!$H$4:$H$101)-MIN(ROW(PEOPLE!$H$4:$H$101)) +1), COLUMNS($B$3:F447))),"")</f>
        <v xml:space="preserve">7   </v>
      </c>
      <c r="H447" s="40" t="str">
        <f t="array" ref="H447">IFERROR(INDEX(PEOPLE!$H$4:$H$101, SMALL(IF($B447=PEOPLE!$B$4:$B$101, ROW(PEOPLE!$H$4:$H$101)-MIN(ROW(PEOPLE!$H$4:$H$101)) +1), COLUMNS($B$3:G447))),"")</f>
        <v xml:space="preserve">8   </v>
      </c>
      <c r="I447" s="40" t="str">
        <f t="array" ref="I447">IFERROR(INDEX(PEOPLE!$H$4:$H$101, SMALL(IF($B447=PEOPLE!$B$4:$B$101, ROW(PEOPLE!$H$4:$H$101)-MIN(ROW(PEOPLE!$H$4:$H$101)) +1), COLUMNS($B$3:H447))),"")</f>
        <v xml:space="preserve">9   </v>
      </c>
      <c r="J447" s="40" t="str">
        <f t="array" ref="J447">IFERROR(INDEX(PEOPLE!$H$4:$H$101, SMALL(IF($B447=PEOPLE!$B$4:$B$101, ROW(PEOPLE!$H$4:$H$101)-MIN(ROW(PEOPLE!$H$4:$H$101)) +1), COLUMNS($B$3:I447))),"")</f>
        <v xml:space="preserve">10   </v>
      </c>
      <c r="K447" s="40" t="str">
        <f t="array" ref="K447">IFERROR(INDEX(PEOPLE!$H$4:$H$101, SMALL(IF($B447=PEOPLE!$B$4:$B$101, ROW(PEOPLE!$H$4:$H$101)-MIN(ROW(PEOPLE!$H$4:$H$101)) +1), COLUMNS($B$3:J447))),"")</f>
        <v xml:space="preserve">11   </v>
      </c>
      <c r="L447" s="40" t="str">
        <f t="array" ref="L447">IFERROR(INDEX(PEOPLE!$H$4:$H$101, SMALL(IF($B447=PEOPLE!$B$4:$B$101, ROW(PEOPLE!$H$4:$H$101)-MIN(ROW(PEOPLE!$H$4:$H$101)) +1), COLUMNS($B$3:K447))),"")</f>
        <v xml:space="preserve">12   </v>
      </c>
      <c r="M447" s="40" t="str">
        <f t="array" ref="M447">IFERROR(INDEX(PEOPLE!$H$4:$H$101, SMALL(IF($B447=PEOPLE!$B$4:$B$101, ROW(PEOPLE!$H$4:$H$101)-MIN(ROW(PEOPLE!$H$4:$H$101)) +1), COLUMNS($B$3:L447))),"")</f>
        <v xml:space="preserve">13   </v>
      </c>
      <c r="N447" s="40"/>
      <c r="O447" s="40"/>
    </row>
    <row r="448" spans="2:15" x14ac:dyDescent="0.25">
      <c r="B448" s="40" t="str">
        <f t="array" ref="B448">IFERROR(INDEX(PEOPLE!B449:B$1001, MATCH(0, COUNTIF($B$2:B447, PEOPLE!B449:B$1001), 0)), "")</f>
        <v/>
      </c>
      <c r="C448" s="40" t="str">
        <f t="array" ref="C448">IFERROR(INDEX(PEOPLE!$H$4:$H$101, SMALL(IF($B448=PEOPLE!$B$4:$B$101, ROW(PEOPLE!$H$4:$H$101)-MIN(ROW(PEOPLE!$H$4:$H$101)) +1), COLUMNS($B$3:B448))),"")</f>
        <v xml:space="preserve">3   </v>
      </c>
      <c r="D448" s="40" t="str">
        <f t="array" ref="D448">IFERROR(INDEX(PEOPLE!$H$4:$H$101, SMALL(IF($B448=PEOPLE!$B$4:$B$101, ROW(PEOPLE!$H$4:$H$101)-MIN(ROW(PEOPLE!$H$4:$H$101)) +1), COLUMNS($B$3:C448))),"")</f>
        <v xml:space="preserve">4   </v>
      </c>
      <c r="E448" s="40" t="str">
        <f t="array" ref="E448">IFERROR(INDEX(PEOPLE!$H$4:$H$101, SMALL(IF($B448=PEOPLE!$B$4:$B$101, ROW(PEOPLE!$H$4:$H$101)-MIN(ROW(PEOPLE!$H$4:$H$101)) +1), COLUMNS($B$3:D448))),"")</f>
        <v xml:space="preserve">5   </v>
      </c>
      <c r="F448" s="40" t="str">
        <f t="array" ref="F448">IFERROR(INDEX(PEOPLE!$H$4:$H$101, SMALL(IF($B448=PEOPLE!$B$4:$B$101, ROW(PEOPLE!$H$4:$H$101)-MIN(ROW(PEOPLE!$H$4:$H$101)) +1), COLUMNS($B$3:E448))),"")</f>
        <v xml:space="preserve">6   </v>
      </c>
      <c r="G448" s="40" t="str">
        <f t="array" ref="G448">IFERROR(INDEX(PEOPLE!$H$4:$H$101, SMALL(IF($B448=PEOPLE!$B$4:$B$101, ROW(PEOPLE!$H$4:$H$101)-MIN(ROW(PEOPLE!$H$4:$H$101)) +1), COLUMNS($B$3:F448))),"")</f>
        <v xml:space="preserve">7   </v>
      </c>
      <c r="H448" s="40" t="str">
        <f t="array" ref="H448">IFERROR(INDEX(PEOPLE!$H$4:$H$101, SMALL(IF($B448=PEOPLE!$B$4:$B$101, ROW(PEOPLE!$H$4:$H$101)-MIN(ROW(PEOPLE!$H$4:$H$101)) +1), COLUMNS($B$3:G448))),"")</f>
        <v xml:space="preserve">8   </v>
      </c>
      <c r="I448" s="40" t="str">
        <f t="array" ref="I448">IFERROR(INDEX(PEOPLE!$H$4:$H$101, SMALL(IF($B448=PEOPLE!$B$4:$B$101, ROW(PEOPLE!$H$4:$H$101)-MIN(ROW(PEOPLE!$H$4:$H$101)) +1), COLUMNS($B$3:H448))),"")</f>
        <v xml:space="preserve">9   </v>
      </c>
      <c r="J448" s="40" t="str">
        <f t="array" ref="J448">IFERROR(INDEX(PEOPLE!$H$4:$H$101, SMALL(IF($B448=PEOPLE!$B$4:$B$101, ROW(PEOPLE!$H$4:$H$101)-MIN(ROW(PEOPLE!$H$4:$H$101)) +1), COLUMNS($B$3:I448))),"")</f>
        <v xml:space="preserve">10   </v>
      </c>
      <c r="K448" s="40" t="str">
        <f t="array" ref="K448">IFERROR(INDEX(PEOPLE!$H$4:$H$101, SMALL(IF($B448=PEOPLE!$B$4:$B$101, ROW(PEOPLE!$H$4:$H$101)-MIN(ROW(PEOPLE!$H$4:$H$101)) +1), COLUMNS($B$3:J448))),"")</f>
        <v xml:space="preserve">11   </v>
      </c>
      <c r="L448" s="40" t="str">
        <f t="array" ref="L448">IFERROR(INDEX(PEOPLE!$H$4:$H$101, SMALL(IF($B448=PEOPLE!$B$4:$B$101, ROW(PEOPLE!$H$4:$H$101)-MIN(ROW(PEOPLE!$H$4:$H$101)) +1), COLUMNS($B$3:K448))),"")</f>
        <v xml:space="preserve">12   </v>
      </c>
      <c r="M448" s="40" t="str">
        <f t="array" ref="M448">IFERROR(INDEX(PEOPLE!$H$4:$H$101, SMALL(IF($B448=PEOPLE!$B$4:$B$101, ROW(PEOPLE!$H$4:$H$101)-MIN(ROW(PEOPLE!$H$4:$H$101)) +1), COLUMNS($B$3:L448))),"")</f>
        <v xml:space="preserve">13   </v>
      </c>
      <c r="N448" s="40"/>
      <c r="O448" s="40"/>
    </row>
    <row r="449" spans="2:15" x14ac:dyDescent="0.25">
      <c r="B449" s="40" t="str">
        <f t="array" ref="B449">IFERROR(INDEX(PEOPLE!B450:B$1001, MATCH(0, COUNTIF($B$2:B448, PEOPLE!B450:B$1001), 0)), "")</f>
        <v/>
      </c>
      <c r="C449" s="40" t="str">
        <f t="array" ref="C449">IFERROR(INDEX(PEOPLE!$H$4:$H$101, SMALL(IF($B449=PEOPLE!$B$4:$B$101, ROW(PEOPLE!$H$4:$H$101)-MIN(ROW(PEOPLE!$H$4:$H$101)) +1), COLUMNS($B$3:B449))),"")</f>
        <v xml:space="preserve">3   </v>
      </c>
      <c r="D449" s="40" t="str">
        <f t="array" ref="D449">IFERROR(INDEX(PEOPLE!$H$4:$H$101, SMALL(IF($B449=PEOPLE!$B$4:$B$101, ROW(PEOPLE!$H$4:$H$101)-MIN(ROW(PEOPLE!$H$4:$H$101)) +1), COLUMNS($B$3:C449))),"")</f>
        <v xml:space="preserve">4   </v>
      </c>
      <c r="E449" s="40" t="str">
        <f t="array" ref="E449">IFERROR(INDEX(PEOPLE!$H$4:$H$101, SMALL(IF($B449=PEOPLE!$B$4:$B$101, ROW(PEOPLE!$H$4:$H$101)-MIN(ROW(PEOPLE!$H$4:$H$101)) +1), COLUMNS($B$3:D449))),"")</f>
        <v xml:space="preserve">5   </v>
      </c>
      <c r="F449" s="40" t="str">
        <f t="array" ref="F449">IFERROR(INDEX(PEOPLE!$H$4:$H$101, SMALL(IF($B449=PEOPLE!$B$4:$B$101, ROW(PEOPLE!$H$4:$H$101)-MIN(ROW(PEOPLE!$H$4:$H$101)) +1), COLUMNS($B$3:E449))),"")</f>
        <v xml:space="preserve">6   </v>
      </c>
      <c r="G449" s="40" t="str">
        <f t="array" ref="G449">IFERROR(INDEX(PEOPLE!$H$4:$H$101, SMALL(IF($B449=PEOPLE!$B$4:$B$101, ROW(PEOPLE!$H$4:$H$101)-MIN(ROW(PEOPLE!$H$4:$H$101)) +1), COLUMNS($B$3:F449))),"")</f>
        <v xml:space="preserve">7   </v>
      </c>
      <c r="H449" s="40" t="str">
        <f t="array" ref="H449">IFERROR(INDEX(PEOPLE!$H$4:$H$101, SMALL(IF($B449=PEOPLE!$B$4:$B$101, ROW(PEOPLE!$H$4:$H$101)-MIN(ROW(PEOPLE!$H$4:$H$101)) +1), COLUMNS($B$3:G449))),"")</f>
        <v xml:space="preserve">8   </v>
      </c>
      <c r="I449" s="40" t="str">
        <f t="array" ref="I449">IFERROR(INDEX(PEOPLE!$H$4:$H$101, SMALL(IF($B449=PEOPLE!$B$4:$B$101, ROW(PEOPLE!$H$4:$H$101)-MIN(ROW(PEOPLE!$H$4:$H$101)) +1), COLUMNS($B$3:H449))),"")</f>
        <v xml:space="preserve">9   </v>
      </c>
      <c r="J449" s="40" t="str">
        <f t="array" ref="J449">IFERROR(INDEX(PEOPLE!$H$4:$H$101, SMALL(IF($B449=PEOPLE!$B$4:$B$101, ROW(PEOPLE!$H$4:$H$101)-MIN(ROW(PEOPLE!$H$4:$H$101)) +1), COLUMNS($B$3:I449))),"")</f>
        <v xml:space="preserve">10   </v>
      </c>
      <c r="K449" s="40" t="str">
        <f t="array" ref="K449">IFERROR(INDEX(PEOPLE!$H$4:$H$101, SMALL(IF($B449=PEOPLE!$B$4:$B$101, ROW(PEOPLE!$H$4:$H$101)-MIN(ROW(PEOPLE!$H$4:$H$101)) +1), COLUMNS($B$3:J449))),"")</f>
        <v xml:space="preserve">11   </v>
      </c>
      <c r="L449" s="40" t="str">
        <f t="array" ref="L449">IFERROR(INDEX(PEOPLE!$H$4:$H$101, SMALL(IF($B449=PEOPLE!$B$4:$B$101, ROW(PEOPLE!$H$4:$H$101)-MIN(ROW(PEOPLE!$H$4:$H$101)) +1), COLUMNS($B$3:K449))),"")</f>
        <v xml:space="preserve">12   </v>
      </c>
      <c r="M449" s="40" t="str">
        <f t="array" ref="M449">IFERROR(INDEX(PEOPLE!$H$4:$H$101, SMALL(IF($B449=PEOPLE!$B$4:$B$101, ROW(PEOPLE!$H$4:$H$101)-MIN(ROW(PEOPLE!$H$4:$H$101)) +1), COLUMNS($B$3:L449))),"")</f>
        <v xml:space="preserve">13   </v>
      </c>
      <c r="N449" s="40"/>
      <c r="O449" s="40"/>
    </row>
    <row r="450" spans="2:15" x14ac:dyDescent="0.25">
      <c r="B450" s="40" t="str">
        <f t="array" ref="B450">IFERROR(INDEX(PEOPLE!B451:B$1001, MATCH(0, COUNTIF($B$2:B449, PEOPLE!B451:B$1001), 0)), "")</f>
        <v/>
      </c>
      <c r="C450" s="40" t="str">
        <f t="array" ref="C450">IFERROR(INDEX(PEOPLE!$H$4:$H$101, SMALL(IF($B450=PEOPLE!$B$4:$B$101, ROW(PEOPLE!$H$4:$H$101)-MIN(ROW(PEOPLE!$H$4:$H$101)) +1), COLUMNS($B$3:B450))),"")</f>
        <v xml:space="preserve">3   </v>
      </c>
      <c r="D450" s="40" t="str">
        <f t="array" ref="D450">IFERROR(INDEX(PEOPLE!$H$4:$H$101, SMALL(IF($B450=PEOPLE!$B$4:$B$101, ROW(PEOPLE!$H$4:$H$101)-MIN(ROW(PEOPLE!$H$4:$H$101)) +1), COLUMNS($B$3:C450))),"")</f>
        <v xml:space="preserve">4   </v>
      </c>
      <c r="E450" s="40" t="str">
        <f t="array" ref="E450">IFERROR(INDEX(PEOPLE!$H$4:$H$101, SMALL(IF($B450=PEOPLE!$B$4:$B$101, ROW(PEOPLE!$H$4:$H$101)-MIN(ROW(PEOPLE!$H$4:$H$101)) +1), COLUMNS($B$3:D450))),"")</f>
        <v xml:space="preserve">5   </v>
      </c>
      <c r="F450" s="40" t="str">
        <f t="array" ref="F450">IFERROR(INDEX(PEOPLE!$H$4:$H$101, SMALL(IF($B450=PEOPLE!$B$4:$B$101, ROW(PEOPLE!$H$4:$H$101)-MIN(ROW(PEOPLE!$H$4:$H$101)) +1), COLUMNS($B$3:E450))),"")</f>
        <v xml:space="preserve">6   </v>
      </c>
      <c r="G450" s="40" t="str">
        <f t="array" ref="G450">IFERROR(INDEX(PEOPLE!$H$4:$H$101, SMALL(IF($B450=PEOPLE!$B$4:$B$101, ROW(PEOPLE!$H$4:$H$101)-MIN(ROW(PEOPLE!$H$4:$H$101)) +1), COLUMNS($B$3:F450))),"")</f>
        <v xml:space="preserve">7   </v>
      </c>
      <c r="H450" s="40" t="str">
        <f t="array" ref="H450">IFERROR(INDEX(PEOPLE!$H$4:$H$101, SMALL(IF($B450=PEOPLE!$B$4:$B$101, ROW(PEOPLE!$H$4:$H$101)-MIN(ROW(PEOPLE!$H$4:$H$101)) +1), COLUMNS($B$3:G450))),"")</f>
        <v xml:space="preserve">8   </v>
      </c>
      <c r="I450" s="40" t="str">
        <f t="array" ref="I450">IFERROR(INDEX(PEOPLE!$H$4:$H$101, SMALL(IF($B450=PEOPLE!$B$4:$B$101, ROW(PEOPLE!$H$4:$H$101)-MIN(ROW(PEOPLE!$H$4:$H$101)) +1), COLUMNS($B$3:H450))),"")</f>
        <v xml:space="preserve">9   </v>
      </c>
      <c r="J450" s="40" t="str">
        <f t="array" ref="J450">IFERROR(INDEX(PEOPLE!$H$4:$H$101, SMALL(IF($B450=PEOPLE!$B$4:$B$101, ROW(PEOPLE!$H$4:$H$101)-MIN(ROW(PEOPLE!$H$4:$H$101)) +1), COLUMNS($B$3:I450))),"")</f>
        <v xml:space="preserve">10   </v>
      </c>
      <c r="K450" s="40" t="str">
        <f t="array" ref="K450">IFERROR(INDEX(PEOPLE!$H$4:$H$101, SMALL(IF($B450=PEOPLE!$B$4:$B$101, ROW(PEOPLE!$H$4:$H$101)-MIN(ROW(PEOPLE!$H$4:$H$101)) +1), COLUMNS($B$3:J450))),"")</f>
        <v xml:space="preserve">11   </v>
      </c>
      <c r="L450" s="40" t="str">
        <f t="array" ref="L450">IFERROR(INDEX(PEOPLE!$H$4:$H$101, SMALL(IF($B450=PEOPLE!$B$4:$B$101, ROW(PEOPLE!$H$4:$H$101)-MIN(ROW(PEOPLE!$H$4:$H$101)) +1), COLUMNS($B$3:K450))),"")</f>
        <v xml:space="preserve">12   </v>
      </c>
      <c r="M450" s="40" t="str">
        <f t="array" ref="M450">IFERROR(INDEX(PEOPLE!$H$4:$H$101, SMALL(IF($B450=PEOPLE!$B$4:$B$101, ROW(PEOPLE!$H$4:$H$101)-MIN(ROW(PEOPLE!$H$4:$H$101)) +1), COLUMNS($B$3:L450))),"")</f>
        <v xml:space="preserve">13   </v>
      </c>
      <c r="N450" s="40"/>
      <c r="O450" s="40"/>
    </row>
    <row r="451" spans="2:15" x14ac:dyDescent="0.25">
      <c r="B451" s="40" t="str">
        <f t="array" ref="B451">IFERROR(INDEX(PEOPLE!B452:B$1001, MATCH(0, COUNTIF($B$2:B450, PEOPLE!B452:B$1001), 0)), "")</f>
        <v/>
      </c>
      <c r="C451" s="40" t="str">
        <f t="array" ref="C451">IFERROR(INDEX(PEOPLE!$H$4:$H$101, SMALL(IF($B451=PEOPLE!$B$4:$B$101, ROW(PEOPLE!$H$4:$H$101)-MIN(ROW(PEOPLE!$H$4:$H$101)) +1), COLUMNS($B$3:B451))),"")</f>
        <v xml:space="preserve">3   </v>
      </c>
      <c r="D451" s="40" t="str">
        <f t="array" ref="D451">IFERROR(INDEX(PEOPLE!$H$4:$H$101, SMALL(IF($B451=PEOPLE!$B$4:$B$101, ROW(PEOPLE!$H$4:$H$101)-MIN(ROW(PEOPLE!$H$4:$H$101)) +1), COLUMNS($B$3:C451))),"")</f>
        <v xml:space="preserve">4   </v>
      </c>
      <c r="E451" s="40" t="str">
        <f t="array" ref="E451">IFERROR(INDEX(PEOPLE!$H$4:$H$101, SMALL(IF($B451=PEOPLE!$B$4:$B$101, ROW(PEOPLE!$H$4:$H$101)-MIN(ROW(PEOPLE!$H$4:$H$101)) +1), COLUMNS($B$3:D451))),"")</f>
        <v xml:space="preserve">5   </v>
      </c>
      <c r="F451" s="40" t="str">
        <f t="array" ref="F451">IFERROR(INDEX(PEOPLE!$H$4:$H$101, SMALL(IF($B451=PEOPLE!$B$4:$B$101, ROW(PEOPLE!$H$4:$H$101)-MIN(ROW(PEOPLE!$H$4:$H$101)) +1), COLUMNS($B$3:E451))),"")</f>
        <v xml:space="preserve">6   </v>
      </c>
      <c r="G451" s="40" t="str">
        <f t="array" ref="G451">IFERROR(INDEX(PEOPLE!$H$4:$H$101, SMALL(IF($B451=PEOPLE!$B$4:$B$101, ROW(PEOPLE!$H$4:$H$101)-MIN(ROW(PEOPLE!$H$4:$H$101)) +1), COLUMNS($B$3:F451))),"")</f>
        <v xml:space="preserve">7   </v>
      </c>
      <c r="H451" s="40" t="str">
        <f t="array" ref="H451">IFERROR(INDEX(PEOPLE!$H$4:$H$101, SMALL(IF($B451=PEOPLE!$B$4:$B$101, ROW(PEOPLE!$H$4:$H$101)-MIN(ROW(PEOPLE!$H$4:$H$101)) +1), COLUMNS($B$3:G451))),"")</f>
        <v xml:space="preserve">8   </v>
      </c>
      <c r="I451" s="40" t="str">
        <f t="array" ref="I451">IFERROR(INDEX(PEOPLE!$H$4:$H$101, SMALL(IF($B451=PEOPLE!$B$4:$B$101, ROW(PEOPLE!$H$4:$H$101)-MIN(ROW(PEOPLE!$H$4:$H$101)) +1), COLUMNS($B$3:H451))),"")</f>
        <v xml:space="preserve">9   </v>
      </c>
      <c r="J451" s="40" t="str">
        <f t="array" ref="J451">IFERROR(INDEX(PEOPLE!$H$4:$H$101, SMALL(IF($B451=PEOPLE!$B$4:$B$101, ROW(PEOPLE!$H$4:$H$101)-MIN(ROW(PEOPLE!$H$4:$H$101)) +1), COLUMNS($B$3:I451))),"")</f>
        <v xml:space="preserve">10   </v>
      </c>
      <c r="K451" s="40" t="str">
        <f t="array" ref="K451">IFERROR(INDEX(PEOPLE!$H$4:$H$101, SMALL(IF($B451=PEOPLE!$B$4:$B$101, ROW(PEOPLE!$H$4:$H$101)-MIN(ROW(PEOPLE!$H$4:$H$101)) +1), COLUMNS($B$3:J451))),"")</f>
        <v xml:space="preserve">11   </v>
      </c>
      <c r="L451" s="40" t="str">
        <f t="array" ref="L451">IFERROR(INDEX(PEOPLE!$H$4:$H$101, SMALL(IF($B451=PEOPLE!$B$4:$B$101, ROW(PEOPLE!$H$4:$H$101)-MIN(ROW(PEOPLE!$H$4:$H$101)) +1), COLUMNS($B$3:K451))),"")</f>
        <v xml:space="preserve">12   </v>
      </c>
      <c r="M451" s="40" t="str">
        <f t="array" ref="M451">IFERROR(INDEX(PEOPLE!$H$4:$H$101, SMALL(IF($B451=PEOPLE!$B$4:$B$101, ROW(PEOPLE!$H$4:$H$101)-MIN(ROW(PEOPLE!$H$4:$H$101)) +1), COLUMNS($B$3:L451))),"")</f>
        <v xml:space="preserve">13   </v>
      </c>
      <c r="N451" s="40"/>
      <c r="O451" s="40"/>
    </row>
    <row r="452" spans="2:15" x14ac:dyDescent="0.25">
      <c r="B452" s="40" t="str">
        <f t="array" ref="B452">IFERROR(INDEX(PEOPLE!B453:B$1001, MATCH(0, COUNTIF($B$2:B451, PEOPLE!B453:B$1001), 0)), "")</f>
        <v/>
      </c>
      <c r="C452" s="40" t="str">
        <f t="array" ref="C452">IFERROR(INDEX(PEOPLE!$H$4:$H$101, SMALL(IF($B452=PEOPLE!$B$4:$B$101, ROW(PEOPLE!$H$4:$H$101)-MIN(ROW(PEOPLE!$H$4:$H$101)) +1), COLUMNS($B$3:B452))),"")</f>
        <v xml:space="preserve">3   </v>
      </c>
      <c r="D452" s="40" t="str">
        <f t="array" ref="D452">IFERROR(INDEX(PEOPLE!$H$4:$H$101, SMALL(IF($B452=PEOPLE!$B$4:$B$101, ROW(PEOPLE!$H$4:$H$101)-MIN(ROW(PEOPLE!$H$4:$H$101)) +1), COLUMNS($B$3:C452))),"")</f>
        <v xml:space="preserve">4   </v>
      </c>
      <c r="E452" s="40" t="str">
        <f t="array" ref="E452">IFERROR(INDEX(PEOPLE!$H$4:$H$101, SMALL(IF($B452=PEOPLE!$B$4:$B$101, ROW(PEOPLE!$H$4:$H$101)-MIN(ROW(PEOPLE!$H$4:$H$101)) +1), COLUMNS($B$3:D452))),"")</f>
        <v xml:space="preserve">5   </v>
      </c>
      <c r="F452" s="40" t="str">
        <f t="array" ref="F452">IFERROR(INDEX(PEOPLE!$H$4:$H$101, SMALL(IF($B452=PEOPLE!$B$4:$B$101, ROW(PEOPLE!$H$4:$H$101)-MIN(ROW(PEOPLE!$H$4:$H$101)) +1), COLUMNS($B$3:E452))),"")</f>
        <v xml:space="preserve">6   </v>
      </c>
      <c r="G452" s="40" t="str">
        <f t="array" ref="G452">IFERROR(INDEX(PEOPLE!$H$4:$H$101, SMALL(IF($B452=PEOPLE!$B$4:$B$101, ROW(PEOPLE!$H$4:$H$101)-MIN(ROW(PEOPLE!$H$4:$H$101)) +1), COLUMNS($B$3:F452))),"")</f>
        <v xml:space="preserve">7   </v>
      </c>
      <c r="H452" s="40" t="str">
        <f t="array" ref="H452">IFERROR(INDEX(PEOPLE!$H$4:$H$101, SMALL(IF($B452=PEOPLE!$B$4:$B$101, ROW(PEOPLE!$H$4:$H$101)-MIN(ROW(PEOPLE!$H$4:$H$101)) +1), COLUMNS($B$3:G452))),"")</f>
        <v xml:space="preserve">8   </v>
      </c>
      <c r="I452" s="40" t="str">
        <f t="array" ref="I452">IFERROR(INDEX(PEOPLE!$H$4:$H$101, SMALL(IF($B452=PEOPLE!$B$4:$B$101, ROW(PEOPLE!$H$4:$H$101)-MIN(ROW(PEOPLE!$H$4:$H$101)) +1), COLUMNS($B$3:H452))),"")</f>
        <v xml:space="preserve">9   </v>
      </c>
      <c r="J452" s="40" t="str">
        <f t="array" ref="J452">IFERROR(INDEX(PEOPLE!$H$4:$H$101, SMALL(IF($B452=PEOPLE!$B$4:$B$101, ROW(PEOPLE!$H$4:$H$101)-MIN(ROW(PEOPLE!$H$4:$H$101)) +1), COLUMNS($B$3:I452))),"")</f>
        <v xml:space="preserve">10   </v>
      </c>
      <c r="K452" s="40" t="str">
        <f t="array" ref="K452">IFERROR(INDEX(PEOPLE!$H$4:$H$101, SMALL(IF($B452=PEOPLE!$B$4:$B$101, ROW(PEOPLE!$H$4:$H$101)-MIN(ROW(PEOPLE!$H$4:$H$101)) +1), COLUMNS($B$3:J452))),"")</f>
        <v xml:space="preserve">11   </v>
      </c>
      <c r="L452" s="40" t="str">
        <f t="array" ref="L452">IFERROR(INDEX(PEOPLE!$H$4:$H$101, SMALL(IF($B452=PEOPLE!$B$4:$B$101, ROW(PEOPLE!$H$4:$H$101)-MIN(ROW(PEOPLE!$H$4:$H$101)) +1), COLUMNS($B$3:K452))),"")</f>
        <v xml:space="preserve">12   </v>
      </c>
      <c r="M452" s="40" t="str">
        <f t="array" ref="M452">IFERROR(INDEX(PEOPLE!$H$4:$H$101, SMALL(IF($B452=PEOPLE!$B$4:$B$101, ROW(PEOPLE!$H$4:$H$101)-MIN(ROW(PEOPLE!$H$4:$H$101)) +1), COLUMNS($B$3:L452))),"")</f>
        <v xml:space="preserve">13   </v>
      </c>
      <c r="N452" s="40"/>
      <c r="O452" s="40"/>
    </row>
    <row r="453" spans="2:15" x14ac:dyDescent="0.25">
      <c r="B453" s="40" t="str">
        <f t="array" ref="B453">IFERROR(INDEX(PEOPLE!B454:B$1001, MATCH(0, COUNTIF($B$2:B452, PEOPLE!B454:B$1001), 0)), "")</f>
        <v/>
      </c>
      <c r="C453" s="40" t="str">
        <f t="array" ref="C453">IFERROR(INDEX(PEOPLE!$H$4:$H$101, SMALL(IF($B453=PEOPLE!$B$4:$B$101, ROW(PEOPLE!$H$4:$H$101)-MIN(ROW(PEOPLE!$H$4:$H$101)) +1), COLUMNS($B$3:B453))),"")</f>
        <v xml:space="preserve">3   </v>
      </c>
      <c r="D453" s="40" t="str">
        <f t="array" ref="D453">IFERROR(INDEX(PEOPLE!$H$4:$H$101, SMALL(IF($B453=PEOPLE!$B$4:$B$101, ROW(PEOPLE!$H$4:$H$101)-MIN(ROW(PEOPLE!$H$4:$H$101)) +1), COLUMNS($B$3:C453))),"")</f>
        <v xml:space="preserve">4   </v>
      </c>
      <c r="E453" s="40" t="str">
        <f t="array" ref="E453">IFERROR(INDEX(PEOPLE!$H$4:$H$101, SMALL(IF($B453=PEOPLE!$B$4:$B$101, ROW(PEOPLE!$H$4:$H$101)-MIN(ROW(PEOPLE!$H$4:$H$101)) +1), COLUMNS($B$3:D453))),"")</f>
        <v xml:space="preserve">5   </v>
      </c>
      <c r="F453" s="40" t="str">
        <f t="array" ref="F453">IFERROR(INDEX(PEOPLE!$H$4:$H$101, SMALL(IF($B453=PEOPLE!$B$4:$B$101, ROW(PEOPLE!$H$4:$H$101)-MIN(ROW(PEOPLE!$H$4:$H$101)) +1), COLUMNS($B$3:E453))),"")</f>
        <v xml:space="preserve">6   </v>
      </c>
      <c r="G453" s="40" t="str">
        <f t="array" ref="G453">IFERROR(INDEX(PEOPLE!$H$4:$H$101, SMALL(IF($B453=PEOPLE!$B$4:$B$101, ROW(PEOPLE!$H$4:$H$101)-MIN(ROW(PEOPLE!$H$4:$H$101)) +1), COLUMNS($B$3:F453))),"")</f>
        <v xml:space="preserve">7   </v>
      </c>
      <c r="H453" s="40" t="str">
        <f t="array" ref="H453">IFERROR(INDEX(PEOPLE!$H$4:$H$101, SMALL(IF($B453=PEOPLE!$B$4:$B$101, ROW(PEOPLE!$H$4:$H$101)-MIN(ROW(PEOPLE!$H$4:$H$101)) +1), COLUMNS($B$3:G453))),"")</f>
        <v xml:space="preserve">8   </v>
      </c>
      <c r="I453" s="40" t="str">
        <f t="array" ref="I453">IFERROR(INDEX(PEOPLE!$H$4:$H$101, SMALL(IF($B453=PEOPLE!$B$4:$B$101, ROW(PEOPLE!$H$4:$H$101)-MIN(ROW(PEOPLE!$H$4:$H$101)) +1), COLUMNS($B$3:H453))),"")</f>
        <v xml:space="preserve">9   </v>
      </c>
      <c r="J453" s="40" t="str">
        <f t="array" ref="J453">IFERROR(INDEX(PEOPLE!$H$4:$H$101, SMALL(IF($B453=PEOPLE!$B$4:$B$101, ROW(PEOPLE!$H$4:$H$101)-MIN(ROW(PEOPLE!$H$4:$H$101)) +1), COLUMNS($B$3:I453))),"")</f>
        <v xml:space="preserve">10   </v>
      </c>
      <c r="K453" s="40" t="str">
        <f t="array" ref="K453">IFERROR(INDEX(PEOPLE!$H$4:$H$101, SMALL(IF($B453=PEOPLE!$B$4:$B$101, ROW(PEOPLE!$H$4:$H$101)-MIN(ROW(PEOPLE!$H$4:$H$101)) +1), COLUMNS($B$3:J453))),"")</f>
        <v xml:space="preserve">11   </v>
      </c>
      <c r="L453" s="40" t="str">
        <f t="array" ref="L453">IFERROR(INDEX(PEOPLE!$H$4:$H$101, SMALL(IF($B453=PEOPLE!$B$4:$B$101, ROW(PEOPLE!$H$4:$H$101)-MIN(ROW(PEOPLE!$H$4:$H$101)) +1), COLUMNS($B$3:K453))),"")</f>
        <v xml:space="preserve">12   </v>
      </c>
      <c r="M453" s="40" t="str">
        <f t="array" ref="M453">IFERROR(INDEX(PEOPLE!$H$4:$H$101, SMALL(IF($B453=PEOPLE!$B$4:$B$101, ROW(PEOPLE!$H$4:$H$101)-MIN(ROW(PEOPLE!$H$4:$H$101)) +1), COLUMNS($B$3:L453))),"")</f>
        <v xml:space="preserve">13   </v>
      </c>
      <c r="N453" s="40"/>
      <c r="O453" s="40"/>
    </row>
    <row r="454" spans="2:15" x14ac:dyDescent="0.25">
      <c r="B454" s="40" t="str">
        <f t="array" ref="B454">IFERROR(INDEX(PEOPLE!B455:B$1001, MATCH(0, COUNTIF($B$2:B453, PEOPLE!B455:B$1001), 0)), "")</f>
        <v/>
      </c>
      <c r="C454" s="40" t="str">
        <f t="array" ref="C454">IFERROR(INDEX(PEOPLE!$H$4:$H$101, SMALL(IF($B454=PEOPLE!$B$4:$B$101, ROW(PEOPLE!$H$4:$H$101)-MIN(ROW(PEOPLE!$H$4:$H$101)) +1), COLUMNS($B$3:B454))),"")</f>
        <v xml:space="preserve">3   </v>
      </c>
      <c r="D454" s="40" t="str">
        <f t="array" ref="D454">IFERROR(INDEX(PEOPLE!$H$4:$H$101, SMALL(IF($B454=PEOPLE!$B$4:$B$101, ROW(PEOPLE!$H$4:$H$101)-MIN(ROW(PEOPLE!$H$4:$H$101)) +1), COLUMNS($B$3:C454))),"")</f>
        <v xml:space="preserve">4   </v>
      </c>
      <c r="E454" s="40" t="str">
        <f t="array" ref="E454">IFERROR(INDEX(PEOPLE!$H$4:$H$101, SMALL(IF($B454=PEOPLE!$B$4:$B$101, ROW(PEOPLE!$H$4:$H$101)-MIN(ROW(PEOPLE!$H$4:$H$101)) +1), COLUMNS($B$3:D454))),"")</f>
        <v xml:space="preserve">5   </v>
      </c>
      <c r="F454" s="40" t="str">
        <f t="array" ref="F454">IFERROR(INDEX(PEOPLE!$H$4:$H$101, SMALL(IF($B454=PEOPLE!$B$4:$B$101, ROW(PEOPLE!$H$4:$H$101)-MIN(ROW(PEOPLE!$H$4:$H$101)) +1), COLUMNS($B$3:E454))),"")</f>
        <v xml:space="preserve">6   </v>
      </c>
      <c r="G454" s="40" t="str">
        <f t="array" ref="G454">IFERROR(INDEX(PEOPLE!$H$4:$H$101, SMALL(IF($B454=PEOPLE!$B$4:$B$101, ROW(PEOPLE!$H$4:$H$101)-MIN(ROW(PEOPLE!$H$4:$H$101)) +1), COLUMNS($B$3:F454))),"")</f>
        <v xml:space="preserve">7   </v>
      </c>
      <c r="H454" s="40" t="str">
        <f t="array" ref="H454">IFERROR(INDEX(PEOPLE!$H$4:$H$101, SMALL(IF($B454=PEOPLE!$B$4:$B$101, ROW(PEOPLE!$H$4:$H$101)-MIN(ROW(PEOPLE!$H$4:$H$101)) +1), COLUMNS($B$3:G454))),"")</f>
        <v xml:space="preserve">8   </v>
      </c>
      <c r="I454" s="40" t="str">
        <f t="array" ref="I454">IFERROR(INDEX(PEOPLE!$H$4:$H$101, SMALL(IF($B454=PEOPLE!$B$4:$B$101, ROW(PEOPLE!$H$4:$H$101)-MIN(ROW(PEOPLE!$H$4:$H$101)) +1), COLUMNS($B$3:H454))),"")</f>
        <v xml:space="preserve">9   </v>
      </c>
      <c r="J454" s="40" t="str">
        <f t="array" ref="J454">IFERROR(INDEX(PEOPLE!$H$4:$H$101, SMALL(IF($B454=PEOPLE!$B$4:$B$101, ROW(PEOPLE!$H$4:$H$101)-MIN(ROW(PEOPLE!$H$4:$H$101)) +1), COLUMNS($B$3:I454))),"")</f>
        <v xml:space="preserve">10   </v>
      </c>
      <c r="K454" s="40" t="str">
        <f t="array" ref="K454">IFERROR(INDEX(PEOPLE!$H$4:$H$101, SMALL(IF($B454=PEOPLE!$B$4:$B$101, ROW(PEOPLE!$H$4:$H$101)-MIN(ROW(PEOPLE!$H$4:$H$101)) +1), COLUMNS($B$3:J454))),"")</f>
        <v xml:space="preserve">11   </v>
      </c>
      <c r="L454" s="40" t="str">
        <f t="array" ref="L454">IFERROR(INDEX(PEOPLE!$H$4:$H$101, SMALL(IF($B454=PEOPLE!$B$4:$B$101, ROW(PEOPLE!$H$4:$H$101)-MIN(ROW(PEOPLE!$H$4:$H$101)) +1), COLUMNS($B$3:K454))),"")</f>
        <v xml:space="preserve">12   </v>
      </c>
      <c r="M454" s="40" t="str">
        <f t="array" ref="M454">IFERROR(INDEX(PEOPLE!$H$4:$H$101, SMALL(IF($B454=PEOPLE!$B$4:$B$101, ROW(PEOPLE!$H$4:$H$101)-MIN(ROW(PEOPLE!$H$4:$H$101)) +1), COLUMNS($B$3:L454))),"")</f>
        <v xml:space="preserve">13   </v>
      </c>
      <c r="N454" s="40"/>
      <c r="O454" s="40"/>
    </row>
    <row r="455" spans="2:15" x14ac:dyDescent="0.25">
      <c r="B455" s="40" t="str">
        <f t="array" ref="B455">IFERROR(INDEX(PEOPLE!B456:B$1001, MATCH(0, COUNTIF($B$2:B454, PEOPLE!B456:B$1001), 0)), "")</f>
        <v/>
      </c>
      <c r="C455" s="40" t="str">
        <f t="array" ref="C455">IFERROR(INDEX(PEOPLE!$H$4:$H$101, SMALL(IF($B455=PEOPLE!$B$4:$B$101, ROW(PEOPLE!$H$4:$H$101)-MIN(ROW(PEOPLE!$H$4:$H$101)) +1), COLUMNS($B$3:B455))),"")</f>
        <v xml:space="preserve">3   </v>
      </c>
      <c r="D455" s="40" t="str">
        <f t="array" ref="D455">IFERROR(INDEX(PEOPLE!$H$4:$H$101, SMALL(IF($B455=PEOPLE!$B$4:$B$101, ROW(PEOPLE!$H$4:$H$101)-MIN(ROW(PEOPLE!$H$4:$H$101)) +1), COLUMNS($B$3:C455))),"")</f>
        <v xml:space="preserve">4   </v>
      </c>
      <c r="E455" s="40" t="str">
        <f t="array" ref="E455">IFERROR(INDEX(PEOPLE!$H$4:$H$101, SMALL(IF($B455=PEOPLE!$B$4:$B$101, ROW(PEOPLE!$H$4:$H$101)-MIN(ROW(PEOPLE!$H$4:$H$101)) +1), COLUMNS($B$3:D455))),"")</f>
        <v xml:space="preserve">5   </v>
      </c>
      <c r="F455" s="40" t="str">
        <f t="array" ref="F455">IFERROR(INDEX(PEOPLE!$H$4:$H$101, SMALL(IF($B455=PEOPLE!$B$4:$B$101, ROW(PEOPLE!$H$4:$H$101)-MIN(ROW(PEOPLE!$H$4:$H$101)) +1), COLUMNS($B$3:E455))),"")</f>
        <v xml:space="preserve">6   </v>
      </c>
      <c r="G455" s="40" t="str">
        <f t="array" ref="G455">IFERROR(INDEX(PEOPLE!$H$4:$H$101, SMALL(IF($B455=PEOPLE!$B$4:$B$101, ROW(PEOPLE!$H$4:$H$101)-MIN(ROW(PEOPLE!$H$4:$H$101)) +1), COLUMNS($B$3:F455))),"")</f>
        <v xml:space="preserve">7   </v>
      </c>
      <c r="H455" s="40" t="str">
        <f t="array" ref="H455">IFERROR(INDEX(PEOPLE!$H$4:$H$101, SMALL(IF($B455=PEOPLE!$B$4:$B$101, ROW(PEOPLE!$H$4:$H$101)-MIN(ROW(PEOPLE!$H$4:$H$101)) +1), COLUMNS($B$3:G455))),"")</f>
        <v xml:space="preserve">8   </v>
      </c>
      <c r="I455" s="40" t="str">
        <f t="array" ref="I455">IFERROR(INDEX(PEOPLE!$H$4:$H$101, SMALL(IF($B455=PEOPLE!$B$4:$B$101, ROW(PEOPLE!$H$4:$H$101)-MIN(ROW(PEOPLE!$H$4:$H$101)) +1), COLUMNS($B$3:H455))),"")</f>
        <v xml:space="preserve">9   </v>
      </c>
      <c r="J455" s="40" t="str">
        <f t="array" ref="J455">IFERROR(INDEX(PEOPLE!$H$4:$H$101, SMALL(IF($B455=PEOPLE!$B$4:$B$101, ROW(PEOPLE!$H$4:$H$101)-MIN(ROW(PEOPLE!$H$4:$H$101)) +1), COLUMNS($B$3:I455))),"")</f>
        <v xml:space="preserve">10   </v>
      </c>
      <c r="K455" s="40" t="str">
        <f t="array" ref="K455">IFERROR(INDEX(PEOPLE!$H$4:$H$101, SMALL(IF($B455=PEOPLE!$B$4:$B$101, ROW(PEOPLE!$H$4:$H$101)-MIN(ROW(PEOPLE!$H$4:$H$101)) +1), COLUMNS($B$3:J455))),"")</f>
        <v xml:space="preserve">11   </v>
      </c>
      <c r="L455" s="40" t="str">
        <f t="array" ref="L455">IFERROR(INDEX(PEOPLE!$H$4:$H$101, SMALL(IF($B455=PEOPLE!$B$4:$B$101, ROW(PEOPLE!$H$4:$H$101)-MIN(ROW(PEOPLE!$H$4:$H$101)) +1), COLUMNS($B$3:K455))),"")</f>
        <v xml:space="preserve">12   </v>
      </c>
      <c r="M455" s="40" t="str">
        <f t="array" ref="M455">IFERROR(INDEX(PEOPLE!$H$4:$H$101, SMALL(IF($B455=PEOPLE!$B$4:$B$101, ROW(PEOPLE!$H$4:$H$101)-MIN(ROW(PEOPLE!$H$4:$H$101)) +1), COLUMNS($B$3:L455))),"")</f>
        <v xml:space="preserve">13   </v>
      </c>
      <c r="N455" s="40"/>
      <c r="O455" s="40"/>
    </row>
    <row r="456" spans="2:15" x14ac:dyDescent="0.25">
      <c r="B456" s="40" t="str">
        <f t="array" ref="B456">IFERROR(INDEX(PEOPLE!B457:B$1001, MATCH(0, COUNTIF($B$2:B455, PEOPLE!B457:B$1001), 0)), "")</f>
        <v/>
      </c>
      <c r="C456" s="40" t="str">
        <f t="array" ref="C456">IFERROR(INDEX(PEOPLE!$H$4:$H$101, SMALL(IF($B456=PEOPLE!$B$4:$B$101, ROW(PEOPLE!$H$4:$H$101)-MIN(ROW(PEOPLE!$H$4:$H$101)) +1), COLUMNS($B$3:B456))),"")</f>
        <v xml:space="preserve">3   </v>
      </c>
      <c r="D456" s="40" t="str">
        <f t="array" ref="D456">IFERROR(INDEX(PEOPLE!$H$4:$H$101, SMALL(IF($B456=PEOPLE!$B$4:$B$101, ROW(PEOPLE!$H$4:$H$101)-MIN(ROW(PEOPLE!$H$4:$H$101)) +1), COLUMNS($B$3:C456))),"")</f>
        <v xml:space="preserve">4   </v>
      </c>
      <c r="E456" s="40" t="str">
        <f t="array" ref="E456">IFERROR(INDEX(PEOPLE!$H$4:$H$101, SMALL(IF($B456=PEOPLE!$B$4:$B$101, ROW(PEOPLE!$H$4:$H$101)-MIN(ROW(PEOPLE!$H$4:$H$101)) +1), COLUMNS($B$3:D456))),"")</f>
        <v xml:space="preserve">5   </v>
      </c>
      <c r="F456" s="40" t="str">
        <f t="array" ref="F456">IFERROR(INDEX(PEOPLE!$H$4:$H$101, SMALL(IF($B456=PEOPLE!$B$4:$B$101, ROW(PEOPLE!$H$4:$H$101)-MIN(ROW(PEOPLE!$H$4:$H$101)) +1), COLUMNS($B$3:E456))),"")</f>
        <v xml:space="preserve">6   </v>
      </c>
      <c r="G456" s="40" t="str">
        <f t="array" ref="G456">IFERROR(INDEX(PEOPLE!$H$4:$H$101, SMALL(IF($B456=PEOPLE!$B$4:$B$101, ROW(PEOPLE!$H$4:$H$101)-MIN(ROW(PEOPLE!$H$4:$H$101)) +1), COLUMNS($B$3:F456))),"")</f>
        <v xml:space="preserve">7   </v>
      </c>
      <c r="H456" s="40" t="str">
        <f t="array" ref="H456">IFERROR(INDEX(PEOPLE!$H$4:$H$101, SMALL(IF($B456=PEOPLE!$B$4:$B$101, ROW(PEOPLE!$H$4:$H$101)-MIN(ROW(PEOPLE!$H$4:$H$101)) +1), COLUMNS($B$3:G456))),"")</f>
        <v xml:space="preserve">8   </v>
      </c>
      <c r="I456" s="40" t="str">
        <f t="array" ref="I456">IFERROR(INDEX(PEOPLE!$H$4:$H$101, SMALL(IF($B456=PEOPLE!$B$4:$B$101, ROW(PEOPLE!$H$4:$H$101)-MIN(ROW(PEOPLE!$H$4:$H$101)) +1), COLUMNS($B$3:H456))),"")</f>
        <v xml:space="preserve">9   </v>
      </c>
      <c r="J456" s="40" t="str">
        <f t="array" ref="J456">IFERROR(INDEX(PEOPLE!$H$4:$H$101, SMALL(IF($B456=PEOPLE!$B$4:$B$101, ROW(PEOPLE!$H$4:$H$101)-MIN(ROW(PEOPLE!$H$4:$H$101)) +1), COLUMNS($B$3:I456))),"")</f>
        <v xml:space="preserve">10   </v>
      </c>
      <c r="K456" s="40" t="str">
        <f t="array" ref="K456">IFERROR(INDEX(PEOPLE!$H$4:$H$101, SMALL(IF($B456=PEOPLE!$B$4:$B$101, ROW(PEOPLE!$H$4:$H$101)-MIN(ROW(PEOPLE!$H$4:$H$101)) +1), COLUMNS($B$3:J456))),"")</f>
        <v xml:space="preserve">11   </v>
      </c>
      <c r="L456" s="40" t="str">
        <f t="array" ref="L456">IFERROR(INDEX(PEOPLE!$H$4:$H$101, SMALL(IF($B456=PEOPLE!$B$4:$B$101, ROW(PEOPLE!$H$4:$H$101)-MIN(ROW(PEOPLE!$H$4:$H$101)) +1), COLUMNS($B$3:K456))),"")</f>
        <v xml:space="preserve">12   </v>
      </c>
      <c r="M456" s="40" t="str">
        <f t="array" ref="M456">IFERROR(INDEX(PEOPLE!$H$4:$H$101, SMALL(IF($B456=PEOPLE!$B$4:$B$101, ROW(PEOPLE!$H$4:$H$101)-MIN(ROW(PEOPLE!$H$4:$H$101)) +1), COLUMNS($B$3:L456))),"")</f>
        <v xml:space="preserve">13   </v>
      </c>
      <c r="N456" s="40"/>
      <c r="O456" s="40"/>
    </row>
    <row r="457" spans="2:15" x14ac:dyDescent="0.25">
      <c r="B457" s="40" t="str">
        <f t="array" ref="B457">IFERROR(INDEX(PEOPLE!B458:B$1001, MATCH(0, COUNTIF($B$2:B456, PEOPLE!B458:B$1001), 0)), "")</f>
        <v/>
      </c>
      <c r="C457" s="40" t="str">
        <f t="array" ref="C457">IFERROR(INDEX(PEOPLE!$H$4:$H$101, SMALL(IF($B457=PEOPLE!$B$4:$B$101, ROW(PEOPLE!$H$4:$H$101)-MIN(ROW(PEOPLE!$H$4:$H$101)) +1), COLUMNS($B$3:B457))),"")</f>
        <v xml:space="preserve">3   </v>
      </c>
      <c r="D457" s="40" t="str">
        <f t="array" ref="D457">IFERROR(INDEX(PEOPLE!$H$4:$H$101, SMALL(IF($B457=PEOPLE!$B$4:$B$101, ROW(PEOPLE!$H$4:$H$101)-MIN(ROW(PEOPLE!$H$4:$H$101)) +1), COLUMNS($B$3:C457))),"")</f>
        <v xml:space="preserve">4   </v>
      </c>
      <c r="E457" s="40" t="str">
        <f t="array" ref="E457">IFERROR(INDEX(PEOPLE!$H$4:$H$101, SMALL(IF($B457=PEOPLE!$B$4:$B$101, ROW(PEOPLE!$H$4:$H$101)-MIN(ROW(PEOPLE!$H$4:$H$101)) +1), COLUMNS($B$3:D457))),"")</f>
        <v xml:space="preserve">5   </v>
      </c>
      <c r="F457" s="40" t="str">
        <f t="array" ref="F457">IFERROR(INDEX(PEOPLE!$H$4:$H$101, SMALL(IF($B457=PEOPLE!$B$4:$B$101, ROW(PEOPLE!$H$4:$H$101)-MIN(ROW(PEOPLE!$H$4:$H$101)) +1), COLUMNS($B$3:E457))),"")</f>
        <v xml:space="preserve">6   </v>
      </c>
      <c r="G457" s="40" t="str">
        <f t="array" ref="G457">IFERROR(INDEX(PEOPLE!$H$4:$H$101, SMALL(IF($B457=PEOPLE!$B$4:$B$101, ROW(PEOPLE!$H$4:$H$101)-MIN(ROW(PEOPLE!$H$4:$H$101)) +1), COLUMNS($B$3:F457))),"")</f>
        <v xml:space="preserve">7   </v>
      </c>
      <c r="H457" s="40" t="str">
        <f t="array" ref="H457">IFERROR(INDEX(PEOPLE!$H$4:$H$101, SMALL(IF($B457=PEOPLE!$B$4:$B$101, ROW(PEOPLE!$H$4:$H$101)-MIN(ROW(PEOPLE!$H$4:$H$101)) +1), COLUMNS($B$3:G457))),"")</f>
        <v xml:space="preserve">8   </v>
      </c>
      <c r="I457" s="40" t="str">
        <f t="array" ref="I457">IFERROR(INDEX(PEOPLE!$H$4:$H$101, SMALL(IF($B457=PEOPLE!$B$4:$B$101, ROW(PEOPLE!$H$4:$H$101)-MIN(ROW(PEOPLE!$H$4:$H$101)) +1), COLUMNS($B$3:H457))),"")</f>
        <v xml:space="preserve">9   </v>
      </c>
      <c r="J457" s="40" t="str">
        <f t="array" ref="J457">IFERROR(INDEX(PEOPLE!$H$4:$H$101, SMALL(IF($B457=PEOPLE!$B$4:$B$101, ROW(PEOPLE!$H$4:$H$101)-MIN(ROW(PEOPLE!$H$4:$H$101)) +1), COLUMNS($B$3:I457))),"")</f>
        <v xml:space="preserve">10   </v>
      </c>
      <c r="K457" s="40" t="str">
        <f t="array" ref="K457">IFERROR(INDEX(PEOPLE!$H$4:$H$101, SMALL(IF($B457=PEOPLE!$B$4:$B$101, ROW(PEOPLE!$H$4:$H$101)-MIN(ROW(PEOPLE!$H$4:$H$101)) +1), COLUMNS($B$3:J457))),"")</f>
        <v xml:space="preserve">11   </v>
      </c>
      <c r="L457" s="40" t="str">
        <f t="array" ref="L457">IFERROR(INDEX(PEOPLE!$H$4:$H$101, SMALL(IF($B457=PEOPLE!$B$4:$B$101, ROW(PEOPLE!$H$4:$H$101)-MIN(ROW(PEOPLE!$H$4:$H$101)) +1), COLUMNS($B$3:K457))),"")</f>
        <v xml:space="preserve">12   </v>
      </c>
      <c r="M457" s="40" t="str">
        <f t="array" ref="M457">IFERROR(INDEX(PEOPLE!$H$4:$H$101, SMALL(IF($B457=PEOPLE!$B$4:$B$101, ROW(PEOPLE!$H$4:$H$101)-MIN(ROW(PEOPLE!$H$4:$H$101)) +1), COLUMNS($B$3:L457))),"")</f>
        <v xml:space="preserve">13   </v>
      </c>
      <c r="N457" s="40"/>
      <c r="O457" s="40"/>
    </row>
    <row r="458" spans="2:15" x14ac:dyDescent="0.25">
      <c r="B458" s="40" t="str">
        <f t="array" ref="B458">IFERROR(INDEX(PEOPLE!B459:B$1001, MATCH(0, COUNTIF($B$2:B457, PEOPLE!B459:B$1001), 0)), "")</f>
        <v/>
      </c>
      <c r="C458" s="40" t="str">
        <f t="array" ref="C458">IFERROR(INDEX(PEOPLE!$H$4:$H$101, SMALL(IF($B458=PEOPLE!$B$4:$B$101, ROW(PEOPLE!$H$4:$H$101)-MIN(ROW(PEOPLE!$H$4:$H$101)) +1), COLUMNS($B$3:B458))),"")</f>
        <v xml:space="preserve">3   </v>
      </c>
      <c r="D458" s="40" t="str">
        <f t="array" ref="D458">IFERROR(INDEX(PEOPLE!$H$4:$H$101, SMALL(IF($B458=PEOPLE!$B$4:$B$101, ROW(PEOPLE!$H$4:$H$101)-MIN(ROW(PEOPLE!$H$4:$H$101)) +1), COLUMNS($B$3:C458))),"")</f>
        <v xml:space="preserve">4   </v>
      </c>
      <c r="E458" s="40" t="str">
        <f t="array" ref="E458">IFERROR(INDEX(PEOPLE!$H$4:$H$101, SMALL(IF($B458=PEOPLE!$B$4:$B$101, ROW(PEOPLE!$H$4:$H$101)-MIN(ROW(PEOPLE!$H$4:$H$101)) +1), COLUMNS($B$3:D458))),"")</f>
        <v xml:space="preserve">5   </v>
      </c>
      <c r="F458" s="40" t="str">
        <f t="array" ref="F458">IFERROR(INDEX(PEOPLE!$H$4:$H$101, SMALL(IF($B458=PEOPLE!$B$4:$B$101, ROW(PEOPLE!$H$4:$H$101)-MIN(ROW(PEOPLE!$H$4:$H$101)) +1), COLUMNS($B$3:E458))),"")</f>
        <v xml:space="preserve">6   </v>
      </c>
      <c r="G458" s="40" t="str">
        <f t="array" ref="G458">IFERROR(INDEX(PEOPLE!$H$4:$H$101, SMALL(IF($B458=PEOPLE!$B$4:$B$101, ROW(PEOPLE!$H$4:$H$101)-MIN(ROW(PEOPLE!$H$4:$H$101)) +1), COLUMNS($B$3:F458))),"")</f>
        <v xml:space="preserve">7   </v>
      </c>
      <c r="H458" s="40" t="str">
        <f t="array" ref="H458">IFERROR(INDEX(PEOPLE!$H$4:$H$101, SMALL(IF($B458=PEOPLE!$B$4:$B$101, ROW(PEOPLE!$H$4:$H$101)-MIN(ROW(PEOPLE!$H$4:$H$101)) +1), COLUMNS($B$3:G458))),"")</f>
        <v xml:space="preserve">8   </v>
      </c>
      <c r="I458" s="40" t="str">
        <f t="array" ref="I458">IFERROR(INDEX(PEOPLE!$H$4:$H$101, SMALL(IF($B458=PEOPLE!$B$4:$B$101, ROW(PEOPLE!$H$4:$H$101)-MIN(ROW(PEOPLE!$H$4:$H$101)) +1), COLUMNS($B$3:H458))),"")</f>
        <v xml:space="preserve">9   </v>
      </c>
      <c r="J458" s="40" t="str">
        <f t="array" ref="J458">IFERROR(INDEX(PEOPLE!$H$4:$H$101, SMALL(IF($B458=PEOPLE!$B$4:$B$101, ROW(PEOPLE!$H$4:$H$101)-MIN(ROW(PEOPLE!$H$4:$H$101)) +1), COLUMNS($B$3:I458))),"")</f>
        <v xml:space="preserve">10   </v>
      </c>
      <c r="K458" s="40" t="str">
        <f t="array" ref="K458">IFERROR(INDEX(PEOPLE!$H$4:$H$101, SMALL(IF($B458=PEOPLE!$B$4:$B$101, ROW(PEOPLE!$H$4:$H$101)-MIN(ROW(PEOPLE!$H$4:$H$101)) +1), COLUMNS($B$3:J458))),"")</f>
        <v xml:space="preserve">11   </v>
      </c>
      <c r="L458" s="40" t="str">
        <f t="array" ref="L458">IFERROR(INDEX(PEOPLE!$H$4:$H$101, SMALL(IF($B458=PEOPLE!$B$4:$B$101, ROW(PEOPLE!$H$4:$H$101)-MIN(ROW(PEOPLE!$H$4:$H$101)) +1), COLUMNS($B$3:K458))),"")</f>
        <v xml:space="preserve">12   </v>
      </c>
      <c r="M458" s="40" t="str">
        <f t="array" ref="M458">IFERROR(INDEX(PEOPLE!$H$4:$H$101, SMALL(IF($B458=PEOPLE!$B$4:$B$101, ROW(PEOPLE!$H$4:$H$101)-MIN(ROW(PEOPLE!$H$4:$H$101)) +1), COLUMNS($B$3:L458))),"")</f>
        <v xml:space="preserve">13   </v>
      </c>
      <c r="N458" s="40"/>
      <c r="O458" s="40"/>
    </row>
    <row r="459" spans="2:15" x14ac:dyDescent="0.25">
      <c r="B459" s="40" t="str">
        <f t="array" ref="B459">IFERROR(INDEX(PEOPLE!B460:B$1001, MATCH(0, COUNTIF($B$2:B458, PEOPLE!B460:B$1001), 0)), "")</f>
        <v/>
      </c>
      <c r="C459" s="40" t="str">
        <f t="array" ref="C459">IFERROR(INDEX(PEOPLE!$H$4:$H$101, SMALL(IF($B459=PEOPLE!$B$4:$B$101, ROW(PEOPLE!$H$4:$H$101)-MIN(ROW(PEOPLE!$H$4:$H$101)) +1), COLUMNS($B$3:B459))),"")</f>
        <v xml:space="preserve">3   </v>
      </c>
      <c r="D459" s="40" t="str">
        <f t="array" ref="D459">IFERROR(INDEX(PEOPLE!$H$4:$H$101, SMALL(IF($B459=PEOPLE!$B$4:$B$101, ROW(PEOPLE!$H$4:$H$101)-MIN(ROW(PEOPLE!$H$4:$H$101)) +1), COLUMNS($B$3:C459))),"")</f>
        <v xml:space="preserve">4   </v>
      </c>
      <c r="E459" s="40" t="str">
        <f t="array" ref="E459">IFERROR(INDEX(PEOPLE!$H$4:$H$101, SMALL(IF($B459=PEOPLE!$B$4:$B$101, ROW(PEOPLE!$H$4:$H$101)-MIN(ROW(PEOPLE!$H$4:$H$101)) +1), COLUMNS($B$3:D459))),"")</f>
        <v xml:space="preserve">5   </v>
      </c>
      <c r="F459" s="40" t="str">
        <f t="array" ref="F459">IFERROR(INDEX(PEOPLE!$H$4:$H$101, SMALL(IF($B459=PEOPLE!$B$4:$B$101, ROW(PEOPLE!$H$4:$H$101)-MIN(ROW(PEOPLE!$H$4:$H$101)) +1), COLUMNS($B$3:E459))),"")</f>
        <v xml:space="preserve">6   </v>
      </c>
      <c r="G459" s="40" t="str">
        <f t="array" ref="G459">IFERROR(INDEX(PEOPLE!$H$4:$H$101, SMALL(IF($B459=PEOPLE!$B$4:$B$101, ROW(PEOPLE!$H$4:$H$101)-MIN(ROW(PEOPLE!$H$4:$H$101)) +1), COLUMNS($B$3:F459))),"")</f>
        <v xml:space="preserve">7   </v>
      </c>
      <c r="H459" s="40" t="str">
        <f t="array" ref="H459">IFERROR(INDEX(PEOPLE!$H$4:$H$101, SMALL(IF($B459=PEOPLE!$B$4:$B$101, ROW(PEOPLE!$H$4:$H$101)-MIN(ROW(PEOPLE!$H$4:$H$101)) +1), COLUMNS($B$3:G459))),"")</f>
        <v xml:space="preserve">8   </v>
      </c>
      <c r="I459" s="40" t="str">
        <f t="array" ref="I459">IFERROR(INDEX(PEOPLE!$H$4:$H$101, SMALL(IF($B459=PEOPLE!$B$4:$B$101, ROW(PEOPLE!$H$4:$H$101)-MIN(ROW(PEOPLE!$H$4:$H$101)) +1), COLUMNS($B$3:H459))),"")</f>
        <v xml:space="preserve">9   </v>
      </c>
      <c r="J459" s="40" t="str">
        <f t="array" ref="J459">IFERROR(INDEX(PEOPLE!$H$4:$H$101, SMALL(IF($B459=PEOPLE!$B$4:$B$101, ROW(PEOPLE!$H$4:$H$101)-MIN(ROW(PEOPLE!$H$4:$H$101)) +1), COLUMNS($B$3:I459))),"")</f>
        <v xml:space="preserve">10   </v>
      </c>
      <c r="K459" s="40" t="str">
        <f t="array" ref="K459">IFERROR(INDEX(PEOPLE!$H$4:$H$101, SMALL(IF($B459=PEOPLE!$B$4:$B$101, ROW(PEOPLE!$H$4:$H$101)-MIN(ROW(PEOPLE!$H$4:$H$101)) +1), COLUMNS($B$3:J459))),"")</f>
        <v xml:space="preserve">11   </v>
      </c>
      <c r="L459" s="40" t="str">
        <f t="array" ref="L459">IFERROR(INDEX(PEOPLE!$H$4:$H$101, SMALL(IF($B459=PEOPLE!$B$4:$B$101, ROW(PEOPLE!$H$4:$H$101)-MIN(ROW(PEOPLE!$H$4:$H$101)) +1), COLUMNS($B$3:K459))),"")</f>
        <v xml:space="preserve">12   </v>
      </c>
      <c r="M459" s="40" t="str">
        <f t="array" ref="M459">IFERROR(INDEX(PEOPLE!$H$4:$H$101, SMALL(IF($B459=PEOPLE!$B$4:$B$101, ROW(PEOPLE!$H$4:$H$101)-MIN(ROW(PEOPLE!$H$4:$H$101)) +1), COLUMNS($B$3:L459))),"")</f>
        <v xml:space="preserve">13   </v>
      </c>
      <c r="N459" s="40"/>
      <c r="O459" s="40"/>
    </row>
    <row r="460" spans="2:15" x14ac:dyDescent="0.25">
      <c r="B460" s="40" t="str">
        <f t="array" ref="B460">IFERROR(INDEX(PEOPLE!B461:B$1001, MATCH(0, COUNTIF($B$2:B459, PEOPLE!B461:B$1001), 0)), "")</f>
        <v/>
      </c>
      <c r="C460" s="40" t="str">
        <f t="array" ref="C460">IFERROR(INDEX(PEOPLE!$H$4:$H$101, SMALL(IF($B460=PEOPLE!$B$4:$B$101, ROW(PEOPLE!$H$4:$H$101)-MIN(ROW(PEOPLE!$H$4:$H$101)) +1), COLUMNS($B$3:B460))),"")</f>
        <v xml:space="preserve">3   </v>
      </c>
      <c r="D460" s="40" t="str">
        <f t="array" ref="D460">IFERROR(INDEX(PEOPLE!$H$4:$H$101, SMALL(IF($B460=PEOPLE!$B$4:$B$101, ROW(PEOPLE!$H$4:$H$101)-MIN(ROW(PEOPLE!$H$4:$H$101)) +1), COLUMNS($B$3:C460))),"")</f>
        <v xml:space="preserve">4   </v>
      </c>
      <c r="E460" s="40" t="str">
        <f t="array" ref="E460">IFERROR(INDEX(PEOPLE!$H$4:$H$101, SMALL(IF($B460=PEOPLE!$B$4:$B$101, ROW(PEOPLE!$H$4:$H$101)-MIN(ROW(PEOPLE!$H$4:$H$101)) +1), COLUMNS($B$3:D460))),"")</f>
        <v xml:space="preserve">5   </v>
      </c>
      <c r="F460" s="40" t="str">
        <f t="array" ref="F460">IFERROR(INDEX(PEOPLE!$H$4:$H$101, SMALL(IF($B460=PEOPLE!$B$4:$B$101, ROW(PEOPLE!$H$4:$H$101)-MIN(ROW(PEOPLE!$H$4:$H$101)) +1), COLUMNS($B$3:E460))),"")</f>
        <v xml:space="preserve">6   </v>
      </c>
      <c r="G460" s="40" t="str">
        <f t="array" ref="G460">IFERROR(INDEX(PEOPLE!$H$4:$H$101, SMALL(IF($B460=PEOPLE!$B$4:$B$101, ROW(PEOPLE!$H$4:$H$101)-MIN(ROW(PEOPLE!$H$4:$H$101)) +1), COLUMNS($B$3:F460))),"")</f>
        <v xml:space="preserve">7   </v>
      </c>
      <c r="H460" s="40" t="str">
        <f t="array" ref="H460">IFERROR(INDEX(PEOPLE!$H$4:$H$101, SMALL(IF($B460=PEOPLE!$B$4:$B$101, ROW(PEOPLE!$H$4:$H$101)-MIN(ROW(PEOPLE!$H$4:$H$101)) +1), COLUMNS($B$3:G460))),"")</f>
        <v xml:space="preserve">8   </v>
      </c>
      <c r="I460" s="40" t="str">
        <f t="array" ref="I460">IFERROR(INDEX(PEOPLE!$H$4:$H$101, SMALL(IF($B460=PEOPLE!$B$4:$B$101, ROW(PEOPLE!$H$4:$H$101)-MIN(ROW(PEOPLE!$H$4:$H$101)) +1), COLUMNS($B$3:H460))),"")</f>
        <v xml:space="preserve">9   </v>
      </c>
      <c r="J460" s="40" t="str">
        <f t="array" ref="J460">IFERROR(INDEX(PEOPLE!$H$4:$H$101, SMALL(IF($B460=PEOPLE!$B$4:$B$101, ROW(PEOPLE!$H$4:$H$101)-MIN(ROW(PEOPLE!$H$4:$H$101)) +1), COLUMNS($B$3:I460))),"")</f>
        <v xml:space="preserve">10   </v>
      </c>
      <c r="K460" s="40" t="str">
        <f t="array" ref="K460">IFERROR(INDEX(PEOPLE!$H$4:$H$101, SMALL(IF($B460=PEOPLE!$B$4:$B$101, ROW(PEOPLE!$H$4:$H$101)-MIN(ROW(PEOPLE!$H$4:$H$101)) +1), COLUMNS($B$3:J460))),"")</f>
        <v xml:space="preserve">11   </v>
      </c>
      <c r="L460" s="40" t="str">
        <f t="array" ref="L460">IFERROR(INDEX(PEOPLE!$H$4:$H$101, SMALL(IF($B460=PEOPLE!$B$4:$B$101, ROW(PEOPLE!$H$4:$H$101)-MIN(ROW(PEOPLE!$H$4:$H$101)) +1), COLUMNS($B$3:K460))),"")</f>
        <v xml:space="preserve">12   </v>
      </c>
      <c r="M460" s="40" t="str">
        <f t="array" ref="M460">IFERROR(INDEX(PEOPLE!$H$4:$H$101, SMALL(IF($B460=PEOPLE!$B$4:$B$101, ROW(PEOPLE!$H$4:$H$101)-MIN(ROW(PEOPLE!$H$4:$H$101)) +1), COLUMNS($B$3:L460))),"")</f>
        <v xml:space="preserve">13   </v>
      </c>
      <c r="N460" s="40"/>
      <c r="O460" s="40"/>
    </row>
    <row r="461" spans="2:15" x14ac:dyDescent="0.25">
      <c r="B461" s="40" t="str">
        <f t="array" ref="B461">IFERROR(INDEX(PEOPLE!B462:B$1001, MATCH(0, COUNTIF($B$2:B460, PEOPLE!B462:B$1001), 0)), "")</f>
        <v/>
      </c>
      <c r="C461" s="40" t="str">
        <f t="array" ref="C461">IFERROR(INDEX(PEOPLE!$H$4:$H$101, SMALL(IF($B461=PEOPLE!$B$4:$B$101, ROW(PEOPLE!$H$4:$H$101)-MIN(ROW(PEOPLE!$H$4:$H$101)) +1), COLUMNS($B$3:B461))),"")</f>
        <v xml:space="preserve">3   </v>
      </c>
      <c r="D461" s="40" t="str">
        <f t="array" ref="D461">IFERROR(INDEX(PEOPLE!$H$4:$H$101, SMALL(IF($B461=PEOPLE!$B$4:$B$101, ROW(PEOPLE!$H$4:$H$101)-MIN(ROW(PEOPLE!$H$4:$H$101)) +1), COLUMNS($B$3:C461))),"")</f>
        <v xml:space="preserve">4   </v>
      </c>
      <c r="E461" s="40" t="str">
        <f t="array" ref="E461">IFERROR(INDEX(PEOPLE!$H$4:$H$101, SMALL(IF($B461=PEOPLE!$B$4:$B$101, ROW(PEOPLE!$H$4:$H$101)-MIN(ROW(PEOPLE!$H$4:$H$101)) +1), COLUMNS($B$3:D461))),"")</f>
        <v xml:space="preserve">5   </v>
      </c>
      <c r="F461" s="40" t="str">
        <f t="array" ref="F461">IFERROR(INDEX(PEOPLE!$H$4:$H$101, SMALL(IF($B461=PEOPLE!$B$4:$B$101, ROW(PEOPLE!$H$4:$H$101)-MIN(ROW(PEOPLE!$H$4:$H$101)) +1), COLUMNS($B$3:E461))),"")</f>
        <v xml:space="preserve">6   </v>
      </c>
      <c r="G461" s="40" t="str">
        <f t="array" ref="G461">IFERROR(INDEX(PEOPLE!$H$4:$H$101, SMALL(IF($B461=PEOPLE!$B$4:$B$101, ROW(PEOPLE!$H$4:$H$101)-MIN(ROW(PEOPLE!$H$4:$H$101)) +1), COLUMNS($B$3:F461))),"")</f>
        <v xml:space="preserve">7   </v>
      </c>
      <c r="H461" s="40" t="str">
        <f t="array" ref="H461">IFERROR(INDEX(PEOPLE!$H$4:$H$101, SMALL(IF($B461=PEOPLE!$B$4:$B$101, ROW(PEOPLE!$H$4:$H$101)-MIN(ROW(PEOPLE!$H$4:$H$101)) +1), COLUMNS($B$3:G461))),"")</f>
        <v xml:space="preserve">8   </v>
      </c>
      <c r="I461" s="40" t="str">
        <f t="array" ref="I461">IFERROR(INDEX(PEOPLE!$H$4:$H$101, SMALL(IF($B461=PEOPLE!$B$4:$B$101, ROW(PEOPLE!$H$4:$H$101)-MIN(ROW(PEOPLE!$H$4:$H$101)) +1), COLUMNS($B$3:H461))),"")</f>
        <v xml:space="preserve">9   </v>
      </c>
      <c r="J461" s="40" t="str">
        <f t="array" ref="J461">IFERROR(INDEX(PEOPLE!$H$4:$H$101, SMALL(IF($B461=PEOPLE!$B$4:$B$101, ROW(PEOPLE!$H$4:$H$101)-MIN(ROW(PEOPLE!$H$4:$H$101)) +1), COLUMNS($B$3:I461))),"")</f>
        <v xml:space="preserve">10   </v>
      </c>
      <c r="K461" s="40" t="str">
        <f t="array" ref="K461">IFERROR(INDEX(PEOPLE!$H$4:$H$101, SMALL(IF($B461=PEOPLE!$B$4:$B$101, ROW(PEOPLE!$H$4:$H$101)-MIN(ROW(PEOPLE!$H$4:$H$101)) +1), COLUMNS($B$3:J461))),"")</f>
        <v xml:space="preserve">11   </v>
      </c>
      <c r="L461" s="40" t="str">
        <f t="array" ref="L461">IFERROR(INDEX(PEOPLE!$H$4:$H$101, SMALL(IF($B461=PEOPLE!$B$4:$B$101, ROW(PEOPLE!$H$4:$H$101)-MIN(ROW(PEOPLE!$H$4:$H$101)) +1), COLUMNS($B$3:K461))),"")</f>
        <v xml:space="preserve">12   </v>
      </c>
      <c r="M461" s="40" t="str">
        <f t="array" ref="M461">IFERROR(INDEX(PEOPLE!$H$4:$H$101, SMALL(IF($B461=PEOPLE!$B$4:$B$101, ROW(PEOPLE!$H$4:$H$101)-MIN(ROW(PEOPLE!$H$4:$H$101)) +1), COLUMNS($B$3:L461))),"")</f>
        <v xml:space="preserve">13   </v>
      </c>
      <c r="N461" s="40"/>
      <c r="O461" s="40"/>
    </row>
    <row r="462" spans="2:15" x14ac:dyDescent="0.25">
      <c r="B462" s="40" t="str">
        <f t="array" ref="B462">IFERROR(INDEX(PEOPLE!B463:B$1001, MATCH(0, COUNTIF($B$2:B461, PEOPLE!B463:B$1001), 0)), "")</f>
        <v/>
      </c>
      <c r="C462" s="40" t="str">
        <f t="array" ref="C462">IFERROR(INDEX(PEOPLE!$H$4:$H$101, SMALL(IF($B462=PEOPLE!$B$4:$B$101, ROW(PEOPLE!$H$4:$H$101)-MIN(ROW(PEOPLE!$H$4:$H$101)) +1), COLUMNS($B$3:B462))),"")</f>
        <v xml:space="preserve">3   </v>
      </c>
      <c r="D462" s="40" t="str">
        <f t="array" ref="D462">IFERROR(INDEX(PEOPLE!$H$4:$H$101, SMALL(IF($B462=PEOPLE!$B$4:$B$101, ROW(PEOPLE!$H$4:$H$101)-MIN(ROW(PEOPLE!$H$4:$H$101)) +1), COLUMNS($B$3:C462))),"")</f>
        <v xml:space="preserve">4   </v>
      </c>
      <c r="E462" s="40" t="str">
        <f t="array" ref="E462">IFERROR(INDEX(PEOPLE!$H$4:$H$101, SMALL(IF($B462=PEOPLE!$B$4:$B$101, ROW(PEOPLE!$H$4:$H$101)-MIN(ROW(PEOPLE!$H$4:$H$101)) +1), COLUMNS($B$3:D462))),"")</f>
        <v xml:space="preserve">5   </v>
      </c>
      <c r="F462" s="40" t="str">
        <f t="array" ref="F462">IFERROR(INDEX(PEOPLE!$H$4:$H$101, SMALL(IF($B462=PEOPLE!$B$4:$B$101, ROW(PEOPLE!$H$4:$H$101)-MIN(ROW(PEOPLE!$H$4:$H$101)) +1), COLUMNS($B$3:E462))),"")</f>
        <v xml:space="preserve">6   </v>
      </c>
      <c r="G462" s="40" t="str">
        <f t="array" ref="G462">IFERROR(INDEX(PEOPLE!$H$4:$H$101, SMALL(IF($B462=PEOPLE!$B$4:$B$101, ROW(PEOPLE!$H$4:$H$101)-MIN(ROW(PEOPLE!$H$4:$H$101)) +1), COLUMNS($B$3:F462))),"")</f>
        <v xml:space="preserve">7   </v>
      </c>
      <c r="H462" s="40" t="str">
        <f t="array" ref="H462">IFERROR(INDEX(PEOPLE!$H$4:$H$101, SMALL(IF($B462=PEOPLE!$B$4:$B$101, ROW(PEOPLE!$H$4:$H$101)-MIN(ROW(PEOPLE!$H$4:$H$101)) +1), COLUMNS($B$3:G462))),"")</f>
        <v xml:space="preserve">8   </v>
      </c>
      <c r="I462" s="40" t="str">
        <f t="array" ref="I462">IFERROR(INDEX(PEOPLE!$H$4:$H$101, SMALL(IF($B462=PEOPLE!$B$4:$B$101, ROW(PEOPLE!$H$4:$H$101)-MIN(ROW(PEOPLE!$H$4:$H$101)) +1), COLUMNS($B$3:H462))),"")</f>
        <v xml:space="preserve">9   </v>
      </c>
      <c r="J462" s="40" t="str">
        <f t="array" ref="J462">IFERROR(INDEX(PEOPLE!$H$4:$H$101, SMALL(IF($B462=PEOPLE!$B$4:$B$101, ROW(PEOPLE!$H$4:$H$101)-MIN(ROW(PEOPLE!$H$4:$H$101)) +1), COLUMNS($B$3:I462))),"")</f>
        <v xml:space="preserve">10   </v>
      </c>
      <c r="K462" s="40" t="str">
        <f t="array" ref="K462">IFERROR(INDEX(PEOPLE!$H$4:$H$101, SMALL(IF($B462=PEOPLE!$B$4:$B$101, ROW(PEOPLE!$H$4:$H$101)-MIN(ROW(PEOPLE!$H$4:$H$101)) +1), COLUMNS($B$3:J462))),"")</f>
        <v xml:space="preserve">11   </v>
      </c>
      <c r="L462" s="40" t="str">
        <f t="array" ref="L462">IFERROR(INDEX(PEOPLE!$H$4:$H$101, SMALL(IF($B462=PEOPLE!$B$4:$B$101, ROW(PEOPLE!$H$4:$H$101)-MIN(ROW(PEOPLE!$H$4:$H$101)) +1), COLUMNS($B$3:K462))),"")</f>
        <v xml:space="preserve">12   </v>
      </c>
      <c r="M462" s="40" t="str">
        <f t="array" ref="M462">IFERROR(INDEX(PEOPLE!$H$4:$H$101, SMALL(IF($B462=PEOPLE!$B$4:$B$101, ROW(PEOPLE!$H$4:$H$101)-MIN(ROW(PEOPLE!$H$4:$H$101)) +1), COLUMNS($B$3:L462))),"")</f>
        <v xml:space="preserve">13   </v>
      </c>
      <c r="N462" s="40"/>
      <c r="O462" s="40"/>
    </row>
    <row r="463" spans="2:15" x14ac:dyDescent="0.25">
      <c r="B463" s="40" t="str">
        <f t="array" ref="B463">IFERROR(INDEX(PEOPLE!B464:B$1001, MATCH(0, COUNTIF($B$2:B462, PEOPLE!B464:B$1001), 0)), "")</f>
        <v/>
      </c>
      <c r="C463" s="40" t="str">
        <f t="array" ref="C463">IFERROR(INDEX(PEOPLE!$H$4:$H$101, SMALL(IF($B463=PEOPLE!$B$4:$B$101, ROW(PEOPLE!$H$4:$H$101)-MIN(ROW(PEOPLE!$H$4:$H$101)) +1), COLUMNS($B$3:B463))),"")</f>
        <v xml:space="preserve">3   </v>
      </c>
      <c r="D463" s="40" t="str">
        <f t="array" ref="D463">IFERROR(INDEX(PEOPLE!$H$4:$H$101, SMALL(IF($B463=PEOPLE!$B$4:$B$101, ROW(PEOPLE!$H$4:$H$101)-MIN(ROW(PEOPLE!$H$4:$H$101)) +1), COLUMNS($B$3:C463))),"")</f>
        <v xml:space="preserve">4   </v>
      </c>
      <c r="E463" s="40" t="str">
        <f t="array" ref="E463">IFERROR(INDEX(PEOPLE!$H$4:$H$101, SMALL(IF($B463=PEOPLE!$B$4:$B$101, ROW(PEOPLE!$H$4:$H$101)-MIN(ROW(PEOPLE!$H$4:$H$101)) +1), COLUMNS($B$3:D463))),"")</f>
        <v xml:space="preserve">5   </v>
      </c>
      <c r="F463" s="40" t="str">
        <f t="array" ref="F463">IFERROR(INDEX(PEOPLE!$H$4:$H$101, SMALL(IF($B463=PEOPLE!$B$4:$B$101, ROW(PEOPLE!$H$4:$H$101)-MIN(ROW(PEOPLE!$H$4:$H$101)) +1), COLUMNS($B$3:E463))),"")</f>
        <v xml:space="preserve">6   </v>
      </c>
      <c r="G463" s="40" t="str">
        <f t="array" ref="G463">IFERROR(INDEX(PEOPLE!$H$4:$H$101, SMALL(IF($B463=PEOPLE!$B$4:$B$101, ROW(PEOPLE!$H$4:$H$101)-MIN(ROW(PEOPLE!$H$4:$H$101)) +1), COLUMNS($B$3:F463))),"")</f>
        <v xml:space="preserve">7   </v>
      </c>
      <c r="H463" s="40" t="str">
        <f t="array" ref="H463">IFERROR(INDEX(PEOPLE!$H$4:$H$101, SMALL(IF($B463=PEOPLE!$B$4:$B$101, ROW(PEOPLE!$H$4:$H$101)-MIN(ROW(PEOPLE!$H$4:$H$101)) +1), COLUMNS($B$3:G463))),"")</f>
        <v xml:space="preserve">8   </v>
      </c>
      <c r="I463" s="40" t="str">
        <f t="array" ref="I463">IFERROR(INDEX(PEOPLE!$H$4:$H$101, SMALL(IF($B463=PEOPLE!$B$4:$B$101, ROW(PEOPLE!$H$4:$H$101)-MIN(ROW(PEOPLE!$H$4:$H$101)) +1), COLUMNS($B$3:H463))),"")</f>
        <v xml:space="preserve">9   </v>
      </c>
      <c r="J463" s="40" t="str">
        <f t="array" ref="J463">IFERROR(INDEX(PEOPLE!$H$4:$H$101, SMALL(IF($B463=PEOPLE!$B$4:$B$101, ROW(PEOPLE!$H$4:$H$101)-MIN(ROW(PEOPLE!$H$4:$H$101)) +1), COLUMNS($B$3:I463))),"")</f>
        <v xml:space="preserve">10   </v>
      </c>
      <c r="K463" s="40" t="str">
        <f t="array" ref="K463">IFERROR(INDEX(PEOPLE!$H$4:$H$101, SMALL(IF($B463=PEOPLE!$B$4:$B$101, ROW(PEOPLE!$H$4:$H$101)-MIN(ROW(PEOPLE!$H$4:$H$101)) +1), COLUMNS($B$3:J463))),"")</f>
        <v xml:space="preserve">11   </v>
      </c>
      <c r="L463" s="40" t="str">
        <f t="array" ref="L463">IFERROR(INDEX(PEOPLE!$H$4:$H$101, SMALL(IF($B463=PEOPLE!$B$4:$B$101, ROW(PEOPLE!$H$4:$H$101)-MIN(ROW(PEOPLE!$H$4:$H$101)) +1), COLUMNS($B$3:K463))),"")</f>
        <v xml:space="preserve">12   </v>
      </c>
      <c r="M463" s="40" t="str">
        <f t="array" ref="M463">IFERROR(INDEX(PEOPLE!$H$4:$H$101, SMALL(IF($B463=PEOPLE!$B$4:$B$101, ROW(PEOPLE!$H$4:$H$101)-MIN(ROW(PEOPLE!$H$4:$H$101)) +1), COLUMNS($B$3:L463))),"")</f>
        <v xml:space="preserve">13   </v>
      </c>
      <c r="N463" s="40"/>
      <c r="O463" s="40"/>
    </row>
    <row r="464" spans="2:15" x14ac:dyDescent="0.25">
      <c r="B464" s="40" t="str">
        <f t="array" ref="B464">IFERROR(INDEX(PEOPLE!B465:B$1001, MATCH(0, COUNTIF($B$2:B463, PEOPLE!B465:B$1001), 0)), "")</f>
        <v/>
      </c>
      <c r="C464" s="40" t="str">
        <f t="array" ref="C464">IFERROR(INDEX(PEOPLE!$H$4:$H$101, SMALL(IF($B464=PEOPLE!$B$4:$B$101, ROW(PEOPLE!$H$4:$H$101)-MIN(ROW(PEOPLE!$H$4:$H$101)) +1), COLUMNS($B$3:B464))),"")</f>
        <v xml:space="preserve">3   </v>
      </c>
      <c r="D464" s="40" t="str">
        <f t="array" ref="D464">IFERROR(INDEX(PEOPLE!$H$4:$H$101, SMALL(IF($B464=PEOPLE!$B$4:$B$101, ROW(PEOPLE!$H$4:$H$101)-MIN(ROW(PEOPLE!$H$4:$H$101)) +1), COLUMNS($B$3:C464))),"")</f>
        <v xml:space="preserve">4   </v>
      </c>
      <c r="E464" s="40" t="str">
        <f t="array" ref="E464">IFERROR(INDEX(PEOPLE!$H$4:$H$101, SMALL(IF($B464=PEOPLE!$B$4:$B$101, ROW(PEOPLE!$H$4:$H$101)-MIN(ROW(PEOPLE!$H$4:$H$101)) +1), COLUMNS($B$3:D464))),"")</f>
        <v xml:space="preserve">5   </v>
      </c>
      <c r="F464" s="40" t="str">
        <f t="array" ref="F464">IFERROR(INDEX(PEOPLE!$H$4:$H$101, SMALL(IF($B464=PEOPLE!$B$4:$B$101, ROW(PEOPLE!$H$4:$H$101)-MIN(ROW(PEOPLE!$H$4:$H$101)) +1), COLUMNS($B$3:E464))),"")</f>
        <v xml:space="preserve">6   </v>
      </c>
      <c r="G464" s="40" t="str">
        <f t="array" ref="G464">IFERROR(INDEX(PEOPLE!$H$4:$H$101, SMALL(IF($B464=PEOPLE!$B$4:$B$101, ROW(PEOPLE!$H$4:$H$101)-MIN(ROW(PEOPLE!$H$4:$H$101)) +1), COLUMNS($B$3:F464))),"")</f>
        <v xml:space="preserve">7   </v>
      </c>
      <c r="H464" s="40" t="str">
        <f t="array" ref="H464">IFERROR(INDEX(PEOPLE!$H$4:$H$101, SMALL(IF($B464=PEOPLE!$B$4:$B$101, ROW(PEOPLE!$H$4:$H$101)-MIN(ROW(PEOPLE!$H$4:$H$101)) +1), COLUMNS($B$3:G464))),"")</f>
        <v xml:space="preserve">8   </v>
      </c>
      <c r="I464" s="40" t="str">
        <f t="array" ref="I464">IFERROR(INDEX(PEOPLE!$H$4:$H$101, SMALL(IF($B464=PEOPLE!$B$4:$B$101, ROW(PEOPLE!$H$4:$H$101)-MIN(ROW(PEOPLE!$H$4:$H$101)) +1), COLUMNS($B$3:H464))),"")</f>
        <v xml:space="preserve">9   </v>
      </c>
      <c r="J464" s="40" t="str">
        <f t="array" ref="J464">IFERROR(INDEX(PEOPLE!$H$4:$H$101, SMALL(IF($B464=PEOPLE!$B$4:$B$101, ROW(PEOPLE!$H$4:$H$101)-MIN(ROW(PEOPLE!$H$4:$H$101)) +1), COLUMNS($B$3:I464))),"")</f>
        <v xml:space="preserve">10   </v>
      </c>
      <c r="K464" s="40" t="str">
        <f t="array" ref="K464">IFERROR(INDEX(PEOPLE!$H$4:$H$101, SMALL(IF($B464=PEOPLE!$B$4:$B$101, ROW(PEOPLE!$H$4:$H$101)-MIN(ROW(PEOPLE!$H$4:$H$101)) +1), COLUMNS($B$3:J464))),"")</f>
        <v xml:space="preserve">11   </v>
      </c>
      <c r="L464" s="40" t="str">
        <f t="array" ref="L464">IFERROR(INDEX(PEOPLE!$H$4:$H$101, SMALL(IF($B464=PEOPLE!$B$4:$B$101, ROW(PEOPLE!$H$4:$H$101)-MIN(ROW(PEOPLE!$H$4:$H$101)) +1), COLUMNS($B$3:K464))),"")</f>
        <v xml:space="preserve">12   </v>
      </c>
      <c r="M464" s="40" t="str">
        <f t="array" ref="M464">IFERROR(INDEX(PEOPLE!$H$4:$H$101, SMALL(IF($B464=PEOPLE!$B$4:$B$101, ROW(PEOPLE!$H$4:$H$101)-MIN(ROW(PEOPLE!$H$4:$H$101)) +1), COLUMNS($B$3:L464))),"")</f>
        <v xml:space="preserve">13   </v>
      </c>
      <c r="N464" s="40"/>
      <c r="O464" s="40"/>
    </row>
    <row r="465" spans="2:15" x14ac:dyDescent="0.25">
      <c r="B465" s="40" t="str">
        <f t="array" ref="B465">IFERROR(INDEX(PEOPLE!B466:B$1001, MATCH(0, COUNTIF($B$2:B464, PEOPLE!B466:B$1001), 0)), "")</f>
        <v/>
      </c>
      <c r="C465" s="40" t="str">
        <f t="array" ref="C465">IFERROR(INDEX(PEOPLE!$H$4:$H$101, SMALL(IF($B465=PEOPLE!$B$4:$B$101, ROW(PEOPLE!$H$4:$H$101)-MIN(ROW(PEOPLE!$H$4:$H$101)) +1), COLUMNS($B$3:B465))),"")</f>
        <v xml:space="preserve">3   </v>
      </c>
      <c r="D465" s="40" t="str">
        <f t="array" ref="D465">IFERROR(INDEX(PEOPLE!$H$4:$H$101, SMALL(IF($B465=PEOPLE!$B$4:$B$101, ROW(PEOPLE!$H$4:$H$101)-MIN(ROW(PEOPLE!$H$4:$H$101)) +1), COLUMNS($B$3:C465))),"")</f>
        <v xml:space="preserve">4   </v>
      </c>
      <c r="E465" s="40" t="str">
        <f t="array" ref="E465">IFERROR(INDEX(PEOPLE!$H$4:$H$101, SMALL(IF($B465=PEOPLE!$B$4:$B$101, ROW(PEOPLE!$H$4:$H$101)-MIN(ROW(PEOPLE!$H$4:$H$101)) +1), COLUMNS($B$3:D465))),"")</f>
        <v xml:space="preserve">5   </v>
      </c>
      <c r="F465" s="40" t="str">
        <f t="array" ref="F465">IFERROR(INDEX(PEOPLE!$H$4:$H$101, SMALL(IF($B465=PEOPLE!$B$4:$B$101, ROW(PEOPLE!$H$4:$H$101)-MIN(ROW(PEOPLE!$H$4:$H$101)) +1), COLUMNS($B$3:E465))),"")</f>
        <v xml:space="preserve">6   </v>
      </c>
      <c r="G465" s="40" t="str">
        <f t="array" ref="G465">IFERROR(INDEX(PEOPLE!$H$4:$H$101, SMALL(IF($B465=PEOPLE!$B$4:$B$101, ROW(PEOPLE!$H$4:$H$101)-MIN(ROW(PEOPLE!$H$4:$H$101)) +1), COLUMNS($B$3:F465))),"")</f>
        <v xml:space="preserve">7   </v>
      </c>
      <c r="H465" s="40" t="str">
        <f t="array" ref="H465">IFERROR(INDEX(PEOPLE!$H$4:$H$101, SMALL(IF($B465=PEOPLE!$B$4:$B$101, ROW(PEOPLE!$H$4:$H$101)-MIN(ROW(PEOPLE!$H$4:$H$101)) +1), COLUMNS($B$3:G465))),"")</f>
        <v xml:space="preserve">8   </v>
      </c>
      <c r="I465" s="40" t="str">
        <f t="array" ref="I465">IFERROR(INDEX(PEOPLE!$H$4:$H$101, SMALL(IF($B465=PEOPLE!$B$4:$B$101, ROW(PEOPLE!$H$4:$H$101)-MIN(ROW(PEOPLE!$H$4:$H$101)) +1), COLUMNS($B$3:H465))),"")</f>
        <v xml:space="preserve">9   </v>
      </c>
      <c r="J465" s="40" t="str">
        <f t="array" ref="J465">IFERROR(INDEX(PEOPLE!$H$4:$H$101, SMALL(IF($B465=PEOPLE!$B$4:$B$101, ROW(PEOPLE!$H$4:$H$101)-MIN(ROW(PEOPLE!$H$4:$H$101)) +1), COLUMNS($B$3:I465))),"")</f>
        <v xml:space="preserve">10   </v>
      </c>
      <c r="K465" s="40" t="str">
        <f t="array" ref="K465">IFERROR(INDEX(PEOPLE!$H$4:$H$101, SMALL(IF($B465=PEOPLE!$B$4:$B$101, ROW(PEOPLE!$H$4:$H$101)-MIN(ROW(PEOPLE!$H$4:$H$101)) +1), COLUMNS($B$3:J465))),"")</f>
        <v xml:space="preserve">11   </v>
      </c>
      <c r="L465" s="40" t="str">
        <f t="array" ref="L465">IFERROR(INDEX(PEOPLE!$H$4:$H$101, SMALL(IF($B465=PEOPLE!$B$4:$B$101, ROW(PEOPLE!$H$4:$H$101)-MIN(ROW(PEOPLE!$H$4:$H$101)) +1), COLUMNS($B$3:K465))),"")</f>
        <v xml:space="preserve">12   </v>
      </c>
      <c r="M465" s="40" t="str">
        <f t="array" ref="M465">IFERROR(INDEX(PEOPLE!$H$4:$H$101, SMALL(IF($B465=PEOPLE!$B$4:$B$101, ROW(PEOPLE!$H$4:$H$101)-MIN(ROW(PEOPLE!$H$4:$H$101)) +1), COLUMNS($B$3:L465))),"")</f>
        <v xml:space="preserve">13   </v>
      </c>
      <c r="N465" s="40"/>
      <c r="O465" s="40"/>
    </row>
    <row r="466" spans="2:15" x14ac:dyDescent="0.25">
      <c r="B466" s="40" t="str">
        <f t="array" ref="B466">IFERROR(INDEX(PEOPLE!B467:B$1001, MATCH(0, COUNTIF($B$2:B465, PEOPLE!B467:B$1001), 0)), "")</f>
        <v/>
      </c>
      <c r="C466" s="40" t="str">
        <f t="array" ref="C466">IFERROR(INDEX(PEOPLE!$H$4:$H$101, SMALL(IF($B466=PEOPLE!$B$4:$B$101, ROW(PEOPLE!$H$4:$H$101)-MIN(ROW(PEOPLE!$H$4:$H$101)) +1), COLUMNS($B$3:B466))),"")</f>
        <v xml:space="preserve">3   </v>
      </c>
      <c r="D466" s="40" t="str">
        <f t="array" ref="D466">IFERROR(INDEX(PEOPLE!$H$4:$H$101, SMALL(IF($B466=PEOPLE!$B$4:$B$101, ROW(PEOPLE!$H$4:$H$101)-MIN(ROW(PEOPLE!$H$4:$H$101)) +1), COLUMNS($B$3:C466))),"")</f>
        <v xml:space="preserve">4   </v>
      </c>
      <c r="E466" s="40" t="str">
        <f t="array" ref="E466">IFERROR(INDEX(PEOPLE!$H$4:$H$101, SMALL(IF($B466=PEOPLE!$B$4:$B$101, ROW(PEOPLE!$H$4:$H$101)-MIN(ROW(PEOPLE!$H$4:$H$101)) +1), COLUMNS($B$3:D466))),"")</f>
        <v xml:space="preserve">5   </v>
      </c>
      <c r="F466" s="40" t="str">
        <f t="array" ref="F466">IFERROR(INDEX(PEOPLE!$H$4:$H$101, SMALL(IF($B466=PEOPLE!$B$4:$B$101, ROW(PEOPLE!$H$4:$H$101)-MIN(ROW(PEOPLE!$H$4:$H$101)) +1), COLUMNS($B$3:E466))),"")</f>
        <v xml:space="preserve">6   </v>
      </c>
      <c r="G466" s="40" t="str">
        <f t="array" ref="G466">IFERROR(INDEX(PEOPLE!$H$4:$H$101, SMALL(IF($B466=PEOPLE!$B$4:$B$101, ROW(PEOPLE!$H$4:$H$101)-MIN(ROW(PEOPLE!$H$4:$H$101)) +1), COLUMNS($B$3:F466))),"")</f>
        <v xml:space="preserve">7   </v>
      </c>
      <c r="H466" s="40" t="str">
        <f t="array" ref="H466">IFERROR(INDEX(PEOPLE!$H$4:$H$101, SMALL(IF($B466=PEOPLE!$B$4:$B$101, ROW(PEOPLE!$H$4:$H$101)-MIN(ROW(PEOPLE!$H$4:$H$101)) +1), COLUMNS($B$3:G466))),"")</f>
        <v xml:space="preserve">8   </v>
      </c>
      <c r="I466" s="40" t="str">
        <f t="array" ref="I466">IFERROR(INDEX(PEOPLE!$H$4:$H$101, SMALL(IF($B466=PEOPLE!$B$4:$B$101, ROW(PEOPLE!$H$4:$H$101)-MIN(ROW(PEOPLE!$H$4:$H$101)) +1), COLUMNS($B$3:H466))),"")</f>
        <v xml:space="preserve">9   </v>
      </c>
      <c r="J466" s="40" t="str">
        <f t="array" ref="J466">IFERROR(INDEX(PEOPLE!$H$4:$H$101, SMALL(IF($B466=PEOPLE!$B$4:$B$101, ROW(PEOPLE!$H$4:$H$101)-MIN(ROW(PEOPLE!$H$4:$H$101)) +1), COLUMNS($B$3:I466))),"")</f>
        <v xml:space="preserve">10   </v>
      </c>
      <c r="K466" s="40" t="str">
        <f t="array" ref="K466">IFERROR(INDEX(PEOPLE!$H$4:$H$101, SMALL(IF($B466=PEOPLE!$B$4:$B$101, ROW(PEOPLE!$H$4:$H$101)-MIN(ROW(PEOPLE!$H$4:$H$101)) +1), COLUMNS($B$3:J466))),"")</f>
        <v xml:space="preserve">11   </v>
      </c>
      <c r="L466" s="40" t="str">
        <f t="array" ref="L466">IFERROR(INDEX(PEOPLE!$H$4:$H$101, SMALL(IF($B466=PEOPLE!$B$4:$B$101, ROW(PEOPLE!$H$4:$H$101)-MIN(ROW(PEOPLE!$H$4:$H$101)) +1), COLUMNS($B$3:K466))),"")</f>
        <v xml:space="preserve">12   </v>
      </c>
      <c r="M466" s="40" t="str">
        <f t="array" ref="M466">IFERROR(INDEX(PEOPLE!$H$4:$H$101, SMALL(IF($B466=PEOPLE!$B$4:$B$101, ROW(PEOPLE!$H$4:$H$101)-MIN(ROW(PEOPLE!$H$4:$H$101)) +1), COLUMNS($B$3:L466))),"")</f>
        <v xml:space="preserve">13   </v>
      </c>
      <c r="N466" s="40"/>
      <c r="O466" s="40"/>
    </row>
    <row r="467" spans="2:15" x14ac:dyDescent="0.25">
      <c r="B467" s="40" t="str">
        <f t="array" ref="B467">IFERROR(INDEX(PEOPLE!B468:B$1001, MATCH(0, COUNTIF($B$2:B466, PEOPLE!B468:B$1001), 0)), "")</f>
        <v/>
      </c>
      <c r="C467" s="40" t="str">
        <f t="array" ref="C467">IFERROR(INDEX(PEOPLE!$H$4:$H$101, SMALL(IF($B467=PEOPLE!$B$4:$B$101, ROW(PEOPLE!$H$4:$H$101)-MIN(ROW(PEOPLE!$H$4:$H$101)) +1), COLUMNS($B$3:B467))),"")</f>
        <v xml:space="preserve">3   </v>
      </c>
      <c r="D467" s="40" t="str">
        <f t="array" ref="D467">IFERROR(INDEX(PEOPLE!$H$4:$H$101, SMALL(IF($B467=PEOPLE!$B$4:$B$101, ROW(PEOPLE!$H$4:$H$101)-MIN(ROW(PEOPLE!$H$4:$H$101)) +1), COLUMNS($B$3:C467))),"")</f>
        <v xml:space="preserve">4   </v>
      </c>
      <c r="E467" s="40" t="str">
        <f t="array" ref="E467">IFERROR(INDEX(PEOPLE!$H$4:$H$101, SMALL(IF($B467=PEOPLE!$B$4:$B$101, ROW(PEOPLE!$H$4:$H$101)-MIN(ROW(PEOPLE!$H$4:$H$101)) +1), COLUMNS($B$3:D467))),"")</f>
        <v xml:space="preserve">5   </v>
      </c>
      <c r="F467" s="40" t="str">
        <f t="array" ref="F467">IFERROR(INDEX(PEOPLE!$H$4:$H$101, SMALL(IF($B467=PEOPLE!$B$4:$B$101, ROW(PEOPLE!$H$4:$H$101)-MIN(ROW(PEOPLE!$H$4:$H$101)) +1), COLUMNS($B$3:E467))),"")</f>
        <v xml:space="preserve">6   </v>
      </c>
      <c r="G467" s="40" t="str">
        <f t="array" ref="G467">IFERROR(INDEX(PEOPLE!$H$4:$H$101, SMALL(IF($B467=PEOPLE!$B$4:$B$101, ROW(PEOPLE!$H$4:$H$101)-MIN(ROW(PEOPLE!$H$4:$H$101)) +1), COLUMNS($B$3:F467))),"")</f>
        <v xml:space="preserve">7   </v>
      </c>
      <c r="H467" s="40" t="str">
        <f t="array" ref="H467">IFERROR(INDEX(PEOPLE!$H$4:$H$101, SMALL(IF($B467=PEOPLE!$B$4:$B$101, ROW(PEOPLE!$H$4:$H$101)-MIN(ROW(PEOPLE!$H$4:$H$101)) +1), COLUMNS($B$3:G467))),"")</f>
        <v xml:space="preserve">8   </v>
      </c>
      <c r="I467" s="40" t="str">
        <f t="array" ref="I467">IFERROR(INDEX(PEOPLE!$H$4:$H$101, SMALL(IF($B467=PEOPLE!$B$4:$B$101, ROW(PEOPLE!$H$4:$H$101)-MIN(ROW(PEOPLE!$H$4:$H$101)) +1), COLUMNS($B$3:H467))),"")</f>
        <v xml:space="preserve">9   </v>
      </c>
      <c r="J467" s="40" t="str">
        <f t="array" ref="J467">IFERROR(INDEX(PEOPLE!$H$4:$H$101, SMALL(IF($B467=PEOPLE!$B$4:$B$101, ROW(PEOPLE!$H$4:$H$101)-MIN(ROW(PEOPLE!$H$4:$H$101)) +1), COLUMNS($B$3:I467))),"")</f>
        <v xml:space="preserve">10   </v>
      </c>
      <c r="K467" s="40" t="str">
        <f t="array" ref="K467">IFERROR(INDEX(PEOPLE!$H$4:$H$101, SMALL(IF($B467=PEOPLE!$B$4:$B$101, ROW(PEOPLE!$H$4:$H$101)-MIN(ROW(PEOPLE!$H$4:$H$101)) +1), COLUMNS($B$3:J467))),"")</f>
        <v xml:space="preserve">11   </v>
      </c>
      <c r="L467" s="40" t="str">
        <f t="array" ref="L467">IFERROR(INDEX(PEOPLE!$H$4:$H$101, SMALL(IF($B467=PEOPLE!$B$4:$B$101, ROW(PEOPLE!$H$4:$H$101)-MIN(ROW(PEOPLE!$H$4:$H$101)) +1), COLUMNS($B$3:K467))),"")</f>
        <v xml:space="preserve">12   </v>
      </c>
      <c r="M467" s="40" t="str">
        <f t="array" ref="M467">IFERROR(INDEX(PEOPLE!$H$4:$H$101, SMALL(IF($B467=PEOPLE!$B$4:$B$101, ROW(PEOPLE!$H$4:$H$101)-MIN(ROW(PEOPLE!$H$4:$H$101)) +1), COLUMNS($B$3:L467))),"")</f>
        <v xml:space="preserve">13   </v>
      </c>
      <c r="N467" s="40"/>
      <c r="O467" s="40"/>
    </row>
    <row r="468" spans="2:15" x14ac:dyDescent="0.25">
      <c r="B468" s="40" t="str">
        <f t="array" ref="B468">IFERROR(INDEX(PEOPLE!B469:B$1001, MATCH(0, COUNTIF($B$2:B467, PEOPLE!B469:B$1001), 0)), "")</f>
        <v/>
      </c>
      <c r="C468" s="40" t="str">
        <f t="array" ref="C468">IFERROR(INDEX(PEOPLE!$H$4:$H$101, SMALL(IF($B468=PEOPLE!$B$4:$B$101, ROW(PEOPLE!$H$4:$H$101)-MIN(ROW(PEOPLE!$H$4:$H$101)) +1), COLUMNS($B$3:B468))),"")</f>
        <v xml:space="preserve">3   </v>
      </c>
      <c r="D468" s="40" t="str">
        <f t="array" ref="D468">IFERROR(INDEX(PEOPLE!$H$4:$H$101, SMALL(IF($B468=PEOPLE!$B$4:$B$101, ROW(PEOPLE!$H$4:$H$101)-MIN(ROW(PEOPLE!$H$4:$H$101)) +1), COLUMNS($B$3:C468))),"")</f>
        <v xml:space="preserve">4   </v>
      </c>
      <c r="E468" s="40" t="str">
        <f t="array" ref="E468">IFERROR(INDEX(PEOPLE!$H$4:$H$101, SMALL(IF($B468=PEOPLE!$B$4:$B$101, ROW(PEOPLE!$H$4:$H$101)-MIN(ROW(PEOPLE!$H$4:$H$101)) +1), COLUMNS($B$3:D468))),"")</f>
        <v xml:space="preserve">5   </v>
      </c>
      <c r="F468" s="40" t="str">
        <f t="array" ref="F468">IFERROR(INDEX(PEOPLE!$H$4:$H$101, SMALL(IF($B468=PEOPLE!$B$4:$B$101, ROW(PEOPLE!$H$4:$H$101)-MIN(ROW(PEOPLE!$H$4:$H$101)) +1), COLUMNS($B$3:E468))),"")</f>
        <v xml:space="preserve">6   </v>
      </c>
      <c r="G468" s="40" t="str">
        <f t="array" ref="G468">IFERROR(INDEX(PEOPLE!$H$4:$H$101, SMALL(IF($B468=PEOPLE!$B$4:$B$101, ROW(PEOPLE!$H$4:$H$101)-MIN(ROW(PEOPLE!$H$4:$H$101)) +1), COLUMNS($B$3:F468))),"")</f>
        <v xml:space="preserve">7   </v>
      </c>
      <c r="H468" s="40" t="str">
        <f t="array" ref="H468">IFERROR(INDEX(PEOPLE!$H$4:$H$101, SMALL(IF($B468=PEOPLE!$B$4:$B$101, ROW(PEOPLE!$H$4:$H$101)-MIN(ROW(PEOPLE!$H$4:$H$101)) +1), COLUMNS($B$3:G468))),"")</f>
        <v xml:space="preserve">8   </v>
      </c>
      <c r="I468" s="40" t="str">
        <f t="array" ref="I468">IFERROR(INDEX(PEOPLE!$H$4:$H$101, SMALL(IF($B468=PEOPLE!$B$4:$B$101, ROW(PEOPLE!$H$4:$H$101)-MIN(ROW(PEOPLE!$H$4:$H$101)) +1), COLUMNS($B$3:H468))),"")</f>
        <v xml:space="preserve">9   </v>
      </c>
      <c r="J468" s="40" t="str">
        <f t="array" ref="J468">IFERROR(INDEX(PEOPLE!$H$4:$H$101, SMALL(IF($B468=PEOPLE!$B$4:$B$101, ROW(PEOPLE!$H$4:$H$101)-MIN(ROW(PEOPLE!$H$4:$H$101)) +1), COLUMNS($B$3:I468))),"")</f>
        <v xml:space="preserve">10   </v>
      </c>
      <c r="K468" s="40" t="str">
        <f t="array" ref="K468">IFERROR(INDEX(PEOPLE!$H$4:$H$101, SMALL(IF($B468=PEOPLE!$B$4:$B$101, ROW(PEOPLE!$H$4:$H$101)-MIN(ROW(PEOPLE!$H$4:$H$101)) +1), COLUMNS($B$3:J468))),"")</f>
        <v xml:space="preserve">11   </v>
      </c>
      <c r="L468" s="40" t="str">
        <f t="array" ref="L468">IFERROR(INDEX(PEOPLE!$H$4:$H$101, SMALL(IF($B468=PEOPLE!$B$4:$B$101, ROW(PEOPLE!$H$4:$H$101)-MIN(ROW(PEOPLE!$H$4:$H$101)) +1), COLUMNS($B$3:K468))),"")</f>
        <v xml:space="preserve">12   </v>
      </c>
      <c r="M468" s="40" t="str">
        <f t="array" ref="M468">IFERROR(INDEX(PEOPLE!$H$4:$H$101, SMALL(IF($B468=PEOPLE!$B$4:$B$101, ROW(PEOPLE!$H$4:$H$101)-MIN(ROW(PEOPLE!$H$4:$H$101)) +1), COLUMNS($B$3:L468))),"")</f>
        <v xml:space="preserve">13   </v>
      </c>
      <c r="N468" s="40"/>
      <c r="O468" s="40"/>
    </row>
    <row r="469" spans="2:15" x14ac:dyDescent="0.25">
      <c r="B469" s="40" t="str">
        <f t="array" ref="B469">IFERROR(INDEX(PEOPLE!B470:B$1001, MATCH(0, COUNTIF($B$2:B468, PEOPLE!B470:B$1001), 0)), "")</f>
        <v/>
      </c>
      <c r="C469" s="40" t="str">
        <f t="array" ref="C469">IFERROR(INDEX(PEOPLE!$H$4:$H$101, SMALL(IF($B469=PEOPLE!$B$4:$B$101, ROW(PEOPLE!$H$4:$H$101)-MIN(ROW(PEOPLE!$H$4:$H$101)) +1), COLUMNS($B$3:B469))),"")</f>
        <v xml:space="preserve">3   </v>
      </c>
      <c r="D469" s="40" t="str">
        <f t="array" ref="D469">IFERROR(INDEX(PEOPLE!$H$4:$H$101, SMALL(IF($B469=PEOPLE!$B$4:$B$101, ROW(PEOPLE!$H$4:$H$101)-MIN(ROW(PEOPLE!$H$4:$H$101)) +1), COLUMNS($B$3:C469))),"")</f>
        <v xml:space="preserve">4   </v>
      </c>
      <c r="E469" s="40" t="str">
        <f t="array" ref="E469">IFERROR(INDEX(PEOPLE!$H$4:$H$101, SMALL(IF($B469=PEOPLE!$B$4:$B$101, ROW(PEOPLE!$H$4:$H$101)-MIN(ROW(PEOPLE!$H$4:$H$101)) +1), COLUMNS($B$3:D469))),"")</f>
        <v xml:space="preserve">5   </v>
      </c>
      <c r="F469" s="40" t="str">
        <f t="array" ref="F469">IFERROR(INDEX(PEOPLE!$H$4:$H$101, SMALL(IF($B469=PEOPLE!$B$4:$B$101, ROW(PEOPLE!$H$4:$H$101)-MIN(ROW(PEOPLE!$H$4:$H$101)) +1), COLUMNS($B$3:E469))),"")</f>
        <v xml:space="preserve">6   </v>
      </c>
      <c r="G469" s="40" t="str">
        <f t="array" ref="G469">IFERROR(INDEX(PEOPLE!$H$4:$H$101, SMALL(IF($B469=PEOPLE!$B$4:$B$101, ROW(PEOPLE!$H$4:$H$101)-MIN(ROW(PEOPLE!$H$4:$H$101)) +1), COLUMNS($B$3:F469))),"")</f>
        <v xml:space="preserve">7   </v>
      </c>
      <c r="H469" s="40" t="str">
        <f t="array" ref="H469">IFERROR(INDEX(PEOPLE!$H$4:$H$101, SMALL(IF($B469=PEOPLE!$B$4:$B$101, ROW(PEOPLE!$H$4:$H$101)-MIN(ROW(PEOPLE!$H$4:$H$101)) +1), COLUMNS($B$3:G469))),"")</f>
        <v xml:space="preserve">8   </v>
      </c>
      <c r="I469" s="40" t="str">
        <f t="array" ref="I469">IFERROR(INDEX(PEOPLE!$H$4:$H$101, SMALL(IF($B469=PEOPLE!$B$4:$B$101, ROW(PEOPLE!$H$4:$H$101)-MIN(ROW(PEOPLE!$H$4:$H$101)) +1), COLUMNS($B$3:H469))),"")</f>
        <v xml:space="preserve">9   </v>
      </c>
      <c r="J469" s="40" t="str">
        <f t="array" ref="J469">IFERROR(INDEX(PEOPLE!$H$4:$H$101, SMALL(IF($B469=PEOPLE!$B$4:$B$101, ROW(PEOPLE!$H$4:$H$101)-MIN(ROW(PEOPLE!$H$4:$H$101)) +1), COLUMNS($B$3:I469))),"")</f>
        <v xml:space="preserve">10   </v>
      </c>
      <c r="K469" s="40" t="str">
        <f t="array" ref="K469">IFERROR(INDEX(PEOPLE!$H$4:$H$101, SMALL(IF($B469=PEOPLE!$B$4:$B$101, ROW(PEOPLE!$H$4:$H$101)-MIN(ROW(PEOPLE!$H$4:$H$101)) +1), COLUMNS($B$3:J469))),"")</f>
        <v xml:space="preserve">11   </v>
      </c>
      <c r="L469" s="40" t="str">
        <f t="array" ref="L469">IFERROR(INDEX(PEOPLE!$H$4:$H$101, SMALL(IF($B469=PEOPLE!$B$4:$B$101, ROW(PEOPLE!$H$4:$H$101)-MIN(ROW(PEOPLE!$H$4:$H$101)) +1), COLUMNS($B$3:K469))),"")</f>
        <v xml:space="preserve">12   </v>
      </c>
      <c r="M469" s="40" t="str">
        <f t="array" ref="M469">IFERROR(INDEX(PEOPLE!$H$4:$H$101, SMALL(IF($B469=PEOPLE!$B$4:$B$101, ROW(PEOPLE!$H$4:$H$101)-MIN(ROW(PEOPLE!$H$4:$H$101)) +1), COLUMNS($B$3:L469))),"")</f>
        <v xml:space="preserve">13   </v>
      </c>
      <c r="N469" s="40"/>
      <c r="O469" s="40"/>
    </row>
    <row r="470" spans="2:15" x14ac:dyDescent="0.25">
      <c r="B470" s="40" t="str">
        <f t="array" ref="B470">IFERROR(INDEX(PEOPLE!B471:B$1001, MATCH(0, COUNTIF($B$2:B469, PEOPLE!B471:B$1001), 0)), "")</f>
        <v/>
      </c>
      <c r="C470" s="40" t="str">
        <f t="array" ref="C470">IFERROR(INDEX(PEOPLE!$H$4:$H$101, SMALL(IF($B470=PEOPLE!$B$4:$B$101, ROW(PEOPLE!$H$4:$H$101)-MIN(ROW(PEOPLE!$H$4:$H$101)) +1), COLUMNS($B$3:B470))),"")</f>
        <v xml:space="preserve">3   </v>
      </c>
      <c r="D470" s="40" t="str">
        <f t="array" ref="D470">IFERROR(INDEX(PEOPLE!$H$4:$H$101, SMALL(IF($B470=PEOPLE!$B$4:$B$101, ROW(PEOPLE!$H$4:$H$101)-MIN(ROW(PEOPLE!$H$4:$H$101)) +1), COLUMNS($B$3:C470))),"")</f>
        <v xml:space="preserve">4   </v>
      </c>
      <c r="E470" s="40" t="str">
        <f t="array" ref="E470">IFERROR(INDEX(PEOPLE!$H$4:$H$101, SMALL(IF($B470=PEOPLE!$B$4:$B$101, ROW(PEOPLE!$H$4:$H$101)-MIN(ROW(PEOPLE!$H$4:$H$101)) +1), COLUMNS($B$3:D470))),"")</f>
        <v xml:space="preserve">5   </v>
      </c>
      <c r="F470" s="40" t="str">
        <f t="array" ref="F470">IFERROR(INDEX(PEOPLE!$H$4:$H$101, SMALL(IF($B470=PEOPLE!$B$4:$B$101, ROW(PEOPLE!$H$4:$H$101)-MIN(ROW(PEOPLE!$H$4:$H$101)) +1), COLUMNS($B$3:E470))),"")</f>
        <v xml:space="preserve">6   </v>
      </c>
      <c r="G470" s="40" t="str">
        <f t="array" ref="G470">IFERROR(INDEX(PEOPLE!$H$4:$H$101, SMALL(IF($B470=PEOPLE!$B$4:$B$101, ROW(PEOPLE!$H$4:$H$101)-MIN(ROW(PEOPLE!$H$4:$H$101)) +1), COLUMNS($B$3:F470))),"")</f>
        <v xml:space="preserve">7   </v>
      </c>
      <c r="H470" s="40" t="str">
        <f t="array" ref="H470">IFERROR(INDEX(PEOPLE!$H$4:$H$101, SMALL(IF($B470=PEOPLE!$B$4:$B$101, ROW(PEOPLE!$H$4:$H$101)-MIN(ROW(PEOPLE!$H$4:$H$101)) +1), COLUMNS($B$3:G470))),"")</f>
        <v xml:space="preserve">8   </v>
      </c>
      <c r="I470" s="40" t="str">
        <f t="array" ref="I470">IFERROR(INDEX(PEOPLE!$H$4:$H$101, SMALL(IF($B470=PEOPLE!$B$4:$B$101, ROW(PEOPLE!$H$4:$H$101)-MIN(ROW(PEOPLE!$H$4:$H$101)) +1), COLUMNS($B$3:H470))),"")</f>
        <v xml:space="preserve">9   </v>
      </c>
      <c r="J470" s="40" t="str">
        <f t="array" ref="J470">IFERROR(INDEX(PEOPLE!$H$4:$H$101, SMALL(IF($B470=PEOPLE!$B$4:$B$101, ROW(PEOPLE!$H$4:$H$101)-MIN(ROW(PEOPLE!$H$4:$H$101)) +1), COLUMNS($B$3:I470))),"")</f>
        <v xml:space="preserve">10   </v>
      </c>
      <c r="K470" s="40" t="str">
        <f t="array" ref="K470">IFERROR(INDEX(PEOPLE!$H$4:$H$101, SMALL(IF($B470=PEOPLE!$B$4:$B$101, ROW(PEOPLE!$H$4:$H$101)-MIN(ROW(PEOPLE!$H$4:$H$101)) +1), COLUMNS($B$3:J470))),"")</f>
        <v xml:space="preserve">11   </v>
      </c>
      <c r="L470" s="40" t="str">
        <f t="array" ref="L470">IFERROR(INDEX(PEOPLE!$H$4:$H$101, SMALL(IF($B470=PEOPLE!$B$4:$B$101, ROW(PEOPLE!$H$4:$H$101)-MIN(ROW(PEOPLE!$H$4:$H$101)) +1), COLUMNS($B$3:K470))),"")</f>
        <v xml:space="preserve">12   </v>
      </c>
      <c r="M470" s="40" t="str">
        <f t="array" ref="M470">IFERROR(INDEX(PEOPLE!$H$4:$H$101, SMALL(IF($B470=PEOPLE!$B$4:$B$101, ROW(PEOPLE!$H$4:$H$101)-MIN(ROW(PEOPLE!$H$4:$H$101)) +1), COLUMNS($B$3:L470))),"")</f>
        <v xml:space="preserve">13   </v>
      </c>
      <c r="N470" s="40"/>
      <c r="O470" s="40"/>
    </row>
    <row r="471" spans="2:15" x14ac:dyDescent="0.25">
      <c r="B471" s="40" t="str">
        <f t="array" ref="B471">IFERROR(INDEX(PEOPLE!B472:B$1001, MATCH(0, COUNTIF($B$2:B470, PEOPLE!B472:B$1001), 0)), "")</f>
        <v/>
      </c>
      <c r="C471" s="40" t="str">
        <f t="array" ref="C471">IFERROR(INDEX(PEOPLE!$H$4:$H$101, SMALL(IF($B471=PEOPLE!$B$4:$B$101, ROW(PEOPLE!$H$4:$H$101)-MIN(ROW(PEOPLE!$H$4:$H$101)) +1), COLUMNS($B$3:B471))),"")</f>
        <v xml:space="preserve">3   </v>
      </c>
      <c r="D471" s="40" t="str">
        <f t="array" ref="D471">IFERROR(INDEX(PEOPLE!$H$4:$H$101, SMALL(IF($B471=PEOPLE!$B$4:$B$101, ROW(PEOPLE!$H$4:$H$101)-MIN(ROW(PEOPLE!$H$4:$H$101)) +1), COLUMNS($B$3:C471))),"")</f>
        <v xml:space="preserve">4   </v>
      </c>
      <c r="E471" s="40" t="str">
        <f t="array" ref="E471">IFERROR(INDEX(PEOPLE!$H$4:$H$101, SMALL(IF($B471=PEOPLE!$B$4:$B$101, ROW(PEOPLE!$H$4:$H$101)-MIN(ROW(PEOPLE!$H$4:$H$101)) +1), COLUMNS($B$3:D471))),"")</f>
        <v xml:space="preserve">5   </v>
      </c>
      <c r="F471" s="40" t="str">
        <f t="array" ref="F471">IFERROR(INDEX(PEOPLE!$H$4:$H$101, SMALL(IF($B471=PEOPLE!$B$4:$B$101, ROW(PEOPLE!$H$4:$H$101)-MIN(ROW(PEOPLE!$H$4:$H$101)) +1), COLUMNS($B$3:E471))),"")</f>
        <v xml:space="preserve">6   </v>
      </c>
      <c r="G471" s="40" t="str">
        <f t="array" ref="G471">IFERROR(INDEX(PEOPLE!$H$4:$H$101, SMALL(IF($B471=PEOPLE!$B$4:$B$101, ROW(PEOPLE!$H$4:$H$101)-MIN(ROW(PEOPLE!$H$4:$H$101)) +1), COLUMNS($B$3:F471))),"")</f>
        <v xml:space="preserve">7   </v>
      </c>
      <c r="H471" s="40" t="str">
        <f t="array" ref="H471">IFERROR(INDEX(PEOPLE!$H$4:$H$101, SMALL(IF($B471=PEOPLE!$B$4:$B$101, ROW(PEOPLE!$H$4:$H$101)-MIN(ROW(PEOPLE!$H$4:$H$101)) +1), COLUMNS($B$3:G471))),"")</f>
        <v xml:space="preserve">8   </v>
      </c>
      <c r="I471" s="40" t="str">
        <f t="array" ref="I471">IFERROR(INDEX(PEOPLE!$H$4:$H$101, SMALL(IF($B471=PEOPLE!$B$4:$B$101, ROW(PEOPLE!$H$4:$H$101)-MIN(ROW(PEOPLE!$H$4:$H$101)) +1), COLUMNS($B$3:H471))),"")</f>
        <v xml:space="preserve">9   </v>
      </c>
      <c r="J471" s="40" t="str">
        <f t="array" ref="J471">IFERROR(INDEX(PEOPLE!$H$4:$H$101, SMALL(IF($B471=PEOPLE!$B$4:$B$101, ROW(PEOPLE!$H$4:$H$101)-MIN(ROW(PEOPLE!$H$4:$H$101)) +1), COLUMNS($B$3:I471))),"")</f>
        <v xml:space="preserve">10   </v>
      </c>
      <c r="K471" s="40" t="str">
        <f t="array" ref="K471">IFERROR(INDEX(PEOPLE!$H$4:$H$101, SMALL(IF($B471=PEOPLE!$B$4:$B$101, ROW(PEOPLE!$H$4:$H$101)-MIN(ROW(PEOPLE!$H$4:$H$101)) +1), COLUMNS($B$3:J471))),"")</f>
        <v xml:space="preserve">11   </v>
      </c>
      <c r="L471" s="40" t="str">
        <f t="array" ref="L471">IFERROR(INDEX(PEOPLE!$H$4:$H$101, SMALL(IF($B471=PEOPLE!$B$4:$B$101, ROW(PEOPLE!$H$4:$H$101)-MIN(ROW(PEOPLE!$H$4:$H$101)) +1), COLUMNS($B$3:K471))),"")</f>
        <v xml:space="preserve">12   </v>
      </c>
      <c r="M471" s="40" t="str">
        <f t="array" ref="M471">IFERROR(INDEX(PEOPLE!$H$4:$H$101, SMALL(IF($B471=PEOPLE!$B$4:$B$101, ROW(PEOPLE!$H$4:$H$101)-MIN(ROW(PEOPLE!$H$4:$H$101)) +1), COLUMNS($B$3:L471))),"")</f>
        <v xml:space="preserve">13   </v>
      </c>
      <c r="N471" s="40"/>
      <c r="O471" s="40"/>
    </row>
    <row r="472" spans="2:15" x14ac:dyDescent="0.25">
      <c r="B472" s="40" t="str">
        <f t="array" ref="B472">IFERROR(INDEX(PEOPLE!B473:B$1001, MATCH(0, COUNTIF($B$2:B471, PEOPLE!B473:B$1001), 0)), "")</f>
        <v/>
      </c>
      <c r="C472" s="40" t="str">
        <f t="array" ref="C472">IFERROR(INDEX(PEOPLE!$H$4:$H$101, SMALL(IF($B472=PEOPLE!$B$4:$B$101, ROW(PEOPLE!$H$4:$H$101)-MIN(ROW(PEOPLE!$H$4:$H$101)) +1), COLUMNS($B$3:B472))),"")</f>
        <v xml:space="preserve">3   </v>
      </c>
      <c r="D472" s="40" t="str">
        <f t="array" ref="D472">IFERROR(INDEX(PEOPLE!$H$4:$H$101, SMALL(IF($B472=PEOPLE!$B$4:$B$101, ROW(PEOPLE!$H$4:$H$101)-MIN(ROW(PEOPLE!$H$4:$H$101)) +1), COLUMNS($B$3:C472))),"")</f>
        <v xml:space="preserve">4   </v>
      </c>
      <c r="E472" s="40" t="str">
        <f t="array" ref="E472">IFERROR(INDEX(PEOPLE!$H$4:$H$101, SMALL(IF($B472=PEOPLE!$B$4:$B$101, ROW(PEOPLE!$H$4:$H$101)-MIN(ROW(PEOPLE!$H$4:$H$101)) +1), COLUMNS($B$3:D472))),"")</f>
        <v xml:space="preserve">5   </v>
      </c>
      <c r="F472" s="40" t="str">
        <f t="array" ref="F472">IFERROR(INDEX(PEOPLE!$H$4:$H$101, SMALL(IF($B472=PEOPLE!$B$4:$B$101, ROW(PEOPLE!$H$4:$H$101)-MIN(ROW(PEOPLE!$H$4:$H$101)) +1), COLUMNS($B$3:E472))),"")</f>
        <v xml:space="preserve">6   </v>
      </c>
      <c r="G472" s="40" t="str">
        <f t="array" ref="G472">IFERROR(INDEX(PEOPLE!$H$4:$H$101, SMALL(IF($B472=PEOPLE!$B$4:$B$101, ROW(PEOPLE!$H$4:$H$101)-MIN(ROW(PEOPLE!$H$4:$H$101)) +1), COLUMNS($B$3:F472))),"")</f>
        <v xml:space="preserve">7   </v>
      </c>
      <c r="H472" s="40" t="str">
        <f t="array" ref="H472">IFERROR(INDEX(PEOPLE!$H$4:$H$101, SMALL(IF($B472=PEOPLE!$B$4:$B$101, ROW(PEOPLE!$H$4:$H$101)-MIN(ROW(PEOPLE!$H$4:$H$101)) +1), COLUMNS($B$3:G472))),"")</f>
        <v xml:space="preserve">8   </v>
      </c>
      <c r="I472" s="40" t="str">
        <f t="array" ref="I472">IFERROR(INDEX(PEOPLE!$H$4:$H$101, SMALL(IF($B472=PEOPLE!$B$4:$B$101, ROW(PEOPLE!$H$4:$H$101)-MIN(ROW(PEOPLE!$H$4:$H$101)) +1), COLUMNS($B$3:H472))),"")</f>
        <v xml:space="preserve">9   </v>
      </c>
      <c r="J472" s="40" t="str">
        <f t="array" ref="J472">IFERROR(INDEX(PEOPLE!$H$4:$H$101, SMALL(IF($B472=PEOPLE!$B$4:$B$101, ROW(PEOPLE!$H$4:$H$101)-MIN(ROW(PEOPLE!$H$4:$H$101)) +1), COLUMNS($B$3:I472))),"")</f>
        <v xml:space="preserve">10   </v>
      </c>
      <c r="K472" s="40" t="str">
        <f t="array" ref="K472">IFERROR(INDEX(PEOPLE!$H$4:$H$101, SMALL(IF($B472=PEOPLE!$B$4:$B$101, ROW(PEOPLE!$H$4:$H$101)-MIN(ROW(PEOPLE!$H$4:$H$101)) +1), COLUMNS($B$3:J472))),"")</f>
        <v xml:space="preserve">11   </v>
      </c>
      <c r="L472" s="40" t="str">
        <f t="array" ref="L472">IFERROR(INDEX(PEOPLE!$H$4:$H$101, SMALL(IF($B472=PEOPLE!$B$4:$B$101, ROW(PEOPLE!$H$4:$H$101)-MIN(ROW(PEOPLE!$H$4:$H$101)) +1), COLUMNS($B$3:K472))),"")</f>
        <v xml:space="preserve">12   </v>
      </c>
      <c r="M472" s="40" t="str">
        <f t="array" ref="M472">IFERROR(INDEX(PEOPLE!$H$4:$H$101, SMALL(IF($B472=PEOPLE!$B$4:$B$101, ROW(PEOPLE!$H$4:$H$101)-MIN(ROW(PEOPLE!$H$4:$H$101)) +1), COLUMNS($B$3:L472))),"")</f>
        <v xml:space="preserve">13   </v>
      </c>
      <c r="N472" s="40"/>
      <c r="O472" s="40"/>
    </row>
    <row r="473" spans="2:15" x14ac:dyDescent="0.25">
      <c r="B473" s="40" t="str">
        <f t="array" ref="B473">IFERROR(INDEX(PEOPLE!B474:B$1001, MATCH(0, COUNTIF($B$2:B472, PEOPLE!B474:B$1001), 0)), "")</f>
        <v/>
      </c>
      <c r="C473" s="40" t="str">
        <f t="array" ref="C473">IFERROR(INDEX(PEOPLE!$H$4:$H$101, SMALL(IF($B473=PEOPLE!$B$4:$B$101, ROW(PEOPLE!$H$4:$H$101)-MIN(ROW(PEOPLE!$H$4:$H$101)) +1), COLUMNS($B$3:B473))),"")</f>
        <v xml:space="preserve">3   </v>
      </c>
      <c r="D473" s="40" t="str">
        <f t="array" ref="D473">IFERROR(INDEX(PEOPLE!$H$4:$H$101, SMALL(IF($B473=PEOPLE!$B$4:$B$101, ROW(PEOPLE!$H$4:$H$101)-MIN(ROW(PEOPLE!$H$4:$H$101)) +1), COLUMNS($B$3:C473))),"")</f>
        <v xml:space="preserve">4   </v>
      </c>
      <c r="E473" s="40" t="str">
        <f t="array" ref="E473">IFERROR(INDEX(PEOPLE!$H$4:$H$101, SMALL(IF($B473=PEOPLE!$B$4:$B$101, ROW(PEOPLE!$H$4:$H$101)-MIN(ROW(PEOPLE!$H$4:$H$101)) +1), COLUMNS($B$3:D473))),"")</f>
        <v xml:space="preserve">5   </v>
      </c>
      <c r="F473" s="40" t="str">
        <f t="array" ref="F473">IFERROR(INDEX(PEOPLE!$H$4:$H$101, SMALL(IF($B473=PEOPLE!$B$4:$B$101, ROW(PEOPLE!$H$4:$H$101)-MIN(ROW(PEOPLE!$H$4:$H$101)) +1), COLUMNS($B$3:E473))),"")</f>
        <v xml:space="preserve">6   </v>
      </c>
      <c r="G473" s="40" t="str">
        <f t="array" ref="G473">IFERROR(INDEX(PEOPLE!$H$4:$H$101, SMALL(IF($B473=PEOPLE!$B$4:$B$101, ROW(PEOPLE!$H$4:$H$101)-MIN(ROW(PEOPLE!$H$4:$H$101)) +1), COLUMNS($B$3:F473))),"")</f>
        <v xml:space="preserve">7   </v>
      </c>
      <c r="H473" s="40" t="str">
        <f t="array" ref="H473">IFERROR(INDEX(PEOPLE!$H$4:$H$101, SMALL(IF($B473=PEOPLE!$B$4:$B$101, ROW(PEOPLE!$H$4:$H$101)-MIN(ROW(PEOPLE!$H$4:$H$101)) +1), COLUMNS($B$3:G473))),"")</f>
        <v xml:space="preserve">8   </v>
      </c>
      <c r="I473" s="40" t="str">
        <f t="array" ref="I473">IFERROR(INDEX(PEOPLE!$H$4:$H$101, SMALL(IF($B473=PEOPLE!$B$4:$B$101, ROW(PEOPLE!$H$4:$H$101)-MIN(ROW(PEOPLE!$H$4:$H$101)) +1), COLUMNS($B$3:H473))),"")</f>
        <v xml:space="preserve">9   </v>
      </c>
      <c r="J473" s="40" t="str">
        <f t="array" ref="J473">IFERROR(INDEX(PEOPLE!$H$4:$H$101, SMALL(IF($B473=PEOPLE!$B$4:$B$101, ROW(PEOPLE!$H$4:$H$101)-MIN(ROW(PEOPLE!$H$4:$H$101)) +1), COLUMNS($B$3:I473))),"")</f>
        <v xml:space="preserve">10   </v>
      </c>
      <c r="K473" s="40" t="str">
        <f t="array" ref="K473">IFERROR(INDEX(PEOPLE!$H$4:$H$101, SMALL(IF($B473=PEOPLE!$B$4:$B$101, ROW(PEOPLE!$H$4:$H$101)-MIN(ROW(PEOPLE!$H$4:$H$101)) +1), COLUMNS($B$3:J473))),"")</f>
        <v xml:space="preserve">11   </v>
      </c>
      <c r="L473" s="40" t="str">
        <f t="array" ref="L473">IFERROR(INDEX(PEOPLE!$H$4:$H$101, SMALL(IF($B473=PEOPLE!$B$4:$B$101, ROW(PEOPLE!$H$4:$H$101)-MIN(ROW(PEOPLE!$H$4:$H$101)) +1), COLUMNS($B$3:K473))),"")</f>
        <v xml:space="preserve">12   </v>
      </c>
      <c r="M473" s="40" t="str">
        <f t="array" ref="M473">IFERROR(INDEX(PEOPLE!$H$4:$H$101, SMALL(IF($B473=PEOPLE!$B$4:$B$101, ROW(PEOPLE!$H$4:$H$101)-MIN(ROW(PEOPLE!$H$4:$H$101)) +1), COLUMNS($B$3:L473))),"")</f>
        <v xml:space="preserve">13   </v>
      </c>
      <c r="N473" s="40"/>
      <c r="O473" s="40"/>
    </row>
    <row r="474" spans="2:15" x14ac:dyDescent="0.25">
      <c r="B474" s="40" t="str">
        <f t="array" ref="B474">IFERROR(INDEX(PEOPLE!B475:B$1001, MATCH(0, COUNTIF($B$2:B473, PEOPLE!B475:B$1001), 0)), "")</f>
        <v/>
      </c>
      <c r="C474" s="40" t="str">
        <f t="array" ref="C474">IFERROR(INDEX(PEOPLE!$H$4:$H$101, SMALL(IF($B474=PEOPLE!$B$4:$B$101, ROW(PEOPLE!$H$4:$H$101)-MIN(ROW(PEOPLE!$H$4:$H$101)) +1), COLUMNS($B$3:B474))),"")</f>
        <v xml:space="preserve">3   </v>
      </c>
      <c r="D474" s="40" t="str">
        <f t="array" ref="D474">IFERROR(INDEX(PEOPLE!$H$4:$H$101, SMALL(IF($B474=PEOPLE!$B$4:$B$101, ROW(PEOPLE!$H$4:$H$101)-MIN(ROW(PEOPLE!$H$4:$H$101)) +1), COLUMNS($B$3:C474))),"")</f>
        <v xml:space="preserve">4   </v>
      </c>
      <c r="E474" s="40" t="str">
        <f t="array" ref="E474">IFERROR(INDEX(PEOPLE!$H$4:$H$101, SMALL(IF($B474=PEOPLE!$B$4:$B$101, ROW(PEOPLE!$H$4:$H$101)-MIN(ROW(PEOPLE!$H$4:$H$101)) +1), COLUMNS($B$3:D474))),"")</f>
        <v xml:space="preserve">5   </v>
      </c>
      <c r="F474" s="40" t="str">
        <f t="array" ref="F474">IFERROR(INDEX(PEOPLE!$H$4:$H$101, SMALL(IF($B474=PEOPLE!$B$4:$B$101, ROW(PEOPLE!$H$4:$H$101)-MIN(ROW(PEOPLE!$H$4:$H$101)) +1), COLUMNS($B$3:E474))),"")</f>
        <v xml:space="preserve">6   </v>
      </c>
      <c r="G474" s="40" t="str">
        <f t="array" ref="G474">IFERROR(INDEX(PEOPLE!$H$4:$H$101, SMALL(IF($B474=PEOPLE!$B$4:$B$101, ROW(PEOPLE!$H$4:$H$101)-MIN(ROW(PEOPLE!$H$4:$H$101)) +1), COLUMNS($B$3:F474))),"")</f>
        <v xml:space="preserve">7   </v>
      </c>
      <c r="H474" s="40" t="str">
        <f t="array" ref="H474">IFERROR(INDEX(PEOPLE!$H$4:$H$101, SMALL(IF($B474=PEOPLE!$B$4:$B$101, ROW(PEOPLE!$H$4:$H$101)-MIN(ROW(PEOPLE!$H$4:$H$101)) +1), COLUMNS($B$3:G474))),"")</f>
        <v xml:space="preserve">8   </v>
      </c>
      <c r="I474" s="40" t="str">
        <f t="array" ref="I474">IFERROR(INDEX(PEOPLE!$H$4:$H$101, SMALL(IF($B474=PEOPLE!$B$4:$B$101, ROW(PEOPLE!$H$4:$H$101)-MIN(ROW(PEOPLE!$H$4:$H$101)) +1), COLUMNS($B$3:H474))),"")</f>
        <v xml:space="preserve">9   </v>
      </c>
      <c r="J474" s="40" t="str">
        <f t="array" ref="J474">IFERROR(INDEX(PEOPLE!$H$4:$H$101, SMALL(IF($B474=PEOPLE!$B$4:$B$101, ROW(PEOPLE!$H$4:$H$101)-MIN(ROW(PEOPLE!$H$4:$H$101)) +1), COLUMNS($B$3:I474))),"")</f>
        <v xml:space="preserve">10   </v>
      </c>
      <c r="K474" s="40" t="str">
        <f t="array" ref="K474">IFERROR(INDEX(PEOPLE!$H$4:$H$101, SMALL(IF($B474=PEOPLE!$B$4:$B$101, ROW(PEOPLE!$H$4:$H$101)-MIN(ROW(PEOPLE!$H$4:$H$101)) +1), COLUMNS($B$3:J474))),"")</f>
        <v xml:space="preserve">11   </v>
      </c>
      <c r="L474" s="40" t="str">
        <f t="array" ref="L474">IFERROR(INDEX(PEOPLE!$H$4:$H$101, SMALL(IF($B474=PEOPLE!$B$4:$B$101, ROW(PEOPLE!$H$4:$H$101)-MIN(ROW(PEOPLE!$H$4:$H$101)) +1), COLUMNS($B$3:K474))),"")</f>
        <v xml:space="preserve">12   </v>
      </c>
      <c r="M474" s="40" t="str">
        <f t="array" ref="M474">IFERROR(INDEX(PEOPLE!$H$4:$H$101, SMALL(IF($B474=PEOPLE!$B$4:$B$101, ROW(PEOPLE!$H$4:$H$101)-MIN(ROW(PEOPLE!$H$4:$H$101)) +1), COLUMNS($B$3:L474))),"")</f>
        <v xml:space="preserve">13   </v>
      </c>
      <c r="N474" s="40"/>
      <c r="O474" s="40"/>
    </row>
    <row r="475" spans="2:15" x14ac:dyDescent="0.25">
      <c r="B475" s="40" t="str">
        <f t="array" ref="B475">IFERROR(INDEX(PEOPLE!B476:B$1001, MATCH(0, COUNTIF($B$2:B474, PEOPLE!B476:B$1001), 0)), "")</f>
        <v/>
      </c>
      <c r="C475" s="40" t="str">
        <f t="array" ref="C475">IFERROR(INDEX(PEOPLE!$H$4:$H$101, SMALL(IF($B475=PEOPLE!$B$4:$B$101, ROW(PEOPLE!$H$4:$H$101)-MIN(ROW(PEOPLE!$H$4:$H$101)) +1), COLUMNS($B$3:B475))),"")</f>
        <v xml:space="preserve">3   </v>
      </c>
      <c r="D475" s="40" t="str">
        <f t="array" ref="D475">IFERROR(INDEX(PEOPLE!$H$4:$H$101, SMALL(IF($B475=PEOPLE!$B$4:$B$101, ROW(PEOPLE!$H$4:$H$101)-MIN(ROW(PEOPLE!$H$4:$H$101)) +1), COLUMNS($B$3:C475))),"")</f>
        <v xml:space="preserve">4   </v>
      </c>
      <c r="E475" s="40" t="str">
        <f t="array" ref="E475">IFERROR(INDEX(PEOPLE!$H$4:$H$101, SMALL(IF($B475=PEOPLE!$B$4:$B$101, ROW(PEOPLE!$H$4:$H$101)-MIN(ROW(PEOPLE!$H$4:$H$101)) +1), COLUMNS($B$3:D475))),"")</f>
        <v xml:space="preserve">5   </v>
      </c>
      <c r="F475" s="40" t="str">
        <f t="array" ref="F475">IFERROR(INDEX(PEOPLE!$H$4:$H$101, SMALL(IF($B475=PEOPLE!$B$4:$B$101, ROW(PEOPLE!$H$4:$H$101)-MIN(ROW(PEOPLE!$H$4:$H$101)) +1), COLUMNS($B$3:E475))),"")</f>
        <v xml:space="preserve">6   </v>
      </c>
      <c r="G475" s="40" t="str">
        <f t="array" ref="G475">IFERROR(INDEX(PEOPLE!$H$4:$H$101, SMALL(IF($B475=PEOPLE!$B$4:$B$101, ROW(PEOPLE!$H$4:$H$101)-MIN(ROW(PEOPLE!$H$4:$H$101)) +1), COLUMNS($B$3:F475))),"")</f>
        <v xml:space="preserve">7   </v>
      </c>
      <c r="H475" s="40" t="str">
        <f t="array" ref="H475">IFERROR(INDEX(PEOPLE!$H$4:$H$101, SMALL(IF($B475=PEOPLE!$B$4:$B$101, ROW(PEOPLE!$H$4:$H$101)-MIN(ROW(PEOPLE!$H$4:$H$101)) +1), COLUMNS($B$3:G475))),"")</f>
        <v xml:space="preserve">8   </v>
      </c>
      <c r="I475" s="40" t="str">
        <f t="array" ref="I475">IFERROR(INDEX(PEOPLE!$H$4:$H$101, SMALL(IF($B475=PEOPLE!$B$4:$B$101, ROW(PEOPLE!$H$4:$H$101)-MIN(ROW(PEOPLE!$H$4:$H$101)) +1), COLUMNS($B$3:H475))),"")</f>
        <v xml:space="preserve">9   </v>
      </c>
      <c r="J475" s="40" t="str">
        <f t="array" ref="J475">IFERROR(INDEX(PEOPLE!$H$4:$H$101, SMALL(IF($B475=PEOPLE!$B$4:$B$101, ROW(PEOPLE!$H$4:$H$101)-MIN(ROW(PEOPLE!$H$4:$H$101)) +1), COLUMNS($B$3:I475))),"")</f>
        <v xml:space="preserve">10   </v>
      </c>
      <c r="K475" s="40" t="str">
        <f t="array" ref="K475">IFERROR(INDEX(PEOPLE!$H$4:$H$101, SMALL(IF($B475=PEOPLE!$B$4:$B$101, ROW(PEOPLE!$H$4:$H$101)-MIN(ROW(PEOPLE!$H$4:$H$101)) +1), COLUMNS($B$3:J475))),"")</f>
        <v xml:space="preserve">11   </v>
      </c>
      <c r="L475" s="40" t="str">
        <f t="array" ref="L475">IFERROR(INDEX(PEOPLE!$H$4:$H$101, SMALL(IF($B475=PEOPLE!$B$4:$B$101, ROW(PEOPLE!$H$4:$H$101)-MIN(ROW(PEOPLE!$H$4:$H$101)) +1), COLUMNS($B$3:K475))),"")</f>
        <v xml:space="preserve">12   </v>
      </c>
      <c r="M475" s="40" t="str">
        <f t="array" ref="M475">IFERROR(INDEX(PEOPLE!$H$4:$H$101, SMALL(IF($B475=PEOPLE!$B$4:$B$101, ROW(PEOPLE!$H$4:$H$101)-MIN(ROW(PEOPLE!$H$4:$H$101)) +1), COLUMNS($B$3:L475))),"")</f>
        <v xml:space="preserve">13   </v>
      </c>
      <c r="N475" s="40"/>
      <c r="O475" s="40"/>
    </row>
    <row r="476" spans="2:15" x14ac:dyDescent="0.25">
      <c r="B476" s="40" t="str">
        <f t="array" ref="B476">IFERROR(INDEX(PEOPLE!B477:B$1001, MATCH(0, COUNTIF($B$2:B475, PEOPLE!B477:B$1001), 0)), "")</f>
        <v/>
      </c>
      <c r="C476" s="40" t="str">
        <f t="array" ref="C476">IFERROR(INDEX(PEOPLE!$H$4:$H$101, SMALL(IF($B476=PEOPLE!$B$4:$B$101, ROW(PEOPLE!$H$4:$H$101)-MIN(ROW(PEOPLE!$H$4:$H$101)) +1), COLUMNS($B$3:B476))),"")</f>
        <v xml:space="preserve">3   </v>
      </c>
      <c r="D476" s="40" t="str">
        <f t="array" ref="D476">IFERROR(INDEX(PEOPLE!$H$4:$H$101, SMALL(IF($B476=PEOPLE!$B$4:$B$101, ROW(PEOPLE!$H$4:$H$101)-MIN(ROW(PEOPLE!$H$4:$H$101)) +1), COLUMNS($B$3:C476))),"")</f>
        <v xml:space="preserve">4   </v>
      </c>
      <c r="E476" s="40" t="str">
        <f t="array" ref="E476">IFERROR(INDEX(PEOPLE!$H$4:$H$101, SMALL(IF($B476=PEOPLE!$B$4:$B$101, ROW(PEOPLE!$H$4:$H$101)-MIN(ROW(PEOPLE!$H$4:$H$101)) +1), COLUMNS($B$3:D476))),"")</f>
        <v xml:space="preserve">5   </v>
      </c>
      <c r="F476" s="40" t="str">
        <f t="array" ref="F476">IFERROR(INDEX(PEOPLE!$H$4:$H$101, SMALL(IF($B476=PEOPLE!$B$4:$B$101, ROW(PEOPLE!$H$4:$H$101)-MIN(ROW(PEOPLE!$H$4:$H$101)) +1), COLUMNS($B$3:E476))),"")</f>
        <v xml:space="preserve">6   </v>
      </c>
      <c r="G476" s="40" t="str">
        <f t="array" ref="G476">IFERROR(INDEX(PEOPLE!$H$4:$H$101, SMALL(IF($B476=PEOPLE!$B$4:$B$101, ROW(PEOPLE!$H$4:$H$101)-MIN(ROW(PEOPLE!$H$4:$H$101)) +1), COLUMNS($B$3:F476))),"")</f>
        <v xml:space="preserve">7   </v>
      </c>
      <c r="H476" s="40" t="str">
        <f t="array" ref="H476">IFERROR(INDEX(PEOPLE!$H$4:$H$101, SMALL(IF($B476=PEOPLE!$B$4:$B$101, ROW(PEOPLE!$H$4:$H$101)-MIN(ROW(PEOPLE!$H$4:$H$101)) +1), COLUMNS($B$3:G476))),"")</f>
        <v xml:space="preserve">8   </v>
      </c>
      <c r="I476" s="40" t="str">
        <f t="array" ref="I476">IFERROR(INDEX(PEOPLE!$H$4:$H$101, SMALL(IF($B476=PEOPLE!$B$4:$B$101, ROW(PEOPLE!$H$4:$H$101)-MIN(ROW(PEOPLE!$H$4:$H$101)) +1), COLUMNS($B$3:H476))),"")</f>
        <v xml:space="preserve">9   </v>
      </c>
      <c r="J476" s="40" t="str">
        <f t="array" ref="J476">IFERROR(INDEX(PEOPLE!$H$4:$H$101, SMALL(IF($B476=PEOPLE!$B$4:$B$101, ROW(PEOPLE!$H$4:$H$101)-MIN(ROW(PEOPLE!$H$4:$H$101)) +1), COLUMNS($B$3:I476))),"")</f>
        <v xml:space="preserve">10   </v>
      </c>
      <c r="K476" s="40" t="str">
        <f t="array" ref="K476">IFERROR(INDEX(PEOPLE!$H$4:$H$101, SMALL(IF($B476=PEOPLE!$B$4:$B$101, ROW(PEOPLE!$H$4:$H$101)-MIN(ROW(PEOPLE!$H$4:$H$101)) +1), COLUMNS($B$3:J476))),"")</f>
        <v xml:space="preserve">11   </v>
      </c>
      <c r="L476" s="40" t="str">
        <f t="array" ref="L476">IFERROR(INDEX(PEOPLE!$H$4:$H$101, SMALL(IF($B476=PEOPLE!$B$4:$B$101, ROW(PEOPLE!$H$4:$H$101)-MIN(ROW(PEOPLE!$H$4:$H$101)) +1), COLUMNS($B$3:K476))),"")</f>
        <v xml:space="preserve">12   </v>
      </c>
      <c r="M476" s="40" t="str">
        <f t="array" ref="M476">IFERROR(INDEX(PEOPLE!$H$4:$H$101, SMALL(IF($B476=PEOPLE!$B$4:$B$101, ROW(PEOPLE!$H$4:$H$101)-MIN(ROW(PEOPLE!$H$4:$H$101)) +1), COLUMNS($B$3:L476))),"")</f>
        <v xml:space="preserve">13   </v>
      </c>
      <c r="N476" s="40"/>
      <c r="O476" s="40"/>
    </row>
    <row r="477" spans="2:15" x14ac:dyDescent="0.25">
      <c r="B477" s="40" t="str">
        <f t="array" ref="B477">IFERROR(INDEX(PEOPLE!B478:B$1001, MATCH(0, COUNTIF($B$2:B476, PEOPLE!B478:B$1001), 0)), "")</f>
        <v/>
      </c>
      <c r="C477" s="40" t="str">
        <f t="array" ref="C477">IFERROR(INDEX(PEOPLE!$H$4:$H$101, SMALL(IF($B477=PEOPLE!$B$4:$B$101, ROW(PEOPLE!$H$4:$H$101)-MIN(ROW(PEOPLE!$H$4:$H$101)) +1), COLUMNS($B$3:B477))),"")</f>
        <v xml:space="preserve">3   </v>
      </c>
      <c r="D477" s="40" t="str">
        <f t="array" ref="D477">IFERROR(INDEX(PEOPLE!$H$4:$H$101, SMALL(IF($B477=PEOPLE!$B$4:$B$101, ROW(PEOPLE!$H$4:$H$101)-MIN(ROW(PEOPLE!$H$4:$H$101)) +1), COLUMNS($B$3:C477))),"")</f>
        <v xml:space="preserve">4   </v>
      </c>
      <c r="E477" s="40" t="str">
        <f t="array" ref="E477">IFERROR(INDEX(PEOPLE!$H$4:$H$101, SMALL(IF($B477=PEOPLE!$B$4:$B$101, ROW(PEOPLE!$H$4:$H$101)-MIN(ROW(PEOPLE!$H$4:$H$101)) +1), COLUMNS($B$3:D477))),"")</f>
        <v xml:space="preserve">5   </v>
      </c>
      <c r="F477" s="40" t="str">
        <f t="array" ref="F477">IFERROR(INDEX(PEOPLE!$H$4:$H$101, SMALL(IF($B477=PEOPLE!$B$4:$B$101, ROW(PEOPLE!$H$4:$H$101)-MIN(ROW(PEOPLE!$H$4:$H$101)) +1), COLUMNS($B$3:E477))),"")</f>
        <v xml:space="preserve">6   </v>
      </c>
      <c r="G477" s="40" t="str">
        <f t="array" ref="G477">IFERROR(INDEX(PEOPLE!$H$4:$H$101, SMALL(IF($B477=PEOPLE!$B$4:$B$101, ROW(PEOPLE!$H$4:$H$101)-MIN(ROW(PEOPLE!$H$4:$H$101)) +1), COLUMNS($B$3:F477))),"")</f>
        <v xml:space="preserve">7   </v>
      </c>
      <c r="H477" s="40" t="str">
        <f t="array" ref="H477">IFERROR(INDEX(PEOPLE!$H$4:$H$101, SMALL(IF($B477=PEOPLE!$B$4:$B$101, ROW(PEOPLE!$H$4:$H$101)-MIN(ROW(PEOPLE!$H$4:$H$101)) +1), COLUMNS($B$3:G477))),"")</f>
        <v xml:space="preserve">8   </v>
      </c>
      <c r="I477" s="40" t="str">
        <f t="array" ref="I477">IFERROR(INDEX(PEOPLE!$H$4:$H$101, SMALL(IF($B477=PEOPLE!$B$4:$B$101, ROW(PEOPLE!$H$4:$H$101)-MIN(ROW(PEOPLE!$H$4:$H$101)) +1), COLUMNS($B$3:H477))),"")</f>
        <v xml:space="preserve">9   </v>
      </c>
      <c r="J477" s="40" t="str">
        <f t="array" ref="J477">IFERROR(INDEX(PEOPLE!$H$4:$H$101, SMALL(IF($B477=PEOPLE!$B$4:$B$101, ROW(PEOPLE!$H$4:$H$101)-MIN(ROW(PEOPLE!$H$4:$H$101)) +1), COLUMNS($B$3:I477))),"")</f>
        <v xml:space="preserve">10   </v>
      </c>
      <c r="K477" s="40" t="str">
        <f t="array" ref="K477">IFERROR(INDEX(PEOPLE!$H$4:$H$101, SMALL(IF($B477=PEOPLE!$B$4:$B$101, ROW(PEOPLE!$H$4:$H$101)-MIN(ROW(PEOPLE!$H$4:$H$101)) +1), COLUMNS($B$3:J477))),"")</f>
        <v xml:space="preserve">11   </v>
      </c>
      <c r="L477" s="40" t="str">
        <f t="array" ref="L477">IFERROR(INDEX(PEOPLE!$H$4:$H$101, SMALL(IF($B477=PEOPLE!$B$4:$B$101, ROW(PEOPLE!$H$4:$H$101)-MIN(ROW(PEOPLE!$H$4:$H$101)) +1), COLUMNS($B$3:K477))),"")</f>
        <v xml:space="preserve">12   </v>
      </c>
      <c r="M477" s="40" t="str">
        <f t="array" ref="M477">IFERROR(INDEX(PEOPLE!$H$4:$H$101, SMALL(IF($B477=PEOPLE!$B$4:$B$101, ROW(PEOPLE!$H$4:$H$101)-MIN(ROW(PEOPLE!$H$4:$H$101)) +1), COLUMNS($B$3:L477))),"")</f>
        <v xml:space="preserve">13   </v>
      </c>
      <c r="N477" s="40"/>
      <c r="O477" s="40"/>
    </row>
    <row r="478" spans="2:15" x14ac:dyDescent="0.25">
      <c r="B478" s="40" t="str">
        <f t="array" ref="B478">IFERROR(INDEX(PEOPLE!B479:B$1001, MATCH(0, COUNTIF($B$2:B477, PEOPLE!B479:B$1001), 0)), "")</f>
        <v/>
      </c>
      <c r="C478" s="40" t="str">
        <f t="array" ref="C478">IFERROR(INDEX(PEOPLE!$H$4:$H$101, SMALL(IF($B478=PEOPLE!$B$4:$B$101, ROW(PEOPLE!$H$4:$H$101)-MIN(ROW(PEOPLE!$H$4:$H$101)) +1), COLUMNS($B$3:B478))),"")</f>
        <v xml:space="preserve">3   </v>
      </c>
      <c r="D478" s="40" t="str">
        <f t="array" ref="D478">IFERROR(INDEX(PEOPLE!$H$4:$H$101, SMALL(IF($B478=PEOPLE!$B$4:$B$101, ROW(PEOPLE!$H$4:$H$101)-MIN(ROW(PEOPLE!$H$4:$H$101)) +1), COLUMNS($B$3:C478))),"")</f>
        <v xml:space="preserve">4   </v>
      </c>
      <c r="E478" s="40" t="str">
        <f t="array" ref="E478">IFERROR(INDEX(PEOPLE!$H$4:$H$101, SMALL(IF($B478=PEOPLE!$B$4:$B$101, ROW(PEOPLE!$H$4:$H$101)-MIN(ROW(PEOPLE!$H$4:$H$101)) +1), COLUMNS($B$3:D478))),"")</f>
        <v xml:space="preserve">5   </v>
      </c>
      <c r="F478" s="40" t="str">
        <f t="array" ref="F478">IFERROR(INDEX(PEOPLE!$H$4:$H$101, SMALL(IF($B478=PEOPLE!$B$4:$B$101, ROW(PEOPLE!$H$4:$H$101)-MIN(ROW(PEOPLE!$H$4:$H$101)) +1), COLUMNS($B$3:E478))),"")</f>
        <v xml:space="preserve">6   </v>
      </c>
      <c r="G478" s="40" t="str">
        <f t="array" ref="G478">IFERROR(INDEX(PEOPLE!$H$4:$H$101, SMALL(IF($B478=PEOPLE!$B$4:$B$101, ROW(PEOPLE!$H$4:$H$101)-MIN(ROW(PEOPLE!$H$4:$H$101)) +1), COLUMNS($B$3:F478))),"")</f>
        <v xml:space="preserve">7   </v>
      </c>
      <c r="H478" s="40" t="str">
        <f t="array" ref="H478">IFERROR(INDEX(PEOPLE!$H$4:$H$101, SMALL(IF($B478=PEOPLE!$B$4:$B$101, ROW(PEOPLE!$H$4:$H$101)-MIN(ROW(PEOPLE!$H$4:$H$101)) +1), COLUMNS($B$3:G478))),"")</f>
        <v xml:space="preserve">8   </v>
      </c>
      <c r="I478" s="40" t="str">
        <f t="array" ref="I478">IFERROR(INDEX(PEOPLE!$H$4:$H$101, SMALL(IF($B478=PEOPLE!$B$4:$B$101, ROW(PEOPLE!$H$4:$H$101)-MIN(ROW(PEOPLE!$H$4:$H$101)) +1), COLUMNS($B$3:H478))),"")</f>
        <v xml:space="preserve">9   </v>
      </c>
      <c r="J478" s="40" t="str">
        <f t="array" ref="J478">IFERROR(INDEX(PEOPLE!$H$4:$H$101, SMALL(IF($B478=PEOPLE!$B$4:$B$101, ROW(PEOPLE!$H$4:$H$101)-MIN(ROW(PEOPLE!$H$4:$H$101)) +1), COLUMNS($B$3:I478))),"")</f>
        <v xml:space="preserve">10   </v>
      </c>
      <c r="K478" s="40" t="str">
        <f t="array" ref="K478">IFERROR(INDEX(PEOPLE!$H$4:$H$101, SMALL(IF($B478=PEOPLE!$B$4:$B$101, ROW(PEOPLE!$H$4:$H$101)-MIN(ROW(PEOPLE!$H$4:$H$101)) +1), COLUMNS($B$3:J478))),"")</f>
        <v xml:space="preserve">11   </v>
      </c>
      <c r="L478" s="40" t="str">
        <f t="array" ref="L478">IFERROR(INDEX(PEOPLE!$H$4:$H$101, SMALL(IF($B478=PEOPLE!$B$4:$B$101, ROW(PEOPLE!$H$4:$H$101)-MIN(ROW(PEOPLE!$H$4:$H$101)) +1), COLUMNS($B$3:K478))),"")</f>
        <v xml:space="preserve">12   </v>
      </c>
      <c r="M478" s="40" t="str">
        <f t="array" ref="M478">IFERROR(INDEX(PEOPLE!$H$4:$H$101, SMALL(IF($B478=PEOPLE!$B$4:$B$101, ROW(PEOPLE!$H$4:$H$101)-MIN(ROW(PEOPLE!$H$4:$H$101)) +1), COLUMNS($B$3:L478))),"")</f>
        <v xml:space="preserve">13   </v>
      </c>
      <c r="N478" s="40"/>
      <c r="O478" s="40"/>
    </row>
    <row r="479" spans="2:15" x14ac:dyDescent="0.25">
      <c r="B479" s="40" t="str">
        <f t="array" ref="B479">IFERROR(INDEX(PEOPLE!B480:B$1001, MATCH(0, COUNTIF($B$2:B478, PEOPLE!B480:B$1001), 0)), "")</f>
        <v/>
      </c>
      <c r="C479" s="40" t="str">
        <f t="array" ref="C479">IFERROR(INDEX(PEOPLE!$H$4:$H$101, SMALL(IF($B479=PEOPLE!$B$4:$B$101, ROW(PEOPLE!$H$4:$H$101)-MIN(ROW(PEOPLE!$H$4:$H$101)) +1), COLUMNS($B$3:B479))),"")</f>
        <v xml:space="preserve">3   </v>
      </c>
      <c r="D479" s="40" t="str">
        <f t="array" ref="D479">IFERROR(INDEX(PEOPLE!$H$4:$H$101, SMALL(IF($B479=PEOPLE!$B$4:$B$101, ROW(PEOPLE!$H$4:$H$101)-MIN(ROW(PEOPLE!$H$4:$H$101)) +1), COLUMNS($B$3:C479))),"")</f>
        <v xml:space="preserve">4   </v>
      </c>
      <c r="E479" s="40" t="str">
        <f t="array" ref="E479">IFERROR(INDEX(PEOPLE!$H$4:$H$101, SMALL(IF($B479=PEOPLE!$B$4:$B$101, ROW(PEOPLE!$H$4:$H$101)-MIN(ROW(PEOPLE!$H$4:$H$101)) +1), COLUMNS($B$3:D479))),"")</f>
        <v xml:space="preserve">5   </v>
      </c>
      <c r="F479" s="40" t="str">
        <f t="array" ref="F479">IFERROR(INDEX(PEOPLE!$H$4:$H$101, SMALL(IF($B479=PEOPLE!$B$4:$B$101, ROW(PEOPLE!$H$4:$H$101)-MIN(ROW(PEOPLE!$H$4:$H$101)) +1), COLUMNS($B$3:E479))),"")</f>
        <v xml:space="preserve">6   </v>
      </c>
      <c r="G479" s="40" t="str">
        <f t="array" ref="G479">IFERROR(INDEX(PEOPLE!$H$4:$H$101, SMALL(IF($B479=PEOPLE!$B$4:$B$101, ROW(PEOPLE!$H$4:$H$101)-MIN(ROW(PEOPLE!$H$4:$H$101)) +1), COLUMNS($B$3:F479))),"")</f>
        <v xml:space="preserve">7   </v>
      </c>
      <c r="H479" s="40" t="str">
        <f t="array" ref="H479">IFERROR(INDEX(PEOPLE!$H$4:$H$101, SMALL(IF($B479=PEOPLE!$B$4:$B$101, ROW(PEOPLE!$H$4:$H$101)-MIN(ROW(PEOPLE!$H$4:$H$101)) +1), COLUMNS($B$3:G479))),"")</f>
        <v xml:space="preserve">8   </v>
      </c>
      <c r="I479" s="40" t="str">
        <f t="array" ref="I479">IFERROR(INDEX(PEOPLE!$H$4:$H$101, SMALL(IF($B479=PEOPLE!$B$4:$B$101, ROW(PEOPLE!$H$4:$H$101)-MIN(ROW(PEOPLE!$H$4:$H$101)) +1), COLUMNS($B$3:H479))),"")</f>
        <v xml:space="preserve">9   </v>
      </c>
      <c r="J479" s="40" t="str">
        <f t="array" ref="J479">IFERROR(INDEX(PEOPLE!$H$4:$H$101, SMALL(IF($B479=PEOPLE!$B$4:$B$101, ROW(PEOPLE!$H$4:$H$101)-MIN(ROW(PEOPLE!$H$4:$H$101)) +1), COLUMNS($B$3:I479))),"")</f>
        <v xml:space="preserve">10   </v>
      </c>
      <c r="K479" s="40" t="str">
        <f t="array" ref="K479">IFERROR(INDEX(PEOPLE!$H$4:$H$101, SMALL(IF($B479=PEOPLE!$B$4:$B$101, ROW(PEOPLE!$H$4:$H$101)-MIN(ROW(PEOPLE!$H$4:$H$101)) +1), COLUMNS($B$3:J479))),"")</f>
        <v xml:space="preserve">11   </v>
      </c>
      <c r="L479" s="40" t="str">
        <f t="array" ref="L479">IFERROR(INDEX(PEOPLE!$H$4:$H$101, SMALL(IF($B479=PEOPLE!$B$4:$B$101, ROW(PEOPLE!$H$4:$H$101)-MIN(ROW(PEOPLE!$H$4:$H$101)) +1), COLUMNS($B$3:K479))),"")</f>
        <v xml:space="preserve">12   </v>
      </c>
      <c r="M479" s="40" t="str">
        <f t="array" ref="M479">IFERROR(INDEX(PEOPLE!$H$4:$H$101, SMALL(IF($B479=PEOPLE!$B$4:$B$101, ROW(PEOPLE!$H$4:$H$101)-MIN(ROW(PEOPLE!$H$4:$H$101)) +1), COLUMNS($B$3:L479))),"")</f>
        <v xml:space="preserve">13   </v>
      </c>
      <c r="N479" s="40"/>
      <c r="O479" s="40"/>
    </row>
    <row r="480" spans="2:15" x14ac:dyDescent="0.25">
      <c r="B480" s="40" t="str">
        <f t="array" ref="B480">IFERROR(INDEX(PEOPLE!B481:B$1001, MATCH(0, COUNTIF($B$2:B479, PEOPLE!B481:B$1001), 0)), "")</f>
        <v/>
      </c>
      <c r="C480" s="40" t="str">
        <f t="array" ref="C480">IFERROR(INDEX(PEOPLE!$H$4:$H$101, SMALL(IF($B480=PEOPLE!$B$4:$B$101, ROW(PEOPLE!$H$4:$H$101)-MIN(ROW(PEOPLE!$H$4:$H$101)) +1), COLUMNS($B$3:B480))),"")</f>
        <v xml:space="preserve">3   </v>
      </c>
      <c r="D480" s="40" t="str">
        <f t="array" ref="D480">IFERROR(INDEX(PEOPLE!$H$4:$H$101, SMALL(IF($B480=PEOPLE!$B$4:$B$101, ROW(PEOPLE!$H$4:$H$101)-MIN(ROW(PEOPLE!$H$4:$H$101)) +1), COLUMNS($B$3:C480))),"")</f>
        <v xml:space="preserve">4   </v>
      </c>
      <c r="E480" s="40" t="str">
        <f t="array" ref="E480">IFERROR(INDEX(PEOPLE!$H$4:$H$101, SMALL(IF($B480=PEOPLE!$B$4:$B$101, ROW(PEOPLE!$H$4:$H$101)-MIN(ROW(PEOPLE!$H$4:$H$101)) +1), COLUMNS($B$3:D480))),"")</f>
        <v xml:space="preserve">5   </v>
      </c>
      <c r="F480" s="40" t="str">
        <f t="array" ref="F480">IFERROR(INDEX(PEOPLE!$H$4:$H$101, SMALL(IF($B480=PEOPLE!$B$4:$B$101, ROW(PEOPLE!$H$4:$H$101)-MIN(ROW(PEOPLE!$H$4:$H$101)) +1), COLUMNS($B$3:E480))),"")</f>
        <v xml:space="preserve">6   </v>
      </c>
      <c r="G480" s="40" t="str">
        <f t="array" ref="G480">IFERROR(INDEX(PEOPLE!$H$4:$H$101, SMALL(IF($B480=PEOPLE!$B$4:$B$101, ROW(PEOPLE!$H$4:$H$101)-MIN(ROW(PEOPLE!$H$4:$H$101)) +1), COLUMNS($B$3:F480))),"")</f>
        <v xml:space="preserve">7   </v>
      </c>
      <c r="H480" s="40" t="str">
        <f t="array" ref="H480">IFERROR(INDEX(PEOPLE!$H$4:$H$101, SMALL(IF($B480=PEOPLE!$B$4:$B$101, ROW(PEOPLE!$H$4:$H$101)-MIN(ROW(PEOPLE!$H$4:$H$101)) +1), COLUMNS($B$3:G480))),"")</f>
        <v xml:space="preserve">8   </v>
      </c>
      <c r="I480" s="40" t="str">
        <f t="array" ref="I480">IFERROR(INDEX(PEOPLE!$H$4:$H$101, SMALL(IF($B480=PEOPLE!$B$4:$B$101, ROW(PEOPLE!$H$4:$H$101)-MIN(ROW(PEOPLE!$H$4:$H$101)) +1), COLUMNS($B$3:H480))),"")</f>
        <v xml:space="preserve">9   </v>
      </c>
      <c r="J480" s="40" t="str">
        <f t="array" ref="J480">IFERROR(INDEX(PEOPLE!$H$4:$H$101, SMALL(IF($B480=PEOPLE!$B$4:$B$101, ROW(PEOPLE!$H$4:$H$101)-MIN(ROW(PEOPLE!$H$4:$H$101)) +1), COLUMNS($B$3:I480))),"")</f>
        <v xml:space="preserve">10   </v>
      </c>
      <c r="K480" s="40" t="str">
        <f t="array" ref="K480">IFERROR(INDEX(PEOPLE!$H$4:$H$101, SMALL(IF($B480=PEOPLE!$B$4:$B$101, ROW(PEOPLE!$H$4:$H$101)-MIN(ROW(PEOPLE!$H$4:$H$101)) +1), COLUMNS($B$3:J480))),"")</f>
        <v xml:space="preserve">11   </v>
      </c>
      <c r="L480" s="40" t="str">
        <f t="array" ref="L480">IFERROR(INDEX(PEOPLE!$H$4:$H$101, SMALL(IF($B480=PEOPLE!$B$4:$B$101, ROW(PEOPLE!$H$4:$H$101)-MIN(ROW(PEOPLE!$H$4:$H$101)) +1), COLUMNS($B$3:K480))),"")</f>
        <v xml:space="preserve">12   </v>
      </c>
      <c r="M480" s="40" t="str">
        <f t="array" ref="M480">IFERROR(INDEX(PEOPLE!$H$4:$H$101, SMALL(IF($B480=PEOPLE!$B$4:$B$101, ROW(PEOPLE!$H$4:$H$101)-MIN(ROW(PEOPLE!$H$4:$H$101)) +1), COLUMNS($B$3:L480))),"")</f>
        <v xml:space="preserve">13   </v>
      </c>
      <c r="N480" s="40"/>
      <c r="O480" s="40"/>
    </row>
    <row r="481" spans="2:15" x14ac:dyDescent="0.25">
      <c r="B481" s="40" t="str">
        <f t="array" ref="B481">IFERROR(INDEX(PEOPLE!B482:B$1001, MATCH(0, COUNTIF($B$2:B480, PEOPLE!B482:B$1001), 0)), "")</f>
        <v/>
      </c>
      <c r="C481" s="40" t="str">
        <f t="array" ref="C481">IFERROR(INDEX(PEOPLE!$H$4:$H$101, SMALL(IF($B481=PEOPLE!$B$4:$B$101, ROW(PEOPLE!$H$4:$H$101)-MIN(ROW(PEOPLE!$H$4:$H$101)) +1), COLUMNS($B$3:B481))),"")</f>
        <v xml:space="preserve">3   </v>
      </c>
      <c r="D481" s="40" t="str">
        <f t="array" ref="D481">IFERROR(INDEX(PEOPLE!$H$4:$H$101, SMALL(IF($B481=PEOPLE!$B$4:$B$101, ROW(PEOPLE!$H$4:$H$101)-MIN(ROW(PEOPLE!$H$4:$H$101)) +1), COLUMNS($B$3:C481))),"")</f>
        <v xml:space="preserve">4   </v>
      </c>
      <c r="E481" s="40" t="str">
        <f t="array" ref="E481">IFERROR(INDEX(PEOPLE!$H$4:$H$101, SMALL(IF($B481=PEOPLE!$B$4:$B$101, ROW(PEOPLE!$H$4:$H$101)-MIN(ROW(PEOPLE!$H$4:$H$101)) +1), COLUMNS($B$3:D481))),"")</f>
        <v xml:space="preserve">5   </v>
      </c>
      <c r="F481" s="40" t="str">
        <f t="array" ref="F481">IFERROR(INDEX(PEOPLE!$H$4:$H$101, SMALL(IF($B481=PEOPLE!$B$4:$B$101, ROW(PEOPLE!$H$4:$H$101)-MIN(ROW(PEOPLE!$H$4:$H$101)) +1), COLUMNS($B$3:E481))),"")</f>
        <v xml:space="preserve">6   </v>
      </c>
      <c r="G481" s="40" t="str">
        <f t="array" ref="G481">IFERROR(INDEX(PEOPLE!$H$4:$H$101, SMALL(IF($B481=PEOPLE!$B$4:$B$101, ROW(PEOPLE!$H$4:$H$101)-MIN(ROW(PEOPLE!$H$4:$H$101)) +1), COLUMNS($B$3:F481))),"")</f>
        <v xml:space="preserve">7   </v>
      </c>
      <c r="H481" s="40" t="str">
        <f t="array" ref="H481">IFERROR(INDEX(PEOPLE!$H$4:$H$101, SMALL(IF($B481=PEOPLE!$B$4:$B$101, ROW(PEOPLE!$H$4:$H$101)-MIN(ROW(PEOPLE!$H$4:$H$101)) +1), COLUMNS($B$3:G481))),"")</f>
        <v xml:space="preserve">8   </v>
      </c>
      <c r="I481" s="40" t="str">
        <f t="array" ref="I481">IFERROR(INDEX(PEOPLE!$H$4:$H$101, SMALL(IF($B481=PEOPLE!$B$4:$B$101, ROW(PEOPLE!$H$4:$H$101)-MIN(ROW(PEOPLE!$H$4:$H$101)) +1), COLUMNS($B$3:H481))),"")</f>
        <v xml:space="preserve">9   </v>
      </c>
      <c r="J481" s="40" t="str">
        <f t="array" ref="J481">IFERROR(INDEX(PEOPLE!$H$4:$H$101, SMALL(IF($B481=PEOPLE!$B$4:$B$101, ROW(PEOPLE!$H$4:$H$101)-MIN(ROW(PEOPLE!$H$4:$H$101)) +1), COLUMNS($B$3:I481))),"")</f>
        <v xml:space="preserve">10   </v>
      </c>
      <c r="K481" s="40" t="str">
        <f t="array" ref="K481">IFERROR(INDEX(PEOPLE!$H$4:$H$101, SMALL(IF($B481=PEOPLE!$B$4:$B$101, ROW(PEOPLE!$H$4:$H$101)-MIN(ROW(PEOPLE!$H$4:$H$101)) +1), COLUMNS($B$3:J481))),"")</f>
        <v xml:space="preserve">11   </v>
      </c>
      <c r="L481" s="40" t="str">
        <f t="array" ref="L481">IFERROR(INDEX(PEOPLE!$H$4:$H$101, SMALL(IF($B481=PEOPLE!$B$4:$B$101, ROW(PEOPLE!$H$4:$H$101)-MIN(ROW(PEOPLE!$H$4:$H$101)) +1), COLUMNS($B$3:K481))),"")</f>
        <v xml:space="preserve">12   </v>
      </c>
      <c r="M481" s="40" t="str">
        <f t="array" ref="M481">IFERROR(INDEX(PEOPLE!$H$4:$H$101, SMALL(IF($B481=PEOPLE!$B$4:$B$101, ROW(PEOPLE!$H$4:$H$101)-MIN(ROW(PEOPLE!$H$4:$H$101)) +1), COLUMNS($B$3:L481))),"")</f>
        <v xml:space="preserve">13   </v>
      </c>
      <c r="N481" s="40"/>
      <c r="O481" s="40"/>
    </row>
    <row r="482" spans="2:15" x14ac:dyDescent="0.25">
      <c r="B482" s="40" t="str">
        <f t="array" ref="B482">IFERROR(INDEX(PEOPLE!B483:B$1001, MATCH(0, COUNTIF($B$2:B481, PEOPLE!B483:B$1001), 0)), "")</f>
        <v/>
      </c>
      <c r="C482" s="40" t="str">
        <f t="array" ref="C482">IFERROR(INDEX(PEOPLE!$H$4:$H$101, SMALL(IF($B482=PEOPLE!$B$4:$B$101, ROW(PEOPLE!$H$4:$H$101)-MIN(ROW(PEOPLE!$H$4:$H$101)) +1), COLUMNS($B$3:B482))),"")</f>
        <v xml:space="preserve">3   </v>
      </c>
      <c r="D482" s="40" t="str">
        <f t="array" ref="D482">IFERROR(INDEX(PEOPLE!$H$4:$H$101, SMALL(IF($B482=PEOPLE!$B$4:$B$101, ROW(PEOPLE!$H$4:$H$101)-MIN(ROW(PEOPLE!$H$4:$H$101)) +1), COLUMNS($B$3:C482))),"")</f>
        <v xml:space="preserve">4   </v>
      </c>
      <c r="E482" s="40" t="str">
        <f t="array" ref="E482">IFERROR(INDEX(PEOPLE!$H$4:$H$101, SMALL(IF($B482=PEOPLE!$B$4:$B$101, ROW(PEOPLE!$H$4:$H$101)-MIN(ROW(PEOPLE!$H$4:$H$101)) +1), COLUMNS($B$3:D482))),"")</f>
        <v xml:space="preserve">5   </v>
      </c>
      <c r="F482" s="40" t="str">
        <f t="array" ref="F482">IFERROR(INDEX(PEOPLE!$H$4:$H$101, SMALL(IF($B482=PEOPLE!$B$4:$B$101, ROW(PEOPLE!$H$4:$H$101)-MIN(ROW(PEOPLE!$H$4:$H$101)) +1), COLUMNS($B$3:E482))),"")</f>
        <v xml:space="preserve">6   </v>
      </c>
      <c r="G482" s="40" t="str">
        <f t="array" ref="G482">IFERROR(INDEX(PEOPLE!$H$4:$H$101, SMALL(IF($B482=PEOPLE!$B$4:$B$101, ROW(PEOPLE!$H$4:$H$101)-MIN(ROW(PEOPLE!$H$4:$H$101)) +1), COLUMNS($B$3:F482))),"")</f>
        <v xml:space="preserve">7   </v>
      </c>
      <c r="H482" s="40" t="str">
        <f t="array" ref="H482">IFERROR(INDEX(PEOPLE!$H$4:$H$101, SMALL(IF($B482=PEOPLE!$B$4:$B$101, ROW(PEOPLE!$H$4:$H$101)-MIN(ROW(PEOPLE!$H$4:$H$101)) +1), COLUMNS($B$3:G482))),"")</f>
        <v xml:space="preserve">8   </v>
      </c>
      <c r="I482" s="40" t="str">
        <f t="array" ref="I482">IFERROR(INDEX(PEOPLE!$H$4:$H$101, SMALL(IF($B482=PEOPLE!$B$4:$B$101, ROW(PEOPLE!$H$4:$H$101)-MIN(ROW(PEOPLE!$H$4:$H$101)) +1), COLUMNS($B$3:H482))),"")</f>
        <v xml:space="preserve">9   </v>
      </c>
      <c r="J482" s="40" t="str">
        <f t="array" ref="J482">IFERROR(INDEX(PEOPLE!$H$4:$H$101, SMALL(IF($B482=PEOPLE!$B$4:$B$101, ROW(PEOPLE!$H$4:$H$101)-MIN(ROW(PEOPLE!$H$4:$H$101)) +1), COLUMNS($B$3:I482))),"")</f>
        <v xml:space="preserve">10   </v>
      </c>
      <c r="K482" s="40" t="str">
        <f t="array" ref="K482">IFERROR(INDEX(PEOPLE!$H$4:$H$101, SMALL(IF($B482=PEOPLE!$B$4:$B$101, ROW(PEOPLE!$H$4:$H$101)-MIN(ROW(PEOPLE!$H$4:$H$101)) +1), COLUMNS($B$3:J482))),"")</f>
        <v xml:space="preserve">11   </v>
      </c>
      <c r="L482" s="40" t="str">
        <f t="array" ref="L482">IFERROR(INDEX(PEOPLE!$H$4:$H$101, SMALL(IF($B482=PEOPLE!$B$4:$B$101, ROW(PEOPLE!$H$4:$H$101)-MIN(ROW(PEOPLE!$H$4:$H$101)) +1), COLUMNS($B$3:K482))),"")</f>
        <v xml:space="preserve">12   </v>
      </c>
      <c r="M482" s="40" t="str">
        <f t="array" ref="M482">IFERROR(INDEX(PEOPLE!$H$4:$H$101, SMALL(IF($B482=PEOPLE!$B$4:$B$101, ROW(PEOPLE!$H$4:$H$101)-MIN(ROW(PEOPLE!$H$4:$H$101)) +1), COLUMNS($B$3:L482))),"")</f>
        <v xml:space="preserve">13   </v>
      </c>
      <c r="N482" s="40"/>
      <c r="O482" s="40"/>
    </row>
    <row r="483" spans="2:15" x14ac:dyDescent="0.25">
      <c r="B483" s="40" t="str">
        <f t="array" ref="B483">IFERROR(INDEX(PEOPLE!B484:B$1001, MATCH(0, COUNTIF($B$2:B482, PEOPLE!B484:B$1001), 0)), "")</f>
        <v/>
      </c>
      <c r="C483" s="40" t="str">
        <f t="array" ref="C483">IFERROR(INDEX(PEOPLE!$H$4:$H$101, SMALL(IF($B483=PEOPLE!$B$4:$B$101, ROW(PEOPLE!$H$4:$H$101)-MIN(ROW(PEOPLE!$H$4:$H$101)) +1), COLUMNS($B$3:B483))),"")</f>
        <v xml:space="preserve">3   </v>
      </c>
      <c r="D483" s="40" t="str">
        <f t="array" ref="D483">IFERROR(INDEX(PEOPLE!$H$4:$H$101, SMALL(IF($B483=PEOPLE!$B$4:$B$101, ROW(PEOPLE!$H$4:$H$101)-MIN(ROW(PEOPLE!$H$4:$H$101)) +1), COLUMNS($B$3:C483))),"")</f>
        <v xml:space="preserve">4   </v>
      </c>
      <c r="E483" s="40" t="str">
        <f t="array" ref="E483">IFERROR(INDEX(PEOPLE!$H$4:$H$101, SMALL(IF($B483=PEOPLE!$B$4:$B$101, ROW(PEOPLE!$H$4:$H$101)-MIN(ROW(PEOPLE!$H$4:$H$101)) +1), COLUMNS($B$3:D483))),"")</f>
        <v xml:space="preserve">5   </v>
      </c>
      <c r="F483" s="40" t="str">
        <f t="array" ref="F483">IFERROR(INDEX(PEOPLE!$H$4:$H$101, SMALL(IF($B483=PEOPLE!$B$4:$B$101, ROW(PEOPLE!$H$4:$H$101)-MIN(ROW(PEOPLE!$H$4:$H$101)) +1), COLUMNS($B$3:E483))),"")</f>
        <v xml:space="preserve">6   </v>
      </c>
      <c r="G483" s="40" t="str">
        <f t="array" ref="G483">IFERROR(INDEX(PEOPLE!$H$4:$H$101, SMALL(IF($B483=PEOPLE!$B$4:$B$101, ROW(PEOPLE!$H$4:$H$101)-MIN(ROW(PEOPLE!$H$4:$H$101)) +1), COLUMNS($B$3:F483))),"")</f>
        <v xml:space="preserve">7   </v>
      </c>
      <c r="H483" s="40" t="str">
        <f t="array" ref="H483">IFERROR(INDEX(PEOPLE!$H$4:$H$101, SMALL(IF($B483=PEOPLE!$B$4:$B$101, ROW(PEOPLE!$H$4:$H$101)-MIN(ROW(PEOPLE!$H$4:$H$101)) +1), COLUMNS($B$3:G483))),"")</f>
        <v xml:space="preserve">8   </v>
      </c>
      <c r="I483" s="40" t="str">
        <f t="array" ref="I483">IFERROR(INDEX(PEOPLE!$H$4:$H$101, SMALL(IF($B483=PEOPLE!$B$4:$B$101, ROW(PEOPLE!$H$4:$H$101)-MIN(ROW(PEOPLE!$H$4:$H$101)) +1), COLUMNS($B$3:H483))),"")</f>
        <v xml:space="preserve">9   </v>
      </c>
      <c r="J483" s="40" t="str">
        <f t="array" ref="J483">IFERROR(INDEX(PEOPLE!$H$4:$H$101, SMALL(IF($B483=PEOPLE!$B$4:$B$101, ROW(PEOPLE!$H$4:$H$101)-MIN(ROW(PEOPLE!$H$4:$H$101)) +1), COLUMNS($B$3:I483))),"")</f>
        <v xml:space="preserve">10   </v>
      </c>
      <c r="K483" s="40" t="str">
        <f t="array" ref="K483">IFERROR(INDEX(PEOPLE!$H$4:$H$101, SMALL(IF($B483=PEOPLE!$B$4:$B$101, ROW(PEOPLE!$H$4:$H$101)-MIN(ROW(PEOPLE!$H$4:$H$101)) +1), COLUMNS($B$3:J483))),"")</f>
        <v xml:space="preserve">11   </v>
      </c>
      <c r="L483" s="40" t="str">
        <f t="array" ref="L483">IFERROR(INDEX(PEOPLE!$H$4:$H$101, SMALL(IF($B483=PEOPLE!$B$4:$B$101, ROW(PEOPLE!$H$4:$H$101)-MIN(ROW(PEOPLE!$H$4:$H$101)) +1), COLUMNS($B$3:K483))),"")</f>
        <v xml:space="preserve">12   </v>
      </c>
      <c r="M483" s="40" t="str">
        <f t="array" ref="M483">IFERROR(INDEX(PEOPLE!$H$4:$H$101, SMALL(IF($B483=PEOPLE!$B$4:$B$101, ROW(PEOPLE!$H$4:$H$101)-MIN(ROW(PEOPLE!$H$4:$H$101)) +1), COLUMNS($B$3:L483))),"")</f>
        <v xml:space="preserve">13   </v>
      </c>
      <c r="N483" s="40"/>
      <c r="O483" s="40"/>
    </row>
    <row r="484" spans="2:15" x14ac:dyDescent="0.25">
      <c r="B484" s="40" t="str">
        <f t="array" ref="B484">IFERROR(INDEX(PEOPLE!B485:B$1001, MATCH(0, COUNTIF($B$2:B483, PEOPLE!B485:B$1001), 0)), "")</f>
        <v/>
      </c>
      <c r="C484" s="40" t="str">
        <f t="array" ref="C484">IFERROR(INDEX(PEOPLE!$H$4:$H$101, SMALL(IF($B484=PEOPLE!$B$4:$B$101, ROW(PEOPLE!$H$4:$H$101)-MIN(ROW(PEOPLE!$H$4:$H$101)) +1), COLUMNS($B$3:B484))),"")</f>
        <v xml:space="preserve">3   </v>
      </c>
      <c r="D484" s="40" t="str">
        <f t="array" ref="D484">IFERROR(INDEX(PEOPLE!$H$4:$H$101, SMALL(IF($B484=PEOPLE!$B$4:$B$101, ROW(PEOPLE!$H$4:$H$101)-MIN(ROW(PEOPLE!$H$4:$H$101)) +1), COLUMNS($B$3:C484))),"")</f>
        <v xml:space="preserve">4   </v>
      </c>
      <c r="E484" s="40" t="str">
        <f t="array" ref="E484">IFERROR(INDEX(PEOPLE!$H$4:$H$101, SMALL(IF($B484=PEOPLE!$B$4:$B$101, ROW(PEOPLE!$H$4:$H$101)-MIN(ROW(PEOPLE!$H$4:$H$101)) +1), COLUMNS($B$3:D484))),"")</f>
        <v xml:space="preserve">5   </v>
      </c>
      <c r="F484" s="40" t="str">
        <f t="array" ref="F484">IFERROR(INDEX(PEOPLE!$H$4:$H$101, SMALL(IF($B484=PEOPLE!$B$4:$B$101, ROW(PEOPLE!$H$4:$H$101)-MIN(ROW(PEOPLE!$H$4:$H$101)) +1), COLUMNS($B$3:E484))),"")</f>
        <v xml:space="preserve">6   </v>
      </c>
      <c r="G484" s="40" t="str">
        <f t="array" ref="G484">IFERROR(INDEX(PEOPLE!$H$4:$H$101, SMALL(IF($B484=PEOPLE!$B$4:$B$101, ROW(PEOPLE!$H$4:$H$101)-MIN(ROW(PEOPLE!$H$4:$H$101)) +1), COLUMNS($B$3:F484))),"")</f>
        <v xml:space="preserve">7   </v>
      </c>
      <c r="H484" s="40" t="str">
        <f t="array" ref="H484">IFERROR(INDEX(PEOPLE!$H$4:$H$101, SMALL(IF($B484=PEOPLE!$B$4:$B$101, ROW(PEOPLE!$H$4:$H$101)-MIN(ROW(PEOPLE!$H$4:$H$101)) +1), COLUMNS($B$3:G484))),"")</f>
        <v xml:space="preserve">8   </v>
      </c>
      <c r="I484" s="40" t="str">
        <f t="array" ref="I484">IFERROR(INDEX(PEOPLE!$H$4:$H$101, SMALL(IF($B484=PEOPLE!$B$4:$B$101, ROW(PEOPLE!$H$4:$H$101)-MIN(ROW(PEOPLE!$H$4:$H$101)) +1), COLUMNS($B$3:H484))),"")</f>
        <v xml:space="preserve">9   </v>
      </c>
      <c r="J484" s="40" t="str">
        <f t="array" ref="J484">IFERROR(INDEX(PEOPLE!$H$4:$H$101, SMALL(IF($B484=PEOPLE!$B$4:$B$101, ROW(PEOPLE!$H$4:$H$101)-MIN(ROW(PEOPLE!$H$4:$H$101)) +1), COLUMNS($B$3:I484))),"")</f>
        <v xml:space="preserve">10   </v>
      </c>
      <c r="K484" s="40" t="str">
        <f t="array" ref="K484">IFERROR(INDEX(PEOPLE!$H$4:$H$101, SMALL(IF($B484=PEOPLE!$B$4:$B$101, ROW(PEOPLE!$H$4:$H$101)-MIN(ROW(PEOPLE!$H$4:$H$101)) +1), COLUMNS($B$3:J484))),"")</f>
        <v xml:space="preserve">11   </v>
      </c>
      <c r="L484" s="40" t="str">
        <f t="array" ref="L484">IFERROR(INDEX(PEOPLE!$H$4:$H$101, SMALL(IF($B484=PEOPLE!$B$4:$B$101, ROW(PEOPLE!$H$4:$H$101)-MIN(ROW(PEOPLE!$H$4:$H$101)) +1), COLUMNS($B$3:K484))),"")</f>
        <v xml:space="preserve">12   </v>
      </c>
      <c r="M484" s="40" t="str">
        <f t="array" ref="M484">IFERROR(INDEX(PEOPLE!$H$4:$H$101, SMALL(IF($B484=PEOPLE!$B$4:$B$101, ROW(PEOPLE!$H$4:$H$101)-MIN(ROW(PEOPLE!$H$4:$H$101)) +1), COLUMNS($B$3:L484))),"")</f>
        <v xml:space="preserve">13   </v>
      </c>
      <c r="N484" s="40"/>
      <c r="O484" s="40"/>
    </row>
    <row r="485" spans="2:15" x14ac:dyDescent="0.25">
      <c r="B485" s="40" t="str">
        <f t="array" ref="B485">IFERROR(INDEX(PEOPLE!B486:B$1001, MATCH(0, COUNTIF($B$2:B484, PEOPLE!B486:B$1001), 0)), "")</f>
        <v/>
      </c>
      <c r="C485" s="40" t="str">
        <f t="array" ref="C485">IFERROR(INDEX(PEOPLE!$H$4:$H$101, SMALL(IF($B485=PEOPLE!$B$4:$B$101, ROW(PEOPLE!$H$4:$H$101)-MIN(ROW(PEOPLE!$H$4:$H$101)) +1), COLUMNS($B$3:B485))),"")</f>
        <v xml:space="preserve">3   </v>
      </c>
      <c r="D485" s="40" t="str">
        <f t="array" ref="D485">IFERROR(INDEX(PEOPLE!$H$4:$H$101, SMALL(IF($B485=PEOPLE!$B$4:$B$101, ROW(PEOPLE!$H$4:$H$101)-MIN(ROW(PEOPLE!$H$4:$H$101)) +1), COLUMNS($B$3:C485))),"")</f>
        <v xml:space="preserve">4   </v>
      </c>
      <c r="E485" s="40" t="str">
        <f t="array" ref="E485">IFERROR(INDEX(PEOPLE!$H$4:$H$101, SMALL(IF($B485=PEOPLE!$B$4:$B$101, ROW(PEOPLE!$H$4:$H$101)-MIN(ROW(PEOPLE!$H$4:$H$101)) +1), COLUMNS($B$3:D485))),"")</f>
        <v xml:space="preserve">5   </v>
      </c>
      <c r="F485" s="40" t="str">
        <f t="array" ref="F485">IFERROR(INDEX(PEOPLE!$H$4:$H$101, SMALL(IF($B485=PEOPLE!$B$4:$B$101, ROW(PEOPLE!$H$4:$H$101)-MIN(ROW(PEOPLE!$H$4:$H$101)) +1), COLUMNS($B$3:E485))),"")</f>
        <v xml:space="preserve">6   </v>
      </c>
      <c r="G485" s="40" t="str">
        <f t="array" ref="G485">IFERROR(INDEX(PEOPLE!$H$4:$H$101, SMALL(IF($B485=PEOPLE!$B$4:$B$101, ROW(PEOPLE!$H$4:$H$101)-MIN(ROW(PEOPLE!$H$4:$H$101)) +1), COLUMNS($B$3:F485))),"")</f>
        <v xml:space="preserve">7   </v>
      </c>
      <c r="H485" s="40" t="str">
        <f t="array" ref="H485">IFERROR(INDEX(PEOPLE!$H$4:$H$101, SMALL(IF($B485=PEOPLE!$B$4:$B$101, ROW(PEOPLE!$H$4:$H$101)-MIN(ROW(PEOPLE!$H$4:$H$101)) +1), COLUMNS($B$3:G485))),"")</f>
        <v xml:space="preserve">8   </v>
      </c>
      <c r="I485" s="40" t="str">
        <f t="array" ref="I485">IFERROR(INDEX(PEOPLE!$H$4:$H$101, SMALL(IF($B485=PEOPLE!$B$4:$B$101, ROW(PEOPLE!$H$4:$H$101)-MIN(ROW(PEOPLE!$H$4:$H$101)) +1), COLUMNS($B$3:H485))),"")</f>
        <v xml:space="preserve">9   </v>
      </c>
      <c r="J485" s="40" t="str">
        <f t="array" ref="J485">IFERROR(INDEX(PEOPLE!$H$4:$H$101, SMALL(IF($B485=PEOPLE!$B$4:$B$101, ROW(PEOPLE!$H$4:$H$101)-MIN(ROW(PEOPLE!$H$4:$H$101)) +1), COLUMNS($B$3:I485))),"")</f>
        <v xml:space="preserve">10   </v>
      </c>
      <c r="K485" s="40" t="str">
        <f t="array" ref="K485">IFERROR(INDEX(PEOPLE!$H$4:$H$101, SMALL(IF($B485=PEOPLE!$B$4:$B$101, ROW(PEOPLE!$H$4:$H$101)-MIN(ROW(PEOPLE!$H$4:$H$101)) +1), COLUMNS($B$3:J485))),"")</f>
        <v xml:space="preserve">11   </v>
      </c>
      <c r="L485" s="40" t="str">
        <f t="array" ref="L485">IFERROR(INDEX(PEOPLE!$H$4:$H$101, SMALL(IF($B485=PEOPLE!$B$4:$B$101, ROW(PEOPLE!$H$4:$H$101)-MIN(ROW(PEOPLE!$H$4:$H$101)) +1), COLUMNS($B$3:K485))),"")</f>
        <v xml:space="preserve">12   </v>
      </c>
      <c r="M485" s="40" t="str">
        <f t="array" ref="M485">IFERROR(INDEX(PEOPLE!$H$4:$H$101, SMALL(IF($B485=PEOPLE!$B$4:$B$101, ROW(PEOPLE!$H$4:$H$101)-MIN(ROW(PEOPLE!$H$4:$H$101)) +1), COLUMNS($B$3:L485))),"")</f>
        <v xml:space="preserve">13   </v>
      </c>
      <c r="N485" s="40"/>
      <c r="O485" s="40"/>
    </row>
    <row r="486" spans="2:15" x14ac:dyDescent="0.25">
      <c r="B486" s="40" t="str">
        <f t="array" ref="B486">IFERROR(INDEX(PEOPLE!B487:B$1001, MATCH(0, COUNTIF($B$2:B485, PEOPLE!B487:B$1001), 0)), "")</f>
        <v/>
      </c>
      <c r="C486" s="40" t="str">
        <f t="array" ref="C486">IFERROR(INDEX(PEOPLE!$H$4:$H$101, SMALL(IF($B486=PEOPLE!$B$4:$B$101, ROW(PEOPLE!$H$4:$H$101)-MIN(ROW(PEOPLE!$H$4:$H$101)) +1), COLUMNS($B$3:B486))),"")</f>
        <v xml:space="preserve">3   </v>
      </c>
      <c r="D486" s="40" t="str">
        <f t="array" ref="D486">IFERROR(INDEX(PEOPLE!$H$4:$H$101, SMALL(IF($B486=PEOPLE!$B$4:$B$101, ROW(PEOPLE!$H$4:$H$101)-MIN(ROW(PEOPLE!$H$4:$H$101)) +1), COLUMNS($B$3:C486))),"")</f>
        <v xml:space="preserve">4   </v>
      </c>
      <c r="E486" s="40" t="str">
        <f t="array" ref="E486">IFERROR(INDEX(PEOPLE!$H$4:$H$101, SMALL(IF($B486=PEOPLE!$B$4:$B$101, ROW(PEOPLE!$H$4:$H$101)-MIN(ROW(PEOPLE!$H$4:$H$101)) +1), COLUMNS($B$3:D486))),"")</f>
        <v xml:space="preserve">5   </v>
      </c>
      <c r="F486" s="40" t="str">
        <f t="array" ref="F486">IFERROR(INDEX(PEOPLE!$H$4:$H$101, SMALL(IF($B486=PEOPLE!$B$4:$B$101, ROW(PEOPLE!$H$4:$H$101)-MIN(ROW(PEOPLE!$H$4:$H$101)) +1), COLUMNS($B$3:E486))),"")</f>
        <v xml:space="preserve">6   </v>
      </c>
      <c r="G486" s="40" t="str">
        <f t="array" ref="G486">IFERROR(INDEX(PEOPLE!$H$4:$H$101, SMALL(IF($B486=PEOPLE!$B$4:$B$101, ROW(PEOPLE!$H$4:$H$101)-MIN(ROW(PEOPLE!$H$4:$H$101)) +1), COLUMNS($B$3:F486))),"")</f>
        <v xml:space="preserve">7   </v>
      </c>
      <c r="H486" s="40" t="str">
        <f t="array" ref="H486">IFERROR(INDEX(PEOPLE!$H$4:$H$101, SMALL(IF($B486=PEOPLE!$B$4:$B$101, ROW(PEOPLE!$H$4:$H$101)-MIN(ROW(PEOPLE!$H$4:$H$101)) +1), COLUMNS($B$3:G486))),"")</f>
        <v xml:space="preserve">8   </v>
      </c>
      <c r="I486" s="40" t="str">
        <f t="array" ref="I486">IFERROR(INDEX(PEOPLE!$H$4:$H$101, SMALL(IF($B486=PEOPLE!$B$4:$B$101, ROW(PEOPLE!$H$4:$H$101)-MIN(ROW(PEOPLE!$H$4:$H$101)) +1), COLUMNS($B$3:H486))),"")</f>
        <v xml:space="preserve">9   </v>
      </c>
      <c r="J486" s="40" t="str">
        <f t="array" ref="J486">IFERROR(INDEX(PEOPLE!$H$4:$H$101, SMALL(IF($B486=PEOPLE!$B$4:$B$101, ROW(PEOPLE!$H$4:$H$101)-MIN(ROW(PEOPLE!$H$4:$H$101)) +1), COLUMNS($B$3:I486))),"")</f>
        <v xml:space="preserve">10   </v>
      </c>
      <c r="K486" s="40" t="str">
        <f t="array" ref="K486">IFERROR(INDEX(PEOPLE!$H$4:$H$101, SMALL(IF($B486=PEOPLE!$B$4:$B$101, ROW(PEOPLE!$H$4:$H$101)-MIN(ROW(PEOPLE!$H$4:$H$101)) +1), COLUMNS($B$3:J486))),"")</f>
        <v xml:space="preserve">11   </v>
      </c>
      <c r="L486" s="40" t="str">
        <f t="array" ref="L486">IFERROR(INDEX(PEOPLE!$H$4:$H$101, SMALL(IF($B486=PEOPLE!$B$4:$B$101, ROW(PEOPLE!$H$4:$H$101)-MIN(ROW(PEOPLE!$H$4:$H$101)) +1), COLUMNS($B$3:K486))),"")</f>
        <v xml:space="preserve">12   </v>
      </c>
      <c r="M486" s="40" t="str">
        <f t="array" ref="M486">IFERROR(INDEX(PEOPLE!$H$4:$H$101, SMALL(IF($B486=PEOPLE!$B$4:$B$101, ROW(PEOPLE!$H$4:$H$101)-MIN(ROW(PEOPLE!$H$4:$H$101)) +1), COLUMNS($B$3:L486))),"")</f>
        <v xml:space="preserve">13   </v>
      </c>
      <c r="N486" s="40"/>
      <c r="O486" s="40"/>
    </row>
    <row r="487" spans="2:15" x14ac:dyDescent="0.25">
      <c r="B487" s="40" t="str">
        <f t="array" ref="B487">IFERROR(INDEX(PEOPLE!B488:B$1001, MATCH(0, COUNTIF($B$2:B486, PEOPLE!B488:B$1001), 0)), "")</f>
        <v/>
      </c>
      <c r="C487" s="40" t="str">
        <f t="array" ref="C487">IFERROR(INDEX(PEOPLE!$H$4:$H$101, SMALL(IF($B487=PEOPLE!$B$4:$B$101, ROW(PEOPLE!$H$4:$H$101)-MIN(ROW(PEOPLE!$H$4:$H$101)) +1), COLUMNS($B$3:B487))),"")</f>
        <v xml:space="preserve">3   </v>
      </c>
      <c r="D487" s="40" t="str">
        <f t="array" ref="D487">IFERROR(INDEX(PEOPLE!$H$4:$H$101, SMALL(IF($B487=PEOPLE!$B$4:$B$101, ROW(PEOPLE!$H$4:$H$101)-MIN(ROW(PEOPLE!$H$4:$H$101)) +1), COLUMNS($B$3:C487))),"")</f>
        <v xml:space="preserve">4   </v>
      </c>
      <c r="E487" s="40" t="str">
        <f t="array" ref="E487">IFERROR(INDEX(PEOPLE!$H$4:$H$101, SMALL(IF($B487=PEOPLE!$B$4:$B$101, ROW(PEOPLE!$H$4:$H$101)-MIN(ROW(PEOPLE!$H$4:$H$101)) +1), COLUMNS($B$3:D487))),"")</f>
        <v xml:space="preserve">5   </v>
      </c>
      <c r="F487" s="40" t="str">
        <f t="array" ref="F487">IFERROR(INDEX(PEOPLE!$H$4:$H$101, SMALL(IF($B487=PEOPLE!$B$4:$B$101, ROW(PEOPLE!$H$4:$H$101)-MIN(ROW(PEOPLE!$H$4:$H$101)) +1), COLUMNS($B$3:E487))),"")</f>
        <v xml:space="preserve">6   </v>
      </c>
      <c r="G487" s="40" t="str">
        <f t="array" ref="G487">IFERROR(INDEX(PEOPLE!$H$4:$H$101, SMALL(IF($B487=PEOPLE!$B$4:$B$101, ROW(PEOPLE!$H$4:$H$101)-MIN(ROW(PEOPLE!$H$4:$H$101)) +1), COLUMNS($B$3:F487))),"")</f>
        <v xml:space="preserve">7   </v>
      </c>
      <c r="H487" s="40" t="str">
        <f t="array" ref="H487">IFERROR(INDEX(PEOPLE!$H$4:$H$101, SMALL(IF($B487=PEOPLE!$B$4:$B$101, ROW(PEOPLE!$H$4:$H$101)-MIN(ROW(PEOPLE!$H$4:$H$101)) +1), COLUMNS($B$3:G487))),"")</f>
        <v xml:space="preserve">8   </v>
      </c>
      <c r="I487" s="40" t="str">
        <f t="array" ref="I487">IFERROR(INDEX(PEOPLE!$H$4:$H$101, SMALL(IF($B487=PEOPLE!$B$4:$B$101, ROW(PEOPLE!$H$4:$H$101)-MIN(ROW(PEOPLE!$H$4:$H$101)) +1), COLUMNS($B$3:H487))),"")</f>
        <v xml:space="preserve">9   </v>
      </c>
      <c r="J487" s="40" t="str">
        <f t="array" ref="J487">IFERROR(INDEX(PEOPLE!$H$4:$H$101, SMALL(IF($B487=PEOPLE!$B$4:$B$101, ROW(PEOPLE!$H$4:$H$101)-MIN(ROW(PEOPLE!$H$4:$H$101)) +1), COLUMNS($B$3:I487))),"")</f>
        <v xml:space="preserve">10   </v>
      </c>
      <c r="K487" s="40" t="str">
        <f t="array" ref="K487">IFERROR(INDEX(PEOPLE!$H$4:$H$101, SMALL(IF($B487=PEOPLE!$B$4:$B$101, ROW(PEOPLE!$H$4:$H$101)-MIN(ROW(PEOPLE!$H$4:$H$101)) +1), COLUMNS($B$3:J487))),"")</f>
        <v xml:space="preserve">11   </v>
      </c>
      <c r="L487" s="40" t="str">
        <f t="array" ref="L487">IFERROR(INDEX(PEOPLE!$H$4:$H$101, SMALL(IF($B487=PEOPLE!$B$4:$B$101, ROW(PEOPLE!$H$4:$H$101)-MIN(ROW(PEOPLE!$H$4:$H$101)) +1), COLUMNS($B$3:K487))),"")</f>
        <v xml:space="preserve">12   </v>
      </c>
      <c r="M487" s="40" t="str">
        <f t="array" ref="M487">IFERROR(INDEX(PEOPLE!$H$4:$H$101, SMALL(IF($B487=PEOPLE!$B$4:$B$101, ROW(PEOPLE!$H$4:$H$101)-MIN(ROW(PEOPLE!$H$4:$H$101)) +1), COLUMNS($B$3:L487))),"")</f>
        <v xml:space="preserve">13   </v>
      </c>
      <c r="N487" s="40"/>
      <c r="O487" s="40"/>
    </row>
    <row r="488" spans="2:15" x14ac:dyDescent="0.25">
      <c r="B488" s="40" t="str">
        <f t="array" ref="B488">IFERROR(INDEX(PEOPLE!B489:B$1001, MATCH(0, COUNTIF($B$2:B487, PEOPLE!B489:B$1001), 0)), "")</f>
        <v/>
      </c>
      <c r="C488" s="40" t="str">
        <f t="array" ref="C488">IFERROR(INDEX(PEOPLE!$H$4:$H$101, SMALL(IF($B488=PEOPLE!$B$4:$B$101, ROW(PEOPLE!$H$4:$H$101)-MIN(ROW(PEOPLE!$H$4:$H$101)) +1), COLUMNS($B$3:B488))),"")</f>
        <v xml:space="preserve">3   </v>
      </c>
      <c r="D488" s="40" t="str">
        <f t="array" ref="D488">IFERROR(INDEX(PEOPLE!$H$4:$H$101, SMALL(IF($B488=PEOPLE!$B$4:$B$101, ROW(PEOPLE!$H$4:$H$101)-MIN(ROW(PEOPLE!$H$4:$H$101)) +1), COLUMNS($B$3:C488))),"")</f>
        <v xml:space="preserve">4   </v>
      </c>
      <c r="E488" s="40" t="str">
        <f t="array" ref="E488">IFERROR(INDEX(PEOPLE!$H$4:$H$101, SMALL(IF($B488=PEOPLE!$B$4:$B$101, ROW(PEOPLE!$H$4:$H$101)-MIN(ROW(PEOPLE!$H$4:$H$101)) +1), COLUMNS($B$3:D488))),"")</f>
        <v xml:space="preserve">5   </v>
      </c>
      <c r="F488" s="40" t="str">
        <f t="array" ref="F488">IFERROR(INDEX(PEOPLE!$H$4:$H$101, SMALL(IF($B488=PEOPLE!$B$4:$B$101, ROW(PEOPLE!$H$4:$H$101)-MIN(ROW(PEOPLE!$H$4:$H$101)) +1), COLUMNS($B$3:E488))),"")</f>
        <v xml:space="preserve">6   </v>
      </c>
      <c r="G488" s="40" t="str">
        <f t="array" ref="G488">IFERROR(INDEX(PEOPLE!$H$4:$H$101, SMALL(IF($B488=PEOPLE!$B$4:$B$101, ROW(PEOPLE!$H$4:$H$101)-MIN(ROW(PEOPLE!$H$4:$H$101)) +1), COLUMNS($B$3:F488))),"")</f>
        <v xml:space="preserve">7   </v>
      </c>
      <c r="H488" s="40" t="str">
        <f t="array" ref="H488">IFERROR(INDEX(PEOPLE!$H$4:$H$101, SMALL(IF($B488=PEOPLE!$B$4:$B$101, ROW(PEOPLE!$H$4:$H$101)-MIN(ROW(PEOPLE!$H$4:$H$101)) +1), COLUMNS($B$3:G488))),"")</f>
        <v xml:space="preserve">8   </v>
      </c>
      <c r="I488" s="40" t="str">
        <f t="array" ref="I488">IFERROR(INDEX(PEOPLE!$H$4:$H$101, SMALL(IF($B488=PEOPLE!$B$4:$B$101, ROW(PEOPLE!$H$4:$H$101)-MIN(ROW(PEOPLE!$H$4:$H$101)) +1), COLUMNS($B$3:H488))),"")</f>
        <v xml:space="preserve">9   </v>
      </c>
      <c r="J488" s="40" t="str">
        <f t="array" ref="J488">IFERROR(INDEX(PEOPLE!$H$4:$H$101, SMALL(IF($B488=PEOPLE!$B$4:$B$101, ROW(PEOPLE!$H$4:$H$101)-MIN(ROW(PEOPLE!$H$4:$H$101)) +1), COLUMNS($B$3:I488))),"")</f>
        <v xml:space="preserve">10   </v>
      </c>
      <c r="K488" s="40" t="str">
        <f t="array" ref="K488">IFERROR(INDEX(PEOPLE!$H$4:$H$101, SMALL(IF($B488=PEOPLE!$B$4:$B$101, ROW(PEOPLE!$H$4:$H$101)-MIN(ROW(PEOPLE!$H$4:$H$101)) +1), COLUMNS($B$3:J488))),"")</f>
        <v xml:space="preserve">11   </v>
      </c>
      <c r="L488" s="40" t="str">
        <f t="array" ref="L488">IFERROR(INDEX(PEOPLE!$H$4:$H$101, SMALL(IF($B488=PEOPLE!$B$4:$B$101, ROW(PEOPLE!$H$4:$H$101)-MIN(ROW(PEOPLE!$H$4:$H$101)) +1), COLUMNS($B$3:K488))),"")</f>
        <v xml:space="preserve">12   </v>
      </c>
      <c r="M488" s="40" t="str">
        <f t="array" ref="M488">IFERROR(INDEX(PEOPLE!$H$4:$H$101, SMALL(IF($B488=PEOPLE!$B$4:$B$101, ROW(PEOPLE!$H$4:$H$101)-MIN(ROW(PEOPLE!$H$4:$H$101)) +1), COLUMNS($B$3:L488))),"")</f>
        <v xml:space="preserve">13   </v>
      </c>
      <c r="N488" s="40"/>
      <c r="O488" s="40"/>
    </row>
    <row r="489" spans="2:15" x14ac:dyDescent="0.25">
      <c r="B489" s="40" t="str">
        <f t="array" ref="B489">IFERROR(INDEX(PEOPLE!B490:B$1001, MATCH(0, COUNTIF($B$2:B488, PEOPLE!B490:B$1001), 0)), "")</f>
        <v/>
      </c>
      <c r="C489" s="40" t="str">
        <f t="array" ref="C489">IFERROR(INDEX(PEOPLE!$H$4:$H$101, SMALL(IF($B489=PEOPLE!$B$4:$B$101, ROW(PEOPLE!$H$4:$H$101)-MIN(ROW(PEOPLE!$H$4:$H$101)) +1), COLUMNS($B$3:B489))),"")</f>
        <v xml:space="preserve">3   </v>
      </c>
      <c r="D489" s="40" t="str">
        <f t="array" ref="D489">IFERROR(INDEX(PEOPLE!$H$4:$H$101, SMALL(IF($B489=PEOPLE!$B$4:$B$101, ROW(PEOPLE!$H$4:$H$101)-MIN(ROW(PEOPLE!$H$4:$H$101)) +1), COLUMNS($B$3:C489))),"")</f>
        <v xml:space="preserve">4   </v>
      </c>
      <c r="E489" s="40" t="str">
        <f t="array" ref="E489">IFERROR(INDEX(PEOPLE!$H$4:$H$101, SMALL(IF($B489=PEOPLE!$B$4:$B$101, ROW(PEOPLE!$H$4:$H$101)-MIN(ROW(PEOPLE!$H$4:$H$101)) +1), COLUMNS($B$3:D489))),"")</f>
        <v xml:space="preserve">5   </v>
      </c>
      <c r="F489" s="40" t="str">
        <f t="array" ref="F489">IFERROR(INDEX(PEOPLE!$H$4:$H$101, SMALL(IF($B489=PEOPLE!$B$4:$B$101, ROW(PEOPLE!$H$4:$H$101)-MIN(ROW(PEOPLE!$H$4:$H$101)) +1), COLUMNS($B$3:E489))),"")</f>
        <v xml:space="preserve">6   </v>
      </c>
      <c r="G489" s="40" t="str">
        <f t="array" ref="G489">IFERROR(INDEX(PEOPLE!$H$4:$H$101, SMALL(IF($B489=PEOPLE!$B$4:$B$101, ROW(PEOPLE!$H$4:$H$101)-MIN(ROW(PEOPLE!$H$4:$H$101)) +1), COLUMNS($B$3:F489))),"")</f>
        <v xml:space="preserve">7   </v>
      </c>
      <c r="H489" s="40" t="str">
        <f t="array" ref="H489">IFERROR(INDEX(PEOPLE!$H$4:$H$101, SMALL(IF($B489=PEOPLE!$B$4:$B$101, ROW(PEOPLE!$H$4:$H$101)-MIN(ROW(PEOPLE!$H$4:$H$101)) +1), COLUMNS($B$3:G489))),"")</f>
        <v xml:space="preserve">8   </v>
      </c>
      <c r="I489" s="40" t="str">
        <f t="array" ref="I489">IFERROR(INDEX(PEOPLE!$H$4:$H$101, SMALL(IF($B489=PEOPLE!$B$4:$B$101, ROW(PEOPLE!$H$4:$H$101)-MIN(ROW(PEOPLE!$H$4:$H$101)) +1), COLUMNS($B$3:H489))),"")</f>
        <v xml:space="preserve">9   </v>
      </c>
      <c r="J489" s="40" t="str">
        <f t="array" ref="J489">IFERROR(INDEX(PEOPLE!$H$4:$H$101, SMALL(IF($B489=PEOPLE!$B$4:$B$101, ROW(PEOPLE!$H$4:$H$101)-MIN(ROW(PEOPLE!$H$4:$H$101)) +1), COLUMNS($B$3:I489))),"")</f>
        <v xml:space="preserve">10   </v>
      </c>
      <c r="K489" s="40" t="str">
        <f t="array" ref="K489">IFERROR(INDEX(PEOPLE!$H$4:$H$101, SMALL(IF($B489=PEOPLE!$B$4:$B$101, ROW(PEOPLE!$H$4:$H$101)-MIN(ROW(PEOPLE!$H$4:$H$101)) +1), COLUMNS($B$3:J489))),"")</f>
        <v xml:space="preserve">11   </v>
      </c>
      <c r="L489" s="40" t="str">
        <f t="array" ref="L489">IFERROR(INDEX(PEOPLE!$H$4:$H$101, SMALL(IF($B489=PEOPLE!$B$4:$B$101, ROW(PEOPLE!$H$4:$H$101)-MIN(ROW(PEOPLE!$H$4:$H$101)) +1), COLUMNS($B$3:K489))),"")</f>
        <v xml:space="preserve">12   </v>
      </c>
      <c r="M489" s="40" t="str">
        <f t="array" ref="M489">IFERROR(INDEX(PEOPLE!$H$4:$H$101, SMALL(IF($B489=PEOPLE!$B$4:$B$101, ROW(PEOPLE!$H$4:$H$101)-MIN(ROW(PEOPLE!$H$4:$H$101)) +1), COLUMNS($B$3:L489))),"")</f>
        <v xml:space="preserve">13   </v>
      </c>
      <c r="N489" s="40"/>
      <c r="O489" s="40"/>
    </row>
    <row r="490" spans="2:15" x14ac:dyDescent="0.25">
      <c r="B490" s="40" t="str">
        <f t="array" ref="B490">IFERROR(INDEX(PEOPLE!B491:B$1001, MATCH(0, COUNTIF($B$2:B489, PEOPLE!B491:B$1001), 0)), "")</f>
        <v/>
      </c>
      <c r="C490" s="40" t="str">
        <f t="array" ref="C490">IFERROR(INDEX(PEOPLE!$H$4:$H$101, SMALL(IF($B490=PEOPLE!$B$4:$B$101, ROW(PEOPLE!$H$4:$H$101)-MIN(ROW(PEOPLE!$H$4:$H$101)) +1), COLUMNS($B$3:B490))),"")</f>
        <v xml:space="preserve">3   </v>
      </c>
      <c r="D490" s="40" t="str">
        <f t="array" ref="D490">IFERROR(INDEX(PEOPLE!$H$4:$H$101, SMALL(IF($B490=PEOPLE!$B$4:$B$101, ROW(PEOPLE!$H$4:$H$101)-MIN(ROW(PEOPLE!$H$4:$H$101)) +1), COLUMNS($B$3:C490))),"")</f>
        <v xml:space="preserve">4   </v>
      </c>
      <c r="E490" s="40" t="str">
        <f t="array" ref="E490">IFERROR(INDEX(PEOPLE!$H$4:$H$101, SMALL(IF($B490=PEOPLE!$B$4:$B$101, ROW(PEOPLE!$H$4:$H$101)-MIN(ROW(PEOPLE!$H$4:$H$101)) +1), COLUMNS($B$3:D490))),"")</f>
        <v xml:space="preserve">5   </v>
      </c>
      <c r="F490" s="40" t="str">
        <f t="array" ref="F490">IFERROR(INDEX(PEOPLE!$H$4:$H$101, SMALL(IF($B490=PEOPLE!$B$4:$B$101, ROW(PEOPLE!$H$4:$H$101)-MIN(ROW(PEOPLE!$H$4:$H$101)) +1), COLUMNS($B$3:E490))),"")</f>
        <v xml:space="preserve">6   </v>
      </c>
      <c r="G490" s="40" t="str">
        <f t="array" ref="G490">IFERROR(INDEX(PEOPLE!$H$4:$H$101, SMALL(IF($B490=PEOPLE!$B$4:$B$101, ROW(PEOPLE!$H$4:$H$101)-MIN(ROW(PEOPLE!$H$4:$H$101)) +1), COLUMNS($B$3:F490))),"")</f>
        <v xml:space="preserve">7   </v>
      </c>
      <c r="H490" s="40" t="str">
        <f t="array" ref="H490">IFERROR(INDEX(PEOPLE!$H$4:$H$101, SMALL(IF($B490=PEOPLE!$B$4:$B$101, ROW(PEOPLE!$H$4:$H$101)-MIN(ROW(PEOPLE!$H$4:$H$101)) +1), COLUMNS($B$3:G490))),"")</f>
        <v xml:space="preserve">8   </v>
      </c>
      <c r="I490" s="40" t="str">
        <f t="array" ref="I490">IFERROR(INDEX(PEOPLE!$H$4:$H$101, SMALL(IF($B490=PEOPLE!$B$4:$B$101, ROW(PEOPLE!$H$4:$H$101)-MIN(ROW(PEOPLE!$H$4:$H$101)) +1), COLUMNS($B$3:H490))),"")</f>
        <v xml:space="preserve">9   </v>
      </c>
      <c r="J490" s="40" t="str">
        <f t="array" ref="J490">IFERROR(INDEX(PEOPLE!$H$4:$H$101, SMALL(IF($B490=PEOPLE!$B$4:$B$101, ROW(PEOPLE!$H$4:$H$101)-MIN(ROW(PEOPLE!$H$4:$H$101)) +1), COLUMNS($B$3:I490))),"")</f>
        <v xml:space="preserve">10   </v>
      </c>
      <c r="K490" s="40" t="str">
        <f t="array" ref="K490">IFERROR(INDEX(PEOPLE!$H$4:$H$101, SMALL(IF($B490=PEOPLE!$B$4:$B$101, ROW(PEOPLE!$H$4:$H$101)-MIN(ROW(PEOPLE!$H$4:$H$101)) +1), COLUMNS($B$3:J490))),"")</f>
        <v xml:space="preserve">11   </v>
      </c>
      <c r="L490" s="40" t="str">
        <f t="array" ref="L490">IFERROR(INDEX(PEOPLE!$H$4:$H$101, SMALL(IF($B490=PEOPLE!$B$4:$B$101, ROW(PEOPLE!$H$4:$H$101)-MIN(ROW(PEOPLE!$H$4:$H$101)) +1), COLUMNS($B$3:K490))),"")</f>
        <v xml:space="preserve">12   </v>
      </c>
      <c r="M490" s="40" t="str">
        <f t="array" ref="M490">IFERROR(INDEX(PEOPLE!$H$4:$H$101, SMALL(IF($B490=PEOPLE!$B$4:$B$101, ROW(PEOPLE!$H$4:$H$101)-MIN(ROW(PEOPLE!$H$4:$H$101)) +1), COLUMNS($B$3:L490))),"")</f>
        <v xml:space="preserve">13   </v>
      </c>
      <c r="N490" s="40"/>
      <c r="O490" s="40"/>
    </row>
    <row r="491" spans="2:15" x14ac:dyDescent="0.25">
      <c r="B491" s="40" t="str">
        <f t="array" ref="B491">IFERROR(INDEX(PEOPLE!B492:B$1001, MATCH(0, COUNTIF($B$2:B490, PEOPLE!B492:B$1001), 0)), "")</f>
        <v/>
      </c>
      <c r="C491" s="40" t="str">
        <f t="array" ref="C491">IFERROR(INDEX(PEOPLE!$H$4:$H$101, SMALL(IF($B491=PEOPLE!$B$4:$B$101, ROW(PEOPLE!$H$4:$H$101)-MIN(ROW(PEOPLE!$H$4:$H$101)) +1), COLUMNS($B$3:B491))),"")</f>
        <v xml:space="preserve">3   </v>
      </c>
      <c r="D491" s="40" t="str">
        <f t="array" ref="D491">IFERROR(INDEX(PEOPLE!$H$4:$H$101, SMALL(IF($B491=PEOPLE!$B$4:$B$101, ROW(PEOPLE!$H$4:$H$101)-MIN(ROW(PEOPLE!$H$4:$H$101)) +1), COLUMNS($B$3:C491))),"")</f>
        <v xml:space="preserve">4   </v>
      </c>
      <c r="E491" s="40" t="str">
        <f t="array" ref="E491">IFERROR(INDEX(PEOPLE!$H$4:$H$101, SMALL(IF($B491=PEOPLE!$B$4:$B$101, ROW(PEOPLE!$H$4:$H$101)-MIN(ROW(PEOPLE!$H$4:$H$101)) +1), COLUMNS($B$3:D491))),"")</f>
        <v xml:space="preserve">5   </v>
      </c>
      <c r="F491" s="40" t="str">
        <f t="array" ref="F491">IFERROR(INDEX(PEOPLE!$H$4:$H$101, SMALL(IF($B491=PEOPLE!$B$4:$B$101, ROW(PEOPLE!$H$4:$H$101)-MIN(ROW(PEOPLE!$H$4:$H$101)) +1), COLUMNS($B$3:E491))),"")</f>
        <v xml:space="preserve">6   </v>
      </c>
      <c r="G491" s="40" t="str">
        <f t="array" ref="G491">IFERROR(INDEX(PEOPLE!$H$4:$H$101, SMALL(IF($B491=PEOPLE!$B$4:$B$101, ROW(PEOPLE!$H$4:$H$101)-MIN(ROW(PEOPLE!$H$4:$H$101)) +1), COLUMNS($B$3:F491))),"")</f>
        <v xml:space="preserve">7   </v>
      </c>
      <c r="H491" s="40" t="str">
        <f t="array" ref="H491">IFERROR(INDEX(PEOPLE!$H$4:$H$101, SMALL(IF($B491=PEOPLE!$B$4:$B$101, ROW(PEOPLE!$H$4:$H$101)-MIN(ROW(PEOPLE!$H$4:$H$101)) +1), COLUMNS($B$3:G491))),"")</f>
        <v xml:space="preserve">8   </v>
      </c>
      <c r="I491" s="40" t="str">
        <f t="array" ref="I491">IFERROR(INDEX(PEOPLE!$H$4:$H$101, SMALL(IF($B491=PEOPLE!$B$4:$B$101, ROW(PEOPLE!$H$4:$H$101)-MIN(ROW(PEOPLE!$H$4:$H$101)) +1), COLUMNS($B$3:H491))),"")</f>
        <v xml:space="preserve">9   </v>
      </c>
      <c r="J491" s="40" t="str">
        <f t="array" ref="J491">IFERROR(INDEX(PEOPLE!$H$4:$H$101, SMALL(IF($B491=PEOPLE!$B$4:$B$101, ROW(PEOPLE!$H$4:$H$101)-MIN(ROW(PEOPLE!$H$4:$H$101)) +1), COLUMNS($B$3:I491))),"")</f>
        <v xml:space="preserve">10   </v>
      </c>
      <c r="K491" s="40" t="str">
        <f t="array" ref="K491">IFERROR(INDEX(PEOPLE!$H$4:$H$101, SMALL(IF($B491=PEOPLE!$B$4:$B$101, ROW(PEOPLE!$H$4:$H$101)-MIN(ROW(PEOPLE!$H$4:$H$101)) +1), COLUMNS($B$3:J491))),"")</f>
        <v xml:space="preserve">11   </v>
      </c>
      <c r="L491" s="40" t="str">
        <f t="array" ref="L491">IFERROR(INDEX(PEOPLE!$H$4:$H$101, SMALL(IF($B491=PEOPLE!$B$4:$B$101, ROW(PEOPLE!$H$4:$H$101)-MIN(ROW(PEOPLE!$H$4:$H$101)) +1), COLUMNS($B$3:K491))),"")</f>
        <v xml:space="preserve">12   </v>
      </c>
      <c r="M491" s="40" t="str">
        <f t="array" ref="M491">IFERROR(INDEX(PEOPLE!$H$4:$H$101, SMALL(IF($B491=PEOPLE!$B$4:$B$101, ROW(PEOPLE!$H$4:$H$101)-MIN(ROW(PEOPLE!$H$4:$H$101)) +1), COLUMNS($B$3:L491))),"")</f>
        <v xml:space="preserve">13   </v>
      </c>
      <c r="N491" s="40"/>
      <c r="O491" s="40"/>
    </row>
    <row r="492" spans="2:15" x14ac:dyDescent="0.25">
      <c r="B492" s="40" t="str">
        <f t="array" ref="B492">IFERROR(INDEX(PEOPLE!B493:B$1001, MATCH(0, COUNTIF($B$2:B491, PEOPLE!B493:B$1001), 0)), "")</f>
        <v/>
      </c>
      <c r="C492" s="40" t="str">
        <f t="array" ref="C492">IFERROR(INDEX(PEOPLE!$H$4:$H$101, SMALL(IF($B492=PEOPLE!$B$4:$B$101, ROW(PEOPLE!$H$4:$H$101)-MIN(ROW(PEOPLE!$H$4:$H$101)) +1), COLUMNS($B$3:B492))),"")</f>
        <v xml:space="preserve">3   </v>
      </c>
      <c r="D492" s="40" t="str">
        <f t="array" ref="D492">IFERROR(INDEX(PEOPLE!$H$4:$H$101, SMALL(IF($B492=PEOPLE!$B$4:$B$101, ROW(PEOPLE!$H$4:$H$101)-MIN(ROW(PEOPLE!$H$4:$H$101)) +1), COLUMNS($B$3:C492))),"")</f>
        <v xml:space="preserve">4   </v>
      </c>
      <c r="E492" s="40" t="str">
        <f t="array" ref="E492">IFERROR(INDEX(PEOPLE!$H$4:$H$101, SMALL(IF($B492=PEOPLE!$B$4:$B$101, ROW(PEOPLE!$H$4:$H$101)-MIN(ROW(PEOPLE!$H$4:$H$101)) +1), COLUMNS($B$3:D492))),"")</f>
        <v xml:space="preserve">5   </v>
      </c>
      <c r="F492" s="40" t="str">
        <f t="array" ref="F492">IFERROR(INDEX(PEOPLE!$H$4:$H$101, SMALL(IF($B492=PEOPLE!$B$4:$B$101, ROW(PEOPLE!$H$4:$H$101)-MIN(ROW(PEOPLE!$H$4:$H$101)) +1), COLUMNS($B$3:E492))),"")</f>
        <v xml:space="preserve">6   </v>
      </c>
      <c r="G492" s="40" t="str">
        <f t="array" ref="G492">IFERROR(INDEX(PEOPLE!$H$4:$H$101, SMALL(IF($B492=PEOPLE!$B$4:$B$101, ROW(PEOPLE!$H$4:$H$101)-MIN(ROW(PEOPLE!$H$4:$H$101)) +1), COLUMNS($B$3:F492))),"")</f>
        <v xml:space="preserve">7   </v>
      </c>
      <c r="H492" s="40" t="str">
        <f t="array" ref="H492">IFERROR(INDEX(PEOPLE!$H$4:$H$101, SMALL(IF($B492=PEOPLE!$B$4:$B$101, ROW(PEOPLE!$H$4:$H$101)-MIN(ROW(PEOPLE!$H$4:$H$101)) +1), COLUMNS($B$3:G492))),"")</f>
        <v xml:space="preserve">8   </v>
      </c>
      <c r="I492" s="40" t="str">
        <f t="array" ref="I492">IFERROR(INDEX(PEOPLE!$H$4:$H$101, SMALL(IF($B492=PEOPLE!$B$4:$B$101, ROW(PEOPLE!$H$4:$H$101)-MIN(ROW(PEOPLE!$H$4:$H$101)) +1), COLUMNS($B$3:H492))),"")</f>
        <v xml:space="preserve">9   </v>
      </c>
      <c r="J492" s="40" t="str">
        <f t="array" ref="J492">IFERROR(INDEX(PEOPLE!$H$4:$H$101, SMALL(IF($B492=PEOPLE!$B$4:$B$101, ROW(PEOPLE!$H$4:$H$101)-MIN(ROW(PEOPLE!$H$4:$H$101)) +1), COLUMNS($B$3:I492))),"")</f>
        <v xml:space="preserve">10   </v>
      </c>
      <c r="K492" s="40" t="str">
        <f t="array" ref="K492">IFERROR(INDEX(PEOPLE!$H$4:$H$101, SMALL(IF($B492=PEOPLE!$B$4:$B$101, ROW(PEOPLE!$H$4:$H$101)-MIN(ROW(PEOPLE!$H$4:$H$101)) +1), COLUMNS($B$3:J492))),"")</f>
        <v xml:space="preserve">11   </v>
      </c>
      <c r="L492" s="40" t="str">
        <f t="array" ref="L492">IFERROR(INDEX(PEOPLE!$H$4:$H$101, SMALL(IF($B492=PEOPLE!$B$4:$B$101, ROW(PEOPLE!$H$4:$H$101)-MIN(ROW(PEOPLE!$H$4:$H$101)) +1), COLUMNS($B$3:K492))),"")</f>
        <v xml:space="preserve">12   </v>
      </c>
      <c r="M492" s="40" t="str">
        <f t="array" ref="M492">IFERROR(INDEX(PEOPLE!$H$4:$H$101, SMALL(IF($B492=PEOPLE!$B$4:$B$101, ROW(PEOPLE!$H$4:$H$101)-MIN(ROW(PEOPLE!$H$4:$H$101)) +1), COLUMNS($B$3:L492))),"")</f>
        <v xml:space="preserve">13   </v>
      </c>
      <c r="N492" s="40"/>
      <c r="O492" s="40"/>
    </row>
    <row r="493" spans="2:15" x14ac:dyDescent="0.25">
      <c r="B493" s="40" t="str">
        <f t="array" ref="B493">IFERROR(INDEX(PEOPLE!B494:B$1001, MATCH(0, COUNTIF($B$2:B492, PEOPLE!B494:B$1001), 0)), "")</f>
        <v/>
      </c>
      <c r="C493" s="40" t="str">
        <f t="array" ref="C493">IFERROR(INDEX(PEOPLE!$H$4:$H$101, SMALL(IF($B493=PEOPLE!$B$4:$B$101, ROW(PEOPLE!$H$4:$H$101)-MIN(ROW(PEOPLE!$H$4:$H$101)) +1), COLUMNS($B$3:B493))),"")</f>
        <v xml:space="preserve">3   </v>
      </c>
      <c r="D493" s="40" t="str">
        <f t="array" ref="D493">IFERROR(INDEX(PEOPLE!$H$4:$H$101, SMALL(IF($B493=PEOPLE!$B$4:$B$101, ROW(PEOPLE!$H$4:$H$101)-MIN(ROW(PEOPLE!$H$4:$H$101)) +1), COLUMNS($B$3:C493))),"")</f>
        <v xml:space="preserve">4   </v>
      </c>
      <c r="E493" s="40" t="str">
        <f t="array" ref="E493">IFERROR(INDEX(PEOPLE!$H$4:$H$101, SMALL(IF($B493=PEOPLE!$B$4:$B$101, ROW(PEOPLE!$H$4:$H$101)-MIN(ROW(PEOPLE!$H$4:$H$101)) +1), COLUMNS($B$3:D493))),"")</f>
        <v xml:space="preserve">5   </v>
      </c>
      <c r="F493" s="40" t="str">
        <f t="array" ref="F493">IFERROR(INDEX(PEOPLE!$H$4:$H$101, SMALL(IF($B493=PEOPLE!$B$4:$B$101, ROW(PEOPLE!$H$4:$H$101)-MIN(ROW(PEOPLE!$H$4:$H$101)) +1), COLUMNS($B$3:E493))),"")</f>
        <v xml:space="preserve">6   </v>
      </c>
      <c r="G493" s="40" t="str">
        <f t="array" ref="G493">IFERROR(INDEX(PEOPLE!$H$4:$H$101, SMALL(IF($B493=PEOPLE!$B$4:$B$101, ROW(PEOPLE!$H$4:$H$101)-MIN(ROW(PEOPLE!$H$4:$H$101)) +1), COLUMNS($B$3:F493))),"")</f>
        <v xml:space="preserve">7   </v>
      </c>
      <c r="H493" s="40" t="str">
        <f t="array" ref="H493">IFERROR(INDEX(PEOPLE!$H$4:$H$101, SMALL(IF($B493=PEOPLE!$B$4:$B$101, ROW(PEOPLE!$H$4:$H$101)-MIN(ROW(PEOPLE!$H$4:$H$101)) +1), COLUMNS($B$3:G493))),"")</f>
        <v xml:space="preserve">8   </v>
      </c>
      <c r="I493" s="40" t="str">
        <f t="array" ref="I493">IFERROR(INDEX(PEOPLE!$H$4:$H$101, SMALL(IF($B493=PEOPLE!$B$4:$B$101, ROW(PEOPLE!$H$4:$H$101)-MIN(ROW(PEOPLE!$H$4:$H$101)) +1), COLUMNS($B$3:H493))),"")</f>
        <v xml:space="preserve">9   </v>
      </c>
      <c r="J493" s="40" t="str">
        <f t="array" ref="J493">IFERROR(INDEX(PEOPLE!$H$4:$H$101, SMALL(IF($B493=PEOPLE!$B$4:$B$101, ROW(PEOPLE!$H$4:$H$101)-MIN(ROW(PEOPLE!$H$4:$H$101)) +1), COLUMNS($B$3:I493))),"")</f>
        <v xml:space="preserve">10   </v>
      </c>
      <c r="K493" s="40" t="str">
        <f t="array" ref="K493">IFERROR(INDEX(PEOPLE!$H$4:$H$101, SMALL(IF($B493=PEOPLE!$B$4:$B$101, ROW(PEOPLE!$H$4:$H$101)-MIN(ROW(PEOPLE!$H$4:$H$101)) +1), COLUMNS($B$3:J493))),"")</f>
        <v xml:space="preserve">11   </v>
      </c>
      <c r="L493" s="40" t="str">
        <f t="array" ref="L493">IFERROR(INDEX(PEOPLE!$H$4:$H$101, SMALL(IF($B493=PEOPLE!$B$4:$B$101, ROW(PEOPLE!$H$4:$H$101)-MIN(ROW(PEOPLE!$H$4:$H$101)) +1), COLUMNS($B$3:K493))),"")</f>
        <v xml:space="preserve">12   </v>
      </c>
      <c r="M493" s="40" t="str">
        <f t="array" ref="M493">IFERROR(INDEX(PEOPLE!$H$4:$H$101, SMALL(IF($B493=PEOPLE!$B$4:$B$101, ROW(PEOPLE!$H$4:$H$101)-MIN(ROW(PEOPLE!$H$4:$H$101)) +1), COLUMNS($B$3:L493))),"")</f>
        <v xml:space="preserve">13   </v>
      </c>
      <c r="N493" s="40"/>
      <c r="O493" s="40"/>
    </row>
    <row r="494" spans="2:15" x14ac:dyDescent="0.25">
      <c r="B494" s="40" t="str">
        <f t="array" ref="B494">IFERROR(INDEX(PEOPLE!B495:B$1001, MATCH(0, COUNTIF($B$2:B493, PEOPLE!B495:B$1001), 0)), "")</f>
        <v/>
      </c>
      <c r="C494" s="40" t="str">
        <f t="array" ref="C494">IFERROR(INDEX(PEOPLE!$H$4:$H$101, SMALL(IF($B494=PEOPLE!$B$4:$B$101, ROW(PEOPLE!$H$4:$H$101)-MIN(ROW(PEOPLE!$H$4:$H$101)) +1), COLUMNS($B$3:B494))),"")</f>
        <v xml:space="preserve">3   </v>
      </c>
      <c r="D494" s="40" t="str">
        <f t="array" ref="D494">IFERROR(INDEX(PEOPLE!$H$4:$H$101, SMALL(IF($B494=PEOPLE!$B$4:$B$101, ROW(PEOPLE!$H$4:$H$101)-MIN(ROW(PEOPLE!$H$4:$H$101)) +1), COLUMNS($B$3:C494))),"")</f>
        <v xml:space="preserve">4   </v>
      </c>
      <c r="E494" s="40" t="str">
        <f t="array" ref="E494">IFERROR(INDEX(PEOPLE!$H$4:$H$101, SMALL(IF($B494=PEOPLE!$B$4:$B$101, ROW(PEOPLE!$H$4:$H$101)-MIN(ROW(PEOPLE!$H$4:$H$101)) +1), COLUMNS($B$3:D494))),"")</f>
        <v xml:space="preserve">5   </v>
      </c>
      <c r="F494" s="40" t="str">
        <f t="array" ref="F494">IFERROR(INDEX(PEOPLE!$H$4:$H$101, SMALL(IF($B494=PEOPLE!$B$4:$B$101, ROW(PEOPLE!$H$4:$H$101)-MIN(ROW(PEOPLE!$H$4:$H$101)) +1), COLUMNS($B$3:E494))),"")</f>
        <v xml:space="preserve">6   </v>
      </c>
      <c r="G494" s="40" t="str">
        <f t="array" ref="G494">IFERROR(INDEX(PEOPLE!$H$4:$H$101, SMALL(IF($B494=PEOPLE!$B$4:$B$101, ROW(PEOPLE!$H$4:$H$101)-MIN(ROW(PEOPLE!$H$4:$H$101)) +1), COLUMNS($B$3:F494))),"")</f>
        <v xml:space="preserve">7   </v>
      </c>
      <c r="H494" s="40" t="str">
        <f t="array" ref="H494">IFERROR(INDEX(PEOPLE!$H$4:$H$101, SMALL(IF($B494=PEOPLE!$B$4:$B$101, ROW(PEOPLE!$H$4:$H$101)-MIN(ROW(PEOPLE!$H$4:$H$101)) +1), COLUMNS($B$3:G494))),"")</f>
        <v xml:space="preserve">8   </v>
      </c>
      <c r="I494" s="40" t="str">
        <f t="array" ref="I494">IFERROR(INDEX(PEOPLE!$H$4:$H$101, SMALL(IF($B494=PEOPLE!$B$4:$B$101, ROW(PEOPLE!$H$4:$H$101)-MIN(ROW(PEOPLE!$H$4:$H$101)) +1), COLUMNS($B$3:H494))),"")</f>
        <v xml:space="preserve">9   </v>
      </c>
      <c r="J494" s="40" t="str">
        <f t="array" ref="J494">IFERROR(INDEX(PEOPLE!$H$4:$H$101, SMALL(IF($B494=PEOPLE!$B$4:$B$101, ROW(PEOPLE!$H$4:$H$101)-MIN(ROW(PEOPLE!$H$4:$H$101)) +1), COLUMNS($B$3:I494))),"")</f>
        <v xml:space="preserve">10   </v>
      </c>
      <c r="K494" s="40" t="str">
        <f t="array" ref="K494">IFERROR(INDEX(PEOPLE!$H$4:$H$101, SMALL(IF($B494=PEOPLE!$B$4:$B$101, ROW(PEOPLE!$H$4:$H$101)-MIN(ROW(PEOPLE!$H$4:$H$101)) +1), COLUMNS($B$3:J494))),"")</f>
        <v xml:space="preserve">11   </v>
      </c>
      <c r="L494" s="40" t="str">
        <f t="array" ref="L494">IFERROR(INDEX(PEOPLE!$H$4:$H$101, SMALL(IF($B494=PEOPLE!$B$4:$B$101, ROW(PEOPLE!$H$4:$H$101)-MIN(ROW(PEOPLE!$H$4:$H$101)) +1), COLUMNS($B$3:K494))),"")</f>
        <v xml:space="preserve">12   </v>
      </c>
      <c r="M494" s="40" t="str">
        <f t="array" ref="M494">IFERROR(INDEX(PEOPLE!$H$4:$H$101, SMALL(IF($B494=PEOPLE!$B$4:$B$101, ROW(PEOPLE!$H$4:$H$101)-MIN(ROW(PEOPLE!$H$4:$H$101)) +1), COLUMNS($B$3:L494))),"")</f>
        <v xml:space="preserve">13   </v>
      </c>
      <c r="N494" s="40"/>
      <c r="O494" s="40"/>
    </row>
    <row r="495" spans="2:15" x14ac:dyDescent="0.25">
      <c r="B495" s="40" t="str">
        <f t="array" ref="B495">IFERROR(INDEX(PEOPLE!B496:B$1001, MATCH(0, COUNTIF($B$2:B494, PEOPLE!B496:B$1001), 0)), "")</f>
        <v/>
      </c>
      <c r="C495" s="40" t="str">
        <f t="array" ref="C495">IFERROR(INDEX(PEOPLE!$H$4:$H$101, SMALL(IF($B495=PEOPLE!$B$4:$B$101, ROW(PEOPLE!$H$4:$H$101)-MIN(ROW(PEOPLE!$H$4:$H$101)) +1), COLUMNS($B$3:B495))),"")</f>
        <v xml:space="preserve">3   </v>
      </c>
      <c r="D495" s="40" t="str">
        <f t="array" ref="D495">IFERROR(INDEX(PEOPLE!$H$4:$H$101, SMALL(IF($B495=PEOPLE!$B$4:$B$101, ROW(PEOPLE!$H$4:$H$101)-MIN(ROW(PEOPLE!$H$4:$H$101)) +1), COLUMNS($B$3:C495))),"")</f>
        <v xml:space="preserve">4   </v>
      </c>
      <c r="E495" s="40" t="str">
        <f t="array" ref="E495">IFERROR(INDEX(PEOPLE!$H$4:$H$101, SMALL(IF($B495=PEOPLE!$B$4:$B$101, ROW(PEOPLE!$H$4:$H$101)-MIN(ROW(PEOPLE!$H$4:$H$101)) +1), COLUMNS($B$3:D495))),"")</f>
        <v xml:space="preserve">5   </v>
      </c>
      <c r="F495" s="40" t="str">
        <f t="array" ref="F495">IFERROR(INDEX(PEOPLE!$H$4:$H$101, SMALL(IF($B495=PEOPLE!$B$4:$B$101, ROW(PEOPLE!$H$4:$H$101)-MIN(ROW(PEOPLE!$H$4:$H$101)) +1), COLUMNS($B$3:E495))),"")</f>
        <v xml:space="preserve">6   </v>
      </c>
      <c r="G495" s="40" t="str">
        <f t="array" ref="G495">IFERROR(INDEX(PEOPLE!$H$4:$H$101, SMALL(IF($B495=PEOPLE!$B$4:$B$101, ROW(PEOPLE!$H$4:$H$101)-MIN(ROW(PEOPLE!$H$4:$H$101)) +1), COLUMNS($B$3:F495))),"")</f>
        <v xml:space="preserve">7   </v>
      </c>
      <c r="H495" s="40" t="str">
        <f t="array" ref="H495">IFERROR(INDEX(PEOPLE!$H$4:$H$101, SMALL(IF($B495=PEOPLE!$B$4:$B$101, ROW(PEOPLE!$H$4:$H$101)-MIN(ROW(PEOPLE!$H$4:$H$101)) +1), COLUMNS($B$3:G495))),"")</f>
        <v xml:space="preserve">8   </v>
      </c>
      <c r="I495" s="40" t="str">
        <f t="array" ref="I495">IFERROR(INDEX(PEOPLE!$H$4:$H$101, SMALL(IF($B495=PEOPLE!$B$4:$B$101, ROW(PEOPLE!$H$4:$H$101)-MIN(ROW(PEOPLE!$H$4:$H$101)) +1), COLUMNS($B$3:H495))),"")</f>
        <v xml:space="preserve">9   </v>
      </c>
      <c r="J495" s="40" t="str">
        <f t="array" ref="J495">IFERROR(INDEX(PEOPLE!$H$4:$H$101, SMALL(IF($B495=PEOPLE!$B$4:$B$101, ROW(PEOPLE!$H$4:$H$101)-MIN(ROW(PEOPLE!$H$4:$H$101)) +1), COLUMNS($B$3:I495))),"")</f>
        <v xml:space="preserve">10   </v>
      </c>
      <c r="K495" s="40" t="str">
        <f t="array" ref="K495">IFERROR(INDEX(PEOPLE!$H$4:$H$101, SMALL(IF($B495=PEOPLE!$B$4:$B$101, ROW(PEOPLE!$H$4:$H$101)-MIN(ROW(PEOPLE!$H$4:$H$101)) +1), COLUMNS($B$3:J495))),"")</f>
        <v xml:space="preserve">11   </v>
      </c>
      <c r="L495" s="40" t="str">
        <f t="array" ref="L495">IFERROR(INDEX(PEOPLE!$H$4:$H$101, SMALL(IF($B495=PEOPLE!$B$4:$B$101, ROW(PEOPLE!$H$4:$H$101)-MIN(ROW(PEOPLE!$H$4:$H$101)) +1), COLUMNS($B$3:K495))),"")</f>
        <v xml:space="preserve">12   </v>
      </c>
      <c r="M495" s="40" t="str">
        <f t="array" ref="M495">IFERROR(INDEX(PEOPLE!$H$4:$H$101, SMALL(IF($B495=PEOPLE!$B$4:$B$101, ROW(PEOPLE!$H$4:$H$101)-MIN(ROW(PEOPLE!$H$4:$H$101)) +1), COLUMNS($B$3:L495))),"")</f>
        <v xml:space="preserve">13   </v>
      </c>
      <c r="N495" s="40"/>
      <c r="O495" s="40"/>
    </row>
    <row r="496" spans="2:15" x14ac:dyDescent="0.25">
      <c r="B496" s="40" t="str">
        <f t="array" ref="B496">IFERROR(INDEX(PEOPLE!B497:B$1001, MATCH(0, COUNTIF($B$2:B495, PEOPLE!B497:B$1001), 0)), "")</f>
        <v/>
      </c>
      <c r="C496" s="40" t="str">
        <f t="array" ref="C496">IFERROR(INDEX(PEOPLE!$H$4:$H$101, SMALL(IF($B496=PEOPLE!$B$4:$B$101, ROW(PEOPLE!$H$4:$H$101)-MIN(ROW(PEOPLE!$H$4:$H$101)) +1), COLUMNS($B$3:B496))),"")</f>
        <v xml:space="preserve">3   </v>
      </c>
      <c r="D496" s="40" t="str">
        <f t="array" ref="D496">IFERROR(INDEX(PEOPLE!$H$4:$H$101, SMALL(IF($B496=PEOPLE!$B$4:$B$101, ROW(PEOPLE!$H$4:$H$101)-MIN(ROW(PEOPLE!$H$4:$H$101)) +1), COLUMNS($B$3:C496))),"")</f>
        <v xml:space="preserve">4   </v>
      </c>
      <c r="E496" s="40" t="str">
        <f t="array" ref="E496">IFERROR(INDEX(PEOPLE!$H$4:$H$101, SMALL(IF($B496=PEOPLE!$B$4:$B$101, ROW(PEOPLE!$H$4:$H$101)-MIN(ROW(PEOPLE!$H$4:$H$101)) +1), COLUMNS($B$3:D496))),"")</f>
        <v xml:space="preserve">5   </v>
      </c>
      <c r="F496" s="40" t="str">
        <f t="array" ref="F496">IFERROR(INDEX(PEOPLE!$H$4:$H$101, SMALL(IF($B496=PEOPLE!$B$4:$B$101, ROW(PEOPLE!$H$4:$H$101)-MIN(ROW(PEOPLE!$H$4:$H$101)) +1), COLUMNS($B$3:E496))),"")</f>
        <v xml:space="preserve">6   </v>
      </c>
      <c r="G496" s="40" t="str">
        <f t="array" ref="G496">IFERROR(INDEX(PEOPLE!$H$4:$H$101, SMALL(IF($B496=PEOPLE!$B$4:$B$101, ROW(PEOPLE!$H$4:$H$101)-MIN(ROW(PEOPLE!$H$4:$H$101)) +1), COLUMNS($B$3:F496))),"")</f>
        <v xml:space="preserve">7   </v>
      </c>
      <c r="H496" s="40" t="str">
        <f t="array" ref="H496">IFERROR(INDEX(PEOPLE!$H$4:$H$101, SMALL(IF($B496=PEOPLE!$B$4:$B$101, ROW(PEOPLE!$H$4:$H$101)-MIN(ROW(PEOPLE!$H$4:$H$101)) +1), COLUMNS($B$3:G496))),"")</f>
        <v xml:space="preserve">8   </v>
      </c>
      <c r="I496" s="40" t="str">
        <f t="array" ref="I496">IFERROR(INDEX(PEOPLE!$H$4:$H$101, SMALL(IF($B496=PEOPLE!$B$4:$B$101, ROW(PEOPLE!$H$4:$H$101)-MIN(ROW(PEOPLE!$H$4:$H$101)) +1), COLUMNS($B$3:H496))),"")</f>
        <v xml:space="preserve">9   </v>
      </c>
      <c r="J496" s="40" t="str">
        <f t="array" ref="J496">IFERROR(INDEX(PEOPLE!$H$4:$H$101, SMALL(IF($B496=PEOPLE!$B$4:$B$101, ROW(PEOPLE!$H$4:$H$101)-MIN(ROW(PEOPLE!$H$4:$H$101)) +1), COLUMNS($B$3:I496))),"")</f>
        <v xml:space="preserve">10   </v>
      </c>
      <c r="K496" s="40" t="str">
        <f t="array" ref="K496">IFERROR(INDEX(PEOPLE!$H$4:$H$101, SMALL(IF($B496=PEOPLE!$B$4:$B$101, ROW(PEOPLE!$H$4:$H$101)-MIN(ROW(PEOPLE!$H$4:$H$101)) +1), COLUMNS($B$3:J496))),"")</f>
        <v xml:space="preserve">11   </v>
      </c>
      <c r="L496" s="40" t="str">
        <f t="array" ref="L496">IFERROR(INDEX(PEOPLE!$H$4:$H$101, SMALL(IF($B496=PEOPLE!$B$4:$B$101, ROW(PEOPLE!$H$4:$H$101)-MIN(ROW(PEOPLE!$H$4:$H$101)) +1), COLUMNS($B$3:K496))),"")</f>
        <v xml:space="preserve">12   </v>
      </c>
      <c r="M496" s="40" t="str">
        <f t="array" ref="M496">IFERROR(INDEX(PEOPLE!$H$4:$H$101, SMALL(IF($B496=PEOPLE!$B$4:$B$101, ROW(PEOPLE!$H$4:$H$101)-MIN(ROW(PEOPLE!$H$4:$H$101)) +1), COLUMNS($B$3:L496))),"")</f>
        <v xml:space="preserve">13   </v>
      </c>
      <c r="N496" s="40"/>
      <c r="O496" s="40"/>
    </row>
    <row r="497" spans="2:15" x14ac:dyDescent="0.25">
      <c r="B497" s="40" t="str">
        <f t="array" ref="B497">IFERROR(INDEX(PEOPLE!B498:B$1001, MATCH(0, COUNTIF($B$2:B496, PEOPLE!B498:B$1001), 0)), "")</f>
        <v/>
      </c>
      <c r="C497" s="40" t="str">
        <f t="array" ref="C497">IFERROR(INDEX(PEOPLE!$H$4:$H$101, SMALL(IF($B497=PEOPLE!$B$4:$B$101, ROW(PEOPLE!$H$4:$H$101)-MIN(ROW(PEOPLE!$H$4:$H$101)) +1), COLUMNS($B$3:B497))),"")</f>
        <v xml:space="preserve">3   </v>
      </c>
      <c r="D497" s="40" t="str">
        <f t="array" ref="D497">IFERROR(INDEX(PEOPLE!$H$4:$H$101, SMALL(IF($B497=PEOPLE!$B$4:$B$101, ROW(PEOPLE!$H$4:$H$101)-MIN(ROW(PEOPLE!$H$4:$H$101)) +1), COLUMNS($B$3:C497))),"")</f>
        <v xml:space="preserve">4   </v>
      </c>
      <c r="E497" s="40" t="str">
        <f t="array" ref="E497">IFERROR(INDEX(PEOPLE!$H$4:$H$101, SMALL(IF($B497=PEOPLE!$B$4:$B$101, ROW(PEOPLE!$H$4:$H$101)-MIN(ROW(PEOPLE!$H$4:$H$101)) +1), COLUMNS($B$3:D497))),"")</f>
        <v xml:space="preserve">5   </v>
      </c>
      <c r="F497" s="40" t="str">
        <f t="array" ref="F497">IFERROR(INDEX(PEOPLE!$H$4:$H$101, SMALL(IF($B497=PEOPLE!$B$4:$B$101, ROW(PEOPLE!$H$4:$H$101)-MIN(ROW(PEOPLE!$H$4:$H$101)) +1), COLUMNS($B$3:E497))),"")</f>
        <v xml:space="preserve">6   </v>
      </c>
      <c r="G497" s="40" t="str">
        <f t="array" ref="G497">IFERROR(INDEX(PEOPLE!$H$4:$H$101, SMALL(IF($B497=PEOPLE!$B$4:$B$101, ROW(PEOPLE!$H$4:$H$101)-MIN(ROW(PEOPLE!$H$4:$H$101)) +1), COLUMNS($B$3:F497))),"")</f>
        <v xml:space="preserve">7   </v>
      </c>
      <c r="H497" s="40" t="str">
        <f t="array" ref="H497">IFERROR(INDEX(PEOPLE!$H$4:$H$101, SMALL(IF($B497=PEOPLE!$B$4:$B$101, ROW(PEOPLE!$H$4:$H$101)-MIN(ROW(PEOPLE!$H$4:$H$101)) +1), COLUMNS($B$3:G497))),"")</f>
        <v xml:space="preserve">8   </v>
      </c>
      <c r="I497" s="40" t="str">
        <f t="array" ref="I497">IFERROR(INDEX(PEOPLE!$H$4:$H$101, SMALL(IF($B497=PEOPLE!$B$4:$B$101, ROW(PEOPLE!$H$4:$H$101)-MIN(ROW(PEOPLE!$H$4:$H$101)) +1), COLUMNS($B$3:H497))),"")</f>
        <v xml:space="preserve">9   </v>
      </c>
      <c r="J497" s="40" t="str">
        <f t="array" ref="J497">IFERROR(INDEX(PEOPLE!$H$4:$H$101, SMALL(IF($B497=PEOPLE!$B$4:$B$101, ROW(PEOPLE!$H$4:$H$101)-MIN(ROW(PEOPLE!$H$4:$H$101)) +1), COLUMNS($B$3:I497))),"")</f>
        <v xml:space="preserve">10   </v>
      </c>
      <c r="K497" s="40" t="str">
        <f t="array" ref="K497">IFERROR(INDEX(PEOPLE!$H$4:$H$101, SMALL(IF($B497=PEOPLE!$B$4:$B$101, ROW(PEOPLE!$H$4:$H$101)-MIN(ROW(PEOPLE!$H$4:$H$101)) +1), COLUMNS($B$3:J497))),"")</f>
        <v xml:space="preserve">11   </v>
      </c>
      <c r="L497" s="40" t="str">
        <f t="array" ref="L497">IFERROR(INDEX(PEOPLE!$H$4:$H$101, SMALL(IF($B497=PEOPLE!$B$4:$B$101, ROW(PEOPLE!$H$4:$H$101)-MIN(ROW(PEOPLE!$H$4:$H$101)) +1), COLUMNS($B$3:K497))),"")</f>
        <v xml:space="preserve">12   </v>
      </c>
      <c r="M497" s="40" t="str">
        <f t="array" ref="M497">IFERROR(INDEX(PEOPLE!$H$4:$H$101, SMALL(IF($B497=PEOPLE!$B$4:$B$101, ROW(PEOPLE!$H$4:$H$101)-MIN(ROW(PEOPLE!$H$4:$H$101)) +1), COLUMNS($B$3:L497))),"")</f>
        <v xml:space="preserve">13   </v>
      </c>
      <c r="N497" s="40"/>
      <c r="O497" s="40"/>
    </row>
    <row r="498" spans="2:15" x14ac:dyDescent="0.25">
      <c r="B498" s="40" t="str">
        <f t="array" ref="B498">IFERROR(INDEX(PEOPLE!B499:B$1001, MATCH(0, COUNTIF($B$2:B497, PEOPLE!B499:B$1001), 0)), "")</f>
        <v/>
      </c>
      <c r="C498" s="40" t="str">
        <f t="array" ref="C498">IFERROR(INDEX(PEOPLE!$H$4:$H$101, SMALL(IF($B498=PEOPLE!$B$4:$B$101, ROW(PEOPLE!$H$4:$H$101)-MIN(ROW(PEOPLE!$H$4:$H$101)) +1), COLUMNS($B$3:B498))),"")</f>
        <v xml:space="preserve">3   </v>
      </c>
      <c r="D498" s="40" t="str">
        <f t="array" ref="D498">IFERROR(INDEX(PEOPLE!$H$4:$H$101, SMALL(IF($B498=PEOPLE!$B$4:$B$101, ROW(PEOPLE!$H$4:$H$101)-MIN(ROW(PEOPLE!$H$4:$H$101)) +1), COLUMNS($B$3:C498))),"")</f>
        <v xml:space="preserve">4   </v>
      </c>
      <c r="E498" s="40" t="str">
        <f t="array" ref="E498">IFERROR(INDEX(PEOPLE!$H$4:$H$101, SMALL(IF($B498=PEOPLE!$B$4:$B$101, ROW(PEOPLE!$H$4:$H$101)-MIN(ROW(PEOPLE!$H$4:$H$101)) +1), COLUMNS($B$3:D498))),"")</f>
        <v xml:space="preserve">5   </v>
      </c>
      <c r="F498" s="40" t="str">
        <f t="array" ref="F498">IFERROR(INDEX(PEOPLE!$H$4:$H$101, SMALL(IF($B498=PEOPLE!$B$4:$B$101, ROW(PEOPLE!$H$4:$H$101)-MIN(ROW(PEOPLE!$H$4:$H$101)) +1), COLUMNS($B$3:E498))),"")</f>
        <v xml:space="preserve">6   </v>
      </c>
      <c r="G498" s="40" t="str">
        <f t="array" ref="G498">IFERROR(INDEX(PEOPLE!$H$4:$H$101, SMALL(IF($B498=PEOPLE!$B$4:$B$101, ROW(PEOPLE!$H$4:$H$101)-MIN(ROW(PEOPLE!$H$4:$H$101)) +1), COLUMNS($B$3:F498))),"")</f>
        <v xml:space="preserve">7   </v>
      </c>
      <c r="H498" s="40" t="str">
        <f t="array" ref="H498">IFERROR(INDEX(PEOPLE!$H$4:$H$101, SMALL(IF($B498=PEOPLE!$B$4:$B$101, ROW(PEOPLE!$H$4:$H$101)-MIN(ROW(PEOPLE!$H$4:$H$101)) +1), COLUMNS($B$3:G498))),"")</f>
        <v xml:space="preserve">8   </v>
      </c>
      <c r="I498" s="40" t="str">
        <f t="array" ref="I498">IFERROR(INDEX(PEOPLE!$H$4:$H$101, SMALL(IF($B498=PEOPLE!$B$4:$B$101, ROW(PEOPLE!$H$4:$H$101)-MIN(ROW(PEOPLE!$H$4:$H$101)) +1), COLUMNS($B$3:H498))),"")</f>
        <v xml:space="preserve">9   </v>
      </c>
      <c r="J498" s="40" t="str">
        <f t="array" ref="J498">IFERROR(INDEX(PEOPLE!$H$4:$H$101, SMALL(IF($B498=PEOPLE!$B$4:$B$101, ROW(PEOPLE!$H$4:$H$101)-MIN(ROW(PEOPLE!$H$4:$H$101)) +1), COLUMNS($B$3:I498))),"")</f>
        <v xml:space="preserve">10   </v>
      </c>
      <c r="K498" s="40" t="str">
        <f t="array" ref="K498">IFERROR(INDEX(PEOPLE!$H$4:$H$101, SMALL(IF($B498=PEOPLE!$B$4:$B$101, ROW(PEOPLE!$H$4:$H$101)-MIN(ROW(PEOPLE!$H$4:$H$101)) +1), COLUMNS($B$3:J498))),"")</f>
        <v xml:space="preserve">11   </v>
      </c>
      <c r="L498" s="40" t="str">
        <f t="array" ref="L498">IFERROR(INDEX(PEOPLE!$H$4:$H$101, SMALL(IF($B498=PEOPLE!$B$4:$B$101, ROW(PEOPLE!$H$4:$H$101)-MIN(ROW(PEOPLE!$H$4:$H$101)) +1), COLUMNS($B$3:K498))),"")</f>
        <v xml:space="preserve">12   </v>
      </c>
      <c r="M498" s="40" t="str">
        <f t="array" ref="M498">IFERROR(INDEX(PEOPLE!$H$4:$H$101, SMALL(IF($B498=PEOPLE!$B$4:$B$101, ROW(PEOPLE!$H$4:$H$101)-MIN(ROW(PEOPLE!$H$4:$H$101)) +1), COLUMNS($B$3:L498))),"")</f>
        <v xml:space="preserve">13   </v>
      </c>
      <c r="N498" s="40"/>
      <c r="O498" s="40"/>
    </row>
    <row r="499" spans="2:15" x14ac:dyDescent="0.25">
      <c r="B499" s="40" t="str">
        <f t="array" ref="B499">IFERROR(INDEX(PEOPLE!B500:B$1001, MATCH(0, COUNTIF($B$2:B498, PEOPLE!B500:B$1001), 0)), "")</f>
        <v/>
      </c>
      <c r="C499" s="40" t="str">
        <f t="array" ref="C499">IFERROR(INDEX(PEOPLE!$H$4:$H$101, SMALL(IF($B499=PEOPLE!$B$4:$B$101, ROW(PEOPLE!$H$4:$H$101)-MIN(ROW(PEOPLE!$H$4:$H$101)) +1), COLUMNS($B$3:B499))),"")</f>
        <v xml:space="preserve">3   </v>
      </c>
      <c r="D499" s="40" t="str">
        <f t="array" ref="D499">IFERROR(INDEX(PEOPLE!$H$4:$H$101, SMALL(IF($B499=PEOPLE!$B$4:$B$101, ROW(PEOPLE!$H$4:$H$101)-MIN(ROW(PEOPLE!$H$4:$H$101)) +1), COLUMNS($B$3:C499))),"")</f>
        <v xml:space="preserve">4   </v>
      </c>
      <c r="E499" s="40" t="str">
        <f t="array" ref="E499">IFERROR(INDEX(PEOPLE!$H$4:$H$101, SMALL(IF($B499=PEOPLE!$B$4:$B$101, ROW(PEOPLE!$H$4:$H$101)-MIN(ROW(PEOPLE!$H$4:$H$101)) +1), COLUMNS($B$3:D499))),"")</f>
        <v xml:space="preserve">5   </v>
      </c>
      <c r="F499" s="40" t="str">
        <f t="array" ref="F499">IFERROR(INDEX(PEOPLE!$H$4:$H$101, SMALL(IF($B499=PEOPLE!$B$4:$B$101, ROW(PEOPLE!$H$4:$H$101)-MIN(ROW(PEOPLE!$H$4:$H$101)) +1), COLUMNS($B$3:E499))),"")</f>
        <v xml:space="preserve">6   </v>
      </c>
      <c r="G499" s="40" t="str">
        <f t="array" ref="G499">IFERROR(INDEX(PEOPLE!$H$4:$H$101, SMALL(IF($B499=PEOPLE!$B$4:$B$101, ROW(PEOPLE!$H$4:$H$101)-MIN(ROW(PEOPLE!$H$4:$H$101)) +1), COLUMNS($B$3:F499))),"")</f>
        <v xml:space="preserve">7   </v>
      </c>
      <c r="H499" s="40" t="str">
        <f t="array" ref="H499">IFERROR(INDEX(PEOPLE!$H$4:$H$101, SMALL(IF($B499=PEOPLE!$B$4:$B$101, ROW(PEOPLE!$H$4:$H$101)-MIN(ROW(PEOPLE!$H$4:$H$101)) +1), COLUMNS($B$3:G499))),"")</f>
        <v xml:space="preserve">8   </v>
      </c>
      <c r="I499" s="40" t="str">
        <f t="array" ref="I499">IFERROR(INDEX(PEOPLE!$H$4:$H$101, SMALL(IF($B499=PEOPLE!$B$4:$B$101, ROW(PEOPLE!$H$4:$H$101)-MIN(ROW(PEOPLE!$H$4:$H$101)) +1), COLUMNS($B$3:H499))),"")</f>
        <v xml:space="preserve">9   </v>
      </c>
      <c r="J499" s="40" t="str">
        <f t="array" ref="J499">IFERROR(INDEX(PEOPLE!$H$4:$H$101, SMALL(IF($B499=PEOPLE!$B$4:$B$101, ROW(PEOPLE!$H$4:$H$101)-MIN(ROW(PEOPLE!$H$4:$H$101)) +1), COLUMNS($B$3:I499))),"")</f>
        <v xml:space="preserve">10   </v>
      </c>
      <c r="K499" s="40" t="str">
        <f t="array" ref="K499">IFERROR(INDEX(PEOPLE!$H$4:$H$101, SMALL(IF($B499=PEOPLE!$B$4:$B$101, ROW(PEOPLE!$H$4:$H$101)-MIN(ROW(PEOPLE!$H$4:$H$101)) +1), COLUMNS($B$3:J499))),"")</f>
        <v xml:space="preserve">11   </v>
      </c>
      <c r="L499" s="40" t="str">
        <f t="array" ref="L499">IFERROR(INDEX(PEOPLE!$H$4:$H$101, SMALL(IF($B499=PEOPLE!$B$4:$B$101, ROW(PEOPLE!$H$4:$H$101)-MIN(ROW(PEOPLE!$H$4:$H$101)) +1), COLUMNS($B$3:K499))),"")</f>
        <v xml:space="preserve">12   </v>
      </c>
      <c r="M499" s="40" t="str">
        <f t="array" ref="M499">IFERROR(INDEX(PEOPLE!$H$4:$H$101, SMALL(IF($B499=PEOPLE!$B$4:$B$101, ROW(PEOPLE!$H$4:$H$101)-MIN(ROW(PEOPLE!$H$4:$H$101)) +1), COLUMNS($B$3:L499))),"")</f>
        <v xml:space="preserve">13   </v>
      </c>
      <c r="N499" s="40"/>
      <c r="O499" s="40"/>
    </row>
    <row r="500" spans="2:15" x14ac:dyDescent="0.25">
      <c r="B500" s="40" t="str">
        <f t="array" ref="B500">IFERROR(INDEX(PEOPLE!B501:B$1001, MATCH(0, COUNTIF($B$2:B499, PEOPLE!B501:B$1001), 0)), "")</f>
        <v/>
      </c>
      <c r="C500" s="40" t="str">
        <f t="array" ref="C500">IFERROR(INDEX(PEOPLE!$H$4:$H$101, SMALL(IF($B500=PEOPLE!$B$4:$B$101, ROW(PEOPLE!$H$4:$H$101)-MIN(ROW(PEOPLE!$H$4:$H$101)) +1), COLUMNS($B$3:B500))),"")</f>
        <v xml:space="preserve">3   </v>
      </c>
      <c r="D500" s="40" t="str">
        <f t="array" ref="D500">IFERROR(INDEX(PEOPLE!$H$4:$H$101, SMALL(IF($B500=PEOPLE!$B$4:$B$101, ROW(PEOPLE!$H$4:$H$101)-MIN(ROW(PEOPLE!$H$4:$H$101)) +1), COLUMNS($B$3:C500))),"")</f>
        <v xml:space="preserve">4   </v>
      </c>
      <c r="E500" s="40" t="str">
        <f t="array" ref="E500">IFERROR(INDEX(PEOPLE!$H$4:$H$101, SMALL(IF($B500=PEOPLE!$B$4:$B$101, ROW(PEOPLE!$H$4:$H$101)-MIN(ROW(PEOPLE!$H$4:$H$101)) +1), COLUMNS($B$3:D500))),"")</f>
        <v xml:space="preserve">5   </v>
      </c>
      <c r="F500" s="40" t="str">
        <f t="array" ref="F500">IFERROR(INDEX(PEOPLE!$H$4:$H$101, SMALL(IF($B500=PEOPLE!$B$4:$B$101, ROW(PEOPLE!$H$4:$H$101)-MIN(ROW(PEOPLE!$H$4:$H$101)) +1), COLUMNS($B$3:E500))),"")</f>
        <v xml:space="preserve">6   </v>
      </c>
      <c r="G500" s="40" t="str">
        <f t="array" ref="G500">IFERROR(INDEX(PEOPLE!$H$4:$H$101, SMALL(IF($B500=PEOPLE!$B$4:$B$101, ROW(PEOPLE!$H$4:$H$101)-MIN(ROW(PEOPLE!$H$4:$H$101)) +1), COLUMNS($B$3:F500))),"")</f>
        <v xml:space="preserve">7   </v>
      </c>
      <c r="H500" s="40" t="str">
        <f t="array" ref="H500">IFERROR(INDEX(PEOPLE!$H$4:$H$101, SMALL(IF($B500=PEOPLE!$B$4:$B$101, ROW(PEOPLE!$H$4:$H$101)-MIN(ROW(PEOPLE!$H$4:$H$101)) +1), COLUMNS($B$3:G500))),"")</f>
        <v xml:space="preserve">8   </v>
      </c>
      <c r="I500" s="40" t="str">
        <f t="array" ref="I500">IFERROR(INDEX(PEOPLE!$H$4:$H$101, SMALL(IF($B500=PEOPLE!$B$4:$B$101, ROW(PEOPLE!$H$4:$H$101)-MIN(ROW(PEOPLE!$H$4:$H$101)) +1), COLUMNS($B$3:H500))),"")</f>
        <v xml:space="preserve">9   </v>
      </c>
      <c r="J500" s="40" t="str">
        <f t="array" ref="J500">IFERROR(INDEX(PEOPLE!$H$4:$H$101, SMALL(IF($B500=PEOPLE!$B$4:$B$101, ROW(PEOPLE!$H$4:$H$101)-MIN(ROW(PEOPLE!$H$4:$H$101)) +1), COLUMNS($B$3:I500))),"")</f>
        <v xml:space="preserve">10   </v>
      </c>
      <c r="K500" s="40" t="str">
        <f t="array" ref="K500">IFERROR(INDEX(PEOPLE!$H$4:$H$101, SMALL(IF($B500=PEOPLE!$B$4:$B$101, ROW(PEOPLE!$H$4:$H$101)-MIN(ROW(PEOPLE!$H$4:$H$101)) +1), COLUMNS($B$3:J500))),"")</f>
        <v xml:space="preserve">11   </v>
      </c>
      <c r="L500" s="40" t="str">
        <f t="array" ref="L500">IFERROR(INDEX(PEOPLE!$H$4:$H$101, SMALL(IF($B500=PEOPLE!$B$4:$B$101, ROW(PEOPLE!$H$4:$H$101)-MIN(ROW(PEOPLE!$H$4:$H$101)) +1), COLUMNS($B$3:K500))),"")</f>
        <v xml:space="preserve">12   </v>
      </c>
      <c r="M500" s="40" t="str">
        <f t="array" ref="M500">IFERROR(INDEX(PEOPLE!$H$4:$H$101, SMALL(IF($B500=PEOPLE!$B$4:$B$101, ROW(PEOPLE!$H$4:$H$101)-MIN(ROW(PEOPLE!$H$4:$H$101)) +1), COLUMNS($B$3:L500))),"")</f>
        <v xml:space="preserve">13   </v>
      </c>
      <c r="N500" s="40"/>
      <c r="O500" s="40"/>
    </row>
    <row r="501" spans="2:15" x14ac:dyDescent="0.25">
      <c r="B501" s="40" t="str">
        <f t="array" ref="B501">IFERROR(INDEX(PEOPLE!B502:B$1001, MATCH(0, COUNTIF($B$2:B500, PEOPLE!B502:B$1001), 0)), "")</f>
        <v/>
      </c>
      <c r="C501" s="40" t="str">
        <f t="array" ref="C501">IFERROR(INDEX(PEOPLE!$H$4:$H$101, SMALL(IF($B501=PEOPLE!$B$4:$B$101, ROW(PEOPLE!$H$4:$H$101)-MIN(ROW(PEOPLE!$H$4:$H$101)) +1), COLUMNS($B$3:B501))),"")</f>
        <v xml:space="preserve">3   </v>
      </c>
      <c r="D501" s="40" t="str">
        <f t="array" ref="D501">IFERROR(INDEX(PEOPLE!$H$4:$H$101, SMALL(IF($B501=PEOPLE!$B$4:$B$101, ROW(PEOPLE!$H$4:$H$101)-MIN(ROW(PEOPLE!$H$4:$H$101)) +1), COLUMNS($B$3:C501))),"")</f>
        <v xml:space="preserve">4   </v>
      </c>
      <c r="E501" s="40" t="str">
        <f t="array" ref="E501">IFERROR(INDEX(PEOPLE!$H$4:$H$101, SMALL(IF($B501=PEOPLE!$B$4:$B$101, ROW(PEOPLE!$H$4:$H$101)-MIN(ROW(PEOPLE!$H$4:$H$101)) +1), COLUMNS($B$3:D501))),"")</f>
        <v xml:space="preserve">5   </v>
      </c>
      <c r="F501" s="40" t="str">
        <f t="array" ref="F501">IFERROR(INDEX(PEOPLE!$H$4:$H$101, SMALL(IF($B501=PEOPLE!$B$4:$B$101, ROW(PEOPLE!$H$4:$H$101)-MIN(ROW(PEOPLE!$H$4:$H$101)) +1), COLUMNS($B$3:E501))),"")</f>
        <v xml:space="preserve">6   </v>
      </c>
      <c r="G501" s="40" t="str">
        <f t="array" ref="G501">IFERROR(INDEX(PEOPLE!$H$4:$H$101, SMALL(IF($B501=PEOPLE!$B$4:$B$101, ROW(PEOPLE!$H$4:$H$101)-MIN(ROW(PEOPLE!$H$4:$H$101)) +1), COLUMNS($B$3:F501))),"")</f>
        <v xml:space="preserve">7   </v>
      </c>
      <c r="H501" s="40" t="str">
        <f t="array" ref="H501">IFERROR(INDEX(PEOPLE!$H$4:$H$101, SMALL(IF($B501=PEOPLE!$B$4:$B$101, ROW(PEOPLE!$H$4:$H$101)-MIN(ROW(PEOPLE!$H$4:$H$101)) +1), COLUMNS($B$3:G501))),"")</f>
        <v xml:space="preserve">8   </v>
      </c>
      <c r="I501" s="40" t="str">
        <f t="array" ref="I501">IFERROR(INDEX(PEOPLE!$H$4:$H$101, SMALL(IF($B501=PEOPLE!$B$4:$B$101, ROW(PEOPLE!$H$4:$H$101)-MIN(ROW(PEOPLE!$H$4:$H$101)) +1), COLUMNS($B$3:H501))),"")</f>
        <v xml:space="preserve">9   </v>
      </c>
      <c r="J501" s="40" t="str">
        <f t="array" ref="J501">IFERROR(INDEX(PEOPLE!$H$4:$H$101, SMALL(IF($B501=PEOPLE!$B$4:$B$101, ROW(PEOPLE!$H$4:$H$101)-MIN(ROW(PEOPLE!$H$4:$H$101)) +1), COLUMNS($B$3:I501))),"")</f>
        <v xml:space="preserve">10   </v>
      </c>
      <c r="K501" s="40" t="str">
        <f t="array" ref="K501">IFERROR(INDEX(PEOPLE!$H$4:$H$101, SMALL(IF($B501=PEOPLE!$B$4:$B$101, ROW(PEOPLE!$H$4:$H$101)-MIN(ROW(PEOPLE!$H$4:$H$101)) +1), COLUMNS($B$3:J501))),"")</f>
        <v xml:space="preserve">11   </v>
      </c>
      <c r="L501" s="40" t="str">
        <f t="array" ref="L501">IFERROR(INDEX(PEOPLE!$H$4:$H$101, SMALL(IF($B501=PEOPLE!$B$4:$B$101, ROW(PEOPLE!$H$4:$H$101)-MIN(ROW(PEOPLE!$H$4:$H$101)) +1), COLUMNS($B$3:K501))),"")</f>
        <v xml:space="preserve">12   </v>
      </c>
      <c r="M501" s="40" t="str">
        <f t="array" ref="M501">IFERROR(INDEX(PEOPLE!$H$4:$H$101, SMALL(IF($B501=PEOPLE!$B$4:$B$101, ROW(PEOPLE!$H$4:$H$101)-MIN(ROW(PEOPLE!$H$4:$H$101)) +1), COLUMNS($B$3:L501))),"")</f>
        <v xml:space="preserve">13   </v>
      </c>
      <c r="N501" s="40"/>
      <c r="O501" s="40"/>
    </row>
    <row r="502" spans="2:15" x14ac:dyDescent="0.25">
      <c r="B502" s="40" t="str">
        <f t="array" ref="B502">IFERROR(INDEX(PEOPLE!B503:B$1001, MATCH(0, COUNTIF($B$2:B501, PEOPLE!B503:B$1001), 0)), "")</f>
        <v/>
      </c>
      <c r="C502" s="40" t="str">
        <f t="array" ref="C502">IFERROR(INDEX(PEOPLE!$H$4:$H$101, SMALL(IF($B502=PEOPLE!$B$4:$B$101, ROW(PEOPLE!$H$4:$H$101)-MIN(ROW(PEOPLE!$H$4:$H$101)) +1), COLUMNS($B$3:B502))),"")</f>
        <v xml:space="preserve">3   </v>
      </c>
      <c r="D502" s="40" t="str">
        <f t="array" ref="D502">IFERROR(INDEX(PEOPLE!$H$4:$H$101, SMALL(IF($B502=PEOPLE!$B$4:$B$101, ROW(PEOPLE!$H$4:$H$101)-MIN(ROW(PEOPLE!$H$4:$H$101)) +1), COLUMNS($B$3:C502))),"")</f>
        <v xml:space="preserve">4   </v>
      </c>
      <c r="E502" s="40" t="str">
        <f t="array" ref="E502">IFERROR(INDEX(PEOPLE!$H$4:$H$101, SMALL(IF($B502=PEOPLE!$B$4:$B$101, ROW(PEOPLE!$H$4:$H$101)-MIN(ROW(PEOPLE!$H$4:$H$101)) +1), COLUMNS($B$3:D502))),"")</f>
        <v xml:space="preserve">5   </v>
      </c>
      <c r="F502" s="40" t="str">
        <f t="array" ref="F502">IFERROR(INDEX(PEOPLE!$H$4:$H$101, SMALL(IF($B502=PEOPLE!$B$4:$B$101, ROW(PEOPLE!$H$4:$H$101)-MIN(ROW(PEOPLE!$H$4:$H$101)) +1), COLUMNS($B$3:E502))),"")</f>
        <v xml:space="preserve">6   </v>
      </c>
      <c r="G502" s="40" t="str">
        <f t="array" ref="G502">IFERROR(INDEX(PEOPLE!$H$4:$H$101, SMALL(IF($B502=PEOPLE!$B$4:$B$101, ROW(PEOPLE!$H$4:$H$101)-MIN(ROW(PEOPLE!$H$4:$H$101)) +1), COLUMNS($B$3:F502))),"")</f>
        <v xml:space="preserve">7   </v>
      </c>
      <c r="H502" s="40" t="str">
        <f t="array" ref="H502">IFERROR(INDEX(PEOPLE!$H$4:$H$101, SMALL(IF($B502=PEOPLE!$B$4:$B$101, ROW(PEOPLE!$H$4:$H$101)-MIN(ROW(PEOPLE!$H$4:$H$101)) +1), COLUMNS($B$3:G502))),"")</f>
        <v xml:space="preserve">8   </v>
      </c>
      <c r="I502" s="40" t="str">
        <f t="array" ref="I502">IFERROR(INDEX(PEOPLE!$H$4:$H$101, SMALL(IF($B502=PEOPLE!$B$4:$B$101, ROW(PEOPLE!$H$4:$H$101)-MIN(ROW(PEOPLE!$H$4:$H$101)) +1), COLUMNS($B$3:H502))),"")</f>
        <v xml:space="preserve">9   </v>
      </c>
      <c r="J502" s="40" t="str">
        <f t="array" ref="J502">IFERROR(INDEX(PEOPLE!$H$4:$H$101, SMALL(IF($B502=PEOPLE!$B$4:$B$101, ROW(PEOPLE!$H$4:$H$101)-MIN(ROW(PEOPLE!$H$4:$H$101)) +1), COLUMNS($B$3:I502))),"")</f>
        <v xml:space="preserve">10   </v>
      </c>
      <c r="K502" s="40" t="str">
        <f t="array" ref="K502">IFERROR(INDEX(PEOPLE!$H$4:$H$101, SMALL(IF($B502=PEOPLE!$B$4:$B$101, ROW(PEOPLE!$H$4:$H$101)-MIN(ROW(PEOPLE!$H$4:$H$101)) +1), COLUMNS($B$3:J502))),"")</f>
        <v xml:space="preserve">11   </v>
      </c>
      <c r="L502" s="40" t="str">
        <f t="array" ref="L502">IFERROR(INDEX(PEOPLE!$H$4:$H$101, SMALL(IF($B502=PEOPLE!$B$4:$B$101, ROW(PEOPLE!$H$4:$H$101)-MIN(ROW(PEOPLE!$H$4:$H$101)) +1), COLUMNS($B$3:K502))),"")</f>
        <v xml:space="preserve">12   </v>
      </c>
      <c r="M502" s="40" t="str">
        <f t="array" ref="M502">IFERROR(INDEX(PEOPLE!$H$4:$H$101, SMALL(IF($B502=PEOPLE!$B$4:$B$101, ROW(PEOPLE!$H$4:$H$101)-MIN(ROW(PEOPLE!$H$4:$H$101)) +1), COLUMNS($B$3:L502))),"")</f>
        <v xml:space="preserve">13   </v>
      </c>
      <c r="N502" s="40"/>
      <c r="O502" s="40"/>
    </row>
    <row r="503" spans="2:15" x14ac:dyDescent="0.25">
      <c r="B503" s="40" t="str">
        <f t="array" ref="B503">IFERROR(INDEX(PEOPLE!B504:B$1001, MATCH(0, COUNTIF($B$2:B502, PEOPLE!B504:B$1001), 0)), "")</f>
        <v/>
      </c>
      <c r="C503" s="40" t="str">
        <f t="array" ref="C503">IFERROR(INDEX(PEOPLE!$H$4:$H$101, SMALL(IF($B503=PEOPLE!$B$4:$B$101, ROW(PEOPLE!$H$4:$H$101)-MIN(ROW(PEOPLE!$H$4:$H$101)) +1), COLUMNS($B$3:B503))),"")</f>
        <v xml:space="preserve">3   </v>
      </c>
      <c r="D503" s="40" t="str">
        <f t="array" ref="D503">IFERROR(INDEX(PEOPLE!$H$4:$H$101, SMALL(IF($B503=PEOPLE!$B$4:$B$101, ROW(PEOPLE!$H$4:$H$101)-MIN(ROW(PEOPLE!$H$4:$H$101)) +1), COLUMNS($B$3:C503))),"")</f>
        <v xml:space="preserve">4   </v>
      </c>
      <c r="E503" s="40" t="str">
        <f t="array" ref="E503">IFERROR(INDEX(PEOPLE!$H$4:$H$101, SMALL(IF($B503=PEOPLE!$B$4:$B$101, ROW(PEOPLE!$H$4:$H$101)-MIN(ROW(PEOPLE!$H$4:$H$101)) +1), COLUMNS($B$3:D503))),"")</f>
        <v xml:space="preserve">5   </v>
      </c>
      <c r="F503" s="40" t="str">
        <f t="array" ref="F503">IFERROR(INDEX(PEOPLE!$H$4:$H$101, SMALL(IF($B503=PEOPLE!$B$4:$B$101, ROW(PEOPLE!$H$4:$H$101)-MIN(ROW(PEOPLE!$H$4:$H$101)) +1), COLUMNS($B$3:E503))),"")</f>
        <v xml:space="preserve">6   </v>
      </c>
      <c r="G503" s="40" t="str">
        <f t="array" ref="G503">IFERROR(INDEX(PEOPLE!$H$4:$H$101, SMALL(IF($B503=PEOPLE!$B$4:$B$101, ROW(PEOPLE!$H$4:$H$101)-MIN(ROW(PEOPLE!$H$4:$H$101)) +1), COLUMNS($B$3:F503))),"")</f>
        <v xml:space="preserve">7   </v>
      </c>
      <c r="H503" s="40" t="str">
        <f t="array" ref="H503">IFERROR(INDEX(PEOPLE!$H$4:$H$101, SMALL(IF($B503=PEOPLE!$B$4:$B$101, ROW(PEOPLE!$H$4:$H$101)-MIN(ROW(PEOPLE!$H$4:$H$101)) +1), COLUMNS($B$3:G503))),"")</f>
        <v xml:space="preserve">8   </v>
      </c>
      <c r="I503" s="40" t="str">
        <f t="array" ref="I503">IFERROR(INDEX(PEOPLE!$H$4:$H$101, SMALL(IF($B503=PEOPLE!$B$4:$B$101, ROW(PEOPLE!$H$4:$H$101)-MIN(ROW(PEOPLE!$H$4:$H$101)) +1), COLUMNS($B$3:H503))),"")</f>
        <v xml:space="preserve">9   </v>
      </c>
      <c r="J503" s="40" t="str">
        <f t="array" ref="J503">IFERROR(INDEX(PEOPLE!$H$4:$H$101, SMALL(IF($B503=PEOPLE!$B$4:$B$101, ROW(PEOPLE!$H$4:$H$101)-MIN(ROW(PEOPLE!$H$4:$H$101)) +1), COLUMNS($B$3:I503))),"")</f>
        <v xml:space="preserve">10   </v>
      </c>
      <c r="K503" s="40" t="str">
        <f t="array" ref="K503">IFERROR(INDEX(PEOPLE!$H$4:$H$101, SMALL(IF($B503=PEOPLE!$B$4:$B$101, ROW(PEOPLE!$H$4:$H$101)-MIN(ROW(PEOPLE!$H$4:$H$101)) +1), COLUMNS($B$3:J503))),"")</f>
        <v xml:space="preserve">11   </v>
      </c>
      <c r="L503" s="40" t="str">
        <f t="array" ref="L503">IFERROR(INDEX(PEOPLE!$H$4:$H$101, SMALL(IF($B503=PEOPLE!$B$4:$B$101, ROW(PEOPLE!$H$4:$H$101)-MIN(ROW(PEOPLE!$H$4:$H$101)) +1), COLUMNS($B$3:K503))),"")</f>
        <v xml:space="preserve">12   </v>
      </c>
      <c r="M503" s="40" t="str">
        <f t="array" ref="M503">IFERROR(INDEX(PEOPLE!$H$4:$H$101, SMALL(IF($B503=PEOPLE!$B$4:$B$101, ROW(PEOPLE!$H$4:$H$101)-MIN(ROW(PEOPLE!$H$4:$H$101)) +1), COLUMNS($B$3:L503))),"")</f>
        <v xml:space="preserve">13   </v>
      </c>
      <c r="N503" s="40"/>
      <c r="O503" s="40"/>
    </row>
    <row r="504" spans="2:15" x14ac:dyDescent="0.25">
      <c r="B504" s="40" t="str">
        <f t="array" ref="B504">IFERROR(INDEX(PEOPLE!B505:B$1001, MATCH(0, COUNTIF($B$2:B503, PEOPLE!B505:B$1001), 0)), "")</f>
        <v/>
      </c>
      <c r="C504" s="40" t="str">
        <f t="array" ref="C504">IFERROR(INDEX(PEOPLE!$H$4:$H$101, SMALL(IF($B504=PEOPLE!$B$4:$B$101, ROW(PEOPLE!$H$4:$H$101)-MIN(ROW(PEOPLE!$H$4:$H$101)) +1), COLUMNS($B$3:B504))),"")</f>
        <v xml:space="preserve">3   </v>
      </c>
      <c r="D504" s="40" t="str">
        <f t="array" ref="D504">IFERROR(INDEX(PEOPLE!$H$4:$H$101, SMALL(IF($B504=PEOPLE!$B$4:$B$101, ROW(PEOPLE!$H$4:$H$101)-MIN(ROW(PEOPLE!$H$4:$H$101)) +1), COLUMNS($B$3:C504))),"")</f>
        <v xml:space="preserve">4   </v>
      </c>
      <c r="E504" s="40" t="str">
        <f t="array" ref="E504">IFERROR(INDEX(PEOPLE!$H$4:$H$101, SMALL(IF($B504=PEOPLE!$B$4:$B$101, ROW(PEOPLE!$H$4:$H$101)-MIN(ROW(PEOPLE!$H$4:$H$101)) +1), COLUMNS($B$3:D504))),"")</f>
        <v xml:space="preserve">5   </v>
      </c>
      <c r="F504" s="40" t="str">
        <f t="array" ref="F504">IFERROR(INDEX(PEOPLE!$H$4:$H$101, SMALL(IF($B504=PEOPLE!$B$4:$B$101, ROW(PEOPLE!$H$4:$H$101)-MIN(ROW(PEOPLE!$H$4:$H$101)) +1), COLUMNS($B$3:E504))),"")</f>
        <v xml:space="preserve">6   </v>
      </c>
      <c r="G504" s="40" t="str">
        <f t="array" ref="G504">IFERROR(INDEX(PEOPLE!$H$4:$H$101, SMALL(IF($B504=PEOPLE!$B$4:$B$101, ROW(PEOPLE!$H$4:$H$101)-MIN(ROW(PEOPLE!$H$4:$H$101)) +1), COLUMNS($B$3:F504))),"")</f>
        <v xml:space="preserve">7   </v>
      </c>
      <c r="H504" s="40" t="str">
        <f t="array" ref="H504">IFERROR(INDEX(PEOPLE!$H$4:$H$101, SMALL(IF($B504=PEOPLE!$B$4:$B$101, ROW(PEOPLE!$H$4:$H$101)-MIN(ROW(PEOPLE!$H$4:$H$101)) +1), COLUMNS($B$3:G504))),"")</f>
        <v xml:space="preserve">8   </v>
      </c>
      <c r="I504" s="40" t="str">
        <f t="array" ref="I504">IFERROR(INDEX(PEOPLE!$H$4:$H$101, SMALL(IF($B504=PEOPLE!$B$4:$B$101, ROW(PEOPLE!$H$4:$H$101)-MIN(ROW(PEOPLE!$H$4:$H$101)) +1), COLUMNS($B$3:H504))),"")</f>
        <v xml:space="preserve">9   </v>
      </c>
      <c r="J504" s="40" t="str">
        <f t="array" ref="J504">IFERROR(INDEX(PEOPLE!$H$4:$H$101, SMALL(IF($B504=PEOPLE!$B$4:$B$101, ROW(PEOPLE!$H$4:$H$101)-MIN(ROW(PEOPLE!$H$4:$H$101)) +1), COLUMNS($B$3:I504))),"")</f>
        <v xml:space="preserve">10   </v>
      </c>
      <c r="K504" s="40" t="str">
        <f t="array" ref="K504">IFERROR(INDEX(PEOPLE!$H$4:$H$101, SMALL(IF($B504=PEOPLE!$B$4:$B$101, ROW(PEOPLE!$H$4:$H$101)-MIN(ROW(PEOPLE!$H$4:$H$101)) +1), COLUMNS($B$3:J504))),"")</f>
        <v xml:space="preserve">11   </v>
      </c>
      <c r="L504" s="40" t="str">
        <f t="array" ref="L504">IFERROR(INDEX(PEOPLE!$H$4:$H$101, SMALL(IF($B504=PEOPLE!$B$4:$B$101, ROW(PEOPLE!$H$4:$H$101)-MIN(ROW(PEOPLE!$H$4:$H$101)) +1), COLUMNS($B$3:K504))),"")</f>
        <v xml:space="preserve">12   </v>
      </c>
      <c r="M504" s="40" t="str">
        <f t="array" ref="M504">IFERROR(INDEX(PEOPLE!$H$4:$H$101, SMALL(IF($B504=PEOPLE!$B$4:$B$101, ROW(PEOPLE!$H$4:$H$101)-MIN(ROW(PEOPLE!$H$4:$H$101)) +1), COLUMNS($B$3:L504))),"")</f>
        <v xml:space="preserve">13   </v>
      </c>
      <c r="N504" s="40"/>
      <c r="O504" s="40"/>
    </row>
    <row r="505" spans="2:15" x14ac:dyDescent="0.25">
      <c r="B505" s="40" t="str">
        <f t="array" ref="B505">IFERROR(INDEX(PEOPLE!B506:B$1001, MATCH(0, COUNTIF($B$2:B504, PEOPLE!B506:B$1001), 0)), "")</f>
        <v/>
      </c>
      <c r="C505" s="40" t="str">
        <f t="array" ref="C505">IFERROR(INDEX(PEOPLE!$H$4:$H$101, SMALL(IF($B505=PEOPLE!$B$4:$B$101, ROW(PEOPLE!$H$4:$H$101)-MIN(ROW(PEOPLE!$H$4:$H$101)) +1), COLUMNS($B$3:B505))),"")</f>
        <v xml:space="preserve">3   </v>
      </c>
      <c r="D505" s="40" t="str">
        <f t="array" ref="D505">IFERROR(INDEX(PEOPLE!$H$4:$H$101, SMALL(IF($B505=PEOPLE!$B$4:$B$101, ROW(PEOPLE!$H$4:$H$101)-MIN(ROW(PEOPLE!$H$4:$H$101)) +1), COLUMNS($B$3:C505))),"")</f>
        <v xml:space="preserve">4   </v>
      </c>
      <c r="E505" s="40" t="str">
        <f t="array" ref="E505">IFERROR(INDEX(PEOPLE!$H$4:$H$101, SMALL(IF($B505=PEOPLE!$B$4:$B$101, ROW(PEOPLE!$H$4:$H$101)-MIN(ROW(PEOPLE!$H$4:$H$101)) +1), COLUMNS($B$3:D505))),"")</f>
        <v xml:space="preserve">5   </v>
      </c>
      <c r="F505" s="40" t="str">
        <f t="array" ref="F505">IFERROR(INDEX(PEOPLE!$H$4:$H$101, SMALL(IF($B505=PEOPLE!$B$4:$B$101, ROW(PEOPLE!$H$4:$H$101)-MIN(ROW(PEOPLE!$H$4:$H$101)) +1), COLUMNS($B$3:E505))),"")</f>
        <v xml:space="preserve">6   </v>
      </c>
      <c r="G505" s="40" t="str">
        <f t="array" ref="G505">IFERROR(INDEX(PEOPLE!$H$4:$H$101, SMALL(IF($B505=PEOPLE!$B$4:$B$101, ROW(PEOPLE!$H$4:$H$101)-MIN(ROW(PEOPLE!$H$4:$H$101)) +1), COLUMNS($B$3:F505))),"")</f>
        <v xml:space="preserve">7   </v>
      </c>
      <c r="H505" s="40" t="str">
        <f t="array" ref="H505">IFERROR(INDEX(PEOPLE!$H$4:$H$101, SMALL(IF($B505=PEOPLE!$B$4:$B$101, ROW(PEOPLE!$H$4:$H$101)-MIN(ROW(PEOPLE!$H$4:$H$101)) +1), COLUMNS($B$3:G505))),"")</f>
        <v xml:space="preserve">8   </v>
      </c>
      <c r="I505" s="40" t="str">
        <f t="array" ref="I505">IFERROR(INDEX(PEOPLE!$H$4:$H$101, SMALL(IF($B505=PEOPLE!$B$4:$B$101, ROW(PEOPLE!$H$4:$H$101)-MIN(ROW(PEOPLE!$H$4:$H$101)) +1), COLUMNS($B$3:H505))),"")</f>
        <v xml:space="preserve">9   </v>
      </c>
      <c r="J505" s="40" t="str">
        <f t="array" ref="J505">IFERROR(INDEX(PEOPLE!$H$4:$H$101, SMALL(IF($B505=PEOPLE!$B$4:$B$101, ROW(PEOPLE!$H$4:$H$101)-MIN(ROW(PEOPLE!$H$4:$H$101)) +1), COLUMNS($B$3:I505))),"")</f>
        <v xml:space="preserve">10   </v>
      </c>
      <c r="K505" s="40" t="str">
        <f t="array" ref="K505">IFERROR(INDEX(PEOPLE!$H$4:$H$101, SMALL(IF($B505=PEOPLE!$B$4:$B$101, ROW(PEOPLE!$H$4:$H$101)-MIN(ROW(PEOPLE!$H$4:$H$101)) +1), COLUMNS($B$3:J505))),"")</f>
        <v xml:space="preserve">11   </v>
      </c>
      <c r="L505" s="40" t="str">
        <f t="array" ref="L505">IFERROR(INDEX(PEOPLE!$H$4:$H$101, SMALL(IF($B505=PEOPLE!$B$4:$B$101, ROW(PEOPLE!$H$4:$H$101)-MIN(ROW(PEOPLE!$H$4:$H$101)) +1), COLUMNS($B$3:K505))),"")</f>
        <v xml:space="preserve">12   </v>
      </c>
      <c r="M505" s="40" t="str">
        <f t="array" ref="M505">IFERROR(INDEX(PEOPLE!$H$4:$H$101, SMALL(IF($B505=PEOPLE!$B$4:$B$101, ROW(PEOPLE!$H$4:$H$101)-MIN(ROW(PEOPLE!$H$4:$H$101)) +1), COLUMNS($B$3:L505))),"")</f>
        <v xml:space="preserve">13   </v>
      </c>
      <c r="N505" s="40"/>
      <c r="O505" s="40"/>
    </row>
    <row r="506" spans="2:15" x14ac:dyDescent="0.25">
      <c r="B506" s="40" t="str">
        <f t="array" ref="B506">IFERROR(INDEX(PEOPLE!B507:B$1001, MATCH(0, COUNTIF($B$2:B505, PEOPLE!B507:B$1001), 0)), "")</f>
        <v/>
      </c>
      <c r="C506" s="40" t="str">
        <f t="array" ref="C506">IFERROR(INDEX(PEOPLE!$H$4:$H$101, SMALL(IF($B506=PEOPLE!$B$4:$B$101, ROW(PEOPLE!$H$4:$H$101)-MIN(ROW(PEOPLE!$H$4:$H$101)) +1), COLUMNS($B$3:B506))),"")</f>
        <v xml:space="preserve">3   </v>
      </c>
      <c r="D506" s="40" t="str">
        <f t="array" ref="D506">IFERROR(INDEX(PEOPLE!$H$4:$H$101, SMALL(IF($B506=PEOPLE!$B$4:$B$101, ROW(PEOPLE!$H$4:$H$101)-MIN(ROW(PEOPLE!$H$4:$H$101)) +1), COLUMNS($B$3:C506))),"")</f>
        <v xml:space="preserve">4   </v>
      </c>
      <c r="E506" s="40" t="str">
        <f t="array" ref="E506">IFERROR(INDEX(PEOPLE!$H$4:$H$101, SMALL(IF($B506=PEOPLE!$B$4:$B$101, ROW(PEOPLE!$H$4:$H$101)-MIN(ROW(PEOPLE!$H$4:$H$101)) +1), COLUMNS($B$3:D506))),"")</f>
        <v xml:space="preserve">5   </v>
      </c>
      <c r="F506" s="40" t="str">
        <f t="array" ref="F506">IFERROR(INDEX(PEOPLE!$H$4:$H$101, SMALL(IF($B506=PEOPLE!$B$4:$B$101, ROW(PEOPLE!$H$4:$H$101)-MIN(ROW(PEOPLE!$H$4:$H$101)) +1), COLUMNS($B$3:E506))),"")</f>
        <v xml:space="preserve">6   </v>
      </c>
      <c r="G506" s="40" t="str">
        <f t="array" ref="G506">IFERROR(INDEX(PEOPLE!$H$4:$H$101, SMALL(IF($B506=PEOPLE!$B$4:$B$101, ROW(PEOPLE!$H$4:$H$101)-MIN(ROW(PEOPLE!$H$4:$H$101)) +1), COLUMNS($B$3:F506))),"")</f>
        <v xml:space="preserve">7   </v>
      </c>
      <c r="H506" s="40" t="str">
        <f t="array" ref="H506">IFERROR(INDEX(PEOPLE!$H$4:$H$101, SMALL(IF($B506=PEOPLE!$B$4:$B$101, ROW(PEOPLE!$H$4:$H$101)-MIN(ROW(PEOPLE!$H$4:$H$101)) +1), COLUMNS($B$3:G506))),"")</f>
        <v xml:space="preserve">8   </v>
      </c>
      <c r="I506" s="40" t="str">
        <f t="array" ref="I506">IFERROR(INDEX(PEOPLE!$H$4:$H$101, SMALL(IF($B506=PEOPLE!$B$4:$B$101, ROW(PEOPLE!$H$4:$H$101)-MIN(ROW(PEOPLE!$H$4:$H$101)) +1), COLUMNS($B$3:H506))),"")</f>
        <v xml:space="preserve">9   </v>
      </c>
      <c r="J506" s="40" t="str">
        <f t="array" ref="J506">IFERROR(INDEX(PEOPLE!$H$4:$H$101, SMALL(IF($B506=PEOPLE!$B$4:$B$101, ROW(PEOPLE!$H$4:$H$101)-MIN(ROW(PEOPLE!$H$4:$H$101)) +1), COLUMNS($B$3:I506))),"")</f>
        <v xml:space="preserve">10   </v>
      </c>
      <c r="K506" s="40" t="str">
        <f t="array" ref="K506">IFERROR(INDEX(PEOPLE!$H$4:$H$101, SMALL(IF($B506=PEOPLE!$B$4:$B$101, ROW(PEOPLE!$H$4:$H$101)-MIN(ROW(PEOPLE!$H$4:$H$101)) +1), COLUMNS($B$3:J506))),"")</f>
        <v xml:space="preserve">11   </v>
      </c>
      <c r="L506" s="40" t="str">
        <f t="array" ref="L506">IFERROR(INDEX(PEOPLE!$H$4:$H$101, SMALL(IF($B506=PEOPLE!$B$4:$B$101, ROW(PEOPLE!$H$4:$H$101)-MIN(ROW(PEOPLE!$H$4:$H$101)) +1), COLUMNS($B$3:K506))),"")</f>
        <v xml:space="preserve">12   </v>
      </c>
      <c r="M506" s="40" t="str">
        <f t="array" ref="M506">IFERROR(INDEX(PEOPLE!$H$4:$H$101, SMALL(IF($B506=PEOPLE!$B$4:$B$101, ROW(PEOPLE!$H$4:$H$101)-MIN(ROW(PEOPLE!$H$4:$H$101)) +1), COLUMNS($B$3:L506))),"")</f>
        <v xml:space="preserve">13   </v>
      </c>
      <c r="N506" s="40"/>
      <c r="O506" s="40"/>
    </row>
    <row r="507" spans="2:15" x14ac:dyDescent="0.25">
      <c r="B507" s="40" t="str">
        <f t="array" ref="B507">IFERROR(INDEX(PEOPLE!B508:B$1001, MATCH(0, COUNTIF($B$2:B506, PEOPLE!B508:B$1001), 0)), "")</f>
        <v/>
      </c>
      <c r="C507" s="40" t="str">
        <f t="array" ref="C507">IFERROR(INDEX(PEOPLE!$H$4:$H$101, SMALL(IF($B507=PEOPLE!$B$4:$B$101, ROW(PEOPLE!$H$4:$H$101)-MIN(ROW(PEOPLE!$H$4:$H$101)) +1), COLUMNS($B$3:B507))),"")</f>
        <v xml:space="preserve">3   </v>
      </c>
      <c r="D507" s="40" t="str">
        <f t="array" ref="D507">IFERROR(INDEX(PEOPLE!$H$4:$H$101, SMALL(IF($B507=PEOPLE!$B$4:$B$101, ROW(PEOPLE!$H$4:$H$101)-MIN(ROW(PEOPLE!$H$4:$H$101)) +1), COLUMNS($B$3:C507))),"")</f>
        <v xml:space="preserve">4   </v>
      </c>
      <c r="E507" s="40" t="str">
        <f t="array" ref="E507">IFERROR(INDEX(PEOPLE!$H$4:$H$101, SMALL(IF($B507=PEOPLE!$B$4:$B$101, ROW(PEOPLE!$H$4:$H$101)-MIN(ROW(PEOPLE!$H$4:$H$101)) +1), COLUMNS($B$3:D507))),"")</f>
        <v xml:space="preserve">5   </v>
      </c>
      <c r="F507" s="40" t="str">
        <f t="array" ref="F507">IFERROR(INDEX(PEOPLE!$H$4:$H$101, SMALL(IF($B507=PEOPLE!$B$4:$B$101, ROW(PEOPLE!$H$4:$H$101)-MIN(ROW(PEOPLE!$H$4:$H$101)) +1), COLUMNS($B$3:E507))),"")</f>
        <v xml:space="preserve">6   </v>
      </c>
      <c r="G507" s="40" t="str">
        <f t="array" ref="G507">IFERROR(INDEX(PEOPLE!$H$4:$H$101, SMALL(IF($B507=PEOPLE!$B$4:$B$101, ROW(PEOPLE!$H$4:$H$101)-MIN(ROW(PEOPLE!$H$4:$H$101)) +1), COLUMNS($B$3:F507))),"")</f>
        <v xml:space="preserve">7   </v>
      </c>
      <c r="H507" s="40" t="str">
        <f t="array" ref="H507">IFERROR(INDEX(PEOPLE!$H$4:$H$101, SMALL(IF($B507=PEOPLE!$B$4:$B$101, ROW(PEOPLE!$H$4:$H$101)-MIN(ROW(PEOPLE!$H$4:$H$101)) +1), COLUMNS($B$3:G507))),"")</f>
        <v xml:space="preserve">8   </v>
      </c>
      <c r="I507" s="40" t="str">
        <f t="array" ref="I507">IFERROR(INDEX(PEOPLE!$H$4:$H$101, SMALL(IF($B507=PEOPLE!$B$4:$B$101, ROW(PEOPLE!$H$4:$H$101)-MIN(ROW(PEOPLE!$H$4:$H$101)) +1), COLUMNS($B$3:H507))),"")</f>
        <v xml:space="preserve">9   </v>
      </c>
      <c r="J507" s="40" t="str">
        <f t="array" ref="J507">IFERROR(INDEX(PEOPLE!$H$4:$H$101, SMALL(IF($B507=PEOPLE!$B$4:$B$101, ROW(PEOPLE!$H$4:$H$101)-MIN(ROW(PEOPLE!$H$4:$H$101)) +1), COLUMNS($B$3:I507))),"")</f>
        <v xml:space="preserve">10   </v>
      </c>
      <c r="K507" s="40" t="str">
        <f t="array" ref="K507">IFERROR(INDEX(PEOPLE!$H$4:$H$101, SMALL(IF($B507=PEOPLE!$B$4:$B$101, ROW(PEOPLE!$H$4:$H$101)-MIN(ROW(PEOPLE!$H$4:$H$101)) +1), COLUMNS($B$3:J507))),"")</f>
        <v xml:space="preserve">11   </v>
      </c>
      <c r="L507" s="40" t="str">
        <f t="array" ref="L507">IFERROR(INDEX(PEOPLE!$H$4:$H$101, SMALL(IF($B507=PEOPLE!$B$4:$B$101, ROW(PEOPLE!$H$4:$H$101)-MIN(ROW(PEOPLE!$H$4:$H$101)) +1), COLUMNS($B$3:K507))),"")</f>
        <v xml:space="preserve">12   </v>
      </c>
      <c r="M507" s="40" t="str">
        <f t="array" ref="M507">IFERROR(INDEX(PEOPLE!$H$4:$H$101, SMALL(IF($B507=PEOPLE!$B$4:$B$101, ROW(PEOPLE!$H$4:$H$101)-MIN(ROW(PEOPLE!$H$4:$H$101)) +1), COLUMNS($B$3:L507))),"")</f>
        <v xml:space="preserve">13   </v>
      </c>
      <c r="N507" s="40"/>
      <c r="O507" s="40"/>
    </row>
    <row r="508" spans="2:15" x14ac:dyDescent="0.25">
      <c r="B508" s="40" t="str">
        <f t="array" ref="B508">IFERROR(INDEX(PEOPLE!B509:B$1001, MATCH(0, COUNTIF($B$2:B507, PEOPLE!B509:B$1001), 0)), "")</f>
        <v/>
      </c>
      <c r="C508" s="40" t="str">
        <f t="array" ref="C508">IFERROR(INDEX(PEOPLE!$H$4:$H$101, SMALL(IF($B508=PEOPLE!$B$4:$B$101, ROW(PEOPLE!$H$4:$H$101)-MIN(ROW(PEOPLE!$H$4:$H$101)) +1), COLUMNS($B$3:B508))),"")</f>
        <v xml:space="preserve">3   </v>
      </c>
      <c r="D508" s="40" t="str">
        <f t="array" ref="D508">IFERROR(INDEX(PEOPLE!$H$4:$H$101, SMALL(IF($B508=PEOPLE!$B$4:$B$101, ROW(PEOPLE!$H$4:$H$101)-MIN(ROW(PEOPLE!$H$4:$H$101)) +1), COLUMNS($B$3:C508))),"")</f>
        <v xml:space="preserve">4   </v>
      </c>
      <c r="E508" s="40" t="str">
        <f t="array" ref="E508">IFERROR(INDEX(PEOPLE!$H$4:$H$101, SMALL(IF($B508=PEOPLE!$B$4:$B$101, ROW(PEOPLE!$H$4:$H$101)-MIN(ROW(PEOPLE!$H$4:$H$101)) +1), COLUMNS($B$3:D508))),"")</f>
        <v xml:space="preserve">5   </v>
      </c>
      <c r="F508" s="40" t="str">
        <f t="array" ref="F508">IFERROR(INDEX(PEOPLE!$H$4:$H$101, SMALL(IF($B508=PEOPLE!$B$4:$B$101, ROW(PEOPLE!$H$4:$H$101)-MIN(ROW(PEOPLE!$H$4:$H$101)) +1), COLUMNS($B$3:E508))),"")</f>
        <v xml:space="preserve">6   </v>
      </c>
      <c r="G508" s="40" t="str">
        <f t="array" ref="G508">IFERROR(INDEX(PEOPLE!$H$4:$H$101, SMALL(IF($B508=PEOPLE!$B$4:$B$101, ROW(PEOPLE!$H$4:$H$101)-MIN(ROW(PEOPLE!$H$4:$H$101)) +1), COLUMNS($B$3:F508))),"")</f>
        <v xml:space="preserve">7   </v>
      </c>
      <c r="H508" s="40" t="str">
        <f t="array" ref="H508">IFERROR(INDEX(PEOPLE!$H$4:$H$101, SMALL(IF($B508=PEOPLE!$B$4:$B$101, ROW(PEOPLE!$H$4:$H$101)-MIN(ROW(PEOPLE!$H$4:$H$101)) +1), COLUMNS($B$3:G508))),"")</f>
        <v xml:space="preserve">8   </v>
      </c>
      <c r="I508" s="40" t="str">
        <f t="array" ref="I508">IFERROR(INDEX(PEOPLE!$H$4:$H$101, SMALL(IF($B508=PEOPLE!$B$4:$B$101, ROW(PEOPLE!$H$4:$H$101)-MIN(ROW(PEOPLE!$H$4:$H$101)) +1), COLUMNS($B$3:H508))),"")</f>
        <v xml:space="preserve">9   </v>
      </c>
      <c r="J508" s="40" t="str">
        <f t="array" ref="J508">IFERROR(INDEX(PEOPLE!$H$4:$H$101, SMALL(IF($B508=PEOPLE!$B$4:$B$101, ROW(PEOPLE!$H$4:$H$101)-MIN(ROW(PEOPLE!$H$4:$H$101)) +1), COLUMNS($B$3:I508))),"")</f>
        <v xml:space="preserve">10   </v>
      </c>
      <c r="K508" s="40" t="str">
        <f t="array" ref="K508">IFERROR(INDEX(PEOPLE!$H$4:$H$101, SMALL(IF($B508=PEOPLE!$B$4:$B$101, ROW(PEOPLE!$H$4:$H$101)-MIN(ROW(PEOPLE!$H$4:$H$101)) +1), COLUMNS($B$3:J508))),"")</f>
        <v xml:space="preserve">11   </v>
      </c>
      <c r="L508" s="40" t="str">
        <f t="array" ref="L508">IFERROR(INDEX(PEOPLE!$H$4:$H$101, SMALL(IF($B508=PEOPLE!$B$4:$B$101, ROW(PEOPLE!$H$4:$H$101)-MIN(ROW(PEOPLE!$H$4:$H$101)) +1), COLUMNS($B$3:K508))),"")</f>
        <v xml:space="preserve">12   </v>
      </c>
      <c r="M508" s="40" t="str">
        <f t="array" ref="M508">IFERROR(INDEX(PEOPLE!$H$4:$H$101, SMALL(IF($B508=PEOPLE!$B$4:$B$101, ROW(PEOPLE!$H$4:$H$101)-MIN(ROW(PEOPLE!$H$4:$H$101)) +1), COLUMNS($B$3:L508))),"")</f>
        <v xml:space="preserve">13   </v>
      </c>
      <c r="N508" s="40"/>
      <c r="O508" s="40"/>
    </row>
    <row r="509" spans="2:15" x14ac:dyDescent="0.25">
      <c r="B509" s="40" t="str">
        <f t="array" ref="B509">IFERROR(INDEX(PEOPLE!B510:B$1001, MATCH(0, COUNTIF($B$2:B508, PEOPLE!B510:B$1001), 0)), "")</f>
        <v/>
      </c>
      <c r="C509" s="40" t="str">
        <f t="array" ref="C509">IFERROR(INDEX(PEOPLE!$H$4:$H$101, SMALL(IF($B509=PEOPLE!$B$4:$B$101, ROW(PEOPLE!$H$4:$H$101)-MIN(ROW(PEOPLE!$H$4:$H$101)) +1), COLUMNS($B$3:B509))),"")</f>
        <v xml:space="preserve">3   </v>
      </c>
      <c r="D509" s="40" t="str">
        <f t="array" ref="D509">IFERROR(INDEX(PEOPLE!$H$4:$H$101, SMALL(IF($B509=PEOPLE!$B$4:$B$101, ROW(PEOPLE!$H$4:$H$101)-MIN(ROW(PEOPLE!$H$4:$H$101)) +1), COLUMNS($B$3:C509))),"")</f>
        <v xml:space="preserve">4   </v>
      </c>
      <c r="E509" s="40" t="str">
        <f t="array" ref="E509">IFERROR(INDEX(PEOPLE!$H$4:$H$101, SMALL(IF($B509=PEOPLE!$B$4:$B$101, ROW(PEOPLE!$H$4:$H$101)-MIN(ROW(PEOPLE!$H$4:$H$101)) +1), COLUMNS($B$3:D509))),"")</f>
        <v xml:space="preserve">5   </v>
      </c>
      <c r="F509" s="40" t="str">
        <f t="array" ref="F509">IFERROR(INDEX(PEOPLE!$H$4:$H$101, SMALL(IF($B509=PEOPLE!$B$4:$B$101, ROW(PEOPLE!$H$4:$H$101)-MIN(ROW(PEOPLE!$H$4:$H$101)) +1), COLUMNS($B$3:E509))),"")</f>
        <v xml:space="preserve">6   </v>
      </c>
      <c r="G509" s="40" t="str">
        <f t="array" ref="G509">IFERROR(INDEX(PEOPLE!$H$4:$H$101, SMALL(IF($B509=PEOPLE!$B$4:$B$101, ROW(PEOPLE!$H$4:$H$101)-MIN(ROW(PEOPLE!$H$4:$H$101)) +1), COLUMNS($B$3:F509))),"")</f>
        <v xml:space="preserve">7   </v>
      </c>
      <c r="H509" s="40" t="str">
        <f t="array" ref="H509">IFERROR(INDEX(PEOPLE!$H$4:$H$101, SMALL(IF($B509=PEOPLE!$B$4:$B$101, ROW(PEOPLE!$H$4:$H$101)-MIN(ROW(PEOPLE!$H$4:$H$101)) +1), COLUMNS($B$3:G509))),"")</f>
        <v xml:space="preserve">8   </v>
      </c>
      <c r="I509" s="40" t="str">
        <f t="array" ref="I509">IFERROR(INDEX(PEOPLE!$H$4:$H$101, SMALL(IF($B509=PEOPLE!$B$4:$B$101, ROW(PEOPLE!$H$4:$H$101)-MIN(ROW(PEOPLE!$H$4:$H$101)) +1), COLUMNS($B$3:H509))),"")</f>
        <v xml:space="preserve">9   </v>
      </c>
      <c r="J509" s="40" t="str">
        <f t="array" ref="J509">IFERROR(INDEX(PEOPLE!$H$4:$H$101, SMALL(IF($B509=PEOPLE!$B$4:$B$101, ROW(PEOPLE!$H$4:$H$101)-MIN(ROW(PEOPLE!$H$4:$H$101)) +1), COLUMNS($B$3:I509))),"")</f>
        <v xml:space="preserve">10   </v>
      </c>
      <c r="K509" s="40" t="str">
        <f t="array" ref="K509">IFERROR(INDEX(PEOPLE!$H$4:$H$101, SMALL(IF($B509=PEOPLE!$B$4:$B$101, ROW(PEOPLE!$H$4:$H$101)-MIN(ROW(PEOPLE!$H$4:$H$101)) +1), COLUMNS($B$3:J509))),"")</f>
        <v xml:space="preserve">11   </v>
      </c>
      <c r="L509" s="40" t="str">
        <f t="array" ref="L509">IFERROR(INDEX(PEOPLE!$H$4:$H$101, SMALL(IF($B509=PEOPLE!$B$4:$B$101, ROW(PEOPLE!$H$4:$H$101)-MIN(ROW(PEOPLE!$H$4:$H$101)) +1), COLUMNS($B$3:K509))),"")</f>
        <v xml:space="preserve">12   </v>
      </c>
      <c r="M509" s="40" t="str">
        <f t="array" ref="M509">IFERROR(INDEX(PEOPLE!$H$4:$H$101, SMALL(IF($B509=PEOPLE!$B$4:$B$101, ROW(PEOPLE!$H$4:$H$101)-MIN(ROW(PEOPLE!$H$4:$H$101)) +1), COLUMNS($B$3:L509))),"")</f>
        <v xml:space="preserve">13   </v>
      </c>
      <c r="N509" s="40"/>
      <c r="O509" s="40"/>
    </row>
    <row r="510" spans="2:15" x14ac:dyDescent="0.25">
      <c r="B510" s="40" t="str">
        <f t="array" ref="B510">IFERROR(INDEX(PEOPLE!B511:B$1001, MATCH(0, COUNTIF($B$2:B509, PEOPLE!B511:B$1001), 0)), "")</f>
        <v/>
      </c>
      <c r="C510" s="40" t="str">
        <f t="array" ref="C510">IFERROR(INDEX(PEOPLE!$H$4:$H$101, SMALL(IF($B510=PEOPLE!$B$4:$B$101, ROW(PEOPLE!$H$4:$H$101)-MIN(ROW(PEOPLE!$H$4:$H$101)) +1), COLUMNS($B$3:B510))),"")</f>
        <v xml:space="preserve">3   </v>
      </c>
      <c r="D510" s="40" t="str">
        <f t="array" ref="D510">IFERROR(INDEX(PEOPLE!$H$4:$H$101, SMALL(IF($B510=PEOPLE!$B$4:$B$101, ROW(PEOPLE!$H$4:$H$101)-MIN(ROW(PEOPLE!$H$4:$H$101)) +1), COLUMNS($B$3:C510))),"")</f>
        <v xml:space="preserve">4   </v>
      </c>
      <c r="E510" s="40" t="str">
        <f t="array" ref="E510">IFERROR(INDEX(PEOPLE!$H$4:$H$101, SMALL(IF($B510=PEOPLE!$B$4:$B$101, ROW(PEOPLE!$H$4:$H$101)-MIN(ROW(PEOPLE!$H$4:$H$101)) +1), COLUMNS($B$3:D510))),"")</f>
        <v xml:space="preserve">5   </v>
      </c>
      <c r="F510" s="40" t="str">
        <f t="array" ref="F510">IFERROR(INDEX(PEOPLE!$H$4:$H$101, SMALL(IF($B510=PEOPLE!$B$4:$B$101, ROW(PEOPLE!$H$4:$H$101)-MIN(ROW(PEOPLE!$H$4:$H$101)) +1), COLUMNS($B$3:E510))),"")</f>
        <v xml:space="preserve">6   </v>
      </c>
      <c r="G510" s="40" t="str">
        <f t="array" ref="G510">IFERROR(INDEX(PEOPLE!$H$4:$H$101, SMALL(IF($B510=PEOPLE!$B$4:$B$101, ROW(PEOPLE!$H$4:$H$101)-MIN(ROW(PEOPLE!$H$4:$H$101)) +1), COLUMNS($B$3:F510))),"")</f>
        <v xml:space="preserve">7   </v>
      </c>
      <c r="H510" s="40" t="str">
        <f t="array" ref="H510">IFERROR(INDEX(PEOPLE!$H$4:$H$101, SMALL(IF($B510=PEOPLE!$B$4:$B$101, ROW(PEOPLE!$H$4:$H$101)-MIN(ROW(PEOPLE!$H$4:$H$101)) +1), COLUMNS($B$3:G510))),"")</f>
        <v xml:space="preserve">8   </v>
      </c>
      <c r="I510" s="40" t="str">
        <f t="array" ref="I510">IFERROR(INDEX(PEOPLE!$H$4:$H$101, SMALL(IF($B510=PEOPLE!$B$4:$B$101, ROW(PEOPLE!$H$4:$H$101)-MIN(ROW(PEOPLE!$H$4:$H$101)) +1), COLUMNS($B$3:H510))),"")</f>
        <v xml:space="preserve">9   </v>
      </c>
      <c r="J510" s="40" t="str">
        <f t="array" ref="J510">IFERROR(INDEX(PEOPLE!$H$4:$H$101, SMALL(IF($B510=PEOPLE!$B$4:$B$101, ROW(PEOPLE!$H$4:$H$101)-MIN(ROW(PEOPLE!$H$4:$H$101)) +1), COLUMNS($B$3:I510))),"")</f>
        <v xml:space="preserve">10   </v>
      </c>
      <c r="K510" s="40" t="str">
        <f t="array" ref="K510">IFERROR(INDEX(PEOPLE!$H$4:$H$101, SMALL(IF($B510=PEOPLE!$B$4:$B$101, ROW(PEOPLE!$H$4:$H$101)-MIN(ROW(PEOPLE!$H$4:$H$101)) +1), COLUMNS($B$3:J510))),"")</f>
        <v xml:space="preserve">11   </v>
      </c>
      <c r="L510" s="40" t="str">
        <f t="array" ref="L510">IFERROR(INDEX(PEOPLE!$H$4:$H$101, SMALL(IF($B510=PEOPLE!$B$4:$B$101, ROW(PEOPLE!$H$4:$H$101)-MIN(ROW(PEOPLE!$H$4:$H$101)) +1), COLUMNS($B$3:K510))),"")</f>
        <v xml:space="preserve">12   </v>
      </c>
      <c r="M510" s="40" t="str">
        <f t="array" ref="M510">IFERROR(INDEX(PEOPLE!$H$4:$H$101, SMALL(IF($B510=PEOPLE!$B$4:$B$101, ROW(PEOPLE!$H$4:$H$101)-MIN(ROW(PEOPLE!$H$4:$H$101)) +1), COLUMNS($B$3:L510))),"")</f>
        <v xml:space="preserve">13   </v>
      </c>
      <c r="N510" s="40"/>
      <c r="O510" s="40"/>
    </row>
    <row r="511" spans="2:15" x14ac:dyDescent="0.25">
      <c r="B511" s="40" t="str">
        <f t="array" ref="B511">IFERROR(INDEX(PEOPLE!B512:B$1001, MATCH(0, COUNTIF($B$2:B510, PEOPLE!B512:B$1001), 0)), "")</f>
        <v/>
      </c>
      <c r="C511" s="40" t="str">
        <f t="array" ref="C511">IFERROR(INDEX(PEOPLE!$H$4:$H$101, SMALL(IF($B511=PEOPLE!$B$4:$B$101, ROW(PEOPLE!$H$4:$H$101)-MIN(ROW(PEOPLE!$H$4:$H$101)) +1), COLUMNS($B$3:B511))),"")</f>
        <v xml:space="preserve">3   </v>
      </c>
      <c r="D511" s="40" t="str">
        <f t="array" ref="D511">IFERROR(INDEX(PEOPLE!$H$4:$H$101, SMALL(IF($B511=PEOPLE!$B$4:$B$101, ROW(PEOPLE!$H$4:$H$101)-MIN(ROW(PEOPLE!$H$4:$H$101)) +1), COLUMNS($B$3:C511))),"")</f>
        <v xml:space="preserve">4   </v>
      </c>
      <c r="E511" s="40" t="str">
        <f t="array" ref="E511">IFERROR(INDEX(PEOPLE!$H$4:$H$101, SMALL(IF($B511=PEOPLE!$B$4:$B$101, ROW(PEOPLE!$H$4:$H$101)-MIN(ROW(PEOPLE!$H$4:$H$101)) +1), COLUMNS($B$3:D511))),"")</f>
        <v xml:space="preserve">5   </v>
      </c>
      <c r="F511" s="40" t="str">
        <f t="array" ref="F511">IFERROR(INDEX(PEOPLE!$H$4:$H$101, SMALL(IF($B511=PEOPLE!$B$4:$B$101, ROW(PEOPLE!$H$4:$H$101)-MIN(ROW(PEOPLE!$H$4:$H$101)) +1), COLUMNS($B$3:E511))),"")</f>
        <v xml:space="preserve">6   </v>
      </c>
      <c r="G511" s="40" t="str">
        <f t="array" ref="G511">IFERROR(INDEX(PEOPLE!$H$4:$H$101, SMALL(IF($B511=PEOPLE!$B$4:$B$101, ROW(PEOPLE!$H$4:$H$101)-MIN(ROW(PEOPLE!$H$4:$H$101)) +1), COLUMNS($B$3:F511))),"")</f>
        <v xml:space="preserve">7   </v>
      </c>
      <c r="H511" s="40" t="str">
        <f t="array" ref="H511">IFERROR(INDEX(PEOPLE!$H$4:$H$101, SMALL(IF($B511=PEOPLE!$B$4:$B$101, ROW(PEOPLE!$H$4:$H$101)-MIN(ROW(PEOPLE!$H$4:$H$101)) +1), COLUMNS($B$3:G511))),"")</f>
        <v xml:space="preserve">8   </v>
      </c>
      <c r="I511" s="40" t="str">
        <f t="array" ref="I511">IFERROR(INDEX(PEOPLE!$H$4:$H$101, SMALL(IF($B511=PEOPLE!$B$4:$B$101, ROW(PEOPLE!$H$4:$H$101)-MIN(ROW(PEOPLE!$H$4:$H$101)) +1), COLUMNS($B$3:H511))),"")</f>
        <v xml:space="preserve">9   </v>
      </c>
      <c r="J511" s="40" t="str">
        <f t="array" ref="J511">IFERROR(INDEX(PEOPLE!$H$4:$H$101, SMALL(IF($B511=PEOPLE!$B$4:$B$101, ROW(PEOPLE!$H$4:$H$101)-MIN(ROW(PEOPLE!$H$4:$H$101)) +1), COLUMNS($B$3:I511))),"")</f>
        <v xml:space="preserve">10   </v>
      </c>
      <c r="K511" s="40" t="str">
        <f t="array" ref="K511">IFERROR(INDEX(PEOPLE!$H$4:$H$101, SMALL(IF($B511=PEOPLE!$B$4:$B$101, ROW(PEOPLE!$H$4:$H$101)-MIN(ROW(PEOPLE!$H$4:$H$101)) +1), COLUMNS($B$3:J511))),"")</f>
        <v xml:space="preserve">11   </v>
      </c>
      <c r="L511" s="40" t="str">
        <f t="array" ref="L511">IFERROR(INDEX(PEOPLE!$H$4:$H$101, SMALL(IF($B511=PEOPLE!$B$4:$B$101, ROW(PEOPLE!$H$4:$H$101)-MIN(ROW(PEOPLE!$H$4:$H$101)) +1), COLUMNS($B$3:K511))),"")</f>
        <v xml:space="preserve">12   </v>
      </c>
      <c r="M511" s="40" t="str">
        <f t="array" ref="M511">IFERROR(INDEX(PEOPLE!$H$4:$H$101, SMALL(IF($B511=PEOPLE!$B$4:$B$101, ROW(PEOPLE!$H$4:$H$101)-MIN(ROW(PEOPLE!$H$4:$H$101)) +1), COLUMNS($B$3:L511))),"")</f>
        <v xml:space="preserve">13   </v>
      </c>
      <c r="N511" s="40"/>
      <c r="O511" s="40"/>
    </row>
    <row r="512" spans="2:15" x14ac:dyDescent="0.25">
      <c r="B512" s="40" t="str">
        <f t="array" ref="B512">IFERROR(INDEX(PEOPLE!B513:B$1001, MATCH(0, COUNTIF($B$2:B511, PEOPLE!B513:B$1001), 0)), "")</f>
        <v/>
      </c>
      <c r="C512" s="40" t="str">
        <f t="array" ref="C512">IFERROR(INDEX(PEOPLE!$H$4:$H$101, SMALL(IF($B512=PEOPLE!$B$4:$B$101, ROW(PEOPLE!$H$4:$H$101)-MIN(ROW(PEOPLE!$H$4:$H$101)) +1), COLUMNS($B$3:B512))),"")</f>
        <v xml:space="preserve">3   </v>
      </c>
      <c r="D512" s="40" t="str">
        <f t="array" ref="D512">IFERROR(INDEX(PEOPLE!$H$4:$H$101, SMALL(IF($B512=PEOPLE!$B$4:$B$101, ROW(PEOPLE!$H$4:$H$101)-MIN(ROW(PEOPLE!$H$4:$H$101)) +1), COLUMNS($B$3:C512))),"")</f>
        <v xml:space="preserve">4   </v>
      </c>
      <c r="E512" s="40" t="str">
        <f t="array" ref="E512">IFERROR(INDEX(PEOPLE!$H$4:$H$101, SMALL(IF($B512=PEOPLE!$B$4:$B$101, ROW(PEOPLE!$H$4:$H$101)-MIN(ROW(PEOPLE!$H$4:$H$101)) +1), COLUMNS($B$3:D512))),"")</f>
        <v xml:space="preserve">5   </v>
      </c>
      <c r="F512" s="40" t="str">
        <f t="array" ref="F512">IFERROR(INDEX(PEOPLE!$H$4:$H$101, SMALL(IF($B512=PEOPLE!$B$4:$B$101, ROW(PEOPLE!$H$4:$H$101)-MIN(ROW(PEOPLE!$H$4:$H$101)) +1), COLUMNS($B$3:E512))),"")</f>
        <v xml:space="preserve">6   </v>
      </c>
      <c r="G512" s="40" t="str">
        <f t="array" ref="G512">IFERROR(INDEX(PEOPLE!$H$4:$H$101, SMALL(IF($B512=PEOPLE!$B$4:$B$101, ROW(PEOPLE!$H$4:$H$101)-MIN(ROW(PEOPLE!$H$4:$H$101)) +1), COLUMNS($B$3:F512))),"")</f>
        <v xml:space="preserve">7   </v>
      </c>
      <c r="H512" s="40" t="str">
        <f t="array" ref="H512">IFERROR(INDEX(PEOPLE!$H$4:$H$101, SMALL(IF($B512=PEOPLE!$B$4:$B$101, ROW(PEOPLE!$H$4:$H$101)-MIN(ROW(PEOPLE!$H$4:$H$101)) +1), COLUMNS($B$3:G512))),"")</f>
        <v xml:space="preserve">8   </v>
      </c>
      <c r="I512" s="40" t="str">
        <f t="array" ref="I512">IFERROR(INDEX(PEOPLE!$H$4:$H$101, SMALL(IF($B512=PEOPLE!$B$4:$B$101, ROW(PEOPLE!$H$4:$H$101)-MIN(ROW(PEOPLE!$H$4:$H$101)) +1), COLUMNS($B$3:H512))),"")</f>
        <v xml:space="preserve">9   </v>
      </c>
      <c r="J512" s="40" t="str">
        <f t="array" ref="J512">IFERROR(INDEX(PEOPLE!$H$4:$H$101, SMALL(IF($B512=PEOPLE!$B$4:$B$101, ROW(PEOPLE!$H$4:$H$101)-MIN(ROW(PEOPLE!$H$4:$H$101)) +1), COLUMNS($B$3:I512))),"")</f>
        <v xml:space="preserve">10   </v>
      </c>
      <c r="K512" s="40" t="str">
        <f t="array" ref="K512">IFERROR(INDEX(PEOPLE!$H$4:$H$101, SMALL(IF($B512=PEOPLE!$B$4:$B$101, ROW(PEOPLE!$H$4:$H$101)-MIN(ROW(PEOPLE!$H$4:$H$101)) +1), COLUMNS($B$3:J512))),"")</f>
        <v xml:space="preserve">11   </v>
      </c>
      <c r="L512" s="40" t="str">
        <f t="array" ref="L512">IFERROR(INDEX(PEOPLE!$H$4:$H$101, SMALL(IF($B512=PEOPLE!$B$4:$B$101, ROW(PEOPLE!$H$4:$H$101)-MIN(ROW(PEOPLE!$H$4:$H$101)) +1), COLUMNS($B$3:K512))),"")</f>
        <v xml:space="preserve">12   </v>
      </c>
      <c r="M512" s="40" t="str">
        <f t="array" ref="M512">IFERROR(INDEX(PEOPLE!$H$4:$H$101, SMALL(IF($B512=PEOPLE!$B$4:$B$101, ROW(PEOPLE!$H$4:$H$101)-MIN(ROW(PEOPLE!$H$4:$H$101)) +1), COLUMNS($B$3:L512))),"")</f>
        <v xml:space="preserve">13   </v>
      </c>
      <c r="N512" s="40"/>
      <c r="O512" s="40"/>
    </row>
    <row r="513" spans="2:15" x14ac:dyDescent="0.25">
      <c r="B513" s="40" t="str">
        <f t="array" ref="B513">IFERROR(INDEX(PEOPLE!B514:B$1001, MATCH(0, COUNTIF($B$2:B512, PEOPLE!B514:B$1001), 0)), "")</f>
        <v/>
      </c>
      <c r="C513" s="40" t="str">
        <f t="array" ref="C513">IFERROR(INDEX(PEOPLE!$H$4:$H$101, SMALL(IF($B513=PEOPLE!$B$4:$B$101, ROW(PEOPLE!$H$4:$H$101)-MIN(ROW(PEOPLE!$H$4:$H$101)) +1), COLUMNS($B$3:B513))),"")</f>
        <v xml:space="preserve">3   </v>
      </c>
      <c r="D513" s="40" t="str">
        <f t="array" ref="D513">IFERROR(INDEX(PEOPLE!$H$4:$H$101, SMALL(IF($B513=PEOPLE!$B$4:$B$101, ROW(PEOPLE!$H$4:$H$101)-MIN(ROW(PEOPLE!$H$4:$H$101)) +1), COLUMNS($B$3:C513))),"")</f>
        <v xml:space="preserve">4   </v>
      </c>
      <c r="E513" s="40" t="str">
        <f t="array" ref="E513">IFERROR(INDEX(PEOPLE!$H$4:$H$101, SMALL(IF($B513=PEOPLE!$B$4:$B$101, ROW(PEOPLE!$H$4:$H$101)-MIN(ROW(PEOPLE!$H$4:$H$101)) +1), COLUMNS($B$3:D513))),"")</f>
        <v xml:space="preserve">5   </v>
      </c>
      <c r="F513" s="40" t="str">
        <f t="array" ref="F513">IFERROR(INDEX(PEOPLE!$H$4:$H$101, SMALL(IF($B513=PEOPLE!$B$4:$B$101, ROW(PEOPLE!$H$4:$H$101)-MIN(ROW(PEOPLE!$H$4:$H$101)) +1), COLUMNS($B$3:E513))),"")</f>
        <v xml:space="preserve">6   </v>
      </c>
      <c r="G513" s="40" t="str">
        <f t="array" ref="G513">IFERROR(INDEX(PEOPLE!$H$4:$H$101, SMALL(IF($B513=PEOPLE!$B$4:$B$101, ROW(PEOPLE!$H$4:$H$101)-MIN(ROW(PEOPLE!$H$4:$H$101)) +1), COLUMNS($B$3:F513))),"")</f>
        <v xml:space="preserve">7   </v>
      </c>
      <c r="H513" s="40" t="str">
        <f t="array" ref="H513">IFERROR(INDEX(PEOPLE!$H$4:$H$101, SMALL(IF($B513=PEOPLE!$B$4:$B$101, ROW(PEOPLE!$H$4:$H$101)-MIN(ROW(PEOPLE!$H$4:$H$101)) +1), COLUMNS($B$3:G513))),"")</f>
        <v xml:space="preserve">8   </v>
      </c>
      <c r="I513" s="40" t="str">
        <f t="array" ref="I513">IFERROR(INDEX(PEOPLE!$H$4:$H$101, SMALL(IF($B513=PEOPLE!$B$4:$B$101, ROW(PEOPLE!$H$4:$H$101)-MIN(ROW(PEOPLE!$H$4:$H$101)) +1), COLUMNS($B$3:H513))),"")</f>
        <v xml:space="preserve">9   </v>
      </c>
      <c r="J513" s="40" t="str">
        <f t="array" ref="J513">IFERROR(INDEX(PEOPLE!$H$4:$H$101, SMALL(IF($B513=PEOPLE!$B$4:$B$101, ROW(PEOPLE!$H$4:$H$101)-MIN(ROW(PEOPLE!$H$4:$H$101)) +1), COLUMNS($B$3:I513))),"")</f>
        <v xml:space="preserve">10   </v>
      </c>
      <c r="K513" s="40" t="str">
        <f t="array" ref="K513">IFERROR(INDEX(PEOPLE!$H$4:$H$101, SMALL(IF($B513=PEOPLE!$B$4:$B$101, ROW(PEOPLE!$H$4:$H$101)-MIN(ROW(PEOPLE!$H$4:$H$101)) +1), COLUMNS($B$3:J513))),"")</f>
        <v xml:space="preserve">11   </v>
      </c>
      <c r="L513" s="40" t="str">
        <f t="array" ref="L513">IFERROR(INDEX(PEOPLE!$H$4:$H$101, SMALL(IF($B513=PEOPLE!$B$4:$B$101, ROW(PEOPLE!$H$4:$H$101)-MIN(ROW(PEOPLE!$H$4:$H$101)) +1), COLUMNS($B$3:K513))),"")</f>
        <v xml:space="preserve">12   </v>
      </c>
      <c r="M513" s="40" t="str">
        <f t="array" ref="M513">IFERROR(INDEX(PEOPLE!$H$4:$H$101, SMALL(IF($B513=PEOPLE!$B$4:$B$101, ROW(PEOPLE!$H$4:$H$101)-MIN(ROW(PEOPLE!$H$4:$H$101)) +1), COLUMNS($B$3:L513))),"")</f>
        <v xml:space="preserve">13   </v>
      </c>
      <c r="N513" s="40"/>
      <c r="O513" s="40"/>
    </row>
    <row r="514" spans="2:15" x14ac:dyDescent="0.25">
      <c r="B514" s="40" t="str">
        <f t="array" ref="B514">IFERROR(INDEX(PEOPLE!B515:B$1001, MATCH(0, COUNTIF($B$2:B513, PEOPLE!B515:B$1001), 0)), "")</f>
        <v/>
      </c>
      <c r="C514" s="40" t="str">
        <f t="array" ref="C514">IFERROR(INDEX(PEOPLE!$H$4:$H$101, SMALL(IF($B514=PEOPLE!$B$4:$B$101, ROW(PEOPLE!$H$4:$H$101)-MIN(ROW(PEOPLE!$H$4:$H$101)) +1), COLUMNS($B$3:B514))),"")</f>
        <v xml:space="preserve">3   </v>
      </c>
      <c r="D514" s="40" t="str">
        <f t="array" ref="D514">IFERROR(INDEX(PEOPLE!$H$4:$H$101, SMALL(IF($B514=PEOPLE!$B$4:$B$101, ROW(PEOPLE!$H$4:$H$101)-MIN(ROW(PEOPLE!$H$4:$H$101)) +1), COLUMNS($B$3:C514))),"")</f>
        <v xml:space="preserve">4   </v>
      </c>
      <c r="E514" s="40" t="str">
        <f t="array" ref="E514">IFERROR(INDEX(PEOPLE!$H$4:$H$101, SMALL(IF($B514=PEOPLE!$B$4:$B$101, ROW(PEOPLE!$H$4:$H$101)-MIN(ROW(PEOPLE!$H$4:$H$101)) +1), COLUMNS($B$3:D514))),"")</f>
        <v xml:space="preserve">5   </v>
      </c>
      <c r="F514" s="40" t="str">
        <f t="array" ref="F514">IFERROR(INDEX(PEOPLE!$H$4:$H$101, SMALL(IF($B514=PEOPLE!$B$4:$B$101, ROW(PEOPLE!$H$4:$H$101)-MIN(ROW(PEOPLE!$H$4:$H$101)) +1), COLUMNS($B$3:E514))),"")</f>
        <v xml:space="preserve">6   </v>
      </c>
      <c r="G514" s="40" t="str">
        <f t="array" ref="G514">IFERROR(INDEX(PEOPLE!$H$4:$H$101, SMALL(IF($B514=PEOPLE!$B$4:$B$101, ROW(PEOPLE!$H$4:$H$101)-MIN(ROW(PEOPLE!$H$4:$H$101)) +1), COLUMNS($B$3:F514))),"")</f>
        <v xml:space="preserve">7   </v>
      </c>
      <c r="H514" s="40" t="str">
        <f t="array" ref="H514">IFERROR(INDEX(PEOPLE!$H$4:$H$101, SMALL(IF($B514=PEOPLE!$B$4:$B$101, ROW(PEOPLE!$H$4:$H$101)-MIN(ROW(PEOPLE!$H$4:$H$101)) +1), COLUMNS($B$3:G514))),"")</f>
        <v xml:space="preserve">8   </v>
      </c>
      <c r="I514" s="40" t="str">
        <f t="array" ref="I514">IFERROR(INDEX(PEOPLE!$H$4:$H$101, SMALL(IF($B514=PEOPLE!$B$4:$B$101, ROW(PEOPLE!$H$4:$H$101)-MIN(ROW(PEOPLE!$H$4:$H$101)) +1), COLUMNS($B$3:H514))),"")</f>
        <v xml:space="preserve">9   </v>
      </c>
      <c r="J514" s="40" t="str">
        <f t="array" ref="J514">IFERROR(INDEX(PEOPLE!$H$4:$H$101, SMALL(IF($B514=PEOPLE!$B$4:$B$101, ROW(PEOPLE!$H$4:$H$101)-MIN(ROW(PEOPLE!$H$4:$H$101)) +1), COLUMNS($B$3:I514))),"")</f>
        <v xml:space="preserve">10   </v>
      </c>
      <c r="K514" s="40" t="str">
        <f t="array" ref="K514">IFERROR(INDEX(PEOPLE!$H$4:$H$101, SMALL(IF($B514=PEOPLE!$B$4:$B$101, ROW(PEOPLE!$H$4:$H$101)-MIN(ROW(PEOPLE!$H$4:$H$101)) +1), COLUMNS($B$3:J514))),"")</f>
        <v xml:space="preserve">11   </v>
      </c>
      <c r="L514" s="40" t="str">
        <f t="array" ref="L514">IFERROR(INDEX(PEOPLE!$H$4:$H$101, SMALL(IF($B514=PEOPLE!$B$4:$B$101, ROW(PEOPLE!$H$4:$H$101)-MIN(ROW(PEOPLE!$H$4:$H$101)) +1), COLUMNS($B$3:K514))),"")</f>
        <v xml:space="preserve">12   </v>
      </c>
      <c r="M514" s="40" t="str">
        <f t="array" ref="M514">IFERROR(INDEX(PEOPLE!$H$4:$H$101, SMALL(IF($B514=PEOPLE!$B$4:$B$101, ROW(PEOPLE!$H$4:$H$101)-MIN(ROW(PEOPLE!$H$4:$H$101)) +1), COLUMNS($B$3:L514))),"")</f>
        <v xml:space="preserve">13   </v>
      </c>
      <c r="N514" s="40"/>
      <c r="O514" s="40"/>
    </row>
    <row r="515" spans="2:15" x14ac:dyDescent="0.25">
      <c r="B515" s="40" t="str">
        <f t="array" ref="B515">IFERROR(INDEX(PEOPLE!B516:B$1001, MATCH(0, COUNTIF($B$2:B514, PEOPLE!B516:B$1001), 0)), "")</f>
        <v/>
      </c>
      <c r="C515" s="40" t="str">
        <f t="array" ref="C515">IFERROR(INDEX(PEOPLE!$H$4:$H$101, SMALL(IF($B515=PEOPLE!$B$4:$B$101, ROW(PEOPLE!$H$4:$H$101)-MIN(ROW(PEOPLE!$H$4:$H$101)) +1), COLUMNS($B$3:B515))),"")</f>
        <v xml:space="preserve">3   </v>
      </c>
      <c r="D515" s="40" t="str">
        <f t="array" ref="D515">IFERROR(INDEX(PEOPLE!$H$4:$H$101, SMALL(IF($B515=PEOPLE!$B$4:$B$101, ROW(PEOPLE!$H$4:$H$101)-MIN(ROW(PEOPLE!$H$4:$H$101)) +1), COLUMNS($B$3:C515))),"")</f>
        <v xml:space="preserve">4   </v>
      </c>
      <c r="E515" s="40" t="str">
        <f t="array" ref="E515">IFERROR(INDEX(PEOPLE!$H$4:$H$101, SMALL(IF($B515=PEOPLE!$B$4:$B$101, ROW(PEOPLE!$H$4:$H$101)-MIN(ROW(PEOPLE!$H$4:$H$101)) +1), COLUMNS($B$3:D515))),"")</f>
        <v xml:space="preserve">5   </v>
      </c>
      <c r="F515" s="40" t="str">
        <f t="array" ref="F515">IFERROR(INDEX(PEOPLE!$H$4:$H$101, SMALL(IF($B515=PEOPLE!$B$4:$B$101, ROW(PEOPLE!$H$4:$H$101)-MIN(ROW(PEOPLE!$H$4:$H$101)) +1), COLUMNS($B$3:E515))),"")</f>
        <v xml:space="preserve">6   </v>
      </c>
      <c r="G515" s="40" t="str">
        <f t="array" ref="G515">IFERROR(INDEX(PEOPLE!$H$4:$H$101, SMALL(IF($B515=PEOPLE!$B$4:$B$101, ROW(PEOPLE!$H$4:$H$101)-MIN(ROW(PEOPLE!$H$4:$H$101)) +1), COLUMNS($B$3:F515))),"")</f>
        <v xml:space="preserve">7   </v>
      </c>
      <c r="H515" s="40" t="str">
        <f t="array" ref="H515">IFERROR(INDEX(PEOPLE!$H$4:$H$101, SMALL(IF($B515=PEOPLE!$B$4:$B$101, ROW(PEOPLE!$H$4:$H$101)-MIN(ROW(PEOPLE!$H$4:$H$101)) +1), COLUMNS($B$3:G515))),"")</f>
        <v xml:space="preserve">8   </v>
      </c>
      <c r="I515" s="40" t="str">
        <f t="array" ref="I515">IFERROR(INDEX(PEOPLE!$H$4:$H$101, SMALL(IF($B515=PEOPLE!$B$4:$B$101, ROW(PEOPLE!$H$4:$H$101)-MIN(ROW(PEOPLE!$H$4:$H$101)) +1), COLUMNS($B$3:H515))),"")</f>
        <v xml:space="preserve">9   </v>
      </c>
      <c r="J515" s="40" t="str">
        <f t="array" ref="J515">IFERROR(INDEX(PEOPLE!$H$4:$H$101, SMALL(IF($B515=PEOPLE!$B$4:$B$101, ROW(PEOPLE!$H$4:$H$101)-MIN(ROW(PEOPLE!$H$4:$H$101)) +1), COLUMNS($B$3:I515))),"")</f>
        <v xml:space="preserve">10   </v>
      </c>
      <c r="K515" s="40" t="str">
        <f t="array" ref="K515">IFERROR(INDEX(PEOPLE!$H$4:$H$101, SMALL(IF($B515=PEOPLE!$B$4:$B$101, ROW(PEOPLE!$H$4:$H$101)-MIN(ROW(PEOPLE!$H$4:$H$101)) +1), COLUMNS($B$3:J515))),"")</f>
        <v xml:space="preserve">11   </v>
      </c>
      <c r="L515" s="40" t="str">
        <f t="array" ref="L515">IFERROR(INDEX(PEOPLE!$H$4:$H$101, SMALL(IF($B515=PEOPLE!$B$4:$B$101, ROW(PEOPLE!$H$4:$H$101)-MIN(ROW(PEOPLE!$H$4:$H$101)) +1), COLUMNS($B$3:K515))),"")</f>
        <v xml:space="preserve">12   </v>
      </c>
      <c r="M515" s="40" t="str">
        <f t="array" ref="M515">IFERROR(INDEX(PEOPLE!$H$4:$H$101, SMALL(IF($B515=PEOPLE!$B$4:$B$101, ROW(PEOPLE!$H$4:$H$101)-MIN(ROW(PEOPLE!$H$4:$H$101)) +1), COLUMNS($B$3:L515))),"")</f>
        <v xml:space="preserve">13   </v>
      </c>
      <c r="N515" s="40"/>
      <c r="O515" s="40"/>
    </row>
    <row r="516" spans="2:15" x14ac:dyDescent="0.25">
      <c r="B516" s="40" t="str">
        <f t="array" ref="B516">IFERROR(INDEX(PEOPLE!B517:B$1001, MATCH(0, COUNTIF($B$2:B515, PEOPLE!B517:B$1001), 0)), "")</f>
        <v/>
      </c>
      <c r="C516" s="40" t="str">
        <f t="array" ref="C516">IFERROR(INDEX(PEOPLE!$H$4:$H$101, SMALL(IF($B516=PEOPLE!$B$4:$B$101, ROW(PEOPLE!$H$4:$H$101)-MIN(ROW(PEOPLE!$H$4:$H$101)) +1), COLUMNS($B$3:B516))),"")</f>
        <v xml:space="preserve">3   </v>
      </c>
      <c r="D516" s="40" t="str">
        <f t="array" ref="D516">IFERROR(INDEX(PEOPLE!$H$4:$H$101, SMALL(IF($B516=PEOPLE!$B$4:$B$101, ROW(PEOPLE!$H$4:$H$101)-MIN(ROW(PEOPLE!$H$4:$H$101)) +1), COLUMNS($B$3:C516))),"")</f>
        <v xml:space="preserve">4   </v>
      </c>
      <c r="E516" s="40" t="str">
        <f t="array" ref="E516">IFERROR(INDEX(PEOPLE!$H$4:$H$101, SMALL(IF($B516=PEOPLE!$B$4:$B$101, ROW(PEOPLE!$H$4:$H$101)-MIN(ROW(PEOPLE!$H$4:$H$101)) +1), COLUMNS($B$3:D516))),"")</f>
        <v xml:space="preserve">5   </v>
      </c>
      <c r="F516" s="40" t="str">
        <f t="array" ref="F516">IFERROR(INDEX(PEOPLE!$H$4:$H$101, SMALL(IF($B516=PEOPLE!$B$4:$B$101, ROW(PEOPLE!$H$4:$H$101)-MIN(ROW(PEOPLE!$H$4:$H$101)) +1), COLUMNS($B$3:E516))),"")</f>
        <v xml:space="preserve">6   </v>
      </c>
      <c r="G516" s="40" t="str">
        <f t="array" ref="G516">IFERROR(INDEX(PEOPLE!$H$4:$H$101, SMALL(IF($B516=PEOPLE!$B$4:$B$101, ROW(PEOPLE!$H$4:$H$101)-MIN(ROW(PEOPLE!$H$4:$H$101)) +1), COLUMNS($B$3:F516))),"")</f>
        <v xml:space="preserve">7   </v>
      </c>
      <c r="H516" s="40" t="str">
        <f t="array" ref="H516">IFERROR(INDEX(PEOPLE!$H$4:$H$101, SMALL(IF($B516=PEOPLE!$B$4:$B$101, ROW(PEOPLE!$H$4:$H$101)-MIN(ROW(PEOPLE!$H$4:$H$101)) +1), COLUMNS($B$3:G516))),"")</f>
        <v xml:space="preserve">8   </v>
      </c>
      <c r="I516" s="40" t="str">
        <f t="array" ref="I516">IFERROR(INDEX(PEOPLE!$H$4:$H$101, SMALL(IF($B516=PEOPLE!$B$4:$B$101, ROW(PEOPLE!$H$4:$H$101)-MIN(ROW(PEOPLE!$H$4:$H$101)) +1), COLUMNS($B$3:H516))),"")</f>
        <v xml:space="preserve">9   </v>
      </c>
      <c r="J516" s="40" t="str">
        <f t="array" ref="J516">IFERROR(INDEX(PEOPLE!$H$4:$H$101, SMALL(IF($B516=PEOPLE!$B$4:$B$101, ROW(PEOPLE!$H$4:$H$101)-MIN(ROW(PEOPLE!$H$4:$H$101)) +1), COLUMNS($B$3:I516))),"")</f>
        <v xml:space="preserve">10   </v>
      </c>
      <c r="K516" s="40" t="str">
        <f t="array" ref="K516">IFERROR(INDEX(PEOPLE!$H$4:$H$101, SMALL(IF($B516=PEOPLE!$B$4:$B$101, ROW(PEOPLE!$H$4:$H$101)-MIN(ROW(PEOPLE!$H$4:$H$101)) +1), COLUMNS($B$3:J516))),"")</f>
        <v xml:space="preserve">11   </v>
      </c>
      <c r="L516" s="40" t="str">
        <f t="array" ref="L516">IFERROR(INDEX(PEOPLE!$H$4:$H$101, SMALL(IF($B516=PEOPLE!$B$4:$B$101, ROW(PEOPLE!$H$4:$H$101)-MIN(ROW(PEOPLE!$H$4:$H$101)) +1), COLUMNS($B$3:K516))),"")</f>
        <v xml:space="preserve">12   </v>
      </c>
      <c r="M516" s="40" t="str">
        <f t="array" ref="M516">IFERROR(INDEX(PEOPLE!$H$4:$H$101, SMALL(IF($B516=PEOPLE!$B$4:$B$101, ROW(PEOPLE!$H$4:$H$101)-MIN(ROW(PEOPLE!$H$4:$H$101)) +1), COLUMNS($B$3:L516))),"")</f>
        <v xml:space="preserve">13   </v>
      </c>
      <c r="N516" s="40"/>
      <c r="O516" s="40"/>
    </row>
    <row r="517" spans="2:15" x14ac:dyDescent="0.25">
      <c r="B517" s="40" t="str">
        <f t="array" ref="B517">IFERROR(INDEX(PEOPLE!B518:B$1001, MATCH(0, COUNTIF($B$2:B516, PEOPLE!B518:B$1001), 0)), "")</f>
        <v/>
      </c>
      <c r="C517" s="40" t="str">
        <f t="array" ref="C517">IFERROR(INDEX(PEOPLE!$H$4:$H$101, SMALL(IF($B517=PEOPLE!$B$4:$B$101, ROW(PEOPLE!$H$4:$H$101)-MIN(ROW(PEOPLE!$H$4:$H$101)) +1), COLUMNS($B$3:B517))),"")</f>
        <v xml:space="preserve">3   </v>
      </c>
      <c r="D517" s="40" t="str">
        <f t="array" ref="D517">IFERROR(INDEX(PEOPLE!$H$4:$H$101, SMALL(IF($B517=PEOPLE!$B$4:$B$101, ROW(PEOPLE!$H$4:$H$101)-MIN(ROW(PEOPLE!$H$4:$H$101)) +1), COLUMNS($B$3:C517))),"")</f>
        <v xml:space="preserve">4   </v>
      </c>
      <c r="E517" s="40" t="str">
        <f t="array" ref="E517">IFERROR(INDEX(PEOPLE!$H$4:$H$101, SMALL(IF($B517=PEOPLE!$B$4:$B$101, ROW(PEOPLE!$H$4:$H$101)-MIN(ROW(PEOPLE!$H$4:$H$101)) +1), COLUMNS($B$3:D517))),"")</f>
        <v xml:space="preserve">5   </v>
      </c>
      <c r="F517" s="40" t="str">
        <f t="array" ref="F517">IFERROR(INDEX(PEOPLE!$H$4:$H$101, SMALL(IF($B517=PEOPLE!$B$4:$B$101, ROW(PEOPLE!$H$4:$H$101)-MIN(ROW(PEOPLE!$H$4:$H$101)) +1), COLUMNS($B$3:E517))),"")</f>
        <v xml:space="preserve">6   </v>
      </c>
      <c r="G517" s="40" t="str">
        <f t="array" ref="G517">IFERROR(INDEX(PEOPLE!$H$4:$H$101, SMALL(IF($B517=PEOPLE!$B$4:$B$101, ROW(PEOPLE!$H$4:$H$101)-MIN(ROW(PEOPLE!$H$4:$H$101)) +1), COLUMNS($B$3:F517))),"")</f>
        <v xml:space="preserve">7   </v>
      </c>
      <c r="H517" s="40" t="str">
        <f t="array" ref="H517">IFERROR(INDEX(PEOPLE!$H$4:$H$101, SMALL(IF($B517=PEOPLE!$B$4:$B$101, ROW(PEOPLE!$H$4:$H$101)-MIN(ROW(PEOPLE!$H$4:$H$101)) +1), COLUMNS($B$3:G517))),"")</f>
        <v xml:space="preserve">8   </v>
      </c>
      <c r="I517" s="40" t="str">
        <f t="array" ref="I517">IFERROR(INDEX(PEOPLE!$H$4:$H$101, SMALL(IF($B517=PEOPLE!$B$4:$B$101, ROW(PEOPLE!$H$4:$H$101)-MIN(ROW(PEOPLE!$H$4:$H$101)) +1), COLUMNS($B$3:H517))),"")</f>
        <v xml:space="preserve">9   </v>
      </c>
      <c r="J517" s="40" t="str">
        <f t="array" ref="J517">IFERROR(INDEX(PEOPLE!$H$4:$H$101, SMALL(IF($B517=PEOPLE!$B$4:$B$101, ROW(PEOPLE!$H$4:$H$101)-MIN(ROW(PEOPLE!$H$4:$H$101)) +1), COLUMNS($B$3:I517))),"")</f>
        <v xml:space="preserve">10   </v>
      </c>
      <c r="K517" s="40" t="str">
        <f t="array" ref="K517">IFERROR(INDEX(PEOPLE!$H$4:$H$101, SMALL(IF($B517=PEOPLE!$B$4:$B$101, ROW(PEOPLE!$H$4:$H$101)-MIN(ROW(PEOPLE!$H$4:$H$101)) +1), COLUMNS($B$3:J517))),"")</f>
        <v xml:space="preserve">11   </v>
      </c>
      <c r="L517" s="40" t="str">
        <f t="array" ref="L517">IFERROR(INDEX(PEOPLE!$H$4:$H$101, SMALL(IF($B517=PEOPLE!$B$4:$B$101, ROW(PEOPLE!$H$4:$H$101)-MIN(ROW(PEOPLE!$H$4:$H$101)) +1), COLUMNS($B$3:K517))),"")</f>
        <v xml:space="preserve">12   </v>
      </c>
      <c r="M517" s="40" t="str">
        <f t="array" ref="M517">IFERROR(INDEX(PEOPLE!$H$4:$H$101, SMALL(IF($B517=PEOPLE!$B$4:$B$101, ROW(PEOPLE!$H$4:$H$101)-MIN(ROW(PEOPLE!$H$4:$H$101)) +1), COLUMNS($B$3:L517))),"")</f>
        <v xml:space="preserve">13   </v>
      </c>
      <c r="N517" s="40"/>
      <c r="O517" s="40"/>
    </row>
    <row r="518" spans="2:15" x14ac:dyDescent="0.25">
      <c r="B518" s="40" t="str">
        <f t="array" ref="B518">IFERROR(INDEX(PEOPLE!B519:B$1001, MATCH(0, COUNTIF($B$2:B517, PEOPLE!B519:B$1001), 0)), "")</f>
        <v/>
      </c>
      <c r="C518" s="40" t="str">
        <f t="array" ref="C518">IFERROR(INDEX(PEOPLE!$H$4:$H$101, SMALL(IF($B518=PEOPLE!$B$4:$B$101, ROW(PEOPLE!$H$4:$H$101)-MIN(ROW(PEOPLE!$H$4:$H$101)) +1), COLUMNS($B$3:B518))),"")</f>
        <v xml:space="preserve">3   </v>
      </c>
      <c r="D518" s="40" t="str">
        <f t="array" ref="D518">IFERROR(INDEX(PEOPLE!$H$4:$H$101, SMALL(IF($B518=PEOPLE!$B$4:$B$101, ROW(PEOPLE!$H$4:$H$101)-MIN(ROW(PEOPLE!$H$4:$H$101)) +1), COLUMNS($B$3:C518))),"")</f>
        <v xml:space="preserve">4   </v>
      </c>
      <c r="E518" s="40" t="str">
        <f t="array" ref="E518">IFERROR(INDEX(PEOPLE!$H$4:$H$101, SMALL(IF($B518=PEOPLE!$B$4:$B$101, ROW(PEOPLE!$H$4:$H$101)-MIN(ROW(PEOPLE!$H$4:$H$101)) +1), COLUMNS($B$3:D518))),"")</f>
        <v xml:space="preserve">5   </v>
      </c>
      <c r="F518" s="40" t="str">
        <f t="array" ref="F518">IFERROR(INDEX(PEOPLE!$H$4:$H$101, SMALL(IF($B518=PEOPLE!$B$4:$B$101, ROW(PEOPLE!$H$4:$H$101)-MIN(ROW(PEOPLE!$H$4:$H$101)) +1), COLUMNS($B$3:E518))),"")</f>
        <v xml:space="preserve">6   </v>
      </c>
      <c r="G518" s="40" t="str">
        <f t="array" ref="G518">IFERROR(INDEX(PEOPLE!$H$4:$H$101, SMALL(IF($B518=PEOPLE!$B$4:$B$101, ROW(PEOPLE!$H$4:$H$101)-MIN(ROW(PEOPLE!$H$4:$H$101)) +1), COLUMNS($B$3:F518))),"")</f>
        <v xml:space="preserve">7   </v>
      </c>
      <c r="H518" s="40" t="str">
        <f t="array" ref="H518">IFERROR(INDEX(PEOPLE!$H$4:$H$101, SMALL(IF($B518=PEOPLE!$B$4:$B$101, ROW(PEOPLE!$H$4:$H$101)-MIN(ROW(PEOPLE!$H$4:$H$101)) +1), COLUMNS($B$3:G518))),"")</f>
        <v xml:space="preserve">8   </v>
      </c>
      <c r="I518" s="40" t="str">
        <f t="array" ref="I518">IFERROR(INDEX(PEOPLE!$H$4:$H$101, SMALL(IF($B518=PEOPLE!$B$4:$B$101, ROW(PEOPLE!$H$4:$H$101)-MIN(ROW(PEOPLE!$H$4:$H$101)) +1), COLUMNS($B$3:H518))),"")</f>
        <v xml:space="preserve">9   </v>
      </c>
      <c r="J518" s="40" t="str">
        <f t="array" ref="J518">IFERROR(INDEX(PEOPLE!$H$4:$H$101, SMALL(IF($B518=PEOPLE!$B$4:$B$101, ROW(PEOPLE!$H$4:$H$101)-MIN(ROW(PEOPLE!$H$4:$H$101)) +1), COLUMNS($B$3:I518))),"")</f>
        <v xml:space="preserve">10   </v>
      </c>
      <c r="K518" s="40" t="str">
        <f t="array" ref="K518">IFERROR(INDEX(PEOPLE!$H$4:$H$101, SMALL(IF($B518=PEOPLE!$B$4:$B$101, ROW(PEOPLE!$H$4:$H$101)-MIN(ROW(PEOPLE!$H$4:$H$101)) +1), COLUMNS($B$3:J518))),"")</f>
        <v xml:space="preserve">11   </v>
      </c>
      <c r="L518" s="40" t="str">
        <f t="array" ref="L518">IFERROR(INDEX(PEOPLE!$H$4:$H$101, SMALL(IF($B518=PEOPLE!$B$4:$B$101, ROW(PEOPLE!$H$4:$H$101)-MIN(ROW(PEOPLE!$H$4:$H$101)) +1), COLUMNS($B$3:K518))),"")</f>
        <v xml:space="preserve">12   </v>
      </c>
      <c r="M518" s="40" t="str">
        <f t="array" ref="M518">IFERROR(INDEX(PEOPLE!$H$4:$H$101, SMALL(IF($B518=PEOPLE!$B$4:$B$101, ROW(PEOPLE!$H$4:$H$101)-MIN(ROW(PEOPLE!$H$4:$H$101)) +1), COLUMNS($B$3:L518))),"")</f>
        <v xml:space="preserve">13   </v>
      </c>
      <c r="N518" s="40"/>
      <c r="O518" s="40"/>
    </row>
    <row r="519" spans="2:15" x14ac:dyDescent="0.25">
      <c r="B519" s="40" t="str">
        <f t="array" ref="B519">IFERROR(INDEX(PEOPLE!B520:B$1001, MATCH(0, COUNTIF($B$2:B518, PEOPLE!B520:B$1001), 0)), "")</f>
        <v/>
      </c>
      <c r="C519" s="40" t="str">
        <f t="array" ref="C519">IFERROR(INDEX(PEOPLE!$H$4:$H$101, SMALL(IF($B519=PEOPLE!$B$4:$B$101, ROW(PEOPLE!$H$4:$H$101)-MIN(ROW(PEOPLE!$H$4:$H$101)) +1), COLUMNS($B$3:B519))),"")</f>
        <v xml:space="preserve">3   </v>
      </c>
      <c r="D519" s="40" t="str">
        <f t="array" ref="D519">IFERROR(INDEX(PEOPLE!$H$4:$H$101, SMALL(IF($B519=PEOPLE!$B$4:$B$101, ROW(PEOPLE!$H$4:$H$101)-MIN(ROW(PEOPLE!$H$4:$H$101)) +1), COLUMNS($B$3:C519))),"")</f>
        <v xml:space="preserve">4   </v>
      </c>
      <c r="E519" s="40" t="str">
        <f t="array" ref="E519">IFERROR(INDEX(PEOPLE!$H$4:$H$101, SMALL(IF($B519=PEOPLE!$B$4:$B$101, ROW(PEOPLE!$H$4:$H$101)-MIN(ROW(PEOPLE!$H$4:$H$101)) +1), COLUMNS($B$3:D519))),"")</f>
        <v xml:space="preserve">5   </v>
      </c>
      <c r="F519" s="40" t="str">
        <f t="array" ref="F519">IFERROR(INDEX(PEOPLE!$H$4:$H$101, SMALL(IF($B519=PEOPLE!$B$4:$B$101, ROW(PEOPLE!$H$4:$H$101)-MIN(ROW(PEOPLE!$H$4:$H$101)) +1), COLUMNS($B$3:E519))),"")</f>
        <v xml:space="preserve">6   </v>
      </c>
      <c r="G519" s="40" t="str">
        <f t="array" ref="G519">IFERROR(INDEX(PEOPLE!$H$4:$H$101, SMALL(IF($B519=PEOPLE!$B$4:$B$101, ROW(PEOPLE!$H$4:$H$101)-MIN(ROW(PEOPLE!$H$4:$H$101)) +1), COLUMNS($B$3:F519))),"")</f>
        <v xml:space="preserve">7   </v>
      </c>
      <c r="H519" s="40" t="str">
        <f t="array" ref="H519">IFERROR(INDEX(PEOPLE!$H$4:$H$101, SMALL(IF($B519=PEOPLE!$B$4:$B$101, ROW(PEOPLE!$H$4:$H$101)-MIN(ROW(PEOPLE!$H$4:$H$101)) +1), COLUMNS($B$3:G519))),"")</f>
        <v xml:space="preserve">8   </v>
      </c>
      <c r="I519" s="40" t="str">
        <f t="array" ref="I519">IFERROR(INDEX(PEOPLE!$H$4:$H$101, SMALL(IF($B519=PEOPLE!$B$4:$B$101, ROW(PEOPLE!$H$4:$H$101)-MIN(ROW(PEOPLE!$H$4:$H$101)) +1), COLUMNS($B$3:H519))),"")</f>
        <v xml:space="preserve">9   </v>
      </c>
      <c r="J519" s="40" t="str">
        <f t="array" ref="J519">IFERROR(INDEX(PEOPLE!$H$4:$H$101, SMALL(IF($B519=PEOPLE!$B$4:$B$101, ROW(PEOPLE!$H$4:$H$101)-MIN(ROW(PEOPLE!$H$4:$H$101)) +1), COLUMNS($B$3:I519))),"")</f>
        <v xml:space="preserve">10   </v>
      </c>
      <c r="K519" s="40" t="str">
        <f t="array" ref="K519">IFERROR(INDEX(PEOPLE!$H$4:$H$101, SMALL(IF($B519=PEOPLE!$B$4:$B$101, ROW(PEOPLE!$H$4:$H$101)-MIN(ROW(PEOPLE!$H$4:$H$101)) +1), COLUMNS($B$3:J519))),"")</f>
        <v xml:space="preserve">11   </v>
      </c>
      <c r="L519" s="40" t="str">
        <f t="array" ref="L519">IFERROR(INDEX(PEOPLE!$H$4:$H$101, SMALL(IF($B519=PEOPLE!$B$4:$B$101, ROW(PEOPLE!$H$4:$H$101)-MIN(ROW(PEOPLE!$H$4:$H$101)) +1), COLUMNS($B$3:K519))),"")</f>
        <v xml:space="preserve">12   </v>
      </c>
      <c r="M519" s="40" t="str">
        <f t="array" ref="M519">IFERROR(INDEX(PEOPLE!$H$4:$H$101, SMALL(IF($B519=PEOPLE!$B$4:$B$101, ROW(PEOPLE!$H$4:$H$101)-MIN(ROW(PEOPLE!$H$4:$H$101)) +1), COLUMNS($B$3:L519))),"")</f>
        <v xml:space="preserve">13   </v>
      </c>
      <c r="N519" s="40"/>
      <c r="O519" s="40"/>
    </row>
    <row r="520" spans="2:15" x14ac:dyDescent="0.25">
      <c r="B520" s="40" t="str">
        <f t="array" ref="B520">IFERROR(INDEX(PEOPLE!B521:B$1001, MATCH(0, COUNTIF($B$2:B519, PEOPLE!B521:B$1001), 0)), "")</f>
        <v/>
      </c>
      <c r="C520" s="40" t="str">
        <f t="array" ref="C520">IFERROR(INDEX(PEOPLE!$H$4:$H$101, SMALL(IF($B520=PEOPLE!$B$4:$B$101, ROW(PEOPLE!$H$4:$H$101)-MIN(ROW(PEOPLE!$H$4:$H$101)) +1), COLUMNS($B$3:B520))),"")</f>
        <v xml:space="preserve">3   </v>
      </c>
      <c r="D520" s="40" t="str">
        <f t="array" ref="D520">IFERROR(INDEX(PEOPLE!$H$4:$H$101, SMALL(IF($B520=PEOPLE!$B$4:$B$101, ROW(PEOPLE!$H$4:$H$101)-MIN(ROW(PEOPLE!$H$4:$H$101)) +1), COLUMNS($B$3:C520))),"")</f>
        <v xml:space="preserve">4   </v>
      </c>
      <c r="E520" s="40" t="str">
        <f t="array" ref="E520">IFERROR(INDEX(PEOPLE!$H$4:$H$101, SMALL(IF($B520=PEOPLE!$B$4:$B$101, ROW(PEOPLE!$H$4:$H$101)-MIN(ROW(PEOPLE!$H$4:$H$101)) +1), COLUMNS($B$3:D520))),"")</f>
        <v xml:space="preserve">5   </v>
      </c>
      <c r="F520" s="40" t="str">
        <f t="array" ref="F520">IFERROR(INDEX(PEOPLE!$H$4:$H$101, SMALL(IF($B520=PEOPLE!$B$4:$B$101, ROW(PEOPLE!$H$4:$H$101)-MIN(ROW(PEOPLE!$H$4:$H$101)) +1), COLUMNS($B$3:E520))),"")</f>
        <v xml:space="preserve">6   </v>
      </c>
      <c r="G520" s="40" t="str">
        <f t="array" ref="G520">IFERROR(INDEX(PEOPLE!$H$4:$H$101, SMALL(IF($B520=PEOPLE!$B$4:$B$101, ROW(PEOPLE!$H$4:$H$101)-MIN(ROW(PEOPLE!$H$4:$H$101)) +1), COLUMNS($B$3:F520))),"")</f>
        <v xml:space="preserve">7   </v>
      </c>
      <c r="H520" s="40" t="str">
        <f t="array" ref="H520">IFERROR(INDEX(PEOPLE!$H$4:$H$101, SMALL(IF($B520=PEOPLE!$B$4:$B$101, ROW(PEOPLE!$H$4:$H$101)-MIN(ROW(PEOPLE!$H$4:$H$101)) +1), COLUMNS($B$3:G520))),"")</f>
        <v xml:space="preserve">8   </v>
      </c>
      <c r="I520" s="40" t="str">
        <f t="array" ref="I520">IFERROR(INDEX(PEOPLE!$H$4:$H$101, SMALL(IF($B520=PEOPLE!$B$4:$B$101, ROW(PEOPLE!$H$4:$H$101)-MIN(ROW(PEOPLE!$H$4:$H$101)) +1), COLUMNS($B$3:H520))),"")</f>
        <v xml:space="preserve">9   </v>
      </c>
      <c r="J520" s="40" t="str">
        <f t="array" ref="J520">IFERROR(INDEX(PEOPLE!$H$4:$H$101, SMALL(IF($B520=PEOPLE!$B$4:$B$101, ROW(PEOPLE!$H$4:$H$101)-MIN(ROW(PEOPLE!$H$4:$H$101)) +1), COLUMNS($B$3:I520))),"")</f>
        <v xml:space="preserve">10   </v>
      </c>
      <c r="K520" s="40" t="str">
        <f t="array" ref="K520">IFERROR(INDEX(PEOPLE!$H$4:$H$101, SMALL(IF($B520=PEOPLE!$B$4:$B$101, ROW(PEOPLE!$H$4:$H$101)-MIN(ROW(PEOPLE!$H$4:$H$101)) +1), COLUMNS($B$3:J520))),"")</f>
        <v xml:space="preserve">11   </v>
      </c>
      <c r="L520" s="40" t="str">
        <f t="array" ref="L520">IFERROR(INDEX(PEOPLE!$H$4:$H$101, SMALL(IF($B520=PEOPLE!$B$4:$B$101, ROW(PEOPLE!$H$4:$H$101)-MIN(ROW(PEOPLE!$H$4:$H$101)) +1), COLUMNS($B$3:K520))),"")</f>
        <v xml:space="preserve">12   </v>
      </c>
      <c r="M520" s="40" t="str">
        <f t="array" ref="M520">IFERROR(INDEX(PEOPLE!$H$4:$H$101, SMALL(IF($B520=PEOPLE!$B$4:$B$101, ROW(PEOPLE!$H$4:$H$101)-MIN(ROW(PEOPLE!$H$4:$H$101)) +1), COLUMNS($B$3:L520))),"")</f>
        <v xml:space="preserve">13   </v>
      </c>
      <c r="N520" s="40"/>
      <c r="O520" s="40"/>
    </row>
    <row r="521" spans="2:15" x14ac:dyDescent="0.25">
      <c r="B521" s="40" t="str">
        <f t="array" ref="B521">IFERROR(INDEX(PEOPLE!B522:B$1001, MATCH(0, COUNTIF($B$2:B520, PEOPLE!B522:B$1001), 0)), "")</f>
        <v/>
      </c>
      <c r="C521" s="40" t="str">
        <f t="array" ref="C521">IFERROR(INDEX(PEOPLE!$H$4:$H$101, SMALL(IF($B521=PEOPLE!$B$4:$B$101, ROW(PEOPLE!$H$4:$H$101)-MIN(ROW(PEOPLE!$H$4:$H$101)) +1), COLUMNS($B$3:B521))),"")</f>
        <v xml:space="preserve">3   </v>
      </c>
      <c r="D521" s="40" t="str">
        <f t="array" ref="D521">IFERROR(INDEX(PEOPLE!$H$4:$H$101, SMALL(IF($B521=PEOPLE!$B$4:$B$101, ROW(PEOPLE!$H$4:$H$101)-MIN(ROW(PEOPLE!$H$4:$H$101)) +1), COLUMNS($B$3:C521))),"")</f>
        <v xml:space="preserve">4   </v>
      </c>
      <c r="E521" s="40" t="str">
        <f t="array" ref="E521">IFERROR(INDEX(PEOPLE!$H$4:$H$101, SMALL(IF($B521=PEOPLE!$B$4:$B$101, ROW(PEOPLE!$H$4:$H$101)-MIN(ROW(PEOPLE!$H$4:$H$101)) +1), COLUMNS($B$3:D521))),"")</f>
        <v xml:space="preserve">5   </v>
      </c>
      <c r="F521" s="40" t="str">
        <f t="array" ref="F521">IFERROR(INDEX(PEOPLE!$H$4:$H$101, SMALL(IF($B521=PEOPLE!$B$4:$B$101, ROW(PEOPLE!$H$4:$H$101)-MIN(ROW(PEOPLE!$H$4:$H$101)) +1), COLUMNS($B$3:E521))),"")</f>
        <v xml:space="preserve">6   </v>
      </c>
      <c r="G521" s="40" t="str">
        <f t="array" ref="G521">IFERROR(INDEX(PEOPLE!$H$4:$H$101, SMALL(IF($B521=PEOPLE!$B$4:$B$101, ROW(PEOPLE!$H$4:$H$101)-MIN(ROW(PEOPLE!$H$4:$H$101)) +1), COLUMNS($B$3:F521))),"")</f>
        <v xml:space="preserve">7   </v>
      </c>
      <c r="H521" s="40" t="str">
        <f t="array" ref="H521">IFERROR(INDEX(PEOPLE!$H$4:$H$101, SMALL(IF($B521=PEOPLE!$B$4:$B$101, ROW(PEOPLE!$H$4:$H$101)-MIN(ROW(PEOPLE!$H$4:$H$101)) +1), COLUMNS($B$3:G521))),"")</f>
        <v xml:space="preserve">8   </v>
      </c>
      <c r="I521" s="40" t="str">
        <f t="array" ref="I521">IFERROR(INDEX(PEOPLE!$H$4:$H$101, SMALL(IF($B521=PEOPLE!$B$4:$B$101, ROW(PEOPLE!$H$4:$H$101)-MIN(ROW(PEOPLE!$H$4:$H$101)) +1), COLUMNS($B$3:H521))),"")</f>
        <v xml:space="preserve">9   </v>
      </c>
      <c r="J521" s="40" t="str">
        <f t="array" ref="J521">IFERROR(INDEX(PEOPLE!$H$4:$H$101, SMALL(IF($B521=PEOPLE!$B$4:$B$101, ROW(PEOPLE!$H$4:$H$101)-MIN(ROW(PEOPLE!$H$4:$H$101)) +1), COLUMNS($B$3:I521))),"")</f>
        <v xml:space="preserve">10   </v>
      </c>
      <c r="K521" s="40" t="str">
        <f t="array" ref="K521">IFERROR(INDEX(PEOPLE!$H$4:$H$101, SMALL(IF($B521=PEOPLE!$B$4:$B$101, ROW(PEOPLE!$H$4:$H$101)-MIN(ROW(PEOPLE!$H$4:$H$101)) +1), COLUMNS($B$3:J521))),"")</f>
        <v xml:space="preserve">11   </v>
      </c>
      <c r="L521" s="40" t="str">
        <f t="array" ref="L521">IFERROR(INDEX(PEOPLE!$H$4:$H$101, SMALL(IF($B521=PEOPLE!$B$4:$B$101, ROW(PEOPLE!$H$4:$H$101)-MIN(ROW(PEOPLE!$H$4:$H$101)) +1), COLUMNS($B$3:K521))),"")</f>
        <v xml:space="preserve">12   </v>
      </c>
      <c r="M521" s="40" t="str">
        <f t="array" ref="M521">IFERROR(INDEX(PEOPLE!$H$4:$H$101, SMALL(IF($B521=PEOPLE!$B$4:$B$101, ROW(PEOPLE!$H$4:$H$101)-MIN(ROW(PEOPLE!$H$4:$H$101)) +1), COLUMNS($B$3:L521))),"")</f>
        <v xml:space="preserve">13   </v>
      </c>
      <c r="N521" s="40"/>
      <c r="O521" s="40"/>
    </row>
    <row r="522" spans="2:15" x14ac:dyDescent="0.25">
      <c r="B522" s="40" t="str">
        <f t="array" ref="B522">IFERROR(INDEX(PEOPLE!B523:B$1001, MATCH(0, COUNTIF($B$2:B521, PEOPLE!B523:B$1001), 0)), "")</f>
        <v/>
      </c>
      <c r="C522" s="40" t="str">
        <f t="array" ref="C522">IFERROR(INDEX(PEOPLE!$H$4:$H$101, SMALL(IF($B522=PEOPLE!$B$4:$B$101, ROW(PEOPLE!$H$4:$H$101)-MIN(ROW(PEOPLE!$H$4:$H$101)) +1), COLUMNS($B$3:B522))),"")</f>
        <v xml:space="preserve">3   </v>
      </c>
      <c r="D522" s="40" t="str">
        <f t="array" ref="D522">IFERROR(INDEX(PEOPLE!$H$4:$H$101, SMALL(IF($B522=PEOPLE!$B$4:$B$101, ROW(PEOPLE!$H$4:$H$101)-MIN(ROW(PEOPLE!$H$4:$H$101)) +1), COLUMNS($B$3:C522))),"")</f>
        <v xml:space="preserve">4   </v>
      </c>
      <c r="E522" s="40" t="str">
        <f t="array" ref="E522">IFERROR(INDEX(PEOPLE!$H$4:$H$101, SMALL(IF($B522=PEOPLE!$B$4:$B$101, ROW(PEOPLE!$H$4:$H$101)-MIN(ROW(PEOPLE!$H$4:$H$101)) +1), COLUMNS($B$3:D522))),"")</f>
        <v xml:space="preserve">5   </v>
      </c>
      <c r="F522" s="40" t="str">
        <f t="array" ref="F522">IFERROR(INDEX(PEOPLE!$H$4:$H$101, SMALL(IF($B522=PEOPLE!$B$4:$B$101, ROW(PEOPLE!$H$4:$H$101)-MIN(ROW(PEOPLE!$H$4:$H$101)) +1), COLUMNS($B$3:E522))),"")</f>
        <v xml:space="preserve">6   </v>
      </c>
      <c r="G522" s="40" t="str">
        <f t="array" ref="G522">IFERROR(INDEX(PEOPLE!$H$4:$H$101, SMALL(IF($B522=PEOPLE!$B$4:$B$101, ROW(PEOPLE!$H$4:$H$101)-MIN(ROW(PEOPLE!$H$4:$H$101)) +1), COLUMNS($B$3:F522))),"")</f>
        <v xml:space="preserve">7   </v>
      </c>
      <c r="H522" s="40" t="str">
        <f t="array" ref="H522">IFERROR(INDEX(PEOPLE!$H$4:$H$101, SMALL(IF($B522=PEOPLE!$B$4:$B$101, ROW(PEOPLE!$H$4:$H$101)-MIN(ROW(PEOPLE!$H$4:$H$101)) +1), COLUMNS($B$3:G522))),"")</f>
        <v xml:space="preserve">8   </v>
      </c>
      <c r="I522" s="40" t="str">
        <f t="array" ref="I522">IFERROR(INDEX(PEOPLE!$H$4:$H$101, SMALL(IF($B522=PEOPLE!$B$4:$B$101, ROW(PEOPLE!$H$4:$H$101)-MIN(ROW(PEOPLE!$H$4:$H$101)) +1), COLUMNS($B$3:H522))),"")</f>
        <v xml:space="preserve">9   </v>
      </c>
      <c r="J522" s="40" t="str">
        <f t="array" ref="J522">IFERROR(INDEX(PEOPLE!$H$4:$H$101, SMALL(IF($B522=PEOPLE!$B$4:$B$101, ROW(PEOPLE!$H$4:$H$101)-MIN(ROW(PEOPLE!$H$4:$H$101)) +1), COLUMNS($B$3:I522))),"")</f>
        <v xml:space="preserve">10   </v>
      </c>
      <c r="K522" s="40" t="str">
        <f t="array" ref="K522">IFERROR(INDEX(PEOPLE!$H$4:$H$101, SMALL(IF($B522=PEOPLE!$B$4:$B$101, ROW(PEOPLE!$H$4:$H$101)-MIN(ROW(PEOPLE!$H$4:$H$101)) +1), COLUMNS($B$3:J522))),"")</f>
        <v xml:space="preserve">11   </v>
      </c>
      <c r="L522" s="40" t="str">
        <f t="array" ref="L522">IFERROR(INDEX(PEOPLE!$H$4:$H$101, SMALL(IF($B522=PEOPLE!$B$4:$B$101, ROW(PEOPLE!$H$4:$H$101)-MIN(ROW(PEOPLE!$H$4:$H$101)) +1), COLUMNS($B$3:K522))),"")</f>
        <v xml:space="preserve">12   </v>
      </c>
      <c r="M522" s="40" t="str">
        <f t="array" ref="M522">IFERROR(INDEX(PEOPLE!$H$4:$H$101, SMALL(IF($B522=PEOPLE!$B$4:$B$101, ROW(PEOPLE!$H$4:$H$101)-MIN(ROW(PEOPLE!$H$4:$H$101)) +1), COLUMNS($B$3:L522))),"")</f>
        <v xml:space="preserve">13   </v>
      </c>
      <c r="N522" s="40"/>
      <c r="O522" s="40"/>
    </row>
    <row r="523" spans="2:15" x14ac:dyDescent="0.25">
      <c r="B523" s="40" t="str">
        <f t="array" ref="B523">IFERROR(INDEX(PEOPLE!B524:B$1001, MATCH(0, COUNTIF($B$2:B522, PEOPLE!B524:B$1001), 0)), "")</f>
        <v/>
      </c>
      <c r="C523" s="40" t="str">
        <f t="array" ref="C523">IFERROR(INDEX(PEOPLE!$H$4:$H$101, SMALL(IF($B523=PEOPLE!$B$4:$B$101, ROW(PEOPLE!$H$4:$H$101)-MIN(ROW(PEOPLE!$H$4:$H$101)) +1), COLUMNS($B$3:B523))),"")</f>
        <v xml:space="preserve">3   </v>
      </c>
      <c r="D523" s="40" t="str">
        <f t="array" ref="D523">IFERROR(INDEX(PEOPLE!$H$4:$H$101, SMALL(IF($B523=PEOPLE!$B$4:$B$101, ROW(PEOPLE!$H$4:$H$101)-MIN(ROW(PEOPLE!$H$4:$H$101)) +1), COLUMNS($B$3:C523))),"")</f>
        <v xml:space="preserve">4   </v>
      </c>
      <c r="E523" s="40" t="str">
        <f t="array" ref="E523">IFERROR(INDEX(PEOPLE!$H$4:$H$101, SMALL(IF($B523=PEOPLE!$B$4:$B$101, ROW(PEOPLE!$H$4:$H$101)-MIN(ROW(PEOPLE!$H$4:$H$101)) +1), COLUMNS($B$3:D523))),"")</f>
        <v xml:space="preserve">5   </v>
      </c>
      <c r="F523" s="40" t="str">
        <f t="array" ref="F523">IFERROR(INDEX(PEOPLE!$H$4:$H$101, SMALL(IF($B523=PEOPLE!$B$4:$B$101, ROW(PEOPLE!$H$4:$H$101)-MIN(ROW(PEOPLE!$H$4:$H$101)) +1), COLUMNS($B$3:E523))),"")</f>
        <v xml:space="preserve">6   </v>
      </c>
      <c r="G523" s="40" t="str">
        <f t="array" ref="G523">IFERROR(INDEX(PEOPLE!$H$4:$H$101, SMALL(IF($B523=PEOPLE!$B$4:$B$101, ROW(PEOPLE!$H$4:$H$101)-MIN(ROW(PEOPLE!$H$4:$H$101)) +1), COLUMNS($B$3:F523))),"")</f>
        <v xml:space="preserve">7   </v>
      </c>
      <c r="H523" s="40" t="str">
        <f t="array" ref="H523">IFERROR(INDEX(PEOPLE!$H$4:$H$101, SMALL(IF($B523=PEOPLE!$B$4:$B$101, ROW(PEOPLE!$H$4:$H$101)-MIN(ROW(PEOPLE!$H$4:$H$101)) +1), COLUMNS($B$3:G523))),"")</f>
        <v xml:space="preserve">8   </v>
      </c>
      <c r="I523" s="40" t="str">
        <f t="array" ref="I523">IFERROR(INDEX(PEOPLE!$H$4:$H$101, SMALL(IF($B523=PEOPLE!$B$4:$B$101, ROW(PEOPLE!$H$4:$H$101)-MIN(ROW(PEOPLE!$H$4:$H$101)) +1), COLUMNS($B$3:H523))),"")</f>
        <v xml:space="preserve">9   </v>
      </c>
      <c r="J523" s="40" t="str">
        <f t="array" ref="J523">IFERROR(INDEX(PEOPLE!$H$4:$H$101, SMALL(IF($B523=PEOPLE!$B$4:$B$101, ROW(PEOPLE!$H$4:$H$101)-MIN(ROW(PEOPLE!$H$4:$H$101)) +1), COLUMNS($B$3:I523))),"")</f>
        <v xml:space="preserve">10   </v>
      </c>
      <c r="K523" s="40" t="str">
        <f t="array" ref="K523">IFERROR(INDEX(PEOPLE!$H$4:$H$101, SMALL(IF($B523=PEOPLE!$B$4:$B$101, ROW(PEOPLE!$H$4:$H$101)-MIN(ROW(PEOPLE!$H$4:$H$101)) +1), COLUMNS($B$3:J523))),"")</f>
        <v xml:space="preserve">11   </v>
      </c>
      <c r="L523" s="40" t="str">
        <f t="array" ref="L523">IFERROR(INDEX(PEOPLE!$H$4:$H$101, SMALL(IF($B523=PEOPLE!$B$4:$B$101, ROW(PEOPLE!$H$4:$H$101)-MIN(ROW(PEOPLE!$H$4:$H$101)) +1), COLUMNS($B$3:K523))),"")</f>
        <v xml:space="preserve">12   </v>
      </c>
      <c r="M523" s="40" t="str">
        <f t="array" ref="M523">IFERROR(INDEX(PEOPLE!$H$4:$H$101, SMALL(IF($B523=PEOPLE!$B$4:$B$101, ROW(PEOPLE!$H$4:$H$101)-MIN(ROW(PEOPLE!$H$4:$H$101)) +1), COLUMNS($B$3:L523))),"")</f>
        <v xml:space="preserve">13   </v>
      </c>
      <c r="N523" s="40"/>
      <c r="O523" s="40"/>
    </row>
    <row r="524" spans="2:15" x14ac:dyDescent="0.25">
      <c r="B524" s="40" t="str">
        <f t="array" ref="B524">IFERROR(INDEX(PEOPLE!B525:B$1001, MATCH(0, COUNTIF($B$2:B523, PEOPLE!B525:B$1001), 0)), "")</f>
        <v/>
      </c>
      <c r="C524" s="40" t="str">
        <f t="array" ref="C524">IFERROR(INDEX(PEOPLE!$H$4:$H$101, SMALL(IF($B524=PEOPLE!$B$4:$B$101, ROW(PEOPLE!$H$4:$H$101)-MIN(ROW(PEOPLE!$H$4:$H$101)) +1), COLUMNS($B$3:B524))),"")</f>
        <v xml:space="preserve">3   </v>
      </c>
      <c r="D524" s="40" t="str">
        <f t="array" ref="D524">IFERROR(INDEX(PEOPLE!$H$4:$H$101, SMALL(IF($B524=PEOPLE!$B$4:$B$101, ROW(PEOPLE!$H$4:$H$101)-MIN(ROW(PEOPLE!$H$4:$H$101)) +1), COLUMNS($B$3:C524))),"")</f>
        <v xml:space="preserve">4   </v>
      </c>
      <c r="E524" s="40" t="str">
        <f t="array" ref="E524">IFERROR(INDEX(PEOPLE!$H$4:$H$101, SMALL(IF($B524=PEOPLE!$B$4:$B$101, ROW(PEOPLE!$H$4:$H$101)-MIN(ROW(PEOPLE!$H$4:$H$101)) +1), COLUMNS($B$3:D524))),"")</f>
        <v xml:space="preserve">5   </v>
      </c>
      <c r="F524" s="40" t="str">
        <f t="array" ref="F524">IFERROR(INDEX(PEOPLE!$H$4:$H$101, SMALL(IF($B524=PEOPLE!$B$4:$B$101, ROW(PEOPLE!$H$4:$H$101)-MIN(ROW(PEOPLE!$H$4:$H$101)) +1), COLUMNS($B$3:E524))),"")</f>
        <v xml:space="preserve">6   </v>
      </c>
      <c r="G524" s="40" t="str">
        <f t="array" ref="G524">IFERROR(INDEX(PEOPLE!$H$4:$H$101, SMALL(IF($B524=PEOPLE!$B$4:$B$101, ROW(PEOPLE!$H$4:$H$101)-MIN(ROW(PEOPLE!$H$4:$H$101)) +1), COLUMNS($B$3:F524))),"")</f>
        <v xml:space="preserve">7   </v>
      </c>
      <c r="H524" s="40" t="str">
        <f t="array" ref="H524">IFERROR(INDEX(PEOPLE!$H$4:$H$101, SMALL(IF($B524=PEOPLE!$B$4:$B$101, ROW(PEOPLE!$H$4:$H$101)-MIN(ROW(PEOPLE!$H$4:$H$101)) +1), COLUMNS($B$3:G524))),"")</f>
        <v xml:space="preserve">8   </v>
      </c>
      <c r="I524" s="40" t="str">
        <f t="array" ref="I524">IFERROR(INDEX(PEOPLE!$H$4:$H$101, SMALL(IF($B524=PEOPLE!$B$4:$B$101, ROW(PEOPLE!$H$4:$H$101)-MIN(ROW(PEOPLE!$H$4:$H$101)) +1), COLUMNS($B$3:H524))),"")</f>
        <v xml:space="preserve">9   </v>
      </c>
      <c r="J524" s="40" t="str">
        <f t="array" ref="J524">IFERROR(INDEX(PEOPLE!$H$4:$H$101, SMALL(IF($B524=PEOPLE!$B$4:$B$101, ROW(PEOPLE!$H$4:$H$101)-MIN(ROW(PEOPLE!$H$4:$H$101)) +1), COLUMNS($B$3:I524))),"")</f>
        <v xml:space="preserve">10   </v>
      </c>
      <c r="K524" s="40" t="str">
        <f t="array" ref="K524">IFERROR(INDEX(PEOPLE!$H$4:$H$101, SMALL(IF($B524=PEOPLE!$B$4:$B$101, ROW(PEOPLE!$H$4:$H$101)-MIN(ROW(PEOPLE!$H$4:$H$101)) +1), COLUMNS($B$3:J524))),"")</f>
        <v xml:space="preserve">11   </v>
      </c>
      <c r="L524" s="40" t="str">
        <f t="array" ref="L524">IFERROR(INDEX(PEOPLE!$H$4:$H$101, SMALL(IF($B524=PEOPLE!$B$4:$B$101, ROW(PEOPLE!$H$4:$H$101)-MIN(ROW(PEOPLE!$H$4:$H$101)) +1), COLUMNS($B$3:K524))),"")</f>
        <v xml:space="preserve">12   </v>
      </c>
      <c r="M524" s="40" t="str">
        <f t="array" ref="M524">IFERROR(INDEX(PEOPLE!$H$4:$H$101, SMALL(IF($B524=PEOPLE!$B$4:$B$101, ROW(PEOPLE!$H$4:$H$101)-MIN(ROW(PEOPLE!$H$4:$H$101)) +1), COLUMNS($B$3:L524))),"")</f>
        <v xml:space="preserve">13   </v>
      </c>
      <c r="N524" s="40"/>
      <c r="O524" s="40"/>
    </row>
    <row r="525" spans="2:15" x14ac:dyDescent="0.25">
      <c r="B525" s="40" t="str">
        <f t="array" ref="B525">IFERROR(INDEX(PEOPLE!B526:B$1001, MATCH(0, COUNTIF($B$2:B524, PEOPLE!B526:B$1001), 0)), "")</f>
        <v/>
      </c>
      <c r="C525" s="40" t="str">
        <f t="array" ref="C525">IFERROR(INDEX(PEOPLE!$H$4:$H$101, SMALL(IF($B525=PEOPLE!$B$4:$B$101, ROW(PEOPLE!$H$4:$H$101)-MIN(ROW(PEOPLE!$H$4:$H$101)) +1), COLUMNS($B$3:B525))),"")</f>
        <v xml:space="preserve">3   </v>
      </c>
      <c r="D525" s="40" t="str">
        <f t="array" ref="D525">IFERROR(INDEX(PEOPLE!$H$4:$H$101, SMALL(IF($B525=PEOPLE!$B$4:$B$101, ROW(PEOPLE!$H$4:$H$101)-MIN(ROW(PEOPLE!$H$4:$H$101)) +1), COLUMNS($B$3:C525))),"")</f>
        <v xml:space="preserve">4   </v>
      </c>
      <c r="E525" s="40" t="str">
        <f t="array" ref="E525">IFERROR(INDEX(PEOPLE!$H$4:$H$101, SMALL(IF($B525=PEOPLE!$B$4:$B$101, ROW(PEOPLE!$H$4:$H$101)-MIN(ROW(PEOPLE!$H$4:$H$101)) +1), COLUMNS($B$3:D525))),"")</f>
        <v xml:space="preserve">5   </v>
      </c>
      <c r="F525" s="40" t="str">
        <f t="array" ref="F525">IFERROR(INDEX(PEOPLE!$H$4:$H$101, SMALL(IF($B525=PEOPLE!$B$4:$B$101, ROW(PEOPLE!$H$4:$H$101)-MIN(ROW(PEOPLE!$H$4:$H$101)) +1), COLUMNS($B$3:E525))),"")</f>
        <v xml:space="preserve">6   </v>
      </c>
      <c r="G525" s="40" t="str">
        <f t="array" ref="G525">IFERROR(INDEX(PEOPLE!$H$4:$H$101, SMALL(IF($B525=PEOPLE!$B$4:$B$101, ROW(PEOPLE!$H$4:$H$101)-MIN(ROW(PEOPLE!$H$4:$H$101)) +1), COLUMNS($B$3:F525))),"")</f>
        <v xml:space="preserve">7   </v>
      </c>
      <c r="H525" s="40" t="str">
        <f t="array" ref="H525">IFERROR(INDEX(PEOPLE!$H$4:$H$101, SMALL(IF($B525=PEOPLE!$B$4:$B$101, ROW(PEOPLE!$H$4:$H$101)-MIN(ROW(PEOPLE!$H$4:$H$101)) +1), COLUMNS($B$3:G525))),"")</f>
        <v xml:space="preserve">8   </v>
      </c>
      <c r="I525" s="40" t="str">
        <f t="array" ref="I525">IFERROR(INDEX(PEOPLE!$H$4:$H$101, SMALL(IF($B525=PEOPLE!$B$4:$B$101, ROW(PEOPLE!$H$4:$H$101)-MIN(ROW(PEOPLE!$H$4:$H$101)) +1), COLUMNS($B$3:H525))),"")</f>
        <v xml:space="preserve">9   </v>
      </c>
      <c r="J525" s="40" t="str">
        <f t="array" ref="J525">IFERROR(INDEX(PEOPLE!$H$4:$H$101, SMALL(IF($B525=PEOPLE!$B$4:$B$101, ROW(PEOPLE!$H$4:$H$101)-MIN(ROW(PEOPLE!$H$4:$H$101)) +1), COLUMNS($B$3:I525))),"")</f>
        <v xml:space="preserve">10   </v>
      </c>
      <c r="K525" s="40" t="str">
        <f t="array" ref="K525">IFERROR(INDEX(PEOPLE!$H$4:$H$101, SMALL(IF($B525=PEOPLE!$B$4:$B$101, ROW(PEOPLE!$H$4:$H$101)-MIN(ROW(PEOPLE!$H$4:$H$101)) +1), COLUMNS($B$3:J525))),"")</f>
        <v xml:space="preserve">11   </v>
      </c>
      <c r="L525" s="40" t="str">
        <f t="array" ref="L525">IFERROR(INDEX(PEOPLE!$H$4:$H$101, SMALL(IF($B525=PEOPLE!$B$4:$B$101, ROW(PEOPLE!$H$4:$H$101)-MIN(ROW(PEOPLE!$H$4:$H$101)) +1), COLUMNS($B$3:K525))),"")</f>
        <v xml:space="preserve">12   </v>
      </c>
      <c r="M525" s="40" t="str">
        <f t="array" ref="M525">IFERROR(INDEX(PEOPLE!$H$4:$H$101, SMALL(IF($B525=PEOPLE!$B$4:$B$101, ROW(PEOPLE!$H$4:$H$101)-MIN(ROW(PEOPLE!$H$4:$H$101)) +1), COLUMNS($B$3:L525))),"")</f>
        <v xml:space="preserve">13   </v>
      </c>
      <c r="N525" s="40"/>
      <c r="O525" s="40"/>
    </row>
    <row r="526" spans="2:15" x14ac:dyDescent="0.25">
      <c r="B526" s="40" t="str">
        <f t="array" ref="B526">IFERROR(INDEX(PEOPLE!B527:B$1001, MATCH(0, COUNTIF($B$2:B525, PEOPLE!B527:B$1001), 0)), "")</f>
        <v/>
      </c>
      <c r="C526" s="40" t="str">
        <f t="array" ref="C526">IFERROR(INDEX(PEOPLE!$H$4:$H$101, SMALL(IF($B526=PEOPLE!$B$4:$B$101, ROW(PEOPLE!$H$4:$H$101)-MIN(ROW(PEOPLE!$H$4:$H$101)) +1), COLUMNS($B$3:B526))),"")</f>
        <v xml:space="preserve">3   </v>
      </c>
      <c r="D526" s="40" t="str">
        <f t="array" ref="D526">IFERROR(INDEX(PEOPLE!$H$4:$H$101, SMALL(IF($B526=PEOPLE!$B$4:$B$101, ROW(PEOPLE!$H$4:$H$101)-MIN(ROW(PEOPLE!$H$4:$H$101)) +1), COLUMNS($B$3:C526))),"")</f>
        <v xml:space="preserve">4   </v>
      </c>
      <c r="E526" s="40" t="str">
        <f t="array" ref="E526">IFERROR(INDEX(PEOPLE!$H$4:$H$101, SMALL(IF($B526=PEOPLE!$B$4:$B$101, ROW(PEOPLE!$H$4:$H$101)-MIN(ROW(PEOPLE!$H$4:$H$101)) +1), COLUMNS($B$3:D526))),"")</f>
        <v xml:space="preserve">5   </v>
      </c>
      <c r="F526" s="40" t="str">
        <f t="array" ref="F526">IFERROR(INDEX(PEOPLE!$H$4:$H$101, SMALL(IF($B526=PEOPLE!$B$4:$B$101, ROW(PEOPLE!$H$4:$H$101)-MIN(ROW(PEOPLE!$H$4:$H$101)) +1), COLUMNS($B$3:E526))),"")</f>
        <v xml:space="preserve">6   </v>
      </c>
      <c r="G526" s="40" t="str">
        <f t="array" ref="G526">IFERROR(INDEX(PEOPLE!$H$4:$H$101, SMALL(IF($B526=PEOPLE!$B$4:$B$101, ROW(PEOPLE!$H$4:$H$101)-MIN(ROW(PEOPLE!$H$4:$H$101)) +1), COLUMNS($B$3:F526))),"")</f>
        <v xml:space="preserve">7   </v>
      </c>
      <c r="H526" s="40" t="str">
        <f t="array" ref="H526">IFERROR(INDEX(PEOPLE!$H$4:$H$101, SMALL(IF($B526=PEOPLE!$B$4:$B$101, ROW(PEOPLE!$H$4:$H$101)-MIN(ROW(PEOPLE!$H$4:$H$101)) +1), COLUMNS($B$3:G526))),"")</f>
        <v xml:space="preserve">8   </v>
      </c>
      <c r="I526" s="40" t="str">
        <f t="array" ref="I526">IFERROR(INDEX(PEOPLE!$H$4:$H$101, SMALL(IF($B526=PEOPLE!$B$4:$B$101, ROW(PEOPLE!$H$4:$H$101)-MIN(ROW(PEOPLE!$H$4:$H$101)) +1), COLUMNS($B$3:H526))),"")</f>
        <v xml:space="preserve">9   </v>
      </c>
      <c r="J526" s="40" t="str">
        <f t="array" ref="J526">IFERROR(INDEX(PEOPLE!$H$4:$H$101, SMALL(IF($B526=PEOPLE!$B$4:$B$101, ROW(PEOPLE!$H$4:$H$101)-MIN(ROW(PEOPLE!$H$4:$H$101)) +1), COLUMNS($B$3:I526))),"")</f>
        <v xml:space="preserve">10   </v>
      </c>
      <c r="K526" s="40" t="str">
        <f t="array" ref="K526">IFERROR(INDEX(PEOPLE!$H$4:$H$101, SMALL(IF($B526=PEOPLE!$B$4:$B$101, ROW(PEOPLE!$H$4:$H$101)-MIN(ROW(PEOPLE!$H$4:$H$101)) +1), COLUMNS($B$3:J526))),"")</f>
        <v xml:space="preserve">11   </v>
      </c>
      <c r="L526" s="40" t="str">
        <f t="array" ref="L526">IFERROR(INDEX(PEOPLE!$H$4:$H$101, SMALL(IF($B526=PEOPLE!$B$4:$B$101, ROW(PEOPLE!$H$4:$H$101)-MIN(ROW(PEOPLE!$H$4:$H$101)) +1), COLUMNS($B$3:K526))),"")</f>
        <v xml:space="preserve">12   </v>
      </c>
      <c r="M526" s="40" t="str">
        <f t="array" ref="M526">IFERROR(INDEX(PEOPLE!$H$4:$H$101, SMALL(IF($B526=PEOPLE!$B$4:$B$101, ROW(PEOPLE!$H$4:$H$101)-MIN(ROW(PEOPLE!$H$4:$H$101)) +1), COLUMNS($B$3:L526))),"")</f>
        <v xml:space="preserve">13   </v>
      </c>
      <c r="N526" s="40"/>
      <c r="O526" s="40"/>
    </row>
    <row r="527" spans="2:15" x14ac:dyDescent="0.25">
      <c r="B527" s="40" t="str">
        <f t="array" ref="B527">IFERROR(INDEX(PEOPLE!B528:B$1001, MATCH(0, COUNTIF($B$2:B526, PEOPLE!B528:B$1001), 0)), "")</f>
        <v/>
      </c>
      <c r="C527" s="40" t="str">
        <f t="array" ref="C527">IFERROR(INDEX(PEOPLE!$H$4:$H$101, SMALL(IF($B527=PEOPLE!$B$4:$B$101, ROW(PEOPLE!$H$4:$H$101)-MIN(ROW(PEOPLE!$H$4:$H$101)) +1), COLUMNS($B$3:B527))),"")</f>
        <v xml:space="preserve">3   </v>
      </c>
      <c r="D527" s="40" t="str">
        <f t="array" ref="D527">IFERROR(INDEX(PEOPLE!$H$4:$H$101, SMALL(IF($B527=PEOPLE!$B$4:$B$101, ROW(PEOPLE!$H$4:$H$101)-MIN(ROW(PEOPLE!$H$4:$H$101)) +1), COLUMNS($B$3:C527))),"")</f>
        <v xml:space="preserve">4   </v>
      </c>
      <c r="E527" s="40" t="str">
        <f t="array" ref="E527">IFERROR(INDEX(PEOPLE!$H$4:$H$101, SMALL(IF($B527=PEOPLE!$B$4:$B$101, ROW(PEOPLE!$H$4:$H$101)-MIN(ROW(PEOPLE!$H$4:$H$101)) +1), COLUMNS($B$3:D527))),"")</f>
        <v xml:space="preserve">5   </v>
      </c>
      <c r="F527" s="40" t="str">
        <f t="array" ref="F527">IFERROR(INDEX(PEOPLE!$H$4:$H$101, SMALL(IF($B527=PEOPLE!$B$4:$B$101, ROW(PEOPLE!$H$4:$H$101)-MIN(ROW(PEOPLE!$H$4:$H$101)) +1), COLUMNS($B$3:E527))),"")</f>
        <v xml:space="preserve">6   </v>
      </c>
      <c r="G527" s="40" t="str">
        <f t="array" ref="G527">IFERROR(INDEX(PEOPLE!$H$4:$H$101, SMALL(IF($B527=PEOPLE!$B$4:$B$101, ROW(PEOPLE!$H$4:$H$101)-MIN(ROW(PEOPLE!$H$4:$H$101)) +1), COLUMNS($B$3:F527))),"")</f>
        <v xml:space="preserve">7   </v>
      </c>
      <c r="H527" s="40" t="str">
        <f t="array" ref="H527">IFERROR(INDEX(PEOPLE!$H$4:$H$101, SMALL(IF($B527=PEOPLE!$B$4:$B$101, ROW(PEOPLE!$H$4:$H$101)-MIN(ROW(PEOPLE!$H$4:$H$101)) +1), COLUMNS($B$3:G527))),"")</f>
        <v xml:space="preserve">8   </v>
      </c>
      <c r="I527" s="40" t="str">
        <f t="array" ref="I527">IFERROR(INDEX(PEOPLE!$H$4:$H$101, SMALL(IF($B527=PEOPLE!$B$4:$B$101, ROW(PEOPLE!$H$4:$H$101)-MIN(ROW(PEOPLE!$H$4:$H$101)) +1), COLUMNS($B$3:H527))),"")</f>
        <v xml:space="preserve">9   </v>
      </c>
      <c r="J527" s="40" t="str">
        <f t="array" ref="J527">IFERROR(INDEX(PEOPLE!$H$4:$H$101, SMALL(IF($B527=PEOPLE!$B$4:$B$101, ROW(PEOPLE!$H$4:$H$101)-MIN(ROW(PEOPLE!$H$4:$H$101)) +1), COLUMNS($B$3:I527))),"")</f>
        <v xml:space="preserve">10   </v>
      </c>
      <c r="K527" s="40" t="str">
        <f t="array" ref="K527">IFERROR(INDEX(PEOPLE!$H$4:$H$101, SMALL(IF($B527=PEOPLE!$B$4:$B$101, ROW(PEOPLE!$H$4:$H$101)-MIN(ROW(PEOPLE!$H$4:$H$101)) +1), COLUMNS($B$3:J527))),"")</f>
        <v xml:space="preserve">11   </v>
      </c>
      <c r="L527" s="40" t="str">
        <f t="array" ref="L527">IFERROR(INDEX(PEOPLE!$H$4:$H$101, SMALL(IF($B527=PEOPLE!$B$4:$B$101, ROW(PEOPLE!$H$4:$H$101)-MIN(ROW(PEOPLE!$H$4:$H$101)) +1), COLUMNS($B$3:K527))),"")</f>
        <v xml:space="preserve">12   </v>
      </c>
      <c r="M527" s="40" t="str">
        <f t="array" ref="M527">IFERROR(INDEX(PEOPLE!$H$4:$H$101, SMALL(IF($B527=PEOPLE!$B$4:$B$101, ROW(PEOPLE!$H$4:$H$101)-MIN(ROW(PEOPLE!$H$4:$H$101)) +1), COLUMNS($B$3:L527))),"")</f>
        <v xml:space="preserve">13   </v>
      </c>
      <c r="N527" s="40"/>
      <c r="O527" s="40"/>
    </row>
    <row r="528" spans="2:15" x14ac:dyDescent="0.25">
      <c r="B528" s="40" t="str">
        <f t="array" ref="B528">IFERROR(INDEX(PEOPLE!B529:B$1001, MATCH(0, COUNTIF($B$2:B527, PEOPLE!B529:B$1001), 0)), "")</f>
        <v/>
      </c>
      <c r="C528" s="40" t="str">
        <f t="array" ref="C528">IFERROR(INDEX(PEOPLE!$H$4:$H$101, SMALL(IF($B528=PEOPLE!$B$4:$B$101, ROW(PEOPLE!$H$4:$H$101)-MIN(ROW(PEOPLE!$H$4:$H$101)) +1), COLUMNS($B$3:B528))),"")</f>
        <v xml:space="preserve">3   </v>
      </c>
      <c r="D528" s="40" t="str">
        <f t="array" ref="D528">IFERROR(INDEX(PEOPLE!$H$4:$H$101, SMALL(IF($B528=PEOPLE!$B$4:$B$101, ROW(PEOPLE!$H$4:$H$101)-MIN(ROW(PEOPLE!$H$4:$H$101)) +1), COLUMNS($B$3:C528))),"")</f>
        <v xml:space="preserve">4   </v>
      </c>
      <c r="E528" s="40" t="str">
        <f t="array" ref="E528">IFERROR(INDEX(PEOPLE!$H$4:$H$101, SMALL(IF($B528=PEOPLE!$B$4:$B$101, ROW(PEOPLE!$H$4:$H$101)-MIN(ROW(PEOPLE!$H$4:$H$101)) +1), COLUMNS($B$3:D528))),"")</f>
        <v xml:space="preserve">5   </v>
      </c>
      <c r="F528" s="40" t="str">
        <f t="array" ref="F528">IFERROR(INDEX(PEOPLE!$H$4:$H$101, SMALL(IF($B528=PEOPLE!$B$4:$B$101, ROW(PEOPLE!$H$4:$H$101)-MIN(ROW(PEOPLE!$H$4:$H$101)) +1), COLUMNS($B$3:E528))),"")</f>
        <v xml:space="preserve">6   </v>
      </c>
      <c r="G528" s="40" t="str">
        <f t="array" ref="G528">IFERROR(INDEX(PEOPLE!$H$4:$H$101, SMALL(IF($B528=PEOPLE!$B$4:$B$101, ROW(PEOPLE!$H$4:$H$101)-MIN(ROW(PEOPLE!$H$4:$H$101)) +1), COLUMNS($B$3:F528))),"")</f>
        <v xml:space="preserve">7   </v>
      </c>
      <c r="H528" s="40" t="str">
        <f t="array" ref="H528">IFERROR(INDEX(PEOPLE!$H$4:$H$101, SMALL(IF($B528=PEOPLE!$B$4:$B$101, ROW(PEOPLE!$H$4:$H$101)-MIN(ROW(PEOPLE!$H$4:$H$101)) +1), COLUMNS($B$3:G528))),"")</f>
        <v xml:space="preserve">8   </v>
      </c>
      <c r="I528" s="40" t="str">
        <f t="array" ref="I528">IFERROR(INDEX(PEOPLE!$H$4:$H$101, SMALL(IF($B528=PEOPLE!$B$4:$B$101, ROW(PEOPLE!$H$4:$H$101)-MIN(ROW(PEOPLE!$H$4:$H$101)) +1), COLUMNS($B$3:H528))),"")</f>
        <v xml:space="preserve">9   </v>
      </c>
      <c r="J528" s="40" t="str">
        <f t="array" ref="J528">IFERROR(INDEX(PEOPLE!$H$4:$H$101, SMALL(IF($B528=PEOPLE!$B$4:$B$101, ROW(PEOPLE!$H$4:$H$101)-MIN(ROW(PEOPLE!$H$4:$H$101)) +1), COLUMNS($B$3:I528))),"")</f>
        <v xml:space="preserve">10   </v>
      </c>
      <c r="K528" s="40" t="str">
        <f t="array" ref="K528">IFERROR(INDEX(PEOPLE!$H$4:$H$101, SMALL(IF($B528=PEOPLE!$B$4:$B$101, ROW(PEOPLE!$H$4:$H$101)-MIN(ROW(PEOPLE!$H$4:$H$101)) +1), COLUMNS($B$3:J528))),"")</f>
        <v xml:space="preserve">11   </v>
      </c>
      <c r="L528" s="40" t="str">
        <f t="array" ref="L528">IFERROR(INDEX(PEOPLE!$H$4:$H$101, SMALL(IF($B528=PEOPLE!$B$4:$B$101, ROW(PEOPLE!$H$4:$H$101)-MIN(ROW(PEOPLE!$H$4:$H$101)) +1), COLUMNS($B$3:K528))),"")</f>
        <v xml:space="preserve">12   </v>
      </c>
      <c r="M528" s="40" t="str">
        <f t="array" ref="M528">IFERROR(INDEX(PEOPLE!$H$4:$H$101, SMALL(IF($B528=PEOPLE!$B$4:$B$101, ROW(PEOPLE!$H$4:$H$101)-MIN(ROW(PEOPLE!$H$4:$H$101)) +1), COLUMNS($B$3:L528))),"")</f>
        <v xml:space="preserve">13   </v>
      </c>
      <c r="N528" s="40"/>
      <c r="O528" s="40"/>
    </row>
    <row r="529" spans="2:15" x14ac:dyDescent="0.25">
      <c r="B529" s="40" t="str">
        <f t="array" ref="B529">IFERROR(INDEX(PEOPLE!B530:B$1001, MATCH(0, COUNTIF($B$2:B528, PEOPLE!B530:B$1001), 0)), "")</f>
        <v/>
      </c>
      <c r="C529" s="40" t="str">
        <f t="array" ref="C529">IFERROR(INDEX(PEOPLE!$H$4:$H$101, SMALL(IF($B529=PEOPLE!$B$4:$B$101, ROW(PEOPLE!$H$4:$H$101)-MIN(ROW(PEOPLE!$H$4:$H$101)) +1), COLUMNS($B$3:B529))),"")</f>
        <v xml:space="preserve">3   </v>
      </c>
      <c r="D529" s="40" t="str">
        <f t="array" ref="D529">IFERROR(INDEX(PEOPLE!$H$4:$H$101, SMALL(IF($B529=PEOPLE!$B$4:$B$101, ROW(PEOPLE!$H$4:$H$101)-MIN(ROW(PEOPLE!$H$4:$H$101)) +1), COLUMNS($B$3:C529))),"")</f>
        <v xml:space="preserve">4   </v>
      </c>
      <c r="E529" s="40" t="str">
        <f t="array" ref="E529">IFERROR(INDEX(PEOPLE!$H$4:$H$101, SMALL(IF($B529=PEOPLE!$B$4:$B$101, ROW(PEOPLE!$H$4:$H$101)-MIN(ROW(PEOPLE!$H$4:$H$101)) +1), COLUMNS($B$3:D529))),"")</f>
        <v xml:space="preserve">5   </v>
      </c>
      <c r="F529" s="40" t="str">
        <f t="array" ref="F529">IFERROR(INDEX(PEOPLE!$H$4:$H$101, SMALL(IF($B529=PEOPLE!$B$4:$B$101, ROW(PEOPLE!$H$4:$H$101)-MIN(ROW(PEOPLE!$H$4:$H$101)) +1), COLUMNS($B$3:E529))),"")</f>
        <v xml:space="preserve">6   </v>
      </c>
      <c r="G529" s="40" t="str">
        <f t="array" ref="G529">IFERROR(INDEX(PEOPLE!$H$4:$H$101, SMALL(IF($B529=PEOPLE!$B$4:$B$101, ROW(PEOPLE!$H$4:$H$101)-MIN(ROW(PEOPLE!$H$4:$H$101)) +1), COLUMNS($B$3:F529))),"")</f>
        <v xml:space="preserve">7   </v>
      </c>
      <c r="H529" s="40" t="str">
        <f t="array" ref="H529">IFERROR(INDEX(PEOPLE!$H$4:$H$101, SMALL(IF($B529=PEOPLE!$B$4:$B$101, ROW(PEOPLE!$H$4:$H$101)-MIN(ROW(PEOPLE!$H$4:$H$101)) +1), COLUMNS($B$3:G529))),"")</f>
        <v xml:space="preserve">8   </v>
      </c>
      <c r="I529" s="40" t="str">
        <f t="array" ref="I529">IFERROR(INDEX(PEOPLE!$H$4:$H$101, SMALL(IF($B529=PEOPLE!$B$4:$B$101, ROW(PEOPLE!$H$4:$H$101)-MIN(ROW(PEOPLE!$H$4:$H$101)) +1), COLUMNS($B$3:H529))),"")</f>
        <v xml:space="preserve">9   </v>
      </c>
      <c r="J529" s="40" t="str">
        <f t="array" ref="J529">IFERROR(INDEX(PEOPLE!$H$4:$H$101, SMALL(IF($B529=PEOPLE!$B$4:$B$101, ROW(PEOPLE!$H$4:$H$101)-MIN(ROW(PEOPLE!$H$4:$H$101)) +1), COLUMNS($B$3:I529))),"")</f>
        <v xml:space="preserve">10   </v>
      </c>
      <c r="K529" s="40" t="str">
        <f t="array" ref="K529">IFERROR(INDEX(PEOPLE!$H$4:$H$101, SMALL(IF($B529=PEOPLE!$B$4:$B$101, ROW(PEOPLE!$H$4:$H$101)-MIN(ROW(PEOPLE!$H$4:$H$101)) +1), COLUMNS($B$3:J529))),"")</f>
        <v xml:space="preserve">11   </v>
      </c>
      <c r="L529" s="40" t="str">
        <f t="array" ref="L529">IFERROR(INDEX(PEOPLE!$H$4:$H$101, SMALL(IF($B529=PEOPLE!$B$4:$B$101, ROW(PEOPLE!$H$4:$H$101)-MIN(ROW(PEOPLE!$H$4:$H$101)) +1), COLUMNS($B$3:K529))),"")</f>
        <v xml:space="preserve">12   </v>
      </c>
      <c r="M529" s="40" t="str">
        <f t="array" ref="M529">IFERROR(INDEX(PEOPLE!$H$4:$H$101, SMALL(IF($B529=PEOPLE!$B$4:$B$101, ROW(PEOPLE!$H$4:$H$101)-MIN(ROW(PEOPLE!$H$4:$H$101)) +1), COLUMNS($B$3:L529))),"")</f>
        <v xml:space="preserve">13   </v>
      </c>
      <c r="N529" s="40"/>
      <c r="O529" s="40"/>
    </row>
    <row r="530" spans="2:15" x14ac:dyDescent="0.25">
      <c r="B530" s="40" t="str">
        <f t="array" ref="B530">IFERROR(INDEX(PEOPLE!B531:B$1001, MATCH(0, COUNTIF($B$2:B529, PEOPLE!B531:B$1001), 0)), "")</f>
        <v/>
      </c>
      <c r="C530" s="40" t="str">
        <f t="array" ref="C530">IFERROR(INDEX(PEOPLE!$H$4:$H$101, SMALL(IF($B530=PEOPLE!$B$4:$B$101, ROW(PEOPLE!$H$4:$H$101)-MIN(ROW(PEOPLE!$H$4:$H$101)) +1), COLUMNS($B$3:B530))),"")</f>
        <v xml:space="preserve">3   </v>
      </c>
      <c r="D530" s="40" t="str">
        <f t="array" ref="D530">IFERROR(INDEX(PEOPLE!$H$4:$H$101, SMALL(IF($B530=PEOPLE!$B$4:$B$101, ROW(PEOPLE!$H$4:$H$101)-MIN(ROW(PEOPLE!$H$4:$H$101)) +1), COLUMNS($B$3:C530))),"")</f>
        <v xml:space="preserve">4   </v>
      </c>
      <c r="E530" s="40" t="str">
        <f t="array" ref="E530">IFERROR(INDEX(PEOPLE!$H$4:$H$101, SMALL(IF($B530=PEOPLE!$B$4:$B$101, ROW(PEOPLE!$H$4:$H$101)-MIN(ROW(PEOPLE!$H$4:$H$101)) +1), COLUMNS($B$3:D530))),"")</f>
        <v xml:space="preserve">5   </v>
      </c>
      <c r="F530" s="40" t="str">
        <f t="array" ref="F530">IFERROR(INDEX(PEOPLE!$H$4:$H$101, SMALL(IF($B530=PEOPLE!$B$4:$B$101, ROW(PEOPLE!$H$4:$H$101)-MIN(ROW(PEOPLE!$H$4:$H$101)) +1), COLUMNS($B$3:E530))),"")</f>
        <v xml:space="preserve">6   </v>
      </c>
      <c r="G530" s="40" t="str">
        <f t="array" ref="G530">IFERROR(INDEX(PEOPLE!$H$4:$H$101, SMALL(IF($B530=PEOPLE!$B$4:$B$101, ROW(PEOPLE!$H$4:$H$101)-MIN(ROW(PEOPLE!$H$4:$H$101)) +1), COLUMNS($B$3:F530))),"")</f>
        <v xml:space="preserve">7   </v>
      </c>
      <c r="H530" s="40" t="str">
        <f t="array" ref="H530">IFERROR(INDEX(PEOPLE!$H$4:$H$101, SMALL(IF($B530=PEOPLE!$B$4:$B$101, ROW(PEOPLE!$H$4:$H$101)-MIN(ROW(PEOPLE!$H$4:$H$101)) +1), COLUMNS($B$3:G530))),"")</f>
        <v xml:space="preserve">8   </v>
      </c>
      <c r="I530" s="40" t="str">
        <f t="array" ref="I530">IFERROR(INDEX(PEOPLE!$H$4:$H$101, SMALL(IF($B530=PEOPLE!$B$4:$B$101, ROW(PEOPLE!$H$4:$H$101)-MIN(ROW(PEOPLE!$H$4:$H$101)) +1), COLUMNS($B$3:H530))),"")</f>
        <v xml:space="preserve">9   </v>
      </c>
      <c r="J530" s="40" t="str">
        <f t="array" ref="J530">IFERROR(INDEX(PEOPLE!$H$4:$H$101, SMALL(IF($B530=PEOPLE!$B$4:$B$101, ROW(PEOPLE!$H$4:$H$101)-MIN(ROW(PEOPLE!$H$4:$H$101)) +1), COLUMNS($B$3:I530))),"")</f>
        <v xml:space="preserve">10   </v>
      </c>
      <c r="K530" s="40" t="str">
        <f t="array" ref="K530">IFERROR(INDEX(PEOPLE!$H$4:$H$101, SMALL(IF($B530=PEOPLE!$B$4:$B$101, ROW(PEOPLE!$H$4:$H$101)-MIN(ROW(PEOPLE!$H$4:$H$101)) +1), COLUMNS($B$3:J530))),"")</f>
        <v xml:space="preserve">11   </v>
      </c>
      <c r="L530" s="40" t="str">
        <f t="array" ref="L530">IFERROR(INDEX(PEOPLE!$H$4:$H$101, SMALL(IF($B530=PEOPLE!$B$4:$B$101, ROW(PEOPLE!$H$4:$H$101)-MIN(ROW(PEOPLE!$H$4:$H$101)) +1), COLUMNS($B$3:K530))),"")</f>
        <v xml:space="preserve">12   </v>
      </c>
      <c r="M530" s="40" t="str">
        <f t="array" ref="M530">IFERROR(INDEX(PEOPLE!$H$4:$H$101, SMALL(IF($B530=PEOPLE!$B$4:$B$101, ROW(PEOPLE!$H$4:$H$101)-MIN(ROW(PEOPLE!$H$4:$H$101)) +1), COLUMNS($B$3:L530))),"")</f>
        <v xml:space="preserve">13   </v>
      </c>
      <c r="N530" s="40"/>
      <c r="O530" s="40"/>
    </row>
    <row r="531" spans="2:15" x14ac:dyDescent="0.25">
      <c r="B531" s="40" t="str">
        <f t="array" ref="B531">IFERROR(INDEX(PEOPLE!B532:B$1001, MATCH(0, COUNTIF($B$2:B530, PEOPLE!B532:B$1001), 0)), "")</f>
        <v/>
      </c>
      <c r="C531" s="40" t="str">
        <f t="array" ref="C531">IFERROR(INDEX(PEOPLE!$H$4:$H$101, SMALL(IF($B531=PEOPLE!$B$4:$B$101, ROW(PEOPLE!$H$4:$H$101)-MIN(ROW(PEOPLE!$H$4:$H$101)) +1), COLUMNS($B$3:B531))),"")</f>
        <v xml:space="preserve">3   </v>
      </c>
      <c r="D531" s="40" t="str">
        <f t="array" ref="D531">IFERROR(INDEX(PEOPLE!$H$4:$H$101, SMALL(IF($B531=PEOPLE!$B$4:$B$101, ROW(PEOPLE!$H$4:$H$101)-MIN(ROW(PEOPLE!$H$4:$H$101)) +1), COLUMNS($B$3:C531))),"")</f>
        <v xml:space="preserve">4   </v>
      </c>
      <c r="E531" s="40" t="str">
        <f t="array" ref="E531">IFERROR(INDEX(PEOPLE!$H$4:$H$101, SMALL(IF($B531=PEOPLE!$B$4:$B$101, ROW(PEOPLE!$H$4:$H$101)-MIN(ROW(PEOPLE!$H$4:$H$101)) +1), COLUMNS($B$3:D531))),"")</f>
        <v xml:space="preserve">5   </v>
      </c>
      <c r="F531" s="40" t="str">
        <f t="array" ref="F531">IFERROR(INDEX(PEOPLE!$H$4:$H$101, SMALL(IF($B531=PEOPLE!$B$4:$B$101, ROW(PEOPLE!$H$4:$H$101)-MIN(ROW(PEOPLE!$H$4:$H$101)) +1), COLUMNS($B$3:E531))),"")</f>
        <v xml:space="preserve">6   </v>
      </c>
      <c r="G531" s="40" t="str">
        <f t="array" ref="G531">IFERROR(INDEX(PEOPLE!$H$4:$H$101, SMALL(IF($B531=PEOPLE!$B$4:$B$101, ROW(PEOPLE!$H$4:$H$101)-MIN(ROW(PEOPLE!$H$4:$H$101)) +1), COLUMNS($B$3:F531))),"")</f>
        <v xml:space="preserve">7   </v>
      </c>
      <c r="H531" s="40" t="str">
        <f t="array" ref="H531">IFERROR(INDEX(PEOPLE!$H$4:$H$101, SMALL(IF($B531=PEOPLE!$B$4:$B$101, ROW(PEOPLE!$H$4:$H$101)-MIN(ROW(PEOPLE!$H$4:$H$101)) +1), COLUMNS($B$3:G531))),"")</f>
        <v xml:space="preserve">8   </v>
      </c>
      <c r="I531" s="40" t="str">
        <f t="array" ref="I531">IFERROR(INDEX(PEOPLE!$H$4:$H$101, SMALL(IF($B531=PEOPLE!$B$4:$B$101, ROW(PEOPLE!$H$4:$H$101)-MIN(ROW(PEOPLE!$H$4:$H$101)) +1), COLUMNS($B$3:H531))),"")</f>
        <v xml:space="preserve">9   </v>
      </c>
      <c r="J531" s="40" t="str">
        <f t="array" ref="J531">IFERROR(INDEX(PEOPLE!$H$4:$H$101, SMALL(IF($B531=PEOPLE!$B$4:$B$101, ROW(PEOPLE!$H$4:$H$101)-MIN(ROW(PEOPLE!$H$4:$H$101)) +1), COLUMNS($B$3:I531))),"")</f>
        <v xml:space="preserve">10   </v>
      </c>
      <c r="K531" s="40" t="str">
        <f t="array" ref="K531">IFERROR(INDEX(PEOPLE!$H$4:$H$101, SMALL(IF($B531=PEOPLE!$B$4:$B$101, ROW(PEOPLE!$H$4:$H$101)-MIN(ROW(PEOPLE!$H$4:$H$101)) +1), COLUMNS($B$3:J531))),"")</f>
        <v xml:space="preserve">11   </v>
      </c>
      <c r="L531" s="40" t="str">
        <f t="array" ref="L531">IFERROR(INDEX(PEOPLE!$H$4:$H$101, SMALL(IF($B531=PEOPLE!$B$4:$B$101, ROW(PEOPLE!$H$4:$H$101)-MIN(ROW(PEOPLE!$H$4:$H$101)) +1), COLUMNS($B$3:K531))),"")</f>
        <v xml:space="preserve">12   </v>
      </c>
      <c r="M531" s="40" t="str">
        <f t="array" ref="M531">IFERROR(INDEX(PEOPLE!$H$4:$H$101, SMALL(IF($B531=PEOPLE!$B$4:$B$101, ROW(PEOPLE!$H$4:$H$101)-MIN(ROW(PEOPLE!$H$4:$H$101)) +1), COLUMNS($B$3:L531))),"")</f>
        <v xml:space="preserve">13   </v>
      </c>
      <c r="N531" s="40"/>
      <c r="O531" s="40"/>
    </row>
    <row r="532" spans="2:15" x14ac:dyDescent="0.25">
      <c r="B532" s="40" t="str">
        <f t="array" ref="B532">IFERROR(INDEX(PEOPLE!B533:B$1001, MATCH(0, COUNTIF($B$2:B531, PEOPLE!B533:B$1001), 0)), "")</f>
        <v/>
      </c>
      <c r="C532" s="40" t="str">
        <f t="array" ref="C532">IFERROR(INDEX(PEOPLE!$H$4:$H$101, SMALL(IF($B532=PEOPLE!$B$4:$B$101, ROW(PEOPLE!$H$4:$H$101)-MIN(ROW(PEOPLE!$H$4:$H$101)) +1), COLUMNS($B$3:B532))),"")</f>
        <v xml:space="preserve">3   </v>
      </c>
      <c r="D532" s="40" t="str">
        <f t="array" ref="D532">IFERROR(INDEX(PEOPLE!$H$4:$H$101, SMALL(IF($B532=PEOPLE!$B$4:$B$101, ROW(PEOPLE!$H$4:$H$101)-MIN(ROW(PEOPLE!$H$4:$H$101)) +1), COLUMNS($B$3:C532))),"")</f>
        <v xml:space="preserve">4   </v>
      </c>
      <c r="E532" s="40" t="str">
        <f t="array" ref="E532">IFERROR(INDEX(PEOPLE!$H$4:$H$101, SMALL(IF($B532=PEOPLE!$B$4:$B$101, ROW(PEOPLE!$H$4:$H$101)-MIN(ROW(PEOPLE!$H$4:$H$101)) +1), COLUMNS($B$3:D532))),"")</f>
        <v xml:space="preserve">5   </v>
      </c>
      <c r="F532" s="40" t="str">
        <f t="array" ref="F532">IFERROR(INDEX(PEOPLE!$H$4:$H$101, SMALL(IF($B532=PEOPLE!$B$4:$B$101, ROW(PEOPLE!$H$4:$H$101)-MIN(ROW(PEOPLE!$H$4:$H$101)) +1), COLUMNS($B$3:E532))),"")</f>
        <v xml:space="preserve">6   </v>
      </c>
      <c r="G532" s="40" t="str">
        <f t="array" ref="G532">IFERROR(INDEX(PEOPLE!$H$4:$H$101, SMALL(IF($B532=PEOPLE!$B$4:$B$101, ROW(PEOPLE!$H$4:$H$101)-MIN(ROW(PEOPLE!$H$4:$H$101)) +1), COLUMNS($B$3:F532))),"")</f>
        <v xml:space="preserve">7   </v>
      </c>
      <c r="H532" s="40" t="str">
        <f t="array" ref="H532">IFERROR(INDEX(PEOPLE!$H$4:$H$101, SMALL(IF($B532=PEOPLE!$B$4:$B$101, ROW(PEOPLE!$H$4:$H$101)-MIN(ROW(PEOPLE!$H$4:$H$101)) +1), COLUMNS($B$3:G532))),"")</f>
        <v xml:space="preserve">8   </v>
      </c>
      <c r="I532" s="40" t="str">
        <f t="array" ref="I532">IFERROR(INDEX(PEOPLE!$H$4:$H$101, SMALL(IF($B532=PEOPLE!$B$4:$B$101, ROW(PEOPLE!$H$4:$H$101)-MIN(ROW(PEOPLE!$H$4:$H$101)) +1), COLUMNS($B$3:H532))),"")</f>
        <v xml:space="preserve">9   </v>
      </c>
      <c r="J532" s="40" t="str">
        <f t="array" ref="J532">IFERROR(INDEX(PEOPLE!$H$4:$H$101, SMALL(IF($B532=PEOPLE!$B$4:$B$101, ROW(PEOPLE!$H$4:$H$101)-MIN(ROW(PEOPLE!$H$4:$H$101)) +1), COLUMNS($B$3:I532))),"")</f>
        <v xml:space="preserve">10   </v>
      </c>
      <c r="K532" s="40" t="str">
        <f t="array" ref="K532">IFERROR(INDEX(PEOPLE!$H$4:$H$101, SMALL(IF($B532=PEOPLE!$B$4:$B$101, ROW(PEOPLE!$H$4:$H$101)-MIN(ROW(PEOPLE!$H$4:$H$101)) +1), COLUMNS($B$3:J532))),"")</f>
        <v xml:space="preserve">11   </v>
      </c>
      <c r="L532" s="40" t="str">
        <f t="array" ref="L532">IFERROR(INDEX(PEOPLE!$H$4:$H$101, SMALL(IF($B532=PEOPLE!$B$4:$B$101, ROW(PEOPLE!$H$4:$H$101)-MIN(ROW(PEOPLE!$H$4:$H$101)) +1), COLUMNS($B$3:K532))),"")</f>
        <v xml:space="preserve">12   </v>
      </c>
      <c r="M532" s="40" t="str">
        <f t="array" ref="M532">IFERROR(INDEX(PEOPLE!$H$4:$H$101, SMALL(IF($B532=PEOPLE!$B$4:$B$101, ROW(PEOPLE!$H$4:$H$101)-MIN(ROW(PEOPLE!$H$4:$H$101)) +1), COLUMNS($B$3:L532))),"")</f>
        <v xml:space="preserve">13   </v>
      </c>
      <c r="N532" s="40"/>
      <c r="O532" s="40"/>
    </row>
    <row r="533" spans="2:15" x14ac:dyDescent="0.25">
      <c r="B533" s="40" t="str">
        <f t="array" ref="B533">IFERROR(INDEX(PEOPLE!B534:B$1001, MATCH(0, COUNTIF($B$2:B532, PEOPLE!B534:B$1001), 0)), "")</f>
        <v/>
      </c>
      <c r="C533" s="40" t="str">
        <f t="array" ref="C533">IFERROR(INDEX(PEOPLE!$H$4:$H$101, SMALL(IF($B533=PEOPLE!$B$4:$B$101, ROW(PEOPLE!$H$4:$H$101)-MIN(ROW(PEOPLE!$H$4:$H$101)) +1), COLUMNS($B$3:B533))),"")</f>
        <v xml:space="preserve">3   </v>
      </c>
      <c r="D533" s="40" t="str">
        <f t="array" ref="D533">IFERROR(INDEX(PEOPLE!$H$4:$H$101, SMALL(IF($B533=PEOPLE!$B$4:$B$101, ROW(PEOPLE!$H$4:$H$101)-MIN(ROW(PEOPLE!$H$4:$H$101)) +1), COLUMNS($B$3:C533))),"")</f>
        <v xml:space="preserve">4   </v>
      </c>
      <c r="E533" s="40" t="str">
        <f t="array" ref="E533">IFERROR(INDEX(PEOPLE!$H$4:$H$101, SMALL(IF($B533=PEOPLE!$B$4:$B$101, ROW(PEOPLE!$H$4:$H$101)-MIN(ROW(PEOPLE!$H$4:$H$101)) +1), COLUMNS($B$3:D533))),"")</f>
        <v xml:space="preserve">5   </v>
      </c>
      <c r="F533" s="40" t="str">
        <f t="array" ref="F533">IFERROR(INDEX(PEOPLE!$H$4:$H$101, SMALL(IF($B533=PEOPLE!$B$4:$B$101, ROW(PEOPLE!$H$4:$H$101)-MIN(ROW(PEOPLE!$H$4:$H$101)) +1), COLUMNS($B$3:E533))),"")</f>
        <v xml:space="preserve">6   </v>
      </c>
      <c r="G533" s="40" t="str">
        <f t="array" ref="G533">IFERROR(INDEX(PEOPLE!$H$4:$H$101, SMALL(IF($B533=PEOPLE!$B$4:$B$101, ROW(PEOPLE!$H$4:$H$101)-MIN(ROW(PEOPLE!$H$4:$H$101)) +1), COLUMNS($B$3:F533))),"")</f>
        <v xml:space="preserve">7   </v>
      </c>
      <c r="H533" s="40" t="str">
        <f t="array" ref="H533">IFERROR(INDEX(PEOPLE!$H$4:$H$101, SMALL(IF($B533=PEOPLE!$B$4:$B$101, ROW(PEOPLE!$H$4:$H$101)-MIN(ROW(PEOPLE!$H$4:$H$101)) +1), COLUMNS($B$3:G533))),"")</f>
        <v xml:space="preserve">8   </v>
      </c>
      <c r="I533" s="40" t="str">
        <f t="array" ref="I533">IFERROR(INDEX(PEOPLE!$H$4:$H$101, SMALL(IF($B533=PEOPLE!$B$4:$B$101, ROW(PEOPLE!$H$4:$H$101)-MIN(ROW(PEOPLE!$H$4:$H$101)) +1), COLUMNS($B$3:H533))),"")</f>
        <v xml:space="preserve">9   </v>
      </c>
      <c r="J533" s="40" t="str">
        <f t="array" ref="J533">IFERROR(INDEX(PEOPLE!$H$4:$H$101, SMALL(IF($B533=PEOPLE!$B$4:$B$101, ROW(PEOPLE!$H$4:$H$101)-MIN(ROW(PEOPLE!$H$4:$H$101)) +1), COLUMNS($B$3:I533))),"")</f>
        <v xml:space="preserve">10   </v>
      </c>
      <c r="K533" s="40" t="str">
        <f t="array" ref="K533">IFERROR(INDEX(PEOPLE!$H$4:$H$101, SMALL(IF($B533=PEOPLE!$B$4:$B$101, ROW(PEOPLE!$H$4:$H$101)-MIN(ROW(PEOPLE!$H$4:$H$101)) +1), COLUMNS($B$3:J533))),"")</f>
        <v xml:space="preserve">11   </v>
      </c>
      <c r="L533" s="40" t="str">
        <f t="array" ref="L533">IFERROR(INDEX(PEOPLE!$H$4:$H$101, SMALL(IF($B533=PEOPLE!$B$4:$B$101, ROW(PEOPLE!$H$4:$H$101)-MIN(ROW(PEOPLE!$H$4:$H$101)) +1), COLUMNS($B$3:K533))),"")</f>
        <v xml:space="preserve">12   </v>
      </c>
      <c r="M533" s="40" t="str">
        <f t="array" ref="M533">IFERROR(INDEX(PEOPLE!$H$4:$H$101, SMALL(IF($B533=PEOPLE!$B$4:$B$101, ROW(PEOPLE!$H$4:$H$101)-MIN(ROW(PEOPLE!$H$4:$H$101)) +1), COLUMNS($B$3:L533))),"")</f>
        <v xml:space="preserve">13   </v>
      </c>
      <c r="N533" s="40"/>
      <c r="O533" s="40"/>
    </row>
    <row r="534" spans="2:15" x14ac:dyDescent="0.25">
      <c r="B534" s="40" t="str">
        <f t="array" ref="B534">IFERROR(INDEX(PEOPLE!B535:B$1001, MATCH(0, COUNTIF($B$2:B533, PEOPLE!B535:B$1001), 0)), "")</f>
        <v/>
      </c>
      <c r="C534" s="40" t="str">
        <f t="array" ref="C534">IFERROR(INDEX(PEOPLE!$H$4:$H$101, SMALL(IF($B534=PEOPLE!$B$4:$B$101, ROW(PEOPLE!$H$4:$H$101)-MIN(ROW(PEOPLE!$H$4:$H$101)) +1), COLUMNS($B$3:B534))),"")</f>
        <v xml:space="preserve">3   </v>
      </c>
      <c r="D534" s="40" t="str">
        <f t="array" ref="D534">IFERROR(INDEX(PEOPLE!$H$4:$H$101, SMALL(IF($B534=PEOPLE!$B$4:$B$101, ROW(PEOPLE!$H$4:$H$101)-MIN(ROW(PEOPLE!$H$4:$H$101)) +1), COLUMNS($B$3:C534))),"")</f>
        <v xml:space="preserve">4   </v>
      </c>
      <c r="E534" s="40" t="str">
        <f t="array" ref="E534">IFERROR(INDEX(PEOPLE!$H$4:$H$101, SMALL(IF($B534=PEOPLE!$B$4:$B$101, ROW(PEOPLE!$H$4:$H$101)-MIN(ROW(PEOPLE!$H$4:$H$101)) +1), COLUMNS($B$3:D534))),"")</f>
        <v xml:space="preserve">5   </v>
      </c>
      <c r="F534" s="40" t="str">
        <f t="array" ref="F534">IFERROR(INDEX(PEOPLE!$H$4:$H$101, SMALL(IF($B534=PEOPLE!$B$4:$B$101, ROW(PEOPLE!$H$4:$H$101)-MIN(ROW(PEOPLE!$H$4:$H$101)) +1), COLUMNS($B$3:E534))),"")</f>
        <v xml:space="preserve">6   </v>
      </c>
      <c r="G534" s="40" t="str">
        <f t="array" ref="G534">IFERROR(INDEX(PEOPLE!$H$4:$H$101, SMALL(IF($B534=PEOPLE!$B$4:$B$101, ROW(PEOPLE!$H$4:$H$101)-MIN(ROW(PEOPLE!$H$4:$H$101)) +1), COLUMNS($B$3:F534))),"")</f>
        <v xml:space="preserve">7   </v>
      </c>
      <c r="H534" s="40" t="str">
        <f t="array" ref="H534">IFERROR(INDEX(PEOPLE!$H$4:$H$101, SMALL(IF($B534=PEOPLE!$B$4:$B$101, ROW(PEOPLE!$H$4:$H$101)-MIN(ROW(PEOPLE!$H$4:$H$101)) +1), COLUMNS($B$3:G534))),"")</f>
        <v xml:space="preserve">8   </v>
      </c>
      <c r="I534" s="40" t="str">
        <f t="array" ref="I534">IFERROR(INDEX(PEOPLE!$H$4:$H$101, SMALL(IF($B534=PEOPLE!$B$4:$B$101, ROW(PEOPLE!$H$4:$H$101)-MIN(ROW(PEOPLE!$H$4:$H$101)) +1), COLUMNS($B$3:H534))),"")</f>
        <v xml:space="preserve">9   </v>
      </c>
      <c r="J534" s="40" t="str">
        <f t="array" ref="J534">IFERROR(INDEX(PEOPLE!$H$4:$H$101, SMALL(IF($B534=PEOPLE!$B$4:$B$101, ROW(PEOPLE!$H$4:$H$101)-MIN(ROW(PEOPLE!$H$4:$H$101)) +1), COLUMNS($B$3:I534))),"")</f>
        <v xml:space="preserve">10   </v>
      </c>
      <c r="K534" s="40" t="str">
        <f t="array" ref="K534">IFERROR(INDEX(PEOPLE!$H$4:$H$101, SMALL(IF($B534=PEOPLE!$B$4:$B$101, ROW(PEOPLE!$H$4:$H$101)-MIN(ROW(PEOPLE!$H$4:$H$101)) +1), COLUMNS($B$3:J534))),"")</f>
        <v xml:space="preserve">11   </v>
      </c>
      <c r="L534" s="40" t="str">
        <f t="array" ref="L534">IFERROR(INDEX(PEOPLE!$H$4:$H$101, SMALL(IF($B534=PEOPLE!$B$4:$B$101, ROW(PEOPLE!$H$4:$H$101)-MIN(ROW(PEOPLE!$H$4:$H$101)) +1), COLUMNS($B$3:K534))),"")</f>
        <v xml:space="preserve">12   </v>
      </c>
      <c r="M534" s="40" t="str">
        <f t="array" ref="M534">IFERROR(INDEX(PEOPLE!$H$4:$H$101, SMALL(IF($B534=PEOPLE!$B$4:$B$101, ROW(PEOPLE!$H$4:$H$101)-MIN(ROW(PEOPLE!$H$4:$H$101)) +1), COLUMNS($B$3:L534))),"")</f>
        <v xml:space="preserve">13   </v>
      </c>
      <c r="N534" s="40"/>
      <c r="O534" s="40"/>
    </row>
    <row r="535" spans="2:15" x14ac:dyDescent="0.25">
      <c r="B535" s="40" t="str">
        <f t="array" ref="B535">IFERROR(INDEX(PEOPLE!B536:B$1001, MATCH(0, COUNTIF($B$2:B534, PEOPLE!B536:B$1001), 0)), "")</f>
        <v/>
      </c>
      <c r="C535" s="40" t="str">
        <f t="array" ref="C535">IFERROR(INDEX(PEOPLE!$H$4:$H$101, SMALL(IF($B535=PEOPLE!$B$4:$B$101, ROW(PEOPLE!$H$4:$H$101)-MIN(ROW(PEOPLE!$H$4:$H$101)) +1), COLUMNS($B$3:B535))),"")</f>
        <v xml:space="preserve">3   </v>
      </c>
      <c r="D535" s="40" t="str">
        <f t="array" ref="D535">IFERROR(INDEX(PEOPLE!$H$4:$H$101, SMALL(IF($B535=PEOPLE!$B$4:$B$101, ROW(PEOPLE!$H$4:$H$101)-MIN(ROW(PEOPLE!$H$4:$H$101)) +1), COLUMNS($B$3:C535))),"")</f>
        <v xml:space="preserve">4   </v>
      </c>
      <c r="E535" s="40" t="str">
        <f t="array" ref="E535">IFERROR(INDEX(PEOPLE!$H$4:$H$101, SMALL(IF($B535=PEOPLE!$B$4:$B$101, ROW(PEOPLE!$H$4:$H$101)-MIN(ROW(PEOPLE!$H$4:$H$101)) +1), COLUMNS($B$3:D535))),"")</f>
        <v xml:space="preserve">5   </v>
      </c>
      <c r="F535" s="40" t="str">
        <f t="array" ref="F535">IFERROR(INDEX(PEOPLE!$H$4:$H$101, SMALL(IF($B535=PEOPLE!$B$4:$B$101, ROW(PEOPLE!$H$4:$H$101)-MIN(ROW(PEOPLE!$H$4:$H$101)) +1), COLUMNS($B$3:E535))),"")</f>
        <v xml:space="preserve">6   </v>
      </c>
      <c r="G535" s="40" t="str">
        <f t="array" ref="G535">IFERROR(INDEX(PEOPLE!$H$4:$H$101, SMALL(IF($B535=PEOPLE!$B$4:$B$101, ROW(PEOPLE!$H$4:$H$101)-MIN(ROW(PEOPLE!$H$4:$H$101)) +1), COLUMNS($B$3:F535))),"")</f>
        <v xml:space="preserve">7   </v>
      </c>
      <c r="H535" s="40" t="str">
        <f t="array" ref="H535">IFERROR(INDEX(PEOPLE!$H$4:$H$101, SMALL(IF($B535=PEOPLE!$B$4:$B$101, ROW(PEOPLE!$H$4:$H$101)-MIN(ROW(PEOPLE!$H$4:$H$101)) +1), COLUMNS($B$3:G535))),"")</f>
        <v xml:space="preserve">8   </v>
      </c>
      <c r="I535" s="40" t="str">
        <f t="array" ref="I535">IFERROR(INDEX(PEOPLE!$H$4:$H$101, SMALL(IF($B535=PEOPLE!$B$4:$B$101, ROW(PEOPLE!$H$4:$H$101)-MIN(ROW(PEOPLE!$H$4:$H$101)) +1), COLUMNS($B$3:H535))),"")</f>
        <v xml:space="preserve">9   </v>
      </c>
      <c r="J535" s="40" t="str">
        <f t="array" ref="J535">IFERROR(INDEX(PEOPLE!$H$4:$H$101, SMALL(IF($B535=PEOPLE!$B$4:$B$101, ROW(PEOPLE!$H$4:$H$101)-MIN(ROW(PEOPLE!$H$4:$H$101)) +1), COLUMNS($B$3:I535))),"")</f>
        <v xml:space="preserve">10   </v>
      </c>
      <c r="K535" s="40" t="str">
        <f t="array" ref="K535">IFERROR(INDEX(PEOPLE!$H$4:$H$101, SMALL(IF($B535=PEOPLE!$B$4:$B$101, ROW(PEOPLE!$H$4:$H$101)-MIN(ROW(PEOPLE!$H$4:$H$101)) +1), COLUMNS($B$3:J535))),"")</f>
        <v xml:space="preserve">11   </v>
      </c>
      <c r="L535" s="40" t="str">
        <f t="array" ref="L535">IFERROR(INDEX(PEOPLE!$H$4:$H$101, SMALL(IF($B535=PEOPLE!$B$4:$B$101, ROW(PEOPLE!$H$4:$H$101)-MIN(ROW(PEOPLE!$H$4:$H$101)) +1), COLUMNS($B$3:K535))),"")</f>
        <v xml:space="preserve">12   </v>
      </c>
      <c r="M535" s="40" t="str">
        <f t="array" ref="M535">IFERROR(INDEX(PEOPLE!$H$4:$H$101, SMALL(IF($B535=PEOPLE!$B$4:$B$101, ROW(PEOPLE!$H$4:$H$101)-MIN(ROW(PEOPLE!$H$4:$H$101)) +1), COLUMNS($B$3:L535))),"")</f>
        <v xml:space="preserve">13   </v>
      </c>
      <c r="N535" s="40"/>
      <c r="O535" s="40"/>
    </row>
    <row r="536" spans="2:15" x14ac:dyDescent="0.25">
      <c r="B536" s="40" t="str">
        <f t="array" ref="B536">IFERROR(INDEX(PEOPLE!B537:B$1001, MATCH(0, COUNTIF($B$2:B535, PEOPLE!B537:B$1001), 0)), "")</f>
        <v/>
      </c>
      <c r="C536" s="40" t="str">
        <f t="array" ref="C536">IFERROR(INDEX(PEOPLE!$H$4:$H$101, SMALL(IF($B536=PEOPLE!$B$4:$B$101, ROW(PEOPLE!$H$4:$H$101)-MIN(ROW(PEOPLE!$H$4:$H$101)) +1), COLUMNS($B$3:B536))),"")</f>
        <v xml:space="preserve">3   </v>
      </c>
      <c r="D536" s="40" t="str">
        <f t="array" ref="D536">IFERROR(INDEX(PEOPLE!$H$4:$H$101, SMALL(IF($B536=PEOPLE!$B$4:$B$101, ROW(PEOPLE!$H$4:$H$101)-MIN(ROW(PEOPLE!$H$4:$H$101)) +1), COLUMNS($B$3:C536))),"")</f>
        <v xml:space="preserve">4   </v>
      </c>
      <c r="E536" s="40" t="str">
        <f t="array" ref="E536">IFERROR(INDEX(PEOPLE!$H$4:$H$101, SMALL(IF($B536=PEOPLE!$B$4:$B$101, ROW(PEOPLE!$H$4:$H$101)-MIN(ROW(PEOPLE!$H$4:$H$101)) +1), COLUMNS($B$3:D536))),"")</f>
        <v xml:space="preserve">5   </v>
      </c>
      <c r="F536" s="40" t="str">
        <f t="array" ref="F536">IFERROR(INDEX(PEOPLE!$H$4:$H$101, SMALL(IF($B536=PEOPLE!$B$4:$B$101, ROW(PEOPLE!$H$4:$H$101)-MIN(ROW(PEOPLE!$H$4:$H$101)) +1), COLUMNS($B$3:E536))),"")</f>
        <v xml:space="preserve">6   </v>
      </c>
      <c r="G536" s="40" t="str">
        <f t="array" ref="G536">IFERROR(INDEX(PEOPLE!$H$4:$H$101, SMALL(IF($B536=PEOPLE!$B$4:$B$101, ROW(PEOPLE!$H$4:$H$101)-MIN(ROW(PEOPLE!$H$4:$H$101)) +1), COLUMNS($B$3:F536))),"")</f>
        <v xml:space="preserve">7   </v>
      </c>
      <c r="H536" s="40" t="str">
        <f t="array" ref="H536">IFERROR(INDEX(PEOPLE!$H$4:$H$101, SMALL(IF($B536=PEOPLE!$B$4:$B$101, ROW(PEOPLE!$H$4:$H$101)-MIN(ROW(PEOPLE!$H$4:$H$101)) +1), COLUMNS($B$3:G536))),"")</f>
        <v xml:space="preserve">8   </v>
      </c>
      <c r="I536" s="40" t="str">
        <f t="array" ref="I536">IFERROR(INDEX(PEOPLE!$H$4:$H$101, SMALL(IF($B536=PEOPLE!$B$4:$B$101, ROW(PEOPLE!$H$4:$H$101)-MIN(ROW(PEOPLE!$H$4:$H$101)) +1), COLUMNS($B$3:H536))),"")</f>
        <v xml:space="preserve">9   </v>
      </c>
      <c r="J536" s="40" t="str">
        <f t="array" ref="J536">IFERROR(INDEX(PEOPLE!$H$4:$H$101, SMALL(IF($B536=PEOPLE!$B$4:$B$101, ROW(PEOPLE!$H$4:$H$101)-MIN(ROW(PEOPLE!$H$4:$H$101)) +1), COLUMNS($B$3:I536))),"")</f>
        <v xml:space="preserve">10   </v>
      </c>
      <c r="K536" s="40" t="str">
        <f t="array" ref="K536">IFERROR(INDEX(PEOPLE!$H$4:$H$101, SMALL(IF($B536=PEOPLE!$B$4:$B$101, ROW(PEOPLE!$H$4:$H$101)-MIN(ROW(PEOPLE!$H$4:$H$101)) +1), COLUMNS($B$3:J536))),"")</f>
        <v xml:space="preserve">11   </v>
      </c>
      <c r="L536" s="40" t="str">
        <f t="array" ref="L536">IFERROR(INDEX(PEOPLE!$H$4:$H$101, SMALL(IF($B536=PEOPLE!$B$4:$B$101, ROW(PEOPLE!$H$4:$H$101)-MIN(ROW(PEOPLE!$H$4:$H$101)) +1), COLUMNS($B$3:K536))),"")</f>
        <v xml:space="preserve">12   </v>
      </c>
      <c r="M536" s="40" t="str">
        <f t="array" ref="M536">IFERROR(INDEX(PEOPLE!$H$4:$H$101, SMALL(IF($B536=PEOPLE!$B$4:$B$101, ROW(PEOPLE!$H$4:$H$101)-MIN(ROW(PEOPLE!$H$4:$H$101)) +1), COLUMNS($B$3:L536))),"")</f>
        <v xml:space="preserve">13   </v>
      </c>
      <c r="N536" s="40"/>
      <c r="O536" s="40"/>
    </row>
    <row r="537" spans="2:15" x14ac:dyDescent="0.25">
      <c r="B537" s="40" t="str">
        <f t="array" ref="B537">IFERROR(INDEX(PEOPLE!B538:B$1001, MATCH(0, COUNTIF($B$2:B536, PEOPLE!B538:B$1001), 0)), "")</f>
        <v/>
      </c>
      <c r="C537" s="40" t="str">
        <f t="array" ref="C537">IFERROR(INDEX(PEOPLE!$H$4:$H$101, SMALL(IF($B537=PEOPLE!$B$4:$B$101, ROW(PEOPLE!$H$4:$H$101)-MIN(ROW(PEOPLE!$H$4:$H$101)) +1), COLUMNS($B$3:B537))),"")</f>
        <v xml:space="preserve">3   </v>
      </c>
      <c r="D537" s="40" t="str">
        <f t="array" ref="D537">IFERROR(INDEX(PEOPLE!$H$4:$H$101, SMALL(IF($B537=PEOPLE!$B$4:$B$101, ROW(PEOPLE!$H$4:$H$101)-MIN(ROW(PEOPLE!$H$4:$H$101)) +1), COLUMNS($B$3:C537))),"")</f>
        <v xml:space="preserve">4   </v>
      </c>
      <c r="E537" s="40" t="str">
        <f t="array" ref="E537">IFERROR(INDEX(PEOPLE!$H$4:$H$101, SMALL(IF($B537=PEOPLE!$B$4:$B$101, ROW(PEOPLE!$H$4:$H$101)-MIN(ROW(PEOPLE!$H$4:$H$101)) +1), COLUMNS($B$3:D537))),"")</f>
        <v xml:space="preserve">5   </v>
      </c>
      <c r="F537" s="40" t="str">
        <f t="array" ref="F537">IFERROR(INDEX(PEOPLE!$H$4:$H$101, SMALL(IF($B537=PEOPLE!$B$4:$B$101, ROW(PEOPLE!$H$4:$H$101)-MIN(ROW(PEOPLE!$H$4:$H$101)) +1), COLUMNS($B$3:E537))),"")</f>
        <v xml:space="preserve">6   </v>
      </c>
      <c r="G537" s="40" t="str">
        <f t="array" ref="G537">IFERROR(INDEX(PEOPLE!$H$4:$H$101, SMALL(IF($B537=PEOPLE!$B$4:$B$101, ROW(PEOPLE!$H$4:$H$101)-MIN(ROW(PEOPLE!$H$4:$H$101)) +1), COLUMNS($B$3:F537))),"")</f>
        <v xml:space="preserve">7   </v>
      </c>
      <c r="H537" s="40" t="str">
        <f t="array" ref="H537">IFERROR(INDEX(PEOPLE!$H$4:$H$101, SMALL(IF($B537=PEOPLE!$B$4:$B$101, ROW(PEOPLE!$H$4:$H$101)-MIN(ROW(PEOPLE!$H$4:$H$101)) +1), COLUMNS($B$3:G537))),"")</f>
        <v xml:space="preserve">8   </v>
      </c>
      <c r="I537" s="40" t="str">
        <f t="array" ref="I537">IFERROR(INDEX(PEOPLE!$H$4:$H$101, SMALL(IF($B537=PEOPLE!$B$4:$B$101, ROW(PEOPLE!$H$4:$H$101)-MIN(ROW(PEOPLE!$H$4:$H$101)) +1), COLUMNS($B$3:H537))),"")</f>
        <v xml:space="preserve">9   </v>
      </c>
      <c r="J537" s="40" t="str">
        <f t="array" ref="J537">IFERROR(INDEX(PEOPLE!$H$4:$H$101, SMALL(IF($B537=PEOPLE!$B$4:$B$101, ROW(PEOPLE!$H$4:$H$101)-MIN(ROW(PEOPLE!$H$4:$H$101)) +1), COLUMNS($B$3:I537))),"")</f>
        <v xml:space="preserve">10   </v>
      </c>
      <c r="K537" s="40" t="str">
        <f t="array" ref="K537">IFERROR(INDEX(PEOPLE!$H$4:$H$101, SMALL(IF($B537=PEOPLE!$B$4:$B$101, ROW(PEOPLE!$H$4:$H$101)-MIN(ROW(PEOPLE!$H$4:$H$101)) +1), COLUMNS($B$3:J537))),"")</f>
        <v xml:space="preserve">11   </v>
      </c>
      <c r="L537" s="40" t="str">
        <f t="array" ref="L537">IFERROR(INDEX(PEOPLE!$H$4:$H$101, SMALL(IF($B537=PEOPLE!$B$4:$B$101, ROW(PEOPLE!$H$4:$H$101)-MIN(ROW(PEOPLE!$H$4:$H$101)) +1), COLUMNS($B$3:K537))),"")</f>
        <v xml:space="preserve">12   </v>
      </c>
      <c r="M537" s="40" t="str">
        <f t="array" ref="M537">IFERROR(INDEX(PEOPLE!$H$4:$H$101, SMALL(IF($B537=PEOPLE!$B$4:$B$101, ROW(PEOPLE!$H$4:$H$101)-MIN(ROW(PEOPLE!$H$4:$H$101)) +1), COLUMNS($B$3:L537))),"")</f>
        <v xml:space="preserve">13   </v>
      </c>
      <c r="N537" s="40"/>
      <c r="O537" s="40"/>
    </row>
    <row r="538" spans="2:15" x14ac:dyDescent="0.25">
      <c r="B538" s="40" t="str">
        <f t="array" ref="B538">IFERROR(INDEX(PEOPLE!B539:B$1001, MATCH(0, COUNTIF($B$2:B537, PEOPLE!B539:B$1001), 0)), "")</f>
        <v/>
      </c>
      <c r="C538" s="40" t="str">
        <f t="array" ref="C538">IFERROR(INDEX(PEOPLE!$H$4:$H$101, SMALL(IF($B538=PEOPLE!$B$4:$B$101, ROW(PEOPLE!$H$4:$H$101)-MIN(ROW(PEOPLE!$H$4:$H$101)) +1), COLUMNS($B$3:B538))),"")</f>
        <v xml:space="preserve">3   </v>
      </c>
      <c r="D538" s="40" t="str">
        <f t="array" ref="D538">IFERROR(INDEX(PEOPLE!$H$4:$H$101, SMALL(IF($B538=PEOPLE!$B$4:$B$101, ROW(PEOPLE!$H$4:$H$101)-MIN(ROW(PEOPLE!$H$4:$H$101)) +1), COLUMNS($B$3:C538))),"")</f>
        <v xml:space="preserve">4   </v>
      </c>
      <c r="E538" s="40" t="str">
        <f t="array" ref="E538">IFERROR(INDEX(PEOPLE!$H$4:$H$101, SMALL(IF($B538=PEOPLE!$B$4:$B$101, ROW(PEOPLE!$H$4:$H$101)-MIN(ROW(PEOPLE!$H$4:$H$101)) +1), COLUMNS($B$3:D538))),"")</f>
        <v xml:space="preserve">5   </v>
      </c>
      <c r="F538" s="40" t="str">
        <f t="array" ref="F538">IFERROR(INDEX(PEOPLE!$H$4:$H$101, SMALL(IF($B538=PEOPLE!$B$4:$B$101, ROW(PEOPLE!$H$4:$H$101)-MIN(ROW(PEOPLE!$H$4:$H$101)) +1), COLUMNS($B$3:E538))),"")</f>
        <v xml:space="preserve">6   </v>
      </c>
      <c r="G538" s="40" t="str">
        <f t="array" ref="G538">IFERROR(INDEX(PEOPLE!$H$4:$H$101, SMALL(IF($B538=PEOPLE!$B$4:$B$101, ROW(PEOPLE!$H$4:$H$101)-MIN(ROW(PEOPLE!$H$4:$H$101)) +1), COLUMNS($B$3:F538))),"")</f>
        <v xml:space="preserve">7   </v>
      </c>
      <c r="H538" s="40" t="str">
        <f t="array" ref="H538">IFERROR(INDEX(PEOPLE!$H$4:$H$101, SMALL(IF($B538=PEOPLE!$B$4:$B$101, ROW(PEOPLE!$H$4:$H$101)-MIN(ROW(PEOPLE!$H$4:$H$101)) +1), COLUMNS($B$3:G538))),"")</f>
        <v xml:space="preserve">8   </v>
      </c>
      <c r="I538" s="40" t="str">
        <f t="array" ref="I538">IFERROR(INDEX(PEOPLE!$H$4:$H$101, SMALL(IF($B538=PEOPLE!$B$4:$B$101, ROW(PEOPLE!$H$4:$H$101)-MIN(ROW(PEOPLE!$H$4:$H$101)) +1), COLUMNS($B$3:H538))),"")</f>
        <v xml:space="preserve">9   </v>
      </c>
      <c r="J538" s="40" t="str">
        <f t="array" ref="J538">IFERROR(INDEX(PEOPLE!$H$4:$H$101, SMALL(IF($B538=PEOPLE!$B$4:$B$101, ROW(PEOPLE!$H$4:$H$101)-MIN(ROW(PEOPLE!$H$4:$H$101)) +1), COLUMNS($B$3:I538))),"")</f>
        <v xml:space="preserve">10   </v>
      </c>
      <c r="K538" s="40" t="str">
        <f t="array" ref="K538">IFERROR(INDEX(PEOPLE!$H$4:$H$101, SMALL(IF($B538=PEOPLE!$B$4:$B$101, ROW(PEOPLE!$H$4:$H$101)-MIN(ROW(PEOPLE!$H$4:$H$101)) +1), COLUMNS($B$3:J538))),"")</f>
        <v xml:space="preserve">11   </v>
      </c>
      <c r="L538" s="40" t="str">
        <f t="array" ref="L538">IFERROR(INDEX(PEOPLE!$H$4:$H$101, SMALL(IF($B538=PEOPLE!$B$4:$B$101, ROW(PEOPLE!$H$4:$H$101)-MIN(ROW(PEOPLE!$H$4:$H$101)) +1), COLUMNS($B$3:K538))),"")</f>
        <v xml:space="preserve">12   </v>
      </c>
      <c r="M538" s="40" t="str">
        <f t="array" ref="M538">IFERROR(INDEX(PEOPLE!$H$4:$H$101, SMALL(IF($B538=PEOPLE!$B$4:$B$101, ROW(PEOPLE!$H$4:$H$101)-MIN(ROW(PEOPLE!$H$4:$H$101)) +1), COLUMNS($B$3:L538))),"")</f>
        <v xml:space="preserve">13   </v>
      </c>
      <c r="N538" s="40"/>
      <c r="O538" s="40"/>
    </row>
    <row r="539" spans="2:15" x14ac:dyDescent="0.25">
      <c r="B539" s="40" t="str">
        <f t="array" ref="B539">IFERROR(INDEX(PEOPLE!B540:B$1001, MATCH(0, COUNTIF($B$2:B538, PEOPLE!B540:B$1001), 0)), "")</f>
        <v/>
      </c>
      <c r="C539" s="40" t="str">
        <f t="array" ref="C539">IFERROR(INDEX(PEOPLE!$H$4:$H$101, SMALL(IF($B539=PEOPLE!$B$4:$B$101, ROW(PEOPLE!$H$4:$H$101)-MIN(ROW(PEOPLE!$H$4:$H$101)) +1), COLUMNS($B$3:B539))),"")</f>
        <v xml:space="preserve">3   </v>
      </c>
      <c r="D539" s="40" t="str">
        <f t="array" ref="D539">IFERROR(INDEX(PEOPLE!$H$4:$H$101, SMALL(IF($B539=PEOPLE!$B$4:$B$101, ROW(PEOPLE!$H$4:$H$101)-MIN(ROW(PEOPLE!$H$4:$H$101)) +1), COLUMNS($B$3:C539))),"")</f>
        <v xml:space="preserve">4   </v>
      </c>
      <c r="E539" s="40" t="str">
        <f t="array" ref="E539">IFERROR(INDEX(PEOPLE!$H$4:$H$101, SMALL(IF($B539=PEOPLE!$B$4:$B$101, ROW(PEOPLE!$H$4:$H$101)-MIN(ROW(PEOPLE!$H$4:$H$101)) +1), COLUMNS($B$3:D539))),"")</f>
        <v xml:space="preserve">5   </v>
      </c>
      <c r="F539" s="40" t="str">
        <f t="array" ref="F539">IFERROR(INDEX(PEOPLE!$H$4:$H$101, SMALL(IF($B539=PEOPLE!$B$4:$B$101, ROW(PEOPLE!$H$4:$H$101)-MIN(ROW(PEOPLE!$H$4:$H$101)) +1), COLUMNS($B$3:E539))),"")</f>
        <v xml:space="preserve">6   </v>
      </c>
      <c r="G539" s="40" t="str">
        <f t="array" ref="G539">IFERROR(INDEX(PEOPLE!$H$4:$H$101, SMALL(IF($B539=PEOPLE!$B$4:$B$101, ROW(PEOPLE!$H$4:$H$101)-MIN(ROW(PEOPLE!$H$4:$H$101)) +1), COLUMNS($B$3:F539))),"")</f>
        <v xml:space="preserve">7   </v>
      </c>
      <c r="H539" s="40" t="str">
        <f t="array" ref="H539">IFERROR(INDEX(PEOPLE!$H$4:$H$101, SMALL(IF($B539=PEOPLE!$B$4:$B$101, ROW(PEOPLE!$H$4:$H$101)-MIN(ROW(PEOPLE!$H$4:$H$101)) +1), COLUMNS($B$3:G539))),"")</f>
        <v xml:space="preserve">8   </v>
      </c>
      <c r="I539" s="40" t="str">
        <f t="array" ref="I539">IFERROR(INDEX(PEOPLE!$H$4:$H$101, SMALL(IF($B539=PEOPLE!$B$4:$B$101, ROW(PEOPLE!$H$4:$H$101)-MIN(ROW(PEOPLE!$H$4:$H$101)) +1), COLUMNS($B$3:H539))),"")</f>
        <v xml:space="preserve">9   </v>
      </c>
      <c r="J539" s="40" t="str">
        <f t="array" ref="J539">IFERROR(INDEX(PEOPLE!$H$4:$H$101, SMALL(IF($B539=PEOPLE!$B$4:$B$101, ROW(PEOPLE!$H$4:$H$101)-MIN(ROW(PEOPLE!$H$4:$H$101)) +1), COLUMNS($B$3:I539))),"")</f>
        <v xml:space="preserve">10   </v>
      </c>
      <c r="K539" s="40" t="str">
        <f t="array" ref="K539">IFERROR(INDEX(PEOPLE!$H$4:$H$101, SMALL(IF($B539=PEOPLE!$B$4:$B$101, ROW(PEOPLE!$H$4:$H$101)-MIN(ROW(PEOPLE!$H$4:$H$101)) +1), COLUMNS($B$3:J539))),"")</f>
        <v xml:space="preserve">11   </v>
      </c>
      <c r="L539" s="40" t="str">
        <f t="array" ref="L539">IFERROR(INDEX(PEOPLE!$H$4:$H$101, SMALL(IF($B539=PEOPLE!$B$4:$B$101, ROW(PEOPLE!$H$4:$H$101)-MIN(ROW(PEOPLE!$H$4:$H$101)) +1), COLUMNS($B$3:K539))),"")</f>
        <v xml:space="preserve">12   </v>
      </c>
      <c r="M539" s="40" t="str">
        <f t="array" ref="M539">IFERROR(INDEX(PEOPLE!$H$4:$H$101, SMALL(IF($B539=PEOPLE!$B$4:$B$101, ROW(PEOPLE!$H$4:$H$101)-MIN(ROW(PEOPLE!$H$4:$H$101)) +1), COLUMNS($B$3:L539))),"")</f>
        <v xml:space="preserve">13   </v>
      </c>
      <c r="N539" s="40"/>
      <c r="O539" s="40"/>
    </row>
    <row r="540" spans="2:15" x14ac:dyDescent="0.25">
      <c r="B540" s="40" t="str">
        <f t="array" ref="B540">IFERROR(INDEX(PEOPLE!B541:B$1001, MATCH(0, COUNTIF($B$2:B539, PEOPLE!B541:B$1001), 0)), "")</f>
        <v/>
      </c>
      <c r="C540" s="40" t="str">
        <f t="array" ref="C540">IFERROR(INDEX(PEOPLE!$H$4:$H$101, SMALL(IF($B540=PEOPLE!$B$4:$B$101, ROW(PEOPLE!$H$4:$H$101)-MIN(ROW(PEOPLE!$H$4:$H$101)) +1), COLUMNS($B$3:B540))),"")</f>
        <v xml:space="preserve">3   </v>
      </c>
      <c r="D540" s="40" t="str">
        <f t="array" ref="D540">IFERROR(INDEX(PEOPLE!$H$4:$H$101, SMALL(IF($B540=PEOPLE!$B$4:$B$101, ROW(PEOPLE!$H$4:$H$101)-MIN(ROW(PEOPLE!$H$4:$H$101)) +1), COLUMNS($B$3:C540))),"")</f>
        <v xml:space="preserve">4   </v>
      </c>
      <c r="E540" s="40" t="str">
        <f t="array" ref="E540">IFERROR(INDEX(PEOPLE!$H$4:$H$101, SMALL(IF($B540=PEOPLE!$B$4:$B$101, ROW(PEOPLE!$H$4:$H$101)-MIN(ROW(PEOPLE!$H$4:$H$101)) +1), COLUMNS($B$3:D540))),"")</f>
        <v xml:space="preserve">5   </v>
      </c>
      <c r="F540" s="40" t="str">
        <f t="array" ref="F540">IFERROR(INDEX(PEOPLE!$H$4:$H$101, SMALL(IF($B540=PEOPLE!$B$4:$B$101, ROW(PEOPLE!$H$4:$H$101)-MIN(ROW(PEOPLE!$H$4:$H$101)) +1), COLUMNS($B$3:E540))),"")</f>
        <v xml:space="preserve">6   </v>
      </c>
      <c r="G540" s="40" t="str">
        <f t="array" ref="G540">IFERROR(INDEX(PEOPLE!$H$4:$H$101, SMALL(IF($B540=PEOPLE!$B$4:$B$101, ROW(PEOPLE!$H$4:$H$101)-MIN(ROW(PEOPLE!$H$4:$H$101)) +1), COLUMNS($B$3:F540))),"")</f>
        <v xml:space="preserve">7   </v>
      </c>
      <c r="H540" s="40" t="str">
        <f t="array" ref="H540">IFERROR(INDEX(PEOPLE!$H$4:$H$101, SMALL(IF($B540=PEOPLE!$B$4:$B$101, ROW(PEOPLE!$H$4:$H$101)-MIN(ROW(PEOPLE!$H$4:$H$101)) +1), COLUMNS($B$3:G540))),"")</f>
        <v xml:space="preserve">8   </v>
      </c>
      <c r="I540" s="40" t="str">
        <f t="array" ref="I540">IFERROR(INDEX(PEOPLE!$H$4:$H$101, SMALL(IF($B540=PEOPLE!$B$4:$B$101, ROW(PEOPLE!$H$4:$H$101)-MIN(ROW(PEOPLE!$H$4:$H$101)) +1), COLUMNS($B$3:H540))),"")</f>
        <v xml:space="preserve">9   </v>
      </c>
      <c r="J540" s="40" t="str">
        <f t="array" ref="J540">IFERROR(INDEX(PEOPLE!$H$4:$H$101, SMALL(IF($B540=PEOPLE!$B$4:$B$101, ROW(PEOPLE!$H$4:$H$101)-MIN(ROW(PEOPLE!$H$4:$H$101)) +1), COLUMNS($B$3:I540))),"")</f>
        <v xml:space="preserve">10   </v>
      </c>
      <c r="K540" s="40" t="str">
        <f t="array" ref="K540">IFERROR(INDEX(PEOPLE!$H$4:$H$101, SMALL(IF($B540=PEOPLE!$B$4:$B$101, ROW(PEOPLE!$H$4:$H$101)-MIN(ROW(PEOPLE!$H$4:$H$101)) +1), COLUMNS($B$3:J540))),"")</f>
        <v xml:space="preserve">11   </v>
      </c>
      <c r="L540" s="40" t="str">
        <f t="array" ref="L540">IFERROR(INDEX(PEOPLE!$H$4:$H$101, SMALL(IF($B540=PEOPLE!$B$4:$B$101, ROW(PEOPLE!$H$4:$H$101)-MIN(ROW(PEOPLE!$H$4:$H$101)) +1), COLUMNS($B$3:K540))),"")</f>
        <v xml:space="preserve">12   </v>
      </c>
      <c r="M540" s="40" t="str">
        <f t="array" ref="M540">IFERROR(INDEX(PEOPLE!$H$4:$H$101, SMALL(IF($B540=PEOPLE!$B$4:$B$101, ROW(PEOPLE!$H$4:$H$101)-MIN(ROW(PEOPLE!$H$4:$H$101)) +1), COLUMNS($B$3:L540))),"")</f>
        <v xml:space="preserve">13   </v>
      </c>
      <c r="N540" s="40"/>
      <c r="O540" s="40"/>
    </row>
    <row r="541" spans="2:15" x14ac:dyDescent="0.25">
      <c r="B541" s="40" t="str">
        <f t="array" ref="B541">IFERROR(INDEX(PEOPLE!B542:B$1001, MATCH(0, COUNTIF($B$2:B540, PEOPLE!B542:B$1001), 0)), "")</f>
        <v/>
      </c>
      <c r="C541" s="40" t="str">
        <f t="array" ref="C541">IFERROR(INDEX(PEOPLE!$H$4:$H$101, SMALL(IF($B541=PEOPLE!$B$4:$B$101, ROW(PEOPLE!$H$4:$H$101)-MIN(ROW(PEOPLE!$H$4:$H$101)) +1), COLUMNS($B$3:B541))),"")</f>
        <v xml:space="preserve">3   </v>
      </c>
      <c r="D541" s="40" t="str">
        <f t="array" ref="D541">IFERROR(INDEX(PEOPLE!$H$4:$H$101, SMALL(IF($B541=PEOPLE!$B$4:$B$101, ROW(PEOPLE!$H$4:$H$101)-MIN(ROW(PEOPLE!$H$4:$H$101)) +1), COLUMNS($B$3:C541))),"")</f>
        <v xml:space="preserve">4   </v>
      </c>
      <c r="E541" s="40" t="str">
        <f t="array" ref="E541">IFERROR(INDEX(PEOPLE!$H$4:$H$101, SMALL(IF($B541=PEOPLE!$B$4:$B$101, ROW(PEOPLE!$H$4:$H$101)-MIN(ROW(PEOPLE!$H$4:$H$101)) +1), COLUMNS($B$3:D541))),"")</f>
        <v xml:space="preserve">5   </v>
      </c>
      <c r="F541" s="40" t="str">
        <f t="array" ref="F541">IFERROR(INDEX(PEOPLE!$H$4:$H$101, SMALL(IF($B541=PEOPLE!$B$4:$B$101, ROW(PEOPLE!$H$4:$H$101)-MIN(ROW(PEOPLE!$H$4:$H$101)) +1), COLUMNS($B$3:E541))),"")</f>
        <v xml:space="preserve">6   </v>
      </c>
      <c r="G541" s="40" t="str">
        <f t="array" ref="G541">IFERROR(INDEX(PEOPLE!$H$4:$H$101, SMALL(IF($B541=PEOPLE!$B$4:$B$101, ROW(PEOPLE!$H$4:$H$101)-MIN(ROW(PEOPLE!$H$4:$H$101)) +1), COLUMNS($B$3:F541))),"")</f>
        <v xml:space="preserve">7   </v>
      </c>
      <c r="H541" s="40" t="str">
        <f t="array" ref="H541">IFERROR(INDEX(PEOPLE!$H$4:$H$101, SMALL(IF($B541=PEOPLE!$B$4:$B$101, ROW(PEOPLE!$H$4:$H$101)-MIN(ROW(PEOPLE!$H$4:$H$101)) +1), COLUMNS($B$3:G541))),"")</f>
        <v xml:space="preserve">8   </v>
      </c>
      <c r="I541" s="40" t="str">
        <f t="array" ref="I541">IFERROR(INDEX(PEOPLE!$H$4:$H$101, SMALL(IF($B541=PEOPLE!$B$4:$B$101, ROW(PEOPLE!$H$4:$H$101)-MIN(ROW(PEOPLE!$H$4:$H$101)) +1), COLUMNS($B$3:H541))),"")</f>
        <v xml:space="preserve">9   </v>
      </c>
      <c r="J541" s="40" t="str">
        <f t="array" ref="J541">IFERROR(INDEX(PEOPLE!$H$4:$H$101, SMALL(IF($B541=PEOPLE!$B$4:$B$101, ROW(PEOPLE!$H$4:$H$101)-MIN(ROW(PEOPLE!$H$4:$H$101)) +1), COLUMNS($B$3:I541))),"")</f>
        <v xml:space="preserve">10   </v>
      </c>
      <c r="K541" s="40" t="str">
        <f t="array" ref="K541">IFERROR(INDEX(PEOPLE!$H$4:$H$101, SMALL(IF($B541=PEOPLE!$B$4:$B$101, ROW(PEOPLE!$H$4:$H$101)-MIN(ROW(PEOPLE!$H$4:$H$101)) +1), COLUMNS($B$3:J541))),"")</f>
        <v xml:space="preserve">11   </v>
      </c>
      <c r="L541" s="40" t="str">
        <f t="array" ref="L541">IFERROR(INDEX(PEOPLE!$H$4:$H$101, SMALL(IF($B541=PEOPLE!$B$4:$B$101, ROW(PEOPLE!$H$4:$H$101)-MIN(ROW(PEOPLE!$H$4:$H$101)) +1), COLUMNS($B$3:K541))),"")</f>
        <v xml:space="preserve">12   </v>
      </c>
      <c r="M541" s="40" t="str">
        <f t="array" ref="M541">IFERROR(INDEX(PEOPLE!$H$4:$H$101, SMALL(IF($B541=PEOPLE!$B$4:$B$101, ROW(PEOPLE!$H$4:$H$101)-MIN(ROW(PEOPLE!$H$4:$H$101)) +1), COLUMNS($B$3:L541))),"")</f>
        <v xml:space="preserve">13   </v>
      </c>
      <c r="N541" s="40"/>
      <c r="O541" s="40"/>
    </row>
    <row r="542" spans="2:15" x14ac:dyDescent="0.25">
      <c r="B542" s="40" t="str">
        <f t="array" ref="B542">IFERROR(INDEX(PEOPLE!B543:B$1001, MATCH(0, COUNTIF($B$2:B541, PEOPLE!B543:B$1001), 0)), "")</f>
        <v/>
      </c>
      <c r="C542" s="40" t="str">
        <f t="array" ref="C542">IFERROR(INDEX(PEOPLE!$H$4:$H$101, SMALL(IF($B542=PEOPLE!$B$4:$B$101, ROW(PEOPLE!$H$4:$H$101)-MIN(ROW(PEOPLE!$H$4:$H$101)) +1), COLUMNS($B$3:B542))),"")</f>
        <v xml:space="preserve">3   </v>
      </c>
      <c r="D542" s="40" t="str">
        <f t="array" ref="D542">IFERROR(INDEX(PEOPLE!$H$4:$H$101, SMALL(IF($B542=PEOPLE!$B$4:$B$101, ROW(PEOPLE!$H$4:$H$101)-MIN(ROW(PEOPLE!$H$4:$H$101)) +1), COLUMNS($B$3:C542))),"")</f>
        <v xml:space="preserve">4   </v>
      </c>
      <c r="E542" s="40" t="str">
        <f t="array" ref="E542">IFERROR(INDEX(PEOPLE!$H$4:$H$101, SMALL(IF($B542=PEOPLE!$B$4:$B$101, ROW(PEOPLE!$H$4:$H$101)-MIN(ROW(PEOPLE!$H$4:$H$101)) +1), COLUMNS($B$3:D542))),"")</f>
        <v xml:space="preserve">5   </v>
      </c>
      <c r="F542" s="40" t="str">
        <f t="array" ref="F542">IFERROR(INDEX(PEOPLE!$H$4:$H$101, SMALL(IF($B542=PEOPLE!$B$4:$B$101, ROW(PEOPLE!$H$4:$H$101)-MIN(ROW(PEOPLE!$H$4:$H$101)) +1), COLUMNS($B$3:E542))),"")</f>
        <v xml:space="preserve">6   </v>
      </c>
      <c r="G542" s="40" t="str">
        <f t="array" ref="G542">IFERROR(INDEX(PEOPLE!$H$4:$H$101, SMALL(IF($B542=PEOPLE!$B$4:$B$101, ROW(PEOPLE!$H$4:$H$101)-MIN(ROW(PEOPLE!$H$4:$H$101)) +1), COLUMNS($B$3:F542))),"")</f>
        <v xml:space="preserve">7   </v>
      </c>
      <c r="H542" s="40" t="str">
        <f t="array" ref="H542">IFERROR(INDEX(PEOPLE!$H$4:$H$101, SMALL(IF($B542=PEOPLE!$B$4:$B$101, ROW(PEOPLE!$H$4:$H$101)-MIN(ROW(PEOPLE!$H$4:$H$101)) +1), COLUMNS($B$3:G542))),"")</f>
        <v xml:space="preserve">8   </v>
      </c>
      <c r="I542" s="40" t="str">
        <f t="array" ref="I542">IFERROR(INDEX(PEOPLE!$H$4:$H$101, SMALL(IF($B542=PEOPLE!$B$4:$B$101, ROW(PEOPLE!$H$4:$H$101)-MIN(ROW(PEOPLE!$H$4:$H$101)) +1), COLUMNS($B$3:H542))),"")</f>
        <v xml:space="preserve">9   </v>
      </c>
      <c r="J542" s="40" t="str">
        <f t="array" ref="J542">IFERROR(INDEX(PEOPLE!$H$4:$H$101, SMALL(IF($B542=PEOPLE!$B$4:$B$101, ROW(PEOPLE!$H$4:$H$101)-MIN(ROW(PEOPLE!$H$4:$H$101)) +1), COLUMNS($B$3:I542))),"")</f>
        <v xml:space="preserve">10   </v>
      </c>
      <c r="K542" s="40" t="str">
        <f t="array" ref="K542">IFERROR(INDEX(PEOPLE!$H$4:$H$101, SMALL(IF($B542=PEOPLE!$B$4:$B$101, ROW(PEOPLE!$H$4:$H$101)-MIN(ROW(PEOPLE!$H$4:$H$101)) +1), COLUMNS($B$3:J542))),"")</f>
        <v xml:space="preserve">11   </v>
      </c>
      <c r="L542" s="40" t="str">
        <f t="array" ref="L542">IFERROR(INDEX(PEOPLE!$H$4:$H$101, SMALL(IF($B542=PEOPLE!$B$4:$B$101, ROW(PEOPLE!$H$4:$H$101)-MIN(ROW(PEOPLE!$H$4:$H$101)) +1), COLUMNS($B$3:K542))),"")</f>
        <v xml:space="preserve">12   </v>
      </c>
      <c r="M542" s="40" t="str">
        <f t="array" ref="M542">IFERROR(INDEX(PEOPLE!$H$4:$H$101, SMALL(IF($B542=PEOPLE!$B$4:$B$101, ROW(PEOPLE!$H$4:$H$101)-MIN(ROW(PEOPLE!$H$4:$H$101)) +1), COLUMNS($B$3:L542))),"")</f>
        <v xml:space="preserve">13   </v>
      </c>
      <c r="N542" s="40"/>
      <c r="O542" s="40"/>
    </row>
    <row r="543" spans="2:15" x14ac:dyDescent="0.25">
      <c r="B543" s="40" t="str">
        <f t="array" ref="B543">IFERROR(INDEX(PEOPLE!B544:B$1001, MATCH(0, COUNTIF($B$2:B542, PEOPLE!B544:B$1001), 0)), "")</f>
        <v/>
      </c>
      <c r="C543" s="40" t="str">
        <f t="array" ref="C543">IFERROR(INDEX(PEOPLE!$H$4:$H$101, SMALL(IF($B543=PEOPLE!$B$4:$B$101, ROW(PEOPLE!$H$4:$H$101)-MIN(ROW(PEOPLE!$H$4:$H$101)) +1), COLUMNS($B$3:B543))),"")</f>
        <v xml:space="preserve">3   </v>
      </c>
      <c r="D543" s="40" t="str">
        <f t="array" ref="D543">IFERROR(INDEX(PEOPLE!$H$4:$H$101, SMALL(IF($B543=PEOPLE!$B$4:$B$101, ROW(PEOPLE!$H$4:$H$101)-MIN(ROW(PEOPLE!$H$4:$H$101)) +1), COLUMNS($B$3:C543))),"")</f>
        <v xml:space="preserve">4   </v>
      </c>
      <c r="E543" s="40" t="str">
        <f t="array" ref="E543">IFERROR(INDEX(PEOPLE!$H$4:$H$101, SMALL(IF($B543=PEOPLE!$B$4:$B$101, ROW(PEOPLE!$H$4:$H$101)-MIN(ROW(PEOPLE!$H$4:$H$101)) +1), COLUMNS($B$3:D543))),"")</f>
        <v xml:space="preserve">5   </v>
      </c>
      <c r="F543" s="40" t="str">
        <f t="array" ref="F543">IFERROR(INDEX(PEOPLE!$H$4:$H$101, SMALL(IF($B543=PEOPLE!$B$4:$B$101, ROW(PEOPLE!$H$4:$H$101)-MIN(ROW(PEOPLE!$H$4:$H$101)) +1), COLUMNS($B$3:E543))),"")</f>
        <v xml:space="preserve">6   </v>
      </c>
      <c r="G543" s="40" t="str">
        <f t="array" ref="G543">IFERROR(INDEX(PEOPLE!$H$4:$H$101, SMALL(IF($B543=PEOPLE!$B$4:$B$101, ROW(PEOPLE!$H$4:$H$101)-MIN(ROW(PEOPLE!$H$4:$H$101)) +1), COLUMNS($B$3:F543))),"")</f>
        <v xml:space="preserve">7   </v>
      </c>
      <c r="H543" s="40" t="str">
        <f t="array" ref="H543">IFERROR(INDEX(PEOPLE!$H$4:$H$101, SMALL(IF($B543=PEOPLE!$B$4:$B$101, ROW(PEOPLE!$H$4:$H$101)-MIN(ROW(PEOPLE!$H$4:$H$101)) +1), COLUMNS($B$3:G543))),"")</f>
        <v xml:space="preserve">8   </v>
      </c>
      <c r="I543" s="40" t="str">
        <f t="array" ref="I543">IFERROR(INDEX(PEOPLE!$H$4:$H$101, SMALL(IF($B543=PEOPLE!$B$4:$B$101, ROW(PEOPLE!$H$4:$H$101)-MIN(ROW(PEOPLE!$H$4:$H$101)) +1), COLUMNS($B$3:H543))),"")</f>
        <v xml:space="preserve">9   </v>
      </c>
      <c r="J543" s="40" t="str">
        <f t="array" ref="J543">IFERROR(INDEX(PEOPLE!$H$4:$H$101, SMALL(IF($B543=PEOPLE!$B$4:$B$101, ROW(PEOPLE!$H$4:$H$101)-MIN(ROW(PEOPLE!$H$4:$H$101)) +1), COLUMNS($B$3:I543))),"")</f>
        <v xml:space="preserve">10   </v>
      </c>
      <c r="K543" s="40" t="str">
        <f t="array" ref="K543">IFERROR(INDEX(PEOPLE!$H$4:$H$101, SMALL(IF($B543=PEOPLE!$B$4:$B$101, ROW(PEOPLE!$H$4:$H$101)-MIN(ROW(PEOPLE!$H$4:$H$101)) +1), COLUMNS($B$3:J543))),"")</f>
        <v xml:space="preserve">11   </v>
      </c>
      <c r="L543" s="40" t="str">
        <f t="array" ref="L543">IFERROR(INDEX(PEOPLE!$H$4:$H$101, SMALL(IF($B543=PEOPLE!$B$4:$B$101, ROW(PEOPLE!$H$4:$H$101)-MIN(ROW(PEOPLE!$H$4:$H$101)) +1), COLUMNS($B$3:K543))),"")</f>
        <v xml:space="preserve">12   </v>
      </c>
      <c r="M543" s="40" t="str">
        <f t="array" ref="M543">IFERROR(INDEX(PEOPLE!$H$4:$H$101, SMALL(IF($B543=PEOPLE!$B$4:$B$101, ROW(PEOPLE!$H$4:$H$101)-MIN(ROW(PEOPLE!$H$4:$H$101)) +1), COLUMNS($B$3:L543))),"")</f>
        <v xml:space="preserve">13   </v>
      </c>
      <c r="N543" s="40"/>
      <c r="O543" s="40"/>
    </row>
    <row r="544" spans="2:15" x14ac:dyDescent="0.25">
      <c r="B544" s="40" t="str">
        <f t="array" ref="B544">IFERROR(INDEX(PEOPLE!B545:B$1001, MATCH(0, COUNTIF($B$2:B543, PEOPLE!B545:B$1001), 0)), "")</f>
        <v/>
      </c>
      <c r="C544" s="40" t="str">
        <f t="array" ref="C544">IFERROR(INDEX(PEOPLE!$H$4:$H$101, SMALL(IF($B544=PEOPLE!$B$4:$B$101, ROW(PEOPLE!$H$4:$H$101)-MIN(ROW(PEOPLE!$H$4:$H$101)) +1), COLUMNS($B$3:B544))),"")</f>
        <v xml:space="preserve">3   </v>
      </c>
      <c r="D544" s="40" t="str">
        <f t="array" ref="D544">IFERROR(INDEX(PEOPLE!$H$4:$H$101, SMALL(IF($B544=PEOPLE!$B$4:$B$101, ROW(PEOPLE!$H$4:$H$101)-MIN(ROW(PEOPLE!$H$4:$H$101)) +1), COLUMNS($B$3:C544))),"")</f>
        <v xml:space="preserve">4   </v>
      </c>
      <c r="E544" s="40" t="str">
        <f t="array" ref="E544">IFERROR(INDEX(PEOPLE!$H$4:$H$101, SMALL(IF($B544=PEOPLE!$B$4:$B$101, ROW(PEOPLE!$H$4:$H$101)-MIN(ROW(PEOPLE!$H$4:$H$101)) +1), COLUMNS($B$3:D544))),"")</f>
        <v xml:space="preserve">5   </v>
      </c>
      <c r="F544" s="40" t="str">
        <f t="array" ref="F544">IFERROR(INDEX(PEOPLE!$H$4:$H$101, SMALL(IF($B544=PEOPLE!$B$4:$B$101, ROW(PEOPLE!$H$4:$H$101)-MIN(ROW(PEOPLE!$H$4:$H$101)) +1), COLUMNS($B$3:E544))),"")</f>
        <v xml:space="preserve">6   </v>
      </c>
      <c r="G544" s="40" t="str">
        <f t="array" ref="G544">IFERROR(INDEX(PEOPLE!$H$4:$H$101, SMALL(IF($B544=PEOPLE!$B$4:$B$101, ROW(PEOPLE!$H$4:$H$101)-MIN(ROW(PEOPLE!$H$4:$H$101)) +1), COLUMNS($B$3:F544))),"")</f>
        <v xml:space="preserve">7   </v>
      </c>
      <c r="H544" s="40" t="str">
        <f t="array" ref="H544">IFERROR(INDEX(PEOPLE!$H$4:$H$101, SMALL(IF($B544=PEOPLE!$B$4:$B$101, ROW(PEOPLE!$H$4:$H$101)-MIN(ROW(PEOPLE!$H$4:$H$101)) +1), COLUMNS($B$3:G544))),"")</f>
        <v xml:space="preserve">8   </v>
      </c>
      <c r="I544" s="40" t="str">
        <f t="array" ref="I544">IFERROR(INDEX(PEOPLE!$H$4:$H$101, SMALL(IF($B544=PEOPLE!$B$4:$B$101, ROW(PEOPLE!$H$4:$H$101)-MIN(ROW(PEOPLE!$H$4:$H$101)) +1), COLUMNS($B$3:H544))),"")</f>
        <v xml:space="preserve">9   </v>
      </c>
      <c r="J544" s="40" t="str">
        <f t="array" ref="J544">IFERROR(INDEX(PEOPLE!$H$4:$H$101, SMALL(IF($B544=PEOPLE!$B$4:$B$101, ROW(PEOPLE!$H$4:$H$101)-MIN(ROW(PEOPLE!$H$4:$H$101)) +1), COLUMNS($B$3:I544))),"")</f>
        <v xml:space="preserve">10   </v>
      </c>
      <c r="K544" s="40" t="str">
        <f t="array" ref="K544">IFERROR(INDEX(PEOPLE!$H$4:$H$101, SMALL(IF($B544=PEOPLE!$B$4:$B$101, ROW(PEOPLE!$H$4:$H$101)-MIN(ROW(PEOPLE!$H$4:$H$101)) +1), COLUMNS($B$3:J544))),"")</f>
        <v xml:space="preserve">11   </v>
      </c>
      <c r="L544" s="40" t="str">
        <f t="array" ref="L544">IFERROR(INDEX(PEOPLE!$H$4:$H$101, SMALL(IF($B544=PEOPLE!$B$4:$B$101, ROW(PEOPLE!$H$4:$H$101)-MIN(ROW(PEOPLE!$H$4:$H$101)) +1), COLUMNS($B$3:K544))),"")</f>
        <v xml:space="preserve">12   </v>
      </c>
      <c r="M544" s="40" t="str">
        <f t="array" ref="M544">IFERROR(INDEX(PEOPLE!$H$4:$H$101, SMALL(IF($B544=PEOPLE!$B$4:$B$101, ROW(PEOPLE!$H$4:$H$101)-MIN(ROW(PEOPLE!$H$4:$H$101)) +1), COLUMNS($B$3:L544))),"")</f>
        <v xml:space="preserve">13   </v>
      </c>
      <c r="N544" s="40"/>
      <c r="O544" s="40"/>
    </row>
    <row r="545" spans="2:15" x14ac:dyDescent="0.25">
      <c r="B545" s="40" t="str">
        <f t="array" ref="B545">IFERROR(INDEX(PEOPLE!B546:B$1001, MATCH(0, COUNTIF($B$2:B544, PEOPLE!B546:B$1001), 0)), "")</f>
        <v/>
      </c>
      <c r="C545" s="40" t="str">
        <f t="array" ref="C545">IFERROR(INDEX(PEOPLE!$H$4:$H$101, SMALL(IF($B545=PEOPLE!$B$4:$B$101, ROW(PEOPLE!$H$4:$H$101)-MIN(ROW(PEOPLE!$H$4:$H$101)) +1), COLUMNS($B$3:B545))),"")</f>
        <v xml:space="preserve">3   </v>
      </c>
      <c r="D545" s="40" t="str">
        <f t="array" ref="D545">IFERROR(INDEX(PEOPLE!$H$4:$H$101, SMALL(IF($B545=PEOPLE!$B$4:$B$101, ROW(PEOPLE!$H$4:$H$101)-MIN(ROW(PEOPLE!$H$4:$H$101)) +1), COLUMNS($B$3:C545))),"")</f>
        <v xml:space="preserve">4   </v>
      </c>
      <c r="E545" s="40" t="str">
        <f t="array" ref="E545">IFERROR(INDEX(PEOPLE!$H$4:$H$101, SMALL(IF($B545=PEOPLE!$B$4:$B$101, ROW(PEOPLE!$H$4:$H$101)-MIN(ROW(PEOPLE!$H$4:$H$101)) +1), COLUMNS($B$3:D545))),"")</f>
        <v xml:space="preserve">5   </v>
      </c>
      <c r="F545" s="40" t="str">
        <f t="array" ref="F545">IFERROR(INDEX(PEOPLE!$H$4:$H$101, SMALL(IF($B545=PEOPLE!$B$4:$B$101, ROW(PEOPLE!$H$4:$H$101)-MIN(ROW(PEOPLE!$H$4:$H$101)) +1), COLUMNS($B$3:E545))),"")</f>
        <v xml:space="preserve">6   </v>
      </c>
      <c r="G545" s="40" t="str">
        <f t="array" ref="G545">IFERROR(INDEX(PEOPLE!$H$4:$H$101, SMALL(IF($B545=PEOPLE!$B$4:$B$101, ROW(PEOPLE!$H$4:$H$101)-MIN(ROW(PEOPLE!$H$4:$H$101)) +1), COLUMNS($B$3:F545))),"")</f>
        <v xml:space="preserve">7   </v>
      </c>
      <c r="H545" s="40" t="str">
        <f t="array" ref="H545">IFERROR(INDEX(PEOPLE!$H$4:$H$101, SMALL(IF($B545=PEOPLE!$B$4:$B$101, ROW(PEOPLE!$H$4:$H$101)-MIN(ROW(PEOPLE!$H$4:$H$101)) +1), COLUMNS($B$3:G545))),"")</f>
        <v xml:space="preserve">8   </v>
      </c>
      <c r="I545" s="40" t="str">
        <f t="array" ref="I545">IFERROR(INDEX(PEOPLE!$H$4:$H$101, SMALL(IF($B545=PEOPLE!$B$4:$B$101, ROW(PEOPLE!$H$4:$H$101)-MIN(ROW(PEOPLE!$H$4:$H$101)) +1), COLUMNS($B$3:H545))),"")</f>
        <v xml:space="preserve">9   </v>
      </c>
      <c r="J545" s="40" t="str">
        <f t="array" ref="J545">IFERROR(INDEX(PEOPLE!$H$4:$H$101, SMALL(IF($B545=PEOPLE!$B$4:$B$101, ROW(PEOPLE!$H$4:$H$101)-MIN(ROW(PEOPLE!$H$4:$H$101)) +1), COLUMNS($B$3:I545))),"")</f>
        <v xml:space="preserve">10   </v>
      </c>
      <c r="K545" s="40" t="str">
        <f t="array" ref="K545">IFERROR(INDEX(PEOPLE!$H$4:$H$101, SMALL(IF($B545=PEOPLE!$B$4:$B$101, ROW(PEOPLE!$H$4:$H$101)-MIN(ROW(PEOPLE!$H$4:$H$101)) +1), COLUMNS($B$3:J545))),"")</f>
        <v xml:space="preserve">11   </v>
      </c>
      <c r="L545" s="40" t="str">
        <f t="array" ref="L545">IFERROR(INDEX(PEOPLE!$H$4:$H$101, SMALL(IF($B545=PEOPLE!$B$4:$B$101, ROW(PEOPLE!$H$4:$H$101)-MIN(ROW(PEOPLE!$H$4:$H$101)) +1), COLUMNS($B$3:K545))),"")</f>
        <v xml:space="preserve">12   </v>
      </c>
      <c r="M545" s="40" t="str">
        <f t="array" ref="M545">IFERROR(INDEX(PEOPLE!$H$4:$H$101, SMALL(IF($B545=PEOPLE!$B$4:$B$101, ROW(PEOPLE!$H$4:$H$101)-MIN(ROW(PEOPLE!$H$4:$H$101)) +1), COLUMNS($B$3:L545))),"")</f>
        <v xml:space="preserve">13   </v>
      </c>
      <c r="N545" s="40"/>
      <c r="O545" s="40"/>
    </row>
    <row r="546" spans="2:15" x14ac:dyDescent="0.25">
      <c r="B546" s="40" t="str">
        <f t="array" ref="B546">IFERROR(INDEX(PEOPLE!B547:B$1001, MATCH(0, COUNTIF($B$2:B545, PEOPLE!B547:B$1001), 0)), "")</f>
        <v/>
      </c>
      <c r="C546" s="40" t="str">
        <f t="array" ref="C546">IFERROR(INDEX(PEOPLE!$H$4:$H$101, SMALL(IF($B546=PEOPLE!$B$4:$B$101, ROW(PEOPLE!$H$4:$H$101)-MIN(ROW(PEOPLE!$H$4:$H$101)) +1), COLUMNS($B$3:B546))),"")</f>
        <v xml:space="preserve">3   </v>
      </c>
      <c r="D546" s="40" t="str">
        <f t="array" ref="D546">IFERROR(INDEX(PEOPLE!$H$4:$H$101, SMALL(IF($B546=PEOPLE!$B$4:$B$101, ROW(PEOPLE!$H$4:$H$101)-MIN(ROW(PEOPLE!$H$4:$H$101)) +1), COLUMNS($B$3:C546))),"")</f>
        <v xml:space="preserve">4   </v>
      </c>
      <c r="E546" s="40" t="str">
        <f t="array" ref="E546">IFERROR(INDEX(PEOPLE!$H$4:$H$101, SMALL(IF($B546=PEOPLE!$B$4:$B$101, ROW(PEOPLE!$H$4:$H$101)-MIN(ROW(PEOPLE!$H$4:$H$101)) +1), COLUMNS($B$3:D546))),"")</f>
        <v xml:space="preserve">5   </v>
      </c>
      <c r="F546" s="40" t="str">
        <f t="array" ref="F546">IFERROR(INDEX(PEOPLE!$H$4:$H$101, SMALL(IF($B546=PEOPLE!$B$4:$B$101, ROW(PEOPLE!$H$4:$H$101)-MIN(ROW(PEOPLE!$H$4:$H$101)) +1), COLUMNS($B$3:E546))),"")</f>
        <v xml:space="preserve">6   </v>
      </c>
      <c r="G546" s="40" t="str">
        <f t="array" ref="G546">IFERROR(INDEX(PEOPLE!$H$4:$H$101, SMALL(IF($B546=PEOPLE!$B$4:$B$101, ROW(PEOPLE!$H$4:$H$101)-MIN(ROW(PEOPLE!$H$4:$H$101)) +1), COLUMNS($B$3:F546))),"")</f>
        <v xml:space="preserve">7   </v>
      </c>
      <c r="H546" s="40" t="str">
        <f t="array" ref="H546">IFERROR(INDEX(PEOPLE!$H$4:$H$101, SMALL(IF($B546=PEOPLE!$B$4:$B$101, ROW(PEOPLE!$H$4:$H$101)-MIN(ROW(PEOPLE!$H$4:$H$101)) +1), COLUMNS($B$3:G546))),"")</f>
        <v xml:space="preserve">8   </v>
      </c>
      <c r="I546" s="40" t="str">
        <f t="array" ref="I546">IFERROR(INDEX(PEOPLE!$H$4:$H$101, SMALL(IF($B546=PEOPLE!$B$4:$B$101, ROW(PEOPLE!$H$4:$H$101)-MIN(ROW(PEOPLE!$H$4:$H$101)) +1), COLUMNS($B$3:H546))),"")</f>
        <v xml:space="preserve">9   </v>
      </c>
      <c r="J546" s="40" t="str">
        <f t="array" ref="J546">IFERROR(INDEX(PEOPLE!$H$4:$H$101, SMALL(IF($B546=PEOPLE!$B$4:$B$101, ROW(PEOPLE!$H$4:$H$101)-MIN(ROW(PEOPLE!$H$4:$H$101)) +1), COLUMNS($B$3:I546))),"")</f>
        <v xml:space="preserve">10   </v>
      </c>
      <c r="K546" s="40" t="str">
        <f t="array" ref="K546">IFERROR(INDEX(PEOPLE!$H$4:$H$101, SMALL(IF($B546=PEOPLE!$B$4:$B$101, ROW(PEOPLE!$H$4:$H$101)-MIN(ROW(PEOPLE!$H$4:$H$101)) +1), COLUMNS($B$3:J546))),"")</f>
        <v xml:space="preserve">11   </v>
      </c>
      <c r="L546" s="40" t="str">
        <f t="array" ref="L546">IFERROR(INDEX(PEOPLE!$H$4:$H$101, SMALL(IF($B546=PEOPLE!$B$4:$B$101, ROW(PEOPLE!$H$4:$H$101)-MIN(ROW(PEOPLE!$H$4:$H$101)) +1), COLUMNS($B$3:K546))),"")</f>
        <v xml:space="preserve">12   </v>
      </c>
      <c r="M546" s="40" t="str">
        <f t="array" ref="M546">IFERROR(INDEX(PEOPLE!$H$4:$H$101, SMALL(IF($B546=PEOPLE!$B$4:$B$101, ROW(PEOPLE!$H$4:$H$101)-MIN(ROW(PEOPLE!$H$4:$H$101)) +1), COLUMNS($B$3:L546))),"")</f>
        <v xml:space="preserve">13   </v>
      </c>
      <c r="N546" s="40"/>
      <c r="O546" s="40"/>
    </row>
    <row r="547" spans="2:15" x14ac:dyDescent="0.25">
      <c r="B547" s="40" t="str">
        <f t="array" ref="B547">IFERROR(INDEX(PEOPLE!B548:B$1001, MATCH(0, COUNTIF($B$2:B546, PEOPLE!B548:B$1001), 0)), "")</f>
        <v/>
      </c>
      <c r="C547" s="40" t="str">
        <f t="array" ref="C547">IFERROR(INDEX(PEOPLE!$H$4:$H$101, SMALL(IF($B547=PEOPLE!$B$4:$B$101, ROW(PEOPLE!$H$4:$H$101)-MIN(ROW(PEOPLE!$H$4:$H$101)) +1), COLUMNS($B$3:B547))),"")</f>
        <v xml:space="preserve">3   </v>
      </c>
      <c r="D547" s="40" t="str">
        <f t="array" ref="D547">IFERROR(INDEX(PEOPLE!$H$4:$H$101, SMALL(IF($B547=PEOPLE!$B$4:$B$101, ROW(PEOPLE!$H$4:$H$101)-MIN(ROW(PEOPLE!$H$4:$H$101)) +1), COLUMNS($B$3:C547))),"")</f>
        <v xml:space="preserve">4   </v>
      </c>
      <c r="E547" s="40" t="str">
        <f t="array" ref="E547">IFERROR(INDEX(PEOPLE!$H$4:$H$101, SMALL(IF($B547=PEOPLE!$B$4:$B$101, ROW(PEOPLE!$H$4:$H$101)-MIN(ROW(PEOPLE!$H$4:$H$101)) +1), COLUMNS($B$3:D547))),"")</f>
        <v xml:space="preserve">5   </v>
      </c>
      <c r="F547" s="40" t="str">
        <f t="array" ref="F547">IFERROR(INDEX(PEOPLE!$H$4:$H$101, SMALL(IF($B547=PEOPLE!$B$4:$B$101, ROW(PEOPLE!$H$4:$H$101)-MIN(ROW(PEOPLE!$H$4:$H$101)) +1), COLUMNS($B$3:E547))),"")</f>
        <v xml:space="preserve">6   </v>
      </c>
      <c r="G547" s="40" t="str">
        <f t="array" ref="G547">IFERROR(INDEX(PEOPLE!$H$4:$H$101, SMALL(IF($B547=PEOPLE!$B$4:$B$101, ROW(PEOPLE!$H$4:$H$101)-MIN(ROW(PEOPLE!$H$4:$H$101)) +1), COLUMNS($B$3:F547))),"")</f>
        <v xml:space="preserve">7   </v>
      </c>
      <c r="H547" s="40" t="str">
        <f t="array" ref="H547">IFERROR(INDEX(PEOPLE!$H$4:$H$101, SMALL(IF($B547=PEOPLE!$B$4:$B$101, ROW(PEOPLE!$H$4:$H$101)-MIN(ROW(PEOPLE!$H$4:$H$101)) +1), COLUMNS($B$3:G547))),"")</f>
        <v xml:space="preserve">8   </v>
      </c>
      <c r="I547" s="40" t="str">
        <f t="array" ref="I547">IFERROR(INDEX(PEOPLE!$H$4:$H$101, SMALL(IF($B547=PEOPLE!$B$4:$B$101, ROW(PEOPLE!$H$4:$H$101)-MIN(ROW(PEOPLE!$H$4:$H$101)) +1), COLUMNS($B$3:H547))),"")</f>
        <v xml:space="preserve">9   </v>
      </c>
      <c r="J547" s="40" t="str">
        <f t="array" ref="J547">IFERROR(INDEX(PEOPLE!$H$4:$H$101, SMALL(IF($B547=PEOPLE!$B$4:$B$101, ROW(PEOPLE!$H$4:$H$101)-MIN(ROW(PEOPLE!$H$4:$H$101)) +1), COLUMNS($B$3:I547))),"")</f>
        <v xml:space="preserve">10   </v>
      </c>
      <c r="K547" s="40" t="str">
        <f t="array" ref="K547">IFERROR(INDEX(PEOPLE!$H$4:$H$101, SMALL(IF($B547=PEOPLE!$B$4:$B$101, ROW(PEOPLE!$H$4:$H$101)-MIN(ROW(PEOPLE!$H$4:$H$101)) +1), COLUMNS($B$3:J547))),"")</f>
        <v xml:space="preserve">11   </v>
      </c>
      <c r="L547" s="40" t="str">
        <f t="array" ref="L547">IFERROR(INDEX(PEOPLE!$H$4:$H$101, SMALL(IF($B547=PEOPLE!$B$4:$B$101, ROW(PEOPLE!$H$4:$H$101)-MIN(ROW(PEOPLE!$H$4:$H$101)) +1), COLUMNS($B$3:K547))),"")</f>
        <v xml:space="preserve">12   </v>
      </c>
      <c r="M547" s="40" t="str">
        <f t="array" ref="M547">IFERROR(INDEX(PEOPLE!$H$4:$H$101, SMALL(IF($B547=PEOPLE!$B$4:$B$101, ROW(PEOPLE!$H$4:$H$101)-MIN(ROW(PEOPLE!$H$4:$H$101)) +1), COLUMNS($B$3:L547))),"")</f>
        <v xml:space="preserve">13   </v>
      </c>
      <c r="N547" s="40"/>
      <c r="O547" s="40"/>
    </row>
    <row r="548" spans="2:15" x14ac:dyDescent="0.25">
      <c r="B548" s="40" t="str">
        <f t="array" ref="B548">IFERROR(INDEX(PEOPLE!B549:B$1001, MATCH(0, COUNTIF($B$2:B547, PEOPLE!B549:B$1001), 0)), "")</f>
        <v/>
      </c>
      <c r="C548" s="40" t="str">
        <f t="array" ref="C548">IFERROR(INDEX(PEOPLE!$H$4:$H$101, SMALL(IF($B548=PEOPLE!$B$4:$B$101, ROW(PEOPLE!$H$4:$H$101)-MIN(ROW(PEOPLE!$H$4:$H$101)) +1), COLUMNS($B$3:B548))),"")</f>
        <v xml:space="preserve">3   </v>
      </c>
      <c r="D548" s="40" t="str">
        <f t="array" ref="D548">IFERROR(INDEX(PEOPLE!$H$4:$H$101, SMALL(IF($B548=PEOPLE!$B$4:$B$101, ROW(PEOPLE!$H$4:$H$101)-MIN(ROW(PEOPLE!$H$4:$H$101)) +1), COLUMNS($B$3:C548))),"")</f>
        <v xml:space="preserve">4   </v>
      </c>
      <c r="E548" s="40" t="str">
        <f t="array" ref="E548">IFERROR(INDEX(PEOPLE!$H$4:$H$101, SMALL(IF($B548=PEOPLE!$B$4:$B$101, ROW(PEOPLE!$H$4:$H$101)-MIN(ROW(PEOPLE!$H$4:$H$101)) +1), COLUMNS($B$3:D548))),"")</f>
        <v xml:space="preserve">5   </v>
      </c>
      <c r="F548" s="40" t="str">
        <f t="array" ref="F548">IFERROR(INDEX(PEOPLE!$H$4:$H$101, SMALL(IF($B548=PEOPLE!$B$4:$B$101, ROW(PEOPLE!$H$4:$H$101)-MIN(ROW(PEOPLE!$H$4:$H$101)) +1), COLUMNS($B$3:E548))),"")</f>
        <v xml:space="preserve">6   </v>
      </c>
      <c r="G548" s="40" t="str">
        <f t="array" ref="G548">IFERROR(INDEX(PEOPLE!$H$4:$H$101, SMALL(IF($B548=PEOPLE!$B$4:$B$101, ROW(PEOPLE!$H$4:$H$101)-MIN(ROW(PEOPLE!$H$4:$H$101)) +1), COLUMNS($B$3:F548))),"")</f>
        <v xml:space="preserve">7   </v>
      </c>
      <c r="H548" s="40" t="str">
        <f t="array" ref="H548">IFERROR(INDEX(PEOPLE!$H$4:$H$101, SMALL(IF($B548=PEOPLE!$B$4:$B$101, ROW(PEOPLE!$H$4:$H$101)-MIN(ROW(PEOPLE!$H$4:$H$101)) +1), COLUMNS($B$3:G548))),"")</f>
        <v xml:space="preserve">8   </v>
      </c>
      <c r="I548" s="40" t="str">
        <f t="array" ref="I548">IFERROR(INDEX(PEOPLE!$H$4:$H$101, SMALL(IF($B548=PEOPLE!$B$4:$B$101, ROW(PEOPLE!$H$4:$H$101)-MIN(ROW(PEOPLE!$H$4:$H$101)) +1), COLUMNS($B$3:H548))),"")</f>
        <v xml:space="preserve">9   </v>
      </c>
      <c r="J548" s="40" t="str">
        <f t="array" ref="J548">IFERROR(INDEX(PEOPLE!$H$4:$H$101, SMALL(IF($B548=PEOPLE!$B$4:$B$101, ROW(PEOPLE!$H$4:$H$101)-MIN(ROW(PEOPLE!$H$4:$H$101)) +1), COLUMNS($B$3:I548))),"")</f>
        <v xml:space="preserve">10   </v>
      </c>
      <c r="K548" s="40" t="str">
        <f t="array" ref="K548">IFERROR(INDEX(PEOPLE!$H$4:$H$101, SMALL(IF($B548=PEOPLE!$B$4:$B$101, ROW(PEOPLE!$H$4:$H$101)-MIN(ROW(PEOPLE!$H$4:$H$101)) +1), COLUMNS($B$3:J548))),"")</f>
        <v xml:space="preserve">11   </v>
      </c>
      <c r="L548" s="40" t="str">
        <f t="array" ref="L548">IFERROR(INDEX(PEOPLE!$H$4:$H$101, SMALL(IF($B548=PEOPLE!$B$4:$B$101, ROW(PEOPLE!$H$4:$H$101)-MIN(ROW(PEOPLE!$H$4:$H$101)) +1), COLUMNS($B$3:K548))),"")</f>
        <v xml:space="preserve">12   </v>
      </c>
      <c r="M548" s="40" t="str">
        <f t="array" ref="M548">IFERROR(INDEX(PEOPLE!$H$4:$H$101, SMALL(IF($B548=PEOPLE!$B$4:$B$101, ROW(PEOPLE!$H$4:$H$101)-MIN(ROW(PEOPLE!$H$4:$H$101)) +1), COLUMNS($B$3:L548))),"")</f>
        <v xml:space="preserve">13   </v>
      </c>
      <c r="N548" s="40"/>
      <c r="O548" s="40"/>
    </row>
    <row r="549" spans="2:15" x14ac:dyDescent="0.25">
      <c r="B549" s="40" t="str">
        <f t="array" ref="B549">IFERROR(INDEX(PEOPLE!B550:B$1001, MATCH(0, COUNTIF($B$2:B548, PEOPLE!B550:B$1001), 0)), "")</f>
        <v/>
      </c>
      <c r="C549" s="40" t="str">
        <f t="array" ref="C549">IFERROR(INDEX(PEOPLE!$H$4:$H$101, SMALL(IF($B549=PEOPLE!$B$4:$B$101, ROW(PEOPLE!$H$4:$H$101)-MIN(ROW(PEOPLE!$H$4:$H$101)) +1), COLUMNS($B$3:B549))),"")</f>
        <v xml:space="preserve">3   </v>
      </c>
      <c r="D549" s="40" t="str">
        <f t="array" ref="D549">IFERROR(INDEX(PEOPLE!$H$4:$H$101, SMALL(IF($B549=PEOPLE!$B$4:$B$101, ROW(PEOPLE!$H$4:$H$101)-MIN(ROW(PEOPLE!$H$4:$H$101)) +1), COLUMNS($B$3:C549))),"")</f>
        <v xml:space="preserve">4   </v>
      </c>
      <c r="E549" s="40" t="str">
        <f t="array" ref="E549">IFERROR(INDEX(PEOPLE!$H$4:$H$101, SMALL(IF($B549=PEOPLE!$B$4:$B$101, ROW(PEOPLE!$H$4:$H$101)-MIN(ROW(PEOPLE!$H$4:$H$101)) +1), COLUMNS($B$3:D549))),"")</f>
        <v xml:space="preserve">5   </v>
      </c>
      <c r="F549" s="40" t="str">
        <f t="array" ref="F549">IFERROR(INDEX(PEOPLE!$H$4:$H$101, SMALL(IF($B549=PEOPLE!$B$4:$B$101, ROW(PEOPLE!$H$4:$H$101)-MIN(ROW(PEOPLE!$H$4:$H$101)) +1), COLUMNS($B$3:E549))),"")</f>
        <v xml:space="preserve">6   </v>
      </c>
      <c r="G549" s="40" t="str">
        <f t="array" ref="G549">IFERROR(INDEX(PEOPLE!$H$4:$H$101, SMALL(IF($B549=PEOPLE!$B$4:$B$101, ROW(PEOPLE!$H$4:$H$101)-MIN(ROW(PEOPLE!$H$4:$H$101)) +1), COLUMNS($B$3:F549))),"")</f>
        <v xml:space="preserve">7   </v>
      </c>
      <c r="H549" s="40" t="str">
        <f t="array" ref="H549">IFERROR(INDEX(PEOPLE!$H$4:$H$101, SMALL(IF($B549=PEOPLE!$B$4:$B$101, ROW(PEOPLE!$H$4:$H$101)-MIN(ROW(PEOPLE!$H$4:$H$101)) +1), COLUMNS($B$3:G549))),"")</f>
        <v xml:space="preserve">8   </v>
      </c>
      <c r="I549" s="40" t="str">
        <f t="array" ref="I549">IFERROR(INDEX(PEOPLE!$H$4:$H$101, SMALL(IF($B549=PEOPLE!$B$4:$B$101, ROW(PEOPLE!$H$4:$H$101)-MIN(ROW(PEOPLE!$H$4:$H$101)) +1), COLUMNS($B$3:H549))),"")</f>
        <v xml:space="preserve">9   </v>
      </c>
      <c r="J549" s="40" t="str">
        <f t="array" ref="J549">IFERROR(INDEX(PEOPLE!$H$4:$H$101, SMALL(IF($B549=PEOPLE!$B$4:$B$101, ROW(PEOPLE!$H$4:$H$101)-MIN(ROW(PEOPLE!$H$4:$H$101)) +1), COLUMNS($B$3:I549))),"")</f>
        <v xml:space="preserve">10   </v>
      </c>
      <c r="K549" s="40" t="str">
        <f t="array" ref="K549">IFERROR(INDEX(PEOPLE!$H$4:$H$101, SMALL(IF($B549=PEOPLE!$B$4:$B$101, ROW(PEOPLE!$H$4:$H$101)-MIN(ROW(PEOPLE!$H$4:$H$101)) +1), COLUMNS($B$3:J549))),"")</f>
        <v xml:space="preserve">11   </v>
      </c>
      <c r="L549" s="40" t="str">
        <f t="array" ref="L549">IFERROR(INDEX(PEOPLE!$H$4:$H$101, SMALL(IF($B549=PEOPLE!$B$4:$B$101, ROW(PEOPLE!$H$4:$H$101)-MIN(ROW(PEOPLE!$H$4:$H$101)) +1), COLUMNS($B$3:K549))),"")</f>
        <v xml:space="preserve">12   </v>
      </c>
      <c r="M549" s="40" t="str">
        <f t="array" ref="M549">IFERROR(INDEX(PEOPLE!$H$4:$H$101, SMALL(IF($B549=PEOPLE!$B$4:$B$101, ROW(PEOPLE!$H$4:$H$101)-MIN(ROW(PEOPLE!$H$4:$H$101)) +1), COLUMNS($B$3:L549))),"")</f>
        <v xml:space="preserve">13   </v>
      </c>
      <c r="N549" s="40"/>
      <c r="O549" s="40"/>
    </row>
    <row r="550" spans="2:15" x14ac:dyDescent="0.25">
      <c r="B550" s="40" t="str">
        <f t="array" ref="B550">IFERROR(INDEX(PEOPLE!B551:B$1001, MATCH(0, COUNTIF($B$2:B549, PEOPLE!B551:B$1001), 0)), "")</f>
        <v/>
      </c>
      <c r="C550" s="40" t="str">
        <f t="array" ref="C550">IFERROR(INDEX(PEOPLE!$H$4:$H$101, SMALL(IF($B550=PEOPLE!$B$4:$B$101, ROW(PEOPLE!$H$4:$H$101)-MIN(ROW(PEOPLE!$H$4:$H$101)) +1), COLUMNS($B$3:B550))),"")</f>
        <v xml:space="preserve">3   </v>
      </c>
      <c r="D550" s="40" t="str">
        <f t="array" ref="D550">IFERROR(INDEX(PEOPLE!$H$4:$H$101, SMALL(IF($B550=PEOPLE!$B$4:$B$101, ROW(PEOPLE!$H$4:$H$101)-MIN(ROW(PEOPLE!$H$4:$H$101)) +1), COLUMNS($B$3:C550))),"")</f>
        <v xml:space="preserve">4   </v>
      </c>
      <c r="E550" s="40" t="str">
        <f t="array" ref="E550">IFERROR(INDEX(PEOPLE!$H$4:$H$101, SMALL(IF($B550=PEOPLE!$B$4:$B$101, ROW(PEOPLE!$H$4:$H$101)-MIN(ROW(PEOPLE!$H$4:$H$101)) +1), COLUMNS($B$3:D550))),"")</f>
        <v xml:space="preserve">5   </v>
      </c>
      <c r="F550" s="40" t="str">
        <f t="array" ref="F550">IFERROR(INDEX(PEOPLE!$H$4:$H$101, SMALL(IF($B550=PEOPLE!$B$4:$B$101, ROW(PEOPLE!$H$4:$H$101)-MIN(ROW(PEOPLE!$H$4:$H$101)) +1), COLUMNS($B$3:E550))),"")</f>
        <v xml:space="preserve">6   </v>
      </c>
      <c r="G550" s="40" t="str">
        <f t="array" ref="G550">IFERROR(INDEX(PEOPLE!$H$4:$H$101, SMALL(IF($B550=PEOPLE!$B$4:$B$101, ROW(PEOPLE!$H$4:$H$101)-MIN(ROW(PEOPLE!$H$4:$H$101)) +1), COLUMNS($B$3:F550))),"")</f>
        <v xml:space="preserve">7   </v>
      </c>
      <c r="H550" s="40" t="str">
        <f t="array" ref="H550">IFERROR(INDEX(PEOPLE!$H$4:$H$101, SMALL(IF($B550=PEOPLE!$B$4:$B$101, ROW(PEOPLE!$H$4:$H$101)-MIN(ROW(PEOPLE!$H$4:$H$101)) +1), COLUMNS($B$3:G550))),"")</f>
        <v xml:space="preserve">8   </v>
      </c>
      <c r="I550" s="40" t="str">
        <f t="array" ref="I550">IFERROR(INDEX(PEOPLE!$H$4:$H$101, SMALL(IF($B550=PEOPLE!$B$4:$B$101, ROW(PEOPLE!$H$4:$H$101)-MIN(ROW(PEOPLE!$H$4:$H$101)) +1), COLUMNS($B$3:H550))),"")</f>
        <v xml:space="preserve">9   </v>
      </c>
      <c r="J550" s="40" t="str">
        <f t="array" ref="J550">IFERROR(INDEX(PEOPLE!$H$4:$H$101, SMALL(IF($B550=PEOPLE!$B$4:$B$101, ROW(PEOPLE!$H$4:$H$101)-MIN(ROW(PEOPLE!$H$4:$H$101)) +1), COLUMNS($B$3:I550))),"")</f>
        <v xml:space="preserve">10   </v>
      </c>
      <c r="K550" s="40" t="str">
        <f t="array" ref="K550">IFERROR(INDEX(PEOPLE!$H$4:$H$101, SMALL(IF($B550=PEOPLE!$B$4:$B$101, ROW(PEOPLE!$H$4:$H$101)-MIN(ROW(PEOPLE!$H$4:$H$101)) +1), COLUMNS($B$3:J550))),"")</f>
        <v xml:space="preserve">11   </v>
      </c>
      <c r="L550" s="40" t="str">
        <f t="array" ref="L550">IFERROR(INDEX(PEOPLE!$H$4:$H$101, SMALL(IF($B550=PEOPLE!$B$4:$B$101, ROW(PEOPLE!$H$4:$H$101)-MIN(ROW(PEOPLE!$H$4:$H$101)) +1), COLUMNS($B$3:K550))),"")</f>
        <v xml:space="preserve">12   </v>
      </c>
      <c r="M550" s="40" t="str">
        <f t="array" ref="M550">IFERROR(INDEX(PEOPLE!$H$4:$H$101, SMALL(IF($B550=PEOPLE!$B$4:$B$101, ROW(PEOPLE!$H$4:$H$101)-MIN(ROW(PEOPLE!$H$4:$H$101)) +1), COLUMNS($B$3:L550))),"")</f>
        <v xml:space="preserve">13   </v>
      </c>
      <c r="N550" s="40"/>
      <c r="O550" s="40"/>
    </row>
    <row r="551" spans="2:15" x14ac:dyDescent="0.25">
      <c r="B551" s="40" t="str">
        <f t="array" ref="B551">IFERROR(INDEX(PEOPLE!B552:B$1001, MATCH(0, COUNTIF($B$2:B550, PEOPLE!B552:B$1001), 0)), "")</f>
        <v/>
      </c>
      <c r="C551" s="40" t="str">
        <f t="array" ref="C551">IFERROR(INDEX(PEOPLE!$H$4:$H$101, SMALL(IF($B551=PEOPLE!$B$4:$B$101, ROW(PEOPLE!$H$4:$H$101)-MIN(ROW(PEOPLE!$H$4:$H$101)) +1), COLUMNS($B$3:B551))),"")</f>
        <v xml:space="preserve">3   </v>
      </c>
      <c r="D551" s="40" t="str">
        <f t="array" ref="D551">IFERROR(INDEX(PEOPLE!$H$4:$H$101, SMALL(IF($B551=PEOPLE!$B$4:$B$101, ROW(PEOPLE!$H$4:$H$101)-MIN(ROW(PEOPLE!$H$4:$H$101)) +1), COLUMNS($B$3:C551))),"")</f>
        <v xml:space="preserve">4   </v>
      </c>
      <c r="E551" s="40" t="str">
        <f t="array" ref="E551">IFERROR(INDEX(PEOPLE!$H$4:$H$101, SMALL(IF($B551=PEOPLE!$B$4:$B$101, ROW(PEOPLE!$H$4:$H$101)-MIN(ROW(PEOPLE!$H$4:$H$101)) +1), COLUMNS($B$3:D551))),"")</f>
        <v xml:space="preserve">5   </v>
      </c>
      <c r="F551" s="40" t="str">
        <f t="array" ref="F551">IFERROR(INDEX(PEOPLE!$H$4:$H$101, SMALL(IF($B551=PEOPLE!$B$4:$B$101, ROW(PEOPLE!$H$4:$H$101)-MIN(ROW(PEOPLE!$H$4:$H$101)) +1), COLUMNS($B$3:E551))),"")</f>
        <v xml:space="preserve">6   </v>
      </c>
      <c r="G551" s="40" t="str">
        <f t="array" ref="G551">IFERROR(INDEX(PEOPLE!$H$4:$H$101, SMALL(IF($B551=PEOPLE!$B$4:$B$101, ROW(PEOPLE!$H$4:$H$101)-MIN(ROW(PEOPLE!$H$4:$H$101)) +1), COLUMNS($B$3:F551))),"")</f>
        <v xml:space="preserve">7   </v>
      </c>
      <c r="H551" s="40" t="str">
        <f t="array" ref="H551">IFERROR(INDEX(PEOPLE!$H$4:$H$101, SMALL(IF($B551=PEOPLE!$B$4:$B$101, ROW(PEOPLE!$H$4:$H$101)-MIN(ROW(PEOPLE!$H$4:$H$101)) +1), COLUMNS($B$3:G551))),"")</f>
        <v xml:space="preserve">8   </v>
      </c>
      <c r="I551" s="40" t="str">
        <f t="array" ref="I551">IFERROR(INDEX(PEOPLE!$H$4:$H$101, SMALL(IF($B551=PEOPLE!$B$4:$B$101, ROW(PEOPLE!$H$4:$H$101)-MIN(ROW(PEOPLE!$H$4:$H$101)) +1), COLUMNS($B$3:H551))),"")</f>
        <v xml:space="preserve">9   </v>
      </c>
      <c r="J551" s="40" t="str">
        <f t="array" ref="J551">IFERROR(INDEX(PEOPLE!$H$4:$H$101, SMALL(IF($B551=PEOPLE!$B$4:$B$101, ROW(PEOPLE!$H$4:$H$101)-MIN(ROW(PEOPLE!$H$4:$H$101)) +1), COLUMNS($B$3:I551))),"")</f>
        <v xml:space="preserve">10   </v>
      </c>
      <c r="K551" s="40" t="str">
        <f t="array" ref="K551">IFERROR(INDEX(PEOPLE!$H$4:$H$101, SMALL(IF($B551=PEOPLE!$B$4:$B$101, ROW(PEOPLE!$H$4:$H$101)-MIN(ROW(PEOPLE!$H$4:$H$101)) +1), COLUMNS($B$3:J551))),"")</f>
        <v xml:space="preserve">11   </v>
      </c>
      <c r="L551" s="40" t="str">
        <f t="array" ref="L551">IFERROR(INDEX(PEOPLE!$H$4:$H$101, SMALL(IF($B551=PEOPLE!$B$4:$B$101, ROW(PEOPLE!$H$4:$H$101)-MIN(ROW(PEOPLE!$H$4:$H$101)) +1), COLUMNS($B$3:K551))),"")</f>
        <v xml:space="preserve">12   </v>
      </c>
      <c r="M551" s="40" t="str">
        <f t="array" ref="M551">IFERROR(INDEX(PEOPLE!$H$4:$H$101, SMALL(IF($B551=PEOPLE!$B$4:$B$101, ROW(PEOPLE!$H$4:$H$101)-MIN(ROW(PEOPLE!$H$4:$H$101)) +1), COLUMNS($B$3:L551))),"")</f>
        <v xml:space="preserve">13   </v>
      </c>
      <c r="N551" s="40"/>
      <c r="O551" s="40"/>
    </row>
    <row r="552" spans="2:15" x14ac:dyDescent="0.25">
      <c r="B552" s="40" t="str">
        <f t="array" ref="B552">IFERROR(INDEX(PEOPLE!B553:B$1001, MATCH(0, COUNTIF($B$2:B551, PEOPLE!B553:B$1001), 0)), "")</f>
        <v/>
      </c>
      <c r="C552" s="40" t="str">
        <f t="array" ref="C552">IFERROR(INDEX(PEOPLE!$H$4:$H$101, SMALL(IF($B552=PEOPLE!$B$4:$B$101, ROW(PEOPLE!$H$4:$H$101)-MIN(ROW(PEOPLE!$H$4:$H$101)) +1), COLUMNS($B$3:B552))),"")</f>
        <v xml:space="preserve">3   </v>
      </c>
      <c r="D552" s="40" t="str">
        <f t="array" ref="D552">IFERROR(INDEX(PEOPLE!$H$4:$H$101, SMALL(IF($B552=PEOPLE!$B$4:$B$101, ROW(PEOPLE!$H$4:$H$101)-MIN(ROW(PEOPLE!$H$4:$H$101)) +1), COLUMNS($B$3:C552))),"")</f>
        <v xml:space="preserve">4   </v>
      </c>
      <c r="E552" s="40" t="str">
        <f t="array" ref="E552">IFERROR(INDEX(PEOPLE!$H$4:$H$101, SMALL(IF($B552=PEOPLE!$B$4:$B$101, ROW(PEOPLE!$H$4:$H$101)-MIN(ROW(PEOPLE!$H$4:$H$101)) +1), COLUMNS($B$3:D552))),"")</f>
        <v xml:space="preserve">5   </v>
      </c>
      <c r="F552" s="40" t="str">
        <f t="array" ref="F552">IFERROR(INDEX(PEOPLE!$H$4:$H$101, SMALL(IF($B552=PEOPLE!$B$4:$B$101, ROW(PEOPLE!$H$4:$H$101)-MIN(ROW(PEOPLE!$H$4:$H$101)) +1), COLUMNS($B$3:E552))),"")</f>
        <v xml:space="preserve">6   </v>
      </c>
      <c r="G552" s="40" t="str">
        <f t="array" ref="G552">IFERROR(INDEX(PEOPLE!$H$4:$H$101, SMALL(IF($B552=PEOPLE!$B$4:$B$101, ROW(PEOPLE!$H$4:$H$101)-MIN(ROW(PEOPLE!$H$4:$H$101)) +1), COLUMNS($B$3:F552))),"")</f>
        <v xml:space="preserve">7   </v>
      </c>
      <c r="H552" s="40" t="str">
        <f t="array" ref="H552">IFERROR(INDEX(PEOPLE!$H$4:$H$101, SMALL(IF($B552=PEOPLE!$B$4:$B$101, ROW(PEOPLE!$H$4:$H$101)-MIN(ROW(PEOPLE!$H$4:$H$101)) +1), COLUMNS($B$3:G552))),"")</f>
        <v xml:space="preserve">8   </v>
      </c>
      <c r="I552" s="40" t="str">
        <f t="array" ref="I552">IFERROR(INDEX(PEOPLE!$H$4:$H$101, SMALL(IF($B552=PEOPLE!$B$4:$B$101, ROW(PEOPLE!$H$4:$H$101)-MIN(ROW(PEOPLE!$H$4:$H$101)) +1), COLUMNS($B$3:H552))),"")</f>
        <v xml:space="preserve">9   </v>
      </c>
      <c r="J552" s="40" t="str">
        <f t="array" ref="J552">IFERROR(INDEX(PEOPLE!$H$4:$H$101, SMALL(IF($B552=PEOPLE!$B$4:$B$101, ROW(PEOPLE!$H$4:$H$101)-MIN(ROW(PEOPLE!$H$4:$H$101)) +1), COLUMNS($B$3:I552))),"")</f>
        <v xml:space="preserve">10   </v>
      </c>
      <c r="K552" s="40" t="str">
        <f t="array" ref="K552">IFERROR(INDEX(PEOPLE!$H$4:$H$101, SMALL(IF($B552=PEOPLE!$B$4:$B$101, ROW(PEOPLE!$H$4:$H$101)-MIN(ROW(PEOPLE!$H$4:$H$101)) +1), COLUMNS($B$3:J552))),"")</f>
        <v xml:space="preserve">11   </v>
      </c>
      <c r="L552" s="40" t="str">
        <f t="array" ref="L552">IFERROR(INDEX(PEOPLE!$H$4:$H$101, SMALL(IF($B552=PEOPLE!$B$4:$B$101, ROW(PEOPLE!$H$4:$H$101)-MIN(ROW(PEOPLE!$H$4:$H$101)) +1), COLUMNS($B$3:K552))),"")</f>
        <v xml:space="preserve">12   </v>
      </c>
      <c r="M552" s="40" t="str">
        <f t="array" ref="M552">IFERROR(INDEX(PEOPLE!$H$4:$H$101, SMALL(IF($B552=PEOPLE!$B$4:$B$101, ROW(PEOPLE!$H$4:$H$101)-MIN(ROW(PEOPLE!$H$4:$H$101)) +1), COLUMNS($B$3:L552))),"")</f>
        <v xml:space="preserve">13   </v>
      </c>
      <c r="N552" s="40"/>
      <c r="O552" s="40"/>
    </row>
    <row r="553" spans="2:15" x14ac:dyDescent="0.25">
      <c r="B553" s="40" t="str">
        <f t="array" ref="B553">IFERROR(INDEX(PEOPLE!B554:B$1001, MATCH(0, COUNTIF($B$2:B552, PEOPLE!B554:B$1001), 0)), "")</f>
        <v/>
      </c>
      <c r="C553" s="40" t="str">
        <f t="array" ref="C553">IFERROR(INDEX(PEOPLE!$H$4:$H$101, SMALL(IF($B553=PEOPLE!$B$4:$B$101, ROW(PEOPLE!$H$4:$H$101)-MIN(ROW(PEOPLE!$H$4:$H$101)) +1), COLUMNS($B$3:B553))),"")</f>
        <v xml:space="preserve">3   </v>
      </c>
      <c r="D553" s="40" t="str">
        <f t="array" ref="D553">IFERROR(INDEX(PEOPLE!$H$4:$H$101, SMALL(IF($B553=PEOPLE!$B$4:$B$101, ROW(PEOPLE!$H$4:$H$101)-MIN(ROW(PEOPLE!$H$4:$H$101)) +1), COLUMNS($B$3:C553))),"")</f>
        <v xml:space="preserve">4   </v>
      </c>
      <c r="E553" s="40" t="str">
        <f t="array" ref="E553">IFERROR(INDEX(PEOPLE!$H$4:$H$101, SMALL(IF($B553=PEOPLE!$B$4:$B$101, ROW(PEOPLE!$H$4:$H$101)-MIN(ROW(PEOPLE!$H$4:$H$101)) +1), COLUMNS($B$3:D553))),"")</f>
        <v xml:space="preserve">5   </v>
      </c>
      <c r="F553" s="40" t="str">
        <f t="array" ref="F553">IFERROR(INDEX(PEOPLE!$H$4:$H$101, SMALL(IF($B553=PEOPLE!$B$4:$B$101, ROW(PEOPLE!$H$4:$H$101)-MIN(ROW(PEOPLE!$H$4:$H$101)) +1), COLUMNS($B$3:E553))),"")</f>
        <v xml:space="preserve">6   </v>
      </c>
      <c r="G553" s="40" t="str">
        <f t="array" ref="G553">IFERROR(INDEX(PEOPLE!$H$4:$H$101, SMALL(IF($B553=PEOPLE!$B$4:$B$101, ROW(PEOPLE!$H$4:$H$101)-MIN(ROW(PEOPLE!$H$4:$H$101)) +1), COLUMNS($B$3:F553))),"")</f>
        <v xml:space="preserve">7   </v>
      </c>
      <c r="H553" s="40" t="str">
        <f t="array" ref="H553">IFERROR(INDEX(PEOPLE!$H$4:$H$101, SMALL(IF($B553=PEOPLE!$B$4:$B$101, ROW(PEOPLE!$H$4:$H$101)-MIN(ROW(PEOPLE!$H$4:$H$101)) +1), COLUMNS($B$3:G553))),"")</f>
        <v xml:space="preserve">8   </v>
      </c>
      <c r="I553" s="40" t="str">
        <f t="array" ref="I553">IFERROR(INDEX(PEOPLE!$H$4:$H$101, SMALL(IF($B553=PEOPLE!$B$4:$B$101, ROW(PEOPLE!$H$4:$H$101)-MIN(ROW(PEOPLE!$H$4:$H$101)) +1), COLUMNS($B$3:H553))),"")</f>
        <v xml:space="preserve">9   </v>
      </c>
      <c r="J553" s="40" t="str">
        <f t="array" ref="J553">IFERROR(INDEX(PEOPLE!$H$4:$H$101, SMALL(IF($B553=PEOPLE!$B$4:$B$101, ROW(PEOPLE!$H$4:$H$101)-MIN(ROW(PEOPLE!$H$4:$H$101)) +1), COLUMNS($B$3:I553))),"")</f>
        <v xml:space="preserve">10   </v>
      </c>
      <c r="K553" s="40" t="str">
        <f t="array" ref="K553">IFERROR(INDEX(PEOPLE!$H$4:$H$101, SMALL(IF($B553=PEOPLE!$B$4:$B$101, ROW(PEOPLE!$H$4:$H$101)-MIN(ROW(PEOPLE!$H$4:$H$101)) +1), COLUMNS($B$3:J553))),"")</f>
        <v xml:space="preserve">11   </v>
      </c>
      <c r="L553" s="40" t="str">
        <f t="array" ref="L553">IFERROR(INDEX(PEOPLE!$H$4:$H$101, SMALL(IF($B553=PEOPLE!$B$4:$B$101, ROW(PEOPLE!$H$4:$H$101)-MIN(ROW(PEOPLE!$H$4:$H$101)) +1), COLUMNS($B$3:K553))),"")</f>
        <v xml:space="preserve">12   </v>
      </c>
      <c r="M553" s="40" t="str">
        <f t="array" ref="M553">IFERROR(INDEX(PEOPLE!$H$4:$H$101, SMALL(IF($B553=PEOPLE!$B$4:$B$101, ROW(PEOPLE!$H$4:$H$101)-MIN(ROW(PEOPLE!$H$4:$H$101)) +1), COLUMNS($B$3:L553))),"")</f>
        <v xml:space="preserve">13   </v>
      </c>
      <c r="N553" s="40"/>
      <c r="O553" s="40"/>
    </row>
    <row r="554" spans="2:15" x14ac:dyDescent="0.25">
      <c r="B554" s="40" t="str">
        <f t="array" ref="B554">IFERROR(INDEX(PEOPLE!B555:B$1001, MATCH(0, COUNTIF($B$2:B553, PEOPLE!B555:B$1001), 0)), "")</f>
        <v/>
      </c>
      <c r="C554" s="40" t="str">
        <f t="array" ref="C554">IFERROR(INDEX(PEOPLE!$H$4:$H$101, SMALL(IF($B554=PEOPLE!$B$4:$B$101, ROW(PEOPLE!$H$4:$H$101)-MIN(ROW(PEOPLE!$H$4:$H$101)) +1), COLUMNS($B$3:B554))),"")</f>
        <v xml:space="preserve">3   </v>
      </c>
      <c r="D554" s="40" t="str">
        <f t="array" ref="D554">IFERROR(INDEX(PEOPLE!$H$4:$H$101, SMALL(IF($B554=PEOPLE!$B$4:$B$101, ROW(PEOPLE!$H$4:$H$101)-MIN(ROW(PEOPLE!$H$4:$H$101)) +1), COLUMNS($B$3:C554))),"")</f>
        <v xml:space="preserve">4   </v>
      </c>
      <c r="E554" s="40" t="str">
        <f t="array" ref="E554">IFERROR(INDEX(PEOPLE!$H$4:$H$101, SMALL(IF($B554=PEOPLE!$B$4:$B$101, ROW(PEOPLE!$H$4:$H$101)-MIN(ROW(PEOPLE!$H$4:$H$101)) +1), COLUMNS($B$3:D554))),"")</f>
        <v xml:space="preserve">5   </v>
      </c>
      <c r="F554" s="40" t="str">
        <f t="array" ref="F554">IFERROR(INDEX(PEOPLE!$H$4:$H$101, SMALL(IF($B554=PEOPLE!$B$4:$B$101, ROW(PEOPLE!$H$4:$H$101)-MIN(ROW(PEOPLE!$H$4:$H$101)) +1), COLUMNS($B$3:E554))),"")</f>
        <v xml:space="preserve">6   </v>
      </c>
      <c r="G554" s="40" t="str">
        <f t="array" ref="G554">IFERROR(INDEX(PEOPLE!$H$4:$H$101, SMALL(IF($B554=PEOPLE!$B$4:$B$101, ROW(PEOPLE!$H$4:$H$101)-MIN(ROW(PEOPLE!$H$4:$H$101)) +1), COLUMNS($B$3:F554))),"")</f>
        <v xml:space="preserve">7   </v>
      </c>
      <c r="H554" s="40" t="str">
        <f t="array" ref="H554">IFERROR(INDEX(PEOPLE!$H$4:$H$101, SMALL(IF($B554=PEOPLE!$B$4:$B$101, ROW(PEOPLE!$H$4:$H$101)-MIN(ROW(PEOPLE!$H$4:$H$101)) +1), COLUMNS($B$3:G554))),"")</f>
        <v xml:space="preserve">8   </v>
      </c>
      <c r="I554" s="40" t="str">
        <f t="array" ref="I554">IFERROR(INDEX(PEOPLE!$H$4:$H$101, SMALL(IF($B554=PEOPLE!$B$4:$B$101, ROW(PEOPLE!$H$4:$H$101)-MIN(ROW(PEOPLE!$H$4:$H$101)) +1), COLUMNS($B$3:H554))),"")</f>
        <v xml:space="preserve">9   </v>
      </c>
      <c r="J554" s="40" t="str">
        <f t="array" ref="J554">IFERROR(INDEX(PEOPLE!$H$4:$H$101, SMALL(IF($B554=PEOPLE!$B$4:$B$101, ROW(PEOPLE!$H$4:$H$101)-MIN(ROW(PEOPLE!$H$4:$H$101)) +1), COLUMNS($B$3:I554))),"")</f>
        <v xml:space="preserve">10   </v>
      </c>
      <c r="K554" s="40" t="str">
        <f t="array" ref="K554">IFERROR(INDEX(PEOPLE!$H$4:$H$101, SMALL(IF($B554=PEOPLE!$B$4:$B$101, ROW(PEOPLE!$H$4:$H$101)-MIN(ROW(PEOPLE!$H$4:$H$101)) +1), COLUMNS($B$3:J554))),"")</f>
        <v xml:space="preserve">11   </v>
      </c>
      <c r="L554" s="40" t="str">
        <f t="array" ref="L554">IFERROR(INDEX(PEOPLE!$H$4:$H$101, SMALL(IF($B554=PEOPLE!$B$4:$B$101, ROW(PEOPLE!$H$4:$H$101)-MIN(ROW(PEOPLE!$H$4:$H$101)) +1), COLUMNS($B$3:K554))),"")</f>
        <v xml:space="preserve">12   </v>
      </c>
      <c r="M554" s="40" t="str">
        <f t="array" ref="M554">IFERROR(INDEX(PEOPLE!$H$4:$H$101, SMALL(IF($B554=PEOPLE!$B$4:$B$101, ROW(PEOPLE!$H$4:$H$101)-MIN(ROW(PEOPLE!$H$4:$H$101)) +1), COLUMNS($B$3:L554))),"")</f>
        <v xml:space="preserve">13   </v>
      </c>
      <c r="N554" s="40"/>
      <c r="O554" s="40"/>
    </row>
    <row r="555" spans="2:15" x14ac:dyDescent="0.25">
      <c r="B555" s="40" t="str">
        <f t="array" ref="B555">IFERROR(INDEX(PEOPLE!B556:B$1001, MATCH(0, COUNTIF($B$2:B554, PEOPLE!B556:B$1001), 0)), "")</f>
        <v/>
      </c>
      <c r="C555" s="40" t="str">
        <f t="array" ref="C555">IFERROR(INDEX(PEOPLE!$H$4:$H$101, SMALL(IF($B555=PEOPLE!$B$4:$B$101, ROW(PEOPLE!$H$4:$H$101)-MIN(ROW(PEOPLE!$H$4:$H$101)) +1), COLUMNS($B$3:B555))),"")</f>
        <v xml:space="preserve">3   </v>
      </c>
      <c r="D555" s="40" t="str">
        <f t="array" ref="D555">IFERROR(INDEX(PEOPLE!$H$4:$H$101, SMALL(IF($B555=PEOPLE!$B$4:$B$101, ROW(PEOPLE!$H$4:$H$101)-MIN(ROW(PEOPLE!$H$4:$H$101)) +1), COLUMNS($B$3:C555))),"")</f>
        <v xml:space="preserve">4   </v>
      </c>
      <c r="E555" s="40" t="str">
        <f t="array" ref="E555">IFERROR(INDEX(PEOPLE!$H$4:$H$101, SMALL(IF($B555=PEOPLE!$B$4:$B$101, ROW(PEOPLE!$H$4:$H$101)-MIN(ROW(PEOPLE!$H$4:$H$101)) +1), COLUMNS($B$3:D555))),"")</f>
        <v xml:space="preserve">5   </v>
      </c>
      <c r="F555" s="40" t="str">
        <f t="array" ref="F555">IFERROR(INDEX(PEOPLE!$H$4:$H$101, SMALL(IF($B555=PEOPLE!$B$4:$B$101, ROW(PEOPLE!$H$4:$H$101)-MIN(ROW(PEOPLE!$H$4:$H$101)) +1), COLUMNS($B$3:E555))),"")</f>
        <v xml:space="preserve">6   </v>
      </c>
      <c r="G555" s="40" t="str">
        <f t="array" ref="G555">IFERROR(INDEX(PEOPLE!$H$4:$H$101, SMALL(IF($B555=PEOPLE!$B$4:$B$101, ROW(PEOPLE!$H$4:$H$101)-MIN(ROW(PEOPLE!$H$4:$H$101)) +1), COLUMNS($B$3:F555))),"")</f>
        <v xml:space="preserve">7   </v>
      </c>
      <c r="H555" s="40" t="str">
        <f t="array" ref="H555">IFERROR(INDEX(PEOPLE!$H$4:$H$101, SMALL(IF($B555=PEOPLE!$B$4:$B$101, ROW(PEOPLE!$H$4:$H$101)-MIN(ROW(PEOPLE!$H$4:$H$101)) +1), COLUMNS($B$3:G555))),"")</f>
        <v xml:space="preserve">8   </v>
      </c>
      <c r="I555" s="40" t="str">
        <f t="array" ref="I555">IFERROR(INDEX(PEOPLE!$H$4:$H$101, SMALL(IF($B555=PEOPLE!$B$4:$B$101, ROW(PEOPLE!$H$4:$H$101)-MIN(ROW(PEOPLE!$H$4:$H$101)) +1), COLUMNS($B$3:H555))),"")</f>
        <v xml:space="preserve">9   </v>
      </c>
      <c r="J555" s="40" t="str">
        <f t="array" ref="J555">IFERROR(INDEX(PEOPLE!$H$4:$H$101, SMALL(IF($B555=PEOPLE!$B$4:$B$101, ROW(PEOPLE!$H$4:$H$101)-MIN(ROW(PEOPLE!$H$4:$H$101)) +1), COLUMNS($B$3:I555))),"")</f>
        <v xml:space="preserve">10   </v>
      </c>
      <c r="K555" s="40" t="str">
        <f t="array" ref="K555">IFERROR(INDEX(PEOPLE!$H$4:$H$101, SMALL(IF($B555=PEOPLE!$B$4:$B$101, ROW(PEOPLE!$H$4:$H$101)-MIN(ROW(PEOPLE!$H$4:$H$101)) +1), COLUMNS($B$3:J555))),"")</f>
        <v xml:space="preserve">11   </v>
      </c>
      <c r="L555" s="40" t="str">
        <f t="array" ref="L555">IFERROR(INDEX(PEOPLE!$H$4:$H$101, SMALL(IF($B555=PEOPLE!$B$4:$B$101, ROW(PEOPLE!$H$4:$H$101)-MIN(ROW(PEOPLE!$H$4:$H$101)) +1), COLUMNS($B$3:K555))),"")</f>
        <v xml:space="preserve">12   </v>
      </c>
      <c r="M555" s="40" t="str">
        <f t="array" ref="M555">IFERROR(INDEX(PEOPLE!$H$4:$H$101, SMALL(IF($B555=PEOPLE!$B$4:$B$101, ROW(PEOPLE!$H$4:$H$101)-MIN(ROW(PEOPLE!$H$4:$H$101)) +1), COLUMNS($B$3:L555))),"")</f>
        <v xml:space="preserve">13   </v>
      </c>
      <c r="N555" s="40"/>
      <c r="O555" s="40"/>
    </row>
    <row r="556" spans="2:15" x14ac:dyDescent="0.25">
      <c r="B556" s="40" t="str">
        <f t="array" ref="B556">IFERROR(INDEX(PEOPLE!B557:B$1001, MATCH(0, COUNTIF($B$2:B555, PEOPLE!B557:B$1001), 0)), "")</f>
        <v/>
      </c>
      <c r="C556" s="40" t="str">
        <f t="array" ref="C556">IFERROR(INDEX(PEOPLE!$H$4:$H$101, SMALL(IF($B556=PEOPLE!$B$4:$B$101, ROW(PEOPLE!$H$4:$H$101)-MIN(ROW(PEOPLE!$H$4:$H$101)) +1), COLUMNS($B$3:B556))),"")</f>
        <v xml:space="preserve">3   </v>
      </c>
      <c r="D556" s="40" t="str">
        <f t="array" ref="D556">IFERROR(INDEX(PEOPLE!$H$4:$H$101, SMALL(IF($B556=PEOPLE!$B$4:$B$101, ROW(PEOPLE!$H$4:$H$101)-MIN(ROW(PEOPLE!$H$4:$H$101)) +1), COLUMNS($B$3:C556))),"")</f>
        <v xml:space="preserve">4   </v>
      </c>
      <c r="E556" s="40" t="str">
        <f t="array" ref="E556">IFERROR(INDEX(PEOPLE!$H$4:$H$101, SMALL(IF($B556=PEOPLE!$B$4:$B$101, ROW(PEOPLE!$H$4:$H$101)-MIN(ROW(PEOPLE!$H$4:$H$101)) +1), COLUMNS($B$3:D556))),"")</f>
        <v xml:space="preserve">5   </v>
      </c>
      <c r="F556" s="40" t="str">
        <f t="array" ref="F556">IFERROR(INDEX(PEOPLE!$H$4:$H$101, SMALL(IF($B556=PEOPLE!$B$4:$B$101, ROW(PEOPLE!$H$4:$H$101)-MIN(ROW(PEOPLE!$H$4:$H$101)) +1), COLUMNS($B$3:E556))),"")</f>
        <v xml:space="preserve">6   </v>
      </c>
      <c r="G556" s="40" t="str">
        <f t="array" ref="G556">IFERROR(INDEX(PEOPLE!$H$4:$H$101, SMALL(IF($B556=PEOPLE!$B$4:$B$101, ROW(PEOPLE!$H$4:$H$101)-MIN(ROW(PEOPLE!$H$4:$H$101)) +1), COLUMNS($B$3:F556))),"")</f>
        <v xml:space="preserve">7   </v>
      </c>
      <c r="H556" s="40" t="str">
        <f t="array" ref="H556">IFERROR(INDEX(PEOPLE!$H$4:$H$101, SMALL(IF($B556=PEOPLE!$B$4:$B$101, ROW(PEOPLE!$H$4:$H$101)-MIN(ROW(PEOPLE!$H$4:$H$101)) +1), COLUMNS($B$3:G556))),"")</f>
        <v xml:space="preserve">8   </v>
      </c>
      <c r="I556" s="40" t="str">
        <f t="array" ref="I556">IFERROR(INDEX(PEOPLE!$H$4:$H$101, SMALL(IF($B556=PEOPLE!$B$4:$B$101, ROW(PEOPLE!$H$4:$H$101)-MIN(ROW(PEOPLE!$H$4:$H$101)) +1), COLUMNS($B$3:H556))),"")</f>
        <v xml:space="preserve">9   </v>
      </c>
      <c r="J556" s="40" t="str">
        <f t="array" ref="J556">IFERROR(INDEX(PEOPLE!$H$4:$H$101, SMALL(IF($B556=PEOPLE!$B$4:$B$101, ROW(PEOPLE!$H$4:$H$101)-MIN(ROW(PEOPLE!$H$4:$H$101)) +1), COLUMNS($B$3:I556))),"")</f>
        <v xml:space="preserve">10   </v>
      </c>
      <c r="K556" s="40" t="str">
        <f t="array" ref="K556">IFERROR(INDEX(PEOPLE!$H$4:$H$101, SMALL(IF($B556=PEOPLE!$B$4:$B$101, ROW(PEOPLE!$H$4:$H$101)-MIN(ROW(PEOPLE!$H$4:$H$101)) +1), COLUMNS($B$3:J556))),"")</f>
        <v xml:space="preserve">11   </v>
      </c>
      <c r="L556" s="40" t="str">
        <f t="array" ref="L556">IFERROR(INDEX(PEOPLE!$H$4:$H$101, SMALL(IF($B556=PEOPLE!$B$4:$B$101, ROW(PEOPLE!$H$4:$H$101)-MIN(ROW(PEOPLE!$H$4:$H$101)) +1), COLUMNS($B$3:K556))),"")</f>
        <v xml:space="preserve">12   </v>
      </c>
      <c r="M556" s="40" t="str">
        <f t="array" ref="M556">IFERROR(INDEX(PEOPLE!$H$4:$H$101, SMALL(IF($B556=PEOPLE!$B$4:$B$101, ROW(PEOPLE!$H$4:$H$101)-MIN(ROW(PEOPLE!$H$4:$H$101)) +1), COLUMNS($B$3:L556))),"")</f>
        <v xml:space="preserve">13   </v>
      </c>
      <c r="N556" s="40"/>
      <c r="O556" s="40"/>
    </row>
    <row r="557" spans="2:15" x14ac:dyDescent="0.25">
      <c r="B557" s="40" t="str">
        <f t="array" ref="B557">IFERROR(INDEX(PEOPLE!B558:B$1001, MATCH(0, COUNTIF($B$2:B556, PEOPLE!B558:B$1001), 0)), "")</f>
        <v/>
      </c>
      <c r="C557" s="40" t="str">
        <f t="array" ref="C557">IFERROR(INDEX(PEOPLE!$H$4:$H$101, SMALL(IF($B557=PEOPLE!$B$4:$B$101, ROW(PEOPLE!$H$4:$H$101)-MIN(ROW(PEOPLE!$H$4:$H$101)) +1), COLUMNS($B$3:B557))),"")</f>
        <v xml:space="preserve">3   </v>
      </c>
      <c r="D557" s="40" t="str">
        <f t="array" ref="D557">IFERROR(INDEX(PEOPLE!$H$4:$H$101, SMALL(IF($B557=PEOPLE!$B$4:$B$101, ROW(PEOPLE!$H$4:$H$101)-MIN(ROW(PEOPLE!$H$4:$H$101)) +1), COLUMNS($B$3:C557))),"")</f>
        <v xml:space="preserve">4   </v>
      </c>
      <c r="E557" s="40" t="str">
        <f t="array" ref="E557">IFERROR(INDEX(PEOPLE!$H$4:$H$101, SMALL(IF($B557=PEOPLE!$B$4:$B$101, ROW(PEOPLE!$H$4:$H$101)-MIN(ROW(PEOPLE!$H$4:$H$101)) +1), COLUMNS($B$3:D557))),"")</f>
        <v xml:space="preserve">5   </v>
      </c>
      <c r="F557" s="40" t="str">
        <f t="array" ref="F557">IFERROR(INDEX(PEOPLE!$H$4:$H$101, SMALL(IF($B557=PEOPLE!$B$4:$B$101, ROW(PEOPLE!$H$4:$H$101)-MIN(ROW(PEOPLE!$H$4:$H$101)) +1), COLUMNS($B$3:E557))),"")</f>
        <v xml:space="preserve">6   </v>
      </c>
      <c r="G557" s="40" t="str">
        <f t="array" ref="G557">IFERROR(INDEX(PEOPLE!$H$4:$H$101, SMALL(IF($B557=PEOPLE!$B$4:$B$101, ROW(PEOPLE!$H$4:$H$101)-MIN(ROW(PEOPLE!$H$4:$H$101)) +1), COLUMNS($B$3:F557))),"")</f>
        <v xml:space="preserve">7   </v>
      </c>
      <c r="H557" s="40" t="str">
        <f t="array" ref="H557">IFERROR(INDEX(PEOPLE!$H$4:$H$101, SMALL(IF($B557=PEOPLE!$B$4:$B$101, ROW(PEOPLE!$H$4:$H$101)-MIN(ROW(PEOPLE!$H$4:$H$101)) +1), COLUMNS($B$3:G557))),"")</f>
        <v xml:space="preserve">8   </v>
      </c>
      <c r="I557" s="40" t="str">
        <f t="array" ref="I557">IFERROR(INDEX(PEOPLE!$H$4:$H$101, SMALL(IF($B557=PEOPLE!$B$4:$B$101, ROW(PEOPLE!$H$4:$H$101)-MIN(ROW(PEOPLE!$H$4:$H$101)) +1), COLUMNS($B$3:H557))),"")</f>
        <v xml:space="preserve">9   </v>
      </c>
      <c r="J557" s="40" t="str">
        <f t="array" ref="J557">IFERROR(INDEX(PEOPLE!$H$4:$H$101, SMALL(IF($B557=PEOPLE!$B$4:$B$101, ROW(PEOPLE!$H$4:$H$101)-MIN(ROW(PEOPLE!$H$4:$H$101)) +1), COLUMNS($B$3:I557))),"")</f>
        <v xml:space="preserve">10   </v>
      </c>
      <c r="K557" s="40" t="str">
        <f t="array" ref="K557">IFERROR(INDEX(PEOPLE!$H$4:$H$101, SMALL(IF($B557=PEOPLE!$B$4:$B$101, ROW(PEOPLE!$H$4:$H$101)-MIN(ROW(PEOPLE!$H$4:$H$101)) +1), COLUMNS($B$3:J557))),"")</f>
        <v xml:space="preserve">11   </v>
      </c>
      <c r="L557" s="40" t="str">
        <f t="array" ref="L557">IFERROR(INDEX(PEOPLE!$H$4:$H$101, SMALL(IF($B557=PEOPLE!$B$4:$B$101, ROW(PEOPLE!$H$4:$H$101)-MIN(ROW(PEOPLE!$H$4:$H$101)) +1), COLUMNS($B$3:K557))),"")</f>
        <v xml:space="preserve">12   </v>
      </c>
      <c r="M557" s="40" t="str">
        <f t="array" ref="M557">IFERROR(INDEX(PEOPLE!$H$4:$H$101, SMALL(IF($B557=PEOPLE!$B$4:$B$101, ROW(PEOPLE!$H$4:$H$101)-MIN(ROW(PEOPLE!$H$4:$H$101)) +1), COLUMNS($B$3:L557))),"")</f>
        <v xml:space="preserve">13   </v>
      </c>
      <c r="N557" s="40"/>
      <c r="O557" s="40"/>
    </row>
    <row r="558" spans="2:15" x14ac:dyDescent="0.25">
      <c r="B558" s="40" t="str">
        <f t="array" ref="B558">IFERROR(INDEX(PEOPLE!B559:B$1001, MATCH(0, COUNTIF($B$2:B557, PEOPLE!B559:B$1001), 0)), "")</f>
        <v/>
      </c>
      <c r="C558" s="40" t="str">
        <f t="array" ref="C558">IFERROR(INDEX(PEOPLE!$H$4:$H$101, SMALL(IF($B558=PEOPLE!$B$4:$B$101, ROW(PEOPLE!$H$4:$H$101)-MIN(ROW(PEOPLE!$H$4:$H$101)) +1), COLUMNS($B$3:B558))),"")</f>
        <v xml:space="preserve">3   </v>
      </c>
      <c r="D558" s="40" t="str">
        <f t="array" ref="D558">IFERROR(INDEX(PEOPLE!$H$4:$H$101, SMALL(IF($B558=PEOPLE!$B$4:$B$101, ROW(PEOPLE!$H$4:$H$101)-MIN(ROW(PEOPLE!$H$4:$H$101)) +1), COLUMNS($B$3:C558))),"")</f>
        <v xml:space="preserve">4   </v>
      </c>
      <c r="E558" s="40" t="str">
        <f t="array" ref="E558">IFERROR(INDEX(PEOPLE!$H$4:$H$101, SMALL(IF($B558=PEOPLE!$B$4:$B$101, ROW(PEOPLE!$H$4:$H$101)-MIN(ROW(PEOPLE!$H$4:$H$101)) +1), COLUMNS($B$3:D558))),"")</f>
        <v xml:space="preserve">5   </v>
      </c>
      <c r="F558" s="40" t="str">
        <f t="array" ref="F558">IFERROR(INDEX(PEOPLE!$H$4:$H$101, SMALL(IF($B558=PEOPLE!$B$4:$B$101, ROW(PEOPLE!$H$4:$H$101)-MIN(ROW(PEOPLE!$H$4:$H$101)) +1), COLUMNS($B$3:E558))),"")</f>
        <v xml:space="preserve">6   </v>
      </c>
      <c r="G558" s="40" t="str">
        <f t="array" ref="G558">IFERROR(INDEX(PEOPLE!$H$4:$H$101, SMALL(IF($B558=PEOPLE!$B$4:$B$101, ROW(PEOPLE!$H$4:$H$101)-MIN(ROW(PEOPLE!$H$4:$H$101)) +1), COLUMNS($B$3:F558))),"")</f>
        <v xml:space="preserve">7   </v>
      </c>
      <c r="H558" s="40" t="str">
        <f t="array" ref="H558">IFERROR(INDEX(PEOPLE!$H$4:$H$101, SMALL(IF($B558=PEOPLE!$B$4:$B$101, ROW(PEOPLE!$H$4:$H$101)-MIN(ROW(PEOPLE!$H$4:$H$101)) +1), COLUMNS($B$3:G558))),"")</f>
        <v xml:space="preserve">8   </v>
      </c>
      <c r="I558" s="40" t="str">
        <f t="array" ref="I558">IFERROR(INDEX(PEOPLE!$H$4:$H$101, SMALL(IF($B558=PEOPLE!$B$4:$B$101, ROW(PEOPLE!$H$4:$H$101)-MIN(ROW(PEOPLE!$H$4:$H$101)) +1), COLUMNS($B$3:H558))),"")</f>
        <v xml:space="preserve">9   </v>
      </c>
      <c r="J558" s="40" t="str">
        <f t="array" ref="J558">IFERROR(INDEX(PEOPLE!$H$4:$H$101, SMALL(IF($B558=PEOPLE!$B$4:$B$101, ROW(PEOPLE!$H$4:$H$101)-MIN(ROW(PEOPLE!$H$4:$H$101)) +1), COLUMNS($B$3:I558))),"")</f>
        <v xml:space="preserve">10   </v>
      </c>
      <c r="K558" s="40" t="str">
        <f t="array" ref="K558">IFERROR(INDEX(PEOPLE!$H$4:$H$101, SMALL(IF($B558=PEOPLE!$B$4:$B$101, ROW(PEOPLE!$H$4:$H$101)-MIN(ROW(PEOPLE!$H$4:$H$101)) +1), COLUMNS($B$3:J558))),"")</f>
        <v xml:space="preserve">11   </v>
      </c>
      <c r="L558" s="40" t="str">
        <f t="array" ref="L558">IFERROR(INDEX(PEOPLE!$H$4:$H$101, SMALL(IF($B558=PEOPLE!$B$4:$B$101, ROW(PEOPLE!$H$4:$H$101)-MIN(ROW(PEOPLE!$H$4:$H$101)) +1), COLUMNS($B$3:K558))),"")</f>
        <v xml:space="preserve">12   </v>
      </c>
      <c r="M558" s="40" t="str">
        <f t="array" ref="M558">IFERROR(INDEX(PEOPLE!$H$4:$H$101, SMALL(IF($B558=PEOPLE!$B$4:$B$101, ROW(PEOPLE!$H$4:$H$101)-MIN(ROW(PEOPLE!$H$4:$H$101)) +1), COLUMNS($B$3:L558))),"")</f>
        <v xml:space="preserve">13   </v>
      </c>
      <c r="N558" s="40"/>
      <c r="O558" s="40"/>
    </row>
    <row r="559" spans="2:15" x14ac:dyDescent="0.25">
      <c r="B559" s="40" t="str">
        <f t="array" ref="B559">IFERROR(INDEX(PEOPLE!B560:B$1001, MATCH(0, COUNTIF($B$2:B558, PEOPLE!B560:B$1001), 0)), "")</f>
        <v/>
      </c>
      <c r="C559" s="40" t="str">
        <f t="array" ref="C559">IFERROR(INDEX(PEOPLE!$H$4:$H$101, SMALL(IF($B559=PEOPLE!$B$4:$B$101, ROW(PEOPLE!$H$4:$H$101)-MIN(ROW(PEOPLE!$H$4:$H$101)) +1), COLUMNS($B$3:B559))),"")</f>
        <v xml:space="preserve">3   </v>
      </c>
      <c r="D559" s="40" t="str">
        <f t="array" ref="D559">IFERROR(INDEX(PEOPLE!$H$4:$H$101, SMALL(IF($B559=PEOPLE!$B$4:$B$101, ROW(PEOPLE!$H$4:$H$101)-MIN(ROW(PEOPLE!$H$4:$H$101)) +1), COLUMNS($B$3:C559))),"")</f>
        <v xml:space="preserve">4   </v>
      </c>
      <c r="E559" s="40" t="str">
        <f t="array" ref="E559">IFERROR(INDEX(PEOPLE!$H$4:$H$101, SMALL(IF($B559=PEOPLE!$B$4:$B$101, ROW(PEOPLE!$H$4:$H$101)-MIN(ROW(PEOPLE!$H$4:$H$101)) +1), COLUMNS($B$3:D559))),"")</f>
        <v xml:space="preserve">5   </v>
      </c>
      <c r="F559" s="40" t="str">
        <f t="array" ref="F559">IFERROR(INDEX(PEOPLE!$H$4:$H$101, SMALL(IF($B559=PEOPLE!$B$4:$B$101, ROW(PEOPLE!$H$4:$H$101)-MIN(ROW(PEOPLE!$H$4:$H$101)) +1), COLUMNS($B$3:E559))),"")</f>
        <v xml:space="preserve">6   </v>
      </c>
      <c r="G559" s="40" t="str">
        <f t="array" ref="G559">IFERROR(INDEX(PEOPLE!$H$4:$H$101, SMALL(IF($B559=PEOPLE!$B$4:$B$101, ROW(PEOPLE!$H$4:$H$101)-MIN(ROW(PEOPLE!$H$4:$H$101)) +1), COLUMNS($B$3:F559))),"")</f>
        <v xml:space="preserve">7   </v>
      </c>
      <c r="H559" s="40" t="str">
        <f t="array" ref="H559">IFERROR(INDEX(PEOPLE!$H$4:$H$101, SMALL(IF($B559=PEOPLE!$B$4:$B$101, ROW(PEOPLE!$H$4:$H$101)-MIN(ROW(PEOPLE!$H$4:$H$101)) +1), COLUMNS($B$3:G559))),"")</f>
        <v xml:space="preserve">8   </v>
      </c>
      <c r="I559" s="40" t="str">
        <f t="array" ref="I559">IFERROR(INDEX(PEOPLE!$H$4:$H$101, SMALL(IF($B559=PEOPLE!$B$4:$B$101, ROW(PEOPLE!$H$4:$H$101)-MIN(ROW(PEOPLE!$H$4:$H$101)) +1), COLUMNS($B$3:H559))),"")</f>
        <v xml:space="preserve">9   </v>
      </c>
      <c r="J559" s="40" t="str">
        <f t="array" ref="J559">IFERROR(INDEX(PEOPLE!$H$4:$H$101, SMALL(IF($B559=PEOPLE!$B$4:$B$101, ROW(PEOPLE!$H$4:$H$101)-MIN(ROW(PEOPLE!$H$4:$H$101)) +1), COLUMNS($B$3:I559))),"")</f>
        <v xml:space="preserve">10   </v>
      </c>
      <c r="K559" s="40" t="str">
        <f t="array" ref="K559">IFERROR(INDEX(PEOPLE!$H$4:$H$101, SMALL(IF($B559=PEOPLE!$B$4:$B$101, ROW(PEOPLE!$H$4:$H$101)-MIN(ROW(PEOPLE!$H$4:$H$101)) +1), COLUMNS($B$3:J559))),"")</f>
        <v xml:space="preserve">11   </v>
      </c>
      <c r="L559" s="40" t="str">
        <f t="array" ref="L559">IFERROR(INDEX(PEOPLE!$H$4:$H$101, SMALL(IF($B559=PEOPLE!$B$4:$B$101, ROW(PEOPLE!$H$4:$H$101)-MIN(ROW(PEOPLE!$H$4:$H$101)) +1), COLUMNS($B$3:K559))),"")</f>
        <v xml:space="preserve">12   </v>
      </c>
      <c r="M559" s="40" t="str">
        <f t="array" ref="M559">IFERROR(INDEX(PEOPLE!$H$4:$H$101, SMALL(IF($B559=PEOPLE!$B$4:$B$101, ROW(PEOPLE!$H$4:$H$101)-MIN(ROW(PEOPLE!$H$4:$H$101)) +1), COLUMNS($B$3:L559))),"")</f>
        <v xml:space="preserve">13   </v>
      </c>
      <c r="N559" s="40"/>
      <c r="O559" s="40"/>
    </row>
    <row r="560" spans="2:15" x14ac:dyDescent="0.25">
      <c r="B560" s="40" t="str">
        <f t="array" ref="B560">IFERROR(INDEX(PEOPLE!B561:B$1001, MATCH(0, COUNTIF($B$2:B559, PEOPLE!B561:B$1001), 0)), "")</f>
        <v/>
      </c>
      <c r="C560" s="40" t="str">
        <f t="array" ref="C560">IFERROR(INDEX(PEOPLE!$H$4:$H$101, SMALL(IF($B560=PEOPLE!$B$4:$B$101, ROW(PEOPLE!$H$4:$H$101)-MIN(ROW(PEOPLE!$H$4:$H$101)) +1), COLUMNS($B$3:B560))),"")</f>
        <v xml:space="preserve">3   </v>
      </c>
      <c r="D560" s="40" t="str">
        <f t="array" ref="D560">IFERROR(INDEX(PEOPLE!$H$4:$H$101, SMALL(IF($B560=PEOPLE!$B$4:$B$101, ROW(PEOPLE!$H$4:$H$101)-MIN(ROW(PEOPLE!$H$4:$H$101)) +1), COLUMNS($B$3:C560))),"")</f>
        <v xml:space="preserve">4   </v>
      </c>
      <c r="E560" s="40" t="str">
        <f t="array" ref="E560">IFERROR(INDEX(PEOPLE!$H$4:$H$101, SMALL(IF($B560=PEOPLE!$B$4:$B$101, ROW(PEOPLE!$H$4:$H$101)-MIN(ROW(PEOPLE!$H$4:$H$101)) +1), COLUMNS($B$3:D560))),"")</f>
        <v xml:space="preserve">5   </v>
      </c>
      <c r="F560" s="40" t="str">
        <f t="array" ref="F560">IFERROR(INDEX(PEOPLE!$H$4:$H$101, SMALL(IF($B560=PEOPLE!$B$4:$B$101, ROW(PEOPLE!$H$4:$H$101)-MIN(ROW(PEOPLE!$H$4:$H$101)) +1), COLUMNS($B$3:E560))),"")</f>
        <v xml:space="preserve">6   </v>
      </c>
      <c r="G560" s="40" t="str">
        <f t="array" ref="G560">IFERROR(INDEX(PEOPLE!$H$4:$H$101, SMALL(IF($B560=PEOPLE!$B$4:$B$101, ROW(PEOPLE!$H$4:$H$101)-MIN(ROW(PEOPLE!$H$4:$H$101)) +1), COLUMNS($B$3:F560))),"")</f>
        <v xml:space="preserve">7   </v>
      </c>
      <c r="H560" s="40" t="str">
        <f t="array" ref="H560">IFERROR(INDEX(PEOPLE!$H$4:$H$101, SMALL(IF($B560=PEOPLE!$B$4:$B$101, ROW(PEOPLE!$H$4:$H$101)-MIN(ROW(PEOPLE!$H$4:$H$101)) +1), COLUMNS($B$3:G560))),"")</f>
        <v xml:space="preserve">8   </v>
      </c>
      <c r="I560" s="40" t="str">
        <f t="array" ref="I560">IFERROR(INDEX(PEOPLE!$H$4:$H$101, SMALL(IF($B560=PEOPLE!$B$4:$B$101, ROW(PEOPLE!$H$4:$H$101)-MIN(ROW(PEOPLE!$H$4:$H$101)) +1), COLUMNS($B$3:H560))),"")</f>
        <v xml:space="preserve">9   </v>
      </c>
      <c r="J560" s="40" t="str">
        <f t="array" ref="J560">IFERROR(INDEX(PEOPLE!$H$4:$H$101, SMALL(IF($B560=PEOPLE!$B$4:$B$101, ROW(PEOPLE!$H$4:$H$101)-MIN(ROW(PEOPLE!$H$4:$H$101)) +1), COLUMNS($B$3:I560))),"")</f>
        <v xml:space="preserve">10   </v>
      </c>
      <c r="K560" s="40" t="str">
        <f t="array" ref="K560">IFERROR(INDEX(PEOPLE!$H$4:$H$101, SMALL(IF($B560=PEOPLE!$B$4:$B$101, ROW(PEOPLE!$H$4:$H$101)-MIN(ROW(PEOPLE!$H$4:$H$101)) +1), COLUMNS($B$3:J560))),"")</f>
        <v xml:space="preserve">11   </v>
      </c>
      <c r="L560" s="40" t="str">
        <f t="array" ref="L560">IFERROR(INDEX(PEOPLE!$H$4:$H$101, SMALL(IF($B560=PEOPLE!$B$4:$B$101, ROW(PEOPLE!$H$4:$H$101)-MIN(ROW(PEOPLE!$H$4:$H$101)) +1), COLUMNS($B$3:K560))),"")</f>
        <v xml:space="preserve">12   </v>
      </c>
      <c r="M560" s="40" t="str">
        <f t="array" ref="M560">IFERROR(INDEX(PEOPLE!$H$4:$H$101, SMALL(IF($B560=PEOPLE!$B$4:$B$101, ROW(PEOPLE!$H$4:$H$101)-MIN(ROW(PEOPLE!$H$4:$H$101)) +1), COLUMNS($B$3:L560))),"")</f>
        <v xml:space="preserve">13   </v>
      </c>
      <c r="N560" s="40"/>
      <c r="O560" s="40"/>
    </row>
    <row r="561" spans="2:15" x14ac:dyDescent="0.25">
      <c r="B561" s="40" t="str">
        <f t="array" ref="B561">IFERROR(INDEX(PEOPLE!B562:B$1001, MATCH(0, COUNTIF($B$2:B560, PEOPLE!B562:B$1001), 0)), "")</f>
        <v/>
      </c>
      <c r="C561" s="40" t="str">
        <f t="array" ref="C561">IFERROR(INDEX(PEOPLE!$H$4:$H$101, SMALL(IF($B561=PEOPLE!$B$4:$B$101, ROW(PEOPLE!$H$4:$H$101)-MIN(ROW(PEOPLE!$H$4:$H$101)) +1), COLUMNS($B$3:B561))),"")</f>
        <v xml:space="preserve">3   </v>
      </c>
      <c r="D561" s="40" t="str">
        <f t="array" ref="D561">IFERROR(INDEX(PEOPLE!$H$4:$H$101, SMALL(IF($B561=PEOPLE!$B$4:$B$101, ROW(PEOPLE!$H$4:$H$101)-MIN(ROW(PEOPLE!$H$4:$H$101)) +1), COLUMNS($B$3:C561))),"")</f>
        <v xml:space="preserve">4   </v>
      </c>
      <c r="E561" s="40" t="str">
        <f t="array" ref="E561">IFERROR(INDEX(PEOPLE!$H$4:$H$101, SMALL(IF($B561=PEOPLE!$B$4:$B$101, ROW(PEOPLE!$H$4:$H$101)-MIN(ROW(PEOPLE!$H$4:$H$101)) +1), COLUMNS($B$3:D561))),"")</f>
        <v xml:space="preserve">5   </v>
      </c>
      <c r="F561" s="40" t="str">
        <f t="array" ref="F561">IFERROR(INDEX(PEOPLE!$H$4:$H$101, SMALL(IF($B561=PEOPLE!$B$4:$B$101, ROW(PEOPLE!$H$4:$H$101)-MIN(ROW(PEOPLE!$H$4:$H$101)) +1), COLUMNS($B$3:E561))),"")</f>
        <v xml:space="preserve">6   </v>
      </c>
      <c r="G561" s="40" t="str">
        <f t="array" ref="G561">IFERROR(INDEX(PEOPLE!$H$4:$H$101, SMALL(IF($B561=PEOPLE!$B$4:$B$101, ROW(PEOPLE!$H$4:$H$101)-MIN(ROW(PEOPLE!$H$4:$H$101)) +1), COLUMNS($B$3:F561))),"")</f>
        <v xml:space="preserve">7   </v>
      </c>
      <c r="H561" s="40" t="str">
        <f t="array" ref="H561">IFERROR(INDEX(PEOPLE!$H$4:$H$101, SMALL(IF($B561=PEOPLE!$B$4:$B$101, ROW(PEOPLE!$H$4:$H$101)-MIN(ROW(PEOPLE!$H$4:$H$101)) +1), COLUMNS($B$3:G561))),"")</f>
        <v xml:space="preserve">8   </v>
      </c>
      <c r="I561" s="40" t="str">
        <f t="array" ref="I561">IFERROR(INDEX(PEOPLE!$H$4:$H$101, SMALL(IF($B561=PEOPLE!$B$4:$B$101, ROW(PEOPLE!$H$4:$H$101)-MIN(ROW(PEOPLE!$H$4:$H$101)) +1), COLUMNS($B$3:H561))),"")</f>
        <v xml:space="preserve">9   </v>
      </c>
      <c r="J561" s="40" t="str">
        <f t="array" ref="J561">IFERROR(INDEX(PEOPLE!$H$4:$H$101, SMALL(IF($B561=PEOPLE!$B$4:$B$101, ROW(PEOPLE!$H$4:$H$101)-MIN(ROW(PEOPLE!$H$4:$H$101)) +1), COLUMNS($B$3:I561))),"")</f>
        <v xml:space="preserve">10   </v>
      </c>
      <c r="K561" s="40" t="str">
        <f t="array" ref="K561">IFERROR(INDEX(PEOPLE!$H$4:$H$101, SMALL(IF($B561=PEOPLE!$B$4:$B$101, ROW(PEOPLE!$H$4:$H$101)-MIN(ROW(PEOPLE!$H$4:$H$101)) +1), COLUMNS($B$3:J561))),"")</f>
        <v xml:space="preserve">11   </v>
      </c>
      <c r="L561" s="40" t="str">
        <f t="array" ref="L561">IFERROR(INDEX(PEOPLE!$H$4:$H$101, SMALL(IF($B561=PEOPLE!$B$4:$B$101, ROW(PEOPLE!$H$4:$H$101)-MIN(ROW(PEOPLE!$H$4:$H$101)) +1), COLUMNS($B$3:K561))),"")</f>
        <v xml:space="preserve">12   </v>
      </c>
      <c r="M561" s="40" t="str">
        <f t="array" ref="M561">IFERROR(INDEX(PEOPLE!$H$4:$H$101, SMALL(IF($B561=PEOPLE!$B$4:$B$101, ROW(PEOPLE!$H$4:$H$101)-MIN(ROW(PEOPLE!$H$4:$H$101)) +1), COLUMNS($B$3:L561))),"")</f>
        <v xml:space="preserve">13   </v>
      </c>
      <c r="N561" s="40"/>
      <c r="O561" s="40"/>
    </row>
    <row r="562" spans="2:15" x14ac:dyDescent="0.25">
      <c r="B562" s="40" t="str">
        <f t="array" ref="B562">IFERROR(INDEX(PEOPLE!B563:B$1001, MATCH(0, COUNTIF($B$2:B561, PEOPLE!B563:B$1001), 0)), "")</f>
        <v/>
      </c>
      <c r="C562" s="40" t="str">
        <f t="array" ref="C562">IFERROR(INDEX(PEOPLE!$H$4:$H$101, SMALL(IF($B562=PEOPLE!$B$4:$B$101, ROW(PEOPLE!$H$4:$H$101)-MIN(ROW(PEOPLE!$H$4:$H$101)) +1), COLUMNS($B$3:B562))),"")</f>
        <v xml:space="preserve">3   </v>
      </c>
      <c r="D562" s="40" t="str">
        <f t="array" ref="D562">IFERROR(INDEX(PEOPLE!$H$4:$H$101, SMALL(IF($B562=PEOPLE!$B$4:$B$101, ROW(PEOPLE!$H$4:$H$101)-MIN(ROW(PEOPLE!$H$4:$H$101)) +1), COLUMNS($B$3:C562))),"")</f>
        <v xml:space="preserve">4   </v>
      </c>
      <c r="E562" s="40" t="str">
        <f t="array" ref="E562">IFERROR(INDEX(PEOPLE!$H$4:$H$101, SMALL(IF($B562=PEOPLE!$B$4:$B$101, ROW(PEOPLE!$H$4:$H$101)-MIN(ROW(PEOPLE!$H$4:$H$101)) +1), COLUMNS($B$3:D562))),"")</f>
        <v xml:space="preserve">5   </v>
      </c>
      <c r="F562" s="40" t="str">
        <f t="array" ref="F562">IFERROR(INDEX(PEOPLE!$H$4:$H$101, SMALL(IF($B562=PEOPLE!$B$4:$B$101, ROW(PEOPLE!$H$4:$H$101)-MIN(ROW(PEOPLE!$H$4:$H$101)) +1), COLUMNS($B$3:E562))),"")</f>
        <v xml:space="preserve">6   </v>
      </c>
      <c r="G562" s="40" t="str">
        <f t="array" ref="G562">IFERROR(INDEX(PEOPLE!$H$4:$H$101, SMALL(IF($B562=PEOPLE!$B$4:$B$101, ROW(PEOPLE!$H$4:$H$101)-MIN(ROW(PEOPLE!$H$4:$H$101)) +1), COLUMNS($B$3:F562))),"")</f>
        <v xml:space="preserve">7   </v>
      </c>
      <c r="H562" s="40" t="str">
        <f t="array" ref="H562">IFERROR(INDEX(PEOPLE!$H$4:$H$101, SMALL(IF($B562=PEOPLE!$B$4:$B$101, ROW(PEOPLE!$H$4:$H$101)-MIN(ROW(PEOPLE!$H$4:$H$101)) +1), COLUMNS($B$3:G562))),"")</f>
        <v xml:space="preserve">8   </v>
      </c>
      <c r="I562" s="40" t="str">
        <f t="array" ref="I562">IFERROR(INDEX(PEOPLE!$H$4:$H$101, SMALL(IF($B562=PEOPLE!$B$4:$B$101, ROW(PEOPLE!$H$4:$H$101)-MIN(ROW(PEOPLE!$H$4:$H$101)) +1), COLUMNS($B$3:H562))),"")</f>
        <v xml:space="preserve">9   </v>
      </c>
      <c r="J562" s="40" t="str">
        <f t="array" ref="J562">IFERROR(INDEX(PEOPLE!$H$4:$H$101, SMALL(IF($B562=PEOPLE!$B$4:$B$101, ROW(PEOPLE!$H$4:$H$101)-MIN(ROW(PEOPLE!$H$4:$H$101)) +1), COLUMNS($B$3:I562))),"")</f>
        <v xml:space="preserve">10   </v>
      </c>
      <c r="K562" s="40" t="str">
        <f t="array" ref="K562">IFERROR(INDEX(PEOPLE!$H$4:$H$101, SMALL(IF($B562=PEOPLE!$B$4:$B$101, ROW(PEOPLE!$H$4:$H$101)-MIN(ROW(PEOPLE!$H$4:$H$101)) +1), COLUMNS($B$3:J562))),"")</f>
        <v xml:space="preserve">11   </v>
      </c>
      <c r="L562" s="40" t="str">
        <f t="array" ref="L562">IFERROR(INDEX(PEOPLE!$H$4:$H$101, SMALL(IF($B562=PEOPLE!$B$4:$B$101, ROW(PEOPLE!$H$4:$H$101)-MIN(ROW(PEOPLE!$H$4:$H$101)) +1), COLUMNS($B$3:K562))),"")</f>
        <v xml:space="preserve">12   </v>
      </c>
      <c r="M562" s="40" t="str">
        <f t="array" ref="M562">IFERROR(INDEX(PEOPLE!$H$4:$H$101, SMALL(IF($B562=PEOPLE!$B$4:$B$101, ROW(PEOPLE!$H$4:$H$101)-MIN(ROW(PEOPLE!$H$4:$H$101)) +1), COLUMNS($B$3:L562))),"")</f>
        <v xml:space="preserve">13   </v>
      </c>
      <c r="N562" s="40"/>
      <c r="O562" s="40"/>
    </row>
    <row r="563" spans="2:15" x14ac:dyDescent="0.25">
      <c r="B563" s="40" t="str">
        <f t="array" ref="B563">IFERROR(INDEX(PEOPLE!B564:B$1001, MATCH(0, COUNTIF($B$2:B562, PEOPLE!B564:B$1001), 0)), "")</f>
        <v/>
      </c>
      <c r="C563" s="40" t="str">
        <f t="array" ref="C563">IFERROR(INDEX(PEOPLE!$H$4:$H$101, SMALL(IF($B563=PEOPLE!$B$4:$B$101, ROW(PEOPLE!$H$4:$H$101)-MIN(ROW(PEOPLE!$H$4:$H$101)) +1), COLUMNS($B$3:B563))),"")</f>
        <v xml:space="preserve">3   </v>
      </c>
      <c r="D563" s="40" t="str">
        <f t="array" ref="D563">IFERROR(INDEX(PEOPLE!$H$4:$H$101, SMALL(IF($B563=PEOPLE!$B$4:$B$101, ROW(PEOPLE!$H$4:$H$101)-MIN(ROW(PEOPLE!$H$4:$H$101)) +1), COLUMNS($B$3:C563))),"")</f>
        <v xml:space="preserve">4   </v>
      </c>
      <c r="E563" s="40" t="str">
        <f t="array" ref="E563">IFERROR(INDEX(PEOPLE!$H$4:$H$101, SMALL(IF($B563=PEOPLE!$B$4:$B$101, ROW(PEOPLE!$H$4:$H$101)-MIN(ROW(PEOPLE!$H$4:$H$101)) +1), COLUMNS($B$3:D563))),"")</f>
        <v xml:space="preserve">5   </v>
      </c>
      <c r="F563" s="40" t="str">
        <f t="array" ref="F563">IFERROR(INDEX(PEOPLE!$H$4:$H$101, SMALL(IF($B563=PEOPLE!$B$4:$B$101, ROW(PEOPLE!$H$4:$H$101)-MIN(ROW(PEOPLE!$H$4:$H$101)) +1), COLUMNS($B$3:E563))),"")</f>
        <v xml:space="preserve">6   </v>
      </c>
      <c r="G563" s="40" t="str">
        <f t="array" ref="G563">IFERROR(INDEX(PEOPLE!$H$4:$H$101, SMALL(IF($B563=PEOPLE!$B$4:$B$101, ROW(PEOPLE!$H$4:$H$101)-MIN(ROW(PEOPLE!$H$4:$H$101)) +1), COLUMNS($B$3:F563))),"")</f>
        <v xml:space="preserve">7   </v>
      </c>
      <c r="H563" s="40" t="str">
        <f t="array" ref="H563">IFERROR(INDEX(PEOPLE!$H$4:$H$101, SMALL(IF($B563=PEOPLE!$B$4:$B$101, ROW(PEOPLE!$H$4:$H$101)-MIN(ROW(PEOPLE!$H$4:$H$101)) +1), COLUMNS($B$3:G563))),"")</f>
        <v xml:space="preserve">8   </v>
      </c>
      <c r="I563" s="40" t="str">
        <f t="array" ref="I563">IFERROR(INDEX(PEOPLE!$H$4:$H$101, SMALL(IF($B563=PEOPLE!$B$4:$B$101, ROW(PEOPLE!$H$4:$H$101)-MIN(ROW(PEOPLE!$H$4:$H$101)) +1), COLUMNS($B$3:H563))),"")</f>
        <v xml:space="preserve">9   </v>
      </c>
      <c r="J563" s="40" t="str">
        <f t="array" ref="J563">IFERROR(INDEX(PEOPLE!$H$4:$H$101, SMALL(IF($B563=PEOPLE!$B$4:$B$101, ROW(PEOPLE!$H$4:$H$101)-MIN(ROW(PEOPLE!$H$4:$H$101)) +1), COLUMNS($B$3:I563))),"")</f>
        <v xml:space="preserve">10   </v>
      </c>
      <c r="K563" s="40" t="str">
        <f t="array" ref="K563">IFERROR(INDEX(PEOPLE!$H$4:$H$101, SMALL(IF($B563=PEOPLE!$B$4:$B$101, ROW(PEOPLE!$H$4:$H$101)-MIN(ROW(PEOPLE!$H$4:$H$101)) +1), COLUMNS($B$3:J563))),"")</f>
        <v xml:space="preserve">11   </v>
      </c>
      <c r="L563" s="40" t="str">
        <f t="array" ref="L563">IFERROR(INDEX(PEOPLE!$H$4:$H$101, SMALL(IF($B563=PEOPLE!$B$4:$B$101, ROW(PEOPLE!$H$4:$H$101)-MIN(ROW(PEOPLE!$H$4:$H$101)) +1), COLUMNS($B$3:K563))),"")</f>
        <v xml:space="preserve">12   </v>
      </c>
      <c r="M563" s="40" t="str">
        <f t="array" ref="M563">IFERROR(INDEX(PEOPLE!$H$4:$H$101, SMALL(IF($B563=PEOPLE!$B$4:$B$101, ROW(PEOPLE!$H$4:$H$101)-MIN(ROW(PEOPLE!$H$4:$H$101)) +1), COLUMNS($B$3:L563))),"")</f>
        <v xml:space="preserve">13   </v>
      </c>
      <c r="N563" s="40"/>
      <c r="O563" s="40"/>
    </row>
    <row r="564" spans="2:15" x14ac:dyDescent="0.25">
      <c r="B564" s="40" t="str">
        <f t="array" ref="B564">IFERROR(INDEX(PEOPLE!B565:B$1001, MATCH(0, COUNTIF($B$2:B563, PEOPLE!B565:B$1001), 0)), "")</f>
        <v/>
      </c>
      <c r="C564" s="40" t="str">
        <f t="array" ref="C564">IFERROR(INDEX(PEOPLE!$H$4:$H$101, SMALL(IF($B564=PEOPLE!$B$4:$B$101, ROW(PEOPLE!$H$4:$H$101)-MIN(ROW(PEOPLE!$H$4:$H$101)) +1), COLUMNS($B$3:B564))),"")</f>
        <v xml:space="preserve">3   </v>
      </c>
      <c r="D564" s="40" t="str">
        <f t="array" ref="D564">IFERROR(INDEX(PEOPLE!$H$4:$H$101, SMALL(IF($B564=PEOPLE!$B$4:$B$101, ROW(PEOPLE!$H$4:$H$101)-MIN(ROW(PEOPLE!$H$4:$H$101)) +1), COLUMNS($B$3:C564))),"")</f>
        <v xml:space="preserve">4   </v>
      </c>
      <c r="E564" s="40" t="str">
        <f t="array" ref="E564">IFERROR(INDEX(PEOPLE!$H$4:$H$101, SMALL(IF($B564=PEOPLE!$B$4:$B$101, ROW(PEOPLE!$H$4:$H$101)-MIN(ROW(PEOPLE!$H$4:$H$101)) +1), COLUMNS($B$3:D564))),"")</f>
        <v xml:space="preserve">5   </v>
      </c>
      <c r="F564" s="40" t="str">
        <f t="array" ref="F564">IFERROR(INDEX(PEOPLE!$H$4:$H$101, SMALL(IF($B564=PEOPLE!$B$4:$B$101, ROW(PEOPLE!$H$4:$H$101)-MIN(ROW(PEOPLE!$H$4:$H$101)) +1), COLUMNS($B$3:E564))),"")</f>
        <v xml:space="preserve">6   </v>
      </c>
      <c r="G564" s="40" t="str">
        <f t="array" ref="G564">IFERROR(INDEX(PEOPLE!$H$4:$H$101, SMALL(IF($B564=PEOPLE!$B$4:$B$101, ROW(PEOPLE!$H$4:$H$101)-MIN(ROW(PEOPLE!$H$4:$H$101)) +1), COLUMNS($B$3:F564))),"")</f>
        <v xml:space="preserve">7   </v>
      </c>
      <c r="H564" s="40" t="str">
        <f t="array" ref="H564">IFERROR(INDEX(PEOPLE!$H$4:$H$101, SMALL(IF($B564=PEOPLE!$B$4:$B$101, ROW(PEOPLE!$H$4:$H$101)-MIN(ROW(PEOPLE!$H$4:$H$101)) +1), COLUMNS($B$3:G564))),"")</f>
        <v xml:space="preserve">8   </v>
      </c>
      <c r="I564" s="40" t="str">
        <f t="array" ref="I564">IFERROR(INDEX(PEOPLE!$H$4:$H$101, SMALL(IF($B564=PEOPLE!$B$4:$B$101, ROW(PEOPLE!$H$4:$H$101)-MIN(ROW(PEOPLE!$H$4:$H$101)) +1), COLUMNS($B$3:H564))),"")</f>
        <v xml:space="preserve">9   </v>
      </c>
      <c r="J564" s="40" t="str">
        <f t="array" ref="J564">IFERROR(INDEX(PEOPLE!$H$4:$H$101, SMALL(IF($B564=PEOPLE!$B$4:$B$101, ROW(PEOPLE!$H$4:$H$101)-MIN(ROW(PEOPLE!$H$4:$H$101)) +1), COLUMNS($B$3:I564))),"")</f>
        <v xml:space="preserve">10   </v>
      </c>
      <c r="K564" s="40" t="str">
        <f t="array" ref="K564">IFERROR(INDEX(PEOPLE!$H$4:$H$101, SMALL(IF($B564=PEOPLE!$B$4:$B$101, ROW(PEOPLE!$H$4:$H$101)-MIN(ROW(PEOPLE!$H$4:$H$101)) +1), COLUMNS($B$3:J564))),"")</f>
        <v xml:space="preserve">11   </v>
      </c>
      <c r="L564" s="40" t="str">
        <f t="array" ref="L564">IFERROR(INDEX(PEOPLE!$H$4:$H$101, SMALL(IF($B564=PEOPLE!$B$4:$B$101, ROW(PEOPLE!$H$4:$H$101)-MIN(ROW(PEOPLE!$H$4:$H$101)) +1), COLUMNS($B$3:K564))),"")</f>
        <v xml:space="preserve">12   </v>
      </c>
      <c r="M564" s="40" t="str">
        <f t="array" ref="M564">IFERROR(INDEX(PEOPLE!$H$4:$H$101, SMALL(IF($B564=PEOPLE!$B$4:$B$101, ROW(PEOPLE!$H$4:$H$101)-MIN(ROW(PEOPLE!$H$4:$H$101)) +1), COLUMNS($B$3:L564))),"")</f>
        <v xml:space="preserve">13   </v>
      </c>
      <c r="N564" s="40"/>
      <c r="O564" s="40"/>
    </row>
    <row r="565" spans="2:15" x14ac:dyDescent="0.25">
      <c r="B565" s="40" t="str">
        <f t="array" ref="B565">IFERROR(INDEX(PEOPLE!B566:B$1001, MATCH(0, COUNTIF($B$2:B564, PEOPLE!B566:B$1001), 0)), "")</f>
        <v/>
      </c>
      <c r="C565" s="40" t="str">
        <f t="array" ref="C565">IFERROR(INDEX(PEOPLE!$H$4:$H$101, SMALL(IF($B565=PEOPLE!$B$4:$B$101, ROW(PEOPLE!$H$4:$H$101)-MIN(ROW(PEOPLE!$H$4:$H$101)) +1), COLUMNS($B$3:B565))),"")</f>
        <v xml:space="preserve">3   </v>
      </c>
      <c r="D565" s="40" t="str">
        <f t="array" ref="D565">IFERROR(INDEX(PEOPLE!$H$4:$H$101, SMALL(IF($B565=PEOPLE!$B$4:$B$101, ROW(PEOPLE!$H$4:$H$101)-MIN(ROW(PEOPLE!$H$4:$H$101)) +1), COLUMNS($B$3:C565))),"")</f>
        <v xml:space="preserve">4   </v>
      </c>
      <c r="E565" s="40" t="str">
        <f t="array" ref="E565">IFERROR(INDEX(PEOPLE!$H$4:$H$101, SMALL(IF($B565=PEOPLE!$B$4:$B$101, ROW(PEOPLE!$H$4:$H$101)-MIN(ROW(PEOPLE!$H$4:$H$101)) +1), COLUMNS($B$3:D565))),"")</f>
        <v xml:space="preserve">5   </v>
      </c>
      <c r="F565" s="40" t="str">
        <f t="array" ref="F565">IFERROR(INDEX(PEOPLE!$H$4:$H$101, SMALL(IF($B565=PEOPLE!$B$4:$B$101, ROW(PEOPLE!$H$4:$H$101)-MIN(ROW(PEOPLE!$H$4:$H$101)) +1), COLUMNS($B$3:E565))),"")</f>
        <v xml:space="preserve">6   </v>
      </c>
      <c r="G565" s="40" t="str">
        <f t="array" ref="G565">IFERROR(INDEX(PEOPLE!$H$4:$H$101, SMALL(IF($B565=PEOPLE!$B$4:$B$101, ROW(PEOPLE!$H$4:$H$101)-MIN(ROW(PEOPLE!$H$4:$H$101)) +1), COLUMNS($B$3:F565))),"")</f>
        <v xml:space="preserve">7   </v>
      </c>
      <c r="H565" s="40" t="str">
        <f t="array" ref="H565">IFERROR(INDEX(PEOPLE!$H$4:$H$101, SMALL(IF($B565=PEOPLE!$B$4:$B$101, ROW(PEOPLE!$H$4:$H$101)-MIN(ROW(PEOPLE!$H$4:$H$101)) +1), COLUMNS($B$3:G565))),"")</f>
        <v xml:space="preserve">8   </v>
      </c>
      <c r="I565" s="40" t="str">
        <f t="array" ref="I565">IFERROR(INDEX(PEOPLE!$H$4:$H$101, SMALL(IF($B565=PEOPLE!$B$4:$B$101, ROW(PEOPLE!$H$4:$H$101)-MIN(ROW(PEOPLE!$H$4:$H$101)) +1), COLUMNS($B$3:H565))),"")</f>
        <v xml:space="preserve">9   </v>
      </c>
      <c r="J565" s="40" t="str">
        <f t="array" ref="J565">IFERROR(INDEX(PEOPLE!$H$4:$H$101, SMALL(IF($B565=PEOPLE!$B$4:$B$101, ROW(PEOPLE!$H$4:$H$101)-MIN(ROW(PEOPLE!$H$4:$H$101)) +1), COLUMNS($B$3:I565))),"")</f>
        <v xml:space="preserve">10   </v>
      </c>
      <c r="K565" s="40" t="str">
        <f t="array" ref="K565">IFERROR(INDEX(PEOPLE!$H$4:$H$101, SMALL(IF($B565=PEOPLE!$B$4:$B$101, ROW(PEOPLE!$H$4:$H$101)-MIN(ROW(PEOPLE!$H$4:$H$101)) +1), COLUMNS($B$3:J565))),"")</f>
        <v xml:space="preserve">11   </v>
      </c>
      <c r="L565" s="40" t="str">
        <f t="array" ref="L565">IFERROR(INDEX(PEOPLE!$H$4:$H$101, SMALL(IF($B565=PEOPLE!$B$4:$B$101, ROW(PEOPLE!$H$4:$H$101)-MIN(ROW(PEOPLE!$H$4:$H$101)) +1), COLUMNS($B$3:K565))),"")</f>
        <v xml:space="preserve">12   </v>
      </c>
      <c r="M565" s="40" t="str">
        <f t="array" ref="M565">IFERROR(INDEX(PEOPLE!$H$4:$H$101, SMALL(IF($B565=PEOPLE!$B$4:$B$101, ROW(PEOPLE!$H$4:$H$101)-MIN(ROW(PEOPLE!$H$4:$H$101)) +1), COLUMNS($B$3:L565))),"")</f>
        <v xml:space="preserve">13   </v>
      </c>
      <c r="N565" s="40"/>
      <c r="O565" s="40"/>
    </row>
    <row r="566" spans="2:15" x14ac:dyDescent="0.25">
      <c r="B566" s="40" t="str">
        <f t="array" ref="B566">IFERROR(INDEX(PEOPLE!B567:B$1001, MATCH(0, COUNTIF($B$2:B565, PEOPLE!B567:B$1001), 0)), "")</f>
        <v/>
      </c>
      <c r="C566" s="40" t="str">
        <f t="array" ref="C566">IFERROR(INDEX(PEOPLE!$H$4:$H$101, SMALL(IF($B566=PEOPLE!$B$4:$B$101, ROW(PEOPLE!$H$4:$H$101)-MIN(ROW(PEOPLE!$H$4:$H$101)) +1), COLUMNS($B$3:B566))),"")</f>
        <v xml:space="preserve">3   </v>
      </c>
      <c r="D566" s="40" t="str">
        <f t="array" ref="D566">IFERROR(INDEX(PEOPLE!$H$4:$H$101, SMALL(IF($B566=PEOPLE!$B$4:$B$101, ROW(PEOPLE!$H$4:$H$101)-MIN(ROW(PEOPLE!$H$4:$H$101)) +1), COLUMNS($B$3:C566))),"")</f>
        <v xml:space="preserve">4   </v>
      </c>
      <c r="E566" s="40" t="str">
        <f t="array" ref="E566">IFERROR(INDEX(PEOPLE!$H$4:$H$101, SMALL(IF($B566=PEOPLE!$B$4:$B$101, ROW(PEOPLE!$H$4:$H$101)-MIN(ROW(PEOPLE!$H$4:$H$101)) +1), COLUMNS($B$3:D566))),"")</f>
        <v xml:space="preserve">5   </v>
      </c>
      <c r="F566" s="40" t="str">
        <f t="array" ref="F566">IFERROR(INDEX(PEOPLE!$H$4:$H$101, SMALL(IF($B566=PEOPLE!$B$4:$B$101, ROW(PEOPLE!$H$4:$H$101)-MIN(ROW(PEOPLE!$H$4:$H$101)) +1), COLUMNS($B$3:E566))),"")</f>
        <v xml:space="preserve">6   </v>
      </c>
      <c r="G566" s="40" t="str">
        <f t="array" ref="G566">IFERROR(INDEX(PEOPLE!$H$4:$H$101, SMALL(IF($B566=PEOPLE!$B$4:$B$101, ROW(PEOPLE!$H$4:$H$101)-MIN(ROW(PEOPLE!$H$4:$H$101)) +1), COLUMNS($B$3:F566))),"")</f>
        <v xml:space="preserve">7   </v>
      </c>
      <c r="H566" s="40" t="str">
        <f t="array" ref="H566">IFERROR(INDEX(PEOPLE!$H$4:$H$101, SMALL(IF($B566=PEOPLE!$B$4:$B$101, ROW(PEOPLE!$H$4:$H$101)-MIN(ROW(PEOPLE!$H$4:$H$101)) +1), COLUMNS($B$3:G566))),"")</f>
        <v xml:space="preserve">8   </v>
      </c>
      <c r="I566" s="40" t="str">
        <f t="array" ref="I566">IFERROR(INDEX(PEOPLE!$H$4:$H$101, SMALL(IF($B566=PEOPLE!$B$4:$B$101, ROW(PEOPLE!$H$4:$H$101)-MIN(ROW(PEOPLE!$H$4:$H$101)) +1), COLUMNS($B$3:H566))),"")</f>
        <v xml:space="preserve">9   </v>
      </c>
      <c r="J566" s="40" t="str">
        <f t="array" ref="J566">IFERROR(INDEX(PEOPLE!$H$4:$H$101, SMALL(IF($B566=PEOPLE!$B$4:$B$101, ROW(PEOPLE!$H$4:$H$101)-MIN(ROW(PEOPLE!$H$4:$H$101)) +1), COLUMNS($B$3:I566))),"")</f>
        <v xml:space="preserve">10   </v>
      </c>
      <c r="K566" s="40" t="str">
        <f t="array" ref="K566">IFERROR(INDEX(PEOPLE!$H$4:$H$101, SMALL(IF($B566=PEOPLE!$B$4:$B$101, ROW(PEOPLE!$H$4:$H$101)-MIN(ROW(PEOPLE!$H$4:$H$101)) +1), COLUMNS($B$3:J566))),"")</f>
        <v xml:space="preserve">11   </v>
      </c>
      <c r="L566" s="40" t="str">
        <f t="array" ref="L566">IFERROR(INDEX(PEOPLE!$H$4:$H$101, SMALL(IF($B566=PEOPLE!$B$4:$B$101, ROW(PEOPLE!$H$4:$H$101)-MIN(ROW(PEOPLE!$H$4:$H$101)) +1), COLUMNS($B$3:K566))),"")</f>
        <v xml:space="preserve">12   </v>
      </c>
      <c r="M566" s="40" t="str">
        <f t="array" ref="M566">IFERROR(INDEX(PEOPLE!$H$4:$H$101, SMALL(IF($B566=PEOPLE!$B$4:$B$101, ROW(PEOPLE!$H$4:$H$101)-MIN(ROW(PEOPLE!$H$4:$H$101)) +1), COLUMNS($B$3:L566))),"")</f>
        <v xml:space="preserve">13   </v>
      </c>
      <c r="N566" s="40"/>
      <c r="O566" s="40"/>
    </row>
    <row r="567" spans="2:15" x14ac:dyDescent="0.25">
      <c r="B567" s="40" t="str">
        <f t="array" ref="B567">IFERROR(INDEX(PEOPLE!B568:B$1001, MATCH(0, COUNTIF($B$2:B566, PEOPLE!B568:B$1001), 0)), "")</f>
        <v/>
      </c>
      <c r="C567" s="40" t="str">
        <f t="array" ref="C567">IFERROR(INDEX(PEOPLE!$H$4:$H$101, SMALL(IF($B567=PEOPLE!$B$4:$B$101, ROW(PEOPLE!$H$4:$H$101)-MIN(ROW(PEOPLE!$H$4:$H$101)) +1), COLUMNS($B$3:B567))),"")</f>
        <v xml:space="preserve">3   </v>
      </c>
      <c r="D567" s="40" t="str">
        <f t="array" ref="D567">IFERROR(INDEX(PEOPLE!$H$4:$H$101, SMALL(IF($B567=PEOPLE!$B$4:$B$101, ROW(PEOPLE!$H$4:$H$101)-MIN(ROW(PEOPLE!$H$4:$H$101)) +1), COLUMNS($B$3:C567))),"")</f>
        <v xml:space="preserve">4   </v>
      </c>
      <c r="E567" s="40" t="str">
        <f t="array" ref="E567">IFERROR(INDEX(PEOPLE!$H$4:$H$101, SMALL(IF($B567=PEOPLE!$B$4:$B$101, ROW(PEOPLE!$H$4:$H$101)-MIN(ROW(PEOPLE!$H$4:$H$101)) +1), COLUMNS($B$3:D567))),"")</f>
        <v xml:space="preserve">5   </v>
      </c>
      <c r="F567" s="40" t="str">
        <f t="array" ref="F567">IFERROR(INDEX(PEOPLE!$H$4:$H$101, SMALL(IF($B567=PEOPLE!$B$4:$B$101, ROW(PEOPLE!$H$4:$H$101)-MIN(ROW(PEOPLE!$H$4:$H$101)) +1), COLUMNS($B$3:E567))),"")</f>
        <v xml:space="preserve">6   </v>
      </c>
      <c r="G567" s="40" t="str">
        <f t="array" ref="G567">IFERROR(INDEX(PEOPLE!$H$4:$H$101, SMALL(IF($B567=PEOPLE!$B$4:$B$101, ROW(PEOPLE!$H$4:$H$101)-MIN(ROW(PEOPLE!$H$4:$H$101)) +1), COLUMNS($B$3:F567))),"")</f>
        <v xml:space="preserve">7   </v>
      </c>
      <c r="H567" s="40" t="str">
        <f t="array" ref="H567">IFERROR(INDEX(PEOPLE!$H$4:$H$101, SMALL(IF($B567=PEOPLE!$B$4:$B$101, ROW(PEOPLE!$H$4:$H$101)-MIN(ROW(PEOPLE!$H$4:$H$101)) +1), COLUMNS($B$3:G567))),"")</f>
        <v xml:space="preserve">8   </v>
      </c>
      <c r="I567" s="40" t="str">
        <f t="array" ref="I567">IFERROR(INDEX(PEOPLE!$H$4:$H$101, SMALL(IF($B567=PEOPLE!$B$4:$B$101, ROW(PEOPLE!$H$4:$H$101)-MIN(ROW(PEOPLE!$H$4:$H$101)) +1), COLUMNS($B$3:H567))),"")</f>
        <v xml:space="preserve">9   </v>
      </c>
      <c r="J567" s="40" t="str">
        <f t="array" ref="J567">IFERROR(INDEX(PEOPLE!$H$4:$H$101, SMALL(IF($B567=PEOPLE!$B$4:$B$101, ROW(PEOPLE!$H$4:$H$101)-MIN(ROW(PEOPLE!$H$4:$H$101)) +1), COLUMNS($B$3:I567))),"")</f>
        <v xml:space="preserve">10   </v>
      </c>
      <c r="K567" s="40" t="str">
        <f t="array" ref="K567">IFERROR(INDEX(PEOPLE!$H$4:$H$101, SMALL(IF($B567=PEOPLE!$B$4:$B$101, ROW(PEOPLE!$H$4:$H$101)-MIN(ROW(PEOPLE!$H$4:$H$101)) +1), COLUMNS($B$3:J567))),"")</f>
        <v xml:space="preserve">11   </v>
      </c>
      <c r="L567" s="40" t="str">
        <f t="array" ref="L567">IFERROR(INDEX(PEOPLE!$H$4:$H$101, SMALL(IF($B567=PEOPLE!$B$4:$B$101, ROW(PEOPLE!$H$4:$H$101)-MIN(ROW(PEOPLE!$H$4:$H$101)) +1), COLUMNS($B$3:K567))),"")</f>
        <v xml:space="preserve">12   </v>
      </c>
      <c r="M567" s="40" t="str">
        <f t="array" ref="M567">IFERROR(INDEX(PEOPLE!$H$4:$H$101, SMALL(IF($B567=PEOPLE!$B$4:$B$101, ROW(PEOPLE!$H$4:$H$101)-MIN(ROW(PEOPLE!$H$4:$H$101)) +1), COLUMNS($B$3:L567))),"")</f>
        <v xml:space="preserve">13   </v>
      </c>
      <c r="N567" s="40"/>
      <c r="O567" s="40"/>
    </row>
    <row r="568" spans="2:15" x14ac:dyDescent="0.25">
      <c r="B568" s="40" t="str">
        <f t="array" ref="B568">IFERROR(INDEX(PEOPLE!B569:B$1001, MATCH(0, COUNTIF($B$2:B567, PEOPLE!B569:B$1001), 0)), "")</f>
        <v/>
      </c>
      <c r="C568" s="40" t="str">
        <f t="array" ref="C568">IFERROR(INDEX(PEOPLE!$H$4:$H$101, SMALL(IF($B568=PEOPLE!$B$4:$B$101, ROW(PEOPLE!$H$4:$H$101)-MIN(ROW(PEOPLE!$H$4:$H$101)) +1), COLUMNS($B$3:B568))),"")</f>
        <v xml:space="preserve">3   </v>
      </c>
      <c r="D568" s="40" t="str">
        <f t="array" ref="D568">IFERROR(INDEX(PEOPLE!$H$4:$H$101, SMALL(IF($B568=PEOPLE!$B$4:$B$101, ROW(PEOPLE!$H$4:$H$101)-MIN(ROW(PEOPLE!$H$4:$H$101)) +1), COLUMNS($B$3:C568))),"")</f>
        <v xml:space="preserve">4   </v>
      </c>
      <c r="E568" s="40" t="str">
        <f t="array" ref="E568">IFERROR(INDEX(PEOPLE!$H$4:$H$101, SMALL(IF($B568=PEOPLE!$B$4:$B$101, ROW(PEOPLE!$H$4:$H$101)-MIN(ROW(PEOPLE!$H$4:$H$101)) +1), COLUMNS($B$3:D568))),"")</f>
        <v xml:space="preserve">5   </v>
      </c>
      <c r="F568" s="40" t="str">
        <f t="array" ref="F568">IFERROR(INDEX(PEOPLE!$H$4:$H$101, SMALL(IF($B568=PEOPLE!$B$4:$B$101, ROW(PEOPLE!$H$4:$H$101)-MIN(ROW(PEOPLE!$H$4:$H$101)) +1), COLUMNS($B$3:E568))),"")</f>
        <v xml:space="preserve">6   </v>
      </c>
      <c r="G568" s="40" t="str">
        <f t="array" ref="G568">IFERROR(INDEX(PEOPLE!$H$4:$H$101, SMALL(IF($B568=PEOPLE!$B$4:$B$101, ROW(PEOPLE!$H$4:$H$101)-MIN(ROW(PEOPLE!$H$4:$H$101)) +1), COLUMNS($B$3:F568))),"")</f>
        <v xml:space="preserve">7   </v>
      </c>
      <c r="H568" s="40" t="str">
        <f t="array" ref="H568">IFERROR(INDEX(PEOPLE!$H$4:$H$101, SMALL(IF($B568=PEOPLE!$B$4:$B$101, ROW(PEOPLE!$H$4:$H$101)-MIN(ROW(PEOPLE!$H$4:$H$101)) +1), COLUMNS($B$3:G568))),"")</f>
        <v xml:space="preserve">8   </v>
      </c>
      <c r="I568" s="40" t="str">
        <f t="array" ref="I568">IFERROR(INDEX(PEOPLE!$H$4:$H$101, SMALL(IF($B568=PEOPLE!$B$4:$B$101, ROW(PEOPLE!$H$4:$H$101)-MIN(ROW(PEOPLE!$H$4:$H$101)) +1), COLUMNS($B$3:H568))),"")</f>
        <v xml:space="preserve">9   </v>
      </c>
      <c r="J568" s="40" t="str">
        <f t="array" ref="J568">IFERROR(INDEX(PEOPLE!$H$4:$H$101, SMALL(IF($B568=PEOPLE!$B$4:$B$101, ROW(PEOPLE!$H$4:$H$101)-MIN(ROW(PEOPLE!$H$4:$H$101)) +1), COLUMNS($B$3:I568))),"")</f>
        <v xml:space="preserve">10   </v>
      </c>
      <c r="K568" s="40" t="str">
        <f t="array" ref="K568">IFERROR(INDEX(PEOPLE!$H$4:$H$101, SMALL(IF($B568=PEOPLE!$B$4:$B$101, ROW(PEOPLE!$H$4:$H$101)-MIN(ROW(PEOPLE!$H$4:$H$101)) +1), COLUMNS($B$3:J568))),"")</f>
        <v xml:space="preserve">11   </v>
      </c>
      <c r="L568" s="40" t="str">
        <f t="array" ref="L568">IFERROR(INDEX(PEOPLE!$H$4:$H$101, SMALL(IF($B568=PEOPLE!$B$4:$B$101, ROW(PEOPLE!$H$4:$H$101)-MIN(ROW(PEOPLE!$H$4:$H$101)) +1), COLUMNS($B$3:K568))),"")</f>
        <v xml:space="preserve">12   </v>
      </c>
      <c r="M568" s="40" t="str">
        <f t="array" ref="M568">IFERROR(INDEX(PEOPLE!$H$4:$H$101, SMALL(IF($B568=PEOPLE!$B$4:$B$101, ROW(PEOPLE!$H$4:$H$101)-MIN(ROW(PEOPLE!$H$4:$H$101)) +1), COLUMNS($B$3:L568))),"")</f>
        <v xml:space="preserve">13   </v>
      </c>
      <c r="N568" s="40"/>
      <c r="O568" s="40"/>
    </row>
    <row r="569" spans="2:15" x14ac:dyDescent="0.25">
      <c r="B569" s="40" t="str">
        <f t="array" ref="B569">IFERROR(INDEX(PEOPLE!B570:B$1001, MATCH(0, COUNTIF($B$2:B568, PEOPLE!B570:B$1001), 0)), "")</f>
        <v/>
      </c>
      <c r="C569" s="40" t="str">
        <f t="array" ref="C569">IFERROR(INDEX(PEOPLE!$H$4:$H$101, SMALL(IF($B569=PEOPLE!$B$4:$B$101, ROW(PEOPLE!$H$4:$H$101)-MIN(ROW(PEOPLE!$H$4:$H$101)) +1), COLUMNS($B$3:B569))),"")</f>
        <v xml:space="preserve">3   </v>
      </c>
      <c r="D569" s="40" t="str">
        <f t="array" ref="D569">IFERROR(INDEX(PEOPLE!$H$4:$H$101, SMALL(IF($B569=PEOPLE!$B$4:$B$101, ROW(PEOPLE!$H$4:$H$101)-MIN(ROW(PEOPLE!$H$4:$H$101)) +1), COLUMNS($B$3:C569))),"")</f>
        <v xml:space="preserve">4   </v>
      </c>
      <c r="E569" s="40" t="str">
        <f t="array" ref="E569">IFERROR(INDEX(PEOPLE!$H$4:$H$101, SMALL(IF($B569=PEOPLE!$B$4:$B$101, ROW(PEOPLE!$H$4:$H$101)-MIN(ROW(PEOPLE!$H$4:$H$101)) +1), COLUMNS($B$3:D569))),"")</f>
        <v xml:space="preserve">5   </v>
      </c>
      <c r="F569" s="40" t="str">
        <f t="array" ref="F569">IFERROR(INDEX(PEOPLE!$H$4:$H$101, SMALL(IF($B569=PEOPLE!$B$4:$B$101, ROW(PEOPLE!$H$4:$H$101)-MIN(ROW(PEOPLE!$H$4:$H$101)) +1), COLUMNS($B$3:E569))),"")</f>
        <v xml:space="preserve">6   </v>
      </c>
      <c r="G569" s="40" t="str">
        <f t="array" ref="G569">IFERROR(INDEX(PEOPLE!$H$4:$H$101, SMALL(IF($B569=PEOPLE!$B$4:$B$101, ROW(PEOPLE!$H$4:$H$101)-MIN(ROW(PEOPLE!$H$4:$H$101)) +1), COLUMNS($B$3:F569))),"")</f>
        <v xml:space="preserve">7   </v>
      </c>
      <c r="H569" s="40" t="str">
        <f t="array" ref="H569">IFERROR(INDEX(PEOPLE!$H$4:$H$101, SMALL(IF($B569=PEOPLE!$B$4:$B$101, ROW(PEOPLE!$H$4:$H$101)-MIN(ROW(PEOPLE!$H$4:$H$101)) +1), COLUMNS($B$3:G569))),"")</f>
        <v xml:space="preserve">8   </v>
      </c>
      <c r="I569" s="40" t="str">
        <f t="array" ref="I569">IFERROR(INDEX(PEOPLE!$H$4:$H$101, SMALL(IF($B569=PEOPLE!$B$4:$B$101, ROW(PEOPLE!$H$4:$H$101)-MIN(ROW(PEOPLE!$H$4:$H$101)) +1), COLUMNS($B$3:H569))),"")</f>
        <v xml:space="preserve">9   </v>
      </c>
      <c r="J569" s="40" t="str">
        <f t="array" ref="J569">IFERROR(INDEX(PEOPLE!$H$4:$H$101, SMALL(IF($B569=PEOPLE!$B$4:$B$101, ROW(PEOPLE!$H$4:$H$101)-MIN(ROW(PEOPLE!$H$4:$H$101)) +1), COLUMNS($B$3:I569))),"")</f>
        <v xml:space="preserve">10   </v>
      </c>
      <c r="K569" s="40" t="str">
        <f t="array" ref="K569">IFERROR(INDEX(PEOPLE!$H$4:$H$101, SMALL(IF($B569=PEOPLE!$B$4:$B$101, ROW(PEOPLE!$H$4:$H$101)-MIN(ROW(PEOPLE!$H$4:$H$101)) +1), COLUMNS($B$3:J569))),"")</f>
        <v xml:space="preserve">11   </v>
      </c>
      <c r="L569" s="40" t="str">
        <f t="array" ref="L569">IFERROR(INDEX(PEOPLE!$H$4:$H$101, SMALL(IF($B569=PEOPLE!$B$4:$B$101, ROW(PEOPLE!$H$4:$H$101)-MIN(ROW(PEOPLE!$H$4:$H$101)) +1), COLUMNS($B$3:K569))),"")</f>
        <v xml:space="preserve">12   </v>
      </c>
      <c r="M569" s="40" t="str">
        <f t="array" ref="M569">IFERROR(INDEX(PEOPLE!$H$4:$H$101, SMALL(IF($B569=PEOPLE!$B$4:$B$101, ROW(PEOPLE!$H$4:$H$101)-MIN(ROW(PEOPLE!$H$4:$H$101)) +1), COLUMNS($B$3:L569))),"")</f>
        <v xml:space="preserve">13   </v>
      </c>
      <c r="N569" s="40"/>
      <c r="O569" s="40"/>
    </row>
    <row r="570" spans="2:15" x14ac:dyDescent="0.25">
      <c r="B570" s="40" t="str">
        <f t="array" ref="B570">IFERROR(INDEX(PEOPLE!B571:B$1001, MATCH(0, COUNTIF($B$2:B569, PEOPLE!B571:B$1001), 0)), "")</f>
        <v/>
      </c>
      <c r="C570" s="40" t="str">
        <f t="array" ref="C570">IFERROR(INDEX(PEOPLE!$H$4:$H$101, SMALL(IF($B570=PEOPLE!$B$4:$B$101, ROW(PEOPLE!$H$4:$H$101)-MIN(ROW(PEOPLE!$H$4:$H$101)) +1), COLUMNS($B$3:B570))),"")</f>
        <v xml:space="preserve">3   </v>
      </c>
      <c r="D570" s="40" t="str">
        <f t="array" ref="D570">IFERROR(INDEX(PEOPLE!$H$4:$H$101, SMALL(IF($B570=PEOPLE!$B$4:$B$101, ROW(PEOPLE!$H$4:$H$101)-MIN(ROW(PEOPLE!$H$4:$H$101)) +1), COLUMNS($B$3:C570))),"")</f>
        <v xml:space="preserve">4   </v>
      </c>
      <c r="E570" s="40" t="str">
        <f t="array" ref="E570">IFERROR(INDEX(PEOPLE!$H$4:$H$101, SMALL(IF($B570=PEOPLE!$B$4:$B$101, ROW(PEOPLE!$H$4:$H$101)-MIN(ROW(PEOPLE!$H$4:$H$101)) +1), COLUMNS($B$3:D570))),"")</f>
        <v xml:space="preserve">5   </v>
      </c>
      <c r="F570" s="40" t="str">
        <f t="array" ref="F570">IFERROR(INDEX(PEOPLE!$H$4:$H$101, SMALL(IF($B570=PEOPLE!$B$4:$B$101, ROW(PEOPLE!$H$4:$H$101)-MIN(ROW(PEOPLE!$H$4:$H$101)) +1), COLUMNS($B$3:E570))),"")</f>
        <v xml:space="preserve">6   </v>
      </c>
      <c r="G570" s="40" t="str">
        <f t="array" ref="G570">IFERROR(INDEX(PEOPLE!$H$4:$H$101, SMALL(IF($B570=PEOPLE!$B$4:$B$101, ROW(PEOPLE!$H$4:$H$101)-MIN(ROW(PEOPLE!$H$4:$H$101)) +1), COLUMNS($B$3:F570))),"")</f>
        <v xml:space="preserve">7   </v>
      </c>
      <c r="H570" s="40" t="str">
        <f t="array" ref="H570">IFERROR(INDEX(PEOPLE!$H$4:$H$101, SMALL(IF($B570=PEOPLE!$B$4:$B$101, ROW(PEOPLE!$H$4:$H$101)-MIN(ROW(PEOPLE!$H$4:$H$101)) +1), COLUMNS($B$3:G570))),"")</f>
        <v xml:space="preserve">8   </v>
      </c>
      <c r="I570" s="40" t="str">
        <f t="array" ref="I570">IFERROR(INDEX(PEOPLE!$H$4:$H$101, SMALL(IF($B570=PEOPLE!$B$4:$B$101, ROW(PEOPLE!$H$4:$H$101)-MIN(ROW(PEOPLE!$H$4:$H$101)) +1), COLUMNS($B$3:H570))),"")</f>
        <v xml:space="preserve">9   </v>
      </c>
      <c r="J570" s="40" t="str">
        <f t="array" ref="J570">IFERROR(INDEX(PEOPLE!$H$4:$H$101, SMALL(IF($B570=PEOPLE!$B$4:$B$101, ROW(PEOPLE!$H$4:$H$101)-MIN(ROW(PEOPLE!$H$4:$H$101)) +1), COLUMNS($B$3:I570))),"")</f>
        <v xml:space="preserve">10   </v>
      </c>
      <c r="K570" s="40" t="str">
        <f t="array" ref="K570">IFERROR(INDEX(PEOPLE!$H$4:$H$101, SMALL(IF($B570=PEOPLE!$B$4:$B$101, ROW(PEOPLE!$H$4:$H$101)-MIN(ROW(PEOPLE!$H$4:$H$101)) +1), COLUMNS($B$3:J570))),"")</f>
        <v xml:space="preserve">11   </v>
      </c>
      <c r="L570" s="40" t="str">
        <f t="array" ref="L570">IFERROR(INDEX(PEOPLE!$H$4:$H$101, SMALL(IF($B570=PEOPLE!$B$4:$B$101, ROW(PEOPLE!$H$4:$H$101)-MIN(ROW(PEOPLE!$H$4:$H$101)) +1), COLUMNS($B$3:K570))),"")</f>
        <v xml:space="preserve">12   </v>
      </c>
      <c r="M570" s="40" t="str">
        <f t="array" ref="M570">IFERROR(INDEX(PEOPLE!$H$4:$H$101, SMALL(IF($B570=PEOPLE!$B$4:$B$101, ROW(PEOPLE!$H$4:$H$101)-MIN(ROW(PEOPLE!$H$4:$H$101)) +1), COLUMNS($B$3:L570))),"")</f>
        <v xml:space="preserve">13   </v>
      </c>
      <c r="N570" s="40"/>
      <c r="O570" s="40"/>
    </row>
    <row r="571" spans="2:15" x14ac:dyDescent="0.25">
      <c r="B571" s="40" t="str">
        <f t="array" ref="B571">IFERROR(INDEX(PEOPLE!B572:B$1001, MATCH(0, COUNTIF($B$2:B570, PEOPLE!B572:B$1001), 0)), "")</f>
        <v/>
      </c>
      <c r="C571" s="40" t="str">
        <f t="array" ref="C571">IFERROR(INDEX(PEOPLE!$H$4:$H$101, SMALL(IF($B571=PEOPLE!$B$4:$B$101, ROW(PEOPLE!$H$4:$H$101)-MIN(ROW(PEOPLE!$H$4:$H$101)) +1), COLUMNS($B$3:B571))),"")</f>
        <v xml:space="preserve">3   </v>
      </c>
      <c r="D571" s="40" t="str">
        <f t="array" ref="D571">IFERROR(INDEX(PEOPLE!$H$4:$H$101, SMALL(IF($B571=PEOPLE!$B$4:$B$101, ROW(PEOPLE!$H$4:$H$101)-MIN(ROW(PEOPLE!$H$4:$H$101)) +1), COLUMNS($B$3:C571))),"")</f>
        <v xml:space="preserve">4   </v>
      </c>
      <c r="E571" s="40" t="str">
        <f t="array" ref="E571">IFERROR(INDEX(PEOPLE!$H$4:$H$101, SMALL(IF($B571=PEOPLE!$B$4:$B$101, ROW(PEOPLE!$H$4:$H$101)-MIN(ROW(PEOPLE!$H$4:$H$101)) +1), COLUMNS($B$3:D571))),"")</f>
        <v xml:space="preserve">5   </v>
      </c>
      <c r="F571" s="40" t="str">
        <f t="array" ref="F571">IFERROR(INDEX(PEOPLE!$H$4:$H$101, SMALL(IF($B571=PEOPLE!$B$4:$B$101, ROW(PEOPLE!$H$4:$H$101)-MIN(ROW(PEOPLE!$H$4:$H$101)) +1), COLUMNS($B$3:E571))),"")</f>
        <v xml:space="preserve">6   </v>
      </c>
      <c r="G571" s="40" t="str">
        <f t="array" ref="G571">IFERROR(INDEX(PEOPLE!$H$4:$H$101, SMALL(IF($B571=PEOPLE!$B$4:$B$101, ROW(PEOPLE!$H$4:$H$101)-MIN(ROW(PEOPLE!$H$4:$H$101)) +1), COLUMNS($B$3:F571))),"")</f>
        <v xml:space="preserve">7   </v>
      </c>
      <c r="H571" s="40" t="str">
        <f t="array" ref="H571">IFERROR(INDEX(PEOPLE!$H$4:$H$101, SMALL(IF($B571=PEOPLE!$B$4:$B$101, ROW(PEOPLE!$H$4:$H$101)-MIN(ROW(PEOPLE!$H$4:$H$101)) +1), COLUMNS($B$3:G571))),"")</f>
        <v xml:space="preserve">8   </v>
      </c>
      <c r="I571" s="40" t="str">
        <f t="array" ref="I571">IFERROR(INDEX(PEOPLE!$H$4:$H$101, SMALL(IF($B571=PEOPLE!$B$4:$B$101, ROW(PEOPLE!$H$4:$H$101)-MIN(ROW(PEOPLE!$H$4:$H$101)) +1), COLUMNS($B$3:H571))),"")</f>
        <v xml:space="preserve">9   </v>
      </c>
      <c r="J571" s="40" t="str">
        <f t="array" ref="J571">IFERROR(INDEX(PEOPLE!$H$4:$H$101, SMALL(IF($B571=PEOPLE!$B$4:$B$101, ROW(PEOPLE!$H$4:$H$101)-MIN(ROW(PEOPLE!$H$4:$H$101)) +1), COLUMNS($B$3:I571))),"")</f>
        <v xml:space="preserve">10   </v>
      </c>
      <c r="K571" s="40" t="str">
        <f t="array" ref="K571">IFERROR(INDEX(PEOPLE!$H$4:$H$101, SMALL(IF($B571=PEOPLE!$B$4:$B$101, ROW(PEOPLE!$H$4:$H$101)-MIN(ROW(PEOPLE!$H$4:$H$101)) +1), COLUMNS($B$3:J571))),"")</f>
        <v xml:space="preserve">11   </v>
      </c>
      <c r="L571" s="40" t="str">
        <f t="array" ref="L571">IFERROR(INDEX(PEOPLE!$H$4:$H$101, SMALL(IF($B571=PEOPLE!$B$4:$B$101, ROW(PEOPLE!$H$4:$H$101)-MIN(ROW(PEOPLE!$H$4:$H$101)) +1), COLUMNS($B$3:K571))),"")</f>
        <v xml:space="preserve">12   </v>
      </c>
      <c r="M571" s="40" t="str">
        <f t="array" ref="M571">IFERROR(INDEX(PEOPLE!$H$4:$H$101, SMALL(IF($B571=PEOPLE!$B$4:$B$101, ROW(PEOPLE!$H$4:$H$101)-MIN(ROW(PEOPLE!$H$4:$H$101)) +1), COLUMNS($B$3:L571))),"")</f>
        <v xml:space="preserve">13   </v>
      </c>
      <c r="N571" s="40"/>
      <c r="O571" s="40"/>
    </row>
    <row r="572" spans="2:15" x14ac:dyDescent="0.25">
      <c r="B572" s="40" t="str">
        <f t="array" ref="B572">IFERROR(INDEX(PEOPLE!B573:B$1001, MATCH(0, COUNTIF($B$2:B571, PEOPLE!B573:B$1001), 0)), "")</f>
        <v/>
      </c>
      <c r="C572" s="40" t="str">
        <f t="array" ref="C572">IFERROR(INDEX(PEOPLE!$H$4:$H$101, SMALL(IF($B572=PEOPLE!$B$4:$B$101, ROW(PEOPLE!$H$4:$H$101)-MIN(ROW(PEOPLE!$H$4:$H$101)) +1), COLUMNS($B$3:B572))),"")</f>
        <v xml:space="preserve">3   </v>
      </c>
      <c r="D572" s="40" t="str">
        <f t="array" ref="D572">IFERROR(INDEX(PEOPLE!$H$4:$H$101, SMALL(IF($B572=PEOPLE!$B$4:$B$101, ROW(PEOPLE!$H$4:$H$101)-MIN(ROW(PEOPLE!$H$4:$H$101)) +1), COLUMNS($B$3:C572))),"")</f>
        <v xml:space="preserve">4   </v>
      </c>
      <c r="E572" s="40" t="str">
        <f t="array" ref="E572">IFERROR(INDEX(PEOPLE!$H$4:$H$101, SMALL(IF($B572=PEOPLE!$B$4:$B$101, ROW(PEOPLE!$H$4:$H$101)-MIN(ROW(PEOPLE!$H$4:$H$101)) +1), COLUMNS($B$3:D572))),"")</f>
        <v xml:space="preserve">5   </v>
      </c>
      <c r="F572" s="40" t="str">
        <f t="array" ref="F572">IFERROR(INDEX(PEOPLE!$H$4:$H$101, SMALL(IF($B572=PEOPLE!$B$4:$B$101, ROW(PEOPLE!$H$4:$H$101)-MIN(ROW(PEOPLE!$H$4:$H$101)) +1), COLUMNS($B$3:E572))),"")</f>
        <v xml:space="preserve">6   </v>
      </c>
      <c r="G572" s="40" t="str">
        <f t="array" ref="G572">IFERROR(INDEX(PEOPLE!$H$4:$H$101, SMALL(IF($B572=PEOPLE!$B$4:$B$101, ROW(PEOPLE!$H$4:$H$101)-MIN(ROW(PEOPLE!$H$4:$H$101)) +1), COLUMNS($B$3:F572))),"")</f>
        <v xml:space="preserve">7   </v>
      </c>
      <c r="H572" s="40" t="str">
        <f t="array" ref="H572">IFERROR(INDEX(PEOPLE!$H$4:$H$101, SMALL(IF($B572=PEOPLE!$B$4:$B$101, ROW(PEOPLE!$H$4:$H$101)-MIN(ROW(PEOPLE!$H$4:$H$101)) +1), COLUMNS($B$3:G572))),"")</f>
        <v xml:space="preserve">8   </v>
      </c>
      <c r="I572" s="40" t="str">
        <f t="array" ref="I572">IFERROR(INDEX(PEOPLE!$H$4:$H$101, SMALL(IF($B572=PEOPLE!$B$4:$B$101, ROW(PEOPLE!$H$4:$H$101)-MIN(ROW(PEOPLE!$H$4:$H$101)) +1), COLUMNS($B$3:H572))),"")</f>
        <v xml:space="preserve">9   </v>
      </c>
      <c r="J572" s="40" t="str">
        <f t="array" ref="J572">IFERROR(INDEX(PEOPLE!$H$4:$H$101, SMALL(IF($B572=PEOPLE!$B$4:$B$101, ROW(PEOPLE!$H$4:$H$101)-MIN(ROW(PEOPLE!$H$4:$H$101)) +1), COLUMNS($B$3:I572))),"")</f>
        <v xml:space="preserve">10   </v>
      </c>
      <c r="K572" s="40" t="str">
        <f t="array" ref="K572">IFERROR(INDEX(PEOPLE!$H$4:$H$101, SMALL(IF($B572=PEOPLE!$B$4:$B$101, ROW(PEOPLE!$H$4:$H$101)-MIN(ROW(PEOPLE!$H$4:$H$101)) +1), COLUMNS($B$3:J572))),"")</f>
        <v xml:space="preserve">11   </v>
      </c>
      <c r="L572" s="40" t="str">
        <f t="array" ref="L572">IFERROR(INDEX(PEOPLE!$H$4:$H$101, SMALL(IF($B572=PEOPLE!$B$4:$B$101, ROW(PEOPLE!$H$4:$H$101)-MIN(ROW(PEOPLE!$H$4:$H$101)) +1), COLUMNS($B$3:K572))),"")</f>
        <v xml:space="preserve">12   </v>
      </c>
      <c r="M572" s="40" t="str">
        <f t="array" ref="M572">IFERROR(INDEX(PEOPLE!$H$4:$H$101, SMALL(IF($B572=PEOPLE!$B$4:$B$101, ROW(PEOPLE!$H$4:$H$101)-MIN(ROW(PEOPLE!$H$4:$H$101)) +1), COLUMNS($B$3:L572))),"")</f>
        <v xml:space="preserve">13   </v>
      </c>
      <c r="N572" s="40"/>
      <c r="O572" s="40"/>
    </row>
    <row r="573" spans="2:15" x14ac:dyDescent="0.25">
      <c r="B573" s="40" t="str">
        <f t="array" ref="B573">IFERROR(INDEX(PEOPLE!B574:B$1001, MATCH(0, COUNTIF($B$2:B572, PEOPLE!B574:B$1001), 0)), "")</f>
        <v/>
      </c>
      <c r="C573" s="40" t="str">
        <f t="array" ref="C573">IFERROR(INDEX(PEOPLE!$H$4:$H$101, SMALL(IF($B573=PEOPLE!$B$4:$B$101, ROW(PEOPLE!$H$4:$H$101)-MIN(ROW(PEOPLE!$H$4:$H$101)) +1), COLUMNS($B$3:B573))),"")</f>
        <v xml:space="preserve">3   </v>
      </c>
      <c r="D573" s="40" t="str">
        <f t="array" ref="D573">IFERROR(INDEX(PEOPLE!$H$4:$H$101, SMALL(IF($B573=PEOPLE!$B$4:$B$101, ROW(PEOPLE!$H$4:$H$101)-MIN(ROW(PEOPLE!$H$4:$H$101)) +1), COLUMNS($B$3:C573))),"")</f>
        <v xml:space="preserve">4   </v>
      </c>
      <c r="E573" s="40" t="str">
        <f t="array" ref="E573">IFERROR(INDEX(PEOPLE!$H$4:$H$101, SMALL(IF($B573=PEOPLE!$B$4:$B$101, ROW(PEOPLE!$H$4:$H$101)-MIN(ROW(PEOPLE!$H$4:$H$101)) +1), COLUMNS($B$3:D573))),"")</f>
        <v xml:space="preserve">5   </v>
      </c>
      <c r="F573" s="40" t="str">
        <f t="array" ref="F573">IFERROR(INDEX(PEOPLE!$H$4:$H$101, SMALL(IF($B573=PEOPLE!$B$4:$B$101, ROW(PEOPLE!$H$4:$H$101)-MIN(ROW(PEOPLE!$H$4:$H$101)) +1), COLUMNS($B$3:E573))),"")</f>
        <v xml:space="preserve">6   </v>
      </c>
      <c r="G573" s="40" t="str">
        <f t="array" ref="G573">IFERROR(INDEX(PEOPLE!$H$4:$H$101, SMALL(IF($B573=PEOPLE!$B$4:$B$101, ROW(PEOPLE!$H$4:$H$101)-MIN(ROW(PEOPLE!$H$4:$H$101)) +1), COLUMNS($B$3:F573))),"")</f>
        <v xml:space="preserve">7   </v>
      </c>
      <c r="H573" s="40" t="str">
        <f t="array" ref="H573">IFERROR(INDEX(PEOPLE!$H$4:$H$101, SMALL(IF($B573=PEOPLE!$B$4:$B$101, ROW(PEOPLE!$H$4:$H$101)-MIN(ROW(PEOPLE!$H$4:$H$101)) +1), COLUMNS($B$3:G573))),"")</f>
        <v xml:space="preserve">8   </v>
      </c>
      <c r="I573" s="40" t="str">
        <f t="array" ref="I573">IFERROR(INDEX(PEOPLE!$H$4:$H$101, SMALL(IF($B573=PEOPLE!$B$4:$B$101, ROW(PEOPLE!$H$4:$H$101)-MIN(ROW(PEOPLE!$H$4:$H$101)) +1), COLUMNS($B$3:H573))),"")</f>
        <v xml:space="preserve">9   </v>
      </c>
      <c r="J573" s="40" t="str">
        <f t="array" ref="J573">IFERROR(INDEX(PEOPLE!$H$4:$H$101, SMALL(IF($B573=PEOPLE!$B$4:$B$101, ROW(PEOPLE!$H$4:$H$101)-MIN(ROW(PEOPLE!$H$4:$H$101)) +1), COLUMNS($B$3:I573))),"")</f>
        <v xml:space="preserve">10   </v>
      </c>
      <c r="K573" s="40" t="str">
        <f t="array" ref="K573">IFERROR(INDEX(PEOPLE!$H$4:$H$101, SMALL(IF($B573=PEOPLE!$B$4:$B$101, ROW(PEOPLE!$H$4:$H$101)-MIN(ROW(PEOPLE!$H$4:$H$101)) +1), COLUMNS($B$3:J573))),"")</f>
        <v xml:space="preserve">11   </v>
      </c>
      <c r="L573" s="40" t="str">
        <f t="array" ref="L573">IFERROR(INDEX(PEOPLE!$H$4:$H$101, SMALL(IF($B573=PEOPLE!$B$4:$B$101, ROW(PEOPLE!$H$4:$H$101)-MIN(ROW(PEOPLE!$H$4:$H$101)) +1), COLUMNS($B$3:K573))),"")</f>
        <v xml:space="preserve">12   </v>
      </c>
      <c r="M573" s="40" t="str">
        <f t="array" ref="M573">IFERROR(INDEX(PEOPLE!$H$4:$H$101, SMALL(IF($B573=PEOPLE!$B$4:$B$101, ROW(PEOPLE!$H$4:$H$101)-MIN(ROW(PEOPLE!$H$4:$H$101)) +1), COLUMNS($B$3:L573))),"")</f>
        <v xml:space="preserve">13   </v>
      </c>
      <c r="N573" s="40"/>
      <c r="O573" s="40"/>
    </row>
    <row r="574" spans="2:15" x14ac:dyDescent="0.25">
      <c r="B574" s="40" t="str">
        <f t="array" ref="B574">IFERROR(INDEX(PEOPLE!B575:B$1001, MATCH(0, COUNTIF($B$2:B573, PEOPLE!B575:B$1001), 0)), "")</f>
        <v/>
      </c>
      <c r="C574" s="40" t="str">
        <f t="array" ref="C574">IFERROR(INDEX(PEOPLE!$H$4:$H$101, SMALL(IF($B574=PEOPLE!$B$4:$B$101, ROW(PEOPLE!$H$4:$H$101)-MIN(ROW(PEOPLE!$H$4:$H$101)) +1), COLUMNS($B$3:B574))),"")</f>
        <v xml:space="preserve">3   </v>
      </c>
      <c r="D574" s="40" t="str">
        <f t="array" ref="D574">IFERROR(INDEX(PEOPLE!$H$4:$H$101, SMALL(IF($B574=PEOPLE!$B$4:$B$101, ROW(PEOPLE!$H$4:$H$101)-MIN(ROW(PEOPLE!$H$4:$H$101)) +1), COLUMNS($B$3:C574))),"")</f>
        <v xml:space="preserve">4   </v>
      </c>
      <c r="E574" s="40" t="str">
        <f t="array" ref="E574">IFERROR(INDEX(PEOPLE!$H$4:$H$101, SMALL(IF($B574=PEOPLE!$B$4:$B$101, ROW(PEOPLE!$H$4:$H$101)-MIN(ROW(PEOPLE!$H$4:$H$101)) +1), COLUMNS($B$3:D574))),"")</f>
        <v xml:space="preserve">5   </v>
      </c>
      <c r="F574" s="40" t="str">
        <f t="array" ref="F574">IFERROR(INDEX(PEOPLE!$H$4:$H$101, SMALL(IF($B574=PEOPLE!$B$4:$B$101, ROW(PEOPLE!$H$4:$H$101)-MIN(ROW(PEOPLE!$H$4:$H$101)) +1), COLUMNS($B$3:E574))),"")</f>
        <v xml:space="preserve">6   </v>
      </c>
      <c r="G574" s="40" t="str">
        <f t="array" ref="G574">IFERROR(INDEX(PEOPLE!$H$4:$H$101, SMALL(IF($B574=PEOPLE!$B$4:$B$101, ROW(PEOPLE!$H$4:$H$101)-MIN(ROW(PEOPLE!$H$4:$H$101)) +1), COLUMNS($B$3:F574))),"")</f>
        <v xml:space="preserve">7   </v>
      </c>
      <c r="H574" s="40" t="str">
        <f t="array" ref="H574">IFERROR(INDEX(PEOPLE!$H$4:$H$101, SMALL(IF($B574=PEOPLE!$B$4:$B$101, ROW(PEOPLE!$H$4:$H$101)-MIN(ROW(PEOPLE!$H$4:$H$101)) +1), COLUMNS($B$3:G574))),"")</f>
        <v xml:space="preserve">8   </v>
      </c>
      <c r="I574" s="40" t="str">
        <f t="array" ref="I574">IFERROR(INDEX(PEOPLE!$H$4:$H$101, SMALL(IF($B574=PEOPLE!$B$4:$B$101, ROW(PEOPLE!$H$4:$H$101)-MIN(ROW(PEOPLE!$H$4:$H$101)) +1), COLUMNS($B$3:H574))),"")</f>
        <v xml:space="preserve">9   </v>
      </c>
      <c r="J574" s="40" t="str">
        <f t="array" ref="J574">IFERROR(INDEX(PEOPLE!$H$4:$H$101, SMALL(IF($B574=PEOPLE!$B$4:$B$101, ROW(PEOPLE!$H$4:$H$101)-MIN(ROW(PEOPLE!$H$4:$H$101)) +1), COLUMNS($B$3:I574))),"")</f>
        <v xml:space="preserve">10   </v>
      </c>
      <c r="K574" s="40" t="str">
        <f t="array" ref="K574">IFERROR(INDEX(PEOPLE!$H$4:$H$101, SMALL(IF($B574=PEOPLE!$B$4:$B$101, ROW(PEOPLE!$H$4:$H$101)-MIN(ROW(PEOPLE!$H$4:$H$101)) +1), COLUMNS($B$3:J574))),"")</f>
        <v xml:space="preserve">11   </v>
      </c>
      <c r="L574" s="40" t="str">
        <f t="array" ref="L574">IFERROR(INDEX(PEOPLE!$H$4:$H$101, SMALL(IF($B574=PEOPLE!$B$4:$B$101, ROW(PEOPLE!$H$4:$H$101)-MIN(ROW(PEOPLE!$H$4:$H$101)) +1), COLUMNS($B$3:K574))),"")</f>
        <v xml:space="preserve">12   </v>
      </c>
      <c r="M574" s="40" t="str">
        <f t="array" ref="M574">IFERROR(INDEX(PEOPLE!$H$4:$H$101, SMALL(IF($B574=PEOPLE!$B$4:$B$101, ROW(PEOPLE!$H$4:$H$101)-MIN(ROW(PEOPLE!$H$4:$H$101)) +1), COLUMNS($B$3:L574))),"")</f>
        <v xml:space="preserve">13   </v>
      </c>
      <c r="N574" s="40"/>
      <c r="O574" s="40"/>
    </row>
    <row r="575" spans="2:15" x14ac:dyDescent="0.25">
      <c r="B575" s="40" t="str">
        <f t="array" ref="B575">IFERROR(INDEX(PEOPLE!B576:B$1001, MATCH(0, COUNTIF($B$2:B574, PEOPLE!B576:B$1001), 0)), "")</f>
        <v/>
      </c>
      <c r="C575" s="40" t="str">
        <f t="array" ref="C575">IFERROR(INDEX(PEOPLE!$H$4:$H$101, SMALL(IF($B575=PEOPLE!$B$4:$B$101, ROW(PEOPLE!$H$4:$H$101)-MIN(ROW(PEOPLE!$H$4:$H$101)) +1), COLUMNS($B$3:B575))),"")</f>
        <v xml:space="preserve">3   </v>
      </c>
      <c r="D575" s="40" t="str">
        <f t="array" ref="D575">IFERROR(INDEX(PEOPLE!$H$4:$H$101, SMALL(IF($B575=PEOPLE!$B$4:$B$101, ROW(PEOPLE!$H$4:$H$101)-MIN(ROW(PEOPLE!$H$4:$H$101)) +1), COLUMNS($B$3:C575))),"")</f>
        <v xml:space="preserve">4   </v>
      </c>
      <c r="E575" s="40" t="str">
        <f t="array" ref="E575">IFERROR(INDEX(PEOPLE!$H$4:$H$101, SMALL(IF($B575=PEOPLE!$B$4:$B$101, ROW(PEOPLE!$H$4:$H$101)-MIN(ROW(PEOPLE!$H$4:$H$101)) +1), COLUMNS($B$3:D575))),"")</f>
        <v xml:space="preserve">5   </v>
      </c>
      <c r="F575" s="40" t="str">
        <f t="array" ref="F575">IFERROR(INDEX(PEOPLE!$H$4:$H$101, SMALL(IF($B575=PEOPLE!$B$4:$B$101, ROW(PEOPLE!$H$4:$H$101)-MIN(ROW(PEOPLE!$H$4:$H$101)) +1), COLUMNS($B$3:E575))),"")</f>
        <v xml:space="preserve">6   </v>
      </c>
      <c r="G575" s="40" t="str">
        <f t="array" ref="G575">IFERROR(INDEX(PEOPLE!$H$4:$H$101, SMALL(IF($B575=PEOPLE!$B$4:$B$101, ROW(PEOPLE!$H$4:$H$101)-MIN(ROW(PEOPLE!$H$4:$H$101)) +1), COLUMNS($B$3:F575))),"")</f>
        <v xml:space="preserve">7   </v>
      </c>
      <c r="H575" s="40" t="str">
        <f t="array" ref="H575">IFERROR(INDEX(PEOPLE!$H$4:$H$101, SMALL(IF($B575=PEOPLE!$B$4:$B$101, ROW(PEOPLE!$H$4:$H$101)-MIN(ROW(PEOPLE!$H$4:$H$101)) +1), COLUMNS($B$3:G575))),"")</f>
        <v xml:space="preserve">8   </v>
      </c>
      <c r="I575" s="40" t="str">
        <f t="array" ref="I575">IFERROR(INDEX(PEOPLE!$H$4:$H$101, SMALL(IF($B575=PEOPLE!$B$4:$B$101, ROW(PEOPLE!$H$4:$H$101)-MIN(ROW(PEOPLE!$H$4:$H$101)) +1), COLUMNS($B$3:H575))),"")</f>
        <v xml:space="preserve">9   </v>
      </c>
      <c r="J575" s="40" t="str">
        <f t="array" ref="J575">IFERROR(INDEX(PEOPLE!$H$4:$H$101, SMALL(IF($B575=PEOPLE!$B$4:$B$101, ROW(PEOPLE!$H$4:$H$101)-MIN(ROW(PEOPLE!$H$4:$H$101)) +1), COLUMNS($B$3:I575))),"")</f>
        <v xml:space="preserve">10   </v>
      </c>
      <c r="K575" s="40" t="str">
        <f t="array" ref="K575">IFERROR(INDEX(PEOPLE!$H$4:$H$101, SMALL(IF($B575=PEOPLE!$B$4:$B$101, ROW(PEOPLE!$H$4:$H$101)-MIN(ROW(PEOPLE!$H$4:$H$101)) +1), COLUMNS($B$3:J575))),"")</f>
        <v xml:space="preserve">11   </v>
      </c>
      <c r="L575" s="40" t="str">
        <f t="array" ref="L575">IFERROR(INDEX(PEOPLE!$H$4:$H$101, SMALL(IF($B575=PEOPLE!$B$4:$B$101, ROW(PEOPLE!$H$4:$H$101)-MIN(ROW(PEOPLE!$H$4:$H$101)) +1), COLUMNS($B$3:K575))),"")</f>
        <v xml:space="preserve">12   </v>
      </c>
      <c r="M575" s="40" t="str">
        <f t="array" ref="M575">IFERROR(INDEX(PEOPLE!$H$4:$H$101, SMALL(IF($B575=PEOPLE!$B$4:$B$101, ROW(PEOPLE!$H$4:$H$101)-MIN(ROW(PEOPLE!$H$4:$H$101)) +1), COLUMNS($B$3:L575))),"")</f>
        <v xml:space="preserve">13   </v>
      </c>
      <c r="N575" s="40"/>
      <c r="O575" s="40"/>
    </row>
    <row r="576" spans="2:15" x14ac:dyDescent="0.25">
      <c r="B576" s="40" t="str">
        <f t="array" ref="B576">IFERROR(INDEX(PEOPLE!B577:B$1001, MATCH(0, COUNTIF($B$2:B575, PEOPLE!B577:B$1001), 0)), "")</f>
        <v/>
      </c>
      <c r="C576" s="40" t="str">
        <f t="array" ref="C576">IFERROR(INDEX(PEOPLE!$H$4:$H$101, SMALL(IF($B576=PEOPLE!$B$4:$B$101, ROW(PEOPLE!$H$4:$H$101)-MIN(ROW(PEOPLE!$H$4:$H$101)) +1), COLUMNS($B$3:B576))),"")</f>
        <v xml:space="preserve">3   </v>
      </c>
      <c r="D576" s="40" t="str">
        <f t="array" ref="D576">IFERROR(INDEX(PEOPLE!$H$4:$H$101, SMALL(IF($B576=PEOPLE!$B$4:$B$101, ROW(PEOPLE!$H$4:$H$101)-MIN(ROW(PEOPLE!$H$4:$H$101)) +1), COLUMNS($B$3:C576))),"")</f>
        <v xml:space="preserve">4   </v>
      </c>
      <c r="E576" s="40" t="str">
        <f t="array" ref="E576">IFERROR(INDEX(PEOPLE!$H$4:$H$101, SMALL(IF($B576=PEOPLE!$B$4:$B$101, ROW(PEOPLE!$H$4:$H$101)-MIN(ROW(PEOPLE!$H$4:$H$101)) +1), COLUMNS($B$3:D576))),"")</f>
        <v xml:space="preserve">5   </v>
      </c>
      <c r="F576" s="40" t="str">
        <f t="array" ref="F576">IFERROR(INDEX(PEOPLE!$H$4:$H$101, SMALL(IF($B576=PEOPLE!$B$4:$B$101, ROW(PEOPLE!$H$4:$H$101)-MIN(ROW(PEOPLE!$H$4:$H$101)) +1), COLUMNS($B$3:E576))),"")</f>
        <v xml:space="preserve">6   </v>
      </c>
      <c r="G576" s="40" t="str">
        <f t="array" ref="G576">IFERROR(INDEX(PEOPLE!$H$4:$H$101, SMALL(IF($B576=PEOPLE!$B$4:$B$101, ROW(PEOPLE!$H$4:$H$101)-MIN(ROW(PEOPLE!$H$4:$H$101)) +1), COLUMNS($B$3:F576))),"")</f>
        <v xml:space="preserve">7   </v>
      </c>
      <c r="H576" s="40" t="str">
        <f t="array" ref="H576">IFERROR(INDEX(PEOPLE!$H$4:$H$101, SMALL(IF($B576=PEOPLE!$B$4:$B$101, ROW(PEOPLE!$H$4:$H$101)-MIN(ROW(PEOPLE!$H$4:$H$101)) +1), COLUMNS($B$3:G576))),"")</f>
        <v xml:space="preserve">8   </v>
      </c>
      <c r="I576" s="40" t="str">
        <f t="array" ref="I576">IFERROR(INDEX(PEOPLE!$H$4:$H$101, SMALL(IF($B576=PEOPLE!$B$4:$B$101, ROW(PEOPLE!$H$4:$H$101)-MIN(ROW(PEOPLE!$H$4:$H$101)) +1), COLUMNS($B$3:H576))),"")</f>
        <v xml:space="preserve">9   </v>
      </c>
      <c r="J576" s="40" t="str">
        <f t="array" ref="J576">IFERROR(INDEX(PEOPLE!$H$4:$H$101, SMALL(IF($B576=PEOPLE!$B$4:$B$101, ROW(PEOPLE!$H$4:$H$101)-MIN(ROW(PEOPLE!$H$4:$H$101)) +1), COLUMNS($B$3:I576))),"")</f>
        <v xml:space="preserve">10   </v>
      </c>
      <c r="K576" s="40" t="str">
        <f t="array" ref="K576">IFERROR(INDEX(PEOPLE!$H$4:$H$101, SMALL(IF($B576=PEOPLE!$B$4:$B$101, ROW(PEOPLE!$H$4:$H$101)-MIN(ROW(PEOPLE!$H$4:$H$101)) +1), COLUMNS($B$3:J576))),"")</f>
        <v xml:space="preserve">11   </v>
      </c>
      <c r="L576" s="40" t="str">
        <f t="array" ref="L576">IFERROR(INDEX(PEOPLE!$H$4:$H$101, SMALL(IF($B576=PEOPLE!$B$4:$B$101, ROW(PEOPLE!$H$4:$H$101)-MIN(ROW(PEOPLE!$H$4:$H$101)) +1), COLUMNS($B$3:K576))),"")</f>
        <v xml:space="preserve">12   </v>
      </c>
      <c r="M576" s="40" t="str">
        <f t="array" ref="M576">IFERROR(INDEX(PEOPLE!$H$4:$H$101, SMALL(IF($B576=PEOPLE!$B$4:$B$101, ROW(PEOPLE!$H$4:$H$101)-MIN(ROW(PEOPLE!$H$4:$H$101)) +1), COLUMNS($B$3:L576))),"")</f>
        <v xml:space="preserve">13   </v>
      </c>
      <c r="N576" s="40"/>
      <c r="O576" s="40"/>
    </row>
    <row r="577" spans="2:15" x14ac:dyDescent="0.25">
      <c r="B577" s="40" t="str">
        <f t="array" ref="B577">IFERROR(INDEX(PEOPLE!B578:B$1001, MATCH(0, COUNTIF($B$2:B576, PEOPLE!B578:B$1001), 0)), "")</f>
        <v/>
      </c>
      <c r="C577" s="40" t="str">
        <f t="array" ref="C577">IFERROR(INDEX(PEOPLE!$H$4:$H$101, SMALL(IF($B577=PEOPLE!$B$4:$B$101, ROW(PEOPLE!$H$4:$H$101)-MIN(ROW(PEOPLE!$H$4:$H$101)) +1), COLUMNS($B$3:B577))),"")</f>
        <v xml:space="preserve">3   </v>
      </c>
      <c r="D577" s="40" t="str">
        <f t="array" ref="D577">IFERROR(INDEX(PEOPLE!$H$4:$H$101, SMALL(IF($B577=PEOPLE!$B$4:$B$101, ROW(PEOPLE!$H$4:$H$101)-MIN(ROW(PEOPLE!$H$4:$H$101)) +1), COLUMNS($B$3:C577))),"")</f>
        <v xml:space="preserve">4   </v>
      </c>
      <c r="E577" s="40" t="str">
        <f t="array" ref="E577">IFERROR(INDEX(PEOPLE!$H$4:$H$101, SMALL(IF($B577=PEOPLE!$B$4:$B$101, ROW(PEOPLE!$H$4:$H$101)-MIN(ROW(PEOPLE!$H$4:$H$101)) +1), COLUMNS($B$3:D577))),"")</f>
        <v xml:space="preserve">5   </v>
      </c>
      <c r="F577" s="40" t="str">
        <f t="array" ref="F577">IFERROR(INDEX(PEOPLE!$H$4:$H$101, SMALL(IF($B577=PEOPLE!$B$4:$B$101, ROW(PEOPLE!$H$4:$H$101)-MIN(ROW(PEOPLE!$H$4:$H$101)) +1), COLUMNS($B$3:E577))),"")</f>
        <v xml:space="preserve">6   </v>
      </c>
      <c r="G577" s="40" t="str">
        <f t="array" ref="G577">IFERROR(INDEX(PEOPLE!$H$4:$H$101, SMALL(IF($B577=PEOPLE!$B$4:$B$101, ROW(PEOPLE!$H$4:$H$101)-MIN(ROW(PEOPLE!$H$4:$H$101)) +1), COLUMNS($B$3:F577))),"")</f>
        <v xml:space="preserve">7   </v>
      </c>
      <c r="H577" s="40" t="str">
        <f t="array" ref="H577">IFERROR(INDEX(PEOPLE!$H$4:$H$101, SMALL(IF($B577=PEOPLE!$B$4:$B$101, ROW(PEOPLE!$H$4:$H$101)-MIN(ROW(PEOPLE!$H$4:$H$101)) +1), COLUMNS($B$3:G577))),"")</f>
        <v xml:space="preserve">8   </v>
      </c>
      <c r="I577" s="40" t="str">
        <f t="array" ref="I577">IFERROR(INDEX(PEOPLE!$H$4:$H$101, SMALL(IF($B577=PEOPLE!$B$4:$B$101, ROW(PEOPLE!$H$4:$H$101)-MIN(ROW(PEOPLE!$H$4:$H$101)) +1), COLUMNS($B$3:H577))),"")</f>
        <v xml:space="preserve">9   </v>
      </c>
      <c r="J577" s="40" t="str">
        <f t="array" ref="J577">IFERROR(INDEX(PEOPLE!$H$4:$H$101, SMALL(IF($B577=PEOPLE!$B$4:$B$101, ROW(PEOPLE!$H$4:$H$101)-MIN(ROW(PEOPLE!$H$4:$H$101)) +1), COLUMNS($B$3:I577))),"")</f>
        <v xml:space="preserve">10   </v>
      </c>
      <c r="K577" s="40" t="str">
        <f t="array" ref="K577">IFERROR(INDEX(PEOPLE!$H$4:$H$101, SMALL(IF($B577=PEOPLE!$B$4:$B$101, ROW(PEOPLE!$H$4:$H$101)-MIN(ROW(PEOPLE!$H$4:$H$101)) +1), COLUMNS($B$3:J577))),"")</f>
        <v xml:space="preserve">11   </v>
      </c>
      <c r="L577" s="40" t="str">
        <f t="array" ref="L577">IFERROR(INDEX(PEOPLE!$H$4:$H$101, SMALL(IF($B577=PEOPLE!$B$4:$B$101, ROW(PEOPLE!$H$4:$H$101)-MIN(ROW(PEOPLE!$H$4:$H$101)) +1), COLUMNS($B$3:K577))),"")</f>
        <v xml:space="preserve">12   </v>
      </c>
      <c r="M577" s="40" t="str">
        <f t="array" ref="M577">IFERROR(INDEX(PEOPLE!$H$4:$H$101, SMALL(IF($B577=PEOPLE!$B$4:$B$101, ROW(PEOPLE!$H$4:$H$101)-MIN(ROW(PEOPLE!$H$4:$H$101)) +1), COLUMNS($B$3:L577))),"")</f>
        <v xml:space="preserve">13   </v>
      </c>
      <c r="N577" s="40"/>
      <c r="O577" s="40"/>
    </row>
    <row r="578" spans="2:15" x14ac:dyDescent="0.25">
      <c r="B578" s="40" t="str">
        <f t="array" ref="B578">IFERROR(INDEX(PEOPLE!B579:B$1001, MATCH(0, COUNTIF($B$2:B577, PEOPLE!B579:B$1001), 0)), "")</f>
        <v/>
      </c>
      <c r="C578" s="40" t="str">
        <f t="array" ref="C578">IFERROR(INDEX(PEOPLE!$H$4:$H$101, SMALL(IF($B578=PEOPLE!$B$4:$B$101, ROW(PEOPLE!$H$4:$H$101)-MIN(ROW(PEOPLE!$H$4:$H$101)) +1), COLUMNS($B$3:B578))),"")</f>
        <v xml:space="preserve">3   </v>
      </c>
      <c r="D578" s="40" t="str">
        <f t="array" ref="D578">IFERROR(INDEX(PEOPLE!$H$4:$H$101, SMALL(IF($B578=PEOPLE!$B$4:$B$101, ROW(PEOPLE!$H$4:$H$101)-MIN(ROW(PEOPLE!$H$4:$H$101)) +1), COLUMNS($B$3:C578))),"")</f>
        <v xml:space="preserve">4   </v>
      </c>
      <c r="E578" s="40" t="str">
        <f t="array" ref="E578">IFERROR(INDEX(PEOPLE!$H$4:$H$101, SMALL(IF($B578=PEOPLE!$B$4:$B$101, ROW(PEOPLE!$H$4:$H$101)-MIN(ROW(PEOPLE!$H$4:$H$101)) +1), COLUMNS($B$3:D578))),"")</f>
        <v xml:space="preserve">5   </v>
      </c>
      <c r="F578" s="40" t="str">
        <f t="array" ref="F578">IFERROR(INDEX(PEOPLE!$H$4:$H$101, SMALL(IF($B578=PEOPLE!$B$4:$B$101, ROW(PEOPLE!$H$4:$H$101)-MIN(ROW(PEOPLE!$H$4:$H$101)) +1), COLUMNS($B$3:E578))),"")</f>
        <v xml:space="preserve">6   </v>
      </c>
      <c r="G578" s="40" t="str">
        <f t="array" ref="G578">IFERROR(INDEX(PEOPLE!$H$4:$H$101, SMALL(IF($B578=PEOPLE!$B$4:$B$101, ROW(PEOPLE!$H$4:$H$101)-MIN(ROW(PEOPLE!$H$4:$H$101)) +1), COLUMNS($B$3:F578))),"")</f>
        <v xml:space="preserve">7   </v>
      </c>
      <c r="H578" s="40" t="str">
        <f t="array" ref="H578">IFERROR(INDEX(PEOPLE!$H$4:$H$101, SMALL(IF($B578=PEOPLE!$B$4:$B$101, ROW(PEOPLE!$H$4:$H$101)-MIN(ROW(PEOPLE!$H$4:$H$101)) +1), COLUMNS($B$3:G578))),"")</f>
        <v xml:space="preserve">8   </v>
      </c>
      <c r="I578" s="40" t="str">
        <f t="array" ref="I578">IFERROR(INDEX(PEOPLE!$H$4:$H$101, SMALL(IF($B578=PEOPLE!$B$4:$B$101, ROW(PEOPLE!$H$4:$H$101)-MIN(ROW(PEOPLE!$H$4:$H$101)) +1), COLUMNS($B$3:H578))),"")</f>
        <v xml:space="preserve">9   </v>
      </c>
      <c r="J578" s="40" t="str">
        <f t="array" ref="J578">IFERROR(INDEX(PEOPLE!$H$4:$H$101, SMALL(IF($B578=PEOPLE!$B$4:$B$101, ROW(PEOPLE!$H$4:$H$101)-MIN(ROW(PEOPLE!$H$4:$H$101)) +1), COLUMNS($B$3:I578))),"")</f>
        <v xml:space="preserve">10   </v>
      </c>
      <c r="K578" s="40" t="str">
        <f t="array" ref="K578">IFERROR(INDEX(PEOPLE!$H$4:$H$101, SMALL(IF($B578=PEOPLE!$B$4:$B$101, ROW(PEOPLE!$H$4:$H$101)-MIN(ROW(PEOPLE!$H$4:$H$101)) +1), COLUMNS($B$3:J578))),"")</f>
        <v xml:space="preserve">11   </v>
      </c>
      <c r="L578" s="40" t="str">
        <f t="array" ref="L578">IFERROR(INDEX(PEOPLE!$H$4:$H$101, SMALL(IF($B578=PEOPLE!$B$4:$B$101, ROW(PEOPLE!$H$4:$H$101)-MIN(ROW(PEOPLE!$H$4:$H$101)) +1), COLUMNS($B$3:K578))),"")</f>
        <v xml:space="preserve">12   </v>
      </c>
      <c r="M578" s="40" t="str">
        <f t="array" ref="M578">IFERROR(INDEX(PEOPLE!$H$4:$H$101, SMALL(IF($B578=PEOPLE!$B$4:$B$101, ROW(PEOPLE!$H$4:$H$101)-MIN(ROW(PEOPLE!$H$4:$H$101)) +1), COLUMNS($B$3:L578))),"")</f>
        <v xml:space="preserve">13   </v>
      </c>
      <c r="N578" s="40"/>
      <c r="O578" s="40"/>
    </row>
    <row r="579" spans="2:15" x14ac:dyDescent="0.25">
      <c r="B579" s="40" t="str">
        <f t="array" ref="B579">IFERROR(INDEX(PEOPLE!B580:B$1001, MATCH(0, COUNTIF($B$2:B578, PEOPLE!B580:B$1001), 0)), "")</f>
        <v/>
      </c>
      <c r="C579" s="40" t="str">
        <f t="array" ref="C579">IFERROR(INDEX(PEOPLE!$H$4:$H$101, SMALL(IF($B579=PEOPLE!$B$4:$B$101, ROW(PEOPLE!$H$4:$H$101)-MIN(ROW(PEOPLE!$H$4:$H$101)) +1), COLUMNS($B$3:B579))),"")</f>
        <v xml:space="preserve">3   </v>
      </c>
      <c r="D579" s="40" t="str">
        <f t="array" ref="D579">IFERROR(INDEX(PEOPLE!$H$4:$H$101, SMALL(IF($B579=PEOPLE!$B$4:$B$101, ROW(PEOPLE!$H$4:$H$101)-MIN(ROW(PEOPLE!$H$4:$H$101)) +1), COLUMNS($B$3:C579))),"")</f>
        <v xml:space="preserve">4   </v>
      </c>
      <c r="E579" s="40" t="str">
        <f t="array" ref="E579">IFERROR(INDEX(PEOPLE!$H$4:$H$101, SMALL(IF($B579=PEOPLE!$B$4:$B$101, ROW(PEOPLE!$H$4:$H$101)-MIN(ROW(PEOPLE!$H$4:$H$101)) +1), COLUMNS($B$3:D579))),"")</f>
        <v xml:space="preserve">5   </v>
      </c>
      <c r="F579" s="40" t="str">
        <f t="array" ref="F579">IFERROR(INDEX(PEOPLE!$H$4:$H$101, SMALL(IF($B579=PEOPLE!$B$4:$B$101, ROW(PEOPLE!$H$4:$H$101)-MIN(ROW(PEOPLE!$H$4:$H$101)) +1), COLUMNS($B$3:E579))),"")</f>
        <v xml:space="preserve">6   </v>
      </c>
      <c r="G579" s="40" t="str">
        <f t="array" ref="G579">IFERROR(INDEX(PEOPLE!$H$4:$H$101, SMALL(IF($B579=PEOPLE!$B$4:$B$101, ROW(PEOPLE!$H$4:$H$101)-MIN(ROW(PEOPLE!$H$4:$H$101)) +1), COLUMNS($B$3:F579))),"")</f>
        <v xml:space="preserve">7   </v>
      </c>
      <c r="H579" s="40" t="str">
        <f t="array" ref="H579">IFERROR(INDEX(PEOPLE!$H$4:$H$101, SMALL(IF($B579=PEOPLE!$B$4:$B$101, ROW(PEOPLE!$H$4:$H$101)-MIN(ROW(PEOPLE!$H$4:$H$101)) +1), COLUMNS($B$3:G579))),"")</f>
        <v xml:space="preserve">8   </v>
      </c>
      <c r="I579" s="40" t="str">
        <f t="array" ref="I579">IFERROR(INDEX(PEOPLE!$H$4:$H$101, SMALL(IF($B579=PEOPLE!$B$4:$B$101, ROW(PEOPLE!$H$4:$H$101)-MIN(ROW(PEOPLE!$H$4:$H$101)) +1), COLUMNS($B$3:H579))),"")</f>
        <v xml:space="preserve">9   </v>
      </c>
      <c r="J579" s="40" t="str">
        <f t="array" ref="J579">IFERROR(INDEX(PEOPLE!$H$4:$H$101, SMALL(IF($B579=PEOPLE!$B$4:$B$101, ROW(PEOPLE!$H$4:$H$101)-MIN(ROW(PEOPLE!$H$4:$H$101)) +1), COLUMNS($B$3:I579))),"")</f>
        <v xml:space="preserve">10   </v>
      </c>
      <c r="K579" s="40" t="str">
        <f t="array" ref="K579">IFERROR(INDEX(PEOPLE!$H$4:$H$101, SMALL(IF($B579=PEOPLE!$B$4:$B$101, ROW(PEOPLE!$H$4:$H$101)-MIN(ROW(PEOPLE!$H$4:$H$101)) +1), COLUMNS($B$3:J579))),"")</f>
        <v xml:space="preserve">11   </v>
      </c>
      <c r="L579" s="40" t="str">
        <f t="array" ref="L579">IFERROR(INDEX(PEOPLE!$H$4:$H$101, SMALL(IF($B579=PEOPLE!$B$4:$B$101, ROW(PEOPLE!$H$4:$H$101)-MIN(ROW(PEOPLE!$H$4:$H$101)) +1), COLUMNS($B$3:K579))),"")</f>
        <v xml:space="preserve">12   </v>
      </c>
      <c r="M579" s="40" t="str">
        <f t="array" ref="M579">IFERROR(INDEX(PEOPLE!$H$4:$H$101, SMALL(IF($B579=PEOPLE!$B$4:$B$101, ROW(PEOPLE!$H$4:$H$101)-MIN(ROW(PEOPLE!$H$4:$H$101)) +1), COLUMNS($B$3:L579))),"")</f>
        <v xml:space="preserve">13   </v>
      </c>
      <c r="N579" s="40"/>
      <c r="O579" s="40"/>
    </row>
    <row r="580" spans="2:15" x14ac:dyDescent="0.25">
      <c r="B580" s="40" t="str">
        <f t="array" ref="B580">IFERROR(INDEX(PEOPLE!B581:B$1001, MATCH(0, COUNTIF($B$2:B579, PEOPLE!B581:B$1001), 0)), "")</f>
        <v/>
      </c>
      <c r="C580" s="40" t="str">
        <f t="array" ref="C580">IFERROR(INDEX(PEOPLE!$H$4:$H$101, SMALL(IF($B580=PEOPLE!$B$4:$B$101, ROW(PEOPLE!$H$4:$H$101)-MIN(ROW(PEOPLE!$H$4:$H$101)) +1), COLUMNS($B$3:B580))),"")</f>
        <v xml:space="preserve">3   </v>
      </c>
      <c r="D580" s="40" t="str">
        <f t="array" ref="D580">IFERROR(INDEX(PEOPLE!$H$4:$H$101, SMALL(IF($B580=PEOPLE!$B$4:$B$101, ROW(PEOPLE!$H$4:$H$101)-MIN(ROW(PEOPLE!$H$4:$H$101)) +1), COLUMNS($B$3:C580))),"")</f>
        <v xml:space="preserve">4   </v>
      </c>
      <c r="E580" s="40" t="str">
        <f t="array" ref="E580">IFERROR(INDEX(PEOPLE!$H$4:$H$101, SMALL(IF($B580=PEOPLE!$B$4:$B$101, ROW(PEOPLE!$H$4:$H$101)-MIN(ROW(PEOPLE!$H$4:$H$101)) +1), COLUMNS($B$3:D580))),"")</f>
        <v xml:space="preserve">5   </v>
      </c>
      <c r="F580" s="40" t="str">
        <f t="array" ref="F580">IFERROR(INDEX(PEOPLE!$H$4:$H$101, SMALL(IF($B580=PEOPLE!$B$4:$B$101, ROW(PEOPLE!$H$4:$H$101)-MIN(ROW(PEOPLE!$H$4:$H$101)) +1), COLUMNS($B$3:E580))),"")</f>
        <v xml:space="preserve">6   </v>
      </c>
      <c r="G580" s="40" t="str">
        <f t="array" ref="G580">IFERROR(INDEX(PEOPLE!$H$4:$H$101, SMALL(IF($B580=PEOPLE!$B$4:$B$101, ROW(PEOPLE!$H$4:$H$101)-MIN(ROW(PEOPLE!$H$4:$H$101)) +1), COLUMNS($B$3:F580))),"")</f>
        <v xml:space="preserve">7   </v>
      </c>
      <c r="H580" s="40" t="str">
        <f t="array" ref="H580">IFERROR(INDEX(PEOPLE!$H$4:$H$101, SMALL(IF($B580=PEOPLE!$B$4:$B$101, ROW(PEOPLE!$H$4:$H$101)-MIN(ROW(PEOPLE!$H$4:$H$101)) +1), COLUMNS($B$3:G580))),"")</f>
        <v xml:space="preserve">8   </v>
      </c>
      <c r="I580" s="40" t="str">
        <f t="array" ref="I580">IFERROR(INDEX(PEOPLE!$H$4:$H$101, SMALL(IF($B580=PEOPLE!$B$4:$B$101, ROW(PEOPLE!$H$4:$H$101)-MIN(ROW(PEOPLE!$H$4:$H$101)) +1), COLUMNS($B$3:H580))),"")</f>
        <v xml:space="preserve">9   </v>
      </c>
      <c r="J580" s="40" t="str">
        <f t="array" ref="J580">IFERROR(INDEX(PEOPLE!$H$4:$H$101, SMALL(IF($B580=PEOPLE!$B$4:$B$101, ROW(PEOPLE!$H$4:$H$101)-MIN(ROW(PEOPLE!$H$4:$H$101)) +1), COLUMNS($B$3:I580))),"")</f>
        <v xml:space="preserve">10   </v>
      </c>
      <c r="K580" s="40" t="str">
        <f t="array" ref="K580">IFERROR(INDEX(PEOPLE!$H$4:$H$101, SMALL(IF($B580=PEOPLE!$B$4:$B$101, ROW(PEOPLE!$H$4:$H$101)-MIN(ROW(PEOPLE!$H$4:$H$101)) +1), COLUMNS($B$3:J580))),"")</f>
        <v xml:space="preserve">11   </v>
      </c>
      <c r="L580" s="40" t="str">
        <f t="array" ref="L580">IFERROR(INDEX(PEOPLE!$H$4:$H$101, SMALL(IF($B580=PEOPLE!$B$4:$B$101, ROW(PEOPLE!$H$4:$H$101)-MIN(ROW(PEOPLE!$H$4:$H$101)) +1), COLUMNS($B$3:K580))),"")</f>
        <v xml:space="preserve">12   </v>
      </c>
      <c r="M580" s="40" t="str">
        <f t="array" ref="M580">IFERROR(INDEX(PEOPLE!$H$4:$H$101, SMALL(IF($B580=PEOPLE!$B$4:$B$101, ROW(PEOPLE!$H$4:$H$101)-MIN(ROW(PEOPLE!$H$4:$H$101)) +1), COLUMNS($B$3:L580))),"")</f>
        <v xml:space="preserve">13   </v>
      </c>
      <c r="N580" s="40"/>
      <c r="O580" s="40"/>
    </row>
    <row r="581" spans="2:15" x14ac:dyDescent="0.25">
      <c r="B581" s="40" t="str">
        <f t="array" ref="B581">IFERROR(INDEX(PEOPLE!B582:B$1001, MATCH(0, COUNTIF($B$2:B580, PEOPLE!B582:B$1001), 0)), "")</f>
        <v/>
      </c>
      <c r="C581" s="40" t="str">
        <f t="array" ref="C581">IFERROR(INDEX(PEOPLE!$H$4:$H$101, SMALL(IF($B581=PEOPLE!$B$4:$B$101, ROW(PEOPLE!$H$4:$H$101)-MIN(ROW(PEOPLE!$H$4:$H$101)) +1), COLUMNS($B$3:B581))),"")</f>
        <v xml:space="preserve">3   </v>
      </c>
      <c r="D581" s="40" t="str">
        <f t="array" ref="D581">IFERROR(INDEX(PEOPLE!$H$4:$H$101, SMALL(IF($B581=PEOPLE!$B$4:$B$101, ROW(PEOPLE!$H$4:$H$101)-MIN(ROW(PEOPLE!$H$4:$H$101)) +1), COLUMNS($B$3:C581))),"")</f>
        <v xml:space="preserve">4   </v>
      </c>
      <c r="E581" s="40" t="str">
        <f t="array" ref="E581">IFERROR(INDEX(PEOPLE!$H$4:$H$101, SMALL(IF($B581=PEOPLE!$B$4:$B$101, ROW(PEOPLE!$H$4:$H$101)-MIN(ROW(PEOPLE!$H$4:$H$101)) +1), COLUMNS($B$3:D581))),"")</f>
        <v xml:space="preserve">5   </v>
      </c>
      <c r="F581" s="40" t="str">
        <f t="array" ref="F581">IFERROR(INDEX(PEOPLE!$H$4:$H$101, SMALL(IF($B581=PEOPLE!$B$4:$B$101, ROW(PEOPLE!$H$4:$H$101)-MIN(ROW(PEOPLE!$H$4:$H$101)) +1), COLUMNS($B$3:E581))),"")</f>
        <v xml:space="preserve">6   </v>
      </c>
      <c r="G581" s="40" t="str">
        <f t="array" ref="G581">IFERROR(INDEX(PEOPLE!$H$4:$H$101, SMALL(IF($B581=PEOPLE!$B$4:$B$101, ROW(PEOPLE!$H$4:$H$101)-MIN(ROW(PEOPLE!$H$4:$H$101)) +1), COLUMNS($B$3:F581))),"")</f>
        <v xml:space="preserve">7   </v>
      </c>
      <c r="H581" s="40" t="str">
        <f t="array" ref="H581">IFERROR(INDEX(PEOPLE!$H$4:$H$101, SMALL(IF($B581=PEOPLE!$B$4:$B$101, ROW(PEOPLE!$H$4:$H$101)-MIN(ROW(PEOPLE!$H$4:$H$101)) +1), COLUMNS($B$3:G581))),"")</f>
        <v xml:space="preserve">8   </v>
      </c>
      <c r="I581" s="40" t="str">
        <f t="array" ref="I581">IFERROR(INDEX(PEOPLE!$H$4:$H$101, SMALL(IF($B581=PEOPLE!$B$4:$B$101, ROW(PEOPLE!$H$4:$H$101)-MIN(ROW(PEOPLE!$H$4:$H$101)) +1), COLUMNS($B$3:H581))),"")</f>
        <v xml:space="preserve">9   </v>
      </c>
      <c r="J581" s="40" t="str">
        <f t="array" ref="J581">IFERROR(INDEX(PEOPLE!$H$4:$H$101, SMALL(IF($B581=PEOPLE!$B$4:$B$101, ROW(PEOPLE!$H$4:$H$101)-MIN(ROW(PEOPLE!$H$4:$H$101)) +1), COLUMNS($B$3:I581))),"")</f>
        <v xml:space="preserve">10   </v>
      </c>
      <c r="K581" s="40" t="str">
        <f t="array" ref="K581">IFERROR(INDEX(PEOPLE!$H$4:$H$101, SMALL(IF($B581=PEOPLE!$B$4:$B$101, ROW(PEOPLE!$H$4:$H$101)-MIN(ROW(PEOPLE!$H$4:$H$101)) +1), COLUMNS($B$3:J581))),"")</f>
        <v xml:space="preserve">11   </v>
      </c>
      <c r="L581" s="40" t="str">
        <f t="array" ref="L581">IFERROR(INDEX(PEOPLE!$H$4:$H$101, SMALL(IF($B581=PEOPLE!$B$4:$B$101, ROW(PEOPLE!$H$4:$H$101)-MIN(ROW(PEOPLE!$H$4:$H$101)) +1), COLUMNS($B$3:K581))),"")</f>
        <v xml:space="preserve">12   </v>
      </c>
      <c r="M581" s="40" t="str">
        <f t="array" ref="M581">IFERROR(INDEX(PEOPLE!$H$4:$H$101, SMALL(IF($B581=PEOPLE!$B$4:$B$101, ROW(PEOPLE!$H$4:$H$101)-MIN(ROW(PEOPLE!$H$4:$H$101)) +1), COLUMNS($B$3:L581))),"")</f>
        <v xml:space="preserve">13   </v>
      </c>
      <c r="N581" s="40"/>
      <c r="O581" s="40"/>
    </row>
    <row r="582" spans="2:15" x14ac:dyDescent="0.25">
      <c r="B582" s="40" t="str">
        <f t="array" ref="B582">IFERROR(INDEX(PEOPLE!B583:B$1001, MATCH(0, COUNTIF($B$2:B581, PEOPLE!B583:B$1001), 0)), "")</f>
        <v/>
      </c>
      <c r="C582" s="40" t="str">
        <f t="array" ref="C582">IFERROR(INDEX(PEOPLE!$H$4:$H$101, SMALL(IF($B582=PEOPLE!$B$4:$B$101, ROW(PEOPLE!$H$4:$H$101)-MIN(ROW(PEOPLE!$H$4:$H$101)) +1), COLUMNS($B$3:B582))),"")</f>
        <v xml:space="preserve">3   </v>
      </c>
      <c r="D582" s="40" t="str">
        <f t="array" ref="D582">IFERROR(INDEX(PEOPLE!$H$4:$H$101, SMALL(IF($B582=PEOPLE!$B$4:$B$101, ROW(PEOPLE!$H$4:$H$101)-MIN(ROW(PEOPLE!$H$4:$H$101)) +1), COLUMNS($B$3:C582))),"")</f>
        <v xml:space="preserve">4   </v>
      </c>
      <c r="E582" s="40" t="str">
        <f t="array" ref="E582">IFERROR(INDEX(PEOPLE!$H$4:$H$101, SMALL(IF($B582=PEOPLE!$B$4:$B$101, ROW(PEOPLE!$H$4:$H$101)-MIN(ROW(PEOPLE!$H$4:$H$101)) +1), COLUMNS($B$3:D582))),"")</f>
        <v xml:space="preserve">5   </v>
      </c>
      <c r="F582" s="40" t="str">
        <f t="array" ref="F582">IFERROR(INDEX(PEOPLE!$H$4:$H$101, SMALL(IF($B582=PEOPLE!$B$4:$B$101, ROW(PEOPLE!$H$4:$H$101)-MIN(ROW(PEOPLE!$H$4:$H$101)) +1), COLUMNS($B$3:E582))),"")</f>
        <v xml:space="preserve">6   </v>
      </c>
      <c r="G582" s="40" t="str">
        <f t="array" ref="G582">IFERROR(INDEX(PEOPLE!$H$4:$H$101, SMALL(IF($B582=PEOPLE!$B$4:$B$101, ROW(PEOPLE!$H$4:$H$101)-MIN(ROW(PEOPLE!$H$4:$H$101)) +1), COLUMNS($B$3:F582))),"")</f>
        <v xml:space="preserve">7   </v>
      </c>
      <c r="H582" s="40" t="str">
        <f t="array" ref="H582">IFERROR(INDEX(PEOPLE!$H$4:$H$101, SMALL(IF($B582=PEOPLE!$B$4:$B$101, ROW(PEOPLE!$H$4:$H$101)-MIN(ROW(PEOPLE!$H$4:$H$101)) +1), COLUMNS($B$3:G582))),"")</f>
        <v xml:space="preserve">8   </v>
      </c>
      <c r="I582" s="40" t="str">
        <f t="array" ref="I582">IFERROR(INDEX(PEOPLE!$H$4:$H$101, SMALL(IF($B582=PEOPLE!$B$4:$B$101, ROW(PEOPLE!$H$4:$H$101)-MIN(ROW(PEOPLE!$H$4:$H$101)) +1), COLUMNS($B$3:H582))),"")</f>
        <v xml:space="preserve">9   </v>
      </c>
      <c r="J582" s="40" t="str">
        <f t="array" ref="J582">IFERROR(INDEX(PEOPLE!$H$4:$H$101, SMALL(IF($B582=PEOPLE!$B$4:$B$101, ROW(PEOPLE!$H$4:$H$101)-MIN(ROW(PEOPLE!$H$4:$H$101)) +1), COLUMNS($B$3:I582))),"")</f>
        <v xml:space="preserve">10   </v>
      </c>
      <c r="K582" s="40" t="str">
        <f t="array" ref="K582">IFERROR(INDEX(PEOPLE!$H$4:$H$101, SMALL(IF($B582=PEOPLE!$B$4:$B$101, ROW(PEOPLE!$H$4:$H$101)-MIN(ROW(PEOPLE!$H$4:$H$101)) +1), COLUMNS($B$3:J582))),"")</f>
        <v xml:space="preserve">11   </v>
      </c>
      <c r="L582" s="40" t="str">
        <f t="array" ref="L582">IFERROR(INDEX(PEOPLE!$H$4:$H$101, SMALL(IF($B582=PEOPLE!$B$4:$B$101, ROW(PEOPLE!$H$4:$H$101)-MIN(ROW(PEOPLE!$H$4:$H$101)) +1), COLUMNS($B$3:K582))),"")</f>
        <v xml:space="preserve">12   </v>
      </c>
      <c r="M582" s="40" t="str">
        <f t="array" ref="M582">IFERROR(INDEX(PEOPLE!$H$4:$H$101, SMALL(IF($B582=PEOPLE!$B$4:$B$101, ROW(PEOPLE!$H$4:$H$101)-MIN(ROW(PEOPLE!$H$4:$H$101)) +1), COLUMNS($B$3:L582))),"")</f>
        <v xml:space="preserve">13   </v>
      </c>
      <c r="N582" s="40"/>
      <c r="O582" s="40"/>
    </row>
    <row r="583" spans="2:15" x14ac:dyDescent="0.25">
      <c r="B583" s="40" t="str">
        <f t="array" ref="B583">IFERROR(INDEX(PEOPLE!B584:B$1001, MATCH(0, COUNTIF($B$2:B582, PEOPLE!B584:B$1001), 0)), "")</f>
        <v/>
      </c>
      <c r="C583" s="40" t="str">
        <f t="array" ref="C583">IFERROR(INDEX(PEOPLE!$H$4:$H$101, SMALL(IF($B583=PEOPLE!$B$4:$B$101, ROW(PEOPLE!$H$4:$H$101)-MIN(ROW(PEOPLE!$H$4:$H$101)) +1), COLUMNS($B$3:B583))),"")</f>
        <v xml:space="preserve">3   </v>
      </c>
      <c r="D583" s="40" t="str">
        <f t="array" ref="D583">IFERROR(INDEX(PEOPLE!$H$4:$H$101, SMALL(IF($B583=PEOPLE!$B$4:$B$101, ROW(PEOPLE!$H$4:$H$101)-MIN(ROW(PEOPLE!$H$4:$H$101)) +1), COLUMNS($B$3:C583))),"")</f>
        <v xml:space="preserve">4   </v>
      </c>
      <c r="E583" s="40" t="str">
        <f t="array" ref="E583">IFERROR(INDEX(PEOPLE!$H$4:$H$101, SMALL(IF($B583=PEOPLE!$B$4:$B$101, ROW(PEOPLE!$H$4:$H$101)-MIN(ROW(PEOPLE!$H$4:$H$101)) +1), COLUMNS($B$3:D583))),"")</f>
        <v xml:space="preserve">5   </v>
      </c>
      <c r="F583" s="40" t="str">
        <f t="array" ref="F583">IFERROR(INDEX(PEOPLE!$H$4:$H$101, SMALL(IF($B583=PEOPLE!$B$4:$B$101, ROW(PEOPLE!$H$4:$H$101)-MIN(ROW(PEOPLE!$H$4:$H$101)) +1), COLUMNS($B$3:E583))),"")</f>
        <v xml:space="preserve">6   </v>
      </c>
      <c r="G583" s="40" t="str">
        <f t="array" ref="G583">IFERROR(INDEX(PEOPLE!$H$4:$H$101, SMALL(IF($B583=PEOPLE!$B$4:$B$101, ROW(PEOPLE!$H$4:$H$101)-MIN(ROW(PEOPLE!$H$4:$H$101)) +1), COLUMNS($B$3:F583))),"")</f>
        <v xml:space="preserve">7   </v>
      </c>
      <c r="H583" s="40" t="str">
        <f t="array" ref="H583">IFERROR(INDEX(PEOPLE!$H$4:$H$101, SMALL(IF($B583=PEOPLE!$B$4:$B$101, ROW(PEOPLE!$H$4:$H$101)-MIN(ROW(PEOPLE!$H$4:$H$101)) +1), COLUMNS($B$3:G583))),"")</f>
        <v xml:space="preserve">8   </v>
      </c>
      <c r="I583" s="40" t="str">
        <f t="array" ref="I583">IFERROR(INDEX(PEOPLE!$H$4:$H$101, SMALL(IF($B583=PEOPLE!$B$4:$B$101, ROW(PEOPLE!$H$4:$H$101)-MIN(ROW(PEOPLE!$H$4:$H$101)) +1), COLUMNS($B$3:H583))),"")</f>
        <v xml:space="preserve">9   </v>
      </c>
      <c r="J583" s="40" t="str">
        <f t="array" ref="J583">IFERROR(INDEX(PEOPLE!$H$4:$H$101, SMALL(IF($B583=PEOPLE!$B$4:$B$101, ROW(PEOPLE!$H$4:$H$101)-MIN(ROW(PEOPLE!$H$4:$H$101)) +1), COLUMNS($B$3:I583))),"")</f>
        <v xml:space="preserve">10   </v>
      </c>
      <c r="K583" s="40" t="str">
        <f t="array" ref="K583">IFERROR(INDEX(PEOPLE!$H$4:$H$101, SMALL(IF($B583=PEOPLE!$B$4:$B$101, ROW(PEOPLE!$H$4:$H$101)-MIN(ROW(PEOPLE!$H$4:$H$101)) +1), COLUMNS($B$3:J583))),"")</f>
        <v xml:space="preserve">11   </v>
      </c>
      <c r="L583" s="40" t="str">
        <f t="array" ref="L583">IFERROR(INDEX(PEOPLE!$H$4:$H$101, SMALL(IF($B583=PEOPLE!$B$4:$B$101, ROW(PEOPLE!$H$4:$H$101)-MIN(ROW(PEOPLE!$H$4:$H$101)) +1), COLUMNS($B$3:K583))),"")</f>
        <v xml:space="preserve">12   </v>
      </c>
      <c r="M583" s="40" t="str">
        <f t="array" ref="M583">IFERROR(INDEX(PEOPLE!$H$4:$H$101, SMALL(IF($B583=PEOPLE!$B$4:$B$101, ROW(PEOPLE!$H$4:$H$101)-MIN(ROW(PEOPLE!$H$4:$H$101)) +1), COLUMNS($B$3:L583))),"")</f>
        <v xml:space="preserve">13   </v>
      </c>
      <c r="N583" s="40"/>
      <c r="O583" s="40"/>
    </row>
    <row r="584" spans="2:15" x14ac:dyDescent="0.25">
      <c r="B584" s="40" t="str">
        <f t="array" ref="B584">IFERROR(INDEX(PEOPLE!B585:B$1001, MATCH(0, COUNTIF($B$2:B583, PEOPLE!B585:B$1001), 0)), "")</f>
        <v/>
      </c>
      <c r="C584" s="40" t="str">
        <f t="array" ref="C584">IFERROR(INDEX(PEOPLE!$H$4:$H$101, SMALL(IF($B584=PEOPLE!$B$4:$B$101, ROW(PEOPLE!$H$4:$H$101)-MIN(ROW(PEOPLE!$H$4:$H$101)) +1), COLUMNS($B$3:B584))),"")</f>
        <v xml:space="preserve">3   </v>
      </c>
      <c r="D584" s="40" t="str">
        <f t="array" ref="D584">IFERROR(INDEX(PEOPLE!$H$4:$H$101, SMALL(IF($B584=PEOPLE!$B$4:$B$101, ROW(PEOPLE!$H$4:$H$101)-MIN(ROW(PEOPLE!$H$4:$H$101)) +1), COLUMNS($B$3:C584))),"")</f>
        <v xml:space="preserve">4   </v>
      </c>
      <c r="E584" s="40" t="str">
        <f t="array" ref="E584">IFERROR(INDEX(PEOPLE!$H$4:$H$101, SMALL(IF($B584=PEOPLE!$B$4:$B$101, ROW(PEOPLE!$H$4:$H$101)-MIN(ROW(PEOPLE!$H$4:$H$101)) +1), COLUMNS($B$3:D584))),"")</f>
        <v xml:space="preserve">5   </v>
      </c>
      <c r="F584" s="40" t="str">
        <f t="array" ref="F584">IFERROR(INDEX(PEOPLE!$H$4:$H$101, SMALL(IF($B584=PEOPLE!$B$4:$B$101, ROW(PEOPLE!$H$4:$H$101)-MIN(ROW(PEOPLE!$H$4:$H$101)) +1), COLUMNS($B$3:E584))),"")</f>
        <v xml:space="preserve">6   </v>
      </c>
      <c r="G584" s="40" t="str">
        <f t="array" ref="G584">IFERROR(INDEX(PEOPLE!$H$4:$H$101, SMALL(IF($B584=PEOPLE!$B$4:$B$101, ROW(PEOPLE!$H$4:$H$101)-MIN(ROW(PEOPLE!$H$4:$H$101)) +1), COLUMNS($B$3:F584))),"")</f>
        <v xml:space="preserve">7   </v>
      </c>
      <c r="H584" s="40" t="str">
        <f t="array" ref="H584">IFERROR(INDEX(PEOPLE!$H$4:$H$101, SMALL(IF($B584=PEOPLE!$B$4:$B$101, ROW(PEOPLE!$H$4:$H$101)-MIN(ROW(PEOPLE!$H$4:$H$101)) +1), COLUMNS($B$3:G584))),"")</f>
        <v xml:space="preserve">8   </v>
      </c>
      <c r="I584" s="40" t="str">
        <f t="array" ref="I584">IFERROR(INDEX(PEOPLE!$H$4:$H$101, SMALL(IF($B584=PEOPLE!$B$4:$B$101, ROW(PEOPLE!$H$4:$H$101)-MIN(ROW(PEOPLE!$H$4:$H$101)) +1), COLUMNS($B$3:H584))),"")</f>
        <v xml:space="preserve">9   </v>
      </c>
      <c r="J584" s="40" t="str">
        <f t="array" ref="J584">IFERROR(INDEX(PEOPLE!$H$4:$H$101, SMALL(IF($B584=PEOPLE!$B$4:$B$101, ROW(PEOPLE!$H$4:$H$101)-MIN(ROW(PEOPLE!$H$4:$H$101)) +1), COLUMNS($B$3:I584))),"")</f>
        <v xml:space="preserve">10   </v>
      </c>
      <c r="K584" s="40" t="str">
        <f t="array" ref="K584">IFERROR(INDEX(PEOPLE!$H$4:$H$101, SMALL(IF($B584=PEOPLE!$B$4:$B$101, ROW(PEOPLE!$H$4:$H$101)-MIN(ROW(PEOPLE!$H$4:$H$101)) +1), COLUMNS($B$3:J584))),"")</f>
        <v xml:space="preserve">11   </v>
      </c>
      <c r="L584" s="40" t="str">
        <f t="array" ref="L584">IFERROR(INDEX(PEOPLE!$H$4:$H$101, SMALL(IF($B584=PEOPLE!$B$4:$B$101, ROW(PEOPLE!$H$4:$H$101)-MIN(ROW(PEOPLE!$H$4:$H$101)) +1), COLUMNS($B$3:K584))),"")</f>
        <v xml:space="preserve">12   </v>
      </c>
      <c r="M584" s="40" t="str">
        <f t="array" ref="M584">IFERROR(INDEX(PEOPLE!$H$4:$H$101, SMALL(IF($B584=PEOPLE!$B$4:$B$101, ROW(PEOPLE!$H$4:$H$101)-MIN(ROW(PEOPLE!$H$4:$H$101)) +1), COLUMNS($B$3:L584))),"")</f>
        <v xml:space="preserve">13   </v>
      </c>
      <c r="N584" s="40"/>
      <c r="O584" s="40"/>
    </row>
    <row r="585" spans="2:15" x14ac:dyDescent="0.25">
      <c r="B585" s="40" t="str">
        <f t="array" ref="B585">IFERROR(INDEX(PEOPLE!B586:B$1001, MATCH(0, COUNTIF($B$2:B584, PEOPLE!B586:B$1001), 0)), "")</f>
        <v/>
      </c>
      <c r="C585" s="40" t="str">
        <f t="array" ref="C585">IFERROR(INDEX(PEOPLE!$H$4:$H$101, SMALL(IF($B585=PEOPLE!$B$4:$B$101, ROW(PEOPLE!$H$4:$H$101)-MIN(ROW(PEOPLE!$H$4:$H$101)) +1), COLUMNS($B$3:B585))),"")</f>
        <v xml:space="preserve">3   </v>
      </c>
      <c r="D585" s="40" t="str">
        <f t="array" ref="D585">IFERROR(INDEX(PEOPLE!$H$4:$H$101, SMALL(IF($B585=PEOPLE!$B$4:$B$101, ROW(PEOPLE!$H$4:$H$101)-MIN(ROW(PEOPLE!$H$4:$H$101)) +1), COLUMNS($B$3:C585))),"")</f>
        <v xml:space="preserve">4   </v>
      </c>
      <c r="E585" s="40" t="str">
        <f t="array" ref="E585">IFERROR(INDEX(PEOPLE!$H$4:$H$101, SMALL(IF($B585=PEOPLE!$B$4:$B$101, ROW(PEOPLE!$H$4:$H$101)-MIN(ROW(PEOPLE!$H$4:$H$101)) +1), COLUMNS($B$3:D585))),"")</f>
        <v xml:space="preserve">5   </v>
      </c>
      <c r="F585" s="40" t="str">
        <f t="array" ref="F585">IFERROR(INDEX(PEOPLE!$H$4:$H$101, SMALL(IF($B585=PEOPLE!$B$4:$B$101, ROW(PEOPLE!$H$4:$H$101)-MIN(ROW(PEOPLE!$H$4:$H$101)) +1), COLUMNS($B$3:E585))),"")</f>
        <v xml:space="preserve">6   </v>
      </c>
      <c r="G585" s="40" t="str">
        <f t="array" ref="G585">IFERROR(INDEX(PEOPLE!$H$4:$H$101, SMALL(IF($B585=PEOPLE!$B$4:$B$101, ROW(PEOPLE!$H$4:$H$101)-MIN(ROW(PEOPLE!$H$4:$H$101)) +1), COLUMNS($B$3:F585))),"")</f>
        <v xml:space="preserve">7   </v>
      </c>
      <c r="H585" s="40" t="str">
        <f t="array" ref="H585">IFERROR(INDEX(PEOPLE!$H$4:$H$101, SMALL(IF($B585=PEOPLE!$B$4:$B$101, ROW(PEOPLE!$H$4:$H$101)-MIN(ROW(PEOPLE!$H$4:$H$101)) +1), COLUMNS($B$3:G585))),"")</f>
        <v xml:space="preserve">8   </v>
      </c>
      <c r="I585" s="40" t="str">
        <f t="array" ref="I585">IFERROR(INDEX(PEOPLE!$H$4:$H$101, SMALL(IF($B585=PEOPLE!$B$4:$B$101, ROW(PEOPLE!$H$4:$H$101)-MIN(ROW(PEOPLE!$H$4:$H$101)) +1), COLUMNS($B$3:H585))),"")</f>
        <v xml:space="preserve">9   </v>
      </c>
      <c r="J585" s="40" t="str">
        <f t="array" ref="J585">IFERROR(INDEX(PEOPLE!$H$4:$H$101, SMALL(IF($B585=PEOPLE!$B$4:$B$101, ROW(PEOPLE!$H$4:$H$101)-MIN(ROW(PEOPLE!$H$4:$H$101)) +1), COLUMNS($B$3:I585))),"")</f>
        <v xml:space="preserve">10   </v>
      </c>
      <c r="K585" s="40" t="str">
        <f t="array" ref="K585">IFERROR(INDEX(PEOPLE!$H$4:$H$101, SMALL(IF($B585=PEOPLE!$B$4:$B$101, ROW(PEOPLE!$H$4:$H$101)-MIN(ROW(PEOPLE!$H$4:$H$101)) +1), COLUMNS($B$3:J585))),"")</f>
        <v xml:space="preserve">11   </v>
      </c>
      <c r="L585" s="40" t="str">
        <f t="array" ref="L585">IFERROR(INDEX(PEOPLE!$H$4:$H$101, SMALL(IF($B585=PEOPLE!$B$4:$B$101, ROW(PEOPLE!$H$4:$H$101)-MIN(ROW(PEOPLE!$H$4:$H$101)) +1), COLUMNS($B$3:K585))),"")</f>
        <v xml:space="preserve">12   </v>
      </c>
      <c r="M585" s="40" t="str">
        <f t="array" ref="M585">IFERROR(INDEX(PEOPLE!$H$4:$H$101, SMALL(IF($B585=PEOPLE!$B$4:$B$101, ROW(PEOPLE!$H$4:$H$101)-MIN(ROW(PEOPLE!$H$4:$H$101)) +1), COLUMNS($B$3:L585))),"")</f>
        <v xml:space="preserve">13   </v>
      </c>
      <c r="N585" s="40"/>
      <c r="O585" s="40"/>
    </row>
    <row r="586" spans="2:15" x14ac:dyDescent="0.25">
      <c r="B586" s="40" t="str">
        <f t="array" ref="B586">IFERROR(INDEX(PEOPLE!B587:B$1001, MATCH(0, COUNTIF($B$2:B585, PEOPLE!B587:B$1001), 0)), "")</f>
        <v/>
      </c>
      <c r="C586" s="40" t="str">
        <f t="array" ref="C586">IFERROR(INDEX(PEOPLE!$H$4:$H$101, SMALL(IF($B586=PEOPLE!$B$4:$B$101, ROW(PEOPLE!$H$4:$H$101)-MIN(ROW(PEOPLE!$H$4:$H$101)) +1), COLUMNS($B$3:B586))),"")</f>
        <v xml:space="preserve">3   </v>
      </c>
      <c r="D586" s="40" t="str">
        <f t="array" ref="D586">IFERROR(INDEX(PEOPLE!$H$4:$H$101, SMALL(IF($B586=PEOPLE!$B$4:$B$101, ROW(PEOPLE!$H$4:$H$101)-MIN(ROW(PEOPLE!$H$4:$H$101)) +1), COLUMNS($B$3:C586))),"")</f>
        <v xml:space="preserve">4   </v>
      </c>
      <c r="E586" s="40" t="str">
        <f t="array" ref="E586">IFERROR(INDEX(PEOPLE!$H$4:$H$101, SMALL(IF($B586=PEOPLE!$B$4:$B$101, ROW(PEOPLE!$H$4:$H$101)-MIN(ROW(PEOPLE!$H$4:$H$101)) +1), COLUMNS($B$3:D586))),"")</f>
        <v xml:space="preserve">5   </v>
      </c>
      <c r="F586" s="40" t="str">
        <f t="array" ref="F586">IFERROR(INDEX(PEOPLE!$H$4:$H$101, SMALL(IF($B586=PEOPLE!$B$4:$B$101, ROW(PEOPLE!$H$4:$H$101)-MIN(ROW(PEOPLE!$H$4:$H$101)) +1), COLUMNS($B$3:E586))),"")</f>
        <v xml:space="preserve">6   </v>
      </c>
      <c r="G586" s="40" t="str">
        <f t="array" ref="G586">IFERROR(INDEX(PEOPLE!$H$4:$H$101, SMALL(IF($B586=PEOPLE!$B$4:$B$101, ROW(PEOPLE!$H$4:$H$101)-MIN(ROW(PEOPLE!$H$4:$H$101)) +1), COLUMNS($B$3:F586))),"")</f>
        <v xml:space="preserve">7   </v>
      </c>
      <c r="H586" s="40" t="str">
        <f t="array" ref="H586">IFERROR(INDEX(PEOPLE!$H$4:$H$101, SMALL(IF($B586=PEOPLE!$B$4:$B$101, ROW(PEOPLE!$H$4:$H$101)-MIN(ROW(PEOPLE!$H$4:$H$101)) +1), COLUMNS($B$3:G586))),"")</f>
        <v xml:space="preserve">8   </v>
      </c>
      <c r="I586" s="40" t="str">
        <f t="array" ref="I586">IFERROR(INDEX(PEOPLE!$H$4:$H$101, SMALL(IF($B586=PEOPLE!$B$4:$B$101, ROW(PEOPLE!$H$4:$H$101)-MIN(ROW(PEOPLE!$H$4:$H$101)) +1), COLUMNS($B$3:H586))),"")</f>
        <v xml:space="preserve">9   </v>
      </c>
      <c r="J586" s="40" t="str">
        <f t="array" ref="J586">IFERROR(INDEX(PEOPLE!$H$4:$H$101, SMALL(IF($B586=PEOPLE!$B$4:$B$101, ROW(PEOPLE!$H$4:$H$101)-MIN(ROW(PEOPLE!$H$4:$H$101)) +1), COLUMNS($B$3:I586))),"")</f>
        <v xml:space="preserve">10   </v>
      </c>
      <c r="K586" s="40" t="str">
        <f t="array" ref="K586">IFERROR(INDEX(PEOPLE!$H$4:$H$101, SMALL(IF($B586=PEOPLE!$B$4:$B$101, ROW(PEOPLE!$H$4:$H$101)-MIN(ROW(PEOPLE!$H$4:$H$101)) +1), COLUMNS($B$3:J586))),"")</f>
        <v xml:space="preserve">11   </v>
      </c>
      <c r="L586" s="40" t="str">
        <f t="array" ref="L586">IFERROR(INDEX(PEOPLE!$H$4:$H$101, SMALL(IF($B586=PEOPLE!$B$4:$B$101, ROW(PEOPLE!$H$4:$H$101)-MIN(ROW(PEOPLE!$H$4:$H$101)) +1), COLUMNS($B$3:K586))),"")</f>
        <v xml:space="preserve">12   </v>
      </c>
      <c r="M586" s="40" t="str">
        <f t="array" ref="M586">IFERROR(INDEX(PEOPLE!$H$4:$H$101, SMALL(IF($B586=PEOPLE!$B$4:$B$101, ROW(PEOPLE!$H$4:$H$101)-MIN(ROW(PEOPLE!$H$4:$H$101)) +1), COLUMNS($B$3:L586))),"")</f>
        <v xml:space="preserve">13   </v>
      </c>
      <c r="N586" s="40"/>
      <c r="O586" s="40"/>
    </row>
    <row r="587" spans="2:15" x14ac:dyDescent="0.25">
      <c r="B587" s="40" t="str">
        <f t="array" ref="B587">IFERROR(INDEX(PEOPLE!B588:B$1001, MATCH(0, COUNTIF($B$2:B586, PEOPLE!B588:B$1001), 0)), "")</f>
        <v/>
      </c>
      <c r="C587" s="40" t="str">
        <f t="array" ref="C587">IFERROR(INDEX(PEOPLE!$H$4:$H$101, SMALL(IF($B587=PEOPLE!$B$4:$B$101, ROW(PEOPLE!$H$4:$H$101)-MIN(ROW(PEOPLE!$H$4:$H$101)) +1), COLUMNS($B$3:B587))),"")</f>
        <v xml:space="preserve">3   </v>
      </c>
      <c r="D587" s="40" t="str">
        <f t="array" ref="D587">IFERROR(INDEX(PEOPLE!$H$4:$H$101, SMALL(IF($B587=PEOPLE!$B$4:$B$101, ROW(PEOPLE!$H$4:$H$101)-MIN(ROW(PEOPLE!$H$4:$H$101)) +1), COLUMNS($B$3:C587))),"")</f>
        <v xml:space="preserve">4   </v>
      </c>
      <c r="E587" s="40" t="str">
        <f t="array" ref="E587">IFERROR(INDEX(PEOPLE!$H$4:$H$101, SMALL(IF($B587=PEOPLE!$B$4:$B$101, ROW(PEOPLE!$H$4:$H$101)-MIN(ROW(PEOPLE!$H$4:$H$101)) +1), COLUMNS($B$3:D587))),"")</f>
        <v xml:space="preserve">5   </v>
      </c>
      <c r="F587" s="40" t="str">
        <f t="array" ref="F587">IFERROR(INDEX(PEOPLE!$H$4:$H$101, SMALL(IF($B587=PEOPLE!$B$4:$B$101, ROW(PEOPLE!$H$4:$H$101)-MIN(ROW(PEOPLE!$H$4:$H$101)) +1), COLUMNS($B$3:E587))),"")</f>
        <v xml:space="preserve">6   </v>
      </c>
      <c r="G587" s="40" t="str">
        <f t="array" ref="G587">IFERROR(INDEX(PEOPLE!$H$4:$H$101, SMALL(IF($B587=PEOPLE!$B$4:$B$101, ROW(PEOPLE!$H$4:$H$101)-MIN(ROW(PEOPLE!$H$4:$H$101)) +1), COLUMNS($B$3:F587))),"")</f>
        <v xml:space="preserve">7   </v>
      </c>
      <c r="H587" s="40" t="str">
        <f t="array" ref="H587">IFERROR(INDEX(PEOPLE!$H$4:$H$101, SMALL(IF($B587=PEOPLE!$B$4:$B$101, ROW(PEOPLE!$H$4:$H$101)-MIN(ROW(PEOPLE!$H$4:$H$101)) +1), COLUMNS($B$3:G587))),"")</f>
        <v xml:space="preserve">8   </v>
      </c>
      <c r="I587" s="40" t="str">
        <f t="array" ref="I587">IFERROR(INDEX(PEOPLE!$H$4:$H$101, SMALL(IF($B587=PEOPLE!$B$4:$B$101, ROW(PEOPLE!$H$4:$H$101)-MIN(ROW(PEOPLE!$H$4:$H$101)) +1), COLUMNS($B$3:H587))),"")</f>
        <v xml:space="preserve">9   </v>
      </c>
      <c r="J587" s="40" t="str">
        <f t="array" ref="J587">IFERROR(INDEX(PEOPLE!$H$4:$H$101, SMALL(IF($B587=PEOPLE!$B$4:$B$101, ROW(PEOPLE!$H$4:$H$101)-MIN(ROW(PEOPLE!$H$4:$H$101)) +1), COLUMNS($B$3:I587))),"")</f>
        <v xml:space="preserve">10   </v>
      </c>
      <c r="K587" s="40" t="str">
        <f t="array" ref="K587">IFERROR(INDEX(PEOPLE!$H$4:$H$101, SMALL(IF($B587=PEOPLE!$B$4:$B$101, ROW(PEOPLE!$H$4:$H$101)-MIN(ROW(PEOPLE!$H$4:$H$101)) +1), COLUMNS($B$3:J587))),"")</f>
        <v xml:space="preserve">11   </v>
      </c>
      <c r="L587" s="40" t="str">
        <f t="array" ref="L587">IFERROR(INDEX(PEOPLE!$H$4:$H$101, SMALL(IF($B587=PEOPLE!$B$4:$B$101, ROW(PEOPLE!$H$4:$H$101)-MIN(ROW(PEOPLE!$H$4:$H$101)) +1), COLUMNS($B$3:K587))),"")</f>
        <v xml:space="preserve">12   </v>
      </c>
      <c r="M587" s="40" t="str">
        <f t="array" ref="M587">IFERROR(INDEX(PEOPLE!$H$4:$H$101, SMALL(IF($B587=PEOPLE!$B$4:$B$101, ROW(PEOPLE!$H$4:$H$101)-MIN(ROW(PEOPLE!$H$4:$H$101)) +1), COLUMNS($B$3:L587))),"")</f>
        <v xml:space="preserve">13   </v>
      </c>
      <c r="N587" s="40"/>
      <c r="O587" s="40"/>
    </row>
    <row r="588" spans="2:15" x14ac:dyDescent="0.25">
      <c r="B588" s="40" t="str">
        <f t="array" ref="B588">IFERROR(INDEX(PEOPLE!B589:B$1001, MATCH(0, COUNTIF($B$2:B587, PEOPLE!B589:B$1001), 0)), "")</f>
        <v/>
      </c>
      <c r="C588" s="40" t="str">
        <f t="array" ref="C588">IFERROR(INDEX(PEOPLE!$H$4:$H$101, SMALL(IF($B588=PEOPLE!$B$4:$B$101, ROW(PEOPLE!$H$4:$H$101)-MIN(ROW(PEOPLE!$H$4:$H$101)) +1), COLUMNS($B$3:B588))),"")</f>
        <v xml:space="preserve">3   </v>
      </c>
      <c r="D588" s="40" t="str">
        <f t="array" ref="D588">IFERROR(INDEX(PEOPLE!$H$4:$H$101, SMALL(IF($B588=PEOPLE!$B$4:$B$101, ROW(PEOPLE!$H$4:$H$101)-MIN(ROW(PEOPLE!$H$4:$H$101)) +1), COLUMNS($B$3:C588))),"")</f>
        <v xml:space="preserve">4   </v>
      </c>
      <c r="E588" s="40" t="str">
        <f t="array" ref="E588">IFERROR(INDEX(PEOPLE!$H$4:$H$101, SMALL(IF($B588=PEOPLE!$B$4:$B$101, ROW(PEOPLE!$H$4:$H$101)-MIN(ROW(PEOPLE!$H$4:$H$101)) +1), COLUMNS($B$3:D588))),"")</f>
        <v xml:space="preserve">5   </v>
      </c>
      <c r="F588" s="40" t="str">
        <f t="array" ref="F588">IFERROR(INDEX(PEOPLE!$H$4:$H$101, SMALL(IF($B588=PEOPLE!$B$4:$B$101, ROW(PEOPLE!$H$4:$H$101)-MIN(ROW(PEOPLE!$H$4:$H$101)) +1), COLUMNS($B$3:E588))),"")</f>
        <v xml:space="preserve">6   </v>
      </c>
      <c r="G588" s="40" t="str">
        <f t="array" ref="G588">IFERROR(INDEX(PEOPLE!$H$4:$H$101, SMALL(IF($B588=PEOPLE!$B$4:$B$101, ROW(PEOPLE!$H$4:$H$101)-MIN(ROW(PEOPLE!$H$4:$H$101)) +1), COLUMNS($B$3:F588))),"")</f>
        <v xml:space="preserve">7   </v>
      </c>
      <c r="H588" s="40" t="str">
        <f t="array" ref="H588">IFERROR(INDEX(PEOPLE!$H$4:$H$101, SMALL(IF($B588=PEOPLE!$B$4:$B$101, ROW(PEOPLE!$H$4:$H$101)-MIN(ROW(PEOPLE!$H$4:$H$101)) +1), COLUMNS($B$3:G588))),"")</f>
        <v xml:space="preserve">8   </v>
      </c>
      <c r="I588" s="40" t="str">
        <f t="array" ref="I588">IFERROR(INDEX(PEOPLE!$H$4:$H$101, SMALL(IF($B588=PEOPLE!$B$4:$B$101, ROW(PEOPLE!$H$4:$H$101)-MIN(ROW(PEOPLE!$H$4:$H$101)) +1), COLUMNS($B$3:H588))),"")</f>
        <v xml:space="preserve">9   </v>
      </c>
      <c r="J588" s="40" t="str">
        <f t="array" ref="J588">IFERROR(INDEX(PEOPLE!$H$4:$H$101, SMALL(IF($B588=PEOPLE!$B$4:$B$101, ROW(PEOPLE!$H$4:$H$101)-MIN(ROW(PEOPLE!$H$4:$H$101)) +1), COLUMNS($B$3:I588))),"")</f>
        <v xml:space="preserve">10   </v>
      </c>
      <c r="K588" s="40" t="str">
        <f t="array" ref="K588">IFERROR(INDEX(PEOPLE!$H$4:$H$101, SMALL(IF($B588=PEOPLE!$B$4:$B$101, ROW(PEOPLE!$H$4:$H$101)-MIN(ROW(PEOPLE!$H$4:$H$101)) +1), COLUMNS($B$3:J588))),"")</f>
        <v xml:space="preserve">11   </v>
      </c>
      <c r="L588" s="40" t="str">
        <f t="array" ref="L588">IFERROR(INDEX(PEOPLE!$H$4:$H$101, SMALL(IF($B588=PEOPLE!$B$4:$B$101, ROW(PEOPLE!$H$4:$H$101)-MIN(ROW(PEOPLE!$H$4:$H$101)) +1), COLUMNS($B$3:K588))),"")</f>
        <v xml:space="preserve">12   </v>
      </c>
      <c r="M588" s="40" t="str">
        <f t="array" ref="M588">IFERROR(INDEX(PEOPLE!$H$4:$H$101, SMALL(IF($B588=PEOPLE!$B$4:$B$101, ROW(PEOPLE!$H$4:$H$101)-MIN(ROW(PEOPLE!$H$4:$H$101)) +1), COLUMNS($B$3:L588))),"")</f>
        <v xml:space="preserve">13   </v>
      </c>
      <c r="N588" s="40"/>
      <c r="O588" s="40"/>
    </row>
    <row r="589" spans="2:15" x14ac:dyDescent="0.25">
      <c r="B589" s="40" t="str">
        <f t="array" ref="B589">IFERROR(INDEX(PEOPLE!B590:B$1001, MATCH(0, COUNTIF($B$2:B588, PEOPLE!B590:B$1001), 0)), "")</f>
        <v/>
      </c>
      <c r="C589" s="40" t="str">
        <f t="array" ref="C589">IFERROR(INDEX(PEOPLE!$H$4:$H$101, SMALL(IF($B589=PEOPLE!$B$4:$B$101, ROW(PEOPLE!$H$4:$H$101)-MIN(ROW(PEOPLE!$H$4:$H$101)) +1), COLUMNS($B$3:B589))),"")</f>
        <v xml:space="preserve">3   </v>
      </c>
      <c r="D589" s="40" t="str">
        <f t="array" ref="D589">IFERROR(INDEX(PEOPLE!$H$4:$H$101, SMALL(IF($B589=PEOPLE!$B$4:$B$101, ROW(PEOPLE!$H$4:$H$101)-MIN(ROW(PEOPLE!$H$4:$H$101)) +1), COLUMNS($B$3:C589))),"")</f>
        <v xml:space="preserve">4   </v>
      </c>
      <c r="E589" s="40" t="str">
        <f t="array" ref="E589">IFERROR(INDEX(PEOPLE!$H$4:$H$101, SMALL(IF($B589=PEOPLE!$B$4:$B$101, ROW(PEOPLE!$H$4:$H$101)-MIN(ROW(PEOPLE!$H$4:$H$101)) +1), COLUMNS($B$3:D589))),"")</f>
        <v xml:space="preserve">5   </v>
      </c>
      <c r="F589" s="40" t="str">
        <f t="array" ref="F589">IFERROR(INDEX(PEOPLE!$H$4:$H$101, SMALL(IF($B589=PEOPLE!$B$4:$B$101, ROW(PEOPLE!$H$4:$H$101)-MIN(ROW(PEOPLE!$H$4:$H$101)) +1), COLUMNS($B$3:E589))),"")</f>
        <v xml:space="preserve">6   </v>
      </c>
      <c r="G589" s="40" t="str">
        <f t="array" ref="G589">IFERROR(INDEX(PEOPLE!$H$4:$H$101, SMALL(IF($B589=PEOPLE!$B$4:$B$101, ROW(PEOPLE!$H$4:$H$101)-MIN(ROW(PEOPLE!$H$4:$H$101)) +1), COLUMNS($B$3:F589))),"")</f>
        <v xml:space="preserve">7   </v>
      </c>
      <c r="H589" s="40" t="str">
        <f t="array" ref="H589">IFERROR(INDEX(PEOPLE!$H$4:$H$101, SMALL(IF($B589=PEOPLE!$B$4:$B$101, ROW(PEOPLE!$H$4:$H$101)-MIN(ROW(PEOPLE!$H$4:$H$101)) +1), COLUMNS($B$3:G589))),"")</f>
        <v xml:space="preserve">8   </v>
      </c>
      <c r="I589" s="40" t="str">
        <f t="array" ref="I589">IFERROR(INDEX(PEOPLE!$H$4:$H$101, SMALL(IF($B589=PEOPLE!$B$4:$B$101, ROW(PEOPLE!$H$4:$H$101)-MIN(ROW(PEOPLE!$H$4:$H$101)) +1), COLUMNS($B$3:H589))),"")</f>
        <v xml:space="preserve">9   </v>
      </c>
      <c r="J589" s="40" t="str">
        <f t="array" ref="J589">IFERROR(INDEX(PEOPLE!$H$4:$H$101, SMALL(IF($B589=PEOPLE!$B$4:$B$101, ROW(PEOPLE!$H$4:$H$101)-MIN(ROW(PEOPLE!$H$4:$H$101)) +1), COLUMNS($B$3:I589))),"")</f>
        <v xml:space="preserve">10   </v>
      </c>
      <c r="K589" s="40" t="str">
        <f t="array" ref="K589">IFERROR(INDEX(PEOPLE!$H$4:$H$101, SMALL(IF($B589=PEOPLE!$B$4:$B$101, ROW(PEOPLE!$H$4:$H$101)-MIN(ROW(PEOPLE!$H$4:$H$101)) +1), COLUMNS($B$3:J589))),"")</f>
        <v xml:space="preserve">11   </v>
      </c>
      <c r="L589" s="40" t="str">
        <f t="array" ref="L589">IFERROR(INDEX(PEOPLE!$H$4:$H$101, SMALL(IF($B589=PEOPLE!$B$4:$B$101, ROW(PEOPLE!$H$4:$H$101)-MIN(ROW(PEOPLE!$H$4:$H$101)) +1), COLUMNS($B$3:K589))),"")</f>
        <v xml:space="preserve">12   </v>
      </c>
      <c r="M589" s="40" t="str">
        <f t="array" ref="M589">IFERROR(INDEX(PEOPLE!$H$4:$H$101, SMALL(IF($B589=PEOPLE!$B$4:$B$101, ROW(PEOPLE!$H$4:$H$101)-MIN(ROW(PEOPLE!$H$4:$H$101)) +1), COLUMNS($B$3:L589))),"")</f>
        <v xml:space="preserve">13   </v>
      </c>
      <c r="N589" s="40"/>
      <c r="O589" s="40"/>
    </row>
    <row r="590" spans="2:15" x14ac:dyDescent="0.25">
      <c r="B590" s="40" t="str">
        <f t="array" ref="B590">IFERROR(INDEX(PEOPLE!B591:B$1001, MATCH(0, COUNTIF($B$2:B589, PEOPLE!B591:B$1001), 0)), "")</f>
        <v/>
      </c>
      <c r="C590" s="40" t="str">
        <f t="array" ref="C590">IFERROR(INDEX(PEOPLE!$H$4:$H$101, SMALL(IF($B590=PEOPLE!$B$4:$B$101, ROW(PEOPLE!$H$4:$H$101)-MIN(ROW(PEOPLE!$H$4:$H$101)) +1), COLUMNS($B$3:B590))),"")</f>
        <v xml:space="preserve">3   </v>
      </c>
      <c r="D590" s="40" t="str">
        <f t="array" ref="D590">IFERROR(INDEX(PEOPLE!$H$4:$H$101, SMALL(IF($B590=PEOPLE!$B$4:$B$101, ROW(PEOPLE!$H$4:$H$101)-MIN(ROW(PEOPLE!$H$4:$H$101)) +1), COLUMNS($B$3:C590))),"")</f>
        <v xml:space="preserve">4   </v>
      </c>
      <c r="E590" s="40" t="str">
        <f t="array" ref="E590">IFERROR(INDEX(PEOPLE!$H$4:$H$101, SMALL(IF($B590=PEOPLE!$B$4:$B$101, ROW(PEOPLE!$H$4:$H$101)-MIN(ROW(PEOPLE!$H$4:$H$101)) +1), COLUMNS($B$3:D590))),"")</f>
        <v xml:space="preserve">5   </v>
      </c>
      <c r="F590" s="40" t="str">
        <f t="array" ref="F590">IFERROR(INDEX(PEOPLE!$H$4:$H$101, SMALL(IF($B590=PEOPLE!$B$4:$B$101, ROW(PEOPLE!$H$4:$H$101)-MIN(ROW(PEOPLE!$H$4:$H$101)) +1), COLUMNS($B$3:E590))),"")</f>
        <v xml:space="preserve">6   </v>
      </c>
      <c r="G590" s="40" t="str">
        <f t="array" ref="G590">IFERROR(INDEX(PEOPLE!$H$4:$H$101, SMALL(IF($B590=PEOPLE!$B$4:$B$101, ROW(PEOPLE!$H$4:$H$101)-MIN(ROW(PEOPLE!$H$4:$H$101)) +1), COLUMNS($B$3:F590))),"")</f>
        <v xml:space="preserve">7   </v>
      </c>
      <c r="H590" s="40" t="str">
        <f t="array" ref="H590">IFERROR(INDEX(PEOPLE!$H$4:$H$101, SMALL(IF($B590=PEOPLE!$B$4:$B$101, ROW(PEOPLE!$H$4:$H$101)-MIN(ROW(PEOPLE!$H$4:$H$101)) +1), COLUMNS($B$3:G590))),"")</f>
        <v xml:space="preserve">8   </v>
      </c>
      <c r="I590" s="40" t="str">
        <f t="array" ref="I590">IFERROR(INDEX(PEOPLE!$H$4:$H$101, SMALL(IF($B590=PEOPLE!$B$4:$B$101, ROW(PEOPLE!$H$4:$H$101)-MIN(ROW(PEOPLE!$H$4:$H$101)) +1), COLUMNS($B$3:H590))),"")</f>
        <v xml:space="preserve">9   </v>
      </c>
      <c r="J590" s="40" t="str">
        <f t="array" ref="J590">IFERROR(INDEX(PEOPLE!$H$4:$H$101, SMALL(IF($B590=PEOPLE!$B$4:$B$101, ROW(PEOPLE!$H$4:$H$101)-MIN(ROW(PEOPLE!$H$4:$H$101)) +1), COLUMNS($B$3:I590))),"")</f>
        <v xml:space="preserve">10   </v>
      </c>
      <c r="K590" s="40" t="str">
        <f t="array" ref="K590">IFERROR(INDEX(PEOPLE!$H$4:$H$101, SMALL(IF($B590=PEOPLE!$B$4:$B$101, ROW(PEOPLE!$H$4:$H$101)-MIN(ROW(PEOPLE!$H$4:$H$101)) +1), COLUMNS($B$3:J590))),"")</f>
        <v xml:space="preserve">11   </v>
      </c>
      <c r="L590" s="40" t="str">
        <f t="array" ref="L590">IFERROR(INDEX(PEOPLE!$H$4:$H$101, SMALL(IF($B590=PEOPLE!$B$4:$B$101, ROW(PEOPLE!$H$4:$H$101)-MIN(ROW(PEOPLE!$H$4:$H$101)) +1), COLUMNS($B$3:K590))),"")</f>
        <v xml:space="preserve">12   </v>
      </c>
      <c r="M590" s="40" t="str">
        <f t="array" ref="M590">IFERROR(INDEX(PEOPLE!$H$4:$H$101, SMALL(IF($B590=PEOPLE!$B$4:$B$101, ROW(PEOPLE!$H$4:$H$101)-MIN(ROW(PEOPLE!$H$4:$H$101)) +1), COLUMNS($B$3:L590))),"")</f>
        <v xml:space="preserve">13   </v>
      </c>
      <c r="N590" s="40"/>
      <c r="O590" s="40"/>
    </row>
    <row r="591" spans="2:15" x14ac:dyDescent="0.25">
      <c r="B591" s="40" t="str">
        <f t="array" ref="B591">IFERROR(INDEX(PEOPLE!B592:B$1001, MATCH(0, COUNTIF($B$2:B590, PEOPLE!B592:B$1001), 0)), "")</f>
        <v/>
      </c>
      <c r="C591" s="40" t="str">
        <f t="array" ref="C591">IFERROR(INDEX(PEOPLE!$H$4:$H$101, SMALL(IF($B591=PEOPLE!$B$4:$B$101, ROW(PEOPLE!$H$4:$H$101)-MIN(ROW(PEOPLE!$H$4:$H$101)) +1), COLUMNS($B$3:B591))),"")</f>
        <v xml:space="preserve">3   </v>
      </c>
      <c r="D591" s="40" t="str">
        <f t="array" ref="D591">IFERROR(INDEX(PEOPLE!$H$4:$H$101, SMALL(IF($B591=PEOPLE!$B$4:$B$101, ROW(PEOPLE!$H$4:$H$101)-MIN(ROW(PEOPLE!$H$4:$H$101)) +1), COLUMNS($B$3:C591))),"")</f>
        <v xml:space="preserve">4   </v>
      </c>
      <c r="E591" s="40" t="str">
        <f t="array" ref="E591">IFERROR(INDEX(PEOPLE!$H$4:$H$101, SMALL(IF($B591=PEOPLE!$B$4:$B$101, ROW(PEOPLE!$H$4:$H$101)-MIN(ROW(PEOPLE!$H$4:$H$101)) +1), COLUMNS($B$3:D591))),"")</f>
        <v xml:space="preserve">5   </v>
      </c>
      <c r="F591" s="40" t="str">
        <f t="array" ref="F591">IFERROR(INDEX(PEOPLE!$H$4:$H$101, SMALL(IF($B591=PEOPLE!$B$4:$B$101, ROW(PEOPLE!$H$4:$H$101)-MIN(ROW(PEOPLE!$H$4:$H$101)) +1), COLUMNS($B$3:E591))),"")</f>
        <v xml:space="preserve">6   </v>
      </c>
      <c r="G591" s="40" t="str">
        <f t="array" ref="G591">IFERROR(INDEX(PEOPLE!$H$4:$H$101, SMALL(IF($B591=PEOPLE!$B$4:$B$101, ROW(PEOPLE!$H$4:$H$101)-MIN(ROW(PEOPLE!$H$4:$H$101)) +1), COLUMNS($B$3:F591))),"")</f>
        <v xml:space="preserve">7   </v>
      </c>
      <c r="H591" s="40" t="str">
        <f t="array" ref="H591">IFERROR(INDEX(PEOPLE!$H$4:$H$101, SMALL(IF($B591=PEOPLE!$B$4:$B$101, ROW(PEOPLE!$H$4:$H$101)-MIN(ROW(PEOPLE!$H$4:$H$101)) +1), COLUMNS($B$3:G591))),"")</f>
        <v xml:space="preserve">8   </v>
      </c>
      <c r="I591" s="40" t="str">
        <f t="array" ref="I591">IFERROR(INDEX(PEOPLE!$H$4:$H$101, SMALL(IF($B591=PEOPLE!$B$4:$B$101, ROW(PEOPLE!$H$4:$H$101)-MIN(ROW(PEOPLE!$H$4:$H$101)) +1), COLUMNS($B$3:H591))),"")</f>
        <v xml:space="preserve">9   </v>
      </c>
      <c r="J591" s="40" t="str">
        <f t="array" ref="J591">IFERROR(INDEX(PEOPLE!$H$4:$H$101, SMALL(IF($B591=PEOPLE!$B$4:$B$101, ROW(PEOPLE!$H$4:$H$101)-MIN(ROW(PEOPLE!$H$4:$H$101)) +1), COLUMNS($B$3:I591))),"")</f>
        <v xml:space="preserve">10   </v>
      </c>
      <c r="K591" s="40" t="str">
        <f t="array" ref="K591">IFERROR(INDEX(PEOPLE!$H$4:$H$101, SMALL(IF($B591=PEOPLE!$B$4:$B$101, ROW(PEOPLE!$H$4:$H$101)-MIN(ROW(PEOPLE!$H$4:$H$101)) +1), COLUMNS($B$3:J591))),"")</f>
        <v xml:space="preserve">11   </v>
      </c>
      <c r="L591" s="40" t="str">
        <f t="array" ref="L591">IFERROR(INDEX(PEOPLE!$H$4:$H$101, SMALL(IF($B591=PEOPLE!$B$4:$B$101, ROW(PEOPLE!$H$4:$H$101)-MIN(ROW(PEOPLE!$H$4:$H$101)) +1), COLUMNS($B$3:K591))),"")</f>
        <v xml:space="preserve">12   </v>
      </c>
      <c r="M591" s="40" t="str">
        <f t="array" ref="M591">IFERROR(INDEX(PEOPLE!$H$4:$H$101, SMALL(IF($B591=PEOPLE!$B$4:$B$101, ROW(PEOPLE!$H$4:$H$101)-MIN(ROW(PEOPLE!$H$4:$H$101)) +1), COLUMNS($B$3:L591))),"")</f>
        <v xml:space="preserve">13   </v>
      </c>
      <c r="N591" s="40"/>
      <c r="O591" s="40"/>
    </row>
    <row r="592" spans="2:15" x14ac:dyDescent="0.25">
      <c r="B592" s="40" t="str">
        <f t="array" ref="B592">IFERROR(INDEX(PEOPLE!B593:B$1001, MATCH(0, COUNTIF($B$2:B591, PEOPLE!B593:B$1001), 0)), "")</f>
        <v/>
      </c>
      <c r="C592" s="40" t="str">
        <f t="array" ref="C592">IFERROR(INDEX(PEOPLE!$H$4:$H$101, SMALL(IF($B592=PEOPLE!$B$4:$B$101, ROW(PEOPLE!$H$4:$H$101)-MIN(ROW(PEOPLE!$H$4:$H$101)) +1), COLUMNS($B$3:B592))),"")</f>
        <v xml:space="preserve">3   </v>
      </c>
      <c r="D592" s="40" t="str">
        <f t="array" ref="D592">IFERROR(INDEX(PEOPLE!$H$4:$H$101, SMALL(IF($B592=PEOPLE!$B$4:$B$101, ROW(PEOPLE!$H$4:$H$101)-MIN(ROW(PEOPLE!$H$4:$H$101)) +1), COLUMNS($B$3:C592))),"")</f>
        <v xml:space="preserve">4   </v>
      </c>
      <c r="E592" s="40" t="str">
        <f t="array" ref="E592">IFERROR(INDEX(PEOPLE!$H$4:$H$101, SMALL(IF($B592=PEOPLE!$B$4:$B$101, ROW(PEOPLE!$H$4:$H$101)-MIN(ROW(PEOPLE!$H$4:$H$101)) +1), COLUMNS($B$3:D592))),"")</f>
        <v xml:space="preserve">5   </v>
      </c>
      <c r="F592" s="40" t="str">
        <f t="array" ref="F592">IFERROR(INDEX(PEOPLE!$H$4:$H$101, SMALL(IF($B592=PEOPLE!$B$4:$B$101, ROW(PEOPLE!$H$4:$H$101)-MIN(ROW(PEOPLE!$H$4:$H$101)) +1), COLUMNS($B$3:E592))),"")</f>
        <v xml:space="preserve">6   </v>
      </c>
      <c r="G592" s="40" t="str">
        <f t="array" ref="G592">IFERROR(INDEX(PEOPLE!$H$4:$H$101, SMALL(IF($B592=PEOPLE!$B$4:$B$101, ROW(PEOPLE!$H$4:$H$101)-MIN(ROW(PEOPLE!$H$4:$H$101)) +1), COLUMNS($B$3:F592))),"")</f>
        <v xml:space="preserve">7   </v>
      </c>
      <c r="H592" s="40" t="str">
        <f t="array" ref="H592">IFERROR(INDEX(PEOPLE!$H$4:$H$101, SMALL(IF($B592=PEOPLE!$B$4:$B$101, ROW(PEOPLE!$H$4:$H$101)-MIN(ROW(PEOPLE!$H$4:$H$101)) +1), COLUMNS($B$3:G592))),"")</f>
        <v xml:space="preserve">8   </v>
      </c>
      <c r="I592" s="40" t="str">
        <f t="array" ref="I592">IFERROR(INDEX(PEOPLE!$H$4:$H$101, SMALL(IF($B592=PEOPLE!$B$4:$B$101, ROW(PEOPLE!$H$4:$H$101)-MIN(ROW(PEOPLE!$H$4:$H$101)) +1), COLUMNS($B$3:H592))),"")</f>
        <v xml:space="preserve">9   </v>
      </c>
      <c r="J592" s="40" t="str">
        <f t="array" ref="J592">IFERROR(INDEX(PEOPLE!$H$4:$H$101, SMALL(IF($B592=PEOPLE!$B$4:$B$101, ROW(PEOPLE!$H$4:$H$101)-MIN(ROW(PEOPLE!$H$4:$H$101)) +1), COLUMNS($B$3:I592))),"")</f>
        <v xml:space="preserve">10   </v>
      </c>
      <c r="K592" s="40" t="str">
        <f t="array" ref="K592">IFERROR(INDEX(PEOPLE!$H$4:$H$101, SMALL(IF($B592=PEOPLE!$B$4:$B$101, ROW(PEOPLE!$H$4:$H$101)-MIN(ROW(PEOPLE!$H$4:$H$101)) +1), COLUMNS($B$3:J592))),"")</f>
        <v xml:space="preserve">11   </v>
      </c>
      <c r="L592" s="40" t="str">
        <f t="array" ref="L592">IFERROR(INDEX(PEOPLE!$H$4:$H$101, SMALL(IF($B592=PEOPLE!$B$4:$B$101, ROW(PEOPLE!$H$4:$H$101)-MIN(ROW(PEOPLE!$H$4:$H$101)) +1), COLUMNS($B$3:K592))),"")</f>
        <v xml:space="preserve">12   </v>
      </c>
      <c r="M592" s="40" t="str">
        <f t="array" ref="M592">IFERROR(INDEX(PEOPLE!$H$4:$H$101, SMALL(IF($B592=PEOPLE!$B$4:$B$101, ROW(PEOPLE!$H$4:$H$101)-MIN(ROW(PEOPLE!$H$4:$H$101)) +1), COLUMNS($B$3:L592))),"")</f>
        <v xml:space="preserve">13   </v>
      </c>
      <c r="N592" s="40"/>
      <c r="O592" s="40"/>
    </row>
    <row r="593" spans="2:15" x14ac:dyDescent="0.25">
      <c r="B593" s="40" t="str">
        <f t="array" ref="B593">IFERROR(INDEX(PEOPLE!B594:B$1001, MATCH(0, COUNTIF($B$2:B592, PEOPLE!B594:B$1001), 0)), "")</f>
        <v/>
      </c>
      <c r="C593" s="40" t="str">
        <f t="array" ref="C593">IFERROR(INDEX(PEOPLE!$H$4:$H$101, SMALL(IF($B593=PEOPLE!$B$4:$B$101, ROW(PEOPLE!$H$4:$H$101)-MIN(ROW(PEOPLE!$H$4:$H$101)) +1), COLUMNS($B$3:B593))),"")</f>
        <v xml:space="preserve">3   </v>
      </c>
      <c r="D593" s="40" t="str">
        <f t="array" ref="D593">IFERROR(INDEX(PEOPLE!$H$4:$H$101, SMALL(IF($B593=PEOPLE!$B$4:$B$101, ROW(PEOPLE!$H$4:$H$101)-MIN(ROW(PEOPLE!$H$4:$H$101)) +1), COLUMNS($B$3:C593))),"")</f>
        <v xml:space="preserve">4   </v>
      </c>
      <c r="E593" s="40" t="str">
        <f t="array" ref="E593">IFERROR(INDEX(PEOPLE!$H$4:$H$101, SMALL(IF($B593=PEOPLE!$B$4:$B$101, ROW(PEOPLE!$H$4:$H$101)-MIN(ROW(PEOPLE!$H$4:$H$101)) +1), COLUMNS($B$3:D593))),"")</f>
        <v xml:space="preserve">5   </v>
      </c>
      <c r="F593" s="40" t="str">
        <f t="array" ref="F593">IFERROR(INDEX(PEOPLE!$H$4:$H$101, SMALL(IF($B593=PEOPLE!$B$4:$B$101, ROW(PEOPLE!$H$4:$H$101)-MIN(ROW(PEOPLE!$H$4:$H$101)) +1), COLUMNS($B$3:E593))),"")</f>
        <v xml:space="preserve">6   </v>
      </c>
      <c r="G593" s="40" t="str">
        <f t="array" ref="G593">IFERROR(INDEX(PEOPLE!$H$4:$H$101, SMALL(IF($B593=PEOPLE!$B$4:$B$101, ROW(PEOPLE!$H$4:$H$101)-MIN(ROW(PEOPLE!$H$4:$H$101)) +1), COLUMNS($B$3:F593))),"")</f>
        <v xml:space="preserve">7   </v>
      </c>
      <c r="H593" s="40" t="str">
        <f t="array" ref="H593">IFERROR(INDEX(PEOPLE!$H$4:$H$101, SMALL(IF($B593=PEOPLE!$B$4:$B$101, ROW(PEOPLE!$H$4:$H$101)-MIN(ROW(PEOPLE!$H$4:$H$101)) +1), COLUMNS($B$3:G593))),"")</f>
        <v xml:space="preserve">8   </v>
      </c>
      <c r="I593" s="40" t="str">
        <f t="array" ref="I593">IFERROR(INDEX(PEOPLE!$H$4:$H$101, SMALL(IF($B593=PEOPLE!$B$4:$B$101, ROW(PEOPLE!$H$4:$H$101)-MIN(ROW(PEOPLE!$H$4:$H$101)) +1), COLUMNS($B$3:H593))),"")</f>
        <v xml:space="preserve">9   </v>
      </c>
      <c r="J593" s="40" t="str">
        <f t="array" ref="J593">IFERROR(INDEX(PEOPLE!$H$4:$H$101, SMALL(IF($B593=PEOPLE!$B$4:$B$101, ROW(PEOPLE!$H$4:$H$101)-MIN(ROW(PEOPLE!$H$4:$H$101)) +1), COLUMNS($B$3:I593))),"")</f>
        <v xml:space="preserve">10   </v>
      </c>
      <c r="K593" s="40" t="str">
        <f t="array" ref="K593">IFERROR(INDEX(PEOPLE!$H$4:$H$101, SMALL(IF($B593=PEOPLE!$B$4:$B$101, ROW(PEOPLE!$H$4:$H$101)-MIN(ROW(PEOPLE!$H$4:$H$101)) +1), COLUMNS($B$3:J593))),"")</f>
        <v xml:space="preserve">11   </v>
      </c>
      <c r="L593" s="40" t="str">
        <f t="array" ref="L593">IFERROR(INDEX(PEOPLE!$H$4:$H$101, SMALL(IF($B593=PEOPLE!$B$4:$B$101, ROW(PEOPLE!$H$4:$H$101)-MIN(ROW(PEOPLE!$H$4:$H$101)) +1), COLUMNS($B$3:K593))),"")</f>
        <v xml:space="preserve">12   </v>
      </c>
      <c r="M593" s="40" t="str">
        <f t="array" ref="M593">IFERROR(INDEX(PEOPLE!$H$4:$H$101, SMALL(IF($B593=PEOPLE!$B$4:$B$101, ROW(PEOPLE!$H$4:$H$101)-MIN(ROW(PEOPLE!$H$4:$H$101)) +1), COLUMNS($B$3:L593))),"")</f>
        <v xml:space="preserve">13   </v>
      </c>
      <c r="N593" s="40"/>
      <c r="O593" s="40"/>
    </row>
    <row r="594" spans="2:15" x14ac:dyDescent="0.25">
      <c r="B594" s="40" t="str">
        <f t="array" ref="B594">IFERROR(INDEX(PEOPLE!B595:B$1001, MATCH(0, COUNTIF($B$2:B593, PEOPLE!B595:B$1001), 0)), "")</f>
        <v/>
      </c>
      <c r="C594" s="40" t="str">
        <f t="array" ref="C594">IFERROR(INDEX(PEOPLE!$H$4:$H$101, SMALL(IF($B594=PEOPLE!$B$4:$B$101, ROW(PEOPLE!$H$4:$H$101)-MIN(ROW(PEOPLE!$H$4:$H$101)) +1), COLUMNS($B$3:B594))),"")</f>
        <v xml:space="preserve">3   </v>
      </c>
      <c r="D594" s="40" t="str">
        <f t="array" ref="D594">IFERROR(INDEX(PEOPLE!$H$4:$H$101, SMALL(IF($B594=PEOPLE!$B$4:$B$101, ROW(PEOPLE!$H$4:$H$101)-MIN(ROW(PEOPLE!$H$4:$H$101)) +1), COLUMNS($B$3:C594))),"")</f>
        <v xml:space="preserve">4   </v>
      </c>
      <c r="E594" s="40" t="str">
        <f t="array" ref="E594">IFERROR(INDEX(PEOPLE!$H$4:$H$101, SMALL(IF($B594=PEOPLE!$B$4:$B$101, ROW(PEOPLE!$H$4:$H$101)-MIN(ROW(PEOPLE!$H$4:$H$101)) +1), COLUMNS($B$3:D594))),"")</f>
        <v xml:space="preserve">5   </v>
      </c>
      <c r="F594" s="40" t="str">
        <f t="array" ref="F594">IFERROR(INDEX(PEOPLE!$H$4:$H$101, SMALL(IF($B594=PEOPLE!$B$4:$B$101, ROW(PEOPLE!$H$4:$H$101)-MIN(ROW(PEOPLE!$H$4:$H$101)) +1), COLUMNS($B$3:E594))),"")</f>
        <v xml:space="preserve">6   </v>
      </c>
      <c r="G594" s="40" t="str">
        <f t="array" ref="G594">IFERROR(INDEX(PEOPLE!$H$4:$H$101, SMALL(IF($B594=PEOPLE!$B$4:$B$101, ROW(PEOPLE!$H$4:$H$101)-MIN(ROW(PEOPLE!$H$4:$H$101)) +1), COLUMNS($B$3:F594))),"")</f>
        <v xml:space="preserve">7   </v>
      </c>
      <c r="H594" s="40" t="str">
        <f t="array" ref="H594">IFERROR(INDEX(PEOPLE!$H$4:$H$101, SMALL(IF($B594=PEOPLE!$B$4:$B$101, ROW(PEOPLE!$H$4:$H$101)-MIN(ROW(PEOPLE!$H$4:$H$101)) +1), COLUMNS($B$3:G594))),"")</f>
        <v xml:space="preserve">8   </v>
      </c>
      <c r="I594" s="40" t="str">
        <f t="array" ref="I594">IFERROR(INDEX(PEOPLE!$H$4:$H$101, SMALL(IF($B594=PEOPLE!$B$4:$B$101, ROW(PEOPLE!$H$4:$H$101)-MIN(ROW(PEOPLE!$H$4:$H$101)) +1), COLUMNS($B$3:H594))),"")</f>
        <v xml:space="preserve">9   </v>
      </c>
      <c r="J594" s="40" t="str">
        <f t="array" ref="J594">IFERROR(INDEX(PEOPLE!$H$4:$H$101, SMALL(IF($B594=PEOPLE!$B$4:$B$101, ROW(PEOPLE!$H$4:$H$101)-MIN(ROW(PEOPLE!$H$4:$H$101)) +1), COLUMNS($B$3:I594))),"")</f>
        <v xml:space="preserve">10   </v>
      </c>
      <c r="K594" s="40" t="str">
        <f t="array" ref="K594">IFERROR(INDEX(PEOPLE!$H$4:$H$101, SMALL(IF($B594=PEOPLE!$B$4:$B$101, ROW(PEOPLE!$H$4:$H$101)-MIN(ROW(PEOPLE!$H$4:$H$101)) +1), COLUMNS($B$3:J594))),"")</f>
        <v xml:space="preserve">11   </v>
      </c>
      <c r="L594" s="40" t="str">
        <f t="array" ref="L594">IFERROR(INDEX(PEOPLE!$H$4:$H$101, SMALL(IF($B594=PEOPLE!$B$4:$B$101, ROW(PEOPLE!$H$4:$H$101)-MIN(ROW(PEOPLE!$H$4:$H$101)) +1), COLUMNS($B$3:K594))),"")</f>
        <v xml:space="preserve">12   </v>
      </c>
      <c r="M594" s="40" t="str">
        <f t="array" ref="M594">IFERROR(INDEX(PEOPLE!$H$4:$H$101, SMALL(IF($B594=PEOPLE!$B$4:$B$101, ROW(PEOPLE!$H$4:$H$101)-MIN(ROW(PEOPLE!$H$4:$H$101)) +1), COLUMNS($B$3:L594))),"")</f>
        <v xml:space="preserve">13   </v>
      </c>
      <c r="N594" s="40"/>
      <c r="O594" s="40"/>
    </row>
    <row r="595" spans="2:15" x14ac:dyDescent="0.25">
      <c r="B595" s="40" t="str">
        <f t="array" ref="B595">IFERROR(INDEX(PEOPLE!B596:B$1001, MATCH(0, COUNTIF($B$2:B594, PEOPLE!B596:B$1001), 0)), "")</f>
        <v/>
      </c>
      <c r="C595" s="40" t="str">
        <f t="array" ref="C595">IFERROR(INDEX(PEOPLE!$H$4:$H$101, SMALL(IF($B595=PEOPLE!$B$4:$B$101, ROW(PEOPLE!$H$4:$H$101)-MIN(ROW(PEOPLE!$H$4:$H$101)) +1), COLUMNS($B$3:B595))),"")</f>
        <v xml:space="preserve">3   </v>
      </c>
      <c r="D595" s="40" t="str">
        <f t="array" ref="D595">IFERROR(INDEX(PEOPLE!$H$4:$H$101, SMALL(IF($B595=PEOPLE!$B$4:$B$101, ROW(PEOPLE!$H$4:$H$101)-MIN(ROW(PEOPLE!$H$4:$H$101)) +1), COLUMNS($B$3:C595))),"")</f>
        <v xml:space="preserve">4   </v>
      </c>
      <c r="E595" s="40" t="str">
        <f t="array" ref="E595">IFERROR(INDEX(PEOPLE!$H$4:$H$101, SMALL(IF($B595=PEOPLE!$B$4:$B$101, ROW(PEOPLE!$H$4:$H$101)-MIN(ROW(PEOPLE!$H$4:$H$101)) +1), COLUMNS($B$3:D595))),"")</f>
        <v xml:space="preserve">5   </v>
      </c>
      <c r="F595" s="40" t="str">
        <f t="array" ref="F595">IFERROR(INDEX(PEOPLE!$H$4:$H$101, SMALL(IF($B595=PEOPLE!$B$4:$B$101, ROW(PEOPLE!$H$4:$H$101)-MIN(ROW(PEOPLE!$H$4:$H$101)) +1), COLUMNS($B$3:E595))),"")</f>
        <v xml:space="preserve">6   </v>
      </c>
      <c r="G595" s="40" t="str">
        <f t="array" ref="G595">IFERROR(INDEX(PEOPLE!$H$4:$H$101, SMALL(IF($B595=PEOPLE!$B$4:$B$101, ROW(PEOPLE!$H$4:$H$101)-MIN(ROW(PEOPLE!$H$4:$H$101)) +1), COLUMNS($B$3:F595))),"")</f>
        <v xml:space="preserve">7   </v>
      </c>
      <c r="H595" s="40" t="str">
        <f t="array" ref="H595">IFERROR(INDEX(PEOPLE!$H$4:$H$101, SMALL(IF($B595=PEOPLE!$B$4:$B$101, ROW(PEOPLE!$H$4:$H$101)-MIN(ROW(PEOPLE!$H$4:$H$101)) +1), COLUMNS($B$3:G595))),"")</f>
        <v xml:space="preserve">8   </v>
      </c>
      <c r="I595" s="40" t="str">
        <f t="array" ref="I595">IFERROR(INDEX(PEOPLE!$H$4:$H$101, SMALL(IF($B595=PEOPLE!$B$4:$B$101, ROW(PEOPLE!$H$4:$H$101)-MIN(ROW(PEOPLE!$H$4:$H$101)) +1), COLUMNS($B$3:H595))),"")</f>
        <v xml:space="preserve">9   </v>
      </c>
      <c r="J595" s="40" t="str">
        <f t="array" ref="J595">IFERROR(INDEX(PEOPLE!$H$4:$H$101, SMALL(IF($B595=PEOPLE!$B$4:$B$101, ROW(PEOPLE!$H$4:$H$101)-MIN(ROW(PEOPLE!$H$4:$H$101)) +1), COLUMNS($B$3:I595))),"")</f>
        <v xml:space="preserve">10   </v>
      </c>
      <c r="K595" s="40" t="str">
        <f t="array" ref="K595">IFERROR(INDEX(PEOPLE!$H$4:$H$101, SMALL(IF($B595=PEOPLE!$B$4:$B$101, ROW(PEOPLE!$H$4:$H$101)-MIN(ROW(PEOPLE!$H$4:$H$101)) +1), COLUMNS($B$3:J595))),"")</f>
        <v xml:space="preserve">11   </v>
      </c>
      <c r="L595" s="40" t="str">
        <f t="array" ref="L595">IFERROR(INDEX(PEOPLE!$H$4:$H$101, SMALL(IF($B595=PEOPLE!$B$4:$B$101, ROW(PEOPLE!$H$4:$H$101)-MIN(ROW(PEOPLE!$H$4:$H$101)) +1), COLUMNS($B$3:K595))),"")</f>
        <v xml:space="preserve">12   </v>
      </c>
      <c r="M595" s="40" t="str">
        <f t="array" ref="M595">IFERROR(INDEX(PEOPLE!$H$4:$H$101, SMALL(IF($B595=PEOPLE!$B$4:$B$101, ROW(PEOPLE!$H$4:$H$101)-MIN(ROW(PEOPLE!$H$4:$H$101)) +1), COLUMNS($B$3:L595))),"")</f>
        <v xml:space="preserve">13   </v>
      </c>
      <c r="N595" s="40"/>
      <c r="O595" s="40"/>
    </row>
    <row r="596" spans="2:15" x14ac:dyDescent="0.25">
      <c r="B596" s="40" t="str">
        <f t="array" ref="B596">IFERROR(INDEX(PEOPLE!B597:B$1001, MATCH(0, COUNTIF($B$2:B595, PEOPLE!B597:B$1001), 0)), "")</f>
        <v/>
      </c>
      <c r="C596" s="40" t="str">
        <f t="array" ref="C596">IFERROR(INDEX(PEOPLE!$H$4:$H$101, SMALL(IF($B596=PEOPLE!$B$4:$B$101, ROW(PEOPLE!$H$4:$H$101)-MIN(ROW(PEOPLE!$H$4:$H$101)) +1), COLUMNS($B$3:B596))),"")</f>
        <v xml:space="preserve">3   </v>
      </c>
      <c r="D596" s="40" t="str">
        <f t="array" ref="D596">IFERROR(INDEX(PEOPLE!$H$4:$H$101, SMALL(IF($B596=PEOPLE!$B$4:$B$101, ROW(PEOPLE!$H$4:$H$101)-MIN(ROW(PEOPLE!$H$4:$H$101)) +1), COLUMNS($B$3:C596))),"")</f>
        <v xml:space="preserve">4   </v>
      </c>
      <c r="E596" s="40" t="str">
        <f t="array" ref="E596">IFERROR(INDEX(PEOPLE!$H$4:$H$101, SMALL(IF($B596=PEOPLE!$B$4:$B$101, ROW(PEOPLE!$H$4:$H$101)-MIN(ROW(PEOPLE!$H$4:$H$101)) +1), COLUMNS($B$3:D596))),"")</f>
        <v xml:space="preserve">5   </v>
      </c>
      <c r="F596" s="40" t="str">
        <f t="array" ref="F596">IFERROR(INDEX(PEOPLE!$H$4:$H$101, SMALL(IF($B596=PEOPLE!$B$4:$B$101, ROW(PEOPLE!$H$4:$H$101)-MIN(ROW(PEOPLE!$H$4:$H$101)) +1), COLUMNS($B$3:E596))),"")</f>
        <v xml:space="preserve">6   </v>
      </c>
      <c r="G596" s="40" t="str">
        <f t="array" ref="G596">IFERROR(INDEX(PEOPLE!$H$4:$H$101, SMALL(IF($B596=PEOPLE!$B$4:$B$101, ROW(PEOPLE!$H$4:$H$101)-MIN(ROW(PEOPLE!$H$4:$H$101)) +1), COLUMNS($B$3:F596))),"")</f>
        <v xml:space="preserve">7   </v>
      </c>
      <c r="H596" s="40" t="str">
        <f t="array" ref="H596">IFERROR(INDEX(PEOPLE!$H$4:$H$101, SMALL(IF($B596=PEOPLE!$B$4:$B$101, ROW(PEOPLE!$H$4:$H$101)-MIN(ROW(PEOPLE!$H$4:$H$101)) +1), COLUMNS($B$3:G596))),"")</f>
        <v xml:space="preserve">8   </v>
      </c>
      <c r="I596" s="40" t="str">
        <f t="array" ref="I596">IFERROR(INDEX(PEOPLE!$H$4:$H$101, SMALL(IF($B596=PEOPLE!$B$4:$B$101, ROW(PEOPLE!$H$4:$H$101)-MIN(ROW(PEOPLE!$H$4:$H$101)) +1), COLUMNS($B$3:H596))),"")</f>
        <v xml:space="preserve">9   </v>
      </c>
      <c r="J596" s="40" t="str">
        <f t="array" ref="J596">IFERROR(INDEX(PEOPLE!$H$4:$H$101, SMALL(IF($B596=PEOPLE!$B$4:$B$101, ROW(PEOPLE!$H$4:$H$101)-MIN(ROW(PEOPLE!$H$4:$H$101)) +1), COLUMNS($B$3:I596))),"")</f>
        <v xml:space="preserve">10   </v>
      </c>
      <c r="K596" s="40" t="str">
        <f t="array" ref="K596">IFERROR(INDEX(PEOPLE!$H$4:$H$101, SMALL(IF($B596=PEOPLE!$B$4:$B$101, ROW(PEOPLE!$H$4:$H$101)-MIN(ROW(PEOPLE!$H$4:$H$101)) +1), COLUMNS($B$3:J596))),"")</f>
        <v xml:space="preserve">11   </v>
      </c>
      <c r="L596" s="40" t="str">
        <f t="array" ref="L596">IFERROR(INDEX(PEOPLE!$H$4:$H$101, SMALL(IF($B596=PEOPLE!$B$4:$B$101, ROW(PEOPLE!$H$4:$H$101)-MIN(ROW(PEOPLE!$H$4:$H$101)) +1), COLUMNS($B$3:K596))),"")</f>
        <v xml:space="preserve">12   </v>
      </c>
      <c r="M596" s="40" t="str">
        <f t="array" ref="M596">IFERROR(INDEX(PEOPLE!$H$4:$H$101, SMALL(IF($B596=PEOPLE!$B$4:$B$101, ROW(PEOPLE!$H$4:$H$101)-MIN(ROW(PEOPLE!$H$4:$H$101)) +1), COLUMNS($B$3:L596))),"")</f>
        <v xml:space="preserve">13   </v>
      </c>
      <c r="N596" s="40"/>
      <c r="O596" s="40"/>
    </row>
    <row r="597" spans="2:15" x14ac:dyDescent="0.25">
      <c r="B597" s="40" t="str">
        <f t="array" ref="B597">IFERROR(INDEX(PEOPLE!B598:B$1001, MATCH(0, COUNTIF($B$2:B596, PEOPLE!B598:B$1001), 0)), "")</f>
        <v/>
      </c>
      <c r="C597" s="40" t="str">
        <f t="array" ref="C597">IFERROR(INDEX(PEOPLE!$H$4:$H$101, SMALL(IF($B597=PEOPLE!$B$4:$B$101, ROW(PEOPLE!$H$4:$H$101)-MIN(ROW(PEOPLE!$H$4:$H$101)) +1), COLUMNS($B$3:B597))),"")</f>
        <v xml:space="preserve">3   </v>
      </c>
      <c r="D597" s="40" t="str">
        <f t="array" ref="D597">IFERROR(INDEX(PEOPLE!$H$4:$H$101, SMALL(IF($B597=PEOPLE!$B$4:$B$101, ROW(PEOPLE!$H$4:$H$101)-MIN(ROW(PEOPLE!$H$4:$H$101)) +1), COLUMNS($B$3:C597))),"")</f>
        <v xml:space="preserve">4   </v>
      </c>
      <c r="E597" s="40" t="str">
        <f t="array" ref="E597">IFERROR(INDEX(PEOPLE!$H$4:$H$101, SMALL(IF($B597=PEOPLE!$B$4:$B$101, ROW(PEOPLE!$H$4:$H$101)-MIN(ROW(PEOPLE!$H$4:$H$101)) +1), COLUMNS($B$3:D597))),"")</f>
        <v xml:space="preserve">5   </v>
      </c>
      <c r="F597" s="40" t="str">
        <f t="array" ref="F597">IFERROR(INDEX(PEOPLE!$H$4:$H$101, SMALL(IF($B597=PEOPLE!$B$4:$B$101, ROW(PEOPLE!$H$4:$H$101)-MIN(ROW(PEOPLE!$H$4:$H$101)) +1), COLUMNS($B$3:E597))),"")</f>
        <v xml:space="preserve">6   </v>
      </c>
      <c r="G597" s="40" t="str">
        <f t="array" ref="G597">IFERROR(INDEX(PEOPLE!$H$4:$H$101, SMALL(IF($B597=PEOPLE!$B$4:$B$101, ROW(PEOPLE!$H$4:$H$101)-MIN(ROW(PEOPLE!$H$4:$H$101)) +1), COLUMNS($B$3:F597))),"")</f>
        <v xml:space="preserve">7   </v>
      </c>
      <c r="H597" s="40" t="str">
        <f t="array" ref="H597">IFERROR(INDEX(PEOPLE!$H$4:$H$101, SMALL(IF($B597=PEOPLE!$B$4:$B$101, ROW(PEOPLE!$H$4:$H$101)-MIN(ROW(PEOPLE!$H$4:$H$101)) +1), COLUMNS($B$3:G597))),"")</f>
        <v xml:space="preserve">8   </v>
      </c>
      <c r="I597" s="40" t="str">
        <f t="array" ref="I597">IFERROR(INDEX(PEOPLE!$H$4:$H$101, SMALL(IF($B597=PEOPLE!$B$4:$B$101, ROW(PEOPLE!$H$4:$H$101)-MIN(ROW(PEOPLE!$H$4:$H$101)) +1), COLUMNS($B$3:H597))),"")</f>
        <v xml:space="preserve">9   </v>
      </c>
      <c r="J597" s="40" t="str">
        <f t="array" ref="J597">IFERROR(INDEX(PEOPLE!$H$4:$H$101, SMALL(IF($B597=PEOPLE!$B$4:$B$101, ROW(PEOPLE!$H$4:$H$101)-MIN(ROW(PEOPLE!$H$4:$H$101)) +1), COLUMNS($B$3:I597))),"")</f>
        <v xml:space="preserve">10   </v>
      </c>
      <c r="K597" s="40" t="str">
        <f t="array" ref="K597">IFERROR(INDEX(PEOPLE!$H$4:$H$101, SMALL(IF($B597=PEOPLE!$B$4:$B$101, ROW(PEOPLE!$H$4:$H$101)-MIN(ROW(PEOPLE!$H$4:$H$101)) +1), COLUMNS($B$3:J597))),"")</f>
        <v xml:space="preserve">11   </v>
      </c>
      <c r="L597" s="40" t="str">
        <f t="array" ref="L597">IFERROR(INDEX(PEOPLE!$H$4:$H$101, SMALL(IF($B597=PEOPLE!$B$4:$B$101, ROW(PEOPLE!$H$4:$H$101)-MIN(ROW(PEOPLE!$H$4:$H$101)) +1), COLUMNS($B$3:K597))),"")</f>
        <v xml:space="preserve">12   </v>
      </c>
      <c r="M597" s="40" t="str">
        <f t="array" ref="M597">IFERROR(INDEX(PEOPLE!$H$4:$H$101, SMALL(IF($B597=PEOPLE!$B$4:$B$101, ROW(PEOPLE!$H$4:$H$101)-MIN(ROW(PEOPLE!$H$4:$H$101)) +1), COLUMNS($B$3:L597))),"")</f>
        <v xml:space="preserve">13   </v>
      </c>
      <c r="N597" s="40"/>
      <c r="O597" s="40"/>
    </row>
    <row r="598" spans="2:15" x14ac:dyDescent="0.25">
      <c r="B598" s="40" t="str">
        <f t="array" ref="B598">IFERROR(INDEX(PEOPLE!B599:B$1001, MATCH(0, COUNTIF($B$2:B597, PEOPLE!B599:B$1001), 0)), "")</f>
        <v/>
      </c>
      <c r="C598" s="40" t="str">
        <f t="array" ref="C598">IFERROR(INDEX(PEOPLE!$H$4:$H$101, SMALL(IF($B598=PEOPLE!$B$4:$B$101, ROW(PEOPLE!$H$4:$H$101)-MIN(ROW(PEOPLE!$H$4:$H$101)) +1), COLUMNS($B$3:B598))),"")</f>
        <v xml:space="preserve">3   </v>
      </c>
      <c r="D598" s="40" t="str">
        <f t="array" ref="D598">IFERROR(INDEX(PEOPLE!$H$4:$H$101, SMALL(IF($B598=PEOPLE!$B$4:$B$101, ROW(PEOPLE!$H$4:$H$101)-MIN(ROW(PEOPLE!$H$4:$H$101)) +1), COLUMNS($B$3:C598))),"")</f>
        <v xml:space="preserve">4   </v>
      </c>
      <c r="E598" s="40" t="str">
        <f t="array" ref="E598">IFERROR(INDEX(PEOPLE!$H$4:$H$101, SMALL(IF($B598=PEOPLE!$B$4:$B$101, ROW(PEOPLE!$H$4:$H$101)-MIN(ROW(PEOPLE!$H$4:$H$101)) +1), COLUMNS($B$3:D598))),"")</f>
        <v xml:space="preserve">5   </v>
      </c>
      <c r="F598" s="40" t="str">
        <f t="array" ref="F598">IFERROR(INDEX(PEOPLE!$H$4:$H$101, SMALL(IF($B598=PEOPLE!$B$4:$B$101, ROW(PEOPLE!$H$4:$H$101)-MIN(ROW(PEOPLE!$H$4:$H$101)) +1), COLUMNS($B$3:E598))),"")</f>
        <v xml:space="preserve">6   </v>
      </c>
      <c r="G598" s="40" t="str">
        <f t="array" ref="G598">IFERROR(INDEX(PEOPLE!$H$4:$H$101, SMALL(IF($B598=PEOPLE!$B$4:$B$101, ROW(PEOPLE!$H$4:$H$101)-MIN(ROW(PEOPLE!$H$4:$H$101)) +1), COLUMNS($B$3:F598))),"")</f>
        <v xml:space="preserve">7   </v>
      </c>
      <c r="H598" s="40" t="str">
        <f t="array" ref="H598">IFERROR(INDEX(PEOPLE!$H$4:$H$101, SMALL(IF($B598=PEOPLE!$B$4:$B$101, ROW(PEOPLE!$H$4:$H$101)-MIN(ROW(PEOPLE!$H$4:$H$101)) +1), COLUMNS($B$3:G598))),"")</f>
        <v xml:space="preserve">8   </v>
      </c>
      <c r="I598" s="40" t="str">
        <f t="array" ref="I598">IFERROR(INDEX(PEOPLE!$H$4:$H$101, SMALL(IF($B598=PEOPLE!$B$4:$B$101, ROW(PEOPLE!$H$4:$H$101)-MIN(ROW(PEOPLE!$H$4:$H$101)) +1), COLUMNS($B$3:H598))),"")</f>
        <v xml:space="preserve">9   </v>
      </c>
      <c r="J598" s="40" t="str">
        <f t="array" ref="J598">IFERROR(INDEX(PEOPLE!$H$4:$H$101, SMALL(IF($B598=PEOPLE!$B$4:$B$101, ROW(PEOPLE!$H$4:$H$101)-MIN(ROW(PEOPLE!$H$4:$H$101)) +1), COLUMNS($B$3:I598))),"")</f>
        <v xml:space="preserve">10   </v>
      </c>
      <c r="K598" s="40" t="str">
        <f t="array" ref="K598">IFERROR(INDEX(PEOPLE!$H$4:$H$101, SMALL(IF($B598=PEOPLE!$B$4:$B$101, ROW(PEOPLE!$H$4:$H$101)-MIN(ROW(PEOPLE!$H$4:$H$101)) +1), COLUMNS($B$3:J598))),"")</f>
        <v xml:space="preserve">11   </v>
      </c>
      <c r="L598" s="40" t="str">
        <f t="array" ref="L598">IFERROR(INDEX(PEOPLE!$H$4:$H$101, SMALL(IF($B598=PEOPLE!$B$4:$B$101, ROW(PEOPLE!$H$4:$H$101)-MIN(ROW(PEOPLE!$H$4:$H$101)) +1), COLUMNS($B$3:K598))),"")</f>
        <v xml:space="preserve">12   </v>
      </c>
      <c r="M598" s="40" t="str">
        <f t="array" ref="M598">IFERROR(INDEX(PEOPLE!$H$4:$H$101, SMALL(IF($B598=PEOPLE!$B$4:$B$101, ROW(PEOPLE!$H$4:$H$101)-MIN(ROW(PEOPLE!$H$4:$H$101)) +1), COLUMNS($B$3:L598))),"")</f>
        <v xml:space="preserve">13   </v>
      </c>
      <c r="N598" s="40"/>
      <c r="O598" s="40"/>
    </row>
    <row r="599" spans="2:15" x14ac:dyDescent="0.25">
      <c r="B599" s="40" t="str">
        <f t="array" ref="B599">IFERROR(INDEX(PEOPLE!B600:B$1001, MATCH(0, COUNTIF($B$2:B598, PEOPLE!B600:B$1001), 0)), "")</f>
        <v/>
      </c>
      <c r="C599" s="40" t="str">
        <f t="array" ref="C599">IFERROR(INDEX(PEOPLE!$H$4:$H$101, SMALL(IF($B599=PEOPLE!$B$4:$B$101, ROW(PEOPLE!$H$4:$H$101)-MIN(ROW(PEOPLE!$H$4:$H$101)) +1), COLUMNS($B$3:B599))),"")</f>
        <v xml:space="preserve">3   </v>
      </c>
      <c r="D599" s="40" t="str">
        <f t="array" ref="D599">IFERROR(INDEX(PEOPLE!$H$4:$H$101, SMALL(IF($B599=PEOPLE!$B$4:$B$101, ROW(PEOPLE!$H$4:$H$101)-MIN(ROW(PEOPLE!$H$4:$H$101)) +1), COLUMNS($B$3:C599))),"")</f>
        <v xml:space="preserve">4   </v>
      </c>
      <c r="E599" s="40" t="str">
        <f t="array" ref="E599">IFERROR(INDEX(PEOPLE!$H$4:$H$101, SMALL(IF($B599=PEOPLE!$B$4:$B$101, ROW(PEOPLE!$H$4:$H$101)-MIN(ROW(PEOPLE!$H$4:$H$101)) +1), COLUMNS($B$3:D599))),"")</f>
        <v xml:space="preserve">5   </v>
      </c>
      <c r="F599" s="40" t="str">
        <f t="array" ref="F599">IFERROR(INDEX(PEOPLE!$H$4:$H$101, SMALL(IF($B599=PEOPLE!$B$4:$B$101, ROW(PEOPLE!$H$4:$H$101)-MIN(ROW(PEOPLE!$H$4:$H$101)) +1), COLUMNS($B$3:E599))),"")</f>
        <v xml:space="preserve">6   </v>
      </c>
      <c r="G599" s="40" t="str">
        <f t="array" ref="G599">IFERROR(INDEX(PEOPLE!$H$4:$H$101, SMALL(IF($B599=PEOPLE!$B$4:$B$101, ROW(PEOPLE!$H$4:$H$101)-MIN(ROW(PEOPLE!$H$4:$H$101)) +1), COLUMNS($B$3:F599))),"")</f>
        <v xml:space="preserve">7   </v>
      </c>
      <c r="H599" s="40" t="str">
        <f t="array" ref="H599">IFERROR(INDEX(PEOPLE!$H$4:$H$101, SMALL(IF($B599=PEOPLE!$B$4:$B$101, ROW(PEOPLE!$H$4:$H$101)-MIN(ROW(PEOPLE!$H$4:$H$101)) +1), COLUMNS($B$3:G599))),"")</f>
        <v xml:space="preserve">8   </v>
      </c>
      <c r="I599" s="40" t="str">
        <f t="array" ref="I599">IFERROR(INDEX(PEOPLE!$H$4:$H$101, SMALL(IF($B599=PEOPLE!$B$4:$B$101, ROW(PEOPLE!$H$4:$H$101)-MIN(ROW(PEOPLE!$H$4:$H$101)) +1), COLUMNS($B$3:H599))),"")</f>
        <v xml:space="preserve">9   </v>
      </c>
      <c r="J599" s="40" t="str">
        <f t="array" ref="J599">IFERROR(INDEX(PEOPLE!$H$4:$H$101, SMALL(IF($B599=PEOPLE!$B$4:$B$101, ROW(PEOPLE!$H$4:$H$101)-MIN(ROW(PEOPLE!$H$4:$H$101)) +1), COLUMNS($B$3:I599))),"")</f>
        <v xml:space="preserve">10   </v>
      </c>
      <c r="K599" s="40" t="str">
        <f t="array" ref="K599">IFERROR(INDEX(PEOPLE!$H$4:$H$101, SMALL(IF($B599=PEOPLE!$B$4:$B$101, ROW(PEOPLE!$H$4:$H$101)-MIN(ROW(PEOPLE!$H$4:$H$101)) +1), COLUMNS($B$3:J599))),"")</f>
        <v xml:space="preserve">11   </v>
      </c>
      <c r="L599" s="40" t="str">
        <f t="array" ref="L599">IFERROR(INDEX(PEOPLE!$H$4:$H$101, SMALL(IF($B599=PEOPLE!$B$4:$B$101, ROW(PEOPLE!$H$4:$H$101)-MIN(ROW(PEOPLE!$H$4:$H$101)) +1), COLUMNS($B$3:K599))),"")</f>
        <v xml:space="preserve">12   </v>
      </c>
      <c r="M599" s="40" t="str">
        <f t="array" ref="M599">IFERROR(INDEX(PEOPLE!$H$4:$H$101, SMALL(IF($B599=PEOPLE!$B$4:$B$101, ROW(PEOPLE!$H$4:$H$101)-MIN(ROW(PEOPLE!$H$4:$H$101)) +1), COLUMNS($B$3:L599))),"")</f>
        <v xml:space="preserve">13   </v>
      </c>
      <c r="N599" s="40"/>
      <c r="O599" s="40"/>
    </row>
    <row r="600" spans="2:15" x14ac:dyDescent="0.25">
      <c r="B600" s="40" t="str">
        <f t="array" ref="B600">IFERROR(INDEX(PEOPLE!B601:B$1001, MATCH(0, COUNTIF($B$2:B599, PEOPLE!B601:B$1001), 0)), "")</f>
        <v/>
      </c>
      <c r="C600" s="40" t="str">
        <f t="array" ref="C600">IFERROR(INDEX(PEOPLE!$H$4:$H$101, SMALL(IF($B600=PEOPLE!$B$4:$B$101, ROW(PEOPLE!$H$4:$H$101)-MIN(ROW(PEOPLE!$H$4:$H$101)) +1), COLUMNS($B$3:B600))),"")</f>
        <v xml:space="preserve">3   </v>
      </c>
      <c r="D600" s="40" t="str">
        <f t="array" ref="D600">IFERROR(INDEX(PEOPLE!$H$4:$H$101, SMALL(IF($B600=PEOPLE!$B$4:$B$101, ROW(PEOPLE!$H$4:$H$101)-MIN(ROW(PEOPLE!$H$4:$H$101)) +1), COLUMNS($B$3:C600))),"")</f>
        <v xml:space="preserve">4   </v>
      </c>
      <c r="E600" s="40" t="str">
        <f t="array" ref="E600">IFERROR(INDEX(PEOPLE!$H$4:$H$101, SMALL(IF($B600=PEOPLE!$B$4:$B$101, ROW(PEOPLE!$H$4:$H$101)-MIN(ROW(PEOPLE!$H$4:$H$101)) +1), COLUMNS($B$3:D600))),"")</f>
        <v xml:space="preserve">5   </v>
      </c>
      <c r="F600" s="40" t="str">
        <f t="array" ref="F600">IFERROR(INDEX(PEOPLE!$H$4:$H$101, SMALL(IF($B600=PEOPLE!$B$4:$B$101, ROW(PEOPLE!$H$4:$H$101)-MIN(ROW(PEOPLE!$H$4:$H$101)) +1), COLUMNS($B$3:E600))),"")</f>
        <v xml:space="preserve">6   </v>
      </c>
      <c r="G600" s="40" t="str">
        <f t="array" ref="G600">IFERROR(INDEX(PEOPLE!$H$4:$H$101, SMALL(IF($B600=PEOPLE!$B$4:$B$101, ROW(PEOPLE!$H$4:$H$101)-MIN(ROW(PEOPLE!$H$4:$H$101)) +1), COLUMNS($B$3:F600))),"")</f>
        <v xml:space="preserve">7   </v>
      </c>
      <c r="H600" s="40" t="str">
        <f t="array" ref="H600">IFERROR(INDEX(PEOPLE!$H$4:$H$101, SMALL(IF($B600=PEOPLE!$B$4:$B$101, ROW(PEOPLE!$H$4:$H$101)-MIN(ROW(PEOPLE!$H$4:$H$101)) +1), COLUMNS($B$3:G600))),"")</f>
        <v xml:space="preserve">8   </v>
      </c>
      <c r="I600" s="40" t="str">
        <f t="array" ref="I600">IFERROR(INDEX(PEOPLE!$H$4:$H$101, SMALL(IF($B600=PEOPLE!$B$4:$B$101, ROW(PEOPLE!$H$4:$H$101)-MIN(ROW(PEOPLE!$H$4:$H$101)) +1), COLUMNS($B$3:H600))),"")</f>
        <v xml:space="preserve">9   </v>
      </c>
      <c r="J600" s="40" t="str">
        <f t="array" ref="J600">IFERROR(INDEX(PEOPLE!$H$4:$H$101, SMALL(IF($B600=PEOPLE!$B$4:$B$101, ROW(PEOPLE!$H$4:$H$101)-MIN(ROW(PEOPLE!$H$4:$H$101)) +1), COLUMNS($B$3:I600))),"")</f>
        <v xml:space="preserve">10   </v>
      </c>
      <c r="K600" s="40" t="str">
        <f t="array" ref="K600">IFERROR(INDEX(PEOPLE!$H$4:$H$101, SMALL(IF($B600=PEOPLE!$B$4:$B$101, ROW(PEOPLE!$H$4:$H$101)-MIN(ROW(PEOPLE!$H$4:$H$101)) +1), COLUMNS($B$3:J600))),"")</f>
        <v xml:space="preserve">11   </v>
      </c>
      <c r="L600" s="40" t="str">
        <f t="array" ref="L600">IFERROR(INDEX(PEOPLE!$H$4:$H$101, SMALL(IF($B600=PEOPLE!$B$4:$B$101, ROW(PEOPLE!$H$4:$H$101)-MIN(ROW(PEOPLE!$H$4:$H$101)) +1), COLUMNS($B$3:K600))),"")</f>
        <v xml:space="preserve">12   </v>
      </c>
      <c r="M600" s="40" t="str">
        <f t="array" ref="M600">IFERROR(INDEX(PEOPLE!$H$4:$H$101, SMALL(IF($B600=PEOPLE!$B$4:$B$101, ROW(PEOPLE!$H$4:$H$101)-MIN(ROW(PEOPLE!$H$4:$H$101)) +1), COLUMNS($B$3:L600))),"")</f>
        <v xml:space="preserve">13   </v>
      </c>
      <c r="N600" s="40"/>
      <c r="O600" s="40"/>
    </row>
    <row r="601" spans="2:15" x14ac:dyDescent="0.25">
      <c r="B601" s="40" t="str">
        <f t="array" ref="B601">IFERROR(INDEX(PEOPLE!B602:B$1001, MATCH(0, COUNTIF($B$2:B600, PEOPLE!B602:B$1001), 0)), "")</f>
        <v/>
      </c>
      <c r="C601" s="40" t="str">
        <f t="array" ref="C601">IFERROR(INDEX(PEOPLE!$H$4:$H$101, SMALL(IF($B601=PEOPLE!$B$4:$B$101, ROW(PEOPLE!$H$4:$H$101)-MIN(ROW(PEOPLE!$H$4:$H$101)) +1), COLUMNS($B$3:B601))),"")</f>
        <v xml:space="preserve">3   </v>
      </c>
      <c r="D601" s="40" t="str">
        <f t="array" ref="D601">IFERROR(INDEX(PEOPLE!$H$4:$H$101, SMALL(IF($B601=PEOPLE!$B$4:$B$101, ROW(PEOPLE!$H$4:$H$101)-MIN(ROW(PEOPLE!$H$4:$H$101)) +1), COLUMNS($B$3:C601))),"")</f>
        <v xml:space="preserve">4   </v>
      </c>
      <c r="E601" s="40" t="str">
        <f t="array" ref="E601">IFERROR(INDEX(PEOPLE!$H$4:$H$101, SMALL(IF($B601=PEOPLE!$B$4:$B$101, ROW(PEOPLE!$H$4:$H$101)-MIN(ROW(PEOPLE!$H$4:$H$101)) +1), COLUMNS($B$3:D601))),"")</f>
        <v xml:space="preserve">5   </v>
      </c>
      <c r="F601" s="40" t="str">
        <f t="array" ref="F601">IFERROR(INDEX(PEOPLE!$H$4:$H$101, SMALL(IF($B601=PEOPLE!$B$4:$B$101, ROW(PEOPLE!$H$4:$H$101)-MIN(ROW(PEOPLE!$H$4:$H$101)) +1), COLUMNS($B$3:E601))),"")</f>
        <v xml:space="preserve">6   </v>
      </c>
      <c r="G601" s="40" t="str">
        <f t="array" ref="G601">IFERROR(INDEX(PEOPLE!$H$4:$H$101, SMALL(IF($B601=PEOPLE!$B$4:$B$101, ROW(PEOPLE!$H$4:$H$101)-MIN(ROW(PEOPLE!$H$4:$H$101)) +1), COLUMNS($B$3:F601))),"")</f>
        <v xml:space="preserve">7   </v>
      </c>
      <c r="H601" s="40" t="str">
        <f t="array" ref="H601">IFERROR(INDEX(PEOPLE!$H$4:$H$101, SMALL(IF($B601=PEOPLE!$B$4:$B$101, ROW(PEOPLE!$H$4:$H$101)-MIN(ROW(PEOPLE!$H$4:$H$101)) +1), COLUMNS($B$3:G601))),"")</f>
        <v xml:space="preserve">8   </v>
      </c>
      <c r="I601" s="40" t="str">
        <f t="array" ref="I601">IFERROR(INDEX(PEOPLE!$H$4:$H$101, SMALL(IF($B601=PEOPLE!$B$4:$B$101, ROW(PEOPLE!$H$4:$H$101)-MIN(ROW(PEOPLE!$H$4:$H$101)) +1), COLUMNS($B$3:H601))),"")</f>
        <v xml:space="preserve">9   </v>
      </c>
      <c r="J601" s="40" t="str">
        <f t="array" ref="J601">IFERROR(INDEX(PEOPLE!$H$4:$H$101, SMALL(IF($B601=PEOPLE!$B$4:$B$101, ROW(PEOPLE!$H$4:$H$101)-MIN(ROW(PEOPLE!$H$4:$H$101)) +1), COLUMNS($B$3:I601))),"")</f>
        <v xml:space="preserve">10   </v>
      </c>
      <c r="K601" s="40" t="str">
        <f t="array" ref="K601">IFERROR(INDEX(PEOPLE!$H$4:$H$101, SMALL(IF($B601=PEOPLE!$B$4:$B$101, ROW(PEOPLE!$H$4:$H$101)-MIN(ROW(PEOPLE!$H$4:$H$101)) +1), COLUMNS($B$3:J601))),"")</f>
        <v xml:space="preserve">11   </v>
      </c>
      <c r="L601" s="40" t="str">
        <f t="array" ref="L601">IFERROR(INDEX(PEOPLE!$H$4:$H$101, SMALL(IF($B601=PEOPLE!$B$4:$B$101, ROW(PEOPLE!$H$4:$H$101)-MIN(ROW(PEOPLE!$H$4:$H$101)) +1), COLUMNS($B$3:K601))),"")</f>
        <v xml:space="preserve">12   </v>
      </c>
      <c r="M601" s="40" t="str">
        <f t="array" ref="M601">IFERROR(INDEX(PEOPLE!$H$4:$H$101, SMALL(IF($B601=PEOPLE!$B$4:$B$101, ROW(PEOPLE!$H$4:$H$101)-MIN(ROW(PEOPLE!$H$4:$H$101)) +1), COLUMNS($B$3:L601))),"")</f>
        <v xml:space="preserve">13   </v>
      </c>
      <c r="N601" s="40"/>
      <c r="O601" s="40"/>
    </row>
    <row r="602" spans="2:15" x14ac:dyDescent="0.25">
      <c r="B602" s="40" t="str">
        <f t="array" ref="B602">IFERROR(INDEX(PEOPLE!B603:B$1001, MATCH(0, COUNTIF($B$2:B601, PEOPLE!B603:B$1001), 0)), "")</f>
        <v/>
      </c>
      <c r="C602" s="40" t="str">
        <f t="array" ref="C602">IFERROR(INDEX(PEOPLE!$H$4:$H$101, SMALL(IF($B602=PEOPLE!$B$4:$B$101, ROW(PEOPLE!$H$4:$H$101)-MIN(ROW(PEOPLE!$H$4:$H$101)) +1), COLUMNS($B$3:B602))),"")</f>
        <v xml:space="preserve">3   </v>
      </c>
      <c r="D602" s="40" t="str">
        <f t="array" ref="D602">IFERROR(INDEX(PEOPLE!$H$4:$H$101, SMALL(IF($B602=PEOPLE!$B$4:$B$101, ROW(PEOPLE!$H$4:$H$101)-MIN(ROW(PEOPLE!$H$4:$H$101)) +1), COLUMNS($B$3:C602))),"")</f>
        <v xml:space="preserve">4   </v>
      </c>
      <c r="E602" s="40" t="str">
        <f t="array" ref="E602">IFERROR(INDEX(PEOPLE!$H$4:$H$101, SMALL(IF($B602=PEOPLE!$B$4:$B$101, ROW(PEOPLE!$H$4:$H$101)-MIN(ROW(PEOPLE!$H$4:$H$101)) +1), COLUMNS($B$3:D602))),"")</f>
        <v xml:space="preserve">5   </v>
      </c>
      <c r="F602" s="40" t="str">
        <f t="array" ref="F602">IFERROR(INDEX(PEOPLE!$H$4:$H$101, SMALL(IF($B602=PEOPLE!$B$4:$B$101, ROW(PEOPLE!$H$4:$H$101)-MIN(ROW(PEOPLE!$H$4:$H$101)) +1), COLUMNS($B$3:E602))),"")</f>
        <v xml:space="preserve">6   </v>
      </c>
      <c r="G602" s="40" t="str">
        <f t="array" ref="G602">IFERROR(INDEX(PEOPLE!$H$4:$H$101, SMALL(IF($B602=PEOPLE!$B$4:$B$101, ROW(PEOPLE!$H$4:$H$101)-MIN(ROW(PEOPLE!$H$4:$H$101)) +1), COLUMNS($B$3:F602))),"")</f>
        <v xml:space="preserve">7   </v>
      </c>
      <c r="H602" s="40" t="str">
        <f t="array" ref="H602">IFERROR(INDEX(PEOPLE!$H$4:$H$101, SMALL(IF($B602=PEOPLE!$B$4:$B$101, ROW(PEOPLE!$H$4:$H$101)-MIN(ROW(PEOPLE!$H$4:$H$101)) +1), COLUMNS($B$3:G602))),"")</f>
        <v xml:space="preserve">8   </v>
      </c>
      <c r="I602" s="40" t="str">
        <f t="array" ref="I602">IFERROR(INDEX(PEOPLE!$H$4:$H$101, SMALL(IF($B602=PEOPLE!$B$4:$B$101, ROW(PEOPLE!$H$4:$H$101)-MIN(ROW(PEOPLE!$H$4:$H$101)) +1), COLUMNS($B$3:H602))),"")</f>
        <v xml:space="preserve">9   </v>
      </c>
      <c r="J602" s="40" t="str">
        <f t="array" ref="J602">IFERROR(INDEX(PEOPLE!$H$4:$H$101, SMALL(IF($B602=PEOPLE!$B$4:$B$101, ROW(PEOPLE!$H$4:$H$101)-MIN(ROW(PEOPLE!$H$4:$H$101)) +1), COLUMNS($B$3:I602))),"")</f>
        <v xml:space="preserve">10   </v>
      </c>
      <c r="K602" s="40" t="str">
        <f t="array" ref="K602">IFERROR(INDEX(PEOPLE!$H$4:$H$101, SMALL(IF($B602=PEOPLE!$B$4:$B$101, ROW(PEOPLE!$H$4:$H$101)-MIN(ROW(PEOPLE!$H$4:$H$101)) +1), COLUMNS($B$3:J602))),"")</f>
        <v xml:space="preserve">11   </v>
      </c>
      <c r="L602" s="40" t="str">
        <f t="array" ref="L602">IFERROR(INDEX(PEOPLE!$H$4:$H$101, SMALL(IF($B602=PEOPLE!$B$4:$B$101, ROW(PEOPLE!$H$4:$H$101)-MIN(ROW(PEOPLE!$H$4:$H$101)) +1), COLUMNS($B$3:K602))),"")</f>
        <v xml:space="preserve">12   </v>
      </c>
      <c r="M602" s="40" t="str">
        <f t="array" ref="M602">IFERROR(INDEX(PEOPLE!$H$4:$H$101, SMALL(IF($B602=PEOPLE!$B$4:$B$101, ROW(PEOPLE!$H$4:$H$101)-MIN(ROW(PEOPLE!$H$4:$H$101)) +1), COLUMNS($B$3:L602))),"")</f>
        <v xml:space="preserve">13   </v>
      </c>
      <c r="N602" s="40"/>
      <c r="O602" s="40"/>
    </row>
    <row r="603" spans="2:15" x14ac:dyDescent="0.25">
      <c r="B603" s="40" t="str">
        <f t="array" ref="B603">IFERROR(INDEX(PEOPLE!B604:B$1001, MATCH(0, COUNTIF($B$2:B602, PEOPLE!B604:B$1001), 0)), "")</f>
        <v/>
      </c>
      <c r="C603" s="40" t="str">
        <f t="array" ref="C603">IFERROR(INDEX(PEOPLE!$H$4:$H$101, SMALL(IF($B603=PEOPLE!$B$4:$B$101, ROW(PEOPLE!$H$4:$H$101)-MIN(ROW(PEOPLE!$H$4:$H$101)) +1), COLUMNS($B$3:B603))),"")</f>
        <v xml:space="preserve">3   </v>
      </c>
      <c r="D603" s="40" t="str">
        <f t="array" ref="D603">IFERROR(INDEX(PEOPLE!$H$4:$H$101, SMALL(IF($B603=PEOPLE!$B$4:$B$101, ROW(PEOPLE!$H$4:$H$101)-MIN(ROW(PEOPLE!$H$4:$H$101)) +1), COLUMNS($B$3:C603))),"")</f>
        <v xml:space="preserve">4   </v>
      </c>
      <c r="E603" s="40" t="str">
        <f t="array" ref="E603">IFERROR(INDEX(PEOPLE!$H$4:$H$101, SMALL(IF($B603=PEOPLE!$B$4:$B$101, ROW(PEOPLE!$H$4:$H$101)-MIN(ROW(PEOPLE!$H$4:$H$101)) +1), COLUMNS($B$3:D603))),"")</f>
        <v xml:space="preserve">5   </v>
      </c>
      <c r="F603" s="40" t="str">
        <f t="array" ref="F603">IFERROR(INDEX(PEOPLE!$H$4:$H$101, SMALL(IF($B603=PEOPLE!$B$4:$B$101, ROW(PEOPLE!$H$4:$H$101)-MIN(ROW(PEOPLE!$H$4:$H$101)) +1), COLUMNS($B$3:E603))),"")</f>
        <v xml:space="preserve">6   </v>
      </c>
      <c r="G603" s="40" t="str">
        <f t="array" ref="G603">IFERROR(INDEX(PEOPLE!$H$4:$H$101, SMALL(IF($B603=PEOPLE!$B$4:$B$101, ROW(PEOPLE!$H$4:$H$101)-MIN(ROW(PEOPLE!$H$4:$H$101)) +1), COLUMNS($B$3:F603))),"")</f>
        <v xml:space="preserve">7   </v>
      </c>
      <c r="H603" s="40" t="str">
        <f t="array" ref="H603">IFERROR(INDEX(PEOPLE!$H$4:$H$101, SMALL(IF($B603=PEOPLE!$B$4:$B$101, ROW(PEOPLE!$H$4:$H$101)-MIN(ROW(PEOPLE!$H$4:$H$101)) +1), COLUMNS($B$3:G603))),"")</f>
        <v xml:space="preserve">8   </v>
      </c>
      <c r="I603" s="40" t="str">
        <f t="array" ref="I603">IFERROR(INDEX(PEOPLE!$H$4:$H$101, SMALL(IF($B603=PEOPLE!$B$4:$B$101, ROW(PEOPLE!$H$4:$H$101)-MIN(ROW(PEOPLE!$H$4:$H$101)) +1), COLUMNS($B$3:H603))),"")</f>
        <v xml:space="preserve">9   </v>
      </c>
      <c r="J603" s="40" t="str">
        <f t="array" ref="J603">IFERROR(INDEX(PEOPLE!$H$4:$H$101, SMALL(IF($B603=PEOPLE!$B$4:$B$101, ROW(PEOPLE!$H$4:$H$101)-MIN(ROW(PEOPLE!$H$4:$H$101)) +1), COLUMNS($B$3:I603))),"")</f>
        <v xml:space="preserve">10   </v>
      </c>
      <c r="K603" s="40" t="str">
        <f t="array" ref="K603">IFERROR(INDEX(PEOPLE!$H$4:$H$101, SMALL(IF($B603=PEOPLE!$B$4:$B$101, ROW(PEOPLE!$H$4:$H$101)-MIN(ROW(PEOPLE!$H$4:$H$101)) +1), COLUMNS($B$3:J603))),"")</f>
        <v xml:space="preserve">11   </v>
      </c>
      <c r="L603" s="40" t="str">
        <f t="array" ref="L603">IFERROR(INDEX(PEOPLE!$H$4:$H$101, SMALL(IF($B603=PEOPLE!$B$4:$B$101, ROW(PEOPLE!$H$4:$H$101)-MIN(ROW(PEOPLE!$H$4:$H$101)) +1), COLUMNS($B$3:K603))),"")</f>
        <v xml:space="preserve">12   </v>
      </c>
      <c r="M603" s="40" t="str">
        <f t="array" ref="M603">IFERROR(INDEX(PEOPLE!$H$4:$H$101, SMALL(IF($B603=PEOPLE!$B$4:$B$101, ROW(PEOPLE!$H$4:$H$101)-MIN(ROW(PEOPLE!$H$4:$H$101)) +1), COLUMNS($B$3:L603))),"")</f>
        <v xml:space="preserve">13   </v>
      </c>
      <c r="N603" s="40"/>
      <c r="O603" s="40"/>
    </row>
    <row r="604" spans="2:15" x14ac:dyDescent="0.25">
      <c r="B604" s="40" t="str">
        <f t="array" ref="B604">IFERROR(INDEX(PEOPLE!B605:B$1001, MATCH(0, COUNTIF($B$2:B603, PEOPLE!B605:B$1001), 0)), "")</f>
        <v/>
      </c>
      <c r="C604" s="40" t="str">
        <f t="array" ref="C604">IFERROR(INDEX(PEOPLE!$H$4:$H$101, SMALL(IF($B604=PEOPLE!$B$4:$B$101, ROW(PEOPLE!$H$4:$H$101)-MIN(ROW(PEOPLE!$H$4:$H$101)) +1), COLUMNS($B$3:B604))),"")</f>
        <v xml:space="preserve">3   </v>
      </c>
      <c r="D604" s="40" t="str">
        <f t="array" ref="D604">IFERROR(INDEX(PEOPLE!$H$4:$H$101, SMALL(IF($B604=PEOPLE!$B$4:$B$101, ROW(PEOPLE!$H$4:$H$101)-MIN(ROW(PEOPLE!$H$4:$H$101)) +1), COLUMNS($B$3:C604))),"")</f>
        <v xml:space="preserve">4   </v>
      </c>
      <c r="E604" s="40" t="str">
        <f t="array" ref="E604">IFERROR(INDEX(PEOPLE!$H$4:$H$101, SMALL(IF($B604=PEOPLE!$B$4:$B$101, ROW(PEOPLE!$H$4:$H$101)-MIN(ROW(PEOPLE!$H$4:$H$101)) +1), COLUMNS($B$3:D604))),"")</f>
        <v xml:space="preserve">5   </v>
      </c>
      <c r="F604" s="40" t="str">
        <f t="array" ref="F604">IFERROR(INDEX(PEOPLE!$H$4:$H$101, SMALL(IF($B604=PEOPLE!$B$4:$B$101, ROW(PEOPLE!$H$4:$H$101)-MIN(ROW(PEOPLE!$H$4:$H$101)) +1), COLUMNS($B$3:E604))),"")</f>
        <v xml:space="preserve">6   </v>
      </c>
      <c r="G604" s="40" t="str">
        <f t="array" ref="G604">IFERROR(INDEX(PEOPLE!$H$4:$H$101, SMALL(IF($B604=PEOPLE!$B$4:$B$101, ROW(PEOPLE!$H$4:$H$101)-MIN(ROW(PEOPLE!$H$4:$H$101)) +1), COLUMNS($B$3:F604))),"")</f>
        <v xml:space="preserve">7   </v>
      </c>
      <c r="H604" s="40" t="str">
        <f t="array" ref="H604">IFERROR(INDEX(PEOPLE!$H$4:$H$101, SMALL(IF($B604=PEOPLE!$B$4:$B$101, ROW(PEOPLE!$H$4:$H$101)-MIN(ROW(PEOPLE!$H$4:$H$101)) +1), COLUMNS($B$3:G604))),"")</f>
        <v xml:space="preserve">8   </v>
      </c>
      <c r="I604" s="40" t="str">
        <f t="array" ref="I604">IFERROR(INDEX(PEOPLE!$H$4:$H$101, SMALL(IF($B604=PEOPLE!$B$4:$B$101, ROW(PEOPLE!$H$4:$H$101)-MIN(ROW(PEOPLE!$H$4:$H$101)) +1), COLUMNS($B$3:H604))),"")</f>
        <v xml:space="preserve">9   </v>
      </c>
      <c r="J604" s="40" t="str">
        <f t="array" ref="J604">IFERROR(INDEX(PEOPLE!$H$4:$H$101, SMALL(IF($B604=PEOPLE!$B$4:$B$101, ROW(PEOPLE!$H$4:$H$101)-MIN(ROW(PEOPLE!$H$4:$H$101)) +1), COLUMNS($B$3:I604))),"")</f>
        <v xml:space="preserve">10   </v>
      </c>
      <c r="K604" s="40" t="str">
        <f t="array" ref="K604">IFERROR(INDEX(PEOPLE!$H$4:$H$101, SMALL(IF($B604=PEOPLE!$B$4:$B$101, ROW(PEOPLE!$H$4:$H$101)-MIN(ROW(PEOPLE!$H$4:$H$101)) +1), COLUMNS($B$3:J604))),"")</f>
        <v xml:space="preserve">11   </v>
      </c>
      <c r="L604" s="40" t="str">
        <f t="array" ref="L604">IFERROR(INDEX(PEOPLE!$H$4:$H$101, SMALL(IF($B604=PEOPLE!$B$4:$B$101, ROW(PEOPLE!$H$4:$H$101)-MIN(ROW(PEOPLE!$H$4:$H$101)) +1), COLUMNS($B$3:K604))),"")</f>
        <v xml:space="preserve">12   </v>
      </c>
      <c r="M604" s="40" t="str">
        <f t="array" ref="M604">IFERROR(INDEX(PEOPLE!$H$4:$H$101, SMALL(IF($B604=PEOPLE!$B$4:$B$101, ROW(PEOPLE!$H$4:$H$101)-MIN(ROW(PEOPLE!$H$4:$H$101)) +1), COLUMNS($B$3:L604))),"")</f>
        <v xml:space="preserve">13   </v>
      </c>
      <c r="N604" s="40"/>
      <c r="O604" s="40"/>
    </row>
    <row r="605" spans="2:15" x14ac:dyDescent="0.25">
      <c r="B605" s="40" t="str">
        <f t="array" ref="B605">IFERROR(INDEX(PEOPLE!B606:B$1001, MATCH(0, COUNTIF($B$2:B604, PEOPLE!B606:B$1001), 0)), "")</f>
        <v/>
      </c>
      <c r="C605" s="40" t="str">
        <f t="array" ref="C605">IFERROR(INDEX(PEOPLE!$H$4:$H$101, SMALL(IF($B605=PEOPLE!$B$4:$B$101, ROW(PEOPLE!$H$4:$H$101)-MIN(ROW(PEOPLE!$H$4:$H$101)) +1), COLUMNS($B$3:B605))),"")</f>
        <v xml:space="preserve">3   </v>
      </c>
      <c r="D605" s="40" t="str">
        <f t="array" ref="D605">IFERROR(INDEX(PEOPLE!$H$4:$H$101, SMALL(IF($B605=PEOPLE!$B$4:$B$101, ROW(PEOPLE!$H$4:$H$101)-MIN(ROW(PEOPLE!$H$4:$H$101)) +1), COLUMNS($B$3:C605))),"")</f>
        <v xml:space="preserve">4   </v>
      </c>
      <c r="E605" s="40" t="str">
        <f t="array" ref="E605">IFERROR(INDEX(PEOPLE!$H$4:$H$101, SMALL(IF($B605=PEOPLE!$B$4:$B$101, ROW(PEOPLE!$H$4:$H$101)-MIN(ROW(PEOPLE!$H$4:$H$101)) +1), COLUMNS($B$3:D605))),"")</f>
        <v xml:space="preserve">5   </v>
      </c>
      <c r="F605" s="40" t="str">
        <f t="array" ref="F605">IFERROR(INDEX(PEOPLE!$H$4:$H$101, SMALL(IF($B605=PEOPLE!$B$4:$B$101, ROW(PEOPLE!$H$4:$H$101)-MIN(ROW(PEOPLE!$H$4:$H$101)) +1), COLUMNS($B$3:E605))),"")</f>
        <v xml:space="preserve">6   </v>
      </c>
      <c r="G605" s="40" t="str">
        <f t="array" ref="G605">IFERROR(INDEX(PEOPLE!$H$4:$H$101, SMALL(IF($B605=PEOPLE!$B$4:$B$101, ROW(PEOPLE!$H$4:$H$101)-MIN(ROW(PEOPLE!$H$4:$H$101)) +1), COLUMNS($B$3:F605))),"")</f>
        <v xml:space="preserve">7   </v>
      </c>
      <c r="H605" s="40" t="str">
        <f t="array" ref="H605">IFERROR(INDEX(PEOPLE!$H$4:$H$101, SMALL(IF($B605=PEOPLE!$B$4:$B$101, ROW(PEOPLE!$H$4:$H$101)-MIN(ROW(PEOPLE!$H$4:$H$101)) +1), COLUMNS($B$3:G605))),"")</f>
        <v xml:space="preserve">8   </v>
      </c>
      <c r="I605" s="40" t="str">
        <f t="array" ref="I605">IFERROR(INDEX(PEOPLE!$H$4:$H$101, SMALL(IF($B605=PEOPLE!$B$4:$B$101, ROW(PEOPLE!$H$4:$H$101)-MIN(ROW(PEOPLE!$H$4:$H$101)) +1), COLUMNS($B$3:H605))),"")</f>
        <v xml:space="preserve">9   </v>
      </c>
      <c r="J605" s="40" t="str">
        <f t="array" ref="J605">IFERROR(INDEX(PEOPLE!$H$4:$H$101, SMALL(IF($B605=PEOPLE!$B$4:$B$101, ROW(PEOPLE!$H$4:$H$101)-MIN(ROW(PEOPLE!$H$4:$H$101)) +1), COLUMNS($B$3:I605))),"")</f>
        <v xml:space="preserve">10   </v>
      </c>
      <c r="K605" s="40" t="str">
        <f t="array" ref="K605">IFERROR(INDEX(PEOPLE!$H$4:$H$101, SMALL(IF($B605=PEOPLE!$B$4:$B$101, ROW(PEOPLE!$H$4:$H$101)-MIN(ROW(PEOPLE!$H$4:$H$101)) +1), COLUMNS($B$3:J605))),"")</f>
        <v xml:space="preserve">11   </v>
      </c>
      <c r="L605" s="40" t="str">
        <f t="array" ref="L605">IFERROR(INDEX(PEOPLE!$H$4:$H$101, SMALL(IF($B605=PEOPLE!$B$4:$B$101, ROW(PEOPLE!$H$4:$H$101)-MIN(ROW(PEOPLE!$H$4:$H$101)) +1), COLUMNS($B$3:K605))),"")</f>
        <v xml:space="preserve">12   </v>
      </c>
      <c r="M605" s="40" t="str">
        <f t="array" ref="M605">IFERROR(INDEX(PEOPLE!$H$4:$H$101, SMALL(IF($B605=PEOPLE!$B$4:$B$101, ROW(PEOPLE!$H$4:$H$101)-MIN(ROW(PEOPLE!$H$4:$H$101)) +1), COLUMNS($B$3:L605))),"")</f>
        <v xml:space="preserve">13   </v>
      </c>
      <c r="N605" s="40"/>
      <c r="O605" s="40"/>
    </row>
    <row r="606" spans="2:15" x14ac:dyDescent="0.25">
      <c r="B606" s="40" t="str">
        <f t="array" ref="B606">IFERROR(INDEX(PEOPLE!B607:B$1001, MATCH(0, COUNTIF($B$2:B605, PEOPLE!B607:B$1001), 0)), "")</f>
        <v/>
      </c>
      <c r="C606" s="40" t="str">
        <f t="array" ref="C606">IFERROR(INDEX(PEOPLE!$H$4:$H$101, SMALL(IF($B606=PEOPLE!$B$4:$B$101, ROW(PEOPLE!$H$4:$H$101)-MIN(ROW(PEOPLE!$H$4:$H$101)) +1), COLUMNS($B$3:B606))),"")</f>
        <v xml:space="preserve">3   </v>
      </c>
      <c r="D606" s="40" t="str">
        <f t="array" ref="D606">IFERROR(INDEX(PEOPLE!$H$4:$H$101, SMALL(IF($B606=PEOPLE!$B$4:$B$101, ROW(PEOPLE!$H$4:$H$101)-MIN(ROW(PEOPLE!$H$4:$H$101)) +1), COLUMNS($B$3:C606))),"")</f>
        <v xml:space="preserve">4   </v>
      </c>
      <c r="E606" s="40" t="str">
        <f t="array" ref="E606">IFERROR(INDEX(PEOPLE!$H$4:$H$101, SMALL(IF($B606=PEOPLE!$B$4:$B$101, ROW(PEOPLE!$H$4:$H$101)-MIN(ROW(PEOPLE!$H$4:$H$101)) +1), COLUMNS($B$3:D606))),"")</f>
        <v xml:space="preserve">5   </v>
      </c>
      <c r="F606" s="40" t="str">
        <f t="array" ref="F606">IFERROR(INDEX(PEOPLE!$H$4:$H$101, SMALL(IF($B606=PEOPLE!$B$4:$B$101, ROW(PEOPLE!$H$4:$H$101)-MIN(ROW(PEOPLE!$H$4:$H$101)) +1), COLUMNS($B$3:E606))),"")</f>
        <v xml:space="preserve">6   </v>
      </c>
      <c r="G606" s="40" t="str">
        <f t="array" ref="G606">IFERROR(INDEX(PEOPLE!$H$4:$H$101, SMALL(IF($B606=PEOPLE!$B$4:$B$101, ROW(PEOPLE!$H$4:$H$101)-MIN(ROW(PEOPLE!$H$4:$H$101)) +1), COLUMNS($B$3:F606))),"")</f>
        <v xml:space="preserve">7   </v>
      </c>
      <c r="H606" s="40" t="str">
        <f t="array" ref="H606">IFERROR(INDEX(PEOPLE!$H$4:$H$101, SMALL(IF($B606=PEOPLE!$B$4:$B$101, ROW(PEOPLE!$H$4:$H$101)-MIN(ROW(PEOPLE!$H$4:$H$101)) +1), COLUMNS($B$3:G606))),"")</f>
        <v xml:space="preserve">8   </v>
      </c>
      <c r="I606" s="40" t="str">
        <f t="array" ref="I606">IFERROR(INDEX(PEOPLE!$H$4:$H$101, SMALL(IF($B606=PEOPLE!$B$4:$B$101, ROW(PEOPLE!$H$4:$H$101)-MIN(ROW(PEOPLE!$H$4:$H$101)) +1), COLUMNS($B$3:H606))),"")</f>
        <v xml:space="preserve">9   </v>
      </c>
      <c r="J606" s="40" t="str">
        <f t="array" ref="J606">IFERROR(INDEX(PEOPLE!$H$4:$H$101, SMALL(IF($B606=PEOPLE!$B$4:$B$101, ROW(PEOPLE!$H$4:$H$101)-MIN(ROW(PEOPLE!$H$4:$H$101)) +1), COLUMNS($B$3:I606))),"")</f>
        <v xml:space="preserve">10   </v>
      </c>
      <c r="K606" s="40" t="str">
        <f t="array" ref="K606">IFERROR(INDEX(PEOPLE!$H$4:$H$101, SMALL(IF($B606=PEOPLE!$B$4:$B$101, ROW(PEOPLE!$H$4:$H$101)-MIN(ROW(PEOPLE!$H$4:$H$101)) +1), COLUMNS($B$3:J606))),"")</f>
        <v xml:space="preserve">11   </v>
      </c>
      <c r="L606" s="40" t="str">
        <f t="array" ref="L606">IFERROR(INDEX(PEOPLE!$H$4:$H$101, SMALL(IF($B606=PEOPLE!$B$4:$B$101, ROW(PEOPLE!$H$4:$H$101)-MIN(ROW(PEOPLE!$H$4:$H$101)) +1), COLUMNS($B$3:K606))),"")</f>
        <v xml:space="preserve">12   </v>
      </c>
      <c r="M606" s="40" t="str">
        <f t="array" ref="M606">IFERROR(INDEX(PEOPLE!$H$4:$H$101, SMALL(IF($B606=PEOPLE!$B$4:$B$101, ROW(PEOPLE!$H$4:$H$101)-MIN(ROW(PEOPLE!$H$4:$H$101)) +1), COLUMNS($B$3:L606))),"")</f>
        <v xml:space="preserve">13   </v>
      </c>
      <c r="N606" s="40"/>
      <c r="O606" s="40"/>
    </row>
    <row r="607" spans="2:15" x14ac:dyDescent="0.25">
      <c r="B607" s="40" t="str">
        <f t="array" ref="B607">IFERROR(INDEX(PEOPLE!B608:B$1001, MATCH(0, COUNTIF($B$2:B606, PEOPLE!B608:B$1001), 0)), "")</f>
        <v/>
      </c>
      <c r="C607" s="40" t="str">
        <f t="array" ref="C607">IFERROR(INDEX(PEOPLE!$H$4:$H$101, SMALL(IF($B607=PEOPLE!$B$4:$B$101, ROW(PEOPLE!$H$4:$H$101)-MIN(ROW(PEOPLE!$H$4:$H$101)) +1), COLUMNS($B$3:B607))),"")</f>
        <v xml:space="preserve">3   </v>
      </c>
      <c r="D607" s="40" t="str">
        <f t="array" ref="D607">IFERROR(INDEX(PEOPLE!$H$4:$H$101, SMALL(IF($B607=PEOPLE!$B$4:$B$101, ROW(PEOPLE!$H$4:$H$101)-MIN(ROW(PEOPLE!$H$4:$H$101)) +1), COLUMNS($B$3:C607))),"")</f>
        <v xml:space="preserve">4   </v>
      </c>
      <c r="E607" s="40" t="str">
        <f t="array" ref="E607">IFERROR(INDEX(PEOPLE!$H$4:$H$101, SMALL(IF($B607=PEOPLE!$B$4:$B$101, ROW(PEOPLE!$H$4:$H$101)-MIN(ROW(PEOPLE!$H$4:$H$101)) +1), COLUMNS($B$3:D607))),"")</f>
        <v xml:space="preserve">5   </v>
      </c>
      <c r="F607" s="40" t="str">
        <f t="array" ref="F607">IFERROR(INDEX(PEOPLE!$H$4:$H$101, SMALL(IF($B607=PEOPLE!$B$4:$B$101, ROW(PEOPLE!$H$4:$H$101)-MIN(ROW(PEOPLE!$H$4:$H$101)) +1), COLUMNS($B$3:E607))),"")</f>
        <v xml:space="preserve">6   </v>
      </c>
      <c r="G607" s="40" t="str">
        <f t="array" ref="G607">IFERROR(INDEX(PEOPLE!$H$4:$H$101, SMALL(IF($B607=PEOPLE!$B$4:$B$101, ROW(PEOPLE!$H$4:$H$101)-MIN(ROW(PEOPLE!$H$4:$H$101)) +1), COLUMNS($B$3:F607))),"")</f>
        <v xml:space="preserve">7   </v>
      </c>
      <c r="H607" s="40" t="str">
        <f t="array" ref="H607">IFERROR(INDEX(PEOPLE!$H$4:$H$101, SMALL(IF($B607=PEOPLE!$B$4:$B$101, ROW(PEOPLE!$H$4:$H$101)-MIN(ROW(PEOPLE!$H$4:$H$101)) +1), COLUMNS($B$3:G607))),"")</f>
        <v xml:space="preserve">8   </v>
      </c>
      <c r="I607" s="40" t="str">
        <f t="array" ref="I607">IFERROR(INDEX(PEOPLE!$H$4:$H$101, SMALL(IF($B607=PEOPLE!$B$4:$B$101, ROW(PEOPLE!$H$4:$H$101)-MIN(ROW(PEOPLE!$H$4:$H$101)) +1), COLUMNS($B$3:H607))),"")</f>
        <v xml:space="preserve">9   </v>
      </c>
      <c r="J607" s="40" t="str">
        <f t="array" ref="J607">IFERROR(INDEX(PEOPLE!$H$4:$H$101, SMALL(IF($B607=PEOPLE!$B$4:$B$101, ROW(PEOPLE!$H$4:$H$101)-MIN(ROW(PEOPLE!$H$4:$H$101)) +1), COLUMNS($B$3:I607))),"")</f>
        <v xml:space="preserve">10   </v>
      </c>
      <c r="K607" s="40" t="str">
        <f t="array" ref="K607">IFERROR(INDEX(PEOPLE!$H$4:$H$101, SMALL(IF($B607=PEOPLE!$B$4:$B$101, ROW(PEOPLE!$H$4:$H$101)-MIN(ROW(PEOPLE!$H$4:$H$101)) +1), COLUMNS($B$3:J607))),"")</f>
        <v xml:space="preserve">11   </v>
      </c>
      <c r="L607" s="40" t="str">
        <f t="array" ref="L607">IFERROR(INDEX(PEOPLE!$H$4:$H$101, SMALL(IF($B607=PEOPLE!$B$4:$B$101, ROW(PEOPLE!$H$4:$H$101)-MIN(ROW(PEOPLE!$H$4:$H$101)) +1), COLUMNS($B$3:K607))),"")</f>
        <v xml:space="preserve">12   </v>
      </c>
      <c r="M607" s="40" t="str">
        <f t="array" ref="M607">IFERROR(INDEX(PEOPLE!$H$4:$H$101, SMALL(IF($B607=PEOPLE!$B$4:$B$101, ROW(PEOPLE!$H$4:$H$101)-MIN(ROW(PEOPLE!$H$4:$H$101)) +1), COLUMNS($B$3:L607))),"")</f>
        <v xml:space="preserve">13   </v>
      </c>
      <c r="N607" s="40"/>
      <c r="O607" s="40"/>
    </row>
    <row r="608" spans="2:15" x14ac:dyDescent="0.25">
      <c r="B608" s="40" t="str">
        <f t="array" ref="B608">IFERROR(INDEX(PEOPLE!B609:B$1001, MATCH(0, COUNTIF($B$2:B607, PEOPLE!B609:B$1001), 0)), "")</f>
        <v/>
      </c>
      <c r="C608" s="40" t="str">
        <f t="array" ref="C608">IFERROR(INDEX(PEOPLE!$H$4:$H$101, SMALL(IF($B608=PEOPLE!$B$4:$B$101, ROW(PEOPLE!$H$4:$H$101)-MIN(ROW(PEOPLE!$H$4:$H$101)) +1), COLUMNS($B$3:B608))),"")</f>
        <v xml:space="preserve">3   </v>
      </c>
      <c r="D608" s="40" t="str">
        <f t="array" ref="D608">IFERROR(INDEX(PEOPLE!$H$4:$H$101, SMALL(IF($B608=PEOPLE!$B$4:$B$101, ROW(PEOPLE!$H$4:$H$101)-MIN(ROW(PEOPLE!$H$4:$H$101)) +1), COLUMNS($B$3:C608))),"")</f>
        <v xml:space="preserve">4   </v>
      </c>
      <c r="E608" s="40" t="str">
        <f t="array" ref="E608">IFERROR(INDEX(PEOPLE!$H$4:$H$101, SMALL(IF($B608=PEOPLE!$B$4:$B$101, ROW(PEOPLE!$H$4:$H$101)-MIN(ROW(PEOPLE!$H$4:$H$101)) +1), COLUMNS($B$3:D608))),"")</f>
        <v xml:space="preserve">5   </v>
      </c>
      <c r="F608" s="40" t="str">
        <f t="array" ref="F608">IFERROR(INDEX(PEOPLE!$H$4:$H$101, SMALL(IF($B608=PEOPLE!$B$4:$B$101, ROW(PEOPLE!$H$4:$H$101)-MIN(ROW(PEOPLE!$H$4:$H$101)) +1), COLUMNS($B$3:E608))),"")</f>
        <v xml:space="preserve">6   </v>
      </c>
      <c r="G608" s="40" t="str">
        <f t="array" ref="G608">IFERROR(INDEX(PEOPLE!$H$4:$H$101, SMALL(IF($B608=PEOPLE!$B$4:$B$101, ROW(PEOPLE!$H$4:$H$101)-MIN(ROW(PEOPLE!$H$4:$H$101)) +1), COLUMNS($B$3:F608))),"")</f>
        <v xml:space="preserve">7   </v>
      </c>
      <c r="H608" s="40" t="str">
        <f t="array" ref="H608">IFERROR(INDEX(PEOPLE!$H$4:$H$101, SMALL(IF($B608=PEOPLE!$B$4:$B$101, ROW(PEOPLE!$H$4:$H$101)-MIN(ROW(PEOPLE!$H$4:$H$101)) +1), COLUMNS($B$3:G608))),"")</f>
        <v xml:space="preserve">8   </v>
      </c>
      <c r="I608" s="40" t="str">
        <f t="array" ref="I608">IFERROR(INDEX(PEOPLE!$H$4:$H$101, SMALL(IF($B608=PEOPLE!$B$4:$B$101, ROW(PEOPLE!$H$4:$H$101)-MIN(ROW(PEOPLE!$H$4:$H$101)) +1), COLUMNS($B$3:H608))),"")</f>
        <v xml:space="preserve">9   </v>
      </c>
      <c r="J608" s="40" t="str">
        <f t="array" ref="J608">IFERROR(INDEX(PEOPLE!$H$4:$H$101, SMALL(IF($B608=PEOPLE!$B$4:$B$101, ROW(PEOPLE!$H$4:$H$101)-MIN(ROW(PEOPLE!$H$4:$H$101)) +1), COLUMNS($B$3:I608))),"")</f>
        <v xml:space="preserve">10   </v>
      </c>
      <c r="K608" s="40" t="str">
        <f t="array" ref="K608">IFERROR(INDEX(PEOPLE!$H$4:$H$101, SMALL(IF($B608=PEOPLE!$B$4:$B$101, ROW(PEOPLE!$H$4:$H$101)-MIN(ROW(PEOPLE!$H$4:$H$101)) +1), COLUMNS($B$3:J608))),"")</f>
        <v xml:space="preserve">11   </v>
      </c>
      <c r="L608" s="40" t="str">
        <f t="array" ref="L608">IFERROR(INDEX(PEOPLE!$H$4:$H$101, SMALL(IF($B608=PEOPLE!$B$4:$B$101, ROW(PEOPLE!$H$4:$H$101)-MIN(ROW(PEOPLE!$H$4:$H$101)) +1), COLUMNS($B$3:K608))),"")</f>
        <v xml:space="preserve">12   </v>
      </c>
      <c r="M608" s="40" t="str">
        <f t="array" ref="M608">IFERROR(INDEX(PEOPLE!$H$4:$H$101, SMALL(IF($B608=PEOPLE!$B$4:$B$101, ROW(PEOPLE!$H$4:$H$101)-MIN(ROW(PEOPLE!$H$4:$H$101)) +1), COLUMNS($B$3:L608))),"")</f>
        <v xml:space="preserve">13   </v>
      </c>
      <c r="N608" s="40"/>
      <c r="O608" s="40"/>
    </row>
    <row r="609" spans="2:15" x14ac:dyDescent="0.25">
      <c r="B609" s="40" t="str">
        <f t="array" ref="B609">IFERROR(INDEX(PEOPLE!B610:B$1001, MATCH(0, COUNTIF($B$2:B608, PEOPLE!B610:B$1001), 0)), "")</f>
        <v/>
      </c>
      <c r="C609" s="40" t="str">
        <f t="array" ref="C609">IFERROR(INDEX(PEOPLE!$H$4:$H$101, SMALL(IF($B609=PEOPLE!$B$4:$B$101, ROW(PEOPLE!$H$4:$H$101)-MIN(ROW(PEOPLE!$H$4:$H$101)) +1), COLUMNS($B$3:B609))),"")</f>
        <v xml:space="preserve">3   </v>
      </c>
      <c r="D609" s="40" t="str">
        <f t="array" ref="D609">IFERROR(INDEX(PEOPLE!$H$4:$H$101, SMALL(IF($B609=PEOPLE!$B$4:$B$101, ROW(PEOPLE!$H$4:$H$101)-MIN(ROW(PEOPLE!$H$4:$H$101)) +1), COLUMNS($B$3:C609))),"")</f>
        <v xml:space="preserve">4   </v>
      </c>
      <c r="E609" s="40" t="str">
        <f t="array" ref="E609">IFERROR(INDEX(PEOPLE!$H$4:$H$101, SMALL(IF($B609=PEOPLE!$B$4:$B$101, ROW(PEOPLE!$H$4:$H$101)-MIN(ROW(PEOPLE!$H$4:$H$101)) +1), COLUMNS($B$3:D609))),"")</f>
        <v xml:space="preserve">5   </v>
      </c>
      <c r="F609" s="40" t="str">
        <f t="array" ref="F609">IFERROR(INDEX(PEOPLE!$H$4:$H$101, SMALL(IF($B609=PEOPLE!$B$4:$B$101, ROW(PEOPLE!$H$4:$H$101)-MIN(ROW(PEOPLE!$H$4:$H$101)) +1), COLUMNS($B$3:E609))),"")</f>
        <v xml:space="preserve">6   </v>
      </c>
      <c r="G609" s="40" t="str">
        <f t="array" ref="G609">IFERROR(INDEX(PEOPLE!$H$4:$H$101, SMALL(IF($B609=PEOPLE!$B$4:$B$101, ROW(PEOPLE!$H$4:$H$101)-MIN(ROW(PEOPLE!$H$4:$H$101)) +1), COLUMNS($B$3:F609))),"")</f>
        <v xml:space="preserve">7   </v>
      </c>
      <c r="H609" s="40" t="str">
        <f t="array" ref="H609">IFERROR(INDEX(PEOPLE!$H$4:$H$101, SMALL(IF($B609=PEOPLE!$B$4:$B$101, ROW(PEOPLE!$H$4:$H$101)-MIN(ROW(PEOPLE!$H$4:$H$101)) +1), COLUMNS($B$3:G609))),"")</f>
        <v xml:space="preserve">8   </v>
      </c>
      <c r="I609" s="40" t="str">
        <f t="array" ref="I609">IFERROR(INDEX(PEOPLE!$H$4:$H$101, SMALL(IF($B609=PEOPLE!$B$4:$B$101, ROW(PEOPLE!$H$4:$H$101)-MIN(ROW(PEOPLE!$H$4:$H$101)) +1), COLUMNS($B$3:H609))),"")</f>
        <v xml:space="preserve">9   </v>
      </c>
      <c r="J609" s="40" t="str">
        <f t="array" ref="J609">IFERROR(INDEX(PEOPLE!$H$4:$H$101, SMALL(IF($B609=PEOPLE!$B$4:$B$101, ROW(PEOPLE!$H$4:$H$101)-MIN(ROW(PEOPLE!$H$4:$H$101)) +1), COLUMNS($B$3:I609))),"")</f>
        <v xml:space="preserve">10   </v>
      </c>
      <c r="K609" s="40" t="str">
        <f t="array" ref="K609">IFERROR(INDEX(PEOPLE!$H$4:$H$101, SMALL(IF($B609=PEOPLE!$B$4:$B$101, ROW(PEOPLE!$H$4:$H$101)-MIN(ROW(PEOPLE!$H$4:$H$101)) +1), COLUMNS($B$3:J609))),"")</f>
        <v xml:space="preserve">11   </v>
      </c>
      <c r="L609" s="40" t="str">
        <f t="array" ref="L609">IFERROR(INDEX(PEOPLE!$H$4:$H$101, SMALL(IF($B609=PEOPLE!$B$4:$B$101, ROW(PEOPLE!$H$4:$H$101)-MIN(ROW(PEOPLE!$H$4:$H$101)) +1), COLUMNS($B$3:K609))),"")</f>
        <v xml:space="preserve">12   </v>
      </c>
      <c r="M609" s="40" t="str">
        <f t="array" ref="M609">IFERROR(INDEX(PEOPLE!$H$4:$H$101, SMALL(IF($B609=PEOPLE!$B$4:$B$101, ROW(PEOPLE!$H$4:$H$101)-MIN(ROW(PEOPLE!$H$4:$H$101)) +1), COLUMNS($B$3:L609))),"")</f>
        <v xml:space="preserve">13   </v>
      </c>
      <c r="N609" s="40"/>
      <c r="O609" s="40"/>
    </row>
    <row r="610" spans="2:15" x14ac:dyDescent="0.25">
      <c r="B610" s="40" t="str">
        <f t="array" ref="B610">IFERROR(INDEX(PEOPLE!B611:B$1001, MATCH(0, COUNTIF($B$2:B609, PEOPLE!B611:B$1001), 0)), "")</f>
        <v/>
      </c>
      <c r="C610" s="40" t="str">
        <f t="array" ref="C610">IFERROR(INDEX(PEOPLE!$H$4:$H$101, SMALL(IF($B610=PEOPLE!$B$4:$B$101, ROW(PEOPLE!$H$4:$H$101)-MIN(ROW(PEOPLE!$H$4:$H$101)) +1), COLUMNS($B$3:B610))),"")</f>
        <v xml:space="preserve">3   </v>
      </c>
      <c r="D610" s="40" t="str">
        <f t="array" ref="D610">IFERROR(INDEX(PEOPLE!$H$4:$H$101, SMALL(IF($B610=PEOPLE!$B$4:$B$101, ROW(PEOPLE!$H$4:$H$101)-MIN(ROW(PEOPLE!$H$4:$H$101)) +1), COLUMNS($B$3:C610))),"")</f>
        <v xml:space="preserve">4   </v>
      </c>
      <c r="E610" s="40" t="str">
        <f t="array" ref="E610">IFERROR(INDEX(PEOPLE!$H$4:$H$101, SMALL(IF($B610=PEOPLE!$B$4:$B$101, ROW(PEOPLE!$H$4:$H$101)-MIN(ROW(PEOPLE!$H$4:$H$101)) +1), COLUMNS($B$3:D610))),"")</f>
        <v xml:space="preserve">5   </v>
      </c>
      <c r="F610" s="40" t="str">
        <f t="array" ref="F610">IFERROR(INDEX(PEOPLE!$H$4:$H$101, SMALL(IF($B610=PEOPLE!$B$4:$B$101, ROW(PEOPLE!$H$4:$H$101)-MIN(ROW(PEOPLE!$H$4:$H$101)) +1), COLUMNS($B$3:E610))),"")</f>
        <v xml:space="preserve">6   </v>
      </c>
      <c r="G610" s="40" t="str">
        <f t="array" ref="G610">IFERROR(INDEX(PEOPLE!$H$4:$H$101, SMALL(IF($B610=PEOPLE!$B$4:$B$101, ROW(PEOPLE!$H$4:$H$101)-MIN(ROW(PEOPLE!$H$4:$H$101)) +1), COLUMNS($B$3:F610))),"")</f>
        <v xml:space="preserve">7   </v>
      </c>
      <c r="H610" s="40" t="str">
        <f t="array" ref="H610">IFERROR(INDEX(PEOPLE!$H$4:$H$101, SMALL(IF($B610=PEOPLE!$B$4:$B$101, ROW(PEOPLE!$H$4:$H$101)-MIN(ROW(PEOPLE!$H$4:$H$101)) +1), COLUMNS($B$3:G610))),"")</f>
        <v xml:space="preserve">8   </v>
      </c>
      <c r="I610" s="40" t="str">
        <f t="array" ref="I610">IFERROR(INDEX(PEOPLE!$H$4:$H$101, SMALL(IF($B610=PEOPLE!$B$4:$B$101, ROW(PEOPLE!$H$4:$H$101)-MIN(ROW(PEOPLE!$H$4:$H$101)) +1), COLUMNS($B$3:H610))),"")</f>
        <v xml:space="preserve">9   </v>
      </c>
      <c r="J610" s="40" t="str">
        <f t="array" ref="J610">IFERROR(INDEX(PEOPLE!$H$4:$H$101, SMALL(IF($B610=PEOPLE!$B$4:$B$101, ROW(PEOPLE!$H$4:$H$101)-MIN(ROW(PEOPLE!$H$4:$H$101)) +1), COLUMNS($B$3:I610))),"")</f>
        <v xml:space="preserve">10   </v>
      </c>
      <c r="K610" s="40" t="str">
        <f t="array" ref="K610">IFERROR(INDEX(PEOPLE!$H$4:$H$101, SMALL(IF($B610=PEOPLE!$B$4:$B$101, ROW(PEOPLE!$H$4:$H$101)-MIN(ROW(PEOPLE!$H$4:$H$101)) +1), COLUMNS($B$3:J610))),"")</f>
        <v xml:space="preserve">11   </v>
      </c>
      <c r="L610" s="40" t="str">
        <f t="array" ref="L610">IFERROR(INDEX(PEOPLE!$H$4:$H$101, SMALL(IF($B610=PEOPLE!$B$4:$B$101, ROW(PEOPLE!$H$4:$H$101)-MIN(ROW(PEOPLE!$H$4:$H$101)) +1), COLUMNS($B$3:K610))),"")</f>
        <v xml:space="preserve">12   </v>
      </c>
      <c r="M610" s="40" t="str">
        <f t="array" ref="M610">IFERROR(INDEX(PEOPLE!$H$4:$H$101, SMALL(IF($B610=PEOPLE!$B$4:$B$101, ROW(PEOPLE!$H$4:$H$101)-MIN(ROW(PEOPLE!$H$4:$H$101)) +1), COLUMNS($B$3:L610))),"")</f>
        <v xml:space="preserve">13   </v>
      </c>
      <c r="N610" s="40"/>
      <c r="O610" s="40"/>
    </row>
    <row r="611" spans="2:15" x14ac:dyDescent="0.25">
      <c r="B611" s="40" t="str">
        <f t="array" ref="B611">IFERROR(INDEX(PEOPLE!B612:B$1001, MATCH(0, COUNTIF($B$2:B610, PEOPLE!B612:B$1001), 0)), "")</f>
        <v/>
      </c>
      <c r="C611" s="40" t="str">
        <f t="array" ref="C611">IFERROR(INDEX(PEOPLE!$H$4:$H$101, SMALL(IF($B611=PEOPLE!$B$4:$B$101, ROW(PEOPLE!$H$4:$H$101)-MIN(ROW(PEOPLE!$H$4:$H$101)) +1), COLUMNS($B$3:B611))),"")</f>
        <v xml:space="preserve">3   </v>
      </c>
      <c r="D611" s="40" t="str">
        <f t="array" ref="D611">IFERROR(INDEX(PEOPLE!$H$4:$H$101, SMALL(IF($B611=PEOPLE!$B$4:$B$101, ROW(PEOPLE!$H$4:$H$101)-MIN(ROW(PEOPLE!$H$4:$H$101)) +1), COLUMNS($B$3:C611))),"")</f>
        <v xml:space="preserve">4   </v>
      </c>
      <c r="E611" s="40" t="str">
        <f t="array" ref="E611">IFERROR(INDEX(PEOPLE!$H$4:$H$101, SMALL(IF($B611=PEOPLE!$B$4:$B$101, ROW(PEOPLE!$H$4:$H$101)-MIN(ROW(PEOPLE!$H$4:$H$101)) +1), COLUMNS($B$3:D611))),"")</f>
        <v xml:space="preserve">5   </v>
      </c>
      <c r="F611" s="40" t="str">
        <f t="array" ref="F611">IFERROR(INDEX(PEOPLE!$H$4:$H$101, SMALL(IF($B611=PEOPLE!$B$4:$B$101, ROW(PEOPLE!$H$4:$H$101)-MIN(ROW(PEOPLE!$H$4:$H$101)) +1), COLUMNS($B$3:E611))),"")</f>
        <v xml:space="preserve">6   </v>
      </c>
      <c r="G611" s="40" t="str">
        <f t="array" ref="G611">IFERROR(INDEX(PEOPLE!$H$4:$H$101, SMALL(IF($B611=PEOPLE!$B$4:$B$101, ROW(PEOPLE!$H$4:$H$101)-MIN(ROW(PEOPLE!$H$4:$H$101)) +1), COLUMNS($B$3:F611))),"")</f>
        <v xml:space="preserve">7   </v>
      </c>
      <c r="H611" s="40" t="str">
        <f t="array" ref="H611">IFERROR(INDEX(PEOPLE!$H$4:$H$101, SMALL(IF($B611=PEOPLE!$B$4:$B$101, ROW(PEOPLE!$H$4:$H$101)-MIN(ROW(PEOPLE!$H$4:$H$101)) +1), COLUMNS($B$3:G611))),"")</f>
        <v xml:space="preserve">8   </v>
      </c>
      <c r="I611" s="40" t="str">
        <f t="array" ref="I611">IFERROR(INDEX(PEOPLE!$H$4:$H$101, SMALL(IF($B611=PEOPLE!$B$4:$B$101, ROW(PEOPLE!$H$4:$H$101)-MIN(ROW(PEOPLE!$H$4:$H$101)) +1), COLUMNS($B$3:H611))),"")</f>
        <v xml:space="preserve">9   </v>
      </c>
      <c r="J611" s="40" t="str">
        <f t="array" ref="J611">IFERROR(INDEX(PEOPLE!$H$4:$H$101, SMALL(IF($B611=PEOPLE!$B$4:$B$101, ROW(PEOPLE!$H$4:$H$101)-MIN(ROW(PEOPLE!$H$4:$H$101)) +1), COLUMNS($B$3:I611))),"")</f>
        <v xml:space="preserve">10   </v>
      </c>
      <c r="K611" s="40" t="str">
        <f t="array" ref="K611">IFERROR(INDEX(PEOPLE!$H$4:$H$101, SMALL(IF($B611=PEOPLE!$B$4:$B$101, ROW(PEOPLE!$H$4:$H$101)-MIN(ROW(PEOPLE!$H$4:$H$101)) +1), COLUMNS($B$3:J611))),"")</f>
        <v xml:space="preserve">11   </v>
      </c>
      <c r="L611" s="40" t="str">
        <f t="array" ref="L611">IFERROR(INDEX(PEOPLE!$H$4:$H$101, SMALL(IF($B611=PEOPLE!$B$4:$B$101, ROW(PEOPLE!$H$4:$H$101)-MIN(ROW(PEOPLE!$H$4:$H$101)) +1), COLUMNS($B$3:K611))),"")</f>
        <v xml:space="preserve">12   </v>
      </c>
      <c r="M611" s="40" t="str">
        <f t="array" ref="M611">IFERROR(INDEX(PEOPLE!$H$4:$H$101, SMALL(IF($B611=PEOPLE!$B$4:$B$101, ROW(PEOPLE!$H$4:$H$101)-MIN(ROW(PEOPLE!$H$4:$H$101)) +1), COLUMNS($B$3:L611))),"")</f>
        <v xml:space="preserve">13   </v>
      </c>
      <c r="N611" s="40"/>
      <c r="O611" s="40"/>
    </row>
    <row r="612" spans="2:15" x14ac:dyDescent="0.25">
      <c r="B612" s="40" t="str">
        <f t="array" ref="B612">IFERROR(INDEX(PEOPLE!B613:B$1001, MATCH(0, COUNTIF($B$2:B611, PEOPLE!B613:B$1001), 0)), "")</f>
        <v/>
      </c>
      <c r="C612" s="40" t="str">
        <f t="array" ref="C612">IFERROR(INDEX(PEOPLE!$H$4:$H$101, SMALL(IF($B612=PEOPLE!$B$4:$B$101, ROW(PEOPLE!$H$4:$H$101)-MIN(ROW(PEOPLE!$H$4:$H$101)) +1), COLUMNS($B$3:B612))),"")</f>
        <v xml:space="preserve">3   </v>
      </c>
      <c r="D612" s="40" t="str">
        <f t="array" ref="D612">IFERROR(INDEX(PEOPLE!$H$4:$H$101, SMALL(IF($B612=PEOPLE!$B$4:$B$101, ROW(PEOPLE!$H$4:$H$101)-MIN(ROW(PEOPLE!$H$4:$H$101)) +1), COLUMNS($B$3:C612))),"")</f>
        <v xml:space="preserve">4   </v>
      </c>
      <c r="E612" s="40" t="str">
        <f t="array" ref="E612">IFERROR(INDEX(PEOPLE!$H$4:$H$101, SMALL(IF($B612=PEOPLE!$B$4:$B$101, ROW(PEOPLE!$H$4:$H$101)-MIN(ROW(PEOPLE!$H$4:$H$101)) +1), COLUMNS($B$3:D612))),"")</f>
        <v xml:space="preserve">5   </v>
      </c>
      <c r="F612" s="40" t="str">
        <f t="array" ref="F612">IFERROR(INDEX(PEOPLE!$H$4:$H$101, SMALL(IF($B612=PEOPLE!$B$4:$B$101, ROW(PEOPLE!$H$4:$H$101)-MIN(ROW(PEOPLE!$H$4:$H$101)) +1), COLUMNS($B$3:E612))),"")</f>
        <v xml:space="preserve">6   </v>
      </c>
      <c r="G612" s="40" t="str">
        <f t="array" ref="G612">IFERROR(INDEX(PEOPLE!$H$4:$H$101, SMALL(IF($B612=PEOPLE!$B$4:$B$101, ROW(PEOPLE!$H$4:$H$101)-MIN(ROW(PEOPLE!$H$4:$H$101)) +1), COLUMNS($B$3:F612))),"")</f>
        <v xml:space="preserve">7   </v>
      </c>
      <c r="H612" s="40" t="str">
        <f t="array" ref="H612">IFERROR(INDEX(PEOPLE!$H$4:$H$101, SMALL(IF($B612=PEOPLE!$B$4:$B$101, ROW(PEOPLE!$H$4:$H$101)-MIN(ROW(PEOPLE!$H$4:$H$101)) +1), COLUMNS($B$3:G612))),"")</f>
        <v xml:space="preserve">8   </v>
      </c>
      <c r="I612" s="40" t="str">
        <f t="array" ref="I612">IFERROR(INDEX(PEOPLE!$H$4:$H$101, SMALL(IF($B612=PEOPLE!$B$4:$B$101, ROW(PEOPLE!$H$4:$H$101)-MIN(ROW(PEOPLE!$H$4:$H$101)) +1), COLUMNS($B$3:H612))),"")</f>
        <v xml:space="preserve">9   </v>
      </c>
      <c r="J612" s="40" t="str">
        <f t="array" ref="J612">IFERROR(INDEX(PEOPLE!$H$4:$H$101, SMALL(IF($B612=PEOPLE!$B$4:$B$101, ROW(PEOPLE!$H$4:$H$101)-MIN(ROW(PEOPLE!$H$4:$H$101)) +1), COLUMNS($B$3:I612))),"")</f>
        <v xml:space="preserve">10   </v>
      </c>
      <c r="K612" s="40" t="str">
        <f t="array" ref="K612">IFERROR(INDEX(PEOPLE!$H$4:$H$101, SMALL(IF($B612=PEOPLE!$B$4:$B$101, ROW(PEOPLE!$H$4:$H$101)-MIN(ROW(PEOPLE!$H$4:$H$101)) +1), COLUMNS($B$3:J612))),"")</f>
        <v xml:space="preserve">11   </v>
      </c>
      <c r="L612" s="40" t="str">
        <f t="array" ref="L612">IFERROR(INDEX(PEOPLE!$H$4:$H$101, SMALL(IF($B612=PEOPLE!$B$4:$B$101, ROW(PEOPLE!$H$4:$H$101)-MIN(ROW(PEOPLE!$H$4:$H$101)) +1), COLUMNS($B$3:K612))),"")</f>
        <v xml:space="preserve">12   </v>
      </c>
      <c r="M612" s="40" t="str">
        <f t="array" ref="M612">IFERROR(INDEX(PEOPLE!$H$4:$H$101, SMALL(IF($B612=PEOPLE!$B$4:$B$101, ROW(PEOPLE!$H$4:$H$101)-MIN(ROW(PEOPLE!$H$4:$H$101)) +1), COLUMNS($B$3:L612))),"")</f>
        <v xml:space="preserve">13   </v>
      </c>
      <c r="N612" s="40"/>
      <c r="O612" s="40"/>
    </row>
    <row r="613" spans="2:15" x14ac:dyDescent="0.25">
      <c r="B613" s="40" t="str">
        <f t="array" ref="B613">IFERROR(INDEX(PEOPLE!B614:B$1001, MATCH(0, COUNTIF($B$2:B612, PEOPLE!B614:B$1001), 0)), "")</f>
        <v/>
      </c>
      <c r="C613" s="40" t="str">
        <f t="array" ref="C613">IFERROR(INDEX(PEOPLE!$H$4:$H$101, SMALL(IF($B613=PEOPLE!$B$4:$B$101, ROW(PEOPLE!$H$4:$H$101)-MIN(ROW(PEOPLE!$H$4:$H$101)) +1), COLUMNS($B$3:B613))),"")</f>
        <v xml:space="preserve">3   </v>
      </c>
      <c r="D613" s="40" t="str">
        <f t="array" ref="D613">IFERROR(INDEX(PEOPLE!$H$4:$H$101, SMALL(IF($B613=PEOPLE!$B$4:$B$101, ROW(PEOPLE!$H$4:$H$101)-MIN(ROW(PEOPLE!$H$4:$H$101)) +1), COLUMNS($B$3:C613))),"")</f>
        <v xml:space="preserve">4   </v>
      </c>
      <c r="E613" s="40" t="str">
        <f t="array" ref="E613">IFERROR(INDEX(PEOPLE!$H$4:$H$101, SMALL(IF($B613=PEOPLE!$B$4:$B$101, ROW(PEOPLE!$H$4:$H$101)-MIN(ROW(PEOPLE!$H$4:$H$101)) +1), COLUMNS($B$3:D613))),"")</f>
        <v xml:space="preserve">5   </v>
      </c>
      <c r="F613" s="40" t="str">
        <f t="array" ref="F613">IFERROR(INDEX(PEOPLE!$H$4:$H$101, SMALL(IF($B613=PEOPLE!$B$4:$B$101, ROW(PEOPLE!$H$4:$H$101)-MIN(ROW(PEOPLE!$H$4:$H$101)) +1), COLUMNS($B$3:E613))),"")</f>
        <v xml:space="preserve">6   </v>
      </c>
      <c r="G613" s="40" t="str">
        <f t="array" ref="G613">IFERROR(INDEX(PEOPLE!$H$4:$H$101, SMALL(IF($B613=PEOPLE!$B$4:$B$101, ROW(PEOPLE!$H$4:$H$101)-MIN(ROW(PEOPLE!$H$4:$H$101)) +1), COLUMNS($B$3:F613))),"")</f>
        <v xml:space="preserve">7   </v>
      </c>
      <c r="H613" s="40" t="str">
        <f t="array" ref="H613">IFERROR(INDEX(PEOPLE!$H$4:$H$101, SMALL(IF($B613=PEOPLE!$B$4:$B$101, ROW(PEOPLE!$H$4:$H$101)-MIN(ROW(PEOPLE!$H$4:$H$101)) +1), COLUMNS($B$3:G613))),"")</f>
        <v xml:space="preserve">8   </v>
      </c>
      <c r="I613" s="40" t="str">
        <f t="array" ref="I613">IFERROR(INDEX(PEOPLE!$H$4:$H$101, SMALL(IF($B613=PEOPLE!$B$4:$B$101, ROW(PEOPLE!$H$4:$H$101)-MIN(ROW(PEOPLE!$H$4:$H$101)) +1), COLUMNS($B$3:H613))),"")</f>
        <v xml:space="preserve">9   </v>
      </c>
      <c r="J613" s="40" t="str">
        <f t="array" ref="J613">IFERROR(INDEX(PEOPLE!$H$4:$H$101, SMALL(IF($B613=PEOPLE!$B$4:$B$101, ROW(PEOPLE!$H$4:$H$101)-MIN(ROW(PEOPLE!$H$4:$H$101)) +1), COLUMNS($B$3:I613))),"")</f>
        <v xml:space="preserve">10   </v>
      </c>
      <c r="K613" s="40" t="str">
        <f t="array" ref="K613">IFERROR(INDEX(PEOPLE!$H$4:$H$101, SMALL(IF($B613=PEOPLE!$B$4:$B$101, ROW(PEOPLE!$H$4:$H$101)-MIN(ROW(PEOPLE!$H$4:$H$101)) +1), COLUMNS($B$3:J613))),"")</f>
        <v xml:space="preserve">11   </v>
      </c>
      <c r="L613" s="40" t="str">
        <f t="array" ref="L613">IFERROR(INDEX(PEOPLE!$H$4:$H$101, SMALL(IF($B613=PEOPLE!$B$4:$B$101, ROW(PEOPLE!$H$4:$H$101)-MIN(ROW(PEOPLE!$H$4:$H$101)) +1), COLUMNS($B$3:K613))),"")</f>
        <v xml:space="preserve">12   </v>
      </c>
      <c r="M613" s="40" t="str">
        <f t="array" ref="M613">IFERROR(INDEX(PEOPLE!$H$4:$H$101, SMALL(IF($B613=PEOPLE!$B$4:$B$101, ROW(PEOPLE!$H$4:$H$101)-MIN(ROW(PEOPLE!$H$4:$H$101)) +1), COLUMNS($B$3:L613))),"")</f>
        <v xml:space="preserve">13   </v>
      </c>
      <c r="N613" s="40"/>
      <c r="O613" s="40"/>
    </row>
    <row r="614" spans="2:15" x14ac:dyDescent="0.25">
      <c r="B614" s="40" t="str">
        <f t="array" ref="B614">IFERROR(INDEX(PEOPLE!B615:B$1001, MATCH(0, COUNTIF($B$2:B613, PEOPLE!B615:B$1001), 0)), "")</f>
        <v/>
      </c>
      <c r="C614" s="40" t="str">
        <f t="array" ref="C614">IFERROR(INDEX(PEOPLE!$H$4:$H$101, SMALL(IF($B614=PEOPLE!$B$4:$B$101, ROW(PEOPLE!$H$4:$H$101)-MIN(ROW(PEOPLE!$H$4:$H$101)) +1), COLUMNS($B$3:B614))),"")</f>
        <v xml:space="preserve">3   </v>
      </c>
      <c r="D614" s="40" t="str">
        <f t="array" ref="D614">IFERROR(INDEX(PEOPLE!$H$4:$H$101, SMALL(IF($B614=PEOPLE!$B$4:$B$101, ROW(PEOPLE!$H$4:$H$101)-MIN(ROW(PEOPLE!$H$4:$H$101)) +1), COLUMNS($B$3:C614))),"")</f>
        <v xml:space="preserve">4   </v>
      </c>
      <c r="E614" s="40" t="str">
        <f t="array" ref="E614">IFERROR(INDEX(PEOPLE!$H$4:$H$101, SMALL(IF($B614=PEOPLE!$B$4:$B$101, ROW(PEOPLE!$H$4:$H$101)-MIN(ROW(PEOPLE!$H$4:$H$101)) +1), COLUMNS($B$3:D614))),"")</f>
        <v xml:space="preserve">5   </v>
      </c>
      <c r="F614" s="40" t="str">
        <f t="array" ref="F614">IFERROR(INDEX(PEOPLE!$H$4:$H$101, SMALL(IF($B614=PEOPLE!$B$4:$B$101, ROW(PEOPLE!$H$4:$H$101)-MIN(ROW(PEOPLE!$H$4:$H$101)) +1), COLUMNS($B$3:E614))),"")</f>
        <v xml:space="preserve">6   </v>
      </c>
      <c r="G614" s="40" t="str">
        <f t="array" ref="G614">IFERROR(INDEX(PEOPLE!$H$4:$H$101, SMALL(IF($B614=PEOPLE!$B$4:$B$101, ROW(PEOPLE!$H$4:$H$101)-MIN(ROW(PEOPLE!$H$4:$H$101)) +1), COLUMNS($B$3:F614))),"")</f>
        <v xml:space="preserve">7   </v>
      </c>
      <c r="H614" s="40" t="str">
        <f t="array" ref="H614">IFERROR(INDEX(PEOPLE!$H$4:$H$101, SMALL(IF($B614=PEOPLE!$B$4:$B$101, ROW(PEOPLE!$H$4:$H$101)-MIN(ROW(PEOPLE!$H$4:$H$101)) +1), COLUMNS($B$3:G614))),"")</f>
        <v xml:space="preserve">8   </v>
      </c>
      <c r="I614" s="40" t="str">
        <f t="array" ref="I614">IFERROR(INDEX(PEOPLE!$H$4:$H$101, SMALL(IF($B614=PEOPLE!$B$4:$B$101, ROW(PEOPLE!$H$4:$H$101)-MIN(ROW(PEOPLE!$H$4:$H$101)) +1), COLUMNS($B$3:H614))),"")</f>
        <v xml:space="preserve">9   </v>
      </c>
      <c r="J614" s="40" t="str">
        <f t="array" ref="J614">IFERROR(INDEX(PEOPLE!$H$4:$H$101, SMALL(IF($B614=PEOPLE!$B$4:$B$101, ROW(PEOPLE!$H$4:$H$101)-MIN(ROW(PEOPLE!$H$4:$H$101)) +1), COLUMNS($B$3:I614))),"")</f>
        <v xml:space="preserve">10   </v>
      </c>
      <c r="K614" s="40" t="str">
        <f t="array" ref="K614">IFERROR(INDEX(PEOPLE!$H$4:$H$101, SMALL(IF($B614=PEOPLE!$B$4:$B$101, ROW(PEOPLE!$H$4:$H$101)-MIN(ROW(PEOPLE!$H$4:$H$101)) +1), COLUMNS($B$3:J614))),"")</f>
        <v xml:space="preserve">11   </v>
      </c>
      <c r="L614" s="40" t="str">
        <f t="array" ref="L614">IFERROR(INDEX(PEOPLE!$H$4:$H$101, SMALL(IF($B614=PEOPLE!$B$4:$B$101, ROW(PEOPLE!$H$4:$H$101)-MIN(ROW(PEOPLE!$H$4:$H$101)) +1), COLUMNS($B$3:K614))),"")</f>
        <v xml:space="preserve">12   </v>
      </c>
      <c r="M614" s="40" t="str">
        <f t="array" ref="M614">IFERROR(INDEX(PEOPLE!$H$4:$H$101, SMALL(IF($B614=PEOPLE!$B$4:$B$101, ROW(PEOPLE!$H$4:$H$101)-MIN(ROW(PEOPLE!$H$4:$H$101)) +1), COLUMNS($B$3:L614))),"")</f>
        <v xml:space="preserve">13   </v>
      </c>
      <c r="N614" s="40"/>
      <c r="O614" s="40"/>
    </row>
    <row r="615" spans="2:15" x14ac:dyDescent="0.25">
      <c r="B615" s="40" t="str">
        <f t="array" ref="B615">IFERROR(INDEX(PEOPLE!B616:B$1001, MATCH(0, COUNTIF($B$2:B614, PEOPLE!B616:B$1001), 0)), "")</f>
        <v/>
      </c>
      <c r="C615" s="40" t="str">
        <f t="array" ref="C615">IFERROR(INDEX(PEOPLE!$H$4:$H$101, SMALL(IF($B615=PEOPLE!$B$4:$B$101, ROW(PEOPLE!$H$4:$H$101)-MIN(ROW(PEOPLE!$H$4:$H$101)) +1), COLUMNS($B$3:B615))),"")</f>
        <v xml:space="preserve">3   </v>
      </c>
      <c r="D615" s="40" t="str">
        <f t="array" ref="D615">IFERROR(INDEX(PEOPLE!$H$4:$H$101, SMALL(IF($B615=PEOPLE!$B$4:$B$101, ROW(PEOPLE!$H$4:$H$101)-MIN(ROW(PEOPLE!$H$4:$H$101)) +1), COLUMNS($B$3:C615))),"")</f>
        <v xml:space="preserve">4   </v>
      </c>
      <c r="E615" s="40" t="str">
        <f t="array" ref="E615">IFERROR(INDEX(PEOPLE!$H$4:$H$101, SMALL(IF($B615=PEOPLE!$B$4:$B$101, ROW(PEOPLE!$H$4:$H$101)-MIN(ROW(PEOPLE!$H$4:$H$101)) +1), COLUMNS($B$3:D615))),"")</f>
        <v xml:space="preserve">5   </v>
      </c>
      <c r="F615" s="40" t="str">
        <f t="array" ref="F615">IFERROR(INDEX(PEOPLE!$H$4:$H$101, SMALL(IF($B615=PEOPLE!$B$4:$B$101, ROW(PEOPLE!$H$4:$H$101)-MIN(ROW(PEOPLE!$H$4:$H$101)) +1), COLUMNS($B$3:E615))),"")</f>
        <v xml:space="preserve">6   </v>
      </c>
      <c r="G615" s="40" t="str">
        <f t="array" ref="G615">IFERROR(INDEX(PEOPLE!$H$4:$H$101, SMALL(IF($B615=PEOPLE!$B$4:$B$101, ROW(PEOPLE!$H$4:$H$101)-MIN(ROW(PEOPLE!$H$4:$H$101)) +1), COLUMNS($B$3:F615))),"")</f>
        <v xml:space="preserve">7   </v>
      </c>
      <c r="H615" s="40" t="str">
        <f t="array" ref="H615">IFERROR(INDEX(PEOPLE!$H$4:$H$101, SMALL(IF($B615=PEOPLE!$B$4:$B$101, ROW(PEOPLE!$H$4:$H$101)-MIN(ROW(PEOPLE!$H$4:$H$101)) +1), COLUMNS($B$3:G615))),"")</f>
        <v xml:space="preserve">8   </v>
      </c>
      <c r="I615" s="40" t="str">
        <f t="array" ref="I615">IFERROR(INDEX(PEOPLE!$H$4:$H$101, SMALL(IF($B615=PEOPLE!$B$4:$B$101, ROW(PEOPLE!$H$4:$H$101)-MIN(ROW(PEOPLE!$H$4:$H$101)) +1), COLUMNS($B$3:H615))),"")</f>
        <v xml:space="preserve">9   </v>
      </c>
      <c r="J615" s="40" t="str">
        <f t="array" ref="J615">IFERROR(INDEX(PEOPLE!$H$4:$H$101, SMALL(IF($B615=PEOPLE!$B$4:$B$101, ROW(PEOPLE!$H$4:$H$101)-MIN(ROW(PEOPLE!$H$4:$H$101)) +1), COLUMNS($B$3:I615))),"")</f>
        <v xml:space="preserve">10   </v>
      </c>
      <c r="K615" s="40" t="str">
        <f t="array" ref="K615">IFERROR(INDEX(PEOPLE!$H$4:$H$101, SMALL(IF($B615=PEOPLE!$B$4:$B$101, ROW(PEOPLE!$H$4:$H$101)-MIN(ROW(PEOPLE!$H$4:$H$101)) +1), COLUMNS($B$3:J615))),"")</f>
        <v xml:space="preserve">11   </v>
      </c>
      <c r="L615" s="40" t="str">
        <f t="array" ref="L615">IFERROR(INDEX(PEOPLE!$H$4:$H$101, SMALL(IF($B615=PEOPLE!$B$4:$B$101, ROW(PEOPLE!$H$4:$H$101)-MIN(ROW(PEOPLE!$H$4:$H$101)) +1), COLUMNS($B$3:K615))),"")</f>
        <v xml:space="preserve">12   </v>
      </c>
      <c r="M615" s="40" t="str">
        <f t="array" ref="M615">IFERROR(INDEX(PEOPLE!$H$4:$H$101, SMALL(IF($B615=PEOPLE!$B$4:$B$101, ROW(PEOPLE!$H$4:$H$101)-MIN(ROW(PEOPLE!$H$4:$H$101)) +1), COLUMNS($B$3:L615))),"")</f>
        <v xml:space="preserve">13   </v>
      </c>
      <c r="N615" s="40"/>
      <c r="O615" s="40"/>
    </row>
    <row r="616" spans="2:15" x14ac:dyDescent="0.25">
      <c r="B616" s="40" t="str">
        <f t="array" ref="B616">IFERROR(INDEX(PEOPLE!B617:B$1001, MATCH(0, COUNTIF($B$2:B615, PEOPLE!B617:B$1001), 0)), "")</f>
        <v/>
      </c>
      <c r="C616" s="40" t="str">
        <f t="array" ref="C616">IFERROR(INDEX(PEOPLE!$H$4:$H$101, SMALL(IF($B616=PEOPLE!$B$4:$B$101, ROW(PEOPLE!$H$4:$H$101)-MIN(ROW(PEOPLE!$H$4:$H$101)) +1), COLUMNS($B$3:B616))),"")</f>
        <v xml:space="preserve">3   </v>
      </c>
      <c r="D616" s="40" t="str">
        <f t="array" ref="D616">IFERROR(INDEX(PEOPLE!$H$4:$H$101, SMALL(IF($B616=PEOPLE!$B$4:$B$101, ROW(PEOPLE!$H$4:$H$101)-MIN(ROW(PEOPLE!$H$4:$H$101)) +1), COLUMNS($B$3:C616))),"")</f>
        <v xml:space="preserve">4   </v>
      </c>
      <c r="E616" s="40" t="str">
        <f t="array" ref="E616">IFERROR(INDEX(PEOPLE!$H$4:$H$101, SMALL(IF($B616=PEOPLE!$B$4:$B$101, ROW(PEOPLE!$H$4:$H$101)-MIN(ROW(PEOPLE!$H$4:$H$101)) +1), COLUMNS($B$3:D616))),"")</f>
        <v xml:space="preserve">5   </v>
      </c>
      <c r="F616" s="40" t="str">
        <f t="array" ref="F616">IFERROR(INDEX(PEOPLE!$H$4:$H$101, SMALL(IF($B616=PEOPLE!$B$4:$B$101, ROW(PEOPLE!$H$4:$H$101)-MIN(ROW(PEOPLE!$H$4:$H$101)) +1), COLUMNS($B$3:E616))),"")</f>
        <v xml:space="preserve">6   </v>
      </c>
      <c r="G616" s="40" t="str">
        <f t="array" ref="G616">IFERROR(INDEX(PEOPLE!$H$4:$H$101, SMALL(IF($B616=PEOPLE!$B$4:$B$101, ROW(PEOPLE!$H$4:$H$101)-MIN(ROW(PEOPLE!$H$4:$H$101)) +1), COLUMNS($B$3:F616))),"")</f>
        <v xml:space="preserve">7   </v>
      </c>
      <c r="H616" s="40" t="str">
        <f t="array" ref="H616">IFERROR(INDEX(PEOPLE!$H$4:$H$101, SMALL(IF($B616=PEOPLE!$B$4:$B$101, ROW(PEOPLE!$H$4:$H$101)-MIN(ROW(PEOPLE!$H$4:$H$101)) +1), COLUMNS($B$3:G616))),"")</f>
        <v xml:space="preserve">8   </v>
      </c>
      <c r="I616" s="40" t="str">
        <f t="array" ref="I616">IFERROR(INDEX(PEOPLE!$H$4:$H$101, SMALL(IF($B616=PEOPLE!$B$4:$B$101, ROW(PEOPLE!$H$4:$H$101)-MIN(ROW(PEOPLE!$H$4:$H$101)) +1), COLUMNS($B$3:H616))),"")</f>
        <v xml:space="preserve">9   </v>
      </c>
      <c r="J616" s="40" t="str">
        <f t="array" ref="J616">IFERROR(INDEX(PEOPLE!$H$4:$H$101, SMALL(IF($B616=PEOPLE!$B$4:$B$101, ROW(PEOPLE!$H$4:$H$101)-MIN(ROW(PEOPLE!$H$4:$H$101)) +1), COLUMNS($B$3:I616))),"")</f>
        <v xml:space="preserve">10   </v>
      </c>
      <c r="K616" s="40" t="str">
        <f t="array" ref="K616">IFERROR(INDEX(PEOPLE!$H$4:$H$101, SMALL(IF($B616=PEOPLE!$B$4:$B$101, ROW(PEOPLE!$H$4:$H$101)-MIN(ROW(PEOPLE!$H$4:$H$101)) +1), COLUMNS($B$3:J616))),"")</f>
        <v xml:space="preserve">11   </v>
      </c>
      <c r="L616" s="40" t="str">
        <f t="array" ref="L616">IFERROR(INDEX(PEOPLE!$H$4:$H$101, SMALL(IF($B616=PEOPLE!$B$4:$B$101, ROW(PEOPLE!$H$4:$H$101)-MIN(ROW(PEOPLE!$H$4:$H$101)) +1), COLUMNS($B$3:K616))),"")</f>
        <v xml:space="preserve">12   </v>
      </c>
      <c r="M616" s="40" t="str">
        <f t="array" ref="M616">IFERROR(INDEX(PEOPLE!$H$4:$H$101, SMALL(IF($B616=PEOPLE!$B$4:$B$101, ROW(PEOPLE!$H$4:$H$101)-MIN(ROW(PEOPLE!$H$4:$H$101)) +1), COLUMNS($B$3:L616))),"")</f>
        <v xml:space="preserve">13   </v>
      </c>
      <c r="N616" s="40"/>
      <c r="O616" s="40"/>
    </row>
    <row r="617" spans="2:15" x14ac:dyDescent="0.25">
      <c r="B617" s="40" t="str">
        <f t="array" ref="B617">IFERROR(INDEX(PEOPLE!B618:B$1001, MATCH(0, COUNTIF($B$2:B616, PEOPLE!B618:B$1001), 0)), "")</f>
        <v/>
      </c>
      <c r="C617" s="40" t="str">
        <f t="array" ref="C617">IFERROR(INDEX(PEOPLE!$H$4:$H$101, SMALL(IF($B617=PEOPLE!$B$4:$B$101, ROW(PEOPLE!$H$4:$H$101)-MIN(ROW(PEOPLE!$H$4:$H$101)) +1), COLUMNS($B$3:B617))),"")</f>
        <v xml:space="preserve">3   </v>
      </c>
      <c r="D617" s="40" t="str">
        <f t="array" ref="D617">IFERROR(INDEX(PEOPLE!$H$4:$H$101, SMALL(IF($B617=PEOPLE!$B$4:$B$101, ROW(PEOPLE!$H$4:$H$101)-MIN(ROW(PEOPLE!$H$4:$H$101)) +1), COLUMNS($B$3:C617))),"")</f>
        <v xml:space="preserve">4   </v>
      </c>
      <c r="E617" s="40" t="str">
        <f t="array" ref="E617">IFERROR(INDEX(PEOPLE!$H$4:$H$101, SMALL(IF($B617=PEOPLE!$B$4:$B$101, ROW(PEOPLE!$H$4:$H$101)-MIN(ROW(PEOPLE!$H$4:$H$101)) +1), COLUMNS($B$3:D617))),"")</f>
        <v xml:space="preserve">5   </v>
      </c>
      <c r="F617" s="40" t="str">
        <f t="array" ref="F617">IFERROR(INDEX(PEOPLE!$H$4:$H$101, SMALL(IF($B617=PEOPLE!$B$4:$B$101, ROW(PEOPLE!$H$4:$H$101)-MIN(ROW(PEOPLE!$H$4:$H$101)) +1), COLUMNS($B$3:E617))),"")</f>
        <v xml:space="preserve">6   </v>
      </c>
      <c r="G617" s="40" t="str">
        <f t="array" ref="G617">IFERROR(INDEX(PEOPLE!$H$4:$H$101, SMALL(IF($B617=PEOPLE!$B$4:$B$101, ROW(PEOPLE!$H$4:$H$101)-MIN(ROW(PEOPLE!$H$4:$H$101)) +1), COLUMNS($B$3:F617))),"")</f>
        <v xml:space="preserve">7   </v>
      </c>
      <c r="H617" s="40" t="str">
        <f t="array" ref="H617">IFERROR(INDEX(PEOPLE!$H$4:$H$101, SMALL(IF($B617=PEOPLE!$B$4:$B$101, ROW(PEOPLE!$H$4:$H$101)-MIN(ROW(PEOPLE!$H$4:$H$101)) +1), COLUMNS($B$3:G617))),"")</f>
        <v xml:space="preserve">8   </v>
      </c>
      <c r="I617" s="40" t="str">
        <f t="array" ref="I617">IFERROR(INDEX(PEOPLE!$H$4:$H$101, SMALL(IF($B617=PEOPLE!$B$4:$B$101, ROW(PEOPLE!$H$4:$H$101)-MIN(ROW(PEOPLE!$H$4:$H$101)) +1), COLUMNS($B$3:H617))),"")</f>
        <v xml:space="preserve">9   </v>
      </c>
      <c r="J617" s="40" t="str">
        <f t="array" ref="J617">IFERROR(INDEX(PEOPLE!$H$4:$H$101, SMALL(IF($B617=PEOPLE!$B$4:$B$101, ROW(PEOPLE!$H$4:$H$101)-MIN(ROW(PEOPLE!$H$4:$H$101)) +1), COLUMNS($B$3:I617))),"")</f>
        <v xml:space="preserve">10   </v>
      </c>
      <c r="K617" s="40" t="str">
        <f t="array" ref="K617">IFERROR(INDEX(PEOPLE!$H$4:$H$101, SMALL(IF($B617=PEOPLE!$B$4:$B$101, ROW(PEOPLE!$H$4:$H$101)-MIN(ROW(PEOPLE!$H$4:$H$101)) +1), COLUMNS($B$3:J617))),"")</f>
        <v xml:space="preserve">11   </v>
      </c>
      <c r="L617" s="40" t="str">
        <f t="array" ref="L617">IFERROR(INDEX(PEOPLE!$H$4:$H$101, SMALL(IF($B617=PEOPLE!$B$4:$B$101, ROW(PEOPLE!$H$4:$H$101)-MIN(ROW(PEOPLE!$H$4:$H$101)) +1), COLUMNS($B$3:K617))),"")</f>
        <v xml:space="preserve">12   </v>
      </c>
      <c r="M617" s="40" t="str">
        <f t="array" ref="M617">IFERROR(INDEX(PEOPLE!$H$4:$H$101, SMALL(IF($B617=PEOPLE!$B$4:$B$101, ROW(PEOPLE!$H$4:$H$101)-MIN(ROW(PEOPLE!$H$4:$H$101)) +1), COLUMNS($B$3:L617))),"")</f>
        <v xml:space="preserve">13   </v>
      </c>
      <c r="N617" s="40"/>
      <c r="O617" s="40"/>
    </row>
    <row r="618" spans="2:15" x14ac:dyDescent="0.25">
      <c r="B618" s="40" t="str">
        <f t="array" ref="B618">IFERROR(INDEX(PEOPLE!B619:B$1001, MATCH(0, COUNTIF($B$2:B617, PEOPLE!B619:B$1001), 0)), "")</f>
        <v/>
      </c>
      <c r="C618" s="40" t="str">
        <f t="array" ref="C618">IFERROR(INDEX(PEOPLE!$H$4:$H$101, SMALL(IF($B618=PEOPLE!$B$4:$B$101, ROW(PEOPLE!$H$4:$H$101)-MIN(ROW(PEOPLE!$H$4:$H$101)) +1), COLUMNS($B$3:B618))),"")</f>
        <v xml:space="preserve">3   </v>
      </c>
      <c r="D618" s="40" t="str">
        <f t="array" ref="D618">IFERROR(INDEX(PEOPLE!$H$4:$H$101, SMALL(IF($B618=PEOPLE!$B$4:$B$101, ROW(PEOPLE!$H$4:$H$101)-MIN(ROW(PEOPLE!$H$4:$H$101)) +1), COLUMNS($B$3:C618))),"")</f>
        <v xml:space="preserve">4   </v>
      </c>
      <c r="E618" s="40" t="str">
        <f t="array" ref="E618">IFERROR(INDEX(PEOPLE!$H$4:$H$101, SMALL(IF($B618=PEOPLE!$B$4:$B$101, ROW(PEOPLE!$H$4:$H$101)-MIN(ROW(PEOPLE!$H$4:$H$101)) +1), COLUMNS($B$3:D618))),"")</f>
        <v xml:space="preserve">5   </v>
      </c>
      <c r="F618" s="40" t="str">
        <f t="array" ref="F618">IFERROR(INDEX(PEOPLE!$H$4:$H$101, SMALL(IF($B618=PEOPLE!$B$4:$B$101, ROW(PEOPLE!$H$4:$H$101)-MIN(ROW(PEOPLE!$H$4:$H$101)) +1), COLUMNS($B$3:E618))),"")</f>
        <v xml:space="preserve">6   </v>
      </c>
      <c r="G618" s="40" t="str">
        <f t="array" ref="G618">IFERROR(INDEX(PEOPLE!$H$4:$H$101, SMALL(IF($B618=PEOPLE!$B$4:$B$101, ROW(PEOPLE!$H$4:$H$101)-MIN(ROW(PEOPLE!$H$4:$H$101)) +1), COLUMNS($B$3:F618))),"")</f>
        <v xml:space="preserve">7   </v>
      </c>
      <c r="H618" s="40" t="str">
        <f t="array" ref="H618">IFERROR(INDEX(PEOPLE!$H$4:$H$101, SMALL(IF($B618=PEOPLE!$B$4:$B$101, ROW(PEOPLE!$H$4:$H$101)-MIN(ROW(PEOPLE!$H$4:$H$101)) +1), COLUMNS($B$3:G618))),"")</f>
        <v xml:space="preserve">8   </v>
      </c>
      <c r="I618" s="40" t="str">
        <f t="array" ref="I618">IFERROR(INDEX(PEOPLE!$H$4:$H$101, SMALL(IF($B618=PEOPLE!$B$4:$B$101, ROW(PEOPLE!$H$4:$H$101)-MIN(ROW(PEOPLE!$H$4:$H$101)) +1), COLUMNS($B$3:H618))),"")</f>
        <v xml:space="preserve">9   </v>
      </c>
      <c r="J618" s="40" t="str">
        <f t="array" ref="J618">IFERROR(INDEX(PEOPLE!$H$4:$H$101, SMALL(IF($B618=PEOPLE!$B$4:$B$101, ROW(PEOPLE!$H$4:$H$101)-MIN(ROW(PEOPLE!$H$4:$H$101)) +1), COLUMNS($B$3:I618))),"")</f>
        <v xml:space="preserve">10   </v>
      </c>
      <c r="K618" s="40" t="str">
        <f t="array" ref="K618">IFERROR(INDEX(PEOPLE!$H$4:$H$101, SMALL(IF($B618=PEOPLE!$B$4:$B$101, ROW(PEOPLE!$H$4:$H$101)-MIN(ROW(PEOPLE!$H$4:$H$101)) +1), COLUMNS($B$3:J618))),"")</f>
        <v xml:space="preserve">11   </v>
      </c>
      <c r="L618" s="40" t="str">
        <f t="array" ref="L618">IFERROR(INDEX(PEOPLE!$H$4:$H$101, SMALL(IF($B618=PEOPLE!$B$4:$B$101, ROW(PEOPLE!$H$4:$H$101)-MIN(ROW(PEOPLE!$H$4:$H$101)) +1), COLUMNS($B$3:K618))),"")</f>
        <v xml:space="preserve">12   </v>
      </c>
      <c r="M618" s="40" t="str">
        <f t="array" ref="M618">IFERROR(INDEX(PEOPLE!$H$4:$H$101, SMALL(IF($B618=PEOPLE!$B$4:$B$101, ROW(PEOPLE!$H$4:$H$101)-MIN(ROW(PEOPLE!$H$4:$H$101)) +1), COLUMNS($B$3:L618))),"")</f>
        <v xml:space="preserve">13   </v>
      </c>
      <c r="N618" s="40"/>
      <c r="O618" s="40"/>
    </row>
    <row r="619" spans="2:15" x14ac:dyDescent="0.25">
      <c r="B619" s="40" t="str">
        <f t="array" ref="B619">IFERROR(INDEX(PEOPLE!B620:B$1001, MATCH(0, COUNTIF($B$2:B618, PEOPLE!B620:B$1001), 0)), "")</f>
        <v/>
      </c>
      <c r="C619" s="40" t="str">
        <f t="array" ref="C619">IFERROR(INDEX(PEOPLE!$H$4:$H$101, SMALL(IF($B619=PEOPLE!$B$4:$B$101, ROW(PEOPLE!$H$4:$H$101)-MIN(ROW(PEOPLE!$H$4:$H$101)) +1), COLUMNS($B$3:B619))),"")</f>
        <v xml:space="preserve">3   </v>
      </c>
      <c r="D619" s="40" t="str">
        <f t="array" ref="D619">IFERROR(INDEX(PEOPLE!$H$4:$H$101, SMALL(IF($B619=PEOPLE!$B$4:$B$101, ROW(PEOPLE!$H$4:$H$101)-MIN(ROW(PEOPLE!$H$4:$H$101)) +1), COLUMNS($B$3:C619))),"")</f>
        <v xml:space="preserve">4   </v>
      </c>
      <c r="E619" s="40" t="str">
        <f t="array" ref="E619">IFERROR(INDEX(PEOPLE!$H$4:$H$101, SMALL(IF($B619=PEOPLE!$B$4:$B$101, ROW(PEOPLE!$H$4:$H$101)-MIN(ROW(PEOPLE!$H$4:$H$101)) +1), COLUMNS($B$3:D619))),"")</f>
        <v xml:space="preserve">5   </v>
      </c>
      <c r="F619" s="40" t="str">
        <f t="array" ref="F619">IFERROR(INDEX(PEOPLE!$H$4:$H$101, SMALL(IF($B619=PEOPLE!$B$4:$B$101, ROW(PEOPLE!$H$4:$H$101)-MIN(ROW(PEOPLE!$H$4:$H$101)) +1), COLUMNS($B$3:E619))),"")</f>
        <v xml:space="preserve">6   </v>
      </c>
      <c r="G619" s="40" t="str">
        <f t="array" ref="G619">IFERROR(INDEX(PEOPLE!$H$4:$H$101, SMALL(IF($B619=PEOPLE!$B$4:$B$101, ROW(PEOPLE!$H$4:$H$101)-MIN(ROW(PEOPLE!$H$4:$H$101)) +1), COLUMNS($B$3:F619))),"")</f>
        <v xml:space="preserve">7   </v>
      </c>
      <c r="H619" s="40" t="str">
        <f t="array" ref="H619">IFERROR(INDEX(PEOPLE!$H$4:$H$101, SMALL(IF($B619=PEOPLE!$B$4:$B$101, ROW(PEOPLE!$H$4:$H$101)-MIN(ROW(PEOPLE!$H$4:$H$101)) +1), COLUMNS($B$3:G619))),"")</f>
        <v xml:space="preserve">8   </v>
      </c>
      <c r="I619" s="40" t="str">
        <f t="array" ref="I619">IFERROR(INDEX(PEOPLE!$H$4:$H$101, SMALL(IF($B619=PEOPLE!$B$4:$B$101, ROW(PEOPLE!$H$4:$H$101)-MIN(ROW(PEOPLE!$H$4:$H$101)) +1), COLUMNS($B$3:H619))),"")</f>
        <v xml:space="preserve">9   </v>
      </c>
      <c r="J619" s="40" t="str">
        <f t="array" ref="J619">IFERROR(INDEX(PEOPLE!$H$4:$H$101, SMALL(IF($B619=PEOPLE!$B$4:$B$101, ROW(PEOPLE!$H$4:$H$101)-MIN(ROW(PEOPLE!$H$4:$H$101)) +1), COLUMNS($B$3:I619))),"")</f>
        <v xml:space="preserve">10   </v>
      </c>
      <c r="K619" s="40" t="str">
        <f t="array" ref="K619">IFERROR(INDEX(PEOPLE!$H$4:$H$101, SMALL(IF($B619=PEOPLE!$B$4:$B$101, ROW(PEOPLE!$H$4:$H$101)-MIN(ROW(PEOPLE!$H$4:$H$101)) +1), COLUMNS($B$3:J619))),"")</f>
        <v xml:space="preserve">11   </v>
      </c>
      <c r="L619" s="40" t="str">
        <f t="array" ref="L619">IFERROR(INDEX(PEOPLE!$H$4:$H$101, SMALL(IF($B619=PEOPLE!$B$4:$B$101, ROW(PEOPLE!$H$4:$H$101)-MIN(ROW(PEOPLE!$H$4:$H$101)) +1), COLUMNS($B$3:K619))),"")</f>
        <v xml:space="preserve">12   </v>
      </c>
      <c r="M619" s="40" t="str">
        <f t="array" ref="M619">IFERROR(INDEX(PEOPLE!$H$4:$H$101, SMALL(IF($B619=PEOPLE!$B$4:$B$101, ROW(PEOPLE!$H$4:$H$101)-MIN(ROW(PEOPLE!$H$4:$H$101)) +1), COLUMNS($B$3:L619))),"")</f>
        <v xml:space="preserve">13   </v>
      </c>
      <c r="N619" s="40"/>
      <c r="O619" s="40"/>
    </row>
    <row r="620" spans="2:15" x14ac:dyDescent="0.25">
      <c r="B620" s="40" t="str">
        <f t="array" ref="B620">IFERROR(INDEX(PEOPLE!B621:B$1001, MATCH(0, COUNTIF($B$2:B619, PEOPLE!B621:B$1001), 0)), "")</f>
        <v/>
      </c>
      <c r="C620" s="40" t="str">
        <f t="array" ref="C620">IFERROR(INDEX(PEOPLE!$H$4:$H$101, SMALL(IF($B620=PEOPLE!$B$4:$B$101, ROW(PEOPLE!$H$4:$H$101)-MIN(ROW(PEOPLE!$H$4:$H$101)) +1), COLUMNS($B$3:B620))),"")</f>
        <v xml:space="preserve">3   </v>
      </c>
      <c r="D620" s="40" t="str">
        <f t="array" ref="D620">IFERROR(INDEX(PEOPLE!$H$4:$H$101, SMALL(IF($B620=PEOPLE!$B$4:$B$101, ROW(PEOPLE!$H$4:$H$101)-MIN(ROW(PEOPLE!$H$4:$H$101)) +1), COLUMNS($B$3:C620))),"")</f>
        <v xml:space="preserve">4   </v>
      </c>
      <c r="E620" s="40" t="str">
        <f t="array" ref="E620">IFERROR(INDEX(PEOPLE!$H$4:$H$101, SMALL(IF($B620=PEOPLE!$B$4:$B$101, ROW(PEOPLE!$H$4:$H$101)-MIN(ROW(PEOPLE!$H$4:$H$101)) +1), COLUMNS($B$3:D620))),"")</f>
        <v xml:space="preserve">5   </v>
      </c>
      <c r="F620" s="40" t="str">
        <f t="array" ref="F620">IFERROR(INDEX(PEOPLE!$H$4:$H$101, SMALL(IF($B620=PEOPLE!$B$4:$B$101, ROW(PEOPLE!$H$4:$H$101)-MIN(ROW(PEOPLE!$H$4:$H$101)) +1), COLUMNS($B$3:E620))),"")</f>
        <v xml:space="preserve">6   </v>
      </c>
      <c r="G620" s="40" t="str">
        <f t="array" ref="G620">IFERROR(INDEX(PEOPLE!$H$4:$H$101, SMALL(IF($B620=PEOPLE!$B$4:$B$101, ROW(PEOPLE!$H$4:$H$101)-MIN(ROW(PEOPLE!$H$4:$H$101)) +1), COLUMNS($B$3:F620))),"")</f>
        <v xml:space="preserve">7   </v>
      </c>
      <c r="H620" s="40" t="str">
        <f t="array" ref="H620">IFERROR(INDEX(PEOPLE!$H$4:$H$101, SMALL(IF($B620=PEOPLE!$B$4:$B$101, ROW(PEOPLE!$H$4:$H$101)-MIN(ROW(PEOPLE!$H$4:$H$101)) +1), COLUMNS($B$3:G620))),"")</f>
        <v xml:space="preserve">8   </v>
      </c>
      <c r="I620" s="40" t="str">
        <f t="array" ref="I620">IFERROR(INDEX(PEOPLE!$H$4:$H$101, SMALL(IF($B620=PEOPLE!$B$4:$B$101, ROW(PEOPLE!$H$4:$H$101)-MIN(ROW(PEOPLE!$H$4:$H$101)) +1), COLUMNS($B$3:H620))),"")</f>
        <v xml:space="preserve">9   </v>
      </c>
      <c r="J620" s="40" t="str">
        <f t="array" ref="J620">IFERROR(INDEX(PEOPLE!$H$4:$H$101, SMALL(IF($B620=PEOPLE!$B$4:$B$101, ROW(PEOPLE!$H$4:$H$101)-MIN(ROW(PEOPLE!$H$4:$H$101)) +1), COLUMNS($B$3:I620))),"")</f>
        <v xml:space="preserve">10   </v>
      </c>
      <c r="K620" s="40" t="str">
        <f t="array" ref="K620">IFERROR(INDEX(PEOPLE!$H$4:$H$101, SMALL(IF($B620=PEOPLE!$B$4:$B$101, ROW(PEOPLE!$H$4:$H$101)-MIN(ROW(PEOPLE!$H$4:$H$101)) +1), COLUMNS($B$3:J620))),"")</f>
        <v xml:space="preserve">11   </v>
      </c>
      <c r="L620" s="40" t="str">
        <f t="array" ref="L620">IFERROR(INDEX(PEOPLE!$H$4:$H$101, SMALL(IF($B620=PEOPLE!$B$4:$B$101, ROW(PEOPLE!$H$4:$H$101)-MIN(ROW(PEOPLE!$H$4:$H$101)) +1), COLUMNS($B$3:K620))),"")</f>
        <v xml:space="preserve">12   </v>
      </c>
      <c r="M620" s="40" t="str">
        <f t="array" ref="M620">IFERROR(INDEX(PEOPLE!$H$4:$H$101, SMALL(IF($B620=PEOPLE!$B$4:$B$101, ROW(PEOPLE!$H$4:$H$101)-MIN(ROW(PEOPLE!$H$4:$H$101)) +1), COLUMNS($B$3:L620))),"")</f>
        <v xml:space="preserve">13   </v>
      </c>
      <c r="N620" s="40"/>
      <c r="O620" s="40"/>
    </row>
    <row r="621" spans="2:15" x14ac:dyDescent="0.25">
      <c r="B621" s="40" t="str">
        <f t="array" ref="B621">IFERROR(INDEX(PEOPLE!B622:B$1001, MATCH(0, COUNTIF($B$2:B620, PEOPLE!B622:B$1001), 0)), "")</f>
        <v/>
      </c>
      <c r="C621" s="40" t="str">
        <f t="array" ref="C621">IFERROR(INDEX(PEOPLE!$H$4:$H$101, SMALL(IF($B621=PEOPLE!$B$4:$B$101, ROW(PEOPLE!$H$4:$H$101)-MIN(ROW(PEOPLE!$H$4:$H$101)) +1), COLUMNS($B$3:B621))),"")</f>
        <v xml:space="preserve">3   </v>
      </c>
      <c r="D621" s="40" t="str">
        <f t="array" ref="D621">IFERROR(INDEX(PEOPLE!$H$4:$H$101, SMALL(IF($B621=PEOPLE!$B$4:$B$101, ROW(PEOPLE!$H$4:$H$101)-MIN(ROW(PEOPLE!$H$4:$H$101)) +1), COLUMNS($B$3:C621))),"")</f>
        <v xml:space="preserve">4   </v>
      </c>
      <c r="E621" s="40" t="str">
        <f t="array" ref="E621">IFERROR(INDEX(PEOPLE!$H$4:$H$101, SMALL(IF($B621=PEOPLE!$B$4:$B$101, ROW(PEOPLE!$H$4:$H$101)-MIN(ROW(PEOPLE!$H$4:$H$101)) +1), COLUMNS($B$3:D621))),"")</f>
        <v xml:space="preserve">5   </v>
      </c>
      <c r="F621" s="40" t="str">
        <f t="array" ref="F621">IFERROR(INDEX(PEOPLE!$H$4:$H$101, SMALL(IF($B621=PEOPLE!$B$4:$B$101, ROW(PEOPLE!$H$4:$H$101)-MIN(ROW(PEOPLE!$H$4:$H$101)) +1), COLUMNS($B$3:E621))),"")</f>
        <v xml:space="preserve">6   </v>
      </c>
      <c r="G621" s="40" t="str">
        <f t="array" ref="G621">IFERROR(INDEX(PEOPLE!$H$4:$H$101, SMALL(IF($B621=PEOPLE!$B$4:$B$101, ROW(PEOPLE!$H$4:$H$101)-MIN(ROW(PEOPLE!$H$4:$H$101)) +1), COLUMNS($B$3:F621))),"")</f>
        <v xml:space="preserve">7   </v>
      </c>
      <c r="H621" s="40" t="str">
        <f t="array" ref="H621">IFERROR(INDEX(PEOPLE!$H$4:$H$101, SMALL(IF($B621=PEOPLE!$B$4:$B$101, ROW(PEOPLE!$H$4:$H$101)-MIN(ROW(PEOPLE!$H$4:$H$101)) +1), COLUMNS($B$3:G621))),"")</f>
        <v xml:space="preserve">8   </v>
      </c>
      <c r="I621" s="40" t="str">
        <f t="array" ref="I621">IFERROR(INDEX(PEOPLE!$H$4:$H$101, SMALL(IF($B621=PEOPLE!$B$4:$B$101, ROW(PEOPLE!$H$4:$H$101)-MIN(ROW(PEOPLE!$H$4:$H$101)) +1), COLUMNS($B$3:H621))),"")</f>
        <v xml:space="preserve">9   </v>
      </c>
      <c r="J621" s="40" t="str">
        <f t="array" ref="J621">IFERROR(INDEX(PEOPLE!$H$4:$H$101, SMALL(IF($B621=PEOPLE!$B$4:$B$101, ROW(PEOPLE!$H$4:$H$101)-MIN(ROW(PEOPLE!$H$4:$H$101)) +1), COLUMNS($B$3:I621))),"")</f>
        <v xml:space="preserve">10   </v>
      </c>
      <c r="K621" s="40" t="str">
        <f t="array" ref="K621">IFERROR(INDEX(PEOPLE!$H$4:$H$101, SMALL(IF($B621=PEOPLE!$B$4:$B$101, ROW(PEOPLE!$H$4:$H$101)-MIN(ROW(PEOPLE!$H$4:$H$101)) +1), COLUMNS($B$3:J621))),"")</f>
        <v xml:space="preserve">11   </v>
      </c>
      <c r="L621" s="40" t="str">
        <f t="array" ref="L621">IFERROR(INDEX(PEOPLE!$H$4:$H$101, SMALL(IF($B621=PEOPLE!$B$4:$B$101, ROW(PEOPLE!$H$4:$H$101)-MIN(ROW(PEOPLE!$H$4:$H$101)) +1), COLUMNS($B$3:K621))),"")</f>
        <v xml:space="preserve">12   </v>
      </c>
      <c r="M621" s="40" t="str">
        <f t="array" ref="M621">IFERROR(INDEX(PEOPLE!$H$4:$H$101, SMALL(IF($B621=PEOPLE!$B$4:$B$101, ROW(PEOPLE!$H$4:$H$101)-MIN(ROW(PEOPLE!$H$4:$H$101)) +1), COLUMNS($B$3:L621))),"")</f>
        <v xml:space="preserve">13   </v>
      </c>
      <c r="N621" s="40"/>
      <c r="O621" s="40"/>
    </row>
    <row r="622" spans="2:15" x14ac:dyDescent="0.25">
      <c r="B622" s="40" t="str">
        <f t="array" ref="B622">IFERROR(INDEX(PEOPLE!B623:B$1001, MATCH(0, COUNTIF($B$2:B621, PEOPLE!B623:B$1001), 0)), "")</f>
        <v/>
      </c>
      <c r="C622" s="40" t="str">
        <f t="array" ref="C622">IFERROR(INDEX(PEOPLE!$H$4:$H$101, SMALL(IF($B622=PEOPLE!$B$4:$B$101, ROW(PEOPLE!$H$4:$H$101)-MIN(ROW(PEOPLE!$H$4:$H$101)) +1), COLUMNS($B$3:B622))),"")</f>
        <v xml:space="preserve">3   </v>
      </c>
      <c r="D622" s="40" t="str">
        <f t="array" ref="D622">IFERROR(INDEX(PEOPLE!$H$4:$H$101, SMALL(IF($B622=PEOPLE!$B$4:$B$101, ROW(PEOPLE!$H$4:$H$101)-MIN(ROW(PEOPLE!$H$4:$H$101)) +1), COLUMNS($B$3:C622))),"")</f>
        <v xml:space="preserve">4   </v>
      </c>
      <c r="E622" s="40" t="str">
        <f t="array" ref="E622">IFERROR(INDEX(PEOPLE!$H$4:$H$101, SMALL(IF($B622=PEOPLE!$B$4:$B$101, ROW(PEOPLE!$H$4:$H$101)-MIN(ROW(PEOPLE!$H$4:$H$101)) +1), COLUMNS($B$3:D622))),"")</f>
        <v xml:space="preserve">5   </v>
      </c>
      <c r="F622" s="40" t="str">
        <f t="array" ref="F622">IFERROR(INDEX(PEOPLE!$H$4:$H$101, SMALL(IF($B622=PEOPLE!$B$4:$B$101, ROW(PEOPLE!$H$4:$H$101)-MIN(ROW(PEOPLE!$H$4:$H$101)) +1), COLUMNS($B$3:E622))),"")</f>
        <v xml:space="preserve">6   </v>
      </c>
      <c r="G622" s="40" t="str">
        <f t="array" ref="G622">IFERROR(INDEX(PEOPLE!$H$4:$H$101, SMALL(IF($B622=PEOPLE!$B$4:$B$101, ROW(PEOPLE!$H$4:$H$101)-MIN(ROW(PEOPLE!$H$4:$H$101)) +1), COLUMNS($B$3:F622))),"")</f>
        <v xml:space="preserve">7   </v>
      </c>
      <c r="H622" s="40" t="str">
        <f t="array" ref="H622">IFERROR(INDEX(PEOPLE!$H$4:$H$101, SMALL(IF($B622=PEOPLE!$B$4:$B$101, ROW(PEOPLE!$H$4:$H$101)-MIN(ROW(PEOPLE!$H$4:$H$101)) +1), COLUMNS($B$3:G622))),"")</f>
        <v xml:space="preserve">8   </v>
      </c>
      <c r="I622" s="40" t="str">
        <f t="array" ref="I622">IFERROR(INDEX(PEOPLE!$H$4:$H$101, SMALL(IF($B622=PEOPLE!$B$4:$B$101, ROW(PEOPLE!$H$4:$H$101)-MIN(ROW(PEOPLE!$H$4:$H$101)) +1), COLUMNS($B$3:H622))),"")</f>
        <v xml:space="preserve">9   </v>
      </c>
      <c r="J622" s="40" t="str">
        <f t="array" ref="J622">IFERROR(INDEX(PEOPLE!$H$4:$H$101, SMALL(IF($B622=PEOPLE!$B$4:$B$101, ROW(PEOPLE!$H$4:$H$101)-MIN(ROW(PEOPLE!$H$4:$H$101)) +1), COLUMNS($B$3:I622))),"")</f>
        <v xml:space="preserve">10   </v>
      </c>
      <c r="K622" s="40" t="str">
        <f t="array" ref="K622">IFERROR(INDEX(PEOPLE!$H$4:$H$101, SMALL(IF($B622=PEOPLE!$B$4:$B$101, ROW(PEOPLE!$H$4:$H$101)-MIN(ROW(PEOPLE!$H$4:$H$101)) +1), COLUMNS($B$3:J622))),"")</f>
        <v xml:space="preserve">11   </v>
      </c>
      <c r="L622" s="40" t="str">
        <f t="array" ref="L622">IFERROR(INDEX(PEOPLE!$H$4:$H$101, SMALL(IF($B622=PEOPLE!$B$4:$B$101, ROW(PEOPLE!$H$4:$H$101)-MIN(ROW(PEOPLE!$H$4:$H$101)) +1), COLUMNS($B$3:K622))),"")</f>
        <v xml:space="preserve">12   </v>
      </c>
      <c r="M622" s="40" t="str">
        <f t="array" ref="M622">IFERROR(INDEX(PEOPLE!$H$4:$H$101, SMALL(IF($B622=PEOPLE!$B$4:$B$101, ROW(PEOPLE!$H$4:$H$101)-MIN(ROW(PEOPLE!$H$4:$H$101)) +1), COLUMNS($B$3:L622))),"")</f>
        <v xml:space="preserve">13   </v>
      </c>
      <c r="N622" s="40"/>
      <c r="O622" s="40"/>
    </row>
    <row r="623" spans="2:15" x14ac:dyDescent="0.25">
      <c r="B623" s="40" t="str">
        <f t="array" ref="B623">IFERROR(INDEX(PEOPLE!B624:B$1001, MATCH(0, COUNTIF($B$2:B622, PEOPLE!B624:B$1001), 0)), "")</f>
        <v/>
      </c>
      <c r="C623" s="40" t="str">
        <f t="array" ref="C623">IFERROR(INDEX(PEOPLE!$H$4:$H$101, SMALL(IF($B623=PEOPLE!$B$4:$B$101, ROW(PEOPLE!$H$4:$H$101)-MIN(ROW(PEOPLE!$H$4:$H$101)) +1), COLUMNS($B$3:B623))),"")</f>
        <v xml:space="preserve">3   </v>
      </c>
      <c r="D623" s="40" t="str">
        <f t="array" ref="D623">IFERROR(INDEX(PEOPLE!$H$4:$H$101, SMALL(IF($B623=PEOPLE!$B$4:$B$101, ROW(PEOPLE!$H$4:$H$101)-MIN(ROW(PEOPLE!$H$4:$H$101)) +1), COLUMNS($B$3:C623))),"")</f>
        <v xml:space="preserve">4   </v>
      </c>
      <c r="E623" s="40" t="str">
        <f t="array" ref="E623">IFERROR(INDEX(PEOPLE!$H$4:$H$101, SMALL(IF($B623=PEOPLE!$B$4:$B$101, ROW(PEOPLE!$H$4:$H$101)-MIN(ROW(PEOPLE!$H$4:$H$101)) +1), COLUMNS($B$3:D623))),"")</f>
        <v xml:space="preserve">5   </v>
      </c>
      <c r="F623" s="40" t="str">
        <f t="array" ref="F623">IFERROR(INDEX(PEOPLE!$H$4:$H$101, SMALL(IF($B623=PEOPLE!$B$4:$B$101, ROW(PEOPLE!$H$4:$H$101)-MIN(ROW(PEOPLE!$H$4:$H$101)) +1), COLUMNS($B$3:E623))),"")</f>
        <v xml:space="preserve">6   </v>
      </c>
      <c r="G623" s="40" t="str">
        <f t="array" ref="G623">IFERROR(INDEX(PEOPLE!$H$4:$H$101, SMALL(IF($B623=PEOPLE!$B$4:$B$101, ROW(PEOPLE!$H$4:$H$101)-MIN(ROW(PEOPLE!$H$4:$H$101)) +1), COLUMNS($B$3:F623))),"")</f>
        <v xml:space="preserve">7   </v>
      </c>
      <c r="H623" s="40" t="str">
        <f t="array" ref="H623">IFERROR(INDEX(PEOPLE!$H$4:$H$101, SMALL(IF($B623=PEOPLE!$B$4:$B$101, ROW(PEOPLE!$H$4:$H$101)-MIN(ROW(PEOPLE!$H$4:$H$101)) +1), COLUMNS($B$3:G623))),"")</f>
        <v xml:space="preserve">8   </v>
      </c>
      <c r="I623" s="40" t="str">
        <f t="array" ref="I623">IFERROR(INDEX(PEOPLE!$H$4:$H$101, SMALL(IF($B623=PEOPLE!$B$4:$B$101, ROW(PEOPLE!$H$4:$H$101)-MIN(ROW(PEOPLE!$H$4:$H$101)) +1), COLUMNS($B$3:H623))),"")</f>
        <v xml:space="preserve">9   </v>
      </c>
      <c r="J623" s="40" t="str">
        <f t="array" ref="J623">IFERROR(INDEX(PEOPLE!$H$4:$H$101, SMALL(IF($B623=PEOPLE!$B$4:$B$101, ROW(PEOPLE!$H$4:$H$101)-MIN(ROW(PEOPLE!$H$4:$H$101)) +1), COLUMNS($B$3:I623))),"")</f>
        <v xml:space="preserve">10   </v>
      </c>
      <c r="K623" s="40" t="str">
        <f t="array" ref="K623">IFERROR(INDEX(PEOPLE!$H$4:$H$101, SMALL(IF($B623=PEOPLE!$B$4:$B$101, ROW(PEOPLE!$H$4:$H$101)-MIN(ROW(PEOPLE!$H$4:$H$101)) +1), COLUMNS($B$3:J623))),"")</f>
        <v xml:space="preserve">11   </v>
      </c>
      <c r="L623" s="40" t="str">
        <f t="array" ref="L623">IFERROR(INDEX(PEOPLE!$H$4:$H$101, SMALL(IF($B623=PEOPLE!$B$4:$B$101, ROW(PEOPLE!$H$4:$H$101)-MIN(ROW(PEOPLE!$H$4:$H$101)) +1), COLUMNS($B$3:K623))),"")</f>
        <v xml:space="preserve">12   </v>
      </c>
      <c r="M623" s="40" t="str">
        <f t="array" ref="M623">IFERROR(INDEX(PEOPLE!$H$4:$H$101, SMALL(IF($B623=PEOPLE!$B$4:$B$101, ROW(PEOPLE!$H$4:$H$101)-MIN(ROW(PEOPLE!$H$4:$H$101)) +1), COLUMNS($B$3:L623))),"")</f>
        <v xml:space="preserve">13   </v>
      </c>
      <c r="N623" s="40"/>
      <c r="O623" s="40"/>
    </row>
    <row r="624" spans="2:15" x14ac:dyDescent="0.25">
      <c r="B624" s="40" t="str">
        <f t="array" ref="B624">IFERROR(INDEX(PEOPLE!B625:B$1001, MATCH(0, COUNTIF($B$2:B623, PEOPLE!B625:B$1001), 0)), "")</f>
        <v/>
      </c>
      <c r="C624" s="40" t="str">
        <f t="array" ref="C624">IFERROR(INDEX(PEOPLE!$H$4:$H$101, SMALL(IF($B624=PEOPLE!$B$4:$B$101, ROW(PEOPLE!$H$4:$H$101)-MIN(ROW(PEOPLE!$H$4:$H$101)) +1), COLUMNS($B$3:B624))),"")</f>
        <v xml:space="preserve">3   </v>
      </c>
      <c r="D624" s="40" t="str">
        <f t="array" ref="D624">IFERROR(INDEX(PEOPLE!$H$4:$H$101, SMALL(IF($B624=PEOPLE!$B$4:$B$101, ROW(PEOPLE!$H$4:$H$101)-MIN(ROW(PEOPLE!$H$4:$H$101)) +1), COLUMNS($B$3:C624))),"")</f>
        <v xml:space="preserve">4   </v>
      </c>
      <c r="E624" s="40" t="str">
        <f t="array" ref="E624">IFERROR(INDEX(PEOPLE!$H$4:$H$101, SMALL(IF($B624=PEOPLE!$B$4:$B$101, ROW(PEOPLE!$H$4:$H$101)-MIN(ROW(PEOPLE!$H$4:$H$101)) +1), COLUMNS($B$3:D624))),"")</f>
        <v xml:space="preserve">5   </v>
      </c>
      <c r="F624" s="40" t="str">
        <f t="array" ref="F624">IFERROR(INDEX(PEOPLE!$H$4:$H$101, SMALL(IF($B624=PEOPLE!$B$4:$B$101, ROW(PEOPLE!$H$4:$H$101)-MIN(ROW(PEOPLE!$H$4:$H$101)) +1), COLUMNS($B$3:E624))),"")</f>
        <v xml:space="preserve">6   </v>
      </c>
      <c r="G624" s="40" t="str">
        <f t="array" ref="G624">IFERROR(INDEX(PEOPLE!$H$4:$H$101, SMALL(IF($B624=PEOPLE!$B$4:$B$101, ROW(PEOPLE!$H$4:$H$101)-MIN(ROW(PEOPLE!$H$4:$H$101)) +1), COLUMNS($B$3:F624))),"")</f>
        <v xml:space="preserve">7   </v>
      </c>
      <c r="H624" s="40" t="str">
        <f t="array" ref="H624">IFERROR(INDEX(PEOPLE!$H$4:$H$101, SMALL(IF($B624=PEOPLE!$B$4:$B$101, ROW(PEOPLE!$H$4:$H$101)-MIN(ROW(PEOPLE!$H$4:$H$101)) +1), COLUMNS($B$3:G624))),"")</f>
        <v xml:space="preserve">8   </v>
      </c>
      <c r="I624" s="40" t="str">
        <f t="array" ref="I624">IFERROR(INDEX(PEOPLE!$H$4:$H$101, SMALL(IF($B624=PEOPLE!$B$4:$B$101, ROW(PEOPLE!$H$4:$H$101)-MIN(ROW(PEOPLE!$H$4:$H$101)) +1), COLUMNS($B$3:H624))),"")</f>
        <v xml:space="preserve">9   </v>
      </c>
      <c r="J624" s="40" t="str">
        <f t="array" ref="J624">IFERROR(INDEX(PEOPLE!$H$4:$H$101, SMALL(IF($B624=PEOPLE!$B$4:$B$101, ROW(PEOPLE!$H$4:$H$101)-MIN(ROW(PEOPLE!$H$4:$H$101)) +1), COLUMNS($B$3:I624))),"")</f>
        <v xml:space="preserve">10   </v>
      </c>
      <c r="K624" s="40" t="str">
        <f t="array" ref="K624">IFERROR(INDEX(PEOPLE!$H$4:$H$101, SMALL(IF($B624=PEOPLE!$B$4:$B$101, ROW(PEOPLE!$H$4:$H$101)-MIN(ROW(PEOPLE!$H$4:$H$101)) +1), COLUMNS($B$3:J624))),"")</f>
        <v xml:space="preserve">11   </v>
      </c>
      <c r="L624" s="40" t="str">
        <f t="array" ref="L624">IFERROR(INDEX(PEOPLE!$H$4:$H$101, SMALL(IF($B624=PEOPLE!$B$4:$B$101, ROW(PEOPLE!$H$4:$H$101)-MIN(ROW(PEOPLE!$H$4:$H$101)) +1), COLUMNS($B$3:K624))),"")</f>
        <v xml:space="preserve">12   </v>
      </c>
      <c r="M624" s="40" t="str">
        <f t="array" ref="M624">IFERROR(INDEX(PEOPLE!$H$4:$H$101, SMALL(IF($B624=PEOPLE!$B$4:$B$101, ROW(PEOPLE!$H$4:$H$101)-MIN(ROW(PEOPLE!$H$4:$H$101)) +1), COLUMNS($B$3:L624))),"")</f>
        <v xml:space="preserve">13   </v>
      </c>
      <c r="N624" s="40"/>
      <c r="O624" s="40"/>
    </row>
    <row r="625" spans="2:15" x14ac:dyDescent="0.25">
      <c r="B625" s="40" t="str">
        <f t="array" ref="B625">IFERROR(INDEX(PEOPLE!B626:B$1001, MATCH(0, COUNTIF($B$2:B624, PEOPLE!B626:B$1001), 0)), "")</f>
        <v/>
      </c>
      <c r="C625" s="40" t="str">
        <f t="array" ref="C625">IFERROR(INDEX(PEOPLE!$H$4:$H$101, SMALL(IF($B625=PEOPLE!$B$4:$B$101, ROW(PEOPLE!$H$4:$H$101)-MIN(ROW(PEOPLE!$H$4:$H$101)) +1), COLUMNS($B$3:B625))),"")</f>
        <v xml:space="preserve">3   </v>
      </c>
      <c r="D625" s="40" t="str">
        <f t="array" ref="D625">IFERROR(INDEX(PEOPLE!$H$4:$H$101, SMALL(IF($B625=PEOPLE!$B$4:$B$101, ROW(PEOPLE!$H$4:$H$101)-MIN(ROW(PEOPLE!$H$4:$H$101)) +1), COLUMNS($B$3:C625))),"")</f>
        <v xml:space="preserve">4   </v>
      </c>
      <c r="E625" s="40" t="str">
        <f t="array" ref="E625">IFERROR(INDEX(PEOPLE!$H$4:$H$101, SMALL(IF($B625=PEOPLE!$B$4:$B$101, ROW(PEOPLE!$H$4:$H$101)-MIN(ROW(PEOPLE!$H$4:$H$101)) +1), COLUMNS($B$3:D625))),"")</f>
        <v xml:space="preserve">5   </v>
      </c>
      <c r="F625" s="40" t="str">
        <f t="array" ref="F625">IFERROR(INDEX(PEOPLE!$H$4:$H$101, SMALL(IF($B625=PEOPLE!$B$4:$B$101, ROW(PEOPLE!$H$4:$H$101)-MIN(ROW(PEOPLE!$H$4:$H$101)) +1), COLUMNS($B$3:E625))),"")</f>
        <v xml:space="preserve">6   </v>
      </c>
      <c r="G625" s="40" t="str">
        <f t="array" ref="G625">IFERROR(INDEX(PEOPLE!$H$4:$H$101, SMALL(IF($B625=PEOPLE!$B$4:$B$101, ROW(PEOPLE!$H$4:$H$101)-MIN(ROW(PEOPLE!$H$4:$H$101)) +1), COLUMNS($B$3:F625))),"")</f>
        <v xml:space="preserve">7   </v>
      </c>
      <c r="H625" s="40" t="str">
        <f t="array" ref="H625">IFERROR(INDEX(PEOPLE!$H$4:$H$101, SMALL(IF($B625=PEOPLE!$B$4:$B$101, ROW(PEOPLE!$H$4:$H$101)-MIN(ROW(PEOPLE!$H$4:$H$101)) +1), COLUMNS($B$3:G625))),"")</f>
        <v xml:space="preserve">8   </v>
      </c>
      <c r="I625" s="40" t="str">
        <f t="array" ref="I625">IFERROR(INDEX(PEOPLE!$H$4:$H$101, SMALL(IF($B625=PEOPLE!$B$4:$B$101, ROW(PEOPLE!$H$4:$H$101)-MIN(ROW(PEOPLE!$H$4:$H$101)) +1), COLUMNS($B$3:H625))),"")</f>
        <v xml:space="preserve">9   </v>
      </c>
      <c r="J625" s="40" t="str">
        <f t="array" ref="J625">IFERROR(INDEX(PEOPLE!$H$4:$H$101, SMALL(IF($B625=PEOPLE!$B$4:$B$101, ROW(PEOPLE!$H$4:$H$101)-MIN(ROW(PEOPLE!$H$4:$H$101)) +1), COLUMNS($B$3:I625))),"")</f>
        <v xml:space="preserve">10   </v>
      </c>
      <c r="K625" s="40" t="str">
        <f t="array" ref="K625">IFERROR(INDEX(PEOPLE!$H$4:$H$101, SMALL(IF($B625=PEOPLE!$B$4:$B$101, ROW(PEOPLE!$H$4:$H$101)-MIN(ROW(PEOPLE!$H$4:$H$101)) +1), COLUMNS($B$3:J625))),"")</f>
        <v xml:space="preserve">11   </v>
      </c>
      <c r="L625" s="40" t="str">
        <f t="array" ref="L625">IFERROR(INDEX(PEOPLE!$H$4:$H$101, SMALL(IF($B625=PEOPLE!$B$4:$B$101, ROW(PEOPLE!$H$4:$H$101)-MIN(ROW(PEOPLE!$H$4:$H$101)) +1), COLUMNS($B$3:K625))),"")</f>
        <v xml:space="preserve">12   </v>
      </c>
      <c r="M625" s="40" t="str">
        <f t="array" ref="M625">IFERROR(INDEX(PEOPLE!$H$4:$H$101, SMALL(IF($B625=PEOPLE!$B$4:$B$101, ROW(PEOPLE!$H$4:$H$101)-MIN(ROW(PEOPLE!$H$4:$H$101)) +1), COLUMNS($B$3:L625))),"")</f>
        <v xml:space="preserve">13   </v>
      </c>
      <c r="N625" s="40"/>
      <c r="O625" s="40"/>
    </row>
    <row r="626" spans="2:15" x14ac:dyDescent="0.25">
      <c r="B626" s="40" t="str">
        <f t="array" ref="B626">IFERROR(INDEX(PEOPLE!B627:B$1001, MATCH(0, COUNTIF($B$2:B625, PEOPLE!B627:B$1001), 0)), "")</f>
        <v/>
      </c>
      <c r="C626" s="40" t="str">
        <f t="array" ref="C626">IFERROR(INDEX(PEOPLE!$H$4:$H$101, SMALL(IF($B626=PEOPLE!$B$4:$B$101, ROW(PEOPLE!$H$4:$H$101)-MIN(ROW(PEOPLE!$H$4:$H$101)) +1), COLUMNS($B$3:B626))),"")</f>
        <v xml:space="preserve">3   </v>
      </c>
      <c r="D626" s="40" t="str">
        <f t="array" ref="D626">IFERROR(INDEX(PEOPLE!$H$4:$H$101, SMALL(IF($B626=PEOPLE!$B$4:$B$101, ROW(PEOPLE!$H$4:$H$101)-MIN(ROW(PEOPLE!$H$4:$H$101)) +1), COLUMNS($B$3:C626))),"")</f>
        <v xml:space="preserve">4   </v>
      </c>
      <c r="E626" s="40" t="str">
        <f t="array" ref="E626">IFERROR(INDEX(PEOPLE!$H$4:$H$101, SMALL(IF($B626=PEOPLE!$B$4:$B$101, ROW(PEOPLE!$H$4:$H$101)-MIN(ROW(PEOPLE!$H$4:$H$101)) +1), COLUMNS($B$3:D626))),"")</f>
        <v xml:space="preserve">5   </v>
      </c>
      <c r="F626" s="40" t="str">
        <f t="array" ref="F626">IFERROR(INDEX(PEOPLE!$H$4:$H$101, SMALL(IF($B626=PEOPLE!$B$4:$B$101, ROW(PEOPLE!$H$4:$H$101)-MIN(ROW(PEOPLE!$H$4:$H$101)) +1), COLUMNS($B$3:E626))),"")</f>
        <v xml:space="preserve">6   </v>
      </c>
      <c r="G626" s="40" t="str">
        <f t="array" ref="G626">IFERROR(INDEX(PEOPLE!$H$4:$H$101, SMALL(IF($B626=PEOPLE!$B$4:$B$101, ROW(PEOPLE!$H$4:$H$101)-MIN(ROW(PEOPLE!$H$4:$H$101)) +1), COLUMNS($B$3:F626))),"")</f>
        <v xml:space="preserve">7   </v>
      </c>
      <c r="H626" s="40" t="str">
        <f t="array" ref="H626">IFERROR(INDEX(PEOPLE!$H$4:$H$101, SMALL(IF($B626=PEOPLE!$B$4:$B$101, ROW(PEOPLE!$H$4:$H$101)-MIN(ROW(PEOPLE!$H$4:$H$101)) +1), COLUMNS($B$3:G626))),"")</f>
        <v xml:space="preserve">8   </v>
      </c>
      <c r="I626" s="40" t="str">
        <f t="array" ref="I626">IFERROR(INDEX(PEOPLE!$H$4:$H$101, SMALL(IF($B626=PEOPLE!$B$4:$B$101, ROW(PEOPLE!$H$4:$H$101)-MIN(ROW(PEOPLE!$H$4:$H$101)) +1), COLUMNS($B$3:H626))),"")</f>
        <v xml:space="preserve">9   </v>
      </c>
      <c r="J626" s="40" t="str">
        <f t="array" ref="J626">IFERROR(INDEX(PEOPLE!$H$4:$H$101, SMALL(IF($B626=PEOPLE!$B$4:$B$101, ROW(PEOPLE!$H$4:$H$101)-MIN(ROW(PEOPLE!$H$4:$H$101)) +1), COLUMNS($B$3:I626))),"")</f>
        <v xml:space="preserve">10   </v>
      </c>
      <c r="K626" s="40" t="str">
        <f t="array" ref="K626">IFERROR(INDEX(PEOPLE!$H$4:$H$101, SMALL(IF($B626=PEOPLE!$B$4:$B$101, ROW(PEOPLE!$H$4:$H$101)-MIN(ROW(PEOPLE!$H$4:$H$101)) +1), COLUMNS($B$3:J626))),"")</f>
        <v xml:space="preserve">11   </v>
      </c>
      <c r="L626" s="40" t="str">
        <f t="array" ref="L626">IFERROR(INDEX(PEOPLE!$H$4:$H$101, SMALL(IF($B626=PEOPLE!$B$4:$B$101, ROW(PEOPLE!$H$4:$H$101)-MIN(ROW(PEOPLE!$H$4:$H$101)) +1), COLUMNS($B$3:K626))),"")</f>
        <v xml:space="preserve">12   </v>
      </c>
      <c r="M626" s="40" t="str">
        <f t="array" ref="M626">IFERROR(INDEX(PEOPLE!$H$4:$H$101, SMALL(IF($B626=PEOPLE!$B$4:$B$101, ROW(PEOPLE!$H$4:$H$101)-MIN(ROW(PEOPLE!$H$4:$H$101)) +1), COLUMNS($B$3:L626))),"")</f>
        <v xml:space="preserve">13   </v>
      </c>
      <c r="N626" s="40"/>
      <c r="O626" s="40"/>
    </row>
    <row r="627" spans="2:15" x14ac:dyDescent="0.25">
      <c r="B627" s="40" t="str">
        <f t="array" ref="B627">IFERROR(INDEX(PEOPLE!B628:B$1001, MATCH(0, COUNTIF($B$2:B626, PEOPLE!B628:B$1001), 0)), "")</f>
        <v/>
      </c>
      <c r="C627" s="40" t="str">
        <f t="array" ref="C627">IFERROR(INDEX(PEOPLE!$H$4:$H$101, SMALL(IF($B627=PEOPLE!$B$4:$B$101, ROW(PEOPLE!$H$4:$H$101)-MIN(ROW(PEOPLE!$H$4:$H$101)) +1), COLUMNS($B$3:B627))),"")</f>
        <v xml:space="preserve">3   </v>
      </c>
      <c r="D627" s="40" t="str">
        <f t="array" ref="D627">IFERROR(INDEX(PEOPLE!$H$4:$H$101, SMALL(IF($B627=PEOPLE!$B$4:$B$101, ROW(PEOPLE!$H$4:$H$101)-MIN(ROW(PEOPLE!$H$4:$H$101)) +1), COLUMNS($B$3:C627))),"")</f>
        <v xml:space="preserve">4   </v>
      </c>
      <c r="E627" s="40" t="str">
        <f t="array" ref="E627">IFERROR(INDEX(PEOPLE!$H$4:$H$101, SMALL(IF($B627=PEOPLE!$B$4:$B$101, ROW(PEOPLE!$H$4:$H$101)-MIN(ROW(PEOPLE!$H$4:$H$101)) +1), COLUMNS($B$3:D627))),"")</f>
        <v xml:space="preserve">5   </v>
      </c>
      <c r="F627" s="40" t="str">
        <f t="array" ref="F627">IFERROR(INDEX(PEOPLE!$H$4:$H$101, SMALL(IF($B627=PEOPLE!$B$4:$B$101, ROW(PEOPLE!$H$4:$H$101)-MIN(ROW(PEOPLE!$H$4:$H$101)) +1), COLUMNS($B$3:E627))),"")</f>
        <v xml:space="preserve">6   </v>
      </c>
      <c r="G627" s="40" t="str">
        <f t="array" ref="G627">IFERROR(INDEX(PEOPLE!$H$4:$H$101, SMALL(IF($B627=PEOPLE!$B$4:$B$101, ROW(PEOPLE!$H$4:$H$101)-MIN(ROW(PEOPLE!$H$4:$H$101)) +1), COLUMNS($B$3:F627))),"")</f>
        <v xml:space="preserve">7   </v>
      </c>
      <c r="H627" s="40" t="str">
        <f t="array" ref="H627">IFERROR(INDEX(PEOPLE!$H$4:$H$101, SMALL(IF($B627=PEOPLE!$B$4:$B$101, ROW(PEOPLE!$H$4:$H$101)-MIN(ROW(PEOPLE!$H$4:$H$101)) +1), COLUMNS($B$3:G627))),"")</f>
        <v xml:space="preserve">8   </v>
      </c>
      <c r="I627" s="40" t="str">
        <f t="array" ref="I627">IFERROR(INDEX(PEOPLE!$H$4:$H$101, SMALL(IF($B627=PEOPLE!$B$4:$B$101, ROW(PEOPLE!$H$4:$H$101)-MIN(ROW(PEOPLE!$H$4:$H$101)) +1), COLUMNS($B$3:H627))),"")</f>
        <v xml:space="preserve">9   </v>
      </c>
      <c r="J627" s="40" t="str">
        <f t="array" ref="J627">IFERROR(INDEX(PEOPLE!$H$4:$H$101, SMALL(IF($B627=PEOPLE!$B$4:$B$101, ROW(PEOPLE!$H$4:$H$101)-MIN(ROW(PEOPLE!$H$4:$H$101)) +1), COLUMNS($B$3:I627))),"")</f>
        <v xml:space="preserve">10   </v>
      </c>
      <c r="K627" s="40" t="str">
        <f t="array" ref="K627">IFERROR(INDEX(PEOPLE!$H$4:$H$101, SMALL(IF($B627=PEOPLE!$B$4:$B$101, ROW(PEOPLE!$H$4:$H$101)-MIN(ROW(PEOPLE!$H$4:$H$101)) +1), COLUMNS($B$3:J627))),"")</f>
        <v xml:space="preserve">11   </v>
      </c>
      <c r="L627" s="40" t="str">
        <f t="array" ref="L627">IFERROR(INDEX(PEOPLE!$H$4:$H$101, SMALL(IF($B627=PEOPLE!$B$4:$B$101, ROW(PEOPLE!$H$4:$H$101)-MIN(ROW(PEOPLE!$H$4:$H$101)) +1), COLUMNS($B$3:K627))),"")</f>
        <v xml:space="preserve">12   </v>
      </c>
      <c r="M627" s="40" t="str">
        <f t="array" ref="M627">IFERROR(INDEX(PEOPLE!$H$4:$H$101, SMALL(IF($B627=PEOPLE!$B$4:$B$101, ROW(PEOPLE!$H$4:$H$101)-MIN(ROW(PEOPLE!$H$4:$H$101)) +1), COLUMNS($B$3:L627))),"")</f>
        <v xml:space="preserve">13   </v>
      </c>
      <c r="N627" s="40"/>
      <c r="O627" s="40"/>
    </row>
    <row r="628" spans="2:15" x14ac:dyDescent="0.25">
      <c r="B628" s="40" t="str">
        <f t="array" ref="B628">IFERROR(INDEX(PEOPLE!B629:B$1001, MATCH(0, COUNTIF($B$2:B627, PEOPLE!B629:B$1001), 0)), "")</f>
        <v/>
      </c>
      <c r="C628" s="40" t="str">
        <f t="array" ref="C628">IFERROR(INDEX(PEOPLE!$H$4:$H$101, SMALL(IF($B628=PEOPLE!$B$4:$B$101, ROW(PEOPLE!$H$4:$H$101)-MIN(ROW(PEOPLE!$H$4:$H$101)) +1), COLUMNS($B$3:B628))),"")</f>
        <v xml:space="preserve">3   </v>
      </c>
      <c r="D628" s="40" t="str">
        <f t="array" ref="D628">IFERROR(INDEX(PEOPLE!$H$4:$H$101, SMALL(IF($B628=PEOPLE!$B$4:$B$101, ROW(PEOPLE!$H$4:$H$101)-MIN(ROW(PEOPLE!$H$4:$H$101)) +1), COLUMNS($B$3:C628))),"")</f>
        <v xml:space="preserve">4   </v>
      </c>
      <c r="E628" s="40" t="str">
        <f t="array" ref="E628">IFERROR(INDEX(PEOPLE!$H$4:$H$101, SMALL(IF($B628=PEOPLE!$B$4:$B$101, ROW(PEOPLE!$H$4:$H$101)-MIN(ROW(PEOPLE!$H$4:$H$101)) +1), COLUMNS($B$3:D628))),"")</f>
        <v xml:space="preserve">5   </v>
      </c>
      <c r="F628" s="40" t="str">
        <f t="array" ref="F628">IFERROR(INDEX(PEOPLE!$H$4:$H$101, SMALL(IF($B628=PEOPLE!$B$4:$B$101, ROW(PEOPLE!$H$4:$H$101)-MIN(ROW(PEOPLE!$H$4:$H$101)) +1), COLUMNS($B$3:E628))),"")</f>
        <v xml:space="preserve">6   </v>
      </c>
      <c r="G628" s="40" t="str">
        <f t="array" ref="G628">IFERROR(INDEX(PEOPLE!$H$4:$H$101, SMALL(IF($B628=PEOPLE!$B$4:$B$101, ROW(PEOPLE!$H$4:$H$101)-MIN(ROW(PEOPLE!$H$4:$H$101)) +1), COLUMNS($B$3:F628))),"")</f>
        <v xml:space="preserve">7   </v>
      </c>
      <c r="H628" s="40" t="str">
        <f t="array" ref="H628">IFERROR(INDEX(PEOPLE!$H$4:$H$101, SMALL(IF($B628=PEOPLE!$B$4:$B$101, ROW(PEOPLE!$H$4:$H$101)-MIN(ROW(PEOPLE!$H$4:$H$101)) +1), COLUMNS($B$3:G628))),"")</f>
        <v xml:space="preserve">8   </v>
      </c>
      <c r="I628" s="40" t="str">
        <f t="array" ref="I628">IFERROR(INDEX(PEOPLE!$H$4:$H$101, SMALL(IF($B628=PEOPLE!$B$4:$B$101, ROW(PEOPLE!$H$4:$H$101)-MIN(ROW(PEOPLE!$H$4:$H$101)) +1), COLUMNS($B$3:H628))),"")</f>
        <v xml:space="preserve">9   </v>
      </c>
      <c r="J628" s="40" t="str">
        <f t="array" ref="J628">IFERROR(INDEX(PEOPLE!$H$4:$H$101, SMALL(IF($B628=PEOPLE!$B$4:$B$101, ROW(PEOPLE!$H$4:$H$101)-MIN(ROW(PEOPLE!$H$4:$H$101)) +1), COLUMNS($B$3:I628))),"")</f>
        <v xml:space="preserve">10   </v>
      </c>
      <c r="K628" s="40" t="str">
        <f t="array" ref="K628">IFERROR(INDEX(PEOPLE!$H$4:$H$101, SMALL(IF($B628=PEOPLE!$B$4:$B$101, ROW(PEOPLE!$H$4:$H$101)-MIN(ROW(PEOPLE!$H$4:$H$101)) +1), COLUMNS($B$3:J628))),"")</f>
        <v xml:space="preserve">11   </v>
      </c>
      <c r="L628" s="40" t="str">
        <f t="array" ref="L628">IFERROR(INDEX(PEOPLE!$H$4:$H$101, SMALL(IF($B628=PEOPLE!$B$4:$B$101, ROW(PEOPLE!$H$4:$H$101)-MIN(ROW(PEOPLE!$H$4:$H$101)) +1), COLUMNS($B$3:K628))),"")</f>
        <v xml:space="preserve">12   </v>
      </c>
      <c r="M628" s="40" t="str">
        <f t="array" ref="M628">IFERROR(INDEX(PEOPLE!$H$4:$H$101, SMALL(IF($B628=PEOPLE!$B$4:$B$101, ROW(PEOPLE!$H$4:$H$101)-MIN(ROW(PEOPLE!$H$4:$H$101)) +1), COLUMNS($B$3:L628))),"")</f>
        <v xml:space="preserve">13   </v>
      </c>
      <c r="N628" s="40"/>
      <c r="O628" s="40"/>
    </row>
    <row r="629" spans="2:15" x14ac:dyDescent="0.25">
      <c r="B629" s="40" t="str">
        <f t="array" ref="B629">IFERROR(INDEX(PEOPLE!B630:B$1001, MATCH(0, COUNTIF($B$2:B628, PEOPLE!B630:B$1001), 0)), "")</f>
        <v/>
      </c>
      <c r="C629" s="40" t="str">
        <f t="array" ref="C629">IFERROR(INDEX(PEOPLE!$H$4:$H$101, SMALL(IF($B629=PEOPLE!$B$4:$B$101, ROW(PEOPLE!$H$4:$H$101)-MIN(ROW(PEOPLE!$H$4:$H$101)) +1), COLUMNS($B$3:B629))),"")</f>
        <v xml:space="preserve">3   </v>
      </c>
      <c r="D629" s="40" t="str">
        <f t="array" ref="D629">IFERROR(INDEX(PEOPLE!$H$4:$H$101, SMALL(IF($B629=PEOPLE!$B$4:$B$101, ROW(PEOPLE!$H$4:$H$101)-MIN(ROW(PEOPLE!$H$4:$H$101)) +1), COLUMNS($B$3:C629))),"")</f>
        <v xml:space="preserve">4   </v>
      </c>
      <c r="E629" s="40" t="str">
        <f t="array" ref="E629">IFERROR(INDEX(PEOPLE!$H$4:$H$101, SMALL(IF($B629=PEOPLE!$B$4:$B$101, ROW(PEOPLE!$H$4:$H$101)-MIN(ROW(PEOPLE!$H$4:$H$101)) +1), COLUMNS($B$3:D629))),"")</f>
        <v xml:space="preserve">5   </v>
      </c>
      <c r="F629" s="40" t="str">
        <f t="array" ref="F629">IFERROR(INDEX(PEOPLE!$H$4:$H$101, SMALL(IF($B629=PEOPLE!$B$4:$B$101, ROW(PEOPLE!$H$4:$H$101)-MIN(ROW(PEOPLE!$H$4:$H$101)) +1), COLUMNS($B$3:E629))),"")</f>
        <v xml:space="preserve">6   </v>
      </c>
      <c r="G629" s="40" t="str">
        <f t="array" ref="G629">IFERROR(INDEX(PEOPLE!$H$4:$H$101, SMALL(IF($B629=PEOPLE!$B$4:$B$101, ROW(PEOPLE!$H$4:$H$101)-MIN(ROW(PEOPLE!$H$4:$H$101)) +1), COLUMNS($B$3:F629))),"")</f>
        <v xml:space="preserve">7   </v>
      </c>
      <c r="H629" s="40" t="str">
        <f t="array" ref="H629">IFERROR(INDEX(PEOPLE!$H$4:$H$101, SMALL(IF($B629=PEOPLE!$B$4:$B$101, ROW(PEOPLE!$H$4:$H$101)-MIN(ROW(PEOPLE!$H$4:$H$101)) +1), COLUMNS($B$3:G629))),"")</f>
        <v xml:space="preserve">8   </v>
      </c>
      <c r="I629" s="40" t="str">
        <f t="array" ref="I629">IFERROR(INDEX(PEOPLE!$H$4:$H$101, SMALL(IF($B629=PEOPLE!$B$4:$B$101, ROW(PEOPLE!$H$4:$H$101)-MIN(ROW(PEOPLE!$H$4:$H$101)) +1), COLUMNS($B$3:H629))),"")</f>
        <v xml:space="preserve">9   </v>
      </c>
      <c r="J629" s="40" t="str">
        <f t="array" ref="J629">IFERROR(INDEX(PEOPLE!$H$4:$H$101, SMALL(IF($B629=PEOPLE!$B$4:$B$101, ROW(PEOPLE!$H$4:$H$101)-MIN(ROW(PEOPLE!$H$4:$H$101)) +1), COLUMNS($B$3:I629))),"")</f>
        <v xml:space="preserve">10   </v>
      </c>
      <c r="K629" s="40" t="str">
        <f t="array" ref="K629">IFERROR(INDEX(PEOPLE!$H$4:$H$101, SMALL(IF($B629=PEOPLE!$B$4:$B$101, ROW(PEOPLE!$H$4:$H$101)-MIN(ROW(PEOPLE!$H$4:$H$101)) +1), COLUMNS($B$3:J629))),"")</f>
        <v xml:space="preserve">11   </v>
      </c>
      <c r="L629" s="40" t="str">
        <f t="array" ref="L629">IFERROR(INDEX(PEOPLE!$H$4:$H$101, SMALL(IF($B629=PEOPLE!$B$4:$B$101, ROW(PEOPLE!$H$4:$H$101)-MIN(ROW(PEOPLE!$H$4:$H$101)) +1), COLUMNS($B$3:K629))),"")</f>
        <v xml:space="preserve">12   </v>
      </c>
      <c r="M629" s="40" t="str">
        <f t="array" ref="M629">IFERROR(INDEX(PEOPLE!$H$4:$H$101, SMALL(IF($B629=PEOPLE!$B$4:$B$101, ROW(PEOPLE!$H$4:$H$101)-MIN(ROW(PEOPLE!$H$4:$H$101)) +1), COLUMNS($B$3:L629))),"")</f>
        <v xml:space="preserve">13   </v>
      </c>
      <c r="N629" s="40"/>
      <c r="O629" s="40"/>
    </row>
    <row r="630" spans="2:15" x14ac:dyDescent="0.25">
      <c r="B630" s="40" t="str">
        <f t="array" ref="B630">IFERROR(INDEX(PEOPLE!B631:B$1001, MATCH(0, COUNTIF($B$2:B629, PEOPLE!B631:B$1001), 0)), "")</f>
        <v/>
      </c>
      <c r="C630" s="40" t="str">
        <f t="array" ref="C630">IFERROR(INDEX(PEOPLE!$H$4:$H$101, SMALL(IF($B630=PEOPLE!$B$4:$B$101, ROW(PEOPLE!$H$4:$H$101)-MIN(ROW(PEOPLE!$H$4:$H$101)) +1), COLUMNS($B$3:B630))),"")</f>
        <v xml:space="preserve">3   </v>
      </c>
      <c r="D630" s="40" t="str">
        <f t="array" ref="D630">IFERROR(INDEX(PEOPLE!$H$4:$H$101, SMALL(IF($B630=PEOPLE!$B$4:$B$101, ROW(PEOPLE!$H$4:$H$101)-MIN(ROW(PEOPLE!$H$4:$H$101)) +1), COLUMNS($B$3:C630))),"")</f>
        <v xml:space="preserve">4   </v>
      </c>
      <c r="E630" s="40" t="str">
        <f t="array" ref="E630">IFERROR(INDEX(PEOPLE!$H$4:$H$101, SMALL(IF($B630=PEOPLE!$B$4:$B$101, ROW(PEOPLE!$H$4:$H$101)-MIN(ROW(PEOPLE!$H$4:$H$101)) +1), COLUMNS($B$3:D630))),"")</f>
        <v xml:space="preserve">5   </v>
      </c>
      <c r="F630" s="40" t="str">
        <f t="array" ref="F630">IFERROR(INDEX(PEOPLE!$H$4:$H$101, SMALL(IF($B630=PEOPLE!$B$4:$B$101, ROW(PEOPLE!$H$4:$H$101)-MIN(ROW(PEOPLE!$H$4:$H$101)) +1), COLUMNS($B$3:E630))),"")</f>
        <v xml:space="preserve">6   </v>
      </c>
      <c r="G630" s="40" t="str">
        <f t="array" ref="G630">IFERROR(INDEX(PEOPLE!$H$4:$H$101, SMALL(IF($B630=PEOPLE!$B$4:$B$101, ROW(PEOPLE!$H$4:$H$101)-MIN(ROW(PEOPLE!$H$4:$H$101)) +1), COLUMNS($B$3:F630))),"")</f>
        <v xml:space="preserve">7   </v>
      </c>
      <c r="H630" s="40" t="str">
        <f t="array" ref="H630">IFERROR(INDEX(PEOPLE!$H$4:$H$101, SMALL(IF($B630=PEOPLE!$B$4:$B$101, ROW(PEOPLE!$H$4:$H$101)-MIN(ROW(PEOPLE!$H$4:$H$101)) +1), COLUMNS($B$3:G630))),"")</f>
        <v xml:space="preserve">8   </v>
      </c>
      <c r="I630" s="40" t="str">
        <f t="array" ref="I630">IFERROR(INDEX(PEOPLE!$H$4:$H$101, SMALL(IF($B630=PEOPLE!$B$4:$B$101, ROW(PEOPLE!$H$4:$H$101)-MIN(ROW(PEOPLE!$H$4:$H$101)) +1), COLUMNS($B$3:H630))),"")</f>
        <v xml:space="preserve">9   </v>
      </c>
      <c r="J630" s="40" t="str">
        <f t="array" ref="J630">IFERROR(INDEX(PEOPLE!$H$4:$H$101, SMALL(IF($B630=PEOPLE!$B$4:$B$101, ROW(PEOPLE!$H$4:$H$101)-MIN(ROW(PEOPLE!$H$4:$H$101)) +1), COLUMNS($B$3:I630))),"")</f>
        <v xml:space="preserve">10   </v>
      </c>
      <c r="K630" s="40" t="str">
        <f t="array" ref="K630">IFERROR(INDEX(PEOPLE!$H$4:$H$101, SMALL(IF($B630=PEOPLE!$B$4:$B$101, ROW(PEOPLE!$H$4:$H$101)-MIN(ROW(PEOPLE!$H$4:$H$101)) +1), COLUMNS($B$3:J630))),"")</f>
        <v xml:space="preserve">11   </v>
      </c>
      <c r="L630" s="40" t="str">
        <f t="array" ref="L630">IFERROR(INDEX(PEOPLE!$H$4:$H$101, SMALL(IF($B630=PEOPLE!$B$4:$B$101, ROW(PEOPLE!$H$4:$H$101)-MIN(ROW(PEOPLE!$H$4:$H$101)) +1), COLUMNS($B$3:K630))),"")</f>
        <v xml:space="preserve">12   </v>
      </c>
      <c r="M630" s="40" t="str">
        <f t="array" ref="M630">IFERROR(INDEX(PEOPLE!$H$4:$H$101, SMALL(IF($B630=PEOPLE!$B$4:$B$101, ROW(PEOPLE!$H$4:$H$101)-MIN(ROW(PEOPLE!$H$4:$H$101)) +1), COLUMNS($B$3:L630))),"")</f>
        <v xml:space="preserve">13   </v>
      </c>
      <c r="N630" s="40"/>
      <c r="O630" s="40"/>
    </row>
    <row r="631" spans="2:15" x14ac:dyDescent="0.25">
      <c r="B631" s="40" t="str">
        <f t="array" ref="B631">IFERROR(INDEX(PEOPLE!B632:B$1001, MATCH(0, COUNTIF($B$2:B630, PEOPLE!B632:B$1001), 0)), "")</f>
        <v/>
      </c>
      <c r="C631" s="40" t="str">
        <f t="array" ref="C631">IFERROR(INDEX(PEOPLE!$H$4:$H$101, SMALL(IF($B631=PEOPLE!$B$4:$B$101, ROW(PEOPLE!$H$4:$H$101)-MIN(ROW(PEOPLE!$H$4:$H$101)) +1), COLUMNS($B$3:B631))),"")</f>
        <v xml:space="preserve">3   </v>
      </c>
      <c r="D631" s="40" t="str">
        <f t="array" ref="D631">IFERROR(INDEX(PEOPLE!$H$4:$H$101, SMALL(IF($B631=PEOPLE!$B$4:$B$101, ROW(PEOPLE!$H$4:$H$101)-MIN(ROW(PEOPLE!$H$4:$H$101)) +1), COLUMNS($B$3:C631))),"")</f>
        <v xml:space="preserve">4   </v>
      </c>
      <c r="E631" s="40" t="str">
        <f t="array" ref="E631">IFERROR(INDEX(PEOPLE!$H$4:$H$101, SMALL(IF($B631=PEOPLE!$B$4:$B$101, ROW(PEOPLE!$H$4:$H$101)-MIN(ROW(PEOPLE!$H$4:$H$101)) +1), COLUMNS($B$3:D631))),"")</f>
        <v xml:space="preserve">5   </v>
      </c>
      <c r="F631" s="40" t="str">
        <f t="array" ref="F631">IFERROR(INDEX(PEOPLE!$H$4:$H$101, SMALL(IF($B631=PEOPLE!$B$4:$B$101, ROW(PEOPLE!$H$4:$H$101)-MIN(ROW(PEOPLE!$H$4:$H$101)) +1), COLUMNS($B$3:E631))),"")</f>
        <v xml:space="preserve">6   </v>
      </c>
      <c r="G631" s="40" t="str">
        <f t="array" ref="G631">IFERROR(INDEX(PEOPLE!$H$4:$H$101, SMALL(IF($B631=PEOPLE!$B$4:$B$101, ROW(PEOPLE!$H$4:$H$101)-MIN(ROW(PEOPLE!$H$4:$H$101)) +1), COLUMNS($B$3:F631))),"")</f>
        <v xml:space="preserve">7   </v>
      </c>
      <c r="H631" s="40" t="str">
        <f t="array" ref="H631">IFERROR(INDEX(PEOPLE!$H$4:$H$101, SMALL(IF($B631=PEOPLE!$B$4:$B$101, ROW(PEOPLE!$H$4:$H$101)-MIN(ROW(PEOPLE!$H$4:$H$101)) +1), COLUMNS($B$3:G631))),"")</f>
        <v xml:space="preserve">8   </v>
      </c>
      <c r="I631" s="40" t="str">
        <f t="array" ref="I631">IFERROR(INDEX(PEOPLE!$H$4:$H$101, SMALL(IF($B631=PEOPLE!$B$4:$B$101, ROW(PEOPLE!$H$4:$H$101)-MIN(ROW(PEOPLE!$H$4:$H$101)) +1), COLUMNS($B$3:H631))),"")</f>
        <v xml:space="preserve">9   </v>
      </c>
      <c r="J631" s="40" t="str">
        <f t="array" ref="J631">IFERROR(INDEX(PEOPLE!$H$4:$H$101, SMALL(IF($B631=PEOPLE!$B$4:$B$101, ROW(PEOPLE!$H$4:$H$101)-MIN(ROW(PEOPLE!$H$4:$H$101)) +1), COLUMNS($B$3:I631))),"")</f>
        <v xml:space="preserve">10   </v>
      </c>
      <c r="K631" s="40" t="str">
        <f t="array" ref="K631">IFERROR(INDEX(PEOPLE!$H$4:$H$101, SMALL(IF($B631=PEOPLE!$B$4:$B$101, ROW(PEOPLE!$H$4:$H$101)-MIN(ROW(PEOPLE!$H$4:$H$101)) +1), COLUMNS($B$3:J631))),"")</f>
        <v xml:space="preserve">11   </v>
      </c>
      <c r="L631" s="40" t="str">
        <f t="array" ref="L631">IFERROR(INDEX(PEOPLE!$H$4:$H$101, SMALL(IF($B631=PEOPLE!$B$4:$B$101, ROW(PEOPLE!$H$4:$H$101)-MIN(ROW(PEOPLE!$H$4:$H$101)) +1), COLUMNS($B$3:K631))),"")</f>
        <v xml:space="preserve">12   </v>
      </c>
      <c r="M631" s="40" t="str">
        <f t="array" ref="M631">IFERROR(INDEX(PEOPLE!$H$4:$H$101, SMALL(IF($B631=PEOPLE!$B$4:$B$101, ROW(PEOPLE!$H$4:$H$101)-MIN(ROW(PEOPLE!$H$4:$H$101)) +1), COLUMNS($B$3:L631))),"")</f>
        <v xml:space="preserve">13   </v>
      </c>
      <c r="N631" s="40"/>
      <c r="O631" s="40"/>
    </row>
    <row r="632" spans="2:15" x14ac:dyDescent="0.25">
      <c r="B632" s="40" t="str">
        <f t="array" ref="B632">IFERROR(INDEX(PEOPLE!B633:B$1001, MATCH(0, COUNTIF($B$2:B631, PEOPLE!B633:B$1001), 0)), "")</f>
        <v/>
      </c>
      <c r="C632" s="40" t="str">
        <f t="array" ref="C632">IFERROR(INDEX(PEOPLE!$H$4:$H$101, SMALL(IF($B632=PEOPLE!$B$4:$B$101, ROW(PEOPLE!$H$4:$H$101)-MIN(ROW(PEOPLE!$H$4:$H$101)) +1), COLUMNS($B$3:B632))),"")</f>
        <v xml:space="preserve">3   </v>
      </c>
      <c r="D632" s="40" t="str">
        <f t="array" ref="D632">IFERROR(INDEX(PEOPLE!$H$4:$H$101, SMALL(IF($B632=PEOPLE!$B$4:$B$101, ROW(PEOPLE!$H$4:$H$101)-MIN(ROW(PEOPLE!$H$4:$H$101)) +1), COLUMNS($B$3:C632))),"")</f>
        <v xml:space="preserve">4   </v>
      </c>
      <c r="E632" s="40" t="str">
        <f t="array" ref="E632">IFERROR(INDEX(PEOPLE!$H$4:$H$101, SMALL(IF($B632=PEOPLE!$B$4:$B$101, ROW(PEOPLE!$H$4:$H$101)-MIN(ROW(PEOPLE!$H$4:$H$101)) +1), COLUMNS($B$3:D632))),"")</f>
        <v xml:space="preserve">5   </v>
      </c>
      <c r="F632" s="40" t="str">
        <f t="array" ref="F632">IFERROR(INDEX(PEOPLE!$H$4:$H$101, SMALL(IF($B632=PEOPLE!$B$4:$B$101, ROW(PEOPLE!$H$4:$H$101)-MIN(ROW(PEOPLE!$H$4:$H$101)) +1), COLUMNS($B$3:E632))),"")</f>
        <v xml:space="preserve">6   </v>
      </c>
      <c r="G632" s="40" t="str">
        <f t="array" ref="G632">IFERROR(INDEX(PEOPLE!$H$4:$H$101, SMALL(IF($B632=PEOPLE!$B$4:$B$101, ROW(PEOPLE!$H$4:$H$101)-MIN(ROW(PEOPLE!$H$4:$H$101)) +1), COLUMNS($B$3:F632))),"")</f>
        <v xml:space="preserve">7   </v>
      </c>
      <c r="H632" s="40" t="str">
        <f t="array" ref="H632">IFERROR(INDEX(PEOPLE!$H$4:$H$101, SMALL(IF($B632=PEOPLE!$B$4:$B$101, ROW(PEOPLE!$H$4:$H$101)-MIN(ROW(PEOPLE!$H$4:$H$101)) +1), COLUMNS($B$3:G632))),"")</f>
        <v xml:space="preserve">8   </v>
      </c>
      <c r="I632" s="40" t="str">
        <f t="array" ref="I632">IFERROR(INDEX(PEOPLE!$H$4:$H$101, SMALL(IF($B632=PEOPLE!$B$4:$B$101, ROW(PEOPLE!$H$4:$H$101)-MIN(ROW(PEOPLE!$H$4:$H$101)) +1), COLUMNS($B$3:H632))),"")</f>
        <v xml:space="preserve">9   </v>
      </c>
      <c r="J632" s="40" t="str">
        <f t="array" ref="J632">IFERROR(INDEX(PEOPLE!$H$4:$H$101, SMALL(IF($B632=PEOPLE!$B$4:$B$101, ROW(PEOPLE!$H$4:$H$101)-MIN(ROW(PEOPLE!$H$4:$H$101)) +1), COLUMNS($B$3:I632))),"")</f>
        <v xml:space="preserve">10   </v>
      </c>
      <c r="K632" s="40" t="str">
        <f t="array" ref="K632">IFERROR(INDEX(PEOPLE!$H$4:$H$101, SMALL(IF($B632=PEOPLE!$B$4:$B$101, ROW(PEOPLE!$H$4:$H$101)-MIN(ROW(PEOPLE!$H$4:$H$101)) +1), COLUMNS($B$3:J632))),"")</f>
        <v xml:space="preserve">11   </v>
      </c>
      <c r="L632" s="40" t="str">
        <f t="array" ref="L632">IFERROR(INDEX(PEOPLE!$H$4:$H$101, SMALL(IF($B632=PEOPLE!$B$4:$B$101, ROW(PEOPLE!$H$4:$H$101)-MIN(ROW(PEOPLE!$H$4:$H$101)) +1), COLUMNS($B$3:K632))),"")</f>
        <v xml:space="preserve">12   </v>
      </c>
      <c r="M632" s="40" t="str">
        <f t="array" ref="M632">IFERROR(INDEX(PEOPLE!$H$4:$H$101, SMALL(IF($B632=PEOPLE!$B$4:$B$101, ROW(PEOPLE!$H$4:$H$101)-MIN(ROW(PEOPLE!$H$4:$H$101)) +1), COLUMNS($B$3:L632))),"")</f>
        <v xml:space="preserve">13   </v>
      </c>
      <c r="N632" s="40"/>
      <c r="O632" s="40"/>
    </row>
    <row r="633" spans="2:15" x14ac:dyDescent="0.25">
      <c r="B633" s="40" t="str">
        <f t="array" ref="B633">IFERROR(INDEX(PEOPLE!B634:B$1001, MATCH(0, COUNTIF($B$2:B632, PEOPLE!B634:B$1001), 0)), "")</f>
        <v/>
      </c>
      <c r="C633" s="40" t="str">
        <f t="array" ref="C633">IFERROR(INDEX(PEOPLE!$H$4:$H$101, SMALL(IF($B633=PEOPLE!$B$4:$B$101, ROW(PEOPLE!$H$4:$H$101)-MIN(ROW(PEOPLE!$H$4:$H$101)) +1), COLUMNS($B$3:B633))),"")</f>
        <v xml:space="preserve">3   </v>
      </c>
      <c r="D633" s="40" t="str">
        <f t="array" ref="D633">IFERROR(INDEX(PEOPLE!$H$4:$H$101, SMALL(IF($B633=PEOPLE!$B$4:$B$101, ROW(PEOPLE!$H$4:$H$101)-MIN(ROW(PEOPLE!$H$4:$H$101)) +1), COLUMNS($B$3:C633))),"")</f>
        <v xml:space="preserve">4   </v>
      </c>
      <c r="E633" s="40" t="str">
        <f t="array" ref="E633">IFERROR(INDEX(PEOPLE!$H$4:$H$101, SMALL(IF($B633=PEOPLE!$B$4:$B$101, ROW(PEOPLE!$H$4:$H$101)-MIN(ROW(PEOPLE!$H$4:$H$101)) +1), COLUMNS($B$3:D633))),"")</f>
        <v xml:space="preserve">5   </v>
      </c>
      <c r="F633" s="40" t="str">
        <f t="array" ref="F633">IFERROR(INDEX(PEOPLE!$H$4:$H$101, SMALL(IF($B633=PEOPLE!$B$4:$B$101, ROW(PEOPLE!$H$4:$H$101)-MIN(ROW(PEOPLE!$H$4:$H$101)) +1), COLUMNS($B$3:E633))),"")</f>
        <v xml:space="preserve">6   </v>
      </c>
      <c r="G633" s="40" t="str">
        <f t="array" ref="G633">IFERROR(INDEX(PEOPLE!$H$4:$H$101, SMALL(IF($B633=PEOPLE!$B$4:$B$101, ROW(PEOPLE!$H$4:$H$101)-MIN(ROW(PEOPLE!$H$4:$H$101)) +1), COLUMNS($B$3:F633))),"")</f>
        <v xml:space="preserve">7   </v>
      </c>
      <c r="H633" s="40" t="str">
        <f t="array" ref="H633">IFERROR(INDEX(PEOPLE!$H$4:$H$101, SMALL(IF($B633=PEOPLE!$B$4:$B$101, ROW(PEOPLE!$H$4:$H$101)-MIN(ROW(PEOPLE!$H$4:$H$101)) +1), COLUMNS($B$3:G633))),"")</f>
        <v xml:space="preserve">8   </v>
      </c>
      <c r="I633" s="40" t="str">
        <f t="array" ref="I633">IFERROR(INDEX(PEOPLE!$H$4:$H$101, SMALL(IF($B633=PEOPLE!$B$4:$B$101, ROW(PEOPLE!$H$4:$H$101)-MIN(ROW(PEOPLE!$H$4:$H$101)) +1), COLUMNS($B$3:H633))),"")</f>
        <v xml:space="preserve">9   </v>
      </c>
      <c r="J633" s="40" t="str">
        <f t="array" ref="J633">IFERROR(INDEX(PEOPLE!$H$4:$H$101, SMALL(IF($B633=PEOPLE!$B$4:$B$101, ROW(PEOPLE!$H$4:$H$101)-MIN(ROW(PEOPLE!$H$4:$H$101)) +1), COLUMNS($B$3:I633))),"")</f>
        <v xml:space="preserve">10   </v>
      </c>
      <c r="K633" s="40" t="str">
        <f t="array" ref="K633">IFERROR(INDEX(PEOPLE!$H$4:$H$101, SMALL(IF($B633=PEOPLE!$B$4:$B$101, ROW(PEOPLE!$H$4:$H$101)-MIN(ROW(PEOPLE!$H$4:$H$101)) +1), COLUMNS($B$3:J633))),"")</f>
        <v xml:space="preserve">11   </v>
      </c>
      <c r="L633" s="40" t="str">
        <f t="array" ref="L633">IFERROR(INDEX(PEOPLE!$H$4:$H$101, SMALL(IF($B633=PEOPLE!$B$4:$B$101, ROW(PEOPLE!$H$4:$H$101)-MIN(ROW(PEOPLE!$H$4:$H$101)) +1), COLUMNS($B$3:K633))),"")</f>
        <v xml:space="preserve">12   </v>
      </c>
      <c r="M633" s="40" t="str">
        <f t="array" ref="M633">IFERROR(INDEX(PEOPLE!$H$4:$H$101, SMALL(IF($B633=PEOPLE!$B$4:$B$101, ROW(PEOPLE!$H$4:$H$101)-MIN(ROW(PEOPLE!$H$4:$H$101)) +1), COLUMNS($B$3:L633))),"")</f>
        <v xml:space="preserve">13   </v>
      </c>
      <c r="N633" s="40"/>
      <c r="O633" s="40"/>
    </row>
    <row r="634" spans="2:15" x14ac:dyDescent="0.25">
      <c r="B634" s="40" t="str">
        <f t="array" ref="B634">IFERROR(INDEX(PEOPLE!B635:B$1001, MATCH(0, COUNTIF($B$2:B633, PEOPLE!B635:B$1001), 0)), "")</f>
        <v/>
      </c>
      <c r="C634" s="40" t="str">
        <f t="array" ref="C634">IFERROR(INDEX(PEOPLE!$H$4:$H$101, SMALL(IF($B634=PEOPLE!$B$4:$B$101, ROW(PEOPLE!$H$4:$H$101)-MIN(ROW(PEOPLE!$H$4:$H$101)) +1), COLUMNS($B$3:B634))),"")</f>
        <v xml:space="preserve">3   </v>
      </c>
      <c r="D634" s="40" t="str">
        <f t="array" ref="D634">IFERROR(INDEX(PEOPLE!$H$4:$H$101, SMALL(IF($B634=PEOPLE!$B$4:$B$101, ROW(PEOPLE!$H$4:$H$101)-MIN(ROW(PEOPLE!$H$4:$H$101)) +1), COLUMNS($B$3:C634))),"")</f>
        <v xml:space="preserve">4   </v>
      </c>
      <c r="E634" s="40" t="str">
        <f t="array" ref="E634">IFERROR(INDEX(PEOPLE!$H$4:$H$101, SMALL(IF($B634=PEOPLE!$B$4:$B$101, ROW(PEOPLE!$H$4:$H$101)-MIN(ROW(PEOPLE!$H$4:$H$101)) +1), COLUMNS($B$3:D634))),"")</f>
        <v xml:space="preserve">5   </v>
      </c>
      <c r="F634" s="40" t="str">
        <f t="array" ref="F634">IFERROR(INDEX(PEOPLE!$H$4:$H$101, SMALL(IF($B634=PEOPLE!$B$4:$B$101, ROW(PEOPLE!$H$4:$H$101)-MIN(ROW(PEOPLE!$H$4:$H$101)) +1), COLUMNS($B$3:E634))),"")</f>
        <v xml:space="preserve">6   </v>
      </c>
      <c r="G634" s="40" t="str">
        <f t="array" ref="G634">IFERROR(INDEX(PEOPLE!$H$4:$H$101, SMALL(IF($B634=PEOPLE!$B$4:$B$101, ROW(PEOPLE!$H$4:$H$101)-MIN(ROW(PEOPLE!$H$4:$H$101)) +1), COLUMNS($B$3:F634))),"")</f>
        <v xml:space="preserve">7   </v>
      </c>
      <c r="H634" s="40" t="str">
        <f t="array" ref="H634">IFERROR(INDEX(PEOPLE!$H$4:$H$101, SMALL(IF($B634=PEOPLE!$B$4:$B$101, ROW(PEOPLE!$H$4:$H$101)-MIN(ROW(PEOPLE!$H$4:$H$101)) +1), COLUMNS($B$3:G634))),"")</f>
        <v xml:space="preserve">8   </v>
      </c>
      <c r="I634" s="40" t="str">
        <f t="array" ref="I634">IFERROR(INDEX(PEOPLE!$H$4:$H$101, SMALL(IF($B634=PEOPLE!$B$4:$B$101, ROW(PEOPLE!$H$4:$H$101)-MIN(ROW(PEOPLE!$H$4:$H$101)) +1), COLUMNS($B$3:H634))),"")</f>
        <v xml:space="preserve">9   </v>
      </c>
      <c r="J634" s="40" t="str">
        <f t="array" ref="J634">IFERROR(INDEX(PEOPLE!$H$4:$H$101, SMALL(IF($B634=PEOPLE!$B$4:$B$101, ROW(PEOPLE!$H$4:$H$101)-MIN(ROW(PEOPLE!$H$4:$H$101)) +1), COLUMNS($B$3:I634))),"")</f>
        <v xml:space="preserve">10   </v>
      </c>
      <c r="K634" s="40" t="str">
        <f t="array" ref="K634">IFERROR(INDEX(PEOPLE!$H$4:$H$101, SMALL(IF($B634=PEOPLE!$B$4:$B$101, ROW(PEOPLE!$H$4:$H$101)-MIN(ROW(PEOPLE!$H$4:$H$101)) +1), COLUMNS($B$3:J634))),"")</f>
        <v xml:space="preserve">11   </v>
      </c>
      <c r="L634" s="40" t="str">
        <f t="array" ref="L634">IFERROR(INDEX(PEOPLE!$H$4:$H$101, SMALL(IF($B634=PEOPLE!$B$4:$B$101, ROW(PEOPLE!$H$4:$H$101)-MIN(ROW(PEOPLE!$H$4:$H$101)) +1), COLUMNS($B$3:K634))),"")</f>
        <v xml:space="preserve">12   </v>
      </c>
      <c r="M634" s="40" t="str">
        <f t="array" ref="M634">IFERROR(INDEX(PEOPLE!$H$4:$H$101, SMALL(IF($B634=PEOPLE!$B$4:$B$101, ROW(PEOPLE!$H$4:$H$101)-MIN(ROW(PEOPLE!$H$4:$H$101)) +1), COLUMNS($B$3:L634))),"")</f>
        <v xml:space="preserve">13   </v>
      </c>
      <c r="N634" s="40"/>
      <c r="O634" s="40"/>
    </row>
    <row r="635" spans="2:15" x14ac:dyDescent="0.25">
      <c r="B635" s="40" t="str">
        <f t="array" ref="B635">IFERROR(INDEX(PEOPLE!B636:B$1001, MATCH(0, COUNTIF($B$2:B634, PEOPLE!B636:B$1001), 0)), "")</f>
        <v/>
      </c>
      <c r="C635" s="40" t="str">
        <f t="array" ref="C635">IFERROR(INDEX(PEOPLE!$H$4:$H$101, SMALL(IF($B635=PEOPLE!$B$4:$B$101, ROW(PEOPLE!$H$4:$H$101)-MIN(ROW(PEOPLE!$H$4:$H$101)) +1), COLUMNS($B$3:B635))),"")</f>
        <v xml:space="preserve">3   </v>
      </c>
      <c r="D635" s="40" t="str">
        <f t="array" ref="D635">IFERROR(INDEX(PEOPLE!$H$4:$H$101, SMALL(IF($B635=PEOPLE!$B$4:$B$101, ROW(PEOPLE!$H$4:$H$101)-MIN(ROW(PEOPLE!$H$4:$H$101)) +1), COLUMNS($B$3:C635))),"")</f>
        <v xml:space="preserve">4   </v>
      </c>
      <c r="E635" s="40" t="str">
        <f t="array" ref="E635">IFERROR(INDEX(PEOPLE!$H$4:$H$101, SMALL(IF($B635=PEOPLE!$B$4:$B$101, ROW(PEOPLE!$H$4:$H$101)-MIN(ROW(PEOPLE!$H$4:$H$101)) +1), COLUMNS($B$3:D635))),"")</f>
        <v xml:space="preserve">5   </v>
      </c>
      <c r="F635" s="40" t="str">
        <f t="array" ref="F635">IFERROR(INDEX(PEOPLE!$H$4:$H$101, SMALL(IF($B635=PEOPLE!$B$4:$B$101, ROW(PEOPLE!$H$4:$H$101)-MIN(ROW(PEOPLE!$H$4:$H$101)) +1), COLUMNS($B$3:E635))),"")</f>
        <v xml:space="preserve">6   </v>
      </c>
      <c r="G635" s="40" t="str">
        <f t="array" ref="G635">IFERROR(INDEX(PEOPLE!$H$4:$H$101, SMALL(IF($B635=PEOPLE!$B$4:$B$101, ROW(PEOPLE!$H$4:$H$101)-MIN(ROW(PEOPLE!$H$4:$H$101)) +1), COLUMNS($B$3:F635))),"")</f>
        <v xml:space="preserve">7   </v>
      </c>
      <c r="H635" s="40" t="str">
        <f t="array" ref="H635">IFERROR(INDEX(PEOPLE!$H$4:$H$101, SMALL(IF($B635=PEOPLE!$B$4:$B$101, ROW(PEOPLE!$H$4:$H$101)-MIN(ROW(PEOPLE!$H$4:$H$101)) +1), COLUMNS($B$3:G635))),"")</f>
        <v xml:space="preserve">8   </v>
      </c>
      <c r="I635" s="40" t="str">
        <f t="array" ref="I635">IFERROR(INDEX(PEOPLE!$H$4:$H$101, SMALL(IF($B635=PEOPLE!$B$4:$B$101, ROW(PEOPLE!$H$4:$H$101)-MIN(ROW(PEOPLE!$H$4:$H$101)) +1), COLUMNS($B$3:H635))),"")</f>
        <v xml:space="preserve">9   </v>
      </c>
      <c r="J635" s="40" t="str">
        <f t="array" ref="J635">IFERROR(INDEX(PEOPLE!$H$4:$H$101, SMALL(IF($B635=PEOPLE!$B$4:$B$101, ROW(PEOPLE!$H$4:$H$101)-MIN(ROW(PEOPLE!$H$4:$H$101)) +1), COLUMNS($B$3:I635))),"")</f>
        <v xml:space="preserve">10   </v>
      </c>
      <c r="K635" s="40" t="str">
        <f t="array" ref="K635">IFERROR(INDEX(PEOPLE!$H$4:$H$101, SMALL(IF($B635=PEOPLE!$B$4:$B$101, ROW(PEOPLE!$H$4:$H$101)-MIN(ROW(PEOPLE!$H$4:$H$101)) +1), COLUMNS($B$3:J635))),"")</f>
        <v xml:space="preserve">11   </v>
      </c>
      <c r="L635" s="40" t="str">
        <f t="array" ref="L635">IFERROR(INDEX(PEOPLE!$H$4:$H$101, SMALL(IF($B635=PEOPLE!$B$4:$B$101, ROW(PEOPLE!$H$4:$H$101)-MIN(ROW(PEOPLE!$H$4:$H$101)) +1), COLUMNS($B$3:K635))),"")</f>
        <v xml:space="preserve">12   </v>
      </c>
      <c r="M635" s="40" t="str">
        <f t="array" ref="M635">IFERROR(INDEX(PEOPLE!$H$4:$H$101, SMALL(IF($B635=PEOPLE!$B$4:$B$101, ROW(PEOPLE!$H$4:$H$101)-MIN(ROW(PEOPLE!$H$4:$H$101)) +1), COLUMNS($B$3:L635))),"")</f>
        <v xml:space="preserve">13   </v>
      </c>
      <c r="N635" s="40"/>
      <c r="O635" s="40"/>
    </row>
    <row r="636" spans="2:15" x14ac:dyDescent="0.25">
      <c r="B636" s="40" t="str">
        <f t="array" ref="B636">IFERROR(INDEX(PEOPLE!B637:B$1001, MATCH(0, COUNTIF($B$2:B635, PEOPLE!B637:B$1001), 0)), "")</f>
        <v/>
      </c>
      <c r="C636" s="40" t="str">
        <f t="array" ref="C636">IFERROR(INDEX(PEOPLE!$H$4:$H$101, SMALL(IF($B636=PEOPLE!$B$4:$B$101, ROW(PEOPLE!$H$4:$H$101)-MIN(ROW(PEOPLE!$H$4:$H$101)) +1), COLUMNS($B$3:B636))),"")</f>
        <v xml:space="preserve">3   </v>
      </c>
      <c r="D636" s="40" t="str">
        <f t="array" ref="D636">IFERROR(INDEX(PEOPLE!$H$4:$H$101, SMALL(IF($B636=PEOPLE!$B$4:$B$101, ROW(PEOPLE!$H$4:$H$101)-MIN(ROW(PEOPLE!$H$4:$H$101)) +1), COLUMNS($B$3:C636))),"")</f>
        <v xml:space="preserve">4   </v>
      </c>
      <c r="E636" s="40" t="str">
        <f t="array" ref="E636">IFERROR(INDEX(PEOPLE!$H$4:$H$101, SMALL(IF($B636=PEOPLE!$B$4:$B$101, ROW(PEOPLE!$H$4:$H$101)-MIN(ROW(PEOPLE!$H$4:$H$101)) +1), COLUMNS($B$3:D636))),"")</f>
        <v xml:space="preserve">5   </v>
      </c>
      <c r="F636" s="40" t="str">
        <f t="array" ref="F636">IFERROR(INDEX(PEOPLE!$H$4:$H$101, SMALL(IF($B636=PEOPLE!$B$4:$B$101, ROW(PEOPLE!$H$4:$H$101)-MIN(ROW(PEOPLE!$H$4:$H$101)) +1), COLUMNS($B$3:E636))),"")</f>
        <v xml:space="preserve">6   </v>
      </c>
      <c r="G636" s="40" t="str">
        <f t="array" ref="G636">IFERROR(INDEX(PEOPLE!$H$4:$H$101, SMALL(IF($B636=PEOPLE!$B$4:$B$101, ROW(PEOPLE!$H$4:$H$101)-MIN(ROW(PEOPLE!$H$4:$H$101)) +1), COLUMNS($B$3:F636))),"")</f>
        <v xml:space="preserve">7   </v>
      </c>
      <c r="H636" s="40" t="str">
        <f t="array" ref="H636">IFERROR(INDEX(PEOPLE!$H$4:$H$101, SMALL(IF($B636=PEOPLE!$B$4:$B$101, ROW(PEOPLE!$H$4:$H$101)-MIN(ROW(PEOPLE!$H$4:$H$101)) +1), COLUMNS($B$3:G636))),"")</f>
        <v xml:space="preserve">8   </v>
      </c>
      <c r="I636" s="40" t="str">
        <f t="array" ref="I636">IFERROR(INDEX(PEOPLE!$H$4:$H$101, SMALL(IF($B636=PEOPLE!$B$4:$B$101, ROW(PEOPLE!$H$4:$H$101)-MIN(ROW(PEOPLE!$H$4:$H$101)) +1), COLUMNS($B$3:H636))),"")</f>
        <v xml:space="preserve">9   </v>
      </c>
      <c r="J636" s="40" t="str">
        <f t="array" ref="J636">IFERROR(INDEX(PEOPLE!$H$4:$H$101, SMALL(IF($B636=PEOPLE!$B$4:$B$101, ROW(PEOPLE!$H$4:$H$101)-MIN(ROW(PEOPLE!$H$4:$H$101)) +1), COLUMNS($B$3:I636))),"")</f>
        <v xml:space="preserve">10   </v>
      </c>
      <c r="K636" s="40" t="str">
        <f t="array" ref="K636">IFERROR(INDEX(PEOPLE!$H$4:$H$101, SMALL(IF($B636=PEOPLE!$B$4:$B$101, ROW(PEOPLE!$H$4:$H$101)-MIN(ROW(PEOPLE!$H$4:$H$101)) +1), COLUMNS($B$3:J636))),"")</f>
        <v xml:space="preserve">11   </v>
      </c>
      <c r="L636" s="40" t="str">
        <f t="array" ref="L636">IFERROR(INDEX(PEOPLE!$H$4:$H$101, SMALL(IF($B636=PEOPLE!$B$4:$B$101, ROW(PEOPLE!$H$4:$H$101)-MIN(ROW(PEOPLE!$H$4:$H$101)) +1), COLUMNS($B$3:K636))),"")</f>
        <v xml:space="preserve">12   </v>
      </c>
      <c r="M636" s="40" t="str">
        <f t="array" ref="M636">IFERROR(INDEX(PEOPLE!$H$4:$H$101, SMALL(IF($B636=PEOPLE!$B$4:$B$101, ROW(PEOPLE!$H$4:$H$101)-MIN(ROW(PEOPLE!$H$4:$H$101)) +1), COLUMNS($B$3:L636))),"")</f>
        <v xml:space="preserve">13   </v>
      </c>
      <c r="N636" s="40"/>
      <c r="O636" s="40"/>
    </row>
    <row r="637" spans="2:15" x14ac:dyDescent="0.25">
      <c r="B637" s="40" t="str">
        <f t="array" ref="B637">IFERROR(INDEX(PEOPLE!B638:B$1001, MATCH(0, COUNTIF($B$2:B636, PEOPLE!B638:B$1001), 0)), "")</f>
        <v/>
      </c>
      <c r="C637" s="40" t="str">
        <f t="array" ref="C637">IFERROR(INDEX(PEOPLE!$H$4:$H$101, SMALL(IF($B637=PEOPLE!$B$4:$B$101, ROW(PEOPLE!$H$4:$H$101)-MIN(ROW(PEOPLE!$H$4:$H$101)) +1), COLUMNS($B$3:B637))),"")</f>
        <v xml:space="preserve">3   </v>
      </c>
      <c r="D637" s="40" t="str">
        <f t="array" ref="D637">IFERROR(INDEX(PEOPLE!$H$4:$H$101, SMALL(IF($B637=PEOPLE!$B$4:$B$101, ROW(PEOPLE!$H$4:$H$101)-MIN(ROW(PEOPLE!$H$4:$H$101)) +1), COLUMNS($B$3:C637))),"")</f>
        <v xml:space="preserve">4   </v>
      </c>
      <c r="E637" s="40" t="str">
        <f t="array" ref="E637">IFERROR(INDEX(PEOPLE!$H$4:$H$101, SMALL(IF($B637=PEOPLE!$B$4:$B$101, ROW(PEOPLE!$H$4:$H$101)-MIN(ROW(PEOPLE!$H$4:$H$101)) +1), COLUMNS($B$3:D637))),"")</f>
        <v xml:space="preserve">5   </v>
      </c>
      <c r="F637" s="40" t="str">
        <f t="array" ref="F637">IFERROR(INDEX(PEOPLE!$H$4:$H$101, SMALL(IF($B637=PEOPLE!$B$4:$B$101, ROW(PEOPLE!$H$4:$H$101)-MIN(ROW(PEOPLE!$H$4:$H$101)) +1), COLUMNS($B$3:E637))),"")</f>
        <v xml:space="preserve">6   </v>
      </c>
      <c r="G637" s="40" t="str">
        <f t="array" ref="G637">IFERROR(INDEX(PEOPLE!$H$4:$H$101, SMALL(IF($B637=PEOPLE!$B$4:$B$101, ROW(PEOPLE!$H$4:$H$101)-MIN(ROW(PEOPLE!$H$4:$H$101)) +1), COLUMNS($B$3:F637))),"")</f>
        <v xml:space="preserve">7   </v>
      </c>
      <c r="H637" s="40" t="str">
        <f t="array" ref="H637">IFERROR(INDEX(PEOPLE!$H$4:$H$101, SMALL(IF($B637=PEOPLE!$B$4:$B$101, ROW(PEOPLE!$H$4:$H$101)-MIN(ROW(PEOPLE!$H$4:$H$101)) +1), COLUMNS($B$3:G637))),"")</f>
        <v xml:space="preserve">8   </v>
      </c>
      <c r="I637" s="40" t="str">
        <f t="array" ref="I637">IFERROR(INDEX(PEOPLE!$H$4:$H$101, SMALL(IF($B637=PEOPLE!$B$4:$B$101, ROW(PEOPLE!$H$4:$H$101)-MIN(ROW(PEOPLE!$H$4:$H$101)) +1), COLUMNS($B$3:H637))),"")</f>
        <v xml:space="preserve">9   </v>
      </c>
      <c r="J637" s="40" t="str">
        <f t="array" ref="J637">IFERROR(INDEX(PEOPLE!$H$4:$H$101, SMALL(IF($B637=PEOPLE!$B$4:$B$101, ROW(PEOPLE!$H$4:$H$101)-MIN(ROW(PEOPLE!$H$4:$H$101)) +1), COLUMNS($B$3:I637))),"")</f>
        <v xml:space="preserve">10   </v>
      </c>
      <c r="K637" s="40" t="str">
        <f t="array" ref="K637">IFERROR(INDEX(PEOPLE!$H$4:$H$101, SMALL(IF($B637=PEOPLE!$B$4:$B$101, ROW(PEOPLE!$H$4:$H$101)-MIN(ROW(PEOPLE!$H$4:$H$101)) +1), COLUMNS($B$3:J637))),"")</f>
        <v xml:space="preserve">11   </v>
      </c>
      <c r="L637" s="40" t="str">
        <f t="array" ref="L637">IFERROR(INDEX(PEOPLE!$H$4:$H$101, SMALL(IF($B637=PEOPLE!$B$4:$B$101, ROW(PEOPLE!$H$4:$H$101)-MIN(ROW(PEOPLE!$H$4:$H$101)) +1), COLUMNS($B$3:K637))),"")</f>
        <v xml:space="preserve">12   </v>
      </c>
      <c r="M637" s="40" t="str">
        <f t="array" ref="M637">IFERROR(INDEX(PEOPLE!$H$4:$H$101, SMALL(IF($B637=PEOPLE!$B$4:$B$101, ROW(PEOPLE!$H$4:$H$101)-MIN(ROW(PEOPLE!$H$4:$H$101)) +1), COLUMNS($B$3:L637))),"")</f>
        <v xml:space="preserve">13   </v>
      </c>
      <c r="N637" s="40"/>
      <c r="O637" s="40"/>
    </row>
    <row r="638" spans="2:15" x14ac:dyDescent="0.25">
      <c r="B638" s="40" t="str">
        <f t="array" ref="B638">IFERROR(INDEX(PEOPLE!B639:B$1001, MATCH(0, COUNTIF($B$2:B637, PEOPLE!B639:B$1001), 0)), "")</f>
        <v/>
      </c>
      <c r="C638" s="40" t="str">
        <f t="array" ref="C638">IFERROR(INDEX(PEOPLE!$H$4:$H$101, SMALL(IF($B638=PEOPLE!$B$4:$B$101, ROW(PEOPLE!$H$4:$H$101)-MIN(ROW(PEOPLE!$H$4:$H$101)) +1), COLUMNS($B$3:B638))),"")</f>
        <v xml:space="preserve">3   </v>
      </c>
      <c r="D638" s="40" t="str">
        <f t="array" ref="D638">IFERROR(INDEX(PEOPLE!$H$4:$H$101, SMALL(IF($B638=PEOPLE!$B$4:$B$101, ROW(PEOPLE!$H$4:$H$101)-MIN(ROW(PEOPLE!$H$4:$H$101)) +1), COLUMNS($B$3:C638))),"")</f>
        <v xml:space="preserve">4   </v>
      </c>
      <c r="E638" s="40" t="str">
        <f t="array" ref="E638">IFERROR(INDEX(PEOPLE!$H$4:$H$101, SMALL(IF($B638=PEOPLE!$B$4:$B$101, ROW(PEOPLE!$H$4:$H$101)-MIN(ROW(PEOPLE!$H$4:$H$101)) +1), COLUMNS($B$3:D638))),"")</f>
        <v xml:space="preserve">5   </v>
      </c>
      <c r="F638" s="40" t="str">
        <f t="array" ref="F638">IFERROR(INDEX(PEOPLE!$H$4:$H$101, SMALL(IF($B638=PEOPLE!$B$4:$B$101, ROW(PEOPLE!$H$4:$H$101)-MIN(ROW(PEOPLE!$H$4:$H$101)) +1), COLUMNS($B$3:E638))),"")</f>
        <v xml:space="preserve">6   </v>
      </c>
      <c r="G638" s="40" t="str">
        <f t="array" ref="G638">IFERROR(INDEX(PEOPLE!$H$4:$H$101, SMALL(IF($B638=PEOPLE!$B$4:$B$101, ROW(PEOPLE!$H$4:$H$101)-MIN(ROW(PEOPLE!$H$4:$H$101)) +1), COLUMNS($B$3:F638))),"")</f>
        <v xml:space="preserve">7   </v>
      </c>
      <c r="H638" s="40" t="str">
        <f t="array" ref="H638">IFERROR(INDEX(PEOPLE!$H$4:$H$101, SMALL(IF($B638=PEOPLE!$B$4:$B$101, ROW(PEOPLE!$H$4:$H$101)-MIN(ROW(PEOPLE!$H$4:$H$101)) +1), COLUMNS($B$3:G638))),"")</f>
        <v xml:space="preserve">8   </v>
      </c>
      <c r="I638" s="40" t="str">
        <f t="array" ref="I638">IFERROR(INDEX(PEOPLE!$H$4:$H$101, SMALL(IF($B638=PEOPLE!$B$4:$B$101, ROW(PEOPLE!$H$4:$H$101)-MIN(ROW(PEOPLE!$H$4:$H$101)) +1), COLUMNS($B$3:H638))),"")</f>
        <v xml:space="preserve">9   </v>
      </c>
      <c r="J638" s="40" t="str">
        <f t="array" ref="J638">IFERROR(INDEX(PEOPLE!$H$4:$H$101, SMALL(IF($B638=PEOPLE!$B$4:$B$101, ROW(PEOPLE!$H$4:$H$101)-MIN(ROW(PEOPLE!$H$4:$H$101)) +1), COLUMNS($B$3:I638))),"")</f>
        <v xml:space="preserve">10   </v>
      </c>
      <c r="K638" s="40" t="str">
        <f t="array" ref="K638">IFERROR(INDEX(PEOPLE!$H$4:$H$101, SMALL(IF($B638=PEOPLE!$B$4:$B$101, ROW(PEOPLE!$H$4:$H$101)-MIN(ROW(PEOPLE!$H$4:$H$101)) +1), COLUMNS($B$3:J638))),"")</f>
        <v xml:space="preserve">11   </v>
      </c>
      <c r="L638" s="40" t="str">
        <f t="array" ref="L638">IFERROR(INDEX(PEOPLE!$H$4:$H$101, SMALL(IF($B638=PEOPLE!$B$4:$B$101, ROW(PEOPLE!$H$4:$H$101)-MIN(ROW(PEOPLE!$H$4:$H$101)) +1), COLUMNS($B$3:K638))),"")</f>
        <v xml:space="preserve">12   </v>
      </c>
      <c r="M638" s="40" t="str">
        <f t="array" ref="M638">IFERROR(INDEX(PEOPLE!$H$4:$H$101, SMALL(IF($B638=PEOPLE!$B$4:$B$101, ROW(PEOPLE!$H$4:$H$101)-MIN(ROW(PEOPLE!$H$4:$H$101)) +1), COLUMNS($B$3:L638))),"")</f>
        <v xml:space="preserve">13   </v>
      </c>
      <c r="N638" s="40"/>
      <c r="O638" s="40"/>
    </row>
    <row r="639" spans="2:15" x14ac:dyDescent="0.25">
      <c r="B639" s="40" t="str">
        <f t="array" ref="B639">IFERROR(INDEX(PEOPLE!B640:B$1001, MATCH(0, COUNTIF($B$2:B638, PEOPLE!B640:B$1001), 0)), "")</f>
        <v/>
      </c>
      <c r="C639" s="40" t="str">
        <f t="array" ref="C639">IFERROR(INDEX(PEOPLE!$H$4:$H$101, SMALL(IF($B639=PEOPLE!$B$4:$B$101, ROW(PEOPLE!$H$4:$H$101)-MIN(ROW(PEOPLE!$H$4:$H$101)) +1), COLUMNS($B$3:B639))),"")</f>
        <v xml:space="preserve">3   </v>
      </c>
      <c r="D639" s="40" t="str">
        <f t="array" ref="D639">IFERROR(INDEX(PEOPLE!$H$4:$H$101, SMALL(IF($B639=PEOPLE!$B$4:$B$101, ROW(PEOPLE!$H$4:$H$101)-MIN(ROW(PEOPLE!$H$4:$H$101)) +1), COLUMNS($B$3:C639))),"")</f>
        <v xml:space="preserve">4   </v>
      </c>
      <c r="E639" s="40" t="str">
        <f t="array" ref="E639">IFERROR(INDEX(PEOPLE!$H$4:$H$101, SMALL(IF($B639=PEOPLE!$B$4:$B$101, ROW(PEOPLE!$H$4:$H$101)-MIN(ROW(PEOPLE!$H$4:$H$101)) +1), COLUMNS($B$3:D639))),"")</f>
        <v xml:space="preserve">5   </v>
      </c>
      <c r="F639" s="40" t="str">
        <f t="array" ref="F639">IFERROR(INDEX(PEOPLE!$H$4:$H$101, SMALL(IF($B639=PEOPLE!$B$4:$B$101, ROW(PEOPLE!$H$4:$H$101)-MIN(ROW(PEOPLE!$H$4:$H$101)) +1), COLUMNS($B$3:E639))),"")</f>
        <v xml:space="preserve">6   </v>
      </c>
      <c r="G639" s="40" t="str">
        <f t="array" ref="G639">IFERROR(INDEX(PEOPLE!$H$4:$H$101, SMALL(IF($B639=PEOPLE!$B$4:$B$101, ROW(PEOPLE!$H$4:$H$101)-MIN(ROW(PEOPLE!$H$4:$H$101)) +1), COLUMNS($B$3:F639))),"")</f>
        <v xml:space="preserve">7   </v>
      </c>
      <c r="H639" s="40" t="str">
        <f t="array" ref="H639">IFERROR(INDEX(PEOPLE!$H$4:$H$101, SMALL(IF($B639=PEOPLE!$B$4:$B$101, ROW(PEOPLE!$H$4:$H$101)-MIN(ROW(PEOPLE!$H$4:$H$101)) +1), COLUMNS($B$3:G639))),"")</f>
        <v xml:space="preserve">8   </v>
      </c>
      <c r="I639" s="40" t="str">
        <f t="array" ref="I639">IFERROR(INDEX(PEOPLE!$H$4:$H$101, SMALL(IF($B639=PEOPLE!$B$4:$B$101, ROW(PEOPLE!$H$4:$H$101)-MIN(ROW(PEOPLE!$H$4:$H$101)) +1), COLUMNS($B$3:H639))),"")</f>
        <v xml:space="preserve">9   </v>
      </c>
      <c r="J639" s="40" t="str">
        <f t="array" ref="J639">IFERROR(INDEX(PEOPLE!$H$4:$H$101, SMALL(IF($B639=PEOPLE!$B$4:$B$101, ROW(PEOPLE!$H$4:$H$101)-MIN(ROW(PEOPLE!$H$4:$H$101)) +1), COLUMNS($B$3:I639))),"")</f>
        <v xml:space="preserve">10   </v>
      </c>
      <c r="K639" s="40" t="str">
        <f t="array" ref="K639">IFERROR(INDEX(PEOPLE!$H$4:$H$101, SMALL(IF($B639=PEOPLE!$B$4:$B$101, ROW(PEOPLE!$H$4:$H$101)-MIN(ROW(PEOPLE!$H$4:$H$101)) +1), COLUMNS($B$3:J639))),"")</f>
        <v xml:space="preserve">11   </v>
      </c>
      <c r="L639" s="40" t="str">
        <f t="array" ref="L639">IFERROR(INDEX(PEOPLE!$H$4:$H$101, SMALL(IF($B639=PEOPLE!$B$4:$B$101, ROW(PEOPLE!$H$4:$H$101)-MIN(ROW(PEOPLE!$H$4:$H$101)) +1), COLUMNS($B$3:K639))),"")</f>
        <v xml:space="preserve">12   </v>
      </c>
      <c r="M639" s="40" t="str">
        <f t="array" ref="M639">IFERROR(INDEX(PEOPLE!$H$4:$H$101, SMALL(IF($B639=PEOPLE!$B$4:$B$101, ROW(PEOPLE!$H$4:$H$101)-MIN(ROW(PEOPLE!$H$4:$H$101)) +1), COLUMNS($B$3:L639))),"")</f>
        <v xml:space="preserve">13   </v>
      </c>
      <c r="N639" s="40"/>
      <c r="O639" s="40"/>
    </row>
    <row r="640" spans="2:15" x14ac:dyDescent="0.25">
      <c r="B640" s="40" t="str">
        <f t="array" ref="B640">IFERROR(INDEX(PEOPLE!B641:B$1001, MATCH(0, COUNTIF($B$2:B639, PEOPLE!B641:B$1001), 0)), "")</f>
        <v/>
      </c>
      <c r="C640" s="40" t="str">
        <f t="array" ref="C640">IFERROR(INDEX(PEOPLE!$H$4:$H$101, SMALL(IF($B640=PEOPLE!$B$4:$B$101, ROW(PEOPLE!$H$4:$H$101)-MIN(ROW(PEOPLE!$H$4:$H$101)) +1), COLUMNS($B$3:B640))),"")</f>
        <v xml:space="preserve">3   </v>
      </c>
      <c r="D640" s="40" t="str">
        <f t="array" ref="D640">IFERROR(INDEX(PEOPLE!$H$4:$H$101, SMALL(IF($B640=PEOPLE!$B$4:$B$101, ROW(PEOPLE!$H$4:$H$101)-MIN(ROW(PEOPLE!$H$4:$H$101)) +1), COLUMNS($B$3:C640))),"")</f>
        <v xml:space="preserve">4   </v>
      </c>
      <c r="E640" s="40" t="str">
        <f t="array" ref="E640">IFERROR(INDEX(PEOPLE!$H$4:$H$101, SMALL(IF($B640=PEOPLE!$B$4:$B$101, ROW(PEOPLE!$H$4:$H$101)-MIN(ROW(PEOPLE!$H$4:$H$101)) +1), COLUMNS($B$3:D640))),"")</f>
        <v xml:space="preserve">5   </v>
      </c>
      <c r="F640" s="40" t="str">
        <f t="array" ref="F640">IFERROR(INDEX(PEOPLE!$H$4:$H$101, SMALL(IF($B640=PEOPLE!$B$4:$B$101, ROW(PEOPLE!$H$4:$H$101)-MIN(ROW(PEOPLE!$H$4:$H$101)) +1), COLUMNS($B$3:E640))),"")</f>
        <v xml:space="preserve">6   </v>
      </c>
      <c r="G640" s="40" t="str">
        <f t="array" ref="G640">IFERROR(INDEX(PEOPLE!$H$4:$H$101, SMALL(IF($B640=PEOPLE!$B$4:$B$101, ROW(PEOPLE!$H$4:$H$101)-MIN(ROW(PEOPLE!$H$4:$H$101)) +1), COLUMNS($B$3:F640))),"")</f>
        <v xml:space="preserve">7   </v>
      </c>
      <c r="H640" s="40" t="str">
        <f t="array" ref="H640">IFERROR(INDEX(PEOPLE!$H$4:$H$101, SMALL(IF($B640=PEOPLE!$B$4:$B$101, ROW(PEOPLE!$H$4:$H$101)-MIN(ROW(PEOPLE!$H$4:$H$101)) +1), COLUMNS($B$3:G640))),"")</f>
        <v xml:space="preserve">8   </v>
      </c>
      <c r="I640" s="40" t="str">
        <f t="array" ref="I640">IFERROR(INDEX(PEOPLE!$H$4:$H$101, SMALL(IF($B640=PEOPLE!$B$4:$B$101, ROW(PEOPLE!$H$4:$H$101)-MIN(ROW(PEOPLE!$H$4:$H$101)) +1), COLUMNS($B$3:H640))),"")</f>
        <v xml:space="preserve">9   </v>
      </c>
      <c r="J640" s="40" t="str">
        <f t="array" ref="J640">IFERROR(INDEX(PEOPLE!$H$4:$H$101, SMALL(IF($B640=PEOPLE!$B$4:$B$101, ROW(PEOPLE!$H$4:$H$101)-MIN(ROW(PEOPLE!$H$4:$H$101)) +1), COLUMNS($B$3:I640))),"")</f>
        <v xml:space="preserve">10   </v>
      </c>
      <c r="K640" s="40" t="str">
        <f t="array" ref="K640">IFERROR(INDEX(PEOPLE!$H$4:$H$101, SMALL(IF($B640=PEOPLE!$B$4:$B$101, ROW(PEOPLE!$H$4:$H$101)-MIN(ROW(PEOPLE!$H$4:$H$101)) +1), COLUMNS($B$3:J640))),"")</f>
        <v xml:space="preserve">11   </v>
      </c>
      <c r="L640" s="40" t="str">
        <f t="array" ref="L640">IFERROR(INDEX(PEOPLE!$H$4:$H$101, SMALL(IF($B640=PEOPLE!$B$4:$B$101, ROW(PEOPLE!$H$4:$H$101)-MIN(ROW(PEOPLE!$H$4:$H$101)) +1), COLUMNS($B$3:K640))),"")</f>
        <v xml:space="preserve">12   </v>
      </c>
      <c r="M640" s="40" t="str">
        <f t="array" ref="M640">IFERROR(INDEX(PEOPLE!$H$4:$H$101, SMALL(IF($B640=PEOPLE!$B$4:$B$101, ROW(PEOPLE!$H$4:$H$101)-MIN(ROW(PEOPLE!$H$4:$H$101)) +1), COLUMNS($B$3:L640))),"")</f>
        <v xml:space="preserve">13   </v>
      </c>
      <c r="N640" s="40"/>
      <c r="O640" s="40"/>
    </row>
    <row r="641" spans="2:15" x14ac:dyDescent="0.25">
      <c r="B641" s="40" t="str">
        <f t="array" ref="B641">IFERROR(INDEX(PEOPLE!B642:B$1001, MATCH(0, COUNTIF($B$2:B640, PEOPLE!B642:B$1001), 0)), "")</f>
        <v/>
      </c>
      <c r="C641" s="40" t="str">
        <f t="array" ref="C641">IFERROR(INDEX(PEOPLE!$H$4:$H$101, SMALL(IF($B641=PEOPLE!$B$4:$B$101, ROW(PEOPLE!$H$4:$H$101)-MIN(ROW(PEOPLE!$H$4:$H$101)) +1), COLUMNS($B$3:B641))),"")</f>
        <v xml:space="preserve">3   </v>
      </c>
      <c r="D641" s="40" t="str">
        <f t="array" ref="D641">IFERROR(INDEX(PEOPLE!$H$4:$H$101, SMALL(IF($B641=PEOPLE!$B$4:$B$101, ROW(PEOPLE!$H$4:$H$101)-MIN(ROW(PEOPLE!$H$4:$H$101)) +1), COLUMNS($B$3:C641))),"")</f>
        <v xml:space="preserve">4   </v>
      </c>
      <c r="E641" s="40" t="str">
        <f t="array" ref="E641">IFERROR(INDEX(PEOPLE!$H$4:$H$101, SMALL(IF($B641=PEOPLE!$B$4:$B$101, ROW(PEOPLE!$H$4:$H$101)-MIN(ROW(PEOPLE!$H$4:$H$101)) +1), COLUMNS($B$3:D641))),"")</f>
        <v xml:space="preserve">5   </v>
      </c>
      <c r="F641" s="40" t="str">
        <f t="array" ref="F641">IFERROR(INDEX(PEOPLE!$H$4:$H$101, SMALL(IF($B641=PEOPLE!$B$4:$B$101, ROW(PEOPLE!$H$4:$H$101)-MIN(ROW(PEOPLE!$H$4:$H$101)) +1), COLUMNS($B$3:E641))),"")</f>
        <v xml:space="preserve">6   </v>
      </c>
      <c r="G641" s="40" t="str">
        <f t="array" ref="G641">IFERROR(INDEX(PEOPLE!$H$4:$H$101, SMALL(IF($B641=PEOPLE!$B$4:$B$101, ROW(PEOPLE!$H$4:$H$101)-MIN(ROW(PEOPLE!$H$4:$H$101)) +1), COLUMNS($B$3:F641))),"")</f>
        <v xml:space="preserve">7   </v>
      </c>
      <c r="H641" s="40" t="str">
        <f t="array" ref="H641">IFERROR(INDEX(PEOPLE!$H$4:$H$101, SMALL(IF($B641=PEOPLE!$B$4:$B$101, ROW(PEOPLE!$H$4:$H$101)-MIN(ROW(PEOPLE!$H$4:$H$101)) +1), COLUMNS($B$3:G641))),"")</f>
        <v xml:space="preserve">8   </v>
      </c>
      <c r="I641" s="40" t="str">
        <f t="array" ref="I641">IFERROR(INDEX(PEOPLE!$H$4:$H$101, SMALL(IF($B641=PEOPLE!$B$4:$B$101, ROW(PEOPLE!$H$4:$H$101)-MIN(ROW(PEOPLE!$H$4:$H$101)) +1), COLUMNS($B$3:H641))),"")</f>
        <v xml:space="preserve">9   </v>
      </c>
      <c r="J641" s="40" t="str">
        <f t="array" ref="J641">IFERROR(INDEX(PEOPLE!$H$4:$H$101, SMALL(IF($B641=PEOPLE!$B$4:$B$101, ROW(PEOPLE!$H$4:$H$101)-MIN(ROW(PEOPLE!$H$4:$H$101)) +1), COLUMNS($B$3:I641))),"")</f>
        <v xml:space="preserve">10   </v>
      </c>
      <c r="K641" s="40" t="str">
        <f t="array" ref="K641">IFERROR(INDEX(PEOPLE!$H$4:$H$101, SMALL(IF($B641=PEOPLE!$B$4:$B$101, ROW(PEOPLE!$H$4:$H$101)-MIN(ROW(PEOPLE!$H$4:$H$101)) +1), COLUMNS($B$3:J641))),"")</f>
        <v xml:space="preserve">11   </v>
      </c>
      <c r="L641" s="40" t="str">
        <f t="array" ref="L641">IFERROR(INDEX(PEOPLE!$H$4:$H$101, SMALL(IF($B641=PEOPLE!$B$4:$B$101, ROW(PEOPLE!$H$4:$H$101)-MIN(ROW(PEOPLE!$H$4:$H$101)) +1), COLUMNS($B$3:K641))),"")</f>
        <v xml:space="preserve">12   </v>
      </c>
      <c r="M641" s="40" t="str">
        <f t="array" ref="M641">IFERROR(INDEX(PEOPLE!$H$4:$H$101, SMALL(IF($B641=PEOPLE!$B$4:$B$101, ROW(PEOPLE!$H$4:$H$101)-MIN(ROW(PEOPLE!$H$4:$H$101)) +1), COLUMNS($B$3:L641))),"")</f>
        <v xml:space="preserve">13   </v>
      </c>
      <c r="N641" s="40"/>
      <c r="O641" s="40"/>
    </row>
    <row r="642" spans="2:15" x14ac:dyDescent="0.25">
      <c r="B642" s="40" t="str">
        <f t="array" ref="B642">IFERROR(INDEX(PEOPLE!B643:B$1001, MATCH(0, COUNTIF($B$2:B641, PEOPLE!B643:B$1001), 0)), "")</f>
        <v/>
      </c>
      <c r="C642" s="40" t="str">
        <f t="array" ref="C642">IFERROR(INDEX(PEOPLE!$H$4:$H$101, SMALL(IF($B642=PEOPLE!$B$4:$B$101, ROW(PEOPLE!$H$4:$H$101)-MIN(ROW(PEOPLE!$H$4:$H$101)) +1), COLUMNS($B$3:B642))),"")</f>
        <v xml:space="preserve">3   </v>
      </c>
      <c r="D642" s="40" t="str">
        <f t="array" ref="D642">IFERROR(INDEX(PEOPLE!$H$4:$H$101, SMALL(IF($B642=PEOPLE!$B$4:$B$101, ROW(PEOPLE!$H$4:$H$101)-MIN(ROW(PEOPLE!$H$4:$H$101)) +1), COLUMNS($B$3:C642))),"")</f>
        <v xml:space="preserve">4   </v>
      </c>
      <c r="E642" s="40" t="str">
        <f t="array" ref="E642">IFERROR(INDEX(PEOPLE!$H$4:$H$101, SMALL(IF($B642=PEOPLE!$B$4:$B$101, ROW(PEOPLE!$H$4:$H$101)-MIN(ROW(PEOPLE!$H$4:$H$101)) +1), COLUMNS($B$3:D642))),"")</f>
        <v xml:space="preserve">5   </v>
      </c>
      <c r="F642" s="40" t="str">
        <f t="array" ref="F642">IFERROR(INDEX(PEOPLE!$H$4:$H$101, SMALL(IF($B642=PEOPLE!$B$4:$B$101, ROW(PEOPLE!$H$4:$H$101)-MIN(ROW(PEOPLE!$H$4:$H$101)) +1), COLUMNS($B$3:E642))),"")</f>
        <v xml:space="preserve">6   </v>
      </c>
      <c r="G642" s="40" t="str">
        <f t="array" ref="G642">IFERROR(INDEX(PEOPLE!$H$4:$H$101, SMALL(IF($B642=PEOPLE!$B$4:$B$101, ROW(PEOPLE!$H$4:$H$101)-MIN(ROW(PEOPLE!$H$4:$H$101)) +1), COLUMNS($B$3:F642))),"")</f>
        <v xml:space="preserve">7   </v>
      </c>
      <c r="H642" s="40" t="str">
        <f t="array" ref="H642">IFERROR(INDEX(PEOPLE!$H$4:$H$101, SMALL(IF($B642=PEOPLE!$B$4:$B$101, ROW(PEOPLE!$H$4:$H$101)-MIN(ROW(PEOPLE!$H$4:$H$101)) +1), COLUMNS($B$3:G642))),"")</f>
        <v xml:space="preserve">8   </v>
      </c>
      <c r="I642" s="40" t="str">
        <f t="array" ref="I642">IFERROR(INDEX(PEOPLE!$H$4:$H$101, SMALL(IF($B642=PEOPLE!$B$4:$B$101, ROW(PEOPLE!$H$4:$H$101)-MIN(ROW(PEOPLE!$H$4:$H$101)) +1), COLUMNS($B$3:H642))),"")</f>
        <v xml:space="preserve">9   </v>
      </c>
      <c r="J642" s="40" t="str">
        <f t="array" ref="J642">IFERROR(INDEX(PEOPLE!$H$4:$H$101, SMALL(IF($B642=PEOPLE!$B$4:$B$101, ROW(PEOPLE!$H$4:$H$101)-MIN(ROW(PEOPLE!$H$4:$H$101)) +1), COLUMNS($B$3:I642))),"")</f>
        <v xml:space="preserve">10   </v>
      </c>
      <c r="K642" s="40" t="str">
        <f t="array" ref="K642">IFERROR(INDEX(PEOPLE!$H$4:$H$101, SMALL(IF($B642=PEOPLE!$B$4:$B$101, ROW(PEOPLE!$H$4:$H$101)-MIN(ROW(PEOPLE!$H$4:$H$101)) +1), COLUMNS($B$3:J642))),"")</f>
        <v xml:space="preserve">11   </v>
      </c>
      <c r="L642" s="40" t="str">
        <f t="array" ref="L642">IFERROR(INDEX(PEOPLE!$H$4:$H$101, SMALL(IF($B642=PEOPLE!$B$4:$B$101, ROW(PEOPLE!$H$4:$H$101)-MIN(ROW(PEOPLE!$H$4:$H$101)) +1), COLUMNS($B$3:K642))),"")</f>
        <v xml:space="preserve">12   </v>
      </c>
      <c r="M642" s="40" t="str">
        <f t="array" ref="M642">IFERROR(INDEX(PEOPLE!$H$4:$H$101, SMALL(IF($B642=PEOPLE!$B$4:$B$101, ROW(PEOPLE!$H$4:$H$101)-MIN(ROW(PEOPLE!$H$4:$H$101)) +1), COLUMNS($B$3:L642))),"")</f>
        <v xml:space="preserve">13   </v>
      </c>
      <c r="N642" s="40"/>
      <c r="O642" s="40"/>
    </row>
    <row r="643" spans="2:15" x14ac:dyDescent="0.25">
      <c r="B643" s="40" t="str">
        <f t="array" ref="B643">IFERROR(INDEX(PEOPLE!B644:B$1001, MATCH(0, COUNTIF($B$2:B642, PEOPLE!B644:B$1001), 0)), "")</f>
        <v/>
      </c>
      <c r="C643" s="40" t="str">
        <f t="array" ref="C643">IFERROR(INDEX(PEOPLE!$H$4:$H$101, SMALL(IF($B643=PEOPLE!$B$4:$B$101, ROW(PEOPLE!$H$4:$H$101)-MIN(ROW(PEOPLE!$H$4:$H$101)) +1), COLUMNS($B$3:B643))),"")</f>
        <v xml:space="preserve">3   </v>
      </c>
      <c r="D643" s="40" t="str">
        <f t="array" ref="D643">IFERROR(INDEX(PEOPLE!$H$4:$H$101, SMALL(IF($B643=PEOPLE!$B$4:$B$101, ROW(PEOPLE!$H$4:$H$101)-MIN(ROW(PEOPLE!$H$4:$H$101)) +1), COLUMNS($B$3:C643))),"")</f>
        <v xml:space="preserve">4   </v>
      </c>
      <c r="E643" s="40" t="str">
        <f t="array" ref="E643">IFERROR(INDEX(PEOPLE!$H$4:$H$101, SMALL(IF($B643=PEOPLE!$B$4:$B$101, ROW(PEOPLE!$H$4:$H$101)-MIN(ROW(PEOPLE!$H$4:$H$101)) +1), COLUMNS($B$3:D643))),"")</f>
        <v xml:space="preserve">5   </v>
      </c>
      <c r="F643" s="40" t="str">
        <f t="array" ref="F643">IFERROR(INDEX(PEOPLE!$H$4:$H$101, SMALL(IF($B643=PEOPLE!$B$4:$B$101, ROW(PEOPLE!$H$4:$H$101)-MIN(ROW(PEOPLE!$H$4:$H$101)) +1), COLUMNS($B$3:E643))),"")</f>
        <v xml:space="preserve">6   </v>
      </c>
      <c r="G643" s="40" t="str">
        <f t="array" ref="G643">IFERROR(INDEX(PEOPLE!$H$4:$H$101, SMALL(IF($B643=PEOPLE!$B$4:$B$101, ROW(PEOPLE!$H$4:$H$101)-MIN(ROW(PEOPLE!$H$4:$H$101)) +1), COLUMNS($B$3:F643))),"")</f>
        <v xml:space="preserve">7   </v>
      </c>
      <c r="H643" s="40" t="str">
        <f t="array" ref="H643">IFERROR(INDEX(PEOPLE!$H$4:$H$101, SMALL(IF($B643=PEOPLE!$B$4:$B$101, ROW(PEOPLE!$H$4:$H$101)-MIN(ROW(PEOPLE!$H$4:$H$101)) +1), COLUMNS($B$3:G643))),"")</f>
        <v xml:space="preserve">8   </v>
      </c>
      <c r="I643" s="40" t="str">
        <f t="array" ref="I643">IFERROR(INDEX(PEOPLE!$H$4:$H$101, SMALL(IF($B643=PEOPLE!$B$4:$B$101, ROW(PEOPLE!$H$4:$H$101)-MIN(ROW(PEOPLE!$H$4:$H$101)) +1), COLUMNS($B$3:H643))),"")</f>
        <v xml:space="preserve">9   </v>
      </c>
      <c r="J643" s="40" t="str">
        <f t="array" ref="J643">IFERROR(INDEX(PEOPLE!$H$4:$H$101, SMALL(IF($B643=PEOPLE!$B$4:$B$101, ROW(PEOPLE!$H$4:$H$101)-MIN(ROW(PEOPLE!$H$4:$H$101)) +1), COLUMNS($B$3:I643))),"")</f>
        <v xml:space="preserve">10   </v>
      </c>
      <c r="K643" s="40" t="str">
        <f t="array" ref="K643">IFERROR(INDEX(PEOPLE!$H$4:$H$101, SMALL(IF($B643=PEOPLE!$B$4:$B$101, ROW(PEOPLE!$H$4:$H$101)-MIN(ROW(PEOPLE!$H$4:$H$101)) +1), COLUMNS($B$3:J643))),"")</f>
        <v xml:space="preserve">11   </v>
      </c>
      <c r="L643" s="40" t="str">
        <f t="array" ref="L643">IFERROR(INDEX(PEOPLE!$H$4:$H$101, SMALL(IF($B643=PEOPLE!$B$4:$B$101, ROW(PEOPLE!$H$4:$H$101)-MIN(ROW(PEOPLE!$H$4:$H$101)) +1), COLUMNS($B$3:K643))),"")</f>
        <v xml:space="preserve">12   </v>
      </c>
      <c r="M643" s="40" t="str">
        <f t="array" ref="M643">IFERROR(INDEX(PEOPLE!$H$4:$H$101, SMALL(IF($B643=PEOPLE!$B$4:$B$101, ROW(PEOPLE!$H$4:$H$101)-MIN(ROW(PEOPLE!$H$4:$H$101)) +1), COLUMNS($B$3:L643))),"")</f>
        <v xml:space="preserve">13   </v>
      </c>
      <c r="N643" s="40"/>
      <c r="O643" s="40"/>
    </row>
    <row r="644" spans="2:15" x14ac:dyDescent="0.25">
      <c r="B644" s="40" t="str">
        <f t="array" ref="B644">IFERROR(INDEX(PEOPLE!B645:B$1001, MATCH(0, COUNTIF($B$2:B643, PEOPLE!B645:B$1001), 0)), "")</f>
        <v/>
      </c>
      <c r="C644" s="40" t="str">
        <f t="array" ref="C644">IFERROR(INDEX(PEOPLE!$H$4:$H$101, SMALL(IF($B644=PEOPLE!$B$4:$B$101, ROW(PEOPLE!$H$4:$H$101)-MIN(ROW(PEOPLE!$H$4:$H$101)) +1), COLUMNS($B$3:B644))),"")</f>
        <v xml:space="preserve">3   </v>
      </c>
      <c r="D644" s="40" t="str">
        <f t="array" ref="D644">IFERROR(INDEX(PEOPLE!$H$4:$H$101, SMALL(IF($B644=PEOPLE!$B$4:$B$101, ROW(PEOPLE!$H$4:$H$101)-MIN(ROW(PEOPLE!$H$4:$H$101)) +1), COLUMNS($B$3:C644))),"")</f>
        <v xml:space="preserve">4   </v>
      </c>
      <c r="E644" s="40" t="str">
        <f t="array" ref="E644">IFERROR(INDEX(PEOPLE!$H$4:$H$101, SMALL(IF($B644=PEOPLE!$B$4:$B$101, ROW(PEOPLE!$H$4:$H$101)-MIN(ROW(PEOPLE!$H$4:$H$101)) +1), COLUMNS($B$3:D644))),"")</f>
        <v xml:space="preserve">5   </v>
      </c>
      <c r="F644" s="40" t="str">
        <f t="array" ref="F644">IFERROR(INDEX(PEOPLE!$H$4:$H$101, SMALL(IF($B644=PEOPLE!$B$4:$B$101, ROW(PEOPLE!$H$4:$H$101)-MIN(ROW(PEOPLE!$H$4:$H$101)) +1), COLUMNS($B$3:E644))),"")</f>
        <v xml:space="preserve">6   </v>
      </c>
      <c r="G644" s="40" t="str">
        <f t="array" ref="G644">IFERROR(INDEX(PEOPLE!$H$4:$H$101, SMALL(IF($B644=PEOPLE!$B$4:$B$101, ROW(PEOPLE!$H$4:$H$101)-MIN(ROW(PEOPLE!$H$4:$H$101)) +1), COLUMNS($B$3:F644))),"")</f>
        <v xml:space="preserve">7   </v>
      </c>
      <c r="H644" s="40" t="str">
        <f t="array" ref="H644">IFERROR(INDEX(PEOPLE!$H$4:$H$101, SMALL(IF($B644=PEOPLE!$B$4:$B$101, ROW(PEOPLE!$H$4:$H$101)-MIN(ROW(PEOPLE!$H$4:$H$101)) +1), COLUMNS($B$3:G644))),"")</f>
        <v xml:space="preserve">8   </v>
      </c>
      <c r="I644" s="40" t="str">
        <f t="array" ref="I644">IFERROR(INDEX(PEOPLE!$H$4:$H$101, SMALL(IF($B644=PEOPLE!$B$4:$B$101, ROW(PEOPLE!$H$4:$H$101)-MIN(ROW(PEOPLE!$H$4:$H$101)) +1), COLUMNS($B$3:H644))),"")</f>
        <v xml:space="preserve">9   </v>
      </c>
      <c r="J644" s="40" t="str">
        <f t="array" ref="J644">IFERROR(INDEX(PEOPLE!$H$4:$H$101, SMALL(IF($B644=PEOPLE!$B$4:$B$101, ROW(PEOPLE!$H$4:$H$101)-MIN(ROW(PEOPLE!$H$4:$H$101)) +1), COLUMNS($B$3:I644))),"")</f>
        <v xml:space="preserve">10   </v>
      </c>
      <c r="K644" s="40" t="str">
        <f t="array" ref="K644">IFERROR(INDEX(PEOPLE!$H$4:$H$101, SMALL(IF($B644=PEOPLE!$B$4:$B$101, ROW(PEOPLE!$H$4:$H$101)-MIN(ROW(PEOPLE!$H$4:$H$101)) +1), COLUMNS($B$3:J644))),"")</f>
        <v xml:space="preserve">11   </v>
      </c>
      <c r="L644" s="40" t="str">
        <f t="array" ref="L644">IFERROR(INDEX(PEOPLE!$H$4:$H$101, SMALL(IF($B644=PEOPLE!$B$4:$B$101, ROW(PEOPLE!$H$4:$H$101)-MIN(ROW(PEOPLE!$H$4:$H$101)) +1), COLUMNS($B$3:K644))),"")</f>
        <v xml:space="preserve">12   </v>
      </c>
      <c r="M644" s="40" t="str">
        <f t="array" ref="M644">IFERROR(INDEX(PEOPLE!$H$4:$H$101, SMALL(IF($B644=PEOPLE!$B$4:$B$101, ROW(PEOPLE!$H$4:$H$101)-MIN(ROW(PEOPLE!$H$4:$H$101)) +1), COLUMNS($B$3:L644))),"")</f>
        <v xml:space="preserve">13   </v>
      </c>
      <c r="N644" s="40"/>
      <c r="O644" s="40"/>
    </row>
    <row r="645" spans="2:15" x14ac:dyDescent="0.25">
      <c r="B645" s="40" t="str">
        <f t="array" ref="B645">IFERROR(INDEX(PEOPLE!B646:B$1001, MATCH(0, COUNTIF($B$2:B644, PEOPLE!B646:B$1001), 0)), "")</f>
        <v/>
      </c>
      <c r="C645" s="40" t="str">
        <f t="array" ref="C645">IFERROR(INDEX(PEOPLE!$H$4:$H$101, SMALL(IF($B645=PEOPLE!$B$4:$B$101, ROW(PEOPLE!$H$4:$H$101)-MIN(ROW(PEOPLE!$H$4:$H$101)) +1), COLUMNS($B$3:B645))),"")</f>
        <v xml:space="preserve">3   </v>
      </c>
      <c r="D645" s="40" t="str">
        <f t="array" ref="D645">IFERROR(INDEX(PEOPLE!$H$4:$H$101, SMALL(IF($B645=PEOPLE!$B$4:$B$101, ROW(PEOPLE!$H$4:$H$101)-MIN(ROW(PEOPLE!$H$4:$H$101)) +1), COLUMNS($B$3:C645))),"")</f>
        <v xml:space="preserve">4   </v>
      </c>
      <c r="E645" s="40" t="str">
        <f t="array" ref="E645">IFERROR(INDEX(PEOPLE!$H$4:$H$101, SMALL(IF($B645=PEOPLE!$B$4:$B$101, ROW(PEOPLE!$H$4:$H$101)-MIN(ROW(PEOPLE!$H$4:$H$101)) +1), COLUMNS($B$3:D645))),"")</f>
        <v xml:space="preserve">5   </v>
      </c>
      <c r="F645" s="40" t="str">
        <f t="array" ref="F645">IFERROR(INDEX(PEOPLE!$H$4:$H$101, SMALL(IF($B645=PEOPLE!$B$4:$B$101, ROW(PEOPLE!$H$4:$H$101)-MIN(ROW(PEOPLE!$H$4:$H$101)) +1), COLUMNS($B$3:E645))),"")</f>
        <v xml:space="preserve">6   </v>
      </c>
      <c r="G645" s="40" t="str">
        <f t="array" ref="G645">IFERROR(INDEX(PEOPLE!$H$4:$H$101, SMALL(IF($B645=PEOPLE!$B$4:$B$101, ROW(PEOPLE!$H$4:$H$101)-MIN(ROW(PEOPLE!$H$4:$H$101)) +1), COLUMNS($B$3:F645))),"")</f>
        <v xml:space="preserve">7   </v>
      </c>
      <c r="H645" s="40" t="str">
        <f t="array" ref="H645">IFERROR(INDEX(PEOPLE!$H$4:$H$101, SMALL(IF($B645=PEOPLE!$B$4:$B$101, ROW(PEOPLE!$H$4:$H$101)-MIN(ROW(PEOPLE!$H$4:$H$101)) +1), COLUMNS($B$3:G645))),"")</f>
        <v xml:space="preserve">8   </v>
      </c>
      <c r="I645" s="40" t="str">
        <f t="array" ref="I645">IFERROR(INDEX(PEOPLE!$H$4:$H$101, SMALL(IF($B645=PEOPLE!$B$4:$B$101, ROW(PEOPLE!$H$4:$H$101)-MIN(ROW(PEOPLE!$H$4:$H$101)) +1), COLUMNS($B$3:H645))),"")</f>
        <v xml:space="preserve">9   </v>
      </c>
      <c r="J645" s="40" t="str">
        <f t="array" ref="J645">IFERROR(INDEX(PEOPLE!$H$4:$H$101, SMALL(IF($B645=PEOPLE!$B$4:$B$101, ROW(PEOPLE!$H$4:$H$101)-MIN(ROW(PEOPLE!$H$4:$H$101)) +1), COLUMNS($B$3:I645))),"")</f>
        <v xml:space="preserve">10   </v>
      </c>
      <c r="K645" s="40" t="str">
        <f t="array" ref="K645">IFERROR(INDEX(PEOPLE!$H$4:$H$101, SMALL(IF($B645=PEOPLE!$B$4:$B$101, ROW(PEOPLE!$H$4:$H$101)-MIN(ROW(PEOPLE!$H$4:$H$101)) +1), COLUMNS($B$3:J645))),"")</f>
        <v xml:space="preserve">11   </v>
      </c>
      <c r="L645" s="40" t="str">
        <f t="array" ref="L645">IFERROR(INDEX(PEOPLE!$H$4:$H$101, SMALL(IF($B645=PEOPLE!$B$4:$B$101, ROW(PEOPLE!$H$4:$H$101)-MIN(ROW(PEOPLE!$H$4:$H$101)) +1), COLUMNS($B$3:K645))),"")</f>
        <v xml:space="preserve">12   </v>
      </c>
      <c r="M645" s="40" t="str">
        <f t="array" ref="M645">IFERROR(INDEX(PEOPLE!$H$4:$H$101, SMALL(IF($B645=PEOPLE!$B$4:$B$101, ROW(PEOPLE!$H$4:$H$101)-MIN(ROW(PEOPLE!$H$4:$H$101)) +1), COLUMNS($B$3:L645))),"")</f>
        <v xml:space="preserve">13   </v>
      </c>
      <c r="N645" s="40"/>
      <c r="O645" s="40"/>
    </row>
    <row r="646" spans="2:15" x14ac:dyDescent="0.25">
      <c r="B646" s="40" t="str">
        <f t="array" ref="B646">IFERROR(INDEX(PEOPLE!B647:B$1001, MATCH(0, COUNTIF($B$2:B645, PEOPLE!B647:B$1001), 0)), "")</f>
        <v/>
      </c>
      <c r="C646" s="40" t="str">
        <f t="array" ref="C646">IFERROR(INDEX(PEOPLE!$H$4:$H$101, SMALL(IF($B646=PEOPLE!$B$4:$B$101, ROW(PEOPLE!$H$4:$H$101)-MIN(ROW(PEOPLE!$H$4:$H$101)) +1), COLUMNS($B$3:B646))),"")</f>
        <v xml:space="preserve">3   </v>
      </c>
      <c r="D646" s="40" t="str">
        <f t="array" ref="D646">IFERROR(INDEX(PEOPLE!$H$4:$H$101, SMALL(IF($B646=PEOPLE!$B$4:$B$101, ROW(PEOPLE!$H$4:$H$101)-MIN(ROW(PEOPLE!$H$4:$H$101)) +1), COLUMNS($B$3:C646))),"")</f>
        <v xml:space="preserve">4   </v>
      </c>
      <c r="E646" s="40" t="str">
        <f t="array" ref="E646">IFERROR(INDEX(PEOPLE!$H$4:$H$101, SMALL(IF($B646=PEOPLE!$B$4:$B$101, ROW(PEOPLE!$H$4:$H$101)-MIN(ROW(PEOPLE!$H$4:$H$101)) +1), COLUMNS($B$3:D646))),"")</f>
        <v xml:space="preserve">5   </v>
      </c>
      <c r="F646" s="40" t="str">
        <f t="array" ref="F646">IFERROR(INDEX(PEOPLE!$H$4:$H$101, SMALL(IF($B646=PEOPLE!$B$4:$B$101, ROW(PEOPLE!$H$4:$H$101)-MIN(ROW(PEOPLE!$H$4:$H$101)) +1), COLUMNS($B$3:E646))),"")</f>
        <v xml:space="preserve">6   </v>
      </c>
      <c r="G646" s="40" t="str">
        <f t="array" ref="G646">IFERROR(INDEX(PEOPLE!$H$4:$H$101, SMALL(IF($B646=PEOPLE!$B$4:$B$101, ROW(PEOPLE!$H$4:$H$101)-MIN(ROW(PEOPLE!$H$4:$H$101)) +1), COLUMNS($B$3:F646))),"")</f>
        <v xml:space="preserve">7   </v>
      </c>
      <c r="H646" s="40" t="str">
        <f t="array" ref="H646">IFERROR(INDEX(PEOPLE!$H$4:$H$101, SMALL(IF($B646=PEOPLE!$B$4:$B$101, ROW(PEOPLE!$H$4:$H$101)-MIN(ROW(PEOPLE!$H$4:$H$101)) +1), COLUMNS($B$3:G646))),"")</f>
        <v xml:space="preserve">8   </v>
      </c>
      <c r="I646" s="40" t="str">
        <f t="array" ref="I646">IFERROR(INDEX(PEOPLE!$H$4:$H$101, SMALL(IF($B646=PEOPLE!$B$4:$B$101, ROW(PEOPLE!$H$4:$H$101)-MIN(ROW(PEOPLE!$H$4:$H$101)) +1), COLUMNS($B$3:H646))),"")</f>
        <v xml:space="preserve">9   </v>
      </c>
      <c r="J646" s="40" t="str">
        <f t="array" ref="J646">IFERROR(INDEX(PEOPLE!$H$4:$H$101, SMALL(IF($B646=PEOPLE!$B$4:$B$101, ROW(PEOPLE!$H$4:$H$101)-MIN(ROW(PEOPLE!$H$4:$H$101)) +1), COLUMNS($B$3:I646))),"")</f>
        <v xml:space="preserve">10   </v>
      </c>
      <c r="K646" s="40" t="str">
        <f t="array" ref="K646">IFERROR(INDEX(PEOPLE!$H$4:$H$101, SMALL(IF($B646=PEOPLE!$B$4:$B$101, ROW(PEOPLE!$H$4:$H$101)-MIN(ROW(PEOPLE!$H$4:$H$101)) +1), COLUMNS($B$3:J646))),"")</f>
        <v xml:space="preserve">11   </v>
      </c>
      <c r="L646" s="40" t="str">
        <f t="array" ref="L646">IFERROR(INDEX(PEOPLE!$H$4:$H$101, SMALL(IF($B646=PEOPLE!$B$4:$B$101, ROW(PEOPLE!$H$4:$H$101)-MIN(ROW(PEOPLE!$H$4:$H$101)) +1), COLUMNS($B$3:K646))),"")</f>
        <v xml:space="preserve">12   </v>
      </c>
      <c r="M646" s="40" t="str">
        <f t="array" ref="M646">IFERROR(INDEX(PEOPLE!$H$4:$H$101, SMALL(IF($B646=PEOPLE!$B$4:$B$101, ROW(PEOPLE!$H$4:$H$101)-MIN(ROW(PEOPLE!$H$4:$H$101)) +1), COLUMNS($B$3:L646))),"")</f>
        <v xml:space="preserve">13   </v>
      </c>
      <c r="N646" s="40"/>
      <c r="O646" s="40"/>
    </row>
    <row r="647" spans="2:15" x14ac:dyDescent="0.25">
      <c r="B647" s="40" t="str">
        <f t="array" ref="B647">IFERROR(INDEX(PEOPLE!B648:B$1001, MATCH(0, COUNTIF($B$2:B646, PEOPLE!B648:B$1001), 0)), "")</f>
        <v/>
      </c>
      <c r="C647" s="40" t="str">
        <f t="array" ref="C647">IFERROR(INDEX(PEOPLE!$H$4:$H$101, SMALL(IF($B647=PEOPLE!$B$4:$B$101, ROW(PEOPLE!$H$4:$H$101)-MIN(ROW(PEOPLE!$H$4:$H$101)) +1), COLUMNS($B$3:B647))),"")</f>
        <v xml:space="preserve">3   </v>
      </c>
      <c r="D647" s="40" t="str">
        <f t="array" ref="D647">IFERROR(INDEX(PEOPLE!$H$4:$H$101, SMALL(IF($B647=PEOPLE!$B$4:$B$101, ROW(PEOPLE!$H$4:$H$101)-MIN(ROW(PEOPLE!$H$4:$H$101)) +1), COLUMNS($B$3:C647))),"")</f>
        <v xml:space="preserve">4   </v>
      </c>
      <c r="E647" s="40" t="str">
        <f t="array" ref="E647">IFERROR(INDEX(PEOPLE!$H$4:$H$101, SMALL(IF($B647=PEOPLE!$B$4:$B$101, ROW(PEOPLE!$H$4:$H$101)-MIN(ROW(PEOPLE!$H$4:$H$101)) +1), COLUMNS($B$3:D647))),"")</f>
        <v xml:space="preserve">5   </v>
      </c>
      <c r="F647" s="40" t="str">
        <f t="array" ref="F647">IFERROR(INDEX(PEOPLE!$H$4:$H$101, SMALL(IF($B647=PEOPLE!$B$4:$B$101, ROW(PEOPLE!$H$4:$H$101)-MIN(ROW(PEOPLE!$H$4:$H$101)) +1), COLUMNS($B$3:E647))),"")</f>
        <v xml:space="preserve">6   </v>
      </c>
      <c r="G647" s="40" t="str">
        <f t="array" ref="G647">IFERROR(INDEX(PEOPLE!$H$4:$H$101, SMALL(IF($B647=PEOPLE!$B$4:$B$101, ROW(PEOPLE!$H$4:$H$101)-MIN(ROW(PEOPLE!$H$4:$H$101)) +1), COLUMNS($B$3:F647))),"")</f>
        <v xml:space="preserve">7   </v>
      </c>
      <c r="H647" s="40" t="str">
        <f t="array" ref="H647">IFERROR(INDEX(PEOPLE!$H$4:$H$101, SMALL(IF($B647=PEOPLE!$B$4:$B$101, ROW(PEOPLE!$H$4:$H$101)-MIN(ROW(PEOPLE!$H$4:$H$101)) +1), COLUMNS($B$3:G647))),"")</f>
        <v xml:space="preserve">8   </v>
      </c>
      <c r="I647" s="40" t="str">
        <f t="array" ref="I647">IFERROR(INDEX(PEOPLE!$H$4:$H$101, SMALL(IF($B647=PEOPLE!$B$4:$B$101, ROW(PEOPLE!$H$4:$H$101)-MIN(ROW(PEOPLE!$H$4:$H$101)) +1), COLUMNS($B$3:H647))),"")</f>
        <v xml:space="preserve">9   </v>
      </c>
      <c r="J647" s="40" t="str">
        <f t="array" ref="J647">IFERROR(INDEX(PEOPLE!$H$4:$H$101, SMALL(IF($B647=PEOPLE!$B$4:$B$101, ROW(PEOPLE!$H$4:$H$101)-MIN(ROW(PEOPLE!$H$4:$H$101)) +1), COLUMNS($B$3:I647))),"")</f>
        <v xml:space="preserve">10   </v>
      </c>
      <c r="K647" s="40" t="str">
        <f t="array" ref="K647">IFERROR(INDEX(PEOPLE!$H$4:$H$101, SMALL(IF($B647=PEOPLE!$B$4:$B$101, ROW(PEOPLE!$H$4:$H$101)-MIN(ROW(PEOPLE!$H$4:$H$101)) +1), COLUMNS($B$3:J647))),"")</f>
        <v xml:space="preserve">11   </v>
      </c>
      <c r="L647" s="40" t="str">
        <f t="array" ref="L647">IFERROR(INDEX(PEOPLE!$H$4:$H$101, SMALL(IF($B647=PEOPLE!$B$4:$B$101, ROW(PEOPLE!$H$4:$H$101)-MIN(ROW(PEOPLE!$H$4:$H$101)) +1), COLUMNS($B$3:K647))),"")</f>
        <v xml:space="preserve">12   </v>
      </c>
      <c r="M647" s="40" t="str">
        <f t="array" ref="M647">IFERROR(INDEX(PEOPLE!$H$4:$H$101, SMALL(IF($B647=PEOPLE!$B$4:$B$101, ROW(PEOPLE!$H$4:$H$101)-MIN(ROW(PEOPLE!$H$4:$H$101)) +1), COLUMNS($B$3:L647))),"")</f>
        <v xml:space="preserve">13   </v>
      </c>
      <c r="N647" s="40"/>
      <c r="O647" s="40"/>
    </row>
    <row r="648" spans="2:15" x14ac:dyDescent="0.25">
      <c r="B648" s="40" t="str">
        <f t="array" ref="B648">IFERROR(INDEX(PEOPLE!B649:B$1001, MATCH(0, COUNTIF($B$2:B647, PEOPLE!B649:B$1001), 0)), "")</f>
        <v/>
      </c>
      <c r="C648" s="40" t="str">
        <f t="array" ref="C648">IFERROR(INDEX(PEOPLE!$H$4:$H$101, SMALL(IF($B648=PEOPLE!$B$4:$B$101, ROW(PEOPLE!$H$4:$H$101)-MIN(ROW(PEOPLE!$H$4:$H$101)) +1), COLUMNS($B$3:B648))),"")</f>
        <v xml:space="preserve">3   </v>
      </c>
      <c r="D648" s="40" t="str">
        <f t="array" ref="D648">IFERROR(INDEX(PEOPLE!$H$4:$H$101, SMALL(IF($B648=PEOPLE!$B$4:$B$101, ROW(PEOPLE!$H$4:$H$101)-MIN(ROW(PEOPLE!$H$4:$H$101)) +1), COLUMNS($B$3:C648))),"")</f>
        <v xml:space="preserve">4   </v>
      </c>
      <c r="E648" s="40" t="str">
        <f t="array" ref="E648">IFERROR(INDEX(PEOPLE!$H$4:$H$101, SMALL(IF($B648=PEOPLE!$B$4:$B$101, ROW(PEOPLE!$H$4:$H$101)-MIN(ROW(PEOPLE!$H$4:$H$101)) +1), COLUMNS($B$3:D648))),"")</f>
        <v xml:space="preserve">5   </v>
      </c>
      <c r="F648" s="40" t="str">
        <f t="array" ref="F648">IFERROR(INDEX(PEOPLE!$H$4:$H$101, SMALL(IF($B648=PEOPLE!$B$4:$B$101, ROW(PEOPLE!$H$4:$H$101)-MIN(ROW(PEOPLE!$H$4:$H$101)) +1), COLUMNS($B$3:E648))),"")</f>
        <v xml:space="preserve">6   </v>
      </c>
      <c r="G648" s="40" t="str">
        <f t="array" ref="G648">IFERROR(INDEX(PEOPLE!$H$4:$H$101, SMALL(IF($B648=PEOPLE!$B$4:$B$101, ROW(PEOPLE!$H$4:$H$101)-MIN(ROW(PEOPLE!$H$4:$H$101)) +1), COLUMNS($B$3:F648))),"")</f>
        <v xml:space="preserve">7   </v>
      </c>
      <c r="H648" s="40" t="str">
        <f t="array" ref="H648">IFERROR(INDEX(PEOPLE!$H$4:$H$101, SMALL(IF($B648=PEOPLE!$B$4:$B$101, ROW(PEOPLE!$H$4:$H$101)-MIN(ROW(PEOPLE!$H$4:$H$101)) +1), COLUMNS($B$3:G648))),"")</f>
        <v xml:space="preserve">8   </v>
      </c>
      <c r="I648" s="40" t="str">
        <f t="array" ref="I648">IFERROR(INDEX(PEOPLE!$H$4:$H$101, SMALL(IF($B648=PEOPLE!$B$4:$B$101, ROW(PEOPLE!$H$4:$H$101)-MIN(ROW(PEOPLE!$H$4:$H$101)) +1), COLUMNS($B$3:H648))),"")</f>
        <v xml:space="preserve">9   </v>
      </c>
      <c r="J648" s="40" t="str">
        <f t="array" ref="J648">IFERROR(INDEX(PEOPLE!$H$4:$H$101, SMALL(IF($B648=PEOPLE!$B$4:$B$101, ROW(PEOPLE!$H$4:$H$101)-MIN(ROW(PEOPLE!$H$4:$H$101)) +1), COLUMNS($B$3:I648))),"")</f>
        <v xml:space="preserve">10   </v>
      </c>
      <c r="K648" s="40" t="str">
        <f t="array" ref="K648">IFERROR(INDEX(PEOPLE!$H$4:$H$101, SMALL(IF($B648=PEOPLE!$B$4:$B$101, ROW(PEOPLE!$H$4:$H$101)-MIN(ROW(PEOPLE!$H$4:$H$101)) +1), COLUMNS($B$3:J648))),"")</f>
        <v xml:space="preserve">11   </v>
      </c>
      <c r="L648" s="40" t="str">
        <f t="array" ref="L648">IFERROR(INDEX(PEOPLE!$H$4:$H$101, SMALL(IF($B648=PEOPLE!$B$4:$B$101, ROW(PEOPLE!$H$4:$H$101)-MIN(ROW(PEOPLE!$H$4:$H$101)) +1), COLUMNS($B$3:K648))),"")</f>
        <v xml:space="preserve">12   </v>
      </c>
      <c r="M648" s="40" t="str">
        <f t="array" ref="M648">IFERROR(INDEX(PEOPLE!$H$4:$H$101, SMALL(IF($B648=PEOPLE!$B$4:$B$101, ROW(PEOPLE!$H$4:$H$101)-MIN(ROW(PEOPLE!$H$4:$H$101)) +1), COLUMNS($B$3:L648))),"")</f>
        <v xml:space="preserve">13   </v>
      </c>
      <c r="N648" s="40"/>
      <c r="O648" s="40"/>
    </row>
    <row r="649" spans="2:15" x14ac:dyDescent="0.25">
      <c r="B649" s="40" t="str">
        <f t="array" ref="B649">IFERROR(INDEX(PEOPLE!B650:B$1001, MATCH(0, COUNTIF($B$2:B648, PEOPLE!B650:B$1001), 0)), "")</f>
        <v/>
      </c>
      <c r="C649" s="40" t="str">
        <f t="array" ref="C649">IFERROR(INDEX(PEOPLE!$H$4:$H$101, SMALL(IF($B649=PEOPLE!$B$4:$B$101, ROW(PEOPLE!$H$4:$H$101)-MIN(ROW(PEOPLE!$H$4:$H$101)) +1), COLUMNS($B$3:B649))),"")</f>
        <v xml:space="preserve">3   </v>
      </c>
      <c r="D649" s="40" t="str">
        <f t="array" ref="D649">IFERROR(INDEX(PEOPLE!$H$4:$H$101, SMALL(IF($B649=PEOPLE!$B$4:$B$101, ROW(PEOPLE!$H$4:$H$101)-MIN(ROW(PEOPLE!$H$4:$H$101)) +1), COLUMNS($B$3:C649))),"")</f>
        <v xml:space="preserve">4   </v>
      </c>
      <c r="E649" s="40" t="str">
        <f t="array" ref="E649">IFERROR(INDEX(PEOPLE!$H$4:$H$101, SMALL(IF($B649=PEOPLE!$B$4:$B$101, ROW(PEOPLE!$H$4:$H$101)-MIN(ROW(PEOPLE!$H$4:$H$101)) +1), COLUMNS($B$3:D649))),"")</f>
        <v xml:space="preserve">5   </v>
      </c>
      <c r="F649" s="40" t="str">
        <f t="array" ref="F649">IFERROR(INDEX(PEOPLE!$H$4:$H$101, SMALL(IF($B649=PEOPLE!$B$4:$B$101, ROW(PEOPLE!$H$4:$H$101)-MIN(ROW(PEOPLE!$H$4:$H$101)) +1), COLUMNS($B$3:E649))),"")</f>
        <v xml:space="preserve">6   </v>
      </c>
      <c r="G649" s="40" t="str">
        <f t="array" ref="G649">IFERROR(INDEX(PEOPLE!$H$4:$H$101, SMALL(IF($B649=PEOPLE!$B$4:$B$101, ROW(PEOPLE!$H$4:$H$101)-MIN(ROW(PEOPLE!$H$4:$H$101)) +1), COLUMNS($B$3:F649))),"")</f>
        <v xml:space="preserve">7   </v>
      </c>
      <c r="H649" s="40" t="str">
        <f t="array" ref="H649">IFERROR(INDEX(PEOPLE!$H$4:$H$101, SMALL(IF($B649=PEOPLE!$B$4:$B$101, ROW(PEOPLE!$H$4:$H$101)-MIN(ROW(PEOPLE!$H$4:$H$101)) +1), COLUMNS($B$3:G649))),"")</f>
        <v xml:space="preserve">8   </v>
      </c>
      <c r="I649" s="40" t="str">
        <f t="array" ref="I649">IFERROR(INDEX(PEOPLE!$H$4:$H$101, SMALL(IF($B649=PEOPLE!$B$4:$B$101, ROW(PEOPLE!$H$4:$H$101)-MIN(ROW(PEOPLE!$H$4:$H$101)) +1), COLUMNS($B$3:H649))),"")</f>
        <v xml:space="preserve">9   </v>
      </c>
      <c r="J649" s="40" t="str">
        <f t="array" ref="J649">IFERROR(INDEX(PEOPLE!$H$4:$H$101, SMALL(IF($B649=PEOPLE!$B$4:$B$101, ROW(PEOPLE!$H$4:$H$101)-MIN(ROW(PEOPLE!$H$4:$H$101)) +1), COLUMNS($B$3:I649))),"")</f>
        <v xml:space="preserve">10   </v>
      </c>
      <c r="K649" s="40" t="str">
        <f t="array" ref="K649">IFERROR(INDEX(PEOPLE!$H$4:$H$101, SMALL(IF($B649=PEOPLE!$B$4:$B$101, ROW(PEOPLE!$H$4:$H$101)-MIN(ROW(PEOPLE!$H$4:$H$101)) +1), COLUMNS($B$3:J649))),"")</f>
        <v xml:space="preserve">11   </v>
      </c>
      <c r="L649" s="40" t="str">
        <f t="array" ref="L649">IFERROR(INDEX(PEOPLE!$H$4:$H$101, SMALL(IF($B649=PEOPLE!$B$4:$B$101, ROW(PEOPLE!$H$4:$H$101)-MIN(ROW(PEOPLE!$H$4:$H$101)) +1), COLUMNS($B$3:K649))),"")</f>
        <v xml:space="preserve">12   </v>
      </c>
      <c r="M649" s="40" t="str">
        <f t="array" ref="M649">IFERROR(INDEX(PEOPLE!$H$4:$H$101, SMALL(IF($B649=PEOPLE!$B$4:$B$101, ROW(PEOPLE!$H$4:$H$101)-MIN(ROW(PEOPLE!$H$4:$H$101)) +1), COLUMNS($B$3:L649))),"")</f>
        <v xml:space="preserve">13   </v>
      </c>
      <c r="N649" s="40"/>
      <c r="O649" s="40"/>
    </row>
    <row r="650" spans="2:15" x14ac:dyDescent="0.25">
      <c r="B650" s="40" t="str">
        <f t="array" ref="B650">IFERROR(INDEX(PEOPLE!B651:B$1001, MATCH(0, COUNTIF($B$2:B649, PEOPLE!B651:B$1001), 0)), "")</f>
        <v/>
      </c>
      <c r="C650" s="40" t="str">
        <f t="array" ref="C650">IFERROR(INDEX(PEOPLE!$H$4:$H$101, SMALL(IF($B650=PEOPLE!$B$4:$B$101, ROW(PEOPLE!$H$4:$H$101)-MIN(ROW(PEOPLE!$H$4:$H$101)) +1), COLUMNS($B$3:B650))),"")</f>
        <v xml:space="preserve">3   </v>
      </c>
      <c r="D650" s="40" t="str">
        <f t="array" ref="D650">IFERROR(INDEX(PEOPLE!$H$4:$H$101, SMALL(IF($B650=PEOPLE!$B$4:$B$101, ROW(PEOPLE!$H$4:$H$101)-MIN(ROW(PEOPLE!$H$4:$H$101)) +1), COLUMNS($B$3:C650))),"")</f>
        <v xml:space="preserve">4   </v>
      </c>
      <c r="E650" s="40" t="str">
        <f t="array" ref="E650">IFERROR(INDEX(PEOPLE!$H$4:$H$101, SMALL(IF($B650=PEOPLE!$B$4:$B$101, ROW(PEOPLE!$H$4:$H$101)-MIN(ROW(PEOPLE!$H$4:$H$101)) +1), COLUMNS($B$3:D650))),"")</f>
        <v xml:space="preserve">5   </v>
      </c>
      <c r="F650" s="40" t="str">
        <f t="array" ref="F650">IFERROR(INDEX(PEOPLE!$H$4:$H$101, SMALL(IF($B650=PEOPLE!$B$4:$B$101, ROW(PEOPLE!$H$4:$H$101)-MIN(ROW(PEOPLE!$H$4:$H$101)) +1), COLUMNS($B$3:E650))),"")</f>
        <v xml:space="preserve">6   </v>
      </c>
      <c r="G650" s="40" t="str">
        <f t="array" ref="G650">IFERROR(INDEX(PEOPLE!$H$4:$H$101, SMALL(IF($B650=PEOPLE!$B$4:$B$101, ROW(PEOPLE!$H$4:$H$101)-MIN(ROW(PEOPLE!$H$4:$H$101)) +1), COLUMNS($B$3:F650))),"")</f>
        <v xml:space="preserve">7   </v>
      </c>
      <c r="H650" s="40" t="str">
        <f t="array" ref="H650">IFERROR(INDEX(PEOPLE!$H$4:$H$101, SMALL(IF($B650=PEOPLE!$B$4:$B$101, ROW(PEOPLE!$H$4:$H$101)-MIN(ROW(PEOPLE!$H$4:$H$101)) +1), COLUMNS($B$3:G650))),"")</f>
        <v xml:space="preserve">8   </v>
      </c>
      <c r="I650" s="40" t="str">
        <f t="array" ref="I650">IFERROR(INDEX(PEOPLE!$H$4:$H$101, SMALL(IF($B650=PEOPLE!$B$4:$B$101, ROW(PEOPLE!$H$4:$H$101)-MIN(ROW(PEOPLE!$H$4:$H$101)) +1), COLUMNS($B$3:H650))),"")</f>
        <v xml:space="preserve">9   </v>
      </c>
      <c r="J650" s="40" t="str">
        <f t="array" ref="J650">IFERROR(INDEX(PEOPLE!$H$4:$H$101, SMALL(IF($B650=PEOPLE!$B$4:$B$101, ROW(PEOPLE!$H$4:$H$101)-MIN(ROW(PEOPLE!$H$4:$H$101)) +1), COLUMNS($B$3:I650))),"")</f>
        <v xml:space="preserve">10   </v>
      </c>
      <c r="K650" s="40" t="str">
        <f t="array" ref="K650">IFERROR(INDEX(PEOPLE!$H$4:$H$101, SMALL(IF($B650=PEOPLE!$B$4:$B$101, ROW(PEOPLE!$H$4:$H$101)-MIN(ROW(PEOPLE!$H$4:$H$101)) +1), COLUMNS($B$3:J650))),"")</f>
        <v xml:space="preserve">11   </v>
      </c>
      <c r="L650" s="40" t="str">
        <f t="array" ref="L650">IFERROR(INDEX(PEOPLE!$H$4:$H$101, SMALL(IF($B650=PEOPLE!$B$4:$B$101, ROW(PEOPLE!$H$4:$H$101)-MIN(ROW(PEOPLE!$H$4:$H$101)) +1), COLUMNS($B$3:K650))),"")</f>
        <v xml:space="preserve">12   </v>
      </c>
      <c r="M650" s="40" t="str">
        <f t="array" ref="M650">IFERROR(INDEX(PEOPLE!$H$4:$H$101, SMALL(IF($B650=PEOPLE!$B$4:$B$101, ROW(PEOPLE!$H$4:$H$101)-MIN(ROW(PEOPLE!$H$4:$H$101)) +1), COLUMNS($B$3:L650))),"")</f>
        <v xml:space="preserve">13   </v>
      </c>
      <c r="N650" s="40"/>
      <c r="O650" s="40"/>
    </row>
    <row r="651" spans="2:15" x14ac:dyDescent="0.25">
      <c r="B651" s="40" t="str">
        <f t="array" ref="B651">IFERROR(INDEX(PEOPLE!B652:B$1001, MATCH(0, COUNTIF($B$2:B650, PEOPLE!B652:B$1001), 0)), "")</f>
        <v/>
      </c>
      <c r="C651" s="40" t="str">
        <f t="array" ref="C651">IFERROR(INDEX(PEOPLE!$H$4:$H$101, SMALL(IF($B651=PEOPLE!$B$4:$B$101, ROW(PEOPLE!$H$4:$H$101)-MIN(ROW(PEOPLE!$H$4:$H$101)) +1), COLUMNS($B$3:B651))),"")</f>
        <v xml:space="preserve">3   </v>
      </c>
      <c r="D651" s="40" t="str">
        <f t="array" ref="D651">IFERROR(INDEX(PEOPLE!$H$4:$H$101, SMALL(IF($B651=PEOPLE!$B$4:$B$101, ROW(PEOPLE!$H$4:$H$101)-MIN(ROW(PEOPLE!$H$4:$H$101)) +1), COLUMNS($B$3:C651))),"")</f>
        <v xml:space="preserve">4   </v>
      </c>
      <c r="E651" s="40" t="str">
        <f t="array" ref="E651">IFERROR(INDEX(PEOPLE!$H$4:$H$101, SMALL(IF($B651=PEOPLE!$B$4:$B$101, ROW(PEOPLE!$H$4:$H$101)-MIN(ROW(PEOPLE!$H$4:$H$101)) +1), COLUMNS($B$3:D651))),"")</f>
        <v xml:space="preserve">5   </v>
      </c>
      <c r="F651" s="40" t="str">
        <f t="array" ref="F651">IFERROR(INDEX(PEOPLE!$H$4:$H$101, SMALL(IF($B651=PEOPLE!$B$4:$B$101, ROW(PEOPLE!$H$4:$H$101)-MIN(ROW(PEOPLE!$H$4:$H$101)) +1), COLUMNS($B$3:E651))),"")</f>
        <v xml:space="preserve">6   </v>
      </c>
      <c r="G651" s="40" t="str">
        <f t="array" ref="G651">IFERROR(INDEX(PEOPLE!$H$4:$H$101, SMALL(IF($B651=PEOPLE!$B$4:$B$101, ROW(PEOPLE!$H$4:$H$101)-MIN(ROW(PEOPLE!$H$4:$H$101)) +1), COLUMNS($B$3:F651))),"")</f>
        <v xml:space="preserve">7   </v>
      </c>
      <c r="H651" s="40" t="str">
        <f t="array" ref="H651">IFERROR(INDEX(PEOPLE!$H$4:$H$101, SMALL(IF($B651=PEOPLE!$B$4:$B$101, ROW(PEOPLE!$H$4:$H$101)-MIN(ROW(PEOPLE!$H$4:$H$101)) +1), COLUMNS($B$3:G651))),"")</f>
        <v xml:space="preserve">8   </v>
      </c>
      <c r="I651" s="40" t="str">
        <f t="array" ref="I651">IFERROR(INDEX(PEOPLE!$H$4:$H$101, SMALL(IF($B651=PEOPLE!$B$4:$B$101, ROW(PEOPLE!$H$4:$H$101)-MIN(ROW(PEOPLE!$H$4:$H$101)) +1), COLUMNS($B$3:H651))),"")</f>
        <v xml:space="preserve">9   </v>
      </c>
      <c r="J651" s="40" t="str">
        <f t="array" ref="J651">IFERROR(INDEX(PEOPLE!$H$4:$H$101, SMALL(IF($B651=PEOPLE!$B$4:$B$101, ROW(PEOPLE!$H$4:$H$101)-MIN(ROW(PEOPLE!$H$4:$H$101)) +1), COLUMNS($B$3:I651))),"")</f>
        <v xml:space="preserve">10   </v>
      </c>
      <c r="K651" s="40" t="str">
        <f t="array" ref="K651">IFERROR(INDEX(PEOPLE!$H$4:$H$101, SMALL(IF($B651=PEOPLE!$B$4:$B$101, ROW(PEOPLE!$H$4:$H$101)-MIN(ROW(PEOPLE!$H$4:$H$101)) +1), COLUMNS($B$3:J651))),"")</f>
        <v xml:space="preserve">11   </v>
      </c>
      <c r="L651" s="40" t="str">
        <f t="array" ref="L651">IFERROR(INDEX(PEOPLE!$H$4:$H$101, SMALL(IF($B651=PEOPLE!$B$4:$B$101, ROW(PEOPLE!$H$4:$H$101)-MIN(ROW(PEOPLE!$H$4:$H$101)) +1), COLUMNS($B$3:K651))),"")</f>
        <v xml:space="preserve">12   </v>
      </c>
      <c r="M651" s="40" t="str">
        <f t="array" ref="M651">IFERROR(INDEX(PEOPLE!$H$4:$H$101, SMALL(IF($B651=PEOPLE!$B$4:$B$101, ROW(PEOPLE!$H$4:$H$101)-MIN(ROW(PEOPLE!$H$4:$H$101)) +1), COLUMNS($B$3:L651))),"")</f>
        <v xml:space="preserve">13   </v>
      </c>
      <c r="N651" s="40"/>
      <c r="O651" s="40"/>
    </row>
    <row r="652" spans="2:15" x14ac:dyDescent="0.25">
      <c r="B652" s="40" t="str">
        <f t="array" ref="B652">IFERROR(INDEX(PEOPLE!B653:B$1001, MATCH(0, COUNTIF($B$2:B651, PEOPLE!B653:B$1001), 0)), "")</f>
        <v/>
      </c>
      <c r="C652" s="40" t="str">
        <f t="array" ref="C652">IFERROR(INDEX(PEOPLE!$H$4:$H$101, SMALL(IF($B652=PEOPLE!$B$4:$B$101, ROW(PEOPLE!$H$4:$H$101)-MIN(ROW(PEOPLE!$H$4:$H$101)) +1), COLUMNS($B$3:B652))),"")</f>
        <v xml:space="preserve">3   </v>
      </c>
      <c r="D652" s="40" t="str">
        <f t="array" ref="D652">IFERROR(INDEX(PEOPLE!$H$4:$H$101, SMALL(IF($B652=PEOPLE!$B$4:$B$101, ROW(PEOPLE!$H$4:$H$101)-MIN(ROW(PEOPLE!$H$4:$H$101)) +1), COLUMNS($B$3:C652))),"")</f>
        <v xml:space="preserve">4   </v>
      </c>
      <c r="E652" s="40" t="str">
        <f t="array" ref="E652">IFERROR(INDEX(PEOPLE!$H$4:$H$101, SMALL(IF($B652=PEOPLE!$B$4:$B$101, ROW(PEOPLE!$H$4:$H$101)-MIN(ROW(PEOPLE!$H$4:$H$101)) +1), COLUMNS($B$3:D652))),"")</f>
        <v xml:space="preserve">5   </v>
      </c>
      <c r="F652" s="40" t="str">
        <f t="array" ref="F652">IFERROR(INDEX(PEOPLE!$H$4:$H$101, SMALL(IF($B652=PEOPLE!$B$4:$B$101, ROW(PEOPLE!$H$4:$H$101)-MIN(ROW(PEOPLE!$H$4:$H$101)) +1), COLUMNS($B$3:E652))),"")</f>
        <v xml:space="preserve">6   </v>
      </c>
      <c r="G652" s="40" t="str">
        <f t="array" ref="G652">IFERROR(INDEX(PEOPLE!$H$4:$H$101, SMALL(IF($B652=PEOPLE!$B$4:$B$101, ROW(PEOPLE!$H$4:$H$101)-MIN(ROW(PEOPLE!$H$4:$H$101)) +1), COLUMNS($B$3:F652))),"")</f>
        <v xml:space="preserve">7   </v>
      </c>
      <c r="H652" s="40" t="str">
        <f t="array" ref="H652">IFERROR(INDEX(PEOPLE!$H$4:$H$101, SMALL(IF($B652=PEOPLE!$B$4:$B$101, ROW(PEOPLE!$H$4:$H$101)-MIN(ROW(PEOPLE!$H$4:$H$101)) +1), COLUMNS($B$3:G652))),"")</f>
        <v xml:space="preserve">8   </v>
      </c>
      <c r="I652" s="40" t="str">
        <f t="array" ref="I652">IFERROR(INDEX(PEOPLE!$H$4:$H$101, SMALL(IF($B652=PEOPLE!$B$4:$B$101, ROW(PEOPLE!$H$4:$H$101)-MIN(ROW(PEOPLE!$H$4:$H$101)) +1), COLUMNS($B$3:H652))),"")</f>
        <v xml:space="preserve">9   </v>
      </c>
      <c r="J652" s="40" t="str">
        <f t="array" ref="J652">IFERROR(INDEX(PEOPLE!$H$4:$H$101, SMALL(IF($B652=PEOPLE!$B$4:$B$101, ROW(PEOPLE!$H$4:$H$101)-MIN(ROW(PEOPLE!$H$4:$H$101)) +1), COLUMNS($B$3:I652))),"")</f>
        <v xml:space="preserve">10   </v>
      </c>
      <c r="K652" s="40" t="str">
        <f t="array" ref="K652">IFERROR(INDEX(PEOPLE!$H$4:$H$101, SMALL(IF($B652=PEOPLE!$B$4:$B$101, ROW(PEOPLE!$H$4:$H$101)-MIN(ROW(PEOPLE!$H$4:$H$101)) +1), COLUMNS($B$3:J652))),"")</f>
        <v xml:space="preserve">11   </v>
      </c>
      <c r="L652" s="40" t="str">
        <f t="array" ref="L652">IFERROR(INDEX(PEOPLE!$H$4:$H$101, SMALL(IF($B652=PEOPLE!$B$4:$B$101, ROW(PEOPLE!$H$4:$H$101)-MIN(ROW(PEOPLE!$H$4:$H$101)) +1), COLUMNS($B$3:K652))),"")</f>
        <v xml:space="preserve">12   </v>
      </c>
      <c r="M652" s="40" t="str">
        <f t="array" ref="M652">IFERROR(INDEX(PEOPLE!$H$4:$H$101, SMALL(IF($B652=PEOPLE!$B$4:$B$101, ROW(PEOPLE!$H$4:$H$101)-MIN(ROW(PEOPLE!$H$4:$H$101)) +1), COLUMNS($B$3:L652))),"")</f>
        <v xml:space="preserve">13   </v>
      </c>
      <c r="N652" s="40"/>
      <c r="O652" s="40"/>
    </row>
    <row r="653" spans="2:15" x14ac:dyDescent="0.25">
      <c r="B653" s="40" t="str">
        <f t="array" ref="B653">IFERROR(INDEX(PEOPLE!B654:B$1001, MATCH(0, COUNTIF($B$2:B652, PEOPLE!B654:B$1001), 0)), "")</f>
        <v/>
      </c>
      <c r="C653" s="40" t="str">
        <f t="array" ref="C653">IFERROR(INDEX(PEOPLE!$H$4:$H$101, SMALL(IF($B653=PEOPLE!$B$4:$B$101, ROW(PEOPLE!$H$4:$H$101)-MIN(ROW(PEOPLE!$H$4:$H$101)) +1), COLUMNS($B$3:B653))),"")</f>
        <v xml:space="preserve">3   </v>
      </c>
      <c r="D653" s="40" t="str">
        <f t="array" ref="D653">IFERROR(INDEX(PEOPLE!$H$4:$H$101, SMALL(IF($B653=PEOPLE!$B$4:$B$101, ROW(PEOPLE!$H$4:$H$101)-MIN(ROW(PEOPLE!$H$4:$H$101)) +1), COLUMNS($B$3:C653))),"")</f>
        <v xml:space="preserve">4   </v>
      </c>
      <c r="E653" s="40" t="str">
        <f t="array" ref="E653">IFERROR(INDEX(PEOPLE!$H$4:$H$101, SMALL(IF($B653=PEOPLE!$B$4:$B$101, ROW(PEOPLE!$H$4:$H$101)-MIN(ROW(PEOPLE!$H$4:$H$101)) +1), COLUMNS($B$3:D653))),"")</f>
        <v xml:space="preserve">5   </v>
      </c>
      <c r="F653" s="40" t="str">
        <f t="array" ref="F653">IFERROR(INDEX(PEOPLE!$H$4:$H$101, SMALL(IF($B653=PEOPLE!$B$4:$B$101, ROW(PEOPLE!$H$4:$H$101)-MIN(ROW(PEOPLE!$H$4:$H$101)) +1), COLUMNS($B$3:E653))),"")</f>
        <v xml:space="preserve">6   </v>
      </c>
      <c r="G653" s="40" t="str">
        <f t="array" ref="G653">IFERROR(INDEX(PEOPLE!$H$4:$H$101, SMALL(IF($B653=PEOPLE!$B$4:$B$101, ROW(PEOPLE!$H$4:$H$101)-MIN(ROW(PEOPLE!$H$4:$H$101)) +1), COLUMNS($B$3:F653))),"")</f>
        <v xml:space="preserve">7   </v>
      </c>
      <c r="H653" s="40" t="str">
        <f t="array" ref="H653">IFERROR(INDEX(PEOPLE!$H$4:$H$101, SMALL(IF($B653=PEOPLE!$B$4:$B$101, ROW(PEOPLE!$H$4:$H$101)-MIN(ROW(PEOPLE!$H$4:$H$101)) +1), COLUMNS($B$3:G653))),"")</f>
        <v xml:space="preserve">8   </v>
      </c>
      <c r="I653" s="40" t="str">
        <f t="array" ref="I653">IFERROR(INDEX(PEOPLE!$H$4:$H$101, SMALL(IF($B653=PEOPLE!$B$4:$B$101, ROW(PEOPLE!$H$4:$H$101)-MIN(ROW(PEOPLE!$H$4:$H$101)) +1), COLUMNS($B$3:H653))),"")</f>
        <v xml:space="preserve">9   </v>
      </c>
      <c r="J653" s="40" t="str">
        <f t="array" ref="J653">IFERROR(INDEX(PEOPLE!$H$4:$H$101, SMALL(IF($B653=PEOPLE!$B$4:$B$101, ROW(PEOPLE!$H$4:$H$101)-MIN(ROW(PEOPLE!$H$4:$H$101)) +1), COLUMNS($B$3:I653))),"")</f>
        <v xml:space="preserve">10   </v>
      </c>
      <c r="K653" s="40" t="str">
        <f t="array" ref="K653">IFERROR(INDEX(PEOPLE!$H$4:$H$101, SMALL(IF($B653=PEOPLE!$B$4:$B$101, ROW(PEOPLE!$H$4:$H$101)-MIN(ROW(PEOPLE!$H$4:$H$101)) +1), COLUMNS($B$3:J653))),"")</f>
        <v xml:space="preserve">11   </v>
      </c>
      <c r="L653" s="40" t="str">
        <f t="array" ref="L653">IFERROR(INDEX(PEOPLE!$H$4:$H$101, SMALL(IF($B653=PEOPLE!$B$4:$B$101, ROW(PEOPLE!$H$4:$H$101)-MIN(ROW(PEOPLE!$H$4:$H$101)) +1), COLUMNS($B$3:K653))),"")</f>
        <v xml:space="preserve">12   </v>
      </c>
      <c r="M653" s="40" t="str">
        <f t="array" ref="M653">IFERROR(INDEX(PEOPLE!$H$4:$H$101, SMALL(IF($B653=PEOPLE!$B$4:$B$101, ROW(PEOPLE!$H$4:$H$101)-MIN(ROW(PEOPLE!$H$4:$H$101)) +1), COLUMNS($B$3:L653))),"")</f>
        <v xml:space="preserve">13   </v>
      </c>
      <c r="N653" s="40"/>
      <c r="O653" s="40"/>
    </row>
    <row r="654" spans="2:15" x14ac:dyDescent="0.25">
      <c r="B654" s="40" t="str">
        <f t="array" ref="B654">IFERROR(INDEX(PEOPLE!B655:B$1001, MATCH(0, COUNTIF($B$2:B653, PEOPLE!B655:B$1001), 0)), "")</f>
        <v/>
      </c>
      <c r="C654" s="40" t="str">
        <f t="array" ref="C654">IFERROR(INDEX(PEOPLE!$H$4:$H$101, SMALL(IF($B654=PEOPLE!$B$4:$B$101, ROW(PEOPLE!$H$4:$H$101)-MIN(ROW(PEOPLE!$H$4:$H$101)) +1), COLUMNS($B$3:B654))),"")</f>
        <v xml:space="preserve">3   </v>
      </c>
      <c r="D654" s="40" t="str">
        <f t="array" ref="D654">IFERROR(INDEX(PEOPLE!$H$4:$H$101, SMALL(IF($B654=PEOPLE!$B$4:$B$101, ROW(PEOPLE!$H$4:$H$101)-MIN(ROW(PEOPLE!$H$4:$H$101)) +1), COLUMNS($B$3:C654))),"")</f>
        <v xml:space="preserve">4   </v>
      </c>
      <c r="E654" s="40" t="str">
        <f t="array" ref="E654">IFERROR(INDEX(PEOPLE!$H$4:$H$101, SMALL(IF($B654=PEOPLE!$B$4:$B$101, ROW(PEOPLE!$H$4:$H$101)-MIN(ROW(PEOPLE!$H$4:$H$101)) +1), COLUMNS($B$3:D654))),"")</f>
        <v xml:space="preserve">5   </v>
      </c>
      <c r="F654" s="40" t="str">
        <f t="array" ref="F654">IFERROR(INDEX(PEOPLE!$H$4:$H$101, SMALL(IF($B654=PEOPLE!$B$4:$B$101, ROW(PEOPLE!$H$4:$H$101)-MIN(ROW(PEOPLE!$H$4:$H$101)) +1), COLUMNS($B$3:E654))),"")</f>
        <v xml:space="preserve">6   </v>
      </c>
      <c r="G654" s="40" t="str">
        <f t="array" ref="G654">IFERROR(INDEX(PEOPLE!$H$4:$H$101, SMALL(IF($B654=PEOPLE!$B$4:$B$101, ROW(PEOPLE!$H$4:$H$101)-MIN(ROW(PEOPLE!$H$4:$H$101)) +1), COLUMNS($B$3:F654))),"")</f>
        <v xml:space="preserve">7   </v>
      </c>
      <c r="H654" s="40" t="str">
        <f t="array" ref="H654">IFERROR(INDEX(PEOPLE!$H$4:$H$101, SMALL(IF($B654=PEOPLE!$B$4:$B$101, ROW(PEOPLE!$H$4:$H$101)-MIN(ROW(PEOPLE!$H$4:$H$101)) +1), COLUMNS($B$3:G654))),"")</f>
        <v xml:space="preserve">8   </v>
      </c>
      <c r="I654" s="40" t="str">
        <f t="array" ref="I654">IFERROR(INDEX(PEOPLE!$H$4:$H$101, SMALL(IF($B654=PEOPLE!$B$4:$B$101, ROW(PEOPLE!$H$4:$H$101)-MIN(ROW(PEOPLE!$H$4:$H$101)) +1), COLUMNS($B$3:H654))),"")</f>
        <v xml:space="preserve">9   </v>
      </c>
      <c r="J654" s="40" t="str">
        <f t="array" ref="J654">IFERROR(INDEX(PEOPLE!$H$4:$H$101, SMALL(IF($B654=PEOPLE!$B$4:$B$101, ROW(PEOPLE!$H$4:$H$101)-MIN(ROW(PEOPLE!$H$4:$H$101)) +1), COLUMNS($B$3:I654))),"")</f>
        <v xml:space="preserve">10   </v>
      </c>
      <c r="K654" s="40" t="str">
        <f t="array" ref="K654">IFERROR(INDEX(PEOPLE!$H$4:$H$101, SMALL(IF($B654=PEOPLE!$B$4:$B$101, ROW(PEOPLE!$H$4:$H$101)-MIN(ROW(PEOPLE!$H$4:$H$101)) +1), COLUMNS($B$3:J654))),"")</f>
        <v xml:space="preserve">11   </v>
      </c>
      <c r="L654" s="40" t="str">
        <f t="array" ref="L654">IFERROR(INDEX(PEOPLE!$H$4:$H$101, SMALL(IF($B654=PEOPLE!$B$4:$B$101, ROW(PEOPLE!$H$4:$H$101)-MIN(ROW(PEOPLE!$H$4:$H$101)) +1), COLUMNS($B$3:K654))),"")</f>
        <v xml:space="preserve">12   </v>
      </c>
      <c r="M654" s="40" t="str">
        <f t="array" ref="M654">IFERROR(INDEX(PEOPLE!$H$4:$H$101, SMALL(IF($B654=PEOPLE!$B$4:$B$101, ROW(PEOPLE!$H$4:$H$101)-MIN(ROW(PEOPLE!$H$4:$H$101)) +1), COLUMNS($B$3:L654))),"")</f>
        <v xml:space="preserve">13   </v>
      </c>
      <c r="N654" s="40"/>
      <c r="O654" s="40"/>
    </row>
    <row r="655" spans="2:15" x14ac:dyDescent="0.25">
      <c r="B655" s="40" t="str">
        <f t="array" ref="B655">IFERROR(INDEX(PEOPLE!B656:B$1001, MATCH(0, COUNTIF($B$2:B654, PEOPLE!B656:B$1001), 0)), "")</f>
        <v/>
      </c>
      <c r="C655" s="40" t="str">
        <f t="array" ref="C655">IFERROR(INDEX(PEOPLE!$H$4:$H$101, SMALL(IF($B655=PEOPLE!$B$4:$B$101, ROW(PEOPLE!$H$4:$H$101)-MIN(ROW(PEOPLE!$H$4:$H$101)) +1), COLUMNS($B$3:B655))),"")</f>
        <v xml:space="preserve">3   </v>
      </c>
      <c r="D655" s="40" t="str">
        <f t="array" ref="D655">IFERROR(INDEX(PEOPLE!$H$4:$H$101, SMALL(IF($B655=PEOPLE!$B$4:$B$101, ROW(PEOPLE!$H$4:$H$101)-MIN(ROW(PEOPLE!$H$4:$H$101)) +1), COLUMNS($B$3:C655))),"")</f>
        <v xml:space="preserve">4   </v>
      </c>
      <c r="E655" s="40" t="str">
        <f t="array" ref="E655">IFERROR(INDEX(PEOPLE!$H$4:$H$101, SMALL(IF($B655=PEOPLE!$B$4:$B$101, ROW(PEOPLE!$H$4:$H$101)-MIN(ROW(PEOPLE!$H$4:$H$101)) +1), COLUMNS($B$3:D655))),"")</f>
        <v xml:space="preserve">5   </v>
      </c>
      <c r="F655" s="40" t="str">
        <f t="array" ref="F655">IFERROR(INDEX(PEOPLE!$H$4:$H$101, SMALL(IF($B655=PEOPLE!$B$4:$B$101, ROW(PEOPLE!$H$4:$H$101)-MIN(ROW(PEOPLE!$H$4:$H$101)) +1), COLUMNS($B$3:E655))),"")</f>
        <v xml:space="preserve">6   </v>
      </c>
      <c r="G655" s="40" t="str">
        <f t="array" ref="G655">IFERROR(INDEX(PEOPLE!$H$4:$H$101, SMALL(IF($B655=PEOPLE!$B$4:$B$101, ROW(PEOPLE!$H$4:$H$101)-MIN(ROW(PEOPLE!$H$4:$H$101)) +1), COLUMNS($B$3:F655))),"")</f>
        <v xml:space="preserve">7   </v>
      </c>
      <c r="H655" s="40" t="str">
        <f t="array" ref="H655">IFERROR(INDEX(PEOPLE!$H$4:$H$101, SMALL(IF($B655=PEOPLE!$B$4:$B$101, ROW(PEOPLE!$H$4:$H$101)-MIN(ROW(PEOPLE!$H$4:$H$101)) +1), COLUMNS($B$3:G655))),"")</f>
        <v xml:space="preserve">8   </v>
      </c>
      <c r="I655" s="40" t="str">
        <f t="array" ref="I655">IFERROR(INDEX(PEOPLE!$H$4:$H$101, SMALL(IF($B655=PEOPLE!$B$4:$B$101, ROW(PEOPLE!$H$4:$H$101)-MIN(ROW(PEOPLE!$H$4:$H$101)) +1), COLUMNS($B$3:H655))),"")</f>
        <v xml:space="preserve">9   </v>
      </c>
      <c r="J655" s="40" t="str">
        <f t="array" ref="J655">IFERROR(INDEX(PEOPLE!$H$4:$H$101, SMALL(IF($B655=PEOPLE!$B$4:$B$101, ROW(PEOPLE!$H$4:$H$101)-MIN(ROW(PEOPLE!$H$4:$H$101)) +1), COLUMNS($B$3:I655))),"")</f>
        <v xml:space="preserve">10   </v>
      </c>
      <c r="K655" s="40" t="str">
        <f t="array" ref="K655">IFERROR(INDEX(PEOPLE!$H$4:$H$101, SMALL(IF($B655=PEOPLE!$B$4:$B$101, ROW(PEOPLE!$H$4:$H$101)-MIN(ROW(PEOPLE!$H$4:$H$101)) +1), COLUMNS($B$3:J655))),"")</f>
        <v xml:space="preserve">11   </v>
      </c>
      <c r="L655" s="40" t="str">
        <f t="array" ref="L655">IFERROR(INDEX(PEOPLE!$H$4:$H$101, SMALL(IF($B655=PEOPLE!$B$4:$B$101, ROW(PEOPLE!$H$4:$H$101)-MIN(ROW(PEOPLE!$H$4:$H$101)) +1), COLUMNS($B$3:K655))),"")</f>
        <v xml:space="preserve">12   </v>
      </c>
      <c r="M655" s="40" t="str">
        <f t="array" ref="M655">IFERROR(INDEX(PEOPLE!$H$4:$H$101, SMALL(IF($B655=PEOPLE!$B$4:$B$101, ROW(PEOPLE!$H$4:$H$101)-MIN(ROW(PEOPLE!$H$4:$H$101)) +1), COLUMNS($B$3:L655))),"")</f>
        <v xml:space="preserve">13   </v>
      </c>
      <c r="N655" s="40"/>
      <c r="O655" s="40"/>
    </row>
    <row r="656" spans="2:15" x14ac:dyDescent="0.25">
      <c r="B656" s="40" t="str">
        <f t="array" ref="B656">IFERROR(INDEX(PEOPLE!B657:B$1001, MATCH(0, COUNTIF($B$2:B655, PEOPLE!B657:B$1001), 0)), "")</f>
        <v/>
      </c>
      <c r="C656" s="40" t="str">
        <f t="array" ref="C656">IFERROR(INDEX(PEOPLE!$H$4:$H$101, SMALL(IF($B656=PEOPLE!$B$4:$B$101, ROW(PEOPLE!$H$4:$H$101)-MIN(ROW(PEOPLE!$H$4:$H$101)) +1), COLUMNS($B$3:B656))),"")</f>
        <v xml:space="preserve">3   </v>
      </c>
      <c r="D656" s="40" t="str">
        <f t="array" ref="D656">IFERROR(INDEX(PEOPLE!$H$4:$H$101, SMALL(IF($B656=PEOPLE!$B$4:$B$101, ROW(PEOPLE!$H$4:$H$101)-MIN(ROW(PEOPLE!$H$4:$H$101)) +1), COLUMNS($B$3:C656))),"")</f>
        <v xml:space="preserve">4   </v>
      </c>
      <c r="E656" s="40" t="str">
        <f t="array" ref="E656">IFERROR(INDEX(PEOPLE!$H$4:$H$101, SMALL(IF($B656=PEOPLE!$B$4:$B$101, ROW(PEOPLE!$H$4:$H$101)-MIN(ROW(PEOPLE!$H$4:$H$101)) +1), COLUMNS($B$3:D656))),"")</f>
        <v xml:space="preserve">5   </v>
      </c>
      <c r="F656" s="40" t="str">
        <f t="array" ref="F656">IFERROR(INDEX(PEOPLE!$H$4:$H$101, SMALL(IF($B656=PEOPLE!$B$4:$B$101, ROW(PEOPLE!$H$4:$H$101)-MIN(ROW(PEOPLE!$H$4:$H$101)) +1), COLUMNS($B$3:E656))),"")</f>
        <v xml:space="preserve">6   </v>
      </c>
      <c r="G656" s="40" t="str">
        <f t="array" ref="G656">IFERROR(INDEX(PEOPLE!$H$4:$H$101, SMALL(IF($B656=PEOPLE!$B$4:$B$101, ROW(PEOPLE!$H$4:$H$101)-MIN(ROW(PEOPLE!$H$4:$H$101)) +1), COLUMNS($B$3:F656))),"")</f>
        <v xml:space="preserve">7   </v>
      </c>
      <c r="H656" s="40" t="str">
        <f t="array" ref="H656">IFERROR(INDEX(PEOPLE!$H$4:$H$101, SMALL(IF($B656=PEOPLE!$B$4:$B$101, ROW(PEOPLE!$H$4:$H$101)-MIN(ROW(PEOPLE!$H$4:$H$101)) +1), COLUMNS($B$3:G656))),"")</f>
        <v xml:space="preserve">8   </v>
      </c>
      <c r="I656" s="40" t="str">
        <f t="array" ref="I656">IFERROR(INDEX(PEOPLE!$H$4:$H$101, SMALL(IF($B656=PEOPLE!$B$4:$B$101, ROW(PEOPLE!$H$4:$H$101)-MIN(ROW(PEOPLE!$H$4:$H$101)) +1), COLUMNS($B$3:H656))),"")</f>
        <v xml:space="preserve">9   </v>
      </c>
      <c r="J656" s="40" t="str">
        <f t="array" ref="J656">IFERROR(INDEX(PEOPLE!$H$4:$H$101, SMALL(IF($B656=PEOPLE!$B$4:$B$101, ROW(PEOPLE!$H$4:$H$101)-MIN(ROW(PEOPLE!$H$4:$H$101)) +1), COLUMNS($B$3:I656))),"")</f>
        <v xml:space="preserve">10   </v>
      </c>
      <c r="K656" s="40" t="str">
        <f t="array" ref="K656">IFERROR(INDEX(PEOPLE!$H$4:$H$101, SMALL(IF($B656=PEOPLE!$B$4:$B$101, ROW(PEOPLE!$H$4:$H$101)-MIN(ROW(PEOPLE!$H$4:$H$101)) +1), COLUMNS($B$3:J656))),"")</f>
        <v xml:space="preserve">11   </v>
      </c>
      <c r="L656" s="40" t="str">
        <f t="array" ref="L656">IFERROR(INDEX(PEOPLE!$H$4:$H$101, SMALL(IF($B656=PEOPLE!$B$4:$B$101, ROW(PEOPLE!$H$4:$H$101)-MIN(ROW(PEOPLE!$H$4:$H$101)) +1), COLUMNS($B$3:K656))),"")</f>
        <v xml:space="preserve">12   </v>
      </c>
      <c r="M656" s="40" t="str">
        <f t="array" ref="M656">IFERROR(INDEX(PEOPLE!$H$4:$H$101, SMALL(IF($B656=PEOPLE!$B$4:$B$101, ROW(PEOPLE!$H$4:$H$101)-MIN(ROW(PEOPLE!$H$4:$H$101)) +1), COLUMNS($B$3:L656))),"")</f>
        <v xml:space="preserve">13   </v>
      </c>
      <c r="N656" s="40"/>
      <c r="O656" s="40"/>
    </row>
    <row r="657" spans="2:15" x14ac:dyDescent="0.25">
      <c r="B657" s="40" t="str">
        <f t="array" ref="B657">IFERROR(INDEX(PEOPLE!B658:B$1001, MATCH(0, COUNTIF($B$2:B656, PEOPLE!B658:B$1001), 0)), "")</f>
        <v/>
      </c>
      <c r="C657" s="40" t="str">
        <f t="array" ref="C657">IFERROR(INDEX(PEOPLE!$H$4:$H$101, SMALL(IF($B657=PEOPLE!$B$4:$B$101, ROW(PEOPLE!$H$4:$H$101)-MIN(ROW(PEOPLE!$H$4:$H$101)) +1), COLUMNS($B$3:B657))),"")</f>
        <v xml:space="preserve">3   </v>
      </c>
      <c r="D657" s="40" t="str">
        <f t="array" ref="D657">IFERROR(INDEX(PEOPLE!$H$4:$H$101, SMALL(IF($B657=PEOPLE!$B$4:$B$101, ROW(PEOPLE!$H$4:$H$101)-MIN(ROW(PEOPLE!$H$4:$H$101)) +1), COLUMNS($B$3:C657))),"")</f>
        <v xml:space="preserve">4   </v>
      </c>
      <c r="E657" s="40" t="str">
        <f t="array" ref="E657">IFERROR(INDEX(PEOPLE!$H$4:$H$101, SMALL(IF($B657=PEOPLE!$B$4:$B$101, ROW(PEOPLE!$H$4:$H$101)-MIN(ROW(PEOPLE!$H$4:$H$101)) +1), COLUMNS($B$3:D657))),"")</f>
        <v xml:space="preserve">5   </v>
      </c>
      <c r="F657" s="40" t="str">
        <f t="array" ref="F657">IFERROR(INDEX(PEOPLE!$H$4:$H$101, SMALL(IF($B657=PEOPLE!$B$4:$B$101, ROW(PEOPLE!$H$4:$H$101)-MIN(ROW(PEOPLE!$H$4:$H$101)) +1), COLUMNS($B$3:E657))),"")</f>
        <v xml:space="preserve">6   </v>
      </c>
      <c r="G657" s="40" t="str">
        <f t="array" ref="G657">IFERROR(INDEX(PEOPLE!$H$4:$H$101, SMALL(IF($B657=PEOPLE!$B$4:$B$101, ROW(PEOPLE!$H$4:$H$101)-MIN(ROW(PEOPLE!$H$4:$H$101)) +1), COLUMNS($B$3:F657))),"")</f>
        <v xml:space="preserve">7   </v>
      </c>
      <c r="H657" s="40" t="str">
        <f t="array" ref="H657">IFERROR(INDEX(PEOPLE!$H$4:$H$101, SMALL(IF($B657=PEOPLE!$B$4:$B$101, ROW(PEOPLE!$H$4:$H$101)-MIN(ROW(PEOPLE!$H$4:$H$101)) +1), COLUMNS($B$3:G657))),"")</f>
        <v xml:space="preserve">8   </v>
      </c>
      <c r="I657" s="40" t="str">
        <f t="array" ref="I657">IFERROR(INDEX(PEOPLE!$H$4:$H$101, SMALL(IF($B657=PEOPLE!$B$4:$B$101, ROW(PEOPLE!$H$4:$H$101)-MIN(ROW(PEOPLE!$H$4:$H$101)) +1), COLUMNS($B$3:H657))),"")</f>
        <v xml:space="preserve">9   </v>
      </c>
      <c r="J657" s="40" t="str">
        <f t="array" ref="J657">IFERROR(INDEX(PEOPLE!$H$4:$H$101, SMALL(IF($B657=PEOPLE!$B$4:$B$101, ROW(PEOPLE!$H$4:$H$101)-MIN(ROW(PEOPLE!$H$4:$H$101)) +1), COLUMNS($B$3:I657))),"")</f>
        <v xml:space="preserve">10   </v>
      </c>
      <c r="K657" s="40" t="str">
        <f t="array" ref="K657">IFERROR(INDEX(PEOPLE!$H$4:$H$101, SMALL(IF($B657=PEOPLE!$B$4:$B$101, ROW(PEOPLE!$H$4:$H$101)-MIN(ROW(PEOPLE!$H$4:$H$101)) +1), COLUMNS($B$3:J657))),"")</f>
        <v xml:space="preserve">11   </v>
      </c>
      <c r="L657" s="40" t="str">
        <f t="array" ref="L657">IFERROR(INDEX(PEOPLE!$H$4:$H$101, SMALL(IF($B657=PEOPLE!$B$4:$B$101, ROW(PEOPLE!$H$4:$H$101)-MIN(ROW(PEOPLE!$H$4:$H$101)) +1), COLUMNS($B$3:K657))),"")</f>
        <v xml:space="preserve">12   </v>
      </c>
      <c r="M657" s="40" t="str">
        <f t="array" ref="M657">IFERROR(INDEX(PEOPLE!$H$4:$H$101, SMALL(IF($B657=PEOPLE!$B$4:$B$101, ROW(PEOPLE!$H$4:$H$101)-MIN(ROW(PEOPLE!$H$4:$H$101)) +1), COLUMNS($B$3:L657))),"")</f>
        <v xml:space="preserve">13   </v>
      </c>
      <c r="N657" s="40"/>
      <c r="O657" s="40"/>
    </row>
    <row r="658" spans="2:15" x14ac:dyDescent="0.25">
      <c r="B658" s="40" t="str">
        <f t="array" ref="B658">IFERROR(INDEX(PEOPLE!B659:B$1001, MATCH(0, COUNTIF($B$2:B657, PEOPLE!B659:B$1001), 0)), "")</f>
        <v/>
      </c>
      <c r="C658" s="40" t="str">
        <f t="array" ref="C658">IFERROR(INDEX(PEOPLE!$H$4:$H$101, SMALL(IF($B658=PEOPLE!$B$4:$B$101, ROW(PEOPLE!$H$4:$H$101)-MIN(ROW(PEOPLE!$H$4:$H$101)) +1), COLUMNS($B$3:B658))),"")</f>
        <v xml:space="preserve">3   </v>
      </c>
      <c r="D658" s="40" t="str">
        <f t="array" ref="D658">IFERROR(INDEX(PEOPLE!$H$4:$H$101, SMALL(IF($B658=PEOPLE!$B$4:$B$101, ROW(PEOPLE!$H$4:$H$101)-MIN(ROW(PEOPLE!$H$4:$H$101)) +1), COLUMNS($B$3:C658))),"")</f>
        <v xml:space="preserve">4   </v>
      </c>
      <c r="E658" s="40" t="str">
        <f t="array" ref="E658">IFERROR(INDEX(PEOPLE!$H$4:$H$101, SMALL(IF($B658=PEOPLE!$B$4:$B$101, ROW(PEOPLE!$H$4:$H$101)-MIN(ROW(PEOPLE!$H$4:$H$101)) +1), COLUMNS($B$3:D658))),"")</f>
        <v xml:space="preserve">5   </v>
      </c>
      <c r="F658" s="40" t="str">
        <f t="array" ref="F658">IFERROR(INDEX(PEOPLE!$H$4:$H$101, SMALL(IF($B658=PEOPLE!$B$4:$B$101, ROW(PEOPLE!$H$4:$H$101)-MIN(ROW(PEOPLE!$H$4:$H$101)) +1), COLUMNS($B$3:E658))),"")</f>
        <v xml:space="preserve">6   </v>
      </c>
      <c r="G658" s="40" t="str">
        <f t="array" ref="G658">IFERROR(INDEX(PEOPLE!$H$4:$H$101, SMALL(IF($B658=PEOPLE!$B$4:$B$101, ROW(PEOPLE!$H$4:$H$101)-MIN(ROW(PEOPLE!$H$4:$H$101)) +1), COLUMNS($B$3:F658))),"")</f>
        <v xml:space="preserve">7   </v>
      </c>
      <c r="H658" s="40" t="str">
        <f t="array" ref="H658">IFERROR(INDEX(PEOPLE!$H$4:$H$101, SMALL(IF($B658=PEOPLE!$B$4:$B$101, ROW(PEOPLE!$H$4:$H$101)-MIN(ROW(PEOPLE!$H$4:$H$101)) +1), COLUMNS($B$3:G658))),"")</f>
        <v xml:space="preserve">8   </v>
      </c>
      <c r="I658" s="40" t="str">
        <f t="array" ref="I658">IFERROR(INDEX(PEOPLE!$H$4:$H$101, SMALL(IF($B658=PEOPLE!$B$4:$B$101, ROW(PEOPLE!$H$4:$H$101)-MIN(ROW(PEOPLE!$H$4:$H$101)) +1), COLUMNS($B$3:H658))),"")</f>
        <v xml:space="preserve">9   </v>
      </c>
      <c r="J658" s="40" t="str">
        <f t="array" ref="J658">IFERROR(INDEX(PEOPLE!$H$4:$H$101, SMALL(IF($B658=PEOPLE!$B$4:$B$101, ROW(PEOPLE!$H$4:$H$101)-MIN(ROW(PEOPLE!$H$4:$H$101)) +1), COLUMNS($B$3:I658))),"")</f>
        <v xml:space="preserve">10   </v>
      </c>
      <c r="K658" s="40" t="str">
        <f t="array" ref="K658">IFERROR(INDEX(PEOPLE!$H$4:$H$101, SMALL(IF($B658=PEOPLE!$B$4:$B$101, ROW(PEOPLE!$H$4:$H$101)-MIN(ROW(PEOPLE!$H$4:$H$101)) +1), COLUMNS($B$3:J658))),"")</f>
        <v xml:space="preserve">11   </v>
      </c>
      <c r="L658" s="40" t="str">
        <f t="array" ref="L658">IFERROR(INDEX(PEOPLE!$H$4:$H$101, SMALL(IF($B658=PEOPLE!$B$4:$B$101, ROW(PEOPLE!$H$4:$H$101)-MIN(ROW(PEOPLE!$H$4:$H$101)) +1), COLUMNS($B$3:K658))),"")</f>
        <v xml:space="preserve">12   </v>
      </c>
      <c r="M658" s="40" t="str">
        <f t="array" ref="M658">IFERROR(INDEX(PEOPLE!$H$4:$H$101, SMALL(IF($B658=PEOPLE!$B$4:$B$101, ROW(PEOPLE!$H$4:$H$101)-MIN(ROW(PEOPLE!$H$4:$H$101)) +1), COLUMNS($B$3:L658))),"")</f>
        <v xml:space="preserve">13   </v>
      </c>
      <c r="N658" s="40"/>
      <c r="O658" s="40"/>
    </row>
    <row r="659" spans="2:15" x14ac:dyDescent="0.25">
      <c r="B659" s="40" t="str">
        <f t="array" ref="B659">IFERROR(INDEX(PEOPLE!B660:B$1001, MATCH(0, COUNTIF($B$2:B658, PEOPLE!B660:B$1001), 0)), "")</f>
        <v/>
      </c>
      <c r="C659" s="40" t="str">
        <f t="array" ref="C659">IFERROR(INDEX(PEOPLE!$H$4:$H$101, SMALL(IF($B659=PEOPLE!$B$4:$B$101, ROW(PEOPLE!$H$4:$H$101)-MIN(ROW(PEOPLE!$H$4:$H$101)) +1), COLUMNS($B$3:B659))),"")</f>
        <v xml:space="preserve">3   </v>
      </c>
      <c r="D659" s="40" t="str">
        <f t="array" ref="D659">IFERROR(INDEX(PEOPLE!$H$4:$H$101, SMALL(IF($B659=PEOPLE!$B$4:$B$101, ROW(PEOPLE!$H$4:$H$101)-MIN(ROW(PEOPLE!$H$4:$H$101)) +1), COLUMNS($B$3:C659))),"")</f>
        <v xml:space="preserve">4   </v>
      </c>
      <c r="E659" s="40" t="str">
        <f t="array" ref="E659">IFERROR(INDEX(PEOPLE!$H$4:$H$101, SMALL(IF($B659=PEOPLE!$B$4:$B$101, ROW(PEOPLE!$H$4:$H$101)-MIN(ROW(PEOPLE!$H$4:$H$101)) +1), COLUMNS($B$3:D659))),"")</f>
        <v xml:space="preserve">5   </v>
      </c>
      <c r="F659" s="40" t="str">
        <f t="array" ref="F659">IFERROR(INDEX(PEOPLE!$H$4:$H$101, SMALL(IF($B659=PEOPLE!$B$4:$B$101, ROW(PEOPLE!$H$4:$H$101)-MIN(ROW(PEOPLE!$H$4:$H$101)) +1), COLUMNS($B$3:E659))),"")</f>
        <v xml:space="preserve">6   </v>
      </c>
      <c r="G659" s="40" t="str">
        <f t="array" ref="G659">IFERROR(INDEX(PEOPLE!$H$4:$H$101, SMALL(IF($B659=PEOPLE!$B$4:$B$101, ROW(PEOPLE!$H$4:$H$101)-MIN(ROW(PEOPLE!$H$4:$H$101)) +1), COLUMNS($B$3:F659))),"")</f>
        <v xml:space="preserve">7   </v>
      </c>
      <c r="H659" s="40" t="str">
        <f t="array" ref="H659">IFERROR(INDEX(PEOPLE!$H$4:$H$101, SMALL(IF($B659=PEOPLE!$B$4:$B$101, ROW(PEOPLE!$H$4:$H$101)-MIN(ROW(PEOPLE!$H$4:$H$101)) +1), COLUMNS($B$3:G659))),"")</f>
        <v xml:space="preserve">8   </v>
      </c>
      <c r="I659" s="40" t="str">
        <f t="array" ref="I659">IFERROR(INDEX(PEOPLE!$H$4:$H$101, SMALL(IF($B659=PEOPLE!$B$4:$B$101, ROW(PEOPLE!$H$4:$H$101)-MIN(ROW(PEOPLE!$H$4:$H$101)) +1), COLUMNS($B$3:H659))),"")</f>
        <v xml:space="preserve">9   </v>
      </c>
      <c r="J659" s="40" t="str">
        <f t="array" ref="J659">IFERROR(INDEX(PEOPLE!$H$4:$H$101, SMALL(IF($B659=PEOPLE!$B$4:$B$101, ROW(PEOPLE!$H$4:$H$101)-MIN(ROW(PEOPLE!$H$4:$H$101)) +1), COLUMNS($B$3:I659))),"")</f>
        <v xml:space="preserve">10   </v>
      </c>
      <c r="K659" s="40" t="str">
        <f t="array" ref="K659">IFERROR(INDEX(PEOPLE!$H$4:$H$101, SMALL(IF($B659=PEOPLE!$B$4:$B$101, ROW(PEOPLE!$H$4:$H$101)-MIN(ROW(PEOPLE!$H$4:$H$101)) +1), COLUMNS($B$3:J659))),"")</f>
        <v xml:space="preserve">11   </v>
      </c>
      <c r="L659" s="40" t="str">
        <f t="array" ref="L659">IFERROR(INDEX(PEOPLE!$H$4:$H$101, SMALL(IF($B659=PEOPLE!$B$4:$B$101, ROW(PEOPLE!$H$4:$H$101)-MIN(ROW(PEOPLE!$H$4:$H$101)) +1), COLUMNS($B$3:K659))),"")</f>
        <v xml:space="preserve">12   </v>
      </c>
      <c r="M659" s="40" t="str">
        <f t="array" ref="M659">IFERROR(INDEX(PEOPLE!$H$4:$H$101, SMALL(IF($B659=PEOPLE!$B$4:$B$101, ROW(PEOPLE!$H$4:$H$101)-MIN(ROW(PEOPLE!$H$4:$H$101)) +1), COLUMNS($B$3:L659))),"")</f>
        <v xml:space="preserve">13   </v>
      </c>
      <c r="N659" s="40"/>
      <c r="O659" s="40"/>
    </row>
    <row r="660" spans="2:15" x14ac:dyDescent="0.25">
      <c r="B660" s="40" t="str">
        <f t="array" ref="B660">IFERROR(INDEX(PEOPLE!B661:B$1001, MATCH(0, COUNTIF($B$2:B659, PEOPLE!B661:B$1001), 0)), "")</f>
        <v/>
      </c>
      <c r="C660" s="40" t="str">
        <f t="array" ref="C660">IFERROR(INDEX(PEOPLE!$H$4:$H$101, SMALL(IF($B660=PEOPLE!$B$4:$B$101, ROW(PEOPLE!$H$4:$H$101)-MIN(ROW(PEOPLE!$H$4:$H$101)) +1), COLUMNS($B$3:B660))),"")</f>
        <v xml:space="preserve">3   </v>
      </c>
      <c r="D660" s="40" t="str">
        <f t="array" ref="D660">IFERROR(INDEX(PEOPLE!$H$4:$H$101, SMALL(IF($B660=PEOPLE!$B$4:$B$101, ROW(PEOPLE!$H$4:$H$101)-MIN(ROW(PEOPLE!$H$4:$H$101)) +1), COLUMNS($B$3:C660))),"")</f>
        <v xml:space="preserve">4   </v>
      </c>
      <c r="E660" s="40" t="str">
        <f t="array" ref="E660">IFERROR(INDEX(PEOPLE!$H$4:$H$101, SMALL(IF($B660=PEOPLE!$B$4:$B$101, ROW(PEOPLE!$H$4:$H$101)-MIN(ROW(PEOPLE!$H$4:$H$101)) +1), COLUMNS($B$3:D660))),"")</f>
        <v xml:space="preserve">5   </v>
      </c>
      <c r="F660" s="40" t="str">
        <f t="array" ref="F660">IFERROR(INDEX(PEOPLE!$H$4:$H$101, SMALL(IF($B660=PEOPLE!$B$4:$B$101, ROW(PEOPLE!$H$4:$H$101)-MIN(ROW(PEOPLE!$H$4:$H$101)) +1), COLUMNS($B$3:E660))),"")</f>
        <v xml:space="preserve">6   </v>
      </c>
      <c r="G660" s="40" t="str">
        <f t="array" ref="G660">IFERROR(INDEX(PEOPLE!$H$4:$H$101, SMALL(IF($B660=PEOPLE!$B$4:$B$101, ROW(PEOPLE!$H$4:$H$101)-MIN(ROW(PEOPLE!$H$4:$H$101)) +1), COLUMNS($B$3:F660))),"")</f>
        <v xml:space="preserve">7   </v>
      </c>
      <c r="H660" s="40" t="str">
        <f t="array" ref="H660">IFERROR(INDEX(PEOPLE!$H$4:$H$101, SMALL(IF($B660=PEOPLE!$B$4:$B$101, ROW(PEOPLE!$H$4:$H$101)-MIN(ROW(PEOPLE!$H$4:$H$101)) +1), COLUMNS($B$3:G660))),"")</f>
        <v xml:space="preserve">8   </v>
      </c>
      <c r="I660" s="40" t="str">
        <f t="array" ref="I660">IFERROR(INDEX(PEOPLE!$H$4:$H$101, SMALL(IF($B660=PEOPLE!$B$4:$B$101, ROW(PEOPLE!$H$4:$H$101)-MIN(ROW(PEOPLE!$H$4:$H$101)) +1), COLUMNS($B$3:H660))),"")</f>
        <v xml:space="preserve">9   </v>
      </c>
      <c r="J660" s="40" t="str">
        <f t="array" ref="J660">IFERROR(INDEX(PEOPLE!$H$4:$H$101, SMALL(IF($B660=PEOPLE!$B$4:$B$101, ROW(PEOPLE!$H$4:$H$101)-MIN(ROW(PEOPLE!$H$4:$H$101)) +1), COLUMNS($B$3:I660))),"")</f>
        <v xml:space="preserve">10   </v>
      </c>
      <c r="K660" s="40" t="str">
        <f t="array" ref="K660">IFERROR(INDEX(PEOPLE!$H$4:$H$101, SMALL(IF($B660=PEOPLE!$B$4:$B$101, ROW(PEOPLE!$H$4:$H$101)-MIN(ROW(PEOPLE!$H$4:$H$101)) +1), COLUMNS($B$3:J660))),"")</f>
        <v xml:space="preserve">11   </v>
      </c>
      <c r="L660" s="40" t="str">
        <f t="array" ref="L660">IFERROR(INDEX(PEOPLE!$H$4:$H$101, SMALL(IF($B660=PEOPLE!$B$4:$B$101, ROW(PEOPLE!$H$4:$H$101)-MIN(ROW(PEOPLE!$H$4:$H$101)) +1), COLUMNS($B$3:K660))),"")</f>
        <v xml:space="preserve">12   </v>
      </c>
      <c r="M660" s="40" t="str">
        <f t="array" ref="M660">IFERROR(INDEX(PEOPLE!$H$4:$H$101, SMALL(IF($B660=PEOPLE!$B$4:$B$101, ROW(PEOPLE!$H$4:$H$101)-MIN(ROW(PEOPLE!$H$4:$H$101)) +1), COLUMNS($B$3:L660))),"")</f>
        <v xml:space="preserve">13   </v>
      </c>
      <c r="N660" s="40"/>
      <c r="O660" s="40"/>
    </row>
    <row r="661" spans="2:15" x14ac:dyDescent="0.25">
      <c r="B661" s="40" t="str">
        <f t="array" ref="B661">IFERROR(INDEX(PEOPLE!B662:B$1001, MATCH(0, COUNTIF($B$2:B660, PEOPLE!B662:B$1001), 0)), "")</f>
        <v/>
      </c>
      <c r="C661" s="40" t="str">
        <f t="array" ref="C661">IFERROR(INDEX(PEOPLE!$H$4:$H$101, SMALL(IF($B661=PEOPLE!$B$4:$B$101, ROW(PEOPLE!$H$4:$H$101)-MIN(ROW(PEOPLE!$H$4:$H$101)) +1), COLUMNS($B$3:B661))),"")</f>
        <v xml:space="preserve">3   </v>
      </c>
      <c r="D661" s="40" t="str">
        <f t="array" ref="D661">IFERROR(INDEX(PEOPLE!$H$4:$H$101, SMALL(IF($B661=PEOPLE!$B$4:$B$101, ROW(PEOPLE!$H$4:$H$101)-MIN(ROW(PEOPLE!$H$4:$H$101)) +1), COLUMNS($B$3:C661))),"")</f>
        <v xml:space="preserve">4   </v>
      </c>
      <c r="E661" s="40" t="str">
        <f t="array" ref="E661">IFERROR(INDEX(PEOPLE!$H$4:$H$101, SMALL(IF($B661=PEOPLE!$B$4:$B$101, ROW(PEOPLE!$H$4:$H$101)-MIN(ROW(PEOPLE!$H$4:$H$101)) +1), COLUMNS($B$3:D661))),"")</f>
        <v xml:space="preserve">5   </v>
      </c>
      <c r="F661" s="40" t="str">
        <f t="array" ref="F661">IFERROR(INDEX(PEOPLE!$H$4:$H$101, SMALL(IF($B661=PEOPLE!$B$4:$B$101, ROW(PEOPLE!$H$4:$H$101)-MIN(ROW(PEOPLE!$H$4:$H$101)) +1), COLUMNS($B$3:E661))),"")</f>
        <v xml:space="preserve">6   </v>
      </c>
      <c r="G661" s="40" t="str">
        <f t="array" ref="G661">IFERROR(INDEX(PEOPLE!$H$4:$H$101, SMALL(IF($B661=PEOPLE!$B$4:$B$101, ROW(PEOPLE!$H$4:$H$101)-MIN(ROW(PEOPLE!$H$4:$H$101)) +1), COLUMNS($B$3:F661))),"")</f>
        <v xml:space="preserve">7   </v>
      </c>
      <c r="H661" s="40" t="str">
        <f t="array" ref="H661">IFERROR(INDEX(PEOPLE!$H$4:$H$101, SMALL(IF($B661=PEOPLE!$B$4:$B$101, ROW(PEOPLE!$H$4:$H$101)-MIN(ROW(PEOPLE!$H$4:$H$101)) +1), COLUMNS($B$3:G661))),"")</f>
        <v xml:space="preserve">8   </v>
      </c>
      <c r="I661" s="40" t="str">
        <f t="array" ref="I661">IFERROR(INDEX(PEOPLE!$H$4:$H$101, SMALL(IF($B661=PEOPLE!$B$4:$B$101, ROW(PEOPLE!$H$4:$H$101)-MIN(ROW(PEOPLE!$H$4:$H$101)) +1), COLUMNS($B$3:H661))),"")</f>
        <v xml:space="preserve">9   </v>
      </c>
      <c r="J661" s="40" t="str">
        <f t="array" ref="J661">IFERROR(INDEX(PEOPLE!$H$4:$H$101, SMALL(IF($B661=PEOPLE!$B$4:$B$101, ROW(PEOPLE!$H$4:$H$101)-MIN(ROW(PEOPLE!$H$4:$H$101)) +1), COLUMNS($B$3:I661))),"")</f>
        <v xml:space="preserve">10   </v>
      </c>
      <c r="K661" s="40" t="str">
        <f t="array" ref="K661">IFERROR(INDEX(PEOPLE!$H$4:$H$101, SMALL(IF($B661=PEOPLE!$B$4:$B$101, ROW(PEOPLE!$H$4:$H$101)-MIN(ROW(PEOPLE!$H$4:$H$101)) +1), COLUMNS($B$3:J661))),"")</f>
        <v xml:space="preserve">11   </v>
      </c>
      <c r="L661" s="40" t="str">
        <f t="array" ref="L661">IFERROR(INDEX(PEOPLE!$H$4:$H$101, SMALL(IF($B661=PEOPLE!$B$4:$B$101, ROW(PEOPLE!$H$4:$H$101)-MIN(ROW(PEOPLE!$H$4:$H$101)) +1), COLUMNS($B$3:K661))),"")</f>
        <v xml:space="preserve">12   </v>
      </c>
      <c r="M661" s="40" t="str">
        <f t="array" ref="M661">IFERROR(INDEX(PEOPLE!$H$4:$H$101, SMALL(IF($B661=PEOPLE!$B$4:$B$101, ROW(PEOPLE!$H$4:$H$101)-MIN(ROW(PEOPLE!$H$4:$H$101)) +1), COLUMNS($B$3:L661))),"")</f>
        <v xml:space="preserve">13   </v>
      </c>
      <c r="N661" s="40"/>
      <c r="O661" s="40"/>
    </row>
    <row r="662" spans="2:15" x14ac:dyDescent="0.25">
      <c r="B662" s="40" t="str">
        <f t="array" ref="B662">IFERROR(INDEX(PEOPLE!B663:B$1001, MATCH(0, COUNTIF($B$2:B661, PEOPLE!B663:B$1001), 0)), "")</f>
        <v/>
      </c>
      <c r="C662" s="40" t="str">
        <f t="array" ref="C662">IFERROR(INDEX(PEOPLE!$H$4:$H$101, SMALL(IF($B662=PEOPLE!$B$4:$B$101, ROW(PEOPLE!$H$4:$H$101)-MIN(ROW(PEOPLE!$H$4:$H$101)) +1), COLUMNS($B$3:B662))),"")</f>
        <v xml:space="preserve">3   </v>
      </c>
      <c r="D662" s="40" t="str">
        <f t="array" ref="D662">IFERROR(INDEX(PEOPLE!$H$4:$H$101, SMALL(IF($B662=PEOPLE!$B$4:$B$101, ROW(PEOPLE!$H$4:$H$101)-MIN(ROW(PEOPLE!$H$4:$H$101)) +1), COLUMNS($B$3:C662))),"")</f>
        <v xml:space="preserve">4   </v>
      </c>
      <c r="E662" s="40" t="str">
        <f t="array" ref="E662">IFERROR(INDEX(PEOPLE!$H$4:$H$101, SMALL(IF($B662=PEOPLE!$B$4:$B$101, ROW(PEOPLE!$H$4:$H$101)-MIN(ROW(PEOPLE!$H$4:$H$101)) +1), COLUMNS($B$3:D662))),"")</f>
        <v xml:space="preserve">5   </v>
      </c>
      <c r="F662" s="40" t="str">
        <f t="array" ref="F662">IFERROR(INDEX(PEOPLE!$H$4:$H$101, SMALL(IF($B662=PEOPLE!$B$4:$B$101, ROW(PEOPLE!$H$4:$H$101)-MIN(ROW(PEOPLE!$H$4:$H$101)) +1), COLUMNS($B$3:E662))),"")</f>
        <v xml:space="preserve">6   </v>
      </c>
      <c r="G662" s="40" t="str">
        <f t="array" ref="G662">IFERROR(INDEX(PEOPLE!$H$4:$H$101, SMALL(IF($B662=PEOPLE!$B$4:$B$101, ROW(PEOPLE!$H$4:$H$101)-MIN(ROW(PEOPLE!$H$4:$H$101)) +1), COLUMNS($B$3:F662))),"")</f>
        <v xml:space="preserve">7   </v>
      </c>
      <c r="H662" s="40" t="str">
        <f t="array" ref="H662">IFERROR(INDEX(PEOPLE!$H$4:$H$101, SMALL(IF($B662=PEOPLE!$B$4:$B$101, ROW(PEOPLE!$H$4:$H$101)-MIN(ROW(PEOPLE!$H$4:$H$101)) +1), COLUMNS($B$3:G662))),"")</f>
        <v xml:space="preserve">8   </v>
      </c>
      <c r="I662" s="40" t="str">
        <f t="array" ref="I662">IFERROR(INDEX(PEOPLE!$H$4:$H$101, SMALL(IF($B662=PEOPLE!$B$4:$B$101, ROW(PEOPLE!$H$4:$H$101)-MIN(ROW(PEOPLE!$H$4:$H$101)) +1), COLUMNS($B$3:H662))),"")</f>
        <v xml:space="preserve">9   </v>
      </c>
      <c r="J662" s="40" t="str">
        <f t="array" ref="J662">IFERROR(INDEX(PEOPLE!$H$4:$H$101, SMALL(IF($B662=PEOPLE!$B$4:$B$101, ROW(PEOPLE!$H$4:$H$101)-MIN(ROW(PEOPLE!$H$4:$H$101)) +1), COLUMNS($B$3:I662))),"")</f>
        <v xml:space="preserve">10   </v>
      </c>
      <c r="K662" s="40" t="str">
        <f t="array" ref="K662">IFERROR(INDEX(PEOPLE!$H$4:$H$101, SMALL(IF($B662=PEOPLE!$B$4:$B$101, ROW(PEOPLE!$H$4:$H$101)-MIN(ROW(PEOPLE!$H$4:$H$101)) +1), COLUMNS($B$3:J662))),"")</f>
        <v xml:space="preserve">11   </v>
      </c>
      <c r="L662" s="40" t="str">
        <f t="array" ref="L662">IFERROR(INDEX(PEOPLE!$H$4:$H$101, SMALL(IF($B662=PEOPLE!$B$4:$B$101, ROW(PEOPLE!$H$4:$H$101)-MIN(ROW(PEOPLE!$H$4:$H$101)) +1), COLUMNS($B$3:K662))),"")</f>
        <v xml:space="preserve">12   </v>
      </c>
      <c r="M662" s="40" t="str">
        <f t="array" ref="M662">IFERROR(INDEX(PEOPLE!$H$4:$H$101, SMALL(IF($B662=PEOPLE!$B$4:$B$101, ROW(PEOPLE!$H$4:$H$101)-MIN(ROW(PEOPLE!$H$4:$H$101)) +1), COLUMNS($B$3:L662))),"")</f>
        <v xml:space="preserve">13   </v>
      </c>
      <c r="N662" s="40"/>
      <c r="O662" s="40"/>
    </row>
    <row r="663" spans="2:15" x14ac:dyDescent="0.25">
      <c r="B663" s="40" t="str">
        <f t="array" ref="B663">IFERROR(INDEX(PEOPLE!B664:B$1001, MATCH(0, COUNTIF($B$2:B662, PEOPLE!B664:B$1001), 0)), "")</f>
        <v/>
      </c>
      <c r="C663" s="40" t="str">
        <f t="array" ref="C663">IFERROR(INDEX(PEOPLE!$H$4:$H$101, SMALL(IF($B663=PEOPLE!$B$4:$B$101, ROW(PEOPLE!$H$4:$H$101)-MIN(ROW(PEOPLE!$H$4:$H$101)) +1), COLUMNS($B$3:B663))),"")</f>
        <v xml:space="preserve">3   </v>
      </c>
      <c r="D663" s="40" t="str">
        <f t="array" ref="D663">IFERROR(INDEX(PEOPLE!$H$4:$H$101, SMALL(IF($B663=PEOPLE!$B$4:$B$101, ROW(PEOPLE!$H$4:$H$101)-MIN(ROW(PEOPLE!$H$4:$H$101)) +1), COLUMNS($B$3:C663))),"")</f>
        <v xml:space="preserve">4   </v>
      </c>
      <c r="E663" s="40" t="str">
        <f t="array" ref="E663">IFERROR(INDEX(PEOPLE!$H$4:$H$101, SMALL(IF($B663=PEOPLE!$B$4:$B$101, ROW(PEOPLE!$H$4:$H$101)-MIN(ROW(PEOPLE!$H$4:$H$101)) +1), COLUMNS($B$3:D663))),"")</f>
        <v xml:space="preserve">5   </v>
      </c>
      <c r="F663" s="40" t="str">
        <f t="array" ref="F663">IFERROR(INDEX(PEOPLE!$H$4:$H$101, SMALL(IF($B663=PEOPLE!$B$4:$B$101, ROW(PEOPLE!$H$4:$H$101)-MIN(ROW(PEOPLE!$H$4:$H$101)) +1), COLUMNS($B$3:E663))),"")</f>
        <v xml:space="preserve">6   </v>
      </c>
      <c r="G663" s="40" t="str">
        <f t="array" ref="G663">IFERROR(INDEX(PEOPLE!$H$4:$H$101, SMALL(IF($B663=PEOPLE!$B$4:$B$101, ROW(PEOPLE!$H$4:$H$101)-MIN(ROW(PEOPLE!$H$4:$H$101)) +1), COLUMNS($B$3:F663))),"")</f>
        <v xml:space="preserve">7   </v>
      </c>
      <c r="H663" s="40" t="str">
        <f t="array" ref="H663">IFERROR(INDEX(PEOPLE!$H$4:$H$101, SMALL(IF($B663=PEOPLE!$B$4:$B$101, ROW(PEOPLE!$H$4:$H$101)-MIN(ROW(PEOPLE!$H$4:$H$101)) +1), COLUMNS($B$3:G663))),"")</f>
        <v xml:space="preserve">8   </v>
      </c>
      <c r="I663" s="40" t="str">
        <f t="array" ref="I663">IFERROR(INDEX(PEOPLE!$H$4:$H$101, SMALL(IF($B663=PEOPLE!$B$4:$B$101, ROW(PEOPLE!$H$4:$H$101)-MIN(ROW(PEOPLE!$H$4:$H$101)) +1), COLUMNS($B$3:H663))),"")</f>
        <v xml:space="preserve">9   </v>
      </c>
      <c r="J663" s="40" t="str">
        <f t="array" ref="J663">IFERROR(INDEX(PEOPLE!$H$4:$H$101, SMALL(IF($B663=PEOPLE!$B$4:$B$101, ROW(PEOPLE!$H$4:$H$101)-MIN(ROW(PEOPLE!$H$4:$H$101)) +1), COLUMNS($B$3:I663))),"")</f>
        <v xml:space="preserve">10   </v>
      </c>
      <c r="K663" s="40" t="str">
        <f t="array" ref="K663">IFERROR(INDEX(PEOPLE!$H$4:$H$101, SMALL(IF($B663=PEOPLE!$B$4:$B$101, ROW(PEOPLE!$H$4:$H$101)-MIN(ROW(PEOPLE!$H$4:$H$101)) +1), COLUMNS($B$3:J663))),"")</f>
        <v xml:space="preserve">11   </v>
      </c>
      <c r="L663" s="40" t="str">
        <f t="array" ref="L663">IFERROR(INDEX(PEOPLE!$H$4:$H$101, SMALL(IF($B663=PEOPLE!$B$4:$B$101, ROW(PEOPLE!$H$4:$H$101)-MIN(ROW(PEOPLE!$H$4:$H$101)) +1), COLUMNS($B$3:K663))),"")</f>
        <v xml:space="preserve">12   </v>
      </c>
      <c r="M663" s="40" t="str">
        <f t="array" ref="M663">IFERROR(INDEX(PEOPLE!$H$4:$H$101, SMALL(IF($B663=PEOPLE!$B$4:$B$101, ROW(PEOPLE!$H$4:$H$101)-MIN(ROW(PEOPLE!$H$4:$H$101)) +1), COLUMNS($B$3:L663))),"")</f>
        <v xml:space="preserve">13   </v>
      </c>
      <c r="N663" s="40"/>
      <c r="O663" s="40"/>
    </row>
    <row r="664" spans="2:15" x14ac:dyDescent="0.25">
      <c r="B664" s="40" t="str">
        <f t="array" ref="B664">IFERROR(INDEX(PEOPLE!B665:B$1001, MATCH(0, COUNTIF($B$2:B663, PEOPLE!B665:B$1001), 0)), "")</f>
        <v/>
      </c>
      <c r="C664" s="40" t="str">
        <f t="array" ref="C664">IFERROR(INDEX(PEOPLE!$H$4:$H$101, SMALL(IF($B664=PEOPLE!$B$4:$B$101, ROW(PEOPLE!$H$4:$H$101)-MIN(ROW(PEOPLE!$H$4:$H$101)) +1), COLUMNS($B$3:B664))),"")</f>
        <v xml:space="preserve">3   </v>
      </c>
      <c r="D664" s="40" t="str">
        <f t="array" ref="D664">IFERROR(INDEX(PEOPLE!$H$4:$H$101, SMALL(IF($B664=PEOPLE!$B$4:$B$101, ROW(PEOPLE!$H$4:$H$101)-MIN(ROW(PEOPLE!$H$4:$H$101)) +1), COLUMNS($B$3:C664))),"")</f>
        <v xml:space="preserve">4   </v>
      </c>
      <c r="E664" s="40" t="str">
        <f t="array" ref="E664">IFERROR(INDEX(PEOPLE!$H$4:$H$101, SMALL(IF($B664=PEOPLE!$B$4:$B$101, ROW(PEOPLE!$H$4:$H$101)-MIN(ROW(PEOPLE!$H$4:$H$101)) +1), COLUMNS($B$3:D664))),"")</f>
        <v xml:space="preserve">5   </v>
      </c>
      <c r="F664" s="40" t="str">
        <f t="array" ref="F664">IFERROR(INDEX(PEOPLE!$H$4:$H$101, SMALL(IF($B664=PEOPLE!$B$4:$B$101, ROW(PEOPLE!$H$4:$H$101)-MIN(ROW(PEOPLE!$H$4:$H$101)) +1), COLUMNS($B$3:E664))),"")</f>
        <v xml:space="preserve">6   </v>
      </c>
      <c r="G664" s="40" t="str">
        <f t="array" ref="G664">IFERROR(INDEX(PEOPLE!$H$4:$H$101, SMALL(IF($B664=PEOPLE!$B$4:$B$101, ROW(PEOPLE!$H$4:$H$101)-MIN(ROW(PEOPLE!$H$4:$H$101)) +1), COLUMNS($B$3:F664))),"")</f>
        <v xml:space="preserve">7   </v>
      </c>
      <c r="H664" s="40" t="str">
        <f t="array" ref="H664">IFERROR(INDEX(PEOPLE!$H$4:$H$101, SMALL(IF($B664=PEOPLE!$B$4:$B$101, ROW(PEOPLE!$H$4:$H$101)-MIN(ROW(PEOPLE!$H$4:$H$101)) +1), COLUMNS($B$3:G664))),"")</f>
        <v xml:space="preserve">8   </v>
      </c>
      <c r="I664" s="40" t="str">
        <f t="array" ref="I664">IFERROR(INDEX(PEOPLE!$H$4:$H$101, SMALL(IF($B664=PEOPLE!$B$4:$B$101, ROW(PEOPLE!$H$4:$H$101)-MIN(ROW(PEOPLE!$H$4:$H$101)) +1), COLUMNS($B$3:H664))),"")</f>
        <v xml:space="preserve">9   </v>
      </c>
      <c r="J664" s="40" t="str">
        <f t="array" ref="J664">IFERROR(INDEX(PEOPLE!$H$4:$H$101, SMALL(IF($B664=PEOPLE!$B$4:$B$101, ROW(PEOPLE!$H$4:$H$101)-MIN(ROW(PEOPLE!$H$4:$H$101)) +1), COLUMNS($B$3:I664))),"")</f>
        <v xml:space="preserve">10   </v>
      </c>
      <c r="K664" s="40" t="str">
        <f t="array" ref="K664">IFERROR(INDEX(PEOPLE!$H$4:$H$101, SMALL(IF($B664=PEOPLE!$B$4:$B$101, ROW(PEOPLE!$H$4:$H$101)-MIN(ROW(PEOPLE!$H$4:$H$101)) +1), COLUMNS($B$3:J664))),"")</f>
        <v xml:space="preserve">11   </v>
      </c>
      <c r="L664" s="40" t="str">
        <f t="array" ref="L664">IFERROR(INDEX(PEOPLE!$H$4:$H$101, SMALL(IF($B664=PEOPLE!$B$4:$B$101, ROW(PEOPLE!$H$4:$H$101)-MIN(ROW(PEOPLE!$H$4:$H$101)) +1), COLUMNS($B$3:K664))),"")</f>
        <v xml:space="preserve">12   </v>
      </c>
      <c r="M664" s="40" t="str">
        <f t="array" ref="M664">IFERROR(INDEX(PEOPLE!$H$4:$H$101, SMALL(IF($B664=PEOPLE!$B$4:$B$101, ROW(PEOPLE!$H$4:$H$101)-MIN(ROW(PEOPLE!$H$4:$H$101)) +1), COLUMNS($B$3:L664))),"")</f>
        <v xml:space="preserve">13   </v>
      </c>
      <c r="N664" s="40"/>
      <c r="O664" s="40"/>
    </row>
    <row r="665" spans="2:15" x14ac:dyDescent="0.25">
      <c r="B665" s="40" t="str">
        <f t="array" ref="B665">IFERROR(INDEX(PEOPLE!B666:B$1001, MATCH(0, COUNTIF($B$2:B664, PEOPLE!B666:B$1001), 0)), "")</f>
        <v/>
      </c>
      <c r="C665" s="40" t="str">
        <f t="array" ref="C665">IFERROR(INDEX(PEOPLE!$H$4:$H$101, SMALL(IF($B665=PEOPLE!$B$4:$B$101, ROW(PEOPLE!$H$4:$H$101)-MIN(ROW(PEOPLE!$H$4:$H$101)) +1), COLUMNS($B$3:B665))),"")</f>
        <v xml:space="preserve">3   </v>
      </c>
      <c r="D665" s="40" t="str">
        <f t="array" ref="D665">IFERROR(INDEX(PEOPLE!$H$4:$H$101, SMALL(IF($B665=PEOPLE!$B$4:$B$101, ROW(PEOPLE!$H$4:$H$101)-MIN(ROW(PEOPLE!$H$4:$H$101)) +1), COLUMNS($B$3:C665))),"")</f>
        <v xml:space="preserve">4   </v>
      </c>
      <c r="E665" s="40" t="str">
        <f t="array" ref="E665">IFERROR(INDEX(PEOPLE!$H$4:$H$101, SMALL(IF($B665=PEOPLE!$B$4:$B$101, ROW(PEOPLE!$H$4:$H$101)-MIN(ROW(PEOPLE!$H$4:$H$101)) +1), COLUMNS($B$3:D665))),"")</f>
        <v xml:space="preserve">5   </v>
      </c>
      <c r="F665" s="40" t="str">
        <f t="array" ref="F665">IFERROR(INDEX(PEOPLE!$H$4:$H$101, SMALL(IF($B665=PEOPLE!$B$4:$B$101, ROW(PEOPLE!$H$4:$H$101)-MIN(ROW(PEOPLE!$H$4:$H$101)) +1), COLUMNS($B$3:E665))),"")</f>
        <v xml:space="preserve">6   </v>
      </c>
      <c r="G665" s="40" t="str">
        <f t="array" ref="G665">IFERROR(INDEX(PEOPLE!$H$4:$H$101, SMALL(IF($B665=PEOPLE!$B$4:$B$101, ROW(PEOPLE!$H$4:$H$101)-MIN(ROW(PEOPLE!$H$4:$H$101)) +1), COLUMNS($B$3:F665))),"")</f>
        <v xml:space="preserve">7   </v>
      </c>
      <c r="H665" s="40" t="str">
        <f t="array" ref="H665">IFERROR(INDEX(PEOPLE!$H$4:$H$101, SMALL(IF($B665=PEOPLE!$B$4:$B$101, ROW(PEOPLE!$H$4:$H$101)-MIN(ROW(PEOPLE!$H$4:$H$101)) +1), COLUMNS($B$3:G665))),"")</f>
        <v xml:space="preserve">8   </v>
      </c>
      <c r="I665" s="40" t="str">
        <f t="array" ref="I665">IFERROR(INDEX(PEOPLE!$H$4:$H$101, SMALL(IF($B665=PEOPLE!$B$4:$B$101, ROW(PEOPLE!$H$4:$H$101)-MIN(ROW(PEOPLE!$H$4:$H$101)) +1), COLUMNS($B$3:H665))),"")</f>
        <v xml:space="preserve">9   </v>
      </c>
      <c r="J665" s="40" t="str">
        <f t="array" ref="J665">IFERROR(INDEX(PEOPLE!$H$4:$H$101, SMALL(IF($B665=PEOPLE!$B$4:$B$101, ROW(PEOPLE!$H$4:$H$101)-MIN(ROW(PEOPLE!$H$4:$H$101)) +1), COLUMNS($B$3:I665))),"")</f>
        <v xml:space="preserve">10   </v>
      </c>
      <c r="K665" s="40" t="str">
        <f t="array" ref="K665">IFERROR(INDEX(PEOPLE!$H$4:$H$101, SMALL(IF($B665=PEOPLE!$B$4:$B$101, ROW(PEOPLE!$H$4:$H$101)-MIN(ROW(PEOPLE!$H$4:$H$101)) +1), COLUMNS($B$3:J665))),"")</f>
        <v xml:space="preserve">11   </v>
      </c>
      <c r="L665" s="40" t="str">
        <f t="array" ref="L665">IFERROR(INDEX(PEOPLE!$H$4:$H$101, SMALL(IF($B665=PEOPLE!$B$4:$B$101, ROW(PEOPLE!$H$4:$H$101)-MIN(ROW(PEOPLE!$H$4:$H$101)) +1), COLUMNS($B$3:K665))),"")</f>
        <v xml:space="preserve">12   </v>
      </c>
      <c r="M665" s="40" t="str">
        <f t="array" ref="M665">IFERROR(INDEX(PEOPLE!$H$4:$H$101, SMALL(IF($B665=PEOPLE!$B$4:$B$101, ROW(PEOPLE!$H$4:$H$101)-MIN(ROW(PEOPLE!$H$4:$H$101)) +1), COLUMNS($B$3:L665))),"")</f>
        <v xml:space="preserve">13   </v>
      </c>
      <c r="N665" s="40"/>
      <c r="O665" s="40"/>
    </row>
    <row r="666" spans="2:15" x14ac:dyDescent="0.25">
      <c r="B666" s="40" t="str">
        <f t="array" ref="B666">IFERROR(INDEX(PEOPLE!B667:B$1001, MATCH(0, COUNTIF($B$2:B665, PEOPLE!B667:B$1001), 0)), "")</f>
        <v/>
      </c>
      <c r="C666" s="40" t="str">
        <f t="array" ref="C666">IFERROR(INDEX(PEOPLE!$H$4:$H$101, SMALL(IF($B666=PEOPLE!$B$4:$B$101, ROW(PEOPLE!$H$4:$H$101)-MIN(ROW(PEOPLE!$H$4:$H$101)) +1), COLUMNS($B$3:B666))),"")</f>
        <v xml:space="preserve">3   </v>
      </c>
      <c r="D666" s="40" t="str">
        <f t="array" ref="D666">IFERROR(INDEX(PEOPLE!$H$4:$H$101, SMALL(IF($B666=PEOPLE!$B$4:$B$101, ROW(PEOPLE!$H$4:$H$101)-MIN(ROW(PEOPLE!$H$4:$H$101)) +1), COLUMNS($B$3:C666))),"")</f>
        <v xml:space="preserve">4   </v>
      </c>
      <c r="E666" s="40" t="str">
        <f t="array" ref="E666">IFERROR(INDEX(PEOPLE!$H$4:$H$101, SMALL(IF($B666=PEOPLE!$B$4:$B$101, ROW(PEOPLE!$H$4:$H$101)-MIN(ROW(PEOPLE!$H$4:$H$101)) +1), COLUMNS($B$3:D666))),"")</f>
        <v xml:space="preserve">5   </v>
      </c>
      <c r="F666" s="40" t="str">
        <f t="array" ref="F666">IFERROR(INDEX(PEOPLE!$H$4:$H$101, SMALL(IF($B666=PEOPLE!$B$4:$B$101, ROW(PEOPLE!$H$4:$H$101)-MIN(ROW(PEOPLE!$H$4:$H$101)) +1), COLUMNS($B$3:E666))),"")</f>
        <v xml:space="preserve">6   </v>
      </c>
      <c r="G666" s="40" t="str">
        <f t="array" ref="G666">IFERROR(INDEX(PEOPLE!$H$4:$H$101, SMALL(IF($B666=PEOPLE!$B$4:$B$101, ROW(PEOPLE!$H$4:$H$101)-MIN(ROW(PEOPLE!$H$4:$H$101)) +1), COLUMNS($B$3:F666))),"")</f>
        <v xml:space="preserve">7   </v>
      </c>
      <c r="H666" s="40" t="str">
        <f t="array" ref="H666">IFERROR(INDEX(PEOPLE!$H$4:$H$101, SMALL(IF($B666=PEOPLE!$B$4:$B$101, ROW(PEOPLE!$H$4:$H$101)-MIN(ROW(PEOPLE!$H$4:$H$101)) +1), COLUMNS($B$3:G666))),"")</f>
        <v xml:space="preserve">8   </v>
      </c>
      <c r="I666" s="40" t="str">
        <f t="array" ref="I666">IFERROR(INDEX(PEOPLE!$H$4:$H$101, SMALL(IF($B666=PEOPLE!$B$4:$B$101, ROW(PEOPLE!$H$4:$H$101)-MIN(ROW(PEOPLE!$H$4:$H$101)) +1), COLUMNS($B$3:H666))),"")</f>
        <v xml:space="preserve">9   </v>
      </c>
      <c r="J666" s="40" t="str">
        <f t="array" ref="J666">IFERROR(INDEX(PEOPLE!$H$4:$H$101, SMALL(IF($B666=PEOPLE!$B$4:$B$101, ROW(PEOPLE!$H$4:$H$101)-MIN(ROW(PEOPLE!$H$4:$H$101)) +1), COLUMNS($B$3:I666))),"")</f>
        <v xml:space="preserve">10   </v>
      </c>
      <c r="K666" s="40" t="str">
        <f t="array" ref="K666">IFERROR(INDEX(PEOPLE!$H$4:$H$101, SMALL(IF($B666=PEOPLE!$B$4:$B$101, ROW(PEOPLE!$H$4:$H$101)-MIN(ROW(PEOPLE!$H$4:$H$101)) +1), COLUMNS($B$3:J666))),"")</f>
        <v xml:space="preserve">11   </v>
      </c>
      <c r="L666" s="40" t="str">
        <f t="array" ref="L666">IFERROR(INDEX(PEOPLE!$H$4:$H$101, SMALL(IF($B666=PEOPLE!$B$4:$B$101, ROW(PEOPLE!$H$4:$H$101)-MIN(ROW(PEOPLE!$H$4:$H$101)) +1), COLUMNS($B$3:K666))),"")</f>
        <v xml:space="preserve">12   </v>
      </c>
      <c r="M666" s="40" t="str">
        <f t="array" ref="M666">IFERROR(INDEX(PEOPLE!$H$4:$H$101, SMALL(IF($B666=PEOPLE!$B$4:$B$101, ROW(PEOPLE!$H$4:$H$101)-MIN(ROW(PEOPLE!$H$4:$H$101)) +1), COLUMNS($B$3:L666))),"")</f>
        <v xml:space="preserve">13   </v>
      </c>
      <c r="N666" s="40"/>
      <c r="O666" s="40"/>
    </row>
    <row r="667" spans="2:15" x14ac:dyDescent="0.25">
      <c r="B667" s="40" t="str">
        <f t="array" ref="B667">IFERROR(INDEX(PEOPLE!B668:B$1001, MATCH(0, COUNTIF($B$2:B666, PEOPLE!B668:B$1001), 0)), "")</f>
        <v/>
      </c>
      <c r="C667" s="40" t="str">
        <f t="array" ref="C667">IFERROR(INDEX(PEOPLE!$H$4:$H$101, SMALL(IF($B667=PEOPLE!$B$4:$B$101, ROW(PEOPLE!$H$4:$H$101)-MIN(ROW(PEOPLE!$H$4:$H$101)) +1), COLUMNS($B$3:B667))),"")</f>
        <v xml:space="preserve">3   </v>
      </c>
      <c r="D667" s="40" t="str">
        <f t="array" ref="D667">IFERROR(INDEX(PEOPLE!$H$4:$H$101, SMALL(IF($B667=PEOPLE!$B$4:$B$101, ROW(PEOPLE!$H$4:$H$101)-MIN(ROW(PEOPLE!$H$4:$H$101)) +1), COLUMNS($B$3:C667))),"")</f>
        <v xml:space="preserve">4   </v>
      </c>
      <c r="E667" s="40" t="str">
        <f t="array" ref="E667">IFERROR(INDEX(PEOPLE!$H$4:$H$101, SMALL(IF($B667=PEOPLE!$B$4:$B$101, ROW(PEOPLE!$H$4:$H$101)-MIN(ROW(PEOPLE!$H$4:$H$101)) +1), COLUMNS($B$3:D667))),"")</f>
        <v xml:space="preserve">5   </v>
      </c>
      <c r="F667" s="40" t="str">
        <f t="array" ref="F667">IFERROR(INDEX(PEOPLE!$H$4:$H$101, SMALL(IF($B667=PEOPLE!$B$4:$B$101, ROW(PEOPLE!$H$4:$H$101)-MIN(ROW(PEOPLE!$H$4:$H$101)) +1), COLUMNS($B$3:E667))),"")</f>
        <v xml:space="preserve">6   </v>
      </c>
      <c r="G667" s="40" t="str">
        <f t="array" ref="G667">IFERROR(INDEX(PEOPLE!$H$4:$H$101, SMALL(IF($B667=PEOPLE!$B$4:$B$101, ROW(PEOPLE!$H$4:$H$101)-MIN(ROW(PEOPLE!$H$4:$H$101)) +1), COLUMNS($B$3:F667))),"")</f>
        <v xml:space="preserve">7   </v>
      </c>
      <c r="H667" s="40" t="str">
        <f t="array" ref="H667">IFERROR(INDEX(PEOPLE!$H$4:$H$101, SMALL(IF($B667=PEOPLE!$B$4:$B$101, ROW(PEOPLE!$H$4:$H$101)-MIN(ROW(PEOPLE!$H$4:$H$101)) +1), COLUMNS($B$3:G667))),"")</f>
        <v xml:space="preserve">8   </v>
      </c>
      <c r="I667" s="40" t="str">
        <f t="array" ref="I667">IFERROR(INDEX(PEOPLE!$H$4:$H$101, SMALL(IF($B667=PEOPLE!$B$4:$B$101, ROW(PEOPLE!$H$4:$H$101)-MIN(ROW(PEOPLE!$H$4:$H$101)) +1), COLUMNS($B$3:H667))),"")</f>
        <v xml:space="preserve">9   </v>
      </c>
      <c r="J667" s="40" t="str">
        <f t="array" ref="J667">IFERROR(INDEX(PEOPLE!$H$4:$H$101, SMALL(IF($B667=PEOPLE!$B$4:$B$101, ROW(PEOPLE!$H$4:$H$101)-MIN(ROW(PEOPLE!$H$4:$H$101)) +1), COLUMNS($B$3:I667))),"")</f>
        <v xml:space="preserve">10   </v>
      </c>
      <c r="K667" s="40" t="str">
        <f t="array" ref="K667">IFERROR(INDEX(PEOPLE!$H$4:$H$101, SMALL(IF($B667=PEOPLE!$B$4:$B$101, ROW(PEOPLE!$H$4:$H$101)-MIN(ROW(PEOPLE!$H$4:$H$101)) +1), COLUMNS($B$3:J667))),"")</f>
        <v xml:space="preserve">11   </v>
      </c>
      <c r="L667" s="40" t="str">
        <f t="array" ref="L667">IFERROR(INDEX(PEOPLE!$H$4:$H$101, SMALL(IF($B667=PEOPLE!$B$4:$B$101, ROW(PEOPLE!$H$4:$H$101)-MIN(ROW(PEOPLE!$H$4:$H$101)) +1), COLUMNS($B$3:K667))),"")</f>
        <v xml:space="preserve">12   </v>
      </c>
      <c r="M667" s="40" t="str">
        <f t="array" ref="M667">IFERROR(INDEX(PEOPLE!$H$4:$H$101, SMALL(IF($B667=PEOPLE!$B$4:$B$101, ROW(PEOPLE!$H$4:$H$101)-MIN(ROW(PEOPLE!$H$4:$H$101)) +1), COLUMNS($B$3:L667))),"")</f>
        <v xml:space="preserve">13   </v>
      </c>
      <c r="N667" s="40"/>
      <c r="O667" s="40"/>
    </row>
    <row r="668" spans="2:15" x14ac:dyDescent="0.25">
      <c r="B668" s="40" t="str">
        <f t="array" ref="B668">IFERROR(INDEX(PEOPLE!B669:B$1001, MATCH(0, COUNTIF($B$2:B667, PEOPLE!B669:B$1001), 0)), "")</f>
        <v/>
      </c>
      <c r="C668" s="40" t="str">
        <f t="array" ref="C668">IFERROR(INDEX(PEOPLE!$H$4:$H$101, SMALL(IF($B668=PEOPLE!$B$4:$B$101, ROW(PEOPLE!$H$4:$H$101)-MIN(ROW(PEOPLE!$H$4:$H$101)) +1), COLUMNS($B$3:B668))),"")</f>
        <v xml:space="preserve">3   </v>
      </c>
      <c r="D668" s="40" t="str">
        <f t="array" ref="D668">IFERROR(INDEX(PEOPLE!$H$4:$H$101, SMALL(IF($B668=PEOPLE!$B$4:$B$101, ROW(PEOPLE!$H$4:$H$101)-MIN(ROW(PEOPLE!$H$4:$H$101)) +1), COLUMNS($B$3:C668))),"")</f>
        <v xml:space="preserve">4   </v>
      </c>
      <c r="E668" s="40" t="str">
        <f t="array" ref="E668">IFERROR(INDEX(PEOPLE!$H$4:$H$101, SMALL(IF($B668=PEOPLE!$B$4:$B$101, ROW(PEOPLE!$H$4:$H$101)-MIN(ROW(PEOPLE!$H$4:$H$101)) +1), COLUMNS($B$3:D668))),"")</f>
        <v xml:space="preserve">5   </v>
      </c>
      <c r="F668" s="40" t="str">
        <f t="array" ref="F668">IFERROR(INDEX(PEOPLE!$H$4:$H$101, SMALL(IF($B668=PEOPLE!$B$4:$B$101, ROW(PEOPLE!$H$4:$H$101)-MIN(ROW(PEOPLE!$H$4:$H$101)) +1), COLUMNS($B$3:E668))),"")</f>
        <v xml:space="preserve">6   </v>
      </c>
      <c r="G668" s="40" t="str">
        <f t="array" ref="G668">IFERROR(INDEX(PEOPLE!$H$4:$H$101, SMALL(IF($B668=PEOPLE!$B$4:$B$101, ROW(PEOPLE!$H$4:$H$101)-MIN(ROW(PEOPLE!$H$4:$H$101)) +1), COLUMNS($B$3:F668))),"")</f>
        <v xml:space="preserve">7   </v>
      </c>
      <c r="H668" s="40" t="str">
        <f t="array" ref="H668">IFERROR(INDEX(PEOPLE!$H$4:$H$101, SMALL(IF($B668=PEOPLE!$B$4:$B$101, ROW(PEOPLE!$H$4:$H$101)-MIN(ROW(PEOPLE!$H$4:$H$101)) +1), COLUMNS($B$3:G668))),"")</f>
        <v xml:space="preserve">8   </v>
      </c>
      <c r="I668" s="40" t="str">
        <f t="array" ref="I668">IFERROR(INDEX(PEOPLE!$H$4:$H$101, SMALL(IF($B668=PEOPLE!$B$4:$B$101, ROW(PEOPLE!$H$4:$H$101)-MIN(ROW(PEOPLE!$H$4:$H$101)) +1), COLUMNS($B$3:H668))),"")</f>
        <v xml:space="preserve">9   </v>
      </c>
      <c r="J668" s="40" t="str">
        <f t="array" ref="J668">IFERROR(INDEX(PEOPLE!$H$4:$H$101, SMALL(IF($B668=PEOPLE!$B$4:$B$101, ROW(PEOPLE!$H$4:$H$101)-MIN(ROW(PEOPLE!$H$4:$H$101)) +1), COLUMNS($B$3:I668))),"")</f>
        <v xml:space="preserve">10   </v>
      </c>
      <c r="K668" s="40" t="str">
        <f t="array" ref="K668">IFERROR(INDEX(PEOPLE!$H$4:$H$101, SMALL(IF($B668=PEOPLE!$B$4:$B$101, ROW(PEOPLE!$H$4:$H$101)-MIN(ROW(PEOPLE!$H$4:$H$101)) +1), COLUMNS($B$3:J668))),"")</f>
        <v xml:space="preserve">11   </v>
      </c>
      <c r="L668" s="40" t="str">
        <f t="array" ref="L668">IFERROR(INDEX(PEOPLE!$H$4:$H$101, SMALL(IF($B668=PEOPLE!$B$4:$B$101, ROW(PEOPLE!$H$4:$H$101)-MIN(ROW(PEOPLE!$H$4:$H$101)) +1), COLUMNS($B$3:K668))),"")</f>
        <v xml:space="preserve">12   </v>
      </c>
      <c r="M668" s="40" t="str">
        <f t="array" ref="M668">IFERROR(INDEX(PEOPLE!$H$4:$H$101, SMALL(IF($B668=PEOPLE!$B$4:$B$101, ROW(PEOPLE!$H$4:$H$101)-MIN(ROW(PEOPLE!$H$4:$H$101)) +1), COLUMNS($B$3:L668))),"")</f>
        <v xml:space="preserve">13   </v>
      </c>
      <c r="N668" s="40"/>
      <c r="O668" s="40"/>
    </row>
    <row r="669" spans="2:15" x14ac:dyDescent="0.25">
      <c r="B669" s="40" t="str">
        <f t="array" ref="B669">IFERROR(INDEX(PEOPLE!B670:B$1001, MATCH(0, COUNTIF($B$2:B668, PEOPLE!B670:B$1001), 0)), "")</f>
        <v/>
      </c>
      <c r="C669" s="40" t="str">
        <f t="array" ref="C669">IFERROR(INDEX(PEOPLE!$H$4:$H$101, SMALL(IF($B669=PEOPLE!$B$4:$B$101, ROW(PEOPLE!$H$4:$H$101)-MIN(ROW(PEOPLE!$H$4:$H$101)) +1), COLUMNS($B$3:B669))),"")</f>
        <v xml:space="preserve">3   </v>
      </c>
      <c r="D669" s="40" t="str">
        <f t="array" ref="D669">IFERROR(INDEX(PEOPLE!$H$4:$H$101, SMALL(IF($B669=PEOPLE!$B$4:$B$101, ROW(PEOPLE!$H$4:$H$101)-MIN(ROW(PEOPLE!$H$4:$H$101)) +1), COLUMNS($B$3:C669))),"")</f>
        <v xml:space="preserve">4   </v>
      </c>
      <c r="E669" s="40" t="str">
        <f t="array" ref="E669">IFERROR(INDEX(PEOPLE!$H$4:$H$101, SMALL(IF($B669=PEOPLE!$B$4:$B$101, ROW(PEOPLE!$H$4:$H$101)-MIN(ROW(PEOPLE!$H$4:$H$101)) +1), COLUMNS($B$3:D669))),"")</f>
        <v xml:space="preserve">5   </v>
      </c>
      <c r="F669" s="40" t="str">
        <f t="array" ref="F669">IFERROR(INDEX(PEOPLE!$H$4:$H$101, SMALL(IF($B669=PEOPLE!$B$4:$B$101, ROW(PEOPLE!$H$4:$H$101)-MIN(ROW(PEOPLE!$H$4:$H$101)) +1), COLUMNS($B$3:E669))),"")</f>
        <v xml:space="preserve">6   </v>
      </c>
      <c r="G669" s="40" t="str">
        <f t="array" ref="G669">IFERROR(INDEX(PEOPLE!$H$4:$H$101, SMALL(IF($B669=PEOPLE!$B$4:$B$101, ROW(PEOPLE!$H$4:$H$101)-MIN(ROW(PEOPLE!$H$4:$H$101)) +1), COLUMNS($B$3:F669))),"")</f>
        <v xml:space="preserve">7   </v>
      </c>
      <c r="H669" s="40" t="str">
        <f t="array" ref="H669">IFERROR(INDEX(PEOPLE!$H$4:$H$101, SMALL(IF($B669=PEOPLE!$B$4:$B$101, ROW(PEOPLE!$H$4:$H$101)-MIN(ROW(PEOPLE!$H$4:$H$101)) +1), COLUMNS($B$3:G669))),"")</f>
        <v xml:space="preserve">8   </v>
      </c>
      <c r="I669" s="40" t="str">
        <f t="array" ref="I669">IFERROR(INDEX(PEOPLE!$H$4:$H$101, SMALL(IF($B669=PEOPLE!$B$4:$B$101, ROW(PEOPLE!$H$4:$H$101)-MIN(ROW(PEOPLE!$H$4:$H$101)) +1), COLUMNS($B$3:H669))),"")</f>
        <v xml:space="preserve">9   </v>
      </c>
      <c r="J669" s="40" t="str">
        <f t="array" ref="J669">IFERROR(INDEX(PEOPLE!$H$4:$H$101, SMALL(IF($B669=PEOPLE!$B$4:$B$101, ROW(PEOPLE!$H$4:$H$101)-MIN(ROW(PEOPLE!$H$4:$H$101)) +1), COLUMNS($B$3:I669))),"")</f>
        <v xml:space="preserve">10   </v>
      </c>
      <c r="K669" s="40" t="str">
        <f t="array" ref="K669">IFERROR(INDEX(PEOPLE!$H$4:$H$101, SMALL(IF($B669=PEOPLE!$B$4:$B$101, ROW(PEOPLE!$H$4:$H$101)-MIN(ROW(PEOPLE!$H$4:$H$101)) +1), COLUMNS($B$3:J669))),"")</f>
        <v xml:space="preserve">11   </v>
      </c>
      <c r="L669" s="40" t="str">
        <f t="array" ref="L669">IFERROR(INDEX(PEOPLE!$H$4:$H$101, SMALL(IF($B669=PEOPLE!$B$4:$B$101, ROW(PEOPLE!$H$4:$H$101)-MIN(ROW(PEOPLE!$H$4:$H$101)) +1), COLUMNS($B$3:K669))),"")</f>
        <v xml:space="preserve">12   </v>
      </c>
      <c r="M669" s="40" t="str">
        <f t="array" ref="M669">IFERROR(INDEX(PEOPLE!$H$4:$H$101, SMALL(IF($B669=PEOPLE!$B$4:$B$101, ROW(PEOPLE!$H$4:$H$101)-MIN(ROW(PEOPLE!$H$4:$H$101)) +1), COLUMNS($B$3:L669))),"")</f>
        <v xml:space="preserve">13   </v>
      </c>
      <c r="N669" s="40"/>
      <c r="O669" s="40"/>
    </row>
    <row r="670" spans="2:15" x14ac:dyDescent="0.25">
      <c r="B670" s="40" t="str">
        <f t="array" ref="B670">IFERROR(INDEX(PEOPLE!B671:B$1001, MATCH(0, COUNTIF($B$2:B669, PEOPLE!B671:B$1001), 0)), "")</f>
        <v/>
      </c>
      <c r="C670" s="40" t="str">
        <f t="array" ref="C670">IFERROR(INDEX(PEOPLE!$H$4:$H$101, SMALL(IF($B670=PEOPLE!$B$4:$B$101, ROW(PEOPLE!$H$4:$H$101)-MIN(ROW(PEOPLE!$H$4:$H$101)) +1), COLUMNS($B$3:B670))),"")</f>
        <v xml:space="preserve">3   </v>
      </c>
      <c r="D670" s="40" t="str">
        <f t="array" ref="D670">IFERROR(INDEX(PEOPLE!$H$4:$H$101, SMALL(IF($B670=PEOPLE!$B$4:$B$101, ROW(PEOPLE!$H$4:$H$101)-MIN(ROW(PEOPLE!$H$4:$H$101)) +1), COLUMNS($B$3:C670))),"")</f>
        <v xml:space="preserve">4   </v>
      </c>
      <c r="E670" s="40" t="str">
        <f t="array" ref="E670">IFERROR(INDEX(PEOPLE!$H$4:$H$101, SMALL(IF($B670=PEOPLE!$B$4:$B$101, ROW(PEOPLE!$H$4:$H$101)-MIN(ROW(PEOPLE!$H$4:$H$101)) +1), COLUMNS($B$3:D670))),"")</f>
        <v xml:space="preserve">5   </v>
      </c>
      <c r="F670" s="40" t="str">
        <f t="array" ref="F670">IFERROR(INDEX(PEOPLE!$H$4:$H$101, SMALL(IF($B670=PEOPLE!$B$4:$B$101, ROW(PEOPLE!$H$4:$H$101)-MIN(ROW(PEOPLE!$H$4:$H$101)) +1), COLUMNS($B$3:E670))),"")</f>
        <v xml:space="preserve">6   </v>
      </c>
      <c r="G670" s="40" t="str">
        <f t="array" ref="G670">IFERROR(INDEX(PEOPLE!$H$4:$H$101, SMALL(IF($B670=PEOPLE!$B$4:$B$101, ROW(PEOPLE!$H$4:$H$101)-MIN(ROW(PEOPLE!$H$4:$H$101)) +1), COLUMNS($B$3:F670))),"")</f>
        <v xml:space="preserve">7   </v>
      </c>
      <c r="H670" s="40" t="str">
        <f t="array" ref="H670">IFERROR(INDEX(PEOPLE!$H$4:$H$101, SMALL(IF($B670=PEOPLE!$B$4:$B$101, ROW(PEOPLE!$H$4:$H$101)-MIN(ROW(PEOPLE!$H$4:$H$101)) +1), COLUMNS($B$3:G670))),"")</f>
        <v xml:space="preserve">8   </v>
      </c>
      <c r="I670" s="40" t="str">
        <f t="array" ref="I670">IFERROR(INDEX(PEOPLE!$H$4:$H$101, SMALL(IF($B670=PEOPLE!$B$4:$B$101, ROW(PEOPLE!$H$4:$H$101)-MIN(ROW(PEOPLE!$H$4:$H$101)) +1), COLUMNS($B$3:H670))),"")</f>
        <v xml:space="preserve">9   </v>
      </c>
      <c r="J670" s="40" t="str">
        <f t="array" ref="J670">IFERROR(INDEX(PEOPLE!$H$4:$H$101, SMALL(IF($B670=PEOPLE!$B$4:$B$101, ROW(PEOPLE!$H$4:$H$101)-MIN(ROW(PEOPLE!$H$4:$H$101)) +1), COLUMNS($B$3:I670))),"")</f>
        <v xml:space="preserve">10   </v>
      </c>
      <c r="K670" s="40" t="str">
        <f t="array" ref="K670">IFERROR(INDEX(PEOPLE!$H$4:$H$101, SMALL(IF($B670=PEOPLE!$B$4:$B$101, ROW(PEOPLE!$H$4:$H$101)-MIN(ROW(PEOPLE!$H$4:$H$101)) +1), COLUMNS($B$3:J670))),"")</f>
        <v xml:space="preserve">11   </v>
      </c>
      <c r="L670" s="40" t="str">
        <f t="array" ref="L670">IFERROR(INDEX(PEOPLE!$H$4:$H$101, SMALL(IF($B670=PEOPLE!$B$4:$B$101, ROW(PEOPLE!$H$4:$H$101)-MIN(ROW(PEOPLE!$H$4:$H$101)) +1), COLUMNS($B$3:K670))),"")</f>
        <v xml:space="preserve">12   </v>
      </c>
      <c r="M670" s="40" t="str">
        <f t="array" ref="M670">IFERROR(INDEX(PEOPLE!$H$4:$H$101, SMALL(IF($B670=PEOPLE!$B$4:$B$101, ROW(PEOPLE!$H$4:$H$101)-MIN(ROW(PEOPLE!$H$4:$H$101)) +1), COLUMNS($B$3:L670))),"")</f>
        <v xml:space="preserve">13   </v>
      </c>
      <c r="N670" s="40"/>
      <c r="O670" s="40"/>
    </row>
    <row r="671" spans="2:15" x14ac:dyDescent="0.25">
      <c r="B671" s="40" t="str">
        <f t="array" ref="B671">IFERROR(INDEX(PEOPLE!B672:B$1001, MATCH(0, COUNTIF($B$2:B670, PEOPLE!B672:B$1001), 0)), "")</f>
        <v/>
      </c>
      <c r="C671" s="40" t="str">
        <f t="array" ref="C671">IFERROR(INDEX(PEOPLE!$H$4:$H$101, SMALL(IF($B671=PEOPLE!$B$4:$B$101, ROW(PEOPLE!$H$4:$H$101)-MIN(ROW(PEOPLE!$H$4:$H$101)) +1), COLUMNS($B$3:B671))),"")</f>
        <v xml:space="preserve">3   </v>
      </c>
      <c r="D671" s="40" t="str">
        <f t="array" ref="D671">IFERROR(INDEX(PEOPLE!$H$4:$H$101, SMALL(IF($B671=PEOPLE!$B$4:$B$101, ROW(PEOPLE!$H$4:$H$101)-MIN(ROW(PEOPLE!$H$4:$H$101)) +1), COLUMNS($B$3:C671))),"")</f>
        <v xml:space="preserve">4   </v>
      </c>
      <c r="E671" s="40" t="str">
        <f t="array" ref="E671">IFERROR(INDEX(PEOPLE!$H$4:$H$101, SMALL(IF($B671=PEOPLE!$B$4:$B$101, ROW(PEOPLE!$H$4:$H$101)-MIN(ROW(PEOPLE!$H$4:$H$101)) +1), COLUMNS($B$3:D671))),"")</f>
        <v xml:space="preserve">5   </v>
      </c>
      <c r="F671" s="40" t="str">
        <f t="array" ref="F671">IFERROR(INDEX(PEOPLE!$H$4:$H$101, SMALL(IF($B671=PEOPLE!$B$4:$B$101, ROW(PEOPLE!$H$4:$H$101)-MIN(ROW(PEOPLE!$H$4:$H$101)) +1), COLUMNS($B$3:E671))),"")</f>
        <v xml:space="preserve">6   </v>
      </c>
      <c r="G671" s="40" t="str">
        <f t="array" ref="G671">IFERROR(INDEX(PEOPLE!$H$4:$H$101, SMALL(IF($B671=PEOPLE!$B$4:$B$101, ROW(PEOPLE!$H$4:$H$101)-MIN(ROW(PEOPLE!$H$4:$H$101)) +1), COLUMNS($B$3:F671))),"")</f>
        <v xml:space="preserve">7   </v>
      </c>
      <c r="H671" s="40" t="str">
        <f t="array" ref="H671">IFERROR(INDEX(PEOPLE!$H$4:$H$101, SMALL(IF($B671=PEOPLE!$B$4:$B$101, ROW(PEOPLE!$H$4:$H$101)-MIN(ROW(PEOPLE!$H$4:$H$101)) +1), COLUMNS($B$3:G671))),"")</f>
        <v xml:space="preserve">8   </v>
      </c>
      <c r="I671" s="40" t="str">
        <f t="array" ref="I671">IFERROR(INDEX(PEOPLE!$H$4:$H$101, SMALL(IF($B671=PEOPLE!$B$4:$B$101, ROW(PEOPLE!$H$4:$H$101)-MIN(ROW(PEOPLE!$H$4:$H$101)) +1), COLUMNS($B$3:H671))),"")</f>
        <v xml:space="preserve">9   </v>
      </c>
      <c r="J671" s="40" t="str">
        <f t="array" ref="J671">IFERROR(INDEX(PEOPLE!$H$4:$H$101, SMALL(IF($B671=PEOPLE!$B$4:$B$101, ROW(PEOPLE!$H$4:$H$101)-MIN(ROW(PEOPLE!$H$4:$H$101)) +1), COLUMNS($B$3:I671))),"")</f>
        <v xml:space="preserve">10   </v>
      </c>
      <c r="K671" s="40" t="str">
        <f t="array" ref="K671">IFERROR(INDEX(PEOPLE!$H$4:$H$101, SMALL(IF($B671=PEOPLE!$B$4:$B$101, ROW(PEOPLE!$H$4:$H$101)-MIN(ROW(PEOPLE!$H$4:$H$101)) +1), COLUMNS($B$3:J671))),"")</f>
        <v xml:space="preserve">11   </v>
      </c>
      <c r="L671" s="40" t="str">
        <f t="array" ref="L671">IFERROR(INDEX(PEOPLE!$H$4:$H$101, SMALL(IF($B671=PEOPLE!$B$4:$B$101, ROW(PEOPLE!$H$4:$H$101)-MIN(ROW(PEOPLE!$H$4:$H$101)) +1), COLUMNS($B$3:K671))),"")</f>
        <v xml:space="preserve">12   </v>
      </c>
      <c r="M671" s="40" t="str">
        <f t="array" ref="M671">IFERROR(INDEX(PEOPLE!$H$4:$H$101, SMALL(IF($B671=PEOPLE!$B$4:$B$101, ROW(PEOPLE!$H$4:$H$101)-MIN(ROW(PEOPLE!$H$4:$H$101)) +1), COLUMNS($B$3:L671))),"")</f>
        <v xml:space="preserve">13   </v>
      </c>
      <c r="N671" s="40"/>
      <c r="O671" s="40"/>
    </row>
    <row r="672" spans="2:15" x14ac:dyDescent="0.25">
      <c r="B672" s="40" t="str">
        <f t="array" ref="B672">IFERROR(INDEX(PEOPLE!B673:B$1001, MATCH(0, COUNTIF($B$2:B671, PEOPLE!B673:B$1001), 0)), "")</f>
        <v/>
      </c>
      <c r="C672" s="40" t="str">
        <f t="array" ref="C672">IFERROR(INDEX(PEOPLE!$H$4:$H$101, SMALL(IF($B672=PEOPLE!$B$4:$B$101, ROW(PEOPLE!$H$4:$H$101)-MIN(ROW(PEOPLE!$H$4:$H$101)) +1), COLUMNS($B$3:B672))),"")</f>
        <v xml:space="preserve">3   </v>
      </c>
      <c r="D672" s="40" t="str">
        <f t="array" ref="D672">IFERROR(INDEX(PEOPLE!$H$4:$H$101, SMALL(IF($B672=PEOPLE!$B$4:$B$101, ROW(PEOPLE!$H$4:$H$101)-MIN(ROW(PEOPLE!$H$4:$H$101)) +1), COLUMNS($B$3:C672))),"")</f>
        <v xml:space="preserve">4   </v>
      </c>
      <c r="E672" s="40" t="str">
        <f t="array" ref="E672">IFERROR(INDEX(PEOPLE!$H$4:$H$101, SMALL(IF($B672=PEOPLE!$B$4:$B$101, ROW(PEOPLE!$H$4:$H$101)-MIN(ROW(PEOPLE!$H$4:$H$101)) +1), COLUMNS($B$3:D672))),"")</f>
        <v xml:space="preserve">5   </v>
      </c>
      <c r="F672" s="40" t="str">
        <f t="array" ref="F672">IFERROR(INDEX(PEOPLE!$H$4:$H$101, SMALL(IF($B672=PEOPLE!$B$4:$B$101, ROW(PEOPLE!$H$4:$H$101)-MIN(ROW(PEOPLE!$H$4:$H$101)) +1), COLUMNS($B$3:E672))),"")</f>
        <v xml:space="preserve">6   </v>
      </c>
      <c r="G672" s="40" t="str">
        <f t="array" ref="G672">IFERROR(INDEX(PEOPLE!$H$4:$H$101, SMALL(IF($B672=PEOPLE!$B$4:$B$101, ROW(PEOPLE!$H$4:$H$101)-MIN(ROW(PEOPLE!$H$4:$H$101)) +1), COLUMNS($B$3:F672))),"")</f>
        <v xml:space="preserve">7   </v>
      </c>
      <c r="H672" s="40" t="str">
        <f t="array" ref="H672">IFERROR(INDEX(PEOPLE!$H$4:$H$101, SMALL(IF($B672=PEOPLE!$B$4:$B$101, ROW(PEOPLE!$H$4:$H$101)-MIN(ROW(PEOPLE!$H$4:$H$101)) +1), COLUMNS($B$3:G672))),"")</f>
        <v xml:space="preserve">8   </v>
      </c>
      <c r="I672" s="40" t="str">
        <f t="array" ref="I672">IFERROR(INDEX(PEOPLE!$H$4:$H$101, SMALL(IF($B672=PEOPLE!$B$4:$B$101, ROW(PEOPLE!$H$4:$H$101)-MIN(ROW(PEOPLE!$H$4:$H$101)) +1), COLUMNS($B$3:H672))),"")</f>
        <v xml:space="preserve">9   </v>
      </c>
      <c r="J672" s="40" t="str">
        <f t="array" ref="J672">IFERROR(INDEX(PEOPLE!$H$4:$H$101, SMALL(IF($B672=PEOPLE!$B$4:$B$101, ROW(PEOPLE!$H$4:$H$101)-MIN(ROW(PEOPLE!$H$4:$H$101)) +1), COLUMNS($B$3:I672))),"")</f>
        <v xml:space="preserve">10   </v>
      </c>
      <c r="K672" s="40" t="str">
        <f t="array" ref="K672">IFERROR(INDEX(PEOPLE!$H$4:$H$101, SMALL(IF($B672=PEOPLE!$B$4:$B$101, ROW(PEOPLE!$H$4:$H$101)-MIN(ROW(PEOPLE!$H$4:$H$101)) +1), COLUMNS($B$3:J672))),"")</f>
        <v xml:space="preserve">11   </v>
      </c>
      <c r="L672" s="40" t="str">
        <f t="array" ref="L672">IFERROR(INDEX(PEOPLE!$H$4:$H$101, SMALL(IF($B672=PEOPLE!$B$4:$B$101, ROW(PEOPLE!$H$4:$H$101)-MIN(ROW(PEOPLE!$H$4:$H$101)) +1), COLUMNS($B$3:K672))),"")</f>
        <v xml:space="preserve">12   </v>
      </c>
      <c r="M672" s="40" t="str">
        <f t="array" ref="M672">IFERROR(INDEX(PEOPLE!$H$4:$H$101, SMALL(IF($B672=PEOPLE!$B$4:$B$101, ROW(PEOPLE!$H$4:$H$101)-MIN(ROW(PEOPLE!$H$4:$H$101)) +1), COLUMNS($B$3:L672))),"")</f>
        <v xml:space="preserve">13   </v>
      </c>
      <c r="N672" s="40"/>
      <c r="O672" s="40"/>
    </row>
    <row r="673" spans="2:15" x14ac:dyDescent="0.25">
      <c r="B673" s="40" t="str">
        <f t="array" ref="B673">IFERROR(INDEX(PEOPLE!B674:B$1001, MATCH(0, COUNTIF($B$2:B672, PEOPLE!B674:B$1001), 0)), "")</f>
        <v/>
      </c>
      <c r="C673" s="40" t="str">
        <f t="array" ref="C673">IFERROR(INDEX(PEOPLE!$H$4:$H$101, SMALL(IF($B673=PEOPLE!$B$4:$B$101, ROW(PEOPLE!$H$4:$H$101)-MIN(ROW(PEOPLE!$H$4:$H$101)) +1), COLUMNS($B$3:B673))),"")</f>
        <v xml:space="preserve">3   </v>
      </c>
      <c r="D673" s="40" t="str">
        <f t="array" ref="D673">IFERROR(INDEX(PEOPLE!$H$4:$H$101, SMALL(IF($B673=PEOPLE!$B$4:$B$101, ROW(PEOPLE!$H$4:$H$101)-MIN(ROW(PEOPLE!$H$4:$H$101)) +1), COLUMNS($B$3:C673))),"")</f>
        <v xml:space="preserve">4   </v>
      </c>
      <c r="E673" s="40" t="str">
        <f t="array" ref="E673">IFERROR(INDEX(PEOPLE!$H$4:$H$101, SMALL(IF($B673=PEOPLE!$B$4:$B$101, ROW(PEOPLE!$H$4:$H$101)-MIN(ROW(PEOPLE!$H$4:$H$101)) +1), COLUMNS($B$3:D673))),"")</f>
        <v xml:space="preserve">5   </v>
      </c>
      <c r="F673" s="40" t="str">
        <f t="array" ref="F673">IFERROR(INDEX(PEOPLE!$H$4:$H$101, SMALL(IF($B673=PEOPLE!$B$4:$B$101, ROW(PEOPLE!$H$4:$H$101)-MIN(ROW(PEOPLE!$H$4:$H$101)) +1), COLUMNS($B$3:E673))),"")</f>
        <v xml:space="preserve">6   </v>
      </c>
      <c r="G673" s="40" t="str">
        <f t="array" ref="G673">IFERROR(INDEX(PEOPLE!$H$4:$H$101, SMALL(IF($B673=PEOPLE!$B$4:$B$101, ROW(PEOPLE!$H$4:$H$101)-MIN(ROW(PEOPLE!$H$4:$H$101)) +1), COLUMNS($B$3:F673))),"")</f>
        <v xml:space="preserve">7   </v>
      </c>
      <c r="H673" s="40" t="str">
        <f t="array" ref="H673">IFERROR(INDEX(PEOPLE!$H$4:$H$101, SMALL(IF($B673=PEOPLE!$B$4:$B$101, ROW(PEOPLE!$H$4:$H$101)-MIN(ROW(PEOPLE!$H$4:$H$101)) +1), COLUMNS($B$3:G673))),"")</f>
        <v xml:space="preserve">8   </v>
      </c>
      <c r="I673" s="40" t="str">
        <f t="array" ref="I673">IFERROR(INDEX(PEOPLE!$H$4:$H$101, SMALL(IF($B673=PEOPLE!$B$4:$B$101, ROW(PEOPLE!$H$4:$H$101)-MIN(ROW(PEOPLE!$H$4:$H$101)) +1), COLUMNS($B$3:H673))),"")</f>
        <v xml:space="preserve">9   </v>
      </c>
      <c r="J673" s="40" t="str">
        <f t="array" ref="J673">IFERROR(INDEX(PEOPLE!$H$4:$H$101, SMALL(IF($B673=PEOPLE!$B$4:$B$101, ROW(PEOPLE!$H$4:$H$101)-MIN(ROW(PEOPLE!$H$4:$H$101)) +1), COLUMNS($B$3:I673))),"")</f>
        <v xml:space="preserve">10   </v>
      </c>
      <c r="K673" s="40" t="str">
        <f t="array" ref="K673">IFERROR(INDEX(PEOPLE!$H$4:$H$101, SMALL(IF($B673=PEOPLE!$B$4:$B$101, ROW(PEOPLE!$H$4:$H$101)-MIN(ROW(PEOPLE!$H$4:$H$101)) +1), COLUMNS($B$3:J673))),"")</f>
        <v xml:space="preserve">11   </v>
      </c>
      <c r="L673" s="40" t="str">
        <f t="array" ref="L673">IFERROR(INDEX(PEOPLE!$H$4:$H$101, SMALL(IF($B673=PEOPLE!$B$4:$B$101, ROW(PEOPLE!$H$4:$H$101)-MIN(ROW(PEOPLE!$H$4:$H$101)) +1), COLUMNS($B$3:K673))),"")</f>
        <v xml:space="preserve">12   </v>
      </c>
      <c r="M673" s="40" t="str">
        <f t="array" ref="M673">IFERROR(INDEX(PEOPLE!$H$4:$H$101, SMALL(IF($B673=PEOPLE!$B$4:$B$101, ROW(PEOPLE!$H$4:$H$101)-MIN(ROW(PEOPLE!$H$4:$H$101)) +1), COLUMNS($B$3:L673))),"")</f>
        <v xml:space="preserve">13   </v>
      </c>
      <c r="N673" s="40"/>
      <c r="O673" s="40"/>
    </row>
    <row r="674" spans="2:15" x14ac:dyDescent="0.25">
      <c r="B674" s="40" t="str">
        <f t="array" ref="B674">IFERROR(INDEX(PEOPLE!B675:B$1001, MATCH(0, COUNTIF($B$2:B673, PEOPLE!B675:B$1001), 0)), "")</f>
        <v/>
      </c>
      <c r="C674" s="40" t="str">
        <f t="array" ref="C674">IFERROR(INDEX(PEOPLE!$H$4:$H$101, SMALL(IF($B674=PEOPLE!$B$4:$B$101, ROW(PEOPLE!$H$4:$H$101)-MIN(ROW(PEOPLE!$H$4:$H$101)) +1), COLUMNS($B$3:B674))),"")</f>
        <v xml:space="preserve">3   </v>
      </c>
      <c r="D674" s="40" t="str">
        <f t="array" ref="D674">IFERROR(INDEX(PEOPLE!$H$4:$H$101, SMALL(IF($B674=PEOPLE!$B$4:$B$101, ROW(PEOPLE!$H$4:$H$101)-MIN(ROW(PEOPLE!$H$4:$H$101)) +1), COLUMNS($B$3:C674))),"")</f>
        <v xml:space="preserve">4   </v>
      </c>
      <c r="E674" s="40" t="str">
        <f t="array" ref="E674">IFERROR(INDEX(PEOPLE!$H$4:$H$101, SMALL(IF($B674=PEOPLE!$B$4:$B$101, ROW(PEOPLE!$H$4:$H$101)-MIN(ROW(PEOPLE!$H$4:$H$101)) +1), COLUMNS($B$3:D674))),"")</f>
        <v xml:space="preserve">5   </v>
      </c>
      <c r="F674" s="40" t="str">
        <f t="array" ref="F674">IFERROR(INDEX(PEOPLE!$H$4:$H$101, SMALL(IF($B674=PEOPLE!$B$4:$B$101, ROW(PEOPLE!$H$4:$H$101)-MIN(ROW(PEOPLE!$H$4:$H$101)) +1), COLUMNS($B$3:E674))),"")</f>
        <v xml:space="preserve">6   </v>
      </c>
      <c r="G674" s="40" t="str">
        <f t="array" ref="G674">IFERROR(INDEX(PEOPLE!$H$4:$H$101, SMALL(IF($B674=PEOPLE!$B$4:$B$101, ROW(PEOPLE!$H$4:$H$101)-MIN(ROW(PEOPLE!$H$4:$H$101)) +1), COLUMNS($B$3:F674))),"")</f>
        <v xml:space="preserve">7   </v>
      </c>
      <c r="H674" s="40" t="str">
        <f t="array" ref="H674">IFERROR(INDEX(PEOPLE!$H$4:$H$101, SMALL(IF($B674=PEOPLE!$B$4:$B$101, ROW(PEOPLE!$H$4:$H$101)-MIN(ROW(PEOPLE!$H$4:$H$101)) +1), COLUMNS($B$3:G674))),"")</f>
        <v xml:space="preserve">8   </v>
      </c>
      <c r="I674" s="40" t="str">
        <f t="array" ref="I674">IFERROR(INDEX(PEOPLE!$H$4:$H$101, SMALL(IF($B674=PEOPLE!$B$4:$B$101, ROW(PEOPLE!$H$4:$H$101)-MIN(ROW(PEOPLE!$H$4:$H$101)) +1), COLUMNS($B$3:H674))),"")</f>
        <v xml:space="preserve">9   </v>
      </c>
      <c r="J674" s="40" t="str">
        <f t="array" ref="J674">IFERROR(INDEX(PEOPLE!$H$4:$H$101, SMALL(IF($B674=PEOPLE!$B$4:$B$101, ROW(PEOPLE!$H$4:$H$101)-MIN(ROW(PEOPLE!$H$4:$H$101)) +1), COLUMNS($B$3:I674))),"")</f>
        <v xml:space="preserve">10   </v>
      </c>
      <c r="K674" s="40" t="str">
        <f t="array" ref="K674">IFERROR(INDEX(PEOPLE!$H$4:$H$101, SMALL(IF($B674=PEOPLE!$B$4:$B$101, ROW(PEOPLE!$H$4:$H$101)-MIN(ROW(PEOPLE!$H$4:$H$101)) +1), COLUMNS($B$3:J674))),"")</f>
        <v xml:space="preserve">11   </v>
      </c>
      <c r="L674" s="40" t="str">
        <f t="array" ref="L674">IFERROR(INDEX(PEOPLE!$H$4:$H$101, SMALL(IF($B674=PEOPLE!$B$4:$B$101, ROW(PEOPLE!$H$4:$H$101)-MIN(ROW(PEOPLE!$H$4:$H$101)) +1), COLUMNS($B$3:K674))),"")</f>
        <v xml:space="preserve">12   </v>
      </c>
      <c r="M674" s="40" t="str">
        <f t="array" ref="M674">IFERROR(INDEX(PEOPLE!$H$4:$H$101, SMALL(IF($B674=PEOPLE!$B$4:$B$101, ROW(PEOPLE!$H$4:$H$101)-MIN(ROW(PEOPLE!$H$4:$H$101)) +1), COLUMNS($B$3:L674))),"")</f>
        <v xml:space="preserve">13   </v>
      </c>
      <c r="N674" s="40"/>
      <c r="O674" s="40"/>
    </row>
    <row r="675" spans="2:15" x14ac:dyDescent="0.25">
      <c r="B675" s="40" t="str">
        <f t="array" ref="B675">IFERROR(INDEX(PEOPLE!B676:B$1001, MATCH(0, COUNTIF($B$2:B674, PEOPLE!B676:B$1001), 0)), "")</f>
        <v/>
      </c>
      <c r="C675" s="40" t="str">
        <f t="array" ref="C675">IFERROR(INDEX(PEOPLE!$H$4:$H$101, SMALL(IF($B675=PEOPLE!$B$4:$B$101, ROW(PEOPLE!$H$4:$H$101)-MIN(ROW(PEOPLE!$H$4:$H$101)) +1), COLUMNS($B$3:B675))),"")</f>
        <v xml:space="preserve">3   </v>
      </c>
      <c r="D675" s="40" t="str">
        <f t="array" ref="D675">IFERROR(INDEX(PEOPLE!$H$4:$H$101, SMALL(IF($B675=PEOPLE!$B$4:$B$101, ROW(PEOPLE!$H$4:$H$101)-MIN(ROW(PEOPLE!$H$4:$H$101)) +1), COLUMNS($B$3:C675))),"")</f>
        <v xml:space="preserve">4   </v>
      </c>
      <c r="E675" s="40" t="str">
        <f t="array" ref="E675">IFERROR(INDEX(PEOPLE!$H$4:$H$101, SMALL(IF($B675=PEOPLE!$B$4:$B$101, ROW(PEOPLE!$H$4:$H$101)-MIN(ROW(PEOPLE!$H$4:$H$101)) +1), COLUMNS($B$3:D675))),"")</f>
        <v xml:space="preserve">5   </v>
      </c>
      <c r="F675" s="40" t="str">
        <f t="array" ref="F675">IFERROR(INDEX(PEOPLE!$H$4:$H$101, SMALL(IF($B675=PEOPLE!$B$4:$B$101, ROW(PEOPLE!$H$4:$H$101)-MIN(ROW(PEOPLE!$H$4:$H$101)) +1), COLUMNS($B$3:E675))),"")</f>
        <v xml:space="preserve">6   </v>
      </c>
      <c r="G675" s="40" t="str">
        <f t="array" ref="G675">IFERROR(INDEX(PEOPLE!$H$4:$H$101, SMALL(IF($B675=PEOPLE!$B$4:$B$101, ROW(PEOPLE!$H$4:$H$101)-MIN(ROW(PEOPLE!$H$4:$H$101)) +1), COLUMNS($B$3:F675))),"")</f>
        <v xml:space="preserve">7   </v>
      </c>
      <c r="H675" s="40" t="str">
        <f t="array" ref="H675">IFERROR(INDEX(PEOPLE!$H$4:$H$101, SMALL(IF($B675=PEOPLE!$B$4:$B$101, ROW(PEOPLE!$H$4:$H$101)-MIN(ROW(PEOPLE!$H$4:$H$101)) +1), COLUMNS($B$3:G675))),"")</f>
        <v xml:space="preserve">8   </v>
      </c>
      <c r="I675" s="40" t="str">
        <f t="array" ref="I675">IFERROR(INDEX(PEOPLE!$H$4:$H$101, SMALL(IF($B675=PEOPLE!$B$4:$B$101, ROW(PEOPLE!$H$4:$H$101)-MIN(ROW(PEOPLE!$H$4:$H$101)) +1), COLUMNS($B$3:H675))),"")</f>
        <v xml:space="preserve">9   </v>
      </c>
      <c r="J675" s="40" t="str">
        <f t="array" ref="J675">IFERROR(INDEX(PEOPLE!$H$4:$H$101, SMALL(IF($B675=PEOPLE!$B$4:$B$101, ROW(PEOPLE!$H$4:$H$101)-MIN(ROW(PEOPLE!$H$4:$H$101)) +1), COLUMNS($B$3:I675))),"")</f>
        <v xml:space="preserve">10   </v>
      </c>
      <c r="K675" s="40" t="str">
        <f t="array" ref="K675">IFERROR(INDEX(PEOPLE!$H$4:$H$101, SMALL(IF($B675=PEOPLE!$B$4:$B$101, ROW(PEOPLE!$H$4:$H$101)-MIN(ROW(PEOPLE!$H$4:$H$101)) +1), COLUMNS($B$3:J675))),"")</f>
        <v xml:space="preserve">11   </v>
      </c>
      <c r="L675" s="40" t="str">
        <f t="array" ref="L675">IFERROR(INDEX(PEOPLE!$H$4:$H$101, SMALL(IF($B675=PEOPLE!$B$4:$B$101, ROW(PEOPLE!$H$4:$H$101)-MIN(ROW(PEOPLE!$H$4:$H$101)) +1), COLUMNS($B$3:K675))),"")</f>
        <v xml:space="preserve">12   </v>
      </c>
      <c r="M675" s="40" t="str">
        <f t="array" ref="M675">IFERROR(INDEX(PEOPLE!$H$4:$H$101, SMALL(IF($B675=PEOPLE!$B$4:$B$101, ROW(PEOPLE!$H$4:$H$101)-MIN(ROW(PEOPLE!$H$4:$H$101)) +1), COLUMNS($B$3:L675))),"")</f>
        <v xml:space="preserve">13   </v>
      </c>
      <c r="N675" s="40"/>
      <c r="O675" s="40"/>
    </row>
    <row r="676" spans="2:15" x14ac:dyDescent="0.25">
      <c r="B676" s="40" t="str">
        <f t="array" ref="B676">IFERROR(INDEX(PEOPLE!B677:B$1001, MATCH(0, COUNTIF($B$2:B675, PEOPLE!B677:B$1001), 0)), "")</f>
        <v/>
      </c>
      <c r="C676" s="40" t="str">
        <f t="array" ref="C676">IFERROR(INDEX(PEOPLE!$H$4:$H$101, SMALL(IF($B676=PEOPLE!$B$4:$B$101, ROW(PEOPLE!$H$4:$H$101)-MIN(ROW(PEOPLE!$H$4:$H$101)) +1), COLUMNS($B$3:B676))),"")</f>
        <v xml:space="preserve">3   </v>
      </c>
      <c r="D676" s="40" t="str">
        <f t="array" ref="D676">IFERROR(INDEX(PEOPLE!$H$4:$H$101, SMALL(IF($B676=PEOPLE!$B$4:$B$101, ROW(PEOPLE!$H$4:$H$101)-MIN(ROW(PEOPLE!$H$4:$H$101)) +1), COLUMNS($B$3:C676))),"")</f>
        <v xml:space="preserve">4   </v>
      </c>
      <c r="E676" s="40" t="str">
        <f t="array" ref="E676">IFERROR(INDEX(PEOPLE!$H$4:$H$101, SMALL(IF($B676=PEOPLE!$B$4:$B$101, ROW(PEOPLE!$H$4:$H$101)-MIN(ROW(PEOPLE!$H$4:$H$101)) +1), COLUMNS($B$3:D676))),"")</f>
        <v xml:space="preserve">5   </v>
      </c>
      <c r="F676" s="40" t="str">
        <f t="array" ref="F676">IFERROR(INDEX(PEOPLE!$H$4:$H$101, SMALL(IF($B676=PEOPLE!$B$4:$B$101, ROW(PEOPLE!$H$4:$H$101)-MIN(ROW(PEOPLE!$H$4:$H$101)) +1), COLUMNS($B$3:E676))),"")</f>
        <v xml:space="preserve">6   </v>
      </c>
      <c r="G676" s="40" t="str">
        <f t="array" ref="G676">IFERROR(INDEX(PEOPLE!$H$4:$H$101, SMALL(IF($B676=PEOPLE!$B$4:$B$101, ROW(PEOPLE!$H$4:$H$101)-MIN(ROW(PEOPLE!$H$4:$H$101)) +1), COLUMNS($B$3:F676))),"")</f>
        <v xml:space="preserve">7   </v>
      </c>
      <c r="H676" s="40" t="str">
        <f t="array" ref="H676">IFERROR(INDEX(PEOPLE!$H$4:$H$101, SMALL(IF($B676=PEOPLE!$B$4:$B$101, ROW(PEOPLE!$H$4:$H$101)-MIN(ROW(PEOPLE!$H$4:$H$101)) +1), COLUMNS($B$3:G676))),"")</f>
        <v xml:space="preserve">8   </v>
      </c>
      <c r="I676" s="40" t="str">
        <f t="array" ref="I676">IFERROR(INDEX(PEOPLE!$H$4:$H$101, SMALL(IF($B676=PEOPLE!$B$4:$B$101, ROW(PEOPLE!$H$4:$H$101)-MIN(ROW(PEOPLE!$H$4:$H$101)) +1), COLUMNS($B$3:H676))),"")</f>
        <v xml:space="preserve">9   </v>
      </c>
      <c r="J676" s="40" t="str">
        <f t="array" ref="J676">IFERROR(INDEX(PEOPLE!$H$4:$H$101, SMALL(IF($B676=PEOPLE!$B$4:$B$101, ROW(PEOPLE!$H$4:$H$101)-MIN(ROW(PEOPLE!$H$4:$H$101)) +1), COLUMNS($B$3:I676))),"")</f>
        <v xml:space="preserve">10   </v>
      </c>
      <c r="K676" s="40" t="str">
        <f t="array" ref="K676">IFERROR(INDEX(PEOPLE!$H$4:$H$101, SMALL(IF($B676=PEOPLE!$B$4:$B$101, ROW(PEOPLE!$H$4:$H$101)-MIN(ROW(PEOPLE!$H$4:$H$101)) +1), COLUMNS($B$3:J676))),"")</f>
        <v xml:space="preserve">11   </v>
      </c>
      <c r="L676" s="40" t="str">
        <f t="array" ref="L676">IFERROR(INDEX(PEOPLE!$H$4:$H$101, SMALL(IF($B676=PEOPLE!$B$4:$B$101, ROW(PEOPLE!$H$4:$H$101)-MIN(ROW(PEOPLE!$H$4:$H$101)) +1), COLUMNS($B$3:K676))),"")</f>
        <v xml:space="preserve">12   </v>
      </c>
      <c r="M676" s="40" t="str">
        <f t="array" ref="M676">IFERROR(INDEX(PEOPLE!$H$4:$H$101, SMALL(IF($B676=PEOPLE!$B$4:$B$101, ROW(PEOPLE!$H$4:$H$101)-MIN(ROW(PEOPLE!$H$4:$H$101)) +1), COLUMNS($B$3:L676))),"")</f>
        <v xml:space="preserve">13   </v>
      </c>
      <c r="N676" s="40"/>
      <c r="O676" s="40"/>
    </row>
    <row r="677" spans="2:15" x14ac:dyDescent="0.25">
      <c r="B677" s="40" t="str">
        <f t="array" ref="B677">IFERROR(INDEX(PEOPLE!B678:B$1001, MATCH(0, COUNTIF($B$2:B676, PEOPLE!B678:B$1001), 0)), "")</f>
        <v/>
      </c>
      <c r="C677" s="40" t="str">
        <f t="array" ref="C677">IFERROR(INDEX(PEOPLE!$H$4:$H$101, SMALL(IF($B677=PEOPLE!$B$4:$B$101, ROW(PEOPLE!$H$4:$H$101)-MIN(ROW(PEOPLE!$H$4:$H$101)) +1), COLUMNS($B$3:B677))),"")</f>
        <v xml:space="preserve">3   </v>
      </c>
      <c r="D677" s="40" t="str">
        <f t="array" ref="D677">IFERROR(INDEX(PEOPLE!$H$4:$H$101, SMALL(IF($B677=PEOPLE!$B$4:$B$101, ROW(PEOPLE!$H$4:$H$101)-MIN(ROW(PEOPLE!$H$4:$H$101)) +1), COLUMNS($B$3:C677))),"")</f>
        <v xml:space="preserve">4   </v>
      </c>
      <c r="E677" s="40" t="str">
        <f t="array" ref="E677">IFERROR(INDEX(PEOPLE!$H$4:$H$101, SMALL(IF($B677=PEOPLE!$B$4:$B$101, ROW(PEOPLE!$H$4:$H$101)-MIN(ROW(PEOPLE!$H$4:$H$101)) +1), COLUMNS($B$3:D677))),"")</f>
        <v xml:space="preserve">5   </v>
      </c>
      <c r="F677" s="40" t="str">
        <f t="array" ref="F677">IFERROR(INDEX(PEOPLE!$H$4:$H$101, SMALL(IF($B677=PEOPLE!$B$4:$B$101, ROW(PEOPLE!$H$4:$H$101)-MIN(ROW(PEOPLE!$H$4:$H$101)) +1), COLUMNS($B$3:E677))),"")</f>
        <v xml:space="preserve">6   </v>
      </c>
      <c r="G677" s="40" t="str">
        <f t="array" ref="G677">IFERROR(INDEX(PEOPLE!$H$4:$H$101, SMALL(IF($B677=PEOPLE!$B$4:$B$101, ROW(PEOPLE!$H$4:$H$101)-MIN(ROW(PEOPLE!$H$4:$H$101)) +1), COLUMNS($B$3:F677))),"")</f>
        <v xml:space="preserve">7   </v>
      </c>
      <c r="H677" s="40" t="str">
        <f t="array" ref="H677">IFERROR(INDEX(PEOPLE!$H$4:$H$101, SMALL(IF($B677=PEOPLE!$B$4:$B$101, ROW(PEOPLE!$H$4:$H$101)-MIN(ROW(PEOPLE!$H$4:$H$101)) +1), COLUMNS($B$3:G677))),"")</f>
        <v xml:space="preserve">8   </v>
      </c>
      <c r="I677" s="40" t="str">
        <f t="array" ref="I677">IFERROR(INDEX(PEOPLE!$H$4:$H$101, SMALL(IF($B677=PEOPLE!$B$4:$B$101, ROW(PEOPLE!$H$4:$H$101)-MIN(ROW(PEOPLE!$H$4:$H$101)) +1), COLUMNS($B$3:H677))),"")</f>
        <v xml:space="preserve">9   </v>
      </c>
      <c r="J677" s="40" t="str">
        <f t="array" ref="J677">IFERROR(INDEX(PEOPLE!$H$4:$H$101, SMALL(IF($B677=PEOPLE!$B$4:$B$101, ROW(PEOPLE!$H$4:$H$101)-MIN(ROW(PEOPLE!$H$4:$H$101)) +1), COLUMNS($B$3:I677))),"")</f>
        <v xml:space="preserve">10   </v>
      </c>
      <c r="K677" s="40" t="str">
        <f t="array" ref="K677">IFERROR(INDEX(PEOPLE!$H$4:$H$101, SMALL(IF($B677=PEOPLE!$B$4:$B$101, ROW(PEOPLE!$H$4:$H$101)-MIN(ROW(PEOPLE!$H$4:$H$101)) +1), COLUMNS($B$3:J677))),"")</f>
        <v xml:space="preserve">11   </v>
      </c>
      <c r="L677" s="40" t="str">
        <f t="array" ref="L677">IFERROR(INDEX(PEOPLE!$H$4:$H$101, SMALL(IF($B677=PEOPLE!$B$4:$B$101, ROW(PEOPLE!$H$4:$H$101)-MIN(ROW(PEOPLE!$H$4:$H$101)) +1), COLUMNS($B$3:K677))),"")</f>
        <v xml:space="preserve">12   </v>
      </c>
      <c r="M677" s="40" t="str">
        <f t="array" ref="M677">IFERROR(INDEX(PEOPLE!$H$4:$H$101, SMALL(IF($B677=PEOPLE!$B$4:$B$101, ROW(PEOPLE!$H$4:$H$101)-MIN(ROW(PEOPLE!$H$4:$H$101)) +1), COLUMNS($B$3:L677))),"")</f>
        <v xml:space="preserve">13   </v>
      </c>
      <c r="N677" s="40"/>
      <c r="O677" s="40"/>
    </row>
    <row r="678" spans="2:15" x14ac:dyDescent="0.25">
      <c r="B678" s="40" t="str">
        <f t="array" ref="B678">IFERROR(INDEX(PEOPLE!B679:B$1001, MATCH(0, COUNTIF($B$2:B677, PEOPLE!B679:B$1001), 0)), "")</f>
        <v/>
      </c>
      <c r="C678" s="40" t="str">
        <f t="array" ref="C678">IFERROR(INDEX(PEOPLE!$H$4:$H$101, SMALL(IF($B678=PEOPLE!$B$4:$B$101, ROW(PEOPLE!$H$4:$H$101)-MIN(ROW(PEOPLE!$H$4:$H$101)) +1), COLUMNS($B$3:B678))),"")</f>
        <v xml:space="preserve">3   </v>
      </c>
      <c r="D678" s="40" t="str">
        <f t="array" ref="D678">IFERROR(INDEX(PEOPLE!$H$4:$H$101, SMALL(IF($B678=PEOPLE!$B$4:$B$101, ROW(PEOPLE!$H$4:$H$101)-MIN(ROW(PEOPLE!$H$4:$H$101)) +1), COLUMNS($B$3:C678))),"")</f>
        <v xml:space="preserve">4   </v>
      </c>
      <c r="E678" s="40" t="str">
        <f t="array" ref="E678">IFERROR(INDEX(PEOPLE!$H$4:$H$101, SMALL(IF($B678=PEOPLE!$B$4:$B$101, ROW(PEOPLE!$H$4:$H$101)-MIN(ROW(PEOPLE!$H$4:$H$101)) +1), COLUMNS($B$3:D678))),"")</f>
        <v xml:space="preserve">5   </v>
      </c>
      <c r="F678" s="40" t="str">
        <f t="array" ref="F678">IFERROR(INDEX(PEOPLE!$H$4:$H$101, SMALL(IF($B678=PEOPLE!$B$4:$B$101, ROW(PEOPLE!$H$4:$H$101)-MIN(ROW(PEOPLE!$H$4:$H$101)) +1), COLUMNS($B$3:E678))),"")</f>
        <v xml:space="preserve">6   </v>
      </c>
      <c r="G678" s="40" t="str">
        <f t="array" ref="G678">IFERROR(INDEX(PEOPLE!$H$4:$H$101, SMALL(IF($B678=PEOPLE!$B$4:$B$101, ROW(PEOPLE!$H$4:$H$101)-MIN(ROW(PEOPLE!$H$4:$H$101)) +1), COLUMNS($B$3:F678))),"")</f>
        <v xml:space="preserve">7   </v>
      </c>
      <c r="H678" s="40" t="str">
        <f t="array" ref="H678">IFERROR(INDEX(PEOPLE!$H$4:$H$101, SMALL(IF($B678=PEOPLE!$B$4:$B$101, ROW(PEOPLE!$H$4:$H$101)-MIN(ROW(PEOPLE!$H$4:$H$101)) +1), COLUMNS($B$3:G678))),"")</f>
        <v xml:space="preserve">8   </v>
      </c>
      <c r="I678" s="40" t="str">
        <f t="array" ref="I678">IFERROR(INDEX(PEOPLE!$H$4:$H$101, SMALL(IF($B678=PEOPLE!$B$4:$B$101, ROW(PEOPLE!$H$4:$H$101)-MIN(ROW(PEOPLE!$H$4:$H$101)) +1), COLUMNS($B$3:H678))),"")</f>
        <v xml:space="preserve">9   </v>
      </c>
      <c r="J678" s="40" t="str">
        <f t="array" ref="J678">IFERROR(INDEX(PEOPLE!$H$4:$H$101, SMALL(IF($B678=PEOPLE!$B$4:$B$101, ROW(PEOPLE!$H$4:$H$101)-MIN(ROW(PEOPLE!$H$4:$H$101)) +1), COLUMNS($B$3:I678))),"")</f>
        <v xml:space="preserve">10   </v>
      </c>
      <c r="K678" s="40" t="str">
        <f t="array" ref="K678">IFERROR(INDEX(PEOPLE!$H$4:$H$101, SMALL(IF($B678=PEOPLE!$B$4:$B$101, ROW(PEOPLE!$H$4:$H$101)-MIN(ROW(PEOPLE!$H$4:$H$101)) +1), COLUMNS($B$3:J678))),"")</f>
        <v xml:space="preserve">11   </v>
      </c>
      <c r="L678" s="40" t="str">
        <f t="array" ref="L678">IFERROR(INDEX(PEOPLE!$H$4:$H$101, SMALL(IF($B678=PEOPLE!$B$4:$B$101, ROW(PEOPLE!$H$4:$H$101)-MIN(ROW(PEOPLE!$H$4:$H$101)) +1), COLUMNS($B$3:K678))),"")</f>
        <v xml:space="preserve">12   </v>
      </c>
      <c r="M678" s="40" t="str">
        <f t="array" ref="M678">IFERROR(INDEX(PEOPLE!$H$4:$H$101, SMALL(IF($B678=PEOPLE!$B$4:$B$101, ROW(PEOPLE!$H$4:$H$101)-MIN(ROW(PEOPLE!$H$4:$H$101)) +1), COLUMNS($B$3:L678))),"")</f>
        <v xml:space="preserve">13   </v>
      </c>
      <c r="N678" s="40"/>
      <c r="O678" s="40"/>
    </row>
    <row r="679" spans="2:15" x14ac:dyDescent="0.25">
      <c r="B679" s="40" t="str">
        <f t="array" ref="B679">IFERROR(INDEX(PEOPLE!B680:B$1001, MATCH(0, COUNTIF($B$2:B678, PEOPLE!B680:B$1001), 0)), "")</f>
        <v/>
      </c>
      <c r="C679" s="40" t="str">
        <f t="array" ref="C679">IFERROR(INDEX(PEOPLE!$H$4:$H$101, SMALL(IF($B679=PEOPLE!$B$4:$B$101, ROW(PEOPLE!$H$4:$H$101)-MIN(ROW(PEOPLE!$H$4:$H$101)) +1), COLUMNS($B$3:B679))),"")</f>
        <v xml:space="preserve">3   </v>
      </c>
      <c r="D679" s="40" t="str">
        <f t="array" ref="D679">IFERROR(INDEX(PEOPLE!$H$4:$H$101, SMALL(IF($B679=PEOPLE!$B$4:$B$101, ROW(PEOPLE!$H$4:$H$101)-MIN(ROW(PEOPLE!$H$4:$H$101)) +1), COLUMNS($B$3:C679))),"")</f>
        <v xml:space="preserve">4   </v>
      </c>
      <c r="E679" s="40" t="str">
        <f t="array" ref="E679">IFERROR(INDEX(PEOPLE!$H$4:$H$101, SMALL(IF($B679=PEOPLE!$B$4:$B$101, ROW(PEOPLE!$H$4:$H$101)-MIN(ROW(PEOPLE!$H$4:$H$101)) +1), COLUMNS($B$3:D679))),"")</f>
        <v xml:space="preserve">5   </v>
      </c>
      <c r="F679" s="40" t="str">
        <f t="array" ref="F679">IFERROR(INDEX(PEOPLE!$H$4:$H$101, SMALL(IF($B679=PEOPLE!$B$4:$B$101, ROW(PEOPLE!$H$4:$H$101)-MIN(ROW(PEOPLE!$H$4:$H$101)) +1), COLUMNS($B$3:E679))),"")</f>
        <v xml:space="preserve">6   </v>
      </c>
      <c r="G679" s="40" t="str">
        <f t="array" ref="G679">IFERROR(INDEX(PEOPLE!$H$4:$H$101, SMALL(IF($B679=PEOPLE!$B$4:$B$101, ROW(PEOPLE!$H$4:$H$101)-MIN(ROW(PEOPLE!$H$4:$H$101)) +1), COLUMNS($B$3:F679))),"")</f>
        <v xml:space="preserve">7   </v>
      </c>
      <c r="H679" s="40" t="str">
        <f t="array" ref="H679">IFERROR(INDEX(PEOPLE!$H$4:$H$101, SMALL(IF($B679=PEOPLE!$B$4:$B$101, ROW(PEOPLE!$H$4:$H$101)-MIN(ROW(PEOPLE!$H$4:$H$101)) +1), COLUMNS($B$3:G679))),"")</f>
        <v xml:space="preserve">8   </v>
      </c>
      <c r="I679" s="40" t="str">
        <f t="array" ref="I679">IFERROR(INDEX(PEOPLE!$H$4:$H$101, SMALL(IF($B679=PEOPLE!$B$4:$B$101, ROW(PEOPLE!$H$4:$H$101)-MIN(ROW(PEOPLE!$H$4:$H$101)) +1), COLUMNS($B$3:H679))),"")</f>
        <v xml:space="preserve">9   </v>
      </c>
      <c r="J679" s="40" t="str">
        <f t="array" ref="J679">IFERROR(INDEX(PEOPLE!$H$4:$H$101, SMALL(IF($B679=PEOPLE!$B$4:$B$101, ROW(PEOPLE!$H$4:$H$101)-MIN(ROW(PEOPLE!$H$4:$H$101)) +1), COLUMNS($B$3:I679))),"")</f>
        <v xml:space="preserve">10   </v>
      </c>
      <c r="K679" s="40" t="str">
        <f t="array" ref="K679">IFERROR(INDEX(PEOPLE!$H$4:$H$101, SMALL(IF($B679=PEOPLE!$B$4:$B$101, ROW(PEOPLE!$H$4:$H$101)-MIN(ROW(PEOPLE!$H$4:$H$101)) +1), COLUMNS($B$3:J679))),"")</f>
        <v xml:space="preserve">11   </v>
      </c>
      <c r="L679" s="40" t="str">
        <f t="array" ref="L679">IFERROR(INDEX(PEOPLE!$H$4:$H$101, SMALL(IF($B679=PEOPLE!$B$4:$B$101, ROW(PEOPLE!$H$4:$H$101)-MIN(ROW(PEOPLE!$H$4:$H$101)) +1), COLUMNS($B$3:K679))),"")</f>
        <v xml:space="preserve">12   </v>
      </c>
      <c r="M679" s="40" t="str">
        <f t="array" ref="M679">IFERROR(INDEX(PEOPLE!$H$4:$H$101, SMALL(IF($B679=PEOPLE!$B$4:$B$101, ROW(PEOPLE!$H$4:$H$101)-MIN(ROW(PEOPLE!$H$4:$H$101)) +1), COLUMNS($B$3:L679))),"")</f>
        <v xml:space="preserve">13   </v>
      </c>
      <c r="N679" s="40"/>
      <c r="O679" s="40"/>
    </row>
    <row r="680" spans="2:15" x14ac:dyDescent="0.25">
      <c r="B680" s="40" t="str">
        <f t="array" ref="B680">IFERROR(INDEX(PEOPLE!B681:B$1001, MATCH(0, COUNTIF($B$2:B679, PEOPLE!B681:B$1001), 0)), "")</f>
        <v/>
      </c>
      <c r="C680" s="40" t="str">
        <f t="array" ref="C680">IFERROR(INDEX(PEOPLE!$H$4:$H$101, SMALL(IF($B680=PEOPLE!$B$4:$B$101, ROW(PEOPLE!$H$4:$H$101)-MIN(ROW(PEOPLE!$H$4:$H$101)) +1), COLUMNS($B$3:B680))),"")</f>
        <v xml:space="preserve">3   </v>
      </c>
      <c r="D680" s="40" t="str">
        <f t="array" ref="D680">IFERROR(INDEX(PEOPLE!$H$4:$H$101, SMALL(IF($B680=PEOPLE!$B$4:$B$101, ROW(PEOPLE!$H$4:$H$101)-MIN(ROW(PEOPLE!$H$4:$H$101)) +1), COLUMNS($B$3:C680))),"")</f>
        <v xml:space="preserve">4   </v>
      </c>
      <c r="E680" s="40" t="str">
        <f t="array" ref="E680">IFERROR(INDEX(PEOPLE!$H$4:$H$101, SMALL(IF($B680=PEOPLE!$B$4:$B$101, ROW(PEOPLE!$H$4:$H$101)-MIN(ROW(PEOPLE!$H$4:$H$101)) +1), COLUMNS($B$3:D680))),"")</f>
        <v xml:space="preserve">5   </v>
      </c>
      <c r="F680" s="40" t="str">
        <f t="array" ref="F680">IFERROR(INDEX(PEOPLE!$H$4:$H$101, SMALL(IF($B680=PEOPLE!$B$4:$B$101, ROW(PEOPLE!$H$4:$H$101)-MIN(ROW(PEOPLE!$H$4:$H$101)) +1), COLUMNS($B$3:E680))),"")</f>
        <v xml:space="preserve">6   </v>
      </c>
      <c r="G680" s="40" t="str">
        <f t="array" ref="G680">IFERROR(INDEX(PEOPLE!$H$4:$H$101, SMALL(IF($B680=PEOPLE!$B$4:$B$101, ROW(PEOPLE!$H$4:$H$101)-MIN(ROW(PEOPLE!$H$4:$H$101)) +1), COLUMNS($B$3:F680))),"")</f>
        <v xml:space="preserve">7   </v>
      </c>
      <c r="H680" s="40" t="str">
        <f t="array" ref="H680">IFERROR(INDEX(PEOPLE!$H$4:$H$101, SMALL(IF($B680=PEOPLE!$B$4:$B$101, ROW(PEOPLE!$H$4:$H$101)-MIN(ROW(PEOPLE!$H$4:$H$101)) +1), COLUMNS($B$3:G680))),"")</f>
        <v xml:space="preserve">8   </v>
      </c>
      <c r="I680" s="40" t="str">
        <f t="array" ref="I680">IFERROR(INDEX(PEOPLE!$H$4:$H$101, SMALL(IF($B680=PEOPLE!$B$4:$B$101, ROW(PEOPLE!$H$4:$H$101)-MIN(ROW(PEOPLE!$H$4:$H$101)) +1), COLUMNS($B$3:H680))),"")</f>
        <v xml:space="preserve">9   </v>
      </c>
      <c r="J680" s="40" t="str">
        <f t="array" ref="J680">IFERROR(INDEX(PEOPLE!$H$4:$H$101, SMALL(IF($B680=PEOPLE!$B$4:$B$101, ROW(PEOPLE!$H$4:$H$101)-MIN(ROW(PEOPLE!$H$4:$H$101)) +1), COLUMNS($B$3:I680))),"")</f>
        <v xml:space="preserve">10   </v>
      </c>
      <c r="K680" s="40" t="str">
        <f t="array" ref="K680">IFERROR(INDEX(PEOPLE!$H$4:$H$101, SMALL(IF($B680=PEOPLE!$B$4:$B$101, ROW(PEOPLE!$H$4:$H$101)-MIN(ROW(PEOPLE!$H$4:$H$101)) +1), COLUMNS($B$3:J680))),"")</f>
        <v xml:space="preserve">11   </v>
      </c>
      <c r="L680" s="40" t="str">
        <f t="array" ref="L680">IFERROR(INDEX(PEOPLE!$H$4:$H$101, SMALL(IF($B680=PEOPLE!$B$4:$B$101, ROW(PEOPLE!$H$4:$H$101)-MIN(ROW(PEOPLE!$H$4:$H$101)) +1), COLUMNS($B$3:K680))),"")</f>
        <v xml:space="preserve">12   </v>
      </c>
      <c r="M680" s="40" t="str">
        <f t="array" ref="M680">IFERROR(INDEX(PEOPLE!$H$4:$H$101, SMALL(IF($B680=PEOPLE!$B$4:$B$101, ROW(PEOPLE!$H$4:$H$101)-MIN(ROW(PEOPLE!$H$4:$H$101)) +1), COLUMNS($B$3:L680))),"")</f>
        <v xml:space="preserve">13   </v>
      </c>
      <c r="N680" s="40"/>
      <c r="O680" s="40"/>
    </row>
    <row r="681" spans="2:15" x14ac:dyDescent="0.25">
      <c r="B681" s="40" t="str">
        <f t="array" ref="B681">IFERROR(INDEX(PEOPLE!B682:B$1001, MATCH(0, COUNTIF($B$2:B680, PEOPLE!B682:B$1001), 0)), "")</f>
        <v/>
      </c>
      <c r="C681" s="40" t="str">
        <f t="array" ref="C681">IFERROR(INDEX(PEOPLE!$H$4:$H$101, SMALL(IF($B681=PEOPLE!$B$4:$B$101, ROW(PEOPLE!$H$4:$H$101)-MIN(ROW(PEOPLE!$H$4:$H$101)) +1), COLUMNS($B$3:B681))),"")</f>
        <v xml:space="preserve">3   </v>
      </c>
      <c r="D681" s="40" t="str">
        <f t="array" ref="D681">IFERROR(INDEX(PEOPLE!$H$4:$H$101, SMALL(IF($B681=PEOPLE!$B$4:$B$101, ROW(PEOPLE!$H$4:$H$101)-MIN(ROW(PEOPLE!$H$4:$H$101)) +1), COLUMNS($B$3:C681))),"")</f>
        <v xml:space="preserve">4   </v>
      </c>
      <c r="E681" s="40" t="str">
        <f t="array" ref="E681">IFERROR(INDEX(PEOPLE!$H$4:$H$101, SMALL(IF($B681=PEOPLE!$B$4:$B$101, ROW(PEOPLE!$H$4:$H$101)-MIN(ROW(PEOPLE!$H$4:$H$101)) +1), COLUMNS($B$3:D681))),"")</f>
        <v xml:space="preserve">5   </v>
      </c>
      <c r="F681" s="40" t="str">
        <f t="array" ref="F681">IFERROR(INDEX(PEOPLE!$H$4:$H$101, SMALL(IF($B681=PEOPLE!$B$4:$B$101, ROW(PEOPLE!$H$4:$H$101)-MIN(ROW(PEOPLE!$H$4:$H$101)) +1), COLUMNS($B$3:E681))),"")</f>
        <v xml:space="preserve">6   </v>
      </c>
      <c r="G681" s="40" t="str">
        <f t="array" ref="G681">IFERROR(INDEX(PEOPLE!$H$4:$H$101, SMALL(IF($B681=PEOPLE!$B$4:$B$101, ROW(PEOPLE!$H$4:$H$101)-MIN(ROW(PEOPLE!$H$4:$H$101)) +1), COLUMNS($B$3:F681))),"")</f>
        <v xml:space="preserve">7   </v>
      </c>
      <c r="H681" s="40" t="str">
        <f t="array" ref="H681">IFERROR(INDEX(PEOPLE!$H$4:$H$101, SMALL(IF($B681=PEOPLE!$B$4:$B$101, ROW(PEOPLE!$H$4:$H$101)-MIN(ROW(PEOPLE!$H$4:$H$101)) +1), COLUMNS($B$3:G681))),"")</f>
        <v xml:space="preserve">8   </v>
      </c>
      <c r="I681" s="40" t="str">
        <f t="array" ref="I681">IFERROR(INDEX(PEOPLE!$H$4:$H$101, SMALL(IF($B681=PEOPLE!$B$4:$B$101, ROW(PEOPLE!$H$4:$H$101)-MIN(ROW(PEOPLE!$H$4:$H$101)) +1), COLUMNS($B$3:H681))),"")</f>
        <v xml:space="preserve">9   </v>
      </c>
      <c r="J681" s="40" t="str">
        <f t="array" ref="J681">IFERROR(INDEX(PEOPLE!$H$4:$H$101, SMALL(IF($B681=PEOPLE!$B$4:$B$101, ROW(PEOPLE!$H$4:$H$101)-MIN(ROW(PEOPLE!$H$4:$H$101)) +1), COLUMNS($B$3:I681))),"")</f>
        <v xml:space="preserve">10   </v>
      </c>
      <c r="K681" s="40" t="str">
        <f t="array" ref="K681">IFERROR(INDEX(PEOPLE!$H$4:$H$101, SMALL(IF($B681=PEOPLE!$B$4:$B$101, ROW(PEOPLE!$H$4:$H$101)-MIN(ROW(PEOPLE!$H$4:$H$101)) +1), COLUMNS($B$3:J681))),"")</f>
        <v xml:space="preserve">11   </v>
      </c>
      <c r="L681" s="40" t="str">
        <f t="array" ref="L681">IFERROR(INDEX(PEOPLE!$H$4:$H$101, SMALL(IF($B681=PEOPLE!$B$4:$B$101, ROW(PEOPLE!$H$4:$H$101)-MIN(ROW(PEOPLE!$H$4:$H$101)) +1), COLUMNS($B$3:K681))),"")</f>
        <v xml:space="preserve">12   </v>
      </c>
      <c r="M681" s="40" t="str">
        <f t="array" ref="M681">IFERROR(INDEX(PEOPLE!$H$4:$H$101, SMALL(IF($B681=PEOPLE!$B$4:$B$101, ROW(PEOPLE!$H$4:$H$101)-MIN(ROW(PEOPLE!$H$4:$H$101)) +1), COLUMNS($B$3:L681))),"")</f>
        <v xml:space="preserve">13   </v>
      </c>
      <c r="N681" s="40"/>
      <c r="O681" s="40"/>
    </row>
    <row r="682" spans="2:15" x14ac:dyDescent="0.25">
      <c r="B682" s="40" t="str">
        <f t="array" ref="B682">IFERROR(INDEX(PEOPLE!B683:B$1001, MATCH(0, COUNTIF($B$2:B681, PEOPLE!B683:B$1001), 0)), "")</f>
        <v/>
      </c>
      <c r="C682" s="40" t="str">
        <f t="array" ref="C682">IFERROR(INDEX(PEOPLE!$H$4:$H$101, SMALL(IF($B682=PEOPLE!$B$4:$B$101, ROW(PEOPLE!$H$4:$H$101)-MIN(ROW(PEOPLE!$H$4:$H$101)) +1), COLUMNS($B$3:B682))),"")</f>
        <v xml:space="preserve">3   </v>
      </c>
      <c r="D682" s="40" t="str">
        <f t="array" ref="D682">IFERROR(INDEX(PEOPLE!$H$4:$H$101, SMALL(IF($B682=PEOPLE!$B$4:$B$101, ROW(PEOPLE!$H$4:$H$101)-MIN(ROW(PEOPLE!$H$4:$H$101)) +1), COLUMNS($B$3:C682))),"")</f>
        <v xml:space="preserve">4   </v>
      </c>
      <c r="E682" s="40" t="str">
        <f t="array" ref="E682">IFERROR(INDEX(PEOPLE!$H$4:$H$101, SMALL(IF($B682=PEOPLE!$B$4:$B$101, ROW(PEOPLE!$H$4:$H$101)-MIN(ROW(PEOPLE!$H$4:$H$101)) +1), COLUMNS($B$3:D682))),"")</f>
        <v xml:space="preserve">5   </v>
      </c>
      <c r="F682" s="40" t="str">
        <f t="array" ref="F682">IFERROR(INDEX(PEOPLE!$H$4:$H$101, SMALL(IF($B682=PEOPLE!$B$4:$B$101, ROW(PEOPLE!$H$4:$H$101)-MIN(ROW(PEOPLE!$H$4:$H$101)) +1), COLUMNS($B$3:E682))),"")</f>
        <v xml:space="preserve">6   </v>
      </c>
      <c r="G682" s="40" t="str">
        <f t="array" ref="G682">IFERROR(INDEX(PEOPLE!$H$4:$H$101, SMALL(IF($B682=PEOPLE!$B$4:$B$101, ROW(PEOPLE!$H$4:$H$101)-MIN(ROW(PEOPLE!$H$4:$H$101)) +1), COLUMNS($B$3:F682))),"")</f>
        <v xml:space="preserve">7   </v>
      </c>
      <c r="H682" s="40" t="str">
        <f t="array" ref="H682">IFERROR(INDEX(PEOPLE!$H$4:$H$101, SMALL(IF($B682=PEOPLE!$B$4:$B$101, ROW(PEOPLE!$H$4:$H$101)-MIN(ROW(PEOPLE!$H$4:$H$101)) +1), COLUMNS($B$3:G682))),"")</f>
        <v xml:space="preserve">8   </v>
      </c>
      <c r="I682" s="40" t="str">
        <f t="array" ref="I682">IFERROR(INDEX(PEOPLE!$H$4:$H$101, SMALL(IF($B682=PEOPLE!$B$4:$B$101, ROW(PEOPLE!$H$4:$H$101)-MIN(ROW(PEOPLE!$H$4:$H$101)) +1), COLUMNS($B$3:H682))),"")</f>
        <v xml:space="preserve">9   </v>
      </c>
      <c r="J682" s="40" t="str">
        <f t="array" ref="J682">IFERROR(INDEX(PEOPLE!$H$4:$H$101, SMALL(IF($B682=PEOPLE!$B$4:$B$101, ROW(PEOPLE!$H$4:$H$101)-MIN(ROW(PEOPLE!$H$4:$H$101)) +1), COLUMNS($B$3:I682))),"")</f>
        <v xml:space="preserve">10   </v>
      </c>
      <c r="K682" s="40" t="str">
        <f t="array" ref="K682">IFERROR(INDEX(PEOPLE!$H$4:$H$101, SMALL(IF($B682=PEOPLE!$B$4:$B$101, ROW(PEOPLE!$H$4:$H$101)-MIN(ROW(PEOPLE!$H$4:$H$101)) +1), COLUMNS($B$3:J682))),"")</f>
        <v xml:space="preserve">11   </v>
      </c>
      <c r="L682" s="40" t="str">
        <f t="array" ref="L682">IFERROR(INDEX(PEOPLE!$H$4:$H$101, SMALL(IF($B682=PEOPLE!$B$4:$B$101, ROW(PEOPLE!$H$4:$H$101)-MIN(ROW(PEOPLE!$H$4:$H$101)) +1), COLUMNS($B$3:K682))),"")</f>
        <v xml:space="preserve">12   </v>
      </c>
      <c r="M682" s="40" t="str">
        <f t="array" ref="M682">IFERROR(INDEX(PEOPLE!$H$4:$H$101, SMALL(IF($B682=PEOPLE!$B$4:$B$101, ROW(PEOPLE!$H$4:$H$101)-MIN(ROW(PEOPLE!$H$4:$H$101)) +1), COLUMNS($B$3:L682))),"")</f>
        <v xml:space="preserve">13   </v>
      </c>
      <c r="N682" s="40"/>
      <c r="O682" s="40"/>
    </row>
    <row r="683" spans="2:15" x14ac:dyDescent="0.25">
      <c r="B683" s="40" t="str">
        <f t="array" ref="B683">IFERROR(INDEX(PEOPLE!B684:B$1001, MATCH(0, COUNTIF($B$2:B682, PEOPLE!B684:B$1001), 0)), "")</f>
        <v/>
      </c>
      <c r="C683" s="40" t="str">
        <f t="array" ref="C683">IFERROR(INDEX(PEOPLE!$H$4:$H$101, SMALL(IF($B683=PEOPLE!$B$4:$B$101, ROW(PEOPLE!$H$4:$H$101)-MIN(ROW(PEOPLE!$H$4:$H$101)) +1), COLUMNS($B$3:B683))),"")</f>
        <v xml:space="preserve">3   </v>
      </c>
      <c r="D683" s="40" t="str">
        <f t="array" ref="D683">IFERROR(INDEX(PEOPLE!$H$4:$H$101, SMALL(IF($B683=PEOPLE!$B$4:$B$101, ROW(PEOPLE!$H$4:$H$101)-MIN(ROW(PEOPLE!$H$4:$H$101)) +1), COLUMNS($B$3:C683))),"")</f>
        <v xml:space="preserve">4   </v>
      </c>
      <c r="E683" s="40" t="str">
        <f t="array" ref="E683">IFERROR(INDEX(PEOPLE!$H$4:$H$101, SMALL(IF($B683=PEOPLE!$B$4:$B$101, ROW(PEOPLE!$H$4:$H$101)-MIN(ROW(PEOPLE!$H$4:$H$101)) +1), COLUMNS($B$3:D683))),"")</f>
        <v xml:space="preserve">5   </v>
      </c>
      <c r="F683" s="40" t="str">
        <f t="array" ref="F683">IFERROR(INDEX(PEOPLE!$H$4:$H$101, SMALL(IF($B683=PEOPLE!$B$4:$B$101, ROW(PEOPLE!$H$4:$H$101)-MIN(ROW(PEOPLE!$H$4:$H$101)) +1), COLUMNS($B$3:E683))),"")</f>
        <v xml:space="preserve">6   </v>
      </c>
      <c r="G683" s="40" t="str">
        <f t="array" ref="G683">IFERROR(INDEX(PEOPLE!$H$4:$H$101, SMALL(IF($B683=PEOPLE!$B$4:$B$101, ROW(PEOPLE!$H$4:$H$101)-MIN(ROW(PEOPLE!$H$4:$H$101)) +1), COLUMNS($B$3:F683))),"")</f>
        <v xml:space="preserve">7   </v>
      </c>
      <c r="H683" s="40" t="str">
        <f t="array" ref="H683">IFERROR(INDEX(PEOPLE!$H$4:$H$101, SMALL(IF($B683=PEOPLE!$B$4:$B$101, ROW(PEOPLE!$H$4:$H$101)-MIN(ROW(PEOPLE!$H$4:$H$101)) +1), COLUMNS($B$3:G683))),"")</f>
        <v xml:space="preserve">8   </v>
      </c>
      <c r="I683" s="40" t="str">
        <f t="array" ref="I683">IFERROR(INDEX(PEOPLE!$H$4:$H$101, SMALL(IF($B683=PEOPLE!$B$4:$B$101, ROW(PEOPLE!$H$4:$H$101)-MIN(ROW(PEOPLE!$H$4:$H$101)) +1), COLUMNS($B$3:H683))),"")</f>
        <v xml:space="preserve">9   </v>
      </c>
      <c r="J683" s="40" t="str">
        <f t="array" ref="J683">IFERROR(INDEX(PEOPLE!$H$4:$H$101, SMALL(IF($B683=PEOPLE!$B$4:$B$101, ROW(PEOPLE!$H$4:$H$101)-MIN(ROW(PEOPLE!$H$4:$H$101)) +1), COLUMNS($B$3:I683))),"")</f>
        <v xml:space="preserve">10   </v>
      </c>
      <c r="K683" s="40" t="str">
        <f t="array" ref="K683">IFERROR(INDEX(PEOPLE!$H$4:$H$101, SMALL(IF($B683=PEOPLE!$B$4:$B$101, ROW(PEOPLE!$H$4:$H$101)-MIN(ROW(PEOPLE!$H$4:$H$101)) +1), COLUMNS($B$3:J683))),"")</f>
        <v xml:space="preserve">11   </v>
      </c>
      <c r="L683" s="40" t="str">
        <f t="array" ref="L683">IFERROR(INDEX(PEOPLE!$H$4:$H$101, SMALL(IF($B683=PEOPLE!$B$4:$B$101, ROW(PEOPLE!$H$4:$H$101)-MIN(ROW(PEOPLE!$H$4:$H$101)) +1), COLUMNS($B$3:K683))),"")</f>
        <v xml:space="preserve">12   </v>
      </c>
      <c r="M683" s="40" t="str">
        <f t="array" ref="M683">IFERROR(INDEX(PEOPLE!$H$4:$H$101, SMALL(IF($B683=PEOPLE!$B$4:$B$101, ROW(PEOPLE!$H$4:$H$101)-MIN(ROW(PEOPLE!$H$4:$H$101)) +1), COLUMNS($B$3:L683))),"")</f>
        <v xml:space="preserve">13   </v>
      </c>
      <c r="N683" s="40"/>
      <c r="O683" s="40"/>
    </row>
    <row r="684" spans="2:15" x14ac:dyDescent="0.25">
      <c r="B684" s="40" t="str">
        <f t="array" ref="B684">IFERROR(INDEX(PEOPLE!B685:B$1001, MATCH(0, COUNTIF($B$2:B683, PEOPLE!B685:B$1001), 0)), "")</f>
        <v/>
      </c>
      <c r="C684" s="40" t="str">
        <f t="array" ref="C684">IFERROR(INDEX(PEOPLE!$H$4:$H$101, SMALL(IF($B684=PEOPLE!$B$4:$B$101, ROW(PEOPLE!$H$4:$H$101)-MIN(ROW(PEOPLE!$H$4:$H$101)) +1), COLUMNS($B$3:B684))),"")</f>
        <v xml:space="preserve">3   </v>
      </c>
      <c r="D684" s="40" t="str">
        <f t="array" ref="D684">IFERROR(INDEX(PEOPLE!$H$4:$H$101, SMALL(IF($B684=PEOPLE!$B$4:$B$101, ROW(PEOPLE!$H$4:$H$101)-MIN(ROW(PEOPLE!$H$4:$H$101)) +1), COLUMNS($B$3:C684))),"")</f>
        <v xml:space="preserve">4   </v>
      </c>
      <c r="E684" s="40" t="str">
        <f t="array" ref="E684">IFERROR(INDEX(PEOPLE!$H$4:$H$101, SMALL(IF($B684=PEOPLE!$B$4:$B$101, ROW(PEOPLE!$H$4:$H$101)-MIN(ROW(PEOPLE!$H$4:$H$101)) +1), COLUMNS($B$3:D684))),"")</f>
        <v xml:space="preserve">5   </v>
      </c>
      <c r="F684" s="40" t="str">
        <f t="array" ref="F684">IFERROR(INDEX(PEOPLE!$H$4:$H$101, SMALL(IF($B684=PEOPLE!$B$4:$B$101, ROW(PEOPLE!$H$4:$H$101)-MIN(ROW(PEOPLE!$H$4:$H$101)) +1), COLUMNS($B$3:E684))),"")</f>
        <v xml:space="preserve">6   </v>
      </c>
      <c r="G684" s="40" t="str">
        <f t="array" ref="G684">IFERROR(INDEX(PEOPLE!$H$4:$H$101, SMALL(IF($B684=PEOPLE!$B$4:$B$101, ROW(PEOPLE!$H$4:$H$101)-MIN(ROW(PEOPLE!$H$4:$H$101)) +1), COLUMNS($B$3:F684))),"")</f>
        <v xml:space="preserve">7   </v>
      </c>
      <c r="H684" s="40" t="str">
        <f t="array" ref="H684">IFERROR(INDEX(PEOPLE!$H$4:$H$101, SMALL(IF($B684=PEOPLE!$B$4:$B$101, ROW(PEOPLE!$H$4:$H$101)-MIN(ROW(PEOPLE!$H$4:$H$101)) +1), COLUMNS($B$3:G684))),"")</f>
        <v xml:space="preserve">8   </v>
      </c>
      <c r="I684" s="40" t="str">
        <f t="array" ref="I684">IFERROR(INDEX(PEOPLE!$H$4:$H$101, SMALL(IF($B684=PEOPLE!$B$4:$B$101, ROW(PEOPLE!$H$4:$H$101)-MIN(ROW(PEOPLE!$H$4:$H$101)) +1), COLUMNS($B$3:H684))),"")</f>
        <v xml:space="preserve">9   </v>
      </c>
      <c r="J684" s="40" t="str">
        <f t="array" ref="J684">IFERROR(INDEX(PEOPLE!$H$4:$H$101, SMALL(IF($B684=PEOPLE!$B$4:$B$101, ROW(PEOPLE!$H$4:$H$101)-MIN(ROW(PEOPLE!$H$4:$H$101)) +1), COLUMNS($B$3:I684))),"")</f>
        <v xml:space="preserve">10   </v>
      </c>
      <c r="K684" s="40" t="str">
        <f t="array" ref="K684">IFERROR(INDEX(PEOPLE!$H$4:$H$101, SMALL(IF($B684=PEOPLE!$B$4:$B$101, ROW(PEOPLE!$H$4:$H$101)-MIN(ROW(PEOPLE!$H$4:$H$101)) +1), COLUMNS($B$3:J684))),"")</f>
        <v xml:space="preserve">11   </v>
      </c>
      <c r="L684" s="40" t="str">
        <f t="array" ref="L684">IFERROR(INDEX(PEOPLE!$H$4:$H$101, SMALL(IF($B684=PEOPLE!$B$4:$B$101, ROW(PEOPLE!$H$4:$H$101)-MIN(ROW(PEOPLE!$H$4:$H$101)) +1), COLUMNS($B$3:K684))),"")</f>
        <v xml:space="preserve">12   </v>
      </c>
      <c r="M684" s="40" t="str">
        <f t="array" ref="M684">IFERROR(INDEX(PEOPLE!$H$4:$H$101, SMALL(IF($B684=PEOPLE!$B$4:$B$101, ROW(PEOPLE!$H$4:$H$101)-MIN(ROW(PEOPLE!$H$4:$H$101)) +1), COLUMNS($B$3:L684))),"")</f>
        <v xml:space="preserve">13   </v>
      </c>
      <c r="N684" s="40"/>
      <c r="O684" s="40"/>
    </row>
    <row r="685" spans="2:15" x14ac:dyDescent="0.25">
      <c r="B685" s="40" t="str">
        <f t="array" ref="B685">IFERROR(INDEX(PEOPLE!B686:B$1001, MATCH(0, COUNTIF($B$2:B684, PEOPLE!B686:B$1001), 0)), "")</f>
        <v/>
      </c>
      <c r="C685" s="40" t="str">
        <f t="array" ref="C685">IFERROR(INDEX(PEOPLE!$H$4:$H$101, SMALL(IF($B685=PEOPLE!$B$4:$B$101, ROW(PEOPLE!$H$4:$H$101)-MIN(ROW(PEOPLE!$H$4:$H$101)) +1), COLUMNS($B$3:B685))),"")</f>
        <v xml:space="preserve">3   </v>
      </c>
      <c r="D685" s="40" t="str">
        <f t="array" ref="D685">IFERROR(INDEX(PEOPLE!$H$4:$H$101, SMALL(IF($B685=PEOPLE!$B$4:$B$101, ROW(PEOPLE!$H$4:$H$101)-MIN(ROW(PEOPLE!$H$4:$H$101)) +1), COLUMNS($B$3:C685))),"")</f>
        <v xml:space="preserve">4   </v>
      </c>
      <c r="E685" s="40" t="str">
        <f t="array" ref="E685">IFERROR(INDEX(PEOPLE!$H$4:$H$101, SMALL(IF($B685=PEOPLE!$B$4:$B$101, ROW(PEOPLE!$H$4:$H$101)-MIN(ROW(PEOPLE!$H$4:$H$101)) +1), COLUMNS($B$3:D685))),"")</f>
        <v xml:space="preserve">5   </v>
      </c>
      <c r="F685" s="40" t="str">
        <f t="array" ref="F685">IFERROR(INDEX(PEOPLE!$H$4:$H$101, SMALL(IF($B685=PEOPLE!$B$4:$B$101, ROW(PEOPLE!$H$4:$H$101)-MIN(ROW(PEOPLE!$H$4:$H$101)) +1), COLUMNS($B$3:E685))),"")</f>
        <v xml:space="preserve">6   </v>
      </c>
      <c r="G685" s="40" t="str">
        <f t="array" ref="G685">IFERROR(INDEX(PEOPLE!$H$4:$H$101, SMALL(IF($B685=PEOPLE!$B$4:$B$101, ROW(PEOPLE!$H$4:$H$101)-MIN(ROW(PEOPLE!$H$4:$H$101)) +1), COLUMNS($B$3:F685))),"")</f>
        <v xml:space="preserve">7   </v>
      </c>
      <c r="H685" s="40" t="str">
        <f t="array" ref="H685">IFERROR(INDEX(PEOPLE!$H$4:$H$101, SMALL(IF($B685=PEOPLE!$B$4:$B$101, ROW(PEOPLE!$H$4:$H$101)-MIN(ROW(PEOPLE!$H$4:$H$101)) +1), COLUMNS($B$3:G685))),"")</f>
        <v xml:space="preserve">8   </v>
      </c>
      <c r="I685" s="40" t="str">
        <f t="array" ref="I685">IFERROR(INDEX(PEOPLE!$H$4:$H$101, SMALL(IF($B685=PEOPLE!$B$4:$B$101, ROW(PEOPLE!$H$4:$H$101)-MIN(ROW(PEOPLE!$H$4:$H$101)) +1), COLUMNS($B$3:H685))),"")</f>
        <v xml:space="preserve">9   </v>
      </c>
      <c r="J685" s="40" t="str">
        <f t="array" ref="J685">IFERROR(INDEX(PEOPLE!$H$4:$H$101, SMALL(IF($B685=PEOPLE!$B$4:$B$101, ROW(PEOPLE!$H$4:$H$101)-MIN(ROW(PEOPLE!$H$4:$H$101)) +1), COLUMNS($B$3:I685))),"")</f>
        <v xml:space="preserve">10   </v>
      </c>
      <c r="K685" s="40" t="str">
        <f t="array" ref="K685">IFERROR(INDEX(PEOPLE!$H$4:$H$101, SMALL(IF($B685=PEOPLE!$B$4:$B$101, ROW(PEOPLE!$H$4:$H$101)-MIN(ROW(PEOPLE!$H$4:$H$101)) +1), COLUMNS($B$3:J685))),"")</f>
        <v xml:space="preserve">11   </v>
      </c>
      <c r="L685" s="40" t="str">
        <f t="array" ref="L685">IFERROR(INDEX(PEOPLE!$H$4:$H$101, SMALL(IF($B685=PEOPLE!$B$4:$B$101, ROW(PEOPLE!$H$4:$H$101)-MIN(ROW(PEOPLE!$H$4:$H$101)) +1), COLUMNS($B$3:K685))),"")</f>
        <v xml:space="preserve">12   </v>
      </c>
      <c r="M685" s="40" t="str">
        <f t="array" ref="M685">IFERROR(INDEX(PEOPLE!$H$4:$H$101, SMALL(IF($B685=PEOPLE!$B$4:$B$101, ROW(PEOPLE!$H$4:$H$101)-MIN(ROW(PEOPLE!$H$4:$H$101)) +1), COLUMNS($B$3:L685))),"")</f>
        <v xml:space="preserve">13   </v>
      </c>
      <c r="N685" s="40"/>
      <c r="O685" s="40"/>
    </row>
    <row r="686" spans="2:15" x14ac:dyDescent="0.25">
      <c r="B686" s="40" t="str">
        <f t="array" ref="B686">IFERROR(INDEX(PEOPLE!B687:B$1001, MATCH(0, COUNTIF($B$2:B685, PEOPLE!B687:B$1001), 0)), "")</f>
        <v/>
      </c>
      <c r="C686" s="40" t="str">
        <f t="array" ref="C686">IFERROR(INDEX(PEOPLE!$H$4:$H$101, SMALL(IF($B686=PEOPLE!$B$4:$B$101, ROW(PEOPLE!$H$4:$H$101)-MIN(ROW(PEOPLE!$H$4:$H$101)) +1), COLUMNS($B$3:B686))),"")</f>
        <v xml:space="preserve">3   </v>
      </c>
      <c r="D686" s="40" t="str">
        <f t="array" ref="D686">IFERROR(INDEX(PEOPLE!$H$4:$H$101, SMALL(IF($B686=PEOPLE!$B$4:$B$101, ROW(PEOPLE!$H$4:$H$101)-MIN(ROW(PEOPLE!$H$4:$H$101)) +1), COLUMNS($B$3:C686))),"")</f>
        <v xml:space="preserve">4   </v>
      </c>
      <c r="E686" s="40" t="str">
        <f t="array" ref="E686">IFERROR(INDEX(PEOPLE!$H$4:$H$101, SMALL(IF($B686=PEOPLE!$B$4:$B$101, ROW(PEOPLE!$H$4:$H$101)-MIN(ROW(PEOPLE!$H$4:$H$101)) +1), COLUMNS($B$3:D686))),"")</f>
        <v xml:space="preserve">5   </v>
      </c>
      <c r="F686" s="40" t="str">
        <f t="array" ref="F686">IFERROR(INDEX(PEOPLE!$H$4:$H$101, SMALL(IF($B686=PEOPLE!$B$4:$B$101, ROW(PEOPLE!$H$4:$H$101)-MIN(ROW(PEOPLE!$H$4:$H$101)) +1), COLUMNS($B$3:E686))),"")</f>
        <v xml:space="preserve">6   </v>
      </c>
      <c r="G686" s="40" t="str">
        <f t="array" ref="G686">IFERROR(INDEX(PEOPLE!$H$4:$H$101, SMALL(IF($B686=PEOPLE!$B$4:$B$101, ROW(PEOPLE!$H$4:$H$101)-MIN(ROW(PEOPLE!$H$4:$H$101)) +1), COLUMNS($B$3:F686))),"")</f>
        <v xml:space="preserve">7   </v>
      </c>
      <c r="H686" s="40" t="str">
        <f t="array" ref="H686">IFERROR(INDEX(PEOPLE!$H$4:$H$101, SMALL(IF($B686=PEOPLE!$B$4:$B$101, ROW(PEOPLE!$H$4:$H$101)-MIN(ROW(PEOPLE!$H$4:$H$101)) +1), COLUMNS($B$3:G686))),"")</f>
        <v xml:space="preserve">8   </v>
      </c>
      <c r="I686" s="40" t="str">
        <f t="array" ref="I686">IFERROR(INDEX(PEOPLE!$H$4:$H$101, SMALL(IF($B686=PEOPLE!$B$4:$B$101, ROW(PEOPLE!$H$4:$H$101)-MIN(ROW(PEOPLE!$H$4:$H$101)) +1), COLUMNS($B$3:H686))),"")</f>
        <v xml:space="preserve">9   </v>
      </c>
      <c r="J686" s="40" t="str">
        <f t="array" ref="J686">IFERROR(INDEX(PEOPLE!$H$4:$H$101, SMALL(IF($B686=PEOPLE!$B$4:$B$101, ROW(PEOPLE!$H$4:$H$101)-MIN(ROW(PEOPLE!$H$4:$H$101)) +1), COLUMNS($B$3:I686))),"")</f>
        <v xml:space="preserve">10   </v>
      </c>
      <c r="K686" s="40" t="str">
        <f t="array" ref="K686">IFERROR(INDEX(PEOPLE!$H$4:$H$101, SMALL(IF($B686=PEOPLE!$B$4:$B$101, ROW(PEOPLE!$H$4:$H$101)-MIN(ROW(PEOPLE!$H$4:$H$101)) +1), COLUMNS($B$3:J686))),"")</f>
        <v xml:space="preserve">11   </v>
      </c>
      <c r="L686" s="40" t="str">
        <f t="array" ref="L686">IFERROR(INDEX(PEOPLE!$H$4:$H$101, SMALL(IF($B686=PEOPLE!$B$4:$B$101, ROW(PEOPLE!$H$4:$H$101)-MIN(ROW(PEOPLE!$H$4:$H$101)) +1), COLUMNS($B$3:K686))),"")</f>
        <v xml:space="preserve">12   </v>
      </c>
      <c r="M686" s="40" t="str">
        <f t="array" ref="M686">IFERROR(INDEX(PEOPLE!$H$4:$H$101, SMALL(IF($B686=PEOPLE!$B$4:$B$101, ROW(PEOPLE!$H$4:$H$101)-MIN(ROW(PEOPLE!$H$4:$H$101)) +1), COLUMNS($B$3:L686))),"")</f>
        <v xml:space="preserve">13   </v>
      </c>
      <c r="N686" s="40"/>
      <c r="O686" s="40"/>
    </row>
    <row r="687" spans="2:15" x14ac:dyDescent="0.25">
      <c r="B687" s="40" t="str">
        <f t="array" ref="B687">IFERROR(INDEX(PEOPLE!B688:B$1001, MATCH(0, COUNTIF($B$2:B686, PEOPLE!B688:B$1001), 0)), "")</f>
        <v/>
      </c>
      <c r="C687" s="40" t="str">
        <f t="array" ref="C687">IFERROR(INDEX(PEOPLE!$H$4:$H$101, SMALL(IF($B687=PEOPLE!$B$4:$B$101, ROW(PEOPLE!$H$4:$H$101)-MIN(ROW(PEOPLE!$H$4:$H$101)) +1), COLUMNS($B$3:B687))),"")</f>
        <v xml:space="preserve">3   </v>
      </c>
      <c r="D687" s="40" t="str">
        <f t="array" ref="D687">IFERROR(INDEX(PEOPLE!$H$4:$H$101, SMALL(IF($B687=PEOPLE!$B$4:$B$101, ROW(PEOPLE!$H$4:$H$101)-MIN(ROW(PEOPLE!$H$4:$H$101)) +1), COLUMNS($B$3:C687))),"")</f>
        <v xml:space="preserve">4   </v>
      </c>
      <c r="E687" s="40" t="str">
        <f t="array" ref="E687">IFERROR(INDEX(PEOPLE!$H$4:$H$101, SMALL(IF($B687=PEOPLE!$B$4:$B$101, ROW(PEOPLE!$H$4:$H$101)-MIN(ROW(PEOPLE!$H$4:$H$101)) +1), COLUMNS($B$3:D687))),"")</f>
        <v xml:space="preserve">5   </v>
      </c>
      <c r="F687" s="40" t="str">
        <f t="array" ref="F687">IFERROR(INDEX(PEOPLE!$H$4:$H$101, SMALL(IF($B687=PEOPLE!$B$4:$B$101, ROW(PEOPLE!$H$4:$H$101)-MIN(ROW(PEOPLE!$H$4:$H$101)) +1), COLUMNS($B$3:E687))),"")</f>
        <v xml:space="preserve">6   </v>
      </c>
      <c r="G687" s="40" t="str">
        <f t="array" ref="G687">IFERROR(INDEX(PEOPLE!$H$4:$H$101, SMALL(IF($B687=PEOPLE!$B$4:$B$101, ROW(PEOPLE!$H$4:$H$101)-MIN(ROW(PEOPLE!$H$4:$H$101)) +1), COLUMNS($B$3:F687))),"")</f>
        <v xml:space="preserve">7   </v>
      </c>
      <c r="H687" s="40" t="str">
        <f t="array" ref="H687">IFERROR(INDEX(PEOPLE!$H$4:$H$101, SMALL(IF($B687=PEOPLE!$B$4:$B$101, ROW(PEOPLE!$H$4:$H$101)-MIN(ROW(PEOPLE!$H$4:$H$101)) +1), COLUMNS($B$3:G687))),"")</f>
        <v xml:space="preserve">8   </v>
      </c>
      <c r="I687" s="40" t="str">
        <f t="array" ref="I687">IFERROR(INDEX(PEOPLE!$H$4:$H$101, SMALL(IF($B687=PEOPLE!$B$4:$B$101, ROW(PEOPLE!$H$4:$H$101)-MIN(ROW(PEOPLE!$H$4:$H$101)) +1), COLUMNS($B$3:H687))),"")</f>
        <v xml:space="preserve">9   </v>
      </c>
      <c r="J687" s="40" t="str">
        <f t="array" ref="J687">IFERROR(INDEX(PEOPLE!$H$4:$H$101, SMALL(IF($B687=PEOPLE!$B$4:$B$101, ROW(PEOPLE!$H$4:$H$101)-MIN(ROW(PEOPLE!$H$4:$H$101)) +1), COLUMNS($B$3:I687))),"")</f>
        <v xml:space="preserve">10   </v>
      </c>
      <c r="K687" s="40" t="str">
        <f t="array" ref="K687">IFERROR(INDEX(PEOPLE!$H$4:$H$101, SMALL(IF($B687=PEOPLE!$B$4:$B$101, ROW(PEOPLE!$H$4:$H$101)-MIN(ROW(PEOPLE!$H$4:$H$101)) +1), COLUMNS($B$3:J687))),"")</f>
        <v xml:space="preserve">11   </v>
      </c>
      <c r="L687" s="40" t="str">
        <f t="array" ref="L687">IFERROR(INDEX(PEOPLE!$H$4:$H$101, SMALL(IF($B687=PEOPLE!$B$4:$B$101, ROW(PEOPLE!$H$4:$H$101)-MIN(ROW(PEOPLE!$H$4:$H$101)) +1), COLUMNS($B$3:K687))),"")</f>
        <v xml:space="preserve">12   </v>
      </c>
      <c r="M687" s="40" t="str">
        <f t="array" ref="M687">IFERROR(INDEX(PEOPLE!$H$4:$H$101, SMALL(IF($B687=PEOPLE!$B$4:$B$101, ROW(PEOPLE!$H$4:$H$101)-MIN(ROW(PEOPLE!$H$4:$H$101)) +1), COLUMNS($B$3:L687))),"")</f>
        <v xml:space="preserve">13   </v>
      </c>
      <c r="N687" s="40"/>
      <c r="O687" s="40"/>
    </row>
    <row r="688" spans="2:15" x14ac:dyDescent="0.25">
      <c r="B688" s="40" t="str">
        <f t="array" ref="B688">IFERROR(INDEX(PEOPLE!B689:B$1001, MATCH(0, COUNTIF($B$2:B687, PEOPLE!B689:B$1001), 0)), "")</f>
        <v/>
      </c>
      <c r="C688" s="40" t="str">
        <f t="array" ref="C688">IFERROR(INDEX(PEOPLE!$H$4:$H$101, SMALL(IF($B688=PEOPLE!$B$4:$B$101, ROW(PEOPLE!$H$4:$H$101)-MIN(ROW(PEOPLE!$H$4:$H$101)) +1), COLUMNS($B$3:B688))),"")</f>
        <v xml:space="preserve">3   </v>
      </c>
      <c r="D688" s="40" t="str">
        <f t="array" ref="D688">IFERROR(INDEX(PEOPLE!$H$4:$H$101, SMALL(IF($B688=PEOPLE!$B$4:$B$101, ROW(PEOPLE!$H$4:$H$101)-MIN(ROW(PEOPLE!$H$4:$H$101)) +1), COLUMNS($B$3:C688))),"")</f>
        <v xml:space="preserve">4   </v>
      </c>
      <c r="E688" s="40" t="str">
        <f t="array" ref="E688">IFERROR(INDEX(PEOPLE!$H$4:$H$101, SMALL(IF($B688=PEOPLE!$B$4:$B$101, ROW(PEOPLE!$H$4:$H$101)-MIN(ROW(PEOPLE!$H$4:$H$101)) +1), COLUMNS($B$3:D688))),"")</f>
        <v xml:space="preserve">5   </v>
      </c>
      <c r="F688" s="40" t="str">
        <f t="array" ref="F688">IFERROR(INDEX(PEOPLE!$H$4:$H$101, SMALL(IF($B688=PEOPLE!$B$4:$B$101, ROW(PEOPLE!$H$4:$H$101)-MIN(ROW(PEOPLE!$H$4:$H$101)) +1), COLUMNS($B$3:E688))),"")</f>
        <v xml:space="preserve">6   </v>
      </c>
      <c r="G688" s="40" t="str">
        <f t="array" ref="G688">IFERROR(INDEX(PEOPLE!$H$4:$H$101, SMALL(IF($B688=PEOPLE!$B$4:$B$101, ROW(PEOPLE!$H$4:$H$101)-MIN(ROW(PEOPLE!$H$4:$H$101)) +1), COLUMNS($B$3:F688))),"")</f>
        <v xml:space="preserve">7   </v>
      </c>
      <c r="H688" s="40" t="str">
        <f t="array" ref="H688">IFERROR(INDEX(PEOPLE!$H$4:$H$101, SMALL(IF($B688=PEOPLE!$B$4:$B$101, ROW(PEOPLE!$H$4:$H$101)-MIN(ROW(PEOPLE!$H$4:$H$101)) +1), COLUMNS($B$3:G688))),"")</f>
        <v xml:space="preserve">8   </v>
      </c>
      <c r="I688" s="40" t="str">
        <f t="array" ref="I688">IFERROR(INDEX(PEOPLE!$H$4:$H$101, SMALL(IF($B688=PEOPLE!$B$4:$B$101, ROW(PEOPLE!$H$4:$H$101)-MIN(ROW(PEOPLE!$H$4:$H$101)) +1), COLUMNS($B$3:H688))),"")</f>
        <v xml:space="preserve">9   </v>
      </c>
      <c r="J688" s="40" t="str">
        <f t="array" ref="J688">IFERROR(INDEX(PEOPLE!$H$4:$H$101, SMALL(IF($B688=PEOPLE!$B$4:$B$101, ROW(PEOPLE!$H$4:$H$101)-MIN(ROW(PEOPLE!$H$4:$H$101)) +1), COLUMNS($B$3:I688))),"")</f>
        <v xml:space="preserve">10   </v>
      </c>
      <c r="K688" s="40" t="str">
        <f t="array" ref="K688">IFERROR(INDEX(PEOPLE!$H$4:$H$101, SMALL(IF($B688=PEOPLE!$B$4:$B$101, ROW(PEOPLE!$H$4:$H$101)-MIN(ROW(PEOPLE!$H$4:$H$101)) +1), COLUMNS($B$3:J688))),"")</f>
        <v xml:space="preserve">11   </v>
      </c>
      <c r="L688" s="40" t="str">
        <f t="array" ref="L688">IFERROR(INDEX(PEOPLE!$H$4:$H$101, SMALL(IF($B688=PEOPLE!$B$4:$B$101, ROW(PEOPLE!$H$4:$H$101)-MIN(ROW(PEOPLE!$H$4:$H$101)) +1), COLUMNS($B$3:K688))),"")</f>
        <v xml:space="preserve">12   </v>
      </c>
      <c r="M688" s="40" t="str">
        <f t="array" ref="M688">IFERROR(INDEX(PEOPLE!$H$4:$H$101, SMALL(IF($B688=PEOPLE!$B$4:$B$101, ROW(PEOPLE!$H$4:$H$101)-MIN(ROW(PEOPLE!$H$4:$H$101)) +1), COLUMNS($B$3:L688))),"")</f>
        <v xml:space="preserve">13   </v>
      </c>
      <c r="N688" s="40"/>
      <c r="O688" s="40"/>
    </row>
    <row r="689" spans="2:15" x14ac:dyDescent="0.25">
      <c r="B689" s="40" t="str">
        <f t="array" ref="B689">IFERROR(INDEX(PEOPLE!B690:B$1001, MATCH(0, COUNTIF($B$2:B688, PEOPLE!B690:B$1001), 0)), "")</f>
        <v/>
      </c>
      <c r="C689" s="40" t="str">
        <f t="array" ref="C689">IFERROR(INDEX(PEOPLE!$H$4:$H$101, SMALL(IF($B689=PEOPLE!$B$4:$B$101, ROW(PEOPLE!$H$4:$H$101)-MIN(ROW(PEOPLE!$H$4:$H$101)) +1), COLUMNS($B$3:B689))),"")</f>
        <v xml:space="preserve">3   </v>
      </c>
      <c r="D689" s="40" t="str">
        <f t="array" ref="D689">IFERROR(INDEX(PEOPLE!$H$4:$H$101, SMALL(IF($B689=PEOPLE!$B$4:$B$101, ROW(PEOPLE!$H$4:$H$101)-MIN(ROW(PEOPLE!$H$4:$H$101)) +1), COLUMNS($B$3:C689))),"")</f>
        <v xml:space="preserve">4   </v>
      </c>
      <c r="E689" s="40" t="str">
        <f t="array" ref="E689">IFERROR(INDEX(PEOPLE!$H$4:$H$101, SMALL(IF($B689=PEOPLE!$B$4:$B$101, ROW(PEOPLE!$H$4:$H$101)-MIN(ROW(PEOPLE!$H$4:$H$101)) +1), COLUMNS($B$3:D689))),"")</f>
        <v xml:space="preserve">5   </v>
      </c>
      <c r="F689" s="40" t="str">
        <f t="array" ref="F689">IFERROR(INDEX(PEOPLE!$H$4:$H$101, SMALL(IF($B689=PEOPLE!$B$4:$B$101, ROW(PEOPLE!$H$4:$H$101)-MIN(ROW(PEOPLE!$H$4:$H$101)) +1), COLUMNS($B$3:E689))),"")</f>
        <v xml:space="preserve">6   </v>
      </c>
      <c r="G689" s="40" t="str">
        <f t="array" ref="G689">IFERROR(INDEX(PEOPLE!$H$4:$H$101, SMALL(IF($B689=PEOPLE!$B$4:$B$101, ROW(PEOPLE!$H$4:$H$101)-MIN(ROW(PEOPLE!$H$4:$H$101)) +1), COLUMNS($B$3:F689))),"")</f>
        <v xml:space="preserve">7   </v>
      </c>
      <c r="H689" s="40" t="str">
        <f t="array" ref="H689">IFERROR(INDEX(PEOPLE!$H$4:$H$101, SMALL(IF($B689=PEOPLE!$B$4:$B$101, ROW(PEOPLE!$H$4:$H$101)-MIN(ROW(PEOPLE!$H$4:$H$101)) +1), COLUMNS($B$3:G689))),"")</f>
        <v xml:space="preserve">8   </v>
      </c>
      <c r="I689" s="40" t="str">
        <f t="array" ref="I689">IFERROR(INDEX(PEOPLE!$H$4:$H$101, SMALL(IF($B689=PEOPLE!$B$4:$B$101, ROW(PEOPLE!$H$4:$H$101)-MIN(ROW(PEOPLE!$H$4:$H$101)) +1), COLUMNS($B$3:H689))),"")</f>
        <v xml:space="preserve">9   </v>
      </c>
      <c r="J689" s="40" t="str">
        <f t="array" ref="J689">IFERROR(INDEX(PEOPLE!$H$4:$H$101, SMALL(IF($B689=PEOPLE!$B$4:$B$101, ROW(PEOPLE!$H$4:$H$101)-MIN(ROW(PEOPLE!$H$4:$H$101)) +1), COLUMNS($B$3:I689))),"")</f>
        <v xml:space="preserve">10   </v>
      </c>
      <c r="K689" s="40" t="str">
        <f t="array" ref="K689">IFERROR(INDEX(PEOPLE!$H$4:$H$101, SMALL(IF($B689=PEOPLE!$B$4:$B$101, ROW(PEOPLE!$H$4:$H$101)-MIN(ROW(PEOPLE!$H$4:$H$101)) +1), COLUMNS($B$3:J689))),"")</f>
        <v xml:space="preserve">11   </v>
      </c>
      <c r="L689" s="40" t="str">
        <f t="array" ref="L689">IFERROR(INDEX(PEOPLE!$H$4:$H$101, SMALL(IF($B689=PEOPLE!$B$4:$B$101, ROW(PEOPLE!$H$4:$H$101)-MIN(ROW(PEOPLE!$H$4:$H$101)) +1), COLUMNS($B$3:K689))),"")</f>
        <v xml:space="preserve">12   </v>
      </c>
      <c r="M689" s="40" t="str">
        <f t="array" ref="M689">IFERROR(INDEX(PEOPLE!$H$4:$H$101, SMALL(IF($B689=PEOPLE!$B$4:$B$101, ROW(PEOPLE!$H$4:$H$101)-MIN(ROW(PEOPLE!$H$4:$H$101)) +1), COLUMNS($B$3:L689))),"")</f>
        <v xml:space="preserve">13   </v>
      </c>
      <c r="N689" s="40"/>
      <c r="O689" s="40"/>
    </row>
    <row r="690" spans="2:15" x14ac:dyDescent="0.25">
      <c r="B690" s="40" t="str">
        <f t="array" ref="B690">IFERROR(INDEX(PEOPLE!B691:B$1001, MATCH(0, COUNTIF($B$2:B689, PEOPLE!B691:B$1001), 0)), "")</f>
        <v/>
      </c>
      <c r="C690" s="40" t="str">
        <f t="array" ref="C690">IFERROR(INDEX(PEOPLE!$H$4:$H$101, SMALL(IF($B690=PEOPLE!$B$4:$B$101, ROW(PEOPLE!$H$4:$H$101)-MIN(ROW(PEOPLE!$H$4:$H$101)) +1), COLUMNS($B$3:B690))),"")</f>
        <v xml:space="preserve">3   </v>
      </c>
      <c r="D690" s="40" t="str">
        <f t="array" ref="D690">IFERROR(INDEX(PEOPLE!$H$4:$H$101, SMALL(IF($B690=PEOPLE!$B$4:$B$101, ROW(PEOPLE!$H$4:$H$101)-MIN(ROW(PEOPLE!$H$4:$H$101)) +1), COLUMNS($B$3:C690))),"")</f>
        <v xml:space="preserve">4   </v>
      </c>
      <c r="E690" s="40" t="str">
        <f t="array" ref="E690">IFERROR(INDEX(PEOPLE!$H$4:$H$101, SMALL(IF($B690=PEOPLE!$B$4:$B$101, ROW(PEOPLE!$H$4:$H$101)-MIN(ROW(PEOPLE!$H$4:$H$101)) +1), COLUMNS($B$3:D690))),"")</f>
        <v xml:space="preserve">5   </v>
      </c>
      <c r="F690" s="40" t="str">
        <f t="array" ref="F690">IFERROR(INDEX(PEOPLE!$H$4:$H$101, SMALL(IF($B690=PEOPLE!$B$4:$B$101, ROW(PEOPLE!$H$4:$H$101)-MIN(ROW(PEOPLE!$H$4:$H$101)) +1), COLUMNS($B$3:E690))),"")</f>
        <v xml:space="preserve">6   </v>
      </c>
      <c r="G690" s="40" t="str">
        <f t="array" ref="G690">IFERROR(INDEX(PEOPLE!$H$4:$H$101, SMALL(IF($B690=PEOPLE!$B$4:$B$101, ROW(PEOPLE!$H$4:$H$101)-MIN(ROW(PEOPLE!$H$4:$H$101)) +1), COLUMNS($B$3:F690))),"")</f>
        <v xml:space="preserve">7   </v>
      </c>
      <c r="H690" s="40" t="str">
        <f t="array" ref="H690">IFERROR(INDEX(PEOPLE!$H$4:$H$101, SMALL(IF($B690=PEOPLE!$B$4:$B$101, ROW(PEOPLE!$H$4:$H$101)-MIN(ROW(PEOPLE!$H$4:$H$101)) +1), COLUMNS($B$3:G690))),"")</f>
        <v xml:space="preserve">8   </v>
      </c>
      <c r="I690" s="40" t="str">
        <f t="array" ref="I690">IFERROR(INDEX(PEOPLE!$H$4:$H$101, SMALL(IF($B690=PEOPLE!$B$4:$B$101, ROW(PEOPLE!$H$4:$H$101)-MIN(ROW(PEOPLE!$H$4:$H$101)) +1), COLUMNS($B$3:H690))),"")</f>
        <v xml:space="preserve">9   </v>
      </c>
      <c r="J690" s="40" t="str">
        <f t="array" ref="J690">IFERROR(INDEX(PEOPLE!$H$4:$H$101, SMALL(IF($B690=PEOPLE!$B$4:$B$101, ROW(PEOPLE!$H$4:$H$101)-MIN(ROW(PEOPLE!$H$4:$H$101)) +1), COLUMNS($B$3:I690))),"")</f>
        <v xml:space="preserve">10   </v>
      </c>
      <c r="K690" s="40" t="str">
        <f t="array" ref="K690">IFERROR(INDEX(PEOPLE!$H$4:$H$101, SMALL(IF($B690=PEOPLE!$B$4:$B$101, ROW(PEOPLE!$H$4:$H$101)-MIN(ROW(PEOPLE!$H$4:$H$101)) +1), COLUMNS($B$3:J690))),"")</f>
        <v xml:space="preserve">11   </v>
      </c>
      <c r="L690" s="40" t="str">
        <f t="array" ref="L690">IFERROR(INDEX(PEOPLE!$H$4:$H$101, SMALL(IF($B690=PEOPLE!$B$4:$B$101, ROW(PEOPLE!$H$4:$H$101)-MIN(ROW(PEOPLE!$H$4:$H$101)) +1), COLUMNS($B$3:K690))),"")</f>
        <v xml:space="preserve">12   </v>
      </c>
      <c r="M690" s="40" t="str">
        <f t="array" ref="M690">IFERROR(INDEX(PEOPLE!$H$4:$H$101, SMALL(IF($B690=PEOPLE!$B$4:$B$101, ROW(PEOPLE!$H$4:$H$101)-MIN(ROW(PEOPLE!$H$4:$H$101)) +1), COLUMNS($B$3:L690))),"")</f>
        <v xml:space="preserve">13   </v>
      </c>
      <c r="N690" s="40"/>
      <c r="O690" s="40"/>
    </row>
    <row r="691" spans="2:15" x14ac:dyDescent="0.25">
      <c r="B691" s="40" t="str">
        <f t="array" ref="B691">IFERROR(INDEX(PEOPLE!B692:B$1001, MATCH(0, COUNTIF($B$2:B690, PEOPLE!B692:B$1001), 0)), "")</f>
        <v/>
      </c>
      <c r="C691" s="40" t="str">
        <f t="array" ref="C691">IFERROR(INDEX(PEOPLE!$H$4:$H$101, SMALL(IF($B691=PEOPLE!$B$4:$B$101, ROW(PEOPLE!$H$4:$H$101)-MIN(ROW(PEOPLE!$H$4:$H$101)) +1), COLUMNS($B$3:B691))),"")</f>
        <v xml:space="preserve">3   </v>
      </c>
      <c r="D691" s="40" t="str">
        <f t="array" ref="D691">IFERROR(INDEX(PEOPLE!$H$4:$H$101, SMALL(IF($B691=PEOPLE!$B$4:$B$101, ROW(PEOPLE!$H$4:$H$101)-MIN(ROW(PEOPLE!$H$4:$H$101)) +1), COLUMNS($B$3:C691))),"")</f>
        <v xml:space="preserve">4   </v>
      </c>
      <c r="E691" s="40" t="str">
        <f t="array" ref="E691">IFERROR(INDEX(PEOPLE!$H$4:$H$101, SMALL(IF($B691=PEOPLE!$B$4:$B$101, ROW(PEOPLE!$H$4:$H$101)-MIN(ROW(PEOPLE!$H$4:$H$101)) +1), COLUMNS($B$3:D691))),"")</f>
        <v xml:space="preserve">5   </v>
      </c>
      <c r="F691" s="40" t="str">
        <f t="array" ref="F691">IFERROR(INDEX(PEOPLE!$H$4:$H$101, SMALL(IF($B691=PEOPLE!$B$4:$B$101, ROW(PEOPLE!$H$4:$H$101)-MIN(ROW(PEOPLE!$H$4:$H$101)) +1), COLUMNS($B$3:E691))),"")</f>
        <v xml:space="preserve">6   </v>
      </c>
      <c r="G691" s="40" t="str">
        <f t="array" ref="G691">IFERROR(INDEX(PEOPLE!$H$4:$H$101, SMALL(IF($B691=PEOPLE!$B$4:$B$101, ROW(PEOPLE!$H$4:$H$101)-MIN(ROW(PEOPLE!$H$4:$H$101)) +1), COLUMNS($B$3:F691))),"")</f>
        <v xml:space="preserve">7   </v>
      </c>
      <c r="H691" s="40" t="str">
        <f t="array" ref="H691">IFERROR(INDEX(PEOPLE!$H$4:$H$101, SMALL(IF($B691=PEOPLE!$B$4:$B$101, ROW(PEOPLE!$H$4:$H$101)-MIN(ROW(PEOPLE!$H$4:$H$101)) +1), COLUMNS($B$3:G691))),"")</f>
        <v xml:space="preserve">8   </v>
      </c>
      <c r="I691" s="40" t="str">
        <f t="array" ref="I691">IFERROR(INDEX(PEOPLE!$H$4:$H$101, SMALL(IF($B691=PEOPLE!$B$4:$B$101, ROW(PEOPLE!$H$4:$H$101)-MIN(ROW(PEOPLE!$H$4:$H$101)) +1), COLUMNS($B$3:H691))),"")</f>
        <v xml:space="preserve">9   </v>
      </c>
      <c r="J691" s="40" t="str">
        <f t="array" ref="J691">IFERROR(INDEX(PEOPLE!$H$4:$H$101, SMALL(IF($B691=PEOPLE!$B$4:$B$101, ROW(PEOPLE!$H$4:$H$101)-MIN(ROW(PEOPLE!$H$4:$H$101)) +1), COLUMNS($B$3:I691))),"")</f>
        <v xml:space="preserve">10   </v>
      </c>
      <c r="K691" s="40" t="str">
        <f t="array" ref="K691">IFERROR(INDEX(PEOPLE!$H$4:$H$101, SMALL(IF($B691=PEOPLE!$B$4:$B$101, ROW(PEOPLE!$H$4:$H$101)-MIN(ROW(PEOPLE!$H$4:$H$101)) +1), COLUMNS($B$3:J691))),"")</f>
        <v xml:space="preserve">11   </v>
      </c>
      <c r="L691" s="40" t="str">
        <f t="array" ref="L691">IFERROR(INDEX(PEOPLE!$H$4:$H$101, SMALL(IF($B691=PEOPLE!$B$4:$B$101, ROW(PEOPLE!$H$4:$H$101)-MIN(ROW(PEOPLE!$H$4:$H$101)) +1), COLUMNS($B$3:K691))),"")</f>
        <v xml:space="preserve">12   </v>
      </c>
      <c r="M691" s="40" t="str">
        <f t="array" ref="M691">IFERROR(INDEX(PEOPLE!$H$4:$H$101, SMALL(IF($B691=PEOPLE!$B$4:$B$101, ROW(PEOPLE!$H$4:$H$101)-MIN(ROW(PEOPLE!$H$4:$H$101)) +1), COLUMNS($B$3:L691))),"")</f>
        <v xml:space="preserve">13   </v>
      </c>
      <c r="N691" s="40"/>
      <c r="O691" s="40"/>
    </row>
    <row r="692" spans="2:15" x14ac:dyDescent="0.25">
      <c r="B692" s="40" t="str">
        <f t="array" ref="B692">IFERROR(INDEX(PEOPLE!B693:B$1001, MATCH(0, COUNTIF($B$2:B691, PEOPLE!B693:B$1001), 0)), "")</f>
        <v/>
      </c>
      <c r="C692" s="40" t="str">
        <f t="array" ref="C692">IFERROR(INDEX(PEOPLE!$H$4:$H$101, SMALL(IF($B692=PEOPLE!$B$4:$B$101, ROW(PEOPLE!$H$4:$H$101)-MIN(ROW(PEOPLE!$H$4:$H$101)) +1), COLUMNS($B$3:B692))),"")</f>
        <v xml:space="preserve">3   </v>
      </c>
      <c r="D692" s="40" t="str">
        <f t="array" ref="D692">IFERROR(INDEX(PEOPLE!$H$4:$H$101, SMALL(IF($B692=PEOPLE!$B$4:$B$101, ROW(PEOPLE!$H$4:$H$101)-MIN(ROW(PEOPLE!$H$4:$H$101)) +1), COLUMNS($B$3:C692))),"")</f>
        <v xml:space="preserve">4   </v>
      </c>
      <c r="E692" s="40" t="str">
        <f t="array" ref="E692">IFERROR(INDEX(PEOPLE!$H$4:$H$101, SMALL(IF($B692=PEOPLE!$B$4:$B$101, ROW(PEOPLE!$H$4:$H$101)-MIN(ROW(PEOPLE!$H$4:$H$101)) +1), COLUMNS($B$3:D692))),"")</f>
        <v xml:space="preserve">5   </v>
      </c>
      <c r="F692" s="40" t="str">
        <f t="array" ref="F692">IFERROR(INDEX(PEOPLE!$H$4:$H$101, SMALL(IF($B692=PEOPLE!$B$4:$B$101, ROW(PEOPLE!$H$4:$H$101)-MIN(ROW(PEOPLE!$H$4:$H$101)) +1), COLUMNS($B$3:E692))),"")</f>
        <v xml:space="preserve">6   </v>
      </c>
      <c r="G692" s="40" t="str">
        <f t="array" ref="G692">IFERROR(INDEX(PEOPLE!$H$4:$H$101, SMALL(IF($B692=PEOPLE!$B$4:$B$101, ROW(PEOPLE!$H$4:$H$101)-MIN(ROW(PEOPLE!$H$4:$H$101)) +1), COLUMNS($B$3:F692))),"")</f>
        <v xml:space="preserve">7   </v>
      </c>
      <c r="H692" s="40" t="str">
        <f t="array" ref="H692">IFERROR(INDEX(PEOPLE!$H$4:$H$101, SMALL(IF($B692=PEOPLE!$B$4:$B$101, ROW(PEOPLE!$H$4:$H$101)-MIN(ROW(PEOPLE!$H$4:$H$101)) +1), COLUMNS($B$3:G692))),"")</f>
        <v xml:space="preserve">8   </v>
      </c>
      <c r="I692" s="40" t="str">
        <f t="array" ref="I692">IFERROR(INDEX(PEOPLE!$H$4:$H$101, SMALL(IF($B692=PEOPLE!$B$4:$B$101, ROW(PEOPLE!$H$4:$H$101)-MIN(ROW(PEOPLE!$H$4:$H$101)) +1), COLUMNS($B$3:H692))),"")</f>
        <v xml:space="preserve">9   </v>
      </c>
      <c r="J692" s="40" t="str">
        <f t="array" ref="J692">IFERROR(INDEX(PEOPLE!$H$4:$H$101, SMALL(IF($B692=PEOPLE!$B$4:$B$101, ROW(PEOPLE!$H$4:$H$101)-MIN(ROW(PEOPLE!$H$4:$H$101)) +1), COLUMNS($B$3:I692))),"")</f>
        <v xml:space="preserve">10   </v>
      </c>
      <c r="K692" s="40" t="str">
        <f t="array" ref="K692">IFERROR(INDEX(PEOPLE!$H$4:$H$101, SMALL(IF($B692=PEOPLE!$B$4:$B$101, ROW(PEOPLE!$H$4:$H$101)-MIN(ROW(PEOPLE!$H$4:$H$101)) +1), COLUMNS($B$3:J692))),"")</f>
        <v xml:space="preserve">11   </v>
      </c>
      <c r="L692" s="40" t="str">
        <f t="array" ref="L692">IFERROR(INDEX(PEOPLE!$H$4:$H$101, SMALL(IF($B692=PEOPLE!$B$4:$B$101, ROW(PEOPLE!$H$4:$H$101)-MIN(ROW(PEOPLE!$H$4:$H$101)) +1), COLUMNS($B$3:K692))),"")</f>
        <v xml:space="preserve">12   </v>
      </c>
      <c r="M692" s="40" t="str">
        <f t="array" ref="M692">IFERROR(INDEX(PEOPLE!$H$4:$H$101, SMALL(IF($B692=PEOPLE!$B$4:$B$101, ROW(PEOPLE!$H$4:$H$101)-MIN(ROW(PEOPLE!$H$4:$H$101)) +1), COLUMNS($B$3:L692))),"")</f>
        <v xml:space="preserve">13   </v>
      </c>
      <c r="N692" s="40"/>
      <c r="O692" s="40"/>
    </row>
    <row r="693" spans="2:15" x14ac:dyDescent="0.25">
      <c r="B693" s="40" t="str">
        <f t="array" ref="B693">IFERROR(INDEX(PEOPLE!B694:B$1001, MATCH(0, COUNTIF($B$2:B692, PEOPLE!B694:B$1001), 0)), "")</f>
        <v/>
      </c>
      <c r="C693" s="40" t="str">
        <f t="array" ref="C693">IFERROR(INDEX(PEOPLE!$H$4:$H$101, SMALL(IF($B693=PEOPLE!$B$4:$B$101, ROW(PEOPLE!$H$4:$H$101)-MIN(ROW(PEOPLE!$H$4:$H$101)) +1), COLUMNS($B$3:B693))),"")</f>
        <v xml:space="preserve">3   </v>
      </c>
      <c r="D693" s="40" t="str">
        <f t="array" ref="D693">IFERROR(INDEX(PEOPLE!$H$4:$H$101, SMALL(IF($B693=PEOPLE!$B$4:$B$101, ROW(PEOPLE!$H$4:$H$101)-MIN(ROW(PEOPLE!$H$4:$H$101)) +1), COLUMNS($B$3:C693))),"")</f>
        <v xml:space="preserve">4   </v>
      </c>
      <c r="E693" s="40" t="str">
        <f t="array" ref="E693">IFERROR(INDEX(PEOPLE!$H$4:$H$101, SMALL(IF($B693=PEOPLE!$B$4:$B$101, ROW(PEOPLE!$H$4:$H$101)-MIN(ROW(PEOPLE!$H$4:$H$101)) +1), COLUMNS($B$3:D693))),"")</f>
        <v xml:space="preserve">5   </v>
      </c>
      <c r="F693" s="40" t="str">
        <f t="array" ref="F693">IFERROR(INDEX(PEOPLE!$H$4:$H$101, SMALL(IF($B693=PEOPLE!$B$4:$B$101, ROW(PEOPLE!$H$4:$H$101)-MIN(ROW(PEOPLE!$H$4:$H$101)) +1), COLUMNS($B$3:E693))),"")</f>
        <v xml:space="preserve">6   </v>
      </c>
      <c r="G693" s="40" t="str">
        <f t="array" ref="G693">IFERROR(INDEX(PEOPLE!$H$4:$H$101, SMALL(IF($B693=PEOPLE!$B$4:$B$101, ROW(PEOPLE!$H$4:$H$101)-MIN(ROW(PEOPLE!$H$4:$H$101)) +1), COLUMNS($B$3:F693))),"")</f>
        <v xml:space="preserve">7   </v>
      </c>
      <c r="H693" s="40" t="str">
        <f t="array" ref="H693">IFERROR(INDEX(PEOPLE!$H$4:$H$101, SMALL(IF($B693=PEOPLE!$B$4:$B$101, ROW(PEOPLE!$H$4:$H$101)-MIN(ROW(PEOPLE!$H$4:$H$101)) +1), COLUMNS($B$3:G693))),"")</f>
        <v xml:space="preserve">8   </v>
      </c>
      <c r="I693" s="40" t="str">
        <f t="array" ref="I693">IFERROR(INDEX(PEOPLE!$H$4:$H$101, SMALL(IF($B693=PEOPLE!$B$4:$B$101, ROW(PEOPLE!$H$4:$H$101)-MIN(ROW(PEOPLE!$H$4:$H$101)) +1), COLUMNS($B$3:H693))),"")</f>
        <v xml:space="preserve">9   </v>
      </c>
      <c r="J693" s="40" t="str">
        <f t="array" ref="J693">IFERROR(INDEX(PEOPLE!$H$4:$H$101, SMALL(IF($B693=PEOPLE!$B$4:$B$101, ROW(PEOPLE!$H$4:$H$101)-MIN(ROW(PEOPLE!$H$4:$H$101)) +1), COLUMNS($B$3:I693))),"")</f>
        <v xml:space="preserve">10   </v>
      </c>
      <c r="K693" s="40" t="str">
        <f t="array" ref="K693">IFERROR(INDEX(PEOPLE!$H$4:$H$101, SMALL(IF($B693=PEOPLE!$B$4:$B$101, ROW(PEOPLE!$H$4:$H$101)-MIN(ROW(PEOPLE!$H$4:$H$101)) +1), COLUMNS($B$3:J693))),"")</f>
        <v xml:space="preserve">11   </v>
      </c>
      <c r="L693" s="40" t="str">
        <f t="array" ref="L693">IFERROR(INDEX(PEOPLE!$H$4:$H$101, SMALL(IF($B693=PEOPLE!$B$4:$B$101, ROW(PEOPLE!$H$4:$H$101)-MIN(ROW(PEOPLE!$H$4:$H$101)) +1), COLUMNS($B$3:K693))),"")</f>
        <v xml:space="preserve">12   </v>
      </c>
      <c r="M693" s="40" t="str">
        <f t="array" ref="M693">IFERROR(INDEX(PEOPLE!$H$4:$H$101, SMALL(IF($B693=PEOPLE!$B$4:$B$101, ROW(PEOPLE!$H$4:$H$101)-MIN(ROW(PEOPLE!$H$4:$H$101)) +1), COLUMNS($B$3:L693))),"")</f>
        <v xml:space="preserve">13   </v>
      </c>
      <c r="N693" s="40"/>
      <c r="O693" s="40"/>
    </row>
    <row r="694" spans="2:15" x14ac:dyDescent="0.25">
      <c r="B694" s="40" t="str">
        <f t="array" ref="B694">IFERROR(INDEX(PEOPLE!B695:B$1001, MATCH(0, COUNTIF($B$2:B693, PEOPLE!B695:B$1001), 0)), "")</f>
        <v/>
      </c>
      <c r="C694" s="40" t="str">
        <f t="array" ref="C694">IFERROR(INDEX(PEOPLE!$H$4:$H$101, SMALL(IF($B694=PEOPLE!$B$4:$B$101, ROW(PEOPLE!$H$4:$H$101)-MIN(ROW(PEOPLE!$H$4:$H$101)) +1), COLUMNS($B$3:B694))),"")</f>
        <v xml:space="preserve">3   </v>
      </c>
      <c r="D694" s="40" t="str">
        <f t="array" ref="D694">IFERROR(INDEX(PEOPLE!$H$4:$H$101, SMALL(IF($B694=PEOPLE!$B$4:$B$101, ROW(PEOPLE!$H$4:$H$101)-MIN(ROW(PEOPLE!$H$4:$H$101)) +1), COLUMNS($B$3:C694))),"")</f>
        <v xml:space="preserve">4   </v>
      </c>
      <c r="E694" s="40" t="str">
        <f t="array" ref="E694">IFERROR(INDEX(PEOPLE!$H$4:$H$101, SMALL(IF($B694=PEOPLE!$B$4:$B$101, ROW(PEOPLE!$H$4:$H$101)-MIN(ROW(PEOPLE!$H$4:$H$101)) +1), COLUMNS($B$3:D694))),"")</f>
        <v xml:space="preserve">5   </v>
      </c>
      <c r="F694" s="40" t="str">
        <f t="array" ref="F694">IFERROR(INDEX(PEOPLE!$H$4:$H$101, SMALL(IF($B694=PEOPLE!$B$4:$B$101, ROW(PEOPLE!$H$4:$H$101)-MIN(ROW(PEOPLE!$H$4:$H$101)) +1), COLUMNS($B$3:E694))),"")</f>
        <v xml:space="preserve">6   </v>
      </c>
      <c r="G694" s="40" t="str">
        <f t="array" ref="G694">IFERROR(INDEX(PEOPLE!$H$4:$H$101, SMALL(IF($B694=PEOPLE!$B$4:$B$101, ROW(PEOPLE!$H$4:$H$101)-MIN(ROW(PEOPLE!$H$4:$H$101)) +1), COLUMNS($B$3:F694))),"")</f>
        <v xml:space="preserve">7   </v>
      </c>
      <c r="H694" s="40" t="str">
        <f t="array" ref="H694">IFERROR(INDEX(PEOPLE!$H$4:$H$101, SMALL(IF($B694=PEOPLE!$B$4:$B$101, ROW(PEOPLE!$H$4:$H$101)-MIN(ROW(PEOPLE!$H$4:$H$101)) +1), COLUMNS($B$3:G694))),"")</f>
        <v xml:space="preserve">8   </v>
      </c>
      <c r="I694" s="40" t="str">
        <f t="array" ref="I694">IFERROR(INDEX(PEOPLE!$H$4:$H$101, SMALL(IF($B694=PEOPLE!$B$4:$B$101, ROW(PEOPLE!$H$4:$H$101)-MIN(ROW(PEOPLE!$H$4:$H$101)) +1), COLUMNS($B$3:H694))),"")</f>
        <v xml:space="preserve">9   </v>
      </c>
      <c r="J694" s="40" t="str">
        <f t="array" ref="J694">IFERROR(INDEX(PEOPLE!$H$4:$H$101, SMALL(IF($B694=PEOPLE!$B$4:$B$101, ROW(PEOPLE!$H$4:$H$101)-MIN(ROW(PEOPLE!$H$4:$H$101)) +1), COLUMNS($B$3:I694))),"")</f>
        <v xml:space="preserve">10   </v>
      </c>
      <c r="K694" s="40" t="str">
        <f t="array" ref="K694">IFERROR(INDEX(PEOPLE!$H$4:$H$101, SMALL(IF($B694=PEOPLE!$B$4:$B$101, ROW(PEOPLE!$H$4:$H$101)-MIN(ROW(PEOPLE!$H$4:$H$101)) +1), COLUMNS($B$3:J694))),"")</f>
        <v xml:space="preserve">11   </v>
      </c>
      <c r="L694" s="40" t="str">
        <f t="array" ref="L694">IFERROR(INDEX(PEOPLE!$H$4:$H$101, SMALL(IF($B694=PEOPLE!$B$4:$B$101, ROW(PEOPLE!$H$4:$H$101)-MIN(ROW(PEOPLE!$H$4:$H$101)) +1), COLUMNS($B$3:K694))),"")</f>
        <v xml:space="preserve">12   </v>
      </c>
      <c r="M694" s="40" t="str">
        <f t="array" ref="M694">IFERROR(INDEX(PEOPLE!$H$4:$H$101, SMALL(IF($B694=PEOPLE!$B$4:$B$101, ROW(PEOPLE!$H$4:$H$101)-MIN(ROW(PEOPLE!$H$4:$H$101)) +1), COLUMNS($B$3:L694))),"")</f>
        <v xml:space="preserve">13   </v>
      </c>
      <c r="N694" s="40"/>
      <c r="O694" s="40"/>
    </row>
    <row r="695" spans="2:15" x14ac:dyDescent="0.25">
      <c r="B695" s="40" t="str">
        <f t="array" ref="B695">IFERROR(INDEX(PEOPLE!B696:B$1001, MATCH(0, COUNTIF($B$2:B694, PEOPLE!B696:B$1001), 0)), "")</f>
        <v/>
      </c>
      <c r="C695" s="40" t="str">
        <f t="array" ref="C695">IFERROR(INDEX(PEOPLE!$H$4:$H$101, SMALL(IF($B695=PEOPLE!$B$4:$B$101, ROW(PEOPLE!$H$4:$H$101)-MIN(ROW(PEOPLE!$H$4:$H$101)) +1), COLUMNS($B$3:B695))),"")</f>
        <v xml:space="preserve">3   </v>
      </c>
      <c r="D695" s="40" t="str">
        <f t="array" ref="D695">IFERROR(INDEX(PEOPLE!$H$4:$H$101, SMALL(IF($B695=PEOPLE!$B$4:$B$101, ROW(PEOPLE!$H$4:$H$101)-MIN(ROW(PEOPLE!$H$4:$H$101)) +1), COLUMNS($B$3:C695))),"")</f>
        <v xml:space="preserve">4   </v>
      </c>
      <c r="E695" s="40" t="str">
        <f t="array" ref="E695">IFERROR(INDEX(PEOPLE!$H$4:$H$101, SMALL(IF($B695=PEOPLE!$B$4:$B$101, ROW(PEOPLE!$H$4:$H$101)-MIN(ROW(PEOPLE!$H$4:$H$101)) +1), COLUMNS($B$3:D695))),"")</f>
        <v xml:space="preserve">5   </v>
      </c>
      <c r="F695" s="40" t="str">
        <f t="array" ref="F695">IFERROR(INDEX(PEOPLE!$H$4:$H$101, SMALL(IF($B695=PEOPLE!$B$4:$B$101, ROW(PEOPLE!$H$4:$H$101)-MIN(ROW(PEOPLE!$H$4:$H$101)) +1), COLUMNS($B$3:E695))),"")</f>
        <v xml:space="preserve">6   </v>
      </c>
      <c r="G695" s="40" t="str">
        <f t="array" ref="G695">IFERROR(INDEX(PEOPLE!$H$4:$H$101, SMALL(IF($B695=PEOPLE!$B$4:$B$101, ROW(PEOPLE!$H$4:$H$101)-MIN(ROW(PEOPLE!$H$4:$H$101)) +1), COLUMNS($B$3:F695))),"")</f>
        <v xml:space="preserve">7   </v>
      </c>
      <c r="H695" s="40" t="str">
        <f t="array" ref="H695">IFERROR(INDEX(PEOPLE!$H$4:$H$101, SMALL(IF($B695=PEOPLE!$B$4:$B$101, ROW(PEOPLE!$H$4:$H$101)-MIN(ROW(PEOPLE!$H$4:$H$101)) +1), COLUMNS($B$3:G695))),"")</f>
        <v xml:space="preserve">8   </v>
      </c>
      <c r="I695" s="40" t="str">
        <f t="array" ref="I695">IFERROR(INDEX(PEOPLE!$H$4:$H$101, SMALL(IF($B695=PEOPLE!$B$4:$B$101, ROW(PEOPLE!$H$4:$H$101)-MIN(ROW(PEOPLE!$H$4:$H$101)) +1), COLUMNS($B$3:H695))),"")</f>
        <v xml:space="preserve">9   </v>
      </c>
      <c r="J695" s="40" t="str">
        <f t="array" ref="J695">IFERROR(INDEX(PEOPLE!$H$4:$H$101, SMALL(IF($B695=PEOPLE!$B$4:$B$101, ROW(PEOPLE!$H$4:$H$101)-MIN(ROW(PEOPLE!$H$4:$H$101)) +1), COLUMNS($B$3:I695))),"")</f>
        <v xml:space="preserve">10   </v>
      </c>
      <c r="K695" s="40" t="str">
        <f t="array" ref="K695">IFERROR(INDEX(PEOPLE!$H$4:$H$101, SMALL(IF($B695=PEOPLE!$B$4:$B$101, ROW(PEOPLE!$H$4:$H$101)-MIN(ROW(PEOPLE!$H$4:$H$101)) +1), COLUMNS($B$3:J695))),"")</f>
        <v xml:space="preserve">11   </v>
      </c>
      <c r="L695" s="40" t="str">
        <f t="array" ref="L695">IFERROR(INDEX(PEOPLE!$H$4:$H$101, SMALL(IF($B695=PEOPLE!$B$4:$B$101, ROW(PEOPLE!$H$4:$H$101)-MIN(ROW(PEOPLE!$H$4:$H$101)) +1), COLUMNS($B$3:K695))),"")</f>
        <v xml:space="preserve">12   </v>
      </c>
      <c r="M695" s="40" t="str">
        <f t="array" ref="M695">IFERROR(INDEX(PEOPLE!$H$4:$H$101, SMALL(IF($B695=PEOPLE!$B$4:$B$101, ROW(PEOPLE!$H$4:$H$101)-MIN(ROW(PEOPLE!$H$4:$H$101)) +1), COLUMNS($B$3:L695))),"")</f>
        <v xml:space="preserve">13   </v>
      </c>
      <c r="N695" s="40"/>
      <c r="O695" s="40"/>
    </row>
    <row r="696" spans="2:15" x14ac:dyDescent="0.25">
      <c r="B696" s="40" t="str">
        <f t="array" ref="B696">IFERROR(INDEX(PEOPLE!B697:B$1001, MATCH(0, COUNTIF($B$2:B695, PEOPLE!B697:B$1001), 0)), "")</f>
        <v/>
      </c>
      <c r="C696" s="40" t="str">
        <f t="array" ref="C696">IFERROR(INDEX(PEOPLE!$H$4:$H$101, SMALL(IF($B696=PEOPLE!$B$4:$B$101, ROW(PEOPLE!$H$4:$H$101)-MIN(ROW(PEOPLE!$H$4:$H$101)) +1), COLUMNS($B$3:B696))),"")</f>
        <v xml:space="preserve">3   </v>
      </c>
      <c r="D696" s="40" t="str">
        <f t="array" ref="D696">IFERROR(INDEX(PEOPLE!$H$4:$H$101, SMALL(IF($B696=PEOPLE!$B$4:$B$101, ROW(PEOPLE!$H$4:$H$101)-MIN(ROW(PEOPLE!$H$4:$H$101)) +1), COLUMNS($B$3:C696))),"")</f>
        <v xml:space="preserve">4   </v>
      </c>
      <c r="E696" s="40" t="str">
        <f t="array" ref="E696">IFERROR(INDEX(PEOPLE!$H$4:$H$101, SMALL(IF($B696=PEOPLE!$B$4:$B$101, ROW(PEOPLE!$H$4:$H$101)-MIN(ROW(PEOPLE!$H$4:$H$101)) +1), COLUMNS($B$3:D696))),"")</f>
        <v xml:space="preserve">5   </v>
      </c>
      <c r="F696" s="40" t="str">
        <f t="array" ref="F696">IFERROR(INDEX(PEOPLE!$H$4:$H$101, SMALL(IF($B696=PEOPLE!$B$4:$B$101, ROW(PEOPLE!$H$4:$H$101)-MIN(ROW(PEOPLE!$H$4:$H$101)) +1), COLUMNS($B$3:E696))),"")</f>
        <v xml:space="preserve">6   </v>
      </c>
      <c r="G696" s="40" t="str">
        <f t="array" ref="G696">IFERROR(INDEX(PEOPLE!$H$4:$H$101, SMALL(IF($B696=PEOPLE!$B$4:$B$101, ROW(PEOPLE!$H$4:$H$101)-MIN(ROW(PEOPLE!$H$4:$H$101)) +1), COLUMNS($B$3:F696))),"")</f>
        <v xml:space="preserve">7   </v>
      </c>
      <c r="H696" s="40" t="str">
        <f t="array" ref="H696">IFERROR(INDEX(PEOPLE!$H$4:$H$101, SMALL(IF($B696=PEOPLE!$B$4:$B$101, ROW(PEOPLE!$H$4:$H$101)-MIN(ROW(PEOPLE!$H$4:$H$101)) +1), COLUMNS($B$3:G696))),"")</f>
        <v xml:space="preserve">8   </v>
      </c>
      <c r="I696" s="40" t="str">
        <f t="array" ref="I696">IFERROR(INDEX(PEOPLE!$H$4:$H$101, SMALL(IF($B696=PEOPLE!$B$4:$B$101, ROW(PEOPLE!$H$4:$H$101)-MIN(ROW(PEOPLE!$H$4:$H$101)) +1), COLUMNS($B$3:H696))),"")</f>
        <v xml:space="preserve">9   </v>
      </c>
      <c r="J696" s="40" t="str">
        <f t="array" ref="J696">IFERROR(INDEX(PEOPLE!$H$4:$H$101, SMALL(IF($B696=PEOPLE!$B$4:$B$101, ROW(PEOPLE!$H$4:$H$101)-MIN(ROW(PEOPLE!$H$4:$H$101)) +1), COLUMNS($B$3:I696))),"")</f>
        <v xml:space="preserve">10   </v>
      </c>
      <c r="K696" s="40" t="str">
        <f t="array" ref="K696">IFERROR(INDEX(PEOPLE!$H$4:$H$101, SMALL(IF($B696=PEOPLE!$B$4:$B$101, ROW(PEOPLE!$H$4:$H$101)-MIN(ROW(PEOPLE!$H$4:$H$101)) +1), COLUMNS($B$3:J696))),"")</f>
        <v xml:space="preserve">11   </v>
      </c>
      <c r="L696" s="40" t="str">
        <f t="array" ref="L696">IFERROR(INDEX(PEOPLE!$H$4:$H$101, SMALL(IF($B696=PEOPLE!$B$4:$B$101, ROW(PEOPLE!$H$4:$H$101)-MIN(ROW(PEOPLE!$H$4:$H$101)) +1), COLUMNS($B$3:K696))),"")</f>
        <v xml:space="preserve">12   </v>
      </c>
      <c r="M696" s="40" t="str">
        <f t="array" ref="M696">IFERROR(INDEX(PEOPLE!$H$4:$H$101, SMALL(IF($B696=PEOPLE!$B$4:$B$101, ROW(PEOPLE!$H$4:$H$101)-MIN(ROW(PEOPLE!$H$4:$H$101)) +1), COLUMNS($B$3:L696))),"")</f>
        <v xml:space="preserve">13   </v>
      </c>
      <c r="N696" s="40"/>
      <c r="O696" s="40"/>
    </row>
    <row r="697" spans="2:15" x14ac:dyDescent="0.25">
      <c r="B697" s="40" t="str">
        <f t="array" ref="B697">IFERROR(INDEX(PEOPLE!B698:B$1001, MATCH(0, COUNTIF($B$2:B696, PEOPLE!B698:B$1001), 0)), "")</f>
        <v/>
      </c>
      <c r="C697" s="40" t="str">
        <f t="array" ref="C697">IFERROR(INDEX(PEOPLE!$H$4:$H$101, SMALL(IF($B697=PEOPLE!$B$4:$B$101, ROW(PEOPLE!$H$4:$H$101)-MIN(ROW(PEOPLE!$H$4:$H$101)) +1), COLUMNS($B$3:B697))),"")</f>
        <v xml:space="preserve">3   </v>
      </c>
      <c r="D697" s="40" t="str">
        <f t="array" ref="D697">IFERROR(INDEX(PEOPLE!$H$4:$H$101, SMALL(IF($B697=PEOPLE!$B$4:$B$101, ROW(PEOPLE!$H$4:$H$101)-MIN(ROW(PEOPLE!$H$4:$H$101)) +1), COLUMNS($B$3:C697))),"")</f>
        <v xml:space="preserve">4   </v>
      </c>
      <c r="E697" s="40" t="str">
        <f t="array" ref="E697">IFERROR(INDEX(PEOPLE!$H$4:$H$101, SMALL(IF($B697=PEOPLE!$B$4:$B$101, ROW(PEOPLE!$H$4:$H$101)-MIN(ROW(PEOPLE!$H$4:$H$101)) +1), COLUMNS($B$3:D697))),"")</f>
        <v xml:space="preserve">5   </v>
      </c>
      <c r="F697" s="40" t="str">
        <f t="array" ref="F697">IFERROR(INDEX(PEOPLE!$H$4:$H$101, SMALL(IF($B697=PEOPLE!$B$4:$B$101, ROW(PEOPLE!$H$4:$H$101)-MIN(ROW(PEOPLE!$H$4:$H$101)) +1), COLUMNS($B$3:E697))),"")</f>
        <v xml:space="preserve">6   </v>
      </c>
      <c r="G697" s="40" t="str">
        <f t="array" ref="G697">IFERROR(INDEX(PEOPLE!$H$4:$H$101, SMALL(IF($B697=PEOPLE!$B$4:$B$101, ROW(PEOPLE!$H$4:$H$101)-MIN(ROW(PEOPLE!$H$4:$H$101)) +1), COLUMNS($B$3:F697))),"")</f>
        <v xml:space="preserve">7   </v>
      </c>
      <c r="H697" s="40" t="str">
        <f t="array" ref="H697">IFERROR(INDEX(PEOPLE!$H$4:$H$101, SMALL(IF($B697=PEOPLE!$B$4:$B$101, ROW(PEOPLE!$H$4:$H$101)-MIN(ROW(PEOPLE!$H$4:$H$101)) +1), COLUMNS($B$3:G697))),"")</f>
        <v xml:space="preserve">8   </v>
      </c>
      <c r="I697" s="40" t="str">
        <f t="array" ref="I697">IFERROR(INDEX(PEOPLE!$H$4:$H$101, SMALL(IF($B697=PEOPLE!$B$4:$B$101, ROW(PEOPLE!$H$4:$H$101)-MIN(ROW(PEOPLE!$H$4:$H$101)) +1), COLUMNS($B$3:H697))),"")</f>
        <v xml:space="preserve">9   </v>
      </c>
      <c r="J697" s="40" t="str">
        <f t="array" ref="J697">IFERROR(INDEX(PEOPLE!$H$4:$H$101, SMALL(IF($B697=PEOPLE!$B$4:$B$101, ROW(PEOPLE!$H$4:$H$101)-MIN(ROW(PEOPLE!$H$4:$H$101)) +1), COLUMNS($B$3:I697))),"")</f>
        <v xml:space="preserve">10   </v>
      </c>
      <c r="K697" s="40" t="str">
        <f t="array" ref="K697">IFERROR(INDEX(PEOPLE!$H$4:$H$101, SMALL(IF($B697=PEOPLE!$B$4:$B$101, ROW(PEOPLE!$H$4:$H$101)-MIN(ROW(PEOPLE!$H$4:$H$101)) +1), COLUMNS($B$3:J697))),"")</f>
        <v xml:space="preserve">11   </v>
      </c>
      <c r="L697" s="40" t="str">
        <f t="array" ref="L697">IFERROR(INDEX(PEOPLE!$H$4:$H$101, SMALL(IF($B697=PEOPLE!$B$4:$B$101, ROW(PEOPLE!$H$4:$H$101)-MIN(ROW(PEOPLE!$H$4:$H$101)) +1), COLUMNS($B$3:K697))),"")</f>
        <v xml:space="preserve">12   </v>
      </c>
      <c r="M697" s="40" t="str">
        <f t="array" ref="M697">IFERROR(INDEX(PEOPLE!$H$4:$H$101, SMALL(IF($B697=PEOPLE!$B$4:$B$101, ROW(PEOPLE!$H$4:$H$101)-MIN(ROW(PEOPLE!$H$4:$H$101)) +1), COLUMNS($B$3:L697))),"")</f>
        <v xml:space="preserve">13   </v>
      </c>
      <c r="N697" s="40"/>
      <c r="O697" s="40"/>
    </row>
    <row r="698" spans="2:15" x14ac:dyDescent="0.25">
      <c r="B698" s="40" t="str">
        <f t="array" ref="B698">IFERROR(INDEX(PEOPLE!B699:B$1001, MATCH(0, COUNTIF($B$2:B697, PEOPLE!B699:B$1001), 0)), "")</f>
        <v/>
      </c>
      <c r="C698" s="40" t="str">
        <f t="array" ref="C698">IFERROR(INDEX(PEOPLE!$H$4:$H$101, SMALL(IF($B698=PEOPLE!$B$4:$B$101, ROW(PEOPLE!$H$4:$H$101)-MIN(ROW(PEOPLE!$H$4:$H$101)) +1), COLUMNS($B$3:B698))),"")</f>
        <v xml:space="preserve">3   </v>
      </c>
      <c r="D698" s="40" t="str">
        <f t="array" ref="D698">IFERROR(INDEX(PEOPLE!$H$4:$H$101, SMALL(IF($B698=PEOPLE!$B$4:$B$101, ROW(PEOPLE!$H$4:$H$101)-MIN(ROW(PEOPLE!$H$4:$H$101)) +1), COLUMNS($B$3:C698))),"")</f>
        <v xml:space="preserve">4   </v>
      </c>
      <c r="E698" s="40" t="str">
        <f t="array" ref="E698">IFERROR(INDEX(PEOPLE!$H$4:$H$101, SMALL(IF($B698=PEOPLE!$B$4:$B$101, ROW(PEOPLE!$H$4:$H$101)-MIN(ROW(PEOPLE!$H$4:$H$101)) +1), COLUMNS($B$3:D698))),"")</f>
        <v xml:space="preserve">5   </v>
      </c>
      <c r="F698" s="40" t="str">
        <f t="array" ref="F698">IFERROR(INDEX(PEOPLE!$H$4:$H$101, SMALL(IF($B698=PEOPLE!$B$4:$B$101, ROW(PEOPLE!$H$4:$H$101)-MIN(ROW(PEOPLE!$H$4:$H$101)) +1), COLUMNS($B$3:E698))),"")</f>
        <v xml:space="preserve">6   </v>
      </c>
      <c r="G698" s="40" t="str">
        <f t="array" ref="G698">IFERROR(INDEX(PEOPLE!$H$4:$H$101, SMALL(IF($B698=PEOPLE!$B$4:$B$101, ROW(PEOPLE!$H$4:$H$101)-MIN(ROW(PEOPLE!$H$4:$H$101)) +1), COLUMNS($B$3:F698))),"")</f>
        <v xml:space="preserve">7   </v>
      </c>
      <c r="H698" s="40" t="str">
        <f t="array" ref="H698">IFERROR(INDEX(PEOPLE!$H$4:$H$101, SMALL(IF($B698=PEOPLE!$B$4:$B$101, ROW(PEOPLE!$H$4:$H$101)-MIN(ROW(PEOPLE!$H$4:$H$101)) +1), COLUMNS($B$3:G698))),"")</f>
        <v xml:space="preserve">8   </v>
      </c>
      <c r="I698" s="40" t="str">
        <f t="array" ref="I698">IFERROR(INDEX(PEOPLE!$H$4:$H$101, SMALL(IF($B698=PEOPLE!$B$4:$B$101, ROW(PEOPLE!$H$4:$H$101)-MIN(ROW(PEOPLE!$H$4:$H$101)) +1), COLUMNS($B$3:H698))),"")</f>
        <v xml:space="preserve">9   </v>
      </c>
      <c r="J698" s="40" t="str">
        <f t="array" ref="J698">IFERROR(INDEX(PEOPLE!$H$4:$H$101, SMALL(IF($B698=PEOPLE!$B$4:$B$101, ROW(PEOPLE!$H$4:$H$101)-MIN(ROW(PEOPLE!$H$4:$H$101)) +1), COLUMNS($B$3:I698))),"")</f>
        <v xml:space="preserve">10   </v>
      </c>
      <c r="K698" s="40" t="str">
        <f t="array" ref="K698">IFERROR(INDEX(PEOPLE!$H$4:$H$101, SMALL(IF($B698=PEOPLE!$B$4:$B$101, ROW(PEOPLE!$H$4:$H$101)-MIN(ROW(PEOPLE!$H$4:$H$101)) +1), COLUMNS($B$3:J698))),"")</f>
        <v xml:space="preserve">11   </v>
      </c>
      <c r="L698" s="40" t="str">
        <f t="array" ref="L698">IFERROR(INDEX(PEOPLE!$H$4:$H$101, SMALL(IF($B698=PEOPLE!$B$4:$B$101, ROW(PEOPLE!$H$4:$H$101)-MIN(ROW(PEOPLE!$H$4:$H$101)) +1), COLUMNS($B$3:K698))),"")</f>
        <v xml:space="preserve">12   </v>
      </c>
      <c r="M698" s="40" t="str">
        <f t="array" ref="M698">IFERROR(INDEX(PEOPLE!$H$4:$H$101, SMALL(IF($B698=PEOPLE!$B$4:$B$101, ROW(PEOPLE!$H$4:$H$101)-MIN(ROW(PEOPLE!$H$4:$H$101)) +1), COLUMNS($B$3:L698))),"")</f>
        <v xml:space="preserve">13   </v>
      </c>
      <c r="N698" s="40"/>
      <c r="O698" s="40"/>
    </row>
    <row r="699" spans="2:15" x14ac:dyDescent="0.25">
      <c r="B699" s="40" t="str">
        <f t="array" ref="B699">IFERROR(INDEX(PEOPLE!B700:B$1001, MATCH(0, COUNTIF($B$2:B698, PEOPLE!B700:B$1001), 0)), "")</f>
        <v/>
      </c>
      <c r="C699" s="40" t="str">
        <f t="array" ref="C699">IFERROR(INDEX(PEOPLE!$H$4:$H$101, SMALL(IF($B699=PEOPLE!$B$4:$B$101, ROW(PEOPLE!$H$4:$H$101)-MIN(ROW(PEOPLE!$H$4:$H$101)) +1), COLUMNS($B$3:B699))),"")</f>
        <v xml:space="preserve">3   </v>
      </c>
      <c r="D699" s="40" t="str">
        <f t="array" ref="D699">IFERROR(INDEX(PEOPLE!$H$4:$H$101, SMALL(IF($B699=PEOPLE!$B$4:$B$101, ROW(PEOPLE!$H$4:$H$101)-MIN(ROW(PEOPLE!$H$4:$H$101)) +1), COLUMNS($B$3:C699))),"")</f>
        <v xml:space="preserve">4   </v>
      </c>
      <c r="E699" s="40" t="str">
        <f t="array" ref="E699">IFERROR(INDEX(PEOPLE!$H$4:$H$101, SMALL(IF($B699=PEOPLE!$B$4:$B$101, ROW(PEOPLE!$H$4:$H$101)-MIN(ROW(PEOPLE!$H$4:$H$101)) +1), COLUMNS($B$3:D699))),"")</f>
        <v xml:space="preserve">5   </v>
      </c>
      <c r="F699" s="40" t="str">
        <f t="array" ref="F699">IFERROR(INDEX(PEOPLE!$H$4:$H$101, SMALL(IF($B699=PEOPLE!$B$4:$B$101, ROW(PEOPLE!$H$4:$H$101)-MIN(ROW(PEOPLE!$H$4:$H$101)) +1), COLUMNS($B$3:E699))),"")</f>
        <v xml:space="preserve">6   </v>
      </c>
      <c r="G699" s="40" t="str">
        <f t="array" ref="G699">IFERROR(INDEX(PEOPLE!$H$4:$H$101, SMALL(IF($B699=PEOPLE!$B$4:$B$101, ROW(PEOPLE!$H$4:$H$101)-MIN(ROW(PEOPLE!$H$4:$H$101)) +1), COLUMNS($B$3:F699))),"")</f>
        <v xml:space="preserve">7   </v>
      </c>
      <c r="H699" s="40" t="str">
        <f t="array" ref="H699">IFERROR(INDEX(PEOPLE!$H$4:$H$101, SMALL(IF($B699=PEOPLE!$B$4:$B$101, ROW(PEOPLE!$H$4:$H$101)-MIN(ROW(PEOPLE!$H$4:$H$101)) +1), COLUMNS($B$3:G699))),"")</f>
        <v xml:space="preserve">8   </v>
      </c>
      <c r="I699" s="40" t="str">
        <f t="array" ref="I699">IFERROR(INDEX(PEOPLE!$H$4:$H$101, SMALL(IF($B699=PEOPLE!$B$4:$B$101, ROW(PEOPLE!$H$4:$H$101)-MIN(ROW(PEOPLE!$H$4:$H$101)) +1), COLUMNS($B$3:H699))),"")</f>
        <v xml:space="preserve">9   </v>
      </c>
      <c r="J699" s="40" t="str">
        <f t="array" ref="J699">IFERROR(INDEX(PEOPLE!$H$4:$H$101, SMALL(IF($B699=PEOPLE!$B$4:$B$101, ROW(PEOPLE!$H$4:$H$101)-MIN(ROW(PEOPLE!$H$4:$H$101)) +1), COLUMNS($B$3:I699))),"")</f>
        <v xml:space="preserve">10   </v>
      </c>
      <c r="K699" s="40" t="str">
        <f t="array" ref="K699">IFERROR(INDEX(PEOPLE!$H$4:$H$101, SMALL(IF($B699=PEOPLE!$B$4:$B$101, ROW(PEOPLE!$H$4:$H$101)-MIN(ROW(PEOPLE!$H$4:$H$101)) +1), COLUMNS($B$3:J699))),"")</f>
        <v xml:space="preserve">11   </v>
      </c>
      <c r="L699" s="40" t="str">
        <f t="array" ref="L699">IFERROR(INDEX(PEOPLE!$H$4:$H$101, SMALL(IF($B699=PEOPLE!$B$4:$B$101, ROW(PEOPLE!$H$4:$H$101)-MIN(ROW(PEOPLE!$H$4:$H$101)) +1), COLUMNS($B$3:K699))),"")</f>
        <v xml:space="preserve">12   </v>
      </c>
      <c r="M699" s="40" t="str">
        <f t="array" ref="M699">IFERROR(INDEX(PEOPLE!$H$4:$H$101, SMALL(IF($B699=PEOPLE!$B$4:$B$101, ROW(PEOPLE!$H$4:$H$101)-MIN(ROW(PEOPLE!$H$4:$H$101)) +1), COLUMNS($B$3:L699))),"")</f>
        <v xml:space="preserve">13   </v>
      </c>
      <c r="N699" s="40"/>
      <c r="O699" s="40"/>
    </row>
    <row r="700" spans="2:15" x14ac:dyDescent="0.25">
      <c r="B700" s="40" t="str">
        <f t="array" ref="B700">IFERROR(INDEX(PEOPLE!B701:B$1001, MATCH(0, COUNTIF($B$2:B699, PEOPLE!B701:B$1001), 0)), "")</f>
        <v/>
      </c>
      <c r="C700" s="40" t="str">
        <f t="array" ref="C700">IFERROR(INDEX(PEOPLE!$H$4:$H$101, SMALL(IF($B700=PEOPLE!$B$4:$B$101, ROW(PEOPLE!$H$4:$H$101)-MIN(ROW(PEOPLE!$H$4:$H$101)) +1), COLUMNS($B$3:B700))),"")</f>
        <v xml:space="preserve">3   </v>
      </c>
      <c r="D700" s="40" t="str">
        <f t="array" ref="D700">IFERROR(INDEX(PEOPLE!$H$4:$H$101, SMALL(IF($B700=PEOPLE!$B$4:$B$101, ROW(PEOPLE!$H$4:$H$101)-MIN(ROW(PEOPLE!$H$4:$H$101)) +1), COLUMNS($B$3:C700))),"")</f>
        <v xml:space="preserve">4   </v>
      </c>
      <c r="E700" s="40" t="str">
        <f t="array" ref="E700">IFERROR(INDEX(PEOPLE!$H$4:$H$101, SMALL(IF($B700=PEOPLE!$B$4:$B$101, ROW(PEOPLE!$H$4:$H$101)-MIN(ROW(PEOPLE!$H$4:$H$101)) +1), COLUMNS($B$3:D700))),"")</f>
        <v xml:space="preserve">5   </v>
      </c>
      <c r="F700" s="40" t="str">
        <f t="array" ref="F700">IFERROR(INDEX(PEOPLE!$H$4:$H$101, SMALL(IF($B700=PEOPLE!$B$4:$B$101, ROW(PEOPLE!$H$4:$H$101)-MIN(ROW(PEOPLE!$H$4:$H$101)) +1), COLUMNS($B$3:E700))),"")</f>
        <v xml:space="preserve">6   </v>
      </c>
      <c r="G700" s="40" t="str">
        <f t="array" ref="G700">IFERROR(INDEX(PEOPLE!$H$4:$H$101, SMALL(IF($B700=PEOPLE!$B$4:$B$101, ROW(PEOPLE!$H$4:$H$101)-MIN(ROW(PEOPLE!$H$4:$H$101)) +1), COLUMNS($B$3:F700))),"")</f>
        <v xml:space="preserve">7   </v>
      </c>
      <c r="H700" s="40" t="str">
        <f t="array" ref="H700">IFERROR(INDEX(PEOPLE!$H$4:$H$101, SMALL(IF($B700=PEOPLE!$B$4:$B$101, ROW(PEOPLE!$H$4:$H$101)-MIN(ROW(PEOPLE!$H$4:$H$101)) +1), COLUMNS($B$3:G700))),"")</f>
        <v xml:space="preserve">8   </v>
      </c>
      <c r="I700" s="40" t="str">
        <f t="array" ref="I700">IFERROR(INDEX(PEOPLE!$H$4:$H$101, SMALL(IF($B700=PEOPLE!$B$4:$B$101, ROW(PEOPLE!$H$4:$H$101)-MIN(ROW(PEOPLE!$H$4:$H$101)) +1), COLUMNS($B$3:H700))),"")</f>
        <v xml:space="preserve">9   </v>
      </c>
      <c r="J700" s="40" t="str">
        <f t="array" ref="J700">IFERROR(INDEX(PEOPLE!$H$4:$H$101, SMALL(IF($B700=PEOPLE!$B$4:$B$101, ROW(PEOPLE!$H$4:$H$101)-MIN(ROW(PEOPLE!$H$4:$H$101)) +1), COLUMNS($B$3:I700))),"")</f>
        <v xml:space="preserve">10   </v>
      </c>
      <c r="K700" s="40" t="str">
        <f t="array" ref="K700">IFERROR(INDEX(PEOPLE!$H$4:$H$101, SMALL(IF($B700=PEOPLE!$B$4:$B$101, ROW(PEOPLE!$H$4:$H$101)-MIN(ROW(PEOPLE!$H$4:$H$101)) +1), COLUMNS($B$3:J700))),"")</f>
        <v xml:space="preserve">11   </v>
      </c>
      <c r="L700" s="40" t="str">
        <f t="array" ref="L700">IFERROR(INDEX(PEOPLE!$H$4:$H$101, SMALL(IF($B700=PEOPLE!$B$4:$B$101, ROW(PEOPLE!$H$4:$H$101)-MIN(ROW(PEOPLE!$H$4:$H$101)) +1), COLUMNS($B$3:K700))),"")</f>
        <v xml:space="preserve">12   </v>
      </c>
      <c r="M700" s="40" t="str">
        <f t="array" ref="M700">IFERROR(INDEX(PEOPLE!$H$4:$H$101, SMALL(IF($B700=PEOPLE!$B$4:$B$101, ROW(PEOPLE!$H$4:$H$101)-MIN(ROW(PEOPLE!$H$4:$H$101)) +1), COLUMNS($B$3:L700))),"")</f>
        <v xml:space="preserve">13   </v>
      </c>
      <c r="N700" s="40"/>
      <c r="O700" s="40"/>
    </row>
    <row r="701" spans="2:15" x14ac:dyDescent="0.25">
      <c r="B701" s="40" t="str">
        <f t="array" ref="B701">IFERROR(INDEX(PEOPLE!B702:B$1001, MATCH(0, COUNTIF($B$2:B700, PEOPLE!B702:B$1001), 0)), "")</f>
        <v/>
      </c>
      <c r="C701" s="40" t="str">
        <f t="array" ref="C701">IFERROR(INDEX(PEOPLE!$H$4:$H$101, SMALL(IF($B701=PEOPLE!$B$4:$B$101, ROW(PEOPLE!$H$4:$H$101)-MIN(ROW(PEOPLE!$H$4:$H$101)) +1), COLUMNS($B$3:B701))),"")</f>
        <v xml:space="preserve">3   </v>
      </c>
      <c r="D701" s="40" t="str">
        <f t="array" ref="D701">IFERROR(INDEX(PEOPLE!$H$4:$H$101, SMALL(IF($B701=PEOPLE!$B$4:$B$101, ROW(PEOPLE!$H$4:$H$101)-MIN(ROW(PEOPLE!$H$4:$H$101)) +1), COLUMNS($B$3:C701))),"")</f>
        <v xml:space="preserve">4   </v>
      </c>
      <c r="E701" s="40" t="str">
        <f t="array" ref="E701">IFERROR(INDEX(PEOPLE!$H$4:$H$101, SMALL(IF($B701=PEOPLE!$B$4:$B$101, ROW(PEOPLE!$H$4:$H$101)-MIN(ROW(PEOPLE!$H$4:$H$101)) +1), COLUMNS($B$3:D701))),"")</f>
        <v xml:space="preserve">5   </v>
      </c>
      <c r="F701" s="40" t="str">
        <f t="array" ref="F701">IFERROR(INDEX(PEOPLE!$H$4:$H$101, SMALL(IF($B701=PEOPLE!$B$4:$B$101, ROW(PEOPLE!$H$4:$H$101)-MIN(ROW(PEOPLE!$H$4:$H$101)) +1), COLUMNS($B$3:E701))),"")</f>
        <v xml:space="preserve">6   </v>
      </c>
      <c r="G701" s="40" t="str">
        <f t="array" ref="G701">IFERROR(INDEX(PEOPLE!$H$4:$H$101, SMALL(IF($B701=PEOPLE!$B$4:$B$101, ROW(PEOPLE!$H$4:$H$101)-MIN(ROW(PEOPLE!$H$4:$H$101)) +1), COLUMNS($B$3:F701))),"")</f>
        <v xml:space="preserve">7   </v>
      </c>
      <c r="H701" s="40" t="str">
        <f t="array" ref="H701">IFERROR(INDEX(PEOPLE!$H$4:$H$101, SMALL(IF($B701=PEOPLE!$B$4:$B$101, ROW(PEOPLE!$H$4:$H$101)-MIN(ROW(PEOPLE!$H$4:$H$101)) +1), COLUMNS($B$3:G701))),"")</f>
        <v xml:space="preserve">8   </v>
      </c>
      <c r="I701" s="40" t="str">
        <f t="array" ref="I701">IFERROR(INDEX(PEOPLE!$H$4:$H$101, SMALL(IF($B701=PEOPLE!$B$4:$B$101, ROW(PEOPLE!$H$4:$H$101)-MIN(ROW(PEOPLE!$H$4:$H$101)) +1), COLUMNS($B$3:H701))),"")</f>
        <v xml:space="preserve">9   </v>
      </c>
      <c r="J701" s="40" t="str">
        <f t="array" ref="J701">IFERROR(INDEX(PEOPLE!$H$4:$H$101, SMALL(IF($B701=PEOPLE!$B$4:$B$101, ROW(PEOPLE!$H$4:$H$101)-MIN(ROW(PEOPLE!$H$4:$H$101)) +1), COLUMNS($B$3:I701))),"")</f>
        <v xml:space="preserve">10   </v>
      </c>
      <c r="K701" s="40" t="str">
        <f t="array" ref="K701">IFERROR(INDEX(PEOPLE!$H$4:$H$101, SMALL(IF($B701=PEOPLE!$B$4:$B$101, ROW(PEOPLE!$H$4:$H$101)-MIN(ROW(PEOPLE!$H$4:$H$101)) +1), COLUMNS($B$3:J701))),"")</f>
        <v xml:space="preserve">11   </v>
      </c>
      <c r="L701" s="40" t="str">
        <f t="array" ref="L701">IFERROR(INDEX(PEOPLE!$H$4:$H$101, SMALL(IF($B701=PEOPLE!$B$4:$B$101, ROW(PEOPLE!$H$4:$H$101)-MIN(ROW(PEOPLE!$H$4:$H$101)) +1), COLUMNS($B$3:K701))),"")</f>
        <v xml:space="preserve">12   </v>
      </c>
      <c r="M701" s="40" t="str">
        <f t="array" ref="M701">IFERROR(INDEX(PEOPLE!$H$4:$H$101, SMALL(IF($B701=PEOPLE!$B$4:$B$101, ROW(PEOPLE!$H$4:$H$101)-MIN(ROW(PEOPLE!$H$4:$H$101)) +1), COLUMNS($B$3:L701))),"")</f>
        <v xml:space="preserve">13   </v>
      </c>
      <c r="N701" s="40"/>
      <c r="O701" s="40"/>
    </row>
    <row r="702" spans="2:15" x14ac:dyDescent="0.25">
      <c r="B702" s="40" t="str">
        <f t="array" ref="B702">IFERROR(INDEX(PEOPLE!B703:B$1001, MATCH(0, COUNTIF($B$2:B701, PEOPLE!B703:B$1001), 0)), "")</f>
        <v/>
      </c>
      <c r="C702" s="40" t="str">
        <f t="array" ref="C702">IFERROR(INDEX(PEOPLE!$H$4:$H$101, SMALL(IF($B702=PEOPLE!$B$4:$B$101, ROW(PEOPLE!$H$4:$H$101)-MIN(ROW(PEOPLE!$H$4:$H$101)) +1), COLUMNS($B$3:B702))),"")</f>
        <v xml:space="preserve">3   </v>
      </c>
      <c r="D702" s="40" t="str">
        <f t="array" ref="D702">IFERROR(INDEX(PEOPLE!$H$4:$H$101, SMALL(IF($B702=PEOPLE!$B$4:$B$101, ROW(PEOPLE!$H$4:$H$101)-MIN(ROW(PEOPLE!$H$4:$H$101)) +1), COLUMNS($B$3:C702))),"")</f>
        <v xml:space="preserve">4   </v>
      </c>
      <c r="E702" s="40" t="str">
        <f t="array" ref="E702">IFERROR(INDEX(PEOPLE!$H$4:$H$101, SMALL(IF($B702=PEOPLE!$B$4:$B$101, ROW(PEOPLE!$H$4:$H$101)-MIN(ROW(PEOPLE!$H$4:$H$101)) +1), COLUMNS($B$3:D702))),"")</f>
        <v xml:space="preserve">5   </v>
      </c>
      <c r="F702" s="40" t="str">
        <f t="array" ref="F702">IFERROR(INDEX(PEOPLE!$H$4:$H$101, SMALL(IF($B702=PEOPLE!$B$4:$B$101, ROW(PEOPLE!$H$4:$H$101)-MIN(ROW(PEOPLE!$H$4:$H$101)) +1), COLUMNS($B$3:E702))),"")</f>
        <v xml:space="preserve">6   </v>
      </c>
      <c r="G702" s="40" t="str">
        <f t="array" ref="G702">IFERROR(INDEX(PEOPLE!$H$4:$H$101, SMALL(IF($B702=PEOPLE!$B$4:$B$101, ROW(PEOPLE!$H$4:$H$101)-MIN(ROW(PEOPLE!$H$4:$H$101)) +1), COLUMNS($B$3:F702))),"")</f>
        <v xml:space="preserve">7   </v>
      </c>
      <c r="H702" s="40" t="str">
        <f t="array" ref="H702">IFERROR(INDEX(PEOPLE!$H$4:$H$101, SMALL(IF($B702=PEOPLE!$B$4:$B$101, ROW(PEOPLE!$H$4:$H$101)-MIN(ROW(PEOPLE!$H$4:$H$101)) +1), COLUMNS($B$3:G702))),"")</f>
        <v xml:space="preserve">8   </v>
      </c>
      <c r="I702" s="40" t="str">
        <f t="array" ref="I702">IFERROR(INDEX(PEOPLE!$H$4:$H$101, SMALL(IF($B702=PEOPLE!$B$4:$B$101, ROW(PEOPLE!$H$4:$H$101)-MIN(ROW(PEOPLE!$H$4:$H$101)) +1), COLUMNS($B$3:H702))),"")</f>
        <v xml:space="preserve">9   </v>
      </c>
      <c r="J702" s="40" t="str">
        <f t="array" ref="J702">IFERROR(INDEX(PEOPLE!$H$4:$H$101, SMALL(IF($B702=PEOPLE!$B$4:$B$101, ROW(PEOPLE!$H$4:$H$101)-MIN(ROW(PEOPLE!$H$4:$H$101)) +1), COLUMNS($B$3:I702))),"")</f>
        <v xml:space="preserve">10   </v>
      </c>
      <c r="K702" s="40" t="str">
        <f t="array" ref="K702">IFERROR(INDEX(PEOPLE!$H$4:$H$101, SMALL(IF($B702=PEOPLE!$B$4:$B$101, ROW(PEOPLE!$H$4:$H$101)-MIN(ROW(PEOPLE!$H$4:$H$101)) +1), COLUMNS($B$3:J702))),"")</f>
        <v xml:space="preserve">11   </v>
      </c>
      <c r="L702" s="40" t="str">
        <f t="array" ref="L702">IFERROR(INDEX(PEOPLE!$H$4:$H$101, SMALL(IF($B702=PEOPLE!$B$4:$B$101, ROW(PEOPLE!$H$4:$H$101)-MIN(ROW(PEOPLE!$H$4:$H$101)) +1), COLUMNS($B$3:K702))),"")</f>
        <v xml:space="preserve">12   </v>
      </c>
      <c r="M702" s="40" t="str">
        <f t="array" ref="M702">IFERROR(INDEX(PEOPLE!$H$4:$H$101, SMALL(IF($B702=PEOPLE!$B$4:$B$101, ROW(PEOPLE!$H$4:$H$101)-MIN(ROW(PEOPLE!$H$4:$H$101)) +1), COLUMNS($B$3:L702))),"")</f>
        <v xml:space="preserve">13   </v>
      </c>
      <c r="N702" s="40"/>
      <c r="O702" s="40"/>
    </row>
    <row r="703" spans="2:15" x14ac:dyDescent="0.25">
      <c r="B703" s="40" t="str">
        <f t="array" ref="B703">IFERROR(INDEX(PEOPLE!B704:B$1001, MATCH(0, COUNTIF($B$2:B702, PEOPLE!B704:B$1001), 0)), "")</f>
        <v/>
      </c>
      <c r="C703" s="40" t="str">
        <f t="array" ref="C703">IFERROR(INDEX(PEOPLE!$H$4:$H$101, SMALL(IF($B703=PEOPLE!$B$4:$B$101, ROW(PEOPLE!$H$4:$H$101)-MIN(ROW(PEOPLE!$H$4:$H$101)) +1), COLUMNS($B$3:B703))),"")</f>
        <v xml:space="preserve">3   </v>
      </c>
      <c r="D703" s="40" t="str">
        <f t="array" ref="D703">IFERROR(INDEX(PEOPLE!$H$4:$H$101, SMALL(IF($B703=PEOPLE!$B$4:$B$101, ROW(PEOPLE!$H$4:$H$101)-MIN(ROW(PEOPLE!$H$4:$H$101)) +1), COLUMNS($B$3:C703))),"")</f>
        <v xml:space="preserve">4   </v>
      </c>
      <c r="E703" s="40" t="str">
        <f t="array" ref="E703">IFERROR(INDEX(PEOPLE!$H$4:$H$101, SMALL(IF($B703=PEOPLE!$B$4:$B$101, ROW(PEOPLE!$H$4:$H$101)-MIN(ROW(PEOPLE!$H$4:$H$101)) +1), COLUMNS($B$3:D703))),"")</f>
        <v xml:space="preserve">5   </v>
      </c>
      <c r="F703" s="40" t="str">
        <f t="array" ref="F703">IFERROR(INDEX(PEOPLE!$H$4:$H$101, SMALL(IF($B703=PEOPLE!$B$4:$B$101, ROW(PEOPLE!$H$4:$H$101)-MIN(ROW(PEOPLE!$H$4:$H$101)) +1), COLUMNS($B$3:E703))),"")</f>
        <v xml:space="preserve">6   </v>
      </c>
      <c r="G703" s="40" t="str">
        <f t="array" ref="G703">IFERROR(INDEX(PEOPLE!$H$4:$H$101, SMALL(IF($B703=PEOPLE!$B$4:$B$101, ROW(PEOPLE!$H$4:$H$101)-MIN(ROW(PEOPLE!$H$4:$H$101)) +1), COLUMNS($B$3:F703))),"")</f>
        <v xml:space="preserve">7   </v>
      </c>
      <c r="H703" s="40" t="str">
        <f t="array" ref="H703">IFERROR(INDEX(PEOPLE!$H$4:$H$101, SMALL(IF($B703=PEOPLE!$B$4:$B$101, ROW(PEOPLE!$H$4:$H$101)-MIN(ROW(PEOPLE!$H$4:$H$101)) +1), COLUMNS($B$3:G703))),"")</f>
        <v xml:space="preserve">8   </v>
      </c>
      <c r="I703" s="40" t="str">
        <f t="array" ref="I703">IFERROR(INDEX(PEOPLE!$H$4:$H$101, SMALL(IF($B703=PEOPLE!$B$4:$B$101, ROW(PEOPLE!$H$4:$H$101)-MIN(ROW(PEOPLE!$H$4:$H$101)) +1), COLUMNS($B$3:H703))),"")</f>
        <v xml:space="preserve">9   </v>
      </c>
      <c r="J703" s="40" t="str">
        <f t="array" ref="J703">IFERROR(INDEX(PEOPLE!$H$4:$H$101, SMALL(IF($B703=PEOPLE!$B$4:$B$101, ROW(PEOPLE!$H$4:$H$101)-MIN(ROW(PEOPLE!$H$4:$H$101)) +1), COLUMNS($B$3:I703))),"")</f>
        <v xml:space="preserve">10   </v>
      </c>
      <c r="K703" s="40" t="str">
        <f t="array" ref="K703">IFERROR(INDEX(PEOPLE!$H$4:$H$101, SMALL(IF($B703=PEOPLE!$B$4:$B$101, ROW(PEOPLE!$H$4:$H$101)-MIN(ROW(PEOPLE!$H$4:$H$101)) +1), COLUMNS($B$3:J703))),"")</f>
        <v xml:space="preserve">11   </v>
      </c>
      <c r="L703" s="40" t="str">
        <f t="array" ref="L703">IFERROR(INDEX(PEOPLE!$H$4:$H$101, SMALL(IF($B703=PEOPLE!$B$4:$B$101, ROW(PEOPLE!$H$4:$H$101)-MIN(ROW(PEOPLE!$H$4:$H$101)) +1), COLUMNS($B$3:K703))),"")</f>
        <v xml:space="preserve">12   </v>
      </c>
      <c r="M703" s="40" t="str">
        <f t="array" ref="M703">IFERROR(INDEX(PEOPLE!$H$4:$H$101, SMALL(IF($B703=PEOPLE!$B$4:$B$101, ROW(PEOPLE!$H$4:$H$101)-MIN(ROW(PEOPLE!$H$4:$H$101)) +1), COLUMNS($B$3:L703))),"")</f>
        <v xml:space="preserve">13   </v>
      </c>
      <c r="N703" s="40"/>
      <c r="O703" s="40"/>
    </row>
    <row r="704" spans="2:15" x14ac:dyDescent="0.25">
      <c r="B704" s="40" t="str">
        <f t="array" ref="B704">IFERROR(INDEX(PEOPLE!B705:B$1001, MATCH(0, COUNTIF($B$2:B703, PEOPLE!B705:B$1001), 0)), "")</f>
        <v/>
      </c>
      <c r="C704" s="40" t="str">
        <f t="array" ref="C704">IFERROR(INDEX(PEOPLE!$H$4:$H$101, SMALL(IF($B704=PEOPLE!$B$4:$B$101, ROW(PEOPLE!$H$4:$H$101)-MIN(ROW(PEOPLE!$H$4:$H$101)) +1), COLUMNS($B$3:B704))),"")</f>
        <v xml:space="preserve">3   </v>
      </c>
      <c r="D704" s="40" t="str">
        <f t="array" ref="D704">IFERROR(INDEX(PEOPLE!$H$4:$H$101, SMALL(IF($B704=PEOPLE!$B$4:$B$101, ROW(PEOPLE!$H$4:$H$101)-MIN(ROW(PEOPLE!$H$4:$H$101)) +1), COLUMNS($B$3:C704))),"")</f>
        <v xml:space="preserve">4   </v>
      </c>
      <c r="E704" s="40" t="str">
        <f t="array" ref="E704">IFERROR(INDEX(PEOPLE!$H$4:$H$101, SMALL(IF($B704=PEOPLE!$B$4:$B$101, ROW(PEOPLE!$H$4:$H$101)-MIN(ROW(PEOPLE!$H$4:$H$101)) +1), COLUMNS($B$3:D704))),"")</f>
        <v xml:space="preserve">5   </v>
      </c>
      <c r="F704" s="40" t="str">
        <f t="array" ref="F704">IFERROR(INDEX(PEOPLE!$H$4:$H$101, SMALL(IF($B704=PEOPLE!$B$4:$B$101, ROW(PEOPLE!$H$4:$H$101)-MIN(ROW(PEOPLE!$H$4:$H$101)) +1), COLUMNS($B$3:E704))),"")</f>
        <v xml:space="preserve">6   </v>
      </c>
      <c r="G704" s="40" t="str">
        <f t="array" ref="G704">IFERROR(INDEX(PEOPLE!$H$4:$H$101, SMALL(IF($B704=PEOPLE!$B$4:$B$101, ROW(PEOPLE!$H$4:$H$101)-MIN(ROW(PEOPLE!$H$4:$H$101)) +1), COLUMNS($B$3:F704))),"")</f>
        <v xml:space="preserve">7   </v>
      </c>
      <c r="H704" s="40" t="str">
        <f t="array" ref="H704">IFERROR(INDEX(PEOPLE!$H$4:$H$101, SMALL(IF($B704=PEOPLE!$B$4:$B$101, ROW(PEOPLE!$H$4:$H$101)-MIN(ROW(PEOPLE!$H$4:$H$101)) +1), COLUMNS($B$3:G704))),"")</f>
        <v xml:space="preserve">8   </v>
      </c>
      <c r="I704" s="40" t="str">
        <f t="array" ref="I704">IFERROR(INDEX(PEOPLE!$H$4:$H$101, SMALL(IF($B704=PEOPLE!$B$4:$B$101, ROW(PEOPLE!$H$4:$H$101)-MIN(ROW(PEOPLE!$H$4:$H$101)) +1), COLUMNS($B$3:H704))),"")</f>
        <v xml:space="preserve">9   </v>
      </c>
      <c r="J704" s="40" t="str">
        <f t="array" ref="J704">IFERROR(INDEX(PEOPLE!$H$4:$H$101, SMALL(IF($B704=PEOPLE!$B$4:$B$101, ROW(PEOPLE!$H$4:$H$101)-MIN(ROW(PEOPLE!$H$4:$H$101)) +1), COLUMNS($B$3:I704))),"")</f>
        <v xml:space="preserve">10   </v>
      </c>
      <c r="K704" s="40" t="str">
        <f t="array" ref="K704">IFERROR(INDEX(PEOPLE!$H$4:$H$101, SMALL(IF($B704=PEOPLE!$B$4:$B$101, ROW(PEOPLE!$H$4:$H$101)-MIN(ROW(PEOPLE!$H$4:$H$101)) +1), COLUMNS($B$3:J704))),"")</f>
        <v xml:space="preserve">11   </v>
      </c>
      <c r="L704" s="40" t="str">
        <f t="array" ref="L704">IFERROR(INDEX(PEOPLE!$H$4:$H$101, SMALL(IF($B704=PEOPLE!$B$4:$B$101, ROW(PEOPLE!$H$4:$H$101)-MIN(ROW(PEOPLE!$H$4:$H$101)) +1), COLUMNS($B$3:K704))),"")</f>
        <v xml:space="preserve">12   </v>
      </c>
      <c r="M704" s="40" t="str">
        <f t="array" ref="M704">IFERROR(INDEX(PEOPLE!$H$4:$H$101, SMALL(IF($B704=PEOPLE!$B$4:$B$101, ROW(PEOPLE!$H$4:$H$101)-MIN(ROW(PEOPLE!$H$4:$H$101)) +1), COLUMNS($B$3:L704))),"")</f>
        <v xml:space="preserve">13   </v>
      </c>
      <c r="N704" s="40"/>
      <c r="O704" s="40"/>
    </row>
    <row r="705" spans="2:15" x14ac:dyDescent="0.25">
      <c r="B705" s="40" t="str">
        <f t="array" ref="B705">IFERROR(INDEX(PEOPLE!B706:B$1001, MATCH(0, COUNTIF($B$2:B704, PEOPLE!B706:B$1001), 0)), "")</f>
        <v/>
      </c>
      <c r="C705" s="40" t="str">
        <f t="array" ref="C705">IFERROR(INDEX(PEOPLE!$H$4:$H$101, SMALL(IF($B705=PEOPLE!$B$4:$B$101, ROW(PEOPLE!$H$4:$H$101)-MIN(ROW(PEOPLE!$H$4:$H$101)) +1), COLUMNS($B$3:B705))),"")</f>
        <v xml:space="preserve">3   </v>
      </c>
      <c r="D705" s="40" t="str">
        <f t="array" ref="D705">IFERROR(INDEX(PEOPLE!$H$4:$H$101, SMALL(IF($B705=PEOPLE!$B$4:$B$101, ROW(PEOPLE!$H$4:$H$101)-MIN(ROW(PEOPLE!$H$4:$H$101)) +1), COLUMNS($B$3:C705))),"")</f>
        <v xml:space="preserve">4   </v>
      </c>
      <c r="E705" s="40" t="str">
        <f t="array" ref="E705">IFERROR(INDEX(PEOPLE!$H$4:$H$101, SMALL(IF($B705=PEOPLE!$B$4:$B$101, ROW(PEOPLE!$H$4:$H$101)-MIN(ROW(PEOPLE!$H$4:$H$101)) +1), COLUMNS($B$3:D705))),"")</f>
        <v xml:space="preserve">5   </v>
      </c>
      <c r="F705" s="40" t="str">
        <f t="array" ref="F705">IFERROR(INDEX(PEOPLE!$H$4:$H$101, SMALL(IF($B705=PEOPLE!$B$4:$B$101, ROW(PEOPLE!$H$4:$H$101)-MIN(ROW(PEOPLE!$H$4:$H$101)) +1), COLUMNS($B$3:E705))),"")</f>
        <v xml:space="preserve">6   </v>
      </c>
      <c r="G705" s="40" t="str">
        <f t="array" ref="G705">IFERROR(INDEX(PEOPLE!$H$4:$H$101, SMALL(IF($B705=PEOPLE!$B$4:$B$101, ROW(PEOPLE!$H$4:$H$101)-MIN(ROW(PEOPLE!$H$4:$H$101)) +1), COLUMNS($B$3:F705))),"")</f>
        <v xml:space="preserve">7   </v>
      </c>
      <c r="H705" s="40" t="str">
        <f t="array" ref="H705">IFERROR(INDEX(PEOPLE!$H$4:$H$101, SMALL(IF($B705=PEOPLE!$B$4:$B$101, ROW(PEOPLE!$H$4:$H$101)-MIN(ROW(PEOPLE!$H$4:$H$101)) +1), COLUMNS($B$3:G705))),"")</f>
        <v xml:space="preserve">8   </v>
      </c>
      <c r="I705" s="40" t="str">
        <f t="array" ref="I705">IFERROR(INDEX(PEOPLE!$H$4:$H$101, SMALL(IF($B705=PEOPLE!$B$4:$B$101, ROW(PEOPLE!$H$4:$H$101)-MIN(ROW(PEOPLE!$H$4:$H$101)) +1), COLUMNS($B$3:H705))),"")</f>
        <v xml:space="preserve">9   </v>
      </c>
      <c r="J705" s="40" t="str">
        <f t="array" ref="J705">IFERROR(INDEX(PEOPLE!$H$4:$H$101, SMALL(IF($B705=PEOPLE!$B$4:$B$101, ROW(PEOPLE!$H$4:$H$101)-MIN(ROW(PEOPLE!$H$4:$H$101)) +1), COLUMNS($B$3:I705))),"")</f>
        <v xml:space="preserve">10   </v>
      </c>
      <c r="K705" s="40" t="str">
        <f t="array" ref="K705">IFERROR(INDEX(PEOPLE!$H$4:$H$101, SMALL(IF($B705=PEOPLE!$B$4:$B$101, ROW(PEOPLE!$H$4:$H$101)-MIN(ROW(PEOPLE!$H$4:$H$101)) +1), COLUMNS($B$3:J705))),"")</f>
        <v xml:space="preserve">11   </v>
      </c>
      <c r="L705" s="40" t="str">
        <f t="array" ref="L705">IFERROR(INDEX(PEOPLE!$H$4:$H$101, SMALL(IF($B705=PEOPLE!$B$4:$B$101, ROW(PEOPLE!$H$4:$H$101)-MIN(ROW(PEOPLE!$H$4:$H$101)) +1), COLUMNS($B$3:K705))),"")</f>
        <v xml:space="preserve">12   </v>
      </c>
      <c r="M705" s="40" t="str">
        <f t="array" ref="M705">IFERROR(INDEX(PEOPLE!$H$4:$H$101, SMALL(IF($B705=PEOPLE!$B$4:$B$101, ROW(PEOPLE!$H$4:$H$101)-MIN(ROW(PEOPLE!$H$4:$H$101)) +1), COLUMNS($B$3:L705))),"")</f>
        <v xml:space="preserve">13   </v>
      </c>
      <c r="N705" s="40"/>
      <c r="O705" s="40"/>
    </row>
    <row r="706" spans="2:15" x14ac:dyDescent="0.25">
      <c r="B706" s="40" t="str">
        <f t="array" ref="B706">IFERROR(INDEX(PEOPLE!B707:B$1001, MATCH(0, COUNTIF($B$2:B705, PEOPLE!B707:B$1001), 0)), "")</f>
        <v/>
      </c>
      <c r="C706" s="40" t="str">
        <f t="array" ref="C706">IFERROR(INDEX(PEOPLE!$H$4:$H$101, SMALL(IF($B706=PEOPLE!$B$4:$B$101, ROW(PEOPLE!$H$4:$H$101)-MIN(ROW(PEOPLE!$H$4:$H$101)) +1), COLUMNS($B$3:B706))),"")</f>
        <v xml:space="preserve">3   </v>
      </c>
      <c r="D706" s="40" t="str">
        <f t="array" ref="D706">IFERROR(INDEX(PEOPLE!$H$4:$H$101, SMALL(IF($B706=PEOPLE!$B$4:$B$101, ROW(PEOPLE!$H$4:$H$101)-MIN(ROW(PEOPLE!$H$4:$H$101)) +1), COLUMNS($B$3:C706))),"")</f>
        <v xml:space="preserve">4   </v>
      </c>
      <c r="E706" s="40" t="str">
        <f t="array" ref="E706">IFERROR(INDEX(PEOPLE!$H$4:$H$101, SMALL(IF($B706=PEOPLE!$B$4:$B$101, ROW(PEOPLE!$H$4:$H$101)-MIN(ROW(PEOPLE!$H$4:$H$101)) +1), COLUMNS($B$3:D706))),"")</f>
        <v xml:space="preserve">5   </v>
      </c>
      <c r="F706" s="40" t="str">
        <f t="array" ref="F706">IFERROR(INDEX(PEOPLE!$H$4:$H$101, SMALL(IF($B706=PEOPLE!$B$4:$B$101, ROW(PEOPLE!$H$4:$H$101)-MIN(ROW(PEOPLE!$H$4:$H$101)) +1), COLUMNS($B$3:E706))),"")</f>
        <v xml:space="preserve">6   </v>
      </c>
      <c r="G706" s="40" t="str">
        <f t="array" ref="G706">IFERROR(INDEX(PEOPLE!$H$4:$H$101, SMALL(IF($B706=PEOPLE!$B$4:$B$101, ROW(PEOPLE!$H$4:$H$101)-MIN(ROW(PEOPLE!$H$4:$H$101)) +1), COLUMNS($B$3:F706))),"")</f>
        <v xml:space="preserve">7   </v>
      </c>
      <c r="H706" s="40" t="str">
        <f t="array" ref="H706">IFERROR(INDEX(PEOPLE!$H$4:$H$101, SMALL(IF($B706=PEOPLE!$B$4:$B$101, ROW(PEOPLE!$H$4:$H$101)-MIN(ROW(PEOPLE!$H$4:$H$101)) +1), COLUMNS($B$3:G706))),"")</f>
        <v xml:space="preserve">8   </v>
      </c>
      <c r="I706" s="40" t="str">
        <f t="array" ref="I706">IFERROR(INDEX(PEOPLE!$H$4:$H$101, SMALL(IF($B706=PEOPLE!$B$4:$B$101, ROW(PEOPLE!$H$4:$H$101)-MIN(ROW(PEOPLE!$H$4:$H$101)) +1), COLUMNS($B$3:H706))),"")</f>
        <v xml:space="preserve">9   </v>
      </c>
      <c r="J706" s="40" t="str">
        <f t="array" ref="J706">IFERROR(INDEX(PEOPLE!$H$4:$H$101, SMALL(IF($B706=PEOPLE!$B$4:$B$101, ROW(PEOPLE!$H$4:$H$101)-MIN(ROW(PEOPLE!$H$4:$H$101)) +1), COLUMNS($B$3:I706))),"")</f>
        <v xml:space="preserve">10   </v>
      </c>
      <c r="K706" s="40" t="str">
        <f t="array" ref="K706">IFERROR(INDEX(PEOPLE!$H$4:$H$101, SMALL(IF($B706=PEOPLE!$B$4:$B$101, ROW(PEOPLE!$H$4:$H$101)-MIN(ROW(PEOPLE!$H$4:$H$101)) +1), COLUMNS($B$3:J706))),"")</f>
        <v xml:space="preserve">11   </v>
      </c>
      <c r="L706" s="40" t="str">
        <f t="array" ref="L706">IFERROR(INDEX(PEOPLE!$H$4:$H$101, SMALL(IF($B706=PEOPLE!$B$4:$B$101, ROW(PEOPLE!$H$4:$H$101)-MIN(ROW(PEOPLE!$H$4:$H$101)) +1), COLUMNS($B$3:K706))),"")</f>
        <v xml:space="preserve">12   </v>
      </c>
      <c r="M706" s="40" t="str">
        <f t="array" ref="M706">IFERROR(INDEX(PEOPLE!$H$4:$H$101, SMALL(IF($B706=PEOPLE!$B$4:$B$101, ROW(PEOPLE!$H$4:$H$101)-MIN(ROW(PEOPLE!$H$4:$H$101)) +1), COLUMNS($B$3:L706))),"")</f>
        <v xml:space="preserve">13   </v>
      </c>
      <c r="N706" s="40"/>
      <c r="O706" s="40"/>
    </row>
    <row r="707" spans="2:15" x14ac:dyDescent="0.25">
      <c r="B707" s="40" t="str">
        <f t="array" ref="B707">IFERROR(INDEX(PEOPLE!B708:B$1001, MATCH(0, COUNTIF($B$2:B706, PEOPLE!B708:B$1001), 0)), "")</f>
        <v/>
      </c>
      <c r="C707" s="40" t="str">
        <f t="array" ref="C707">IFERROR(INDEX(PEOPLE!$H$4:$H$101, SMALL(IF($B707=PEOPLE!$B$4:$B$101, ROW(PEOPLE!$H$4:$H$101)-MIN(ROW(PEOPLE!$H$4:$H$101)) +1), COLUMNS($B$3:B707))),"")</f>
        <v xml:space="preserve">3   </v>
      </c>
      <c r="D707" s="40" t="str">
        <f t="array" ref="D707">IFERROR(INDEX(PEOPLE!$H$4:$H$101, SMALL(IF($B707=PEOPLE!$B$4:$B$101, ROW(PEOPLE!$H$4:$H$101)-MIN(ROW(PEOPLE!$H$4:$H$101)) +1), COLUMNS($B$3:C707))),"")</f>
        <v xml:space="preserve">4   </v>
      </c>
      <c r="E707" s="40" t="str">
        <f t="array" ref="E707">IFERROR(INDEX(PEOPLE!$H$4:$H$101, SMALL(IF($B707=PEOPLE!$B$4:$B$101, ROW(PEOPLE!$H$4:$H$101)-MIN(ROW(PEOPLE!$H$4:$H$101)) +1), COLUMNS($B$3:D707))),"")</f>
        <v xml:space="preserve">5   </v>
      </c>
      <c r="F707" s="40" t="str">
        <f t="array" ref="F707">IFERROR(INDEX(PEOPLE!$H$4:$H$101, SMALL(IF($B707=PEOPLE!$B$4:$B$101, ROW(PEOPLE!$H$4:$H$101)-MIN(ROW(PEOPLE!$H$4:$H$101)) +1), COLUMNS($B$3:E707))),"")</f>
        <v xml:space="preserve">6   </v>
      </c>
      <c r="G707" s="40" t="str">
        <f t="array" ref="G707">IFERROR(INDEX(PEOPLE!$H$4:$H$101, SMALL(IF($B707=PEOPLE!$B$4:$B$101, ROW(PEOPLE!$H$4:$H$101)-MIN(ROW(PEOPLE!$H$4:$H$101)) +1), COLUMNS($B$3:F707))),"")</f>
        <v xml:space="preserve">7   </v>
      </c>
      <c r="H707" s="40" t="str">
        <f t="array" ref="H707">IFERROR(INDEX(PEOPLE!$H$4:$H$101, SMALL(IF($B707=PEOPLE!$B$4:$B$101, ROW(PEOPLE!$H$4:$H$101)-MIN(ROW(PEOPLE!$H$4:$H$101)) +1), COLUMNS($B$3:G707))),"")</f>
        <v xml:space="preserve">8   </v>
      </c>
      <c r="I707" s="40" t="str">
        <f t="array" ref="I707">IFERROR(INDEX(PEOPLE!$H$4:$H$101, SMALL(IF($B707=PEOPLE!$B$4:$B$101, ROW(PEOPLE!$H$4:$H$101)-MIN(ROW(PEOPLE!$H$4:$H$101)) +1), COLUMNS($B$3:H707))),"")</f>
        <v xml:space="preserve">9   </v>
      </c>
      <c r="J707" s="40" t="str">
        <f t="array" ref="J707">IFERROR(INDEX(PEOPLE!$H$4:$H$101, SMALL(IF($B707=PEOPLE!$B$4:$B$101, ROW(PEOPLE!$H$4:$H$101)-MIN(ROW(PEOPLE!$H$4:$H$101)) +1), COLUMNS($B$3:I707))),"")</f>
        <v xml:space="preserve">10   </v>
      </c>
      <c r="K707" s="40" t="str">
        <f t="array" ref="K707">IFERROR(INDEX(PEOPLE!$H$4:$H$101, SMALL(IF($B707=PEOPLE!$B$4:$B$101, ROW(PEOPLE!$H$4:$H$101)-MIN(ROW(PEOPLE!$H$4:$H$101)) +1), COLUMNS($B$3:J707))),"")</f>
        <v xml:space="preserve">11   </v>
      </c>
      <c r="L707" s="40" t="str">
        <f t="array" ref="L707">IFERROR(INDEX(PEOPLE!$H$4:$H$101, SMALL(IF($B707=PEOPLE!$B$4:$B$101, ROW(PEOPLE!$H$4:$H$101)-MIN(ROW(PEOPLE!$H$4:$H$101)) +1), COLUMNS($B$3:K707))),"")</f>
        <v xml:space="preserve">12   </v>
      </c>
      <c r="M707" s="40" t="str">
        <f t="array" ref="M707">IFERROR(INDEX(PEOPLE!$H$4:$H$101, SMALL(IF($B707=PEOPLE!$B$4:$B$101, ROW(PEOPLE!$H$4:$H$101)-MIN(ROW(PEOPLE!$H$4:$H$101)) +1), COLUMNS($B$3:L707))),"")</f>
        <v xml:space="preserve">13   </v>
      </c>
      <c r="N707" s="40"/>
      <c r="O707" s="40"/>
    </row>
    <row r="708" spans="2:15" x14ac:dyDescent="0.25">
      <c r="B708" s="40" t="str">
        <f t="array" ref="B708">IFERROR(INDEX(PEOPLE!B709:B$1001, MATCH(0, COUNTIF($B$2:B707, PEOPLE!B709:B$1001), 0)), "")</f>
        <v/>
      </c>
      <c r="C708" s="40" t="str">
        <f t="array" ref="C708">IFERROR(INDEX(PEOPLE!$H$4:$H$101, SMALL(IF($B708=PEOPLE!$B$4:$B$101, ROW(PEOPLE!$H$4:$H$101)-MIN(ROW(PEOPLE!$H$4:$H$101)) +1), COLUMNS($B$3:B708))),"")</f>
        <v xml:space="preserve">3   </v>
      </c>
      <c r="D708" s="40" t="str">
        <f t="array" ref="D708">IFERROR(INDEX(PEOPLE!$H$4:$H$101, SMALL(IF($B708=PEOPLE!$B$4:$B$101, ROW(PEOPLE!$H$4:$H$101)-MIN(ROW(PEOPLE!$H$4:$H$101)) +1), COLUMNS($B$3:C708))),"")</f>
        <v xml:space="preserve">4   </v>
      </c>
      <c r="E708" s="40" t="str">
        <f t="array" ref="E708">IFERROR(INDEX(PEOPLE!$H$4:$H$101, SMALL(IF($B708=PEOPLE!$B$4:$B$101, ROW(PEOPLE!$H$4:$H$101)-MIN(ROW(PEOPLE!$H$4:$H$101)) +1), COLUMNS($B$3:D708))),"")</f>
        <v xml:space="preserve">5   </v>
      </c>
      <c r="F708" s="40" t="str">
        <f t="array" ref="F708">IFERROR(INDEX(PEOPLE!$H$4:$H$101, SMALL(IF($B708=PEOPLE!$B$4:$B$101, ROW(PEOPLE!$H$4:$H$101)-MIN(ROW(PEOPLE!$H$4:$H$101)) +1), COLUMNS($B$3:E708))),"")</f>
        <v xml:space="preserve">6   </v>
      </c>
      <c r="G708" s="40" t="str">
        <f t="array" ref="G708">IFERROR(INDEX(PEOPLE!$H$4:$H$101, SMALL(IF($B708=PEOPLE!$B$4:$B$101, ROW(PEOPLE!$H$4:$H$101)-MIN(ROW(PEOPLE!$H$4:$H$101)) +1), COLUMNS($B$3:F708))),"")</f>
        <v xml:space="preserve">7   </v>
      </c>
      <c r="H708" s="40" t="str">
        <f t="array" ref="H708">IFERROR(INDEX(PEOPLE!$H$4:$H$101, SMALL(IF($B708=PEOPLE!$B$4:$B$101, ROW(PEOPLE!$H$4:$H$101)-MIN(ROW(PEOPLE!$H$4:$H$101)) +1), COLUMNS($B$3:G708))),"")</f>
        <v xml:space="preserve">8   </v>
      </c>
      <c r="I708" s="40" t="str">
        <f t="array" ref="I708">IFERROR(INDEX(PEOPLE!$H$4:$H$101, SMALL(IF($B708=PEOPLE!$B$4:$B$101, ROW(PEOPLE!$H$4:$H$101)-MIN(ROW(PEOPLE!$H$4:$H$101)) +1), COLUMNS($B$3:H708))),"")</f>
        <v xml:space="preserve">9   </v>
      </c>
      <c r="J708" s="40" t="str">
        <f t="array" ref="J708">IFERROR(INDEX(PEOPLE!$H$4:$H$101, SMALL(IF($B708=PEOPLE!$B$4:$B$101, ROW(PEOPLE!$H$4:$H$101)-MIN(ROW(PEOPLE!$H$4:$H$101)) +1), COLUMNS($B$3:I708))),"")</f>
        <v xml:space="preserve">10   </v>
      </c>
      <c r="K708" s="40" t="str">
        <f t="array" ref="K708">IFERROR(INDEX(PEOPLE!$H$4:$H$101, SMALL(IF($B708=PEOPLE!$B$4:$B$101, ROW(PEOPLE!$H$4:$H$101)-MIN(ROW(PEOPLE!$H$4:$H$101)) +1), COLUMNS($B$3:J708))),"")</f>
        <v xml:space="preserve">11   </v>
      </c>
      <c r="L708" s="40" t="str">
        <f t="array" ref="L708">IFERROR(INDEX(PEOPLE!$H$4:$H$101, SMALL(IF($B708=PEOPLE!$B$4:$B$101, ROW(PEOPLE!$H$4:$H$101)-MIN(ROW(PEOPLE!$H$4:$H$101)) +1), COLUMNS($B$3:K708))),"")</f>
        <v xml:space="preserve">12   </v>
      </c>
      <c r="M708" s="40" t="str">
        <f t="array" ref="M708">IFERROR(INDEX(PEOPLE!$H$4:$H$101, SMALL(IF($B708=PEOPLE!$B$4:$B$101, ROW(PEOPLE!$H$4:$H$101)-MIN(ROW(PEOPLE!$H$4:$H$101)) +1), COLUMNS($B$3:L708))),"")</f>
        <v xml:space="preserve">13   </v>
      </c>
      <c r="N708" s="40"/>
      <c r="O708" s="40"/>
    </row>
    <row r="709" spans="2:15" x14ac:dyDescent="0.25">
      <c r="B709" s="40" t="str">
        <f t="array" ref="B709">IFERROR(INDEX(PEOPLE!B710:B$1001, MATCH(0, COUNTIF($B$2:B708, PEOPLE!B710:B$1001), 0)), "")</f>
        <v/>
      </c>
      <c r="C709" s="40" t="str">
        <f t="array" ref="C709">IFERROR(INDEX(PEOPLE!$H$4:$H$101, SMALL(IF($B709=PEOPLE!$B$4:$B$101, ROW(PEOPLE!$H$4:$H$101)-MIN(ROW(PEOPLE!$H$4:$H$101)) +1), COLUMNS($B$3:B709))),"")</f>
        <v xml:space="preserve">3   </v>
      </c>
      <c r="D709" s="40" t="str">
        <f t="array" ref="D709">IFERROR(INDEX(PEOPLE!$H$4:$H$101, SMALL(IF($B709=PEOPLE!$B$4:$B$101, ROW(PEOPLE!$H$4:$H$101)-MIN(ROW(PEOPLE!$H$4:$H$101)) +1), COLUMNS($B$3:C709))),"")</f>
        <v xml:space="preserve">4   </v>
      </c>
      <c r="E709" s="40" t="str">
        <f t="array" ref="E709">IFERROR(INDEX(PEOPLE!$H$4:$H$101, SMALL(IF($B709=PEOPLE!$B$4:$B$101, ROW(PEOPLE!$H$4:$H$101)-MIN(ROW(PEOPLE!$H$4:$H$101)) +1), COLUMNS($B$3:D709))),"")</f>
        <v xml:space="preserve">5   </v>
      </c>
      <c r="F709" s="40" t="str">
        <f t="array" ref="F709">IFERROR(INDEX(PEOPLE!$H$4:$H$101, SMALL(IF($B709=PEOPLE!$B$4:$B$101, ROW(PEOPLE!$H$4:$H$101)-MIN(ROW(PEOPLE!$H$4:$H$101)) +1), COLUMNS($B$3:E709))),"")</f>
        <v xml:space="preserve">6   </v>
      </c>
      <c r="G709" s="40" t="str">
        <f t="array" ref="G709">IFERROR(INDEX(PEOPLE!$H$4:$H$101, SMALL(IF($B709=PEOPLE!$B$4:$B$101, ROW(PEOPLE!$H$4:$H$101)-MIN(ROW(PEOPLE!$H$4:$H$101)) +1), COLUMNS($B$3:F709))),"")</f>
        <v xml:space="preserve">7   </v>
      </c>
      <c r="H709" s="40" t="str">
        <f t="array" ref="H709">IFERROR(INDEX(PEOPLE!$H$4:$H$101, SMALL(IF($B709=PEOPLE!$B$4:$B$101, ROW(PEOPLE!$H$4:$H$101)-MIN(ROW(PEOPLE!$H$4:$H$101)) +1), COLUMNS($B$3:G709))),"")</f>
        <v xml:space="preserve">8   </v>
      </c>
      <c r="I709" s="40" t="str">
        <f t="array" ref="I709">IFERROR(INDEX(PEOPLE!$H$4:$H$101, SMALL(IF($B709=PEOPLE!$B$4:$B$101, ROW(PEOPLE!$H$4:$H$101)-MIN(ROW(PEOPLE!$H$4:$H$101)) +1), COLUMNS($B$3:H709))),"")</f>
        <v xml:space="preserve">9   </v>
      </c>
      <c r="J709" s="40" t="str">
        <f t="array" ref="J709">IFERROR(INDEX(PEOPLE!$H$4:$H$101, SMALL(IF($B709=PEOPLE!$B$4:$B$101, ROW(PEOPLE!$H$4:$H$101)-MIN(ROW(PEOPLE!$H$4:$H$101)) +1), COLUMNS($B$3:I709))),"")</f>
        <v xml:space="preserve">10   </v>
      </c>
      <c r="K709" s="40" t="str">
        <f t="array" ref="K709">IFERROR(INDEX(PEOPLE!$H$4:$H$101, SMALL(IF($B709=PEOPLE!$B$4:$B$101, ROW(PEOPLE!$H$4:$H$101)-MIN(ROW(PEOPLE!$H$4:$H$101)) +1), COLUMNS($B$3:J709))),"")</f>
        <v xml:space="preserve">11   </v>
      </c>
      <c r="L709" s="40" t="str">
        <f t="array" ref="L709">IFERROR(INDEX(PEOPLE!$H$4:$H$101, SMALL(IF($B709=PEOPLE!$B$4:$B$101, ROW(PEOPLE!$H$4:$H$101)-MIN(ROW(PEOPLE!$H$4:$H$101)) +1), COLUMNS($B$3:K709))),"")</f>
        <v xml:space="preserve">12   </v>
      </c>
      <c r="M709" s="40" t="str">
        <f t="array" ref="M709">IFERROR(INDEX(PEOPLE!$H$4:$H$101, SMALL(IF($B709=PEOPLE!$B$4:$B$101, ROW(PEOPLE!$H$4:$H$101)-MIN(ROW(PEOPLE!$H$4:$H$101)) +1), COLUMNS($B$3:L709))),"")</f>
        <v xml:space="preserve">13   </v>
      </c>
      <c r="N709" s="40"/>
      <c r="O709" s="40"/>
    </row>
    <row r="710" spans="2:15" x14ac:dyDescent="0.25">
      <c r="B710" s="40" t="str">
        <f t="array" ref="B710">IFERROR(INDEX(PEOPLE!B711:B$1001, MATCH(0, COUNTIF($B$2:B709, PEOPLE!B711:B$1001), 0)), "")</f>
        <v/>
      </c>
      <c r="C710" s="40" t="str">
        <f t="array" ref="C710">IFERROR(INDEX(PEOPLE!$H$4:$H$101, SMALL(IF($B710=PEOPLE!$B$4:$B$101, ROW(PEOPLE!$H$4:$H$101)-MIN(ROW(PEOPLE!$H$4:$H$101)) +1), COLUMNS($B$3:B710))),"")</f>
        <v xml:space="preserve">3   </v>
      </c>
      <c r="D710" s="40" t="str">
        <f t="array" ref="D710">IFERROR(INDEX(PEOPLE!$H$4:$H$101, SMALL(IF($B710=PEOPLE!$B$4:$B$101, ROW(PEOPLE!$H$4:$H$101)-MIN(ROW(PEOPLE!$H$4:$H$101)) +1), COLUMNS($B$3:C710))),"")</f>
        <v xml:space="preserve">4   </v>
      </c>
      <c r="E710" s="40" t="str">
        <f t="array" ref="E710">IFERROR(INDEX(PEOPLE!$H$4:$H$101, SMALL(IF($B710=PEOPLE!$B$4:$B$101, ROW(PEOPLE!$H$4:$H$101)-MIN(ROW(PEOPLE!$H$4:$H$101)) +1), COLUMNS($B$3:D710))),"")</f>
        <v xml:space="preserve">5   </v>
      </c>
      <c r="F710" s="40" t="str">
        <f t="array" ref="F710">IFERROR(INDEX(PEOPLE!$H$4:$H$101, SMALL(IF($B710=PEOPLE!$B$4:$B$101, ROW(PEOPLE!$H$4:$H$101)-MIN(ROW(PEOPLE!$H$4:$H$101)) +1), COLUMNS($B$3:E710))),"")</f>
        <v xml:space="preserve">6   </v>
      </c>
      <c r="G710" s="40" t="str">
        <f t="array" ref="G710">IFERROR(INDEX(PEOPLE!$H$4:$H$101, SMALL(IF($B710=PEOPLE!$B$4:$B$101, ROW(PEOPLE!$H$4:$H$101)-MIN(ROW(PEOPLE!$H$4:$H$101)) +1), COLUMNS($B$3:F710))),"")</f>
        <v xml:space="preserve">7   </v>
      </c>
      <c r="H710" s="40" t="str">
        <f t="array" ref="H710">IFERROR(INDEX(PEOPLE!$H$4:$H$101, SMALL(IF($B710=PEOPLE!$B$4:$B$101, ROW(PEOPLE!$H$4:$H$101)-MIN(ROW(PEOPLE!$H$4:$H$101)) +1), COLUMNS($B$3:G710))),"")</f>
        <v xml:space="preserve">8   </v>
      </c>
      <c r="I710" s="40" t="str">
        <f t="array" ref="I710">IFERROR(INDEX(PEOPLE!$H$4:$H$101, SMALL(IF($B710=PEOPLE!$B$4:$B$101, ROW(PEOPLE!$H$4:$H$101)-MIN(ROW(PEOPLE!$H$4:$H$101)) +1), COLUMNS($B$3:H710))),"")</f>
        <v xml:space="preserve">9   </v>
      </c>
      <c r="J710" s="40" t="str">
        <f t="array" ref="J710">IFERROR(INDEX(PEOPLE!$H$4:$H$101, SMALL(IF($B710=PEOPLE!$B$4:$B$101, ROW(PEOPLE!$H$4:$H$101)-MIN(ROW(PEOPLE!$H$4:$H$101)) +1), COLUMNS($B$3:I710))),"")</f>
        <v xml:space="preserve">10   </v>
      </c>
      <c r="K710" s="40" t="str">
        <f t="array" ref="K710">IFERROR(INDEX(PEOPLE!$H$4:$H$101, SMALL(IF($B710=PEOPLE!$B$4:$B$101, ROW(PEOPLE!$H$4:$H$101)-MIN(ROW(PEOPLE!$H$4:$H$101)) +1), COLUMNS($B$3:J710))),"")</f>
        <v xml:space="preserve">11   </v>
      </c>
      <c r="L710" s="40" t="str">
        <f t="array" ref="L710">IFERROR(INDEX(PEOPLE!$H$4:$H$101, SMALL(IF($B710=PEOPLE!$B$4:$B$101, ROW(PEOPLE!$H$4:$H$101)-MIN(ROW(PEOPLE!$H$4:$H$101)) +1), COLUMNS($B$3:K710))),"")</f>
        <v xml:space="preserve">12   </v>
      </c>
      <c r="M710" s="40" t="str">
        <f t="array" ref="M710">IFERROR(INDEX(PEOPLE!$H$4:$H$101, SMALL(IF($B710=PEOPLE!$B$4:$B$101, ROW(PEOPLE!$H$4:$H$101)-MIN(ROW(PEOPLE!$H$4:$H$101)) +1), COLUMNS($B$3:L710))),"")</f>
        <v xml:space="preserve">13   </v>
      </c>
      <c r="N710" s="40"/>
      <c r="O710" s="40"/>
    </row>
    <row r="711" spans="2:15" x14ac:dyDescent="0.25">
      <c r="B711" s="40" t="str">
        <f t="array" ref="B711">IFERROR(INDEX(PEOPLE!B712:B$1001, MATCH(0, COUNTIF($B$2:B710, PEOPLE!B712:B$1001), 0)), "")</f>
        <v/>
      </c>
      <c r="C711" s="40" t="str">
        <f t="array" ref="C711">IFERROR(INDEX(PEOPLE!$H$4:$H$101, SMALL(IF($B711=PEOPLE!$B$4:$B$101, ROW(PEOPLE!$H$4:$H$101)-MIN(ROW(PEOPLE!$H$4:$H$101)) +1), COLUMNS($B$3:B711))),"")</f>
        <v xml:space="preserve">3   </v>
      </c>
      <c r="D711" s="40" t="str">
        <f t="array" ref="D711">IFERROR(INDEX(PEOPLE!$H$4:$H$101, SMALL(IF($B711=PEOPLE!$B$4:$B$101, ROW(PEOPLE!$H$4:$H$101)-MIN(ROW(PEOPLE!$H$4:$H$101)) +1), COLUMNS($B$3:C711))),"")</f>
        <v xml:space="preserve">4   </v>
      </c>
      <c r="E711" s="40" t="str">
        <f t="array" ref="E711">IFERROR(INDEX(PEOPLE!$H$4:$H$101, SMALL(IF($B711=PEOPLE!$B$4:$B$101, ROW(PEOPLE!$H$4:$H$101)-MIN(ROW(PEOPLE!$H$4:$H$101)) +1), COLUMNS($B$3:D711))),"")</f>
        <v xml:space="preserve">5   </v>
      </c>
      <c r="F711" s="40" t="str">
        <f t="array" ref="F711">IFERROR(INDEX(PEOPLE!$H$4:$H$101, SMALL(IF($B711=PEOPLE!$B$4:$B$101, ROW(PEOPLE!$H$4:$H$101)-MIN(ROW(PEOPLE!$H$4:$H$101)) +1), COLUMNS($B$3:E711))),"")</f>
        <v xml:space="preserve">6   </v>
      </c>
      <c r="G711" s="40" t="str">
        <f t="array" ref="G711">IFERROR(INDEX(PEOPLE!$H$4:$H$101, SMALL(IF($B711=PEOPLE!$B$4:$B$101, ROW(PEOPLE!$H$4:$H$101)-MIN(ROW(PEOPLE!$H$4:$H$101)) +1), COLUMNS($B$3:F711))),"")</f>
        <v xml:space="preserve">7   </v>
      </c>
      <c r="H711" s="40" t="str">
        <f t="array" ref="H711">IFERROR(INDEX(PEOPLE!$H$4:$H$101, SMALL(IF($B711=PEOPLE!$B$4:$B$101, ROW(PEOPLE!$H$4:$H$101)-MIN(ROW(PEOPLE!$H$4:$H$101)) +1), COLUMNS($B$3:G711))),"")</f>
        <v xml:space="preserve">8   </v>
      </c>
      <c r="I711" s="40" t="str">
        <f t="array" ref="I711">IFERROR(INDEX(PEOPLE!$H$4:$H$101, SMALL(IF($B711=PEOPLE!$B$4:$B$101, ROW(PEOPLE!$H$4:$H$101)-MIN(ROW(PEOPLE!$H$4:$H$101)) +1), COLUMNS($B$3:H711))),"")</f>
        <v xml:space="preserve">9   </v>
      </c>
      <c r="J711" s="40" t="str">
        <f t="array" ref="J711">IFERROR(INDEX(PEOPLE!$H$4:$H$101, SMALL(IF($B711=PEOPLE!$B$4:$B$101, ROW(PEOPLE!$H$4:$H$101)-MIN(ROW(PEOPLE!$H$4:$H$101)) +1), COLUMNS($B$3:I711))),"")</f>
        <v xml:space="preserve">10   </v>
      </c>
      <c r="K711" s="40" t="str">
        <f t="array" ref="K711">IFERROR(INDEX(PEOPLE!$H$4:$H$101, SMALL(IF($B711=PEOPLE!$B$4:$B$101, ROW(PEOPLE!$H$4:$H$101)-MIN(ROW(PEOPLE!$H$4:$H$101)) +1), COLUMNS($B$3:J711))),"")</f>
        <v xml:space="preserve">11   </v>
      </c>
      <c r="L711" s="40" t="str">
        <f t="array" ref="L711">IFERROR(INDEX(PEOPLE!$H$4:$H$101, SMALL(IF($B711=PEOPLE!$B$4:$B$101, ROW(PEOPLE!$H$4:$H$101)-MIN(ROW(PEOPLE!$H$4:$H$101)) +1), COLUMNS($B$3:K711))),"")</f>
        <v xml:space="preserve">12   </v>
      </c>
      <c r="M711" s="40" t="str">
        <f t="array" ref="M711">IFERROR(INDEX(PEOPLE!$H$4:$H$101, SMALL(IF($B711=PEOPLE!$B$4:$B$101, ROW(PEOPLE!$H$4:$H$101)-MIN(ROW(PEOPLE!$H$4:$H$101)) +1), COLUMNS($B$3:L711))),"")</f>
        <v xml:space="preserve">13   </v>
      </c>
      <c r="N711" s="40"/>
      <c r="O711" s="40"/>
    </row>
    <row r="712" spans="2:15" x14ac:dyDescent="0.25">
      <c r="B712" s="40" t="str">
        <f t="array" ref="B712">IFERROR(INDEX(PEOPLE!B713:B$1001, MATCH(0, COUNTIF($B$2:B711, PEOPLE!B713:B$1001), 0)), "")</f>
        <v/>
      </c>
      <c r="C712" s="40" t="str">
        <f t="array" ref="C712">IFERROR(INDEX(PEOPLE!$H$4:$H$101, SMALL(IF($B712=PEOPLE!$B$4:$B$101, ROW(PEOPLE!$H$4:$H$101)-MIN(ROW(PEOPLE!$H$4:$H$101)) +1), COLUMNS($B$3:B712))),"")</f>
        <v xml:space="preserve">3   </v>
      </c>
      <c r="D712" s="40" t="str">
        <f t="array" ref="D712">IFERROR(INDEX(PEOPLE!$H$4:$H$101, SMALL(IF($B712=PEOPLE!$B$4:$B$101, ROW(PEOPLE!$H$4:$H$101)-MIN(ROW(PEOPLE!$H$4:$H$101)) +1), COLUMNS($B$3:C712))),"")</f>
        <v xml:space="preserve">4   </v>
      </c>
      <c r="E712" s="40" t="str">
        <f t="array" ref="E712">IFERROR(INDEX(PEOPLE!$H$4:$H$101, SMALL(IF($B712=PEOPLE!$B$4:$B$101, ROW(PEOPLE!$H$4:$H$101)-MIN(ROW(PEOPLE!$H$4:$H$101)) +1), COLUMNS($B$3:D712))),"")</f>
        <v xml:space="preserve">5   </v>
      </c>
      <c r="F712" s="40" t="str">
        <f t="array" ref="F712">IFERROR(INDEX(PEOPLE!$H$4:$H$101, SMALL(IF($B712=PEOPLE!$B$4:$B$101, ROW(PEOPLE!$H$4:$H$101)-MIN(ROW(PEOPLE!$H$4:$H$101)) +1), COLUMNS($B$3:E712))),"")</f>
        <v xml:space="preserve">6   </v>
      </c>
      <c r="G712" s="40" t="str">
        <f t="array" ref="G712">IFERROR(INDEX(PEOPLE!$H$4:$H$101, SMALL(IF($B712=PEOPLE!$B$4:$B$101, ROW(PEOPLE!$H$4:$H$101)-MIN(ROW(PEOPLE!$H$4:$H$101)) +1), COLUMNS($B$3:F712))),"")</f>
        <v xml:space="preserve">7   </v>
      </c>
      <c r="H712" s="40" t="str">
        <f t="array" ref="H712">IFERROR(INDEX(PEOPLE!$H$4:$H$101, SMALL(IF($B712=PEOPLE!$B$4:$B$101, ROW(PEOPLE!$H$4:$H$101)-MIN(ROW(PEOPLE!$H$4:$H$101)) +1), COLUMNS($B$3:G712))),"")</f>
        <v xml:space="preserve">8   </v>
      </c>
      <c r="I712" s="40" t="str">
        <f t="array" ref="I712">IFERROR(INDEX(PEOPLE!$H$4:$H$101, SMALL(IF($B712=PEOPLE!$B$4:$B$101, ROW(PEOPLE!$H$4:$H$101)-MIN(ROW(PEOPLE!$H$4:$H$101)) +1), COLUMNS($B$3:H712))),"")</f>
        <v xml:space="preserve">9   </v>
      </c>
      <c r="J712" s="40" t="str">
        <f t="array" ref="J712">IFERROR(INDEX(PEOPLE!$H$4:$H$101, SMALL(IF($B712=PEOPLE!$B$4:$B$101, ROW(PEOPLE!$H$4:$H$101)-MIN(ROW(PEOPLE!$H$4:$H$101)) +1), COLUMNS($B$3:I712))),"")</f>
        <v xml:space="preserve">10   </v>
      </c>
      <c r="K712" s="40" t="str">
        <f t="array" ref="K712">IFERROR(INDEX(PEOPLE!$H$4:$H$101, SMALL(IF($B712=PEOPLE!$B$4:$B$101, ROW(PEOPLE!$H$4:$H$101)-MIN(ROW(PEOPLE!$H$4:$H$101)) +1), COLUMNS($B$3:J712))),"")</f>
        <v xml:space="preserve">11   </v>
      </c>
      <c r="L712" s="40" t="str">
        <f t="array" ref="L712">IFERROR(INDEX(PEOPLE!$H$4:$H$101, SMALL(IF($B712=PEOPLE!$B$4:$B$101, ROW(PEOPLE!$H$4:$H$101)-MIN(ROW(PEOPLE!$H$4:$H$101)) +1), COLUMNS($B$3:K712))),"")</f>
        <v xml:space="preserve">12   </v>
      </c>
      <c r="M712" s="40" t="str">
        <f t="array" ref="M712">IFERROR(INDEX(PEOPLE!$H$4:$H$101, SMALL(IF($B712=PEOPLE!$B$4:$B$101, ROW(PEOPLE!$H$4:$H$101)-MIN(ROW(PEOPLE!$H$4:$H$101)) +1), COLUMNS($B$3:L712))),"")</f>
        <v xml:space="preserve">13   </v>
      </c>
      <c r="N712" s="40"/>
      <c r="O712" s="40"/>
    </row>
    <row r="713" spans="2:15" x14ac:dyDescent="0.25">
      <c r="B713" s="40" t="str">
        <f t="array" ref="B713">IFERROR(INDEX(PEOPLE!B714:B$1001, MATCH(0, COUNTIF($B$2:B712, PEOPLE!B714:B$1001), 0)), "")</f>
        <v/>
      </c>
      <c r="C713" s="40" t="str">
        <f t="array" ref="C713">IFERROR(INDEX(PEOPLE!$H$4:$H$101, SMALL(IF($B713=PEOPLE!$B$4:$B$101, ROW(PEOPLE!$H$4:$H$101)-MIN(ROW(PEOPLE!$H$4:$H$101)) +1), COLUMNS($B$3:B713))),"")</f>
        <v xml:space="preserve">3   </v>
      </c>
      <c r="D713" s="40" t="str">
        <f t="array" ref="D713">IFERROR(INDEX(PEOPLE!$H$4:$H$101, SMALL(IF($B713=PEOPLE!$B$4:$B$101, ROW(PEOPLE!$H$4:$H$101)-MIN(ROW(PEOPLE!$H$4:$H$101)) +1), COLUMNS($B$3:C713))),"")</f>
        <v xml:space="preserve">4   </v>
      </c>
      <c r="E713" s="40" t="str">
        <f t="array" ref="E713">IFERROR(INDEX(PEOPLE!$H$4:$H$101, SMALL(IF($B713=PEOPLE!$B$4:$B$101, ROW(PEOPLE!$H$4:$H$101)-MIN(ROW(PEOPLE!$H$4:$H$101)) +1), COLUMNS($B$3:D713))),"")</f>
        <v xml:space="preserve">5   </v>
      </c>
      <c r="F713" s="40" t="str">
        <f t="array" ref="F713">IFERROR(INDEX(PEOPLE!$H$4:$H$101, SMALL(IF($B713=PEOPLE!$B$4:$B$101, ROW(PEOPLE!$H$4:$H$101)-MIN(ROW(PEOPLE!$H$4:$H$101)) +1), COLUMNS($B$3:E713))),"")</f>
        <v xml:space="preserve">6   </v>
      </c>
      <c r="G713" s="40" t="str">
        <f t="array" ref="G713">IFERROR(INDEX(PEOPLE!$H$4:$H$101, SMALL(IF($B713=PEOPLE!$B$4:$B$101, ROW(PEOPLE!$H$4:$H$101)-MIN(ROW(PEOPLE!$H$4:$H$101)) +1), COLUMNS($B$3:F713))),"")</f>
        <v xml:space="preserve">7   </v>
      </c>
      <c r="H713" s="40" t="str">
        <f t="array" ref="H713">IFERROR(INDEX(PEOPLE!$H$4:$H$101, SMALL(IF($B713=PEOPLE!$B$4:$B$101, ROW(PEOPLE!$H$4:$H$101)-MIN(ROW(PEOPLE!$H$4:$H$101)) +1), COLUMNS($B$3:G713))),"")</f>
        <v xml:space="preserve">8   </v>
      </c>
      <c r="I713" s="40" t="str">
        <f t="array" ref="I713">IFERROR(INDEX(PEOPLE!$H$4:$H$101, SMALL(IF($B713=PEOPLE!$B$4:$B$101, ROW(PEOPLE!$H$4:$H$101)-MIN(ROW(PEOPLE!$H$4:$H$101)) +1), COLUMNS($B$3:H713))),"")</f>
        <v xml:space="preserve">9   </v>
      </c>
      <c r="J713" s="40" t="str">
        <f t="array" ref="J713">IFERROR(INDEX(PEOPLE!$H$4:$H$101, SMALL(IF($B713=PEOPLE!$B$4:$B$101, ROW(PEOPLE!$H$4:$H$101)-MIN(ROW(PEOPLE!$H$4:$H$101)) +1), COLUMNS($B$3:I713))),"")</f>
        <v xml:space="preserve">10   </v>
      </c>
      <c r="K713" s="40" t="str">
        <f t="array" ref="K713">IFERROR(INDEX(PEOPLE!$H$4:$H$101, SMALL(IF($B713=PEOPLE!$B$4:$B$101, ROW(PEOPLE!$H$4:$H$101)-MIN(ROW(PEOPLE!$H$4:$H$101)) +1), COLUMNS($B$3:J713))),"")</f>
        <v xml:space="preserve">11   </v>
      </c>
      <c r="L713" s="40" t="str">
        <f t="array" ref="L713">IFERROR(INDEX(PEOPLE!$H$4:$H$101, SMALL(IF($B713=PEOPLE!$B$4:$B$101, ROW(PEOPLE!$H$4:$H$101)-MIN(ROW(PEOPLE!$H$4:$H$101)) +1), COLUMNS($B$3:K713))),"")</f>
        <v xml:space="preserve">12   </v>
      </c>
      <c r="M713" s="40" t="str">
        <f t="array" ref="M713">IFERROR(INDEX(PEOPLE!$H$4:$H$101, SMALL(IF($B713=PEOPLE!$B$4:$B$101, ROW(PEOPLE!$H$4:$H$101)-MIN(ROW(PEOPLE!$H$4:$H$101)) +1), COLUMNS($B$3:L713))),"")</f>
        <v xml:space="preserve">13   </v>
      </c>
      <c r="N713" s="40"/>
      <c r="O713" s="40"/>
    </row>
    <row r="714" spans="2:15" x14ac:dyDescent="0.25">
      <c r="B714" s="40" t="str">
        <f t="array" ref="B714">IFERROR(INDEX(PEOPLE!B715:B$1001, MATCH(0, COUNTIF($B$2:B713, PEOPLE!B715:B$1001), 0)), "")</f>
        <v/>
      </c>
      <c r="C714" s="40" t="str">
        <f t="array" ref="C714">IFERROR(INDEX(PEOPLE!$H$4:$H$101, SMALL(IF($B714=PEOPLE!$B$4:$B$101, ROW(PEOPLE!$H$4:$H$101)-MIN(ROW(PEOPLE!$H$4:$H$101)) +1), COLUMNS($B$3:B714))),"")</f>
        <v xml:space="preserve">3   </v>
      </c>
      <c r="D714" s="40" t="str">
        <f t="array" ref="D714">IFERROR(INDEX(PEOPLE!$H$4:$H$101, SMALL(IF($B714=PEOPLE!$B$4:$B$101, ROW(PEOPLE!$H$4:$H$101)-MIN(ROW(PEOPLE!$H$4:$H$101)) +1), COLUMNS($B$3:C714))),"")</f>
        <v xml:space="preserve">4   </v>
      </c>
      <c r="E714" s="40" t="str">
        <f t="array" ref="E714">IFERROR(INDEX(PEOPLE!$H$4:$H$101, SMALL(IF($B714=PEOPLE!$B$4:$B$101, ROW(PEOPLE!$H$4:$H$101)-MIN(ROW(PEOPLE!$H$4:$H$101)) +1), COLUMNS($B$3:D714))),"")</f>
        <v xml:space="preserve">5   </v>
      </c>
      <c r="F714" s="40" t="str">
        <f t="array" ref="F714">IFERROR(INDEX(PEOPLE!$H$4:$H$101, SMALL(IF($B714=PEOPLE!$B$4:$B$101, ROW(PEOPLE!$H$4:$H$101)-MIN(ROW(PEOPLE!$H$4:$H$101)) +1), COLUMNS($B$3:E714))),"")</f>
        <v xml:space="preserve">6   </v>
      </c>
      <c r="G714" s="40" t="str">
        <f t="array" ref="G714">IFERROR(INDEX(PEOPLE!$H$4:$H$101, SMALL(IF($B714=PEOPLE!$B$4:$B$101, ROW(PEOPLE!$H$4:$H$101)-MIN(ROW(PEOPLE!$H$4:$H$101)) +1), COLUMNS($B$3:F714))),"")</f>
        <v xml:space="preserve">7   </v>
      </c>
      <c r="H714" s="40" t="str">
        <f t="array" ref="H714">IFERROR(INDEX(PEOPLE!$H$4:$H$101, SMALL(IF($B714=PEOPLE!$B$4:$B$101, ROW(PEOPLE!$H$4:$H$101)-MIN(ROW(PEOPLE!$H$4:$H$101)) +1), COLUMNS($B$3:G714))),"")</f>
        <v xml:space="preserve">8   </v>
      </c>
      <c r="I714" s="40" t="str">
        <f t="array" ref="I714">IFERROR(INDEX(PEOPLE!$H$4:$H$101, SMALL(IF($B714=PEOPLE!$B$4:$B$101, ROW(PEOPLE!$H$4:$H$101)-MIN(ROW(PEOPLE!$H$4:$H$101)) +1), COLUMNS($B$3:H714))),"")</f>
        <v xml:space="preserve">9   </v>
      </c>
      <c r="J714" s="40" t="str">
        <f t="array" ref="J714">IFERROR(INDEX(PEOPLE!$H$4:$H$101, SMALL(IF($B714=PEOPLE!$B$4:$B$101, ROW(PEOPLE!$H$4:$H$101)-MIN(ROW(PEOPLE!$H$4:$H$101)) +1), COLUMNS($B$3:I714))),"")</f>
        <v xml:space="preserve">10   </v>
      </c>
      <c r="K714" s="40" t="str">
        <f t="array" ref="K714">IFERROR(INDEX(PEOPLE!$H$4:$H$101, SMALL(IF($B714=PEOPLE!$B$4:$B$101, ROW(PEOPLE!$H$4:$H$101)-MIN(ROW(PEOPLE!$H$4:$H$101)) +1), COLUMNS($B$3:J714))),"")</f>
        <v xml:space="preserve">11   </v>
      </c>
      <c r="L714" s="40" t="str">
        <f t="array" ref="L714">IFERROR(INDEX(PEOPLE!$H$4:$H$101, SMALL(IF($B714=PEOPLE!$B$4:$B$101, ROW(PEOPLE!$H$4:$H$101)-MIN(ROW(PEOPLE!$H$4:$H$101)) +1), COLUMNS($B$3:K714))),"")</f>
        <v xml:space="preserve">12   </v>
      </c>
      <c r="M714" s="40" t="str">
        <f t="array" ref="M714">IFERROR(INDEX(PEOPLE!$H$4:$H$101, SMALL(IF($B714=PEOPLE!$B$4:$B$101, ROW(PEOPLE!$H$4:$H$101)-MIN(ROW(PEOPLE!$H$4:$H$101)) +1), COLUMNS($B$3:L714))),"")</f>
        <v xml:space="preserve">13   </v>
      </c>
      <c r="N714" s="40"/>
      <c r="O714" s="40"/>
    </row>
    <row r="715" spans="2:15" x14ac:dyDescent="0.25">
      <c r="B715" s="40" t="str">
        <f t="array" ref="B715">IFERROR(INDEX(PEOPLE!B716:B$1001, MATCH(0, COUNTIF($B$2:B714, PEOPLE!B716:B$1001), 0)), "")</f>
        <v/>
      </c>
      <c r="C715" s="40" t="str">
        <f t="array" ref="C715">IFERROR(INDEX(PEOPLE!$H$4:$H$101, SMALL(IF($B715=PEOPLE!$B$4:$B$101, ROW(PEOPLE!$H$4:$H$101)-MIN(ROW(PEOPLE!$H$4:$H$101)) +1), COLUMNS($B$3:B715))),"")</f>
        <v xml:space="preserve">3   </v>
      </c>
      <c r="D715" s="40" t="str">
        <f t="array" ref="D715">IFERROR(INDEX(PEOPLE!$H$4:$H$101, SMALL(IF($B715=PEOPLE!$B$4:$B$101, ROW(PEOPLE!$H$4:$H$101)-MIN(ROW(PEOPLE!$H$4:$H$101)) +1), COLUMNS($B$3:C715))),"")</f>
        <v xml:space="preserve">4   </v>
      </c>
      <c r="E715" s="40" t="str">
        <f t="array" ref="E715">IFERROR(INDEX(PEOPLE!$H$4:$H$101, SMALL(IF($B715=PEOPLE!$B$4:$B$101, ROW(PEOPLE!$H$4:$H$101)-MIN(ROW(PEOPLE!$H$4:$H$101)) +1), COLUMNS($B$3:D715))),"")</f>
        <v xml:space="preserve">5   </v>
      </c>
      <c r="F715" s="40" t="str">
        <f t="array" ref="F715">IFERROR(INDEX(PEOPLE!$H$4:$H$101, SMALL(IF($B715=PEOPLE!$B$4:$B$101, ROW(PEOPLE!$H$4:$H$101)-MIN(ROW(PEOPLE!$H$4:$H$101)) +1), COLUMNS($B$3:E715))),"")</f>
        <v xml:space="preserve">6   </v>
      </c>
      <c r="G715" s="40" t="str">
        <f t="array" ref="G715">IFERROR(INDEX(PEOPLE!$H$4:$H$101, SMALL(IF($B715=PEOPLE!$B$4:$B$101, ROW(PEOPLE!$H$4:$H$101)-MIN(ROW(PEOPLE!$H$4:$H$101)) +1), COLUMNS($B$3:F715))),"")</f>
        <v xml:space="preserve">7   </v>
      </c>
      <c r="H715" s="40" t="str">
        <f t="array" ref="H715">IFERROR(INDEX(PEOPLE!$H$4:$H$101, SMALL(IF($B715=PEOPLE!$B$4:$B$101, ROW(PEOPLE!$H$4:$H$101)-MIN(ROW(PEOPLE!$H$4:$H$101)) +1), COLUMNS($B$3:G715))),"")</f>
        <v xml:space="preserve">8   </v>
      </c>
      <c r="I715" s="40" t="str">
        <f t="array" ref="I715">IFERROR(INDEX(PEOPLE!$H$4:$H$101, SMALL(IF($B715=PEOPLE!$B$4:$B$101, ROW(PEOPLE!$H$4:$H$101)-MIN(ROW(PEOPLE!$H$4:$H$101)) +1), COLUMNS($B$3:H715))),"")</f>
        <v xml:space="preserve">9   </v>
      </c>
      <c r="J715" s="40" t="str">
        <f t="array" ref="J715">IFERROR(INDEX(PEOPLE!$H$4:$H$101, SMALL(IF($B715=PEOPLE!$B$4:$B$101, ROW(PEOPLE!$H$4:$H$101)-MIN(ROW(PEOPLE!$H$4:$H$101)) +1), COLUMNS($B$3:I715))),"")</f>
        <v xml:space="preserve">10   </v>
      </c>
      <c r="K715" s="40" t="str">
        <f t="array" ref="K715">IFERROR(INDEX(PEOPLE!$H$4:$H$101, SMALL(IF($B715=PEOPLE!$B$4:$B$101, ROW(PEOPLE!$H$4:$H$101)-MIN(ROW(PEOPLE!$H$4:$H$101)) +1), COLUMNS($B$3:J715))),"")</f>
        <v xml:space="preserve">11   </v>
      </c>
      <c r="L715" s="40" t="str">
        <f t="array" ref="L715">IFERROR(INDEX(PEOPLE!$H$4:$H$101, SMALL(IF($B715=PEOPLE!$B$4:$B$101, ROW(PEOPLE!$H$4:$H$101)-MIN(ROW(PEOPLE!$H$4:$H$101)) +1), COLUMNS($B$3:K715))),"")</f>
        <v xml:space="preserve">12   </v>
      </c>
      <c r="M715" s="40" t="str">
        <f t="array" ref="M715">IFERROR(INDEX(PEOPLE!$H$4:$H$101, SMALL(IF($B715=PEOPLE!$B$4:$B$101, ROW(PEOPLE!$H$4:$H$101)-MIN(ROW(PEOPLE!$H$4:$H$101)) +1), COLUMNS($B$3:L715))),"")</f>
        <v xml:space="preserve">13   </v>
      </c>
      <c r="N715" s="40"/>
      <c r="O715" s="40"/>
    </row>
    <row r="716" spans="2:15" x14ac:dyDescent="0.25">
      <c r="B716" s="40" t="str">
        <f t="array" ref="B716">IFERROR(INDEX(PEOPLE!B717:B$1001, MATCH(0, COUNTIF($B$2:B715, PEOPLE!B717:B$1001), 0)), "")</f>
        <v/>
      </c>
      <c r="C716" s="40" t="str">
        <f t="array" ref="C716">IFERROR(INDEX(PEOPLE!$H$4:$H$101, SMALL(IF($B716=PEOPLE!$B$4:$B$101, ROW(PEOPLE!$H$4:$H$101)-MIN(ROW(PEOPLE!$H$4:$H$101)) +1), COLUMNS($B$3:B716))),"")</f>
        <v xml:space="preserve">3   </v>
      </c>
      <c r="D716" s="40" t="str">
        <f t="array" ref="D716">IFERROR(INDEX(PEOPLE!$H$4:$H$101, SMALL(IF($B716=PEOPLE!$B$4:$B$101, ROW(PEOPLE!$H$4:$H$101)-MIN(ROW(PEOPLE!$H$4:$H$101)) +1), COLUMNS($B$3:C716))),"")</f>
        <v xml:space="preserve">4   </v>
      </c>
      <c r="E716" s="40" t="str">
        <f t="array" ref="E716">IFERROR(INDEX(PEOPLE!$H$4:$H$101, SMALL(IF($B716=PEOPLE!$B$4:$B$101, ROW(PEOPLE!$H$4:$H$101)-MIN(ROW(PEOPLE!$H$4:$H$101)) +1), COLUMNS($B$3:D716))),"")</f>
        <v xml:space="preserve">5   </v>
      </c>
      <c r="F716" s="40" t="str">
        <f t="array" ref="F716">IFERROR(INDEX(PEOPLE!$H$4:$H$101, SMALL(IF($B716=PEOPLE!$B$4:$B$101, ROW(PEOPLE!$H$4:$H$101)-MIN(ROW(PEOPLE!$H$4:$H$101)) +1), COLUMNS($B$3:E716))),"")</f>
        <v xml:space="preserve">6   </v>
      </c>
      <c r="G716" s="40" t="str">
        <f t="array" ref="G716">IFERROR(INDEX(PEOPLE!$H$4:$H$101, SMALL(IF($B716=PEOPLE!$B$4:$B$101, ROW(PEOPLE!$H$4:$H$101)-MIN(ROW(PEOPLE!$H$4:$H$101)) +1), COLUMNS($B$3:F716))),"")</f>
        <v xml:space="preserve">7   </v>
      </c>
      <c r="H716" s="40" t="str">
        <f t="array" ref="H716">IFERROR(INDEX(PEOPLE!$H$4:$H$101, SMALL(IF($B716=PEOPLE!$B$4:$B$101, ROW(PEOPLE!$H$4:$H$101)-MIN(ROW(PEOPLE!$H$4:$H$101)) +1), COLUMNS($B$3:G716))),"")</f>
        <v xml:space="preserve">8   </v>
      </c>
      <c r="I716" s="40" t="str">
        <f t="array" ref="I716">IFERROR(INDEX(PEOPLE!$H$4:$H$101, SMALL(IF($B716=PEOPLE!$B$4:$B$101, ROW(PEOPLE!$H$4:$H$101)-MIN(ROW(PEOPLE!$H$4:$H$101)) +1), COLUMNS($B$3:H716))),"")</f>
        <v xml:space="preserve">9   </v>
      </c>
      <c r="J716" s="40" t="str">
        <f t="array" ref="J716">IFERROR(INDEX(PEOPLE!$H$4:$H$101, SMALL(IF($B716=PEOPLE!$B$4:$B$101, ROW(PEOPLE!$H$4:$H$101)-MIN(ROW(PEOPLE!$H$4:$H$101)) +1), COLUMNS($B$3:I716))),"")</f>
        <v xml:space="preserve">10   </v>
      </c>
      <c r="K716" s="40" t="str">
        <f t="array" ref="K716">IFERROR(INDEX(PEOPLE!$H$4:$H$101, SMALL(IF($B716=PEOPLE!$B$4:$B$101, ROW(PEOPLE!$H$4:$H$101)-MIN(ROW(PEOPLE!$H$4:$H$101)) +1), COLUMNS($B$3:J716))),"")</f>
        <v xml:space="preserve">11   </v>
      </c>
      <c r="L716" s="40" t="str">
        <f t="array" ref="L716">IFERROR(INDEX(PEOPLE!$H$4:$H$101, SMALL(IF($B716=PEOPLE!$B$4:$B$101, ROW(PEOPLE!$H$4:$H$101)-MIN(ROW(PEOPLE!$H$4:$H$101)) +1), COLUMNS($B$3:K716))),"")</f>
        <v xml:space="preserve">12   </v>
      </c>
      <c r="M716" s="40" t="str">
        <f t="array" ref="M716">IFERROR(INDEX(PEOPLE!$H$4:$H$101, SMALL(IF($B716=PEOPLE!$B$4:$B$101, ROW(PEOPLE!$H$4:$H$101)-MIN(ROW(PEOPLE!$H$4:$H$101)) +1), COLUMNS($B$3:L716))),"")</f>
        <v xml:space="preserve">13   </v>
      </c>
      <c r="N716" s="40"/>
      <c r="O716" s="40"/>
    </row>
    <row r="717" spans="2:15" x14ac:dyDescent="0.25">
      <c r="B717" s="40" t="str">
        <f t="array" ref="B717">IFERROR(INDEX(PEOPLE!B718:B$1001, MATCH(0, COUNTIF($B$2:B716, PEOPLE!B718:B$1001), 0)), "")</f>
        <v/>
      </c>
      <c r="C717" s="40" t="str">
        <f t="array" ref="C717">IFERROR(INDEX(PEOPLE!$H$4:$H$101, SMALL(IF($B717=PEOPLE!$B$4:$B$101, ROW(PEOPLE!$H$4:$H$101)-MIN(ROW(PEOPLE!$H$4:$H$101)) +1), COLUMNS($B$3:B717))),"")</f>
        <v xml:space="preserve">3   </v>
      </c>
      <c r="D717" s="40" t="str">
        <f t="array" ref="D717">IFERROR(INDEX(PEOPLE!$H$4:$H$101, SMALL(IF($B717=PEOPLE!$B$4:$B$101, ROW(PEOPLE!$H$4:$H$101)-MIN(ROW(PEOPLE!$H$4:$H$101)) +1), COLUMNS($B$3:C717))),"")</f>
        <v xml:space="preserve">4   </v>
      </c>
      <c r="E717" s="40" t="str">
        <f t="array" ref="E717">IFERROR(INDEX(PEOPLE!$H$4:$H$101, SMALL(IF($B717=PEOPLE!$B$4:$B$101, ROW(PEOPLE!$H$4:$H$101)-MIN(ROW(PEOPLE!$H$4:$H$101)) +1), COLUMNS($B$3:D717))),"")</f>
        <v xml:space="preserve">5   </v>
      </c>
      <c r="F717" s="40" t="str">
        <f t="array" ref="F717">IFERROR(INDEX(PEOPLE!$H$4:$H$101, SMALL(IF($B717=PEOPLE!$B$4:$B$101, ROW(PEOPLE!$H$4:$H$101)-MIN(ROW(PEOPLE!$H$4:$H$101)) +1), COLUMNS($B$3:E717))),"")</f>
        <v xml:space="preserve">6   </v>
      </c>
      <c r="G717" s="40" t="str">
        <f t="array" ref="G717">IFERROR(INDEX(PEOPLE!$H$4:$H$101, SMALL(IF($B717=PEOPLE!$B$4:$B$101, ROW(PEOPLE!$H$4:$H$101)-MIN(ROW(PEOPLE!$H$4:$H$101)) +1), COLUMNS($B$3:F717))),"")</f>
        <v xml:space="preserve">7   </v>
      </c>
      <c r="H717" s="40" t="str">
        <f t="array" ref="H717">IFERROR(INDEX(PEOPLE!$H$4:$H$101, SMALL(IF($B717=PEOPLE!$B$4:$B$101, ROW(PEOPLE!$H$4:$H$101)-MIN(ROW(PEOPLE!$H$4:$H$101)) +1), COLUMNS($B$3:G717))),"")</f>
        <v xml:space="preserve">8   </v>
      </c>
      <c r="I717" s="40" t="str">
        <f t="array" ref="I717">IFERROR(INDEX(PEOPLE!$H$4:$H$101, SMALL(IF($B717=PEOPLE!$B$4:$B$101, ROW(PEOPLE!$H$4:$H$101)-MIN(ROW(PEOPLE!$H$4:$H$101)) +1), COLUMNS($B$3:H717))),"")</f>
        <v xml:space="preserve">9   </v>
      </c>
      <c r="J717" s="40" t="str">
        <f t="array" ref="J717">IFERROR(INDEX(PEOPLE!$H$4:$H$101, SMALL(IF($B717=PEOPLE!$B$4:$B$101, ROW(PEOPLE!$H$4:$H$101)-MIN(ROW(PEOPLE!$H$4:$H$101)) +1), COLUMNS($B$3:I717))),"")</f>
        <v xml:space="preserve">10   </v>
      </c>
      <c r="K717" s="40" t="str">
        <f t="array" ref="K717">IFERROR(INDEX(PEOPLE!$H$4:$H$101, SMALL(IF($B717=PEOPLE!$B$4:$B$101, ROW(PEOPLE!$H$4:$H$101)-MIN(ROW(PEOPLE!$H$4:$H$101)) +1), COLUMNS($B$3:J717))),"")</f>
        <v xml:space="preserve">11   </v>
      </c>
      <c r="L717" s="40" t="str">
        <f t="array" ref="L717">IFERROR(INDEX(PEOPLE!$H$4:$H$101, SMALL(IF($B717=PEOPLE!$B$4:$B$101, ROW(PEOPLE!$H$4:$H$101)-MIN(ROW(PEOPLE!$H$4:$H$101)) +1), COLUMNS($B$3:K717))),"")</f>
        <v xml:space="preserve">12   </v>
      </c>
      <c r="M717" s="40" t="str">
        <f t="array" ref="M717">IFERROR(INDEX(PEOPLE!$H$4:$H$101, SMALL(IF($B717=PEOPLE!$B$4:$B$101, ROW(PEOPLE!$H$4:$H$101)-MIN(ROW(PEOPLE!$H$4:$H$101)) +1), COLUMNS($B$3:L717))),"")</f>
        <v xml:space="preserve">13   </v>
      </c>
      <c r="N717" s="40"/>
      <c r="O717" s="40"/>
    </row>
    <row r="718" spans="2:15" x14ac:dyDescent="0.25">
      <c r="B718" s="40" t="str">
        <f t="array" ref="B718">IFERROR(INDEX(PEOPLE!B719:B$1001, MATCH(0, COUNTIF($B$2:B717, PEOPLE!B719:B$1001), 0)), "")</f>
        <v/>
      </c>
      <c r="C718" s="40" t="str">
        <f t="array" ref="C718">IFERROR(INDEX(PEOPLE!$H$4:$H$101, SMALL(IF($B718=PEOPLE!$B$4:$B$101, ROW(PEOPLE!$H$4:$H$101)-MIN(ROW(PEOPLE!$H$4:$H$101)) +1), COLUMNS($B$3:B718))),"")</f>
        <v xml:space="preserve">3   </v>
      </c>
      <c r="D718" s="40" t="str">
        <f t="array" ref="D718">IFERROR(INDEX(PEOPLE!$H$4:$H$101, SMALL(IF($B718=PEOPLE!$B$4:$B$101, ROW(PEOPLE!$H$4:$H$101)-MIN(ROW(PEOPLE!$H$4:$H$101)) +1), COLUMNS($B$3:C718))),"")</f>
        <v xml:space="preserve">4   </v>
      </c>
      <c r="E718" s="40" t="str">
        <f t="array" ref="E718">IFERROR(INDEX(PEOPLE!$H$4:$H$101, SMALL(IF($B718=PEOPLE!$B$4:$B$101, ROW(PEOPLE!$H$4:$H$101)-MIN(ROW(PEOPLE!$H$4:$H$101)) +1), COLUMNS($B$3:D718))),"")</f>
        <v xml:space="preserve">5   </v>
      </c>
      <c r="F718" s="40" t="str">
        <f t="array" ref="F718">IFERROR(INDEX(PEOPLE!$H$4:$H$101, SMALL(IF($B718=PEOPLE!$B$4:$B$101, ROW(PEOPLE!$H$4:$H$101)-MIN(ROW(PEOPLE!$H$4:$H$101)) +1), COLUMNS($B$3:E718))),"")</f>
        <v xml:space="preserve">6   </v>
      </c>
      <c r="G718" s="40" t="str">
        <f t="array" ref="G718">IFERROR(INDEX(PEOPLE!$H$4:$H$101, SMALL(IF($B718=PEOPLE!$B$4:$B$101, ROW(PEOPLE!$H$4:$H$101)-MIN(ROW(PEOPLE!$H$4:$H$101)) +1), COLUMNS($B$3:F718))),"")</f>
        <v xml:space="preserve">7   </v>
      </c>
      <c r="H718" s="40" t="str">
        <f t="array" ref="H718">IFERROR(INDEX(PEOPLE!$H$4:$H$101, SMALL(IF($B718=PEOPLE!$B$4:$B$101, ROW(PEOPLE!$H$4:$H$101)-MIN(ROW(PEOPLE!$H$4:$H$101)) +1), COLUMNS($B$3:G718))),"")</f>
        <v xml:space="preserve">8   </v>
      </c>
      <c r="I718" s="40" t="str">
        <f t="array" ref="I718">IFERROR(INDEX(PEOPLE!$H$4:$H$101, SMALL(IF($B718=PEOPLE!$B$4:$B$101, ROW(PEOPLE!$H$4:$H$101)-MIN(ROW(PEOPLE!$H$4:$H$101)) +1), COLUMNS($B$3:H718))),"")</f>
        <v xml:space="preserve">9   </v>
      </c>
      <c r="J718" s="40" t="str">
        <f t="array" ref="J718">IFERROR(INDEX(PEOPLE!$H$4:$H$101, SMALL(IF($B718=PEOPLE!$B$4:$B$101, ROW(PEOPLE!$H$4:$H$101)-MIN(ROW(PEOPLE!$H$4:$H$101)) +1), COLUMNS($B$3:I718))),"")</f>
        <v xml:space="preserve">10   </v>
      </c>
      <c r="K718" s="40" t="str">
        <f t="array" ref="K718">IFERROR(INDEX(PEOPLE!$H$4:$H$101, SMALL(IF($B718=PEOPLE!$B$4:$B$101, ROW(PEOPLE!$H$4:$H$101)-MIN(ROW(PEOPLE!$H$4:$H$101)) +1), COLUMNS($B$3:J718))),"")</f>
        <v xml:space="preserve">11   </v>
      </c>
      <c r="L718" s="40" t="str">
        <f t="array" ref="L718">IFERROR(INDEX(PEOPLE!$H$4:$H$101, SMALL(IF($B718=PEOPLE!$B$4:$B$101, ROW(PEOPLE!$H$4:$H$101)-MIN(ROW(PEOPLE!$H$4:$H$101)) +1), COLUMNS($B$3:K718))),"")</f>
        <v xml:space="preserve">12   </v>
      </c>
      <c r="M718" s="40" t="str">
        <f t="array" ref="M718">IFERROR(INDEX(PEOPLE!$H$4:$H$101, SMALL(IF($B718=PEOPLE!$B$4:$B$101, ROW(PEOPLE!$H$4:$H$101)-MIN(ROW(PEOPLE!$H$4:$H$101)) +1), COLUMNS($B$3:L718))),"")</f>
        <v xml:space="preserve">13   </v>
      </c>
      <c r="N718" s="40"/>
      <c r="O718" s="40"/>
    </row>
    <row r="719" spans="2:15" x14ac:dyDescent="0.25">
      <c r="B719" s="40" t="str">
        <f t="array" ref="B719">IFERROR(INDEX(PEOPLE!B720:B$1001, MATCH(0, COUNTIF($B$2:B718, PEOPLE!B720:B$1001), 0)), "")</f>
        <v/>
      </c>
      <c r="C719" s="40" t="str">
        <f t="array" ref="C719">IFERROR(INDEX(PEOPLE!$H$4:$H$101, SMALL(IF($B719=PEOPLE!$B$4:$B$101, ROW(PEOPLE!$H$4:$H$101)-MIN(ROW(PEOPLE!$H$4:$H$101)) +1), COLUMNS($B$3:B719))),"")</f>
        <v xml:space="preserve">3   </v>
      </c>
      <c r="D719" s="40" t="str">
        <f t="array" ref="D719">IFERROR(INDEX(PEOPLE!$H$4:$H$101, SMALL(IF($B719=PEOPLE!$B$4:$B$101, ROW(PEOPLE!$H$4:$H$101)-MIN(ROW(PEOPLE!$H$4:$H$101)) +1), COLUMNS($B$3:C719))),"")</f>
        <v xml:space="preserve">4   </v>
      </c>
      <c r="E719" s="40" t="str">
        <f t="array" ref="E719">IFERROR(INDEX(PEOPLE!$H$4:$H$101, SMALL(IF($B719=PEOPLE!$B$4:$B$101, ROW(PEOPLE!$H$4:$H$101)-MIN(ROW(PEOPLE!$H$4:$H$101)) +1), COLUMNS($B$3:D719))),"")</f>
        <v xml:space="preserve">5   </v>
      </c>
      <c r="F719" s="40" t="str">
        <f t="array" ref="F719">IFERROR(INDEX(PEOPLE!$H$4:$H$101, SMALL(IF($B719=PEOPLE!$B$4:$B$101, ROW(PEOPLE!$H$4:$H$101)-MIN(ROW(PEOPLE!$H$4:$H$101)) +1), COLUMNS($B$3:E719))),"")</f>
        <v xml:space="preserve">6   </v>
      </c>
      <c r="G719" s="40" t="str">
        <f t="array" ref="G719">IFERROR(INDEX(PEOPLE!$H$4:$H$101, SMALL(IF($B719=PEOPLE!$B$4:$B$101, ROW(PEOPLE!$H$4:$H$101)-MIN(ROW(PEOPLE!$H$4:$H$101)) +1), COLUMNS($B$3:F719))),"")</f>
        <v xml:space="preserve">7   </v>
      </c>
      <c r="H719" s="40" t="str">
        <f t="array" ref="H719">IFERROR(INDEX(PEOPLE!$H$4:$H$101, SMALL(IF($B719=PEOPLE!$B$4:$B$101, ROW(PEOPLE!$H$4:$H$101)-MIN(ROW(PEOPLE!$H$4:$H$101)) +1), COLUMNS($B$3:G719))),"")</f>
        <v xml:space="preserve">8   </v>
      </c>
      <c r="I719" s="40" t="str">
        <f t="array" ref="I719">IFERROR(INDEX(PEOPLE!$H$4:$H$101, SMALL(IF($B719=PEOPLE!$B$4:$B$101, ROW(PEOPLE!$H$4:$H$101)-MIN(ROW(PEOPLE!$H$4:$H$101)) +1), COLUMNS($B$3:H719))),"")</f>
        <v xml:space="preserve">9   </v>
      </c>
      <c r="J719" s="40" t="str">
        <f t="array" ref="J719">IFERROR(INDEX(PEOPLE!$H$4:$H$101, SMALL(IF($B719=PEOPLE!$B$4:$B$101, ROW(PEOPLE!$H$4:$H$101)-MIN(ROW(PEOPLE!$H$4:$H$101)) +1), COLUMNS($B$3:I719))),"")</f>
        <v xml:space="preserve">10   </v>
      </c>
      <c r="K719" s="40" t="str">
        <f t="array" ref="K719">IFERROR(INDEX(PEOPLE!$H$4:$H$101, SMALL(IF($B719=PEOPLE!$B$4:$B$101, ROW(PEOPLE!$H$4:$H$101)-MIN(ROW(PEOPLE!$H$4:$H$101)) +1), COLUMNS($B$3:J719))),"")</f>
        <v xml:space="preserve">11   </v>
      </c>
      <c r="L719" s="40" t="str">
        <f t="array" ref="L719">IFERROR(INDEX(PEOPLE!$H$4:$H$101, SMALL(IF($B719=PEOPLE!$B$4:$B$101, ROW(PEOPLE!$H$4:$H$101)-MIN(ROW(PEOPLE!$H$4:$H$101)) +1), COLUMNS($B$3:K719))),"")</f>
        <v xml:space="preserve">12   </v>
      </c>
      <c r="M719" s="40" t="str">
        <f t="array" ref="M719">IFERROR(INDEX(PEOPLE!$H$4:$H$101, SMALL(IF($B719=PEOPLE!$B$4:$B$101, ROW(PEOPLE!$H$4:$H$101)-MIN(ROW(PEOPLE!$H$4:$H$101)) +1), COLUMNS($B$3:L719))),"")</f>
        <v xml:space="preserve">13   </v>
      </c>
      <c r="N719" s="40"/>
      <c r="O719" s="40"/>
    </row>
    <row r="720" spans="2:15" x14ac:dyDescent="0.25">
      <c r="B720" s="40" t="str">
        <f t="array" ref="B720">IFERROR(INDEX(PEOPLE!B721:B$1001, MATCH(0, COUNTIF($B$2:B719, PEOPLE!B721:B$1001), 0)), "")</f>
        <v/>
      </c>
      <c r="C720" s="40" t="str">
        <f t="array" ref="C720">IFERROR(INDEX(PEOPLE!$H$4:$H$101, SMALL(IF($B720=PEOPLE!$B$4:$B$101, ROW(PEOPLE!$H$4:$H$101)-MIN(ROW(PEOPLE!$H$4:$H$101)) +1), COLUMNS($B$3:B720))),"")</f>
        <v xml:space="preserve">3   </v>
      </c>
      <c r="D720" s="40" t="str">
        <f t="array" ref="D720">IFERROR(INDEX(PEOPLE!$H$4:$H$101, SMALL(IF($B720=PEOPLE!$B$4:$B$101, ROW(PEOPLE!$H$4:$H$101)-MIN(ROW(PEOPLE!$H$4:$H$101)) +1), COLUMNS($B$3:C720))),"")</f>
        <v xml:space="preserve">4   </v>
      </c>
      <c r="E720" s="40" t="str">
        <f t="array" ref="E720">IFERROR(INDEX(PEOPLE!$H$4:$H$101, SMALL(IF($B720=PEOPLE!$B$4:$B$101, ROW(PEOPLE!$H$4:$H$101)-MIN(ROW(PEOPLE!$H$4:$H$101)) +1), COLUMNS($B$3:D720))),"")</f>
        <v xml:space="preserve">5   </v>
      </c>
      <c r="F720" s="40" t="str">
        <f t="array" ref="F720">IFERROR(INDEX(PEOPLE!$H$4:$H$101, SMALL(IF($B720=PEOPLE!$B$4:$B$101, ROW(PEOPLE!$H$4:$H$101)-MIN(ROW(PEOPLE!$H$4:$H$101)) +1), COLUMNS($B$3:E720))),"")</f>
        <v xml:space="preserve">6   </v>
      </c>
      <c r="G720" s="40" t="str">
        <f t="array" ref="G720">IFERROR(INDEX(PEOPLE!$H$4:$H$101, SMALL(IF($B720=PEOPLE!$B$4:$B$101, ROW(PEOPLE!$H$4:$H$101)-MIN(ROW(PEOPLE!$H$4:$H$101)) +1), COLUMNS($B$3:F720))),"")</f>
        <v xml:space="preserve">7   </v>
      </c>
      <c r="H720" s="40" t="str">
        <f t="array" ref="H720">IFERROR(INDEX(PEOPLE!$H$4:$H$101, SMALL(IF($B720=PEOPLE!$B$4:$B$101, ROW(PEOPLE!$H$4:$H$101)-MIN(ROW(PEOPLE!$H$4:$H$101)) +1), COLUMNS($B$3:G720))),"")</f>
        <v xml:space="preserve">8   </v>
      </c>
      <c r="I720" s="40" t="str">
        <f t="array" ref="I720">IFERROR(INDEX(PEOPLE!$H$4:$H$101, SMALL(IF($B720=PEOPLE!$B$4:$B$101, ROW(PEOPLE!$H$4:$H$101)-MIN(ROW(PEOPLE!$H$4:$H$101)) +1), COLUMNS($B$3:H720))),"")</f>
        <v xml:space="preserve">9   </v>
      </c>
      <c r="J720" s="40" t="str">
        <f t="array" ref="J720">IFERROR(INDEX(PEOPLE!$H$4:$H$101, SMALL(IF($B720=PEOPLE!$B$4:$B$101, ROW(PEOPLE!$H$4:$H$101)-MIN(ROW(PEOPLE!$H$4:$H$101)) +1), COLUMNS($B$3:I720))),"")</f>
        <v xml:space="preserve">10   </v>
      </c>
      <c r="K720" s="40" t="str">
        <f t="array" ref="K720">IFERROR(INDEX(PEOPLE!$H$4:$H$101, SMALL(IF($B720=PEOPLE!$B$4:$B$101, ROW(PEOPLE!$H$4:$H$101)-MIN(ROW(PEOPLE!$H$4:$H$101)) +1), COLUMNS($B$3:J720))),"")</f>
        <v xml:space="preserve">11   </v>
      </c>
      <c r="L720" s="40" t="str">
        <f t="array" ref="L720">IFERROR(INDEX(PEOPLE!$H$4:$H$101, SMALL(IF($B720=PEOPLE!$B$4:$B$101, ROW(PEOPLE!$H$4:$H$101)-MIN(ROW(PEOPLE!$H$4:$H$101)) +1), COLUMNS($B$3:K720))),"")</f>
        <v xml:space="preserve">12   </v>
      </c>
      <c r="M720" s="40" t="str">
        <f t="array" ref="M720">IFERROR(INDEX(PEOPLE!$H$4:$H$101, SMALL(IF($B720=PEOPLE!$B$4:$B$101, ROW(PEOPLE!$H$4:$H$101)-MIN(ROW(PEOPLE!$H$4:$H$101)) +1), COLUMNS($B$3:L720))),"")</f>
        <v xml:space="preserve">13   </v>
      </c>
      <c r="N720" s="40"/>
      <c r="O720" s="40"/>
    </row>
    <row r="721" spans="2:15" x14ac:dyDescent="0.25">
      <c r="B721" s="40" t="str">
        <f t="array" ref="B721">IFERROR(INDEX(PEOPLE!B722:B$1001, MATCH(0, COUNTIF($B$2:B720, PEOPLE!B722:B$1001), 0)), "")</f>
        <v/>
      </c>
      <c r="C721" s="40" t="str">
        <f t="array" ref="C721">IFERROR(INDEX(PEOPLE!$H$4:$H$101, SMALL(IF($B721=PEOPLE!$B$4:$B$101, ROW(PEOPLE!$H$4:$H$101)-MIN(ROW(PEOPLE!$H$4:$H$101)) +1), COLUMNS($B$3:B721))),"")</f>
        <v xml:space="preserve">3   </v>
      </c>
      <c r="D721" s="40" t="str">
        <f t="array" ref="D721">IFERROR(INDEX(PEOPLE!$H$4:$H$101, SMALL(IF($B721=PEOPLE!$B$4:$B$101, ROW(PEOPLE!$H$4:$H$101)-MIN(ROW(PEOPLE!$H$4:$H$101)) +1), COLUMNS($B$3:C721))),"")</f>
        <v xml:space="preserve">4   </v>
      </c>
      <c r="E721" s="40" t="str">
        <f t="array" ref="E721">IFERROR(INDEX(PEOPLE!$H$4:$H$101, SMALL(IF($B721=PEOPLE!$B$4:$B$101, ROW(PEOPLE!$H$4:$H$101)-MIN(ROW(PEOPLE!$H$4:$H$101)) +1), COLUMNS($B$3:D721))),"")</f>
        <v xml:space="preserve">5   </v>
      </c>
      <c r="F721" s="40" t="str">
        <f t="array" ref="F721">IFERROR(INDEX(PEOPLE!$H$4:$H$101, SMALL(IF($B721=PEOPLE!$B$4:$B$101, ROW(PEOPLE!$H$4:$H$101)-MIN(ROW(PEOPLE!$H$4:$H$101)) +1), COLUMNS($B$3:E721))),"")</f>
        <v xml:space="preserve">6   </v>
      </c>
      <c r="G721" s="40" t="str">
        <f t="array" ref="G721">IFERROR(INDEX(PEOPLE!$H$4:$H$101, SMALL(IF($B721=PEOPLE!$B$4:$B$101, ROW(PEOPLE!$H$4:$H$101)-MIN(ROW(PEOPLE!$H$4:$H$101)) +1), COLUMNS($B$3:F721))),"")</f>
        <v xml:space="preserve">7   </v>
      </c>
      <c r="H721" s="40" t="str">
        <f t="array" ref="H721">IFERROR(INDEX(PEOPLE!$H$4:$H$101, SMALL(IF($B721=PEOPLE!$B$4:$B$101, ROW(PEOPLE!$H$4:$H$101)-MIN(ROW(PEOPLE!$H$4:$H$101)) +1), COLUMNS($B$3:G721))),"")</f>
        <v xml:space="preserve">8   </v>
      </c>
      <c r="I721" s="40" t="str">
        <f t="array" ref="I721">IFERROR(INDEX(PEOPLE!$H$4:$H$101, SMALL(IF($B721=PEOPLE!$B$4:$B$101, ROW(PEOPLE!$H$4:$H$101)-MIN(ROW(PEOPLE!$H$4:$H$101)) +1), COLUMNS($B$3:H721))),"")</f>
        <v xml:space="preserve">9   </v>
      </c>
      <c r="J721" s="40" t="str">
        <f t="array" ref="J721">IFERROR(INDEX(PEOPLE!$H$4:$H$101, SMALL(IF($B721=PEOPLE!$B$4:$B$101, ROW(PEOPLE!$H$4:$H$101)-MIN(ROW(PEOPLE!$H$4:$H$101)) +1), COLUMNS($B$3:I721))),"")</f>
        <v xml:space="preserve">10   </v>
      </c>
      <c r="K721" s="40" t="str">
        <f t="array" ref="K721">IFERROR(INDEX(PEOPLE!$H$4:$H$101, SMALL(IF($B721=PEOPLE!$B$4:$B$101, ROW(PEOPLE!$H$4:$H$101)-MIN(ROW(PEOPLE!$H$4:$H$101)) +1), COLUMNS($B$3:J721))),"")</f>
        <v xml:space="preserve">11   </v>
      </c>
      <c r="L721" s="40" t="str">
        <f t="array" ref="L721">IFERROR(INDEX(PEOPLE!$H$4:$H$101, SMALL(IF($B721=PEOPLE!$B$4:$B$101, ROW(PEOPLE!$H$4:$H$101)-MIN(ROW(PEOPLE!$H$4:$H$101)) +1), COLUMNS($B$3:K721))),"")</f>
        <v xml:space="preserve">12   </v>
      </c>
      <c r="M721" s="40" t="str">
        <f t="array" ref="M721">IFERROR(INDEX(PEOPLE!$H$4:$H$101, SMALL(IF($B721=PEOPLE!$B$4:$B$101, ROW(PEOPLE!$H$4:$H$101)-MIN(ROW(PEOPLE!$H$4:$H$101)) +1), COLUMNS($B$3:L721))),"")</f>
        <v xml:space="preserve">13   </v>
      </c>
      <c r="N721" s="40"/>
      <c r="O721" s="40"/>
    </row>
    <row r="722" spans="2:15" x14ac:dyDescent="0.25">
      <c r="B722" s="40" t="str">
        <f t="array" ref="B722">IFERROR(INDEX(PEOPLE!B723:B$1001, MATCH(0, COUNTIF($B$2:B721, PEOPLE!B723:B$1001), 0)), "")</f>
        <v/>
      </c>
      <c r="C722" s="40" t="str">
        <f t="array" ref="C722">IFERROR(INDEX(PEOPLE!$H$4:$H$101, SMALL(IF($B722=PEOPLE!$B$4:$B$101, ROW(PEOPLE!$H$4:$H$101)-MIN(ROW(PEOPLE!$H$4:$H$101)) +1), COLUMNS($B$3:B722))),"")</f>
        <v xml:space="preserve">3   </v>
      </c>
      <c r="D722" s="40" t="str">
        <f t="array" ref="D722">IFERROR(INDEX(PEOPLE!$H$4:$H$101, SMALL(IF($B722=PEOPLE!$B$4:$B$101, ROW(PEOPLE!$H$4:$H$101)-MIN(ROW(PEOPLE!$H$4:$H$101)) +1), COLUMNS($B$3:C722))),"")</f>
        <v xml:space="preserve">4   </v>
      </c>
      <c r="E722" s="40" t="str">
        <f t="array" ref="E722">IFERROR(INDEX(PEOPLE!$H$4:$H$101, SMALL(IF($B722=PEOPLE!$B$4:$B$101, ROW(PEOPLE!$H$4:$H$101)-MIN(ROW(PEOPLE!$H$4:$H$101)) +1), COLUMNS($B$3:D722))),"")</f>
        <v xml:space="preserve">5   </v>
      </c>
      <c r="F722" s="40" t="str">
        <f t="array" ref="F722">IFERROR(INDEX(PEOPLE!$H$4:$H$101, SMALL(IF($B722=PEOPLE!$B$4:$B$101, ROW(PEOPLE!$H$4:$H$101)-MIN(ROW(PEOPLE!$H$4:$H$101)) +1), COLUMNS($B$3:E722))),"")</f>
        <v xml:space="preserve">6   </v>
      </c>
      <c r="G722" s="40" t="str">
        <f t="array" ref="G722">IFERROR(INDEX(PEOPLE!$H$4:$H$101, SMALL(IF($B722=PEOPLE!$B$4:$B$101, ROW(PEOPLE!$H$4:$H$101)-MIN(ROW(PEOPLE!$H$4:$H$101)) +1), COLUMNS($B$3:F722))),"")</f>
        <v xml:space="preserve">7   </v>
      </c>
      <c r="H722" s="40" t="str">
        <f t="array" ref="H722">IFERROR(INDEX(PEOPLE!$H$4:$H$101, SMALL(IF($B722=PEOPLE!$B$4:$B$101, ROW(PEOPLE!$H$4:$H$101)-MIN(ROW(PEOPLE!$H$4:$H$101)) +1), COLUMNS($B$3:G722))),"")</f>
        <v xml:space="preserve">8   </v>
      </c>
      <c r="I722" s="40" t="str">
        <f t="array" ref="I722">IFERROR(INDEX(PEOPLE!$H$4:$H$101, SMALL(IF($B722=PEOPLE!$B$4:$B$101, ROW(PEOPLE!$H$4:$H$101)-MIN(ROW(PEOPLE!$H$4:$H$101)) +1), COLUMNS($B$3:H722))),"")</f>
        <v xml:space="preserve">9   </v>
      </c>
      <c r="J722" s="40" t="str">
        <f t="array" ref="J722">IFERROR(INDEX(PEOPLE!$H$4:$H$101, SMALL(IF($B722=PEOPLE!$B$4:$B$101, ROW(PEOPLE!$H$4:$H$101)-MIN(ROW(PEOPLE!$H$4:$H$101)) +1), COLUMNS($B$3:I722))),"")</f>
        <v xml:space="preserve">10   </v>
      </c>
      <c r="K722" s="40" t="str">
        <f t="array" ref="K722">IFERROR(INDEX(PEOPLE!$H$4:$H$101, SMALL(IF($B722=PEOPLE!$B$4:$B$101, ROW(PEOPLE!$H$4:$H$101)-MIN(ROW(PEOPLE!$H$4:$H$101)) +1), COLUMNS($B$3:J722))),"")</f>
        <v xml:space="preserve">11   </v>
      </c>
      <c r="L722" s="40" t="str">
        <f t="array" ref="L722">IFERROR(INDEX(PEOPLE!$H$4:$H$101, SMALL(IF($B722=PEOPLE!$B$4:$B$101, ROW(PEOPLE!$H$4:$H$101)-MIN(ROW(PEOPLE!$H$4:$H$101)) +1), COLUMNS($B$3:K722))),"")</f>
        <v xml:space="preserve">12   </v>
      </c>
      <c r="M722" s="40" t="str">
        <f t="array" ref="M722">IFERROR(INDEX(PEOPLE!$H$4:$H$101, SMALL(IF($B722=PEOPLE!$B$4:$B$101, ROW(PEOPLE!$H$4:$H$101)-MIN(ROW(PEOPLE!$H$4:$H$101)) +1), COLUMNS($B$3:L722))),"")</f>
        <v xml:space="preserve">13   </v>
      </c>
      <c r="N722" s="40"/>
      <c r="O722" s="40"/>
    </row>
    <row r="723" spans="2:15" x14ac:dyDescent="0.25">
      <c r="B723" s="40" t="str">
        <f t="array" ref="B723">IFERROR(INDEX(PEOPLE!B724:B$1001, MATCH(0, COUNTIF($B$2:B722, PEOPLE!B724:B$1001), 0)), "")</f>
        <v/>
      </c>
      <c r="C723" s="40" t="str">
        <f t="array" ref="C723">IFERROR(INDEX(PEOPLE!$H$4:$H$101, SMALL(IF($B723=PEOPLE!$B$4:$B$101, ROW(PEOPLE!$H$4:$H$101)-MIN(ROW(PEOPLE!$H$4:$H$101)) +1), COLUMNS($B$3:B723))),"")</f>
        <v xml:space="preserve">3   </v>
      </c>
      <c r="D723" s="40" t="str">
        <f t="array" ref="D723">IFERROR(INDEX(PEOPLE!$H$4:$H$101, SMALL(IF($B723=PEOPLE!$B$4:$B$101, ROW(PEOPLE!$H$4:$H$101)-MIN(ROW(PEOPLE!$H$4:$H$101)) +1), COLUMNS($B$3:C723))),"")</f>
        <v xml:space="preserve">4   </v>
      </c>
      <c r="E723" s="40" t="str">
        <f t="array" ref="E723">IFERROR(INDEX(PEOPLE!$H$4:$H$101, SMALL(IF($B723=PEOPLE!$B$4:$B$101, ROW(PEOPLE!$H$4:$H$101)-MIN(ROW(PEOPLE!$H$4:$H$101)) +1), COLUMNS($B$3:D723))),"")</f>
        <v xml:space="preserve">5   </v>
      </c>
      <c r="F723" s="40" t="str">
        <f t="array" ref="F723">IFERROR(INDEX(PEOPLE!$H$4:$H$101, SMALL(IF($B723=PEOPLE!$B$4:$B$101, ROW(PEOPLE!$H$4:$H$101)-MIN(ROW(PEOPLE!$H$4:$H$101)) +1), COLUMNS($B$3:E723))),"")</f>
        <v xml:space="preserve">6   </v>
      </c>
      <c r="G723" s="40" t="str">
        <f t="array" ref="G723">IFERROR(INDEX(PEOPLE!$H$4:$H$101, SMALL(IF($B723=PEOPLE!$B$4:$B$101, ROW(PEOPLE!$H$4:$H$101)-MIN(ROW(PEOPLE!$H$4:$H$101)) +1), COLUMNS($B$3:F723))),"")</f>
        <v xml:space="preserve">7   </v>
      </c>
      <c r="H723" s="40" t="str">
        <f t="array" ref="H723">IFERROR(INDEX(PEOPLE!$H$4:$H$101, SMALL(IF($B723=PEOPLE!$B$4:$B$101, ROW(PEOPLE!$H$4:$H$101)-MIN(ROW(PEOPLE!$H$4:$H$101)) +1), COLUMNS($B$3:G723))),"")</f>
        <v xml:space="preserve">8   </v>
      </c>
      <c r="I723" s="40" t="str">
        <f t="array" ref="I723">IFERROR(INDEX(PEOPLE!$H$4:$H$101, SMALL(IF($B723=PEOPLE!$B$4:$B$101, ROW(PEOPLE!$H$4:$H$101)-MIN(ROW(PEOPLE!$H$4:$H$101)) +1), COLUMNS($B$3:H723))),"")</f>
        <v xml:space="preserve">9   </v>
      </c>
      <c r="J723" s="40" t="str">
        <f t="array" ref="J723">IFERROR(INDEX(PEOPLE!$H$4:$H$101, SMALL(IF($B723=PEOPLE!$B$4:$B$101, ROW(PEOPLE!$H$4:$H$101)-MIN(ROW(PEOPLE!$H$4:$H$101)) +1), COLUMNS($B$3:I723))),"")</f>
        <v xml:space="preserve">10   </v>
      </c>
      <c r="K723" s="40" t="str">
        <f t="array" ref="K723">IFERROR(INDEX(PEOPLE!$H$4:$H$101, SMALL(IF($B723=PEOPLE!$B$4:$B$101, ROW(PEOPLE!$H$4:$H$101)-MIN(ROW(PEOPLE!$H$4:$H$101)) +1), COLUMNS($B$3:J723))),"")</f>
        <v xml:space="preserve">11   </v>
      </c>
      <c r="L723" s="40" t="str">
        <f t="array" ref="L723">IFERROR(INDEX(PEOPLE!$H$4:$H$101, SMALL(IF($B723=PEOPLE!$B$4:$B$101, ROW(PEOPLE!$H$4:$H$101)-MIN(ROW(PEOPLE!$H$4:$H$101)) +1), COLUMNS($B$3:K723))),"")</f>
        <v xml:space="preserve">12   </v>
      </c>
      <c r="M723" s="40" t="str">
        <f t="array" ref="M723">IFERROR(INDEX(PEOPLE!$H$4:$H$101, SMALL(IF($B723=PEOPLE!$B$4:$B$101, ROW(PEOPLE!$H$4:$H$101)-MIN(ROW(PEOPLE!$H$4:$H$101)) +1), COLUMNS($B$3:L723))),"")</f>
        <v xml:space="preserve">13   </v>
      </c>
      <c r="N723" s="40"/>
      <c r="O723" s="40"/>
    </row>
    <row r="724" spans="2:15" x14ac:dyDescent="0.25">
      <c r="B724" s="40" t="str">
        <f t="array" ref="B724">IFERROR(INDEX(PEOPLE!B725:B$1001, MATCH(0, COUNTIF($B$2:B723, PEOPLE!B725:B$1001), 0)), "")</f>
        <v/>
      </c>
      <c r="C724" s="40" t="str">
        <f t="array" ref="C724">IFERROR(INDEX(PEOPLE!$H$4:$H$101, SMALL(IF($B724=PEOPLE!$B$4:$B$101, ROW(PEOPLE!$H$4:$H$101)-MIN(ROW(PEOPLE!$H$4:$H$101)) +1), COLUMNS($B$3:B724))),"")</f>
        <v xml:space="preserve">3   </v>
      </c>
      <c r="D724" s="40" t="str">
        <f t="array" ref="D724">IFERROR(INDEX(PEOPLE!$H$4:$H$101, SMALL(IF($B724=PEOPLE!$B$4:$B$101, ROW(PEOPLE!$H$4:$H$101)-MIN(ROW(PEOPLE!$H$4:$H$101)) +1), COLUMNS($B$3:C724))),"")</f>
        <v xml:space="preserve">4   </v>
      </c>
      <c r="E724" s="40" t="str">
        <f t="array" ref="E724">IFERROR(INDEX(PEOPLE!$H$4:$H$101, SMALL(IF($B724=PEOPLE!$B$4:$B$101, ROW(PEOPLE!$H$4:$H$101)-MIN(ROW(PEOPLE!$H$4:$H$101)) +1), COLUMNS($B$3:D724))),"")</f>
        <v xml:space="preserve">5   </v>
      </c>
      <c r="F724" s="40" t="str">
        <f t="array" ref="F724">IFERROR(INDEX(PEOPLE!$H$4:$H$101, SMALL(IF($B724=PEOPLE!$B$4:$B$101, ROW(PEOPLE!$H$4:$H$101)-MIN(ROW(PEOPLE!$H$4:$H$101)) +1), COLUMNS($B$3:E724))),"")</f>
        <v xml:space="preserve">6   </v>
      </c>
      <c r="G724" s="40" t="str">
        <f t="array" ref="G724">IFERROR(INDEX(PEOPLE!$H$4:$H$101, SMALL(IF($B724=PEOPLE!$B$4:$B$101, ROW(PEOPLE!$H$4:$H$101)-MIN(ROW(PEOPLE!$H$4:$H$101)) +1), COLUMNS($B$3:F724))),"")</f>
        <v xml:space="preserve">7   </v>
      </c>
      <c r="H724" s="40" t="str">
        <f t="array" ref="H724">IFERROR(INDEX(PEOPLE!$H$4:$H$101, SMALL(IF($B724=PEOPLE!$B$4:$B$101, ROW(PEOPLE!$H$4:$H$101)-MIN(ROW(PEOPLE!$H$4:$H$101)) +1), COLUMNS($B$3:G724))),"")</f>
        <v xml:space="preserve">8   </v>
      </c>
      <c r="I724" s="40" t="str">
        <f t="array" ref="I724">IFERROR(INDEX(PEOPLE!$H$4:$H$101, SMALL(IF($B724=PEOPLE!$B$4:$B$101, ROW(PEOPLE!$H$4:$H$101)-MIN(ROW(PEOPLE!$H$4:$H$101)) +1), COLUMNS($B$3:H724))),"")</f>
        <v xml:space="preserve">9   </v>
      </c>
      <c r="J724" s="40" t="str">
        <f t="array" ref="J724">IFERROR(INDEX(PEOPLE!$H$4:$H$101, SMALL(IF($B724=PEOPLE!$B$4:$B$101, ROW(PEOPLE!$H$4:$H$101)-MIN(ROW(PEOPLE!$H$4:$H$101)) +1), COLUMNS($B$3:I724))),"")</f>
        <v xml:space="preserve">10   </v>
      </c>
      <c r="K724" s="40" t="str">
        <f t="array" ref="K724">IFERROR(INDEX(PEOPLE!$H$4:$H$101, SMALL(IF($B724=PEOPLE!$B$4:$B$101, ROW(PEOPLE!$H$4:$H$101)-MIN(ROW(PEOPLE!$H$4:$H$101)) +1), COLUMNS($B$3:J724))),"")</f>
        <v xml:space="preserve">11   </v>
      </c>
      <c r="L724" s="40" t="str">
        <f t="array" ref="L724">IFERROR(INDEX(PEOPLE!$H$4:$H$101, SMALL(IF($B724=PEOPLE!$B$4:$B$101, ROW(PEOPLE!$H$4:$H$101)-MIN(ROW(PEOPLE!$H$4:$H$101)) +1), COLUMNS($B$3:K724))),"")</f>
        <v xml:space="preserve">12   </v>
      </c>
      <c r="M724" s="40" t="str">
        <f t="array" ref="M724">IFERROR(INDEX(PEOPLE!$H$4:$H$101, SMALL(IF($B724=PEOPLE!$B$4:$B$101, ROW(PEOPLE!$H$4:$H$101)-MIN(ROW(PEOPLE!$H$4:$H$101)) +1), COLUMNS($B$3:L724))),"")</f>
        <v xml:space="preserve">13   </v>
      </c>
      <c r="N724" s="40"/>
      <c r="O724" s="40"/>
    </row>
    <row r="725" spans="2:15" x14ac:dyDescent="0.25">
      <c r="B725" s="40" t="str">
        <f t="array" ref="B725">IFERROR(INDEX(PEOPLE!B726:B$1001, MATCH(0, COUNTIF($B$2:B724, PEOPLE!B726:B$1001), 0)), "")</f>
        <v/>
      </c>
      <c r="C725" s="40" t="str">
        <f t="array" ref="C725">IFERROR(INDEX(PEOPLE!$H$4:$H$101, SMALL(IF($B725=PEOPLE!$B$4:$B$101, ROW(PEOPLE!$H$4:$H$101)-MIN(ROW(PEOPLE!$H$4:$H$101)) +1), COLUMNS($B$3:B725))),"")</f>
        <v xml:space="preserve">3   </v>
      </c>
      <c r="D725" s="40" t="str">
        <f t="array" ref="D725">IFERROR(INDEX(PEOPLE!$H$4:$H$101, SMALL(IF($B725=PEOPLE!$B$4:$B$101, ROW(PEOPLE!$H$4:$H$101)-MIN(ROW(PEOPLE!$H$4:$H$101)) +1), COLUMNS($B$3:C725))),"")</f>
        <v xml:space="preserve">4   </v>
      </c>
      <c r="E725" s="40" t="str">
        <f t="array" ref="E725">IFERROR(INDEX(PEOPLE!$H$4:$H$101, SMALL(IF($B725=PEOPLE!$B$4:$B$101, ROW(PEOPLE!$H$4:$H$101)-MIN(ROW(PEOPLE!$H$4:$H$101)) +1), COLUMNS($B$3:D725))),"")</f>
        <v xml:space="preserve">5   </v>
      </c>
      <c r="F725" s="40" t="str">
        <f t="array" ref="F725">IFERROR(INDEX(PEOPLE!$H$4:$H$101, SMALL(IF($B725=PEOPLE!$B$4:$B$101, ROW(PEOPLE!$H$4:$H$101)-MIN(ROW(PEOPLE!$H$4:$H$101)) +1), COLUMNS($B$3:E725))),"")</f>
        <v xml:space="preserve">6   </v>
      </c>
      <c r="G725" s="40" t="str">
        <f t="array" ref="G725">IFERROR(INDEX(PEOPLE!$H$4:$H$101, SMALL(IF($B725=PEOPLE!$B$4:$B$101, ROW(PEOPLE!$H$4:$H$101)-MIN(ROW(PEOPLE!$H$4:$H$101)) +1), COLUMNS($B$3:F725))),"")</f>
        <v xml:space="preserve">7   </v>
      </c>
      <c r="H725" s="40" t="str">
        <f t="array" ref="H725">IFERROR(INDEX(PEOPLE!$H$4:$H$101, SMALL(IF($B725=PEOPLE!$B$4:$B$101, ROW(PEOPLE!$H$4:$H$101)-MIN(ROW(PEOPLE!$H$4:$H$101)) +1), COLUMNS($B$3:G725))),"")</f>
        <v xml:space="preserve">8   </v>
      </c>
      <c r="I725" s="40" t="str">
        <f t="array" ref="I725">IFERROR(INDEX(PEOPLE!$H$4:$H$101, SMALL(IF($B725=PEOPLE!$B$4:$B$101, ROW(PEOPLE!$H$4:$H$101)-MIN(ROW(PEOPLE!$H$4:$H$101)) +1), COLUMNS($B$3:H725))),"")</f>
        <v xml:space="preserve">9   </v>
      </c>
      <c r="J725" s="40" t="str">
        <f t="array" ref="J725">IFERROR(INDEX(PEOPLE!$H$4:$H$101, SMALL(IF($B725=PEOPLE!$B$4:$B$101, ROW(PEOPLE!$H$4:$H$101)-MIN(ROW(PEOPLE!$H$4:$H$101)) +1), COLUMNS($B$3:I725))),"")</f>
        <v xml:space="preserve">10   </v>
      </c>
      <c r="K725" s="40" t="str">
        <f t="array" ref="K725">IFERROR(INDEX(PEOPLE!$H$4:$H$101, SMALL(IF($B725=PEOPLE!$B$4:$B$101, ROW(PEOPLE!$H$4:$H$101)-MIN(ROW(PEOPLE!$H$4:$H$101)) +1), COLUMNS($B$3:J725))),"")</f>
        <v xml:space="preserve">11   </v>
      </c>
      <c r="L725" s="40" t="str">
        <f t="array" ref="L725">IFERROR(INDEX(PEOPLE!$H$4:$H$101, SMALL(IF($B725=PEOPLE!$B$4:$B$101, ROW(PEOPLE!$H$4:$H$101)-MIN(ROW(PEOPLE!$H$4:$H$101)) +1), COLUMNS($B$3:K725))),"")</f>
        <v xml:space="preserve">12   </v>
      </c>
      <c r="M725" s="40" t="str">
        <f t="array" ref="M725">IFERROR(INDEX(PEOPLE!$H$4:$H$101, SMALL(IF($B725=PEOPLE!$B$4:$B$101, ROW(PEOPLE!$H$4:$H$101)-MIN(ROW(PEOPLE!$H$4:$H$101)) +1), COLUMNS($B$3:L725))),"")</f>
        <v xml:space="preserve">13   </v>
      </c>
      <c r="N725" s="40"/>
      <c r="O725" s="40"/>
    </row>
    <row r="726" spans="2:15" x14ac:dyDescent="0.25">
      <c r="B726" s="40" t="str">
        <f t="array" ref="B726">IFERROR(INDEX(PEOPLE!B727:B$1001, MATCH(0, COUNTIF($B$2:B725, PEOPLE!B727:B$1001), 0)), "")</f>
        <v/>
      </c>
      <c r="C726" s="40" t="str">
        <f t="array" ref="C726">IFERROR(INDEX(PEOPLE!$H$4:$H$101, SMALL(IF($B726=PEOPLE!$B$4:$B$101, ROW(PEOPLE!$H$4:$H$101)-MIN(ROW(PEOPLE!$H$4:$H$101)) +1), COLUMNS($B$3:B726))),"")</f>
        <v xml:space="preserve">3   </v>
      </c>
      <c r="D726" s="40" t="str">
        <f t="array" ref="D726">IFERROR(INDEX(PEOPLE!$H$4:$H$101, SMALL(IF($B726=PEOPLE!$B$4:$B$101, ROW(PEOPLE!$H$4:$H$101)-MIN(ROW(PEOPLE!$H$4:$H$101)) +1), COLUMNS($B$3:C726))),"")</f>
        <v xml:space="preserve">4   </v>
      </c>
      <c r="E726" s="40" t="str">
        <f t="array" ref="E726">IFERROR(INDEX(PEOPLE!$H$4:$H$101, SMALL(IF($B726=PEOPLE!$B$4:$B$101, ROW(PEOPLE!$H$4:$H$101)-MIN(ROW(PEOPLE!$H$4:$H$101)) +1), COLUMNS($B$3:D726))),"")</f>
        <v xml:space="preserve">5   </v>
      </c>
      <c r="F726" s="40" t="str">
        <f t="array" ref="F726">IFERROR(INDEX(PEOPLE!$H$4:$H$101, SMALL(IF($B726=PEOPLE!$B$4:$B$101, ROW(PEOPLE!$H$4:$H$101)-MIN(ROW(PEOPLE!$H$4:$H$101)) +1), COLUMNS($B$3:E726))),"")</f>
        <v xml:space="preserve">6   </v>
      </c>
      <c r="G726" s="40" t="str">
        <f t="array" ref="G726">IFERROR(INDEX(PEOPLE!$H$4:$H$101, SMALL(IF($B726=PEOPLE!$B$4:$B$101, ROW(PEOPLE!$H$4:$H$101)-MIN(ROW(PEOPLE!$H$4:$H$101)) +1), COLUMNS($B$3:F726))),"")</f>
        <v xml:space="preserve">7   </v>
      </c>
      <c r="H726" s="40" t="str">
        <f t="array" ref="H726">IFERROR(INDEX(PEOPLE!$H$4:$H$101, SMALL(IF($B726=PEOPLE!$B$4:$B$101, ROW(PEOPLE!$H$4:$H$101)-MIN(ROW(PEOPLE!$H$4:$H$101)) +1), COLUMNS($B$3:G726))),"")</f>
        <v xml:space="preserve">8   </v>
      </c>
      <c r="I726" s="40" t="str">
        <f t="array" ref="I726">IFERROR(INDEX(PEOPLE!$H$4:$H$101, SMALL(IF($B726=PEOPLE!$B$4:$B$101, ROW(PEOPLE!$H$4:$H$101)-MIN(ROW(PEOPLE!$H$4:$H$101)) +1), COLUMNS($B$3:H726))),"")</f>
        <v xml:space="preserve">9   </v>
      </c>
      <c r="J726" s="40" t="str">
        <f t="array" ref="J726">IFERROR(INDEX(PEOPLE!$H$4:$H$101, SMALL(IF($B726=PEOPLE!$B$4:$B$101, ROW(PEOPLE!$H$4:$H$101)-MIN(ROW(PEOPLE!$H$4:$H$101)) +1), COLUMNS($B$3:I726))),"")</f>
        <v xml:space="preserve">10   </v>
      </c>
      <c r="K726" s="40" t="str">
        <f t="array" ref="K726">IFERROR(INDEX(PEOPLE!$H$4:$H$101, SMALL(IF($B726=PEOPLE!$B$4:$B$101, ROW(PEOPLE!$H$4:$H$101)-MIN(ROW(PEOPLE!$H$4:$H$101)) +1), COLUMNS($B$3:J726))),"")</f>
        <v xml:space="preserve">11   </v>
      </c>
      <c r="L726" s="40" t="str">
        <f t="array" ref="L726">IFERROR(INDEX(PEOPLE!$H$4:$H$101, SMALL(IF($B726=PEOPLE!$B$4:$B$101, ROW(PEOPLE!$H$4:$H$101)-MIN(ROW(PEOPLE!$H$4:$H$101)) +1), COLUMNS($B$3:K726))),"")</f>
        <v xml:space="preserve">12   </v>
      </c>
      <c r="M726" s="40" t="str">
        <f t="array" ref="M726">IFERROR(INDEX(PEOPLE!$H$4:$H$101, SMALL(IF($B726=PEOPLE!$B$4:$B$101, ROW(PEOPLE!$H$4:$H$101)-MIN(ROW(PEOPLE!$H$4:$H$101)) +1), COLUMNS($B$3:L726))),"")</f>
        <v xml:space="preserve">13   </v>
      </c>
      <c r="N726" s="40"/>
      <c r="O726" s="40"/>
    </row>
    <row r="727" spans="2:15" x14ac:dyDescent="0.25">
      <c r="B727" s="40" t="str">
        <f t="array" ref="B727">IFERROR(INDEX(PEOPLE!B728:B$1001, MATCH(0, COUNTIF($B$2:B726, PEOPLE!B728:B$1001), 0)), "")</f>
        <v/>
      </c>
      <c r="C727" s="40" t="str">
        <f t="array" ref="C727">IFERROR(INDEX(PEOPLE!$H$4:$H$101, SMALL(IF($B727=PEOPLE!$B$4:$B$101, ROW(PEOPLE!$H$4:$H$101)-MIN(ROW(PEOPLE!$H$4:$H$101)) +1), COLUMNS($B$3:B727))),"")</f>
        <v xml:space="preserve">3   </v>
      </c>
      <c r="D727" s="40" t="str">
        <f t="array" ref="D727">IFERROR(INDEX(PEOPLE!$H$4:$H$101, SMALL(IF($B727=PEOPLE!$B$4:$B$101, ROW(PEOPLE!$H$4:$H$101)-MIN(ROW(PEOPLE!$H$4:$H$101)) +1), COLUMNS($B$3:C727))),"")</f>
        <v xml:space="preserve">4   </v>
      </c>
      <c r="E727" s="40" t="str">
        <f t="array" ref="E727">IFERROR(INDEX(PEOPLE!$H$4:$H$101, SMALL(IF($B727=PEOPLE!$B$4:$B$101, ROW(PEOPLE!$H$4:$H$101)-MIN(ROW(PEOPLE!$H$4:$H$101)) +1), COLUMNS($B$3:D727))),"")</f>
        <v xml:space="preserve">5   </v>
      </c>
      <c r="F727" s="40" t="str">
        <f t="array" ref="F727">IFERROR(INDEX(PEOPLE!$H$4:$H$101, SMALL(IF($B727=PEOPLE!$B$4:$B$101, ROW(PEOPLE!$H$4:$H$101)-MIN(ROW(PEOPLE!$H$4:$H$101)) +1), COLUMNS($B$3:E727))),"")</f>
        <v xml:space="preserve">6   </v>
      </c>
      <c r="G727" s="40" t="str">
        <f t="array" ref="G727">IFERROR(INDEX(PEOPLE!$H$4:$H$101, SMALL(IF($B727=PEOPLE!$B$4:$B$101, ROW(PEOPLE!$H$4:$H$101)-MIN(ROW(PEOPLE!$H$4:$H$101)) +1), COLUMNS($B$3:F727))),"")</f>
        <v xml:space="preserve">7   </v>
      </c>
      <c r="H727" s="40" t="str">
        <f t="array" ref="H727">IFERROR(INDEX(PEOPLE!$H$4:$H$101, SMALL(IF($B727=PEOPLE!$B$4:$B$101, ROW(PEOPLE!$H$4:$H$101)-MIN(ROW(PEOPLE!$H$4:$H$101)) +1), COLUMNS($B$3:G727))),"")</f>
        <v xml:space="preserve">8   </v>
      </c>
      <c r="I727" s="40" t="str">
        <f t="array" ref="I727">IFERROR(INDEX(PEOPLE!$H$4:$H$101, SMALL(IF($B727=PEOPLE!$B$4:$B$101, ROW(PEOPLE!$H$4:$H$101)-MIN(ROW(PEOPLE!$H$4:$H$101)) +1), COLUMNS($B$3:H727))),"")</f>
        <v xml:space="preserve">9   </v>
      </c>
      <c r="J727" s="40" t="str">
        <f t="array" ref="J727">IFERROR(INDEX(PEOPLE!$H$4:$H$101, SMALL(IF($B727=PEOPLE!$B$4:$B$101, ROW(PEOPLE!$H$4:$H$101)-MIN(ROW(PEOPLE!$H$4:$H$101)) +1), COLUMNS($B$3:I727))),"")</f>
        <v xml:space="preserve">10   </v>
      </c>
      <c r="K727" s="40" t="str">
        <f t="array" ref="K727">IFERROR(INDEX(PEOPLE!$H$4:$H$101, SMALL(IF($B727=PEOPLE!$B$4:$B$101, ROW(PEOPLE!$H$4:$H$101)-MIN(ROW(PEOPLE!$H$4:$H$101)) +1), COLUMNS($B$3:J727))),"")</f>
        <v xml:space="preserve">11   </v>
      </c>
      <c r="L727" s="40" t="str">
        <f t="array" ref="L727">IFERROR(INDEX(PEOPLE!$H$4:$H$101, SMALL(IF($B727=PEOPLE!$B$4:$B$101, ROW(PEOPLE!$H$4:$H$101)-MIN(ROW(PEOPLE!$H$4:$H$101)) +1), COLUMNS($B$3:K727))),"")</f>
        <v xml:space="preserve">12   </v>
      </c>
      <c r="M727" s="40" t="str">
        <f t="array" ref="M727">IFERROR(INDEX(PEOPLE!$H$4:$H$101, SMALL(IF($B727=PEOPLE!$B$4:$B$101, ROW(PEOPLE!$H$4:$H$101)-MIN(ROW(PEOPLE!$H$4:$H$101)) +1), COLUMNS($B$3:L727))),"")</f>
        <v xml:space="preserve">13   </v>
      </c>
      <c r="N727" s="40"/>
      <c r="O727" s="40"/>
    </row>
    <row r="728" spans="2:15" x14ac:dyDescent="0.25">
      <c r="B728" s="40" t="str">
        <f t="array" ref="B728">IFERROR(INDEX(PEOPLE!B729:B$1001, MATCH(0, COUNTIF($B$2:B727, PEOPLE!B729:B$1001), 0)), "")</f>
        <v/>
      </c>
      <c r="C728" s="40" t="str">
        <f t="array" ref="C728">IFERROR(INDEX(PEOPLE!$H$4:$H$101, SMALL(IF($B728=PEOPLE!$B$4:$B$101, ROW(PEOPLE!$H$4:$H$101)-MIN(ROW(PEOPLE!$H$4:$H$101)) +1), COLUMNS($B$3:B728))),"")</f>
        <v xml:space="preserve">3   </v>
      </c>
      <c r="D728" s="40" t="str">
        <f t="array" ref="D728">IFERROR(INDEX(PEOPLE!$H$4:$H$101, SMALL(IF($B728=PEOPLE!$B$4:$B$101, ROW(PEOPLE!$H$4:$H$101)-MIN(ROW(PEOPLE!$H$4:$H$101)) +1), COLUMNS($B$3:C728))),"")</f>
        <v xml:space="preserve">4   </v>
      </c>
      <c r="E728" s="40" t="str">
        <f t="array" ref="E728">IFERROR(INDEX(PEOPLE!$H$4:$H$101, SMALL(IF($B728=PEOPLE!$B$4:$B$101, ROW(PEOPLE!$H$4:$H$101)-MIN(ROW(PEOPLE!$H$4:$H$101)) +1), COLUMNS($B$3:D728))),"")</f>
        <v xml:space="preserve">5   </v>
      </c>
      <c r="F728" s="40" t="str">
        <f t="array" ref="F728">IFERROR(INDEX(PEOPLE!$H$4:$H$101, SMALL(IF($B728=PEOPLE!$B$4:$B$101, ROW(PEOPLE!$H$4:$H$101)-MIN(ROW(PEOPLE!$H$4:$H$101)) +1), COLUMNS($B$3:E728))),"")</f>
        <v xml:space="preserve">6   </v>
      </c>
      <c r="G728" s="40" t="str">
        <f t="array" ref="G728">IFERROR(INDEX(PEOPLE!$H$4:$H$101, SMALL(IF($B728=PEOPLE!$B$4:$B$101, ROW(PEOPLE!$H$4:$H$101)-MIN(ROW(PEOPLE!$H$4:$H$101)) +1), COLUMNS($B$3:F728))),"")</f>
        <v xml:space="preserve">7   </v>
      </c>
      <c r="H728" s="40" t="str">
        <f t="array" ref="H728">IFERROR(INDEX(PEOPLE!$H$4:$H$101, SMALL(IF($B728=PEOPLE!$B$4:$B$101, ROW(PEOPLE!$H$4:$H$101)-MIN(ROW(PEOPLE!$H$4:$H$101)) +1), COLUMNS($B$3:G728))),"")</f>
        <v xml:space="preserve">8   </v>
      </c>
      <c r="I728" s="40" t="str">
        <f t="array" ref="I728">IFERROR(INDEX(PEOPLE!$H$4:$H$101, SMALL(IF($B728=PEOPLE!$B$4:$B$101, ROW(PEOPLE!$H$4:$H$101)-MIN(ROW(PEOPLE!$H$4:$H$101)) +1), COLUMNS($B$3:H728))),"")</f>
        <v xml:space="preserve">9   </v>
      </c>
      <c r="J728" s="40" t="str">
        <f t="array" ref="J728">IFERROR(INDEX(PEOPLE!$H$4:$H$101, SMALL(IF($B728=PEOPLE!$B$4:$B$101, ROW(PEOPLE!$H$4:$H$101)-MIN(ROW(PEOPLE!$H$4:$H$101)) +1), COLUMNS($B$3:I728))),"")</f>
        <v xml:space="preserve">10   </v>
      </c>
      <c r="K728" s="40" t="str">
        <f t="array" ref="K728">IFERROR(INDEX(PEOPLE!$H$4:$H$101, SMALL(IF($B728=PEOPLE!$B$4:$B$101, ROW(PEOPLE!$H$4:$H$101)-MIN(ROW(PEOPLE!$H$4:$H$101)) +1), COLUMNS($B$3:J728))),"")</f>
        <v xml:space="preserve">11   </v>
      </c>
      <c r="L728" s="40" t="str">
        <f t="array" ref="L728">IFERROR(INDEX(PEOPLE!$H$4:$H$101, SMALL(IF($B728=PEOPLE!$B$4:$B$101, ROW(PEOPLE!$H$4:$H$101)-MIN(ROW(PEOPLE!$H$4:$H$101)) +1), COLUMNS($B$3:K728))),"")</f>
        <v xml:space="preserve">12   </v>
      </c>
      <c r="M728" s="40" t="str">
        <f t="array" ref="M728">IFERROR(INDEX(PEOPLE!$H$4:$H$101, SMALL(IF($B728=PEOPLE!$B$4:$B$101, ROW(PEOPLE!$H$4:$H$101)-MIN(ROW(PEOPLE!$H$4:$H$101)) +1), COLUMNS($B$3:L728))),"")</f>
        <v xml:space="preserve">13   </v>
      </c>
      <c r="N728" s="40"/>
      <c r="O728" s="40"/>
    </row>
    <row r="729" spans="2:15" x14ac:dyDescent="0.25">
      <c r="B729" s="40" t="str">
        <f t="array" ref="B729">IFERROR(INDEX(PEOPLE!B730:B$1001, MATCH(0, COUNTIF($B$2:B728, PEOPLE!B730:B$1001), 0)), "")</f>
        <v/>
      </c>
      <c r="C729" s="40" t="str">
        <f t="array" ref="C729">IFERROR(INDEX(PEOPLE!$H$4:$H$101, SMALL(IF($B729=PEOPLE!$B$4:$B$101, ROW(PEOPLE!$H$4:$H$101)-MIN(ROW(PEOPLE!$H$4:$H$101)) +1), COLUMNS($B$3:B729))),"")</f>
        <v xml:space="preserve">3   </v>
      </c>
      <c r="D729" s="40" t="str">
        <f t="array" ref="D729">IFERROR(INDEX(PEOPLE!$H$4:$H$101, SMALL(IF($B729=PEOPLE!$B$4:$B$101, ROW(PEOPLE!$H$4:$H$101)-MIN(ROW(PEOPLE!$H$4:$H$101)) +1), COLUMNS($B$3:C729))),"")</f>
        <v xml:space="preserve">4   </v>
      </c>
      <c r="E729" s="40" t="str">
        <f t="array" ref="E729">IFERROR(INDEX(PEOPLE!$H$4:$H$101, SMALL(IF($B729=PEOPLE!$B$4:$B$101, ROW(PEOPLE!$H$4:$H$101)-MIN(ROW(PEOPLE!$H$4:$H$101)) +1), COLUMNS($B$3:D729))),"")</f>
        <v xml:space="preserve">5   </v>
      </c>
      <c r="F729" s="40" t="str">
        <f t="array" ref="F729">IFERROR(INDEX(PEOPLE!$H$4:$H$101, SMALL(IF($B729=PEOPLE!$B$4:$B$101, ROW(PEOPLE!$H$4:$H$101)-MIN(ROW(PEOPLE!$H$4:$H$101)) +1), COLUMNS($B$3:E729))),"")</f>
        <v xml:space="preserve">6   </v>
      </c>
      <c r="G729" s="40" t="str">
        <f t="array" ref="G729">IFERROR(INDEX(PEOPLE!$H$4:$H$101, SMALL(IF($B729=PEOPLE!$B$4:$B$101, ROW(PEOPLE!$H$4:$H$101)-MIN(ROW(PEOPLE!$H$4:$H$101)) +1), COLUMNS($B$3:F729))),"")</f>
        <v xml:space="preserve">7   </v>
      </c>
      <c r="H729" s="40" t="str">
        <f t="array" ref="H729">IFERROR(INDEX(PEOPLE!$H$4:$H$101, SMALL(IF($B729=PEOPLE!$B$4:$B$101, ROW(PEOPLE!$H$4:$H$101)-MIN(ROW(PEOPLE!$H$4:$H$101)) +1), COLUMNS($B$3:G729))),"")</f>
        <v xml:space="preserve">8   </v>
      </c>
      <c r="I729" s="40" t="str">
        <f t="array" ref="I729">IFERROR(INDEX(PEOPLE!$H$4:$H$101, SMALL(IF($B729=PEOPLE!$B$4:$B$101, ROW(PEOPLE!$H$4:$H$101)-MIN(ROW(PEOPLE!$H$4:$H$101)) +1), COLUMNS($B$3:H729))),"")</f>
        <v xml:space="preserve">9   </v>
      </c>
      <c r="J729" s="40" t="str">
        <f t="array" ref="J729">IFERROR(INDEX(PEOPLE!$H$4:$H$101, SMALL(IF($B729=PEOPLE!$B$4:$B$101, ROW(PEOPLE!$H$4:$H$101)-MIN(ROW(PEOPLE!$H$4:$H$101)) +1), COLUMNS($B$3:I729))),"")</f>
        <v xml:space="preserve">10   </v>
      </c>
      <c r="K729" s="40" t="str">
        <f t="array" ref="K729">IFERROR(INDEX(PEOPLE!$H$4:$H$101, SMALL(IF($B729=PEOPLE!$B$4:$B$101, ROW(PEOPLE!$H$4:$H$101)-MIN(ROW(PEOPLE!$H$4:$H$101)) +1), COLUMNS($B$3:J729))),"")</f>
        <v xml:space="preserve">11   </v>
      </c>
      <c r="L729" s="40" t="str">
        <f t="array" ref="L729">IFERROR(INDEX(PEOPLE!$H$4:$H$101, SMALL(IF($B729=PEOPLE!$B$4:$B$101, ROW(PEOPLE!$H$4:$H$101)-MIN(ROW(PEOPLE!$H$4:$H$101)) +1), COLUMNS($B$3:K729))),"")</f>
        <v xml:space="preserve">12   </v>
      </c>
      <c r="M729" s="40" t="str">
        <f t="array" ref="M729">IFERROR(INDEX(PEOPLE!$H$4:$H$101, SMALL(IF($B729=PEOPLE!$B$4:$B$101, ROW(PEOPLE!$H$4:$H$101)-MIN(ROW(PEOPLE!$H$4:$H$101)) +1), COLUMNS($B$3:L729))),"")</f>
        <v xml:space="preserve">13   </v>
      </c>
      <c r="N729" s="40"/>
      <c r="O729" s="40"/>
    </row>
    <row r="730" spans="2:15" x14ac:dyDescent="0.25">
      <c r="B730" s="40" t="str">
        <f t="array" ref="B730">IFERROR(INDEX(PEOPLE!B731:B$1001, MATCH(0, COUNTIF($B$2:B729, PEOPLE!B731:B$1001), 0)), "")</f>
        <v/>
      </c>
      <c r="C730" s="40" t="str">
        <f t="array" ref="C730">IFERROR(INDEX(PEOPLE!$H$4:$H$101, SMALL(IF($B730=PEOPLE!$B$4:$B$101, ROW(PEOPLE!$H$4:$H$101)-MIN(ROW(PEOPLE!$H$4:$H$101)) +1), COLUMNS($B$3:B730))),"")</f>
        <v xml:space="preserve">3   </v>
      </c>
      <c r="D730" s="40" t="str">
        <f t="array" ref="D730">IFERROR(INDEX(PEOPLE!$H$4:$H$101, SMALL(IF($B730=PEOPLE!$B$4:$B$101, ROW(PEOPLE!$H$4:$H$101)-MIN(ROW(PEOPLE!$H$4:$H$101)) +1), COLUMNS($B$3:C730))),"")</f>
        <v xml:space="preserve">4   </v>
      </c>
      <c r="E730" s="40" t="str">
        <f t="array" ref="E730">IFERROR(INDEX(PEOPLE!$H$4:$H$101, SMALL(IF($B730=PEOPLE!$B$4:$B$101, ROW(PEOPLE!$H$4:$H$101)-MIN(ROW(PEOPLE!$H$4:$H$101)) +1), COLUMNS($B$3:D730))),"")</f>
        <v xml:space="preserve">5   </v>
      </c>
      <c r="F730" s="40" t="str">
        <f t="array" ref="F730">IFERROR(INDEX(PEOPLE!$H$4:$H$101, SMALL(IF($B730=PEOPLE!$B$4:$B$101, ROW(PEOPLE!$H$4:$H$101)-MIN(ROW(PEOPLE!$H$4:$H$101)) +1), COLUMNS($B$3:E730))),"")</f>
        <v xml:space="preserve">6   </v>
      </c>
      <c r="G730" s="40" t="str">
        <f t="array" ref="G730">IFERROR(INDEX(PEOPLE!$H$4:$H$101, SMALL(IF($B730=PEOPLE!$B$4:$B$101, ROW(PEOPLE!$H$4:$H$101)-MIN(ROW(PEOPLE!$H$4:$H$101)) +1), COLUMNS($B$3:F730))),"")</f>
        <v xml:space="preserve">7   </v>
      </c>
      <c r="H730" s="40" t="str">
        <f t="array" ref="H730">IFERROR(INDEX(PEOPLE!$H$4:$H$101, SMALL(IF($B730=PEOPLE!$B$4:$B$101, ROW(PEOPLE!$H$4:$H$101)-MIN(ROW(PEOPLE!$H$4:$H$101)) +1), COLUMNS($B$3:G730))),"")</f>
        <v xml:space="preserve">8   </v>
      </c>
      <c r="I730" s="40" t="str">
        <f t="array" ref="I730">IFERROR(INDEX(PEOPLE!$H$4:$H$101, SMALL(IF($B730=PEOPLE!$B$4:$B$101, ROW(PEOPLE!$H$4:$H$101)-MIN(ROW(PEOPLE!$H$4:$H$101)) +1), COLUMNS($B$3:H730))),"")</f>
        <v xml:space="preserve">9   </v>
      </c>
      <c r="J730" s="40" t="str">
        <f t="array" ref="J730">IFERROR(INDEX(PEOPLE!$H$4:$H$101, SMALL(IF($B730=PEOPLE!$B$4:$B$101, ROW(PEOPLE!$H$4:$H$101)-MIN(ROW(PEOPLE!$H$4:$H$101)) +1), COLUMNS($B$3:I730))),"")</f>
        <v xml:space="preserve">10   </v>
      </c>
      <c r="K730" s="40" t="str">
        <f t="array" ref="K730">IFERROR(INDEX(PEOPLE!$H$4:$H$101, SMALL(IF($B730=PEOPLE!$B$4:$B$101, ROW(PEOPLE!$H$4:$H$101)-MIN(ROW(PEOPLE!$H$4:$H$101)) +1), COLUMNS($B$3:J730))),"")</f>
        <v xml:space="preserve">11   </v>
      </c>
      <c r="L730" s="40" t="str">
        <f t="array" ref="L730">IFERROR(INDEX(PEOPLE!$H$4:$H$101, SMALL(IF($B730=PEOPLE!$B$4:$B$101, ROW(PEOPLE!$H$4:$H$101)-MIN(ROW(PEOPLE!$H$4:$H$101)) +1), COLUMNS($B$3:K730))),"")</f>
        <v xml:space="preserve">12   </v>
      </c>
      <c r="M730" s="40" t="str">
        <f t="array" ref="M730">IFERROR(INDEX(PEOPLE!$H$4:$H$101, SMALL(IF($B730=PEOPLE!$B$4:$B$101, ROW(PEOPLE!$H$4:$H$101)-MIN(ROW(PEOPLE!$H$4:$H$101)) +1), COLUMNS($B$3:L730))),"")</f>
        <v xml:space="preserve">13   </v>
      </c>
      <c r="N730" s="40"/>
      <c r="O730" s="40"/>
    </row>
    <row r="731" spans="2:15" x14ac:dyDescent="0.25">
      <c r="B731" s="40" t="str">
        <f t="array" ref="B731">IFERROR(INDEX(PEOPLE!B732:B$1001, MATCH(0, COUNTIF($B$2:B730, PEOPLE!B732:B$1001), 0)), "")</f>
        <v/>
      </c>
      <c r="C731" s="40" t="str">
        <f t="array" ref="C731">IFERROR(INDEX(PEOPLE!$H$4:$H$101, SMALL(IF($B731=PEOPLE!$B$4:$B$101, ROW(PEOPLE!$H$4:$H$101)-MIN(ROW(PEOPLE!$H$4:$H$101)) +1), COLUMNS($B$3:B731))),"")</f>
        <v xml:space="preserve">3   </v>
      </c>
      <c r="D731" s="40" t="str">
        <f t="array" ref="D731">IFERROR(INDEX(PEOPLE!$H$4:$H$101, SMALL(IF($B731=PEOPLE!$B$4:$B$101, ROW(PEOPLE!$H$4:$H$101)-MIN(ROW(PEOPLE!$H$4:$H$101)) +1), COLUMNS($B$3:C731))),"")</f>
        <v xml:space="preserve">4   </v>
      </c>
      <c r="E731" s="40" t="str">
        <f t="array" ref="E731">IFERROR(INDEX(PEOPLE!$H$4:$H$101, SMALL(IF($B731=PEOPLE!$B$4:$B$101, ROW(PEOPLE!$H$4:$H$101)-MIN(ROW(PEOPLE!$H$4:$H$101)) +1), COLUMNS($B$3:D731))),"")</f>
        <v xml:space="preserve">5   </v>
      </c>
      <c r="F731" s="40" t="str">
        <f t="array" ref="F731">IFERROR(INDEX(PEOPLE!$H$4:$H$101, SMALL(IF($B731=PEOPLE!$B$4:$B$101, ROW(PEOPLE!$H$4:$H$101)-MIN(ROW(PEOPLE!$H$4:$H$101)) +1), COLUMNS($B$3:E731))),"")</f>
        <v xml:space="preserve">6   </v>
      </c>
      <c r="G731" s="40" t="str">
        <f t="array" ref="G731">IFERROR(INDEX(PEOPLE!$H$4:$H$101, SMALL(IF($B731=PEOPLE!$B$4:$B$101, ROW(PEOPLE!$H$4:$H$101)-MIN(ROW(PEOPLE!$H$4:$H$101)) +1), COLUMNS($B$3:F731))),"")</f>
        <v xml:space="preserve">7   </v>
      </c>
      <c r="H731" s="40" t="str">
        <f t="array" ref="H731">IFERROR(INDEX(PEOPLE!$H$4:$H$101, SMALL(IF($B731=PEOPLE!$B$4:$B$101, ROW(PEOPLE!$H$4:$H$101)-MIN(ROW(PEOPLE!$H$4:$H$101)) +1), COLUMNS($B$3:G731))),"")</f>
        <v xml:space="preserve">8   </v>
      </c>
      <c r="I731" s="40" t="str">
        <f t="array" ref="I731">IFERROR(INDEX(PEOPLE!$H$4:$H$101, SMALL(IF($B731=PEOPLE!$B$4:$B$101, ROW(PEOPLE!$H$4:$H$101)-MIN(ROW(PEOPLE!$H$4:$H$101)) +1), COLUMNS($B$3:H731))),"")</f>
        <v xml:space="preserve">9   </v>
      </c>
      <c r="J731" s="40" t="str">
        <f t="array" ref="J731">IFERROR(INDEX(PEOPLE!$H$4:$H$101, SMALL(IF($B731=PEOPLE!$B$4:$B$101, ROW(PEOPLE!$H$4:$H$101)-MIN(ROW(PEOPLE!$H$4:$H$101)) +1), COLUMNS($B$3:I731))),"")</f>
        <v xml:space="preserve">10   </v>
      </c>
      <c r="K731" s="40" t="str">
        <f t="array" ref="K731">IFERROR(INDEX(PEOPLE!$H$4:$H$101, SMALL(IF($B731=PEOPLE!$B$4:$B$101, ROW(PEOPLE!$H$4:$H$101)-MIN(ROW(PEOPLE!$H$4:$H$101)) +1), COLUMNS($B$3:J731))),"")</f>
        <v xml:space="preserve">11   </v>
      </c>
      <c r="L731" s="40" t="str">
        <f t="array" ref="L731">IFERROR(INDEX(PEOPLE!$H$4:$H$101, SMALL(IF($B731=PEOPLE!$B$4:$B$101, ROW(PEOPLE!$H$4:$H$101)-MIN(ROW(PEOPLE!$H$4:$H$101)) +1), COLUMNS($B$3:K731))),"")</f>
        <v xml:space="preserve">12   </v>
      </c>
      <c r="M731" s="40" t="str">
        <f t="array" ref="M731">IFERROR(INDEX(PEOPLE!$H$4:$H$101, SMALL(IF($B731=PEOPLE!$B$4:$B$101, ROW(PEOPLE!$H$4:$H$101)-MIN(ROW(PEOPLE!$H$4:$H$101)) +1), COLUMNS($B$3:L731))),"")</f>
        <v xml:space="preserve">13   </v>
      </c>
      <c r="N731" s="40"/>
      <c r="O731" s="40"/>
    </row>
    <row r="732" spans="2:15" x14ac:dyDescent="0.25">
      <c r="B732" s="40" t="str">
        <f t="array" ref="B732">IFERROR(INDEX(PEOPLE!B733:B$1001, MATCH(0, COUNTIF($B$2:B731, PEOPLE!B733:B$1001), 0)), "")</f>
        <v/>
      </c>
      <c r="C732" s="40" t="str">
        <f t="array" ref="C732">IFERROR(INDEX(PEOPLE!$H$4:$H$101, SMALL(IF($B732=PEOPLE!$B$4:$B$101, ROW(PEOPLE!$H$4:$H$101)-MIN(ROW(PEOPLE!$H$4:$H$101)) +1), COLUMNS($B$3:B732))),"")</f>
        <v xml:space="preserve">3   </v>
      </c>
      <c r="D732" s="40" t="str">
        <f t="array" ref="D732">IFERROR(INDEX(PEOPLE!$H$4:$H$101, SMALL(IF($B732=PEOPLE!$B$4:$B$101, ROW(PEOPLE!$H$4:$H$101)-MIN(ROW(PEOPLE!$H$4:$H$101)) +1), COLUMNS($B$3:C732))),"")</f>
        <v xml:space="preserve">4   </v>
      </c>
      <c r="E732" s="40" t="str">
        <f t="array" ref="E732">IFERROR(INDEX(PEOPLE!$H$4:$H$101, SMALL(IF($B732=PEOPLE!$B$4:$B$101, ROW(PEOPLE!$H$4:$H$101)-MIN(ROW(PEOPLE!$H$4:$H$101)) +1), COLUMNS($B$3:D732))),"")</f>
        <v xml:space="preserve">5   </v>
      </c>
      <c r="F732" s="40" t="str">
        <f t="array" ref="F732">IFERROR(INDEX(PEOPLE!$H$4:$H$101, SMALL(IF($B732=PEOPLE!$B$4:$B$101, ROW(PEOPLE!$H$4:$H$101)-MIN(ROW(PEOPLE!$H$4:$H$101)) +1), COLUMNS($B$3:E732))),"")</f>
        <v xml:space="preserve">6   </v>
      </c>
      <c r="G732" s="40" t="str">
        <f t="array" ref="G732">IFERROR(INDEX(PEOPLE!$H$4:$H$101, SMALL(IF($B732=PEOPLE!$B$4:$B$101, ROW(PEOPLE!$H$4:$H$101)-MIN(ROW(PEOPLE!$H$4:$H$101)) +1), COLUMNS($B$3:F732))),"")</f>
        <v xml:space="preserve">7   </v>
      </c>
      <c r="H732" s="40" t="str">
        <f t="array" ref="H732">IFERROR(INDEX(PEOPLE!$H$4:$H$101, SMALL(IF($B732=PEOPLE!$B$4:$B$101, ROW(PEOPLE!$H$4:$H$101)-MIN(ROW(PEOPLE!$H$4:$H$101)) +1), COLUMNS($B$3:G732))),"")</f>
        <v xml:space="preserve">8   </v>
      </c>
      <c r="I732" s="40" t="str">
        <f t="array" ref="I732">IFERROR(INDEX(PEOPLE!$H$4:$H$101, SMALL(IF($B732=PEOPLE!$B$4:$B$101, ROW(PEOPLE!$H$4:$H$101)-MIN(ROW(PEOPLE!$H$4:$H$101)) +1), COLUMNS($B$3:H732))),"")</f>
        <v xml:space="preserve">9   </v>
      </c>
      <c r="J732" s="40" t="str">
        <f t="array" ref="J732">IFERROR(INDEX(PEOPLE!$H$4:$H$101, SMALL(IF($B732=PEOPLE!$B$4:$B$101, ROW(PEOPLE!$H$4:$H$101)-MIN(ROW(PEOPLE!$H$4:$H$101)) +1), COLUMNS($B$3:I732))),"")</f>
        <v xml:space="preserve">10   </v>
      </c>
      <c r="K732" s="40" t="str">
        <f t="array" ref="K732">IFERROR(INDEX(PEOPLE!$H$4:$H$101, SMALL(IF($B732=PEOPLE!$B$4:$B$101, ROW(PEOPLE!$H$4:$H$101)-MIN(ROW(PEOPLE!$H$4:$H$101)) +1), COLUMNS($B$3:J732))),"")</f>
        <v xml:space="preserve">11   </v>
      </c>
      <c r="L732" s="40" t="str">
        <f t="array" ref="L732">IFERROR(INDEX(PEOPLE!$H$4:$H$101, SMALL(IF($B732=PEOPLE!$B$4:$B$101, ROW(PEOPLE!$H$4:$H$101)-MIN(ROW(PEOPLE!$H$4:$H$101)) +1), COLUMNS($B$3:K732))),"")</f>
        <v xml:space="preserve">12   </v>
      </c>
      <c r="M732" s="40" t="str">
        <f t="array" ref="M732">IFERROR(INDEX(PEOPLE!$H$4:$H$101, SMALL(IF($B732=PEOPLE!$B$4:$B$101, ROW(PEOPLE!$H$4:$H$101)-MIN(ROW(PEOPLE!$H$4:$H$101)) +1), COLUMNS($B$3:L732))),"")</f>
        <v xml:space="preserve">13   </v>
      </c>
      <c r="N732" s="40"/>
      <c r="O732" s="40"/>
    </row>
    <row r="733" spans="2:15" x14ac:dyDescent="0.25">
      <c r="B733" s="40" t="str">
        <f t="array" ref="B733">IFERROR(INDEX(PEOPLE!B734:B$1001, MATCH(0, COUNTIF($B$2:B732, PEOPLE!B734:B$1001), 0)), "")</f>
        <v/>
      </c>
      <c r="C733" s="40" t="str">
        <f t="array" ref="C733">IFERROR(INDEX(PEOPLE!$H$4:$H$101, SMALL(IF($B733=PEOPLE!$B$4:$B$101, ROW(PEOPLE!$H$4:$H$101)-MIN(ROW(PEOPLE!$H$4:$H$101)) +1), COLUMNS($B$3:B733))),"")</f>
        <v xml:space="preserve">3   </v>
      </c>
      <c r="D733" s="40" t="str">
        <f t="array" ref="D733">IFERROR(INDEX(PEOPLE!$H$4:$H$101, SMALL(IF($B733=PEOPLE!$B$4:$B$101, ROW(PEOPLE!$H$4:$H$101)-MIN(ROW(PEOPLE!$H$4:$H$101)) +1), COLUMNS($B$3:C733))),"")</f>
        <v xml:space="preserve">4   </v>
      </c>
      <c r="E733" s="40" t="str">
        <f t="array" ref="E733">IFERROR(INDEX(PEOPLE!$H$4:$H$101, SMALL(IF($B733=PEOPLE!$B$4:$B$101, ROW(PEOPLE!$H$4:$H$101)-MIN(ROW(PEOPLE!$H$4:$H$101)) +1), COLUMNS($B$3:D733))),"")</f>
        <v xml:space="preserve">5   </v>
      </c>
      <c r="F733" s="40" t="str">
        <f t="array" ref="F733">IFERROR(INDEX(PEOPLE!$H$4:$H$101, SMALL(IF($B733=PEOPLE!$B$4:$B$101, ROW(PEOPLE!$H$4:$H$101)-MIN(ROW(PEOPLE!$H$4:$H$101)) +1), COLUMNS($B$3:E733))),"")</f>
        <v xml:space="preserve">6   </v>
      </c>
      <c r="G733" s="40" t="str">
        <f t="array" ref="G733">IFERROR(INDEX(PEOPLE!$H$4:$H$101, SMALL(IF($B733=PEOPLE!$B$4:$B$101, ROW(PEOPLE!$H$4:$H$101)-MIN(ROW(PEOPLE!$H$4:$H$101)) +1), COLUMNS($B$3:F733))),"")</f>
        <v xml:space="preserve">7   </v>
      </c>
      <c r="H733" s="40" t="str">
        <f t="array" ref="H733">IFERROR(INDEX(PEOPLE!$H$4:$H$101, SMALL(IF($B733=PEOPLE!$B$4:$B$101, ROW(PEOPLE!$H$4:$H$101)-MIN(ROW(PEOPLE!$H$4:$H$101)) +1), COLUMNS($B$3:G733))),"")</f>
        <v xml:space="preserve">8   </v>
      </c>
      <c r="I733" s="40" t="str">
        <f t="array" ref="I733">IFERROR(INDEX(PEOPLE!$H$4:$H$101, SMALL(IF($B733=PEOPLE!$B$4:$B$101, ROW(PEOPLE!$H$4:$H$101)-MIN(ROW(PEOPLE!$H$4:$H$101)) +1), COLUMNS($B$3:H733))),"")</f>
        <v xml:space="preserve">9   </v>
      </c>
      <c r="J733" s="40" t="str">
        <f t="array" ref="J733">IFERROR(INDEX(PEOPLE!$H$4:$H$101, SMALL(IF($B733=PEOPLE!$B$4:$B$101, ROW(PEOPLE!$H$4:$H$101)-MIN(ROW(PEOPLE!$H$4:$H$101)) +1), COLUMNS($B$3:I733))),"")</f>
        <v xml:space="preserve">10   </v>
      </c>
      <c r="K733" s="40" t="str">
        <f t="array" ref="K733">IFERROR(INDEX(PEOPLE!$H$4:$H$101, SMALL(IF($B733=PEOPLE!$B$4:$B$101, ROW(PEOPLE!$H$4:$H$101)-MIN(ROW(PEOPLE!$H$4:$H$101)) +1), COLUMNS($B$3:J733))),"")</f>
        <v xml:space="preserve">11   </v>
      </c>
      <c r="L733" s="40" t="str">
        <f t="array" ref="L733">IFERROR(INDEX(PEOPLE!$H$4:$H$101, SMALL(IF($B733=PEOPLE!$B$4:$B$101, ROW(PEOPLE!$H$4:$H$101)-MIN(ROW(PEOPLE!$H$4:$H$101)) +1), COLUMNS($B$3:K733))),"")</f>
        <v xml:space="preserve">12   </v>
      </c>
      <c r="M733" s="40" t="str">
        <f t="array" ref="M733">IFERROR(INDEX(PEOPLE!$H$4:$H$101, SMALL(IF($B733=PEOPLE!$B$4:$B$101, ROW(PEOPLE!$H$4:$H$101)-MIN(ROW(PEOPLE!$H$4:$H$101)) +1), COLUMNS($B$3:L733))),"")</f>
        <v xml:space="preserve">13   </v>
      </c>
      <c r="N733" s="40"/>
      <c r="O733" s="40"/>
    </row>
    <row r="734" spans="2:15" x14ac:dyDescent="0.25">
      <c r="B734" s="40" t="str">
        <f t="array" ref="B734">IFERROR(INDEX(PEOPLE!B735:B$1001, MATCH(0, COUNTIF($B$2:B733, PEOPLE!B735:B$1001), 0)), "")</f>
        <v/>
      </c>
      <c r="C734" s="40" t="str">
        <f t="array" ref="C734">IFERROR(INDEX(PEOPLE!$H$4:$H$101, SMALL(IF($B734=PEOPLE!$B$4:$B$101, ROW(PEOPLE!$H$4:$H$101)-MIN(ROW(PEOPLE!$H$4:$H$101)) +1), COLUMNS($B$3:B734))),"")</f>
        <v xml:space="preserve">3   </v>
      </c>
      <c r="D734" s="40" t="str">
        <f t="array" ref="D734">IFERROR(INDEX(PEOPLE!$H$4:$H$101, SMALL(IF($B734=PEOPLE!$B$4:$B$101, ROW(PEOPLE!$H$4:$H$101)-MIN(ROW(PEOPLE!$H$4:$H$101)) +1), COLUMNS($B$3:C734))),"")</f>
        <v xml:space="preserve">4   </v>
      </c>
      <c r="E734" s="40" t="str">
        <f t="array" ref="E734">IFERROR(INDEX(PEOPLE!$H$4:$H$101, SMALL(IF($B734=PEOPLE!$B$4:$B$101, ROW(PEOPLE!$H$4:$H$101)-MIN(ROW(PEOPLE!$H$4:$H$101)) +1), COLUMNS($B$3:D734))),"")</f>
        <v xml:space="preserve">5   </v>
      </c>
      <c r="F734" s="40" t="str">
        <f t="array" ref="F734">IFERROR(INDEX(PEOPLE!$H$4:$H$101, SMALL(IF($B734=PEOPLE!$B$4:$B$101, ROW(PEOPLE!$H$4:$H$101)-MIN(ROW(PEOPLE!$H$4:$H$101)) +1), COLUMNS($B$3:E734))),"")</f>
        <v xml:space="preserve">6   </v>
      </c>
      <c r="G734" s="40" t="str">
        <f t="array" ref="G734">IFERROR(INDEX(PEOPLE!$H$4:$H$101, SMALL(IF($B734=PEOPLE!$B$4:$B$101, ROW(PEOPLE!$H$4:$H$101)-MIN(ROW(PEOPLE!$H$4:$H$101)) +1), COLUMNS($B$3:F734))),"")</f>
        <v xml:space="preserve">7   </v>
      </c>
      <c r="H734" s="40" t="str">
        <f t="array" ref="H734">IFERROR(INDEX(PEOPLE!$H$4:$H$101, SMALL(IF($B734=PEOPLE!$B$4:$B$101, ROW(PEOPLE!$H$4:$H$101)-MIN(ROW(PEOPLE!$H$4:$H$101)) +1), COLUMNS($B$3:G734))),"")</f>
        <v xml:space="preserve">8   </v>
      </c>
      <c r="I734" s="40" t="str">
        <f t="array" ref="I734">IFERROR(INDEX(PEOPLE!$H$4:$H$101, SMALL(IF($B734=PEOPLE!$B$4:$B$101, ROW(PEOPLE!$H$4:$H$101)-MIN(ROW(PEOPLE!$H$4:$H$101)) +1), COLUMNS($B$3:H734))),"")</f>
        <v xml:space="preserve">9   </v>
      </c>
      <c r="J734" s="40" t="str">
        <f t="array" ref="J734">IFERROR(INDEX(PEOPLE!$H$4:$H$101, SMALL(IF($B734=PEOPLE!$B$4:$B$101, ROW(PEOPLE!$H$4:$H$101)-MIN(ROW(PEOPLE!$H$4:$H$101)) +1), COLUMNS($B$3:I734))),"")</f>
        <v xml:space="preserve">10   </v>
      </c>
      <c r="K734" s="40" t="str">
        <f t="array" ref="K734">IFERROR(INDEX(PEOPLE!$H$4:$H$101, SMALL(IF($B734=PEOPLE!$B$4:$B$101, ROW(PEOPLE!$H$4:$H$101)-MIN(ROW(PEOPLE!$H$4:$H$101)) +1), COLUMNS($B$3:J734))),"")</f>
        <v xml:space="preserve">11   </v>
      </c>
      <c r="L734" s="40" t="str">
        <f t="array" ref="L734">IFERROR(INDEX(PEOPLE!$H$4:$H$101, SMALL(IF($B734=PEOPLE!$B$4:$B$101, ROW(PEOPLE!$H$4:$H$101)-MIN(ROW(PEOPLE!$H$4:$H$101)) +1), COLUMNS($B$3:K734))),"")</f>
        <v xml:space="preserve">12   </v>
      </c>
      <c r="M734" s="40" t="str">
        <f t="array" ref="M734">IFERROR(INDEX(PEOPLE!$H$4:$H$101, SMALL(IF($B734=PEOPLE!$B$4:$B$101, ROW(PEOPLE!$H$4:$H$101)-MIN(ROW(PEOPLE!$H$4:$H$101)) +1), COLUMNS($B$3:L734))),"")</f>
        <v xml:space="preserve">13   </v>
      </c>
      <c r="N734" s="40"/>
      <c r="O734" s="40"/>
    </row>
    <row r="735" spans="2:15" x14ac:dyDescent="0.25">
      <c r="B735" s="40" t="str">
        <f t="array" ref="B735">IFERROR(INDEX(PEOPLE!B736:B$1001, MATCH(0, COUNTIF($B$2:B734, PEOPLE!B736:B$1001), 0)), "")</f>
        <v/>
      </c>
      <c r="C735" s="40" t="str">
        <f t="array" ref="C735">IFERROR(INDEX(PEOPLE!$H$4:$H$101, SMALL(IF($B735=PEOPLE!$B$4:$B$101, ROW(PEOPLE!$H$4:$H$101)-MIN(ROW(PEOPLE!$H$4:$H$101)) +1), COLUMNS($B$3:B735))),"")</f>
        <v xml:space="preserve">3   </v>
      </c>
      <c r="D735" s="40" t="str">
        <f t="array" ref="D735">IFERROR(INDEX(PEOPLE!$H$4:$H$101, SMALL(IF($B735=PEOPLE!$B$4:$B$101, ROW(PEOPLE!$H$4:$H$101)-MIN(ROW(PEOPLE!$H$4:$H$101)) +1), COLUMNS($B$3:C735))),"")</f>
        <v xml:space="preserve">4   </v>
      </c>
      <c r="E735" s="40" t="str">
        <f t="array" ref="E735">IFERROR(INDEX(PEOPLE!$H$4:$H$101, SMALL(IF($B735=PEOPLE!$B$4:$B$101, ROW(PEOPLE!$H$4:$H$101)-MIN(ROW(PEOPLE!$H$4:$H$101)) +1), COLUMNS($B$3:D735))),"")</f>
        <v xml:space="preserve">5   </v>
      </c>
      <c r="F735" s="40" t="str">
        <f t="array" ref="F735">IFERROR(INDEX(PEOPLE!$H$4:$H$101, SMALL(IF($B735=PEOPLE!$B$4:$B$101, ROW(PEOPLE!$H$4:$H$101)-MIN(ROW(PEOPLE!$H$4:$H$101)) +1), COLUMNS($B$3:E735))),"")</f>
        <v xml:space="preserve">6   </v>
      </c>
      <c r="G735" s="40" t="str">
        <f t="array" ref="G735">IFERROR(INDEX(PEOPLE!$H$4:$H$101, SMALL(IF($B735=PEOPLE!$B$4:$B$101, ROW(PEOPLE!$H$4:$H$101)-MIN(ROW(PEOPLE!$H$4:$H$101)) +1), COLUMNS($B$3:F735))),"")</f>
        <v xml:space="preserve">7   </v>
      </c>
      <c r="H735" s="40" t="str">
        <f t="array" ref="H735">IFERROR(INDEX(PEOPLE!$H$4:$H$101, SMALL(IF($B735=PEOPLE!$B$4:$B$101, ROW(PEOPLE!$H$4:$H$101)-MIN(ROW(PEOPLE!$H$4:$H$101)) +1), COLUMNS($B$3:G735))),"")</f>
        <v xml:space="preserve">8   </v>
      </c>
      <c r="I735" s="40" t="str">
        <f t="array" ref="I735">IFERROR(INDEX(PEOPLE!$H$4:$H$101, SMALL(IF($B735=PEOPLE!$B$4:$B$101, ROW(PEOPLE!$H$4:$H$101)-MIN(ROW(PEOPLE!$H$4:$H$101)) +1), COLUMNS($B$3:H735))),"")</f>
        <v xml:space="preserve">9   </v>
      </c>
      <c r="J735" s="40" t="str">
        <f t="array" ref="J735">IFERROR(INDEX(PEOPLE!$H$4:$H$101, SMALL(IF($B735=PEOPLE!$B$4:$B$101, ROW(PEOPLE!$H$4:$H$101)-MIN(ROW(PEOPLE!$H$4:$H$101)) +1), COLUMNS($B$3:I735))),"")</f>
        <v xml:space="preserve">10   </v>
      </c>
      <c r="K735" s="40" t="str">
        <f t="array" ref="K735">IFERROR(INDEX(PEOPLE!$H$4:$H$101, SMALL(IF($B735=PEOPLE!$B$4:$B$101, ROW(PEOPLE!$H$4:$H$101)-MIN(ROW(PEOPLE!$H$4:$H$101)) +1), COLUMNS($B$3:J735))),"")</f>
        <v xml:space="preserve">11   </v>
      </c>
      <c r="L735" s="40" t="str">
        <f t="array" ref="L735">IFERROR(INDEX(PEOPLE!$H$4:$H$101, SMALL(IF($B735=PEOPLE!$B$4:$B$101, ROW(PEOPLE!$H$4:$H$101)-MIN(ROW(PEOPLE!$H$4:$H$101)) +1), COLUMNS($B$3:K735))),"")</f>
        <v xml:space="preserve">12   </v>
      </c>
      <c r="M735" s="40" t="str">
        <f t="array" ref="M735">IFERROR(INDEX(PEOPLE!$H$4:$H$101, SMALL(IF($B735=PEOPLE!$B$4:$B$101, ROW(PEOPLE!$H$4:$H$101)-MIN(ROW(PEOPLE!$H$4:$H$101)) +1), COLUMNS($B$3:L735))),"")</f>
        <v xml:space="preserve">13   </v>
      </c>
      <c r="N735" s="40"/>
      <c r="O735" s="40"/>
    </row>
    <row r="736" spans="2:15" x14ac:dyDescent="0.25">
      <c r="B736" s="40" t="str">
        <f t="array" ref="B736">IFERROR(INDEX(PEOPLE!B737:B$1001, MATCH(0, COUNTIF($B$2:B735, PEOPLE!B737:B$1001), 0)), "")</f>
        <v/>
      </c>
      <c r="C736" s="40" t="str">
        <f t="array" ref="C736">IFERROR(INDEX(PEOPLE!$H$4:$H$101, SMALL(IF($B736=PEOPLE!$B$4:$B$101, ROW(PEOPLE!$H$4:$H$101)-MIN(ROW(PEOPLE!$H$4:$H$101)) +1), COLUMNS($B$3:B736))),"")</f>
        <v xml:space="preserve">3   </v>
      </c>
      <c r="D736" s="40" t="str">
        <f t="array" ref="D736">IFERROR(INDEX(PEOPLE!$H$4:$H$101, SMALL(IF($B736=PEOPLE!$B$4:$B$101, ROW(PEOPLE!$H$4:$H$101)-MIN(ROW(PEOPLE!$H$4:$H$101)) +1), COLUMNS($B$3:C736))),"")</f>
        <v xml:space="preserve">4   </v>
      </c>
      <c r="E736" s="40" t="str">
        <f t="array" ref="E736">IFERROR(INDEX(PEOPLE!$H$4:$H$101, SMALL(IF($B736=PEOPLE!$B$4:$B$101, ROW(PEOPLE!$H$4:$H$101)-MIN(ROW(PEOPLE!$H$4:$H$101)) +1), COLUMNS($B$3:D736))),"")</f>
        <v xml:space="preserve">5   </v>
      </c>
      <c r="F736" s="40" t="str">
        <f t="array" ref="F736">IFERROR(INDEX(PEOPLE!$H$4:$H$101, SMALL(IF($B736=PEOPLE!$B$4:$B$101, ROW(PEOPLE!$H$4:$H$101)-MIN(ROW(PEOPLE!$H$4:$H$101)) +1), COLUMNS($B$3:E736))),"")</f>
        <v xml:space="preserve">6   </v>
      </c>
      <c r="G736" s="40" t="str">
        <f t="array" ref="G736">IFERROR(INDEX(PEOPLE!$H$4:$H$101, SMALL(IF($B736=PEOPLE!$B$4:$B$101, ROW(PEOPLE!$H$4:$H$101)-MIN(ROW(PEOPLE!$H$4:$H$101)) +1), COLUMNS($B$3:F736))),"")</f>
        <v xml:space="preserve">7   </v>
      </c>
      <c r="H736" s="40" t="str">
        <f t="array" ref="H736">IFERROR(INDEX(PEOPLE!$H$4:$H$101, SMALL(IF($B736=PEOPLE!$B$4:$B$101, ROW(PEOPLE!$H$4:$H$101)-MIN(ROW(PEOPLE!$H$4:$H$101)) +1), COLUMNS($B$3:G736))),"")</f>
        <v xml:space="preserve">8   </v>
      </c>
      <c r="I736" s="40" t="str">
        <f t="array" ref="I736">IFERROR(INDEX(PEOPLE!$H$4:$H$101, SMALL(IF($B736=PEOPLE!$B$4:$B$101, ROW(PEOPLE!$H$4:$H$101)-MIN(ROW(PEOPLE!$H$4:$H$101)) +1), COLUMNS($B$3:H736))),"")</f>
        <v xml:space="preserve">9   </v>
      </c>
      <c r="J736" s="40" t="str">
        <f t="array" ref="J736">IFERROR(INDEX(PEOPLE!$H$4:$H$101, SMALL(IF($B736=PEOPLE!$B$4:$B$101, ROW(PEOPLE!$H$4:$H$101)-MIN(ROW(PEOPLE!$H$4:$H$101)) +1), COLUMNS($B$3:I736))),"")</f>
        <v xml:space="preserve">10   </v>
      </c>
      <c r="K736" s="40" t="str">
        <f t="array" ref="K736">IFERROR(INDEX(PEOPLE!$H$4:$H$101, SMALL(IF($B736=PEOPLE!$B$4:$B$101, ROW(PEOPLE!$H$4:$H$101)-MIN(ROW(PEOPLE!$H$4:$H$101)) +1), COLUMNS($B$3:J736))),"")</f>
        <v xml:space="preserve">11   </v>
      </c>
      <c r="L736" s="40" t="str">
        <f t="array" ref="L736">IFERROR(INDEX(PEOPLE!$H$4:$H$101, SMALL(IF($B736=PEOPLE!$B$4:$B$101, ROW(PEOPLE!$H$4:$H$101)-MIN(ROW(PEOPLE!$H$4:$H$101)) +1), COLUMNS($B$3:K736))),"")</f>
        <v xml:space="preserve">12   </v>
      </c>
      <c r="M736" s="40" t="str">
        <f t="array" ref="M736">IFERROR(INDEX(PEOPLE!$H$4:$H$101, SMALL(IF($B736=PEOPLE!$B$4:$B$101, ROW(PEOPLE!$H$4:$H$101)-MIN(ROW(PEOPLE!$H$4:$H$101)) +1), COLUMNS($B$3:L736))),"")</f>
        <v xml:space="preserve">13   </v>
      </c>
      <c r="N736" s="40"/>
      <c r="O736" s="40"/>
    </row>
    <row r="737" spans="2:15" x14ac:dyDescent="0.25">
      <c r="B737" s="40" t="str">
        <f t="array" ref="B737">IFERROR(INDEX(PEOPLE!B738:B$1001, MATCH(0, COUNTIF($B$2:B736, PEOPLE!B738:B$1001), 0)), "")</f>
        <v/>
      </c>
      <c r="C737" s="40" t="str">
        <f t="array" ref="C737">IFERROR(INDEX(PEOPLE!$H$4:$H$101, SMALL(IF($B737=PEOPLE!$B$4:$B$101, ROW(PEOPLE!$H$4:$H$101)-MIN(ROW(PEOPLE!$H$4:$H$101)) +1), COLUMNS($B$3:B737))),"")</f>
        <v xml:space="preserve">3   </v>
      </c>
      <c r="D737" s="40" t="str">
        <f t="array" ref="D737">IFERROR(INDEX(PEOPLE!$H$4:$H$101, SMALL(IF($B737=PEOPLE!$B$4:$B$101, ROW(PEOPLE!$H$4:$H$101)-MIN(ROW(PEOPLE!$H$4:$H$101)) +1), COLUMNS($B$3:C737))),"")</f>
        <v xml:space="preserve">4   </v>
      </c>
      <c r="E737" s="40" t="str">
        <f t="array" ref="E737">IFERROR(INDEX(PEOPLE!$H$4:$H$101, SMALL(IF($B737=PEOPLE!$B$4:$B$101, ROW(PEOPLE!$H$4:$H$101)-MIN(ROW(PEOPLE!$H$4:$H$101)) +1), COLUMNS($B$3:D737))),"")</f>
        <v xml:space="preserve">5   </v>
      </c>
      <c r="F737" s="40" t="str">
        <f t="array" ref="F737">IFERROR(INDEX(PEOPLE!$H$4:$H$101, SMALL(IF($B737=PEOPLE!$B$4:$B$101, ROW(PEOPLE!$H$4:$H$101)-MIN(ROW(PEOPLE!$H$4:$H$101)) +1), COLUMNS($B$3:E737))),"")</f>
        <v xml:space="preserve">6   </v>
      </c>
      <c r="G737" s="40" t="str">
        <f t="array" ref="G737">IFERROR(INDEX(PEOPLE!$H$4:$H$101, SMALL(IF($B737=PEOPLE!$B$4:$B$101, ROW(PEOPLE!$H$4:$H$101)-MIN(ROW(PEOPLE!$H$4:$H$101)) +1), COLUMNS($B$3:F737))),"")</f>
        <v xml:space="preserve">7   </v>
      </c>
      <c r="H737" s="40" t="str">
        <f t="array" ref="H737">IFERROR(INDEX(PEOPLE!$H$4:$H$101, SMALL(IF($B737=PEOPLE!$B$4:$B$101, ROW(PEOPLE!$H$4:$H$101)-MIN(ROW(PEOPLE!$H$4:$H$101)) +1), COLUMNS($B$3:G737))),"")</f>
        <v xml:space="preserve">8   </v>
      </c>
      <c r="I737" s="40" t="str">
        <f t="array" ref="I737">IFERROR(INDEX(PEOPLE!$H$4:$H$101, SMALL(IF($B737=PEOPLE!$B$4:$B$101, ROW(PEOPLE!$H$4:$H$101)-MIN(ROW(PEOPLE!$H$4:$H$101)) +1), COLUMNS($B$3:H737))),"")</f>
        <v xml:space="preserve">9   </v>
      </c>
      <c r="J737" s="40" t="str">
        <f t="array" ref="J737">IFERROR(INDEX(PEOPLE!$H$4:$H$101, SMALL(IF($B737=PEOPLE!$B$4:$B$101, ROW(PEOPLE!$H$4:$H$101)-MIN(ROW(PEOPLE!$H$4:$H$101)) +1), COLUMNS($B$3:I737))),"")</f>
        <v xml:space="preserve">10   </v>
      </c>
      <c r="K737" s="40" t="str">
        <f t="array" ref="K737">IFERROR(INDEX(PEOPLE!$H$4:$H$101, SMALL(IF($B737=PEOPLE!$B$4:$B$101, ROW(PEOPLE!$H$4:$H$101)-MIN(ROW(PEOPLE!$H$4:$H$101)) +1), COLUMNS($B$3:J737))),"")</f>
        <v xml:space="preserve">11   </v>
      </c>
      <c r="L737" s="40" t="str">
        <f t="array" ref="L737">IFERROR(INDEX(PEOPLE!$H$4:$H$101, SMALL(IF($B737=PEOPLE!$B$4:$B$101, ROW(PEOPLE!$H$4:$H$101)-MIN(ROW(PEOPLE!$H$4:$H$101)) +1), COLUMNS($B$3:K737))),"")</f>
        <v xml:space="preserve">12   </v>
      </c>
      <c r="M737" s="40" t="str">
        <f t="array" ref="M737">IFERROR(INDEX(PEOPLE!$H$4:$H$101, SMALL(IF($B737=PEOPLE!$B$4:$B$101, ROW(PEOPLE!$H$4:$H$101)-MIN(ROW(PEOPLE!$H$4:$H$101)) +1), COLUMNS($B$3:L737))),"")</f>
        <v xml:space="preserve">13   </v>
      </c>
      <c r="N737" s="40"/>
      <c r="O737" s="40"/>
    </row>
    <row r="738" spans="2:15" x14ac:dyDescent="0.25">
      <c r="B738" s="40" t="str">
        <f t="array" ref="B738">IFERROR(INDEX(PEOPLE!B739:B$1001, MATCH(0, COUNTIF($B$2:B737, PEOPLE!B739:B$1001), 0)), "")</f>
        <v/>
      </c>
      <c r="C738" s="40" t="str">
        <f t="array" ref="C738">IFERROR(INDEX(PEOPLE!$H$4:$H$101, SMALL(IF($B738=PEOPLE!$B$4:$B$101, ROW(PEOPLE!$H$4:$H$101)-MIN(ROW(PEOPLE!$H$4:$H$101)) +1), COLUMNS($B$3:B738))),"")</f>
        <v xml:space="preserve">3   </v>
      </c>
      <c r="D738" s="40" t="str">
        <f t="array" ref="D738">IFERROR(INDEX(PEOPLE!$H$4:$H$101, SMALL(IF($B738=PEOPLE!$B$4:$B$101, ROW(PEOPLE!$H$4:$H$101)-MIN(ROW(PEOPLE!$H$4:$H$101)) +1), COLUMNS($B$3:C738))),"")</f>
        <v xml:space="preserve">4   </v>
      </c>
      <c r="E738" s="40" t="str">
        <f t="array" ref="E738">IFERROR(INDEX(PEOPLE!$H$4:$H$101, SMALL(IF($B738=PEOPLE!$B$4:$B$101, ROW(PEOPLE!$H$4:$H$101)-MIN(ROW(PEOPLE!$H$4:$H$101)) +1), COLUMNS($B$3:D738))),"")</f>
        <v xml:space="preserve">5   </v>
      </c>
      <c r="F738" s="40" t="str">
        <f t="array" ref="F738">IFERROR(INDEX(PEOPLE!$H$4:$H$101, SMALL(IF($B738=PEOPLE!$B$4:$B$101, ROW(PEOPLE!$H$4:$H$101)-MIN(ROW(PEOPLE!$H$4:$H$101)) +1), COLUMNS($B$3:E738))),"")</f>
        <v xml:space="preserve">6   </v>
      </c>
      <c r="G738" s="40" t="str">
        <f t="array" ref="G738">IFERROR(INDEX(PEOPLE!$H$4:$H$101, SMALL(IF($B738=PEOPLE!$B$4:$B$101, ROW(PEOPLE!$H$4:$H$101)-MIN(ROW(PEOPLE!$H$4:$H$101)) +1), COLUMNS($B$3:F738))),"")</f>
        <v xml:space="preserve">7   </v>
      </c>
      <c r="H738" s="40" t="str">
        <f t="array" ref="H738">IFERROR(INDEX(PEOPLE!$H$4:$H$101, SMALL(IF($B738=PEOPLE!$B$4:$B$101, ROW(PEOPLE!$H$4:$H$101)-MIN(ROW(PEOPLE!$H$4:$H$101)) +1), COLUMNS($B$3:G738))),"")</f>
        <v xml:space="preserve">8   </v>
      </c>
      <c r="I738" s="40" t="str">
        <f t="array" ref="I738">IFERROR(INDEX(PEOPLE!$H$4:$H$101, SMALL(IF($B738=PEOPLE!$B$4:$B$101, ROW(PEOPLE!$H$4:$H$101)-MIN(ROW(PEOPLE!$H$4:$H$101)) +1), COLUMNS($B$3:H738))),"")</f>
        <v xml:space="preserve">9   </v>
      </c>
      <c r="J738" s="40" t="str">
        <f t="array" ref="J738">IFERROR(INDEX(PEOPLE!$H$4:$H$101, SMALL(IF($B738=PEOPLE!$B$4:$B$101, ROW(PEOPLE!$H$4:$H$101)-MIN(ROW(PEOPLE!$H$4:$H$101)) +1), COLUMNS($B$3:I738))),"")</f>
        <v xml:space="preserve">10   </v>
      </c>
      <c r="K738" s="40" t="str">
        <f t="array" ref="K738">IFERROR(INDEX(PEOPLE!$H$4:$H$101, SMALL(IF($B738=PEOPLE!$B$4:$B$101, ROW(PEOPLE!$H$4:$H$101)-MIN(ROW(PEOPLE!$H$4:$H$101)) +1), COLUMNS($B$3:J738))),"")</f>
        <v xml:space="preserve">11   </v>
      </c>
      <c r="L738" s="40" t="str">
        <f t="array" ref="L738">IFERROR(INDEX(PEOPLE!$H$4:$H$101, SMALL(IF($B738=PEOPLE!$B$4:$B$101, ROW(PEOPLE!$H$4:$H$101)-MIN(ROW(PEOPLE!$H$4:$H$101)) +1), COLUMNS($B$3:K738))),"")</f>
        <v xml:space="preserve">12   </v>
      </c>
      <c r="M738" s="40" t="str">
        <f t="array" ref="M738">IFERROR(INDEX(PEOPLE!$H$4:$H$101, SMALL(IF($B738=PEOPLE!$B$4:$B$101, ROW(PEOPLE!$H$4:$H$101)-MIN(ROW(PEOPLE!$H$4:$H$101)) +1), COLUMNS($B$3:L738))),"")</f>
        <v xml:space="preserve">13   </v>
      </c>
      <c r="N738" s="40"/>
      <c r="O738" s="40"/>
    </row>
    <row r="739" spans="2:15" x14ac:dyDescent="0.25">
      <c r="B739" s="40" t="str">
        <f t="array" ref="B739">IFERROR(INDEX(PEOPLE!B740:B$1001, MATCH(0, COUNTIF($B$2:B738, PEOPLE!B740:B$1001), 0)), "")</f>
        <v/>
      </c>
      <c r="C739" s="40" t="str">
        <f t="array" ref="C739">IFERROR(INDEX(PEOPLE!$H$4:$H$101, SMALL(IF($B739=PEOPLE!$B$4:$B$101, ROW(PEOPLE!$H$4:$H$101)-MIN(ROW(PEOPLE!$H$4:$H$101)) +1), COLUMNS($B$3:B739))),"")</f>
        <v xml:space="preserve">3   </v>
      </c>
      <c r="D739" s="40" t="str">
        <f t="array" ref="D739">IFERROR(INDEX(PEOPLE!$H$4:$H$101, SMALL(IF($B739=PEOPLE!$B$4:$B$101, ROW(PEOPLE!$H$4:$H$101)-MIN(ROW(PEOPLE!$H$4:$H$101)) +1), COLUMNS($B$3:C739))),"")</f>
        <v xml:space="preserve">4   </v>
      </c>
      <c r="E739" s="40" t="str">
        <f t="array" ref="E739">IFERROR(INDEX(PEOPLE!$H$4:$H$101, SMALL(IF($B739=PEOPLE!$B$4:$B$101, ROW(PEOPLE!$H$4:$H$101)-MIN(ROW(PEOPLE!$H$4:$H$101)) +1), COLUMNS($B$3:D739))),"")</f>
        <v xml:space="preserve">5   </v>
      </c>
      <c r="F739" s="40" t="str">
        <f t="array" ref="F739">IFERROR(INDEX(PEOPLE!$H$4:$H$101, SMALL(IF($B739=PEOPLE!$B$4:$B$101, ROW(PEOPLE!$H$4:$H$101)-MIN(ROW(PEOPLE!$H$4:$H$101)) +1), COLUMNS($B$3:E739))),"")</f>
        <v xml:space="preserve">6   </v>
      </c>
      <c r="G739" s="40" t="str">
        <f t="array" ref="G739">IFERROR(INDEX(PEOPLE!$H$4:$H$101, SMALL(IF($B739=PEOPLE!$B$4:$B$101, ROW(PEOPLE!$H$4:$H$101)-MIN(ROW(PEOPLE!$H$4:$H$101)) +1), COLUMNS($B$3:F739))),"")</f>
        <v xml:space="preserve">7   </v>
      </c>
      <c r="H739" s="40" t="str">
        <f t="array" ref="H739">IFERROR(INDEX(PEOPLE!$H$4:$H$101, SMALL(IF($B739=PEOPLE!$B$4:$B$101, ROW(PEOPLE!$H$4:$H$101)-MIN(ROW(PEOPLE!$H$4:$H$101)) +1), COLUMNS($B$3:G739))),"")</f>
        <v xml:space="preserve">8   </v>
      </c>
      <c r="I739" s="40" t="str">
        <f t="array" ref="I739">IFERROR(INDEX(PEOPLE!$H$4:$H$101, SMALL(IF($B739=PEOPLE!$B$4:$B$101, ROW(PEOPLE!$H$4:$H$101)-MIN(ROW(PEOPLE!$H$4:$H$101)) +1), COLUMNS($B$3:H739))),"")</f>
        <v xml:space="preserve">9   </v>
      </c>
      <c r="J739" s="40" t="str">
        <f t="array" ref="J739">IFERROR(INDEX(PEOPLE!$H$4:$H$101, SMALL(IF($B739=PEOPLE!$B$4:$B$101, ROW(PEOPLE!$H$4:$H$101)-MIN(ROW(PEOPLE!$H$4:$H$101)) +1), COLUMNS($B$3:I739))),"")</f>
        <v xml:space="preserve">10   </v>
      </c>
      <c r="K739" s="40" t="str">
        <f t="array" ref="K739">IFERROR(INDEX(PEOPLE!$H$4:$H$101, SMALL(IF($B739=PEOPLE!$B$4:$B$101, ROW(PEOPLE!$H$4:$H$101)-MIN(ROW(PEOPLE!$H$4:$H$101)) +1), COLUMNS($B$3:J739))),"")</f>
        <v xml:space="preserve">11   </v>
      </c>
      <c r="L739" s="40" t="str">
        <f t="array" ref="L739">IFERROR(INDEX(PEOPLE!$H$4:$H$101, SMALL(IF($B739=PEOPLE!$B$4:$B$101, ROW(PEOPLE!$H$4:$H$101)-MIN(ROW(PEOPLE!$H$4:$H$101)) +1), COLUMNS($B$3:K739))),"")</f>
        <v xml:space="preserve">12   </v>
      </c>
      <c r="M739" s="40" t="str">
        <f t="array" ref="M739">IFERROR(INDEX(PEOPLE!$H$4:$H$101, SMALL(IF($B739=PEOPLE!$B$4:$B$101, ROW(PEOPLE!$H$4:$H$101)-MIN(ROW(PEOPLE!$H$4:$H$101)) +1), COLUMNS($B$3:L739))),"")</f>
        <v xml:space="preserve">13   </v>
      </c>
      <c r="N739" s="40"/>
      <c r="O739" s="40"/>
    </row>
    <row r="740" spans="2:15" x14ac:dyDescent="0.25">
      <c r="B740" s="40" t="str">
        <f t="array" ref="B740">IFERROR(INDEX(PEOPLE!B741:B$1001, MATCH(0, COUNTIF($B$2:B739, PEOPLE!B741:B$1001), 0)), "")</f>
        <v/>
      </c>
      <c r="C740" s="40" t="str">
        <f t="array" ref="C740">IFERROR(INDEX(PEOPLE!$H$4:$H$101, SMALL(IF($B740=PEOPLE!$B$4:$B$101, ROW(PEOPLE!$H$4:$H$101)-MIN(ROW(PEOPLE!$H$4:$H$101)) +1), COLUMNS($B$3:B740))),"")</f>
        <v xml:space="preserve">3   </v>
      </c>
      <c r="D740" s="40" t="str">
        <f t="array" ref="D740">IFERROR(INDEX(PEOPLE!$H$4:$H$101, SMALL(IF($B740=PEOPLE!$B$4:$B$101, ROW(PEOPLE!$H$4:$H$101)-MIN(ROW(PEOPLE!$H$4:$H$101)) +1), COLUMNS($B$3:C740))),"")</f>
        <v xml:space="preserve">4   </v>
      </c>
      <c r="E740" s="40" t="str">
        <f t="array" ref="E740">IFERROR(INDEX(PEOPLE!$H$4:$H$101, SMALL(IF($B740=PEOPLE!$B$4:$B$101, ROW(PEOPLE!$H$4:$H$101)-MIN(ROW(PEOPLE!$H$4:$H$101)) +1), COLUMNS($B$3:D740))),"")</f>
        <v xml:space="preserve">5   </v>
      </c>
      <c r="F740" s="40" t="str">
        <f t="array" ref="F740">IFERROR(INDEX(PEOPLE!$H$4:$H$101, SMALL(IF($B740=PEOPLE!$B$4:$B$101, ROW(PEOPLE!$H$4:$H$101)-MIN(ROW(PEOPLE!$H$4:$H$101)) +1), COLUMNS($B$3:E740))),"")</f>
        <v xml:space="preserve">6   </v>
      </c>
      <c r="G740" s="40" t="str">
        <f t="array" ref="G740">IFERROR(INDEX(PEOPLE!$H$4:$H$101, SMALL(IF($B740=PEOPLE!$B$4:$B$101, ROW(PEOPLE!$H$4:$H$101)-MIN(ROW(PEOPLE!$H$4:$H$101)) +1), COLUMNS($B$3:F740))),"")</f>
        <v xml:space="preserve">7   </v>
      </c>
      <c r="H740" s="40" t="str">
        <f t="array" ref="H740">IFERROR(INDEX(PEOPLE!$H$4:$H$101, SMALL(IF($B740=PEOPLE!$B$4:$B$101, ROW(PEOPLE!$H$4:$H$101)-MIN(ROW(PEOPLE!$H$4:$H$101)) +1), COLUMNS($B$3:G740))),"")</f>
        <v xml:space="preserve">8   </v>
      </c>
      <c r="I740" s="40" t="str">
        <f t="array" ref="I740">IFERROR(INDEX(PEOPLE!$H$4:$H$101, SMALL(IF($B740=PEOPLE!$B$4:$B$101, ROW(PEOPLE!$H$4:$H$101)-MIN(ROW(PEOPLE!$H$4:$H$101)) +1), COLUMNS($B$3:H740))),"")</f>
        <v xml:space="preserve">9   </v>
      </c>
      <c r="J740" s="40" t="str">
        <f t="array" ref="J740">IFERROR(INDEX(PEOPLE!$H$4:$H$101, SMALL(IF($B740=PEOPLE!$B$4:$B$101, ROW(PEOPLE!$H$4:$H$101)-MIN(ROW(PEOPLE!$H$4:$H$101)) +1), COLUMNS($B$3:I740))),"")</f>
        <v xml:space="preserve">10   </v>
      </c>
      <c r="K740" s="40" t="str">
        <f t="array" ref="K740">IFERROR(INDEX(PEOPLE!$H$4:$H$101, SMALL(IF($B740=PEOPLE!$B$4:$B$101, ROW(PEOPLE!$H$4:$H$101)-MIN(ROW(PEOPLE!$H$4:$H$101)) +1), COLUMNS($B$3:J740))),"")</f>
        <v xml:space="preserve">11   </v>
      </c>
      <c r="L740" s="40" t="str">
        <f t="array" ref="L740">IFERROR(INDEX(PEOPLE!$H$4:$H$101, SMALL(IF($B740=PEOPLE!$B$4:$B$101, ROW(PEOPLE!$H$4:$H$101)-MIN(ROW(PEOPLE!$H$4:$H$101)) +1), COLUMNS($B$3:K740))),"")</f>
        <v xml:space="preserve">12   </v>
      </c>
      <c r="M740" s="40" t="str">
        <f t="array" ref="M740">IFERROR(INDEX(PEOPLE!$H$4:$H$101, SMALL(IF($B740=PEOPLE!$B$4:$B$101, ROW(PEOPLE!$H$4:$H$101)-MIN(ROW(PEOPLE!$H$4:$H$101)) +1), COLUMNS($B$3:L740))),"")</f>
        <v xml:space="preserve">13   </v>
      </c>
      <c r="N740" s="40"/>
      <c r="O740" s="40"/>
    </row>
    <row r="741" spans="2:15" x14ac:dyDescent="0.25">
      <c r="B741" s="40" t="str">
        <f t="array" ref="B741">IFERROR(INDEX(PEOPLE!B742:B$1001, MATCH(0, COUNTIF($B$2:B740, PEOPLE!B742:B$1001), 0)), "")</f>
        <v/>
      </c>
      <c r="C741" s="40" t="str">
        <f t="array" ref="C741">IFERROR(INDEX(PEOPLE!$H$4:$H$101, SMALL(IF($B741=PEOPLE!$B$4:$B$101, ROW(PEOPLE!$H$4:$H$101)-MIN(ROW(PEOPLE!$H$4:$H$101)) +1), COLUMNS($B$3:B741))),"")</f>
        <v xml:space="preserve">3   </v>
      </c>
      <c r="D741" s="40" t="str">
        <f t="array" ref="D741">IFERROR(INDEX(PEOPLE!$H$4:$H$101, SMALL(IF($B741=PEOPLE!$B$4:$B$101, ROW(PEOPLE!$H$4:$H$101)-MIN(ROW(PEOPLE!$H$4:$H$101)) +1), COLUMNS($B$3:C741))),"")</f>
        <v xml:space="preserve">4   </v>
      </c>
      <c r="E741" s="40" t="str">
        <f t="array" ref="E741">IFERROR(INDEX(PEOPLE!$H$4:$H$101, SMALL(IF($B741=PEOPLE!$B$4:$B$101, ROW(PEOPLE!$H$4:$H$101)-MIN(ROW(PEOPLE!$H$4:$H$101)) +1), COLUMNS($B$3:D741))),"")</f>
        <v xml:space="preserve">5   </v>
      </c>
      <c r="F741" s="40" t="str">
        <f t="array" ref="F741">IFERROR(INDEX(PEOPLE!$H$4:$H$101, SMALL(IF($B741=PEOPLE!$B$4:$B$101, ROW(PEOPLE!$H$4:$H$101)-MIN(ROW(PEOPLE!$H$4:$H$101)) +1), COLUMNS($B$3:E741))),"")</f>
        <v xml:space="preserve">6   </v>
      </c>
      <c r="G741" s="40" t="str">
        <f t="array" ref="G741">IFERROR(INDEX(PEOPLE!$H$4:$H$101, SMALL(IF($B741=PEOPLE!$B$4:$B$101, ROW(PEOPLE!$H$4:$H$101)-MIN(ROW(PEOPLE!$H$4:$H$101)) +1), COLUMNS($B$3:F741))),"")</f>
        <v xml:space="preserve">7   </v>
      </c>
      <c r="H741" s="40" t="str">
        <f t="array" ref="H741">IFERROR(INDEX(PEOPLE!$H$4:$H$101, SMALL(IF($B741=PEOPLE!$B$4:$B$101, ROW(PEOPLE!$H$4:$H$101)-MIN(ROW(PEOPLE!$H$4:$H$101)) +1), COLUMNS($B$3:G741))),"")</f>
        <v xml:space="preserve">8   </v>
      </c>
      <c r="I741" s="40" t="str">
        <f t="array" ref="I741">IFERROR(INDEX(PEOPLE!$H$4:$H$101, SMALL(IF($B741=PEOPLE!$B$4:$B$101, ROW(PEOPLE!$H$4:$H$101)-MIN(ROW(PEOPLE!$H$4:$H$101)) +1), COLUMNS($B$3:H741))),"")</f>
        <v xml:space="preserve">9   </v>
      </c>
      <c r="J741" s="40" t="str">
        <f t="array" ref="J741">IFERROR(INDEX(PEOPLE!$H$4:$H$101, SMALL(IF($B741=PEOPLE!$B$4:$B$101, ROW(PEOPLE!$H$4:$H$101)-MIN(ROW(PEOPLE!$H$4:$H$101)) +1), COLUMNS($B$3:I741))),"")</f>
        <v xml:space="preserve">10   </v>
      </c>
      <c r="K741" s="40" t="str">
        <f t="array" ref="K741">IFERROR(INDEX(PEOPLE!$H$4:$H$101, SMALL(IF($B741=PEOPLE!$B$4:$B$101, ROW(PEOPLE!$H$4:$H$101)-MIN(ROW(PEOPLE!$H$4:$H$101)) +1), COLUMNS($B$3:J741))),"")</f>
        <v xml:space="preserve">11   </v>
      </c>
      <c r="L741" s="40" t="str">
        <f t="array" ref="L741">IFERROR(INDEX(PEOPLE!$H$4:$H$101, SMALL(IF($B741=PEOPLE!$B$4:$B$101, ROW(PEOPLE!$H$4:$H$101)-MIN(ROW(PEOPLE!$H$4:$H$101)) +1), COLUMNS($B$3:K741))),"")</f>
        <v xml:space="preserve">12   </v>
      </c>
      <c r="M741" s="40" t="str">
        <f t="array" ref="M741">IFERROR(INDEX(PEOPLE!$H$4:$H$101, SMALL(IF($B741=PEOPLE!$B$4:$B$101, ROW(PEOPLE!$H$4:$H$101)-MIN(ROW(PEOPLE!$H$4:$H$101)) +1), COLUMNS($B$3:L741))),"")</f>
        <v xml:space="preserve">13   </v>
      </c>
      <c r="N741" s="40"/>
      <c r="O741" s="40"/>
    </row>
    <row r="742" spans="2:15" x14ac:dyDescent="0.25">
      <c r="B742" s="40" t="str">
        <f t="array" ref="B742">IFERROR(INDEX(PEOPLE!B743:B$1001, MATCH(0, COUNTIF($B$2:B741, PEOPLE!B743:B$1001), 0)), "")</f>
        <v/>
      </c>
      <c r="C742" s="40" t="str">
        <f t="array" ref="C742">IFERROR(INDEX(PEOPLE!$H$4:$H$101, SMALL(IF($B742=PEOPLE!$B$4:$B$101, ROW(PEOPLE!$H$4:$H$101)-MIN(ROW(PEOPLE!$H$4:$H$101)) +1), COLUMNS($B$3:B742))),"")</f>
        <v xml:space="preserve">3   </v>
      </c>
      <c r="D742" s="40" t="str">
        <f t="array" ref="D742">IFERROR(INDEX(PEOPLE!$H$4:$H$101, SMALL(IF($B742=PEOPLE!$B$4:$B$101, ROW(PEOPLE!$H$4:$H$101)-MIN(ROW(PEOPLE!$H$4:$H$101)) +1), COLUMNS($B$3:C742))),"")</f>
        <v xml:space="preserve">4   </v>
      </c>
      <c r="E742" s="40" t="str">
        <f t="array" ref="E742">IFERROR(INDEX(PEOPLE!$H$4:$H$101, SMALL(IF($B742=PEOPLE!$B$4:$B$101, ROW(PEOPLE!$H$4:$H$101)-MIN(ROW(PEOPLE!$H$4:$H$101)) +1), COLUMNS($B$3:D742))),"")</f>
        <v xml:space="preserve">5   </v>
      </c>
      <c r="F742" s="40" t="str">
        <f t="array" ref="F742">IFERROR(INDEX(PEOPLE!$H$4:$H$101, SMALL(IF($B742=PEOPLE!$B$4:$B$101, ROW(PEOPLE!$H$4:$H$101)-MIN(ROW(PEOPLE!$H$4:$H$101)) +1), COLUMNS($B$3:E742))),"")</f>
        <v xml:space="preserve">6   </v>
      </c>
      <c r="G742" s="40" t="str">
        <f t="array" ref="G742">IFERROR(INDEX(PEOPLE!$H$4:$H$101, SMALL(IF($B742=PEOPLE!$B$4:$B$101, ROW(PEOPLE!$H$4:$H$101)-MIN(ROW(PEOPLE!$H$4:$H$101)) +1), COLUMNS($B$3:F742))),"")</f>
        <v xml:space="preserve">7   </v>
      </c>
      <c r="H742" s="40" t="str">
        <f t="array" ref="H742">IFERROR(INDEX(PEOPLE!$H$4:$H$101, SMALL(IF($B742=PEOPLE!$B$4:$B$101, ROW(PEOPLE!$H$4:$H$101)-MIN(ROW(PEOPLE!$H$4:$H$101)) +1), COLUMNS($B$3:G742))),"")</f>
        <v xml:space="preserve">8   </v>
      </c>
      <c r="I742" s="40" t="str">
        <f t="array" ref="I742">IFERROR(INDEX(PEOPLE!$H$4:$H$101, SMALL(IF($B742=PEOPLE!$B$4:$B$101, ROW(PEOPLE!$H$4:$H$101)-MIN(ROW(PEOPLE!$H$4:$H$101)) +1), COLUMNS($B$3:H742))),"")</f>
        <v xml:space="preserve">9   </v>
      </c>
      <c r="J742" s="40" t="str">
        <f t="array" ref="J742">IFERROR(INDEX(PEOPLE!$H$4:$H$101, SMALL(IF($B742=PEOPLE!$B$4:$B$101, ROW(PEOPLE!$H$4:$H$101)-MIN(ROW(PEOPLE!$H$4:$H$101)) +1), COLUMNS($B$3:I742))),"")</f>
        <v xml:space="preserve">10   </v>
      </c>
      <c r="K742" s="40" t="str">
        <f t="array" ref="K742">IFERROR(INDEX(PEOPLE!$H$4:$H$101, SMALL(IF($B742=PEOPLE!$B$4:$B$101, ROW(PEOPLE!$H$4:$H$101)-MIN(ROW(PEOPLE!$H$4:$H$101)) +1), COLUMNS($B$3:J742))),"")</f>
        <v xml:space="preserve">11   </v>
      </c>
      <c r="L742" s="40" t="str">
        <f t="array" ref="L742">IFERROR(INDEX(PEOPLE!$H$4:$H$101, SMALL(IF($B742=PEOPLE!$B$4:$B$101, ROW(PEOPLE!$H$4:$H$101)-MIN(ROW(PEOPLE!$H$4:$H$101)) +1), COLUMNS($B$3:K742))),"")</f>
        <v xml:space="preserve">12   </v>
      </c>
      <c r="M742" s="40" t="str">
        <f t="array" ref="M742">IFERROR(INDEX(PEOPLE!$H$4:$H$101, SMALL(IF($B742=PEOPLE!$B$4:$B$101, ROW(PEOPLE!$H$4:$H$101)-MIN(ROW(PEOPLE!$H$4:$H$101)) +1), COLUMNS($B$3:L742))),"")</f>
        <v xml:space="preserve">13   </v>
      </c>
      <c r="N742" s="40"/>
      <c r="O742" s="40"/>
    </row>
    <row r="743" spans="2:15" x14ac:dyDescent="0.25">
      <c r="B743" s="40" t="str">
        <f t="array" ref="B743">IFERROR(INDEX(PEOPLE!B744:B$1001, MATCH(0, COUNTIF($B$2:B742, PEOPLE!B744:B$1001), 0)), "")</f>
        <v/>
      </c>
      <c r="C743" s="40" t="str">
        <f t="array" ref="C743">IFERROR(INDEX(PEOPLE!$H$4:$H$101, SMALL(IF($B743=PEOPLE!$B$4:$B$101, ROW(PEOPLE!$H$4:$H$101)-MIN(ROW(PEOPLE!$H$4:$H$101)) +1), COLUMNS($B$3:B743))),"")</f>
        <v xml:space="preserve">3   </v>
      </c>
      <c r="D743" s="40" t="str">
        <f t="array" ref="D743">IFERROR(INDEX(PEOPLE!$H$4:$H$101, SMALL(IF($B743=PEOPLE!$B$4:$B$101, ROW(PEOPLE!$H$4:$H$101)-MIN(ROW(PEOPLE!$H$4:$H$101)) +1), COLUMNS($B$3:C743))),"")</f>
        <v xml:space="preserve">4   </v>
      </c>
      <c r="E743" s="40" t="str">
        <f t="array" ref="E743">IFERROR(INDEX(PEOPLE!$H$4:$H$101, SMALL(IF($B743=PEOPLE!$B$4:$B$101, ROW(PEOPLE!$H$4:$H$101)-MIN(ROW(PEOPLE!$H$4:$H$101)) +1), COLUMNS($B$3:D743))),"")</f>
        <v xml:space="preserve">5   </v>
      </c>
      <c r="F743" s="40" t="str">
        <f t="array" ref="F743">IFERROR(INDEX(PEOPLE!$H$4:$H$101, SMALL(IF($B743=PEOPLE!$B$4:$B$101, ROW(PEOPLE!$H$4:$H$101)-MIN(ROW(PEOPLE!$H$4:$H$101)) +1), COLUMNS($B$3:E743))),"")</f>
        <v xml:space="preserve">6   </v>
      </c>
      <c r="G743" s="40" t="str">
        <f t="array" ref="G743">IFERROR(INDEX(PEOPLE!$H$4:$H$101, SMALL(IF($B743=PEOPLE!$B$4:$B$101, ROW(PEOPLE!$H$4:$H$101)-MIN(ROW(PEOPLE!$H$4:$H$101)) +1), COLUMNS($B$3:F743))),"")</f>
        <v xml:space="preserve">7   </v>
      </c>
      <c r="H743" s="40" t="str">
        <f t="array" ref="H743">IFERROR(INDEX(PEOPLE!$H$4:$H$101, SMALL(IF($B743=PEOPLE!$B$4:$B$101, ROW(PEOPLE!$H$4:$H$101)-MIN(ROW(PEOPLE!$H$4:$H$101)) +1), COLUMNS($B$3:G743))),"")</f>
        <v xml:space="preserve">8   </v>
      </c>
      <c r="I743" s="40" t="str">
        <f t="array" ref="I743">IFERROR(INDEX(PEOPLE!$H$4:$H$101, SMALL(IF($B743=PEOPLE!$B$4:$B$101, ROW(PEOPLE!$H$4:$H$101)-MIN(ROW(PEOPLE!$H$4:$H$101)) +1), COLUMNS($B$3:H743))),"")</f>
        <v xml:space="preserve">9   </v>
      </c>
      <c r="J743" s="40" t="str">
        <f t="array" ref="J743">IFERROR(INDEX(PEOPLE!$H$4:$H$101, SMALL(IF($B743=PEOPLE!$B$4:$B$101, ROW(PEOPLE!$H$4:$H$101)-MIN(ROW(PEOPLE!$H$4:$H$101)) +1), COLUMNS($B$3:I743))),"")</f>
        <v xml:space="preserve">10   </v>
      </c>
      <c r="K743" s="40" t="str">
        <f t="array" ref="K743">IFERROR(INDEX(PEOPLE!$H$4:$H$101, SMALL(IF($B743=PEOPLE!$B$4:$B$101, ROW(PEOPLE!$H$4:$H$101)-MIN(ROW(PEOPLE!$H$4:$H$101)) +1), COLUMNS($B$3:J743))),"")</f>
        <v xml:space="preserve">11   </v>
      </c>
      <c r="L743" s="40" t="str">
        <f t="array" ref="L743">IFERROR(INDEX(PEOPLE!$H$4:$H$101, SMALL(IF($B743=PEOPLE!$B$4:$B$101, ROW(PEOPLE!$H$4:$H$101)-MIN(ROW(PEOPLE!$H$4:$H$101)) +1), COLUMNS($B$3:K743))),"")</f>
        <v xml:space="preserve">12   </v>
      </c>
      <c r="M743" s="40" t="str">
        <f t="array" ref="M743">IFERROR(INDEX(PEOPLE!$H$4:$H$101, SMALL(IF($B743=PEOPLE!$B$4:$B$101, ROW(PEOPLE!$H$4:$H$101)-MIN(ROW(PEOPLE!$H$4:$H$101)) +1), COLUMNS($B$3:L743))),"")</f>
        <v xml:space="preserve">13   </v>
      </c>
      <c r="N743" s="40"/>
      <c r="O743" s="40"/>
    </row>
    <row r="744" spans="2:15" x14ac:dyDescent="0.25">
      <c r="B744" s="40" t="str">
        <f t="array" ref="B744">IFERROR(INDEX(PEOPLE!B745:B$1001, MATCH(0, COUNTIF($B$2:B743, PEOPLE!B745:B$1001), 0)), "")</f>
        <v/>
      </c>
      <c r="C744" s="40" t="str">
        <f t="array" ref="C744">IFERROR(INDEX(PEOPLE!$H$4:$H$101, SMALL(IF($B744=PEOPLE!$B$4:$B$101, ROW(PEOPLE!$H$4:$H$101)-MIN(ROW(PEOPLE!$H$4:$H$101)) +1), COLUMNS($B$3:B744))),"")</f>
        <v xml:space="preserve">3   </v>
      </c>
      <c r="D744" s="40" t="str">
        <f t="array" ref="D744">IFERROR(INDEX(PEOPLE!$H$4:$H$101, SMALL(IF($B744=PEOPLE!$B$4:$B$101, ROW(PEOPLE!$H$4:$H$101)-MIN(ROW(PEOPLE!$H$4:$H$101)) +1), COLUMNS($B$3:C744))),"")</f>
        <v xml:space="preserve">4   </v>
      </c>
      <c r="E744" s="40" t="str">
        <f t="array" ref="E744">IFERROR(INDEX(PEOPLE!$H$4:$H$101, SMALL(IF($B744=PEOPLE!$B$4:$B$101, ROW(PEOPLE!$H$4:$H$101)-MIN(ROW(PEOPLE!$H$4:$H$101)) +1), COLUMNS($B$3:D744))),"")</f>
        <v xml:space="preserve">5   </v>
      </c>
      <c r="F744" s="40" t="str">
        <f t="array" ref="F744">IFERROR(INDEX(PEOPLE!$H$4:$H$101, SMALL(IF($B744=PEOPLE!$B$4:$B$101, ROW(PEOPLE!$H$4:$H$101)-MIN(ROW(PEOPLE!$H$4:$H$101)) +1), COLUMNS($B$3:E744))),"")</f>
        <v xml:space="preserve">6   </v>
      </c>
      <c r="G744" s="40" t="str">
        <f t="array" ref="G744">IFERROR(INDEX(PEOPLE!$H$4:$H$101, SMALL(IF($B744=PEOPLE!$B$4:$B$101, ROW(PEOPLE!$H$4:$H$101)-MIN(ROW(PEOPLE!$H$4:$H$101)) +1), COLUMNS($B$3:F744))),"")</f>
        <v xml:space="preserve">7   </v>
      </c>
      <c r="H744" s="40" t="str">
        <f t="array" ref="H744">IFERROR(INDEX(PEOPLE!$H$4:$H$101, SMALL(IF($B744=PEOPLE!$B$4:$B$101, ROW(PEOPLE!$H$4:$H$101)-MIN(ROW(PEOPLE!$H$4:$H$101)) +1), COLUMNS($B$3:G744))),"")</f>
        <v xml:space="preserve">8   </v>
      </c>
      <c r="I744" s="40" t="str">
        <f t="array" ref="I744">IFERROR(INDEX(PEOPLE!$H$4:$H$101, SMALL(IF($B744=PEOPLE!$B$4:$B$101, ROW(PEOPLE!$H$4:$H$101)-MIN(ROW(PEOPLE!$H$4:$H$101)) +1), COLUMNS($B$3:H744))),"")</f>
        <v xml:space="preserve">9   </v>
      </c>
      <c r="J744" s="40" t="str">
        <f t="array" ref="J744">IFERROR(INDEX(PEOPLE!$H$4:$H$101, SMALL(IF($B744=PEOPLE!$B$4:$B$101, ROW(PEOPLE!$H$4:$H$101)-MIN(ROW(PEOPLE!$H$4:$H$101)) +1), COLUMNS($B$3:I744))),"")</f>
        <v xml:space="preserve">10   </v>
      </c>
      <c r="K744" s="40" t="str">
        <f t="array" ref="K744">IFERROR(INDEX(PEOPLE!$H$4:$H$101, SMALL(IF($B744=PEOPLE!$B$4:$B$101, ROW(PEOPLE!$H$4:$H$101)-MIN(ROW(PEOPLE!$H$4:$H$101)) +1), COLUMNS($B$3:J744))),"")</f>
        <v xml:space="preserve">11   </v>
      </c>
      <c r="L744" s="40" t="str">
        <f t="array" ref="L744">IFERROR(INDEX(PEOPLE!$H$4:$H$101, SMALL(IF($B744=PEOPLE!$B$4:$B$101, ROW(PEOPLE!$H$4:$H$101)-MIN(ROW(PEOPLE!$H$4:$H$101)) +1), COLUMNS($B$3:K744))),"")</f>
        <v xml:space="preserve">12   </v>
      </c>
      <c r="M744" s="40" t="str">
        <f t="array" ref="M744">IFERROR(INDEX(PEOPLE!$H$4:$H$101, SMALL(IF($B744=PEOPLE!$B$4:$B$101, ROW(PEOPLE!$H$4:$H$101)-MIN(ROW(PEOPLE!$H$4:$H$101)) +1), COLUMNS($B$3:L744))),"")</f>
        <v xml:space="preserve">13   </v>
      </c>
      <c r="N744" s="40"/>
      <c r="O744" s="40"/>
    </row>
    <row r="745" spans="2:15" x14ac:dyDescent="0.25">
      <c r="B745" s="40" t="str">
        <f t="array" ref="B745">IFERROR(INDEX(PEOPLE!B746:B$1001, MATCH(0, COUNTIF($B$2:B744, PEOPLE!B746:B$1001), 0)), "")</f>
        <v/>
      </c>
      <c r="C745" s="40" t="str">
        <f t="array" ref="C745">IFERROR(INDEX(PEOPLE!$H$4:$H$101, SMALL(IF($B745=PEOPLE!$B$4:$B$101, ROW(PEOPLE!$H$4:$H$101)-MIN(ROW(PEOPLE!$H$4:$H$101)) +1), COLUMNS($B$3:B745))),"")</f>
        <v xml:space="preserve">3   </v>
      </c>
      <c r="D745" s="40" t="str">
        <f t="array" ref="D745">IFERROR(INDEX(PEOPLE!$H$4:$H$101, SMALL(IF($B745=PEOPLE!$B$4:$B$101, ROW(PEOPLE!$H$4:$H$101)-MIN(ROW(PEOPLE!$H$4:$H$101)) +1), COLUMNS($B$3:C745))),"")</f>
        <v xml:space="preserve">4   </v>
      </c>
      <c r="E745" s="40" t="str">
        <f t="array" ref="E745">IFERROR(INDEX(PEOPLE!$H$4:$H$101, SMALL(IF($B745=PEOPLE!$B$4:$B$101, ROW(PEOPLE!$H$4:$H$101)-MIN(ROW(PEOPLE!$H$4:$H$101)) +1), COLUMNS($B$3:D745))),"")</f>
        <v xml:space="preserve">5   </v>
      </c>
      <c r="F745" s="40" t="str">
        <f t="array" ref="F745">IFERROR(INDEX(PEOPLE!$H$4:$H$101, SMALL(IF($B745=PEOPLE!$B$4:$B$101, ROW(PEOPLE!$H$4:$H$101)-MIN(ROW(PEOPLE!$H$4:$H$101)) +1), COLUMNS($B$3:E745))),"")</f>
        <v xml:space="preserve">6   </v>
      </c>
      <c r="G745" s="40" t="str">
        <f t="array" ref="G745">IFERROR(INDEX(PEOPLE!$H$4:$H$101, SMALL(IF($B745=PEOPLE!$B$4:$B$101, ROW(PEOPLE!$H$4:$H$101)-MIN(ROW(PEOPLE!$H$4:$H$101)) +1), COLUMNS($B$3:F745))),"")</f>
        <v xml:space="preserve">7   </v>
      </c>
      <c r="H745" s="40" t="str">
        <f t="array" ref="H745">IFERROR(INDEX(PEOPLE!$H$4:$H$101, SMALL(IF($B745=PEOPLE!$B$4:$B$101, ROW(PEOPLE!$H$4:$H$101)-MIN(ROW(PEOPLE!$H$4:$H$101)) +1), COLUMNS($B$3:G745))),"")</f>
        <v xml:space="preserve">8   </v>
      </c>
      <c r="I745" s="40" t="str">
        <f t="array" ref="I745">IFERROR(INDEX(PEOPLE!$H$4:$H$101, SMALL(IF($B745=PEOPLE!$B$4:$B$101, ROW(PEOPLE!$H$4:$H$101)-MIN(ROW(PEOPLE!$H$4:$H$101)) +1), COLUMNS($B$3:H745))),"")</f>
        <v xml:space="preserve">9   </v>
      </c>
      <c r="J745" s="40" t="str">
        <f t="array" ref="J745">IFERROR(INDEX(PEOPLE!$H$4:$H$101, SMALL(IF($B745=PEOPLE!$B$4:$B$101, ROW(PEOPLE!$H$4:$H$101)-MIN(ROW(PEOPLE!$H$4:$H$101)) +1), COLUMNS($B$3:I745))),"")</f>
        <v xml:space="preserve">10   </v>
      </c>
      <c r="K745" s="40" t="str">
        <f t="array" ref="K745">IFERROR(INDEX(PEOPLE!$H$4:$H$101, SMALL(IF($B745=PEOPLE!$B$4:$B$101, ROW(PEOPLE!$H$4:$H$101)-MIN(ROW(PEOPLE!$H$4:$H$101)) +1), COLUMNS($B$3:J745))),"")</f>
        <v xml:space="preserve">11   </v>
      </c>
      <c r="L745" s="40" t="str">
        <f t="array" ref="L745">IFERROR(INDEX(PEOPLE!$H$4:$H$101, SMALL(IF($B745=PEOPLE!$B$4:$B$101, ROW(PEOPLE!$H$4:$H$101)-MIN(ROW(PEOPLE!$H$4:$H$101)) +1), COLUMNS($B$3:K745))),"")</f>
        <v xml:space="preserve">12   </v>
      </c>
      <c r="M745" s="40" t="str">
        <f t="array" ref="M745">IFERROR(INDEX(PEOPLE!$H$4:$H$101, SMALL(IF($B745=PEOPLE!$B$4:$B$101, ROW(PEOPLE!$H$4:$H$101)-MIN(ROW(PEOPLE!$H$4:$H$101)) +1), COLUMNS($B$3:L745))),"")</f>
        <v xml:space="preserve">13   </v>
      </c>
      <c r="N745" s="40"/>
      <c r="O745" s="40"/>
    </row>
    <row r="746" spans="2:15" x14ac:dyDescent="0.25">
      <c r="B746" s="40" t="str">
        <f t="array" ref="B746">IFERROR(INDEX(PEOPLE!B747:B$1001, MATCH(0, COUNTIF($B$2:B745, PEOPLE!B747:B$1001), 0)), "")</f>
        <v/>
      </c>
      <c r="C746" s="40" t="str">
        <f t="array" ref="C746">IFERROR(INDEX(PEOPLE!$H$4:$H$101, SMALL(IF($B746=PEOPLE!$B$4:$B$101, ROW(PEOPLE!$H$4:$H$101)-MIN(ROW(PEOPLE!$H$4:$H$101)) +1), COLUMNS($B$3:B746))),"")</f>
        <v xml:space="preserve">3   </v>
      </c>
      <c r="D746" s="40" t="str">
        <f t="array" ref="D746">IFERROR(INDEX(PEOPLE!$H$4:$H$101, SMALL(IF($B746=PEOPLE!$B$4:$B$101, ROW(PEOPLE!$H$4:$H$101)-MIN(ROW(PEOPLE!$H$4:$H$101)) +1), COLUMNS($B$3:C746))),"")</f>
        <v xml:space="preserve">4   </v>
      </c>
      <c r="E746" s="40" t="str">
        <f t="array" ref="E746">IFERROR(INDEX(PEOPLE!$H$4:$H$101, SMALL(IF($B746=PEOPLE!$B$4:$B$101, ROW(PEOPLE!$H$4:$H$101)-MIN(ROW(PEOPLE!$H$4:$H$101)) +1), COLUMNS($B$3:D746))),"")</f>
        <v xml:space="preserve">5   </v>
      </c>
      <c r="F746" s="40" t="str">
        <f t="array" ref="F746">IFERROR(INDEX(PEOPLE!$H$4:$H$101, SMALL(IF($B746=PEOPLE!$B$4:$B$101, ROW(PEOPLE!$H$4:$H$101)-MIN(ROW(PEOPLE!$H$4:$H$101)) +1), COLUMNS($B$3:E746))),"")</f>
        <v xml:space="preserve">6   </v>
      </c>
      <c r="G746" s="40" t="str">
        <f t="array" ref="G746">IFERROR(INDEX(PEOPLE!$H$4:$H$101, SMALL(IF($B746=PEOPLE!$B$4:$B$101, ROW(PEOPLE!$H$4:$H$101)-MIN(ROW(PEOPLE!$H$4:$H$101)) +1), COLUMNS($B$3:F746))),"")</f>
        <v xml:space="preserve">7   </v>
      </c>
      <c r="H746" s="40" t="str">
        <f t="array" ref="H746">IFERROR(INDEX(PEOPLE!$H$4:$H$101, SMALL(IF($B746=PEOPLE!$B$4:$B$101, ROW(PEOPLE!$H$4:$H$101)-MIN(ROW(PEOPLE!$H$4:$H$101)) +1), COLUMNS($B$3:G746))),"")</f>
        <v xml:space="preserve">8   </v>
      </c>
      <c r="I746" s="40" t="str">
        <f t="array" ref="I746">IFERROR(INDEX(PEOPLE!$H$4:$H$101, SMALL(IF($B746=PEOPLE!$B$4:$B$101, ROW(PEOPLE!$H$4:$H$101)-MIN(ROW(PEOPLE!$H$4:$H$101)) +1), COLUMNS($B$3:H746))),"")</f>
        <v xml:space="preserve">9   </v>
      </c>
      <c r="J746" s="40" t="str">
        <f t="array" ref="J746">IFERROR(INDEX(PEOPLE!$H$4:$H$101, SMALL(IF($B746=PEOPLE!$B$4:$B$101, ROW(PEOPLE!$H$4:$H$101)-MIN(ROW(PEOPLE!$H$4:$H$101)) +1), COLUMNS($B$3:I746))),"")</f>
        <v xml:space="preserve">10   </v>
      </c>
      <c r="K746" s="40" t="str">
        <f t="array" ref="K746">IFERROR(INDEX(PEOPLE!$H$4:$H$101, SMALL(IF($B746=PEOPLE!$B$4:$B$101, ROW(PEOPLE!$H$4:$H$101)-MIN(ROW(PEOPLE!$H$4:$H$101)) +1), COLUMNS($B$3:J746))),"")</f>
        <v xml:space="preserve">11   </v>
      </c>
      <c r="L746" s="40" t="str">
        <f t="array" ref="L746">IFERROR(INDEX(PEOPLE!$H$4:$H$101, SMALL(IF($B746=PEOPLE!$B$4:$B$101, ROW(PEOPLE!$H$4:$H$101)-MIN(ROW(PEOPLE!$H$4:$H$101)) +1), COLUMNS($B$3:K746))),"")</f>
        <v xml:space="preserve">12   </v>
      </c>
      <c r="M746" s="40" t="str">
        <f t="array" ref="M746">IFERROR(INDEX(PEOPLE!$H$4:$H$101, SMALL(IF($B746=PEOPLE!$B$4:$B$101, ROW(PEOPLE!$H$4:$H$101)-MIN(ROW(PEOPLE!$H$4:$H$101)) +1), COLUMNS($B$3:L746))),"")</f>
        <v xml:space="preserve">13   </v>
      </c>
      <c r="N746" s="40"/>
      <c r="O746" s="40"/>
    </row>
    <row r="747" spans="2:15" x14ac:dyDescent="0.25">
      <c r="B747" s="40" t="str">
        <f t="array" ref="B747">IFERROR(INDEX(PEOPLE!B748:B$1001, MATCH(0, COUNTIF($B$2:B746, PEOPLE!B748:B$1001), 0)), "")</f>
        <v/>
      </c>
      <c r="C747" s="40" t="str">
        <f t="array" ref="C747">IFERROR(INDEX(PEOPLE!$H$4:$H$101, SMALL(IF($B747=PEOPLE!$B$4:$B$101, ROW(PEOPLE!$H$4:$H$101)-MIN(ROW(PEOPLE!$H$4:$H$101)) +1), COLUMNS($B$3:B747))),"")</f>
        <v xml:space="preserve">3   </v>
      </c>
      <c r="D747" s="40" t="str">
        <f t="array" ref="D747">IFERROR(INDEX(PEOPLE!$H$4:$H$101, SMALL(IF($B747=PEOPLE!$B$4:$B$101, ROW(PEOPLE!$H$4:$H$101)-MIN(ROW(PEOPLE!$H$4:$H$101)) +1), COLUMNS($B$3:C747))),"")</f>
        <v xml:space="preserve">4   </v>
      </c>
      <c r="E747" s="40" t="str">
        <f t="array" ref="E747">IFERROR(INDEX(PEOPLE!$H$4:$H$101, SMALL(IF($B747=PEOPLE!$B$4:$B$101, ROW(PEOPLE!$H$4:$H$101)-MIN(ROW(PEOPLE!$H$4:$H$101)) +1), COLUMNS($B$3:D747))),"")</f>
        <v xml:space="preserve">5   </v>
      </c>
      <c r="F747" s="40" t="str">
        <f t="array" ref="F747">IFERROR(INDEX(PEOPLE!$H$4:$H$101, SMALL(IF($B747=PEOPLE!$B$4:$B$101, ROW(PEOPLE!$H$4:$H$101)-MIN(ROW(PEOPLE!$H$4:$H$101)) +1), COLUMNS($B$3:E747))),"")</f>
        <v xml:space="preserve">6   </v>
      </c>
      <c r="G747" s="40" t="str">
        <f t="array" ref="G747">IFERROR(INDEX(PEOPLE!$H$4:$H$101, SMALL(IF($B747=PEOPLE!$B$4:$B$101, ROW(PEOPLE!$H$4:$H$101)-MIN(ROW(PEOPLE!$H$4:$H$101)) +1), COLUMNS($B$3:F747))),"")</f>
        <v xml:space="preserve">7   </v>
      </c>
      <c r="H747" s="40" t="str">
        <f t="array" ref="H747">IFERROR(INDEX(PEOPLE!$H$4:$H$101, SMALL(IF($B747=PEOPLE!$B$4:$B$101, ROW(PEOPLE!$H$4:$H$101)-MIN(ROW(PEOPLE!$H$4:$H$101)) +1), COLUMNS($B$3:G747))),"")</f>
        <v xml:space="preserve">8   </v>
      </c>
      <c r="I747" s="40" t="str">
        <f t="array" ref="I747">IFERROR(INDEX(PEOPLE!$H$4:$H$101, SMALL(IF($B747=PEOPLE!$B$4:$B$101, ROW(PEOPLE!$H$4:$H$101)-MIN(ROW(PEOPLE!$H$4:$H$101)) +1), COLUMNS($B$3:H747))),"")</f>
        <v xml:space="preserve">9   </v>
      </c>
      <c r="J747" s="40" t="str">
        <f t="array" ref="J747">IFERROR(INDEX(PEOPLE!$H$4:$H$101, SMALL(IF($B747=PEOPLE!$B$4:$B$101, ROW(PEOPLE!$H$4:$H$101)-MIN(ROW(PEOPLE!$H$4:$H$101)) +1), COLUMNS($B$3:I747))),"")</f>
        <v xml:space="preserve">10   </v>
      </c>
      <c r="K747" s="40" t="str">
        <f t="array" ref="K747">IFERROR(INDEX(PEOPLE!$H$4:$H$101, SMALL(IF($B747=PEOPLE!$B$4:$B$101, ROW(PEOPLE!$H$4:$H$101)-MIN(ROW(PEOPLE!$H$4:$H$101)) +1), COLUMNS($B$3:J747))),"")</f>
        <v xml:space="preserve">11   </v>
      </c>
      <c r="L747" s="40" t="str">
        <f t="array" ref="L747">IFERROR(INDEX(PEOPLE!$H$4:$H$101, SMALL(IF($B747=PEOPLE!$B$4:$B$101, ROW(PEOPLE!$H$4:$H$101)-MIN(ROW(PEOPLE!$H$4:$H$101)) +1), COLUMNS($B$3:K747))),"")</f>
        <v xml:space="preserve">12   </v>
      </c>
      <c r="M747" s="40" t="str">
        <f t="array" ref="M747">IFERROR(INDEX(PEOPLE!$H$4:$H$101, SMALL(IF($B747=PEOPLE!$B$4:$B$101, ROW(PEOPLE!$H$4:$H$101)-MIN(ROW(PEOPLE!$H$4:$H$101)) +1), COLUMNS($B$3:L747))),"")</f>
        <v xml:space="preserve">13   </v>
      </c>
      <c r="N747" s="40"/>
      <c r="O747" s="40"/>
    </row>
    <row r="748" spans="2:15" x14ac:dyDescent="0.25">
      <c r="B748" s="40" t="str">
        <f t="array" ref="B748">IFERROR(INDEX(PEOPLE!B749:B$1001, MATCH(0, COUNTIF($B$2:B747, PEOPLE!B749:B$1001), 0)), "")</f>
        <v/>
      </c>
      <c r="C748" s="40" t="str">
        <f t="array" ref="C748">IFERROR(INDEX(PEOPLE!$H$4:$H$101, SMALL(IF($B748=PEOPLE!$B$4:$B$101, ROW(PEOPLE!$H$4:$H$101)-MIN(ROW(PEOPLE!$H$4:$H$101)) +1), COLUMNS($B$3:B748))),"")</f>
        <v xml:space="preserve">3   </v>
      </c>
      <c r="D748" s="40" t="str">
        <f t="array" ref="D748">IFERROR(INDEX(PEOPLE!$H$4:$H$101, SMALL(IF($B748=PEOPLE!$B$4:$B$101, ROW(PEOPLE!$H$4:$H$101)-MIN(ROW(PEOPLE!$H$4:$H$101)) +1), COLUMNS($B$3:C748))),"")</f>
        <v xml:space="preserve">4   </v>
      </c>
      <c r="E748" s="40" t="str">
        <f t="array" ref="E748">IFERROR(INDEX(PEOPLE!$H$4:$H$101, SMALL(IF($B748=PEOPLE!$B$4:$B$101, ROW(PEOPLE!$H$4:$H$101)-MIN(ROW(PEOPLE!$H$4:$H$101)) +1), COLUMNS($B$3:D748))),"")</f>
        <v xml:space="preserve">5   </v>
      </c>
      <c r="F748" s="40" t="str">
        <f t="array" ref="F748">IFERROR(INDEX(PEOPLE!$H$4:$H$101, SMALL(IF($B748=PEOPLE!$B$4:$B$101, ROW(PEOPLE!$H$4:$H$101)-MIN(ROW(PEOPLE!$H$4:$H$101)) +1), COLUMNS($B$3:E748))),"")</f>
        <v xml:space="preserve">6   </v>
      </c>
      <c r="G748" s="40" t="str">
        <f t="array" ref="G748">IFERROR(INDEX(PEOPLE!$H$4:$H$101, SMALL(IF($B748=PEOPLE!$B$4:$B$101, ROW(PEOPLE!$H$4:$H$101)-MIN(ROW(PEOPLE!$H$4:$H$101)) +1), COLUMNS($B$3:F748))),"")</f>
        <v xml:space="preserve">7   </v>
      </c>
      <c r="H748" s="40" t="str">
        <f t="array" ref="H748">IFERROR(INDEX(PEOPLE!$H$4:$H$101, SMALL(IF($B748=PEOPLE!$B$4:$B$101, ROW(PEOPLE!$H$4:$H$101)-MIN(ROW(PEOPLE!$H$4:$H$101)) +1), COLUMNS($B$3:G748))),"")</f>
        <v xml:space="preserve">8   </v>
      </c>
      <c r="I748" s="40" t="str">
        <f t="array" ref="I748">IFERROR(INDEX(PEOPLE!$H$4:$H$101, SMALL(IF($B748=PEOPLE!$B$4:$B$101, ROW(PEOPLE!$H$4:$H$101)-MIN(ROW(PEOPLE!$H$4:$H$101)) +1), COLUMNS($B$3:H748))),"")</f>
        <v xml:space="preserve">9   </v>
      </c>
      <c r="J748" s="40" t="str">
        <f t="array" ref="J748">IFERROR(INDEX(PEOPLE!$H$4:$H$101, SMALL(IF($B748=PEOPLE!$B$4:$B$101, ROW(PEOPLE!$H$4:$H$101)-MIN(ROW(PEOPLE!$H$4:$H$101)) +1), COLUMNS($B$3:I748))),"")</f>
        <v xml:space="preserve">10   </v>
      </c>
      <c r="K748" s="40" t="str">
        <f t="array" ref="K748">IFERROR(INDEX(PEOPLE!$H$4:$H$101, SMALL(IF($B748=PEOPLE!$B$4:$B$101, ROW(PEOPLE!$H$4:$H$101)-MIN(ROW(PEOPLE!$H$4:$H$101)) +1), COLUMNS($B$3:J748))),"")</f>
        <v xml:space="preserve">11   </v>
      </c>
      <c r="L748" s="40" t="str">
        <f t="array" ref="L748">IFERROR(INDEX(PEOPLE!$H$4:$H$101, SMALL(IF($B748=PEOPLE!$B$4:$B$101, ROW(PEOPLE!$H$4:$H$101)-MIN(ROW(PEOPLE!$H$4:$H$101)) +1), COLUMNS($B$3:K748))),"")</f>
        <v xml:space="preserve">12   </v>
      </c>
      <c r="M748" s="40" t="str">
        <f t="array" ref="M748">IFERROR(INDEX(PEOPLE!$H$4:$H$101, SMALL(IF($B748=PEOPLE!$B$4:$B$101, ROW(PEOPLE!$H$4:$H$101)-MIN(ROW(PEOPLE!$H$4:$H$101)) +1), COLUMNS($B$3:L748))),"")</f>
        <v xml:space="preserve">13   </v>
      </c>
      <c r="N748" s="40"/>
      <c r="O748" s="40"/>
    </row>
    <row r="749" spans="2:15" x14ac:dyDescent="0.25">
      <c r="B749" s="40" t="str">
        <f t="array" ref="B749">IFERROR(INDEX(PEOPLE!B750:B$1001, MATCH(0, COUNTIF($B$2:B748, PEOPLE!B750:B$1001), 0)), "")</f>
        <v/>
      </c>
      <c r="C749" s="40" t="str">
        <f t="array" ref="C749">IFERROR(INDEX(PEOPLE!$H$4:$H$101, SMALL(IF($B749=PEOPLE!$B$4:$B$101, ROW(PEOPLE!$H$4:$H$101)-MIN(ROW(PEOPLE!$H$4:$H$101)) +1), COLUMNS($B$3:B749))),"")</f>
        <v xml:space="preserve">3   </v>
      </c>
      <c r="D749" s="40" t="str">
        <f t="array" ref="D749">IFERROR(INDEX(PEOPLE!$H$4:$H$101, SMALL(IF($B749=PEOPLE!$B$4:$B$101, ROW(PEOPLE!$H$4:$H$101)-MIN(ROW(PEOPLE!$H$4:$H$101)) +1), COLUMNS($B$3:C749))),"")</f>
        <v xml:space="preserve">4   </v>
      </c>
      <c r="E749" s="40" t="str">
        <f t="array" ref="E749">IFERROR(INDEX(PEOPLE!$H$4:$H$101, SMALL(IF($B749=PEOPLE!$B$4:$B$101, ROW(PEOPLE!$H$4:$H$101)-MIN(ROW(PEOPLE!$H$4:$H$101)) +1), COLUMNS($B$3:D749))),"")</f>
        <v xml:space="preserve">5   </v>
      </c>
      <c r="F749" s="40" t="str">
        <f t="array" ref="F749">IFERROR(INDEX(PEOPLE!$H$4:$H$101, SMALL(IF($B749=PEOPLE!$B$4:$B$101, ROW(PEOPLE!$H$4:$H$101)-MIN(ROW(PEOPLE!$H$4:$H$101)) +1), COLUMNS($B$3:E749))),"")</f>
        <v xml:space="preserve">6   </v>
      </c>
      <c r="G749" s="40" t="str">
        <f t="array" ref="G749">IFERROR(INDEX(PEOPLE!$H$4:$H$101, SMALL(IF($B749=PEOPLE!$B$4:$B$101, ROW(PEOPLE!$H$4:$H$101)-MIN(ROW(PEOPLE!$H$4:$H$101)) +1), COLUMNS($B$3:F749))),"")</f>
        <v xml:space="preserve">7   </v>
      </c>
      <c r="H749" s="40" t="str">
        <f t="array" ref="H749">IFERROR(INDEX(PEOPLE!$H$4:$H$101, SMALL(IF($B749=PEOPLE!$B$4:$B$101, ROW(PEOPLE!$H$4:$H$101)-MIN(ROW(PEOPLE!$H$4:$H$101)) +1), COLUMNS($B$3:G749))),"")</f>
        <v xml:space="preserve">8   </v>
      </c>
      <c r="I749" s="40" t="str">
        <f t="array" ref="I749">IFERROR(INDEX(PEOPLE!$H$4:$H$101, SMALL(IF($B749=PEOPLE!$B$4:$B$101, ROW(PEOPLE!$H$4:$H$101)-MIN(ROW(PEOPLE!$H$4:$H$101)) +1), COLUMNS($B$3:H749))),"")</f>
        <v xml:space="preserve">9   </v>
      </c>
      <c r="J749" s="40" t="str">
        <f t="array" ref="J749">IFERROR(INDEX(PEOPLE!$H$4:$H$101, SMALL(IF($B749=PEOPLE!$B$4:$B$101, ROW(PEOPLE!$H$4:$H$101)-MIN(ROW(PEOPLE!$H$4:$H$101)) +1), COLUMNS($B$3:I749))),"")</f>
        <v xml:space="preserve">10   </v>
      </c>
      <c r="K749" s="40" t="str">
        <f t="array" ref="K749">IFERROR(INDEX(PEOPLE!$H$4:$H$101, SMALL(IF($B749=PEOPLE!$B$4:$B$101, ROW(PEOPLE!$H$4:$H$101)-MIN(ROW(PEOPLE!$H$4:$H$101)) +1), COLUMNS($B$3:J749))),"")</f>
        <v xml:space="preserve">11   </v>
      </c>
      <c r="L749" s="40" t="str">
        <f t="array" ref="L749">IFERROR(INDEX(PEOPLE!$H$4:$H$101, SMALL(IF($B749=PEOPLE!$B$4:$B$101, ROW(PEOPLE!$H$4:$H$101)-MIN(ROW(PEOPLE!$H$4:$H$101)) +1), COLUMNS($B$3:K749))),"")</f>
        <v xml:space="preserve">12   </v>
      </c>
      <c r="M749" s="40" t="str">
        <f t="array" ref="M749">IFERROR(INDEX(PEOPLE!$H$4:$H$101, SMALL(IF($B749=PEOPLE!$B$4:$B$101, ROW(PEOPLE!$H$4:$H$101)-MIN(ROW(PEOPLE!$H$4:$H$101)) +1), COLUMNS($B$3:L749))),"")</f>
        <v xml:space="preserve">13   </v>
      </c>
      <c r="N749" s="40"/>
      <c r="O749" s="40"/>
    </row>
    <row r="750" spans="2:15" x14ac:dyDescent="0.25">
      <c r="B750" s="40" t="str">
        <f t="array" ref="B750">IFERROR(INDEX(PEOPLE!B751:B$1001, MATCH(0, COUNTIF($B$2:B749, PEOPLE!B751:B$1001), 0)), "")</f>
        <v/>
      </c>
      <c r="C750" s="40" t="str">
        <f t="array" ref="C750">IFERROR(INDEX(PEOPLE!$H$4:$H$101, SMALL(IF($B750=PEOPLE!$B$4:$B$101, ROW(PEOPLE!$H$4:$H$101)-MIN(ROW(PEOPLE!$H$4:$H$101)) +1), COLUMNS($B$3:B750))),"")</f>
        <v xml:space="preserve">3   </v>
      </c>
      <c r="D750" s="40" t="str">
        <f t="array" ref="D750">IFERROR(INDEX(PEOPLE!$H$4:$H$101, SMALL(IF($B750=PEOPLE!$B$4:$B$101, ROW(PEOPLE!$H$4:$H$101)-MIN(ROW(PEOPLE!$H$4:$H$101)) +1), COLUMNS($B$3:C750))),"")</f>
        <v xml:space="preserve">4   </v>
      </c>
      <c r="E750" s="40" t="str">
        <f t="array" ref="E750">IFERROR(INDEX(PEOPLE!$H$4:$H$101, SMALL(IF($B750=PEOPLE!$B$4:$B$101, ROW(PEOPLE!$H$4:$H$101)-MIN(ROW(PEOPLE!$H$4:$H$101)) +1), COLUMNS($B$3:D750))),"")</f>
        <v xml:space="preserve">5   </v>
      </c>
      <c r="F750" s="40" t="str">
        <f t="array" ref="F750">IFERROR(INDEX(PEOPLE!$H$4:$H$101, SMALL(IF($B750=PEOPLE!$B$4:$B$101, ROW(PEOPLE!$H$4:$H$101)-MIN(ROW(PEOPLE!$H$4:$H$101)) +1), COLUMNS($B$3:E750))),"")</f>
        <v xml:space="preserve">6   </v>
      </c>
      <c r="G750" s="40" t="str">
        <f t="array" ref="G750">IFERROR(INDEX(PEOPLE!$H$4:$H$101, SMALL(IF($B750=PEOPLE!$B$4:$B$101, ROW(PEOPLE!$H$4:$H$101)-MIN(ROW(PEOPLE!$H$4:$H$101)) +1), COLUMNS($B$3:F750))),"")</f>
        <v xml:space="preserve">7   </v>
      </c>
      <c r="H750" s="40" t="str">
        <f t="array" ref="H750">IFERROR(INDEX(PEOPLE!$H$4:$H$101, SMALL(IF($B750=PEOPLE!$B$4:$B$101, ROW(PEOPLE!$H$4:$H$101)-MIN(ROW(PEOPLE!$H$4:$H$101)) +1), COLUMNS($B$3:G750))),"")</f>
        <v xml:space="preserve">8   </v>
      </c>
      <c r="I750" s="40" t="str">
        <f t="array" ref="I750">IFERROR(INDEX(PEOPLE!$H$4:$H$101, SMALL(IF($B750=PEOPLE!$B$4:$B$101, ROW(PEOPLE!$H$4:$H$101)-MIN(ROW(PEOPLE!$H$4:$H$101)) +1), COLUMNS($B$3:H750))),"")</f>
        <v xml:space="preserve">9   </v>
      </c>
      <c r="J750" s="40" t="str">
        <f t="array" ref="J750">IFERROR(INDEX(PEOPLE!$H$4:$H$101, SMALL(IF($B750=PEOPLE!$B$4:$B$101, ROW(PEOPLE!$H$4:$H$101)-MIN(ROW(PEOPLE!$H$4:$H$101)) +1), COLUMNS($B$3:I750))),"")</f>
        <v xml:space="preserve">10   </v>
      </c>
      <c r="K750" s="40" t="str">
        <f t="array" ref="K750">IFERROR(INDEX(PEOPLE!$H$4:$H$101, SMALL(IF($B750=PEOPLE!$B$4:$B$101, ROW(PEOPLE!$H$4:$H$101)-MIN(ROW(PEOPLE!$H$4:$H$101)) +1), COLUMNS($B$3:J750))),"")</f>
        <v xml:space="preserve">11   </v>
      </c>
      <c r="L750" s="40" t="str">
        <f t="array" ref="L750">IFERROR(INDEX(PEOPLE!$H$4:$H$101, SMALL(IF($B750=PEOPLE!$B$4:$B$101, ROW(PEOPLE!$H$4:$H$101)-MIN(ROW(PEOPLE!$H$4:$H$101)) +1), COLUMNS($B$3:K750))),"")</f>
        <v xml:space="preserve">12   </v>
      </c>
      <c r="M750" s="40" t="str">
        <f t="array" ref="M750">IFERROR(INDEX(PEOPLE!$H$4:$H$101, SMALL(IF($B750=PEOPLE!$B$4:$B$101, ROW(PEOPLE!$H$4:$H$101)-MIN(ROW(PEOPLE!$H$4:$H$101)) +1), COLUMNS($B$3:L750))),"")</f>
        <v xml:space="preserve">13   </v>
      </c>
      <c r="N750" s="40"/>
      <c r="O750" s="40"/>
    </row>
    <row r="751" spans="2:15" x14ac:dyDescent="0.25">
      <c r="B751" s="40" t="str">
        <f t="array" ref="B751">IFERROR(INDEX(PEOPLE!B752:B$1001, MATCH(0, COUNTIF($B$2:B750, PEOPLE!B752:B$1001), 0)), "")</f>
        <v/>
      </c>
      <c r="C751" s="40" t="str">
        <f t="array" ref="C751">IFERROR(INDEX(PEOPLE!$H$4:$H$101, SMALL(IF($B751=PEOPLE!$B$4:$B$101, ROW(PEOPLE!$H$4:$H$101)-MIN(ROW(PEOPLE!$H$4:$H$101)) +1), COLUMNS($B$3:B751))),"")</f>
        <v xml:space="preserve">3   </v>
      </c>
      <c r="D751" s="40" t="str">
        <f t="array" ref="D751">IFERROR(INDEX(PEOPLE!$H$4:$H$101, SMALL(IF($B751=PEOPLE!$B$4:$B$101, ROW(PEOPLE!$H$4:$H$101)-MIN(ROW(PEOPLE!$H$4:$H$101)) +1), COLUMNS($B$3:C751))),"")</f>
        <v xml:space="preserve">4   </v>
      </c>
      <c r="E751" s="40" t="str">
        <f t="array" ref="E751">IFERROR(INDEX(PEOPLE!$H$4:$H$101, SMALL(IF($B751=PEOPLE!$B$4:$B$101, ROW(PEOPLE!$H$4:$H$101)-MIN(ROW(PEOPLE!$H$4:$H$101)) +1), COLUMNS($B$3:D751))),"")</f>
        <v xml:space="preserve">5   </v>
      </c>
      <c r="F751" s="40" t="str">
        <f t="array" ref="F751">IFERROR(INDEX(PEOPLE!$H$4:$H$101, SMALL(IF($B751=PEOPLE!$B$4:$B$101, ROW(PEOPLE!$H$4:$H$101)-MIN(ROW(PEOPLE!$H$4:$H$101)) +1), COLUMNS($B$3:E751))),"")</f>
        <v xml:space="preserve">6   </v>
      </c>
      <c r="G751" s="40" t="str">
        <f t="array" ref="G751">IFERROR(INDEX(PEOPLE!$H$4:$H$101, SMALL(IF($B751=PEOPLE!$B$4:$B$101, ROW(PEOPLE!$H$4:$H$101)-MIN(ROW(PEOPLE!$H$4:$H$101)) +1), COLUMNS($B$3:F751))),"")</f>
        <v xml:space="preserve">7   </v>
      </c>
      <c r="H751" s="40" t="str">
        <f t="array" ref="H751">IFERROR(INDEX(PEOPLE!$H$4:$H$101, SMALL(IF($B751=PEOPLE!$B$4:$B$101, ROW(PEOPLE!$H$4:$H$101)-MIN(ROW(PEOPLE!$H$4:$H$101)) +1), COLUMNS($B$3:G751))),"")</f>
        <v xml:space="preserve">8   </v>
      </c>
      <c r="I751" s="40" t="str">
        <f t="array" ref="I751">IFERROR(INDEX(PEOPLE!$H$4:$H$101, SMALL(IF($B751=PEOPLE!$B$4:$B$101, ROW(PEOPLE!$H$4:$H$101)-MIN(ROW(PEOPLE!$H$4:$H$101)) +1), COLUMNS($B$3:H751))),"")</f>
        <v xml:space="preserve">9   </v>
      </c>
      <c r="J751" s="40" t="str">
        <f t="array" ref="J751">IFERROR(INDEX(PEOPLE!$H$4:$H$101, SMALL(IF($B751=PEOPLE!$B$4:$B$101, ROW(PEOPLE!$H$4:$H$101)-MIN(ROW(PEOPLE!$H$4:$H$101)) +1), COLUMNS($B$3:I751))),"")</f>
        <v xml:space="preserve">10   </v>
      </c>
      <c r="K751" s="40" t="str">
        <f t="array" ref="K751">IFERROR(INDEX(PEOPLE!$H$4:$H$101, SMALL(IF($B751=PEOPLE!$B$4:$B$101, ROW(PEOPLE!$H$4:$H$101)-MIN(ROW(PEOPLE!$H$4:$H$101)) +1), COLUMNS($B$3:J751))),"")</f>
        <v xml:space="preserve">11   </v>
      </c>
      <c r="L751" s="40" t="str">
        <f t="array" ref="L751">IFERROR(INDEX(PEOPLE!$H$4:$H$101, SMALL(IF($B751=PEOPLE!$B$4:$B$101, ROW(PEOPLE!$H$4:$H$101)-MIN(ROW(PEOPLE!$H$4:$H$101)) +1), COLUMNS($B$3:K751))),"")</f>
        <v xml:space="preserve">12   </v>
      </c>
      <c r="M751" s="40" t="str">
        <f t="array" ref="M751">IFERROR(INDEX(PEOPLE!$H$4:$H$101, SMALL(IF($B751=PEOPLE!$B$4:$B$101, ROW(PEOPLE!$H$4:$H$101)-MIN(ROW(PEOPLE!$H$4:$H$101)) +1), COLUMNS($B$3:L751))),"")</f>
        <v xml:space="preserve">13   </v>
      </c>
      <c r="N751" s="40"/>
      <c r="O751" s="40"/>
    </row>
    <row r="752" spans="2:15" x14ac:dyDescent="0.25">
      <c r="B752" s="40" t="str">
        <f t="array" ref="B752">IFERROR(INDEX(PEOPLE!B753:B$1001, MATCH(0, COUNTIF($B$2:B751, PEOPLE!B753:B$1001), 0)), "")</f>
        <v/>
      </c>
      <c r="C752" s="40" t="str">
        <f t="array" ref="C752">IFERROR(INDEX(PEOPLE!$H$4:$H$101, SMALL(IF($B752=PEOPLE!$B$4:$B$101, ROW(PEOPLE!$H$4:$H$101)-MIN(ROW(PEOPLE!$H$4:$H$101)) +1), COLUMNS($B$3:B752))),"")</f>
        <v xml:space="preserve">3   </v>
      </c>
      <c r="D752" s="40" t="str">
        <f t="array" ref="D752">IFERROR(INDEX(PEOPLE!$H$4:$H$101, SMALL(IF($B752=PEOPLE!$B$4:$B$101, ROW(PEOPLE!$H$4:$H$101)-MIN(ROW(PEOPLE!$H$4:$H$101)) +1), COLUMNS($B$3:C752))),"")</f>
        <v xml:space="preserve">4   </v>
      </c>
      <c r="E752" s="40" t="str">
        <f t="array" ref="E752">IFERROR(INDEX(PEOPLE!$H$4:$H$101, SMALL(IF($B752=PEOPLE!$B$4:$B$101, ROW(PEOPLE!$H$4:$H$101)-MIN(ROW(PEOPLE!$H$4:$H$101)) +1), COLUMNS($B$3:D752))),"")</f>
        <v xml:space="preserve">5   </v>
      </c>
      <c r="F752" s="40" t="str">
        <f t="array" ref="F752">IFERROR(INDEX(PEOPLE!$H$4:$H$101, SMALL(IF($B752=PEOPLE!$B$4:$B$101, ROW(PEOPLE!$H$4:$H$101)-MIN(ROW(PEOPLE!$H$4:$H$101)) +1), COLUMNS($B$3:E752))),"")</f>
        <v xml:space="preserve">6   </v>
      </c>
      <c r="G752" s="40" t="str">
        <f t="array" ref="G752">IFERROR(INDEX(PEOPLE!$H$4:$H$101, SMALL(IF($B752=PEOPLE!$B$4:$B$101, ROW(PEOPLE!$H$4:$H$101)-MIN(ROW(PEOPLE!$H$4:$H$101)) +1), COLUMNS($B$3:F752))),"")</f>
        <v xml:space="preserve">7   </v>
      </c>
      <c r="H752" s="40" t="str">
        <f t="array" ref="H752">IFERROR(INDEX(PEOPLE!$H$4:$H$101, SMALL(IF($B752=PEOPLE!$B$4:$B$101, ROW(PEOPLE!$H$4:$H$101)-MIN(ROW(PEOPLE!$H$4:$H$101)) +1), COLUMNS($B$3:G752))),"")</f>
        <v xml:space="preserve">8   </v>
      </c>
      <c r="I752" s="40" t="str">
        <f t="array" ref="I752">IFERROR(INDEX(PEOPLE!$H$4:$H$101, SMALL(IF($B752=PEOPLE!$B$4:$B$101, ROW(PEOPLE!$H$4:$H$101)-MIN(ROW(PEOPLE!$H$4:$H$101)) +1), COLUMNS($B$3:H752))),"")</f>
        <v xml:space="preserve">9   </v>
      </c>
      <c r="J752" s="40" t="str">
        <f t="array" ref="J752">IFERROR(INDEX(PEOPLE!$H$4:$H$101, SMALL(IF($B752=PEOPLE!$B$4:$B$101, ROW(PEOPLE!$H$4:$H$101)-MIN(ROW(PEOPLE!$H$4:$H$101)) +1), COLUMNS($B$3:I752))),"")</f>
        <v xml:space="preserve">10   </v>
      </c>
      <c r="K752" s="40" t="str">
        <f t="array" ref="K752">IFERROR(INDEX(PEOPLE!$H$4:$H$101, SMALL(IF($B752=PEOPLE!$B$4:$B$101, ROW(PEOPLE!$H$4:$H$101)-MIN(ROW(PEOPLE!$H$4:$H$101)) +1), COLUMNS($B$3:J752))),"")</f>
        <v xml:space="preserve">11   </v>
      </c>
      <c r="L752" s="40" t="str">
        <f t="array" ref="L752">IFERROR(INDEX(PEOPLE!$H$4:$H$101, SMALL(IF($B752=PEOPLE!$B$4:$B$101, ROW(PEOPLE!$H$4:$H$101)-MIN(ROW(PEOPLE!$H$4:$H$101)) +1), COLUMNS($B$3:K752))),"")</f>
        <v xml:space="preserve">12   </v>
      </c>
      <c r="M752" s="40" t="str">
        <f t="array" ref="M752">IFERROR(INDEX(PEOPLE!$H$4:$H$101, SMALL(IF($B752=PEOPLE!$B$4:$B$101, ROW(PEOPLE!$H$4:$H$101)-MIN(ROW(PEOPLE!$H$4:$H$101)) +1), COLUMNS($B$3:L752))),"")</f>
        <v xml:space="preserve">13   </v>
      </c>
      <c r="N752" s="40"/>
      <c r="O752" s="40"/>
    </row>
    <row r="753" spans="2:15" x14ac:dyDescent="0.25">
      <c r="B753" s="40" t="str">
        <f t="array" ref="B753">IFERROR(INDEX(PEOPLE!B754:B$1001, MATCH(0, COUNTIF($B$2:B752, PEOPLE!B754:B$1001), 0)), "")</f>
        <v/>
      </c>
      <c r="C753" s="40" t="str">
        <f t="array" ref="C753">IFERROR(INDEX(PEOPLE!$H$4:$H$101, SMALL(IF($B753=PEOPLE!$B$4:$B$101, ROW(PEOPLE!$H$4:$H$101)-MIN(ROW(PEOPLE!$H$4:$H$101)) +1), COLUMNS($B$3:B753))),"")</f>
        <v xml:space="preserve">3   </v>
      </c>
      <c r="D753" s="40" t="str">
        <f t="array" ref="D753">IFERROR(INDEX(PEOPLE!$H$4:$H$101, SMALL(IF($B753=PEOPLE!$B$4:$B$101, ROW(PEOPLE!$H$4:$H$101)-MIN(ROW(PEOPLE!$H$4:$H$101)) +1), COLUMNS($B$3:C753))),"")</f>
        <v xml:space="preserve">4   </v>
      </c>
      <c r="E753" s="40" t="str">
        <f t="array" ref="E753">IFERROR(INDEX(PEOPLE!$H$4:$H$101, SMALL(IF($B753=PEOPLE!$B$4:$B$101, ROW(PEOPLE!$H$4:$H$101)-MIN(ROW(PEOPLE!$H$4:$H$101)) +1), COLUMNS($B$3:D753))),"")</f>
        <v xml:space="preserve">5   </v>
      </c>
      <c r="F753" s="40" t="str">
        <f t="array" ref="F753">IFERROR(INDEX(PEOPLE!$H$4:$H$101, SMALL(IF($B753=PEOPLE!$B$4:$B$101, ROW(PEOPLE!$H$4:$H$101)-MIN(ROW(PEOPLE!$H$4:$H$101)) +1), COLUMNS($B$3:E753))),"")</f>
        <v xml:space="preserve">6   </v>
      </c>
      <c r="G753" s="40" t="str">
        <f t="array" ref="G753">IFERROR(INDEX(PEOPLE!$H$4:$H$101, SMALL(IF($B753=PEOPLE!$B$4:$B$101, ROW(PEOPLE!$H$4:$H$101)-MIN(ROW(PEOPLE!$H$4:$H$101)) +1), COLUMNS($B$3:F753))),"")</f>
        <v xml:space="preserve">7   </v>
      </c>
      <c r="H753" s="40" t="str">
        <f t="array" ref="H753">IFERROR(INDEX(PEOPLE!$H$4:$H$101, SMALL(IF($B753=PEOPLE!$B$4:$B$101, ROW(PEOPLE!$H$4:$H$101)-MIN(ROW(PEOPLE!$H$4:$H$101)) +1), COLUMNS($B$3:G753))),"")</f>
        <v xml:space="preserve">8   </v>
      </c>
      <c r="I753" s="40" t="str">
        <f t="array" ref="I753">IFERROR(INDEX(PEOPLE!$H$4:$H$101, SMALL(IF($B753=PEOPLE!$B$4:$B$101, ROW(PEOPLE!$H$4:$H$101)-MIN(ROW(PEOPLE!$H$4:$H$101)) +1), COLUMNS($B$3:H753))),"")</f>
        <v xml:space="preserve">9   </v>
      </c>
      <c r="J753" s="40" t="str">
        <f t="array" ref="J753">IFERROR(INDEX(PEOPLE!$H$4:$H$101, SMALL(IF($B753=PEOPLE!$B$4:$B$101, ROW(PEOPLE!$H$4:$H$101)-MIN(ROW(PEOPLE!$H$4:$H$101)) +1), COLUMNS($B$3:I753))),"")</f>
        <v xml:space="preserve">10   </v>
      </c>
      <c r="K753" s="40" t="str">
        <f t="array" ref="K753">IFERROR(INDEX(PEOPLE!$H$4:$H$101, SMALL(IF($B753=PEOPLE!$B$4:$B$101, ROW(PEOPLE!$H$4:$H$101)-MIN(ROW(PEOPLE!$H$4:$H$101)) +1), COLUMNS($B$3:J753))),"")</f>
        <v xml:space="preserve">11   </v>
      </c>
      <c r="L753" s="40" t="str">
        <f t="array" ref="L753">IFERROR(INDEX(PEOPLE!$H$4:$H$101, SMALL(IF($B753=PEOPLE!$B$4:$B$101, ROW(PEOPLE!$H$4:$H$101)-MIN(ROW(PEOPLE!$H$4:$H$101)) +1), COLUMNS($B$3:K753))),"")</f>
        <v xml:space="preserve">12   </v>
      </c>
      <c r="M753" s="40" t="str">
        <f t="array" ref="M753">IFERROR(INDEX(PEOPLE!$H$4:$H$101, SMALL(IF($B753=PEOPLE!$B$4:$B$101, ROW(PEOPLE!$H$4:$H$101)-MIN(ROW(PEOPLE!$H$4:$H$101)) +1), COLUMNS($B$3:L753))),"")</f>
        <v xml:space="preserve">13   </v>
      </c>
      <c r="N753" s="40"/>
      <c r="O753" s="40"/>
    </row>
    <row r="754" spans="2:15" x14ac:dyDescent="0.25">
      <c r="B754" s="40" t="str">
        <f t="array" ref="B754">IFERROR(INDEX(PEOPLE!B755:B$1001, MATCH(0, COUNTIF($B$2:B753, PEOPLE!B755:B$1001), 0)), "")</f>
        <v/>
      </c>
      <c r="C754" s="40" t="str">
        <f t="array" ref="C754">IFERROR(INDEX(PEOPLE!$H$4:$H$101, SMALL(IF($B754=PEOPLE!$B$4:$B$101, ROW(PEOPLE!$H$4:$H$101)-MIN(ROW(PEOPLE!$H$4:$H$101)) +1), COLUMNS($B$3:B754))),"")</f>
        <v xml:space="preserve">3   </v>
      </c>
      <c r="D754" s="40" t="str">
        <f t="array" ref="D754">IFERROR(INDEX(PEOPLE!$H$4:$H$101, SMALL(IF($B754=PEOPLE!$B$4:$B$101, ROW(PEOPLE!$H$4:$H$101)-MIN(ROW(PEOPLE!$H$4:$H$101)) +1), COLUMNS($B$3:C754))),"")</f>
        <v xml:space="preserve">4   </v>
      </c>
      <c r="E754" s="40" t="str">
        <f t="array" ref="E754">IFERROR(INDEX(PEOPLE!$H$4:$H$101, SMALL(IF($B754=PEOPLE!$B$4:$B$101, ROW(PEOPLE!$H$4:$H$101)-MIN(ROW(PEOPLE!$H$4:$H$101)) +1), COLUMNS($B$3:D754))),"")</f>
        <v xml:space="preserve">5   </v>
      </c>
      <c r="F754" s="40" t="str">
        <f t="array" ref="F754">IFERROR(INDEX(PEOPLE!$H$4:$H$101, SMALL(IF($B754=PEOPLE!$B$4:$B$101, ROW(PEOPLE!$H$4:$H$101)-MIN(ROW(PEOPLE!$H$4:$H$101)) +1), COLUMNS($B$3:E754))),"")</f>
        <v xml:space="preserve">6   </v>
      </c>
      <c r="G754" s="40" t="str">
        <f t="array" ref="G754">IFERROR(INDEX(PEOPLE!$H$4:$H$101, SMALL(IF($B754=PEOPLE!$B$4:$B$101, ROW(PEOPLE!$H$4:$H$101)-MIN(ROW(PEOPLE!$H$4:$H$101)) +1), COLUMNS($B$3:F754))),"")</f>
        <v xml:space="preserve">7   </v>
      </c>
      <c r="H754" s="40" t="str">
        <f t="array" ref="H754">IFERROR(INDEX(PEOPLE!$H$4:$H$101, SMALL(IF($B754=PEOPLE!$B$4:$B$101, ROW(PEOPLE!$H$4:$H$101)-MIN(ROW(PEOPLE!$H$4:$H$101)) +1), COLUMNS($B$3:G754))),"")</f>
        <v xml:space="preserve">8   </v>
      </c>
      <c r="I754" s="40" t="str">
        <f t="array" ref="I754">IFERROR(INDEX(PEOPLE!$H$4:$H$101, SMALL(IF($B754=PEOPLE!$B$4:$B$101, ROW(PEOPLE!$H$4:$H$101)-MIN(ROW(PEOPLE!$H$4:$H$101)) +1), COLUMNS($B$3:H754))),"")</f>
        <v xml:space="preserve">9   </v>
      </c>
      <c r="J754" s="40" t="str">
        <f t="array" ref="J754">IFERROR(INDEX(PEOPLE!$H$4:$H$101, SMALL(IF($B754=PEOPLE!$B$4:$B$101, ROW(PEOPLE!$H$4:$H$101)-MIN(ROW(PEOPLE!$H$4:$H$101)) +1), COLUMNS($B$3:I754))),"")</f>
        <v xml:space="preserve">10   </v>
      </c>
      <c r="K754" s="40" t="str">
        <f t="array" ref="K754">IFERROR(INDEX(PEOPLE!$H$4:$H$101, SMALL(IF($B754=PEOPLE!$B$4:$B$101, ROW(PEOPLE!$H$4:$H$101)-MIN(ROW(PEOPLE!$H$4:$H$101)) +1), COLUMNS($B$3:J754))),"")</f>
        <v xml:space="preserve">11   </v>
      </c>
      <c r="L754" s="40" t="str">
        <f t="array" ref="L754">IFERROR(INDEX(PEOPLE!$H$4:$H$101, SMALL(IF($B754=PEOPLE!$B$4:$B$101, ROW(PEOPLE!$H$4:$H$101)-MIN(ROW(PEOPLE!$H$4:$H$101)) +1), COLUMNS($B$3:K754))),"")</f>
        <v xml:space="preserve">12   </v>
      </c>
      <c r="M754" s="40" t="str">
        <f t="array" ref="M754">IFERROR(INDEX(PEOPLE!$H$4:$H$101, SMALL(IF($B754=PEOPLE!$B$4:$B$101, ROW(PEOPLE!$H$4:$H$101)-MIN(ROW(PEOPLE!$H$4:$H$101)) +1), COLUMNS($B$3:L754))),"")</f>
        <v xml:space="preserve">13   </v>
      </c>
      <c r="N754" s="40"/>
      <c r="O754" s="40"/>
    </row>
    <row r="755" spans="2:15" x14ac:dyDescent="0.25">
      <c r="B755" s="40" t="str">
        <f t="array" ref="B755">IFERROR(INDEX(PEOPLE!B756:B$1001, MATCH(0, COUNTIF($B$2:B754, PEOPLE!B756:B$1001), 0)), "")</f>
        <v/>
      </c>
      <c r="C755" s="40" t="str">
        <f t="array" ref="C755">IFERROR(INDEX(PEOPLE!$H$4:$H$101, SMALL(IF($B755=PEOPLE!$B$4:$B$101, ROW(PEOPLE!$H$4:$H$101)-MIN(ROW(PEOPLE!$H$4:$H$101)) +1), COLUMNS($B$3:B755))),"")</f>
        <v xml:space="preserve">3   </v>
      </c>
      <c r="D755" s="40" t="str">
        <f t="array" ref="D755">IFERROR(INDEX(PEOPLE!$H$4:$H$101, SMALL(IF($B755=PEOPLE!$B$4:$B$101, ROW(PEOPLE!$H$4:$H$101)-MIN(ROW(PEOPLE!$H$4:$H$101)) +1), COLUMNS($B$3:C755))),"")</f>
        <v xml:space="preserve">4   </v>
      </c>
      <c r="E755" s="40" t="str">
        <f t="array" ref="E755">IFERROR(INDEX(PEOPLE!$H$4:$H$101, SMALL(IF($B755=PEOPLE!$B$4:$B$101, ROW(PEOPLE!$H$4:$H$101)-MIN(ROW(PEOPLE!$H$4:$H$101)) +1), COLUMNS($B$3:D755))),"")</f>
        <v xml:space="preserve">5   </v>
      </c>
      <c r="F755" s="40" t="str">
        <f t="array" ref="F755">IFERROR(INDEX(PEOPLE!$H$4:$H$101, SMALL(IF($B755=PEOPLE!$B$4:$B$101, ROW(PEOPLE!$H$4:$H$101)-MIN(ROW(PEOPLE!$H$4:$H$101)) +1), COLUMNS($B$3:E755))),"")</f>
        <v xml:space="preserve">6   </v>
      </c>
      <c r="G755" s="40" t="str">
        <f t="array" ref="G755">IFERROR(INDEX(PEOPLE!$H$4:$H$101, SMALL(IF($B755=PEOPLE!$B$4:$B$101, ROW(PEOPLE!$H$4:$H$101)-MIN(ROW(PEOPLE!$H$4:$H$101)) +1), COLUMNS($B$3:F755))),"")</f>
        <v xml:space="preserve">7   </v>
      </c>
      <c r="H755" s="40" t="str">
        <f t="array" ref="H755">IFERROR(INDEX(PEOPLE!$H$4:$H$101, SMALL(IF($B755=PEOPLE!$B$4:$B$101, ROW(PEOPLE!$H$4:$H$101)-MIN(ROW(PEOPLE!$H$4:$H$101)) +1), COLUMNS($B$3:G755))),"")</f>
        <v xml:space="preserve">8   </v>
      </c>
      <c r="I755" s="40" t="str">
        <f t="array" ref="I755">IFERROR(INDEX(PEOPLE!$H$4:$H$101, SMALL(IF($B755=PEOPLE!$B$4:$B$101, ROW(PEOPLE!$H$4:$H$101)-MIN(ROW(PEOPLE!$H$4:$H$101)) +1), COLUMNS($B$3:H755))),"")</f>
        <v xml:space="preserve">9   </v>
      </c>
      <c r="J755" s="40" t="str">
        <f t="array" ref="J755">IFERROR(INDEX(PEOPLE!$H$4:$H$101, SMALL(IF($B755=PEOPLE!$B$4:$B$101, ROW(PEOPLE!$H$4:$H$101)-MIN(ROW(PEOPLE!$H$4:$H$101)) +1), COLUMNS($B$3:I755))),"")</f>
        <v xml:space="preserve">10   </v>
      </c>
      <c r="K755" s="40" t="str">
        <f t="array" ref="K755">IFERROR(INDEX(PEOPLE!$H$4:$H$101, SMALL(IF($B755=PEOPLE!$B$4:$B$101, ROW(PEOPLE!$H$4:$H$101)-MIN(ROW(PEOPLE!$H$4:$H$101)) +1), COLUMNS($B$3:J755))),"")</f>
        <v xml:space="preserve">11   </v>
      </c>
      <c r="L755" s="40" t="str">
        <f t="array" ref="L755">IFERROR(INDEX(PEOPLE!$H$4:$H$101, SMALL(IF($B755=PEOPLE!$B$4:$B$101, ROW(PEOPLE!$H$4:$H$101)-MIN(ROW(PEOPLE!$H$4:$H$101)) +1), COLUMNS($B$3:K755))),"")</f>
        <v xml:space="preserve">12   </v>
      </c>
      <c r="M755" s="40" t="str">
        <f t="array" ref="M755">IFERROR(INDEX(PEOPLE!$H$4:$H$101, SMALL(IF($B755=PEOPLE!$B$4:$B$101, ROW(PEOPLE!$H$4:$H$101)-MIN(ROW(PEOPLE!$H$4:$H$101)) +1), COLUMNS($B$3:L755))),"")</f>
        <v xml:space="preserve">13   </v>
      </c>
      <c r="N755" s="40"/>
      <c r="O755" s="40"/>
    </row>
    <row r="756" spans="2:15" x14ac:dyDescent="0.25">
      <c r="B756" s="40" t="str">
        <f t="array" ref="B756">IFERROR(INDEX(PEOPLE!B757:B$1001, MATCH(0, COUNTIF($B$2:B755, PEOPLE!B757:B$1001), 0)), "")</f>
        <v/>
      </c>
      <c r="C756" s="40" t="str">
        <f t="array" ref="C756">IFERROR(INDEX(PEOPLE!$H$4:$H$101, SMALL(IF($B756=PEOPLE!$B$4:$B$101, ROW(PEOPLE!$H$4:$H$101)-MIN(ROW(PEOPLE!$H$4:$H$101)) +1), COLUMNS($B$3:B756))),"")</f>
        <v xml:space="preserve">3   </v>
      </c>
      <c r="D756" s="40" t="str">
        <f t="array" ref="D756">IFERROR(INDEX(PEOPLE!$H$4:$H$101, SMALL(IF($B756=PEOPLE!$B$4:$B$101, ROW(PEOPLE!$H$4:$H$101)-MIN(ROW(PEOPLE!$H$4:$H$101)) +1), COLUMNS($B$3:C756))),"")</f>
        <v xml:space="preserve">4   </v>
      </c>
      <c r="E756" s="40" t="str">
        <f t="array" ref="E756">IFERROR(INDEX(PEOPLE!$H$4:$H$101, SMALL(IF($B756=PEOPLE!$B$4:$B$101, ROW(PEOPLE!$H$4:$H$101)-MIN(ROW(PEOPLE!$H$4:$H$101)) +1), COLUMNS($B$3:D756))),"")</f>
        <v xml:space="preserve">5   </v>
      </c>
      <c r="F756" s="40" t="str">
        <f t="array" ref="F756">IFERROR(INDEX(PEOPLE!$H$4:$H$101, SMALL(IF($B756=PEOPLE!$B$4:$B$101, ROW(PEOPLE!$H$4:$H$101)-MIN(ROW(PEOPLE!$H$4:$H$101)) +1), COLUMNS($B$3:E756))),"")</f>
        <v xml:space="preserve">6   </v>
      </c>
      <c r="G756" s="40" t="str">
        <f t="array" ref="G756">IFERROR(INDEX(PEOPLE!$H$4:$H$101, SMALL(IF($B756=PEOPLE!$B$4:$B$101, ROW(PEOPLE!$H$4:$H$101)-MIN(ROW(PEOPLE!$H$4:$H$101)) +1), COLUMNS($B$3:F756))),"")</f>
        <v xml:space="preserve">7   </v>
      </c>
      <c r="H756" s="40" t="str">
        <f t="array" ref="H756">IFERROR(INDEX(PEOPLE!$H$4:$H$101, SMALL(IF($B756=PEOPLE!$B$4:$B$101, ROW(PEOPLE!$H$4:$H$101)-MIN(ROW(PEOPLE!$H$4:$H$101)) +1), COLUMNS($B$3:G756))),"")</f>
        <v xml:space="preserve">8   </v>
      </c>
      <c r="I756" s="40" t="str">
        <f t="array" ref="I756">IFERROR(INDEX(PEOPLE!$H$4:$H$101, SMALL(IF($B756=PEOPLE!$B$4:$B$101, ROW(PEOPLE!$H$4:$H$101)-MIN(ROW(PEOPLE!$H$4:$H$101)) +1), COLUMNS($B$3:H756))),"")</f>
        <v xml:space="preserve">9   </v>
      </c>
      <c r="J756" s="40" t="str">
        <f t="array" ref="J756">IFERROR(INDEX(PEOPLE!$H$4:$H$101, SMALL(IF($B756=PEOPLE!$B$4:$B$101, ROW(PEOPLE!$H$4:$H$101)-MIN(ROW(PEOPLE!$H$4:$H$101)) +1), COLUMNS($B$3:I756))),"")</f>
        <v xml:space="preserve">10   </v>
      </c>
      <c r="K756" s="40" t="str">
        <f t="array" ref="K756">IFERROR(INDEX(PEOPLE!$H$4:$H$101, SMALL(IF($B756=PEOPLE!$B$4:$B$101, ROW(PEOPLE!$H$4:$H$101)-MIN(ROW(PEOPLE!$H$4:$H$101)) +1), COLUMNS($B$3:J756))),"")</f>
        <v xml:space="preserve">11   </v>
      </c>
      <c r="L756" s="40" t="str">
        <f t="array" ref="L756">IFERROR(INDEX(PEOPLE!$H$4:$H$101, SMALL(IF($B756=PEOPLE!$B$4:$B$101, ROW(PEOPLE!$H$4:$H$101)-MIN(ROW(PEOPLE!$H$4:$H$101)) +1), COLUMNS($B$3:K756))),"")</f>
        <v xml:space="preserve">12   </v>
      </c>
      <c r="M756" s="40" t="str">
        <f t="array" ref="M756">IFERROR(INDEX(PEOPLE!$H$4:$H$101, SMALL(IF($B756=PEOPLE!$B$4:$B$101, ROW(PEOPLE!$H$4:$H$101)-MIN(ROW(PEOPLE!$H$4:$H$101)) +1), COLUMNS($B$3:L756))),"")</f>
        <v xml:space="preserve">13   </v>
      </c>
      <c r="N756" s="40"/>
      <c r="O756" s="40"/>
    </row>
    <row r="757" spans="2:15" x14ac:dyDescent="0.25">
      <c r="B757" s="40" t="str">
        <f t="array" ref="B757">IFERROR(INDEX(PEOPLE!B758:B$1001, MATCH(0, COUNTIF($B$2:B756, PEOPLE!B758:B$1001), 0)), "")</f>
        <v/>
      </c>
      <c r="C757" s="40" t="str">
        <f t="array" ref="C757">IFERROR(INDEX(PEOPLE!$H$4:$H$101, SMALL(IF($B757=PEOPLE!$B$4:$B$101, ROW(PEOPLE!$H$4:$H$101)-MIN(ROW(PEOPLE!$H$4:$H$101)) +1), COLUMNS($B$3:B757))),"")</f>
        <v xml:space="preserve">3   </v>
      </c>
      <c r="D757" s="40" t="str">
        <f t="array" ref="D757">IFERROR(INDEX(PEOPLE!$H$4:$H$101, SMALL(IF($B757=PEOPLE!$B$4:$B$101, ROW(PEOPLE!$H$4:$H$101)-MIN(ROW(PEOPLE!$H$4:$H$101)) +1), COLUMNS($B$3:C757))),"")</f>
        <v xml:space="preserve">4   </v>
      </c>
      <c r="E757" s="40" t="str">
        <f t="array" ref="E757">IFERROR(INDEX(PEOPLE!$H$4:$H$101, SMALL(IF($B757=PEOPLE!$B$4:$B$101, ROW(PEOPLE!$H$4:$H$101)-MIN(ROW(PEOPLE!$H$4:$H$101)) +1), COLUMNS($B$3:D757))),"")</f>
        <v xml:space="preserve">5   </v>
      </c>
      <c r="F757" s="40" t="str">
        <f t="array" ref="F757">IFERROR(INDEX(PEOPLE!$H$4:$H$101, SMALL(IF($B757=PEOPLE!$B$4:$B$101, ROW(PEOPLE!$H$4:$H$101)-MIN(ROW(PEOPLE!$H$4:$H$101)) +1), COLUMNS($B$3:E757))),"")</f>
        <v xml:space="preserve">6   </v>
      </c>
      <c r="G757" s="40" t="str">
        <f t="array" ref="G757">IFERROR(INDEX(PEOPLE!$H$4:$H$101, SMALL(IF($B757=PEOPLE!$B$4:$B$101, ROW(PEOPLE!$H$4:$H$101)-MIN(ROW(PEOPLE!$H$4:$H$101)) +1), COLUMNS($B$3:F757))),"")</f>
        <v xml:space="preserve">7   </v>
      </c>
      <c r="H757" s="40" t="str">
        <f t="array" ref="H757">IFERROR(INDEX(PEOPLE!$H$4:$H$101, SMALL(IF($B757=PEOPLE!$B$4:$B$101, ROW(PEOPLE!$H$4:$H$101)-MIN(ROW(PEOPLE!$H$4:$H$101)) +1), COLUMNS($B$3:G757))),"")</f>
        <v xml:space="preserve">8   </v>
      </c>
      <c r="I757" s="40" t="str">
        <f t="array" ref="I757">IFERROR(INDEX(PEOPLE!$H$4:$H$101, SMALL(IF($B757=PEOPLE!$B$4:$B$101, ROW(PEOPLE!$H$4:$H$101)-MIN(ROW(PEOPLE!$H$4:$H$101)) +1), COLUMNS($B$3:H757))),"")</f>
        <v xml:space="preserve">9   </v>
      </c>
      <c r="J757" s="40" t="str">
        <f t="array" ref="J757">IFERROR(INDEX(PEOPLE!$H$4:$H$101, SMALL(IF($B757=PEOPLE!$B$4:$B$101, ROW(PEOPLE!$H$4:$H$101)-MIN(ROW(PEOPLE!$H$4:$H$101)) +1), COLUMNS($B$3:I757))),"")</f>
        <v xml:space="preserve">10   </v>
      </c>
      <c r="K757" s="40" t="str">
        <f t="array" ref="K757">IFERROR(INDEX(PEOPLE!$H$4:$H$101, SMALL(IF($B757=PEOPLE!$B$4:$B$101, ROW(PEOPLE!$H$4:$H$101)-MIN(ROW(PEOPLE!$H$4:$H$101)) +1), COLUMNS($B$3:J757))),"")</f>
        <v xml:space="preserve">11   </v>
      </c>
      <c r="L757" s="40" t="str">
        <f t="array" ref="L757">IFERROR(INDEX(PEOPLE!$H$4:$H$101, SMALL(IF($B757=PEOPLE!$B$4:$B$101, ROW(PEOPLE!$H$4:$H$101)-MIN(ROW(PEOPLE!$H$4:$H$101)) +1), COLUMNS($B$3:K757))),"")</f>
        <v xml:space="preserve">12   </v>
      </c>
      <c r="M757" s="40" t="str">
        <f t="array" ref="M757">IFERROR(INDEX(PEOPLE!$H$4:$H$101, SMALL(IF($B757=PEOPLE!$B$4:$B$101, ROW(PEOPLE!$H$4:$H$101)-MIN(ROW(PEOPLE!$H$4:$H$101)) +1), COLUMNS($B$3:L757))),"")</f>
        <v xml:space="preserve">13   </v>
      </c>
      <c r="N757" s="40"/>
      <c r="O757" s="40"/>
    </row>
    <row r="758" spans="2:15" x14ac:dyDescent="0.25">
      <c r="B758" s="40" t="str">
        <f t="array" ref="B758">IFERROR(INDEX(PEOPLE!B759:B$1001, MATCH(0, COUNTIF($B$2:B757, PEOPLE!B759:B$1001), 0)), "")</f>
        <v/>
      </c>
      <c r="C758" s="40" t="str">
        <f t="array" ref="C758">IFERROR(INDEX(PEOPLE!$H$4:$H$101, SMALL(IF($B758=PEOPLE!$B$4:$B$101, ROW(PEOPLE!$H$4:$H$101)-MIN(ROW(PEOPLE!$H$4:$H$101)) +1), COLUMNS($B$3:B758))),"")</f>
        <v xml:space="preserve">3   </v>
      </c>
      <c r="D758" s="40" t="str">
        <f t="array" ref="D758">IFERROR(INDEX(PEOPLE!$H$4:$H$101, SMALL(IF($B758=PEOPLE!$B$4:$B$101, ROW(PEOPLE!$H$4:$H$101)-MIN(ROW(PEOPLE!$H$4:$H$101)) +1), COLUMNS($B$3:C758))),"")</f>
        <v xml:space="preserve">4   </v>
      </c>
      <c r="E758" s="40" t="str">
        <f t="array" ref="E758">IFERROR(INDEX(PEOPLE!$H$4:$H$101, SMALL(IF($B758=PEOPLE!$B$4:$B$101, ROW(PEOPLE!$H$4:$H$101)-MIN(ROW(PEOPLE!$H$4:$H$101)) +1), COLUMNS($B$3:D758))),"")</f>
        <v xml:space="preserve">5   </v>
      </c>
      <c r="F758" s="40" t="str">
        <f t="array" ref="F758">IFERROR(INDEX(PEOPLE!$H$4:$H$101, SMALL(IF($B758=PEOPLE!$B$4:$B$101, ROW(PEOPLE!$H$4:$H$101)-MIN(ROW(PEOPLE!$H$4:$H$101)) +1), COLUMNS($B$3:E758))),"")</f>
        <v xml:space="preserve">6   </v>
      </c>
      <c r="G758" s="40" t="str">
        <f t="array" ref="G758">IFERROR(INDEX(PEOPLE!$H$4:$H$101, SMALL(IF($B758=PEOPLE!$B$4:$B$101, ROW(PEOPLE!$H$4:$H$101)-MIN(ROW(PEOPLE!$H$4:$H$101)) +1), COLUMNS($B$3:F758))),"")</f>
        <v xml:space="preserve">7   </v>
      </c>
      <c r="H758" s="40" t="str">
        <f t="array" ref="H758">IFERROR(INDEX(PEOPLE!$H$4:$H$101, SMALL(IF($B758=PEOPLE!$B$4:$B$101, ROW(PEOPLE!$H$4:$H$101)-MIN(ROW(PEOPLE!$H$4:$H$101)) +1), COLUMNS($B$3:G758))),"")</f>
        <v xml:space="preserve">8   </v>
      </c>
      <c r="I758" s="40" t="str">
        <f t="array" ref="I758">IFERROR(INDEX(PEOPLE!$H$4:$H$101, SMALL(IF($B758=PEOPLE!$B$4:$B$101, ROW(PEOPLE!$H$4:$H$101)-MIN(ROW(PEOPLE!$H$4:$H$101)) +1), COLUMNS($B$3:H758))),"")</f>
        <v xml:space="preserve">9   </v>
      </c>
      <c r="J758" s="40" t="str">
        <f t="array" ref="J758">IFERROR(INDEX(PEOPLE!$H$4:$H$101, SMALL(IF($B758=PEOPLE!$B$4:$B$101, ROW(PEOPLE!$H$4:$H$101)-MIN(ROW(PEOPLE!$H$4:$H$101)) +1), COLUMNS($B$3:I758))),"")</f>
        <v xml:space="preserve">10   </v>
      </c>
      <c r="K758" s="40" t="str">
        <f t="array" ref="K758">IFERROR(INDEX(PEOPLE!$H$4:$H$101, SMALL(IF($B758=PEOPLE!$B$4:$B$101, ROW(PEOPLE!$H$4:$H$101)-MIN(ROW(PEOPLE!$H$4:$H$101)) +1), COLUMNS($B$3:J758))),"")</f>
        <v xml:space="preserve">11   </v>
      </c>
      <c r="L758" s="40" t="str">
        <f t="array" ref="L758">IFERROR(INDEX(PEOPLE!$H$4:$H$101, SMALL(IF($B758=PEOPLE!$B$4:$B$101, ROW(PEOPLE!$H$4:$H$101)-MIN(ROW(PEOPLE!$H$4:$H$101)) +1), COLUMNS($B$3:K758))),"")</f>
        <v xml:space="preserve">12   </v>
      </c>
      <c r="M758" s="40" t="str">
        <f t="array" ref="M758">IFERROR(INDEX(PEOPLE!$H$4:$H$101, SMALL(IF($B758=PEOPLE!$B$4:$B$101, ROW(PEOPLE!$H$4:$H$101)-MIN(ROW(PEOPLE!$H$4:$H$101)) +1), COLUMNS($B$3:L758))),"")</f>
        <v xml:space="preserve">13   </v>
      </c>
      <c r="N758" s="40"/>
      <c r="O758" s="40"/>
    </row>
    <row r="759" spans="2:15" x14ac:dyDescent="0.25">
      <c r="B759" s="40" t="str">
        <f t="array" ref="B759">IFERROR(INDEX(PEOPLE!B760:B$1001, MATCH(0, COUNTIF($B$2:B758, PEOPLE!B760:B$1001), 0)), "")</f>
        <v/>
      </c>
      <c r="C759" s="40" t="str">
        <f t="array" ref="C759">IFERROR(INDEX(PEOPLE!$H$4:$H$101, SMALL(IF($B759=PEOPLE!$B$4:$B$101, ROW(PEOPLE!$H$4:$H$101)-MIN(ROW(PEOPLE!$H$4:$H$101)) +1), COLUMNS($B$3:B759))),"")</f>
        <v xml:space="preserve">3   </v>
      </c>
      <c r="D759" s="40" t="str">
        <f t="array" ref="D759">IFERROR(INDEX(PEOPLE!$H$4:$H$101, SMALL(IF($B759=PEOPLE!$B$4:$B$101, ROW(PEOPLE!$H$4:$H$101)-MIN(ROW(PEOPLE!$H$4:$H$101)) +1), COLUMNS($B$3:C759))),"")</f>
        <v xml:space="preserve">4   </v>
      </c>
      <c r="E759" s="40" t="str">
        <f t="array" ref="E759">IFERROR(INDEX(PEOPLE!$H$4:$H$101, SMALL(IF($B759=PEOPLE!$B$4:$B$101, ROW(PEOPLE!$H$4:$H$101)-MIN(ROW(PEOPLE!$H$4:$H$101)) +1), COLUMNS($B$3:D759))),"")</f>
        <v xml:space="preserve">5   </v>
      </c>
      <c r="F759" s="40" t="str">
        <f t="array" ref="F759">IFERROR(INDEX(PEOPLE!$H$4:$H$101, SMALL(IF($B759=PEOPLE!$B$4:$B$101, ROW(PEOPLE!$H$4:$H$101)-MIN(ROW(PEOPLE!$H$4:$H$101)) +1), COLUMNS($B$3:E759))),"")</f>
        <v xml:space="preserve">6   </v>
      </c>
      <c r="G759" s="40" t="str">
        <f t="array" ref="G759">IFERROR(INDEX(PEOPLE!$H$4:$H$101, SMALL(IF($B759=PEOPLE!$B$4:$B$101, ROW(PEOPLE!$H$4:$H$101)-MIN(ROW(PEOPLE!$H$4:$H$101)) +1), COLUMNS($B$3:F759))),"")</f>
        <v xml:space="preserve">7   </v>
      </c>
      <c r="H759" s="40" t="str">
        <f t="array" ref="H759">IFERROR(INDEX(PEOPLE!$H$4:$H$101, SMALL(IF($B759=PEOPLE!$B$4:$B$101, ROW(PEOPLE!$H$4:$H$101)-MIN(ROW(PEOPLE!$H$4:$H$101)) +1), COLUMNS($B$3:G759))),"")</f>
        <v xml:space="preserve">8   </v>
      </c>
      <c r="I759" s="40" t="str">
        <f t="array" ref="I759">IFERROR(INDEX(PEOPLE!$H$4:$H$101, SMALL(IF($B759=PEOPLE!$B$4:$B$101, ROW(PEOPLE!$H$4:$H$101)-MIN(ROW(PEOPLE!$H$4:$H$101)) +1), COLUMNS($B$3:H759))),"")</f>
        <v xml:space="preserve">9   </v>
      </c>
      <c r="J759" s="40" t="str">
        <f t="array" ref="J759">IFERROR(INDEX(PEOPLE!$H$4:$H$101, SMALL(IF($B759=PEOPLE!$B$4:$B$101, ROW(PEOPLE!$H$4:$H$101)-MIN(ROW(PEOPLE!$H$4:$H$101)) +1), COLUMNS($B$3:I759))),"")</f>
        <v xml:space="preserve">10   </v>
      </c>
      <c r="K759" s="40" t="str">
        <f t="array" ref="K759">IFERROR(INDEX(PEOPLE!$H$4:$H$101, SMALL(IF($B759=PEOPLE!$B$4:$B$101, ROW(PEOPLE!$H$4:$H$101)-MIN(ROW(PEOPLE!$H$4:$H$101)) +1), COLUMNS($B$3:J759))),"")</f>
        <v xml:space="preserve">11   </v>
      </c>
      <c r="L759" s="40" t="str">
        <f t="array" ref="L759">IFERROR(INDEX(PEOPLE!$H$4:$H$101, SMALL(IF($B759=PEOPLE!$B$4:$B$101, ROW(PEOPLE!$H$4:$H$101)-MIN(ROW(PEOPLE!$H$4:$H$101)) +1), COLUMNS($B$3:K759))),"")</f>
        <v xml:space="preserve">12   </v>
      </c>
      <c r="M759" s="40" t="str">
        <f t="array" ref="M759">IFERROR(INDEX(PEOPLE!$H$4:$H$101, SMALL(IF($B759=PEOPLE!$B$4:$B$101, ROW(PEOPLE!$H$4:$H$101)-MIN(ROW(PEOPLE!$H$4:$H$101)) +1), COLUMNS($B$3:L759))),"")</f>
        <v xml:space="preserve">13   </v>
      </c>
      <c r="N759" s="40"/>
      <c r="O759" s="40"/>
    </row>
    <row r="760" spans="2:15" x14ac:dyDescent="0.25">
      <c r="B760" s="40" t="str">
        <f t="array" ref="B760">IFERROR(INDEX(PEOPLE!B761:B$1001, MATCH(0, COUNTIF($B$2:B759, PEOPLE!B761:B$1001), 0)), "")</f>
        <v/>
      </c>
      <c r="C760" s="40" t="str">
        <f t="array" ref="C760">IFERROR(INDEX(PEOPLE!$H$4:$H$101, SMALL(IF($B760=PEOPLE!$B$4:$B$101, ROW(PEOPLE!$H$4:$H$101)-MIN(ROW(PEOPLE!$H$4:$H$101)) +1), COLUMNS($B$3:B760))),"")</f>
        <v xml:space="preserve">3   </v>
      </c>
      <c r="D760" s="40" t="str">
        <f t="array" ref="D760">IFERROR(INDEX(PEOPLE!$H$4:$H$101, SMALL(IF($B760=PEOPLE!$B$4:$B$101, ROW(PEOPLE!$H$4:$H$101)-MIN(ROW(PEOPLE!$H$4:$H$101)) +1), COLUMNS($B$3:C760))),"")</f>
        <v xml:space="preserve">4   </v>
      </c>
      <c r="E760" s="40" t="str">
        <f t="array" ref="E760">IFERROR(INDEX(PEOPLE!$H$4:$H$101, SMALL(IF($B760=PEOPLE!$B$4:$B$101, ROW(PEOPLE!$H$4:$H$101)-MIN(ROW(PEOPLE!$H$4:$H$101)) +1), COLUMNS($B$3:D760))),"")</f>
        <v xml:space="preserve">5   </v>
      </c>
      <c r="F760" s="40" t="str">
        <f t="array" ref="F760">IFERROR(INDEX(PEOPLE!$H$4:$H$101, SMALL(IF($B760=PEOPLE!$B$4:$B$101, ROW(PEOPLE!$H$4:$H$101)-MIN(ROW(PEOPLE!$H$4:$H$101)) +1), COLUMNS($B$3:E760))),"")</f>
        <v xml:space="preserve">6   </v>
      </c>
      <c r="G760" s="40" t="str">
        <f t="array" ref="G760">IFERROR(INDEX(PEOPLE!$H$4:$H$101, SMALL(IF($B760=PEOPLE!$B$4:$B$101, ROW(PEOPLE!$H$4:$H$101)-MIN(ROW(PEOPLE!$H$4:$H$101)) +1), COLUMNS($B$3:F760))),"")</f>
        <v xml:space="preserve">7   </v>
      </c>
      <c r="H760" s="40" t="str">
        <f t="array" ref="H760">IFERROR(INDEX(PEOPLE!$H$4:$H$101, SMALL(IF($B760=PEOPLE!$B$4:$B$101, ROW(PEOPLE!$H$4:$H$101)-MIN(ROW(PEOPLE!$H$4:$H$101)) +1), COLUMNS($B$3:G760))),"")</f>
        <v xml:space="preserve">8   </v>
      </c>
      <c r="I760" s="40" t="str">
        <f t="array" ref="I760">IFERROR(INDEX(PEOPLE!$H$4:$H$101, SMALL(IF($B760=PEOPLE!$B$4:$B$101, ROW(PEOPLE!$H$4:$H$101)-MIN(ROW(PEOPLE!$H$4:$H$101)) +1), COLUMNS($B$3:H760))),"")</f>
        <v xml:space="preserve">9   </v>
      </c>
      <c r="J760" s="40" t="str">
        <f t="array" ref="J760">IFERROR(INDEX(PEOPLE!$H$4:$H$101, SMALL(IF($B760=PEOPLE!$B$4:$B$101, ROW(PEOPLE!$H$4:$H$101)-MIN(ROW(PEOPLE!$H$4:$H$101)) +1), COLUMNS($B$3:I760))),"")</f>
        <v xml:space="preserve">10   </v>
      </c>
      <c r="K760" s="40" t="str">
        <f t="array" ref="K760">IFERROR(INDEX(PEOPLE!$H$4:$H$101, SMALL(IF($B760=PEOPLE!$B$4:$B$101, ROW(PEOPLE!$H$4:$H$101)-MIN(ROW(PEOPLE!$H$4:$H$101)) +1), COLUMNS($B$3:J760))),"")</f>
        <v xml:space="preserve">11   </v>
      </c>
      <c r="L760" s="40" t="str">
        <f t="array" ref="L760">IFERROR(INDEX(PEOPLE!$H$4:$H$101, SMALL(IF($B760=PEOPLE!$B$4:$B$101, ROW(PEOPLE!$H$4:$H$101)-MIN(ROW(PEOPLE!$H$4:$H$101)) +1), COLUMNS($B$3:K760))),"")</f>
        <v xml:space="preserve">12   </v>
      </c>
      <c r="M760" s="40" t="str">
        <f t="array" ref="M760">IFERROR(INDEX(PEOPLE!$H$4:$H$101, SMALL(IF($B760=PEOPLE!$B$4:$B$101, ROW(PEOPLE!$H$4:$H$101)-MIN(ROW(PEOPLE!$H$4:$H$101)) +1), COLUMNS($B$3:L760))),"")</f>
        <v xml:space="preserve">13   </v>
      </c>
      <c r="N760" s="40"/>
      <c r="O760" s="40"/>
    </row>
    <row r="761" spans="2:15" x14ac:dyDescent="0.25">
      <c r="B761" s="40" t="str">
        <f t="array" ref="B761">IFERROR(INDEX(PEOPLE!B762:B$1001, MATCH(0, COUNTIF($B$2:B760, PEOPLE!B762:B$1001), 0)), "")</f>
        <v/>
      </c>
      <c r="C761" s="40" t="str">
        <f t="array" ref="C761">IFERROR(INDEX(PEOPLE!$H$4:$H$101, SMALL(IF($B761=PEOPLE!$B$4:$B$101, ROW(PEOPLE!$H$4:$H$101)-MIN(ROW(PEOPLE!$H$4:$H$101)) +1), COLUMNS($B$3:B761))),"")</f>
        <v xml:space="preserve">3   </v>
      </c>
      <c r="D761" s="40" t="str">
        <f t="array" ref="D761">IFERROR(INDEX(PEOPLE!$H$4:$H$101, SMALL(IF($B761=PEOPLE!$B$4:$B$101, ROW(PEOPLE!$H$4:$H$101)-MIN(ROW(PEOPLE!$H$4:$H$101)) +1), COLUMNS($B$3:C761))),"")</f>
        <v xml:space="preserve">4   </v>
      </c>
      <c r="E761" s="40" t="str">
        <f t="array" ref="E761">IFERROR(INDEX(PEOPLE!$H$4:$H$101, SMALL(IF($B761=PEOPLE!$B$4:$B$101, ROW(PEOPLE!$H$4:$H$101)-MIN(ROW(PEOPLE!$H$4:$H$101)) +1), COLUMNS($B$3:D761))),"")</f>
        <v xml:space="preserve">5   </v>
      </c>
      <c r="F761" s="40" t="str">
        <f t="array" ref="F761">IFERROR(INDEX(PEOPLE!$H$4:$H$101, SMALL(IF($B761=PEOPLE!$B$4:$B$101, ROW(PEOPLE!$H$4:$H$101)-MIN(ROW(PEOPLE!$H$4:$H$101)) +1), COLUMNS($B$3:E761))),"")</f>
        <v xml:space="preserve">6   </v>
      </c>
      <c r="G761" s="40" t="str">
        <f t="array" ref="G761">IFERROR(INDEX(PEOPLE!$H$4:$H$101, SMALL(IF($B761=PEOPLE!$B$4:$B$101, ROW(PEOPLE!$H$4:$H$101)-MIN(ROW(PEOPLE!$H$4:$H$101)) +1), COLUMNS($B$3:F761))),"")</f>
        <v xml:space="preserve">7   </v>
      </c>
      <c r="H761" s="40" t="str">
        <f t="array" ref="H761">IFERROR(INDEX(PEOPLE!$H$4:$H$101, SMALL(IF($B761=PEOPLE!$B$4:$B$101, ROW(PEOPLE!$H$4:$H$101)-MIN(ROW(PEOPLE!$H$4:$H$101)) +1), COLUMNS($B$3:G761))),"")</f>
        <v xml:space="preserve">8   </v>
      </c>
      <c r="I761" s="40" t="str">
        <f t="array" ref="I761">IFERROR(INDEX(PEOPLE!$H$4:$H$101, SMALL(IF($B761=PEOPLE!$B$4:$B$101, ROW(PEOPLE!$H$4:$H$101)-MIN(ROW(PEOPLE!$H$4:$H$101)) +1), COLUMNS($B$3:H761))),"")</f>
        <v xml:space="preserve">9   </v>
      </c>
      <c r="J761" s="40" t="str">
        <f t="array" ref="J761">IFERROR(INDEX(PEOPLE!$H$4:$H$101, SMALL(IF($B761=PEOPLE!$B$4:$B$101, ROW(PEOPLE!$H$4:$H$101)-MIN(ROW(PEOPLE!$H$4:$H$101)) +1), COLUMNS($B$3:I761))),"")</f>
        <v xml:space="preserve">10   </v>
      </c>
      <c r="K761" s="40" t="str">
        <f t="array" ref="K761">IFERROR(INDEX(PEOPLE!$H$4:$H$101, SMALL(IF($B761=PEOPLE!$B$4:$B$101, ROW(PEOPLE!$H$4:$H$101)-MIN(ROW(PEOPLE!$H$4:$H$101)) +1), COLUMNS($B$3:J761))),"")</f>
        <v xml:space="preserve">11   </v>
      </c>
      <c r="L761" s="40" t="str">
        <f t="array" ref="L761">IFERROR(INDEX(PEOPLE!$H$4:$H$101, SMALL(IF($B761=PEOPLE!$B$4:$B$101, ROW(PEOPLE!$H$4:$H$101)-MIN(ROW(PEOPLE!$H$4:$H$101)) +1), COLUMNS($B$3:K761))),"")</f>
        <v xml:space="preserve">12   </v>
      </c>
      <c r="M761" s="40" t="str">
        <f t="array" ref="M761">IFERROR(INDEX(PEOPLE!$H$4:$H$101, SMALL(IF($B761=PEOPLE!$B$4:$B$101, ROW(PEOPLE!$H$4:$H$101)-MIN(ROW(PEOPLE!$H$4:$H$101)) +1), COLUMNS($B$3:L761))),"")</f>
        <v xml:space="preserve">13   </v>
      </c>
      <c r="N761" s="40"/>
      <c r="O761" s="40"/>
    </row>
    <row r="762" spans="2:15" x14ac:dyDescent="0.25">
      <c r="B762" s="40" t="str">
        <f t="array" ref="B762">IFERROR(INDEX(PEOPLE!B763:B$1001, MATCH(0, COUNTIF($B$2:B761, PEOPLE!B763:B$1001), 0)), "")</f>
        <v/>
      </c>
      <c r="C762" s="40" t="str">
        <f t="array" ref="C762">IFERROR(INDEX(PEOPLE!$H$4:$H$101, SMALL(IF($B762=PEOPLE!$B$4:$B$101, ROW(PEOPLE!$H$4:$H$101)-MIN(ROW(PEOPLE!$H$4:$H$101)) +1), COLUMNS($B$3:B762))),"")</f>
        <v xml:space="preserve">3   </v>
      </c>
      <c r="D762" s="40" t="str">
        <f t="array" ref="D762">IFERROR(INDEX(PEOPLE!$H$4:$H$101, SMALL(IF($B762=PEOPLE!$B$4:$B$101, ROW(PEOPLE!$H$4:$H$101)-MIN(ROW(PEOPLE!$H$4:$H$101)) +1), COLUMNS($B$3:C762))),"")</f>
        <v xml:space="preserve">4   </v>
      </c>
      <c r="E762" s="40" t="str">
        <f t="array" ref="E762">IFERROR(INDEX(PEOPLE!$H$4:$H$101, SMALL(IF($B762=PEOPLE!$B$4:$B$101, ROW(PEOPLE!$H$4:$H$101)-MIN(ROW(PEOPLE!$H$4:$H$101)) +1), COLUMNS($B$3:D762))),"")</f>
        <v xml:space="preserve">5   </v>
      </c>
      <c r="F762" s="40" t="str">
        <f t="array" ref="F762">IFERROR(INDEX(PEOPLE!$H$4:$H$101, SMALL(IF($B762=PEOPLE!$B$4:$B$101, ROW(PEOPLE!$H$4:$H$101)-MIN(ROW(PEOPLE!$H$4:$H$101)) +1), COLUMNS($B$3:E762))),"")</f>
        <v xml:space="preserve">6   </v>
      </c>
      <c r="G762" s="40" t="str">
        <f t="array" ref="G762">IFERROR(INDEX(PEOPLE!$H$4:$H$101, SMALL(IF($B762=PEOPLE!$B$4:$B$101, ROW(PEOPLE!$H$4:$H$101)-MIN(ROW(PEOPLE!$H$4:$H$101)) +1), COLUMNS($B$3:F762))),"")</f>
        <v xml:space="preserve">7   </v>
      </c>
      <c r="H762" s="40" t="str">
        <f t="array" ref="H762">IFERROR(INDEX(PEOPLE!$H$4:$H$101, SMALL(IF($B762=PEOPLE!$B$4:$B$101, ROW(PEOPLE!$H$4:$H$101)-MIN(ROW(PEOPLE!$H$4:$H$101)) +1), COLUMNS($B$3:G762))),"")</f>
        <v xml:space="preserve">8   </v>
      </c>
      <c r="I762" s="40" t="str">
        <f t="array" ref="I762">IFERROR(INDEX(PEOPLE!$H$4:$H$101, SMALL(IF($B762=PEOPLE!$B$4:$B$101, ROW(PEOPLE!$H$4:$H$101)-MIN(ROW(PEOPLE!$H$4:$H$101)) +1), COLUMNS($B$3:H762))),"")</f>
        <v xml:space="preserve">9   </v>
      </c>
      <c r="J762" s="40" t="str">
        <f t="array" ref="J762">IFERROR(INDEX(PEOPLE!$H$4:$H$101, SMALL(IF($B762=PEOPLE!$B$4:$B$101, ROW(PEOPLE!$H$4:$H$101)-MIN(ROW(PEOPLE!$H$4:$H$101)) +1), COLUMNS($B$3:I762))),"")</f>
        <v xml:space="preserve">10   </v>
      </c>
      <c r="K762" s="40" t="str">
        <f t="array" ref="K762">IFERROR(INDEX(PEOPLE!$H$4:$H$101, SMALL(IF($B762=PEOPLE!$B$4:$B$101, ROW(PEOPLE!$H$4:$H$101)-MIN(ROW(PEOPLE!$H$4:$H$101)) +1), COLUMNS($B$3:J762))),"")</f>
        <v xml:space="preserve">11   </v>
      </c>
      <c r="L762" s="40" t="str">
        <f t="array" ref="L762">IFERROR(INDEX(PEOPLE!$H$4:$H$101, SMALL(IF($B762=PEOPLE!$B$4:$B$101, ROW(PEOPLE!$H$4:$H$101)-MIN(ROW(PEOPLE!$H$4:$H$101)) +1), COLUMNS($B$3:K762))),"")</f>
        <v xml:space="preserve">12   </v>
      </c>
      <c r="M762" s="40" t="str">
        <f t="array" ref="M762">IFERROR(INDEX(PEOPLE!$H$4:$H$101, SMALL(IF($B762=PEOPLE!$B$4:$B$101, ROW(PEOPLE!$H$4:$H$101)-MIN(ROW(PEOPLE!$H$4:$H$101)) +1), COLUMNS($B$3:L762))),"")</f>
        <v xml:space="preserve">13   </v>
      </c>
      <c r="N762" s="40"/>
      <c r="O762" s="40"/>
    </row>
    <row r="763" spans="2:15" x14ac:dyDescent="0.25">
      <c r="B763" s="40" t="str">
        <f t="array" ref="B763">IFERROR(INDEX(PEOPLE!B764:B$1001, MATCH(0, COUNTIF($B$2:B762, PEOPLE!B764:B$1001), 0)), "")</f>
        <v/>
      </c>
      <c r="C763" s="40" t="str">
        <f t="array" ref="C763">IFERROR(INDEX(PEOPLE!$H$4:$H$101, SMALL(IF($B763=PEOPLE!$B$4:$B$101, ROW(PEOPLE!$H$4:$H$101)-MIN(ROW(PEOPLE!$H$4:$H$101)) +1), COLUMNS($B$3:B763))),"")</f>
        <v xml:space="preserve">3   </v>
      </c>
      <c r="D763" s="40" t="str">
        <f t="array" ref="D763">IFERROR(INDEX(PEOPLE!$H$4:$H$101, SMALL(IF($B763=PEOPLE!$B$4:$B$101, ROW(PEOPLE!$H$4:$H$101)-MIN(ROW(PEOPLE!$H$4:$H$101)) +1), COLUMNS($B$3:C763))),"")</f>
        <v xml:space="preserve">4   </v>
      </c>
      <c r="E763" s="40" t="str">
        <f t="array" ref="E763">IFERROR(INDEX(PEOPLE!$H$4:$H$101, SMALL(IF($B763=PEOPLE!$B$4:$B$101, ROW(PEOPLE!$H$4:$H$101)-MIN(ROW(PEOPLE!$H$4:$H$101)) +1), COLUMNS($B$3:D763))),"")</f>
        <v xml:space="preserve">5   </v>
      </c>
      <c r="F763" s="40" t="str">
        <f t="array" ref="F763">IFERROR(INDEX(PEOPLE!$H$4:$H$101, SMALL(IF($B763=PEOPLE!$B$4:$B$101, ROW(PEOPLE!$H$4:$H$101)-MIN(ROW(PEOPLE!$H$4:$H$101)) +1), COLUMNS($B$3:E763))),"")</f>
        <v xml:space="preserve">6   </v>
      </c>
      <c r="G763" s="40" t="str">
        <f t="array" ref="G763">IFERROR(INDEX(PEOPLE!$H$4:$H$101, SMALL(IF($B763=PEOPLE!$B$4:$B$101, ROW(PEOPLE!$H$4:$H$101)-MIN(ROW(PEOPLE!$H$4:$H$101)) +1), COLUMNS($B$3:F763))),"")</f>
        <v xml:space="preserve">7   </v>
      </c>
      <c r="H763" s="40" t="str">
        <f t="array" ref="H763">IFERROR(INDEX(PEOPLE!$H$4:$H$101, SMALL(IF($B763=PEOPLE!$B$4:$B$101, ROW(PEOPLE!$H$4:$H$101)-MIN(ROW(PEOPLE!$H$4:$H$101)) +1), COLUMNS($B$3:G763))),"")</f>
        <v xml:space="preserve">8   </v>
      </c>
      <c r="I763" s="40" t="str">
        <f t="array" ref="I763">IFERROR(INDEX(PEOPLE!$H$4:$H$101, SMALL(IF($B763=PEOPLE!$B$4:$B$101, ROW(PEOPLE!$H$4:$H$101)-MIN(ROW(PEOPLE!$H$4:$H$101)) +1), COLUMNS($B$3:H763))),"")</f>
        <v xml:space="preserve">9   </v>
      </c>
      <c r="J763" s="40" t="str">
        <f t="array" ref="J763">IFERROR(INDEX(PEOPLE!$H$4:$H$101, SMALL(IF($B763=PEOPLE!$B$4:$B$101, ROW(PEOPLE!$H$4:$H$101)-MIN(ROW(PEOPLE!$H$4:$H$101)) +1), COLUMNS($B$3:I763))),"")</f>
        <v xml:space="preserve">10   </v>
      </c>
      <c r="K763" s="40" t="str">
        <f t="array" ref="K763">IFERROR(INDEX(PEOPLE!$H$4:$H$101, SMALL(IF($B763=PEOPLE!$B$4:$B$101, ROW(PEOPLE!$H$4:$H$101)-MIN(ROW(PEOPLE!$H$4:$H$101)) +1), COLUMNS($B$3:J763))),"")</f>
        <v xml:space="preserve">11   </v>
      </c>
      <c r="L763" s="40" t="str">
        <f t="array" ref="L763">IFERROR(INDEX(PEOPLE!$H$4:$H$101, SMALL(IF($B763=PEOPLE!$B$4:$B$101, ROW(PEOPLE!$H$4:$H$101)-MIN(ROW(PEOPLE!$H$4:$H$101)) +1), COLUMNS($B$3:K763))),"")</f>
        <v xml:space="preserve">12   </v>
      </c>
      <c r="M763" s="40" t="str">
        <f t="array" ref="M763">IFERROR(INDEX(PEOPLE!$H$4:$H$101, SMALL(IF($B763=PEOPLE!$B$4:$B$101, ROW(PEOPLE!$H$4:$H$101)-MIN(ROW(PEOPLE!$H$4:$H$101)) +1), COLUMNS($B$3:L763))),"")</f>
        <v xml:space="preserve">13   </v>
      </c>
      <c r="N763" s="40"/>
      <c r="O763" s="40"/>
    </row>
    <row r="764" spans="2:15" x14ac:dyDescent="0.25">
      <c r="B764" s="40" t="str">
        <f t="array" ref="B764">IFERROR(INDEX(PEOPLE!B765:B$1001, MATCH(0, COUNTIF($B$2:B763, PEOPLE!B765:B$1001), 0)), "")</f>
        <v/>
      </c>
      <c r="C764" s="40" t="str">
        <f t="array" ref="C764">IFERROR(INDEX(PEOPLE!$H$4:$H$101, SMALL(IF($B764=PEOPLE!$B$4:$B$101, ROW(PEOPLE!$H$4:$H$101)-MIN(ROW(PEOPLE!$H$4:$H$101)) +1), COLUMNS($B$3:B764))),"")</f>
        <v xml:space="preserve">3   </v>
      </c>
      <c r="D764" s="40" t="str">
        <f t="array" ref="D764">IFERROR(INDEX(PEOPLE!$H$4:$H$101, SMALL(IF($B764=PEOPLE!$B$4:$B$101, ROW(PEOPLE!$H$4:$H$101)-MIN(ROW(PEOPLE!$H$4:$H$101)) +1), COLUMNS($B$3:C764))),"")</f>
        <v xml:space="preserve">4   </v>
      </c>
      <c r="E764" s="40" t="str">
        <f t="array" ref="E764">IFERROR(INDEX(PEOPLE!$H$4:$H$101, SMALL(IF($B764=PEOPLE!$B$4:$B$101, ROW(PEOPLE!$H$4:$H$101)-MIN(ROW(PEOPLE!$H$4:$H$101)) +1), COLUMNS($B$3:D764))),"")</f>
        <v xml:space="preserve">5   </v>
      </c>
      <c r="F764" s="40" t="str">
        <f t="array" ref="F764">IFERROR(INDEX(PEOPLE!$H$4:$H$101, SMALL(IF($B764=PEOPLE!$B$4:$B$101, ROW(PEOPLE!$H$4:$H$101)-MIN(ROW(PEOPLE!$H$4:$H$101)) +1), COLUMNS($B$3:E764))),"")</f>
        <v xml:space="preserve">6   </v>
      </c>
      <c r="G764" s="40" t="str">
        <f t="array" ref="G764">IFERROR(INDEX(PEOPLE!$H$4:$H$101, SMALL(IF($B764=PEOPLE!$B$4:$B$101, ROW(PEOPLE!$H$4:$H$101)-MIN(ROW(PEOPLE!$H$4:$H$101)) +1), COLUMNS($B$3:F764))),"")</f>
        <v xml:space="preserve">7   </v>
      </c>
      <c r="H764" s="40" t="str">
        <f t="array" ref="H764">IFERROR(INDEX(PEOPLE!$H$4:$H$101, SMALL(IF($B764=PEOPLE!$B$4:$B$101, ROW(PEOPLE!$H$4:$H$101)-MIN(ROW(PEOPLE!$H$4:$H$101)) +1), COLUMNS($B$3:G764))),"")</f>
        <v xml:space="preserve">8   </v>
      </c>
      <c r="I764" s="40" t="str">
        <f t="array" ref="I764">IFERROR(INDEX(PEOPLE!$H$4:$H$101, SMALL(IF($B764=PEOPLE!$B$4:$B$101, ROW(PEOPLE!$H$4:$H$101)-MIN(ROW(PEOPLE!$H$4:$H$101)) +1), COLUMNS($B$3:H764))),"")</f>
        <v xml:space="preserve">9   </v>
      </c>
      <c r="J764" s="40" t="str">
        <f t="array" ref="J764">IFERROR(INDEX(PEOPLE!$H$4:$H$101, SMALL(IF($B764=PEOPLE!$B$4:$B$101, ROW(PEOPLE!$H$4:$H$101)-MIN(ROW(PEOPLE!$H$4:$H$101)) +1), COLUMNS($B$3:I764))),"")</f>
        <v xml:space="preserve">10   </v>
      </c>
      <c r="K764" s="40" t="str">
        <f t="array" ref="K764">IFERROR(INDEX(PEOPLE!$H$4:$H$101, SMALL(IF($B764=PEOPLE!$B$4:$B$101, ROW(PEOPLE!$H$4:$H$101)-MIN(ROW(PEOPLE!$H$4:$H$101)) +1), COLUMNS($B$3:J764))),"")</f>
        <v xml:space="preserve">11   </v>
      </c>
      <c r="L764" s="40" t="str">
        <f t="array" ref="L764">IFERROR(INDEX(PEOPLE!$H$4:$H$101, SMALL(IF($B764=PEOPLE!$B$4:$B$101, ROW(PEOPLE!$H$4:$H$101)-MIN(ROW(PEOPLE!$H$4:$H$101)) +1), COLUMNS($B$3:K764))),"")</f>
        <v xml:space="preserve">12   </v>
      </c>
      <c r="M764" s="40" t="str">
        <f t="array" ref="M764">IFERROR(INDEX(PEOPLE!$H$4:$H$101, SMALL(IF($B764=PEOPLE!$B$4:$B$101, ROW(PEOPLE!$H$4:$H$101)-MIN(ROW(PEOPLE!$H$4:$H$101)) +1), COLUMNS($B$3:L764))),"")</f>
        <v xml:space="preserve">13   </v>
      </c>
      <c r="N764" s="40"/>
      <c r="O764" s="40"/>
    </row>
    <row r="765" spans="2:15" x14ac:dyDescent="0.25">
      <c r="B765" s="40" t="str">
        <f t="array" ref="B765">IFERROR(INDEX(PEOPLE!B766:B$1001, MATCH(0, COUNTIF($B$2:B764, PEOPLE!B766:B$1001), 0)), "")</f>
        <v/>
      </c>
      <c r="C765" s="40" t="str">
        <f t="array" ref="C765">IFERROR(INDEX(PEOPLE!$H$4:$H$101, SMALL(IF($B765=PEOPLE!$B$4:$B$101, ROW(PEOPLE!$H$4:$H$101)-MIN(ROW(PEOPLE!$H$4:$H$101)) +1), COLUMNS($B$3:B765))),"")</f>
        <v xml:space="preserve">3   </v>
      </c>
      <c r="D765" s="40" t="str">
        <f t="array" ref="D765">IFERROR(INDEX(PEOPLE!$H$4:$H$101, SMALL(IF($B765=PEOPLE!$B$4:$B$101, ROW(PEOPLE!$H$4:$H$101)-MIN(ROW(PEOPLE!$H$4:$H$101)) +1), COLUMNS($B$3:C765))),"")</f>
        <v xml:space="preserve">4   </v>
      </c>
      <c r="E765" s="40" t="str">
        <f t="array" ref="E765">IFERROR(INDEX(PEOPLE!$H$4:$H$101, SMALL(IF($B765=PEOPLE!$B$4:$B$101, ROW(PEOPLE!$H$4:$H$101)-MIN(ROW(PEOPLE!$H$4:$H$101)) +1), COLUMNS($B$3:D765))),"")</f>
        <v xml:space="preserve">5   </v>
      </c>
      <c r="F765" s="40" t="str">
        <f t="array" ref="F765">IFERROR(INDEX(PEOPLE!$H$4:$H$101, SMALL(IF($B765=PEOPLE!$B$4:$B$101, ROW(PEOPLE!$H$4:$H$101)-MIN(ROW(PEOPLE!$H$4:$H$101)) +1), COLUMNS($B$3:E765))),"")</f>
        <v xml:space="preserve">6   </v>
      </c>
      <c r="G765" s="40" t="str">
        <f t="array" ref="G765">IFERROR(INDEX(PEOPLE!$H$4:$H$101, SMALL(IF($B765=PEOPLE!$B$4:$B$101, ROW(PEOPLE!$H$4:$H$101)-MIN(ROW(PEOPLE!$H$4:$H$101)) +1), COLUMNS($B$3:F765))),"")</f>
        <v xml:space="preserve">7   </v>
      </c>
      <c r="H765" s="40" t="str">
        <f t="array" ref="H765">IFERROR(INDEX(PEOPLE!$H$4:$H$101, SMALL(IF($B765=PEOPLE!$B$4:$B$101, ROW(PEOPLE!$H$4:$H$101)-MIN(ROW(PEOPLE!$H$4:$H$101)) +1), COLUMNS($B$3:G765))),"")</f>
        <v xml:space="preserve">8   </v>
      </c>
      <c r="I765" s="40" t="str">
        <f t="array" ref="I765">IFERROR(INDEX(PEOPLE!$H$4:$H$101, SMALL(IF($B765=PEOPLE!$B$4:$B$101, ROW(PEOPLE!$H$4:$H$101)-MIN(ROW(PEOPLE!$H$4:$H$101)) +1), COLUMNS($B$3:H765))),"")</f>
        <v xml:space="preserve">9   </v>
      </c>
      <c r="J765" s="40" t="str">
        <f t="array" ref="J765">IFERROR(INDEX(PEOPLE!$H$4:$H$101, SMALL(IF($B765=PEOPLE!$B$4:$B$101, ROW(PEOPLE!$H$4:$H$101)-MIN(ROW(PEOPLE!$H$4:$H$101)) +1), COLUMNS($B$3:I765))),"")</f>
        <v xml:space="preserve">10   </v>
      </c>
      <c r="K765" s="40" t="str">
        <f t="array" ref="K765">IFERROR(INDEX(PEOPLE!$H$4:$H$101, SMALL(IF($B765=PEOPLE!$B$4:$B$101, ROW(PEOPLE!$H$4:$H$101)-MIN(ROW(PEOPLE!$H$4:$H$101)) +1), COLUMNS($B$3:J765))),"")</f>
        <v xml:space="preserve">11   </v>
      </c>
      <c r="L765" s="40" t="str">
        <f t="array" ref="L765">IFERROR(INDEX(PEOPLE!$H$4:$H$101, SMALL(IF($B765=PEOPLE!$B$4:$B$101, ROW(PEOPLE!$H$4:$H$101)-MIN(ROW(PEOPLE!$H$4:$H$101)) +1), COLUMNS($B$3:K765))),"")</f>
        <v xml:space="preserve">12   </v>
      </c>
      <c r="M765" s="40" t="str">
        <f t="array" ref="M765">IFERROR(INDEX(PEOPLE!$H$4:$H$101, SMALL(IF($B765=PEOPLE!$B$4:$B$101, ROW(PEOPLE!$H$4:$H$101)-MIN(ROW(PEOPLE!$H$4:$H$101)) +1), COLUMNS($B$3:L765))),"")</f>
        <v xml:space="preserve">13   </v>
      </c>
      <c r="N765" s="40"/>
      <c r="O765" s="40"/>
    </row>
    <row r="766" spans="2:15" x14ac:dyDescent="0.25">
      <c r="B766" s="40" t="str">
        <f t="array" ref="B766">IFERROR(INDEX(PEOPLE!B767:B$1001, MATCH(0, COUNTIF($B$2:B765, PEOPLE!B767:B$1001), 0)), "")</f>
        <v/>
      </c>
      <c r="C766" s="40" t="str">
        <f t="array" ref="C766">IFERROR(INDEX(PEOPLE!$H$4:$H$101, SMALL(IF($B766=PEOPLE!$B$4:$B$101, ROW(PEOPLE!$H$4:$H$101)-MIN(ROW(PEOPLE!$H$4:$H$101)) +1), COLUMNS($B$3:B766))),"")</f>
        <v xml:space="preserve">3   </v>
      </c>
      <c r="D766" s="40" t="str">
        <f t="array" ref="D766">IFERROR(INDEX(PEOPLE!$H$4:$H$101, SMALL(IF($B766=PEOPLE!$B$4:$B$101, ROW(PEOPLE!$H$4:$H$101)-MIN(ROW(PEOPLE!$H$4:$H$101)) +1), COLUMNS($B$3:C766))),"")</f>
        <v xml:space="preserve">4   </v>
      </c>
      <c r="E766" s="40" t="str">
        <f t="array" ref="E766">IFERROR(INDEX(PEOPLE!$H$4:$H$101, SMALL(IF($B766=PEOPLE!$B$4:$B$101, ROW(PEOPLE!$H$4:$H$101)-MIN(ROW(PEOPLE!$H$4:$H$101)) +1), COLUMNS($B$3:D766))),"")</f>
        <v xml:space="preserve">5   </v>
      </c>
      <c r="F766" s="40" t="str">
        <f t="array" ref="F766">IFERROR(INDEX(PEOPLE!$H$4:$H$101, SMALL(IF($B766=PEOPLE!$B$4:$B$101, ROW(PEOPLE!$H$4:$H$101)-MIN(ROW(PEOPLE!$H$4:$H$101)) +1), COLUMNS($B$3:E766))),"")</f>
        <v xml:space="preserve">6   </v>
      </c>
      <c r="G766" s="40" t="str">
        <f t="array" ref="G766">IFERROR(INDEX(PEOPLE!$H$4:$H$101, SMALL(IF($B766=PEOPLE!$B$4:$B$101, ROW(PEOPLE!$H$4:$H$101)-MIN(ROW(PEOPLE!$H$4:$H$101)) +1), COLUMNS($B$3:F766))),"")</f>
        <v xml:space="preserve">7   </v>
      </c>
      <c r="H766" s="40" t="str">
        <f t="array" ref="H766">IFERROR(INDEX(PEOPLE!$H$4:$H$101, SMALL(IF($B766=PEOPLE!$B$4:$B$101, ROW(PEOPLE!$H$4:$H$101)-MIN(ROW(PEOPLE!$H$4:$H$101)) +1), COLUMNS($B$3:G766))),"")</f>
        <v xml:space="preserve">8   </v>
      </c>
      <c r="I766" s="40" t="str">
        <f t="array" ref="I766">IFERROR(INDEX(PEOPLE!$H$4:$H$101, SMALL(IF($B766=PEOPLE!$B$4:$B$101, ROW(PEOPLE!$H$4:$H$101)-MIN(ROW(PEOPLE!$H$4:$H$101)) +1), COLUMNS($B$3:H766))),"")</f>
        <v xml:space="preserve">9   </v>
      </c>
      <c r="J766" s="40" t="str">
        <f t="array" ref="J766">IFERROR(INDEX(PEOPLE!$H$4:$H$101, SMALL(IF($B766=PEOPLE!$B$4:$B$101, ROW(PEOPLE!$H$4:$H$101)-MIN(ROW(PEOPLE!$H$4:$H$101)) +1), COLUMNS($B$3:I766))),"")</f>
        <v xml:space="preserve">10   </v>
      </c>
      <c r="K766" s="40" t="str">
        <f t="array" ref="K766">IFERROR(INDEX(PEOPLE!$H$4:$H$101, SMALL(IF($B766=PEOPLE!$B$4:$B$101, ROW(PEOPLE!$H$4:$H$101)-MIN(ROW(PEOPLE!$H$4:$H$101)) +1), COLUMNS($B$3:J766))),"")</f>
        <v xml:space="preserve">11   </v>
      </c>
      <c r="L766" s="40" t="str">
        <f t="array" ref="L766">IFERROR(INDEX(PEOPLE!$H$4:$H$101, SMALL(IF($B766=PEOPLE!$B$4:$B$101, ROW(PEOPLE!$H$4:$H$101)-MIN(ROW(PEOPLE!$H$4:$H$101)) +1), COLUMNS($B$3:K766))),"")</f>
        <v xml:space="preserve">12   </v>
      </c>
      <c r="M766" s="40" t="str">
        <f t="array" ref="M766">IFERROR(INDEX(PEOPLE!$H$4:$H$101, SMALL(IF($B766=PEOPLE!$B$4:$B$101, ROW(PEOPLE!$H$4:$H$101)-MIN(ROW(PEOPLE!$H$4:$H$101)) +1), COLUMNS($B$3:L766))),"")</f>
        <v xml:space="preserve">13   </v>
      </c>
      <c r="N766" s="40"/>
      <c r="O766" s="40"/>
    </row>
    <row r="767" spans="2:15" x14ac:dyDescent="0.25">
      <c r="B767" s="40" t="str">
        <f t="array" ref="B767">IFERROR(INDEX(PEOPLE!B768:B$1001, MATCH(0, COUNTIF($B$2:B766, PEOPLE!B768:B$1001), 0)), "")</f>
        <v/>
      </c>
      <c r="C767" s="40" t="str">
        <f t="array" ref="C767">IFERROR(INDEX(PEOPLE!$H$4:$H$101, SMALL(IF($B767=PEOPLE!$B$4:$B$101, ROW(PEOPLE!$H$4:$H$101)-MIN(ROW(PEOPLE!$H$4:$H$101)) +1), COLUMNS($B$3:B767))),"")</f>
        <v xml:space="preserve">3   </v>
      </c>
      <c r="D767" s="40" t="str">
        <f t="array" ref="D767">IFERROR(INDEX(PEOPLE!$H$4:$H$101, SMALL(IF($B767=PEOPLE!$B$4:$B$101, ROW(PEOPLE!$H$4:$H$101)-MIN(ROW(PEOPLE!$H$4:$H$101)) +1), COLUMNS($B$3:C767))),"")</f>
        <v xml:space="preserve">4   </v>
      </c>
      <c r="E767" s="40" t="str">
        <f t="array" ref="E767">IFERROR(INDEX(PEOPLE!$H$4:$H$101, SMALL(IF($B767=PEOPLE!$B$4:$B$101, ROW(PEOPLE!$H$4:$H$101)-MIN(ROW(PEOPLE!$H$4:$H$101)) +1), COLUMNS($B$3:D767))),"")</f>
        <v xml:space="preserve">5   </v>
      </c>
      <c r="F767" s="40" t="str">
        <f t="array" ref="F767">IFERROR(INDEX(PEOPLE!$H$4:$H$101, SMALL(IF($B767=PEOPLE!$B$4:$B$101, ROW(PEOPLE!$H$4:$H$101)-MIN(ROW(PEOPLE!$H$4:$H$101)) +1), COLUMNS($B$3:E767))),"")</f>
        <v xml:space="preserve">6   </v>
      </c>
      <c r="G767" s="40" t="str">
        <f t="array" ref="G767">IFERROR(INDEX(PEOPLE!$H$4:$H$101, SMALL(IF($B767=PEOPLE!$B$4:$B$101, ROW(PEOPLE!$H$4:$H$101)-MIN(ROW(PEOPLE!$H$4:$H$101)) +1), COLUMNS($B$3:F767))),"")</f>
        <v xml:space="preserve">7   </v>
      </c>
      <c r="H767" s="40" t="str">
        <f t="array" ref="H767">IFERROR(INDEX(PEOPLE!$H$4:$H$101, SMALL(IF($B767=PEOPLE!$B$4:$B$101, ROW(PEOPLE!$H$4:$H$101)-MIN(ROW(PEOPLE!$H$4:$H$101)) +1), COLUMNS($B$3:G767))),"")</f>
        <v xml:space="preserve">8   </v>
      </c>
      <c r="I767" s="40" t="str">
        <f t="array" ref="I767">IFERROR(INDEX(PEOPLE!$H$4:$H$101, SMALL(IF($B767=PEOPLE!$B$4:$B$101, ROW(PEOPLE!$H$4:$H$101)-MIN(ROW(PEOPLE!$H$4:$H$101)) +1), COLUMNS($B$3:H767))),"")</f>
        <v xml:space="preserve">9   </v>
      </c>
      <c r="J767" s="40" t="str">
        <f t="array" ref="J767">IFERROR(INDEX(PEOPLE!$H$4:$H$101, SMALL(IF($B767=PEOPLE!$B$4:$B$101, ROW(PEOPLE!$H$4:$H$101)-MIN(ROW(PEOPLE!$H$4:$H$101)) +1), COLUMNS($B$3:I767))),"")</f>
        <v xml:space="preserve">10   </v>
      </c>
      <c r="K767" s="40" t="str">
        <f t="array" ref="K767">IFERROR(INDEX(PEOPLE!$H$4:$H$101, SMALL(IF($B767=PEOPLE!$B$4:$B$101, ROW(PEOPLE!$H$4:$H$101)-MIN(ROW(PEOPLE!$H$4:$H$101)) +1), COLUMNS($B$3:J767))),"")</f>
        <v xml:space="preserve">11   </v>
      </c>
      <c r="L767" s="40" t="str">
        <f t="array" ref="L767">IFERROR(INDEX(PEOPLE!$H$4:$H$101, SMALL(IF($B767=PEOPLE!$B$4:$B$101, ROW(PEOPLE!$H$4:$H$101)-MIN(ROW(PEOPLE!$H$4:$H$101)) +1), COLUMNS($B$3:K767))),"")</f>
        <v xml:space="preserve">12   </v>
      </c>
      <c r="M767" s="40" t="str">
        <f t="array" ref="M767">IFERROR(INDEX(PEOPLE!$H$4:$H$101, SMALL(IF($B767=PEOPLE!$B$4:$B$101, ROW(PEOPLE!$H$4:$H$101)-MIN(ROW(PEOPLE!$H$4:$H$101)) +1), COLUMNS($B$3:L767))),"")</f>
        <v xml:space="preserve">13   </v>
      </c>
      <c r="N767" s="40"/>
      <c r="O767" s="40"/>
    </row>
    <row r="768" spans="2:15" x14ac:dyDescent="0.25">
      <c r="B768" s="40" t="str">
        <f t="array" ref="B768">IFERROR(INDEX(PEOPLE!B769:B$1001, MATCH(0, COUNTIF($B$2:B767, PEOPLE!B769:B$1001), 0)), "")</f>
        <v/>
      </c>
      <c r="C768" s="40" t="str">
        <f t="array" ref="C768">IFERROR(INDEX(PEOPLE!$H$4:$H$101, SMALL(IF($B768=PEOPLE!$B$4:$B$101, ROW(PEOPLE!$H$4:$H$101)-MIN(ROW(PEOPLE!$H$4:$H$101)) +1), COLUMNS($B$3:B768))),"")</f>
        <v xml:space="preserve">3   </v>
      </c>
      <c r="D768" s="40" t="str">
        <f t="array" ref="D768">IFERROR(INDEX(PEOPLE!$H$4:$H$101, SMALL(IF($B768=PEOPLE!$B$4:$B$101, ROW(PEOPLE!$H$4:$H$101)-MIN(ROW(PEOPLE!$H$4:$H$101)) +1), COLUMNS($B$3:C768))),"")</f>
        <v xml:space="preserve">4   </v>
      </c>
      <c r="E768" s="40" t="str">
        <f t="array" ref="E768">IFERROR(INDEX(PEOPLE!$H$4:$H$101, SMALL(IF($B768=PEOPLE!$B$4:$B$101, ROW(PEOPLE!$H$4:$H$101)-MIN(ROW(PEOPLE!$H$4:$H$101)) +1), COLUMNS($B$3:D768))),"")</f>
        <v xml:space="preserve">5   </v>
      </c>
      <c r="F768" s="40" t="str">
        <f t="array" ref="F768">IFERROR(INDEX(PEOPLE!$H$4:$H$101, SMALL(IF($B768=PEOPLE!$B$4:$B$101, ROW(PEOPLE!$H$4:$H$101)-MIN(ROW(PEOPLE!$H$4:$H$101)) +1), COLUMNS($B$3:E768))),"")</f>
        <v xml:space="preserve">6   </v>
      </c>
      <c r="G768" s="40" t="str">
        <f t="array" ref="G768">IFERROR(INDEX(PEOPLE!$H$4:$H$101, SMALL(IF($B768=PEOPLE!$B$4:$B$101, ROW(PEOPLE!$H$4:$H$101)-MIN(ROW(PEOPLE!$H$4:$H$101)) +1), COLUMNS($B$3:F768))),"")</f>
        <v xml:space="preserve">7   </v>
      </c>
      <c r="H768" s="40" t="str">
        <f t="array" ref="H768">IFERROR(INDEX(PEOPLE!$H$4:$H$101, SMALL(IF($B768=PEOPLE!$B$4:$B$101, ROW(PEOPLE!$H$4:$H$101)-MIN(ROW(PEOPLE!$H$4:$H$101)) +1), COLUMNS($B$3:G768))),"")</f>
        <v xml:space="preserve">8   </v>
      </c>
      <c r="I768" s="40" t="str">
        <f t="array" ref="I768">IFERROR(INDEX(PEOPLE!$H$4:$H$101, SMALL(IF($B768=PEOPLE!$B$4:$B$101, ROW(PEOPLE!$H$4:$H$101)-MIN(ROW(PEOPLE!$H$4:$H$101)) +1), COLUMNS($B$3:H768))),"")</f>
        <v xml:space="preserve">9   </v>
      </c>
      <c r="J768" s="40" t="str">
        <f t="array" ref="J768">IFERROR(INDEX(PEOPLE!$H$4:$H$101, SMALL(IF($B768=PEOPLE!$B$4:$B$101, ROW(PEOPLE!$H$4:$H$101)-MIN(ROW(PEOPLE!$H$4:$H$101)) +1), COLUMNS($B$3:I768))),"")</f>
        <v xml:space="preserve">10   </v>
      </c>
      <c r="K768" s="40" t="str">
        <f t="array" ref="K768">IFERROR(INDEX(PEOPLE!$H$4:$H$101, SMALL(IF($B768=PEOPLE!$B$4:$B$101, ROW(PEOPLE!$H$4:$H$101)-MIN(ROW(PEOPLE!$H$4:$H$101)) +1), COLUMNS($B$3:J768))),"")</f>
        <v xml:space="preserve">11   </v>
      </c>
      <c r="L768" s="40" t="str">
        <f t="array" ref="L768">IFERROR(INDEX(PEOPLE!$H$4:$H$101, SMALL(IF($B768=PEOPLE!$B$4:$B$101, ROW(PEOPLE!$H$4:$H$101)-MIN(ROW(PEOPLE!$H$4:$H$101)) +1), COLUMNS($B$3:K768))),"")</f>
        <v xml:space="preserve">12   </v>
      </c>
      <c r="M768" s="40" t="str">
        <f t="array" ref="M768">IFERROR(INDEX(PEOPLE!$H$4:$H$101, SMALL(IF($B768=PEOPLE!$B$4:$B$101, ROW(PEOPLE!$H$4:$H$101)-MIN(ROW(PEOPLE!$H$4:$H$101)) +1), COLUMNS($B$3:L768))),"")</f>
        <v xml:space="preserve">13   </v>
      </c>
      <c r="N768" s="40"/>
      <c r="O768" s="40"/>
    </row>
    <row r="769" spans="2:15" x14ac:dyDescent="0.25">
      <c r="B769" s="40" t="str">
        <f t="array" ref="B769">IFERROR(INDEX(PEOPLE!B770:B$1001, MATCH(0, COUNTIF($B$2:B768, PEOPLE!B770:B$1001), 0)), "")</f>
        <v/>
      </c>
      <c r="C769" s="40" t="str">
        <f t="array" ref="C769">IFERROR(INDEX(PEOPLE!$H$4:$H$101, SMALL(IF($B769=PEOPLE!$B$4:$B$101, ROW(PEOPLE!$H$4:$H$101)-MIN(ROW(PEOPLE!$H$4:$H$101)) +1), COLUMNS($B$3:B769))),"")</f>
        <v xml:space="preserve">3   </v>
      </c>
      <c r="D769" s="40" t="str">
        <f t="array" ref="D769">IFERROR(INDEX(PEOPLE!$H$4:$H$101, SMALL(IF($B769=PEOPLE!$B$4:$B$101, ROW(PEOPLE!$H$4:$H$101)-MIN(ROW(PEOPLE!$H$4:$H$101)) +1), COLUMNS($B$3:C769))),"")</f>
        <v xml:space="preserve">4   </v>
      </c>
      <c r="E769" s="40" t="str">
        <f t="array" ref="E769">IFERROR(INDEX(PEOPLE!$H$4:$H$101, SMALL(IF($B769=PEOPLE!$B$4:$B$101, ROW(PEOPLE!$H$4:$H$101)-MIN(ROW(PEOPLE!$H$4:$H$101)) +1), COLUMNS($B$3:D769))),"")</f>
        <v xml:space="preserve">5   </v>
      </c>
      <c r="F769" s="40" t="str">
        <f t="array" ref="F769">IFERROR(INDEX(PEOPLE!$H$4:$H$101, SMALL(IF($B769=PEOPLE!$B$4:$B$101, ROW(PEOPLE!$H$4:$H$101)-MIN(ROW(PEOPLE!$H$4:$H$101)) +1), COLUMNS($B$3:E769))),"")</f>
        <v xml:space="preserve">6   </v>
      </c>
      <c r="G769" s="40" t="str">
        <f t="array" ref="G769">IFERROR(INDEX(PEOPLE!$H$4:$H$101, SMALL(IF($B769=PEOPLE!$B$4:$B$101, ROW(PEOPLE!$H$4:$H$101)-MIN(ROW(PEOPLE!$H$4:$H$101)) +1), COLUMNS($B$3:F769))),"")</f>
        <v xml:space="preserve">7   </v>
      </c>
      <c r="H769" s="40" t="str">
        <f t="array" ref="H769">IFERROR(INDEX(PEOPLE!$H$4:$H$101, SMALL(IF($B769=PEOPLE!$B$4:$B$101, ROW(PEOPLE!$H$4:$H$101)-MIN(ROW(PEOPLE!$H$4:$H$101)) +1), COLUMNS($B$3:G769))),"")</f>
        <v xml:space="preserve">8   </v>
      </c>
      <c r="I769" s="40" t="str">
        <f t="array" ref="I769">IFERROR(INDEX(PEOPLE!$H$4:$H$101, SMALL(IF($B769=PEOPLE!$B$4:$B$101, ROW(PEOPLE!$H$4:$H$101)-MIN(ROW(PEOPLE!$H$4:$H$101)) +1), COLUMNS($B$3:H769))),"")</f>
        <v xml:space="preserve">9   </v>
      </c>
      <c r="J769" s="40" t="str">
        <f t="array" ref="J769">IFERROR(INDEX(PEOPLE!$H$4:$H$101, SMALL(IF($B769=PEOPLE!$B$4:$B$101, ROW(PEOPLE!$H$4:$H$101)-MIN(ROW(PEOPLE!$H$4:$H$101)) +1), COLUMNS($B$3:I769))),"")</f>
        <v xml:space="preserve">10   </v>
      </c>
      <c r="K769" s="40" t="str">
        <f t="array" ref="K769">IFERROR(INDEX(PEOPLE!$H$4:$H$101, SMALL(IF($B769=PEOPLE!$B$4:$B$101, ROW(PEOPLE!$H$4:$H$101)-MIN(ROW(PEOPLE!$H$4:$H$101)) +1), COLUMNS($B$3:J769))),"")</f>
        <v xml:space="preserve">11   </v>
      </c>
      <c r="L769" s="40" t="str">
        <f t="array" ref="L769">IFERROR(INDEX(PEOPLE!$H$4:$H$101, SMALL(IF($B769=PEOPLE!$B$4:$B$101, ROW(PEOPLE!$H$4:$H$101)-MIN(ROW(PEOPLE!$H$4:$H$101)) +1), COLUMNS($B$3:K769))),"")</f>
        <v xml:space="preserve">12   </v>
      </c>
      <c r="M769" s="40" t="str">
        <f t="array" ref="M769">IFERROR(INDEX(PEOPLE!$H$4:$H$101, SMALL(IF($B769=PEOPLE!$B$4:$B$101, ROW(PEOPLE!$H$4:$H$101)-MIN(ROW(PEOPLE!$H$4:$H$101)) +1), COLUMNS($B$3:L769))),"")</f>
        <v xml:space="preserve">13   </v>
      </c>
      <c r="N769" s="40"/>
      <c r="O769" s="40"/>
    </row>
    <row r="770" spans="2:15" x14ac:dyDescent="0.25">
      <c r="B770" s="40" t="str">
        <f t="array" ref="B770">IFERROR(INDEX(PEOPLE!B771:B$1001, MATCH(0, COUNTIF($B$2:B769, PEOPLE!B771:B$1001), 0)), "")</f>
        <v/>
      </c>
      <c r="C770" s="40" t="str">
        <f t="array" ref="C770">IFERROR(INDEX(PEOPLE!$H$4:$H$101, SMALL(IF($B770=PEOPLE!$B$4:$B$101, ROW(PEOPLE!$H$4:$H$101)-MIN(ROW(PEOPLE!$H$4:$H$101)) +1), COLUMNS($B$3:B770))),"")</f>
        <v xml:space="preserve">3   </v>
      </c>
      <c r="D770" s="40" t="str">
        <f t="array" ref="D770">IFERROR(INDEX(PEOPLE!$H$4:$H$101, SMALL(IF($B770=PEOPLE!$B$4:$B$101, ROW(PEOPLE!$H$4:$H$101)-MIN(ROW(PEOPLE!$H$4:$H$101)) +1), COLUMNS($B$3:C770))),"")</f>
        <v xml:space="preserve">4   </v>
      </c>
      <c r="E770" s="40" t="str">
        <f t="array" ref="E770">IFERROR(INDEX(PEOPLE!$H$4:$H$101, SMALL(IF($B770=PEOPLE!$B$4:$B$101, ROW(PEOPLE!$H$4:$H$101)-MIN(ROW(PEOPLE!$H$4:$H$101)) +1), COLUMNS($B$3:D770))),"")</f>
        <v xml:space="preserve">5   </v>
      </c>
      <c r="F770" s="40" t="str">
        <f t="array" ref="F770">IFERROR(INDEX(PEOPLE!$H$4:$H$101, SMALL(IF($B770=PEOPLE!$B$4:$B$101, ROW(PEOPLE!$H$4:$H$101)-MIN(ROW(PEOPLE!$H$4:$H$101)) +1), COLUMNS($B$3:E770))),"")</f>
        <v xml:space="preserve">6   </v>
      </c>
      <c r="G770" s="40" t="str">
        <f t="array" ref="G770">IFERROR(INDEX(PEOPLE!$H$4:$H$101, SMALL(IF($B770=PEOPLE!$B$4:$B$101, ROW(PEOPLE!$H$4:$H$101)-MIN(ROW(PEOPLE!$H$4:$H$101)) +1), COLUMNS($B$3:F770))),"")</f>
        <v xml:space="preserve">7   </v>
      </c>
      <c r="H770" s="40" t="str">
        <f t="array" ref="H770">IFERROR(INDEX(PEOPLE!$H$4:$H$101, SMALL(IF($B770=PEOPLE!$B$4:$B$101, ROW(PEOPLE!$H$4:$H$101)-MIN(ROW(PEOPLE!$H$4:$H$101)) +1), COLUMNS($B$3:G770))),"")</f>
        <v xml:space="preserve">8   </v>
      </c>
      <c r="I770" s="40" t="str">
        <f t="array" ref="I770">IFERROR(INDEX(PEOPLE!$H$4:$H$101, SMALL(IF($B770=PEOPLE!$B$4:$B$101, ROW(PEOPLE!$H$4:$H$101)-MIN(ROW(PEOPLE!$H$4:$H$101)) +1), COLUMNS($B$3:H770))),"")</f>
        <v xml:space="preserve">9   </v>
      </c>
      <c r="J770" s="40" t="str">
        <f t="array" ref="J770">IFERROR(INDEX(PEOPLE!$H$4:$H$101, SMALL(IF($B770=PEOPLE!$B$4:$B$101, ROW(PEOPLE!$H$4:$H$101)-MIN(ROW(PEOPLE!$H$4:$H$101)) +1), COLUMNS($B$3:I770))),"")</f>
        <v xml:space="preserve">10   </v>
      </c>
      <c r="K770" s="40" t="str">
        <f t="array" ref="K770">IFERROR(INDEX(PEOPLE!$H$4:$H$101, SMALL(IF($B770=PEOPLE!$B$4:$B$101, ROW(PEOPLE!$H$4:$H$101)-MIN(ROW(PEOPLE!$H$4:$H$101)) +1), COLUMNS($B$3:J770))),"")</f>
        <v xml:space="preserve">11   </v>
      </c>
      <c r="L770" s="40" t="str">
        <f t="array" ref="L770">IFERROR(INDEX(PEOPLE!$H$4:$H$101, SMALL(IF($B770=PEOPLE!$B$4:$B$101, ROW(PEOPLE!$H$4:$H$101)-MIN(ROW(PEOPLE!$H$4:$H$101)) +1), COLUMNS($B$3:K770))),"")</f>
        <v xml:space="preserve">12   </v>
      </c>
      <c r="M770" s="40" t="str">
        <f t="array" ref="M770">IFERROR(INDEX(PEOPLE!$H$4:$H$101, SMALL(IF($B770=PEOPLE!$B$4:$B$101, ROW(PEOPLE!$H$4:$H$101)-MIN(ROW(PEOPLE!$H$4:$H$101)) +1), COLUMNS($B$3:L770))),"")</f>
        <v xml:space="preserve">13   </v>
      </c>
      <c r="N770" s="40"/>
      <c r="O770" s="40"/>
    </row>
    <row r="771" spans="2:15" x14ac:dyDescent="0.25">
      <c r="B771" s="40" t="str">
        <f t="array" ref="B771">IFERROR(INDEX(PEOPLE!B772:B$1001, MATCH(0, COUNTIF($B$2:B770, PEOPLE!B772:B$1001), 0)), "")</f>
        <v/>
      </c>
      <c r="C771" s="40" t="str">
        <f t="array" ref="C771">IFERROR(INDEX(PEOPLE!$H$4:$H$101, SMALL(IF($B771=PEOPLE!$B$4:$B$101, ROW(PEOPLE!$H$4:$H$101)-MIN(ROW(PEOPLE!$H$4:$H$101)) +1), COLUMNS($B$3:B771))),"")</f>
        <v xml:space="preserve">3   </v>
      </c>
      <c r="D771" s="40" t="str">
        <f t="array" ref="D771">IFERROR(INDEX(PEOPLE!$H$4:$H$101, SMALL(IF($B771=PEOPLE!$B$4:$B$101, ROW(PEOPLE!$H$4:$H$101)-MIN(ROW(PEOPLE!$H$4:$H$101)) +1), COLUMNS($B$3:C771))),"")</f>
        <v xml:space="preserve">4   </v>
      </c>
      <c r="E771" s="40" t="str">
        <f t="array" ref="E771">IFERROR(INDEX(PEOPLE!$H$4:$H$101, SMALL(IF($B771=PEOPLE!$B$4:$B$101, ROW(PEOPLE!$H$4:$H$101)-MIN(ROW(PEOPLE!$H$4:$H$101)) +1), COLUMNS($B$3:D771))),"")</f>
        <v xml:space="preserve">5   </v>
      </c>
      <c r="F771" s="40" t="str">
        <f t="array" ref="F771">IFERROR(INDEX(PEOPLE!$H$4:$H$101, SMALL(IF($B771=PEOPLE!$B$4:$B$101, ROW(PEOPLE!$H$4:$H$101)-MIN(ROW(PEOPLE!$H$4:$H$101)) +1), COLUMNS($B$3:E771))),"")</f>
        <v xml:space="preserve">6   </v>
      </c>
      <c r="G771" s="40" t="str">
        <f t="array" ref="G771">IFERROR(INDEX(PEOPLE!$H$4:$H$101, SMALL(IF($B771=PEOPLE!$B$4:$B$101, ROW(PEOPLE!$H$4:$H$101)-MIN(ROW(PEOPLE!$H$4:$H$101)) +1), COLUMNS($B$3:F771))),"")</f>
        <v xml:space="preserve">7   </v>
      </c>
      <c r="H771" s="40" t="str">
        <f t="array" ref="H771">IFERROR(INDEX(PEOPLE!$H$4:$H$101, SMALL(IF($B771=PEOPLE!$B$4:$B$101, ROW(PEOPLE!$H$4:$H$101)-MIN(ROW(PEOPLE!$H$4:$H$101)) +1), COLUMNS($B$3:G771))),"")</f>
        <v xml:space="preserve">8   </v>
      </c>
      <c r="I771" s="40" t="str">
        <f t="array" ref="I771">IFERROR(INDEX(PEOPLE!$H$4:$H$101, SMALL(IF($B771=PEOPLE!$B$4:$B$101, ROW(PEOPLE!$H$4:$H$101)-MIN(ROW(PEOPLE!$H$4:$H$101)) +1), COLUMNS($B$3:H771))),"")</f>
        <v xml:space="preserve">9   </v>
      </c>
      <c r="J771" s="40" t="str">
        <f t="array" ref="J771">IFERROR(INDEX(PEOPLE!$H$4:$H$101, SMALL(IF($B771=PEOPLE!$B$4:$B$101, ROW(PEOPLE!$H$4:$H$101)-MIN(ROW(PEOPLE!$H$4:$H$101)) +1), COLUMNS($B$3:I771))),"")</f>
        <v xml:space="preserve">10   </v>
      </c>
      <c r="K771" s="40" t="str">
        <f t="array" ref="K771">IFERROR(INDEX(PEOPLE!$H$4:$H$101, SMALL(IF($B771=PEOPLE!$B$4:$B$101, ROW(PEOPLE!$H$4:$H$101)-MIN(ROW(PEOPLE!$H$4:$H$101)) +1), COLUMNS($B$3:J771))),"")</f>
        <v xml:space="preserve">11   </v>
      </c>
      <c r="L771" s="40" t="str">
        <f t="array" ref="L771">IFERROR(INDEX(PEOPLE!$H$4:$H$101, SMALL(IF($B771=PEOPLE!$B$4:$B$101, ROW(PEOPLE!$H$4:$H$101)-MIN(ROW(PEOPLE!$H$4:$H$101)) +1), COLUMNS($B$3:K771))),"")</f>
        <v xml:space="preserve">12   </v>
      </c>
      <c r="M771" s="40" t="str">
        <f t="array" ref="M771">IFERROR(INDEX(PEOPLE!$H$4:$H$101, SMALL(IF($B771=PEOPLE!$B$4:$B$101, ROW(PEOPLE!$H$4:$H$101)-MIN(ROW(PEOPLE!$H$4:$H$101)) +1), COLUMNS($B$3:L771))),"")</f>
        <v xml:space="preserve">13   </v>
      </c>
      <c r="N771" s="40"/>
      <c r="O771" s="40"/>
    </row>
    <row r="772" spans="2:15" x14ac:dyDescent="0.25">
      <c r="B772" s="40" t="str">
        <f t="array" ref="B772">IFERROR(INDEX(PEOPLE!B773:B$1001, MATCH(0, COUNTIF($B$2:B771, PEOPLE!B773:B$1001), 0)), "")</f>
        <v/>
      </c>
      <c r="C772" s="40" t="str">
        <f t="array" ref="C772">IFERROR(INDEX(PEOPLE!$H$4:$H$101, SMALL(IF($B772=PEOPLE!$B$4:$B$101, ROW(PEOPLE!$H$4:$H$101)-MIN(ROW(PEOPLE!$H$4:$H$101)) +1), COLUMNS($B$3:B772))),"")</f>
        <v xml:space="preserve">3   </v>
      </c>
      <c r="D772" s="40" t="str">
        <f t="array" ref="D772">IFERROR(INDEX(PEOPLE!$H$4:$H$101, SMALL(IF($B772=PEOPLE!$B$4:$B$101, ROW(PEOPLE!$H$4:$H$101)-MIN(ROW(PEOPLE!$H$4:$H$101)) +1), COLUMNS($B$3:C772))),"")</f>
        <v xml:space="preserve">4   </v>
      </c>
      <c r="E772" s="40" t="str">
        <f t="array" ref="E772">IFERROR(INDEX(PEOPLE!$H$4:$H$101, SMALL(IF($B772=PEOPLE!$B$4:$B$101, ROW(PEOPLE!$H$4:$H$101)-MIN(ROW(PEOPLE!$H$4:$H$101)) +1), COLUMNS($B$3:D772))),"")</f>
        <v xml:space="preserve">5   </v>
      </c>
      <c r="F772" s="40" t="str">
        <f t="array" ref="F772">IFERROR(INDEX(PEOPLE!$H$4:$H$101, SMALL(IF($B772=PEOPLE!$B$4:$B$101, ROW(PEOPLE!$H$4:$H$101)-MIN(ROW(PEOPLE!$H$4:$H$101)) +1), COLUMNS($B$3:E772))),"")</f>
        <v xml:space="preserve">6   </v>
      </c>
      <c r="G772" s="40" t="str">
        <f t="array" ref="G772">IFERROR(INDEX(PEOPLE!$H$4:$H$101, SMALL(IF($B772=PEOPLE!$B$4:$B$101, ROW(PEOPLE!$H$4:$H$101)-MIN(ROW(PEOPLE!$H$4:$H$101)) +1), COLUMNS($B$3:F772))),"")</f>
        <v xml:space="preserve">7   </v>
      </c>
      <c r="H772" s="40" t="str">
        <f t="array" ref="H772">IFERROR(INDEX(PEOPLE!$H$4:$H$101, SMALL(IF($B772=PEOPLE!$B$4:$B$101, ROW(PEOPLE!$H$4:$H$101)-MIN(ROW(PEOPLE!$H$4:$H$101)) +1), COLUMNS($B$3:G772))),"")</f>
        <v xml:space="preserve">8   </v>
      </c>
      <c r="I772" s="40" t="str">
        <f t="array" ref="I772">IFERROR(INDEX(PEOPLE!$H$4:$H$101, SMALL(IF($B772=PEOPLE!$B$4:$B$101, ROW(PEOPLE!$H$4:$H$101)-MIN(ROW(PEOPLE!$H$4:$H$101)) +1), COLUMNS($B$3:H772))),"")</f>
        <v xml:space="preserve">9   </v>
      </c>
      <c r="J772" s="40" t="str">
        <f t="array" ref="J772">IFERROR(INDEX(PEOPLE!$H$4:$H$101, SMALL(IF($B772=PEOPLE!$B$4:$B$101, ROW(PEOPLE!$H$4:$H$101)-MIN(ROW(PEOPLE!$H$4:$H$101)) +1), COLUMNS($B$3:I772))),"")</f>
        <v xml:space="preserve">10   </v>
      </c>
      <c r="K772" s="40" t="str">
        <f t="array" ref="K772">IFERROR(INDEX(PEOPLE!$H$4:$H$101, SMALL(IF($B772=PEOPLE!$B$4:$B$101, ROW(PEOPLE!$H$4:$H$101)-MIN(ROW(PEOPLE!$H$4:$H$101)) +1), COLUMNS($B$3:J772))),"")</f>
        <v xml:space="preserve">11   </v>
      </c>
      <c r="L772" s="40" t="str">
        <f t="array" ref="L772">IFERROR(INDEX(PEOPLE!$H$4:$H$101, SMALL(IF($B772=PEOPLE!$B$4:$B$101, ROW(PEOPLE!$H$4:$H$101)-MIN(ROW(PEOPLE!$H$4:$H$101)) +1), COLUMNS($B$3:K772))),"")</f>
        <v xml:space="preserve">12   </v>
      </c>
      <c r="M772" s="40" t="str">
        <f t="array" ref="M772">IFERROR(INDEX(PEOPLE!$H$4:$H$101, SMALL(IF($B772=PEOPLE!$B$4:$B$101, ROW(PEOPLE!$H$4:$H$101)-MIN(ROW(PEOPLE!$H$4:$H$101)) +1), COLUMNS($B$3:L772))),"")</f>
        <v xml:space="preserve">13   </v>
      </c>
      <c r="N772" s="40"/>
      <c r="O772" s="40"/>
    </row>
    <row r="773" spans="2:15" x14ac:dyDescent="0.25">
      <c r="B773" s="40" t="str">
        <f t="array" ref="B773">IFERROR(INDEX(PEOPLE!B774:B$1001, MATCH(0, COUNTIF($B$2:B772, PEOPLE!B774:B$1001), 0)), "")</f>
        <v/>
      </c>
      <c r="C773" s="40" t="str">
        <f t="array" ref="C773">IFERROR(INDEX(PEOPLE!$H$4:$H$101, SMALL(IF($B773=PEOPLE!$B$4:$B$101, ROW(PEOPLE!$H$4:$H$101)-MIN(ROW(PEOPLE!$H$4:$H$101)) +1), COLUMNS($B$3:B773))),"")</f>
        <v xml:space="preserve">3   </v>
      </c>
      <c r="D773" s="40" t="str">
        <f t="array" ref="D773">IFERROR(INDEX(PEOPLE!$H$4:$H$101, SMALL(IF($B773=PEOPLE!$B$4:$B$101, ROW(PEOPLE!$H$4:$H$101)-MIN(ROW(PEOPLE!$H$4:$H$101)) +1), COLUMNS($B$3:C773))),"")</f>
        <v xml:space="preserve">4   </v>
      </c>
      <c r="E773" s="40" t="str">
        <f t="array" ref="E773">IFERROR(INDEX(PEOPLE!$H$4:$H$101, SMALL(IF($B773=PEOPLE!$B$4:$B$101, ROW(PEOPLE!$H$4:$H$101)-MIN(ROW(PEOPLE!$H$4:$H$101)) +1), COLUMNS($B$3:D773))),"")</f>
        <v xml:space="preserve">5   </v>
      </c>
      <c r="F773" s="40" t="str">
        <f t="array" ref="F773">IFERROR(INDEX(PEOPLE!$H$4:$H$101, SMALL(IF($B773=PEOPLE!$B$4:$B$101, ROW(PEOPLE!$H$4:$H$101)-MIN(ROW(PEOPLE!$H$4:$H$101)) +1), COLUMNS($B$3:E773))),"")</f>
        <v xml:space="preserve">6   </v>
      </c>
      <c r="G773" s="40" t="str">
        <f t="array" ref="G773">IFERROR(INDEX(PEOPLE!$H$4:$H$101, SMALL(IF($B773=PEOPLE!$B$4:$B$101, ROW(PEOPLE!$H$4:$H$101)-MIN(ROW(PEOPLE!$H$4:$H$101)) +1), COLUMNS($B$3:F773))),"")</f>
        <v xml:space="preserve">7   </v>
      </c>
      <c r="H773" s="40" t="str">
        <f t="array" ref="H773">IFERROR(INDEX(PEOPLE!$H$4:$H$101, SMALL(IF($B773=PEOPLE!$B$4:$B$101, ROW(PEOPLE!$H$4:$H$101)-MIN(ROW(PEOPLE!$H$4:$H$101)) +1), COLUMNS($B$3:G773))),"")</f>
        <v xml:space="preserve">8   </v>
      </c>
      <c r="I773" s="40" t="str">
        <f t="array" ref="I773">IFERROR(INDEX(PEOPLE!$H$4:$H$101, SMALL(IF($B773=PEOPLE!$B$4:$B$101, ROW(PEOPLE!$H$4:$H$101)-MIN(ROW(PEOPLE!$H$4:$H$101)) +1), COLUMNS($B$3:H773))),"")</f>
        <v xml:space="preserve">9   </v>
      </c>
      <c r="J773" s="40" t="str">
        <f t="array" ref="J773">IFERROR(INDEX(PEOPLE!$H$4:$H$101, SMALL(IF($B773=PEOPLE!$B$4:$B$101, ROW(PEOPLE!$H$4:$H$101)-MIN(ROW(PEOPLE!$H$4:$H$101)) +1), COLUMNS($B$3:I773))),"")</f>
        <v xml:space="preserve">10   </v>
      </c>
      <c r="K773" s="40" t="str">
        <f t="array" ref="K773">IFERROR(INDEX(PEOPLE!$H$4:$H$101, SMALL(IF($B773=PEOPLE!$B$4:$B$101, ROW(PEOPLE!$H$4:$H$101)-MIN(ROW(PEOPLE!$H$4:$H$101)) +1), COLUMNS($B$3:J773))),"")</f>
        <v xml:space="preserve">11   </v>
      </c>
      <c r="L773" s="40" t="str">
        <f t="array" ref="L773">IFERROR(INDEX(PEOPLE!$H$4:$H$101, SMALL(IF($B773=PEOPLE!$B$4:$B$101, ROW(PEOPLE!$H$4:$H$101)-MIN(ROW(PEOPLE!$H$4:$H$101)) +1), COLUMNS($B$3:K773))),"")</f>
        <v xml:space="preserve">12   </v>
      </c>
      <c r="M773" s="40" t="str">
        <f t="array" ref="M773">IFERROR(INDEX(PEOPLE!$H$4:$H$101, SMALL(IF($B773=PEOPLE!$B$4:$B$101, ROW(PEOPLE!$H$4:$H$101)-MIN(ROW(PEOPLE!$H$4:$H$101)) +1), COLUMNS($B$3:L773))),"")</f>
        <v xml:space="preserve">13   </v>
      </c>
      <c r="N773" s="40"/>
      <c r="O773" s="40"/>
    </row>
    <row r="774" spans="2:15" x14ac:dyDescent="0.25">
      <c r="B774" s="40" t="str">
        <f t="array" ref="B774">IFERROR(INDEX(PEOPLE!B775:B$1001, MATCH(0, COUNTIF($B$2:B773, PEOPLE!B775:B$1001), 0)), "")</f>
        <v/>
      </c>
      <c r="C774" s="40" t="str">
        <f t="array" ref="C774">IFERROR(INDEX(PEOPLE!$H$4:$H$101, SMALL(IF($B774=PEOPLE!$B$4:$B$101, ROW(PEOPLE!$H$4:$H$101)-MIN(ROW(PEOPLE!$H$4:$H$101)) +1), COLUMNS($B$3:B774))),"")</f>
        <v xml:space="preserve">3   </v>
      </c>
      <c r="D774" s="40" t="str">
        <f t="array" ref="D774">IFERROR(INDEX(PEOPLE!$H$4:$H$101, SMALL(IF($B774=PEOPLE!$B$4:$B$101, ROW(PEOPLE!$H$4:$H$101)-MIN(ROW(PEOPLE!$H$4:$H$101)) +1), COLUMNS($B$3:C774))),"")</f>
        <v xml:space="preserve">4   </v>
      </c>
      <c r="E774" s="40" t="str">
        <f t="array" ref="E774">IFERROR(INDEX(PEOPLE!$H$4:$H$101, SMALL(IF($B774=PEOPLE!$B$4:$B$101, ROW(PEOPLE!$H$4:$H$101)-MIN(ROW(PEOPLE!$H$4:$H$101)) +1), COLUMNS($B$3:D774))),"")</f>
        <v xml:space="preserve">5   </v>
      </c>
      <c r="F774" s="40" t="str">
        <f t="array" ref="F774">IFERROR(INDEX(PEOPLE!$H$4:$H$101, SMALL(IF($B774=PEOPLE!$B$4:$B$101, ROW(PEOPLE!$H$4:$H$101)-MIN(ROW(PEOPLE!$H$4:$H$101)) +1), COLUMNS($B$3:E774))),"")</f>
        <v xml:space="preserve">6   </v>
      </c>
      <c r="G774" s="40" t="str">
        <f t="array" ref="G774">IFERROR(INDEX(PEOPLE!$H$4:$H$101, SMALL(IF($B774=PEOPLE!$B$4:$B$101, ROW(PEOPLE!$H$4:$H$101)-MIN(ROW(PEOPLE!$H$4:$H$101)) +1), COLUMNS($B$3:F774))),"")</f>
        <v xml:space="preserve">7   </v>
      </c>
      <c r="H774" s="40" t="str">
        <f t="array" ref="H774">IFERROR(INDEX(PEOPLE!$H$4:$H$101, SMALL(IF($B774=PEOPLE!$B$4:$B$101, ROW(PEOPLE!$H$4:$H$101)-MIN(ROW(PEOPLE!$H$4:$H$101)) +1), COLUMNS($B$3:G774))),"")</f>
        <v xml:space="preserve">8   </v>
      </c>
      <c r="I774" s="40" t="str">
        <f t="array" ref="I774">IFERROR(INDEX(PEOPLE!$H$4:$H$101, SMALL(IF($B774=PEOPLE!$B$4:$B$101, ROW(PEOPLE!$H$4:$H$101)-MIN(ROW(PEOPLE!$H$4:$H$101)) +1), COLUMNS($B$3:H774))),"")</f>
        <v xml:space="preserve">9   </v>
      </c>
      <c r="J774" s="40" t="str">
        <f t="array" ref="J774">IFERROR(INDEX(PEOPLE!$H$4:$H$101, SMALL(IF($B774=PEOPLE!$B$4:$B$101, ROW(PEOPLE!$H$4:$H$101)-MIN(ROW(PEOPLE!$H$4:$H$101)) +1), COLUMNS($B$3:I774))),"")</f>
        <v xml:space="preserve">10   </v>
      </c>
      <c r="K774" s="40" t="str">
        <f t="array" ref="K774">IFERROR(INDEX(PEOPLE!$H$4:$H$101, SMALL(IF($B774=PEOPLE!$B$4:$B$101, ROW(PEOPLE!$H$4:$H$101)-MIN(ROW(PEOPLE!$H$4:$H$101)) +1), COLUMNS($B$3:J774))),"")</f>
        <v xml:space="preserve">11   </v>
      </c>
      <c r="L774" s="40" t="str">
        <f t="array" ref="L774">IFERROR(INDEX(PEOPLE!$H$4:$H$101, SMALL(IF($B774=PEOPLE!$B$4:$B$101, ROW(PEOPLE!$H$4:$H$101)-MIN(ROW(PEOPLE!$H$4:$H$101)) +1), COLUMNS($B$3:K774))),"")</f>
        <v xml:space="preserve">12   </v>
      </c>
      <c r="M774" s="40" t="str">
        <f t="array" ref="M774">IFERROR(INDEX(PEOPLE!$H$4:$H$101, SMALL(IF($B774=PEOPLE!$B$4:$B$101, ROW(PEOPLE!$H$4:$H$101)-MIN(ROW(PEOPLE!$H$4:$H$101)) +1), COLUMNS($B$3:L774))),"")</f>
        <v xml:space="preserve">13   </v>
      </c>
      <c r="N774" s="40"/>
      <c r="O774" s="40"/>
    </row>
    <row r="775" spans="2:15" x14ac:dyDescent="0.25">
      <c r="B775" s="40" t="str">
        <f t="array" ref="B775">IFERROR(INDEX(PEOPLE!B776:B$1001, MATCH(0, COUNTIF($B$2:B774, PEOPLE!B776:B$1001), 0)), "")</f>
        <v/>
      </c>
      <c r="C775" s="40" t="str">
        <f t="array" ref="C775">IFERROR(INDEX(PEOPLE!$H$4:$H$101, SMALL(IF($B775=PEOPLE!$B$4:$B$101, ROW(PEOPLE!$H$4:$H$101)-MIN(ROW(PEOPLE!$H$4:$H$101)) +1), COLUMNS($B$3:B775))),"")</f>
        <v xml:space="preserve">3   </v>
      </c>
      <c r="D775" s="40" t="str">
        <f t="array" ref="D775">IFERROR(INDEX(PEOPLE!$H$4:$H$101, SMALL(IF($B775=PEOPLE!$B$4:$B$101, ROW(PEOPLE!$H$4:$H$101)-MIN(ROW(PEOPLE!$H$4:$H$101)) +1), COLUMNS($B$3:C775))),"")</f>
        <v xml:space="preserve">4   </v>
      </c>
      <c r="E775" s="40" t="str">
        <f t="array" ref="E775">IFERROR(INDEX(PEOPLE!$H$4:$H$101, SMALL(IF($B775=PEOPLE!$B$4:$B$101, ROW(PEOPLE!$H$4:$H$101)-MIN(ROW(PEOPLE!$H$4:$H$101)) +1), COLUMNS($B$3:D775))),"")</f>
        <v xml:space="preserve">5   </v>
      </c>
      <c r="F775" s="40" t="str">
        <f t="array" ref="F775">IFERROR(INDEX(PEOPLE!$H$4:$H$101, SMALL(IF($B775=PEOPLE!$B$4:$B$101, ROW(PEOPLE!$H$4:$H$101)-MIN(ROW(PEOPLE!$H$4:$H$101)) +1), COLUMNS($B$3:E775))),"")</f>
        <v xml:space="preserve">6   </v>
      </c>
      <c r="G775" s="40" t="str">
        <f t="array" ref="G775">IFERROR(INDEX(PEOPLE!$H$4:$H$101, SMALL(IF($B775=PEOPLE!$B$4:$B$101, ROW(PEOPLE!$H$4:$H$101)-MIN(ROW(PEOPLE!$H$4:$H$101)) +1), COLUMNS($B$3:F775))),"")</f>
        <v xml:space="preserve">7   </v>
      </c>
      <c r="H775" s="40" t="str">
        <f t="array" ref="H775">IFERROR(INDEX(PEOPLE!$H$4:$H$101, SMALL(IF($B775=PEOPLE!$B$4:$B$101, ROW(PEOPLE!$H$4:$H$101)-MIN(ROW(PEOPLE!$H$4:$H$101)) +1), COLUMNS($B$3:G775))),"")</f>
        <v xml:space="preserve">8   </v>
      </c>
      <c r="I775" s="40" t="str">
        <f t="array" ref="I775">IFERROR(INDEX(PEOPLE!$H$4:$H$101, SMALL(IF($B775=PEOPLE!$B$4:$B$101, ROW(PEOPLE!$H$4:$H$101)-MIN(ROW(PEOPLE!$H$4:$H$101)) +1), COLUMNS($B$3:H775))),"")</f>
        <v xml:space="preserve">9   </v>
      </c>
      <c r="J775" s="40" t="str">
        <f t="array" ref="J775">IFERROR(INDEX(PEOPLE!$H$4:$H$101, SMALL(IF($B775=PEOPLE!$B$4:$B$101, ROW(PEOPLE!$H$4:$H$101)-MIN(ROW(PEOPLE!$H$4:$H$101)) +1), COLUMNS($B$3:I775))),"")</f>
        <v xml:space="preserve">10   </v>
      </c>
      <c r="K775" s="40" t="str">
        <f t="array" ref="K775">IFERROR(INDEX(PEOPLE!$H$4:$H$101, SMALL(IF($B775=PEOPLE!$B$4:$B$101, ROW(PEOPLE!$H$4:$H$101)-MIN(ROW(PEOPLE!$H$4:$H$101)) +1), COLUMNS($B$3:J775))),"")</f>
        <v xml:space="preserve">11   </v>
      </c>
      <c r="L775" s="40" t="str">
        <f t="array" ref="L775">IFERROR(INDEX(PEOPLE!$H$4:$H$101, SMALL(IF($B775=PEOPLE!$B$4:$B$101, ROW(PEOPLE!$H$4:$H$101)-MIN(ROW(PEOPLE!$H$4:$H$101)) +1), COLUMNS($B$3:K775))),"")</f>
        <v xml:space="preserve">12   </v>
      </c>
      <c r="M775" s="40" t="str">
        <f t="array" ref="M775">IFERROR(INDEX(PEOPLE!$H$4:$H$101, SMALL(IF($B775=PEOPLE!$B$4:$B$101, ROW(PEOPLE!$H$4:$H$101)-MIN(ROW(PEOPLE!$H$4:$H$101)) +1), COLUMNS($B$3:L775))),"")</f>
        <v xml:space="preserve">13   </v>
      </c>
      <c r="N775" s="40"/>
      <c r="O775" s="40"/>
    </row>
    <row r="776" spans="2:15" x14ac:dyDescent="0.25">
      <c r="B776" s="40" t="str">
        <f t="array" ref="B776">IFERROR(INDEX(PEOPLE!B777:B$1001, MATCH(0, COUNTIF($B$2:B775, PEOPLE!B777:B$1001), 0)), "")</f>
        <v/>
      </c>
      <c r="C776" s="40" t="str">
        <f t="array" ref="C776">IFERROR(INDEX(PEOPLE!$H$4:$H$101, SMALL(IF($B776=PEOPLE!$B$4:$B$101, ROW(PEOPLE!$H$4:$H$101)-MIN(ROW(PEOPLE!$H$4:$H$101)) +1), COLUMNS($B$3:B776))),"")</f>
        <v xml:space="preserve">3   </v>
      </c>
      <c r="D776" s="40" t="str">
        <f t="array" ref="D776">IFERROR(INDEX(PEOPLE!$H$4:$H$101, SMALL(IF($B776=PEOPLE!$B$4:$B$101, ROW(PEOPLE!$H$4:$H$101)-MIN(ROW(PEOPLE!$H$4:$H$101)) +1), COLUMNS($B$3:C776))),"")</f>
        <v xml:space="preserve">4   </v>
      </c>
      <c r="E776" s="40" t="str">
        <f t="array" ref="E776">IFERROR(INDEX(PEOPLE!$H$4:$H$101, SMALL(IF($B776=PEOPLE!$B$4:$B$101, ROW(PEOPLE!$H$4:$H$101)-MIN(ROW(PEOPLE!$H$4:$H$101)) +1), COLUMNS($B$3:D776))),"")</f>
        <v xml:space="preserve">5   </v>
      </c>
      <c r="F776" s="40" t="str">
        <f t="array" ref="F776">IFERROR(INDEX(PEOPLE!$H$4:$H$101, SMALL(IF($B776=PEOPLE!$B$4:$B$101, ROW(PEOPLE!$H$4:$H$101)-MIN(ROW(PEOPLE!$H$4:$H$101)) +1), COLUMNS($B$3:E776))),"")</f>
        <v xml:space="preserve">6   </v>
      </c>
      <c r="G776" s="40" t="str">
        <f t="array" ref="G776">IFERROR(INDEX(PEOPLE!$H$4:$H$101, SMALL(IF($B776=PEOPLE!$B$4:$B$101, ROW(PEOPLE!$H$4:$H$101)-MIN(ROW(PEOPLE!$H$4:$H$101)) +1), COLUMNS($B$3:F776))),"")</f>
        <v xml:space="preserve">7   </v>
      </c>
      <c r="H776" s="40" t="str">
        <f t="array" ref="H776">IFERROR(INDEX(PEOPLE!$H$4:$H$101, SMALL(IF($B776=PEOPLE!$B$4:$B$101, ROW(PEOPLE!$H$4:$H$101)-MIN(ROW(PEOPLE!$H$4:$H$101)) +1), COLUMNS($B$3:G776))),"")</f>
        <v xml:space="preserve">8   </v>
      </c>
      <c r="I776" s="40" t="str">
        <f t="array" ref="I776">IFERROR(INDEX(PEOPLE!$H$4:$H$101, SMALL(IF($B776=PEOPLE!$B$4:$B$101, ROW(PEOPLE!$H$4:$H$101)-MIN(ROW(PEOPLE!$H$4:$H$101)) +1), COLUMNS($B$3:H776))),"")</f>
        <v xml:space="preserve">9   </v>
      </c>
      <c r="J776" s="40" t="str">
        <f t="array" ref="J776">IFERROR(INDEX(PEOPLE!$H$4:$H$101, SMALL(IF($B776=PEOPLE!$B$4:$B$101, ROW(PEOPLE!$H$4:$H$101)-MIN(ROW(PEOPLE!$H$4:$H$101)) +1), COLUMNS($B$3:I776))),"")</f>
        <v xml:space="preserve">10   </v>
      </c>
      <c r="K776" s="40" t="str">
        <f t="array" ref="K776">IFERROR(INDEX(PEOPLE!$H$4:$H$101, SMALL(IF($B776=PEOPLE!$B$4:$B$101, ROW(PEOPLE!$H$4:$H$101)-MIN(ROW(PEOPLE!$H$4:$H$101)) +1), COLUMNS($B$3:J776))),"")</f>
        <v xml:space="preserve">11   </v>
      </c>
      <c r="L776" s="40" t="str">
        <f t="array" ref="L776">IFERROR(INDEX(PEOPLE!$H$4:$H$101, SMALL(IF($B776=PEOPLE!$B$4:$B$101, ROW(PEOPLE!$H$4:$H$101)-MIN(ROW(PEOPLE!$H$4:$H$101)) +1), COLUMNS($B$3:K776))),"")</f>
        <v xml:space="preserve">12   </v>
      </c>
      <c r="M776" s="40" t="str">
        <f t="array" ref="M776">IFERROR(INDEX(PEOPLE!$H$4:$H$101, SMALL(IF($B776=PEOPLE!$B$4:$B$101, ROW(PEOPLE!$H$4:$H$101)-MIN(ROW(PEOPLE!$H$4:$H$101)) +1), COLUMNS($B$3:L776))),"")</f>
        <v xml:space="preserve">13   </v>
      </c>
      <c r="N776" s="40"/>
      <c r="O776" s="40"/>
    </row>
    <row r="777" spans="2:15" x14ac:dyDescent="0.25">
      <c r="B777" s="40" t="str">
        <f t="array" ref="B777">IFERROR(INDEX(PEOPLE!B778:B$1001, MATCH(0, COUNTIF($B$2:B776, PEOPLE!B778:B$1001), 0)), "")</f>
        <v/>
      </c>
      <c r="C777" s="40" t="str">
        <f t="array" ref="C777">IFERROR(INDEX(PEOPLE!$H$4:$H$101, SMALL(IF($B777=PEOPLE!$B$4:$B$101, ROW(PEOPLE!$H$4:$H$101)-MIN(ROW(PEOPLE!$H$4:$H$101)) +1), COLUMNS($B$3:B777))),"")</f>
        <v xml:space="preserve">3   </v>
      </c>
      <c r="D777" s="40" t="str">
        <f t="array" ref="D777">IFERROR(INDEX(PEOPLE!$H$4:$H$101, SMALL(IF($B777=PEOPLE!$B$4:$B$101, ROW(PEOPLE!$H$4:$H$101)-MIN(ROW(PEOPLE!$H$4:$H$101)) +1), COLUMNS($B$3:C777))),"")</f>
        <v xml:space="preserve">4   </v>
      </c>
      <c r="E777" s="40" t="str">
        <f t="array" ref="E777">IFERROR(INDEX(PEOPLE!$H$4:$H$101, SMALL(IF($B777=PEOPLE!$B$4:$B$101, ROW(PEOPLE!$H$4:$H$101)-MIN(ROW(PEOPLE!$H$4:$H$101)) +1), COLUMNS($B$3:D777))),"")</f>
        <v xml:space="preserve">5   </v>
      </c>
      <c r="F777" s="40" t="str">
        <f t="array" ref="F777">IFERROR(INDEX(PEOPLE!$H$4:$H$101, SMALL(IF($B777=PEOPLE!$B$4:$B$101, ROW(PEOPLE!$H$4:$H$101)-MIN(ROW(PEOPLE!$H$4:$H$101)) +1), COLUMNS($B$3:E777))),"")</f>
        <v xml:space="preserve">6   </v>
      </c>
      <c r="G777" s="40" t="str">
        <f t="array" ref="G777">IFERROR(INDEX(PEOPLE!$H$4:$H$101, SMALL(IF($B777=PEOPLE!$B$4:$B$101, ROW(PEOPLE!$H$4:$H$101)-MIN(ROW(PEOPLE!$H$4:$H$101)) +1), COLUMNS($B$3:F777))),"")</f>
        <v xml:space="preserve">7   </v>
      </c>
      <c r="H777" s="40" t="str">
        <f t="array" ref="H777">IFERROR(INDEX(PEOPLE!$H$4:$H$101, SMALL(IF($B777=PEOPLE!$B$4:$B$101, ROW(PEOPLE!$H$4:$H$101)-MIN(ROW(PEOPLE!$H$4:$H$101)) +1), COLUMNS($B$3:G777))),"")</f>
        <v xml:space="preserve">8   </v>
      </c>
      <c r="I777" s="40" t="str">
        <f t="array" ref="I777">IFERROR(INDEX(PEOPLE!$H$4:$H$101, SMALL(IF($B777=PEOPLE!$B$4:$B$101, ROW(PEOPLE!$H$4:$H$101)-MIN(ROW(PEOPLE!$H$4:$H$101)) +1), COLUMNS($B$3:H777))),"")</f>
        <v xml:space="preserve">9   </v>
      </c>
      <c r="J777" s="40" t="str">
        <f t="array" ref="J777">IFERROR(INDEX(PEOPLE!$H$4:$H$101, SMALL(IF($B777=PEOPLE!$B$4:$B$101, ROW(PEOPLE!$H$4:$H$101)-MIN(ROW(PEOPLE!$H$4:$H$101)) +1), COLUMNS($B$3:I777))),"")</f>
        <v xml:space="preserve">10   </v>
      </c>
      <c r="K777" s="40" t="str">
        <f t="array" ref="K777">IFERROR(INDEX(PEOPLE!$H$4:$H$101, SMALL(IF($B777=PEOPLE!$B$4:$B$101, ROW(PEOPLE!$H$4:$H$101)-MIN(ROW(PEOPLE!$H$4:$H$101)) +1), COLUMNS($B$3:J777))),"")</f>
        <v xml:space="preserve">11   </v>
      </c>
      <c r="L777" s="40" t="str">
        <f t="array" ref="L777">IFERROR(INDEX(PEOPLE!$H$4:$H$101, SMALL(IF($B777=PEOPLE!$B$4:$B$101, ROW(PEOPLE!$H$4:$H$101)-MIN(ROW(PEOPLE!$H$4:$H$101)) +1), COLUMNS($B$3:K777))),"")</f>
        <v xml:space="preserve">12   </v>
      </c>
      <c r="M777" s="40" t="str">
        <f t="array" ref="M777">IFERROR(INDEX(PEOPLE!$H$4:$H$101, SMALL(IF($B777=PEOPLE!$B$4:$B$101, ROW(PEOPLE!$H$4:$H$101)-MIN(ROW(PEOPLE!$H$4:$H$101)) +1), COLUMNS($B$3:L777))),"")</f>
        <v xml:space="preserve">13   </v>
      </c>
      <c r="N777" s="40"/>
      <c r="O777" s="40"/>
    </row>
    <row r="778" spans="2:15" x14ac:dyDescent="0.25">
      <c r="B778" s="40" t="str">
        <f t="array" ref="B778">IFERROR(INDEX(PEOPLE!B779:B$1001, MATCH(0, COUNTIF($B$2:B777, PEOPLE!B779:B$1001), 0)), "")</f>
        <v/>
      </c>
      <c r="C778" s="40" t="str">
        <f t="array" ref="C778">IFERROR(INDEX(PEOPLE!$H$4:$H$101, SMALL(IF($B778=PEOPLE!$B$4:$B$101, ROW(PEOPLE!$H$4:$H$101)-MIN(ROW(PEOPLE!$H$4:$H$101)) +1), COLUMNS($B$3:B778))),"")</f>
        <v xml:space="preserve">3   </v>
      </c>
      <c r="D778" s="40" t="str">
        <f t="array" ref="D778">IFERROR(INDEX(PEOPLE!$H$4:$H$101, SMALL(IF($B778=PEOPLE!$B$4:$B$101, ROW(PEOPLE!$H$4:$H$101)-MIN(ROW(PEOPLE!$H$4:$H$101)) +1), COLUMNS($B$3:C778))),"")</f>
        <v xml:space="preserve">4   </v>
      </c>
      <c r="E778" s="40" t="str">
        <f t="array" ref="E778">IFERROR(INDEX(PEOPLE!$H$4:$H$101, SMALL(IF($B778=PEOPLE!$B$4:$B$101, ROW(PEOPLE!$H$4:$H$101)-MIN(ROW(PEOPLE!$H$4:$H$101)) +1), COLUMNS($B$3:D778))),"")</f>
        <v xml:space="preserve">5   </v>
      </c>
      <c r="F778" s="40" t="str">
        <f t="array" ref="F778">IFERROR(INDEX(PEOPLE!$H$4:$H$101, SMALL(IF($B778=PEOPLE!$B$4:$B$101, ROW(PEOPLE!$H$4:$H$101)-MIN(ROW(PEOPLE!$H$4:$H$101)) +1), COLUMNS($B$3:E778))),"")</f>
        <v xml:space="preserve">6   </v>
      </c>
      <c r="G778" s="40" t="str">
        <f t="array" ref="G778">IFERROR(INDEX(PEOPLE!$H$4:$H$101, SMALL(IF($B778=PEOPLE!$B$4:$B$101, ROW(PEOPLE!$H$4:$H$101)-MIN(ROW(PEOPLE!$H$4:$H$101)) +1), COLUMNS($B$3:F778))),"")</f>
        <v xml:space="preserve">7   </v>
      </c>
      <c r="H778" s="40" t="str">
        <f t="array" ref="H778">IFERROR(INDEX(PEOPLE!$H$4:$H$101, SMALL(IF($B778=PEOPLE!$B$4:$B$101, ROW(PEOPLE!$H$4:$H$101)-MIN(ROW(PEOPLE!$H$4:$H$101)) +1), COLUMNS($B$3:G778))),"")</f>
        <v xml:space="preserve">8   </v>
      </c>
      <c r="I778" s="40" t="str">
        <f t="array" ref="I778">IFERROR(INDEX(PEOPLE!$H$4:$H$101, SMALL(IF($B778=PEOPLE!$B$4:$B$101, ROW(PEOPLE!$H$4:$H$101)-MIN(ROW(PEOPLE!$H$4:$H$101)) +1), COLUMNS($B$3:H778))),"")</f>
        <v xml:space="preserve">9   </v>
      </c>
      <c r="J778" s="40" t="str">
        <f t="array" ref="J778">IFERROR(INDEX(PEOPLE!$H$4:$H$101, SMALL(IF($B778=PEOPLE!$B$4:$B$101, ROW(PEOPLE!$H$4:$H$101)-MIN(ROW(PEOPLE!$H$4:$H$101)) +1), COLUMNS($B$3:I778))),"")</f>
        <v xml:space="preserve">10   </v>
      </c>
      <c r="K778" s="40" t="str">
        <f t="array" ref="K778">IFERROR(INDEX(PEOPLE!$H$4:$H$101, SMALL(IF($B778=PEOPLE!$B$4:$B$101, ROW(PEOPLE!$H$4:$H$101)-MIN(ROW(PEOPLE!$H$4:$H$101)) +1), COLUMNS($B$3:J778))),"")</f>
        <v xml:space="preserve">11   </v>
      </c>
      <c r="L778" s="40" t="str">
        <f t="array" ref="L778">IFERROR(INDEX(PEOPLE!$H$4:$H$101, SMALL(IF($B778=PEOPLE!$B$4:$B$101, ROW(PEOPLE!$H$4:$H$101)-MIN(ROW(PEOPLE!$H$4:$H$101)) +1), COLUMNS($B$3:K778))),"")</f>
        <v xml:space="preserve">12   </v>
      </c>
      <c r="M778" s="40" t="str">
        <f t="array" ref="M778">IFERROR(INDEX(PEOPLE!$H$4:$H$101, SMALL(IF($B778=PEOPLE!$B$4:$B$101, ROW(PEOPLE!$H$4:$H$101)-MIN(ROW(PEOPLE!$H$4:$H$101)) +1), COLUMNS($B$3:L778))),"")</f>
        <v xml:space="preserve">13   </v>
      </c>
      <c r="N778" s="40"/>
      <c r="O778" s="40"/>
    </row>
    <row r="779" spans="2:15" x14ac:dyDescent="0.25">
      <c r="B779" s="40" t="str">
        <f t="array" ref="B779">IFERROR(INDEX(PEOPLE!B780:B$1001, MATCH(0, COUNTIF($B$2:B778, PEOPLE!B780:B$1001), 0)), "")</f>
        <v/>
      </c>
      <c r="C779" s="40" t="str">
        <f t="array" ref="C779">IFERROR(INDEX(PEOPLE!$H$4:$H$101, SMALL(IF($B779=PEOPLE!$B$4:$B$101, ROW(PEOPLE!$H$4:$H$101)-MIN(ROW(PEOPLE!$H$4:$H$101)) +1), COLUMNS($B$3:B779))),"")</f>
        <v xml:space="preserve">3   </v>
      </c>
      <c r="D779" s="40" t="str">
        <f t="array" ref="D779">IFERROR(INDEX(PEOPLE!$H$4:$H$101, SMALL(IF($B779=PEOPLE!$B$4:$B$101, ROW(PEOPLE!$H$4:$H$101)-MIN(ROW(PEOPLE!$H$4:$H$101)) +1), COLUMNS($B$3:C779))),"")</f>
        <v xml:space="preserve">4   </v>
      </c>
      <c r="E779" s="40" t="str">
        <f t="array" ref="E779">IFERROR(INDEX(PEOPLE!$H$4:$H$101, SMALL(IF($B779=PEOPLE!$B$4:$B$101, ROW(PEOPLE!$H$4:$H$101)-MIN(ROW(PEOPLE!$H$4:$H$101)) +1), COLUMNS($B$3:D779))),"")</f>
        <v xml:space="preserve">5   </v>
      </c>
      <c r="F779" s="40" t="str">
        <f t="array" ref="F779">IFERROR(INDEX(PEOPLE!$H$4:$H$101, SMALL(IF($B779=PEOPLE!$B$4:$B$101, ROW(PEOPLE!$H$4:$H$101)-MIN(ROW(PEOPLE!$H$4:$H$101)) +1), COLUMNS($B$3:E779))),"")</f>
        <v xml:space="preserve">6   </v>
      </c>
      <c r="G779" s="40" t="str">
        <f t="array" ref="G779">IFERROR(INDEX(PEOPLE!$H$4:$H$101, SMALL(IF($B779=PEOPLE!$B$4:$B$101, ROW(PEOPLE!$H$4:$H$101)-MIN(ROW(PEOPLE!$H$4:$H$101)) +1), COLUMNS($B$3:F779))),"")</f>
        <v xml:space="preserve">7   </v>
      </c>
      <c r="H779" s="40" t="str">
        <f t="array" ref="H779">IFERROR(INDEX(PEOPLE!$H$4:$H$101, SMALL(IF($B779=PEOPLE!$B$4:$B$101, ROW(PEOPLE!$H$4:$H$101)-MIN(ROW(PEOPLE!$H$4:$H$101)) +1), COLUMNS($B$3:G779))),"")</f>
        <v xml:space="preserve">8   </v>
      </c>
      <c r="I779" s="40" t="str">
        <f t="array" ref="I779">IFERROR(INDEX(PEOPLE!$H$4:$H$101, SMALL(IF($B779=PEOPLE!$B$4:$B$101, ROW(PEOPLE!$H$4:$H$101)-MIN(ROW(PEOPLE!$H$4:$H$101)) +1), COLUMNS($B$3:H779))),"")</f>
        <v xml:space="preserve">9   </v>
      </c>
      <c r="J779" s="40" t="str">
        <f t="array" ref="J779">IFERROR(INDEX(PEOPLE!$H$4:$H$101, SMALL(IF($B779=PEOPLE!$B$4:$B$101, ROW(PEOPLE!$H$4:$H$101)-MIN(ROW(PEOPLE!$H$4:$H$101)) +1), COLUMNS($B$3:I779))),"")</f>
        <v xml:space="preserve">10   </v>
      </c>
      <c r="K779" s="40" t="str">
        <f t="array" ref="K779">IFERROR(INDEX(PEOPLE!$H$4:$H$101, SMALL(IF($B779=PEOPLE!$B$4:$B$101, ROW(PEOPLE!$H$4:$H$101)-MIN(ROW(PEOPLE!$H$4:$H$101)) +1), COLUMNS($B$3:J779))),"")</f>
        <v xml:space="preserve">11   </v>
      </c>
      <c r="L779" s="40" t="str">
        <f t="array" ref="L779">IFERROR(INDEX(PEOPLE!$H$4:$H$101, SMALL(IF($B779=PEOPLE!$B$4:$B$101, ROW(PEOPLE!$H$4:$H$101)-MIN(ROW(PEOPLE!$H$4:$H$101)) +1), COLUMNS($B$3:K779))),"")</f>
        <v xml:space="preserve">12   </v>
      </c>
      <c r="M779" s="40" t="str">
        <f t="array" ref="M779">IFERROR(INDEX(PEOPLE!$H$4:$H$101, SMALL(IF($B779=PEOPLE!$B$4:$B$101, ROW(PEOPLE!$H$4:$H$101)-MIN(ROW(PEOPLE!$H$4:$H$101)) +1), COLUMNS($B$3:L779))),"")</f>
        <v xml:space="preserve">13   </v>
      </c>
      <c r="N779" s="40"/>
      <c r="O779" s="40"/>
    </row>
    <row r="780" spans="2:15" x14ac:dyDescent="0.25">
      <c r="B780" s="40" t="str">
        <f t="array" ref="B780">IFERROR(INDEX(PEOPLE!B781:B$1001, MATCH(0, COUNTIF($B$2:B779, PEOPLE!B781:B$1001), 0)), "")</f>
        <v/>
      </c>
      <c r="C780" s="40" t="str">
        <f t="array" ref="C780">IFERROR(INDEX(PEOPLE!$H$4:$H$101, SMALL(IF($B780=PEOPLE!$B$4:$B$101, ROW(PEOPLE!$H$4:$H$101)-MIN(ROW(PEOPLE!$H$4:$H$101)) +1), COLUMNS($B$3:B780))),"")</f>
        <v xml:space="preserve">3   </v>
      </c>
      <c r="D780" s="40" t="str">
        <f t="array" ref="D780">IFERROR(INDEX(PEOPLE!$H$4:$H$101, SMALL(IF($B780=PEOPLE!$B$4:$B$101, ROW(PEOPLE!$H$4:$H$101)-MIN(ROW(PEOPLE!$H$4:$H$101)) +1), COLUMNS($B$3:C780))),"")</f>
        <v xml:space="preserve">4   </v>
      </c>
      <c r="E780" s="40" t="str">
        <f t="array" ref="E780">IFERROR(INDEX(PEOPLE!$H$4:$H$101, SMALL(IF($B780=PEOPLE!$B$4:$B$101, ROW(PEOPLE!$H$4:$H$101)-MIN(ROW(PEOPLE!$H$4:$H$101)) +1), COLUMNS($B$3:D780))),"")</f>
        <v xml:space="preserve">5   </v>
      </c>
      <c r="F780" s="40" t="str">
        <f t="array" ref="F780">IFERROR(INDEX(PEOPLE!$H$4:$H$101, SMALL(IF($B780=PEOPLE!$B$4:$B$101, ROW(PEOPLE!$H$4:$H$101)-MIN(ROW(PEOPLE!$H$4:$H$101)) +1), COLUMNS($B$3:E780))),"")</f>
        <v xml:space="preserve">6   </v>
      </c>
      <c r="G780" s="40" t="str">
        <f t="array" ref="G780">IFERROR(INDEX(PEOPLE!$H$4:$H$101, SMALL(IF($B780=PEOPLE!$B$4:$B$101, ROW(PEOPLE!$H$4:$H$101)-MIN(ROW(PEOPLE!$H$4:$H$101)) +1), COLUMNS($B$3:F780))),"")</f>
        <v xml:space="preserve">7   </v>
      </c>
      <c r="H780" s="40" t="str">
        <f t="array" ref="H780">IFERROR(INDEX(PEOPLE!$H$4:$H$101, SMALL(IF($B780=PEOPLE!$B$4:$B$101, ROW(PEOPLE!$H$4:$H$101)-MIN(ROW(PEOPLE!$H$4:$H$101)) +1), COLUMNS($B$3:G780))),"")</f>
        <v xml:space="preserve">8   </v>
      </c>
      <c r="I780" s="40" t="str">
        <f t="array" ref="I780">IFERROR(INDEX(PEOPLE!$H$4:$H$101, SMALL(IF($B780=PEOPLE!$B$4:$B$101, ROW(PEOPLE!$H$4:$H$101)-MIN(ROW(PEOPLE!$H$4:$H$101)) +1), COLUMNS($B$3:H780))),"")</f>
        <v xml:space="preserve">9   </v>
      </c>
      <c r="J780" s="40" t="str">
        <f t="array" ref="J780">IFERROR(INDEX(PEOPLE!$H$4:$H$101, SMALL(IF($B780=PEOPLE!$B$4:$B$101, ROW(PEOPLE!$H$4:$H$101)-MIN(ROW(PEOPLE!$H$4:$H$101)) +1), COLUMNS($B$3:I780))),"")</f>
        <v xml:space="preserve">10   </v>
      </c>
      <c r="K780" s="40" t="str">
        <f t="array" ref="K780">IFERROR(INDEX(PEOPLE!$H$4:$H$101, SMALL(IF($B780=PEOPLE!$B$4:$B$101, ROW(PEOPLE!$H$4:$H$101)-MIN(ROW(PEOPLE!$H$4:$H$101)) +1), COLUMNS($B$3:J780))),"")</f>
        <v xml:space="preserve">11   </v>
      </c>
      <c r="L780" s="40" t="str">
        <f t="array" ref="L780">IFERROR(INDEX(PEOPLE!$H$4:$H$101, SMALL(IF($B780=PEOPLE!$B$4:$B$101, ROW(PEOPLE!$H$4:$H$101)-MIN(ROW(PEOPLE!$H$4:$H$101)) +1), COLUMNS($B$3:K780))),"")</f>
        <v xml:space="preserve">12   </v>
      </c>
      <c r="M780" s="40" t="str">
        <f t="array" ref="M780">IFERROR(INDEX(PEOPLE!$H$4:$H$101, SMALL(IF($B780=PEOPLE!$B$4:$B$101, ROW(PEOPLE!$H$4:$H$101)-MIN(ROW(PEOPLE!$H$4:$H$101)) +1), COLUMNS($B$3:L780))),"")</f>
        <v xml:space="preserve">13   </v>
      </c>
      <c r="N780" s="40"/>
      <c r="O780" s="40"/>
    </row>
    <row r="781" spans="2:15" x14ac:dyDescent="0.25">
      <c r="B781" s="40" t="str">
        <f t="array" ref="B781">IFERROR(INDEX(PEOPLE!B782:B$1001, MATCH(0, COUNTIF($B$2:B780, PEOPLE!B782:B$1001), 0)), "")</f>
        <v/>
      </c>
      <c r="C781" s="40" t="str">
        <f t="array" ref="C781">IFERROR(INDEX(PEOPLE!$H$4:$H$101, SMALL(IF($B781=PEOPLE!$B$4:$B$101, ROW(PEOPLE!$H$4:$H$101)-MIN(ROW(PEOPLE!$H$4:$H$101)) +1), COLUMNS($B$3:B781))),"")</f>
        <v xml:space="preserve">3   </v>
      </c>
      <c r="D781" s="40" t="str">
        <f t="array" ref="D781">IFERROR(INDEX(PEOPLE!$H$4:$H$101, SMALL(IF($B781=PEOPLE!$B$4:$B$101, ROW(PEOPLE!$H$4:$H$101)-MIN(ROW(PEOPLE!$H$4:$H$101)) +1), COLUMNS($B$3:C781))),"")</f>
        <v xml:space="preserve">4   </v>
      </c>
      <c r="E781" s="40" t="str">
        <f t="array" ref="E781">IFERROR(INDEX(PEOPLE!$H$4:$H$101, SMALL(IF($B781=PEOPLE!$B$4:$B$101, ROW(PEOPLE!$H$4:$H$101)-MIN(ROW(PEOPLE!$H$4:$H$101)) +1), COLUMNS($B$3:D781))),"")</f>
        <v xml:space="preserve">5   </v>
      </c>
      <c r="F781" s="40" t="str">
        <f t="array" ref="F781">IFERROR(INDEX(PEOPLE!$H$4:$H$101, SMALL(IF($B781=PEOPLE!$B$4:$B$101, ROW(PEOPLE!$H$4:$H$101)-MIN(ROW(PEOPLE!$H$4:$H$101)) +1), COLUMNS($B$3:E781))),"")</f>
        <v xml:space="preserve">6   </v>
      </c>
      <c r="G781" s="40" t="str">
        <f t="array" ref="G781">IFERROR(INDEX(PEOPLE!$H$4:$H$101, SMALL(IF($B781=PEOPLE!$B$4:$B$101, ROW(PEOPLE!$H$4:$H$101)-MIN(ROW(PEOPLE!$H$4:$H$101)) +1), COLUMNS($B$3:F781))),"")</f>
        <v xml:space="preserve">7   </v>
      </c>
      <c r="H781" s="40" t="str">
        <f t="array" ref="H781">IFERROR(INDEX(PEOPLE!$H$4:$H$101, SMALL(IF($B781=PEOPLE!$B$4:$B$101, ROW(PEOPLE!$H$4:$H$101)-MIN(ROW(PEOPLE!$H$4:$H$101)) +1), COLUMNS($B$3:G781))),"")</f>
        <v xml:space="preserve">8   </v>
      </c>
      <c r="I781" s="40" t="str">
        <f t="array" ref="I781">IFERROR(INDEX(PEOPLE!$H$4:$H$101, SMALL(IF($B781=PEOPLE!$B$4:$B$101, ROW(PEOPLE!$H$4:$H$101)-MIN(ROW(PEOPLE!$H$4:$H$101)) +1), COLUMNS($B$3:H781))),"")</f>
        <v xml:space="preserve">9   </v>
      </c>
      <c r="J781" s="40" t="str">
        <f t="array" ref="J781">IFERROR(INDEX(PEOPLE!$H$4:$H$101, SMALL(IF($B781=PEOPLE!$B$4:$B$101, ROW(PEOPLE!$H$4:$H$101)-MIN(ROW(PEOPLE!$H$4:$H$101)) +1), COLUMNS($B$3:I781))),"")</f>
        <v xml:space="preserve">10   </v>
      </c>
      <c r="K781" s="40" t="str">
        <f t="array" ref="K781">IFERROR(INDEX(PEOPLE!$H$4:$H$101, SMALL(IF($B781=PEOPLE!$B$4:$B$101, ROW(PEOPLE!$H$4:$H$101)-MIN(ROW(PEOPLE!$H$4:$H$101)) +1), COLUMNS($B$3:J781))),"")</f>
        <v xml:space="preserve">11   </v>
      </c>
      <c r="L781" s="40" t="str">
        <f t="array" ref="L781">IFERROR(INDEX(PEOPLE!$H$4:$H$101, SMALL(IF($B781=PEOPLE!$B$4:$B$101, ROW(PEOPLE!$H$4:$H$101)-MIN(ROW(PEOPLE!$H$4:$H$101)) +1), COLUMNS($B$3:K781))),"")</f>
        <v xml:space="preserve">12   </v>
      </c>
      <c r="M781" s="40" t="str">
        <f t="array" ref="M781">IFERROR(INDEX(PEOPLE!$H$4:$H$101, SMALL(IF($B781=PEOPLE!$B$4:$B$101, ROW(PEOPLE!$H$4:$H$101)-MIN(ROW(PEOPLE!$H$4:$H$101)) +1), COLUMNS($B$3:L781))),"")</f>
        <v xml:space="preserve">13   </v>
      </c>
      <c r="N781" s="40"/>
      <c r="O781" s="40"/>
    </row>
    <row r="782" spans="2:15" x14ac:dyDescent="0.25">
      <c r="B782" s="40" t="str">
        <f t="array" ref="B782">IFERROR(INDEX(PEOPLE!B783:B$1001, MATCH(0, COUNTIF($B$2:B781, PEOPLE!B783:B$1001), 0)), "")</f>
        <v/>
      </c>
      <c r="C782" s="40" t="str">
        <f t="array" ref="C782">IFERROR(INDEX(PEOPLE!$H$4:$H$101, SMALL(IF($B782=PEOPLE!$B$4:$B$101, ROW(PEOPLE!$H$4:$H$101)-MIN(ROW(PEOPLE!$H$4:$H$101)) +1), COLUMNS($B$3:B782))),"")</f>
        <v xml:space="preserve">3   </v>
      </c>
      <c r="D782" s="40" t="str">
        <f t="array" ref="D782">IFERROR(INDEX(PEOPLE!$H$4:$H$101, SMALL(IF($B782=PEOPLE!$B$4:$B$101, ROW(PEOPLE!$H$4:$H$101)-MIN(ROW(PEOPLE!$H$4:$H$101)) +1), COLUMNS($B$3:C782))),"")</f>
        <v xml:space="preserve">4   </v>
      </c>
      <c r="E782" s="40" t="str">
        <f t="array" ref="E782">IFERROR(INDEX(PEOPLE!$H$4:$H$101, SMALL(IF($B782=PEOPLE!$B$4:$B$101, ROW(PEOPLE!$H$4:$H$101)-MIN(ROW(PEOPLE!$H$4:$H$101)) +1), COLUMNS($B$3:D782))),"")</f>
        <v xml:space="preserve">5   </v>
      </c>
      <c r="F782" s="40" t="str">
        <f t="array" ref="F782">IFERROR(INDEX(PEOPLE!$H$4:$H$101, SMALL(IF($B782=PEOPLE!$B$4:$B$101, ROW(PEOPLE!$H$4:$H$101)-MIN(ROW(PEOPLE!$H$4:$H$101)) +1), COLUMNS($B$3:E782))),"")</f>
        <v xml:space="preserve">6   </v>
      </c>
      <c r="G782" s="40" t="str">
        <f t="array" ref="G782">IFERROR(INDEX(PEOPLE!$H$4:$H$101, SMALL(IF($B782=PEOPLE!$B$4:$B$101, ROW(PEOPLE!$H$4:$H$101)-MIN(ROW(PEOPLE!$H$4:$H$101)) +1), COLUMNS($B$3:F782))),"")</f>
        <v xml:space="preserve">7   </v>
      </c>
      <c r="H782" s="40" t="str">
        <f t="array" ref="H782">IFERROR(INDEX(PEOPLE!$H$4:$H$101, SMALL(IF($B782=PEOPLE!$B$4:$B$101, ROW(PEOPLE!$H$4:$H$101)-MIN(ROW(PEOPLE!$H$4:$H$101)) +1), COLUMNS($B$3:G782))),"")</f>
        <v xml:space="preserve">8   </v>
      </c>
      <c r="I782" s="40" t="str">
        <f t="array" ref="I782">IFERROR(INDEX(PEOPLE!$H$4:$H$101, SMALL(IF($B782=PEOPLE!$B$4:$B$101, ROW(PEOPLE!$H$4:$H$101)-MIN(ROW(PEOPLE!$H$4:$H$101)) +1), COLUMNS($B$3:H782))),"")</f>
        <v xml:space="preserve">9   </v>
      </c>
      <c r="J782" s="40" t="str">
        <f t="array" ref="J782">IFERROR(INDEX(PEOPLE!$H$4:$H$101, SMALL(IF($B782=PEOPLE!$B$4:$B$101, ROW(PEOPLE!$H$4:$H$101)-MIN(ROW(PEOPLE!$H$4:$H$101)) +1), COLUMNS($B$3:I782))),"")</f>
        <v xml:space="preserve">10   </v>
      </c>
      <c r="K782" s="40" t="str">
        <f t="array" ref="K782">IFERROR(INDEX(PEOPLE!$H$4:$H$101, SMALL(IF($B782=PEOPLE!$B$4:$B$101, ROW(PEOPLE!$H$4:$H$101)-MIN(ROW(PEOPLE!$H$4:$H$101)) +1), COLUMNS($B$3:J782))),"")</f>
        <v xml:space="preserve">11   </v>
      </c>
      <c r="L782" s="40" t="str">
        <f t="array" ref="L782">IFERROR(INDEX(PEOPLE!$H$4:$H$101, SMALL(IF($B782=PEOPLE!$B$4:$B$101, ROW(PEOPLE!$H$4:$H$101)-MIN(ROW(PEOPLE!$H$4:$H$101)) +1), COLUMNS($B$3:K782))),"")</f>
        <v xml:space="preserve">12   </v>
      </c>
      <c r="M782" s="40" t="str">
        <f t="array" ref="M782">IFERROR(INDEX(PEOPLE!$H$4:$H$101, SMALL(IF($B782=PEOPLE!$B$4:$B$101, ROW(PEOPLE!$H$4:$H$101)-MIN(ROW(PEOPLE!$H$4:$H$101)) +1), COLUMNS($B$3:L782))),"")</f>
        <v xml:space="preserve">13   </v>
      </c>
      <c r="N782" s="40"/>
      <c r="O782" s="40"/>
    </row>
    <row r="783" spans="2:15" x14ac:dyDescent="0.25">
      <c r="B783" s="40" t="str">
        <f t="array" ref="B783">IFERROR(INDEX(PEOPLE!B784:B$1001, MATCH(0, COUNTIF($B$2:B782, PEOPLE!B784:B$1001), 0)), "")</f>
        <v/>
      </c>
      <c r="C783" s="40" t="str">
        <f t="array" ref="C783">IFERROR(INDEX(PEOPLE!$H$4:$H$101, SMALL(IF($B783=PEOPLE!$B$4:$B$101, ROW(PEOPLE!$H$4:$H$101)-MIN(ROW(PEOPLE!$H$4:$H$101)) +1), COLUMNS($B$3:B783))),"")</f>
        <v xml:space="preserve">3   </v>
      </c>
      <c r="D783" s="40" t="str">
        <f t="array" ref="D783">IFERROR(INDEX(PEOPLE!$H$4:$H$101, SMALL(IF($B783=PEOPLE!$B$4:$B$101, ROW(PEOPLE!$H$4:$H$101)-MIN(ROW(PEOPLE!$H$4:$H$101)) +1), COLUMNS($B$3:C783))),"")</f>
        <v xml:space="preserve">4   </v>
      </c>
      <c r="E783" s="40" t="str">
        <f t="array" ref="E783">IFERROR(INDEX(PEOPLE!$H$4:$H$101, SMALL(IF($B783=PEOPLE!$B$4:$B$101, ROW(PEOPLE!$H$4:$H$101)-MIN(ROW(PEOPLE!$H$4:$H$101)) +1), COLUMNS($B$3:D783))),"")</f>
        <v xml:space="preserve">5   </v>
      </c>
      <c r="F783" s="40" t="str">
        <f t="array" ref="F783">IFERROR(INDEX(PEOPLE!$H$4:$H$101, SMALL(IF($B783=PEOPLE!$B$4:$B$101, ROW(PEOPLE!$H$4:$H$101)-MIN(ROW(PEOPLE!$H$4:$H$101)) +1), COLUMNS($B$3:E783))),"")</f>
        <v xml:space="preserve">6   </v>
      </c>
      <c r="G783" s="40" t="str">
        <f t="array" ref="G783">IFERROR(INDEX(PEOPLE!$H$4:$H$101, SMALL(IF($B783=PEOPLE!$B$4:$B$101, ROW(PEOPLE!$H$4:$H$101)-MIN(ROW(PEOPLE!$H$4:$H$101)) +1), COLUMNS($B$3:F783))),"")</f>
        <v xml:space="preserve">7   </v>
      </c>
      <c r="H783" s="40" t="str">
        <f t="array" ref="H783">IFERROR(INDEX(PEOPLE!$H$4:$H$101, SMALL(IF($B783=PEOPLE!$B$4:$B$101, ROW(PEOPLE!$H$4:$H$101)-MIN(ROW(PEOPLE!$H$4:$H$101)) +1), COLUMNS($B$3:G783))),"")</f>
        <v xml:space="preserve">8   </v>
      </c>
      <c r="I783" s="40" t="str">
        <f t="array" ref="I783">IFERROR(INDEX(PEOPLE!$H$4:$H$101, SMALL(IF($B783=PEOPLE!$B$4:$B$101, ROW(PEOPLE!$H$4:$H$101)-MIN(ROW(PEOPLE!$H$4:$H$101)) +1), COLUMNS($B$3:H783))),"")</f>
        <v xml:space="preserve">9   </v>
      </c>
      <c r="J783" s="40" t="str">
        <f t="array" ref="J783">IFERROR(INDEX(PEOPLE!$H$4:$H$101, SMALL(IF($B783=PEOPLE!$B$4:$B$101, ROW(PEOPLE!$H$4:$H$101)-MIN(ROW(PEOPLE!$H$4:$H$101)) +1), COLUMNS($B$3:I783))),"")</f>
        <v xml:space="preserve">10   </v>
      </c>
      <c r="K783" s="40" t="str">
        <f t="array" ref="K783">IFERROR(INDEX(PEOPLE!$H$4:$H$101, SMALL(IF($B783=PEOPLE!$B$4:$B$101, ROW(PEOPLE!$H$4:$H$101)-MIN(ROW(PEOPLE!$H$4:$H$101)) +1), COLUMNS($B$3:J783))),"")</f>
        <v xml:space="preserve">11   </v>
      </c>
      <c r="L783" s="40" t="str">
        <f t="array" ref="L783">IFERROR(INDEX(PEOPLE!$H$4:$H$101, SMALL(IF($B783=PEOPLE!$B$4:$B$101, ROW(PEOPLE!$H$4:$H$101)-MIN(ROW(PEOPLE!$H$4:$H$101)) +1), COLUMNS($B$3:K783))),"")</f>
        <v xml:space="preserve">12   </v>
      </c>
      <c r="M783" s="40" t="str">
        <f t="array" ref="M783">IFERROR(INDEX(PEOPLE!$H$4:$H$101, SMALL(IF($B783=PEOPLE!$B$4:$B$101, ROW(PEOPLE!$H$4:$H$101)-MIN(ROW(PEOPLE!$H$4:$H$101)) +1), COLUMNS($B$3:L783))),"")</f>
        <v xml:space="preserve">13   </v>
      </c>
      <c r="N783" s="40"/>
      <c r="O783" s="40"/>
    </row>
    <row r="784" spans="2:15" x14ac:dyDescent="0.25">
      <c r="B784" s="40" t="str">
        <f t="array" ref="B784">IFERROR(INDEX(PEOPLE!B785:B$1001, MATCH(0, COUNTIF($B$2:B783, PEOPLE!B785:B$1001), 0)), "")</f>
        <v/>
      </c>
      <c r="C784" s="40" t="str">
        <f t="array" ref="C784">IFERROR(INDEX(PEOPLE!$H$4:$H$101, SMALL(IF($B784=PEOPLE!$B$4:$B$101, ROW(PEOPLE!$H$4:$H$101)-MIN(ROW(PEOPLE!$H$4:$H$101)) +1), COLUMNS($B$3:B784))),"")</f>
        <v xml:space="preserve">3   </v>
      </c>
      <c r="D784" s="40" t="str">
        <f t="array" ref="D784">IFERROR(INDEX(PEOPLE!$H$4:$H$101, SMALL(IF($B784=PEOPLE!$B$4:$B$101, ROW(PEOPLE!$H$4:$H$101)-MIN(ROW(PEOPLE!$H$4:$H$101)) +1), COLUMNS($B$3:C784))),"")</f>
        <v xml:space="preserve">4   </v>
      </c>
      <c r="E784" s="40" t="str">
        <f t="array" ref="E784">IFERROR(INDEX(PEOPLE!$H$4:$H$101, SMALL(IF($B784=PEOPLE!$B$4:$B$101, ROW(PEOPLE!$H$4:$H$101)-MIN(ROW(PEOPLE!$H$4:$H$101)) +1), COLUMNS($B$3:D784))),"")</f>
        <v xml:space="preserve">5   </v>
      </c>
      <c r="F784" s="40" t="str">
        <f t="array" ref="F784">IFERROR(INDEX(PEOPLE!$H$4:$H$101, SMALL(IF($B784=PEOPLE!$B$4:$B$101, ROW(PEOPLE!$H$4:$H$101)-MIN(ROW(PEOPLE!$H$4:$H$101)) +1), COLUMNS($B$3:E784))),"")</f>
        <v xml:space="preserve">6   </v>
      </c>
      <c r="G784" s="40" t="str">
        <f t="array" ref="G784">IFERROR(INDEX(PEOPLE!$H$4:$H$101, SMALL(IF($B784=PEOPLE!$B$4:$B$101, ROW(PEOPLE!$H$4:$H$101)-MIN(ROW(PEOPLE!$H$4:$H$101)) +1), COLUMNS($B$3:F784))),"")</f>
        <v xml:space="preserve">7   </v>
      </c>
      <c r="H784" s="40" t="str">
        <f t="array" ref="H784">IFERROR(INDEX(PEOPLE!$H$4:$H$101, SMALL(IF($B784=PEOPLE!$B$4:$B$101, ROW(PEOPLE!$H$4:$H$101)-MIN(ROW(PEOPLE!$H$4:$H$101)) +1), COLUMNS($B$3:G784))),"")</f>
        <v xml:space="preserve">8   </v>
      </c>
      <c r="I784" s="40" t="str">
        <f t="array" ref="I784">IFERROR(INDEX(PEOPLE!$H$4:$H$101, SMALL(IF($B784=PEOPLE!$B$4:$B$101, ROW(PEOPLE!$H$4:$H$101)-MIN(ROW(PEOPLE!$H$4:$H$101)) +1), COLUMNS($B$3:H784))),"")</f>
        <v xml:space="preserve">9   </v>
      </c>
      <c r="J784" s="40" t="str">
        <f t="array" ref="J784">IFERROR(INDEX(PEOPLE!$H$4:$H$101, SMALL(IF($B784=PEOPLE!$B$4:$B$101, ROW(PEOPLE!$H$4:$H$101)-MIN(ROW(PEOPLE!$H$4:$H$101)) +1), COLUMNS($B$3:I784))),"")</f>
        <v xml:space="preserve">10   </v>
      </c>
      <c r="K784" s="40" t="str">
        <f t="array" ref="K784">IFERROR(INDEX(PEOPLE!$H$4:$H$101, SMALL(IF($B784=PEOPLE!$B$4:$B$101, ROW(PEOPLE!$H$4:$H$101)-MIN(ROW(PEOPLE!$H$4:$H$101)) +1), COLUMNS($B$3:J784))),"")</f>
        <v xml:space="preserve">11   </v>
      </c>
      <c r="L784" s="40" t="str">
        <f t="array" ref="L784">IFERROR(INDEX(PEOPLE!$H$4:$H$101, SMALL(IF($B784=PEOPLE!$B$4:$B$101, ROW(PEOPLE!$H$4:$H$101)-MIN(ROW(PEOPLE!$H$4:$H$101)) +1), COLUMNS($B$3:K784))),"")</f>
        <v xml:space="preserve">12   </v>
      </c>
      <c r="M784" s="40" t="str">
        <f t="array" ref="M784">IFERROR(INDEX(PEOPLE!$H$4:$H$101, SMALL(IF($B784=PEOPLE!$B$4:$B$101, ROW(PEOPLE!$H$4:$H$101)-MIN(ROW(PEOPLE!$H$4:$H$101)) +1), COLUMNS($B$3:L784))),"")</f>
        <v xml:space="preserve">13   </v>
      </c>
      <c r="N784" s="40"/>
      <c r="O784" s="40"/>
    </row>
    <row r="785" spans="2:15" x14ac:dyDescent="0.25">
      <c r="B785" s="40" t="str">
        <f t="array" ref="B785">IFERROR(INDEX(PEOPLE!B786:B$1001, MATCH(0, COUNTIF($B$2:B784, PEOPLE!B786:B$1001), 0)), "")</f>
        <v/>
      </c>
      <c r="C785" s="40" t="str">
        <f t="array" ref="C785">IFERROR(INDEX(PEOPLE!$H$4:$H$101, SMALL(IF($B785=PEOPLE!$B$4:$B$101, ROW(PEOPLE!$H$4:$H$101)-MIN(ROW(PEOPLE!$H$4:$H$101)) +1), COLUMNS($B$3:B785))),"")</f>
        <v xml:space="preserve">3   </v>
      </c>
      <c r="D785" s="40" t="str">
        <f t="array" ref="D785">IFERROR(INDEX(PEOPLE!$H$4:$H$101, SMALL(IF($B785=PEOPLE!$B$4:$B$101, ROW(PEOPLE!$H$4:$H$101)-MIN(ROW(PEOPLE!$H$4:$H$101)) +1), COLUMNS($B$3:C785))),"")</f>
        <v xml:space="preserve">4   </v>
      </c>
      <c r="E785" s="40" t="str">
        <f t="array" ref="E785">IFERROR(INDEX(PEOPLE!$H$4:$H$101, SMALL(IF($B785=PEOPLE!$B$4:$B$101, ROW(PEOPLE!$H$4:$H$101)-MIN(ROW(PEOPLE!$H$4:$H$101)) +1), COLUMNS($B$3:D785))),"")</f>
        <v xml:space="preserve">5   </v>
      </c>
      <c r="F785" s="40" t="str">
        <f t="array" ref="F785">IFERROR(INDEX(PEOPLE!$H$4:$H$101, SMALL(IF($B785=PEOPLE!$B$4:$B$101, ROW(PEOPLE!$H$4:$H$101)-MIN(ROW(PEOPLE!$H$4:$H$101)) +1), COLUMNS($B$3:E785))),"")</f>
        <v xml:space="preserve">6   </v>
      </c>
      <c r="G785" s="40" t="str">
        <f t="array" ref="G785">IFERROR(INDEX(PEOPLE!$H$4:$H$101, SMALL(IF($B785=PEOPLE!$B$4:$B$101, ROW(PEOPLE!$H$4:$H$101)-MIN(ROW(PEOPLE!$H$4:$H$101)) +1), COLUMNS($B$3:F785))),"")</f>
        <v xml:space="preserve">7   </v>
      </c>
      <c r="H785" s="40" t="str">
        <f t="array" ref="H785">IFERROR(INDEX(PEOPLE!$H$4:$H$101, SMALL(IF($B785=PEOPLE!$B$4:$B$101, ROW(PEOPLE!$H$4:$H$101)-MIN(ROW(PEOPLE!$H$4:$H$101)) +1), COLUMNS($B$3:G785))),"")</f>
        <v xml:space="preserve">8   </v>
      </c>
      <c r="I785" s="40" t="str">
        <f t="array" ref="I785">IFERROR(INDEX(PEOPLE!$H$4:$H$101, SMALL(IF($B785=PEOPLE!$B$4:$B$101, ROW(PEOPLE!$H$4:$H$101)-MIN(ROW(PEOPLE!$H$4:$H$101)) +1), COLUMNS($B$3:H785))),"")</f>
        <v xml:space="preserve">9   </v>
      </c>
      <c r="J785" s="40" t="str">
        <f t="array" ref="J785">IFERROR(INDEX(PEOPLE!$H$4:$H$101, SMALL(IF($B785=PEOPLE!$B$4:$B$101, ROW(PEOPLE!$H$4:$H$101)-MIN(ROW(PEOPLE!$H$4:$H$101)) +1), COLUMNS($B$3:I785))),"")</f>
        <v xml:space="preserve">10   </v>
      </c>
      <c r="K785" s="40" t="str">
        <f t="array" ref="K785">IFERROR(INDEX(PEOPLE!$H$4:$H$101, SMALL(IF($B785=PEOPLE!$B$4:$B$101, ROW(PEOPLE!$H$4:$H$101)-MIN(ROW(PEOPLE!$H$4:$H$101)) +1), COLUMNS($B$3:J785))),"")</f>
        <v xml:space="preserve">11   </v>
      </c>
      <c r="L785" s="40" t="str">
        <f t="array" ref="L785">IFERROR(INDEX(PEOPLE!$H$4:$H$101, SMALL(IF($B785=PEOPLE!$B$4:$B$101, ROW(PEOPLE!$H$4:$H$101)-MIN(ROW(PEOPLE!$H$4:$H$101)) +1), COLUMNS($B$3:K785))),"")</f>
        <v xml:space="preserve">12   </v>
      </c>
      <c r="M785" s="40" t="str">
        <f t="array" ref="M785">IFERROR(INDEX(PEOPLE!$H$4:$H$101, SMALL(IF($B785=PEOPLE!$B$4:$B$101, ROW(PEOPLE!$H$4:$H$101)-MIN(ROW(PEOPLE!$H$4:$H$101)) +1), COLUMNS($B$3:L785))),"")</f>
        <v xml:space="preserve">13   </v>
      </c>
      <c r="N785" s="40"/>
      <c r="O785" s="40"/>
    </row>
    <row r="786" spans="2:15" x14ac:dyDescent="0.25">
      <c r="B786" s="40" t="str">
        <f t="array" ref="B786">IFERROR(INDEX(PEOPLE!B787:B$1001, MATCH(0, COUNTIF($B$2:B785, PEOPLE!B787:B$1001), 0)), "")</f>
        <v/>
      </c>
      <c r="C786" s="40" t="str">
        <f t="array" ref="C786">IFERROR(INDEX(PEOPLE!$H$4:$H$101, SMALL(IF($B786=PEOPLE!$B$4:$B$101, ROW(PEOPLE!$H$4:$H$101)-MIN(ROW(PEOPLE!$H$4:$H$101)) +1), COLUMNS($B$3:B786))),"")</f>
        <v xml:space="preserve">3   </v>
      </c>
      <c r="D786" s="40" t="str">
        <f t="array" ref="D786">IFERROR(INDEX(PEOPLE!$H$4:$H$101, SMALL(IF($B786=PEOPLE!$B$4:$B$101, ROW(PEOPLE!$H$4:$H$101)-MIN(ROW(PEOPLE!$H$4:$H$101)) +1), COLUMNS($B$3:C786))),"")</f>
        <v xml:space="preserve">4   </v>
      </c>
      <c r="E786" s="40" t="str">
        <f t="array" ref="E786">IFERROR(INDEX(PEOPLE!$H$4:$H$101, SMALL(IF($B786=PEOPLE!$B$4:$B$101, ROW(PEOPLE!$H$4:$H$101)-MIN(ROW(PEOPLE!$H$4:$H$101)) +1), COLUMNS($B$3:D786))),"")</f>
        <v xml:space="preserve">5   </v>
      </c>
      <c r="F786" s="40" t="str">
        <f t="array" ref="F786">IFERROR(INDEX(PEOPLE!$H$4:$H$101, SMALL(IF($B786=PEOPLE!$B$4:$B$101, ROW(PEOPLE!$H$4:$H$101)-MIN(ROW(PEOPLE!$H$4:$H$101)) +1), COLUMNS($B$3:E786))),"")</f>
        <v xml:space="preserve">6   </v>
      </c>
      <c r="G786" s="40" t="str">
        <f t="array" ref="G786">IFERROR(INDEX(PEOPLE!$H$4:$H$101, SMALL(IF($B786=PEOPLE!$B$4:$B$101, ROW(PEOPLE!$H$4:$H$101)-MIN(ROW(PEOPLE!$H$4:$H$101)) +1), COLUMNS($B$3:F786))),"")</f>
        <v xml:space="preserve">7   </v>
      </c>
      <c r="H786" s="40" t="str">
        <f t="array" ref="H786">IFERROR(INDEX(PEOPLE!$H$4:$H$101, SMALL(IF($B786=PEOPLE!$B$4:$B$101, ROW(PEOPLE!$H$4:$H$101)-MIN(ROW(PEOPLE!$H$4:$H$101)) +1), COLUMNS($B$3:G786))),"")</f>
        <v xml:space="preserve">8   </v>
      </c>
      <c r="I786" s="40" t="str">
        <f t="array" ref="I786">IFERROR(INDEX(PEOPLE!$H$4:$H$101, SMALL(IF($B786=PEOPLE!$B$4:$B$101, ROW(PEOPLE!$H$4:$H$101)-MIN(ROW(PEOPLE!$H$4:$H$101)) +1), COLUMNS($B$3:H786))),"")</f>
        <v xml:space="preserve">9   </v>
      </c>
      <c r="J786" s="40" t="str">
        <f t="array" ref="J786">IFERROR(INDEX(PEOPLE!$H$4:$H$101, SMALL(IF($B786=PEOPLE!$B$4:$B$101, ROW(PEOPLE!$H$4:$H$101)-MIN(ROW(PEOPLE!$H$4:$H$101)) +1), COLUMNS($B$3:I786))),"")</f>
        <v xml:space="preserve">10   </v>
      </c>
      <c r="K786" s="40" t="str">
        <f t="array" ref="K786">IFERROR(INDEX(PEOPLE!$H$4:$H$101, SMALL(IF($B786=PEOPLE!$B$4:$B$101, ROW(PEOPLE!$H$4:$H$101)-MIN(ROW(PEOPLE!$H$4:$H$101)) +1), COLUMNS($B$3:J786))),"")</f>
        <v xml:space="preserve">11   </v>
      </c>
      <c r="L786" s="40" t="str">
        <f t="array" ref="L786">IFERROR(INDEX(PEOPLE!$H$4:$H$101, SMALL(IF($B786=PEOPLE!$B$4:$B$101, ROW(PEOPLE!$H$4:$H$101)-MIN(ROW(PEOPLE!$H$4:$H$101)) +1), COLUMNS($B$3:K786))),"")</f>
        <v xml:space="preserve">12   </v>
      </c>
      <c r="M786" s="40" t="str">
        <f t="array" ref="M786">IFERROR(INDEX(PEOPLE!$H$4:$H$101, SMALL(IF($B786=PEOPLE!$B$4:$B$101, ROW(PEOPLE!$H$4:$H$101)-MIN(ROW(PEOPLE!$H$4:$H$101)) +1), COLUMNS($B$3:L786))),"")</f>
        <v xml:space="preserve">13   </v>
      </c>
      <c r="N786" s="40"/>
      <c r="O786" s="40"/>
    </row>
    <row r="787" spans="2:15" x14ac:dyDescent="0.25">
      <c r="B787" s="40" t="str">
        <f t="array" ref="B787">IFERROR(INDEX(PEOPLE!B788:B$1001, MATCH(0, COUNTIF($B$2:B786, PEOPLE!B788:B$1001), 0)), "")</f>
        <v/>
      </c>
      <c r="C787" s="40" t="str">
        <f t="array" ref="C787">IFERROR(INDEX(PEOPLE!$H$4:$H$101, SMALL(IF($B787=PEOPLE!$B$4:$B$101, ROW(PEOPLE!$H$4:$H$101)-MIN(ROW(PEOPLE!$H$4:$H$101)) +1), COLUMNS($B$3:B787))),"")</f>
        <v xml:space="preserve">3   </v>
      </c>
      <c r="D787" s="40" t="str">
        <f t="array" ref="D787">IFERROR(INDEX(PEOPLE!$H$4:$H$101, SMALL(IF($B787=PEOPLE!$B$4:$B$101, ROW(PEOPLE!$H$4:$H$101)-MIN(ROW(PEOPLE!$H$4:$H$101)) +1), COLUMNS($B$3:C787))),"")</f>
        <v xml:space="preserve">4   </v>
      </c>
      <c r="E787" s="40" t="str">
        <f t="array" ref="E787">IFERROR(INDEX(PEOPLE!$H$4:$H$101, SMALL(IF($B787=PEOPLE!$B$4:$B$101, ROW(PEOPLE!$H$4:$H$101)-MIN(ROW(PEOPLE!$H$4:$H$101)) +1), COLUMNS($B$3:D787))),"")</f>
        <v xml:space="preserve">5   </v>
      </c>
      <c r="F787" s="40" t="str">
        <f t="array" ref="F787">IFERROR(INDEX(PEOPLE!$H$4:$H$101, SMALL(IF($B787=PEOPLE!$B$4:$B$101, ROW(PEOPLE!$H$4:$H$101)-MIN(ROW(PEOPLE!$H$4:$H$101)) +1), COLUMNS($B$3:E787))),"")</f>
        <v xml:space="preserve">6   </v>
      </c>
      <c r="G787" s="40" t="str">
        <f t="array" ref="G787">IFERROR(INDEX(PEOPLE!$H$4:$H$101, SMALL(IF($B787=PEOPLE!$B$4:$B$101, ROW(PEOPLE!$H$4:$H$101)-MIN(ROW(PEOPLE!$H$4:$H$101)) +1), COLUMNS($B$3:F787))),"")</f>
        <v xml:space="preserve">7   </v>
      </c>
      <c r="H787" s="40" t="str">
        <f t="array" ref="H787">IFERROR(INDEX(PEOPLE!$H$4:$H$101, SMALL(IF($B787=PEOPLE!$B$4:$B$101, ROW(PEOPLE!$H$4:$H$101)-MIN(ROW(PEOPLE!$H$4:$H$101)) +1), COLUMNS($B$3:G787))),"")</f>
        <v xml:space="preserve">8   </v>
      </c>
      <c r="I787" s="40" t="str">
        <f t="array" ref="I787">IFERROR(INDEX(PEOPLE!$H$4:$H$101, SMALL(IF($B787=PEOPLE!$B$4:$B$101, ROW(PEOPLE!$H$4:$H$101)-MIN(ROW(PEOPLE!$H$4:$H$101)) +1), COLUMNS($B$3:H787))),"")</f>
        <v xml:space="preserve">9   </v>
      </c>
      <c r="J787" s="40" t="str">
        <f t="array" ref="J787">IFERROR(INDEX(PEOPLE!$H$4:$H$101, SMALL(IF($B787=PEOPLE!$B$4:$B$101, ROW(PEOPLE!$H$4:$H$101)-MIN(ROW(PEOPLE!$H$4:$H$101)) +1), COLUMNS($B$3:I787))),"")</f>
        <v xml:space="preserve">10   </v>
      </c>
      <c r="K787" s="40" t="str">
        <f t="array" ref="K787">IFERROR(INDEX(PEOPLE!$H$4:$H$101, SMALL(IF($B787=PEOPLE!$B$4:$B$101, ROW(PEOPLE!$H$4:$H$101)-MIN(ROW(PEOPLE!$H$4:$H$101)) +1), COLUMNS($B$3:J787))),"")</f>
        <v xml:space="preserve">11   </v>
      </c>
      <c r="L787" s="40" t="str">
        <f t="array" ref="L787">IFERROR(INDEX(PEOPLE!$H$4:$H$101, SMALL(IF($B787=PEOPLE!$B$4:$B$101, ROW(PEOPLE!$H$4:$H$101)-MIN(ROW(PEOPLE!$H$4:$H$101)) +1), COLUMNS($B$3:K787))),"")</f>
        <v xml:space="preserve">12   </v>
      </c>
      <c r="M787" s="40" t="str">
        <f t="array" ref="M787">IFERROR(INDEX(PEOPLE!$H$4:$H$101, SMALL(IF($B787=PEOPLE!$B$4:$B$101, ROW(PEOPLE!$H$4:$H$101)-MIN(ROW(PEOPLE!$H$4:$H$101)) +1), COLUMNS($B$3:L787))),"")</f>
        <v xml:space="preserve">13   </v>
      </c>
      <c r="N787" s="40"/>
      <c r="O787" s="40"/>
    </row>
    <row r="788" spans="2:15" x14ac:dyDescent="0.25">
      <c r="B788" s="40" t="str">
        <f t="array" ref="B788">IFERROR(INDEX(PEOPLE!B789:B$1001, MATCH(0, COUNTIF($B$2:B787, PEOPLE!B789:B$1001), 0)), "")</f>
        <v/>
      </c>
      <c r="C788" s="40" t="str">
        <f t="array" ref="C788">IFERROR(INDEX(PEOPLE!$H$4:$H$101, SMALL(IF($B788=PEOPLE!$B$4:$B$101, ROW(PEOPLE!$H$4:$H$101)-MIN(ROW(PEOPLE!$H$4:$H$101)) +1), COLUMNS($B$3:B788))),"")</f>
        <v xml:space="preserve">3   </v>
      </c>
      <c r="D788" s="40" t="str">
        <f t="array" ref="D788">IFERROR(INDEX(PEOPLE!$H$4:$H$101, SMALL(IF($B788=PEOPLE!$B$4:$B$101, ROW(PEOPLE!$H$4:$H$101)-MIN(ROW(PEOPLE!$H$4:$H$101)) +1), COLUMNS($B$3:C788))),"")</f>
        <v xml:space="preserve">4   </v>
      </c>
      <c r="E788" s="40" t="str">
        <f t="array" ref="E788">IFERROR(INDEX(PEOPLE!$H$4:$H$101, SMALL(IF($B788=PEOPLE!$B$4:$B$101, ROW(PEOPLE!$H$4:$H$101)-MIN(ROW(PEOPLE!$H$4:$H$101)) +1), COLUMNS($B$3:D788))),"")</f>
        <v xml:space="preserve">5   </v>
      </c>
      <c r="F788" s="40" t="str">
        <f t="array" ref="F788">IFERROR(INDEX(PEOPLE!$H$4:$H$101, SMALL(IF($B788=PEOPLE!$B$4:$B$101, ROW(PEOPLE!$H$4:$H$101)-MIN(ROW(PEOPLE!$H$4:$H$101)) +1), COLUMNS($B$3:E788))),"")</f>
        <v xml:space="preserve">6   </v>
      </c>
      <c r="G788" s="40" t="str">
        <f t="array" ref="G788">IFERROR(INDEX(PEOPLE!$H$4:$H$101, SMALL(IF($B788=PEOPLE!$B$4:$B$101, ROW(PEOPLE!$H$4:$H$101)-MIN(ROW(PEOPLE!$H$4:$H$101)) +1), COLUMNS($B$3:F788))),"")</f>
        <v xml:space="preserve">7   </v>
      </c>
      <c r="H788" s="40" t="str">
        <f t="array" ref="H788">IFERROR(INDEX(PEOPLE!$H$4:$H$101, SMALL(IF($B788=PEOPLE!$B$4:$B$101, ROW(PEOPLE!$H$4:$H$101)-MIN(ROW(PEOPLE!$H$4:$H$101)) +1), COLUMNS($B$3:G788))),"")</f>
        <v xml:space="preserve">8   </v>
      </c>
      <c r="I788" s="40" t="str">
        <f t="array" ref="I788">IFERROR(INDEX(PEOPLE!$H$4:$H$101, SMALL(IF($B788=PEOPLE!$B$4:$B$101, ROW(PEOPLE!$H$4:$H$101)-MIN(ROW(PEOPLE!$H$4:$H$101)) +1), COLUMNS($B$3:H788))),"")</f>
        <v xml:space="preserve">9   </v>
      </c>
      <c r="J788" s="40" t="str">
        <f t="array" ref="J788">IFERROR(INDEX(PEOPLE!$H$4:$H$101, SMALL(IF($B788=PEOPLE!$B$4:$B$101, ROW(PEOPLE!$H$4:$H$101)-MIN(ROW(PEOPLE!$H$4:$H$101)) +1), COLUMNS($B$3:I788))),"")</f>
        <v xml:space="preserve">10   </v>
      </c>
      <c r="K788" s="40" t="str">
        <f t="array" ref="K788">IFERROR(INDEX(PEOPLE!$H$4:$H$101, SMALL(IF($B788=PEOPLE!$B$4:$B$101, ROW(PEOPLE!$H$4:$H$101)-MIN(ROW(PEOPLE!$H$4:$H$101)) +1), COLUMNS($B$3:J788))),"")</f>
        <v xml:space="preserve">11   </v>
      </c>
      <c r="L788" s="40" t="str">
        <f t="array" ref="L788">IFERROR(INDEX(PEOPLE!$H$4:$H$101, SMALL(IF($B788=PEOPLE!$B$4:$B$101, ROW(PEOPLE!$H$4:$H$101)-MIN(ROW(PEOPLE!$H$4:$H$101)) +1), COLUMNS($B$3:K788))),"")</f>
        <v xml:space="preserve">12   </v>
      </c>
      <c r="M788" s="40" t="str">
        <f t="array" ref="M788">IFERROR(INDEX(PEOPLE!$H$4:$H$101, SMALL(IF($B788=PEOPLE!$B$4:$B$101, ROW(PEOPLE!$H$4:$H$101)-MIN(ROW(PEOPLE!$H$4:$H$101)) +1), COLUMNS($B$3:L788))),"")</f>
        <v xml:space="preserve">13   </v>
      </c>
      <c r="N788" s="40"/>
      <c r="O788" s="40"/>
    </row>
    <row r="789" spans="2:15" x14ac:dyDescent="0.25">
      <c r="B789" s="40" t="str">
        <f t="array" ref="B789">IFERROR(INDEX(PEOPLE!B790:B$1001, MATCH(0, COUNTIF($B$2:B788, PEOPLE!B790:B$1001), 0)), "")</f>
        <v/>
      </c>
      <c r="C789" s="40" t="str">
        <f t="array" ref="C789">IFERROR(INDEX(PEOPLE!$H$4:$H$101, SMALL(IF($B789=PEOPLE!$B$4:$B$101, ROW(PEOPLE!$H$4:$H$101)-MIN(ROW(PEOPLE!$H$4:$H$101)) +1), COLUMNS($B$3:B789))),"")</f>
        <v xml:space="preserve">3   </v>
      </c>
      <c r="D789" s="40" t="str">
        <f t="array" ref="D789">IFERROR(INDEX(PEOPLE!$H$4:$H$101, SMALL(IF($B789=PEOPLE!$B$4:$B$101, ROW(PEOPLE!$H$4:$H$101)-MIN(ROW(PEOPLE!$H$4:$H$101)) +1), COLUMNS($B$3:C789))),"")</f>
        <v xml:space="preserve">4   </v>
      </c>
      <c r="E789" s="40" t="str">
        <f t="array" ref="E789">IFERROR(INDEX(PEOPLE!$H$4:$H$101, SMALL(IF($B789=PEOPLE!$B$4:$B$101, ROW(PEOPLE!$H$4:$H$101)-MIN(ROW(PEOPLE!$H$4:$H$101)) +1), COLUMNS($B$3:D789))),"")</f>
        <v xml:space="preserve">5   </v>
      </c>
      <c r="F789" s="40" t="str">
        <f t="array" ref="F789">IFERROR(INDEX(PEOPLE!$H$4:$H$101, SMALL(IF($B789=PEOPLE!$B$4:$B$101, ROW(PEOPLE!$H$4:$H$101)-MIN(ROW(PEOPLE!$H$4:$H$101)) +1), COLUMNS($B$3:E789))),"")</f>
        <v xml:space="preserve">6   </v>
      </c>
      <c r="G789" s="40" t="str">
        <f t="array" ref="G789">IFERROR(INDEX(PEOPLE!$H$4:$H$101, SMALL(IF($B789=PEOPLE!$B$4:$B$101, ROW(PEOPLE!$H$4:$H$101)-MIN(ROW(PEOPLE!$H$4:$H$101)) +1), COLUMNS($B$3:F789))),"")</f>
        <v xml:space="preserve">7   </v>
      </c>
      <c r="H789" s="40" t="str">
        <f t="array" ref="H789">IFERROR(INDEX(PEOPLE!$H$4:$H$101, SMALL(IF($B789=PEOPLE!$B$4:$B$101, ROW(PEOPLE!$H$4:$H$101)-MIN(ROW(PEOPLE!$H$4:$H$101)) +1), COLUMNS($B$3:G789))),"")</f>
        <v xml:space="preserve">8   </v>
      </c>
      <c r="I789" s="40" t="str">
        <f t="array" ref="I789">IFERROR(INDEX(PEOPLE!$H$4:$H$101, SMALL(IF($B789=PEOPLE!$B$4:$B$101, ROW(PEOPLE!$H$4:$H$101)-MIN(ROW(PEOPLE!$H$4:$H$101)) +1), COLUMNS($B$3:H789))),"")</f>
        <v xml:space="preserve">9   </v>
      </c>
      <c r="J789" s="40" t="str">
        <f t="array" ref="J789">IFERROR(INDEX(PEOPLE!$H$4:$H$101, SMALL(IF($B789=PEOPLE!$B$4:$B$101, ROW(PEOPLE!$H$4:$H$101)-MIN(ROW(PEOPLE!$H$4:$H$101)) +1), COLUMNS($B$3:I789))),"")</f>
        <v xml:space="preserve">10   </v>
      </c>
      <c r="K789" s="40" t="str">
        <f t="array" ref="K789">IFERROR(INDEX(PEOPLE!$H$4:$H$101, SMALL(IF($B789=PEOPLE!$B$4:$B$101, ROW(PEOPLE!$H$4:$H$101)-MIN(ROW(PEOPLE!$H$4:$H$101)) +1), COLUMNS($B$3:J789))),"")</f>
        <v xml:space="preserve">11   </v>
      </c>
      <c r="L789" s="40" t="str">
        <f t="array" ref="L789">IFERROR(INDEX(PEOPLE!$H$4:$H$101, SMALL(IF($B789=PEOPLE!$B$4:$B$101, ROW(PEOPLE!$H$4:$H$101)-MIN(ROW(PEOPLE!$H$4:$H$101)) +1), COLUMNS($B$3:K789))),"")</f>
        <v xml:space="preserve">12   </v>
      </c>
      <c r="M789" s="40" t="str">
        <f t="array" ref="M789">IFERROR(INDEX(PEOPLE!$H$4:$H$101, SMALL(IF($B789=PEOPLE!$B$4:$B$101, ROW(PEOPLE!$H$4:$H$101)-MIN(ROW(PEOPLE!$H$4:$H$101)) +1), COLUMNS($B$3:L789))),"")</f>
        <v xml:space="preserve">13   </v>
      </c>
      <c r="N789" s="40"/>
      <c r="O789" s="40"/>
    </row>
    <row r="790" spans="2:15" x14ac:dyDescent="0.25">
      <c r="B790" s="40" t="str">
        <f t="array" ref="B790">IFERROR(INDEX(PEOPLE!B791:B$1001, MATCH(0, COUNTIF($B$2:B789, PEOPLE!B791:B$1001), 0)), "")</f>
        <v/>
      </c>
      <c r="C790" s="40" t="str">
        <f t="array" ref="C790">IFERROR(INDEX(PEOPLE!$H$4:$H$101, SMALL(IF($B790=PEOPLE!$B$4:$B$101, ROW(PEOPLE!$H$4:$H$101)-MIN(ROW(PEOPLE!$H$4:$H$101)) +1), COLUMNS($B$3:B790))),"")</f>
        <v xml:space="preserve">3   </v>
      </c>
      <c r="D790" s="40" t="str">
        <f t="array" ref="D790">IFERROR(INDEX(PEOPLE!$H$4:$H$101, SMALL(IF($B790=PEOPLE!$B$4:$B$101, ROW(PEOPLE!$H$4:$H$101)-MIN(ROW(PEOPLE!$H$4:$H$101)) +1), COLUMNS($B$3:C790))),"")</f>
        <v xml:space="preserve">4   </v>
      </c>
      <c r="E790" s="40" t="str">
        <f t="array" ref="E790">IFERROR(INDEX(PEOPLE!$H$4:$H$101, SMALL(IF($B790=PEOPLE!$B$4:$B$101, ROW(PEOPLE!$H$4:$H$101)-MIN(ROW(PEOPLE!$H$4:$H$101)) +1), COLUMNS($B$3:D790))),"")</f>
        <v xml:space="preserve">5   </v>
      </c>
      <c r="F790" s="40" t="str">
        <f t="array" ref="F790">IFERROR(INDEX(PEOPLE!$H$4:$H$101, SMALL(IF($B790=PEOPLE!$B$4:$B$101, ROW(PEOPLE!$H$4:$H$101)-MIN(ROW(PEOPLE!$H$4:$H$101)) +1), COLUMNS($B$3:E790))),"")</f>
        <v xml:space="preserve">6   </v>
      </c>
      <c r="G790" s="40" t="str">
        <f t="array" ref="G790">IFERROR(INDEX(PEOPLE!$H$4:$H$101, SMALL(IF($B790=PEOPLE!$B$4:$B$101, ROW(PEOPLE!$H$4:$H$101)-MIN(ROW(PEOPLE!$H$4:$H$101)) +1), COLUMNS($B$3:F790))),"")</f>
        <v xml:space="preserve">7   </v>
      </c>
      <c r="H790" s="40" t="str">
        <f t="array" ref="H790">IFERROR(INDEX(PEOPLE!$H$4:$H$101, SMALL(IF($B790=PEOPLE!$B$4:$B$101, ROW(PEOPLE!$H$4:$H$101)-MIN(ROW(PEOPLE!$H$4:$H$101)) +1), COLUMNS($B$3:G790))),"")</f>
        <v xml:space="preserve">8   </v>
      </c>
      <c r="I790" s="40" t="str">
        <f t="array" ref="I790">IFERROR(INDEX(PEOPLE!$H$4:$H$101, SMALL(IF($B790=PEOPLE!$B$4:$B$101, ROW(PEOPLE!$H$4:$H$101)-MIN(ROW(PEOPLE!$H$4:$H$101)) +1), COLUMNS($B$3:H790))),"")</f>
        <v xml:space="preserve">9   </v>
      </c>
      <c r="J790" s="40" t="str">
        <f t="array" ref="J790">IFERROR(INDEX(PEOPLE!$H$4:$H$101, SMALL(IF($B790=PEOPLE!$B$4:$B$101, ROW(PEOPLE!$H$4:$H$101)-MIN(ROW(PEOPLE!$H$4:$H$101)) +1), COLUMNS($B$3:I790))),"")</f>
        <v xml:space="preserve">10   </v>
      </c>
      <c r="K790" s="40" t="str">
        <f t="array" ref="K790">IFERROR(INDEX(PEOPLE!$H$4:$H$101, SMALL(IF($B790=PEOPLE!$B$4:$B$101, ROW(PEOPLE!$H$4:$H$101)-MIN(ROW(PEOPLE!$H$4:$H$101)) +1), COLUMNS($B$3:J790))),"")</f>
        <v xml:space="preserve">11   </v>
      </c>
      <c r="L790" s="40" t="str">
        <f t="array" ref="L790">IFERROR(INDEX(PEOPLE!$H$4:$H$101, SMALL(IF($B790=PEOPLE!$B$4:$B$101, ROW(PEOPLE!$H$4:$H$101)-MIN(ROW(PEOPLE!$H$4:$H$101)) +1), COLUMNS($B$3:K790))),"")</f>
        <v xml:space="preserve">12   </v>
      </c>
      <c r="M790" s="40" t="str">
        <f t="array" ref="M790">IFERROR(INDEX(PEOPLE!$H$4:$H$101, SMALL(IF($B790=PEOPLE!$B$4:$B$101, ROW(PEOPLE!$H$4:$H$101)-MIN(ROW(PEOPLE!$H$4:$H$101)) +1), COLUMNS($B$3:L790))),"")</f>
        <v xml:space="preserve">13   </v>
      </c>
      <c r="N790" s="40"/>
      <c r="O790" s="40"/>
    </row>
    <row r="791" spans="2:15" x14ac:dyDescent="0.25">
      <c r="B791" s="40" t="str">
        <f t="array" ref="B791">IFERROR(INDEX(PEOPLE!B792:B$1001, MATCH(0, COUNTIF($B$2:B790, PEOPLE!B792:B$1001), 0)), "")</f>
        <v/>
      </c>
      <c r="C791" s="40" t="str">
        <f t="array" ref="C791">IFERROR(INDEX(PEOPLE!$H$4:$H$101, SMALL(IF($B791=PEOPLE!$B$4:$B$101, ROW(PEOPLE!$H$4:$H$101)-MIN(ROW(PEOPLE!$H$4:$H$101)) +1), COLUMNS($B$3:B791))),"")</f>
        <v xml:space="preserve">3   </v>
      </c>
      <c r="D791" s="40" t="str">
        <f t="array" ref="D791">IFERROR(INDEX(PEOPLE!$H$4:$H$101, SMALL(IF($B791=PEOPLE!$B$4:$B$101, ROW(PEOPLE!$H$4:$H$101)-MIN(ROW(PEOPLE!$H$4:$H$101)) +1), COLUMNS($B$3:C791))),"")</f>
        <v xml:space="preserve">4   </v>
      </c>
      <c r="E791" s="40" t="str">
        <f t="array" ref="E791">IFERROR(INDEX(PEOPLE!$H$4:$H$101, SMALL(IF($B791=PEOPLE!$B$4:$B$101, ROW(PEOPLE!$H$4:$H$101)-MIN(ROW(PEOPLE!$H$4:$H$101)) +1), COLUMNS($B$3:D791))),"")</f>
        <v xml:space="preserve">5   </v>
      </c>
      <c r="F791" s="40" t="str">
        <f t="array" ref="F791">IFERROR(INDEX(PEOPLE!$H$4:$H$101, SMALL(IF($B791=PEOPLE!$B$4:$B$101, ROW(PEOPLE!$H$4:$H$101)-MIN(ROW(PEOPLE!$H$4:$H$101)) +1), COLUMNS($B$3:E791))),"")</f>
        <v xml:space="preserve">6   </v>
      </c>
      <c r="G791" s="40" t="str">
        <f t="array" ref="G791">IFERROR(INDEX(PEOPLE!$H$4:$H$101, SMALL(IF($B791=PEOPLE!$B$4:$B$101, ROW(PEOPLE!$H$4:$H$101)-MIN(ROW(PEOPLE!$H$4:$H$101)) +1), COLUMNS($B$3:F791))),"")</f>
        <v xml:space="preserve">7   </v>
      </c>
      <c r="H791" s="40" t="str">
        <f t="array" ref="H791">IFERROR(INDEX(PEOPLE!$H$4:$H$101, SMALL(IF($B791=PEOPLE!$B$4:$B$101, ROW(PEOPLE!$H$4:$H$101)-MIN(ROW(PEOPLE!$H$4:$H$101)) +1), COLUMNS($B$3:G791))),"")</f>
        <v xml:space="preserve">8   </v>
      </c>
      <c r="I791" s="40" t="str">
        <f t="array" ref="I791">IFERROR(INDEX(PEOPLE!$H$4:$H$101, SMALL(IF($B791=PEOPLE!$B$4:$B$101, ROW(PEOPLE!$H$4:$H$101)-MIN(ROW(PEOPLE!$H$4:$H$101)) +1), COLUMNS($B$3:H791))),"")</f>
        <v xml:space="preserve">9   </v>
      </c>
      <c r="J791" s="40" t="str">
        <f t="array" ref="J791">IFERROR(INDEX(PEOPLE!$H$4:$H$101, SMALL(IF($B791=PEOPLE!$B$4:$B$101, ROW(PEOPLE!$H$4:$H$101)-MIN(ROW(PEOPLE!$H$4:$H$101)) +1), COLUMNS($B$3:I791))),"")</f>
        <v xml:space="preserve">10   </v>
      </c>
      <c r="K791" s="40" t="str">
        <f t="array" ref="K791">IFERROR(INDEX(PEOPLE!$H$4:$H$101, SMALL(IF($B791=PEOPLE!$B$4:$B$101, ROW(PEOPLE!$H$4:$H$101)-MIN(ROW(PEOPLE!$H$4:$H$101)) +1), COLUMNS($B$3:J791))),"")</f>
        <v xml:space="preserve">11   </v>
      </c>
      <c r="L791" s="40" t="str">
        <f t="array" ref="L791">IFERROR(INDEX(PEOPLE!$H$4:$H$101, SMALL(IF($B791=PEOPLE!$B$4:$B$101, ROW(PEOPLE!$H$4:$H$101)-MIN(ROW(PEOPLE!$H$4:$H$101)) +1), COLUMNS($B$3:K791))),"")</f>
        <v xml:space="preserve">12   </v>
      </c>
      <c r="M791" s="40" t="str">
        <f t="array" ref="M791">IFERROR(INDEX(PEOPLE!$H$4:$H$101, SMALL(IF($B791=PEOPLE!$B$4:$B$101, ROW(PEOPLE!$H$4:$H$101)-MIN(ROW(PEOPLE!$H$4:$H$101)) +1), COLUMNS($B$3:L791))),"")</f>
        <v xml:space="preserve">13   </v>
      </c>
      <c r="N791" s="40"/>
      <c r="O791" s="40"/>
    </row>
    <row r="792" spans="2:15" x14ac:dyDescent="0.25">
      <c r="B792" s="40" t="str">
        <f t="array" ref="B792">IFERROR(INDEX(PEOPLE!B793:B$1001, MATCH(0, COUNTIF($B$2:B791, PEOPLE!B793:B$1001), 0)), "")</f>
        <v/>
      </c>
      <c r="C792" s="40" t="str">
        <f t="array" ref="C792">IFERROR(INDEX(PEOPLE!$H$4:$H$101, SMALL(IF($B792=PEOPLE!$B$4:$B$101, ROW(PEOPLE!$H$4:$H$101)-MIN(ROW(PEOPLE!$H$4:$H$101)) +1), COLUMNS($B$3:B792))),"")</f>
        <v xml:space="preserve">3   </v>
      </c>
      <c r="D792" s="40" t="str">
        <f t="array" ref="D792">IFERROR(INDEX(PEOPLE!$H$4:$H$101, SMALL(IF($B792=PEOPLE!$B$4:$B$101, ROW(PEOPLE!$H$4:$H$101)-MIN(ROW(PEOPLE!$H$4:$H$101)) +1), COLUMNS($B$3:C792))),"")</f>
        <v xml:space="preserve">4   </v>
      </c>
      <c r="E792" s="40" t="str">
        <f t="array" ref="E792">IFERROR(INDEX(PEOPLE!$H$4:$H$101, SMALL(IF($B792=PEOPLE!$B$4:$B$101, ROW(PEOPLE!$H$4:$H$101)-MIN(ROW(PEOPLE!$H$4:$H$101)) +1), COLUMNS($B$3:D792))),"")</f>
        <v xml:space="preserve">5   </v>
      </c>
      <c r="F792" s="40" t="str">
        <f t="array" ref="F792">IFERROR(INDEX(PEOPLE!$H$4:$H$101, SMALL(IF($B792=PEOPLE!$B$4:$B$101, ROW(PEOPLE!$H$4:$H$101)-MIN(ROW(PEOPLE!$H$4:$H$101)) +1), COLUMNS($B$3:E792))),"")</f>
        <v xml:space="preserve">6   </v>
      </c>
      <c r="G792" s="40" t="str">
        <f t="array" ref="G792">IFERROR(INDEX(PEOPLE!$H$4:$H$101, SMALL(IF($B792=PEOPLE!$B$4:$B$101, ROW(PEOPLE!$H$4:$H$101)-MIN(ROW(PEOPLE!$H$4:$H$101)) +1), COLUMNS($B$3:F792))),"")</f>
        <v xml:space="preserve">7   </v>
      </c>
      <c r="H792" s="40" t="str">
        <f t="array" ref="H792">IFERROR(INDEX(PEOPLE!$H$4:$H$101, SMALL(IF($B792=PEOPLE!$B$4:$B$101, ROW(PEOPLE!$H$4:$H$101)-MIN(ROW(PEOPLE!$H$4:$H$101)) +1), COLUMNS($B$3:G792))),"")</f>
        <v xml:space="preserve">8   </v>
      </c>
      <c r="I792" s="40" t="str">
        <f t="array" ref="I792">IFERROR(INDEX(PEOPLE!$H$4:$H$101, SMALL(IF($B792=PEOPLE!$B$4:$B$101, ROW(PEOPLE!$H$4:$H$101)-MIN(ROW(PEOPLE!$H$4:$H$101)) +1), COLUMNS($B$3:H792))),"")</f>
        <v xml:space="preserve">9   </v>
      </c>
      <c r="J792" s="40" t="str">
        <f t="array" ref="J792">IFERROR(INDEX(PEOPLE!$H$4:$H$101, SMALL(IF($B792=PEOPLE!$B$4:$B$101, ROW(PEOPLE!$H$4:$H$101)-MIN(ROW(PEOPLE!$H$4:$H$101)) +1), COLUMNS($B$3:I792))),"")</f>
        <v xml:space="preserve">10   </v>
      </c>
      <c r="K792" s="40" t="str">
        <f t="array" ref="K792">IFERROR(INDEX(PEOPLE!$H$4:$H$101, SMALL(IF($B792=PEOPLE!$B$4:$B$101, ROW(PEOPLE!$H$4:$H$101)-MIN(ROW(PEOPLE!$H$4:$H$101)) +1), COLUMNS($B$3:J792))),"")</f>
        <v xml:space="preserve">11   </v>
      </c>
      <c r="L792" s="40" t="str">
        <f t="array" ref="L792">IFERROR(INDEX(PEOPLE!$H$4:$H$101, SMALL(IF($B792=PEOPLE!$B$4:$B$101, ROW(PEOPLE!$H$4:$H$101)-MIN(ROW(PEOPLE!$H$4:$H$101)) +1), COLUMNS($B$3:K792))),"")</f>
        <v xml:space="preserve">12   </v>
      </c>
      <c r="M792" s="40" t="str">
        <f t="array" ref="M792">IFERROR(INDEX(PEOPLE!$H$4:$H$101, SMALL(IF($B792=PEOPLE!$B$4:$B$101, ROW(PEOPLE!$H$4:$H$101)-MIN(ROW(PEOPLE!$H$4:$H$101)) +1), COLUMNS($B$3:L792))),"")</f>
        <v xml:space="preserve">13   </v>
      </c>
      <c r="N792" s="40"/>
      <c r="O792" s="40"/>
    </row>
    <row r="793" spans="2:15" x14ac:dyDescent="0.25">
      <c r="B793" s="40" t="str">
        <f t="array" ref="B793">IFERROR(INDEX(PEOPLE!B794:B$1001, MATCH(0, COUNTIF($B$2:B792, PEOPLE!B794:B$1001), 0)), "")</f>
        <v/>
      </c>
      <c r="C793" s="40" t="str">
        <f t="array" ref="C793">IFERROR(INDEX(PEOPLE!$H$4:$H$101, SMALL(IF($B793=PEOPLE!$B$4:$B$101, ROW(PEOPLE!$H$4:$H$101)-MIN(ROW(PEOPLE!$H$4:$H$101)) +1), COLUMNS($B$3:B793))),"")</f>
        <v xml:space="preserve">3   </v>
      </c>
      <c r="D793" s="40" t="str">
        <f t="array" ref="D793">IFERROR(INDEX(PEOPLE!$H$4:$H$101, SMALL(IF($B793=PEOPLE!$B$4:$B$101, ROW(PEOPLE!$H$4:$H$101)-MIN(ROW(PEOPLE!$H$4:$H$101)) +1), COLUMNS($B$3:C793))),"")</f>
        <v xml:space="preserve">4   </v>
      </c>
      <c r="E793" s="40" t="str">
        <f t="array" ref="E793">IFERROR(INDEX(PEOPLE!$H$4:$H$101, SMALL(IF($B793=PEOPLE!$B$4:$B$101, ROW(PEOPLE!$H$4:$H$101)-MIN(ROW(PEOPLE!$H$4:$H$101)) +1), COLUMNS($B$3:D793))),"")</f>
        <v xml:space="preserve">5   </v>
      </c>
      <c r="F793" s="40" t="str">
        <f t="array" ref="F793">IFERROR(INDEX(PEOPLE!$H$4:$H$101, SMALL(IF($B793=PEOPLE!$B$4:$B$101, ROW(PEOPLE!$H$4:$H$101)-MIN(ROW(PEOPLE!$H$4:$H$101)) +1), COLUMNS($B$3:E793))),"")</f>
        <v xml:space="preserve">6   </v>
      </c>
      <c r="G793" s="40" t="str">
        <f t="array" ref="G793">IFERROR(INDEX(PEOPLE!$H$4:$H$101, SMALL(IF($B793=PEOPLE!$B$4:$B$101, ROW(PEOPLE!$H$4:$H$101)-MIN(ROW(PEOPLE!$H$4:$H$101)) +1), COLUMNS($B$3:F793))),"")</f>
        <v xml:space="preserve">7   </v>
      </c>
      <c r="H793" s="40" t="str">
        <f t="array" ref="H793">IFERROR(INDEX(PEOPLE!$H$4:$H$101, SMALL(IF($B793=PEOPLE!$B$4:$B$101, ROW(PEOPLE!$H$4:$H$101)-MIN(ROW(PEOPLE!$H$4:$H$101)) +1), COLUMNS($B$3:G793))),"")</f>
        <v xml:space="preserve">8   </v>
      </c>
      <c r="I793" s="40" t="str">
        <f t="array" ref="I793">IFERROR(INDEX(PEOPLE!$H$4:$H$101, SMALL(IF($B793=PEOPLE!$B$4:$B$101, ROW(PEOPLE!$H$4:$H$101)-MIN(ROW(PEOPLE!$H$4:$H$101)) +1), COLUMNS($B$3:H793))),"")</f>
        <v xml:space="preserve">9   </v>
      </c>
      <c r="J793" s="40" t="str">
        <f t="array" ref="J793">IFERROR(INDEX(PEOPLE!$H$4:$H$101, SMALL(IF($B793=PEOPLE!$B$4:$B$101, ROW(PEOPLE!$H$4:$H$101)-MIN(ROW(PEOPLE!$H$4:$H$101)) +1), COLUMNS($B$3:I793))),"")</f>
        <v xml:space="preserve">10   </v>
      </c>
      <c r="K793" s="40" t="str">
        <f t="array" ref="K793">IFERROR(INDEX(PEOPLE!$H$4:$H$101, SMALL(IF($B793=PEOPLE!$B$4:$B$101, ROW(PEOPLE!$H$4:$H$101)-MIN(ROW(PEOPLE!$H$4:$H$101)) +1), COLUMNS($B$3:J793))),"")</f>
        <v xml:space="preserve">11   </v>
      </c>
      <c r="L793" s="40" t="str">
        <f t="array" ref="L793">IFERROR(INDEX(PEOPLE!$H$4:$H$101, SMALL(IF($B793=PEOPLE!$B$4:$B$101, ROW(PEOPLE!$H$4:$H$101)-MIN(ROW(PEOPLE!$H$4:$H$101)) +1), COLUMNS($B$3:K793))),"")</f>
        <v xml:space="preserve">12   </v>
      </c>
      <c r="M793" s="40" t="str">
        <f t="array" ref="M793">IFERROR(INDEX(PEOPLE!$H$4:$H$101, SMALL(IF($B793=PEOPLE!$B$4:$B$101, ROW(PEOPLE!$H$4:$H$101)-MIN(ROW(PEOPLE!$H$4:$H$101)) +1), COLUMNS($B$3:L793))),"")</f>
        <v xml:space="preserve">13   </v>
      </c>
      <c r="N793" s="40"/>
      <c r="O793" s="40"/>
    </row>
    <row r="794" spans="2:15" x14ac:dyDescent="0.25">
      <c r="B794" s="40" t="str">
        <f t="array" ref="B794">IFERROR(INDEX(PEOPLE!B795:B$1001, MATCH(0, COUNTIF($B$2:B793, PEOPLE!B795:B$1001), 0)), "")</f>
        <v/>
      </c>
      <c r="C794" s="40" t="str">
        <f t="array" ref="C794">IFERROR(INDEX(PEOPLE!$H$4:$H$101, SMALL(IF($B794=PEOPLE!$B$4:$B$101, ROW(PEOPLE!$H$4:$H$101)-MIN(ROW(PEOPLE!$H$4:$H$101)) +1), COLUMNS($B$3:B794))),"")</f>
        <v xml:space="preserve">3   </v>
      </c>
      <c r="D794" s="40" t="str">
        <f t="array" ref="D794">IFERROR(INDEX(PEOPLE!$H$4:$H$101, SMALL(IF($B794=PEOPLE!$B$4:$B$101, ROW(PEOPLE!$H$4:$H$101)-MIN(ROW(PEOPLE!$H$4:$H$101)) +1), COLUMNS($B$3:C794))),"")</f>
        <v xml:space="preserve">4   </v>
      </c>
      <c r="E794" s="40" t="str">
        <f t="array" ref="E794">IFERROR(INDEX(PEOPLE!$H$4:$H$101, SMALL(IF($B794=PEOPLE!$B$4:$B$101, ROW(PEOPLE!$H$4:$H$101)-MIN(ROW(PEOPLE!$H$4:$H$101)) +1), COLUMNS($B$3:D794))),"")</f>
        <v xml:space="preserve">5   </v>
      </c>
      <c r="F794" s="40" t="str">
        <f t="array" ref="F794">IFERROR(INDEX(PEOPLE!$H$4:$H$101, SMALL(IF($B794=PEOPLE!$B$4:$B$101, ROW(PEOPLE!$H$4:$H$101)-MIN(ROW(PEOPLE!$H$4:$H$101)) +1), COLUMNS($B$3:E794))),"")</f>
        <v xml:space="preserve">6   </v>
      </c>
      <c r="G794" s="40" t="str">
        <f t="array" ref="G794">IFERROR(INDEX(PEOPLE!$H$4:$H$101, SMALL(IF($B794=PEOPLE!$B$4:$B$101, ROW(PEOPLE!$H$4:$H$101)-MIN(ROW(PEOPLE!$H$4:$H$101)) +1), COLUMNS($B$3:F794))),"")</f>
        <v xml:space="preserve">7   </v>
      </c>
      <c r="H794" s="40" t="str">
        <f t="array" ref="H794">IFERROR(INDEX(PEOPLE!$H$4:$H$101, SMALL(IF($B794=PEOPLE!$B$4:$B$101, ROW(PEOPLE!$H$4:$H$101)-MIN(ROW(PEOPLE!$H$4:$H$101)) +1), COLUMNS($B$3:G794))),"")</f>
        <v xml:space="preserve">8   </v>
      </c>
      <c r="I794" s="40" t="str">
        <f t="array" ref="I794">IFERROR(INDEX(PEOPLE!$H$4:$H$101, SMALL(IF($B794=PEOPLE!$B$4:$B$101, ROW(PEOPLE!$H$4:$H$101)-MIN(ROW(PEOPLE!$H$4:$H$101)) +1), COLUMNS($B$3:H794))),"")</f>
        <v xml:space="preserve">9   </v>
      </c>
      <c r="J794" s="40" t="str">
        <f t="array" ref="J794">IFERROR(INDEX(PEOPLE!$H$4:$H$101, SMALL(IF($B794=PEOPLE!$B$4:$B$101, ROW(PEOPLE!$H$4:$H$101)-MIN(ROW(PEOPLE!$H$4:$H$101)) +1), COLUMNS($B$3:I794))),"")</f>
        <v xml:space="preserve">10   </v>
      </c>
      <c r="K794" s="40" t="str">
        <f t="array" ref="K794">IFERROR(INDEX(PEOPLE!$H$4:$H$101, SMALL(IF($B794=PEOPLE!$B$4:$B$101, ROW(PEOPLE!$H$4:$H$101)-MIN(ROW(PEOPLE!$H$4:$H$101)) +1), COLUMNS($B$3:J794))),"")</f>
        <v xml:space="preserve">11   </v>
      </c>
      <c r="L794" s="40" t="str">
        <f t="array" ref="L794">IFERROR(INDEX(PEOPLE!$H$4:$H$101, SMALL(IF($B794=PEOPLE!$B$4:$B$101, ROW(PEOPLE!$H$4:$H$101)-MIN(ROW(PEOPLE!$H$4:$H$101)) +1), COLUMNS($B$3:K794))),"")</f>
        <v xml:space="preserve">12   </v>
      </c>
      <c r="M794" s="40" t="str">
        <f t="array" ref="M794">IFERROR(INDEX(PEOPLE!$H$4:$H$101, SMALL(IF($B794=PEOPLE!$B$4:$B$101, ROW(PEOPLE!$H$4:$H$101)-MIN(ROW(PEOPLE!$H$4:$H$101)) +1), COLUMNS($B$3:L794))),"")</f>
        <v xml:space="preserve">13   </v>
      </c>
      <c r="N794" s="40"/>
      <c r="O794" s="40"/>
    </row>
    <row r="795" spans="2:15" x14ac:dyDescent="0.25">
      <c r="B795" s="40" t="str">
        <f t="array" ref="B795">IFERROR(INDEX(PEOPLE!B796:B$1001, MATCH(0, COUNTIF($B$2:B794, PEOPLE!B796:B$1001), 0)), "")</f>
        <v/>
      </c>
      <c r="C795" s="40" t="str">
        <f t="array" ref="C795">IFERROR(INDEX(PEOPLE!$H$4:$H$101, SMALL(IF($B795=PEOPLE!$B$4:$B$101, ROW(PEOPLE!$H$4:$H$101)-MIN(ROW(PEOPLE!$H$4:$H$101)) +1), COLUMNS($B$3:B795))),"")</f>
        <v xml:space="preserve">3   </v>
      </c>
      <c r="D795" s="40" t="str">
        <f t="array" ref="D795">IFERROR(INDEX(PEOPLE!$H$4:$H$101, SMALL(IF($B795=PEOPLE!$B$4:$B$101, ROW(PEOPLE!$H$4:$H$101)-MIN(ROW(PEOPLE!$H$4:$H$101)) +1), COLUMNS($B$3:C795))),"")</f>
        <v xml:space="preserve">4   </v>
      </c>
      <c r="E795" s="40" t="str">
        <f t="array" ref="E795">IFERROR(INDEX(PEOPLE!$H$4:$H$101, SMALL(IF($B795=PEOPLE!$B$4:$B$101, ROW(PEOPLE!$H$4:$H$101)-MIN(ROW(PEOPLE!$H$4:$H$101)) +1), COLUMNS($B$3:D795))),"")</f>
        <v xml:space="preserve">5   </v>
      </c>
      <c r="F795" s="40" t="str">
        <f t="array" ref="F795">IFERROR(INDEX(PEOPLE!$H$4:$H$101, SMALL(IF($B795=PEOPLE!$B$4:$B$101, ROW(PEOPLE!$H$4:$H$101)-MIN(ROW(PEOPLE!$H$4:$H$101)) +1), COLUMNS($B$3:E795))),"")</f>
        <v xml:space="preserve">6   </v>
      </c>
      <c r="G795" s="40" t="str">
        <f t="array" ref="G795">IFERROR(INDEX(PEOPLE!$H$4:$H$101, SMALL(IF($B795=PEOPLE!$B$4:$B$101, ROW(PEOPLE!$H$4:$H$101)-MIN(ROW(PEOPLE!$H$4:$H$101)) +1), COLUMNS($B$3:F795))),"")</f>
        <v xml:space="preserve">7   </v>
      </c>
      <c r="H795" s="40" t="str">
        <f t="array" ref="H795">IFERROR(INDEX(PEOPLE!$H$4:$H$101, SMALL(IF($B795=PEOPLE!$B$4:$B$101, ROW(PEOPLE!$H$4:$H$101)-MIN(ROW(PEOPLE!$H$4:$H$101)) +1), COLUMNS($B$3:G795))),"")</f>
        <v xml:space="preserve">8   </v>
      </c>
      <c r="I795" s="40" t="str">
        <f t="array" ref="I795">IFERROR(INDEX(PEOPLE!$H$4:$H$101, SMALL(IF($B795=PEOPLE!$B$4:$B$101, ROW(PEOPLE!$H$4:$H$101)-MIN(ROW(PEOPLE!$H$4:$H$101)) +1), COLUMNS($B$3:H795))),"")</f>
        <v xml:space="preserve">9   </v>
      </c>
      <c r="J795" s="40" t="str">
        <f t="array" ref="J795">IFERROR(INDEX(PEOPLE!$H$4:$H$101, SMALL(IF($B795=PEOPLE!$B$4:$B$101, ROW(PEOPLE!$H$4:$H$101)-MIN(ROW(PEOPLE!$H$4:$H$101)) +1), COLUMNS($B$3:I795))),"")</f>
        <v xml:space="preserve">10   </v>
      </c>
      <c r="K795" s="40" t="str">
        <f t="array" ref="K795">IFERROR(INDEX(PEOPLE!$H$4:$H$101, SMALL(IF($B795=PEOPLE!$B$4:$B$101, ROW(PEOPLE!$H$4:$H$101)-MIN(ROW(PEOPLE!$H$4:$H$101)) +1), COLUMNS($B$3:J795))),"")</f>
        <v xml:space="preserve">11   </v>
      </c>
      <c r="L795" s="40" t="str">
        <f t="array" ref="L795">IFERROR(INDEX(PEOPLE!$H$4:$H$101, SMALL(IF($B795=PEOPLE!$B$4:$B$101, ROW(PEOPLE!$H$4:$H$101)-MIN(ROW(PEOPLE!$H$4:$H$101)) +1), COLUMNS($B$3:K795))),"")</f>
        <v xml:space="preserve">12   </v>
      </c>
      <c r="M795" s="40" t="str">
        <f t="array" ref="M795">IFERROR(INDEX(PEOPLE!$H$4:$H$101, SMALL(IF($B795=PEOPLE!$B$4:$B$101, ROW(PEOPLE!$H$4:$H$101)-MIN(ROW(PEOPLE!$H$4:$H$101)) +1), COLUMNS($B$3:L795))),"")</f>
        <v xml:space="preserve">13   </v>
      </c>
      <c r="N795" s="40"/>
      <c r="O795" s="40"/>
    </row>
    <row r="796" spans="2:15" x14ac:dyDescent="0.25">
      <c r="B796" s="40" t="str">
        <f t="array" ref="B796">IFERROR(INDEX(PEOPLE!B797:B$1001, MATCH(0, COUNTIF($B$2:B795, PEOPLE!B797:B$1001), 0)), "")</f>
        <v/>
      </c>
      <c r="C796" s="40" t="str">
        <f t="array" ref="C796">IFERROR(INDEX(PEOPLE!$H$4:$H$101, SMALL(IF($B796=PEOPLE!$B$4:$B$101, ROW(PEOPLE!$H$4:$H$101)-MIN(ROW(PEOPLE!$H$4:$H$101)) +1), COLUMNS($B$3:B796))),"")</f>
        <v xml:space="preserve">3   </v>
      </c>
      <c r="D796" s="40" t="str">
        <f t="array" ref="D796">IFERROR(INDEX(PEOPLE!$H$4:$H$101, SMALL(IF($B796=PEOPLE!$B$4:$B$101, ROW(PEOPLE!$H$4:$H$101)-MIN(ROW(PEOPLE!$H$4:$H$101)) +1), COLUMNS($B$3:C796))),"")</f>
        <v xml:space="preserve">4   </v>
      </c>
      <c r="E796" s="40" t="str">
        <f t="array" ref="E796">IFERROR(INDEX(PEOPLE!$H$4:$H$101, SMALL(IF($B796=PEOPLE!$B$4:$B$101, ROW(PEOPLE!$H$4:$H$101)-MIN(ROW(PEOPLE!$H$4:$H$101)) +1), COLUMNS($B$3:D796))),"")</f>
        <v xml:space="preserve">5   </v>
      </c>
      <c r="F796" s="40" t="str">
        <f t="array" ref="F796">IFERROR(INDEX(PEOPLE!$H$4:$H$101, SMALL(IF($B796=PEOPLE!$B$4:$B$101, ROW(PEOPLE!$H$4:$H$101)-MIN(ROW(PEOPLE!$H$4:$H$101)) +1), COLUMNS($B$3:E796))),"")</f>
        <v xml:space="preserve">6   </v>
      </c>
      <c r="G796" s="40" t="str">
        <f t="array" ref="G796">IFERROR(INDEX(PEOPLE!$H$4:$H$101, SMALL(IF($B796=PEOPLE!$B$4:$B$101, ROW(PEOPLE!$H$4:$H$101)-MIN(ROW(PEOPLE!$H$4:$H$101)) +1), COLUMNS($B$3:F796))),"")</f>
        <v xml:space="preserve">7   </v>
      </c>
      <c r="H796" s="40" t="str">
        <f t="array" ref="H796">IFERROR(INDEX(PEOPLE!$H$4:$H$101, SMALL(IF($B796=PEOPLE!$B$4:$B$101, ROW(PEOPLE!$H$4:$H$101)-MIN(ROW(PEOPLE!$H$4:$H$101)) +1), COLUMNS($B$3:G796))),"")</f>
        <v xml:space="preserve">8   </v>
      </c>
      <c r="I796" s="40" t="str">
        <f t="array" ref="I796">IFERROR(INDEX(PEOPLE!$H$4:$H$101, SMALL(IF($B796=PEOPLE!$B$4:$B$101, ROW(PEOPLE!$H$4:$H$101)-MIN(ROW(PEOPLE!$H$4:$H$101)) +1), COLUMNS($B$3:H796))),"")</f>
        <v xml:space="preserve">9   </v>
      </c>
      <c r="J796" s="40" t="str">
        <f t="array" ref="J796">IFERROR(INDEX(PEOPLE!$H$4:$H$101, SMALL(IF($B796=PEOPLE!$B$4:$B$101, ROW(PEOPLE!$H$4:$H$101)-MIN(ROW(PEOPLE!$H$4:$H$101)) +1), COLUMNS($B$3:I796))),"")</f>
        <v xml:space="preserve">10   </v>
      </c>
      <c r="K796" s="40" t="str">
        <f t="array" ref="K796">IFERROR(INDEX(PEOPLE!$H$4:$H$101, SMALL(IF($B796=PEOPLE!$B$4:$B$101, ROW(PEOPLE!$H$4:$H$101)-MIN(ROW(PEOPLE!$H$4:$H$101)) +1), COLUMNS($B$3:J796))),"")</f>
        <v xml:space="preserve">11   </v>
      </c>
      <c r="L796" s="40" t="str">
        <f t="array" ref="L796">IFERROR(INDEX(PEOPLE!$H$4:$H$101, SMALL(IF($B796=PEOPLE!$B$4:$B$101, ROW(PEOPLE!$H$4:$H$101)-MIN(ROW(PEOPLE!$H$4:$H$101)) +1), COLUMNS($B$3:K796))),"")</f>
        <v xml:space="preserve">12   </v>
      </c>
      <c r="M796" s="40" t="str">
        <f t="array" ref="M796">IFERROR(INDEX(PEOPLE!$H$4:$H$101, SMALL(IF($B796=PEOPLE!$B$4:$B$101, ROW(PEOPLE!$H$4:$H$101)-MIN(ROW(PEOPLE!$H$4:$H$101)) +1), COLUMNS($B$3:L796))),"")</f>
        <v xml:space="preserve">13   </v>
      </c>
      <c r="N796" s="40"/>
      <c r="O796" s="40"/>
    </row>
    <row r="797" spans="2:15" x14ac:dyDescent="0.25">
      <c r="B797" s="40" t="str">
        <f t="array" ref="B797">IFERROR(INDEX(PEOPLE!B798:B$1001, MATCH(0, COUNTIF($B$2:B796, PEOPLE!B798:B$1001), 0)), "")</f>
        <v/>
      </c>
      <c r="C797" s="40" t="str">
        <f t="array" ref="C797">IFERROR(INDEX(PEOPLE!$H$4:$H$101, SMALL(IF($B797=PEOPLE!$B$4:$B$101, ROW(PEOPLE!$H$4:$H$101)-MIN(ROW(PEOPLE!$H$4:$H$101)) +1), COLUMNS($B$3:B797))),"")</f>
        <v xml:space="preserve">3   </v>
      </c>
      <c r="D797" s="40" t="str">
        <f t="array" ref="D797">IFERROR(INDEX(PEOPLE!$H$4:$H$101, SMALL(IF($B797=PEOPLE!$B$4:$B$101, ROW(PEOPLE!$H$4:$H$101)-MIN(ROW(PEOPLE!$H$4:$H$101)) +1), COLUMNS($B$3:C797))),"")</f>
        <v xml:space="preserve">4   </v>
      </c>
      <c r="E797" s="40" t="str">
        <f t="array" ref="E797">IFERROR(INDEX(PEOPLE!$H$4:$H$101, SMALL(IF($B797=PEOPLE!$B$4:$B$101, ROW(PEOPLE!$H$4:$H$101)-MIN(ROW(PEOPLE!$H$4:$H$101)) +1), COLUMNS($B$3:D797))),"")</f>
        <v xml:space="preserve">5   </v>
      </c>
      <c r="F797" s="40" t="str">
        <f t="array" ref="F797">IFERROR(INDEX(PEOPLE!$H$4:$H$101, SMALL(IF($B797=PEOPLE!$B$4:$B$101, ROW(PEOPLE!$H$4:$H$101)-MIN(ROW(PEOPLE!$H$4:$H$101)) +1), COLUMNS($B$3:E797))),"")</f>
        <v xml:space="preserve">6   </v>
      </c>
      <c r="G797" s="40" t="str">
        <f t="array" ref="G797">IFERROR(INDEX(PEOPLE!$H$4:$H$101, SMALL(IF($B797=PEOPLE!$B$4:$B$101, ROW(PEOPLE!$H$4:$H$101)-MIN(ROW(PEOPLE!$H$4:$H$101)) +1), COLUMNS($B$3:F797))),"")</f>
        <v xml:space="preserve">7   </v>
      </c>
      <c r="H797" s="40" t="str">
        <f t="array" ref="H797">IFERROR(INDEX(PEOPLE!$H$4:$H$101, SMALL(IF($B797=PEOPLE!$B$4:$B$101, ROW(PEOPLE!$H$4:$H$101)-MIN(ROW(PEOPLE!$H$4:$H$101)) +1), COLUMNS($B$3:G797))),"")</f>
        <v xml:space="preserve">8   </v>
      </c>
      <c r="I797" s="40" t="str">
        <f t="array" ref="I797">IFERROR(INDEX(PEOPLE!$H$4:$H$101, SMALL(IF($B797=PEOPLE!$B$4:$B$101, ROW(PEOPLE!$H$4:$H$101)-MIN(ROW(PEOPLE!$H$4:$H$101)) +1), COLUMNS($B$3:H797))),"")</f>
        <v xml:space="preserve">9   </v>
      </c>
      <c r="J797" s="40" t="str">
        <f t="array" ref="J797">IFERROR(INDEX(PEOPLE!$H$4:$H$101, SMALL(IF($B797=PEOPLE!$B$4:$B$101, ROW(PEOPLE!$H$4:$H$101)-MIN(ROW(PEOPLE!$H$4:$H$101)) +1), COLUMNS($B$3:I797))),"")</f>
        <v xml:space="preserve">10   </v>
      </c>
      <c r="K797" s="40" t="str">
        <f t="array" ref="K797">IFERROR(INDEX(PEOPLE!$H$4:$H$101, SMALL(IF($B797=PEOPLE!$B$4:$B$101, ROW(PEOPLE!$H$4:$H$101)-MIN(ROW(PEOPLE!$H$4:$H$101)) +1), COLUMNS($B$3:J797))),"")</f>
        <v xml:space="preserve">11   </v>
      </c>
      <c r="L797" s="40" t="str">
        <f t="array" ref="L797">IFERROR(INDEX(PEOPLE!$H$4:$H$101, SMALL(IF($B797=PEOPLE!$B$4:$B$101, ROW(PEOPLE!$H$4:$H$101)-MIN(ROW(PEOPLE!$H$4:$H$101)) +1), COLUMNS($B$3:K797))),"")</f>
        <v xml:space="preserve">12   </v>
      </c>
      <c r="M797" s="40" t="str">
        <f t="array" ref="M797">IFERROR(INDEX(PEOPLE!$H$4:$H$101, SMALL(IF($B797=PEOPLE!$B$4:$B$101, ROW(PEOPLE!$H$4:$H$101)-MIN(ROW(PEOPLE!$H$4:$H$101)) +1), COLUMNS($B$3:L797))),"")</f>
        <v xml:space="preserve">13   </v>
      </c>
      <c r="N797" s="40"/>
      <c r="O797" s="40"/>
    </row>
    <row r="798" spans="2:15" x14ac:dyDescent="0.25">
      <c r="B798" s="40" t="str">
        <f t="array" ref="B798">IFERROR(INDEX(PEOPLE!B799:B$1001, MATCH(0, COUNTIF($B$2:B797, PEOPLE!B799:B$1001), 0)), "")</f>
        <v/>
      </c>
      <c r="C798" s="40" t="str">
        <f t="array" ref="C798">IFERROR(INDEX(PEOPLE!$H$4:$H$101, SMALL(IF($B798=PEOPLE!$B$4:$B$101, ROW(PEOPLE!$H$4:$H$101)-MIN(ROW(PEOPLE!$H$4:$H$101)) +1), COLUMNS($B$3:B798))),"")</f>
        <v xml:space="preserve">3   </v>
      </c>
      <c r="D798" s="40" t="str">
        <f t="array" ref="D798">IFERROR(INDEX(PEOPLE!$H$4:$H$101, SMALL(IF($B798=PEOPLE!$B$4:$B$101, ROW(PEOPLE!$H$4:$H$101)-MIN(ROW(PEOPLE!$H$4:$H$101)) +1), COLUMNS($B$3:C798))),"")</f>
        <v xml:space="preserve">4   </v>
      </c>
      <c r="E798" s="40" t="str">
        <f t="array" ref="E798">IFERROR(INDEX(PEOPLE!$H$4:$H$101, SMALL(IF($B798=PEOPLE!$B$4:$B$101, ROW(PEOPLE!$H$4:$H$101)-MIN(ROW(PEOPLE!$H$4:$H$101)) +1), COLUMNS($B$3:D798))),"")</f>
        <v xml:space="preserve">5   </v>
      </c>
      <c r="F798" s="40" t="str">
        <f t="array" ref="F798">IFERROR(INDEX(PEOPLE!$H$4:$H$101, SMALL(IF($B798=PEOPLE!$B$4:$B$101, ROW(PEOPLE!$H$4:$H$101)-MIN(ROW(PEOPLE!$H$4:$H$101)) +1), COLUMNS($B$3:E798))),"")</f>
        <v xml:space="preserve">6   </v>
      </c>
      <c r="G798" s="40" t="str">
        <f t="array" ref="G798">IFERROR(INDEX(PEOPLE!$H$4:$H$101, SMALL(IF($B798=PEOPLE!$B$4:$B$101, ROW(PEOPLE!$H$4:$H$101)-MIN(ROW(PEOPLE!$H$4:$H$101)) +1), COLUMNS($B$3:F798))),"")</f>
        <v xml:space="preserve">7   </v>
      </c>
      <c r="H798" s="40" t="str">
        <f t="array" ref="H798">IFERROR(INDEX(PEOPLE!$H$4:$H$101, SMALL(IF($B798=PEOPLE!$B$4:$B$101, ROW(PEOPLE!$H$4:$H$101)-MIN(ROW(PEOPLE!$H$4:$H$101)) +1), COLUMNS($B$3:G798))),"")</f>
        <v xml:space="preserve">8   </v>
      </c>
      <c r="I798" s="40" t="str">
        <f t="array" ref="I798">IFERROR(INDEX(PEOPLE!$H$4:$H$101, SMALL(IF($B798=PEOPLE!$B$4:$B$101, ROW(PEOPLE!$H$4:$H$101)-MIN(ROW(PEOPLE!$H$4:$H$101)) +1), COLUMNS($B$3:H798))),"")</f>
        <v xml:space="preserve">9   </v>
      </c>
      <c r="J798" s="40" t="str">
        <f t="array" ref="J798">IFERROR(INDEX(PEOPLE!$H$4:$H$101, SMALL(IF($B798=PEOPLE!$B$4:$B$101, ROW(PEOPLE!$H$4:$H$101)-MIN(ROW(PEOPLE!$H$4:$H$101)) +1), COLUMNS($B$3:I798))),"")</f>
        <v xml:space="preserve">10   </v>
      </c>
      <c r="K798" s="40" t="str">
        <f t="array" ref="K798">IFERROR(INDEX(PEOPLE!$H$4:$H$101, SMALL(IF($B798=PEOPLE!$B$4:$B$101, ROW(PEOPLE!$H$4:$H$101)-MIN(ROW(PEOPLE!$H$4:$H$101)) +1), COLUMNS($B$3:J798))),"")</f>
        <v xml:space="preserve">11   </v>
      </c>
      <c r="L798" s="40" t="str">
        <f t="array" ref="L798">IFERROR(INDEX(PEOPLE!$H$4:$H$101, SMALL(IF($B798=PEOPLE!$B$4:$B$101, ROW(PEOPLE!$H$4:$H$101)-MIN(ROW(PEOPLE!$H$4:$H$101)) +1), COLUMNS($B$3:K798))),"")</f>
        <v xml:space="preserve">12   </v>
      </c>
      <c r="M798" s="40" t="str">
        <f t="array" ref="M798">IFERROR(INDEX(PEOPLE!$H$4:$H$101, SMALL(IF($B798=PEOPLE!$B$4:$B$101, ROW(PEOPLE!$H$4:$H$101)-MIN(ROW(PEOPLE!$H$4:$H$101)) +1), COLUMNS($B$3:L798))),"")</f>
        <v xml:space="preserve">13   </v>
      </c>
      <c r="N798" s="40"/>
      <c r="O798" s="40"/>
    </row>
    <row r="799" spans="2:15" x14ac:dyDescent="0.25">
      <c r="B799" s="40" t="str">
        <f t="array" ref="B799">IFERROR(INDEX(PEOPLE!B800:B$1001, MATCH(0, COUNTIF($B$2:B798, PEOPLE!B800:B$1001), 0)), "")</f>
        <v/>
      </c>
      <c r="C799" s="40" t="str">
        <f t="array" ref="C799">IFERROR(INDEX(PEOPLE!$H$4:$H$101, SMALL(IF($B799=PEOPLE!$B$4:$B$101, ROW(PEOPLE!$H$4:$H$101)-MIN(ROW(PEOPLE!$H$4:$H$101)) +1), COLUMNS($B$3:B799))),"")</f>
        <v xml:space="preserve">3   </v>
      </c>
      <c r="D799" s="40" t="str">
        <f t="array" ref="D799">IFERROR(INDEX(PEOPLE!$H$4:$H$101, SMALL(IF($B799=PEOPLE!$B$4:$B$101, ROW(PEOPLE!$H$4:$H$101)-MIN(ROW(PEOPLE!$H$4:$H$101)) +1), COLUMNS($B$3:C799))),"")</f>
        <v xml:space="preserve">4   </v>
      </c>
      <c r="E799" s="40" t="str">
        <f t="array" ref="E799">IFERROR(INDEX(PEOPLE!$H$4:$H$101, SMALL(IF($B799=PEOPLE!$B$4:$B$101, ROW(PEOPLE!$H$4:$H$101)-MIN(ROW(PEOPLE!$H$4:$H$101)) +1), COLUMNS($B$3:D799))),"")</f>
        <v xml:space="preserve">5   </v>
      </c>
      <c r="F799" s="40" t="str">
        <f t="array" ref="F799">IFERROR(INDEX(PEOPLE!$H$4:$H$101, SMALL(IF($B799=PEOPLE!$B$4:$B$101, ROW(PEOPLE!$H$4:$H$101)-MIN(ROW(PEOPLE!$H$4:$H$101)) +1), COLUMNS($B$3:E799))),"")</f>
        <v xml:space="preserve">6   </v>
      </c>
      <c r="G799" s="40" t="str">
        <f t="array" ref="G799">IFERROR(INDEX(PEOPLE!$H$4:$H$101, SMALL(IF($B799=PEOPLE!$B$4:$B$101, ROW(PEOPLE!$H$4:$H$101)-MIN(ROW(PEOPLE!$H$4:$H$101)) +1), COLUMNS($B$3:F799))),"")</f>
        <v xml:space="preserve">7   </v>
      </c>
      <c r="H799" s="40" t="str">
        <f t="array" ref="H799">IFERROR(INDEX(PEOPLE!$H$4:$H$101, SMALL(IF($B799=PEOPLE!$B$4:$B$101, ROW(PEOPLE!$H$4:$H$101)-MIN(ROW(PEOPLE!$H$4:$H$101)) +1), COLUMNS($B$3:G799))),"")</f>
        <v xml:space="preserve">8   </v>
      </c>
      <c r="I799" s="40" t="str">
        <f t="array" ref="I799">IFERROR(INDEX(PEOPLE!$H$4:$H$101, SMALL(IF($B799=PEOPLE!$B$4:$B$101, ROW(PEOPLE!$H$4:$H$101)-MIN(ROW(PEOPLE!$H$4:$H$101)) +1), COLUMNS($B$3:H799))),"")</f>
        <v xml:space="preserve">9   </v>
      </c>
      <c r="J799" s="40" t="str">
        <f t="array" ref="J799">IFERROR(INDEX(PEOPLE!$H$4:$H$101, SMALL(IF($B799=PEOPLE!$B$4:$B$101, ROW(PEOPLE!$H$4:$H$101)-MIN(ROW(PEOPLE!$H$4:$H$101)) +1), COLUMNS($B$3:I799))),"")</f>
        <v xml:space="preserve">10   </v>
      </c>
      <c r="K799" s="40" t="str">
        <f t="array" ref="K799">IFERROR(INDEX(PEOPLE!$H$4:$H$101, SMALL(IF($B799=PEOPLE!$B$4:$B$101, ROW(PEOPLE!$H$4:$H$101)-MIN(ROW(PEOPLE!$H$4:$H$101)) +1), COLUMNS($B$3:J799))),"")</f>
        <v xml:space="preserve">11   </v>
      </c>
      <c r="L799" s="40" t="str">
        <f t="array" ref="L799">IFERROR(INDEX(PEOPLE!$H$4:$H$101, SMALL(IF($B799=PEOPLE!$B$4:$B$101, ROW(PEOPLE!$H$4:$H$101)-MIN(ROW(PEOPLE!$H$4:$H$101)) +1), COLUMNS($B$3:K799))),"")</f>
        <v xml:space="preserve">12   </v>
      </c>
      <c r="M799" s="40" t="str">
        <f t="array" ref="M799">IFERROR(INDEX(PEOPLE!$H$4:$H$101, SMALL(IF($B799=PEOPLE!$B$4:$B$101, ROW(PEOPLE!$H$4:$H$101)-MIN(ROW(PEOPLE!$H$4:$H$101)) +1), COLUMNS($B$3:L799))),"")</f>
        <v xml:space="preserve">13   </v>
      </c>
      <c r="N799" s="40"/>
      <c r="O799" s="40"/>
    </row>
    <row r="800" spans="2:15" x14ac:dyDescent="0.25">
      <c r="B800" s="40" t="str">
        <f t="array" ref="B800">IFERROR(INDEX(PEOPLE!B801:B$1001, MATCH(0, COUNTIF($B$2:B799, PEOPLE!B801:B$1001), 0)), "")</f>
        <v/>
      </c>
      <c r="C800" s="40" t="str">
        <f t="array" ref="C800">IFERROR(INDEX(PEOPLE!$H$4:$H$101, SMALL(IF($B800=PEOPLE!$B$4:$B$101, ROW(PEOPLE!$H$4:$H$101)-MIN(ROW(PEOPLE!$H$4:$H$101)) +1), COLUMNS($B$3:B800))),"")</f>
        <v xml:space="preserve">3   </v>
      </c>
      <c r="D800" s="40" t="str">
        <f t="array" ref="D800">IFERROR(INDEX(PEOPLE!$H$4:$H$101, SMALL(IF($B800=PEOPLE!$B$4:$B$101, ROW(PEOPLE!$H$4:$H$101)-MIN(ROW(PEOPLE!$H$4:$H$101)) +1), COLUMNS($B$3:C800))),"")</f>
        <v xml:space="preserve">4   </v>
      </c>
      <c r="E800" s="40" t="str">
        <f t="array" ref="E800">IFERROR(INDEX(PEOPLE!$H$4:$H$101, SMALL(IF($B800=PEOPLE!$B$4:$B$101, ROW(PEOPLE!$H$4:$H$101)-MIN(ROW(PEOPLE!$H$4:$H$101)) +1), COLUMNS($B$3:D800))),"")</f>
        <v xml:space="preserve">5   </v>
      </c>
      <c r="F800" s="40" t="str">
        <f t="array" ref="F800">IFERROR(INDEX(PEOPLE!$H$4:$H$101, SMALL(IF($B800=PEOPLE!$B$4:$B$101, ROW(PEOPLE!$H$4:$H$101)-MIN(ROW(PEOPLE!$H$4:$H$101)) +1), COLUMNS($B$3:E800))),"")</f>
        <v xml:space="preserve">6   </v>
      </c>
      <c r="G800" s="40" t="str">
        <f t="array" ref="G800">IFERROR(INDEX(PEOPLE!$H$4:$H$101, SMALL(IF($B800=PEOPLE!$B$4:$B$101, ROW(PEOPLE!$H$4:$H$101)-MIN(ROW(PEOPLE!$H$4:$H$101)) +1), COLUMNS($B$3:F800))),"")</f>
        <v xml:space="preserve">7   </v>
      </c>
      <c r="H800" s="40" t="str">
        <f t="array" ref="H800">IFERROR(INDEX(PEOPLE!$H$4:$H$101, SMALL(IF($B800=PEOPLE!$B$4:$B$101, ROW(PEOPLE!$H$4:$H$101)-MIN(ROW(PEOPLE!$H$4:$H$101)) +1), COLUMNS($B$3:G800))),"")</f>
        <v xml:space="preserve">8   </v>
      </c>
      <c r="I800" s="40" t="str">
        <f t="array" ref="I800">IFERROR(INDEX(PEOPLE!$H$4:$H$101, SMALL(IF($B800=PEOPLE!$B$4:$B$101, ROW(PEOPLE!$H$4:$H$101)-MIN(ROW(PEOPLE!$H$4:$H$101)) +1), COLUMNS($B$3:H800))),"")</f>
        <v xml:space="preserve">9   </v>
      </c>
      <c r="J800" s="40" t="str">
        <f t="array" ref="J800">IFERROR(INDEX(PEOPLE!$H$4:$H$101, SMALL(IF($B800=PEOPLE!$B$4:$B$101, ROW(PEOPLE!$H$4:$H$101)-MIN(ROW(PEOPLE!$H$4:$H$101)) +1), COLUMNS($B$3:I800))),"")</f>
        <v xml:space="preserve">10   </v>
      </c>
      <c r="K800" s="40" t="str">
        <f t="array" ref="K800">IFERROR(INDEX(PEOPLE!$H$4:$H$101, SMALL(IF($B800=PEOPLE!$B$4:$B$101, ROW(PEOPLE!$H$4:$H$101)-MIN(ROW(PEOPLE!$H$4:$H$101)) +1), COLUMNS($B$3:J800))),"")</f>
        <v xml:space="preserve">11   </v>
      </c>
      <c r="L800" s="40" t="str">
        <f t="array" ref="L800">IFERROR(INDEX(PEOPLE!$H$4:$H$101, SMALL(IF($B800=PEOPLE!$B$4:$B$101, ROW(PEOPLE!$H$4:$H$101)-MIN(ROW(PEOPLE!$H$4:$H$101)) +1), COLUMNS($B$3:K800))),"")</f>
        <v xml:space="preserve">12   </v>
      </c>
      <c r="M800" s="40" t="str">
        <f t="array" ref="M800">IFERROR(INDEX(PEOPLE!$H$4:$H$101, SMALL(IF($B800=PEOPLE!$B$4:$B$101, ROW(PEOPLE!$H$4:$H$101)-MIN(ROW(PEOPLE!$H$4:$H$101)) +1), COLUMNS($B$3:L800))),"")</f>
        <v xml:space="preserve">13   </v>
      </c>
      <c r="N800" s="40"/>
      <c r="O800" s="40"/>
    </row>
    <row r="801" spans="2:15" x14ac:dyDescent="0.25">
      <c r="B801" s="40" t="str">
        <f t="array" ref="B801">IFERROR(INDEX(PEOPLE!B802:B$1001, MATCH(0, COUNTIF($B$2:B800, PEOPLE!B802:B$1001), 0)), "")</f>
        <v/>
      </c>
      <c r="C801" s="40" t="str">
        <f t="array" ref="C801">IFERROR(INDEX(PEOPLE!$H$4:$H$101, SMALL(IF($B801=PEOPLE!$B$4:$B$101, ROW(PEOPLE!$H$4:$H$101)-MIN(ROW(PEOPLE!$H$4:$H$101)) +1), COLUMNS($B$3:B801))),"")</f>
        <v xml:space="preserve">3   </v>
      </c>
      <c r="D801" s="40" t="str">
        <f t="array" ref="D801">IFERROR(INDEX(PEOPLE!$H$4:$H$101, SMALL(IF($B801=PEOPLE!$B$4:$B$101, ROW(PEOPLE!$H$4:$H$101)-MIN(ROW(PEOPLE!$H$4:$H$101)) +1), COLUMNS($B$3:C801))),"")</f>
        <v xml:space="preserve">4   </v>
      </c>
      <c r="E801" s="40" t="str">
        <f t="array" ref="E801">IFERROR(INDEX(PEOPLE!$H$4:$H$101, SMALL(IF($B801=PEOPLE!$B$4:$B$101, ROW(PEOPLE!$H$4:$H$101)-MIN(ROW(PEOPLE!$H$4:$H$101)) +1), COLUMNS($B$3:D801))),"")</f>
        <v xml:space="preserve">5   </v>
      </c>
      <c r="F801" s="40" t="str">
        <f t="array" ref="F801">IFERROR(INDEX(PEOPLE!$H$4:$H$101, SMALL(IF($B801=PEOPLE!$B$4:$B$101, ROW(PEOPLE!$H$4:$H$101)-MIN(ROW(PEOPLE!$H$4:$H$101)) +1), COLUMNS($B$3:E801))),"")</f>
        <v xml:space="preserve">6   </v>
      </c>
      <c r="G801" s="40" t="str">
        <f t="array" ref="G801">IFERROR(INDEX(PEOPLE!$H$4:$H$101, SMALL(IF($B801=PEOPLE!$B$4:$B$101, ROW(PEOPLE!$H$4:$H$101)-MIN(ROW(PEOPLE!$H$4:$H$101)) +1), COLUMNS($B$3:F801))),"")</f>
        <v xml:space="preserve">7   </v>
      </c>
      <c r="H801" s="40" t="str">
        <f t="array" ref="H801">IFERROR(INDEX(PEOPLE!$H$4:$H$101, SMALL(IF($B801=PEOPLE!$B$4:$B$101, ROW(PEOPLE!$H$4:$H$101)-MIN(ROW(PEOPLE!$H$4:$H$101)) +1), COLUMNS($B$3:G801))),"")</f>
        <v xml:space="preserve">8   </v>
      </c>
      <c r="I801" s="40" t="str">
        <f t="array" ref="I801">IFERROR(INDEX(PEOPLE!$H$4:$H$101, SMALL(IF($B801=PEOPLE!$B$4:$B$101, ROW(PEOPLE!$H$4:$H$101)-MIN(ROW(PEOPLE!$H$4:$H$101)) +1), COLUMNS($B$3:H801))),"")</f>
        <v xml:space="preserve">9   </v>
      </c>
      <c r="J801" s="40" t="str">
        <f t="array" ref="J801">IFERROR(INDEX(PEOPLE!$H$4:$H$101, SMALL(IF($B801=PEOPLE!$B$4:$B$101, ROW(PEOPLE!$H$4:$H$101)-MIN(ROW(PEOPLE!$H$4:$H$101)) +1), COLUMNS($B$3:I801))),"")</f>
        <v xml:space="preserve">10   </v>
      </c>
      <c r="K801" s="40" t="str">
        <f t="array" ref="K801">IFERROR(INDEX(PEOPLE!$H$4:$H$101, SMALL(IF($B801=PEOPLE!$B$4:$B$101, ROW(PEOPLE!$H$4:$H$101)-MIN(ROW(PEOPLE!$H$4:$H$101)) +1), COLUMNS($B$3:J801))),"")</f>
        <v xml:space="preserve">11   </v>
      </c>
      <c r="L801" s="40" t="str">
        <f t="array" ref="L801">IFERROR(INDEX(PEOPLE!$H$4:$H$101, SMALL(IF($B801=PEOPLE!$B$4:$B$101, ROW(PEOPLE!$H$4:$H$101)-MIN(ROW(PEOPLE!$H$4:$H$101)) +1), COLUMNS($B$3:K801))),"")</f>
        <v xml:space="preserve">12   </v>
      </c>
      <c r="M801" s="40" t="str">
        <f t="array" ref="M801">IFERROR(INDEX(PEOPLE!$H$4:$H$101, SMALL(IF($B801=PEOPLE!$B$4:$B$101, ROW(PEOPLE!$H$4:$H$101)-MIN(ROW(PEOPLE!$H$4:$H$101)) +1), COLUMNS($B$3:L801))),"")</f>
        <v xml:space="preserve">13   </v>
      </c>
      <c r="N801" s="40"/>
      <c r="O801" s="40"/>
    </row>
    <row r="802" spans="2:15" x14ac:dyDescent="0.25">
      <c r="B802" s="40" t="str">
        <f t="array" ref="B802">IFERROR(INDEX(PEOPLE!B803:B$1001, MATCH(0, COUNTIF($B$2:B801, PEOPLE!B803:B$1001), 0)), "")</f>
        <v/>
      </c>
      <c r="C802" s="40" t="str">
        <f t="array" ref="C802">IFERROR(INDEX(PEOPLE!$H$4:$H$101, SMALL(IF($B802=PEOPLE!$B$4:$B$101, ROW(PEOPLE!$H$4:$H$101)-MIN(ROW(PEOPLE!$H$4:$H$101)) +1), COLUMNS($B$3:B802))),"")</f>
        <v xml:space="preserve">3   </v>
      </c>
      <c r="D802" s="40" t="str">
        <f t="array" ref="D802">IFERROR(INDEX(PEOPLE!$H$4:$H$101, SMALL(IF($B802=PEOPLE!$B$4:$B$101, ROW(PEOPLE!$H$4:$H$101)-MIN(ROW(PEOPLE!$H$4:$H$101)) +1), COLUMNS($B$3:C802))),"")</f>
        <v xml:space="preserve">4   </v>
      </c>
      <c r="E802" s="40" t="str">
        <f t="array" ref="E802">IFERROR(INDEX(PEOPLE!$H$4:$H$101, SMALL(IF($B802=PEOPLE!$B$4:$B$101, ROW(PEOPLE!$H$4:$H$101)-MIN(ROW(PEOPLE!$H$4:$H$101)) +1), COLUMNS($B$3:D802))),"")</f>
        <v xml:space="preserve">5   </v>
      </c>
      <c r="F802" s="40" t="str">
        <f t="array" ref="F802">IFERROR(INDEX(PEOPLE!$H$4:$H$101, SMALL(IF($B802=PEOPLE!$B$4:$B$101, ROW(PEOPLE!$H$4:$H$101)-MIN(ROW(PEOPLE!$H$4:$H$101)) +1), COLUMNS($B$3:E802))),"")</f>
        <v xml:space="preserve">6   </v>
      </c>
      <c r="G802" s="40" t="str">
        <f t="array" ref="G802">IFERROR(INDEX(PEOPLE!$H$4:$H$101, SMALL(IF($B802=PEOPLE!$B$4:$B$101, ROW(PEOPLE!$H$4:$H$101)-MIN(ROW(PEOPLE!$H$4:$H$101)) +1), COLUMNS($B$3:F802))),"")</f>
        <v xml:space="preserve">7   </v>
      </c>
      <c r="H802" s="40" t="str">
        <f t="array" ref="H802">IFERROR(INDEX(PEOPLE!$H$4:$H$101, SMALL(IF($B802=PEOPLE!$B$4:$B$101, ROW(PEOPLE!$H$4:$H$101)-MIN(ROW(PEOPLE!$H$4:$H$101)) +1), COLUMNS($B$3:G802))),"")</f>
        <v xml:space="preserve">8   </v>
      </c>
      <c r="I802" s="40" t="str">
        <f t="array" ref="I802">IFERROR(INDEX(PEOPLE!$H$4:$H$101, SMALL(IF($B802=PEOPLE!$B$4:$B$101, ROW(PEOPLE!$H$4:$H$101)-MIN(ROW(PEOPLE!$H$4:$H$101)) +1), COLUMNS($B$3:H802))),"")</f>
        <v xml:space="preserve">9   </v>
      </c>
      <c r="J802" s="40" t="str">
        <f t="array" ref="J802">IFERROR(INDEX(PEOPLE!$H$4:$H$101, SMALL(IF($B802=PEOPLE!$B$4:$B$101, ROW(PEOPLE!$H$4:$H$101)-MIN(ROW(PEOPLE!$H$4:$H$101)) +1), COLUMNS($B$3:I802))),"")</f>
        <v xml:space="preserve">10   </v>
      </c>
      <c r="K802" s="40" t="str">
        <f t="array" ref="K802">IFERROR(INDEX(PEOPLE!$H$4:$H$101, SMALL(IF($B802=PEOPLE!$B$4:$B$101, ROW(PEOPLE!$H$4:$H$101)-MIN(ROW(PEOPLE!$H$4:$H$101)) +1), COLUMNS($B$3:J802))),"")</f>
        <v xml:space="preserve">11   </v>
      </c>
      <c r="L802" s="40" t="str">
        <f t="array" ref="L802">IFERROR(INDEX(PEOPLE!$H$4:$H$101, SMALL(IF($B802=PEOPLE!$B$4:$B$101, ROW(PEOPLE!$H$4:$H$101)-MIN(ROW(PEOPLE!$H$4:$H$101)) +1), COLUMNS($B$3:K802))),"")</f>
        <v xml:space="preserve">12   </v>
      </c>
      <c r="M802" s="40" t="str">
        <f t="array" ref="M802">IFERROR(INDEX(PEOPLE!$H$4:$H$101, SMALL(IF($B802=PEOPLE!$B$4:$B$101, ROW(PEOPLE!$H$4:$H$101)-MIN(ROW(PEOPLE!$H$4:$H$101)) +1), COLUMNS($B$3:L802))),"")</f>
        <v xml:space="preserve">13   </v>
      </c>
      <c r="N802" s="40"/>
      <c r="O802" s="40"/>
    </row>
    <row r="803" spans="2:15" x14ac:dyDescent="0.25">
      <c r="B803" s="40" t="str">
        <f t="array" ref="B803">IFERROR(INDEX(PEOPLE!B804:B$1001, MATCH(0, COUNTIF($B$2:B802, PEOPLE!B804:B$1001), 0)), "")</f>
        <v/>
      </c>
      <c r="C803" s="40" t="str">
        <f t="array" ref="C803">IFERROR(INDEX(PEOPLE!$H$4:$H$101, SMALL(IF($B803=PEOPLE!$B$4:$B$101, ROW(PEOPLE!$H$4:$H$101)-MIN(ROW(PEOPLE!$H$4:$H$101)) +1), COLUMNS($B$3:B803))),"")</f>
        <v xml:space="preserve">3   </v>
      </c>
      <c r="D803" s="40" t="str">
        <f t="array" ref="D803">IFERROR(INDEX(PEOPLE!$H$4:$H$101, SMALL(IF($B803=PEOPLE!$B$4:$B$101, ROW(PEOPLE!$H$4:$H$101)-MIN(ROW(PEOPLE!$H$4:$H$101)) +1), COLUMNS($B$3:C803))),"")</f>
        <v xml:space="preserve">4   </v>
      </c>
      <c r="E803" s="40" t="str">
        <f t="array" ref="E803">IFERROR(INDEX(PEOPLE!$H$4:$H$101, SMALL(IF($B803=PEOPLE!$B$4:$B$101, ROW(PEOPLE!$H$4:$H$101)-MIN(ROW(PEOPLE!$H$4:$H$101)) +1), COLUMNS($B$3:D803))),"")</f>
        <v xml:space="preserve">5   </v>
      </c>
      <c r="F803" s="40" t="str">
        <f t="array" ref="F803">IFERROR(INDEX(PEOPLE!$H$4:$H$101, SMALL(IF($B803=PEOPLE!$B$4:$B$101, ROW(PEOPLE!$H$4:$H$101)-MIN(ROW(PEOPLE!$H$4:$H$101)) +1), COLUMNS($B$3:E803))),"")</f>
        <v xml:space="preserve">6   </v>
      </c>
      <c r="G803" s="40" t="str">
        <f t="array" ref="G803">IFERROR(INDEX(PEOPLE!$H$4:$H$101, SMALL(IF($B803=PEOPLE!$B$4:$B$101, ROW(PEOPLE!$H$4:$H$101)-MIN(ROW(PEOPLE!$H$4:$H$101)) +1), COLUMNS($B$3:F803))),"")</f>
        <v xml:space="preserve">7   </v>
      </c>
      <c r="H803" s="40" t="str">
        <f t="array" ref="H803">IFERROR(INDEX(PEOPLE!$H$4:$H$101, SMALL(IF($B803=PEOPLE!$B$4:$B$101, ROW(PEOPLE!$H$4:$H$101)-MIN(ROW(PEOPLE!$H$4:$H$101)) +1), COLUMNS($B$3:G803))),"")</f>
        <v xml:space="preserve">8   </v>
      </c>
      <c r="I803" s="40" t="str">
        <f t="array" ref="I803">IFERROR(INDEX(PEOPLE!$H$4:$H$101, SMALL(IF($B803=PEOPLE!$B$4:$B$101, ROW(PEOPLE!$H$4:$H$101)-MIN(ROW(PEOPLE!$H$4:$H$101)) +1), COLUMNS($B$3:H803))),"")</f>
        <v xml:space="preserve">9   </v>
      </c>
      <c r="J803" s="40" t="str">
        <f t="array" ref="J803">IFERROR(INDEX(PEOPLE!$H$4:$H$101, SMALL(IF($B803=PEOPLE!$B$4:$B$101, ROW(PEOPLE!$H$4:$H$101)-MIN(ROW(PEOPLE!$H$4:$H$101)) +1), COLUMNS($B$3:I803))),"")</f>
        <v xml:space="preserve">10   </v>
      </c>
      <c r="K803" s="40" t="str">
        <f t="array" ref="K803">IFERROR(INDEX(PEOPLE!$H$4:$H$101, SMALL(IF($B803=PEOPLE!$B$4:$B$101, ROW(PEOPLE!$H$4:$H$101)-MIN(ROW(PEOPLE!$H$4:$H$101)) +1), COLUMNS($B$3:J803))),"")</f>
        <v xml:space="preserve">11   </v>
      </c>
      <c r="L803" s="40" t="str">
        <f t="array" ref="L803">IFERROR(INDEX(PEOPLE!$H$4:$H$101, SMALL(IF($B803=PEOPLE!$B$4:$B$101, ROW(PEOPLE!$H$4:$H$101)-MIN(ROW(PEOPLE!$H$4:$H$101)) +1), COLUMNS($B$3:K803))),"")</f>
        <v xml:space="preserve">12   </v>
      </c>
      <c r="M803" s="40" t="str">
        <f t="array" ref="M803">IFERROR(INDEX(PEOPLE!$H$4:$H$101, SMALL(IF($B803=PEOPLE!$B$4:$B$101, ROW(PEOPLE!$H$4:$H$101)-MIN(ROW(PEOPLE!$H$4:$H$101)) +1), COLUMNS($B$3:L803))),"")</f>
        <v xml:space="preserve">13   </v>
      </c>
      <c r="N803" s="40"/>
      <c r="O803" s="40"/>
    </row>
    <row r="804" spans="2:15" x14ac:dyDescent="0.25">
      <c r="B804" s="40" t="str">
        <f t="array" ref="B804">IFERROR(INDEX(PEOPLE!B805:B$1001, MATCH(0, COUNTIF($B$2:B803, PEOPLE!B805:B$1001), 0)), "")</f>
        <v/>
      </c>
      <c r="C804" s="40" t="str">
        <f t="array" ref="C804">IFERROR(INDEX(PEOPLE!$H$4:$H$101, SMALL(IF($B804=PEOPLE!$B$4:$B$101, ROW(PEOPLE!$H$4:$H$101)-MIN(ROW(PEOPLE!$H$4:$H$101)) +1), COLUMNS($B$3:B804))),"")</f>
        <v xml:space="preserve">3   </v>
      </c>
      <c r="D804" s="40" t="str">
        <f t="array" ref="D804">IFERROR(INDEX(PEOPLE!$H$4:$H$101, SMALL(IF($B804=PEOPLE!$B$4:$B$101, ROW(PEOPLE!$H$4:$H$101)-MIN(ROW(PEOPLE!$H$4:$H$101)) +1), COLUMNS($B$3:C804))),"")</f>
        <v xml:space="preserve">4   </v>
      </c>
      <c r="E804" s="40" t="str">
        <f t="array" ref="E804">IFERROR(INDEX(PEOPLE!$H$4:$H$101, SMALL(IF($B804=PEOPLE!$B$4:$B$101, ROW(PEOPLE!$H$4:$H$101)-MIN(ROW(PEOPLE!$H$4:$H$101)) +1), COLUMNS($B$3:D804))),"")</f>
        <v xml:space="preserve">5   </v>
      </c>
      <c r="F804" s="40" t="str">
        <f t="array" ref="F804">IFERROR(INDEX(PEOPLE!$H$4:$H$101, SMALL(IF($B804=PEOPLE!$B$4:$B$101, ROW(PEOPLE!$H$4:$H$101)-MIN(ROW(PEOPLE!$H$4:$H$101)) +1), COLUMNS($B$3:E804))),"")</f>
        <v xml:space="preserve">6   </v>
      </c>
      <c r="G804" s="40" t="str">
        <f t="array" ref="G804">IFERROR(INDEX(PEOPLE!$H$4:$H$101, SMALL(IF($B804=PEOPLE!$B$4:$B$101, ROW(PEOPLE!$H$4:$H$101)-MIN(ROW(PEOPLE!$H$4:$H$101)) +1), COLUMNS($B$3:F804))),"")</f>
        <v xml:space="preserve">7   </v>
      </c>
      <c r="H804" s="40" t="str">
        <f t="array" ref="H804">IFERROR(INDEX(PEOPLE!$H$4:$H$101, SMALL(IF($B804=PEOPLE!$B$4:$B$101, ROW(PEOPLE!$H$4:$H$101)-MIN(ROW(PEOPLE!$H$4:$H$101)) +1), COLUMNS($B$3:G804))),"")</f>
        <v xml:space="preserve">8   </v>
      </c>
      <c r="I804" s="40" t="str">
        <f t="array" ref="I804">IFERROR(INDEX(PEOPLE!$H$4:$H$101, SMALL(IF($B804=PEOPLE!$B$4:$B$101, ROW(PEOPLE!$H$4:$H$101)-MIN(ROW(PEOPLE!$H$4:$H$101)) +1), COLUMNS($B$3:H804))),"")</f>
        <v xml:space="preserve">9   </v>
      </c>
      <c r="J804" s="40" t="str">
        <f t="array" ref="J804">IFERROR(INDEX(PEOPLE!$H$4:$H$101, SMALL(IF($B804=PEOPLE!$B$4:$B$101, ROW(PEOPLE!$H$4:$H$101)-MIN(ROW(PEOPLE!$H$4:$H$101)) +1), COLUMNS($B$3:I804))),"")</f>
        <v xml:space="preserve">10   </v>
      </c>
      <c r="K804" s="40" t="str">
        <f t="array" ref="K804">IFERROR(INDEX(PEOPLE!$H$4:$H$101, SMALL(IF($B804=PEOPLE!$B$4:$B$101, ROW(PEOPLE!$H$4:$H$101)-MIN(ROW(PEOPLE!$H$4:$H$101)) +1), COLUMNS($B$3:J804))),"")</f>
        <v xml:space="preserve">11   </v>
      </c>
      <c r="L804" s="40" t="str">
        <f t="array" ref="L804">IFERROR(INDEX(PEOPLE!$H$4:$H$101, SMALL(IF($B804=PEOPLE!$B$4:$B$101, ROW(PEOPLE!$H$4:$H$101)-MIN(ROW(PEOPLE!$H$4:$H$101)) +1), COLUMNS($B$3:K804))),"")</f>
        <v xml:space="preserve">12   </v>
      </c>
      <c r="M804" s="40" t="str">
        <f t="array" ref="M804">IFERROR(INDEX(PEOPLE!$H$4:$H$101, SMALL(IF($B804=PEOPLE!$B$4:$B$101, ROW(PEOPLE!$H$4:$H$101)-MIN(ROW(PEOPLE!$H$4:$H$101)) +1), COLUMNS($B$3:L804))),"")</f>
        <v xml:space="preserve">13   </v>
      </c>
      <c r="N804" s="40"/>
      <c r="O804" s="40"/>
    </row>
    <row r="805" spans="2:15" x14ac:dyDescent="0.25">
      <c r="B805" s="40" t="str">
        <f t="array" ref="B805">IFERROR(INDEX(PEOPLE!B806:B$1001, MATCH(0, COUNTIF($B$2:B804, PEOPLE!B806:B$1001), 0)), "")</f>
        <v/>
      </c>
      <c r="C805" s="40" t="str">
        <f t="array" ref="C805">IFERROR(INDEX(PEOPLE!$H$4:$H$101, SMALL(IF($B805=PEOPLE!$B$4:$B$101, ROW(PEOPLE!$H$4:$H$101)-MIN(ROW(PEOPLE!$H$4:$H$101)) +1), COLUMNS($B$3:B805))),"")</f>
        <v xml:space="preserve">3   </v>
      </c>
      <c r="D805" s="40" t="str">
        <f t="array" ref="D805">IFERROR(INDEX(PEOPLE!$H$4:$H$101, SMALL(IF($B805=PEOPLE!$B$4:$B$101, ROW(PEOPLE!$H$4:$H$101)-MIN(ROW(PEOPLE!$H$4:$H$101)) +1), COLUMNS($B$3:C805))),"")</f>
        <v xml:space="preserve">4   </v>
      </c>
      <c r="E805" s="40" t="str">
        <f t="array" ref="E805">IFERROR(INDEX(PEOPLE!$H$4:$H$101, SMALL(IF($B805=PEOPLE!$B$4:$B$101, ROW(PEOPLE!$H$4:$H$101)-MIN(ROW(PEOPLE!$H$4:$H$101)) +1), COLUMNS($B$3:D805))),"")</f>
        <v xml:space="preserve">5   </v>
      </c>
      <c r="F805" s="40" t="str">
        <f t="array" ref="F805">IFERROR(INDEX(PEOPLE!$H$4:$H$101, SMALL(IF($B805=PEOPLE!$B$4:$B$101, ROW(PEOPLE!$H$4:$H$101)-MIN(ROW(PEOPLE!$H$4:$H$101)) +1), COLUMNS($B$3:E805))),"")</f>
        <v xml:space="preserve">6   </v>
      </c>
      <c r="G805" s="40" t="str">
        <f t="array" ref="G805">IFERROR(INDEX(PEOPLE!$H$4:$H$101, SMALL(IF($B805=PEOPLE!$B$4:$B$101, ROW(PEOPLE!$H$4:$H$101)-MIN(ROW(PEOPLE!$H$4:$H$101)) +1), COLUMNS($B$3:F805))),"")</f>
        <v xml:space="preserve">7   </v>
      </c>
      <c r="H805" s="40" t="str">
        <f t="array" ref="H805">IFERROR(INDEX(PEOPLE!$H$4:$H$101, SMALL(IF($B805=PEOPLE!$B$4:$B$101, ROW(PEOPLE!$H$4:$H$101)-MIN(ROW(PEOPLE!$H$4:$H$101)) +1), COLUMNS($B$3:G805))),"")</f>
        <v xml:space="preserve">8   </v>
      </c>
      <c r="I805" s="40" t="str">
        <f t="array" ref="I805">IFERROR(INDEX(PEOPLE!$H$4:$H$101, SMALL(IF($B805=PEOPLE!$B$4:$B$101, ROW(PEOPLE!$H$4:$H$101)-MIN(ROW(PEOPLE!$H$4:$H$101)) +1), COLUMNS($B$3:H805))),"")</f>
        <v xml:space="preserve">9   </v>
      </c>
      <c r="J805" s="40" t="str">
        <f t="array" ref="J805">IFERROR(INDEX(PEOPLE!$H$4:$H$101, SMALL(IF($B805=PEOPLE!$B$4:$B$101, ROW(PEOPLE!$H$4:$H$101)-MIN(ROW(PEOPLE!$H$4:$H$101)) +1), COLUMNS($B$3:I805))),"")</f>
        <v xml:space="preserve">10   </v>
      </c>
      <c r="K805" s="40" t="str">
        <f t="array" ref="K805">IFERROR(INDEX(PEOPLE!$H$4:$H$101, SMALL(IF($B805=PEOPLE!$B$4:$B$101, ROW(PEOPLE!$H$4:$H$101)-MIN(ROW(PEOPLE!$H$4:$H$101)) +1), COLUMNS($B$3:J805))),"")</f>
        <v xml:space="preserve">11   </v>
      </c>
      <c r="L805" s="40" t="str">
        <f t="array" ref="L805">IFERROR(INDEX(PEOPLE!$H$4:$H$101, SMALL(IF($B805=PEOPLE!$B$4:$B$101, ROW(PEOPLE!$H$4:$H$101)-MIN(ROW(PEOPLE!$H$4:$H$101)) +1), COLUMNS($B$3:K805))),"")</f>
        <v xml:space="preserve">12   </v>
      </c>
      <c r="M805" s="40" t="str">
        <f t="array" ref="M805">IFERROR(INDEX(PEOPLE!$H$4:$H$101, SMALL(IF($B805=PEOPLE!$B$4:$B$101, ROW(PEOPLE!$H$4:$H$101)-MIN(ROW(PEOPLE!$H$4:$H$101)) +1), COLUMNS($B$3:L805))),"")</f>
        <v xml:space="preserve">13   </v>
      </c>
      <c r="N805" s="40"/>
      <c r="O805" s="40"/>
    </row>
    <row r="806" spans="2:15" x14ac:dyDescent="0.25">
      <c r="B806" s="40" t="str">
        <f t="array" ref="B806">IFERROR(INDEX(PEOPLE!B807:B$1001, MATCH(0, COUNTIF($B$2:B805, PEOPLE!B807:B$1001), 0)), "")</f>
        <v/>
      </c>
      <c r="C806" s="40" t="str">
        <f t="array" ref="C806">IFERROR(INDEX(PEOPLE!$H$4:$H$101, SMALL(IF($B806=PEOPLE!$B$4:$B$101, ROW(PEOPLE!$H$4:$H$101)-MIN(ROW(PEOPLE!$H$4:$H$101)) +1), COLUMNS($B$3:B806))),"")</f>
        <v xml:space="preserve">3   </v>
      </c>
      <c r="D806" s="40" t="str">
        <f t="array" ref="D806">IFERROR(INDEX(PEOPLE!$H$4:$H$101, SMALL(IF($B806=PEOPLE!$B$4:$B$101, ROW(PEOPLE!$H$4:$H$101)-MIN(ROW(PEOPLE!$H$4:$H$101)) +1), COLUMNS($B$3:C806))),"")</f>
        <v xml:space="preserve">4   </v>
      </c>
      <c r="E806" s="40" t="str">
        <f t="array" ref="E806">IFERROR(INDEX(PEOPLE!$H$4:$H$101, SMALL(IF($B806=PEOPLE!$B$4:$B$101, ROW(PEOPLE!$H$4:$H$101)-MIN(ROW(PEOPLE!$H$4:$H$101)) +1), COLUMNS($B$3:D806))),"")</f>
        <v xml:space="preserve">5   </v>
      </c>
      <c r="F806" s="40" t="str">
        <f t="array" ref="F806">IFERROR(INDEX(PEOPLE!$H$4:$H$101, SMALL(IF($B806=PEOPLE!$B$4:$B$101, ROW(PEOPLE!$H$4:$H$101)-MIN(ROW(PEOPLE!$H$4:$H$101)) +1), COLUMNS($B$3:E806))),"")</f>
        <v xml:space="preserve">6   </v>
      </c>
      <c r="G806" s="40" t="str">
        <f t="array" ref="G806">IFERROR(INDEX(PEOPLE!$H$4:$H$101, SMALL(IF($B806=PEOPLE!$B$4:$B$101, ROW(PEOPLE!$H$4:$H$101)-MIN(ROW(PEOPLE!$H$4:$H$101)) +1), COLUMNS($B$3:F806))),"")</f>
        <v xml:space="preserve">7   </v>
      </c>
      <c r="H806" s="40" t="str">
        <f t="array" ref="H806">IFERROR(INDEX(PEOPLE!$H$4:$H$101, SMALL(IF($B806=PEOPLE!$B$4:$B$101, ROW(PEOPLE!$H$4:$H$101)-MIN(ROW(PEOPLE!$H$4:$H$101)) +1), COLUMNS($B$3:G806))),"")</f>
        <v xml:space="preserve">8   </v>
      </c>
      <c r="I806" s="40" t="str">
        <f t="array" ref="I806">IFERROR(INDEX(PEOPLE!$H$4:$H$101, SMALL(IF($B806=PEOPLE!$B$4:$B$101, ROW(PEOPLE!$H$4:$H$101)-MIN(ROW(PEOPLE!$H$4:$H$101)) +1), COLUMNS($B$3:H806))),"")</f>
        <v xml:space="preserve">9   </v>
      </c>
      <c r="J806" s="40" t="str">
        <f t="array" ref="J806">IFERROR(INDEX(PEOPLE!$H$4:$H$101, SMALL(IF($B806=PEOPLE!$B$4:$B$101, ROW(PEOPLE!$H$4:$H$101)-MIN(ROW(PEOPLE!$H$4:$H$101)) +1), COLUMNS($B$3:I806))),"")</f>
        <v xml:space="preserve">10   </v>
      </c>
      <c r="K806" s="40" t="str">
        <f t="array" ref="K806">IFERROR(INDEX(PEOPLE!$H$4:$H$101, SMALL(IF($B806=PEOPLE!$B$4:$B$101, ROW(PEOPLE!$H$4:$H$101)-MIN(ROW(PEOPLE!$H$4:$H$101)) +1), COLUMNS($B$3:J806))),"")</f>
        <v xml:space="preserve">11   </v>
      </c>
      <c r="L806" s="40" t="str">
        <f t="array" ref="L806">IFERROR(INDEX(PEOPLE!$H$4:$H$101, SMALL(IF($B806=PEOPLE!$B$4:$B$101, ROW(PEOPLE!$H$4:$H$101)-MIN(ROW(PEOPLE!$H$4:$H$101)) +1), COLUMNS($B$3:K806))),"")</f>
        <v xml:space="preserve">12   </v>
      </c>
      <c r="M806" s="40" t="str">
        <f t="array" ref="M806">IFERROR(INDEX(PEOPLE!$H$4:$H$101, SMALL(IF($B806=PEOPLE!$B$4:$B$101, ROW(PEOPLE!$H$4:$H$101)-MIN(ROW(PEOPLE!$H$4:$H$101)) +1), COLUMNS($B$3:L806))),"")</f>
        <v xml:space="preserve">13   </v>
      </c>
      <c r="N806" s="40"/>
      <c r="O806" s="40"/>
    </row>
    <row r="807" spans="2:15" x14ac:dyDescent="0.25">
      <c r="B807" s="40" t="str">
        <f t="array" ref="B807">IFERROR(INDEX(PEOPLE!B808:B$1001, MATCH(0, COUNTIF($B$2:B806, PEOPLE!B808:B$1001), 0)), "")</f>
        <v/>
      </c>
      <c r="C807" s="40" t="str">
        <f t="array" ref="C807">IFERROR(INDEX(PEOPLE!$H$4:$H$101, SMALL(IF($B807=PEOPLE!$B$4:$B$101, ROW(PEOPLE!$H$4:$H$101)-MIN(ROW(PEOPLE!$H$4:$H$101)) +1), COLUMNS($B$3:B807))),"")</f>
        <v xml:space="preserve">3   </v>
      </c>
      <c r="D807" s="40" t="str">
        <f t="array" ref="D807">IFERROR(INDEX(PEOPLE!$H$4:$H$101, SMALL(IF($B807=PEOPLE!$B$4:$B$101, ROW(PEOPLE!$H$4:$H$101)-MIN(ROW(PEOPLE!$H$4:$H$101)) +1), COLUMNS($B$3:C807))),"")</f>
        <v xml:space="preserve">4   </v>
      </c>
      <c r="E807" s="40" t="str">
        <f t="array" ref="E807">IFERROR(INDEX(PEOPLE!$H$4:$H$101, SMALL(IF($B807=PEOPLE!$B$4:$B$101, ROW(PEOPLE!$H$4:$H$101)-MIN(ROW(PEOPLE!$H$4:$H$101)) +1), COLUMNS($B$3:D807))),"")</f>
        <v xml:space="preserve">5   </v>
      </c>
      <c r="F807" s="40" t="str">
        <f t="array" ref="F807">IFERROR(INDEX(PEOPLE!$H$4:$H$101, SMALL(IF($B807=PEOPLE!$B$4:$B$101, ROW(PEOPLE!$H$4:$H$101)-MIN(ROW(PEOPLE!$H$4:$H$101)) +1), COLUMNS($B$3:E807))),"")</f>
        <v xml:space="preserve">6   </v>
      </c>
      <c r="G807" s="40" t="str">
        <f t="array" ref="G807">IFERROR(INDEX(PEOPLE!$H$4:$H$101, SMALL(IF($B807=PEOPLE!$B$4:$B$101, ROW(PEOPLE!$H$4:$H$101)-MIN(ROW(PEOPLE!$H$4:$H$101)) +1), COLUMNS($B$3:F807))),"")</f>
        <v xml:space="preserve">7   </v>
      </c>
      <c r="H807" s="40" t="str">
        <f t="array" ref="H807">IFERROR(INDEX(PEOPLE!$H$4:$H$101, SMALL(IF($B807=PEOPLE!$B$4:$B$101, ROW(PEOPLE!$H$4:$H$101)-MIN(ROW(PEOPLE!$H$4:$H$101)) +1), COLUMNS($B$3:G807))),"")</f>
        <v xml:space="preserve">8   </v>
      </c>
      <c r="I807" s="40" t="str">
        <f t="array" ref="I807">IFERROR(INDEX(PEOPLE!$H$4:$H$101, SMALL(IF($B807=PEOPLE!$B$4:$B$101, ROW(PEOPLE!$H$4:$H$101)-MIN(ROW(PEOPLE!$H$4:$H$101)) +1), COLUMNS($B$3:H807))),"")</f>
        <v xml:space="preserve">9   </v>
      </c>
      <c r="J807" s="40" t="str">
        <f t="array" ref="J807">IFERROR(INDEX(PEOPLE!$H$4:$H$101, SMALL(IF($B807=PEOPLE!$B$4:$B$101, ROW(PEOPLE!$H$4:$H$101)-MIN(ROW(PEOPLE!$H$4:$H$101)) +1), COLUMNS($B$3:I807))),"")</f>
        <v xml:space="preserve">10   </v>
      </c>
      <c r="K807" s="40" t="str">
        <f t="array" ref="K807">IFERROR(INDEX(PEOPLE!$H$4:$H$101, SMALL(IF($B807=PEOPLE!$B$4:$B$101, ROW(PEOPLE!$H$4:$H$101)-MIN(ROW(PEOPLE!$H$4:$H$101)) +1), COLUMNS($B$3:J807))),"")</f>
        <v xml:space="preserve">11   </v>
      </c>
      <c r="L807" s="40" t="str">
        <f t="array" ref="L807">IFERROR(INDEX(PEOPLE!$H$4:$H$101, SMALL(IF($B807=PEOPLE!$B$4:$B$101, ROW(PEOPLE!$H$4:$H$101)-MIN(ROW(PEOPLE!$H$4:$H$101)) +1), COLUMNS($B$3:K807))),"")</f>
        <v xml:space="preserve">12   </v>
      </c>
      <c r="M807" s="40" t="str">
        <f t="array" ref="M807">IFERROR(INDEX(PEOPLE!$H$4:$H$101, SMALL(IF($B807=PEOPLE!$B$4:$B$101, ROW(PEOPLE!$H$4:$H$101)-MIN(ROW(PEOPLE!$H$4:$H$101)) +1), COLUMNS($B$3:L807))),"")</f>
        <v xml:space="preserve">13   </v>
      </c>
      <c r="N807" s="40"/>
      <c r="O807" s="40"/>
    </row>
    <row r="808" spans="2:15" x14ac:dyDescent="0.25">
      <c r="B808" s="40" t="str">
        <f t="array" ref="B808">IFERROR(INDEX(PEOPLE!B809:B$1001, MATCH(0, COUNTIF($B$2:B807, PEOPLE!B809:B$1001), 0)), "")</f>
        <v/>
      </c>
      <c r="C808" s="40" t="str">
        <f t="array" ref="C808">IFERROR(INDEX(PEOPLE!$H$4:$H$101, SMALL(IF($B808=PEOPLE!$B$4:$B$101, ROW(PEOPLE!$H$4:$H$101)-MIN(ROW(PEOPLE!$H$4:$H$101)) +1), COLUMNS($B$3:B808))),"")</f>
        <v xml:space="preserve">3   </v>
      </c>
      <c r="D808" s="40" t="str">
        <f t="array" ref="D808">IFERROR(INDEX(PEOPLE!$H$4:$H$101, SMALL(IF($B808=PEOPLE!$B$4:$B$101, ROW(PEOPLE!$H$4:$H$101)-MIN(ROW(PEOPLE!$H$4:$H$101)) +1), COLUMNS($B$3:C808))),"")</f>
        <v xml:space="preserve">4   </v>
      </c>
      <c r="E808" s="40" t="str">
        <f t="array" ref="E808">IFERROR(INDEX(PEOPLE!$H$4:$H$101, SMALL(IF($B808=PEOPLE!$B$4:$B$101, ROW(PEOPLE!$H$4:$H$101)-MIN(ROW(PEOPLE!$H$4:$H$101)) +1), COLUMNS($B$3:D808))),"")</f>
        <v xml:space="preserve">5   </v>
      </c>
      <c r="F808" s="40" t="str">
        <f t="array" ref="F808">IFERROR(INDEX(PEOPLE!$H$4:$H$101, SMALL(IF($B808=PEOPLE!$B$4:$B$101, ROW(PEOPLE!$H$4:$H$101)-MIN(ROW(PEOPLE!$H$4:$H$101)) +1), COLUMNS($B$3:E808))),"")</f>
        <v xml:space="preserve">6   </v>
      </c>
      <c r="G808" s="40" t="str">
        <f t="array" ref="G808">IFERROR(INDEX(PEOPLE!$H$4:$H$101, SMALL(IF($B808=PEOPLE!$B$4:$B$101, ROW(PEOPLE!$H$4:$H$101)-MIN(ROW(PEOPLE!$H$4:$H$101)) +1), COLUMNS($B$3:F808))),"")</f>
        <v xml:space="preserve">7   </v>
      </c>
      <c r="H808" s="40" t="str">
        <f t="array" ref="H808">IFERROR(INDEX(PEOPLE!$H$4:$H$101, SMALL(IF($B808=PEOPLE!$B$4:$B$101, ROW(PEOPLE!$H$4:$H$101)-MIN(ROW(PEOPLE!$H$4:$H$101)) +1), COLUMNS($B$3:G808))),"")</f>
        <v xml:space="preserve">8   </v>
      </c>
      <c r="I808" s="40" t="str">
        <f t="array" ref="I808">IFERROR(INDEX(PEOPLE!$H$4:$H$101, SMALL(IF($B808=PEOPLE!$B$4:$B$101, ROW(PEOPLE!$H$4:$H$101)-MIN(ROW(PEOPLE!$H$4:$H$101)) +1), COLUMNS($B$3:H808))),"")</f>
        <v xml:space="preserve">9   </v>
      </c>
      <c r="J808" s="40" t="str">
        <f t="array" ref="J808">IFERROR(INDEX(PEOPLE!$H$4:$H$101, SMALL(IF($B808=PEOPLE!$B$4:$B$101, ROW(PEOPLE!$H$4:$H$101)-MIN(ROW(PEOPLE!$H$4:$H$101)) +1), COLUMNS($B$3:I808))),"")</f>
        <v xml:space="preserve">10   </v>
      </c>
      <c r="K808" s="40" t="str">
        <f t="array" ref="K808">IFERROR(INDEX(PEOPLE!$H$4:$H$101, SMALL(IF($B808=PEOPLE!$B$4:$B$101, ROW(PEOPLE!$H$4:$H$101)-MIN(ROW(PEOPLE!$H$4:$H$101)) +1), COLUMNS($B$3:J808))),"")</f>
        <v xml:space="preserve">11   </v>
      </c>
      <c r="L808" s="40" t="str">
        <f t="array" ref="L808">IFERROR(INDEX(PEOPLE!$H$4:$H$101, SMALL(IF($B808=PEOPLE!$B$4:$B$101, ROW(PEOPLE!$H$4:$H$101)-MIN(ROW(PEOPLE!$H$4:$H$101)) +1), COLUMNS($B$3:K808))),"")</f>
        <v xml:space="preserve">12   </v>
      </c>
      <c r="M808" s="40" t="str">
        <f t="array" ref="M808">IFERROR(INDEX(PEOPLE!$H$4:$H$101, SMALL(IF($B808=PEOPLE!$B$4:$B$101, ROW(PEOPLE!$H$4:$H$101)-MIN(ROW(PEOPLE!$H$4:$H$101)) +1), COLUMNS($B$3:L808))),"")</f>
        <v xml:space="preserve">13   </v>
      </c>
      <c r="N808" s="40"/>
      <c r="O808" s="40"/>
    </row>
    <row r="809" spans="2:15" x14ac:dyDescent="0.25">
      <c r="B809" s="40" t="str">
        <f t="array" ref="B809">IFERROR(INDEX(PEOPLE!B810:B$1001, MATCH(0, COUNTIF($B$2:B808, PEOPLE!B810:B$1001), 0)), "")</f>
        <v/>
      </c>
      <c r="C809" s="40" t="str">
        <f t="array" ref="C809">IFERROR(INDEX(PEOPLE!$H$4:$H$101, SMALL(IF($B809=PEOPLE!$B$4:$B$101, ROW(PEOPLE!$H$4:$H$101)-MIN(ROW(PEOPLE!$H$4:$H$101)) +1), COLUMNS($B$3:B809))),"")</f>
        <v xml:space="preserve">3   </v>
      </c>
      <c r="D809" s="40" t="str">
        <f t="array" ref="D809">IFERROR(INDEX(PEOPLE!$H$4:$H$101, SMALL(IF($B809=PEOPLE!$B$4:$B$101, ROW(PEOPLE!$H$4:$H$101)-MIN(ROW(PEOPLE!$H$4:$H$101)) +1), COLUMNS($B$3:C809))),"")</f>
        <v xml:space="preserve">4   </v>
      </c>
      <c r="E809" s="40" t="str">
        <f t="array" ref="E809">IFERROR(INDEX(PEOPLE!$H$4:$H$101, SMALL(IF($B809=PEOPLE!$B$4:$B$101, ROW(PEOPLE!$H$4:$H$101)-MIN(ROW(PEOPLE!$H$4:$H$101)) +1), COLUMNS($B$3:D809))),"")</f>
        <v xml:space="preserve">5   </v>
      </c>
      <c r="F809" s="40" t="str">
        <f t="array" ref="F809">IFERROR(INDEX(PEOPLE!$H$4:$H$101, SMALL(IF($B809=PEOPLE!$B$4:$B$101, ROW(PEOPLE!$H$4:$H$101)-MIN(ROW(PEOPLE!$H$4:$H$101)) +1), COLUMNS($B$3:E809))),"")</f>
        <v xml:space="preserve">6   </v>
      </c>
      <c r="G809" s="40" t="str">
        <f t="array" ref="G809">IFERROR(INDEX(PEOPLE!$H$4:$H$101, SMALL(IF($B809=PEOPLE!$B$4:$B$101, ROW(PEOPLE!$H$4:$H$101)-MIN(ROW(PEOPLE!$H$4:$H$101)) +1), COLUMNS($B$3:F809))),"")</f>
        <v xml:space="preserve">7   </v>
      </c>
      <c r="H809" s="40" t="str">
        <f t="array" ref="H809">IFERROR(INDEX(PEOPLE!$H$4:$H$101, SMALL(IF($B809=PEOPLE!$B$4:$B$101, ROW(PEOPLE!$H$4:$H$101)-MIN(ROW(PEOPLE!$H$4:$H$101)) +1), COLUMNS($B$3:G809))),"")</f>
        <v xml:space="preserve">8   </v>
      </c>
      <c r="I809" s="40" t="str">
        <f t="array" ref="I809">IFERROR(INDEX(PEOPLE!$H$4:$H$101, SMALL(IF($B809=PEOPLE!$B$4:$B$101, ROW(PEOPLE!$H$4:$H$101)-MIN(ROW(PEOPLE!$H$4:$H$101)) +1), COLUMNS($B$3:H809))),"")</f>
        <v xml:space="preserve">9   </v>
      </c>
      <c r="J809" s="40" t="str">
        <f t="array" ref="J809">IFERROR(INDEX(PEOPLE!$H$4:$H$101, SMALL(IF($B809=PEOPLE!$B$4:$B$101, ROW(PEOPLE!$H$4:$H$101)-MIN(ROW(PEOPLE!$H$4:$H$101)) +1), COLUMNS($B$3:I809))),"")</f>
        <v xml:space="preserve">10   </v>
      </c>
      <c r="K809" s="40" t="str">
        <f t="array" ref="K809">IFERROR(INDEX(PEOPLE!$H$4:$H$101, SMALL(IF($B809=PEOPLE!$B$4:$B$101, ROW(PEOPLE!$H$4:$H$101)-MIN(ROW(PEOPLE!$H$4:$H$101)) +1), COLUMNS($B$3:J809))),"")</f>
        <v xml:space="preserve">11   </v>
      </c>
      <c r="L809" s="40" t="str">
        <f t="array" ref="L809">IFERROR(INDEX(PEOPLE!$H$4:$H$101, SMALL(IF($B809=PEOPLE!$B$4:$B$101, ROW(PEOPLE!$H$4:$H$101)-MIN(ROW(PEOPLE!$H$4:$H$101)) +1), COLUMNS($B$3:K809))),"")</f>
        <v xml:space="preserve">12   </v>
      </c>
      <c r="M809" s="40" t="str">
        <f t="array" ref="M809">IFERROR(INDEX(PEOPLE!$H$4:$H$101, SMALL(IF($B809=PEOPLE!$B$4:$B$101, ROW(PEOPLE!$H$4:$H$101)-MIN(ROW(PEOPLE!$H$4:$H$101)) +1), COLUMNS($B$3:L809))),"")</f>
        <v xml:space="preserve">13   </v>
      </c>
      <c r="N809" s="40"/>
      <c r="O809" s="40"/>
    </row>
    <row r="810" spans="2:15" x14ac:dyDescent="0.25">
      <c r="B810" s="40" t="str">
        <f t="array" ref="B810">IFERROR(INDEX(PEOPLE!B811:B$1001, MATCH(0, COUNTIF($B$2:B809, PEOPLE!B811:B$1001), 0)), "")</f>
        <v/>
      </c>
      <c r="C810" s="40" t="str">
        <f t="array" ref="C810">IFERROR(INDEX(PEOPLE!$H$4:$H$101, SMALL(IF($B810=PEOPLE!$B$4:$B$101, ROW(PEOPLE!$H$4:$H$101)-MIN(ROW(PEOPLE!$H$4:$H$101)) +1), COLUMNS($B$3:B810))),"")</f>
        <v xml:space="preserve">3   </v>
      </c>
      <c r="D810" s="40" t="str">
        <f t="array" ref="D810">IFERROR(INDEX(PEOPLE!$H$4:$H$101, SMALL(IF($B810=PEOPLE!$B$4:$B$101, ROW(PEOPLE!$H$4:$H$101)-MIN(ROW(PEOPLE!$H$4:$H$101)) +1), COLUMNS($B$3:C810))),"")</f>
        <v xml:space="preserve">4   </v>
      </c>
      <c r="E810" s="40" t="str">
        <f t="array" ref="E810">IFERROR(INDEX(PEOPLE!$H$4:$H$101, SMALL(IF($B810=PEOPLE!$B$4:$B$101, ROW(PEOPLE!$H$4:$H$101)-MIN(ROW(PEOPLE!$H$4:$H$101)) +1), COLUMNS($B$3:D810))),"")</f>
        <v xml:space="preserve">5   </v>
      </c>
      <c r="F810" s="40" t="str">
        <f t="array" ref="F810">IFERROR(INDEX(PEOPLE!$H$4:$H$101, SMALL(IF($B810=PEOPLE!$B$4:$B$101, ROW(PEOPLE!$H$4:$H$101)-MIN(ROW(PEOPLE!$H$4:$H$101)) +1), COLUMNS($B$3:E810))),"")</f>
        <v xml:space="preserve">6   </v>
      </c>
      <c r="G810" s="40" t="str">
        <f t="array" ref="G810">IFERROR(INDEX(PEOPLE!$H$4:$H$101, SMALL(IF($B810=PEOPLE!$B$4:$B$101, ROW(PEOPLE!$H$4:$H$101)-MIN(ROW(PEOPLE!$H$4:$H$101)) +1), COLUMNS($B$3:F810))),"")</f>
        <v xml:space="preserve">7   </v>
      </c>
      <c r="H810" s="40" t="str">
        <f t="array" ref="H810">IFERROR(INDEX(PEOPLE!$H$4:$H$101, SMALL(IF($B810=PEOPLE!$B$4:$B$101, ROW(PEOPLE!$H$4:$H$101)-MIN(ROW(PEOPLE!$H$4:$H$101)) +1), COLUMNS($B$3:G810))),"")</f>
        <v xml:space="preserve">8   </v>
      </c>
      <c r="I810" s="40" t="str">
        <f t="array" ref="I810">IFERROR(INDEX(PEOPLE!$H$4:$H$101, SMALL(IF($B810=PEOPLE!$B$4:$B$101, ROW(PEOPLE!$H$4:$H$101)-MIN(ROW(PEOPLE!$H$4:$H$101)) +1), COLUMNS($B$3:H810))),"")</f>
        <v xml:space="preserve">9   </v>
      </c>
      <c r="J810" s="40" t="str">
        <f t="array" ref="J810">IFERROR(INDEX(PEOPLE!$H$4:$H$101, SMALL(IF($B810=PEOPLE!$B$4:$B$101, ROW(PEOPLE!$H$4:$H$101)-MIN(ROW(PEOPLE!$H$4:$H$101)) +1), COLUMNS($B$3:I810))),"")</f>
        <v xml:space="preserve">10   </v>
      </c>
      <c r="K810" s="40" t="str">
        <f t="array" ref="K810">IFERROR(INDEX(PEOPLE!$H$4:$H$101, SMALL(IF($B810=PEOPLE!$B$4:$B$101, ROW(PEOPLE!$H$4:$H$101)-MIN(ROW(PEOPLE!$H$4:$H$101)) +1), COLUMNS($B$3:J810))),"")</f>
        <v xml:space="preserve">11   </v>
      </c>
      <c r="L810" s="40" t="str">
        <f t="array" ref="L810">IFERROR(INDEX(PEOPLE!$H$4:$H$101, SMALL(IF($B810=PEOPLE!$B$4:$B$101, ROW(PEOPLE!$H$4:$H$101)-MIN(ROW(PEOPLE!$H$4:$H$101)) +1), COLUMNS($B$3:K810))),"")</f>
        <v xml:space="preserve">12   </v>
      </c>
      <c r="M810" s="40" t="str">
        <f t="array" ref="M810">IFERROR(INDEX(PEOPLE!$H$4:$H$101, SMALL(IF($B810=PEOPLE!$B$4:$B$101, ROW(PEOPLE!$H$4:$H$101)-MIN(ROW(PEOPLE!$H$4:$H$101)) +1), COLUMNS($B$3:L810))),"")</f>
        <v xml:space="preserve">13   </v>
      </c>
      <c r="N810" s="40"/>
      <c r="O810" s="40"/>
    </row>
    <row r="811" spans="2:15" x14ac:dyDescent="0.25">
      <c r="B811" s="40" t="str">
        <f t="array" ref="B811">IFERROR(INDEX(PEOPLE!B812:B$1001, MATCH(0, COUNTIF($B$2:B810, PEOPLE!B812:B$1001), 0)), "")</f>
        <v/>
      </c>
      <c r="C811" s="40" t="str">
        <f t="array" ref="C811">IFERROR(INDEX(PEOPLE!$H$4:$H$101, SMALL(IF($B811=PEOPLE!$B$4:$B$101, ROW(PEOPLE!$H$4:$H$101)-MIN(ROW(PEOPLE!$H$4:$H$101)) +1), COLUMNS($B$3:B811))),"")</f>
        <v xml:space="preserve">3   </v>
      </c>
      <c r="D811" s="40" t="str">
        <f t="array" ref="D811">IFERROR(INDEX(PEOPLE!$H$4:$H$101, SMALL(IF($B811=PEOPLE!$B$4:$B$101, ROW(PEOPLE!$H$4:$H$101)-MIN(ROW(PEOPLE!$H$4:$H$101)) +1), COLUMNS($B$3:C811))),"")</f>
        <v xml:space="preserve">4   </v>
      </c>
      <c r="E811" s="40" t="str">
        <f t="array" ref="E811">IFERROR(INDEX(PEOPLE!$H$4:$H$101, SMALL(IF($B811=PEOPLE!$B$4:$B$101, ROW(PEOPLE!$H$4:$H$101)-MIN(ROW(PEOPLE!$H$4:$H$101)) +1), COLUMNS($B$3:D811))),"")</f>
        <v xml:space="preserve">5   </v>
      </c>
      <c r="F811" s="40" t="str">
        <f t="array" ref="F811">IFERROR(INDEX(PEOPLE!$H$4:$H$101, SMALL(IF($B811=PEOPLE!$B$4:$B$101, ROW(PEOPLE!$H$4:$H$101)-MIN(ROW(PEOPLE!$H$4:$H$101)) +1), COLUMNS($B$3:E811))),"")</f>
        <v xml:space="preserve">6   </v>
      </c>
      <c r="G811" s="40" t="str">
        <f t="array" ref="G811">IFERROR(INDEX(PEOPLE!$H$4:$H$101, SMALL(IF($B811=PEOPLE!$B$4:$B$101, ROW(PEOPLE!$H$4:$H$101)-MIN(ROW(PEOPLE!$H$4:$H$101)) +1), COLUMNS($B$3:F811))),"")</f>
        <v xml:space="preserve">7   </v>
      </c>
      <c r="H811" s="40" t="str">
        <f t="array" ref="H811">IFERROR(INDEX(PEOPLE!$H$4:$H$101, SMALL(IF($B811=PEOPLE!$B$4:$B$101, ROW(PEOPLE!$H$4:$H$101)-MIN(ROW(PEOPLE!$H$4:$H$101)) +1), COLUMNS($B$3:G811))),"")</f>
        <v xml:space="preserve">8   </v>
      </c>
      <c r="I811" s="40" t="str">
        <f t="array" ref="I811">IFERROR(INDEX(PEOPLE!$H$4:$H$101, SMALL(IF($B811=PEOPLE!$B$4:$B$101, ROW(PEOPLE!$H$4:$H$101)-MIN(ROW(PEOPLE!$H$4:$H$101)) +1), COLUMNS($B$3:H811))),"")</f>
        <v xml:space="preserve">9   </v>
      </c>
      <c r="J811" s="40" t="str">
        <f t="array" ref="J811">IFERROR(INDEX(PEOPLE!$H$4:$H$101, SMALL(IF($B811=PEOPLE!$B$4:$B$101, ROW(PEOPLE!$H$4:$H$101)-MIN(ROW(PEOPLE!$H$4:$H$101)) +1), COLUMNS($B$3:I811))),"")</f>
        <v xml:space="preserve">10   </v>
      </c>
      <c r="K811" s="40" t="str">
        <f t="array" ref="K811">IFERROR(INDEX(PEOPLE!$H$4:$H$101, SMALL(IF($B811=PEOPLE!$B$4:$B$101, ROW(PEOPLE!$H$4:$H$101)-MIN(ROW(PEOPLE!$H$4:$H$101)) +1), COLUMNS($B$3:J811))),"")</f>
        <v xml:space="preserve">11   </v>
      </c>
      <c r="L811" s="40" t="str">
        <f t="array" ref="L811">IFERROR(INDEX(PEOPLE!$H$4:$H$101, SMALL(IF($B811=PEOPLE!$B$4:$B$101, ROW(PEOPLE!$H$4:$H$101)-MIN(ROW(PEOPLE!$H$4:$H$101)) +1), COLUMNS($B$3:K811))),"")</f>
        <v xml:space="preserve">12   </v>
      </c>
      <c r="M811" s="40" t="str">
        <f t="array" ref="M811">IFERROR(INDEX(PEOPLE!$H$4:$H$101, SMALL(IF($B811=PEOPLE!$B$4:$B$101, ROW(PEOPLE!$H$4:$H$101)-MIN(ROW(PEOPLE!$H$4:$H$101)) +1), COLUMNS($B$3:L811))),"")</f>
        <v xml:space="preserve">13   </v>
      </c>
      <c r="N811" s="40"/>
      <c r="O811" s="40"/>
    </row>
    <row r="812" spans="2:15" x14ac:dyDescent="0.25">
      <c r="B812" s="40" t="str">
        <f t="array" ref="B812">IFERROR(INDEX(PEOPLE!B813:B$1001, MATCH(0, COUNTIF($B$2:B811, PEOPLE!B813:B$1001), 0)), "")</f>
        <v/>
      </c>
      <c r="C812" s="40" t="str">
        <f t="array" ref="C812">IFERROR(INDEX(PEOPLE!$H$4:$H$101, SMALL(IF($B812=PEOPLE!$B$4:$B$101, ROW(PEOPLE!$H$4:$H$101)-MIN(ROW(PEOPLE!$H$4:$H$101)) +1), COLUMNS($B$3:B812))),"")</f>
        <v xml:space="preserve">3   </v>
      </c>
      <c r="D812" s="40" t="str">
        <f t="array" ref="D812">IFERROR(INDEX(PEOPLE!$H$4:$H$101, SMALL(IF($B812=PEOPLE!$B$4:$B$101, ROW(PEOPLE!$H$4:$H$101)-MIN(ROW(PEOPLE!$H$4:$H$101)) +1), COLUMNS($B$3:C812))),"")</f>
        <v xml:space="preserve">4   </v>
      </c>
      <c r="E812" s="40" t="str">
        <f t="array" ref="E812">IFERROR(INDEX(PEOPLE!$H$4:$H$101, SMALL(IF($B812=PEOPLE!$B$4:$B$101, ROW(PEOPLE!$H$4:$H$101)-MIN(ROW(PEOPLE!$H$4:$H$101)) +1), COLUMNS($B$3:D812))),"")</f>
        <v xml:space="preserve">5   </v>
      </c>
      <c r="F812" s="40" t="str">
        <f t="array" ref="F812">IFERROR(INDEX(PEOPLE!$H$4:$H$101, SMALL(IF($B812=PEOPLE!$B$4:$B$101, ROW(PEOPLE!$H$4:$H$101)-MIN(ROW(PEOPLE!$H$4:$H$101)) +1), COLUMNS($B$3:E812))),"")</f>
        <v xml:space="preserve">6   </v>
      </c>
      <c r="G812" s="40" t="str">
        <f t="array" ref="G812">IFERROR(INDEX(PEOPLE!$H$4:$H$101, SMALL(IF($B812=PEOPLE!$B$4:$B$101, ROW(PEOPLE!$H$4:$H$101)-MIN(ROW(PEOPLE!$H$4:$H$101)) +1), COLUMNS($B$3:F812))),"")</f>
        <v xml:space="preserve">7   </v>
      </c>
      <c r="H812" s="40" t="str">
        <f t="array" ref="H812">IFERROR(INDEX(PEOPLE!$H$4:$H$101, SMALL(IF($B812=PEOPLE!$B$4:$B$101, ROW(PEOPLE!$H$4:$H$101)-MIN(ROW(PEOPLE!$H$4:$H$101)) +1), COLUMNS($B$3:G812))),"")</f>
        <v xml:space="preserve">8   </v>
      </c>
      <c r="I812" s="40" t="str">
        <f t="array" ref="I812">IFERROR(INDEX(PEOPLE!$H$4:$H$101, SMALL(IF($B812=PEOPLE!$B$4:$B$101, ROW(PEOPLE!$H$4:$H$101)-MIN(ROW(PEOPLE!$H$4:$H$101)) +1), COLUMNS($B$3:H812))),"")</f>
        <v xml:space="preserve">9   </v>
      </c>
      <c r="J812" s="40" t="str">
        <f t="array" ref="J812">IFERROR(INDEX(PEOPLE!$H$4:$H$101, SMALL(IF($B812=PEOPLE!$B$4:$B$101, ROW(PEOPLE!$H$4:$H$101)-MIN(ROW(PEOPLE!$H$4:$H$101)) +1), COLUMNS($B$3:I812))),"")</f>
        <v xml:space="preserve">10   </v>
      </c>
      <c r="K812" s="40" t="str">
        <f t="array" ref="K812">IFERROR(INDEX(PEOPLE!$H$4:$H$101, SMALL(IF($B812=PEOPLE!$B$4:$B$101, ROW(PEOPLE!$H$4:$H$101)-MIN(ROW(PEOPLE!$H$4:$H$101)) +1), COLUMNS($B$3:J812))),"")</f>
        <v xml:space="preserve">11   </v>
      </c>
      <c r="L812" s="40" t="str">
        <f t="array" ref="L812">IFERROR(INDEX(PEOPLE!$H$4:$H$101, SMALL(IF($B812=PEOPLE!$B$4:$B$101, ROW(PEOPLE!$H$4:$H$101)-MIN(ROW(PEOPLE!$H$4:$H$101)) +1), COLUMNS($B$3:K812))),"")</f>
        <v xml:space="preserve">12   </v>
      </c>
      <c r="M812" s="40" t="str">
        <f t="array" ref="M812">IFERROR(INDEX(PEOPLE!$H$4:$H$101, SMALL(IF($B812=PEOPLE!$B$4:$B$101, ROW(PEOPLE!$H$4:$H$101)-MIN(ROW(PEOPLE!$H$4:$H$101)) +1), COLUMNS($B$3:L812))),"")</f>
        <v xml:space="preserve">13   </v>
      </c>
      <c r="N812" s="40"/>
      <c r="O812" s="40"/>
    </row>
    <row r="813" spans="2:15" x14ac:dyDescent="0.25">
      <c r="B813" s="40" t="str">
        <f t="array" ref="B813">IFERROR(INDEX(PEOPLE!B814:B$1001, MATCH(0, COUNTIF($B$2:B812, PEOPLE!B814:B$1001), 0)), "")</f>
        <v/>
      </c>
      <c r="C813" s="40" t="str">
        <f t="array" ref="C813">IFERROR(INDEX(PEOPLE!$H$4:$H$101, SMALL(IF($B813=PEOPLE!$B$4:$B$101, ROW(PEOPLE!$H$4:$H$101)-MIN(ROW(PEOPLE!$H$4:$H$101)) +1), COLUMNS($B$3:B813))),"")</f>
        <v xml:space="preserve">3   </v>
      </c>
      <c r="D813" s="40" t="str">
        <f t="array" ref="D813">IFERROR(INDEX(PEOPLE!$H$4:$H$101, SMALL(IF($B813=PEOPLE!$B$4:$B$101, ROW(PEOPLE!$H$4:$H$101)-MIN(ROW(PEOPLE!$H$4:$H$101)) +1), COLUMNS($B$3:C813))),"")</f>
        <v xml:space="preserve">4   </v>
      </c>
      <c r="E813" s="40" t="str">
        <f t="array" ref="E813">IFERROR(INDEX(PEOPLE!$H$4:$H$101, SMALL(IF($B813=PEOPLE!$B$4:$B$101, ROW(PEOPLE!$H$4:$H$101)-MIN(ROW(PEOPLE!$H$4:$H$101)) +1), COLUMNS($B$3:D813))),"")</f>
        <v xml:space="preserve">5   </v>
      </c>
      <c r="F813" s="40" t="str">
        <f t="array" ref="F813">IFERROR(INDEX(PEOPLE!$H$4:$H$101, SMALL(IF($B813=PEOPLE!$B$4:$B$101, ROW(PEOPLE!$H$4:$H$101)-MIN(ROW(PEOPLE!$H$4:$H$101)) +1), COLUMNS($B$3:E813))),"")</f>
        <v xml:space="preserve">6   </v>
      </c>
      <c r="G813" s="40" t="str">
        <f t="array" ref="G813">IFERROR(INDEX(PEOPLE!$H$4:$H$101, SMALL(IF($B813=PEOPLE!$B$4:$B$101, ROW(PEOPLE!$H$4:$H$101)-MIN(ROW(PEOPLE!$H$4:$H$101)) +1), COLUMNS($B$3:F813))),"")</f>
        <v xml:space="preserve">7   </v>
      </c>
      <c r="H813" s="40" t="str">
        <f t="array" ref="H813">IFERROR(INDEX(PEOPLE!$H$4:$H$101, SMALL(IF($B813=PEOPLE!$B$4:$B$101, ROW(PEOPLE!$H$4:$H$101)-MIN(ROW(PEOPLE!$H$4:$H$101)) +1), COLUMNS($B$3:G813))),"")</f>
        <v xml:space="preserve">8   </v>
      </c>
      <c r="I813" s="40" t="str">
        <f t="array" ref="I813">IFERROR(INDEX(PEOPLE!$H$4:$H$101, SMALL(IF($B813=PEOPLE!$B$4:$B$101, ROW(PEOPLE!$H$4:$H$101)-MIN(ROW(PEOPLE!$H$4:$H$101)) +1), COLUMNS($B$3:H813))),"")</f>
        <v xml:space="preserve">9   </v>
      </c>
      <c r="J813" s="40" t="str">
        <f t="array" ref="J813">IFERROR(INDEX(PEOPLE!$H$4:$H$101, SMALL(IF($B813=PEOPLE!$B$4:$B$101, ROW(PEOPLE!$H$4:$H$101)-MIN(ROW(PEOPLE!$H$4:$H$101)) +1), COLUMNS($B$3:I813))),"")</f>
        <v xml:space="preserve">10   </v>
      </c>
      <c r="K813" s="40" t="str">
        <f t="array" ref="K813">IFERROR(INDEX(PEOPLE!$H$4:$H$101, SMALL(IF($B813=PEOPLE!$B$4:$B$101, ROW(PEOPLE!$H$4:$H$101)-MIN(ROW(PEOPLE!$H$4:$H$101)) +1), COLUMNS($B$3:J813))),"")</f>
        <v xml:space="preserve">11   </v>
      </c>
      <c r="L813" s="40" t="str">
        <f t="array" ref="L813">IFERROR(INDEX(PEOPLE!$H$4:$H$101, SMALL(IF($B813=PEOPLE!$B$4:$B$101, ROW(PEOPLE!$H$4:$H$101)-MIN(ROW(PEOPLE!$H$4:$H$101)) +1), COLUMNS($B$3:K813))),"")</f>
        <v xml:space="preserve">12   </v>
      </c>
      <c r="M813" s="40" t="str">
        <f t="array" ref="M813">IFERROR(INDEX(PEOPLE!$H$4:$H$101, SMALL(IF($B813=PEOPLE!$B$4:$B$101, ROW(PEOPLE!$H$4:$H$101)-MIN(ROW(PEOPLE!$H$4:$H$101)) +1), COLUMNS($B$3:L813))),"")</f>
        <v xml:space="preserve">13   </v>
      </c>
      <c r="N813" s="40"/>
      <c r="O813" s="40"/>
    </row>
    <row r="814" spans="2:15" x14ac:dyDescent="0.25">
      <c r="B814" s="40" t="str">
        <f t="array" ref="B814">IFERROR(INDEX(PEOPLE!B815:B$1001, MATCH(0, COUNTIF($B$2:B813, PEOPLE!B815:B$1001), 0)), "")</f>
        <v/>
      </c>
      <c r="C814" s="40" t="str">
        <f t="array" ref="C814">IFERROR(INDEX(PEOPLE!$H$4:$H$101, SMALL(IF($B814=PEOPLE!$B$4:$B$101, ROW(PEOPLE!$H$4:$H$101)-MIN(ROW(PEOPLE!$H$4:$H$101)) +1), COLUMNS($B$3:B814))),"")</f>
        <v xml:space="preserve">3   </v>
      </c>
      <c r="D814" s="40" t="str">
        <f t="array" ref="D814">IFERROR(INDEX(PEOPLE!$H$4:$H$101, SMALL(IF($B814=PEOPLE!$B$4:$B$101, ROW(PEOPLE!$H$4:$H$101)-MIN(ROW(PEOPLE!$H$4:$H$101)) +1), COLUMNS($B$3:C814))),"")</f>
        <v xml:space="preserve">4   </v>
      </c>
      <c r="E814" s="40" t="str">
        <f t="array" ref="E814">IFERROR(INDEX(PEOPLE!$H$4:$H$101, SMALL(IF($B814=PEOPLE!$B$4:$B$101, ROW(PEOPLE!$H$4:$H$101)-MIN(ROW(PEOPLE!$H$4:$H$101)) +1), COLUMNS($B$3:D814))),"")</f>
        <v xml:space="preserve">5   </v>
      </c>
      <c r="F814" s="40" t="str">
        <f t="array" ref="F814">IFERROR(INDEX(PEOPLE!$H$4:$H$101, SMALL(IF($B814=PEOPLE!$B$4:$B$101, ROW(PEOPLE!$H$4:$H$101)-MIN(ROW(PEOPLE!$H$4:$H$101)) +1), COLUMNS($B$3:E814))),"")</f>
        <v xml:space="preserve">6   </v>
      </c>
      <c r="G814" s="40" t="str">
        <f t="array" ref="G814">IFERROR(INDEX(PEOPLE!$H$4:$H$101, SMALL(IF($B814=PEOPLE!$B$4:$B$101, ROW(PEOPLE!$H$4:$H$101)-MIN(ROW(PEOPLE!$H$4:$H$101)) +1), COLUMNS($B$3:F814))),"")</f>
        <v xml:space="preserve">7   </v>
      </c>
      <c r="H814" s="40" t="str">
        <f t="array" ref="H814">IFERROR(INDEX(PEOPLE!$H$4:$H$101, SMALL(IF($B814=PEOPLE!$B$4:$B$101, ROW(PEOPLE!$H$4:$H$101)-MIN(ROW(PEOPLE!$H$4:$H$101)) +1), COLUMNS($B$3:G814))),"")</f>
        <v xml:space="preserve">8   </v>
      </c>
      <c r="I814" s="40" t="str">
        <f t="array" ref="I814">IFERROR(INDEX(PEOPLE!$H$4:$H$101, SMALL(IF($B814=PEOPLE!$B$4:$B$101, ROW(PEOPLE!$H$4:$H$101)-MIN(ROW(PEOPLE!$H$4:$H$101)) +1), COLUMNS($B$3:H814))),"")</f>
        <v xml:space="preserve">9   </v>
      </c>
      <c r="J814" s="40" t="str">
        <f t="array" ref="J814">IFERROR(INDEX(PEOPLE!$H$4:$H$101, SMALL(IF($B814=PEOPLE!$B$4:$B$101, ROW(PEOPLE!$H$4:$H$101)-MIN(ROW(PEOPLE!$H$4:$H$101)) +1), COLUMNS($B$3:I814))),"")</f>
        <v xml:space="preserve">10   </v>
      </c>
      <c r="K814" s="40" t="str">
        <f t="array" ref="K814">IFERROR(INDEX(PEOPLE!$H$4:$H$101, SMALL(IF($B814=PEOPLE!$B$4:$B$101, ROW(PEOPLE!$H$4:$H$101)-MIN(ROW(PEOPLE!$H$4:$H$101)) +1), COLUMNS($B$3:J814))),"")</f>
        <v xml:space="preserve">11   </v>
      </c>
      <c r="L814" s="40" t="str">
        <f t="array" ref="L814">IFERROR(INDEX(PEOPLE!$H$4:$H$101, SMALL(IF($B814=PEOPLE!$B$4:$B$101, ROW(PEOPLE!$H$4:$H$101)-MIN(ROW(PEOPLE!$H$4:$H$101)) +1), COLUMNS($B$3:K814))),"")</f>
        <v xml:space="preserve">12   </v>
      </c>
      <c r="M814" s="40" t="str">
        <f t="array" ref="M814">IFERROR(INDEX(PEOPLE!$H$4:$H$101, SMALL(IF($B814=PEOPLE!$B$4:$B$101, ROW(PEOPLE!$H$4:$H$101)-MIN(ROW(PEOPLE!$H$4:$H$101)) +1), COLUMNS($B$3:L814))),"")</f>
        <v xml:space="preserve">13   </v>
      </c>
      <c r="N814" s="40"/>
      <c r="O814" s="40"/>
    </row>
    <row r="815" spans="2:15" x14ac:dyDescent="0.25">
      <c r="B815" s="40" t="str">
        <f t="array" ref="B815">IFERROR(INDEX(PEOPLE!B816:B$1001, MATCH(0, COUNTIF($B$2:B814, PEOPLE!B816:B$1001), 0)), "")</f>
        <v/>
      </c>
      <c r="C815" s="40" t="str">
        <f t="array" ref="C815">IFERROR(INDEX(PEOPLE!$H$4:$H$101, SMALL(IF($B815=PEOPLE!$B$4:$B$101, ROW(PEOPLE!$H$4:$H$101)-MIN(ROW(PEOPLE!$H$4:$H$101)) +1), COLUMNS($B$3:B815))),"")</f>
        <v xml:space="preserve">3   </v>
      </c>
      <c r="D815" s="40" t="str">
        <f t="array" ref="D815">IFERROR(INDEX(PEOPLE!$H$4:$H$101, SMALL(IF($B815=PEOPLE!$B$4:$B$101, ROW(PEOPLE!$H$4:$H$101)-MIN(ROW(PEOPLE!$H$4:$H$101)) +1), COLUMNS($B$3:C815))),"")</f>
        <v xml:space="preserve">4   </v>
      </c>
      <c r="E815" s="40" t="str">
        <f t="array" ref="E815">IFERROR(INDEX(PEOPLE!$H$4:$H$101, SMALL(IF($B815=PEOPLE!$B$4:$B$101, ROW(PEOPLE!$H$4:$H$101)-MIN(ROW(PEOPLE!$H$4:$H$101)) +1), COLUMNS($B$3:D815))),"")</f>
        <v xml:space="preserve">5   </v>
      </c>
      <c r="F815" s="40" t="str">
        <f t="array" ref="F815">IFERROR(INDEX(PEOPLE!$H$4:$H$101, SMALL(IF($B815=PEOPLE!$B$4:$B$101, ROW(PEOPLE!$H$4:$H$101)-MIN(ROW(PEOPLE!$H$4:$H$101)) +1), COLUMNS($B$3:E815))),"")</f>
        <v xml:space="preserve">6   </v>
      </c>
      <c r="G815" s="40" t="str">
        <f t="array" ref="G815">IFERROR(INDEX(PEOPLE!$H$4:$H$101, SMALL(IF($B815=PEOPLE!$B$4:$B$101, ROW(PEOPLE!$H$4:$H$101)-MIN(ROW(PEOPLE!$H$4:$H$101)) +1), COLUMNS($B$3:F815))),"")</f>
        <v xml:space="preserve">7   </v>
      </c>
      <c r="H815" s="40" t="str">
        <f t="array" ref="H815">IFERROR(INDEX(PEOPLE!$H$4:$H$101, SMALL(IF($B815=PEOPLE!$B$4:$B$101, ROW(PEOPLE!$H$4:$H$101)-MIN(ROW(PEOPLE!$H$4:$H$101)) +1), COLUMNS($B$3:G815))),"")</f>
        <v xml:space="preserve">8   </v>
      </c>
      <c r="I815" s="40" t="str">
        <f t="array" ref="I815">IFERROR(INDEX(PEOPLE!$H$4:$H$101, SMALL(IF($B815=PEOPLE!$B$4:$B$101, ROW(PEOPLE!$H$4:$H$101)-MIN(ROW(PEOPLE!$H$4:$H$101)) +1), COLUMNS($B$3:H815))),"")</f>
        <v xml:space="preserve">9   </v>
      </c>
      <c r="J815" s="40" t="str">
        <f t="array" ref="J815">IFERROR(INDEX(PEOPLE!$H$4:$H$101, SMALL(IF($B815=PEOPLE!$B$4:$B$101, ROW(PEOPLE!$H$4:$H$101)-MIN(ROW(PEOPLE!$H$4:$H$101)) +1), COLUMNS($B$3:I815))),"")</f>
        <v xml:space="preserve">10   </v>
      </c>
      <c r="K815" s="40" t="str">
        <f t="array" ref="K815">IFERROR(INDEX(PEOPLE!$H$4:$H$101, SMALL(IF($B815=PEOPLE!$B$4:$B$101, ROW(PEOPLE!$H$4:$H$101)-MIN(ROW(PEOPLE!$H$4:$H$101)) +1), COLUMNS($B$3:J815))),"")</f>
        <v xml:space="preserve">11   </v>
      </c>
      <c r="L815" s="40" t="str">
        <f t="array" ref="L815">IFERROR(INDEX(PEOPLE!$H$4:$H$101, SMALL(IF($B815=PEOPLE!$B$4:$B$101, ROW(PEOPLE!$H$4:$H$101)-MIN(ROW(PEOPLE!$H$4:$H$101)) +1), COLUMNS($B$3:K815))),"")</f>
        <v xml:space="preserve">12   </v>
      </c>
      <c r="M815" s="40" t="str">
        <f t="array" ref="M815">IFERROR(INDEX(PEOPLE!$H$4:$H$101, SMALL(IF($B815=PEOPLE!$B$4:$B$101, ROW(PEOPLE!$H$4:$H$101)-MIN(ROW(PEOPLE!$H$4:$H$101)) +1), COLUMNS($B$3:L815))),"")</f>
        <v xml:space="preserve">13   </v>
      </c>
      <c r="N815" s="40"/>
      <c r="O815" s="40"/>
    </row>
    <row r="816" spans="2:15" x14ac:dyDescent="0.25">
      <c r="B816" s="40" t="str">
        <f t="array" ref="B816">IFERROR(INDEX(PEOPLE!B817:B$1001, MATCH(0, COUNTIF($B$2:B815, PEOPLE!B817:B$1001), 0)), "")</f>
        <v/>
      </c>
      <c r="C816" s="40" t="str">
        <f t="array" ref="C816">IFERROR(INDEX(PEOPLE!$H$4:$H$101, SMALL(IF($B816=PEOPLE!$B$4:$B$101, ROW(PEOPLE!$H$4:$H$101)-MIN(ROW(PEOPLE!$H$4:$H$101)) +1), COLUMNS($B$3:B816))),"")</f>
        <v xml:space="preserve">3   </v>
      </c>
      <c r="D816" s="40" t="str">
        <f t="array" ref="D816">IFERROR(INDEX(PEOPLE!$H$4:$H$101, SMALL(IF($B816=PEOPLE!$B$4:$B$101, ROW(PEOPLE!$H$4:$H$101)-MIN(ROW(PEOPLE!$H$4:$H$101)) +1), COLUMNS($B$3:C816))),"")</f>
        <v xml:space="preserve">4   </v>
      </c>
      <c r="E816" s="40" t="str">
        <f t="array" ref="E816">IFERROR(INDEX(PEOPLE!$H$4:$H$101, SMALL(IF($B816=PEOPLE!$B$4:$B$101, ROW(PEOPLE!$H$4:$H$101)-MIN(ROW(PEOPLE!$H$4:$H$101)) +1), COLUMNS($B$3:D816))),"")</f>
        <v xml:space="preserve">5   </v>
      </c>
      <c r="F816" s="40" t="str">
        <f t="array" ref="F816">IFERROR(INDEX(PEOPLE!$H$4:$H$101, SMALL(IF($B816=PEOPLE!$B$4:$B$101, ROW(PEOPLE!$H$4:$H$101)-MIN(ROW(PEOPLE!$H$4:$H$101)) +1), COLUMNS($B$3:E816))),"")</f>
        <v xml:space="preserve">6   </v>
      </c>
      <c r="G816" s="40" t="str">
        <f t="array" ref="G816">IFERROR(INDEX(PEOPLE!$H$4:$H$101, SMALL(IF($B816=PEOPLE!$B$4:$B$101, ROW(PEOPLE!$H$4:$H$101)-MIN(ROW(PEOPLE!$H$4:$H$101)) +1), COLUMNS($B$3:F816))),"")</f>
        <v xml:space="preserve">7   </v>
      </c>
      <c r="H816" s="40" t="str">
        <f t="array" ref="H816">IFERROR(INDEX(PEOPLE!$H$4:$H$101, SMALL(IF($B816=PEOPLE!$B$4:$B$101, ROW(PEOPLE!$H$4:$H$101)-MIN(ROW(PEOPLE!$H$4:$H$101)) +1), COLUMNS($B$3:G816))),"")</f>
        <v xml:space="preserve">8   </v>
      </c>
      <c r="I816" s="40" t="str">
        <f t="array" ref="I816">IFERROR(INDEX(PEOPLE!$H$4:$H$101, SMALL(IF($B816=PEOPLE!$B$4:$B$101, ROW(PEOPLE!$H$4:$H$101)-MIN(ROW(PEOPLE!$H$4:$H$101)) +1), COLUMNS($B$3:H816))),"")</f>
        <v xml:space="preserve">9   </v>
      </c>
      <c r="J816" s="40" t="str">
        <f t="array" ref="J816">IFERROR(INDEX(PEOPLE!$H$4:$H$101, SMALL(IF($B816=PEOPLE!$B$4:$B$101, ROW(PEOPLE!$H$4:$H$101)-MIN(ROW(PEOPLE!$H$4:$H$101)) +1), COLUMNS($B$3:I816))),"")</f>
        <v xml:space="preserve">10   </v>
      </c>
      <c r="K816" s="40" t="str">
        <f t="array" ref="K816">IFERROR(INDEX(PEOPLE!$H$4:$H$101, SMALL(IF($B816=PEOPLE!$B$4:$B$101, ROW(PEOPLE!$H$4:$H$101)-MIN(ROW(PEOPLE!$H$4:$H$101)) +1), COLUMNS($B$3:J816))),"")</f>
        <v xml:space="preserve">11   </v>
      </c>
      <c r="L816" s="40" t="str">
        <f t="array" ref="L816">IFERROR(INDEX(PEOPLE!$H$4:$H$101, SMALL(IF($B816=PEOPLE!$B$4:$B$101, ROW(PEOPLE!$H$4:$H$101)-MIN(ROW(PEOPLE!$H$4:$H$101)) +1), COLUMNS($B$3:K816))),"")</f>
        <v xml:space="preserve">12   </v>
      </c>
      <c r="M816" s="40" t="str">
        <f t="array" ref="M816">IFERROR(INDEX(PEOPLE!$H$4:$H$101, SMALL(IF($B816=PEOPLE!$B$4:$B$101, ROW(PEOPLE!$H$4:$H$101)-MIN(ROW(PEOPLE!$H$4:$H$101)) +1), COLUMNS($B$3:L816))),"")</f>
        <v xml:space="preserve">13   </v>
      </c>
      <c r="N816" s="40"/>
      <c r="O816" s="40"/>
    </row>
    <row r="817" spans="2:15" x14ac:dyDescent="0.25">
      <c r="B817" s="40" t="str">
        <f t="array" ref="B817">IFERROR(INDEX(PEOPLE!B818:B$1001, MATCH(0, COUNTIF($B$2:B816, PEOPLE!B818:B$1001), 0)), "")</f>
        <v/>
      </c>
      <c r="C817" s="40" t="str">
        <f t="array" ref="C817">IFERROR(INDEX(PEOPLE!$H$4:$H$101, SMALL(IF($B817=PEOPLE!$B$4:$B$101, ROW(PEOPLE!$H$4:$H$101)-MIN(ROW(PEOPLE!$H$4:$H$101)) +1), COLUMNS($B$3:B817))),"")</f>
        <v xml:space="preserve">3   </v>
      </c>
      <c r="D817" s="40" t="str">
        <f t="array" ref="D817">IFERROR(INDEX(PEOPLE!$H$4:$H$101, SMALL(IF($B817=PEOPLE!$B$4:$B$101, ROW(PEOPLE!$H$4:$H$101)-MIN(ROW(PEOPLE!$H$4:$H$101)) +1), COLUMNS($B$3:C817))),"")</f>
        <v xml:space="preserve">4   </v>
      </c>
      <c r="E817" s="40" t="str">
        <f t="array" ref="E817">IFERROR(INDEX(PEOPLE!$H$4:$H$101, SMALL(IF($B817=PEOPLE!$B$4:$B$101, ROW(PEOPLE!$H$4:$H$101)-MIN(ROW(PEOPLE!$H$4:$H$101)) +1), COLUMNS($B$3:D817))),"")</f>
        <v xml:space="preserve">5   </v>
      </c>
      <c r="F817" s="40" t="str">
        <f t="array" ref="F817">IFERROR(INDEX(PEOPLE!$H$4:$H$101, SMALL(IF($B817=PEOPLE!$B$4:$B$101, ROW(PEOPLE!$H$4:$H$101)-MIN(ROW(PEOPLE!$H$4:$H$101)) +1), COLUMNS($B$3:E817))),"")</f>
        <v xml:space="preserve">6   </v>
      </c>
      <c r="G817" s="40" t="str">
        <f t="array" ref="G817">IFERROR(INDEX(PEOPLE!$H$4:$H$101, SMALL(IF($B817=PEOPLE!$B$4:$B$101, ROW(PEOPLE!$H$4:$H$101)-MIN(ROW(PEOPLE!$H$4:$H$101)) +1), COLUMNS($B$3:F817))),"")</f>
        <v xml:space="preserve">7   </v>
      </c>
      <c r="H817" s="40" t="str">
        <f t="array" ref="H817">IFERROR(INDEX(PEOPLE!$H$4:$H$101, SMALL(IF($B817=PEOPLE!$B$4:$B$101, ROW(PEOPLE!$H$4:$H$101)-MIN(ROW(PEOPLE!$H$4:$H$101)) +1), COLUMNS($B$3:G817))),"")</f>
        <v xml:space="preserve">8   </v>
      </c>
      <c r="I817" s="40" t="str">
        <f t="array" ref="I817">IFERROR(INDEX(PEOPLE!$H$4:$H$101, SMALL(IF($B817=PEOPLE!$B$4:$B$101, ROW(PEOPLE!$H$4:$H$101)-MIN(ROW(PEOPLE!$H$4:$H$101)) +1), COLUMNS($B$3:H817))),"")</f>
        <v xml:space="preserve">9   </v>
      </c>
      <c r="J817" s="40" t="str">
        <f t="array" ref="J817">IFERROR(INDEX(PEOPLE!$H$4:$H$101, SMALL(IF($B817=PEOPLE!$B$4:$B$101, ROW(PEOPLE!$H$4:$H$101)-MIN(ROW(PEOPLE!$H$4:$H$101)) +1), COLUMNS($B$3:I817))),"")</f>
        <v xml:space="preserve">10   </v>
      </c>
      <c r="K817" s="40" t="str">
        <f t="array" ref="K817">IFERROR(INDEX(PEOPLE!$H$4:$H$101, SMALL(IF($B817=PEOPLE!$B$4:$B$101, ROW(PEOPLE!$H$4:$H$101)-MIN(ROW(PEOPLE!$H$4:$H$101)) +1), COLUMNS($B$3:J817))),"")</f>
        <v xml:space="preserve">11   </v>
      </c>
      <c r="L817" s="40" t="str">
        <f t="array" ref="L817">IFERROR(INDEX(PEOPLE!$H$4:$H$101, SMALL(IF($B817=PEOPLE!$B$4:$B$101, ROW(PEOPLE!$H$4:$H$101)-MIN(ROW(PEOPLE!$H$4:$H$101)) +1), COLUMNS($B$3:K817))),"")</f>
        <v xml:space="preserve">12   </v>
      </c>
      <c r="M817" s="40" t="str">
        <f t="array" ref="M817">IFERROR(INDEX(PEOPLE!$H$4:$H$101, SMALL(IF($B817=PEOPLE!$B$4:$B$101, ROW(PEOPLE!$H$4:$H$101)-MIN(ROW(PEOPLE!$H$4:$H$101)) +1), COLUMNS($B$3:L817))),"")</f>
        <v xml:space="preserve">13   </v>
      </c>
      <c r="N817" s="40"/>
      <c r="O817" s="40"/>
    </row>
    <row r="818" spans="2:15" x14ac:dyDescent="0.25">
      <c r="B818" s="40" t="str">
        <f t="array" ref="B818">IFERROR(INDEX(PEOPLE!B819:B$1001, MATCH(0, COUNTIF($B$2:B817, PEOPLE!B819:B$1001), 0)), "")</f>
        <v/>
      </c>
      <c r="C818" s="40" t="str">
        <f t="array" ref="C818">IFERROR(INDEX(PEOPLE!$H$4:$H$101, SMALL(IF($B818=PEOPLE!$B$4:$B$101, ROW(PEOPLE!$H$4:$H$101)-MIN(ROW(PEOPLE!$H$4:$H$101)) +1), COLUMNS($B$3:B818))),"")</f>
        <v xml:space="preserve">3   </v>
      </c>
      <c r="D818" s="40" t="str">
        <f t="array" ref="D818">IFERROR(INDEX(PEOPLE!$H$4:$H$101, SMALL(IF($B818=PEOPLE!$B$4:$B$101, ROW(PEOPLE!$H$4:$H$101)-MIN(ROW(PEOPLE!$H$4:$H$101)) +1), COLUMNS($B$3:C818))),"")</f>
        <v xml:space="preserve">4   </v>
      </c>
      <c r="E818" s="40" t="str">
        <f t="array" ref="E818">IFERROR(INDEX(PEOPLE!$H$4:$H$101, SMALL(IF($B818=PEOPLE!$B$4:$B$101, ROW(PEOPLE!$H$4:$H$101)-MIN(ROW(PEOPLE!$H$4:$H$101)) +1), COLUMNS($B$3:D818))),"")</f>
        <v xml:space="preserve">5   </v>
      </c>
      <c r="F818" s="40" t="str">
        <f t="array" ref="F818">IFERROR(INDEX(PEOPLE!$H$4:$H$101, SMALL(IF($B818=PEOPLE!$B$4:$B$101, ROW(PEOPLE!$H$4:$H$101)-MIN(ROW(PEOPLE!$H$4:$H$101)) +1), COLUMNS($B$3:E818))),"")</f>
        <v xml:space="preserve">6   </v>
      </c>
      <c r="G818" s="40" t="str">
        <f t="array" ref="G818">IFERROR(INDEX(PEOPLE!$H$4:$H$101, SMALL(IF($B818=PEOPLE!$B$4:$B$101, ROW(PEOPLE!$H$4:$H$101)-MIN(ROW(PEOPLE!$H$4:$H$101)) +1), COLUMNS($B$3:F818))),"")</f>
        <v xml:space="preserve">7   </v>
      </c>
      <c r="H818" s="40" t="str">
        <f t="array" ref="H818">IFERROR(INDEX(PEOPLE!$H$4:$H$101, SMALL(IF($B818=PEOPLE!$B$4:$B$101, ROW(PEOPLE!$H$4:$H$101)-MIN(ROW(PEOPLE!$H$4:$H$101)) +1), COLUMNS($B$3:G818))),"")</f>
        <v xml:space="preserve">8   </v>
      </c>
      <c r="I818" s="40" t="str">
        <f t="array" ref="I818">IFERROR(INDEX(PEOPLE!$H$4:$H$101, SMALL(IF($B818=PEOPLE!$B$4:$B$101, ROW(PEOPLE!$H$4:$H$101)-MIN(ROW(PEOPLE!$H$4:$H$101)) +1), COLUMNS($B$3:H818))),"")</f>
        <v xml:space="preserve">9   </v>
      </c>
      <c r="J818" s="40" t="str">
        <f t="array" ref="J818">IFERROR(INDEX(PEOPLE!$H$4:$H$101, SMALL(IF($B818=PEOPLE!$B$4:$B$101, ROW(PEOPLE!$H$4:$H$101)-MIN(ROW(PEOPLE!$H$4:$H$101)) +1), COLUMNS($B$3:I818))),"")</f>
        <v xml:space="preserve">10   </v>
      </c>
      <c r="K818" s="40" t="str">
        <f t="array" ref="K818">IFERROR(INDEX(PEOPLE!$H$4:$H$101, SMALL(IF($B818=PEOPLE!$B$4:$B$101, ROW(PEOPLE!$H$4:$H$101)-MIN(ROW(PEOPLE!$H$4:$H$101)) +1), COLUMNS($B$3:J818))),"")</f>
        <v xml:space="preserve">11   </v>
      </c>
      <c r="L818" s="40" t="str">
        <f t="array" ref="L818">IFERROR(INDEX(PEOPLE!$H$4:$H$101, SMALL(IF($B818=PEOPLE!$B$4:$B$101, ROW(PEOPLE!$H$4:$H$101)-MIN(ROW(PEOPLE!$H$4:$H$101)) +1), COLUMNS($B$3:K818))),"")</f>
        <v xml:space="preserve">12   </v>
      </c>
      <c r="M818" s="40" t="str">
        <f t="array" ref="M818">IFERROR(INDEX(PEOPLE!$H$4:$H$101, SMALL(IF($B818=PEOPLE!$B$4:$B$101, ROW(PEOPLE!$H$4:$H$101)-MIN(ROW(PEOPLE!$H$4:$H$101)) +1), COLUMNS($B$3:L818))),"")</f>
        <v xml:space="preserve">13   </v>
      </c>
      <c r="N818" s="40"/>
      <c r="O818" s="40"/>
    </row>
    <row r="819" spans="2:15" x14ac:dyDescent="0.25">
      <c r="B819" s="40" t="str">
        <f t="array" ref="B819">IFERROR(INDEX(PEOPLE!B820:B$1001, MATCH(0, COUNTIF($B$2:B818, PEOPLE!B820:B$1001), 0)), "")</f>
        <v/>
      </c>
      <c r="C819" s="40" t="str">
        <f t="array" ref="C819">IFERROR(INDEX(PEOPLE!$H$4:$H$101, SMALL(IF($B819=PEOPLE!$B$4:$B$101, ROW(PEOPLE!$H$4:$H$101)-MIN(ROW(PEOPLE!$H$4:$H$101)) +1), COLUMNS($B$3:B819))),"")</f>
        <v xml:space="preserve">3   </v>
      </c>
      <c r="D819" s="40" t="str">
        <f t="array" ref="D819">IFERROR(INDEX(PEOPLE!$H$4:$H$101, SMALL(IF($B819=PEOPLE!$B$4:$B$101, ROW(PEOPLE!$H$4:$H$101)-MIN(ROW(PEOPLE!$H$4:$H$101)) +1), COLUMNS($B$3:C819))),"")</f>
        <v xml:space="preserve">4   </v>
      </c>
      <c r="E819" s="40" t="str">
        <f t="array" ref="E819">IFERROR(INDEX(PEOPLE!$H$4:$H$101, SMALL(IF($B819=PEOPLE!$B$4:$B$101, ROW(PEOPLE!$H$4:$H$101)-MIN(ROW(PEOPLE!$H$4:$H$101)) +1), COLUMNS($B$3:D819))),"")</f>
        <v xml:space="preserve">5   </v>
      </c>
      <c r="F819" s="40" t="str">
        <f t="array" ref="F819">IFERROR(INDEX(PEOPLE!$H$4:$H$101, SMALL(IF($B819=PEOPLE!$B$4:$B$101, ROW(PEOPLE!$H$4:$H$101)-MIN(ROW(PEOPLE!$H$4:$H$101)) +1), COLUMNS($B$3:E819))),"")</f>
        <v xml:space="preserve">6   </v>
      </c>
      <c r="G819" s="40" t="str">
        <f t="array" ref="G819">IFERROR(INDEX(PEOPLE!$H$4:$H$101, SMALL(IF($B819=PEOPLE!$B$4:$B$101, ROW(PEOPLE!$H$4:$H$101)-MIN(ROW(PEOPLE!$H$4:$H$101)) +1), COLUMNS($B$3:F819))),"")</f>
        <v xml:space="preserve">7   </v>
      </c>
      <c r="H819" s="40" t="str">
        <f t="array" ref="H819">IFERROR(INDEX(PEOPLE!$H$4:$H$101, SMALL(IF($B819=PEOPLE!$B$4:$B$101, ROW(PEOPLE!$H$4:$H$101)-MIN(ROW(PEOPLE!$H$4:$H$101)) +1), COLUMNS($B$3:G819))),"")</f>
        <v xml:space="preserve">8   </v>
      </c>
      <c r="I819" s="40" t="str">
        <f t="array" ref="I819">IFERROR(INDEX(PEOPLE!$H$4:$H$101, SMALL(IF($B819=PEOPLE!$B$4:$B$101, ROW(PEOPLE!$H$4:$H$101)-MIN(ROW(PEOPLE!$H$4:$H$101)) +1), COLUMNS($B$3:H819))),"")</f>
        <v xml:space="preserve">9   </v>
      </c>
      <c r="J819" s="40" t="str">
        <f t="array" ref="J819">IFERROR(INDEX(PEOPLE!$H$4:$H$101, SMALL(IF($B819=PEOPLE!$B$4:$B$101, ROW(PEOPLE!$H$4:$H$101)-MIN(ROW(PEOPLE!$H$4:$H$101)) +1), COLUMNS($B$3:I819))),"")</f>
        <v xml:space="preserve">10   </v>
      </c>
      <c r="K819" s="40" t="str">
        <f t="array" ref="K819">IFERROR(INDEX(PEOPLE!$H$4:$H$101, SMALL(IF($B819=PEOPLE!$B$4:$B$101, ROW(PEOPLE!$H$4:$H$101)-MIN(ROW(PEOPLE!$H$4:$H$101)) +1), COLUMNS($B$3:J819))),"")</f>
        <v xml:space="preserve">11   </v>
      </c>
      <c r="L819" s="40" t="str">
        <f t="array" ref="L819">IFERROR(INDEX(PEOPLE!$H$4:$H$101, SMALL(IF($B819=PEOPLE!$B$4:$B$101, ROW(PEOPLE!$H$4:$H$101)-MIN(ROW(PEOPLE!$H$4:$H$101)) +1), COLUMNS($B$3:K819))),"")</f>
        <v xml:space="preserve">12   </v>
      </c>
      <c r="M819" s="40" t="str">
        <f t="array" ref="M819">IFERROR(INDEX(PEOPLE!$H$4:$H$101, SMALL(IF($B819=PEOPLE!$B$4:$B$101, ROW(PEOPLE!$H$4:$H$101)-MIN(ROW(PEOPLE!$H$4:$H$101)) +1), COLUMNS($B$3:L819))),"")</f>
        <v xml:space="preserve">13   </v>
      </c>
      <c r="N819" s="40"/>
      <c r="O819" s="40"/>
    </row>
    <row r="820" spans="2:15" x14ac:dyDescent="0.25">
      <c r="B820" s="40" t="str">
        <f t="array" ref="B820">IFERROR(INDEX(PEOPLE!B821:B$1001, MATCH(0, COUNTIF($B$2:B819, PEOPLE!B821:B$1001), 0)), "")</f>
        <v/>
      </c>
      <c r="C820" s="40" t="str">
        <f t="array" ref="C820">IFERROR(INDEX(PEOPLE!$H$4:$H$101, SMALL(IF($B820=PEOPLE!$B$4:$B$101, ROW(PEOPLE!$H$4:$H$101)-MIN(ROW(PEOPLE!$H$4:$H$101)) +1), COLUMNS($B$3:B820))),"")</f>
        <v xml:space="preserve">3   </v>
      </c>
      <c r="D820" s="40" t="str">
        <f t="array" ref="D820">IFERROR(INDEX(PEOPLE!$H$4:$H$101, SMALL(IF($B820=PEOPLE!$B$4:$B$101, ROW(PEOPLE!$H$4:$H$101)-MIN(ROW(PEOPLE!$H$4:$H$101)) +1), COLUMNS($B$3:C820))),"")</f>
        <v xml:space="preserve">4   </v>
      </c>
      <c r="E820" s="40" t="str">
        <f t="array" ref="E820">IFERROR(INDEX(PEOPLE!$H$4:$H$101, SMALL(IF($B820=PEOPLE!$B$4:$B$101, ROW(PEOPLE!$H$4:$H$101)-MIN(ROW(PEOPLE!$H$4:$H$101)) +1), COLUMNS($B$3:D820))),"")</f>
        <v xml:space="preserve">5   </v>
      </c>
      <c r="F820" s="40" t="str">
        <f t="array" ref="F820">IFERROR(INDEX(PEOPLE!$H$4:$H$101, SMALL(IF($B820=PEOPLE!$B$4:$B$101, ROW(PEOPLE!$H$4:$H$101)-MIN(ROW(PEOPLE!$H$4:$H$101)) +1), COLUMNS($B$3:E820))),"")</f>
        <v xml:space="preserve">6   </v>
      </c>
      <c r="G820" s="40" t="str">
        <f t="array" ref="G820">IFERROR(INDEX(PEOPLE!$H$4:$H$101, SMALL(IF($B820=PEOPLE!$B$4:$B$101, ROW(PEOPLE!$H$4:$H$101)-MIN(ROW(PEOPLE!$H$4:$H$101)) +1), COLUMNS($B$3:F820))),"")</f>
        <v xml:space="preserve">7   </v>
      </c>
      <c r="H820" s="40" t="str">
        <f t="array" ref="H820">IFERROR(INDEX(PEOPLE!$H$4:$H$101, SMALL(IF($B820=PEOPLE!$B$4:$B$101, ROW(PEOPLE!$H$4:$H$101)-MIN(ROW(PEOPLE!$H$4:$H$101)) +1), COLUMNS($B$3:G820))),"")</f>
        <v xml:space="preserve">8   </v>
      </c>
      <c r="I820" s="40" t="str">
        <f t="array" ref="I820">IFERROR(INDEX(PEOPLE!$H$4:$H$101, SMALL(IF($B820=PEOPLE!$B$4:$B$101, ROW(PEOPLE!$H$4:$H$101)-MIN(ROW(PEOPLE!$H$4:$H$101)) +1), COLUMNS($B$3:H820))),"")</f>
        <v xml:space="preserve">9   </v>
      </c>
      <c r="J820" s="40" t="str">
        <f t="array" ref="J820">IFERROR(INDEX(PEOPLE!$H$4:$H$101, SMALL(IF($B820=PEOPLE!$B$4:$B$101, ROW(PEOPLE!$H$4:$H$101)-MIN(ROW(PEOPLE!$H$4:$H$101)) +1), COLUMNS($B$3:I820))),"")</f>
        <v xml:space="preserve">10   </v>
      </c>
      <c r="K820" s="40" t="str">
        <f t="array" ref="K820">IFERROR(INDEX(PEOPLE!$H$4:$H$101, SMALL(IF($B820=PEOPLE!$B$4:$B$101, ROW(PEOPLE!$H$4:$H$101)-MIN(ROW(PEOPLE!$H$4:$H$101)) +1), COLUMNS($B$3:J820))),"")</f>
        <v xml:space="preserve">11   </v>
      </c>
      <c r="L820" s="40" t="str">
        <f t="array" ref="L820">IFERROR(INDEX(PEOPLE!$H$4:$H$101, SMALL(IF($B820=PEOPLE!$B$4:$B$101, ROW(PEOPLE!$H$4:$H$101)-MIN(ROW(PEOPLE!$H$4:$H$101)) +1), COLUMNS($B$3:K820))),"")</f>
        <v xml:space="preserve">12   </v>
      </c>
      <c r="M820" s="40" t="str">
        <f t="array" ref="M820">IFERROR(INDEX(PEOPLE!$H$4:$H$101, SMALL(IF($B820=PEOPLE!$B$4:$B$101, ROW(PEOPLE!$H$4:$H$101)-MIN(ROW(PEOPLE!$H$4:$H$101)) +1), COLUMNS($B$3:L820))),"")</f>
        <v xml:space="preserve">13   </v>
      </c>
      <c r="N820" s="40"/>
      <c r="O820" s="40"/>
    </row>
    <row r="821" spans="2:15" x14ac:dyDescent="0.25">
      <c r="B821" s="40" t="str">
        <f t="array" ref="B821">IFERROR(INDEX(PEOPLE!B822:B$1001, MATCH(0, COUNTIF($B$2:B820, PEOPLE!B822:B$1001), 0)), "")</f>
        <v/>
      </c>
      <c r="C821" s="40" t="str">
        <f t="array" ref="C821">IFERROR(INDEX(PEOPLE!$H$4:$H$101, SMALL(IF($B821=PEOPLE!$B$4:$B$101, ROW(PEOPLE!$H$4:$H$101)-MIN(ROW(PEOPLE!$H$4:$H$101)) +1), COLUMNS($B$3:B821))),"")</f>
        <v xml:space="preserve">3   </v>
      </c>
      <c r="D821" s="40" t="str">
        <f t="array" ref="D821">IFERROR(INDEX(PEOPLE!$H$4:$H$101, SMALL(IF($B821=PEOPLE!$B$4:$B$101, ROW(PEOPLE!$H$4:$H$101)-MIN(ROW(PEOPLE!$H$4:$H$101)) +1), COLUMNS($B$3:C821))),"")</f>
        <v xml:space="preserve">4   </v>
      </c>
      <c r="E821" s="40" t="str">
        <f t="array" ref="E821">IFERROR(INDEX(PEOPLE!$H$4:$H$101, SMALL(IF($B821=PEOPLE!$B$4:$B$101, ROW(PEOPLE!$H$4:$H$101)-MIN(ROW(PEOPLE!$H$4:$H$101)) +1), COLUMNS($B$3:D821))),"")</f>
        <v xml:space="preserve">5   </v>
      </c>
      <c r="F821" s="40" t="str">
        <f t="array" ref="F821">IFERROR(INDEX(PEOPLE!$H$4:$H$101, SMALL(IF($B821=PEOPLE!$B$4:$B$101, ROW(PEOPLE!$H$4:$H$101)-MIN(ROW(PEOPLE!$H$4:$H$101)) +1), COLUMNS($B$3:E821))),"")</f>
        <v xml:space="preserve">6   </v>
      </c>
      <c r="G821" s="40" t="str">
        <f t="array" ref="G821">IFERROR(INDEX(PEOPLE!$H$4:$H$101, SMALL(IF($B821=PEOPLE!$B$4:$B$101, ROW(PEOPLE!$H$4:$H$101)-MIN(ROW(PEOPLE!$H$4:$H$101)) +1), COLUMNS($B$3:F821))),"")</f>
        <v xml:space="preserve">7   </v>
      </c>
      <c r="H821" s="40" t="str">
        <f t="array" ref="H821">IFERROR(INDEX(PEOPLE!$H$4:$H$101, SMALL(IF($B821=PEOPLE!$B$4:$B$101, ROW(PEOPLE!$H$4:$H$101)-MIN(ROW(PEOPLE!$H$4:$H$101)) +1), COLUMNS($B$3:G821))),"")</f>
        <v xml:space="preserve">8   </v>
      </c>
      <c r="I821" s="40" t="str">
        <f t="array" ref="I821">IFERROR(INDEX(PEOPLE!$H$4:$H$101, SMALL(IF($B821=PEOPLE!$B$4:$B$101, ROW(PEOPLE!$H$4:$H$101)-MIN(ROW(PEOPLE!$H$4:$H$101)) +1), COLUMNS($B$3:H821))),"")</f>
        <v xml:space="preserve">9   </v>
      </c>
      <c r="J821" s="40" t="str">
        <f t="array" ref="J821">IFERROR(INDEX(PEOPLE!$H$4:$H$101, SMALL(IF($B821=PEOPLE!$B$4:$B$101, ROW(PEOPLE!$H$4:$H$101)-MIN(ROW(PEOPLE!$H$4:$H$101)) +1), COLUMNS($B$3:I821))),"")</f>
        <v xml:space="preserve">10   </v>
      </c>
      <c r="K821" s="40" t="str">
        <f t="array" ref="K821">IFERROR(INDEX(PEOPLE!$H$4:$H$101, SMALL(IF($B821=PEOPLE!$B$4:$B$101, ROW(PEOPLE!$H$4:$H$101)-MIN(ROW(PEOPLE!$H$4:$H$101)) +1), COLUMNS($B$3:J821))),"")</f>
        <v xml:space="preserve">11   </v>
      </c>
      <c r="L821" s="40" t="str">
        <f t="array" ref="L821">IFERROR(INDEX(PEOPLE!$H$4:$H$101, SMALL(IF($B821=PEOPLE!$B$4:$B$101, ROW(PEOPLE!$H$4:$H$101)-MIN(ROW(PEOPLE!$H$4:$H$101)) +1), COLUMNS($B$3:K821))),"")</f>
        <v xml:space="preserve">12   </v>
      </c>
      <c r="M821" s="40" t="str">
        <f t="array" ref="M821">IFERROR(INDEX(PEOPLE!$H$4:$H$101, SMALL(IF($B821=PEOPLE!$B$4:$B$101, ROW(PEOPLE!$H$4:$H$101)-MIN(ROW(PEOPLE!$H$4:$H$101)) +1), COLUMNS($B$3:L821))),"")</f>
        <v xml:space="preserve">13   </v>
      </c>
      <c r="N821" s="40"/>
      <c r="O821" s="40"/>
    </row>
    <row r="822" spans="2:15" x14ac:dyDescent="0.25">
      <c r="B822" s="40" t="str">
        <f t="array" ref="B822">IFERROR(INDEX(PEOPLE!B823:B$1001, MATCH(0, COUNTIF($B$2:B821, PEOPLE!B823:B$1001), 0)), "")</f>
        <v/>
      </c>
      <c r="C822" s="40" t="str">
        <f t="array" ref="C822">IFERROR(INDEX(PEOPLE!$H$4:$H$101, SMALL(IF($B822=PEOPLE!$B$4:$B$101, ROW(PEOPLE!$H$4:$H$101)-MIN(ROW(PEOPLE!$H$4:$H$101)) +1), COLUMNS($B$3:B822))),"")</f>
        <v xml:space="preserve">3   </v>
      </c>
      <c r="D822" s="40" t="str">
        <f t="array" ref="D822">IFERROR(INDEX(PEOPLE!$H$4:$H$101, SMALL(IF($B822=PEOPLE!$B$4:$B$101, ROW(PEOPLE!$H$4:$H$101)-MIN(ROW(PEOPLE!$H$4:$H$101)) +1), COLUMNS($B$3:C822))),"")</f>
        <v xml:space="preserve">4   </v>
      </c>
      <c r="E822" s="40" t="str">
        <f t="array" ref="E822">IFERROR(INDEX(PEOPLE!$H$4:$H$101, SMALL(IF($B822=PEOPLE!$B$4:$B$101, ROW(PEOPLE!$H$4:$H$101)-MIN(ROW(PEOPLE!$H$4:$H$101)) +1), COLUMNS($B$3:D822))),"")</f>
        <v xml:space="preserve">5   </v>
      </c>
      <c r="F822" s="40" t="str">
        <f t="array" ref="F822">IFERROR(INDEX(PEOPLE!$H$4:$H$101, SMALL(IF($B822=PEOPLE!$B$4:$B$101, ROW(PEOPLE!$H$4:$H$101)-MIN(ROW(PEOPLE!$H$4:$H$101)) +1), COLUMNS($B$3:E822))),"")</f>
        <v xml:space="preserve">6   </v>
      </c>
      <c r="G822" s="40" t="str">
        <f t="array" ref="G822">IFERROR(INDEX(PEOPLE!$H$4:$H$101, SMALL(IF($B822=PEOPLE!$B$4:$B$101, ROW(PEOPLE!$H$4:$H$101)-MIN(ROW(PEOPLE!$H$4:$H$101)) +1), COLUMNS($B$3:F822))),"")</f>
        <v xml:space="preserve">7   </v>
      </c>
      <c r="H822" s="40" t="str">
        <f t="array" ref="H822">IFERROR(INDEX(PEOPLE!$H$4:$H$101, SMALL(IF($B822=PEOPLE!$B$4:$B$101, ROW(PEOPLE!$H$4:$H$101)-MIN(ROW(PEOPLE!$H$4:$H$101)) +1), COLUMNS($B$3:G822))),"")</f>
        <v xml:space="preserve">8   </v>
      </c>
      <c r="I822" s="40" t="str">
        <f t="array" ref="I822">IFERROR(INDEX(PEOPLE!$H$4:$H$101, SMALL(IF($B822=PEOPLE!$B$4:$B$101, ROW(PEOPLE!$H$4:$H$101)-MIN(ROW(PEOPLE!$H$4:$H$101)) +1), COLUMNS($B$3:H822))),"")</f>
        <v xml:space="preserve">9   </v>
      </c>
      <c r="J822" s="40" t="str">
        <f t="array" ref="J822">IFERROR(INDEX(PEOPLE!$H$4:$H$101, SMALL(IF($B822=PEOPLE!$B$4:$B$101, ROW(PEOPLE!$H$4:$H$101)-MIN(ROW(PEOPLE!$H$4:$H$101)) +1), COLUMNS($B$3:I822))),"")</f>
        <v xml:space="preserve">10   </v>
      </c>
      <c r="K822" s="40" t="str">
        <f t="array" ref="K822">IFERROR(INDEX(PEOPLE!$H$4:$H$101, SMALL(IF($B822=PEOPLE!$B$4:$B$101, ROW(PEOPLE!$H$4:$H$101)-MIN(ROW(PEOPLE!$H$4:$H$101)) +1), COLUMNS($B$3:J822))),"")</f>
        <v xml:space="preserve">11   </v>
      </c>
      <c r="L822" s="40" t="str">
        <f t="array" ref="L822">IFERROR(INDEX(PEOPLE!$H$4:$H$101, SMALL(IF($B822=PEOPLE!$B$4:$B$101, ROW(PEOPLE!$H$4:$H$101)-MIN(ROW(PEOPLE!$H$4:$H$101)) +1), COLUMNS($B$3:K822))),"")</f>
        <v xml:space="preserve">12   </v>
      </c>
      <c r="M822" s="40" t="str">
        <f t="array" ref="M822">IFERROR(INDEX(PEOPLE!$H$4:$H$101, SMALL(IF($B822=PEOPLE!$B$4:$B$101, ROW(PEOPLE!$H$4:$H$101)-MIN(ROW(PEOPLE!$H$4:$H$101)) +1), COLUMNS($B$3:L822))),"")</f>
        <v xml:space="preserve">13   </v>
      </c>
      <c r="N822" s="40"/>
      <c r="O822" s="40"/>
    </row>
    <row r="823" spans="2:15" x14ac:dyDescent="0.25">
      <c r="B823" s="40" t="str">
        <f t="array" ref="B823">IFERROR(INDEX(PEOPLE!B824:B$1001, MATCH(0, COUNTIF($B$2:B822, PEOPLE!B824:B$1001), 0)), "")</f>
        <v/>
      </c>
      <c r="C823" s="40" t="str">
        <f t="array" ref="C823">IFERROR(INDEX(PEOPLE!$H$4:$H$101, SMALL(IF($B823=PEOPLE!$B$4:$B$101, ROW(PEOPLE!$H$4:$H$101)-MIN(ROW(PEOPLE!$H$4:$H$101)) +1), COLUMNS($B$3:B823))),"")</f>
        <v xml:space="preserve">3   </v>
      </c>
      <c r="D823" s="40" t="str">
        <f t="array" ref="D823">IFERROR(INDEX(PEOPLE!$H$4:$H$101, SMALL(IF($B823=PEOPLE!$B$4:$B$101, ROW(PEOPLE!$H$4:$H$101)-MIN(ROW(PEOPLE!$H$4:$H$101)) +1), COLUMNS($B$3:C823))),"")</f>
        <v xml:space="preserve">4   </v>
      </c>
      <c r="E823" s="40" t="str">
        <f t="array" ref="E823">IFERROR(INDEX(PEOPLE!$H$4:$H$101, SMALL(IF($B823=PEOPLE!$B$4:$B$101, ROW(PEOPLE!$H$4:$H$101)-MIN(ROW(PEOPLE!$H$4:$H$101)) +1), COLUMNS($B$3:D823))),"")</f>
        <v xml:space="preserve">5   </v>
      </c>
      <c r="F823" s="40" t="str">
        <f t="array" ref="F823">IFERROR(INDEX(PEOPLE!$H$4:$H$101, SMALL(IF($B823=PEOPLE!$B$4:$B$101, ROW(PEOPLE!$H$4:$H$101)-MIN(ROW(PEOPLE!$H$4:$H$101)) +1), COLUMNS($B$3:E823))),"")</f>
        <v xml:space="preserve">6   </v>
      </c>
      <c r="G823" s="40" t="str">
        <f t="array" ref="G823">IFERROR(INDEX(PEOPLE!$H$4:$H$101, SMALL(IF($B823=PEOPLE!$B$4:$B$101, ROW(PEOPLE!$H$4:$H$101)-MIN(ROW(PEOPLE!$H$4:$H$101)) +1), COLUMNS($B$3:F823))),"")</f>
        <v xml:space="preserve">7   </v>
      </c>
      <c r="H823" s="40" t="str">
        <f t="array" ref="H823">IFERROR(INDEX(PEOPLE!$H$4:$H$101, SMALL(IF($B823=PEOPLE!$B$4:$B$101, ROW(PEOPLE!$H$4:$H$101)-MIN(ROW(PEOPLE!$H$4:$H$101)) +1), COLUMNS($B$3:G823))),"")</f>
        <v xml:space="preserve">8   </v>
      </c>
      <c r="I823" s="40" t="str">
        <f t="array" ref="I823">IFERROR(INDEX(PEOPLE!$H$4:$H$101, SMALL(IF($B823=PEOPLE!$B$4:$B$101, ROW(PEOPLE!$H$4:$H$101)-MIN(ROW(PEOPLE!$H$4:$H$101)) +1), COLUMNS($B$3:H823))),"")</f>
        <v xml:space="preserve">9   </v>
      </c>
      <c r="J823" s="40" t="str">
        <f t="array" ref="J823">IFERROR(INDEX(PEOPLE!$H$4:$H$101, SMALL(IF($B823=PEOPLE!$B$4:$B$101, ROW(PEOPLE!$H$4:$H$101)-MIN(ROW(PEOPLE!$H$4:$H$101)) +1), COLUMNS($B$3:I823))),"")</f>
        <v xml:space="preserve">10   </v>
      </c>
      <c r="K823" s="40" t="str">
        <f t="array" ref="K823">IFERROR(INDEX(PEOPLE!$H$4:$H$101, SMALL(IF($B823=PEOPLE!$B$4:$B$101, ROW(PEOPLE!$H$4:$H$101)-MIN(ROW(PEOPLE!$H$4:$H$101)) +1), COLUMNS($B$3:J823))),"")</f>
        <v xml:space="preserve">11   </v>
      </c>
      <c r="L823" s="40" t="str">
        <f t="array" ref="L823">IFERROR(INDEX(PEOPLE!$H$4:$H$101, SMALL(IF($B823=PEOPLE!$B$4:$B$101, ROW(PEOPLE!$H$4:$H$101)-MIN(ROW(PEOPLE!$H$4:$H$101)) +1), COLUMNS($B$3:K823))),"")</f>
        <v xml:space="preserve">12   </v>
      </c>
      <c r="M823" s="40" t="str">
        <f t="array" ref="M823">IFERROR(INDEX(PEOPLE!$H$4:$H$101, SMALL(IF($B823=PEOPLE!$B$4:$B$101, ROW(PEOPLE!$H$4:$H$101)-MIN(ROW(PEOPLE!$H$4:$H$101)) +1), COLUMNS($B$3:L823))),"")</f>
        <v xml:space="preserve">13   </v>
      </c>
      <c r="N823" s="40"/>
      <c r="O823" s="40"/>
    </row>
    <row r="824" spans="2:15" x14ac:dyDescent="0.25">
      <c r="B824" s="40" t="str">
        <f t="array" ref="B824">IFERROR(INDEX(PEOPLE!B825:B$1001, MATCH(0, COUNTIF($B$2:B823, PEOPLE!B825:B$1001), 0)), "")</f>
        <v/>
      </c>
      <c r="C824" s="40" t="str">
        <f t="array" ref="C824">IFERROR(INDEX(PEOPLE!$H$4:$H$101, SMALL(IF($B824=PEOPLE!$B$4:$B$101, ROW(PEOPLE!$H$4:$H$101)-MIN(ROW(PEOPLE!$H$4:$H$101)) +1), COLUMNS($B$3:B824))),"")</f>
        <v xml:space="preserve">3   </v>
      </c>
      <c r="D824" s="40" t="str">
        <f t="array" ref="D824">IFERROR(INDEX(PEOPLE!$H$4:$H$101, SMALL(IF($B824=PEOPLE!$B$4:$B$101, ROW(PEOPLE!$H$4:$H$101)-MIN(ROW(PEOPLE!$H$4:$H$101)) +1), COLUMNS($B$3:C824))),"")</f>
        <v xml:space="preserve">4   </v>
      </c>
      <c r="E824" s="40" t="str">
        <f t="array" ref="E824">IFERROR(INDEX(PEOPLE!$H$4:$H$101, SMALL(IF($B824=PEOPLE!$B$4:$B$101, ROW(PEOPLE!$H$4:$H$101)-MIN(ROW(PEOPLE!$H$4:$H$101)) +1), COLUMNS($B$3:D824))),"")</f>
        <v xml:space="preserve">5   </v>
      </c>
      <c r="F824" s="40" t="str">
        <f t="array" ref="F824">IFERROR(INDEX(PEOPLE!$H$4:$H$101, SMALL(IF($B824=PEOPLE!$B$4:$B$101, ROW(PEOPLE!$H$4:$H$101)-MIN(ROW(PEOPLE!$H$4:$H$101)) +1), COLUMNS($B$3:E824))),"")</f>
        <v xml:space="preserve">6   </v>
      </c>
      <c r="G824" s="40" t="str">
        <f t="array" ref="G824">IFERROR(INDEX(PEOPLE!$H$4:$H$101, SMALL(IF($B824=PEOPLE!$B$4:$B$101, ROW(PEOPLE!$H$4:$H$101)-MIN(ROW(PEOPLE!$H$4:$H$101)) +1), COLUMNS($B$3:F824))),"")</f>
        <v xml:space="preserve">7   </v>
      </c>
      <c r="H824" s="40" t="str">
        <f t="array" ref="H824">IFERROR(INDEX(PEOPLE!$H$4:$H$101, SMALL(IF($B824=PEOPLE!$B$4:$B$101, ROW(PEOPLE!$H$4:$H$101)-MIN(ROW(PEOPLE!$H$4:$H$101)) +1), COLUMNS($B$3:G824))),"")</f>
        <v xml:space="preserve">8   </v>
      </c>
      <c r="I824" s="40" t="str">
        <f t="array" ref="I824">IFERROR(INDEX(PEOPLE!$H$4:$H$101, SMALL(IF($B824=PEOPLE!$B$4:$B$101, ROW(PEOPLE!$H$4:$H$101)-MIN(ROW(PEOPLE!$H$4:$H$101)) +1), COLUMNS($B$3:H824))),"")</f>
        <v xml:space="preserve">9   </v>
      </c>
      <c r="J824" s="40" t="str">
        <f t="array" ref="J824">IFERROR(INDEX(PEOPLE!$H$4:$H$101, SMALL(IF($B824=PEOPLE!$B$4:$B$101, ROW(PEOPLE!$H$4:$H$101)-MIN(ROW(PEOPLE!$H$4:$H$101)) +1), COLUMNS($B$3:I824))),"")</f>
        <v xml:space="preserve">10   </v>
      </c>
      <c r="K824" s="40" t="str">
        <f t="array" ref="K824">IFERROR(INDEX(PEOPLE!$H$4:$H$101, SMALL(IF($B824=PEOPLE!$B$4:$B$101, ROW(PEOPLE!$H$4:$H$101)-MIN(ROW(PEOPLE!$H$4:$H$101)) +1), COLUMNS($B$3:J824))),"")</f>
        <v xml:space="preserve">11   </v>
      </c>
      <c r="L824" s="40" t="str">
        <f t="array" ref="L824">IFERROR(INDEX(PEOPLE!$H$4:$H$101, SMALL(IF($B824=PEOPLE!$B$4:$B$101, ROW(PEOPLE!$H$4:$H$101)-MIN(ROW(PEOPLE!$H$4:$H$101)) +1), COLUMNS($B$3:K824))),"")</f>
        <v xml:space="preserve">12   </v>
      </c>
      <c r="M824" s="40" t="str">
        <f t="array" ref="M824">IFERROR(INDEX(PEOPLE!$H$4:$H$101, SMALL(IF($B824=PEOPLE!$B$4:$B$101, ROW(PEOPLE!$H$4:$H$101)-MIN(ROW(PEOPLE!$H$4:$H$101)) +1), COLUMNS($B$3:L824))),"")</f>
        <v xml:space="preserve">13   </v>
      </c>
      <c r="N824" s="40"/>
      <c r="O824" s="40"/>
    </row>
    <row r="825" spans="2:15" x14ac:dyDescent="0.25">
      <c r="B825" s="40" t="str">
        <f t="array" ref="B825">IFERROR(INDEX(PEOPLE!B826:B$1001, MATCH(0, COUNTIF($B$2:B824, PEOPLE!B826:B$1001), 0)), "")</f>
        <v/>
      </c>
      <c r="C825" s="40" t="str">
        <f t="array" ref="C825">IFERROR(INDEX(PEOPLE!$H$4:$H$101, SMALL(IF($B825=PEOPLE!$B$4:$B$101, ROW(PEOPLE!$H$4:$H$101)-MIN(ROW(PEOPLE!$H$4:$H$101)) +1), COLUMNS($B$3:B825))),"")</f>
        <v xml:space="preserve">3   </v>
      </c>
      <c r="D825" s="40" t="str">
        <f t="array" ref="D825">IFERROR(INDEX(PEOPLE!$H$4:$H$101, SMALL(IF($B825=PEOPLE!$B$4:$B$101, ROW(PEOPLE!$H$4:$H$101)-MIN(ROW(PEOPLE!$H$4:$H$101)) +1), COLUMNS($B$3:C825))),"")</f>
        <v xml:space="preserve">4   </v>
      </c>
      <c r="E825" s="40" t="str">
        <f t="array" ref="E825">IFERROR(INDEX(PEOPLE!$H$4:$H$101, SMALL(IF($B825=PEOPLE!$B$4:$B$101, ROW(PEOPLE!$H$4:$H$101)-MIN(ROW(PEOPLE!$H$4:$H$101)) +1), COLUMNS($B$3:D825))),"")</f>
        <v xml:space="preserve">5   </v>
      </c>
      <c r="F825" s="40" t="str">
        <f t="array" ref="F825">IFERROR(INDEX(PEOPLE!$H$4:$H$101, SMALL(IF($B825=PEOPLE!$B$4:$B$101, ROW(PEOPLE!$H$4:$H$101)-MIN(ROW(PEOPLE!$H$4:$H$101)) +1), COLUMNS($B$3:E825))),"")</f>
        <v xml:space="preserve">6   </v>
      </c>
      <c r="G825" s="40" t="str">
        <f t="array" ref="G825">IFERROR(INDEX(PEOPLE!$H$4:$H$101, SMALL(IF($B825=PEOPLE!$B$4:$B$101, ROW(PEOPLE!$H$4:$H$101)-MIN(ROW(PEOPLE!$H$4:$H$101)) +1), COLUMNS($B$3:F825))),"")</f>
        <v xml:space="preserve">7   </v>
      </c>
      <c r="H825" s="40" t="str">
        <f t="array" ref="H825">IFERROR(INDEX(PEOPLE!$H$4:$H$101, SMALL(IF($B825=PEOPLE!$B$4:$B$101, ROW(PEOPLE!$H$4:$H$101)-MIN(ROW(PEOPLE!$H$4:$H$101)) +1), COLUMNS($B$3:G825))),"")</f>
        <v xml:space="preserve">8   </v>
      </c>
      <c r="I825" s="40" t="str">
        <f t="array" ref="I825">IFERROR(INDEX(PEOPLE!$H$4:$H$101, SMALL(IF($B825=PEOPLE!$B$4:$B$101, ROW(PEOPLE!$H$4:$H$101)-MIN(ROW(PEOPLE!$H$4:$H$101)) +1), COLUMNS($B$3:H825))),"")</f>
        <v xml:space="preserve">9   </v>
      </c>
      <c r="J825" s="40" t="str">
        <f t="array" ref="J825">IFERROR(INDEX(PEOPLE!$H$4:$H$101, SMALL(IF($B825=PEOPLE!$B$4:$B$101, ROW(PEOPLE!$H$4:$H$101)-MIN(ROW(PEOPLE!$H$4:$H$101)) +1), COLUMNS($B$3:I825))),"")</f>
        <v xml:space="preserve">10   </v>
      </c>
      <c r="K825" s="40" t="str">
        <f t="array" ref="K825">IFERROR(INDEX(PEOPLE!$H$4:$H$101, SMALL(IF($B825=PEOPLE!$B$4:$B$101, ROW(PEOPLE!$H$4:$H$101)-MIN(ROW(PEOPLE!$H$4:$H$101)) +1), COLUMNS($B$3:J825))),"")</f>
        <v xml:space="preserve">11   </v>
      </c>
      <c r="L825" s="40" t="str">
        <f t="array" ref="L825">IFERROR(INDEX(PEOPLE!$H$4:$H$101, SMALL(IF($B825=PEOPLE!$B$4:$B$101, ROW(PEOPLE!$H$4:$H$101)-MIN(ROW(PEOPLE!$H$4:$H$101)) +1), COLUMNS($B$3:K825))),"")</f>
        <v xml:space="preserve">12   </v>
      </c>
      <c r="M825" s="40" t="str">
        <f t="array" ref="M825">IFERROR(INDEX(PEOPLE!$H$4:$H$101, SMALL(IF($B825=PEOPLE!$B$4:$B$101, ROW(PEOPLE!$H$4:$H$101)-MIN(ROW(PEOPLE!$H$4:$H$101)) +1), COLUMNS($B$3:L825))),"")</f>
        <v xml:space="preserve">13   </v>
      </c>
      <c r="N825" s="40"/>
      <c r="O825" s="40"/>
    </row>
    <row r="826" spans="2:15" x14ac:dyDescent="0.25">
      <c r="B826" s="40" t="str">
        <f t="array" ref="B826">IFERROR(INDEX(PEOPLE!B827:B$1001, MATCH(0, COUNTIF($B$2:B825, PEOPLE!B827:B$1001), 0)), "")</f>
        <v/>
      </c>
      <c r="C826" s="40" t="str">
        <f t="array" ref="C826">IFERROR(INDEX(PEOPLE!$H$4:$H$101, SMALL(IF($B826=PEOPLE!$B$4:$B$101, ROW(PEOPLE!$H$4:$H$101)-MIN(ROW(PEOPLE!$H$4:$H$101)) +1), COLUMNS($B$3:B826))),"")</f>
        <v xml:space="preserve">3   </v>
      </c>
      <c r="D826" s="40" t="str">
        <f t="array" ref="D826">IFERROR(INDEX(PEOPLE!$H$4:$H$101, SMALL(IF($B826=PEOPLE!$B$4:$B$101, ROW(PEOPLE!$H$4:$H$101)-MIN(ROW(PEOPLE!$H$4:$H$101)) +1), COLUMNS($B$3:C826))),"")</f>
        <v xml:space="preserve">4   </v>
      </c>
      <c r="E826" s="40" t="str">
        <f t="array" ref="E826">IFERROR(INDEX(PEOPLE!$H$4:$H$101, SMALL(IF($B826=PEOPLE!$B$4:$B$101, ROW(PEOPLE!$H$4:$H$101)-MIN(ROW(PEOPLE!$H$4:$H$101)) +1), COLUMNS($B$3:D826))),"")</f>
        <v xml:space="preserve">5   </v>
      </c>
      <c r="F826" s="40" t="str">
        <f t="array" ref="F826">IFERROR(INDEX(PEOPLE!$H$4:$H$101, SMALL(IF($B826=PEOPLE!$B$4:$B$101, ROW(PEOPLE!$H$4:$H$101)-MIN(ROW(PEOPLE!$H$4:$H$101)) +1), COLUMNS($B$3:E826))),"")</f>
        <v xml:space="preserve">6   </v>
      </c>
      <c r="G826" s="40" t="str">
        <f t="array" ref="G826">IFERROR(INDEX(PEOPLE!$H$4:$H$101, SMALL(IF($B826=PEOPLE!$B$4:$B$101, ROW(PEOPLE!$H$4:$H$101)-MIN(ROW(PEOPLE!$H$4:$H$101)) +1), COLUMNS($B$3:F826))),"")</f>
        <v xml:space="preserve">7   </v>
      </c>
      <c r="H826" s="40" t="str">
        <f t="array" ref="H826">IFERROR(INDEX(PEOPLE!$H$4:$H$101, SMALL(IF($B826=PEOPLE!$B$4:$B$101, ROW(PEOPLE!$H$4:$H$101)-MIN(ROW(PEOPLE!$H$4:$H$101)) +1), COLUMNS($B$3:G826))),"")</f>
        <v xml:space="preserve">8   </v>
      </c>
      <c r="I826" s="40" t="str">
        <f t="array" ref="I826">IFERROR(INDEX(PEOPLE!$H$4:$H$101, SMALL(IF($B826=PEOPLE!$B$4:$B$101, ROW(PEOPLE!$H$4:$H$101)-MIN(ROW(PEOPLE!$H$4:$H$101)) +1), COLUMNS($B$3:H826))),"")</f>
        <v xml:space="preserve">9   </v>
      </c>
      <c r="J826" s="40" t="str">
        <f t="array" ref="J826">IFERROR(INDEX(PEOPLE!$H$4:$H$101, SMALL(IF($B826=PEOPLE!$B$4:$B$101, ROW(PEOPLE!$H$4:$H$101)-MIN(ROW(PEOPLE!$H$4:$H$101)) +1), COLUMNS($B$3:I826))),"")</f>
        <v xml:space="preserve">10   </v>
      </c>
      <c r="K826" s="40" t="str">
        <f t="array" ref="K826">IFERROR(INDEX(PEOPLE!$H$4:$H$101, SMALL(IF($B826=PEOPLE!$B$4:$B$101, ROW(PEOPLE!$H$4:$H$101)-MIN(ROW(PEOPLE!$H$4:$H$101)) +1), COLUMNS($B$3:J826))),"")</f>
        <v xml:space="preserve">11   </v>
      </c>
      <c r="L826" s="40" t="str">
        <f t="array" ref="L826">IFERROR(INDEX(PEOPLE!$H$4:$H$101, SMALL(IF($B826=PEOPLE!$B$4:$B$101, ROW(PEOPLE!$H$4:$H$101)-MIN(ROW(PEOPLE!$H$4:$H$101)) +1), COLUMNS($B$3:K826))),"")</f>
        <v xml:space="preserve">12   </v>
      </c>
      <c r="M826" s="40" t="str">
        <f t="array" ref="M826">IFERROR(INDEX(PEOPLE!$H$4:$H$101, SMALL(IF($B826=PEOPLE!$B$4:$B$101, ROW(PEOPLE!$H$4:$H$101)-MIN(ROW(PEOPLE!$H$4:$H$101)) +1), COLUMNS($B$3:L826))),"")</f>
        <v xml:space="preserve">13   </v>
      </c>
      <c r="N826" s="40"/>
      <c r="O826" s="40"/>
    </row>
    <row r="827" spans="2:15" x14ac:dyDescent="0.25">
      <c r="B827" s="40" t="str">
        <f t="array" ref="B827">IFERROR(INDEX(PEOPLE!B828:B$1001, MATCH(0, COUNTIF($B$2:B826, PEOPLE!B828:B$1001), 0)), "")</f>
        <v/>
      </c>
      <c r="C827" s="40" t="str">
        <f t="array" ref="C827">IFERROR(INDEX(PEOPLE!$H$4:$H$101, SMALL(IF($B827=PEOPLE!$B$4:$B$101, ROW(PEOPLE!$H$4:$H$101)-MIN(ROW(PEOPLE!$H$4:$H$101)) +1), COLUMNS($B$3:B827))),"")</f>
        <v xml:space="preserve">3   </v>
      </c>
      <c r="D827" s="40" t="str">
        <f t="array" ref="D827">IFERROR(INDEX(PEOPLE!$H$4:$H$101, SMALL(IF($B827=PEOPLE!$B$4:$B$101, ROW(PEOPLE!$H$4:$H$101)-MIN(ROW(PEOPLE!$H$4:$H$101)) +1), COLUMNS($B$3:C827))),"")</f>
        <v xml:space="preserve">4   </v>
      </c>
      <c r="E827" s="40" t="str">
        <f t="array" ref="E827">IFERROR(INDEX(PEOPLE!$H$4:$H$101, SMALL(IF($B827=PEOPLE!$B$4:$B$101, ROW(PEOPLE!$H$4:$H$101)-MIN(ROW(PEOPLE!$H$4:$H$101)) +1), COLUMNS($B$3:D827))),"")</f>
        <v xml:space="preserve">5   </v>
      </c>
      <c r="F827" s="40" t="str">
        <f t="array" ref="F827">IFERROR(INDEX(PEOPLE!$H$4:$H$101, SMALL(IF($B827=PEOPLE!$B$4:$B$101, ROW(PEOPLE!$H$4:$H$101)-MIN(ROW(PEOPLE!$H$4:$H$101)) +1), COLUMNS($B$3:E827))),"")</f>
        <v xml:space="preserve">6   </v>
      </c>
      <c r="G827" s="40" t="str">
        <f t="array" ref="G827">IFERROR(INDEX(PEOPLE!$H$4:$H$101, SMALL(IF($B827=PEOPLE!$B$4:$B$101, ROW(PEOPLE!$H$4:$H$101)-MIN(ROW(PEOPLE!$H$4:$H$101)) +1), COLUMNS($B$3:F827))),"")</f>
        <v xml:space="preserve">7   </v>
      </c>
      <c r="H827" s="40" t="str">
        <f t="array" ref="H827">IFERROR(INDEX(PEOPLE!$H$4:$H$101, SMALL(IF($B827=PEOPLE!$B$4:$B$101, ROW(PEOPLE!$H$4:$H$101)-MIN(ROW(PEOPLE!$H$4:$H$101)) +1), COLUMNS($B$3:G827))),"")</f>
        <v xml:space="preserve">8   </v>
      </c>
      <c r="I827" s="40" t="str">
        <f t="array" ref="I827">IFERROR(INDEX(PEOPLE!$H$4:$H$101, SMALL(IF($B827=PEOPLE!$B$4:$B$101, ROW(PEOPLE!$H$4:$H$101)-MIN(ROW(PEOPLE!$H$4:$H$101)) +1), COLUMNS($B$3:H827))),"")</f>
        <v xml:space="preserve">9   </v>
      </c>
      <c r="J827" s="40" t="str">
        <f t="array" ref="J827">IFERROR(INDEX(PEOPLE!$H$4:$H$101, SMALL(IF($B827=PEOPLE!$B$4:$B$101, ROW(PEOPLE!$H$4:$H$101)-MIN(ROW(PEOPLE!$H$4:$H$101)) +1), COLUMNS($B$3:I827))),"")</f>
        <v xml:space="preserve">10   </v>
      </c>
      <c r="K827" s="40" t="str">
        <f t="array" ref="K827">IFERROR(INDEX(PEOPLE!$H$4:$H$101, SMALL(IF($B827=PEOPLE!$B$4:$B$101, ROW(PEOPLE!$H$4:$H$101)-MIN(ROW(PEOPLE!$H$4:$H$101)) +1), COLUMNS($B$3:J827))),"")</f>
        <v xml:space="preserve">11   </v>
      </c>
      <c r="L827" s="40" t="str">
        <f t="array" ref="L827">IFERROR(INDEX(PEOPLE!$H$4:$H$101, SMALL(IF($B827=PEOPLE!$B$4:$B$101, ROW(PEOPLE!$H$4:$H$101)-MIN(ROW(PEOPLE!$H$4:$H$101)) +1), COLUMNS($B$3:K827))),"")</f>
        <v xml:space="preserve">12   </v>
      </c>
      <c r="M827" s="40" t="str">
        <f t="array" ref="M827">IFERROR(INDEX(PEOPLE!$H$4:$H$101, SMALL(IF($B827=PEOPLE!$B$4:$B$101, ROW(PEOPLE!$H$4:$H$101)-MIN(ROW(PEOPLE!$H$4:$H$101)) +1), COLUMNS($B$3:L827))),"")</f>
        <v xml:space="preserve">13   </v>
      </c>
      <c r="N827" s="40"/>
      <c r="O827" s="40"/>
    </row>
    <row r="828" spans="2:15" x14ac:dyDescent="0.25">
      <c r="B828" s="40" t="str">
        <f t="array" ref="B828">IFERROR(INDEX(PEOPLE!B829:B$1001, MATCH(0, COUNTIF($B$2:B827, PEOPLE!B829:B$1001), 0)), "")</f>
        <v/>
      </c>
      <c r="C828" s="40" t="str">
        <f t="array" ref="C828">IFERROR(INDEX(PEOPLE!$H$4:$H$101, SMALL(IF($B828=PEOPLE!$B$4:$B$101, ROW(PEOPLE!$H$4:$H$101)-MIN(ROW(PEOPLE!$H$4:$H$101)) +1), COLUMNS($B$3:B828))),"")</f>
        <v xml:space="preserve">3   </v>
      </c>
      <c r="D828" s="40" t="str">
        <f t="array" ref="D828">IFERROR(INDEX(PEOPLE!$H$4:$H$101, SMALL(IF($B828=PEOPLE!$B$4:$B$101, ROW(PEOPLE!$H$4:$H$101)-MIN(ROW(PEOPLE!$H$4:$H$101)) +1), COLUMNS($B$3:C828))),"")</f>
        <v xml:space="preserve">4   </v>
      </c>
      <c r="E828" s="40" t="str">
        <f t="array" ref="E828">IFERROR(INDEX(PEOPLE!$H$4:$H$101, SMALL(IF($B828=PEOPLE!$B$4:$B$101, ROW(PEOPLE!$H$4:$H$101)-MIN(ROW(PEOPLE!$H$4:$H$101)) +1), COLUMNS($B$3:D828))),"")</f>
        <v xml:space="preserve">5   </v>
      </c>
      <c r="F828" s="40" t="str">
        <f t="array" ref="F828">IFERROR(INDEX(PEOPLE!$H$4:$H$101, SMALL(IF($B828=PEOPLE!$B$4:$B$101, ROW(PEOPLE!$H$4:$H$101)-MIN(ROW(PEOPLE!$H$4:$H$101)) +1), COLUMNS($B$3:E828))),"")</f>
        <v xml:space="preserve">6   </v>
      </c>
      <c r="G828" s="40" t="str">
        <f t="array" ref="G828">IFERROR(INDEX(PEOPLE!$H$4:$H$101, SMALL(IF($B828=PEOPLE!$B$4:$B$101, ROW(PEOPLE!$H$4:$H$101)-MIN(ROW(PEOPLE!$H$4:$H$101)) +1), COLUMNS($B$3:F828))),"")</f>
        <v xml:space="preserve">7   </v>
      </c>
      <c r="H828" s="40" t="str">
        <f t="array" ref="H828">IFERROR(INDEX(PEOPLE!$H$4:$H$101, SMALL(IF($B828=PEOPLE!$B$4:$B$101, ROW(PEOPLE!$H$4:$H$101)-MIN(ROW(PEOPLE!$H$4:$H$101)) +1), COLUMNS($B$3:G828))),"")</f>
        <v xml:space="preserve">8   </v>
      </c>
      <c r="I828" s="40" t="str">
        <f t="array" ref="I828">IFERROR(INDEX(PEOPLE!$H$4:$H$101, SMALL(IF($B828=PEOPLE!$B$4:$B$101, ROW(PEOPLE!$H$4:$H$101)-MIN(ROW(PEOPLE!$H$4:$H$101)) +1), COLUMNS($B$3:H828))),"")</f>
        <v xml:space="preserve">9   </v>
      </c>
      <c r="J828" s="40" t="str">
        <f t="array" ref="J828">IFERROR(INDEX(PEOPLE!$H$4:$H$101, SMALL(IF($B828=PEOPLE!$B$4:$B$101, ROW(PEOPLE!$H$4:$H$101)-MIN(ROW(PEOPLE!$H$4:$H$101)) +1), COLUMNS($B$3:I828))),"")</f>
        <v xml:space="preserve">10   </v>
      </c>
      <c r="K828" s="40" t="str">
        <f t="array" ref="K828">IFERROR(INDEX(PEOPLE!$H$4:$H$101, SMALL(IF($B828=PEOPLE!$B$4:$B$101, ROW(PEOPLE!$H$4:$H$101)-MIN(ROW(PEOPLE!$H$4:$H$101)) +1), COLUMNS($B$3:J828))),"")</f>
        <v xml:space="preserve">11   </v>
      </c>
      <c r="L828" s="40" t="str">
        <f t="array" ref="L828">IFERROR(INDEX(PEOPLE!$H$4:$H$101, SMALL(IF($B828=PEOPLE!$B$4:$B$101, ROW(PEOPLE!$H$4:$H$101)-MIN(ROW(PEOPLE!$H$4:$H$101)) +1), COLUMNS($B$3:K828))),"")</f>
        <v xml:space="preserve">12   </v>
      </c>
      <c r="M828" s="40" t="str">
        <f t="array" ref="M828">IFERROR(INDEX(PEOPLE!$H$4:$H$101, SMALL(IF($B828=PEOPLE!$B$4:$B$101, ROW(PEOPLE!$H$4:$H$101)-MIN(ROW(PEOPLE!$H$4:$H$101)) +1), COLUMNS($B$3:L828))),"")</f>
        <v xml:space="preserve">13   </v>
      </c>
      <c r="N828" s="40"/>
      <c r="O828" s="40"/>
    </row>
    <row r="829" spans="2:15" x14ac:dyDescent="0.25">
      <c r="B829" s="40" t="str">
        <f t="array" ref="B829">IFERROR(INDEX(PEOPLE!B830:B$1001, MATCH(0, COUNTIF($B$2:B828, PEOPLE!B830:B$1001), 0)), "")</f>
        <v/>
      </c>
      <c r="C829" s="40" t="str">
        <f t="array" ref="C829">IFERROR(INDEX(PEOPLE!$H$4:$H$101, SMALL(IF($B829=PEOPLE!$B$4:$B$101, ROW(PEOPLE!$H$4:$H$101)-MIN(ROW(PEOPLE!$H$4:$H$101)) +1), COLUMNS($B$3:B829))),"")</f>
        <v xml:space="preserve">3   </v>
      </c>
      <c r="D829" s="40" t="str">
        <f t="array" ref="D829">IFERROR(INDEX(PEOPLE!$H$4:$H$101, SMALL(IF($B829=PEOPLE!$B$4:$B$101, ROW(PEOPLE!$H$4:$H$101)-MIN(ROW(PEOPLE!$H$4:$H$101)) +1), COLUMNS($B$3:C829))),"")</f>
        <v xml:space="preserve">4   </v>
      </c>
      <c r="E829" s="40" t="str">
        <f t="array" ref="E829">IFERROR(INDEX(PEOPLE!$H$4:$H$101, SMALL(IF($B829=PEOPLE!$B$4:$B$101, ROW(PEOPLE!$H$4:$H$101)-MIN(ROW(PEOPLE!$H$4:$H$101)) +1), COLUMNS($B$3:D829))),"")</f>
        <v xml:space="preserve">5   </v>
      </c>
      <c r="F829" s="40" t="str">
        <f t="array" ref="F829">IFERROR(INDEX(PEOPLE!$H$4:$H$101, SMALL(IF($B829=PEOPLE!$B$4:$B$101, ROW(PEOPLE!$H$4:$H$101)-MIN(ROW(PEOPLE!$H$4:$H$101)) +1), COLUMNS($B$3:E829))),"")</f>
        <v xml:space="preserve">6   </v>
      </c>
      <c r="G829" s="40" t="str">
        <f t="array" ref="G829">IFERROR(INDEX(PEOPLE!$H$4:$H$101, SMALL(IF($B829=PEOPLE!$B$4:$B$101, ROW(PEOPLE!$H$4:$H$101)-MIN(ROW(PEOPLE!$H$4:$H$101)) +1), COLUMNS($B$3:F829))),"")</f>
        <v xml:space="preserve">7   </v>
      </c>
      <c r="H829" s="40" t="str">
        <f t="array" ref="H829">IFERROR(INDEX(PEOPLE!$H$4:$H$101, SMALL(IF($B829=PEOPLE!$B$4:$B$101, ROW(PEOPLE!$H$4:$H$101)-MIN(ROW(PEOPLE!$H$4:$H$101)) +1), COLUMNS($B$3:G829))),"")</f>
        <v xml:space="preserve">8   </v>
      </c>
      <c r="I829" s="40" t="str">
        <f t="array" ref="I829">IFERROR(INDEX(PEOPLE!$H$4:$H$101, SMALL(IF($B829=PEOPLE!$B$4:$B$101, ROW(PEOPLE!$H$4:$H$101)-MIN(ROW(PEOPLE!$H$4:$H$101)) +1), COLUMNS($B$3:H829))),"")</f>
        <v xml:space="preserve">9   </v>
      </c>
      <c r="J829" s="40" t="str">
        <f t="array" ref="J829">IFERROR(INDEX(PEOPLE!$H$4:$H$101, SMALL(IF($B829=PEOPLE!$B$4:$B$101, ROW(PEOPLE!$H$4:$H$101)-MIN(ROW(PEOPLE!$H$4:$H$101)) +1), COLUMNS($B$3:I829))),"")</f>
        <v xml:space="preserve">10   </v>
      </c>
      <c r="K829" s="40" t="str">
        <f t="array" ref="K829">IFERROR(INDEX(PEOPLE!$H$4:$H$101, SMALL(IF($B829=PEOPLE!$B$4:$B$101, ROW(PEOPLE!$H$4:$H$101)-MIN(ROW(PEOPLE!$H$4:$H$101)) +1), COLUMNS($B$3:J829))),"")</f>
        <v xml:space="preserve">11   </v>
      </c>
      <c r="L829" s="40" t="str">
        <f t="array" ref="L829">IFERROR(INDEX(PEOPLE!$H$4:$H$101, SMALL(IF($B829=PEOPLE!$B$4:$B$101, ROW(PEOPLE!$H$4:$H$101)-MIN(ROW(PEOPLE!$H$4:$H$101)) +1), COLUMNS($B$3:K829))),"")</f>
        <v xml:space="preserve">12   </v>
      </c>
      <c r="M829" s="40" t="str">
        <f t="array" ref="M829">IFERROR(INDEX(PEOPLE!$H$4:$H$101, SMALL(IF($B829=PEOPLE!$B$4:$B$101, ROW(PEOPLE!$H$4:$H$101)-MIN(ROW(PEOPLE!$H$4:$H$101)) +1), COLUMNS($B$3:L829))),"")</f>
        <v xml:space="preserve">13   </v>
      </c>
      <c r="N829" s="40"/>
      <c r="O829" s="40"/>
    </row>
    <row r="830" spans="2:15" x14ac:dyDescent="0.25">
      <c r="B830" s="40" t="str">
        <f t="array" ref="B830">IFERROR(INDEX(PEOPLE!B831:B$1001, MATCH(0, COUNTIF($B$2:B829, PEOPLE!B831:B$1001), 0)), "")</f>
        <v/>
      </c>
      <c r="C830" s="40" t="str">
        <f t="array" ref="C830">IFERROR(INDEX(PEOPLE!$H$4:$H$101, SMALL(IF($B830=PEOPLE!$B$4:$B$101, ROW(PEOPLE!$H$4:$H$101)-MIN(ROW(PEOPLE!$H$4:$H$101)) +1), COLUMNS($B$3:B830))),"")</f>
        <v xml:space="preserve">3   </v>
      </c>
      <c r="D830" s="40" t="str">
        <f t="array" ref="D830">IFERROR(INDEX(PEOPLE!$H$4:$H$101, SMALL(IF($B830=PEOPLE!$B$4:$B$101, ROW(PEOPLE!$H$4:$H$101)-MIN(ROW(PEOPLE!$H$4:$H$101)) +1), COLUMNS($B$3:C830))),"")</f>
        <v xml:space="preserve">4   </v>
      </c>
      <c r="E830" s="40" t="str">
        <f t="array" ref="E830">IFERROR(INDEX(PEOPLE!$H$4:$H$101, SMALL(IF($B830=PEOPLE!$B$4:$B$101, ROW(PEOPLE!$H$4:$H$101)-MIN(ROW(PEOPLE!$H$4:$H$101)) +1), COLUMNS($B$3:D830))),"")</f>
        <v xml:space="preserve">5   </v>
      </c>
      <c r="F830" s="40" t="str">
        <f t="array" ref="F830">IFERROR(INDEX(PEOPLE!$H$4:$H$101, SMALL(IF($B830=PEOPLE!$B$4:$B$101, ROW(PEOPLE!$H$4:$H$101)-MIN(ROW(PEOPLE!$H$4:$H$101)) +1), COLUMNS($B$3:E830))),"")</f>
        <v xml:space="preserve">6   </v>
      </c>
      <c r="G830" s="40" t="str">
        <f t="array" ref="G830">IFERROR(INDEX(PEOPLE!$H$4:$H$101, SMALL(IF($B830=PEOPLE!$B$4:$B$101, ROW(PEOPLE!$H$4:$H$101)-MIN(ROW(PEOPLE!$H$4:$H$101)) +1), COLUMNS($B$3:F830))),"")</f>
        <v xml:space="preserve">7   </v>
      </c>
      <c r="H830" s="40" t="str">
        <f t="array" ref="H830">IFERROR(INDEX(PEOPLE!$H$4:$H$101, SMALL(IF($B830=PEOPLE!$B$4:$B$101, ROW(PEOPLE!$H$4:$H$101)-MIN(ROW(PEOPLE!$H$4:$H$101)) +1), COLUMNS($B$3:G830))),"")</f>
        <v xml:space="preserve">8   </v>
      </c>
      <c r="I830" s="40" t="str">
        <f t="array" ref="I830">IFERROR(INDEX(PEOPLE!$H$4:$H$101, SMALL(IF($B830=PEOPLE!$B$4:$B$101, ROW(PEOPLE!$H$4:$H$101)-MIN(ROW(PEOPLE!$H$4:$H$101)) +1), COLUMNS($B$3:H830))),"")</f>
        <v xml:space="preserve">9   </v>
      </c>
      <c r="J830" s="40" t="str">
        <f t="array" ref="J830">IFERROR(INDEX(PEOPLE!$H$4:$H$101, SMALL(IF($B830=PEOPLE!$B$4:$B$101, ROW(PEOPLE!$H$4:$H$101)-MIN(ROW(PEOPLE!$H$4:$H$101)) +1), COLUMNS($B$3:I830))),"")</f>
        <v xml:space="preserve">10   </v>
      </c>
      <c r="K830" s="40" t="str">
        <f t="array" ref="K830">IFERROR(INDEX(PEOPLE!$H$4:$H$101, SMALL(IF($B830=PEOPLE!$B$4:$B$101, ROW(PEOPLE!$H$4:$H$101)-MIN(ROW(PEOPLE!$H$4:$H$101)) +1), COLUMNS($B$3:J830))),"")</f>
        <v xml:space="preserve">11   </v>
      </c>
      <c r="L830" s="40" t="str">
        <f t="array" ref="L830">IFERROR(INDEX(PEOPLE!$H$4:$H$101, SMALL(IF($B830=PEOPLE!$B$4:$B$101, ROW(PEOPLE!$H$4:$H$101)-MIN(ROW(PEOPLE!$H$4:$H$101)) +1), COLUMNS($B$3:K830))),"")</f>
        <v xml:space="preserve">12   </v>
      </c>
      <c r="M830" s="40" t="str">
        <f t="array" ref="M830">IFERROR(INDEX(PEOPLE!$H$4:$H$101, SMALL(IF($B830=PEOPLE!$B$4:$B$101, ROW(PEOPLE!$H$4:$H$101)-MIN(ROW(PEOPLE!$H$4:$H$101)) +1), COLUMNS($B$3:L830))),"")</f>
        <v xml:space="preserve">13   </v>
      </c>
      <c r="N830" s="40"/>
      <c r="O830" s="40"/>
    </row>
    <row r="831" spans="2:15" x14ac:dyDescent="0.25">
      <c r="B831" s="40" t="str">
        <f t="array" ref="B831">IFERROR(INDEX(PEOPLE!B832:B$1001, MATCH(0, COUNTIF($B$2:B830, PEOPLE!B832:B$1001), 0)), "")</f>
        <v/>
      </c>
      <c r="C831" s="40" t="str">
        <f t="array" ref="C831">IFERROR(INDEX(PEOPLE!$H$4:$H$101, SMALL(IF($B831=PEOPLE!$B$4:$B$101, ROW(PEOPLE!$H$4:$H$101)-MIN(ROW(PEOPLE!$H$4:$H$101)) +1), COLUMNS($B$3:B831))),"")</f>
        <v xml:space="preserve">3   </v>
      </c>
      <c r="D831" s="40" t="str">
        <f t="array" ref="D831">IFERROR(INDEX(PEOPLE!$H$4:$H$101, SMALL(IF($B831=PEOPLE!$B$4:$B$101, ROW(PEOPLE!$H$4:$H$101)-MIN(ROW(PEOPLE!$H$4:$H$101)) +1), COLUMNS($B$3:C831))),"")</f>
        <v xml:space="preserve">4   </v>
      </c>
      <c r="E831" s="40" t="str">
        <f t="array" ref="E831">IFERROR(INDEX(PEOPLE!$H$4:$H$101, SMALL(IF($B831=PEOPLE!$B$4:$B$101, ROW(PEOPLE!$H$4:$H$101)-MIN(ROW(PEOPLE!$H$4:$H$101)) +1), COLUMNS($B$3:D831))),"")</f>
        <v xml:space="preserve">5   </v>
      </c>
      <c r="F831" s="40" t="str">
        <f t="array" ref="F831">IFERROR(INDEX(PEOPLE!$H$4:$H$101, SMALL(IF($B831=PEOPLE!$B$4:$B$101, ROW(PEOPLE!$H$4:$H$101)-MIN(ROW(PEOPLE!$H$4:$H$101)) +1), COLUMNS($B$3:E831))),"")</f>
        <v xml:space="preserve">6   </v>
      </c>
      <c r="G831" s="40" t="str">
        <f t="array" ref="G831">IFERROR(INDEX(PEOPLE!$H$4:$H$101, SMALL(IF($B831=PEOPLE!$B$4:$B$101, ROW(PEOPLE!$H$4:$H$101)-MIN(ROW(PEOPLE!$H$4:$H$101)) +1), COLUMNS($B$3:F831))),"")</f>
        <v xml:space="preserve">7   </v>
      </c>
      <c r="H831" s="40" t="str">
        <f t="array" ref="H831">IFERROR(INDEX(PEOPLE!$H$4:$H$101, SMALL(IF($B831=PEOPLE!$B$4:$B$101, ROW(PEOPLE!$H$4:$H$101)-MIN(ROW(PEOPLE!$H$4:$H$101)) +1), COLUMNS($B$3:G831))),"")</f>
        <v xml:space="preserve">8   </v>
      </c>
      <c r="I831" s="40" t="str">
        <f t="array" ref="I831">IFERROR(INDEX(PEOPLE!$H$4:$H$101, SMALL(IF($B831=PEOPLE!$B$4:$B$101, ROW(PEOPLE!$H$4:$H$101)-MIN(ROW(PEOPLE!$H$4:$H$101)) +1), COLUMNS($B$3:H831))),"")</f>
        <v xml:space="preserve">9   </v>
      </c>
      <c r="J831" s="40" t="str">
        <f t="array" ref="J831">IFERROR(INDEX(PEOPLE!$H$4:$H$101, SMALL(IF($B831=PEOPLE!$B$4:$B$101, ROW(PEOPLE!$H$4:$H$101)-MIN(ROW(PEOPLE!$H$4:$H$101)) +1), COLUMNS($B$3:I831))),"")</f>
        <v xml:space="preserve">10   </v>
      </c>
      <c r="K831" s="40" t="str">
        <f t="array" ref="K831">IFERROR(INDEX(PEOPLE!$H$4:$H$101, SMALL(IF($B831=PEOPLE!$B$4:$B$101, ROW(PEOPLE!$H$4:$H$101)-MIN(ROW(PEOPLE!$H$4:$H$101)) +1), COLUMNS($B$3:J831))),"")</f>
        <v xml:space="preserve">11   </v>
      </c>
      <c r="L831" s="40" t="str">
        <f t="array" ref="L831">IFERROR(INDEX(PEOPLE!$H$4:$H$101, SMALL(IF($B831=PEOPLE!$B$4:$B$101, ROW(PEOPLE!$H$4:$H$101)-MIN(ROW(PEOPLE!$H$4:$H$101)) +1), COLUMNS($B$3:K831))),"")</f>
        <v xml:space="preserve">12   </v>
      </c>
      <c r="M831" s="40" t="str">
        <f t="array" ref="M831">IFERROR(INDEX(PEOPLE!$H$4:$H$101, SMALL(IF($B831=PEOPLE!$B$4:$B$101, ROW(PEOPLE!$H$4:$H$101)-MIN(ROW(PEOPLE!$H$4:$H$101)) +1), COLUMNS($B$3:L831))),"")</f>
        <v xml:space="preserve">13   </v>
      </c>
      <c r="N831" s="40"/>
      <c r="O831" s="40"/>
    </row>
    <row r="832" spans="2:15" x14ac:dyDescent="0.25">
      <c r="B832" s="40" t="str">
        <f t="array" ref="B832">IFERROR(INDEX(PEOPLE!B833:B$1001, MATCH(0, COUNTIF($B$2:B831, PEOPLE!B833:B$1001), 0)), "")</f>
        <v/>
      </c>
      <c r="C832" s="40" t="str">
        <f t="array" ref="C832">IFERROR(INDEX(PEOPLE!$H$4:$H$101, SMALL(IF($B832=PEOPLE!$B$4:$B$101, ROW(PEOPLE!$H$4:$H$101)-MIN(ROW(PEOPLE!$H$4:$H$101)) +1), COLUMNS($B$3:B832))),"")</f>
        <v xml:space="preserve">3   </v>
      </c>
      <c r="D832" s="40" t="str">
        <f t="array" ref="D832">IFERROR(INDEX(PEOPLE!$H$4:$H$101, SMALL(IF($B832=PEOPLE!$B$4:$B$101, ROW(PEOPLE!$H$4:$H$101)-MIN(ROW(PEOPLE!$H$4:$H$101)) +1), COLUMNS($B$3:C832))),"")</f>
        <v xml:space="preserve">4   </v>
      </c>
      <c r="E832" s="40" t="str">
        <f t="array" ref="E832">IFERROR(INDEX(PEOPLE!$H$4:$H$101, SMALL(IF($B832=PEOPLE!$B$4:$B$101, ROW(PEOPLE!$H$4:$H$101)-MIN(ROW(PEOPLE!$H$4:$H$101)) +1), COLUMNS($B$3:D832))),"")</f>
        <v xml:space="preserve">5   </v>
      </c>
      <c r="F832" s="40" t="str">
        <f t="array" ref="F832">IFERROR(INDEX(PEOPLE!$H$4:$H$101, SMALL(IF($B832=PEOPLE!$B$4:$B$101, ROW(PEOPLE!$H$4:$H$101)-MIN(ROW(PEOPLE!$H$4:$H$101)) +1), COLUMNS($B$3:E832))),"")</f>
        <v xml:space="preserve">6   </v>
      </c>
      <c r="G832" s="40" t="str">
        <f t="array" ref="G832">IFERROR(INDEX(PEOPLE!$H$4:$H$101, SMALL(IF($B832=PEOPLE!$B$4:$B$101, ROW(PEOPLE!$H$4:$H$101)-MIN(ROW(PEOPLE!$H$4:$H$101)) +1), COLUMNS($B$3:F832))),"")</f>
        <v xml:space="preserve">7   </v>
      </c>
      <c r="H832" s="40" t="str">
        <f t="array" ref="H832">IFERROR(INDEX(PEOPLE!$H$4:$H$101, SMALL(IF($B832=PEOPLE!$B$4:$B$101, ROW(PEOPLE!$H$4:$H$101)-MIN(ROW(PEOPLE!$H$4:$H$101)) +1), COLUMNS($B$3:G832))),"")</f>
        <v xml:space="preserve">8   </v>
      </c>
      <c r="I832" s="40" t="str">
        <f t="array" ref="I832">IFERROR(INDEX(PEOPLE!$H$4:$H$101, SMALL(IF($B832=PEOPLE!$B$4:$B$101, ROW(PEOPLE!$H$4:$H$101)-MIN(ROW(PEOPLE!$H$4:$H$101)) +1), COLUMNS($B$3:H832))),"")</f>
        <v xml:space="preserve">9   </v>
      </c>
      <c r="J832" s="40" t="str">
        <f t="array" ref="J832">IFERROR(INDEX(PEOPLE!$H$4:$H$101, SMALL(IF($B832=PEOPLE!$B$4:$B$101, ROW(PEOPLE!$H$4:$H$101)-MIN(ROW(PEOPLE!$H$4:$H$101)) +1), COLUMNS($B$3:I832))),"")</f>
        <v xml:space="preserve">10   </v>
      </c>
      <c r="K832" s="40" t="str">
        <f t="array" ref="K832">IFERROR(INDEX(PEOPLE!$H$4:$H$101, SMALL(IF($B832=PEOPLE!$B$4:$B$101, ROW(PEOPLE!$H$4:$H$101)-MIN(ROW(PEOPLE!$H$4:$H$101)) +1), COLUMNS($B$3:J832))),"")</f>
        <v xml:space="preserve">11   </v>
      </c>
      <c r="L832" s="40" t="str">
        <f t="array" ref="L832">IFERROR(INDEX(PEOPLE!$H$4:$H$101, SMALL(IF($B832=PEOPLE!$B$4:$B$101, ROW(PEOPLE!$H$4:$H$101)-MIN(ROW(PEOPLE!$H$4:$H$101)) +1), COLUMNS($B$3:K832))),"")</f>
        <v xml:space="preserve">12   </v>
      </c>
      <c r="M832" s="40" t="str">
        <f t="array" ref="M832">IFERROR(INDEX(PEOPLE!$H$4:$H$101, SMALL(IF($B832=PEOPLE!$B$4:$B$101, ROW(PEOPLE!$H$4:$H$101)-MIN(ROW(PEOPLE!$H$4:$H$101)) +1), COLUMNS($B$3:L832))),"")</f>
        <v xml:space="preserve">13   </v>
      </c>
      <c r="N832" s="40"/>
      <c r="O832" s="40"/>
    </row>
    <row r="833" spans="2:15" x14ac:dyDescent="0.25">
      <c r="B833" s="40" t="str">
        <f t="array" ref="B833">IFERROR(INDEX(PEOPLE!B834:B$1001, MATCH(0, COUNTIF($B$2:B832, PEOPLE!B834:B$1001), 0)), "")</f>
        <v/>
      </c>
      <c r="C833" s="40" t="str">
        <f t="array" ref="C833">IFERROR(INDEX(PEOPLE!$H$4:$H$101, SMALL(IF($B833=PEOPLE!$B$4:$B$101, ROW(PEOPLE!$H$4:$H$101)-MIN(ROW(PEOPLE!$H$4:$H$101)) +1), COLUMNS($B$3:B833))),"")</f>
        <v xml:space="preserve">3   </v>
      </c>
      <c r="D833" s="40" t="str">
        <f t="array" ref="D833">IFERROR(INDEX(PEOPLE!$H$4:$H$101, SMALL(IF($B833=PEOPLE!$B$4:$B$101, ROW(PEOPLE!$H$4:$H$101)-MIN(ROW(PEOPLE!$H$4:$H$101)) +1), COLUMNS($B$3:C833))),"")</f>
        <v xml:space="preserve">4   </v>
      </c>
      <c r="E833" s="40" t="str">
        <f t="array" ref="E833">IFERROR(INDEX(PEOPLE!$H$4:$H$101, SMALL(IF($B833=PEOPLE!$B$4:$B$101, ROW(PEOPLE!$H$4:$H$101)-MIN(ROW(PEOPLE!$H$4:$H$101)) +1), COLUMNS($B$3:D833))),"")</f>
        <v xml:space="preserve">5   </v>
      </c>
      <c r="F833" s="40" t="str">
        <f t="array" ref="F833">IFERROR(INDEX(PEOPLE!$H$4:$H$101, SMALL(IF($B833=PEOPLE!$B$4:$B$101, ROW(PEOPLE!$H$4:$H$101)-MIN(ROW(PEOPLE!$H$4:$H$101)) +1), COLUMNS($B$3:E833))),"")</f>
        <v xml:space="preserve">6   </v>
      </c>
      <c r="G833" s="40" t="str">
        <f t="array" ref="G833">IFERROR(INDEX(PEOPLE!$H$4:$H$101, SMALL(IF($B833=PEOPLE!$B$4:$B$101, ROW(PEOPLE!$H$4:$H$101)-MIN(ROW(PEOPLE!$H$4:$H$101)) +1), COLUMNS($B$3:F833))),"")</f>
        <v xml:space="preserve">7   </v>
      </c>
      <c r="H833" s="40" t="str">
        <f t="array" ref="H833">IFERROR(INDEX(PEOPLE!$H$4:$H$101, SMALL(IF($B833=PEOPLE!$B$4:$B$101, ROW(PEOPLE!$H$4:$H$101)-MIN(ROW(PEOPLE!$H$4:$H$101)) +1), COLUMNS($B$3:G833))),"")</f>
        <v xml:space="preserve">8   </v>
      </c>
      <c r="I833" s="40" t="str">
        <f t="array" ref="I833">IFERROR(INDEX(PEOPLE!$H$4:$H$101, SMALL(IF($B833=PEOPLE!$B$4:$B$101, ROW(PEOPLE!$H$4:$H$101)-MIN(ROW(PEOPLE!$H$4:$H$101)) +1), COLUMNS($B$3:H833))),"")</f>
        <v xml:space="preserve">9   </v>
      </c>
      <c r="J833" s="40" t="str">
        <f t="array" ref="J833">IFERROR(INDEX(PEOPLE!$H$4:$H$101, SMALL(IF($B833=PEOPLE!$B$4:$B$101, ROW(PEOPLE!$H$4:$H$101)-MIN(ROW(PEOPLE!$H$4:$H$101)) +1), COLUMNS($B$3:I833))),"")</f>
        <v xml:space="preserve">10   </v>
      </c>
      <c r="K833" s="40" t="str">
        <f t="array" ref="K833">IFERROR(INDEX(PEOPLE!$H$4:$H$101, SMALL(IF($B833=PEOPLE!$B$4:$B$101, ROW(PEOPLE!$H$4:$H$101)-MIN(ROW(PEOPLE!$H$4:$H$101)) +1), COLUMNS($B$3:J833))),"")</f>
        <v xml:space="preserve">11   </v>
      </c>
      <c r="L833" s="40" t="str">
        <f t="array" ref="L833">IFERROR(INDEX(PEOPLE!$H$4:$H$101, SMALL(IF($B833=PEOPLE!$B$4:$B$101, ROW(PEOPLE!$H$4:$H$101)-MIN(ROW(PEOPLE!$H$4:$H$101)) +1), COLUMNS($B$3:K833))),"")</f>
        <v xml:space="preserve">12   </v>
      </c>
      <c r="M833" s="40" t="str">
        <f t="array" ref="M833">IFERROR(INDEX(PEOPLE!$H$4:$H$101, SMALL(IF($B833=PEOPLE!$B$4:$B$101, ROW(PEOPLE!$H$4:$H$101)-MIN(ROW(PEOPLE!$H$4:$H$101)) +1), COLUMNS($B$3:L833))),"")</f>
        <v xml:space="preserve">13   </v>
      </c>
      <c r="N833" s="40"/>
      <c r="O833" s="40"/>
    </row>
    <row r="834" spans="2:15" x14ac:dyDescent="0.25">
      <c r="B834" s="40" t="str">
        <f t="array" ref="B834">IFERROR(INDEX(PEOPLE!B835:B$1001, MATCH(0, COUNTIF($B$2:B833, PEOPLE!B835:B$1001), 0)), "")</f>
        <v/>
      </c>
      <c r="C834" s="40" t="str">
        <f t="array" ref="C834">IFERROR(INDEX(PEOPLE!$H$4:$H$101, SMALL(IF($B834=PEOPLE!$B$4:$B$101, ROW(PEOPLE!$H$4:$H$101)-MIN(ROW(PEOPLE!$H$4:$H$101)) +1), COLUMNS($B$3:B834))),"")</f>
        <v xml:space="preserve">3   </v>
      </c>
      <c r="D834" s="40" t="str">
        <f t="array" ref="D834">IFERROR(INDEX(PEOPLE!$H$4:$H$101, SMALL(IF($B834=PEOPLE!$B$4:$B$101, ROW(PEOPLE!$H$4:$H$101)-MIN(ROW(PEOPLE!$H$4:$H$101)) +1), COLUMNS($B$3:C834))),"")</f>
        <v xml:space="preserve">4   </v>
      </c>
      <c r="E834" s="40" t="str">
        <f t="array" ref="E834">IFERROR(INDEX(PEOPLE!$H$4:$H$101, SMALL(IF($B834=PEOPLE!$B$4:$B$101, ROW(PEOPLE!$H$4:$H$101)-MIN(ROW(PEOPLE!$H$4:$H$101)) +1), COLUMNS($B$3:D834))),"")</f>
        <v xml:space="preserve">5   </v>
      </c>
      <c r="F834" s="40" t="str">
        <f t="array" ref="F834">IFERROR(INDEX(PEOPLE!$H$4:$H$101, SMALL(IF($B834=PEOPLE!$B$4:$B$101, ROW(PEOPLE!$H$4:$H$101)-MIN(ROW(PEOPLE!$H$4:$H$101)) +1), COLUMNS($B$3:E834))),"")</f>
        <v xml:space="preserve">6   </v>
      </c>
      <c r="G834" s="40" t="str">
        <f t="array" ref="G834">IFERROR(INDEX(PEOPLE!$H$4:$H$101, SMALL(IF($B834=PEOPLE!$B$4:$B$101, ROW(PEOPLE!$H$4:$H$101)-MIN(ROW(PEOPLE!$H$4:$H$101)) +1), COLUMNS($B$3:F834))),"")</f>
        <v xml:space="preserve">7   </v>
      </c>
      <c r="H834" s="40" t="str">
        <f t="array" ref="H834">IFERROR(INDEX(PEOPLE!$H$4:$H$101, SMALL(IF($B834=PEOPLE!$B$4:$B$101, ROW(PEOPLE!$H$4:$H$101)-MIN(ROW(PEOPLE!$H$4:$H$101)) +1), COLUMNS($B$3:G834))),"")</f>
        <v xml:space="preserve">8   </v>
      </c>
      <c r="I834" s="40" t="str">
        <f t="array" ref="I834">IFERROR(INDEX(PEOPLE!$H$4:$H$101, SMALL(IF($B834=PEOPLE!$B$4:$B$101, ROW(PEOPLE!$H$4:$H$101)-MIN(ROW(PEOPLE!$H$4:$H$101)) +1), COLUMNS($B$3:H834))),"")</f>
        <v xml:space="preserve">9   </v>
      </c>
      <c r="J834" s="40" t="str">
        <f t="array" ref="J834">IFERROR(INDEX(PEOPLE!$H$4:$H$101, SMALL(IF($B834=PEOPLE!$B$4:$B$101, ROW(PEOPLE!$H$4:$H$101)-MIN(ROW(PEOPLE!$H$4:$H$101)) +1), COLUMNS($B$3:I834))),"")</f>
        <v xml:space="preserve">10   </v>
      </c>
      <c r="K834" s="40" t="str">
        <f t="array" ref="K834">IFERROR(INDEX(PEOPLE!$H$4:$H$101, SMALL(IF($B834=PEOPLE!$B$4:$B$101, ROW(PEOPLE!$H$4:$H$101)-MIN(ROW(PEOPLE!$H$4:$H$101)) +1), COLUMNS($B$3:J834))),"")</f>
        <v xml:space="preserve">11   </v>
      </c>
      <c r="L834" s="40" t="str">
        <f t="array" ref="L834">IFERROR(INDEX(PEOPLE!$H$4:$H$101, SMALL(IF($B834=PEOPLE!$B$4:$B$101, ROW(PEOPLE!$H$4:$H$101)-MIN(ROW(PEOPLE!$H$4:$H$101)) +1), COLUMNS($B$3:K834))),"")</f>
        <v xml:space="preserve">12   </v>
      </c>
      <c r="M834" s="40" t="str">
        <f t="array" ref="M834">IFERROR(INDEX(PEOPLE!$H$4:$H$101, SMALL(IF($B834=PEOPLE!$B$4:$B$101, ROW(PEOPLE!$H$4:$H$101)-MIN(ROW(PEOPLE!$H$4:$H$101)) +1), COLUMNS($B$3:L834))),"")</f>
        <v xml:space="preserve">13   </v>
      </c>
      <c r="N834" s="40"/>
      <c r="O834" s="40"/>
    </row>
    <row r="835" spans="2:15" x14ac:dyDescent="0.25">
      <c r="B835" s="40" t="str">
        <f t="array" ref="B835">IFERROR(INDEX(PEOPLE!B836:B$1001, MATCH(0, COUNTIF($B$2:B834, PEOPLE!B836:B$1001), 0)), "")</f>
        <v/>
      </c>
      <c r="C835" s="40" t="str">
        <f t="array" ref="C835">IFERROR(INDEX(PEOPLE!$H$4:$H$101, SMALL(IF($B835=PEOPLE!$B$4:$B$101, ROW(PEOPLE!$H$4:$H$101)-MIN(ROW(PEOPLE!$H$4:$H$101)) +1), COLUMNS($B$3:B835))),"")</f>
        <v xml:space="preserve">3   </v>
      </c>
      <c r="D835" s="40" t="str">
        <f t="array" ref="D835">IFERROR(INDEX(PEOPLE!$H$4:$H$101, SMALL(IF($B835=PEOPLE!$B$4:$B$101, ROW(PEOPLE!$H$4:$H$101)-MIN(ROW(PEOPLE!$H$4:$H$101)) +1), COLUMNS($B$3:C835))),"")</f>
        <v xml:space="preserve">4   </v>
      </c>
      <c r="E835" s="40" t="str">
        <f t="array" ref="E835">IFERROR(INDEX(PEOPLE!$H$4:$H$101, SMALL(IF($B835=PEOPLE!$B$4:$B$101, ROW(PEOPLE!$H$4:$H$101)-MIN(ROW(PEOPLE!$H$4:$H$101)) +1), COLUMNS($B$3:D835))),"")</f>
        <v xml:space="preserve">5   </v>
      </c>
      <c r="F835" s="40" t="str">
        <f t="array" ref="F835">IFERROR(INDEX(PEOPLE!$H$4:$H$101, SMALL(IF($B835=PEOPLE!$B$4:$B$101, ROW(PEOPLE!$H$4:$H$101)-MIN(ROW(PEOPLE!$H$4:$H$101)) +1), COLUMNS($B$3:E835))),"")</f>
        <v xml:space="preserve">6   </v>
      </c>
      <c r="G835" s="40" t="str">
        <f t="array" ref="G835">IFERROR(INDEX(PEOPLE!$H$4:$H$101, SMALL(IF($B835=PEOPLE!$B$4:$B$101, ROW(PEOPLE!$H$4:$H$101)-MIN(ROW(PEOPLE!$H$4:$H$101)) +1), COLUMNS($B$3:F835))),"")</f>
        <v xml:space="preserve">7   </v>
      </c>
      <c r="H835" s="40" t="str">
        <f t="array" ref="H835">IFERROR(INDEX(PEOPLE!$H$4:$H$101, SMALL(IF($B835=PEOPLE!$B$4:$B$101, ROW(PEOPLE!$H$4:$H$101)-MIN(ROW(PEOPLE!$H$4:$H$101)) +1), COLUMNS($B$3:G835))),"")</f>
        <v xml:space="preserve">8   </v>
      </c>
      <c r="I835" s="40" t="str">
        <f t="array" ref="I835">IFERROR(INDEX(PEOPLE!$H$4:$H$101, SMALL(IF($B835=PEOPLE!$B$4:$B$101, ROW(PEOPLE!$H$4:$H$101)-MIN(ROW(PEOPLE!$H$4:$H$101)) +1), COLUMNS($B$3:H835))),"")</f>
        <v xml:space="preserve">9   </v>
      </c>
      <c r="J835" s="40" t="str">
        <f t="array" ref="J835">IFERROR(INDEX(PEOPLE!$H$4:$H$101, SMALL(IF($B835=PEOPLE!$B$4:$B$101, ROW(PEOPLE!$H$4:$H$101)-MIN(ROW(PEOPLE!$H$4:$H$101)) +1), COLUMNS($B$3:I835))),"")</f>
        <v xml:space="preserve">10   </v>
      </c>
      <c r="K835" s="40" t="str">
        <f t="array" ref="K835">IFERROR(INDEX(PEOPLE!$H$4:$H$101, SMALL(IF($B835=PEOPLE!$B$4:$B$101, ROW(PEOPLE!$H$4:$H$101)-MIN(ROW(PEOPLE!$H$4:$H$101)) +1), COLUMNS($B$3:J835))),"")</f>
        <v xml:space="preserve">11   </v>
      </c>
      <c r="L835" s="40" t="str">
        <f t="array" ref="L835">IFERROR(INDEX(PEOPLE!$H$4:$H$101, SMALL(IF($B835=PEOPLE!$B$4:$B$101, ROW(PEOPLE!$H$4:$H$101)-MIN(ROW(PEOPLE!$H$4:$H$101)) +1), COLUMNS($B$3:K835))),"")</f>
        <v xml:space="preserve">12   </v>
      </c>
      <c r="M835" s="40" t="str">
        <f t="array" ref="M835">IFERROR(INDEX(PEOPLE!$H$4:$H$101, SMALL(IF($B835=PEOPLE!$B$4:$B$101, ROW(PEOPLE!$H$4:$H$101)-MIN(ROW(PEOPLE!$H$4:$H$101)) +1), COLUMNS($B$3:L835))),"")</f>
        <v xml:space="preserve">13   </v>
      </c>
      <c r="N835" s="40"/>
      <c r="O835" s="40"/>
    </row>
    <row r="836" spans="2:15" x14ac:dyDescent="0.25">
      <c r="B836" s="40" t="str">
        <f t="array" ref="B836">IFERROR(INDEX(PEOPLE!B837:B$1001, MATCH(0, COUNTIF($B$2:B835, PEOPLE!B837:B$1001), 0)), "")</f>
        <v/>
      </c>
      <c r="C836" s="40" t="str">
        <f t="array" ref="C836">IFERROR(INDEX(PEOPLE!$H$4:$H$101, SMALL(IF($B836=PEOPLE!$B$4:$B$101, ROW(PEOPLE!$H$4:$H$101)-MIN(ROW(PEOPLE!$H$4:$H$101)) +1), COLUMNS($B$3:B836))),"")</f>
        <v xml:space="preserve">3   </v>
      </c>
      <c r="D836" s="40" t="str">
        <f t="array" ref="D836">IFERROR(INDEX(PEOPLE!$H$4:$H$101, SMALL(IF($B836=PEOPLE!$B$4:$B$101, ROW(PEOPLE!$H$4:$H$101)-MIN(ROW(PEOPLE!$H$4:$H$101)) +1), COLUMNS($B$3:C836))),"")</f>
        <v xml:space="preserve">4   </v>
      </c>
      <c r="E836" s="40" t="str">
        <f t="array" ref="E836">IFERROR(INDEX(PEOPLE!$H$4:$H$101, SMALL(IF($B836=PEOPLE!$B$4:$B$101, ROW(PEOPLE!$H$4:$H$101)-MIN(ROW(PEOPLE!$H$4:$H$101)) +1), COLUMNS($B$3:D836))),"")</f>
        <v xml:space="preserve">5   </v>
      </c>
      <c r="F836" s="40" t="str">
        <f t="array" ref="F836">IFERROR(INDEX(PEOPLE!$H$4:$H$101, SMALL(IF($B836=PEOPLE!$B$4:$B$101, ROW(PEOPLE!$H$4:$H$101)-MIN(ROW(PEOPLE!$H$4:$H$101)) +1), COLUMNS($B$3:E836))),"")</f>
        <v xml:space="preserve">6   </v>
      </c>
      <c r="G836" s="40" t="str">
        <f t="array" ref="G836">IFERROR(INDEX(PEOPLE!$H$4:$H$101, SMALL(IF($B836=PEOPLE!$B$4:$B$101, ROW(PEOPLE!$H$4:$H$101)-MIN(ROW(PEOPLE!$H$4:$H$101)) +1), COLUMNS($B$3:F836))),"")</f>
        <v xml:space="preserve">7   </v>
      </c>
      <c r="H836" s="40" t="str">
        <f t="array" ref="H836">IFERROR(INDEX(PEOPLE!$H$4:$H$101, SMALL(IF($B836=PEOPLE!$B$4:$B$101, ROW(PEOPLE!$H$4:$H$101)-MIN(ROW(PEOPLE!$H$4:$H$101)) +1), COLUMNS($B$3:G836))),"")</f>
        <v xml:space="preserve">8   </v>
      </c>
      <c r="I836" s="40" t="str">
        <f t="array" ref="I836">IFERROR(INDEX(PEOPLE!$H$4:$H$101, SMALL(IF($B836=PEOPLE!$B$4:$B$101, ROW(PEOPLE!$H$4:$H$101)-MIN(ROW(PEOPLE!$H$4:$H$101)) +1), COLUMNS($B$3:H836))),"")</f>
        <v xml:space="preserve">9   </v>
      </c>
      <c r="J836" s="40" t="str">
        <f t="array" ref="J836">IFERROR(INDEX(PEOPLE!$H$4:$H$101, SMALL(IF($B836=PEOPLE!$B$4:$B$101, ROW(PEOPLE!$H$4:$H$101)-MIN(ROW(PEOPLE!$H$4:$H$101)) +1), COLUMNS($B$3:I836))),"")</f>
        <v xml:space="preserve">10   </v>
      </c>
      <c r="K836" s="40" t="str">
        <f t="array" ref="K836">IFERROR(INDEX(PEOPLE!$H$4:$H$101, SMALL(IF($B836=PEOPLE!$B$4:$B$101, ROW(PEOPLE!$H$4:$H$101)-MIN(ROW(PEOPLE!$H$4:$H$101)) +1), COLUMNS($B$3:J836))),"")</f>
        <v xml:space="preserve">11   </v>
      </c>
      <c r="L836" s="40" t="str">
        <f t="array" ref="L836">IFERROR(INDEX(PEOPLE!$H$4:$H$101, SMALL(IF($B836=PEOPLE!$B$4:$B$101, ROW(PEOPLE!$H$4:$H$101)-MIN(ROW(PEOPLE!$H$4:$H$101)) +1), COLUMNS($B$3:K836))),"")</f>
        <v xml:space="preserve">12   </v>
      </c>
      <c r="M836" s="40" t="str">
        <f t="array" ref="M836">IFERROR(INDEX(PEOPLE!$H$4:$H$101, SMALL(IF($B836=PEOPLE!$B$4:$B$101, ROW(PEOPLE!$H$4:$H$101)-MIN(ROW(PEOPLE!$H$4:$H$101)) +1), COLUMNS($B$3:L836))),"")</f>
        <v xml:space="preserve">13   </v>
      </c>
      <c r="N836" s="40"/>
      <c r="O836" s="40"/>
    </row>
    <row r="837" spans="2:15" x14ac:dyDescent="0.25">
      <c r="B837" s="40" t="str">
        <f t="array" ref="B837">IFERROR(INDEX(PEOPLE!B838:B$1001, MATCH(0, COUNTIF($B$2:B836, PEOPLE!B838:B$1001), 0)), "")</f>
        <v/>
      </c>
      <c r="C837" s="40" t="str">
        <f t="array" ref="C837">IFERROR(INDEX(PEOPLE!$H$4:$H$101, SMALL(IF($B837=PEOPLE!$B$4:$B$101, ROW(PEOPLE!$H$4:$H$101)-MIN(ROW(PEOPLE!$H$4:$H$101)) +1), COLUMNS($B$3:B837))),"")</f>
        <v xml:space="preserve">3   </v>
      </c>
      <c r="D837" s="40" t="str">
        <f t="array" ref="D837">IFERROR(INDEX(PEOPLE!$H$4:$H$101, SMALL(IF($B837=PEOPLE!$B$4:$B$101, ROW(PEOPLE!$H$4:$H$101)-MIN(ROW(PEOPLE!$H$4:$H$101)) +1), COLUMNS($B$3:C837))),"")</f>
        <v xml:space="preserve">4   </v>
      </c>
      <c r="E837" s="40" t="str">
        <f t="array" ref="E837">IFERROR(INDEX(PEOPLE!$H$4:$H$101, SMALL(IF($B837=PEOPLE!$B$4:$B$101, ROW(PEOPLE!$H$4:$H$101)-MIN(ROW(PEOPLE!$H$4:$H$101)) +1), COLUMNS($B$3:D837))),"")</f>
        <v xml:space="preserve">5   </v>
      </c>
      <c r="F837" s="40" t="str">
        <f t="array" ref="F837">IFERROR(INDEX(PEOPLE!$H$4:$H$101, SMALL(IF($B837=PEOPLE!$B$4:$B$101, ROW(PEOPLE!$H$4:$H$101)-MIN(ROW(PEOPLE!$H$4:$H$101)) +1), COLUMNS($B$3:E837))),"")</f>
        <v xml:space="preserve">6   </v>
      </c>
      <c r="G837" s="40" t="str">
        <f t="array" ref="G837">IFERROR(INDEX(PEOPLE!$H$4:$H$101, SMALL(IF($B837=PEOPLE!$B$4:$B$101, ROW(PEOPLE!$H$4:$H$101)-MIN(ROW(PEOPLE!$H$4:$H$101)) +1), COLUMNS($B$3:F837))),"")</f>
        <v xml:space="preserve">7   </v>
      </c>
      <c r="H837" s="40" t="str">
        <f t="array" ref="H837">IFERROR(INDEX(PEOPLE!$H$4:$H$101, SMALL(IF($B837=PEOPLE!$B$4:$B$101, ROW(PEOPLE!$H$4:$H$101)-MIN(ROW(PEOPLE!$H$4:$H$101)) +1), COLUMNS($B$3:G837))),"")</f>
        <v xml:space="preserve">8   </v>
      </c>
      <c r="I837" s="40" t="str">
        <f t="array" ref="I837">IFERROR(INDEX(PEOPLE!$H$4:$H$101, SMALL(IF($B837=PEOPLE!$B$4:$B$101, ROW(PEOPLE!$H$4:$H$101)-MIN(ROW(PEOPLE!$H$4:$H$101)) +1), COLUMNS($B$3:H837))),"")</f>
        <v xml:space="preserve">9   </v>
      </c>
      <c r="J837" s="40" t="str">
        <f t="array" ref="J837">IFERROR(INDEX(PEOPLE!$H$4:$H$101, SMALL(IF($B837=PEOPLE!$B$4:$B$101, ROW(PEOPLE!$H$4:$H$101)-MIN(ROW(PEOPLE!$H$4:$H$101)) +1), COLUMNS($B$3:I837))),"")</f>
        <v xml:space="preserve">10   </v>
      </c>
      <c r="K837" s="40" t="str">
        <f t="array" ref="K837">IFERROR(INDEX(PEOPLE!$H$4:$H$101, SMALL(IF($B837=PEOPLE!$B$4:$B$101, ROW(PEOPLE!$H$4:$H$101)-MIN(ROW(PEOPLE!$H$4:$H$101)) +1), COLUMNS($B$3:J837))),"")</f>
        <v xml:space="preserve">11   </v>
      </c>
      <c r="L837" s="40" t="str">
        <f t="array" ref="L837">IFERROR(INDEX(PEOPLE!$H$4:$H$101, SMALL(IF($B837=PEOPLE!$B$4:$B$101, ROW(PEOPLE!$H$4:$H$101)-MIN(ROW(PEOPLE!$H$4:$H$101)) +1), COLUMNS($B$3:K837))),"")</f>
        <v xml:space="preserve">12   </v>
      </c>
      <c r="M837" s="40" t="str">
        <f t="array" ref="M837">IFERROR(INDEX(PEOPLE!$H$4:$H$101, SMALL(IF($B837=PEOPLE!$B$4:$B$101, ROW(PEOPLE!$H$4:$H$101)-MIN(ROW(PEOPLE!$H$4:$H$101)) +1), COLUMNS($B$3:L837))),"")</f>
        <v xml:space="preserve">13   </v>
      </c>
      <c r="N837" s="40"/>
      <c r="O837" s="40"/>
    </row>
    <row r="838" spans="2:15" x14ac:dyDescent="0.25">
      <c r="B838" s="40" t="str">
        <f t="array" ref="B838">IFERROR(INDEX(PEOPLE!B839:B$1001, MATCH(0, COUNTIF($B$2:B837, PEOPLE!B839:B$1001), 0)), "")</f>
        <v/>
      </c>
      <c r="C838" s="40" t="str">
        <f t="array" ref="C838">IFERROR(INDEX(PEOPLE!$H$4:$H$101, SMALL(IF($B838=PEOPLE!$B$4:$B$101, ROW(PEOPLE!$H$4:$H$101)-MIN(ROW(PEOPLE!$H$4:$H$101)) +1), COLUMNS($B$3:B838))),"")</f>
        <v xml:space="preserve">3   </v>
      </c>
      <c r="D838" s="40" t="str">
        <f t="array" ref="D838">IFERROR(INDEX(PEOPLE!$H$4:$H$101, SMALL(IF($B838=PEOPLE!$B$4:$B$101, ROW(PEOPLE!$H$4:$H$101)-MIN(ROW(PEOPLE!$H$4:$H$101)) +1), COLUMNS($B$3:C838))),"")</f>
        <v xml:space="preserve">4   </v>
      </c>
      <c r="E838" s="40" t="str">
        <f t="array" ref="E838">IFERROR(INDEX(PEOPLE!$H$4:$H$101, SMALL(IF($B838=PEOPLE!$B$4:$B$101, ROW(PEOPLE!$H$4:$H$101)-MIN(ROW(PEOPLE!$H$4:$H$101)) +1), COLUMNS($B$3:D838))),"")</f>
        <v xml:space="preserve">5   </v>
      </c>
      <c r="F838" s="40" t="str">
        <f t="array" ref="F838">IFERROR(INDEX(PEOPLE!$H$4:$H$101, SMALL(IF($B838=PEOPLE!$B$4:$B$101, ROW(PEOPLE!$H$4:$H$101)-MIN(ROW(PEOPLE!$H$4:$H$101)) +1), COLUMNS($B$3:E838))),"")</f>
        <v xml:space="preserve">6   </v>
      </c>
      <c r="G838" s="40" t="str">
        <f t="array" ref="G838">IFERROR(INDEX(PEOPLE!$H$4:$H$101, SMALL(IF($B838=PEOPLE!$B$4:$B$101, ROW(PEOPLE!$H$4:$H$101)-MIN(ROW(PEOPLE!$H$4:$H$101)) +1), COLUMNS($B$3:F838))),"")</f>
        <v xml:space="preserve">7   </v>
      </c>
      <c r="H838" s="40" t="str">
        <f t="array" ref="H838">IFERROR(INDEX(PEOPLE!$H$4:$H$101, SMALL(IF($B838=PEOPLE!$B$4:$B$101, ROW(PEOPLE!$H$4:$H$101)-MIN(ROW(PEOPLE!$H$4:$H$101)) +1), COLUMNS($B$3:G838))),"")</f>
        <v xml:space="preserve">8   </v>
      </c>
      <c r="I838" s="40" t="str">
        <f t="array" ref="I838">IFERROR(INDEX(PEOPLE!$H$4:$H$101, SMALL(IF($B838=PEOPLE!$B$4:$B$101, ROW(PEOPLE!$H$4:$H$101)-MIN(ROW(PEOPLE!$H$4:$H$101)) +1), COLUMNS($B$3:H838))),"")</f>
        <v xml:space="preserve">9   </v>
      </c>
      <c r="J838" s="40" t="str">
        <f t="array" ref="J838">IFERROR(INDEX(PEOPLE!$H$4:$H$101, SMALL(IF($B838=PEOPLE!$B$4:$B$101, ROW(PEOPLE!$H$4:$H$101)-MIN(ROW(PEOPLE!$H$4:$H$101)) +1), COLUMNS($B$3:I838))),"")</f>
        <v xml:space="preserve">10   </v>
      </c>
      <c r="K838" s="40" t="str">
        <f t="array" ref="K838">IFERROR(INDEX(PEOPLE!$H$4:$H$101, SMALL(IF($B838=PEOPLE!$B$4:$B$101, ROW(PEOPLE!$H$4:$H$101)-MIN(ROW(PEOPLE!$H$4:$H$101)) +1), COLUMNS($B$3:J838))),"")</f>
        <v xml:space="preserve">11   </v>
      </c>
      <c r="L838" s="40" t="str">
        <f t="array" ref="L838">IFERROR(INDEX(PEOPLE!$H$4:$H$101, SMALL(IF($B838=PEOPLE!$B$4:$B$101, ROW(PEOPLE!$H$4:$H$101)-MIN(ROW(PEOPLE!$H$4:$H$101)) +1), COLUMNS($B$3:K838))),"")</f>
        <v xml:space="preserve">12   </v>
      </c>
      <c r="M838" s="40" t="str">
        <f t="array" ref="M838">IFERROR(INDEX(PEOPLE!$H$4:$H$101, SMALL(IF($B838=PEOPLE!$B$4:$B$101, ROW(PEOPLE!$H$4:$H$101)-MIN(ROW(PEOPLE!$H$4:$H$101)) +1), COLUMNS($B$3:L838))),"")</f>
        <v xml:space="preserve">13   </v>
      </c>
      <c r="N838" s="40"/>
      <c r="O838" s="40"/>
    </row>
    <row r="839" spans="2:15" x14ac:dyDescent="0.25">
      <c r="B839" s="40" t="str">
        <f t="array" ref="B839">IFERROR(INDEX(PEOPLE!B840:B$1001, MATCH(0, COUNTIF($B$2:B838, PEOPLE!B840:B$1001), 0)), "")</f>
        <v/>
      </c>
      <c r="C839" s="40" t="str">
        <f t="array" ref="C839">IFERROR(INDEX(PEOPLE!$H$4:$H$101, SMALL(IF($B839=PEOPLE!$B$4:$B$101, ROW(PEOPLE!$H$4:$H$101)-MIN(ROW(PEOPLE!$H$4:$H$101)) +1), COLUMNS($B$3:B839))),"")</f>
        <v xml:space="preserve">3   </v>
      </c>
      <c r="D839" s="40" t="str">
        <f t="array" ref="D839">IFERROR(INDEX(PEOPLE!$H$4:$H$101, SMALL(IF($B839=PEOPLE!$B$4:$B$101, ROW(PEOPLE!$H$4:$H$101)-MIN(ROW(PEOPLE!$H$4:$H$101)) +1), COLUMNS($B$3:C839))),"")</f>
        <v xml:space="preserve">4   </v>
      </c>
      <c r="E839" s="40" t="str">
        <f t="array" ref="E839">IFERROR(INDEX(PEOPLE!$H$4:$H$101, SMALL(IF($B839=PEOPLE!$B$4:$B$101, ROW(PEOPLE!$H$4:$H$101)-MIN(ROW(PEOPLE!$H$4:$H$101)) +1), COLUMNS($B$3:D839))),"")</f>
        <v xml:space="preserve">5   </v>
      </c>
      <c r="F839" s="40" t="str">
        <f t="array" ref="F839">IFERROR(INDEX(PEOPLE!$H$4:$H$101, SMALL(IF($B839=PEOPLE!$B$4:$B$101, ROW(PEOPLE!$H$4:$H$101)-MIN(ROW(PEOPLE!$H$4:$H$101)) +1), COLUMNS($B$3:E839))),"")</f>
        <v xml:space="preserve">6   </v>
      </c>
      <c r="G839" s="40" t="str">
        <f t="array" ref="G839">IFERROR(INDEX(PEOPLE!$H$4:$H$101, SMALL(IF($B839=PEOPLE!$B$4:$B$101, ROW(PEOPLE!$H$4:$H$101)-MIN(ROW(PEOPLE!$H$4:$H$101)) +1), COLUMNS($B$3:F839))),"")</f>
        <v xml:space="preserve">7   </v>
      </c>
      <c r="H839" s="40" t="str">
        <f t="array" ref="H839">IFERROR(INDEX(PEOPLE!$H$4:$H$101, SMALL(IF($B839=PEOPLE!$B$4:$B$101, ROW(PEOPLE!$H$4:$H$101)-MIN(ROW(PEOPLE!$H$4:$H$101)) +1), COLUMNS($B$3:G839))),"")</f>
        <v xml:space="preserve">8   </v>
      </c>
      <c r="I839" s="40" t="str">
        <f t="array" ref="I839">IFERROR(INDEX(PEOPLE!$H$4:$H$101, SMALL(IF($B839=PEOPLE!$B$4:$B$101, ROW(PEOPLE!$H$4:$H$101)-MIN(ROW(PEOPLE!$H$4:$H$101)) +1), COLUMNS($B$3:H839))),"")</f>
        <v xml:space="preserve">9   </v>
      </c>
      <c r="J839" s="40" t="str">
        <f t="array" ref="J839">IFERROR(INDEX(PEOPLE!$H$4:$H$101, SMALL(IF($B839=PEOPLE!$B$4:$B$101, ROW(PEOPLE!$H$4:$H$101)-MIN(ROW(PEOPLE!$H$4:$H$101)) +1), COLUMNS($B$3:I839))),"")</f>
        <v xml:space="preserve">10   </v>
      </c>
      <c r="K839" s="40" t="str">
        <f t="array" ref="K839">IFERROR(INDEX(PEOPLE!$H$4:$H$101, SMALL(IF($B839=PEOPLE!$B$4:$B$101, ROW(PEOPLE!$H$4:$H$101)-MIN(ROW(PEOPLE!$H$4:$H$101)) +1), COLUMNS($B$3:J839))),"")</f>
        <v xml:space="preserve">11   </v>
      </c>
      <c r="L839" s="40" t="str">
        <f t="array" ref="L839">IFERROR(INDEX(PEOPLE!$H$4:$H$101, SMALL(IF($B839=PEOPLE!$B$4:$B$101, ROW(PEOPLE!$H$4:$H$101)-MIN(ROW(PEOPLE!$H$4:$H$101)) +1), COLUMNS($B$3:K839))),"")</f>
        <v xml:space="preserve">12   </v>
      </c>
      <c r="M839" s="40" t="str">
        <f t="array" ref="M839">IFERROR(INDEX(PEOPLE!$H$4:$H$101, SMALL(IF($B839=PEOPLE!$B$4:$B$101, ROW(PEOPLE!$H$4:$H$101)-MIN(ROW(PEOPLE!$H$4:$H$101)) +1), COLUMNS($B$3:L839))),"")</f>
        <v xml:space="preserve">13   </v>
      </c>
      <c r="N839" s="40"/>
      <c r="O839" s="40"/>
    </row>
    <row r="840" spans="2:15" x14ac:dyDescent="0.25">
      <c r="B840" s="40" t="str">
        <f t="array" ref="B840">IFERROR(INDEX(PEOPLE!B841:B$1001, MATCH(0, COUNTIF($B$2:B839, PEOPLE!B841:B$1001), 0)), "")</f>
        <v/>
      </c>
      <c r="C840" s="40" t="str">
        <f t="array" ref="C840">IFERROR(INDEX(PEOPLE!$H$4:$H$101, SMALL(IF($B840=PEOPLE!$B$4:$B$101, ROW(PEOPLE!$H$4:$H$101)-MIN(ROW(PEOPLE!$H$4:$H$101)) +1), COLUMNS($B$3:B840))),"")</f>
        <v xml:space="preserve">3   </v>
      </c>
      <c r="D840" s="40" t="str">
        <f t="array" ref="D840">IFERROR(INDEX(PEOPLE!$H$4:$H$101, SMALL(IF($B840=PEOPLE!$B$4:$B$101, ROW(PEOPLE!$H$4:$H$101)-MIN(ROW(PEOPLE!$H$4:$H$101)) +1), COLUMNS($B$3:C840))),"")</f>
        <v xml:space="preserve">4   </v>
      </c>
      <c r="E840" s="40" t="str">
        <f t="array" ref="E840">IFERROR(INDEX(PEOPLE!$H$4:$H$101, SMALL(IF($B840=PEOPLE!$B$4:$B$101, ROW(PEOPLE!$H$4:$H$101)-MIN(ROW(PEOPLE!$H$4:$H$101)) +1), COLUMNS($B$3:D840))),"")</f>
        <v xml:space="preserve">5   </v>
      </c>
      <c r="F840" s="40" t="str">
        <f t="array" ref="F840">IFERROR(INDEX(PEOPLE!$H$4:$H$101, SMALL(IF($B840=PEOPLE!$B$4:$B$101, ROW(PEOPLE!$H$4:$H$101)-MIN(ROW(PEOPLE!$H$4:$H$101)) +1), COLUMNS($B$3:E840))),"")</f>
        <v xml:space="preserve">6   </v>
      </c>
      <c r="G840" s="40" t="str">
        <f t="array" ref="G840">IFERROR(INDEX(PEOPLE!$H$4:$H$101, SMALL(IF($B840=PEOPLE!$B$4:$B$101, ROW(PEOPLE!$H$4:$H$101)-MIN(ROW(PEOPLE!$H$4:$H$101)) +1), COLUMNS($B$3:F840))),"")</f>
        <v xml:space="preserve">7   </v>
      </c>
      <c r="H840" s="40" t="str">
        <f t="array" ref="H840">IFERROR(INDEX(PEOPLE!$H$4:$H$101, SMALL(IF($B840=PEOPLE!$B$4:$B$101, ROW(PEOPLE!$H$4:$H$101)-MIN(ROW(PEOPLE!$H$4:$H$101)) +1), COLUMNS($B$3:G840))),"")</f>
        <v xml:space="preserve">8   </v>
      </c>
      <c r="I840" s="40" t="str">
        <f t="array" ref="I840">IFERROR(INDEX(PEOPLE!$H$4:$H$101, SMALL(IF($B840=PEOPLE!$B$4:$B$101, ROW(PEOPLE!$H$4:$H$101)-MIN(ROW(PEOPLE!$H$4:$H$101)) +1), COLUMNS($B$3:H840))),"")</f>
        <v xml:space="preserve">9   </v>
      </c>
      <c r="J840" s="40" t="str">
        <f t="array" ref="J840">IFERROR(INDEX(PEOPLE!$H$4:$H$101, SMALL(IF($B840=PEOPLE!$B$4:$B$101, ROW(PEOPLE!$H$4:$H$101)-MIN(ROW(PEOPLE!$H$4:$H$101)) +1), COLUMNS($B$3:I840))),"")</f>
        <v xml:space="preserve">10   </v>
      </c>
      <c r="K840" s="40" t="str">
        <f t="array" ref="K840">IFERROR(INDEX(PEOPLE!$H$4:$H$101, SMALL(IF($B840=PEOPLE!$B$4:$B$101, ROW(PEOPLE!$H$4:$H$101)-MIN(ROW(PEOPLE!$H$4:$H$101)) +1), COLUMNS($B$3:J840))),"")</f>
        <v xml:space="preserve">11   </v>
      </c>
      <c r="L840" s="40" t="str">
        <f t="array" ref="L840">IFERROR(INDEX(PEOPLE!$H$4:$H$101, SMALL(IF($B840=PEOPLE!$B$4:$B$101, ROW(PEOPLE!$H$4:$H$101)-MIN(ROW(PEOPLE!$H$4:$H$101)) +1), COLUMNS($B$3:K840))),"")</f>
        <v xml:space="preserve">12   </v>
      </c>
      <c r="M840" s="40" t="str">
        <f t="array" ref="M840">IFERROR(INDEX(PEOPLE!$H$4:$H$101, SMALL(IF($B840=PEOPLE!$B$4:$B$101, ROW(PEOPLE!$H$4:$H$101)-MIN(ROW(PEOPLE!$H$4:$H$101)) +1), COLUMNS($B$3:L840))),"")</f>
        <v xml:space="preserve">13   </v>
      </c>
      <c r="N840" s="40"/>
      <c r="O840" s="40"/>
    </row>
    <row r="841" spans="2:15" x14ac:dyDescent="0.25">
      <c r="B841" s="40" t="str">
        <f t="array" ref="B841">IFERROR(INDEX(PEOPLE!B842:B$1001, MATCH(0, COUNTIF($B$2:B840, PEOPLE!B842:B$1001), 0)), "")</f>
        <v/>
      </c>
      <c r="C841" s="40" t="str">
        <f t="array" ref="C841">IFERROR(INDEX(PEOPLE!$H$4:$H$101, SMALL(IF($B841=PEOPLE!$B$4:$B$101, ROW(PEOPLE!$H$4:$H$101)-MIN(ROW(PEOPLE!$H$4:$H$101)) +1), COLUMNS($B$3:B841))),"")</f>
        <v xml:space="preserve">3   </v>
      </c>
      <c r="D841" s="40" t="str">
        <f t="array" ref="D841">IFERROR(INDEX(PEOPLE!$H$4:$H$101, SMALL(IF($B841=PEOPLE!$B$4:$B$101, ROW(PEOPLE!$H$4:$H$101)-MIN(ROW(PEOPLE!$H$4:$H$101)) +1), COLUMNS($B$3:C841))),"")</f>
        <v xml:space="preserve">4   </v>
      </c>
      <c r="E841" s="40" t="str">
        <f t="array" ref="E841">IFERROR(INDEX(PEOPLE!$H$4:$H$101, SMALL(IF($B841=PEOPLE!$B$4:$B$101, ROW(PEOPLE!$H$4:$H$101)-MIN(ROW(PEOPLE!$H$4:$H$101)) +1), COLUMNS($B$3:D841))),"")</f>
        <v xml:space="preserve">5   </v>
      </c>
      <c r="F841" s="40" t="str">
        <f t="array" ref="F841">IFERROR(INDEX(PEOPLE!$H$4:$H$101, SMALL(IF($B841=PEOPLE!$B$4:$B$101, ROW(PEOPLE!$H$4:$H$101)-MIN(ROW(PEOPLE!$H$4:$H$101)) +1), COLUMNS($B$3:E841))),"")</f>
        <v xml:space="preserve">6   </v>
      </c>
      <c r="G841" s="40" t="str">
        <f t="array" ref="G841">IFERROR(INDEX(PEOPLE!$H$4:$H$101, SMALL(IF($B841=PEOPLE!$B$4:$B$101, ROW(PEOPLE!$H$4:$H$101)-MIN(ROW(PEOPLE!$H$4:$H$101)) +1), COLUMNS($B$3:F841))),"")</f>
        <v xml:space="preserve">7   </v>
      </c>
      <c r="H841" s="40" t="str">
        <f t="array" ref="H841">IFERROR(INDEX(PEOPLE!$H$4:$H$101, SMALL(IF($B841=PEOPLE!$B$4:$B$101, ROW(PEOPLE!$H$4:$H$101)-MIN(ROW(PEOPLE!$H$4:$H$101)) +1), COLUMNS($B$3:G841))),"")</f>
        <v xml:space="preserve">8   </v>
      </c>
      <c r="I841" s="40" t="str">
        <f t="array" ref="I841">IFERROR(INDEX(PEOPLE!$H$4:$H$101, SMALL(IF($B841=PEOPLE!$B$4:$B$101, ROW(PEOPLE!$H$4:$H$101)-MIN(ROW(PEOPLE!$H$4:$H$101)) +1), COLUMNS($B$3:H841))),"")</f>
        <v xml:space="preserve">9   </v>
      </c>
      <c r="J841" s="40" t="str">
        <f t="array" ref="J841">IFERROR(INDEX(PEOPLE!$H$4:$H$101, SMALL(IF($B841=PEOPLE!$B$4:$B$101, ROW(PEOPLE!$H$4:$H$101)-MIN(ROW(PEOPLE!$H$4:$H$101)) +1), COLUMNS($B$3:I841))),"")</f>
        <v xml:space="preserve">10   </v>
      </c>
      <c r="K841" s="40" t="str">
        <f t="array" ref="K841">IFERROR(INDEX(PEOPLE!$H$4:$H$101, SMALL(IF($B841=PEOPLE!$B$4:$B$101, ROW(PEOPLE!$H$4:$H$101)-MIN(ROW(PEOPLE!$H$4:$H$101)) +1), COLUMNS($B$3:J841))),"")</f>
        <v xml:space="preserve">11   </v>
      </c>
      <c r="L841" s="40" t="str">
        <f t="array" ref="L841">IFERROR(INDEX(PEOPLE!$H$4:$H$101, SMALL(IF($B841=PEOPLE!$B$4:$B$101, ROW(PEOPLE!$H$4:$H$101)-MIN(ROW(PEOPLE!$H$4:$H$101)) +1), COLUMNS($B$3:K841))),"")</f>
        <v xml:space="preserve">12   </v>
      </c>
      <c r="M841" s="40" t="str">
        <f t="array" ref="M841">IFERROR(INDEX(PEOPLE!$H$4:$H$101, SMALL(IF($B841=PEOPLE!$B$4:$B$101, ROW(PEOPLE!$H$4:$H$101)-MIN(ROW(PEOPLE!$H$4:$H$101)) +1), COLUMNS($B$3:L841))),"")</f>
        <v xml:space="preserve">13   </v>
      </c>
      <c r="N841" s="40"/>
      <c r="O841" s="40"/>
    </row>
    <row r="842" spans="2:15" x14ac:dyDescent="0.25">
      <c r="B842" s="40" t="str">
        <f t="array" ref="B842">IFERROR(INDEX(PEOPLE!B843:B$1001, MATCH(0, COUNTIF($B$2:B841, PEOPLE!B843:B$1001), 0)), "")</f>
        <v/>
      </c>
      <c r="C842" s="40" t="str">
        <f t="array" ref="C842">IFERROR(INDEX(PEOPLE!$H$4:$H$101, SMALL(IF($B842=PEOPLE!$B$4:$B$101, ROW(PEOPLE!$H$4:$H$101)-MIN(ROW(PEOPLE!$H$4:$H$101)) +1), COLUMNS($B$3:B842))),"")</f>
        <v xml:space="preserve">3   </v>
      </c>
      <c r="D842" s="40" t="str">
        <f t="array" ref="D842">IFERROR(INDEX(PEOPLE!$H$4:$H$101, SMALL(IF($B842=PEOPLE!$B$4:$B$101, ROW(PEOPLE!$H$4:$H$101)-MIN(ROW(PEOPLE!$H$4:$H$101)) +1), COLUMNS($B$3:C842))),"")</f>
        <v xml:space="preserve">4   </v>
      </c>
      <c r="E842" s="40" t="str">
        <f t="array" ref="E842">IFERROR(INDEX(PEOPLE!$H$4:$H$101, SMALL(IF($B842=PEOPLE!$B$4:$B$101, ROW(PEOPLE!$H$4:$H$101)-MIN(ROW(PEOPLE!$H$4:$H$101)) +1), COLUMNS($B$3:D842))),"")</f>
        <v xml:space="preserve">5   </v>
      </c>
      <c r="F842" s="40" t="str">
        <f t="array" ref="F842">IFERROR(INDEX(PEOPLE!$H$4:$H$101, SMALL(IF($B842=PEOPLE!$B$4:$B$101, ROW(PEOPLE!$H$4:$H$101)-MIN(ROW(PEOPLE!$H$4:$H$101)) +1), COLUMNS($B$3:E842))),"")</f>
        <v xml:space="preserve">6   </v>
      </c>
      <c r="G842" s="40" t="str">
        <f t="array" ref="G842">IFERROR(INDEX(PEOPLE!$H$4:$H$101, SMALL(IF($B842=PEOPLE!$B$4:$B$101, ROW(PEOPLE!$H$4:$H$101)-MIN(ROW(PEOPLE!$H$4:$H$101)) +1), COLUMNS($B$3:F842))),"")</f>
        <v xml:space="preserve">7   </v>
      </c>
      <c r="H842" s="40" t="str">
        <f t="array" ref="H842">IFERROR(INDEX(PEOPLE!$H$4:$H$101, SMALL(IF($B842=PEOPLE!$B$4:$B$101, ROW(PEOPLE!$H$4:$H$101)-MIN(ROW(PEOPLE!$H$4:$H$101)) +1), COLUMNS($B$3:G842))),"")</f>
        <v xml:space="preserve">8   </v>
      </c>
      <c r="I842" s="40" t="str">
        <f t="array" ref="I842">IFERROR(INDEX(PEOPLE!$H$4:$H$101, SMALL(IF($B842=PEOPLE!$B$4:$B$101, ROW(PEOPLE!$H$4:$H$101)-MIN(ROW(PEOPLE!$H$4:$H$101)) +1), COLUMNS($B$3:H842))),"")</f>
        <v xml:space="preserve">9   </v>
      </c>
      <c r="J842" s="40" t="str">
        <f t="array" ref="J842">IFERROR(INDEX(PEOPLE!$H$4:$H$101, SMALL(IF($B842=PEOPLE!$B$4:$B$101, ROW(PEOPLE!$H$4:$H$101)-MIN(ROW(PEOPLE!$H$4:$H$101)) +1), COLUMNS($B$3:I842))),"")</f>
        <v xml:space="preserve">10   </v>
      </c>
      <c r="K842" s="40" t="str">
        <f t="array" ref="K842">IFERROR(INDEX(PEOPLE!$H$4:$H$101, SMALL(IF($B842=PEOPLE!$B$4:$B$101, ROW(PEOPLE!$H$4:$H$101)-MIN(ROW(PEOPLE!$H$4:$H$101)) +1), COLUMNS($B$3:J842))),"")</f>
        <v xml:space="preserve">11   </v>
      </c>
      <c r="L842" s="40" t="str">
        <f t="array" ref="L842">IFERROR(INDEX(PEOPLE!$H$4:$H$101, SMALL(IF($B842=PEOPLE!$B$4:$B$101, ROW(PEOPLE!$H$4:$H$101)-MIN(ROW(PEOPLE!$H$4:$H$101)) +1), COLUMNS($B$3:K842))),"")</f>
        <v xml:space="preserve">12   </v>
      </c>
      <c r="M842" s="40" t="str">
        <f t="array" ref="M842">IFERROR(INDEX(PEOPLE!$H$4:$H$101, SMALL(IF($B842=PEOPLE!$B$4:$B$101, ROW(PEOPLE!$H$4:$H$101)-MIN(ROW(PEOPLE!$H$4:$H$101)) +1), COLUMNS($B$3:L842))),"")</f>
        <v xml:space="preserve">13   </v>
      </c>
      <c r="N842" s="40"/>
      <c r="O842" s="40"/>
    </row>
    <row r="843" spans="2:15" x14ac:dyDescent="0.25">
      <c r="B843" s="40" t="str">
        <f t="array" ref="B843">IFERROR(INDEX(PEOPLE!B844:B$1001, MATCH(0, COUNTIF($B$2:B842, PEOPLE!B844:B$1001), 0)), "")</f>
        <v/>
      </c>
      <c r="C843" s="40" t="str">
        <f t="array" ref="C843">IFERROR(INDEX(PEOPLE!$H$4:$H$101, SMALL(IF($B843=PEOPLE!$B$4:$B$101, ROW(PEOPLE!$H$4:$H$101)-MIN(ROW(PEOPLE!$H$4:$H$101)) +1), COLUMNS($B$3:B843))),"")</f>
        <v xml:space="preserve">3   </v>
      </c>
      <c r="D843" s="40" t="str">
        <f t="array" ref="D843">IFERROR(INDEX(PEOPLE!$H$4:$H$101, SMALL(IF($B843=PEOPLE!$B$4:$B$101, ROW(PEOPLE!$H$4:$H$101)-MIN(ROW(PEOPLE!$H$4:$H$101)) +1), COLUMNS($B$3:C843))),"")</f>
        <v xml:space="preserve">4   </v>
      </c>
      <c r="E843" s="40" t="str">
        <f t="array" ref="E843">IFERROR(INDEX(PEOPLE!$H$4:$H$101, SMALL(IF($B843=PEOPLE!$B$4:$B$101, ROW(PEOPLE!$H$4:$H$101)-MIN(ROW(PEOPLE!$H$4:$H$101)) +1), COLUMNS($B$3:D843))),"")</f>
        <v xml:space="preserve">5   </v>
      </c>
      <c r="F843" s="40" t="str">
        <f t="array" ref="F843">IFERROR(INDEX(PEOPLE!$H$4:$H$101, SMALL(IF($B843=PEOPLE!$B$4:$B$101, ROW(PEOPLE!$H$4:$H$101)-MIN(ROW(PEOPLE!$H$4:$H$101)) +1), COLUMNS($B$3:E843))),"")</f>
        <v xml:space="preserve">6   </v>
      </c>
      <c r="G843" s="40" t="str">
        <f t="array" ref="G843">IFERROR(INDEX(PEOPLE!$H$4:$H$101, SMALL(IF($B843=PEOPLE!$B$4:$B$101, ROW(PEOPLE!$H$4:$H$101)-MIN(ROW(PEOPLE!$H$4:$H$101)) +1), COLUMNS($B$3:F843))),"")</f>
        <v xml:space="preserve">7   </v>
      </c>
      <c r="H843" s="40" t="str">
        <f t="array" ref="H843">IFERROR(INDEX(PEOPLE!$H$4:$H$101, SMALL(IF($B843=PEOPLE!$B$4:$B$101, ROW(PEOPLE!$H$4:$H$101)-MIN(ROW(PEOPLE!$H$4:$H$101)) +1), COLUMNS($B$3:G843))),"")</f>
        <v xml:space="preserve">8   </v>
      </c>
      <c r="I843" s="40" t="str">
        <f t="array" ref="I843">IFERROR(INDEX(PEOPLE!$H$4:$H$101, SMALL(IF($B843=PEOPLE!$B$4:$B$101, ROW(PEOPLE!$H$4:$H$101)-MIN(ROW(PEOPLE!$H$4:$H$101)) +1), COLUMNS($B$3:H843))),"")</f>
        <v xml:space="preserve">9   </v>
      </c>
      <c r="J843" s="40" t="str">
        <f t="array" ref="J843">IFERROR(INDEX(PEOPLE!$H$4:$H$101, SMALL(IF($B843=PEOPLE!$B$4:$B$101, ROW(PEOPLE!$H$4:$H$101)-MIN(ROW(PEOPLE!$H$4:$H$101)) +1), COLUMNS($B$3:I843))),"")</f>
        <v xml:space="preserve">10   </v>
      </c>
      <c r="K843" s="40" t="str">
        <f t="array" ref="K843">IFERROR(INDEX(PEOPLE!$H$4:$H$101, SMALL(IF($B843=PEOPLE!$B$4:$B$101, ROW(PEOPLE!$H$4:$H$101)-MIN(ROW(PEOPLE!$H$4:$H$101)) +1), COLUMNS($B$3:J843))),"")</f>
        <v xml:space="preserve">11   </v>
      </c>
      <c r="L843" s="40" t="str">
        <f t="array" ref="L843">IFERROR(INDEX(PEOPLE!$H$4:$H$101, SMALL(IF($B843=PEOPLE!$B$4:$B$101, ROW(PEOPLE!$H$4:$H$101)-MIN(ROW(PEOPLE!$H$4:$H$101)) +1), COLUMNS($B$3:K843))),"")</f>
        <v xml:space="preserve">12   </v>
      </c>
      <c r="M843" s="40" t="str">
        <f t="array" ref="M843">IFERROR(INDEX(PEOPLE!$H$4:$H$101, SMALL(IF($B843=PEOPLE!$B$4:$B$101, ROW(PEOPLE!$H$4:$H$101)-MIN(ROW(PEOPLE!$H$4:$H$101)) +1), COLUMNS($B$3:L843))),"")</f>
        <v xml:space="preserve">13   </v>
      </c>
      <c r="N843" s="40"/>
      <c r="O843" s="40"/>
    </row>
    <row r="844" spans="2:15" x14ac:dyDescent="0.25">
      <c r="B844" s="40" t="str">
        <f t="array" ref="B844">IFERROR(INDEX(PEOPLE!B845:B$1001, MATCH(0, COUNTIF($B$2:B843, PEOPLE!B845:B$1001), 0)), "")</f>
        <v/>
      </c>
      <c r="C844" s="40" t="str">
        <f t="array" ref="C844">IFERROR(INDEX(PEOPLE!$H$4:$H$101, SMALL(IF($B844=PEOPLE!$B$4:$B$101, ROW(PEOPLE!$H$4:$H$101)-MIN(ROW(PEOPLE!$H$4:$H$101)) +1), COLUMNS($B$3:B844))),"")</f>
        <v xml:space="preserve">3   </v>
      </c>
      <c r="D844" s="40" t="str">
        <f t="array" ref="D844">IFERROR(INDEX(PEOPLE!$H$4:$H$101, SMALL(IF($B844=PEOPLE!$B$4:$B$101, ROW(PEOPLE!$H$4:$H$101)-MIN(ROW(PEOPLE!$H$4:$H$101)) +1), COLUMNS($B$3:C844))),"")</f>
        <v xml:space="preserve">4   </v>
      </c>
      <c r="E844" s="40" t="str">
        <f t="array" ref="E844">IFERROR(INDEX(PEOPLE!$H$4:$H$101, SMALL(IF($B844=PEOPLE!$B$4:$B$101, ROW(PEOPLE!$H$4:$H$101)-MIN(ROW(PEOPLE!$H$4:$H$101)) +1), COLUMNS($B$3:D844))),"")</f>
        <v xml:space="preserve">5   </v>
      </c>
      <c r="F844" s="40" t="str">
        <f t="array" ref="F844">IFERROR(INDEX(PEOPLE!$H$4:$H$101, SMALL(IF($B844=PEOPLE!$B$4:$B$101, ROW(PEOPLE!$H$4:$H$101)-MIN(ROW(PEOPLE!$H$4:$H$101)) +1), COLUMNS($B$3:E844))),"")</f>
        <v xml:space="preserve">6   </v>
      </c>
      <c r="G844" s="40" t="str">
        <f t="array" ref="G844">IFERROR(INDEX(PEOPLE!$H$4:$H$101, SMALL(IF($B844=PEOPLE!$B$4:$B$101, ROW(PEOPLE!$H$4:$H$101)-MIN(ROW(PEOPLE!$H$4:$H$101)) +1), COLUMNS($B$3:F844))),"")</f>
        <v xml:space="preserve">7   </v>
      </c>
      <c r="H844" s="40" t="str">
        <f t="array" ref="H844">IFERROR(INDEX(PEOPLE!$H$4:$H$101, SMALL(IF($B844=PEOPLE!$B$4:$B$101, ROW(PEOPLE!$H$4:$H$101)-MIN(ROW(PEOPLE!$H$4:$H$101)) +1), COLUMNS($B$3:G844))),"")</f>
        <v xml:space="preserve">8   </v>
      </c>
      <c r="I844" s="40" t="str">
        <f t="array" ref="I844">IFERROR(INDEX(PEOPLE!$H$4:$H$101, SMALL(IF($B844=PEOPLE!$B$4:$B$101, ROW(PEOPLE!$H$4:$H$101)-MIN(ROW(PEOPLE!$H$4:$H$101)) +1), COLUMNS($B$3:H844))),"")</f>
        <v xml:space="preserve">9   </v>
      </c>
      <c r="J844" s="40" t="str">
        <f t="array" ref="J844">IFERROR(INDEX(PEOPLE!$H$4:$H$101, SMALL(IF($B844=PEOPLE!$B$4:$B$101, ROW(PEOPLE!$H$4:$H$101)-MIN(ROW(PEOPLE!$H$4:$H$101)) +1), COLUMNS($B$3:I844))),"")</f>
        <v xml:space="preserve">10   </v>
      </c>
      <c r="K844" s="40" t="str">
        <f t="array" ref="K844">IFERROR(INDEX(PEOPLE!$H$4:$H$101, SMALL(IF($B844=PEOPLE!$B$4:$B$101, ROW(PEOPLE!$H$4:$H$101)-MIN(ROW(PEOPLE!$H$4:$H$101)) +1), COLUMNS($B$3:J844))),"")</f>
        <v xml:space="preserve">11   </v>
      </c>
      <c r="L844" s="40" t="str">
        <f t="array" ref="L844">IFERROR(INDEX(PEOPLE!$H$4:$H$101, SMALL(IF($B844=PEOPLE!$B$4:$B$101, ROW(PEOPLE!$H$4:$H$101)-MIN(ROW(PEOPLE!$H$4:$H$101)) +1), COLUMNS($B$3:K844))),"")</f>
        <v xml:space="preserve">12   </v>
      </c>
      <c r="M844" s="40" t="str">
        <f t="array" ref="M844">IFERROR(INDEX(PEOPLE!$H$4:$H$101, SMALL(IF($B844=PEOPLE!$B$4:$B$101, ROW(PEOPLE!$H$4:$H$101)-MIN(ROW(PEOPLE!$H$4:$H$101)) +1), COLUMNS($B$3:L844))),"")</f>
        <v xml:space="preserve">13   </v>
      </c>
      <c r="N844" s="40"/>
      <c r="O844" s="40"/>
    </row>
    <row r="845" spans="2:15" x14ac:dyDescent="0.25">
      <c r="B845" s="40" t="str">
        <f t="array" ref="B845">IFERROR(INDEX(PEOPLE!B846:B$1001, MATCH(0, COUNTIF($B$2:B844, PEOPLE!B846:B$1001), 0)), "")</f>
        <v/>
      </c>
      <c r="C845" s="40" t="str">
        <f t="array" ref="C845">IFERROR(INDEX(PEOPLE!$H$4:$H$101, SMALL(IF($B845=PEOPLE!$B$4:$B$101, ROW(PEOPLE!$H$4:$H$101)-MIN(ROW(PEOPLE!$H$4:$H$101)) +1), COLUMNS($B$3:B845))),"")</f>
        <v xml:space="preserve">3   </v>
      </c>
      <c r="D845" s="40" t="str">
        <f t="array" ref="D845">IFERROR(INDEX(PEOPLE!$H$4:$H$101, SMALL(IF($B845=PEOPLE!$B$4:$B$101, ROW(PEOPLE!$H$4:$H$101)-MIN(ROW(PEOPLE!$H$4:$H$101)) +1), COLUMNS($B$3:C845))),"")</f>
        <v xml:space="preserve">4   </v>
      </c>
      <c r="E845" s="40" t="str">
        <f t="array" ref="E845">IFERROR(INDEX(PEOPLE!$H$4:$H$101, SMALL(IF($B845=PEOPLE!$B$4:$B$101, ROW(PEOPLE!$H$4:$H$101)-MIN(ROW(PEOPLE!$H$4:$H$101)) +1), COLUMNS($B$3:D845))),"")</f>
        <v xml:space="preserve">5   </v>
      </c>
      <c r="F845" s="40" t="str">
        <f t="array" ref="F845">IFERROR(INDEX(PEOPLE!$H$4:$H$101, SMALL(IF($B845=PEOPLE!$B$4:$B$101, ROW(PEOPLE!$H$4:$H$101)-MIN(ROW(PEOPLE!$H$4:$H$101)) +1), COLUMNS($B$3:E845))),"")</f>
        <v xml:space="preserve">6   </v>
      </c>
      <c r="G845" s="40" t="str">
        <f t="array" ref="G845">IFERROR(INDEX(PEOPLE!$H$4:$H$101, SMALL(IF($B845=PEOPLE!$B$4:$B$101, ROW(PEOPLE!$H$4:$H$101)-MIN(ROW(PEOPLE!$H$4:$H$101)) +1), COLUMNS($B$3:F845))),"")</f>
        <v xml:space="preserve">7   </v>
      </c>
      <c r="H845" s="40" t="str">
        <f t="array" ref="H845">IFERROR(INDEX(PEOPLE!$H$4:$H$101, SMALL(IF($B845=PEOPLE!$B$4:$B$101, ROW(PEOPLE!$H$4:$H$101)-MIN(ROW(PEOPLE!$H$4:$H$101)) +1), COLUMNS($B$3:G845))),"")</f>
        <v xml:space="preserve">8   </v>
      </c>
      <c r="I845" s="40" t="str">
        <f t="array" ref="I845">IFERROR(INDEX(PEOPLE!$H$4:$H$101, SMALL(IF($B845=PEOPLE!$B$4:$B$101, ROW(PEOPLE!$H$4:$H$101)-MIN(ROW(PEOPLE!$H$4:$H$101)) +1), COLUMNS($B$3:H845))),"")</f>
        <v xml:space="preserve">9   </v>
      </c>
      <c r="J845" s="40" t="str">
        <f t="array" ref="J845">IFERROR(INDEX(PEOPLE!$H$4:$H$101, SMALL(IF($B845=PEOPLE!$B$4:$B$101, ROW(PEOPLE!$H$4:$H$101)-MIN(ROW(PEOPLE!$H$4:$H$101)) +1), COLUMNS($B$3:I845))),"")</f>
        <v xml:space="preserve">10   </v>
      </c>
      <c r="K845" s="40" t="str">
        <f t="array" ref="K845">IFERROR(INDEX(PEOPLE!$H$4:$H$101, SMALL(IF($B845=PEOPLE!$B$4:$B$101, ROW(PEOPLE!$H$4:$H$101)-MIN(ROW(PEOPLE!$H$4:$H$101)) +1), COLUMNS($B$3:J845))),"")</f>
        <v xml:space="preserve">11   </v>
      </c>
      <c r="L845" s="40" t="str">
        <f t="array" ref="L845">IFERROR(INDEX(PEOPLE!$H$4:$H$101, SMALL(IF($B845=PEOPLE!$B$4:$B$101, ROW(PEOPLE!$H$4:$H$101)-MIN(ROW(PEOPLE!$H$4:$H$101)) +1), COLUMNS($B$3:K845))),"")</f>
        <v xml:space="preserve">12   </v>
      </c>
      <c r="M845" s="40" t="str">
        <f t="array" ref="M845">IFERROR(INDEX(PEOPLE!$H$4:$H$101, SMALL(IF($B845=PEOPLE!$B$4:$B$101, ROW(PEOPLE!$H$4:$H$101)-MIN(ROW(PEOPLE!$H$4:$H$101)) +1), COLUMNS($B$3:L845))),"")</f>
        <v xml:space="preserve">13   </v>
      </c>
      <c r="N845" s="40"/>
      <c r="O845" s="40"/>
    </row>
    <row r="846" spans="2:15" x14ac:dyDescent="0.25">
      <c r="B846" s="40" t="str">
        <f t="array" ref="B846">IFERROR(INDEX(PEOPLE!B847:B$1001, MATCH(0, COUNTIF($B$2:B845, PEOPLE!B847:B$1001), 0)), "")</f>
        <v/>
      </c>
      <c r="C846" s="40" t="str">
        <f t="array" ref="C846">IFERROR(INDEX(PEOPLE!$H$4:$H$101, SMALL(IF($B846=PEOPLE!$B$4:$B$101, ROW(PEOPLE!$H$4:$H$101)-MIN(ROW(PEOPLE!$H$4:$H$101)) +1), COLUMNS($B$3:B846))),"")</f>
        <v xml:space="preserve">3   </v>
      </c>
      <c r="D846" s="40" t="str">
        <f t="array" ref="D846">IFERROR(INDEX(PEOPLE!$H$4:$H$101, SMALL(IF($B846=PEOPLE!$B$4:$B$101, ROW(PEOPLE!$H$4:$H$101)-MIN(ROW(PEOPLE!$H$4:$H$101)) +1), COLUMNS($B$3:C846))),"")</f>
        <v xml:space="preserve">4   </v>
      </c>
      <c r="E846" s="40" t="str">
        <f t="array" ref="E846">IFERROR(INDEX(PEOPLE!$H$4:$H$101, SMALL(IF($B846=PEOPLE!$B$4:$B$101, ROW(PEOPLE!$H$4:$H$101)-MIN(ROW(PEOPLE!$H$4:$H$101)) +1), COLUMNS($B$3:D846))),"")</f>
        <v xml:space="preserve">5   </v>
      </c>
      <c r="F846" s="40" t="str">
        <f t="array" ref="F846">IFERROR(INDEX(PEOPLE!$H$4:$H$101, SMALL(IF($B846=PEOPLE!$B$4:$B$101, ROW(PEOPLE!$H$4:$H$101)-MIN(ROW(PEOPLE!$H$4:$H$101)) +1), COLUMNS($B$3:E846))),"")</f>
        <v xml:space="preserve">6   </v>
      </c>
      <c r="G846" s="40" t="str">
        <f t="array" ref="G846">IFERROR(INDEX(PEOPLE!$H$4:$H$101, SMALL(IF($B846=PEOPLE!$B$4:$B$101, ROW(PEOPLE!$H$4:$H$101)-MIN(ROW(PEOPLE!$H$4:$H$101)) +1), COLUMNS($B$3:F846))),"")</f>
        <v xml:space="preserve">7   </v>
      </c>
      <c r="H846" s="40" t="str">
        <f t="array" ref="H846">IFERROR(INDEX(PEOPLE!$H$4:$H$101, SMALL(IF($B846=PEOPLE!$B$4:$B$101, ROW(PEOPLE!$H$4:$H$101)-MIN(ROW(PEOPLE!$H$4:$H$101)) +1), COLUMNS($B$3:G846))),"")</f>
        <v xml:space="preserve">8   </v>
      </c>
      <c r="I846" s="40" t="str">
        <f t="array" ref="I846">IFERROR(INDEX(PEOPLE!$H$4:$H$101, SMALL(IF($B846=PEOPLE!$B$4:$B$101, ROW(PEOPLE!$H$4:$H$101)-MIN(ROW(PEOPLE!$H$4:$H$101)) +1), COLUMNS($B$3:H846))),"")</f>
        <v xml:space="preserve">9   </v>
      </c>
      <c r="J846" s="40" t="str">
        <f t="array" ref="J846">IFERROR(INDEX(PEOPLE!$H$4:$H$101, SMALL(IF($B846=PEOPLE!$B$4:$B$101, ROW(PEOPLE!$H$4:$H$101)-MIN(ROW(PEOPLE!$H$4:$H$101)) +1), COLUMNS($B$3:I846))),"")</f>
        <v xml:space="preserve">10   </v>
      </c>
      <c r="K846" s="40" t="str">
        <f t="array" ref="K846">IFERROR(INDEX(PEOPLE!$H$4:$H$101, SMALL(IF($B846=PEOPLE!$B$4:$B$101, ROW(PEOPLE!$H$4:$H$101)-MIN(ROW(PEOPLE!$H$4:$H$101)) +1), COLUMNS($B$3:J846))),"")</f>
        <v xml:space="preserve">11   </v>
      </c>
      <c r="L846" s="40" t="str">
        <f t="array" ref="L846">IFERROR(INDEX(PEOPLE!$H$4:$H$101, SMALL(IF($B846=PEOPLE!$B$4:$B$101, ROW(PEOPLE!$H$4:$H$101)-MIN(ROW(PEOPLE!$H$4:$H$101)) +1), COLUMNS($B$3:K846))),"")</f>
        <v xml:space="preserve">12   </v>
      </c>
      <c r="M846" s="40" t="str">
        <f t="array" ref="M846">IFERROR(INDEX(PEOPLE!$H$4:$H$101, SMALL(IF($B846=PEOPLE!$B$4:$B$101, ROW(PEOPLE!$H$4:$H$101)-MIN(ROW(PEOPLE!$H$4:$H$101)) +1), COLUMNS($B$3:L846))),"")</f>
        <v xml:space="preserve">13   </v>
      </c>
      <c r="N846" s="40"/>
      <c r="O846" s="40"/>
    </row>
    <row r="847" spans="2:15" x14ac:dyDescent="0.25">
      <c r="B847" s="40" t="str">
        <f t="array" ref="B847">IFERROR(INDEX(PEOPLE!B848:B$1001, MATCH(0, COUNTIF($B$2:B846, PEOPLE!B848:B$1001), 0)), "")</f>
        <v/>
      </c>
      <c r="C847" s="40" t="str">
        <f t="array" ref="C847">IFERROR(INDEX(PEOPLE!$H$4:$H$101, SMALL(IF($B847=PEOPLE!$B$4:$B$101, ROW(PEOPLE!$H$4:$H$101)-MIN(ROW(PEOPLE!$H$4:$H$101)) +1), COLUMNS($B$3:B847))),"")</f>
        <v xml:space="preserve">3   </v>
      </c>
      <c r="D847" s="40" t="str">
        <f t="array" ref="D847">IFERROR(INDEX(PEOPLE!$H$4:$H$101, SMALL(IF($B847=PEOPLE!$B$4:$B$101, ROW(PEOPLE!$H$4:$H$101)-MIN(ROW(PEOPLE!$H$4:$H$101)) +1), COLUMNS($B$3:C847))),"")</f>
        <v xml:space="preserve">4   </v>
      </c>
      <c r="E847" s="40" t="str">
        <f t="array" ref="E847">IFERROR(INDEX(PEOPLE!$H$4:$H$101, SMALL(IF($B847=PEOPLE!$B$4:$B$101, ROW(PEOPLE!$H$4:$H$101)-MIN(ROW(PEOPLE!$H$4:$H$101)) +1), COLUMNS($B$3:D847))),"")</f>
        <v xml:space="preserve">5   </v>
      </c>
      <c r="F847" s="40" t="str">
        <f t="array" ref="F847">IFERROR(INDEX(PEOPLE!$H$4:$H$101, SMALL(IF($B847=PEOPLE!$B$4:$B$101, ROW(PEOPLE!$H$4:$H$101)-MIN(ROW(PEOPLE!$H$4:$H$101)) +1), COLUMNS($B$3:E847))),"")</f>
        <v xml:space="preserve">6   </v>
      </c>
      <c r="G847" s="40" t="str">
        <f t="array" ref="G847">IFERROR(INDEX(PEOPLE!$H$4:$H$101, SMALL(IF($B847=PEOPLE!$B$4:$B$101, ROW(PEOPLE!$H$4:$H$101)-MIN(ROW(PEOPLE!$H$4:$H$101)) +1), COLUMNS($B$3:F847))),"")</f>
        <v xml:space="preserve">7   </v>
      </c>
      <c r="H847" s="40" t="str">
        <f t="array" ref="H847">IFERROR(INDEX(PEOPLE!$H$4:$H$101, SMALL(IF($B847=PEOPLE!$B$4:$B$101, ROW(PEOPLE!$H$4:$H$101)-MIN(ROW(PEOPLE!$H$4:$H$101)) +1), COLUMNS($B$3:G847))),"")</f>
        <v xml:space="preserve">8   </v>
      </c>
      <c r="I847" s="40" t="str">
        <f t="array" ref="I847">IFERROR(INDEX(PEOPLE!$H$4:$H$101, SMALL(IF($B847=PEOPLE!$B$4:$B$101, ROW(PEOPLE!$H$4:$H$101)-MIN(ROW(PEOPLE!$H$4:$H$101)) +1), COLUMNS($B$3:H847))),"")</f>
        <v xml:space="preserve">9   </v>
      </c>
      <c r="J847" s="40" t="str">
        <f t="array" ref="J847">IFERROR(INDEX(PEOPLE!$H$4:$H$101, SMALL(IF($B847=PEOPLE!$B$4:$B$101, ROW(PEOPLE!$H$4:$H$101)-MIN(ROW(PEOPLE!$H$4:$H$101)) +1), COLUMNS($B$3:I847))),"")</f>
        <v xml:space="preserve">10   </v>
      </c>
      <c r="K847" s="40" t="str">
        <f t="array" ref="K847">IFERROR(INDEX(PEOPLE!$H$4:$H$101, SMALL(IF($B847=PEOPLE!$B$4:$B$101, ROW(PEOPLE!$H$4:$H$101)-MIN(ROW(PEOPLE!$H$4:$H$101)) +1), COLUMNS($B$3:J847))),"")</f>
        <v xml:space="preserve">11   </v>
      </c>
      <c r="L847" s="40" t="str">
        <f t="array" ref="L847">IFERROR(INDEX(PEOPLE!$H$4:$H$101, SMALL(IF($B847=PEOPLE!$B$4:$B$101, ROW(PEOPLE!$H$4:$H$101)-MIN(ROW(PEOPLE!$H$4:$H$101)) +1), COLUMNS($B$3:K847))),"")</f>
        <v xml:space="preserve">12   </v>
      </c>
      <c r="M847" s="40" t="str">
        <f t="array" ref="M847">IFERROR(INDEX(PEOPLE!$H$4:$H$101, SMALL(IF($B847=PEOPLE!$B$4:$B$101, ROW(PEOPLE!$H$4:$H$101)-MIN(ROW(PEOPLE!$H$4:$H$101)) +1), COLUMNS($B$3:L847))),"")</f>
        <v xml:space="preserve">13   </v>
      </c>
      <c r="N847" s="40"/>
      <c r="O847" s="40"/>
    </row>
    <row r="848" spans="2:15" x14ac:dyDescent="0.25">
      <c r="B848" s="40" t="str">
        <f t="array" ref="B848">IFERROR(INDEX(PEOPLE!B849:B$1001, MATCH(0, COUNTIF($B$2:B847, PEOPLE!B849:B$1001), 0)), "")</f>
        <v/>
      </c>
      <c r="C848" s="40" t="str">
        <f t="array" ref="C848">IFERROR(INDEX(PEOPLE!$H$4:$H$101, SMALL(IF($B848=PEOPLE!$B$4:$B$101, ROW(PEOPLE!$H$4:$H$101)-MIN(ROW(PEOPLE!$H$4:$H$101)) +1), COLUMNS($B$3:B848))),"")</f>
        <v xml:space="preserve">3   </v>
      </c>
      <c r="D848" s="40" t="str">
        <f t="array" ref="D848">IFERROR(INDEX(PEOPLE!$H$4:$H$101, SMALL(IF($B848=PEOPLE!$B$4:$B$101, ROW(PEOPLE!$H$4:$H$101)-MIN(ROW(PEOPLE!$H$4:$H$101)) +1), COLUMNS($B$3:C848))),"")</f>
        <v xml:space="preserve">4   </v>
      </c>
      <c r="E848" s="40" t="str">
        <f t="array" ref="E848">IFERROR(INDEX(PEOPLE!$H$4:$H$101, SMALL(IF($B848=PEOPLE!$B$4:$B$101, ROW(PEOPLE!$H$4:$H$101)-MIN(ROW(PEOPLE!$H$4:$H$101)) +1), COLUMNS($B$3:D848))),"")</f>
        <v xml:space="preserve">5   </v>
      </c>
      <c r="F848" s="40" t="str">
        <f t="array" ref="F848">IFERROR(INDEX(PEOPLE!$H$4:$H$101, SMALL(IF($B848=PEOPLE!$B$4:$B$101, ROW(PEOPLE!$H$4:$H$101)-MIN(ROW(PEOPLE!$H$4:$H$101)) +1), COLUMNS($B$3:E848))),"")</f>
        <v xml:space="preserve">6   </v>
      </c>
      <c r="G848" s="40" t="str">
        <f t="array" ref="G848">IFERROR(INDEX(PEOPLE!$H$4:$H$101, SMALL(IF($B848=PEOPLE!$B$4:$B$101, ROW(PEOPLE!$H$4:$H$101)-MIN(ROW(PEOPLE!$H$4:$H$101)) +1), COLUMNS($B$3:F848))),"")</f>
        <v xml:space="preserve">7   </v>
      </c>
      <c r="H848" s="40" t="str">
        <f t="array" ref="H848">IFERROR(INDEX(PEOPLE!$H$4:$H$101, SMALL(IF($B848=PEOPLE!$B$4:$B$101, ROW(PEOPLE!$H$4:$H$101)-MIN(ROW(PEOPLE!$H$4:$H$101)) +1), COLUMNS($B$3:G848))),"")</f>
        <v xml:space="preserve">8   </v>
      </c>
      <c r="I848" s="40" t="str">
        <f t="array" ref="I848">IFERROR(INDEX(PEOPLE!$H$4:$H$101, SMALL(IF($B848=PEOPLE!$B$4:$B$101, ROW(PEOPLE!$H$4:$H$101)-MIN(ROW(PEOPLE!$H$4:$H$101)) +1), COLUMNS($B$3:H848))),"")</f>
        <v xml:space="preserve">9   </v>
      </c>
      <c r="J848" s="40" t="str">
        <f t="array" ref="J848">IFERROR(INDEX(PEOPLE!$H$4:$H$101, SMALL(IF($B848=PEOPLE!$B$4:$B$101, ROW(PEOPLE!$H$4:$H$101)-MIN(ROW(PEOPLE!$H$4:$H$101)) +1), COLUMNS($B$3:I848))),"")</f>
        <v xml:space="preserve">10   </v>
      </c>
      <c r="K848" s="40" t="str">
        <f t="array" ref="K848">IFERROR(INDEX(PEOPLE!$H$4:$H$101, SMALL(IF($B848=PEOPLE!$B$4:$B$101, ROW(PEOPLE!$H$4:$H$101)-MIN(ROW(PEOPLE!$H$4:$H$101)) +1), COLUMNS($B$3:J848))),"")</f>
        <v xml:space="preserve">11   </v>
      </c>
      <c r="L848" s="40" t="str">
        <f t="array" ref="L848">IFERROR(INDEX(PEOPLE!$H$4:$H$101, SMALL(IF($B848=PEOPLE!$B$4:$B$101, ROW(PEOPLE!$H$4:$H$101)-MIN(ROW(PEOPLE!$H$4:$H$101)) +1), COLUMNS($B$3:K848))),"")</f>
        <v xml:space="preserve">12   </v>
      </c>
      <c r="M848" s="40" t="str">
        <f t="array" ref="M848">IFERROR(INDEX(PEOPLE!$H$4:$H$101, SMALL(IF($B848=PEOPLE!$B$4:$B$101, ROW(PEOPLE!$H$4:$H$101)-MIN(ROW(PEOPLE!$H$4:$H$101)) +1), COLUMNS($B$3:L848))),"")</f>
        <v xml:space="preserve">13   </v>
      </c>
      <c r="N848" s="40"/>
      <c r="O848" s="40"/>
    </row>
    <row r="849" spans="2:15" x14ac:dyDescent="0.25">
      <c r="B849" s="40" t="str">
        <f t="array" ref="B849">IFERROR(INDEX(PEOPLE!B850:B$1001, MATCH(0, COUNTIF($B$2:B848, PEOPLE!B850:B$1001), 0)), "")</f>
        <v/>
      </c>
      <c r="C849" s="40" t="str">
        <f t="array" ref="C849">IFERROR(INDEX(PEOPLE!$H$4:$H$101, SMALL(IF($B849=PEOPLE!$B$4:$B$101, ROW(PEOPLE!$H$4:$H$101)-MIN(ROW(PEOPLE!$H$4:$H$101)) +1), COLUMNS($B$3:B849))),"")</f>
        <v xml:space="preserve">3   </v>
      </c>
      <c r="D849" s="40" t="str">
        <f t="array" ref="D849">IFERROR(INDEX(PEOPLE!$H$4:$H$101, SMALL(IF($B849=PEOPLE!$B$4:$B$101, ROW(PEOPLE!$H$4:$H$101)-MIN(ROW(PEOPLE!$H$4:$H$101)) +1), COLUMNS($B$3:C849))),"")</f>
        <v xml:space="preserve">4   </v>
      </c>
      <c r="E849" s="40" t="str">
        <f t="array" ref="E849">IFERROR(INDEX(PEOPLE!$H$4:$H$101, SMALL(IF($B849=PEOPLE!$B$4:$B$101, ROW(PEOPLE!$H$4:$H$101)-MIN(ROW(PEOPLE!$H$4:$H$101)) +1), COLUMNS($B$3:D849))),"")</f>
        <v xml:space="preserve">5   </v>
      </c>
      <c r="F849" s="40" t="str">
        <f t="array" ref="F849">IFERROR(INDEX(PEOPLE!$H$4:$H$101, SMALL(IF($B849=PEOPLE!$B$4:$B$101, ROW(PEOPLE!$H$4:$H$101)-MIN(ROW(PEOPLE!$H$4:$H$101)) +1), COLUMNS($B$3:E849))),"")</f>
        <v xml:space="preserve">6   </v>
      </c>
      <c r="G849" s="40" t="str">
        <f t="array" ref="G849">IFERROR(INDEX(PEOPLE!$H$4:$H$101, SMALL(IF($B849=PEOPLE!$B$4:$B$101, ROW(PEOPLE!$H$4:$H$101)-MIN(ROW(PEOPLE!$H$4:$H$101)) +1), COLUMNS($B$3:F849))),"")</f>
        <v xml:space="preserve">7   </v>
      </c>
      <c r="H849" s="40" t="str">
        <f t="array" ref="H849">IFERROR(INDEX(PEOPLE!$H$4:$H$101, SMALL(IF($B849=PEOPLE!$B$4:$B$101, ROW(PEOPLE!$H$4:$H$101)-MIN(ROW(PEOPLE!$H$4:$H$101)) +1), COLUMNS($B$3:G849))),"")</f>
        <v xml:space="preserve">8   </v>
      </c>
      <c r="I849" s="40" t="str">
        <f t="array" ref="I849">IFERROR(INDEX(PEOPLE!$H$4:$H$101, SMALL(IF($B849=PEOPLE!$B$4:$B$101, ROW(PEOPLE!$H$4:$H$101)-MIN(ROW(PEOPLE!$H$4:$H$101)) +1), COLUMNS($B$3:H849))),"")</f>
        <v xml:space="preserve">9   </v>
      </c>
      <c r="J849" s="40" t="str">
        <f t="array" ref="J849">IFERROR(INDEX(PEOPLE!$H$4:$H$101, SMALL(IF($B849=PEOPLE!$B$4:$B$101, ROW(PEOPLE!$H$4:$H$101)-MIN(ROW(PEOPLE!$H$4:$H$101)) +1), COLUMNS($B$3:I849))),"")</f>
        <v xml:space="preserve">10   </v>
      </c>
      <c r="K849" s="40" t="str">
        <f t="array" ref="K849">IFERROR(INDEX(PEOPLE!$H$4:$H$101, SMALL(IF($B849=PEOPLE!$B$4:$B$101, ROW(PEOPLE!$H$4:$H$101)-MIN(ROW(PEOPLE!$H$4:$H$101)) +1), COLUMNS($B$3:J849))),"")</f>
        <v xml:space="preserve">11   </v>
      </c>
      <c r="L849" s="40" t="str">
        <f t="array" ref="L849">IFERROR(INDEX(PEOPLE!$H$4:$H$101, SMALL(IF($B849=PEOPLE!$B$4:$B$101, ROW(PEOPLE!$H$4:$H$101)-MIN(ROW(PEOPLE!$H$4:$H$101)) +1), COLUMNS($B$3:K849))),"")</f>
        <v xml:space="preserve">12   </v>
      </c>
      <c r="M849" s="40" t="str">
        <f t="array" ref="M849">IFERROR(INDEX(PEOPLE!$H$4:$H$101, SMALL(IF($B849=PEOPLE!$B$4:$B$101, ROW(PEOPLE!$H$4:$H$101)-MIN(ROW(PEOPLE!$H$4:$H$101)) +1), COLUMNS($B$3:L849))),"")</f>
        <v xml:space="preserve">13   </v>
      </c>
      <c r="N849" s="40"/>
      <c r="O849" s="40"/>
    </row>
    <row r="850" spans="2:15" x14ac:dyDescent="0.25">
      <c r="B850" s="40" t="str">
        <f t="array" ref="B850">IFERROR(INDEX(PEOPLE!B851:B$1001, MATCH(0, COUNTIF($B$2:B849, PEOPLE!B851:B$1001), 0)), "")</f>
        <v/>
      </c>
      <c r="C850" s="40" t="str">
        <f t="array" ref="C850">IFERROR(INDEX(PEOPLE!$H$4:$H$101, SMALL(IF($B850=PEOPLE!$B$4:$B$101, ROW(PEOPLE!$H$4:$H$101)-MIN(ROW(PEOPLE!$H$4:$H$101)) +1), COLUMNS($B$3:B850))),"")</f>
        <v xml:space="preserve">3   </v>
      </c>
      <c r="D850" s="40" t="str">
        <f t="array" ref="D850">IFERROR(INDEX(PEOPLE!$H$4:$H$101, SMALL(IF($B850=PEOPLE!$B$4:$B$101, ROW(PEOPLE!$H$4:$H$101)-MIN(ROW(PEOPLE!$H$4:$H$101)) +1), COLUMNS($B$3:C850))),"")</f>
        <v xml:space="preserve">4   </v>
      </c>
      <c r="E850" s="40" t="str">
        <f t="array" ref="E850">IFERROR(INDEX(PEOPLE!$H$4:$H$101, SMALL(IF($B850=PEOPLE!$B$4:$B$101, ROW(PEOPLE!$H$4:$H$101)-MIN(ROW(PEOPLE!$H$4:$H$101)) +1), COLUMNS($B$3:D850))),"")</f>
        <v xml:space="preserve">5   </v>
      </c>
      <c r="F850" s="40" t="str">
        <f t="array" ref="F850">IFERROR(INDEX(PEOPLE!$H$4:$H$101, SMALL(IF($B850=PEOPLE!$B$4:$B$101, ROW(PEOPLE!$H$4:$H$101)-MIN(ROW(PEOPLE!$H$4:$H$101)) +1), COLUMNS($B$3:E850))),"")</f>
        <v xml:space="preserve">6   </v>
      </c>
      <c r="G850" s="40" t="str">
        <f t="array" ref="G850">IFERROR(INDEX(PEOPLE!$H$4:$H$101, SMALL(IF($B850=PEOPLE!$B$4:$B$101, ROW(PEOPLE!$H$4:$H$101)-MIN(ROW(PEOPLE!$H$4:$H$101)) +1), COLUMNS($B$3:F850))),"")</f>
        <v xml:space="preserve">7   </v>
      </c>
      <c r="H850" s="40" t="str">
        <f t="array" ref="H850">IFERROR(INDEX(PEOPLE!$H$4:$H$101, SMALL(IF($B850=PEOPLE!$B$4:$B$101, ROW(PEOPLE!$H$4:$H$101)-MIN(ROW(PEOPLE!$H$4:$H$101)) +1), COLUMNS($B$3:G850))),"")</f>
        <v xml:space="preserve">8   </v>
      </c>
      <c r="I850" s="40" t="str">
        <f t="array" ref="I850">IFERROR(INDEX(PEOPLE!$H$4:$H$101, SMALL(IF($B850=PEOPLE!$B$4:$B$101, ROW(PEOPLE!$H$4:$H$101)-MIN(ROW(PEOPLE!$H$4:$H$101)) +1), COLUMNS($B$3:H850))),"")</f>
        <v xml:space="preserve">9   </v>
      </c>
      <c r="J850" s="40" t="str">
        <f t="array" ref="J850">IFERROR(INDEX(PEOPLE!$H$4:$H$101, SMALL(IF($B850=PEOPLE!$B$4:$B$101, ROW(PEOPLE!$H$4:$H$101)-MIN(ROW(PEOPLE!$H$4:$H$101)) +1), COLUMNS($B$3:I850))),"")</f>
        <v xml:space="preserve">10   </v>
      </c>
      <c r="K850" s="40" t="str">
        <f t="array" ref="K850">IFERROR(INDEX(PEOPLE!$H$4:$H$101, SMALL(IF($B850=PEOPLE!$B$4:$B$101, ROW(PEOPLE!$H$4:$H$101)-MIN(ROW(PEOPLE!$H$4:$H$101)) +1), COLUMNS($B$3:J850))),"")</f>
        <v xml:space="preserve">11   </v>
      </c>
      <c r="L850" s="40" t="str">
        <f t="array" ref="L850">IFERROR(INDEX(PEOPLE!$H$4:$H$101, SMALL(IF($B850=PEOPLE!$B$4:$B$101, ROW(PEOPLE!$H$4:$H$101)-MIN(ROW(PEOPLE!$H$4:$H$101)) +1), COLUMNS($B$3:K850))),"")</f>
        <v xml:space="preserve">12   </v>
      </c>
      <c r="M850" s="40" t="str">
        <f t="array" ref="M850">IFERROR(INDEX(PEOPLE!$H$4:$H$101, SMALL(IF($B850=PEOPLE!$B$4:$B$101, ROW(PEOPLE!$H$4:$H$101)-MIN(ROW(PEOPLE!$H$4:$H$101)) +1), COLUMNS($B$3:L850))),"")</f>
        <v xml:space="preserve">13   </v>
      </c>
      <c r="N850" s="40"/>
      <c r="O850" s="40"/>
    </row>
    <row r="851" spans="2:15" x14ac:dyDescent="0.25">
      <c r="B851" s="40" t="str">
        <f t="array" ref="B851">IFERROR(INDEX(PEOPLE!B852:B$1001, MATCH(0, COUNTIF($B$2:B850, PEOPLE!B852:B$1001), 0)), "")</f>
        <v/>
      </c>
      <c r="C851" s="40" t="str">
        <f t="array" ref="C851">IFERROR(INDEX(PEOPLE!$H$4:$H$101, SMALL(IF($B851=PEOPLE!$B$4:$B$101, ROW(PEOPLE!$H$4:$H$101)-MIN(ROW(PEOPLE!$H$4:$H$101)) +1), COLUMNS($B$3:B851))),"")</f>
        <v xml:space="preserve">3   </v>
      </c>
      <c r="D851" s="40" t="str">
        <f t="array" ref="D851">IFERROR(INDEX(PEOPLE!$H$4:$H$101, SMALL(IF($B851=PEOPLE!$B$4:$B$101, ROW(PEOPLE!$H$4:$H$101)-MIN(ROW(PEOPLE!$H$4:$H$101)) +1), COLUMNS($B$3:C851))),"")</f>
        <v xml:space="preserve">4   </v>
      </c>
      <c r="E851" s="40" t="str">
        <f t="array" ref="E851">IFERROR(INDEX(PEOPLE!$H$4:$H$101, SMALL(IF($B851=PEOPLE!$B$4:$B$101, ROW(PEOPLE!$H$4:$H$101)-MIN(ROW(PEOPLE!$H$4:$H$101)) +1), COLUMNS($B$3:D851))),"")</f>
        <v xml:space="preserve">5   </v>
      </c>
      <c r="F851" s="40" t="str">
        <f t="array" ref="F851">IFERROR(INDEX(PEOPLE!$H$4:$H$101, SMALL(IF($B851=PEOPLE!$B$4:$B$101, ROW(PEOPLE!$H$4:$H$101)-MIN(ROW(PEOPLE!$H$4:$H$101)) +1), COLUMNS($B$3:E851))),"")</f>
        <v xml:space="preserve">6   </v>
      </c>
      <c r="G851" s="40" t="str">
        <f t="array" ref="G851">IFERROR(INDEX(PEOPLE!$H$4:$H$101, SMALL(IF($B851=PEOPLE!$B$4:$B$101, ROW(PEOPLE!$H$4:$H$101)-MIN(ROW(PEOPLE!$H$4:$H$101)) +1), COLUMNS($B$3:F851))),"")</f>
        <v xml:space="preserve">7   </v>
      </c>
      <c r="H851" s="40" t="str">
        <f t="array" ref="H851">IFERROR(INDEX(PEOPLE!$H$4:$H$101, SMALL(IF($B851=PEOPLE!$B$4:$B$101, ROW(PEOPLE!$H$4:$H$101)-MIN(ROW(PEOPLE!$H$4:$H$101)) +1), COLUMNS($B$3:G851))),"")</f>
        <v xml:space="preserve">8   </v>
      </c>
      <c r="I851" s="40" t="str">
        <f t="array" ref="I851">IFERROR(INDEX(PEOPLE!$H$4:$H$101, SMALL(IF($B851=PEOPLE!$B$4:$B$101, ROW(PEOPLE!$H$4:$H$101)-MIN(ROW(PEOPLE!$H$4:$H$101)) +1), COLUMNS($B$3:H851))),"")</f>
        <v xml:space="preserve">9   </v>
      </c>
      <c r="J851" s="40" t="str">
        <f t="array" ref="J851">IFERROR(INDEX(PEOPLE!$H$4:$H$101, SMALL(IF($B851=PEOPLE!$B$4:$B$101, ROW(PEOPLE!$H$4:$H$101)-MIN(ROW(PEOPLE!$H$4:$H$101)) +1), COLUMNS($B$3:I851))),"")</f>
        <v xml:space="preserve">10   </v>
      </c>
      <c r="K851" s="40" t="str">
        <f t="array" ref="K851">IFERROR(INDEX(PEOPLE!$H$4:$H$101, SMALL(IF($B851=PEOPLE!$B$4:$B$101, ROW(PEOPLE!$H$4:$H$101)-MIN(ROW(PEOPLE!$H$4:$H$101)) +1), COLUMNS($B$3:J851))),"")</f>
        <v xml:space="preserve">11   </v>
      </c>
      <c r="L851" s="40" t="str">
        <f t="array" ref="L851">IFERROR(INDEX(PEOPLE!$H$4:$H$101, SMALL(IF($B851=PEOPLE!$B$4:$B$101, ROW(PEOPLE!$H$4:$H$101)-MIN(ROW(PEOPLE!$H$4:$H$101)) +1), COLUMNS($B$3:K851))),"")</f>
        <v xml:space="preserve">12   </v>
      </c>
      <c r="M851" s="40" t="str">
        <f t="array" ref="M851">IFERROR(INDEX(PEOPLE!$H$4:$H$101, SMALL(IF($B851=PEOPLE!$B$4:$B$101, ROW(PEOPLE!$H$4:$H$101)-MIN(ROW(PEOPLE!$H$4:$H$101)) +1), COLUMNS($B$3:L851))),"")</f>
        <v xml:space="preserve">13   </v>
      </c>
      <c r="N851" s="40"/>
      <c r="O851" s="40"/>
    </row>
    <row r="852" spans="2:15" x14ac:dyDescent="0.25">
      <c r="B852" s="40" t="str">
        <f t="array" ref="B852">IFERROR(INDEX(PEOPLE!B853:B$1001, MATCH(0, COUNTIF($B$2:B851, PEOPLE!B853:B$1001), 0)), "")</f>
        <v/>
      </c>
      <c r="C852" s="40" t="str">
        <f t="array" ref="C852">IFERROR(INDEX(PEOPLE!$H$4:$H$101, SMALL(IF($B852=PEOPLE!$B$4:$B$101, ROW(PEOPLE!$H$4:$H$101)-MIN(ROW(PEOPLE!$H$4:$H$101)) +1), COLUMNS($B$3:B852))),"")</f>
        <v xml:space="preserve">3   </v>
      </c>
      <c r="D852" s="40" t="str">
        <f t="array" ref="D852">IFERROR(INDEX(PEOPLE!$H$4:$H$101, SMALL(IF($B852=PEOPLE!$B$4:$B$101, ROW(PEOPLE!$H$4:$H$101)-MIN(ROW(PEOPLE!$H$4:$H$101)) +1), COLUMNS($B$3:C852))),"")</f>
        <v xml:space="preserve">4   </v>
      </c>
      <c r="E852" s="40" t="str">
        <f t="array" ref="E852">IFERROR(INDEX(PEOPLE!$H$4:$H$101, SMALL(IF($B852=PEOPLE!$B$4:$B$101, ROW(PEOPLE!$H$4:$H$101)-MIN(ROW(PEOPLE!$H$4:$H$101)) +1), COLUMNS($B$3:D852))),"")</f>
        <v xml:space="preserve">5   </v>
      </c>
      <c r="F852" s="40" t="str">
        <f t="array" ref="F852">IFERROR(INDEX(PEOPLE!$H$4:$H$101, SMALL(IF($B852=PEOPLE!$B$4:$B$101, ROW(PEOPLE!$H$4:$H$101)-MIN(ROW(PEOPLE!$H$4:$H$101)) +1), COLUMNS($B$3:E852))),"")</f>
        <v xml:space="preserve">6   </v>
      </c>
      <c r="G852" s="40" t="str">
        <f t="array" ref="G852">IFERROR(INDEX(PEOPLE!$H$4:$H$101, SMALL(IF($B852=PEOPLE!$B$4:$B$101, ROW(PEOPLE!$H$4:$H$101)-MIN(ROW(PEOPLE!$H$4:$H$101)) +1), COLUMNS($B$3:F852))),"")</f>
        <v xml:space="preserve">7   </v>
      </c>
      <c r="H852" s="40" t="str">
        <f t="array" ref="H852">IFERROR(INDEX(PEOPLE!$H$4:$H$101, SMALL(IF($B852=PEOPLE!$B$4:$B$101, ROW(PEOPLE!$H$4:$H$101)-MIN(ROW(PEOPLE!$H$4:$H$101)) +1), COLUMNS($B$3:G852))),"")</f>
        <v xml:space="preserve">8   </v>
      </c>
      <c r="I852" s="40" t="str">
        <f t="array" ref="I852">IFERROR(INDEX(PEOPLE!$H$4:$H$101, SMALL(IF($B852=PEOPLE!$B$4:$B$101, ROW(PEOPLE!$H$4:$H$101)-MIN(ROW(PEOPLE!$H$4:$H$101)) +1), COLUMNS($B$3:H852))),"")</f>
        <v xml:space="preserve">9   </v>
      </c>
      <c r="J852" s="40" t="str">
        <f t="array" ref="J852">IFERROR(INDEX(PEOPLE!$H$4:$H$101, SMALL(IF($B852=PEOPLE!$B$4:$B$101, ROW(PEOPLE!$H$4:$H$101)-MIN(ROW(PEOPLE!$H$4:$H$101)) +1), COLUMNS($B$3:I852))),"")</f>
        <v xml:space="preserve">10   </v>
      </c>
      <c r="K852" s="40" t="str">
        <f t="array" ref="K852">IFERROR(INDEX(PEOPLE!$H$4:$H$101, SMALL(IF($B852=PEOPLE!$B$4:$B$101, ROW(PEOPLE!$H$4:$H$101)-MIN(ROW(PEOPLE!$H$4:$H$101)) +1), COLUMNS($B$3:J852))),"")</f>
        <v xml:space="preserve">11   </v>
      </c>
      <c r="L852" s="40" t="str">
        <f t="array" ref="L852">IFERROR(INDEX(PEOPLE!$H$4:$H$101, SMALL(IF($B852=PEOPLE!$B$4:$B$101, ROW(PEOPLE!$H$4:$H$101)-MIN(ROW(PEOPLE!$H$4:$H$101)) +1), COLUMNS($B$3:K852))),"")</f>
        <v xml:space="preserve">12   </v>
      </c>
      <c r="M852" s="40" t="str">
        <f t="array" ref="M852">IFERROR(INDEX(PEOPLE!$H$4:$H$101, SMALL(IF($B852=PEOPLE!$B$4:$B$101, ROW(PEOPLE!$H$4:$H$101)-MIN(ROW(PEOPLE!$H$4:$H$101)) +1), COLUMNS($B$3:L852))),"")</f>
        <v xml:space="preserve">13   </v>
      </c>
      <c r="N852" s="40"/>
      <c r="O852" s="40"/>
    </row>
    <row r="853" spans="2:15" x14ac:dyDescent="0.25">
      <c r="B853" s="40" t="str">
        <f t="array" ref="B853">IFERROR(INDEX(PEOPLE!B854:B$1001, MATCH(0, COUNTIF($B$2:B852, PEOPLE!B854:B$1001), 0)), "")</f>
        <v/>
      </c>
      <c r="C853" s="40" t="str">
        <f t="array" ref="C853">IFERROR(INDEX(PEOPLE!$H$4:$H$101, SMALL(IF($B853=PEOPLE!$B$4:$B$101, ROW(PEOPLE!$H$4:$H$101)-MIN(ROW(PEOPLE!$H$4:$H$101)) +1), COLUMNS($B$3:B853))),"")</f>
        <v xml:space="preserve">3   </v>
      </c>
      <c r="D853" s="40" t="str">
        <f t="array" ref="D853">IFERROR(INDEX(PEOPLE!$H$4:$H$101, SMALL(IF($B853=PEOPLE!$B$4:$B$101, ROW(PEOPLE!$H$4:$H$101)-MIN(ROW(PEOPLE!$H$4:$H$101)) +1), COLUMNS($B$3:C853))),"")</f>
        <v xml:space="preserve">4   </v>
      </c>
      <c r="E853" s="40" t="str">
        <f t="array" ref="E853">IFERROR(INDEX(PEOPLE!$H$4:$H$101, SMALL(IF($B853=PEOPLE!$B$4:$B$101, ROW(PEOPLE!$H$4:$H$101)-MIN(ROW(PEOPLE!$H$4:$H$101)) +1), COLUMNS($B$3:D853))),"")</f>
        <v xml:space="preserve">5   </v>
      </c>
      <c r="F853" s="40" t="str">
        <f t="array" ref="F853">IFERROR(INDEX(PEOPLE!$H$4:$H$101, SMALL(IF($B853=PEOPLE!$B$4:$B$101, ROW(PEOPLE!$H$4:$H$101)-MIN(ROW(PEOPLE!$H$4:$H$101)) +1), COLUMNS($B$3:E853))),"")</f>
        <v xml:space="preserve">6   </v>
      </c>
      <c r="G853" s="40" t="str">
        <f t="array" ref="G853">IFERROR(INDEX(PEOPLE!$H$4:$H$101, SMALL(IF($B853=PEOPLE!$B$4:$B$101, ROW(PEOPLE!$H$4:$H$101)-MIN(ROW(PEOPLE!$H$4:$H$101)) +1), COLUMNS($B$3:F853))),"")</f>
        <v xml:space="preserve">7   </v>
      </c>
      <c r="H853" s="40" t="str">
        <f t="array" ref="H853">IFERROR(INDEX(PEOPLE!$H$4:$H$101, SMALL(IF($B853=PEOPLE!$B$4:$B$101, ROW(PEOPLE!$H$4:$H$101)-MIN(ROW(PEOPLE!$H$4:$H$101)) +1), COLUMNS($B$3:G853))),"")</f>
        <v xml:space="preserve">8   </v>
      </c>
      <c r="I853" s="40" t="str">
        <f t="array" ref="I853">IFERROR(INDEX(PEOPLE!$H$4:$H$101, SMALL(IF($B853=PEOPLE!$B$4:$B$101, ROW(PEOPLE!$H$4:$H$101)-MIN(ROW(PEOPLE!$H$4:$H$101)) +1), COLUMNS($B$3:H853))),"")</f>
        <v xml:space="preserve">9   </v>
      </c>
      <c r="J853" s="40" t="str">
        <f t="array" ref="J853">IFERROR(INDEX(PEOPLE!$H$4:$H$101, SMALL(IF($B853=PEOPLE!$B$4:$B$101, ROW(PEOPLE!$H$4:$H$101)-MIN(ROW(PEOPLE!$H$4:$H$101)) +1), COLUMNS($B$3:I853))),"")</f>
        <v xml:space="preserve">10   </v>
      </c>
      <c r="K853" s="40" t="str">
        <f t="array" ref="K853">IFERROR(INDEX(PEOPLE!$H$4:$H$101, SMALL(IF($B853=PEOPLE!$B$4:$B$101, ROW(PEOPLE!$H$4:$H$101)-MIN(ROW(PEOPLE!$H$4:$H$101)) +1), COLUMNS($B$3:J853))),"")</f>
        <v xml:space="preserve">11   </v>
      </c>
      <c r="L853" s="40" t="str">
        <f t="array" ref="L853">IFERROR(INDEX(PEOPLE!$H$4:$H$101, SMALL(IF($B853=PEOPLE!$B$4:$B$101, ROW(PEOPLE!$H$4:$H$101)-MIN(ROW(PEOPLE!$H$4:$H$101)) +1), COLUMNS($B$3:K853))),"")</f>
        <v xml:space="preserve">12   </v>
      </c>
      <c r="M853" s="40" t="str">
        <f t="array" ref="M853">IFERROR(INDEX(PEOPLE!$H$4:$H$101, SMALL(IF($B853=PEOPLE!$B$4:$B$101, ROW(PEOPLE!$H$4:$H$101)-MIN(ROW(PEOPLE!$H$4:$H$101)) +1), COLUMNS($B$3:L853))),"")</f>
        <v xml:space="preserve">13   </v>
      </c>
      <c r="N853" s="40"/>
      <c r="O853" s="40"/>
    </row>
    <row r="854" spans="2:15" x14ac:dyDescent="0.25">
      <c r="B854" s="40" t="str">
        <f t="array" ref="B854">IFERROR(INDEX(PEOPLE!B855:B$1001, MATCH(0, COUNTIF($B$2:B853, PEOPLE!B855:B$1001), 0)), "")</f>
        <v/>
      </c>
      <c r="C854" s="40" t="str">
        <f t="array" ref="C854">IFERROR(INDEX(PEOPLE!$H$4:$H$101, SMALL(IF($B854=PEOPLE!$B$4:$B$101, ROW(PEOPLE!$H$4:$H$101)-MIN(ROW(PEOPLE!$H$4:$H$101)) +1), COLUMNS($B$3:B854))),"")</f>
        <v xml:space="preserve">3   </v>
      </c>
      <c r="D854" s="40" t="str">
        <f t="array" ref="D854">IFERROR(INDEX(PEOPLE!$H$4:$H$101, SMALL(IF($B854=PEOPLE!$B$4:$B$101, ROW(PEOPLE!$H$4:$H$101)-MIN(ROW(PEOPLE!$H$4:$H$101)) +1), COLUMNS($B$3:C854))),"")</f>
        <v xml:space="preserve">4   </v>
      </c>
      <c r="E854" s="40" t="str">
        <f t="array" ref="E854">IFERROR(INDEX(PEOPLE!$H$4:$H$101, SMALL(IF($B854=PEOPLE!$B$4:$B$101, ROW(PEOPLE!$H$4:$H$101)-MIN(ROW(PEOPLE!$H$4:$H$101)) +1), COLUMNS($B$3:D854))),"")</f>
        <v xml:space="preserve">5   </v>
      </c>
      <c r="F854" s="40" t="str">
        <f t="array" ref="F854">IFERROR(INDEX(PEOPLE!$H$4:$H$101, SMALL(IF($B854=PEOPLE!$B$4:$B$101, ROW(PEOPLE!$H$4:$H$101)-MIN(ROW(PEOPLE!$H$4:$H$101)) +1), COLUMNS($B$3:E854))),"")</f>
        <v xml:space="preserve">6   </v>
      </c>
      <c r="G854" s="40" t="str">
        <f t="array" ref="G854">IFERROR(INDEX(PEOPLE!$H$4:$H$101, SMALL(IF($B854=PEOPLE!$B$4:$B$101, ROW(PEOPLE!$H$4:$H$101)-MIN(ROW(PEOPLE!$H$4:$H$101)) +1), COLUMNS($B$3:F854))),"")</f>
        <v xml:space="preserve">7   </v>
      </c>
      <c r="H854" s="40" t="str">
        <f t="array" ref="H854">IFERROR(INDEX(PEOPLE!$H$4:$H$101, SMALL(IF($B854=PEOPLE!$B$4:$B$101, ROW(PEOPLE!$H$4:$H$101)-MIN(ROW(PEOPLE!$H$4:$H$101)) +1), COLUMNS($B$3:G854))),"")</f>
        <v xml:space="preserve">8   </v>
      </c>
      <c r="I854" s="40" t="str">
        <f t="array" ref="I854">IFERROR(INDEX(PEOPLE!$H$4:$H$101, SMALL(IF($B854=PEOPLE!$B$4:$B$101, ROW(PEOPLE!$H$4:$H$101)-MIN(ROW(PEOPLE!$H$4:$H$101)) +1), COLUMNS($B$3:H854))),"")</f>
        <v xml:space="preserve">9   </v>
      </c>
      <c r="J854" s="40" t="str">
        <f t="array" ref="J854">IFERROR(INDEX(PEOPLE!$H$4:$H$101, SMALL(IF($B854=PEOPLE!$B$4:$B$101, ROW(PEOPLE!$H$4:$H$101)-MIN(ROW(PEOPLE!$H$4:$H$101)) +1), COLUMNS($B$3:I854))),"")</f>
        <v xml:space="preserve">10   </v>
      </c>
      <c r="K854" s="40" t="str">
        <f t="array" ref="K854">IFERROR(INDEX(PEOPLE!$H$4:$H$101, SMALL(IF($B854=PEOPLE!$B$4:$B$101, ROW(PEOPLE!$H$4:$H$101)-MIN(ROW(PEOPLE!$H$4:$H$101)) +1), COLUMNS($B$3:J854))),"")</f>
        <v xml:space="preserve">11   </v>
      </c>
      <c r="L854" s="40" t="str">
        <f t="array" ref="L854">IFERROR(INDEX(PEOPLE!$H$4:$H$101, SMALL(IF($B854=PEOPLE!$B$4:$B$101, ROW(PEOPLE!$H$4:$H$101)-MIN(ROW(PEOPLE!$H$4:$H$101)) +1), COLUMNS($B$3:K854))),"")</f>
        <v xml:space="preserve">12   </v>
      </c>
      <c r="M854" s="40" t="str">
        <f t="array" ref="M854">IFERROR(INDEX(PEOPLE!$H$4:$H$101, SMALL(IF($B854=PEOPLE!$B$4:$B$101, ROW(PEOPLE!$H$4:$H$101)-MIN(ROW(PEOPLE!$H$4:$H$101)) +1), COLUMNS($B$3:L854))),"")</f>
        <v xml:space="preserve">13   </v>
      </c>
      <c r="N854" s="40"/>
      <c r="O854" s="40"/>
    </row>
    <row r="855" spans="2:15" x14ac:dyDescent="0.25">
      <c r="B855" s="40" t="str">
        <f t="array" ref="B855">IFERROR(INDEX(PEOPLE!B856:B$1001, MATCH(0, COUNTIF($B$2:B854, PEOPLE!B856:B$1001), 0)), "")</f>
        <v/>
      </c>
      <c r="C855" s="40" t="str">
        <f t="array" ref="C855">IFERROR(INDEX(PEOPLE!$H$4:$H$101, SMALL(IF($B855=PEOPLE!$B$4:$B$101, ROW(PEOPLE!$H$4:$H$101)-MIN(ROW(PEOPLE!$H$4:$H$101)) +1), COLUMNS($B$3:B855))),"")</f>
        <v xml:space="preserve">3   </v>
      </c>
      <c r="D855" s="40" t="str">
        <f t="array" ref="D855">IFERROR(INDEX(PEOPLE!$H$4:$H$101, SMALL(IF($B855=PEOPLE!$B$4:$B$101, ROW(PEOPLE!$H$4:$H$101)-MIN(ROW(PEOPLE!$H$4:$H$101)) +1), COLUMNS($B$3:C855))),"")</f>
        <v xml:space="preserve">4   </v>
      </c>
      <c r="E855" s="40" t="str">
        <f t="array" ref="E855">IFERROR(INDEX(PEOPLE!$H$4:$H$101, SMALL(IF($B855=PEOPLE!$B$4:$B$101, ROW(PEOPLE!$H$4:$H$101)-MIN(ROW(PEOPLE!$H$4:$H$101)) +1), COLUMNS($B$3:D855))),"")</f>
        <v xml:space="preserve">5   </v>
      </c>
      <c r="F855" s="40" t="str">
        <f t="array" ref="F855">IFERROR(INDEX(PEOPLE!$H$4:$H$101, SMALL(IF($B855=PEOPLE!$B$4:$B$101, ROW(PEOPLE!$H$4:$H$101)-MIN(ROW(PEOPLE!$H$4:$H$101)) +1), COLUMNS($B$3:E855))),"")</f>
        <v xml:space="preserve">6   </v>
      </c>
      <c r="G855" s="40" t="str">
        <f t="array" ref="G855">IFERROR(INDEX(PEOPLE!$H$4:$H$101, SMALL(IF($B855=PEOPLE!$B$4:$B$101, ROW(PEOPLE!$H$4:$H$101)-MIN(ROW(PEOPLE!$H$4:$H$101)) +1), COLUMNS($B$3:F855))),"")</f>
        <v xml:space="preserve">7   </v>
      </c>
      <c r="H855" s="40" t="str">
        <f t="array" ref="H855">IFERROR(INDEX(PEOPLE!$H$4:$H$101, SMALL(IF($B855=PEOPLE!$B$4:$B$101, ROW(PEOPLE!$H$4:$H$101)-MIN(ROW(PEOPLE!$H$4:$H$101)) +1), COLUMNS($B$3:G855))),"")</f>
        <v xml:space="preserve">8   </v>
      </c>
      <c r="I855" s="40" t="str">
        <f t="array" ref="I855">IFERROR(INDEX(PEOPLE!$H$4:$H$101, SMALL(IF($B855=PEOPLE!$B$4:$B$101, ROW(PEOPLE!$H$4:$H$101)-MIN(ROW(PEOPLE!$H$4:$H$101)) +1), COLUMNS($B$3:H855))),"")</f>
        <v xml:space="preserve">9   </v>
      </c>
      <c r="J855" s="40" t="str">
        <f t="array" ref="J855">IFERROR(INDEX(PEOPLE!$H$4:$H$101, SMALL(IF($B855=PEOPLE!$B$4:$B$101, ROW(PEOPLE!$H$4:$H$101)-MIN(ROW(PEOPLE!$H$4:$H$101)) +1), COLUMNS($B$3:I855))),"")</f>
        <v xml:space="preserve">10   </v>
      </c>
      <c r="K855" s="40" t="str">
        <f t="array" ref="K855">IFERROR(INDEX(PEOPLE!$H$4:$H$101, SMALL(IF($B855=PEOPLE!$B$4:$B$101, ROW(PEOPLE!$H$4:$H$101)-MIN(ROW(PEOPLE!$H$4:$H$101)) +1), COLUMNS($B$3:J855))),"")</f>
        <v xml:space="preserve">11   </v>
      </c>
      <c r="L855" s="40" t="str">
        <f t="array" ref="L855">IFERROR(INDEX(PEOPLE!$H$4:$H$101, SMALL(IF($B855=PEOPLE!$B$4:$B$101, ROW(PEOPLE!$H$4:$H$101)-MIN(ROW(PEOPLE!$H$4:$H$101)) +1), COLUMNS($B$3:K855))),"")</f>
        <v xml:space="preserve">12   </v>
      </c>
      <c r="M855" s="40" t="str">
        <f t="array" ref="M855">IFERROR(INDEX(PEOPLE!$H$4:$H$101, SMALL(IF($B855=PEOPLE!$B$4:$B$101, ROW(PEOPLE!$H$4:$H$101)-MIN(ROW(PEOPLE!$H$4:$H$101)) +1), COLUMNS($B$3:L855))),"")</f>
        <v xml:space="preserve">13   </v>
      </c>
      <c r="N855" s="40"/>
      <c r="O855" s="40"/>
    </row>
    <row r="856" spans="2:15" x14ac:dyDescent="0.25">
      <c r="B856" s="40" t="str">
        <f t="array" ref="B856">IFERROR(INDEX(PEOPLE!B857:B$1001, MATCH(0, COUNTIF($B$2:B855, PEOPLE!B857:B$1001), 0)), "")</f>
        <v/>
      </c>
      <c r="C856" s="40" t="str">
        <f t="array" ref="C856">IFERROR(INDEX(PEOPLE!$H$4:$H$101, SMALL(IF($B856=PEOPLE!$B$4:$B$101, ROW(PEOPLE!$H$4:$H$101)-MIN(ROW(PEOPLE!$H$4:$H$101)) +1), COLUMNS($B$3:B856))),"")</f>
        <v xml:space="preserve">3   </v>
      </c>
      <c r="D856" s="40" t="str">
        <f t="array" ref="D856">IFERROR(INDEX(PEOPLE!$H$4:$H$101, SMALL(IF($B856=PEOPLE!$B$4:$B$101, ROW(PEOPLE!$H$4:$H$101)-MIN(ROW(PEOPLE!$H$4:$H$101)) +1), COLUMNS($B$3:C856))),"")</f>
        <v xml:space="preserve">4   </v>
      </c>
      <c r="E856" s="40" t="str">
        <f t="array" ref="E856">IFERROR(INDEX(PEOPLE!$H$4:$H$101, SMALL(IF($B856=PEOPLE!$B$4:$B$101, ROW(PEOPLE!$H$4:$H$101)-MIN(ROW(PEOPLE!$H$4:$H$101)) +1), COLUMNS($B$3:D856))),"")</f>
        <v xml:space="preserve">5   </v>
      </c>
      <c r="F856" s="40" t="str">
        <f t="array" ref="F856">IFERROR(INDEX(PEOPLE!$H$4:$H$101, SMALL(IF($B856=PEOPLE!$B$4:$B$101, ROW(PEOPLE!$H$4:$H$101)-MIN(ROW(PEOPLE!$H$4:$H$101)) +1), COLUMNS($B$3:E856))),"")</f>
        <v xml:space="preserve">6   </v>
      </c>
      <c r="G856" s="40" t="str">
        <f t="array" ref="G856">IFERROR(INDEX(PEOPLE!$H$4:$H$101, SMALL(IF($B856=PEOPLE!$B$4:$B$101, ROW(PEOPLE!$H$4:$H$101)-MIN(ROW(PEOPLE!$H$4:$H$101)) +1), COLUMNS($B$3:F856))),"")</f>
        <v xml:space="preserve">7   </v>
      </c>
      <c r="H856" s="40" t="str">
        <f t="array" ref="H856">IFERROR(INDEX(PEOPLE!$H$4:$H$101, SMALL(IF($B856=PEOPLE!$B$4:$B$101, ROW(PEOPLE!$H$4:$H$101)-MIN(ROW(PEOPLE!$H$4:$H$101)) +1), COLUMNS($B$3:G856))),"")</f>
        <v xml:space="preserve">8   </v>
      </c>
      <c r="I856" s="40" t="str">
        <f t="array" ref="I856">IFERROR(INDEX(PEOPLE!$H$4:$H$101, SMALL(IF($B856=PEOPLE!$B$4:$B$101, ROW(PEOPLE!$H$4:$H$101)-MIN(ROW(PEOPLE!$H$4:$H$101)) +1), COLUMNS($B$3:H856))),"")</f>
        <v xml:space="preserve">9   </v>
      </c>
      <c r="J856" s="40" t="str">
        <f t="array" ref="J856">IFERROR(INDEX(PEOPLE!$H$4:$H$101, SMALL(IF($B856=PEOPLE!$B$4:$B$101, ROW(PEOPLE!$H$4:$H$101)-MIN(ROW(PEOPLE!$H$4:$H$101)) +1), COLUMNS($B$3:I856))),"")</f>
        <v xml:space="preserve">10   </v>
      </c>
      <c r="K856" s="40" t="str">
        <f t="array" ref="K856">IFERROR(INDEX(PEOPLE!$H$4:$H$101, SMALL(IF($B856=PEOPLE!$B$4:$B$101, ROW(PEOPLE!$H$4:$H$101)-MIN(ROW(PEOPLE!$H$4:$H$101)) +1), COLUMNS($B$3:J856))),"")</f>
        <v xml:space="preserve">11   </v>
      </c>
      <c r="L856" s="40" t="str">
        <f t="array" ref="L856">IFERROR(INDEX(PEOPLE!$H$4:$H$101, SMALL(IF($B856=PEOPLE!$B$4:$B$101, ROW(PEOPLE!$H$4:$H$101)-MIN(ROW(PEOPLE!$H$4:$H$101)) +1), COLUMNS($B$3:K856))),"")</f>
        <v xml:space="preserve">12   </v>
      </c>
      <c r="M856" s="40" t="str">
        <f t="array" ref="M856">IFERROR(INDEX(PEOPLE!$H$4:$H$101, SMALL(IF($B856=PEOPLE!$B$4:$B$101, ROW(PEOPLE!$H$4:$H$101)-MIN(ROW(PEOPLE!$H$4:$H$101)) +1), COLUMNS($B$3:L856))),"")</f>
        <v xml:space="preserve">13   </v>
      </c>
      <c r="N856" s="40"/>
      <c r="O856" s="40"/>
    </row>
    <row r="857" spans="2:15" x14ac:dyDescent="0.25">
      <c r="B857" s="40" t="str">
        <f t="array" ref="B857">IFERROR(INDEX(PEOPLE!B858:B$1001, MATCH(0, COUNTIF($B$2:B856, PEOPLE!B858:B$1001), 0)), "")</f>
        <v/>
      </c>
      <c r="C857" s="40" t="str">
        <f t="array" ref="C857">IFERROR(INDEX(PEOPLE!$H$4:$H$101, SMALL(IF($B857=PEOPLE!$B$4:$B$101, ROW(PEOPLE!$H$4:$H$101)-MIN(ROW(PEOPLE!$H$4:$H$101)) +1), COLUMNS($B$3:B857))),"")</f>
        <v xml:space="preserve">3   </v>
      </c>
      <c r="D857" s="40" t="str">
        <f t="array" ref="D857">IFERROR(INDEX(PEOPLE!$H$4:$H$101, SMALL(IF($B857=PEOPLE!$B$4:$B$101, ROW(PEOPLE!$H$4:$H$101)-MIN(ROW(PEOPLE!$H$4:$H$101)) +1), COLUMNS($B$3:C857))),"")</f>
        <v xml:space="preserve">4   </v>
      </c>
      <c r="E857" s="40" t="str">
        <f t="array" ref="E857">IFERROR(INDEX(PEOPLE!$H$4:$H$101, SMALL(IF($B857=PEOPLE!$B$4:$B$101, ROW(PEOPLE!$H$4:$H$101)-MIN(ROW(PEOPLE!$H$4:$H$101)) +1), COLUMNS($B$3:D857))),"")</f>
        <v xml:space="preserve">5   </v>
      </c>
      <c r="F857" s="40" t="str">
        <f t="array" ref="F857">IFERROR(INDEX(PEOPLE!$H$4:$H$101, SMALL(IF($B857=PEOPLE!$B$4:$B$101, ROW(PEOPLE!$H$4:$H$101)-MIN(ROW(PEOPLE!$H$4:$H$101)) +1), COLUMNS($B$3:E857))),"")</f>
        <v xml:space="preserve">6   </v>
      </c>
      <c r="G857" s="40" t="str">
        <f t="array" ref="G857">IFERROR(INDEX(PEOPLE!$H$4:$H$101, SMALL(IF($B857=PEOPLE!$B$4:$B$101, ROW(PEOPLE!$H$4:$H$101)-MIN(ROW(PEOPLE!$H$4:$H$101)) +1), COLUMNS($B$3:F857))),"")</f>
        <v xml:space="preserve">7   </v>
      </c>
      <c r="H857" s="40" t="str">
        <f t="array" ref="H857">IFERROR(INDEX(PEOPLE!$H$4:$H$101, SMALL(IF($B857=PEOPLE!$B$4:$B$101, ROW(PEOPLE!$H$4:$H$101)-MIN(ROW(PEOPLE!$H$4:$H$101)) +1), COLUMNS($B$3:G857))),"")</f>
        <v xml:space="preserve">8   </v>
      </c>
      <c r="I857" s="40" t="str">
        <f t="array" ref="I857">IFERROR(INDEX(PEOPLE!$H$4:$H$101, SMALL(IF($B857=PEOPLE!$B$4:$B$101, ROW(PEOPLE!$H$4:$H$101)-MIN(ROW(PEOPLE!$H$4:$H$101)) +1), COLUMNS($B$3:H857))),"")</f>
        <v xml:space="preserve">9   </v>
      </c>
      <c r="J857" s="40" t="str">
        <f t="array" ref="J857">IFERROR(INDEX(PEOPLE!$H$4:$H$101, SMALL(IF($B857=PEOPLE!$B$4:$B$101, ROW(PEOPLE!$H$4:$H$101)-MIN(ROW(PEOPLE!$H$4:$H$101)) +1), COLUMNS($B$3:I857))),"")</f>
        <v xml:space="preserve">10   </v>
      </c>
      <c r="K857" s="40" t="str">
        <f t="array" ref="K857">IFERROR(INDEX(PEOPLE!$H$4:$H$101, SMALL(IF($B857=PEOPLE!$B$4:$B$101, ROW(PEOPLE!$H$4:$H$101)-MIN(ROW(PEOPLE!$H$4:$H$101)) +1), COLUMNS($B$3:J857))),"")</f>
        <v xml:space="preserve">11   </v>
      </c>
      <c r="L857" s="40" t="str">
        <f t="array" ref="L857">IFERROR(INDEX(PEOPLE!$H$4:$H$101, SMALL(IF($B857=PEOPLE!$B$4:$B$101, ROW(PEOPLE!$H$4:$H$101)-MIN(ROW(PEOPLE!$H$4:$H$101)) +1), COLUMNS($B$3:K857))),"")</f>
        <v xml:space="preserve">12   </v>
      </c>
      <c r="M857" s="40" t="str">
        <f t="array" ref="M857">IFERROR(INDEX(PEOPLE!$H$4:$H$101, SMALL(IF($B857=PEOPLE!$B$4:$B$101, ROW(PEOPLE!$H$4:$H$101)-MIN(ROW(PEOPLE!$H$4:$H$101)) +1), COLUMNS($B$3:L857))),"")</f>
        <v xml:space="preserve">13   </v>
      </c>
      <c r="N857" s="40"/>
      <c r="O857" s="40"/>
    </row>
    <row r="858" spans="2:15" x14ac:dyDescent="0.25">
      <c r="B858" s="40" t="str">
        <f t="array" ref="B858">IFERROR(INDEX(PEOPLE!B859:B$1001, MATCH(0, COUNTIF($B$2:B857, PEOPLE!B859:B$1001), 0)), "")</f>
        <v/>
      </c>
      <c r="C858" s="40" t="str">
        <f t="array" ref="C858">IFERROR(INDEX(PEOPLE!$H$4:$H$101, SMALL(IF($B858=PEOPLE!$B$4:$B$101, ROW(PEOPLE!$H$4:$H$101)-MIN(ROW(PEOPLE!$H$4:$H$101)) +1), COLUMNS($B$3:B858))),"")</f>
        <v xml:space="preserve">3   </v>
      </c>
      <c r="D858" s="40" t="str">
        <f t="array" ref="D858">IFERROR(INDEX(PEOPLE!$H$4:$H$101, SMALL(IF($B858=PEOPLE!$B$4:$B$101, ROW(PEOPLE!$H$4:$H$101)-MIN(ROW(PEOPLE!$H$4:$H$101)) +1), COLUMNS($B$3:C858))),"")</f>
        <v xml:space="preserve">4   </v>
      </c>
      <c r="E858" s="40" t="str">
        <f t="array" ref="E858">IFERROR(INDEX(PEOPLE!$H$4:$H$101, SMALL(IF($B858=PEOPLE!$B$4:$B$101, ROW(PEOPLE!$H$4:$H$101)-MIN(ROW(PEOPLE!$H$4:$H$101)) +1), COLUMNS($B$3:D858))),"")</f>
        <v xml:space="preserve">5   </v>
      </c>
      <c r="F858" s="40" t="str">
        <f t="array" ref="F858">IFERROR(INDEX(PEOPLE!$H$4:$H$101, SMALL(IF($B858=PEOPLE!$B$4:$B$101, ROW(PEOPLE!$H$4:$H$101)-MIN(ROW(PEOPLE!$H$4:$H$101)) +1), COLUMNS($B$3:E858))),"")</f>
        <v xml:space="preserve">6   </v>
      </c>
      <c r="G858" s="40" t="str">
        <f t="array" ref="G858">IFERROR(INDEX(PEOPLE!$H$4:$H$101, SMALL(IF($B858=PEOPLE!$B$4:$B$101, ROW(PEOPLE!$H$4:$H$101)-MIN(ROW(PEOPLE!$H$4:$H$101)) +1), COLUMNS($B$3:F858))),"")</f>
        <v xml:space="preserve">7   </v>
      </c>
      <c r="H858" s="40" t="str">
        <f t="array" ref="H858">IFERROR(INDEX(PEOPLE!$H$4:$H$101, SMALL(IF($B858=PEOPLE!$B$4:$B$101, ROW(PEOPLE!$H$4:$H$101)-MIN(ROW(PEOPLE!$H$4:$H$101)) +1), COLUMNS($B$3:G858))),"")</f>
        <v xml:space="preserve">8   </v>
      </c>
      <c r="I858" s="40" t="str">
        <f t="array" ref="I858">IFERROR(INDEX(PEOPLE!$H$4:$H$101, SMALL(IF($B858=PEOPLE!$B$4:$B$101, ROW(PEOPLE!$H$4:$H$101)-MIN(ROW(PEOPLE!$H$4:$H$101)) +1), COLUMNS($B$3:H858))),"")</f>
        <v xml:space="preserve">9   </v>
      </c>
      <c r="J858" s="40" t="str">
        <f t="array" ref="J858">IFERROR(INDEX(PEOPLE!$H$4:$H$101, SMALL(IF($B858=PEOPLE!$B$4:$B$101, ROW(PEOPLE!$H$4:$H$101)-MIN(ROW(PEOPLE!$H$4:$H$101)) +1), COLUMNS($B$3:I858))),"")</f>
        <v xml:space="preserve">10   </v>
      </c>
      <c r="K858" s="40" t="str">
        <f t="array" ref="K858">IFERROR(INDEX(PEOPLE!$H$4:$H$101, SMALL(IF($B858=PEOPLE!$B$4:$B$101, ROW(PEOPLE!$H$4:$H$101)-MIN(ROW(PEOPLE!$H$4:$H$101)) +1), COLUMNS($B$3:J858))),"")</f>
        <v xml:space="preserve">11   </v>
      </c>
      <c r="L858" s="40" t="str">
        <f t="array" ref="L858">IFERROR(INDEX(PEOPLE!$H$4:$H$101, SMALL(IF($B858=PEOPLE!$B$4:$B$101, ROW(PEOPLE!$H$4:$H$101)-MIN(ROW(PEOPLE!$H$4:$H$101)) +1), COLUMNS($B$3:K858))),"")</f>
        <v xml:space="preserve">12   </v>
      </c>
      <c r="M858" s="40" t="str">
        <f t="array" ref="M858">IFERROR(INDEX(PEOPLE!$H$4:$H$101, SMALL(IF($B858=PEOPLE!$B$4:$B$101, ROW(PEOPLE!$H$4:$H$101)-MIN(ROW(PEOPLE!$H$4:$H$101)) +1), COLUMNS($B$3:L858))),"")</f>
        <v xml:space="preserve">13   </v>
      </c>
      <c r="N858" s="40"/>
      <c r="O858" s="40"/>
    </row>
    <row r="859" spans="2:15" x14ac:dyDescent="0.25">
      <c r="B859" s="40" t="str">
        <f t="array" ref="B859">IFERROR(INDEX(PEOPLE!B860:B$1001, MATCH(0, COUNTIF($B$2:B858, PEOPLE!B860:B$1001), 0)), "")</f>
        <v/>
      </c>
      <c r="C859" s="40" t="str">
        <f t="array" ref="C859">IFERROR(INDEX(PEOPLE!$H$4:$H$101, SMALL(IF($B859=PEOPLE!$B$4:$B$101, ROW(PEOPLE!$H$4:$H$101)-MIN(ROW(PEOPLE!$H$4:$H$101)) +1), COLUMNS($B$3:B859))),"")</f>
        <v xml:space="preserve">3   </v>
      </c>
      <c r="D859" s="40" t="str">
        <f t="array" ref="D859">IFERROR(INDEX(PEOPLE!$H$4:$H$101, SMALL(IF($B859=PEOPLE!$B$4:$B$101, ROW(PEOPLE!$H$4:$H$101)-MIN(ROW(PEOPLE!$H$4:$H$101)) +1), COLUMNS($B$3:C859))),"")</f>
        <v xml:space="preserve">4   </v>
      </c>
      <c r="E859" s="40" t="str">
        <f t="array" ref="E859">IFERROR(INDEX(PEOPLE!$H$4:$H$101, SMALL(IF($B859=PEOPLE!$B$4:$B$101, ROW(PEOPLE!$H$4:$H$101)-MIN(ROW(PEOPLE!$H$4:$H$101)) +1), COLUMNS($B$3:D859))),"")</f>
        <v xml:space="preserve">5   </v>
      </c>
      <c r="F859" s="40" t="str">
        <f t="array" ref="F859">IFERROR(INDEX(PEOPLE!$H$4:$H$101, SMALL(IF($B859=PEOPLE!$B$4:$B$101, ROW(PEOPLE!$H$4:$H$101)-MIN(ROW(PEOPLE!$H$4:$H$101)) +1), COLUMNS($B$3:E859))),"")</f>
        <v xml:space="preserve">6   </v>
      </c>
      <c r="G859" s="40" t="str">
        <f t="array" ref="G859">IFERROR(INDEX(PEOPLE!$H$4:$H$101, SMALL(IF($B859=PEOPLE!$B$4:$B$101, ROW(PEOPLE!$H$4:$H$101)-MIN(ROW(PEOPLE!$H$4:$H$101)) +1), COLUMNS($B$3:F859))),"")</f>
        <v xml:space="preserve">7   </v>
      </c>
      <c r="H859" s="40" t="str">
        <f t="array" ref="H859">IFERROR(INDEX(PEOPLE!$H$4:$H$101, SMALL(IF($B859=PEOPLE!$B$4:$B$101, ROW(PEOPLE!$H$4:$H$101)-MIN(ROW(PEOPLE!$H$4:$H$101)) +1), COLUMNS($B$3:G859))),"")</f>
        <v xml:space="preserve">8   </v>
      </c>
      <c r="I859" s="40" t="str">
        <f t="array" ref="I859">IFERROR(INDEX(PEOPLE!$H$4:$H$101, SMALL(IF($B859=PEOPLE!$B$4:$B$101, ROW(PEOPLE!$H$4:$H$101)-MIN(ROW(PEOPLE!$H$4:$H$101)) +1), COLUMNS($B$3:H859))),"")</f>
        <v xml:space="preserve">9   </v>
      </c>
      <c r="J859" s="40" t="str">
        <f t="array" ref="J859">IFERROR(INDEX(PEOPLE!$H$4:$H$101, SMALL(IF($B859=PEOPLE!$B$4:$B$101, ROW(PEOPLE!$H$4:$H$101)-MIN(ROW(PEOPLE!$H$4:$H$101)) +1), COLUMNS($B$3:I859))),"")</f>
        <v xml:space="preserve">10   </v>
      </c>
      <c r="K859" s="40" t="str">
        <f t="array" ref="K859">IFERROR(INDEX(PEOPLE!$H$4:$H$101, SMALL(IF($B859=PEOPLE!$B$4:$B$101, ROW(PEOPLE!$H$4:$H$101)-MIN(ROW(PEOPLE!$H$4:$H$101)) +1), COLUMNS($B$3:J859))),"")</f>
        <v xml:space="preserve">11   </v>
      </c>
      <c r="L859" s="40" t="str">
        <f t="array" ref="L859">IFERROR(INDEX(PEOPLE!$H$4:$H$101, SMALL(IF($B859=PEOPLE!$B$4:$B$101, ROW(PEOPLE!$H$4:$H$101)-MIN(ROW(PEOPLE!$H$4:$H$101)) +1), COLUMNS($B$3:K859))),"")</f>
        <v xml:space="preserve">12   </v>
      </c>
      <c r="M859" s="40" t="str">
        <f t="array" ref="M859">IFERROR(INDEX(PEOPLE!$H$4:$H$101, SMALL(IF($B859=PEOPLE!$B$4:$B$101, ROW(PEOPLE!$H$4:$H$101)-MIN(ROW(PEOPLE!$H$4:$H$101)) +1), COLUMNS($B$3:L859))),"")</f>
        <v xml:space="preserve">13   </v>
      </c>
      <c r="N859" s="40"/>
      <c r="O859" s="40"/>
    </row>
    <row r="860" spans="2:15" x14ac:dyDescent="0.25">
      <c r="B860" s="40" t="str">
        <f t="array" ref="B860">IFERROR(INDEX(PEOPLE!B861:B$1001, MATCH(0, COUNTIF($B$2:B859, PEOPLE!B861:B$1001), 0)), "")</f>
        <v/>
      </c>
      <c r="C860" s="40" t="str">
        <f t="array" ref="C860">IFERROR(INDEX(PEOPLE!$H$4:$H$101, SMALL(IF($B860=PEOPLE!$B$4:$B$101, ROW(PEOPLE!$H$4:$H$101)-MIN(ROW(PEOPLE!$H$4:$H$101)) +1), COLUMNS($B$3:B860))),"")</f>
        <v xml:space="preserve">3   </v>
      </c>
      <c r="D860" s="40" t="str">
        <f t="array" ref="D860">IFERROR(INDEX(PEOPLE!$H$4:$H$101, SMALL(IF($B860=PEOPLE!$B$4:$B$101, ROW(PEOPLE!$H$4:$H$101)-MIN(ROW(PEOPLE!$H$4:$H$101)) +1), COLUMNS($B$3:C860))),"")</f>
        <v xml:space="preserve">4   </v>
      </c>
      <c r="E860" s="40" t="str">
        <f t="array" ref="E860">IFERROR(INDEX(PEOPLE!$H$4:$H$101, SMALL(IF($B860=PEOPLE!$B$4:$B$101, ROW(PEOPLE!$H$4:$H$101)-MIN(ROW(PEOPLE!$H$4:$H$101)) +1), COLUMNS($B$3:D860))),"")</f>
        <v xml:space="preserve">5   </v>
      </c>
      <c r="F860" s="40" t="str">
        <f t="array" ref="F860">IFERROR(INDEX(PEOPLE!$H$4:$H$101, SMALL(IF($B860=PEOPLE!$B$4:$B$101, ROW(PEOPLE!$H$4:$H$101)-MIN(ROW(PEOPLE!$H$4:$H$101)) +1), COLUMNS($B$3:E860))),"")</f>
        <v xml:space="preserve">6   </v>
      </c>
      <c r="G860" s="40" t="str">
        <f t="array" ref="G860">IFERROR(INDEX(PEOPLE!$H$4:$H$101, SMALL(IF($B860=PEOPLE!$B$4:$B$101, ROW(PEOPLE!$H$4:$H$101)-MIN(ROW(PEOPLE!$H$4:$H$101)) +1), COLUMNS($B$3:F860))),"")</f>
        <v xml:space="preserve">7   </v>
      </c>
      <c r="H860" s="40" t="str">
        <f t="array" ref="H860">IFERROR(INDEX(PEOPLE!$H$4:$H$101, SMALL(IF($B860=PEOPLE!$B$4:$B$101, ROW(PEOPLE!$H$4:$H$101)-MIN(ROW(PEOPLE!$H$4:$H$101)) +1), COLUMNS($B$3:G860))),"")</f>
        <v xml:space="preserve">8   </v>
      </c>
      <c r="I860" s="40" t="str">
        <f t="array" ref="I860">IFERROR(INDEX(PEOPLE!$H$4:$H$101, SMALL(IF($B860=PEOPLE!$B$4:$B$101, ROW(PEOPLE!$H$4:$H$101)-MIN(ROW(PEOPLE!$H$4:$H$101)) +1), COLUMNS($B$3:H860))),"")</f>
        <v xml:space="preserve">9   </v>
      </c>
      <c r="J860" s="40" t="str">
        <f t="array" ref="J860">IFERROR(INDEX(PEOPLE!$H$4:$H$101, SMALL(IF($B860=PEOPLE!$B$4:$B$101, ROW(PEOPLE!$H$4:$H$101)-MIN(ROW(PEOPLE!$H$4:$H$101)) +1), COLUMNS($B$3:I860))),"")</f>
        <v xml:space="preserve">10   </v>
      </c>
      <c r="K860" s="40" t="str">
        <f t="array" ref="K860">IFERROR(INDEX(PEOPLE!$H$4:$H$101, SMALL(IF($B860=PEOPLE!$B$4:$B$101, ROW(PEOPLE!$H$4:$H$101)-MIN(ROW(PEOPLE!$H$4:$H$101)) +1), COLUMNS($B$3:J860))),"")</f>
        <v xml:space="preserve">11   </v>
      </c>
      <c r="L860" s="40" t="str">
        <f t="array" ref="L860">IFERROR(INDEX(PEOPLE!$H$4:$H$101, SMALL(IF($B860=PEOPLE!$B$4:$B$101, ROW(PEOPLE!$H$4:$H$101)-MIN(ROW(PEOPLE!$H$4:$H$101)) +1), COLUMNS($B$3:K860))),"")</f>
        <v xml:space="preserve">12   </v>
      </c>
      <c r="M860" s="40" t="str">
        <f t="array" ref="M860">IFERROR(INDEX(PEOPLE!$H$4:$H$101, SMALL(IF($B860=PEOPLE!$B$4:$B$101, ROW(PEOPLE!$H$4:$H$101)-MIN(ROW(PEOPLE!$H$4:$H$101)) +1), COLUMNS($B$3:L860))),"")</f>
        <v xml:space="preserve">13   </v>
      </c>
      <c r="N860" s="40"/>
      <c r="O860" s="40"/>
    </row>
    <row r="861" spans="2:15" x14ac:dyDescent="0.25">
      <c r="B861" s="40" t="str">
        <f t="array" ref="B861">IFERROR(INDEX(PEOPLE!B862:B$1001, MATCH(0, COUNTIF($B$2:B860, PEOPLE!B862:B$1001), 0)), "")</f>
        <v/>
      </c>
      <c r="C861" s="40" t="str">
        <f t="array" ref="C861">IFERROR(INDEX(PEOPLE!$H$4:$H$101, SMALL(IF($B861=PEOPLE!$B$4:$B$101, ROW(PEOPLE!$H$4:$H$101)-MIN(ROW(PEOPLE!$H$4:$H$101)) +1), COLUMNS($B$3:B861))),"")</f>
        <v xml:space="preserve">3   </v>
      </c>
      <c r="D861" s="40" t="str">
        <f t="array" ref="D861">IFERROR(INDEX(PEOPLE!$H$4:$H$101, SMALL(IF($B861=PEOPLE!$B$4:$B$101, ROW(PEOPLE!$H$4:$H$101)-MIN(ROW(PEOPLE!$H$4:$H$101)) +1), COLUMNS($B$3:C861))),"")</f>
        <v xml:space="preserve">4   </v>
      </c>
      <c r="E861" s="40" t="str">
        <f t="array" ref="E861">IFERROR(INDEX(PEOPLE!$H$4:$H$101, SMALL(IF($B861=PEOPLE!$B$4:$B$101, ROW(PEOPLE!$H$4:$H$101)-MIN(ROW(PEOPLE!$H$4:$H$101)) +1), COLUMNS($B$3:D861))),"")</f>
        <v xml:space="preserve">5   </v>
      </c>
      <c r="F861" s="40" t="str">
        <f t="array" ref="F861">IFERROR(INDEX(PEOPLE!$H$4:$H$101, SMALL(IF($B861=PEOPLE!$B$4:$B$101, ROW(PEOPLE!$H$4:$H$101)-MIN(ROW(PEOPLE!$H$4:$H$101)) +1), COLUMNS($B$3:E861))),"")</f>
        <v xml:space="preserve">6   </v>
      </c>
      <c r="G861" s="40" t="str">
        <f t="array" ref="G861">IFERROR(INDEX(PEOPLE!$H$4:$H$101, SMALL(IF($B861=PEOPLE!$B$4:$B$101, ROW(PEOPLE!$H$4:$H$101)-MIN(ROW(PEOPLE!$H$4:$H$101)) +1), COLUMNS($B$3:F861))),"")</f>
        <v xml:space="preserve">7   </v>
      </c>
      <c r="H861" s="40" t="str">
        <f t="array" ref="H861">IFERROR(INDEX(PEOPLE!$H$4:$H$101, SMALL(IF($B861=PEOPLE!$B$4:$B$101, ROW(PEOPLE!$H$4:$H$101)-MIN(ROW(PEOPLE!$H$4:$H$101)) +1), COLUMNS($B$3:G861))),"")</f>
        <v xml:space="preserve">8   </v>
      </c>
      <c r="I861" s="40" t="str">
        <f t="array" ref="I861">IFERROR(INDEX(PEOPLE!$H$4:$H$101, SMALL(IF($B861=PEOPLE!$B$4:$B$101, ROW(PEOPLE!$H$4:$H$101)-MIN(ROW(PEOPLE!$H$4:$H$101)) +1), COLUMNS($B$3:H861))),"")</f>
        <v xml:space="preserve">9   </v>
      </c>
      <c r="J861" s="40" t="str">
        <f t="array" ref="J861">IFERROR(INDEX(PEOPLE!$H$4:$H$101, SMALL(IF($B861=PEOPLE!$B$4:$B$101, ROW(PEOPLE!$H$4:$H$101)-MIN(ROW(PEOPLE!$H$4:$H$101)) +1), COLUMNS($B$3:I861))),"")</f>
        <v xml:space="preserve">10   </v>
      </c>
      <c r="K861" s="40" t="str">
        <f t="array" ref="K861">IFERROR(INDEX(PEOPLE!$H$4:$H$101, SMALL(IF($B861=PEOPLE!$B$4:$B$101, ROW(PEOPLE!$H$4:$H$101)-MIN(ROW(PEOPLE!$H$4:$H$101)) +1), COLUMNS($B$3:J861))),"")</f>
        <v xml:space="preserve">11   </v>
      </c>
      <c r="L861" s="40" t="str">
        <f t="array" ref="L861">IFERROR(INDEX(PEOPLE!$H$4:$H$101, SMALL(IF($B861=PEOPLE!$B$4:$B$101, ROW(PEOPLE!$H$4:$H$101)-MIN(ROW(PEOPLE!$H$4:$H$101)) +1), COLUMNS($B$3:K861))),"")</f>
        <v xml:space="preserve">12   </v>
      </c>
      <c r="M861" s="40" t="str">
        <f t="array" ref="M861">IFERROR(INDEX(PEOPLE!$H$4:$H$101, SMALL(IF($B861=PEOPLE!$B$4:$B$101, ROW(PEOPLE!$H$4:$H$101)-MIN(ROW(PEOPLE!$H$4:$H$101)) +1), COLUMNS($B$3:L861))),"")</f>
        <v xml:space="preserve">13   </v>
      </c>
      <c r="N861" s="40"/>
      <c r="O861" s="40"/>
    </row>
    <row r="862" spans="2:15" x14ac:dyDescent="0.25">
      <c r="B862" s="40" t="str">
        <f t="array" ref="B862">IFERROR(INDEX(PEOPLE!B863:B$1001, MATCH(0, COUNTIF($B$2:B861, PEOPLE!B863:B$1001), 0)), "")</f>
        <v/>
      </c>
      <c r="C862" s="40" t="str">
        <f t="array" ref="C862">IFERROR(INDEX(PEOPLE!$H$4:$H$101, SMALL(IF($B862=PEOPLE!$B$4:$B$101, ROW(PEOPLE!$H$4:$H$101)-MIN(ROW(PEOPLE!$H$4:$H$101)) +1), COLUMNS($B$3:B862))),"")</f>
        <v xml:space="preserve">3   </v>
      </c>
      <c r="D862" s="40" t="str">
        <f t="array" ref="D862">IFERROR(INDEX(PEOPLE!$H$4:$H$101, SMALL(IF($B862=PEOPLE!$B$4:$B$101, ROW(PEOPLE!$H$4:$H$101)-MIN(ROW(PEOPLE!$H$4:$H$101)) +1), COLUMNS($B$3:C862))),"")</f>
        <v xml:space="preserve">4   </v>
      </c>
      <c r="E862" s="40" t="str">
        <f t="array" ref="E862">IFERROR(INDEX(PEOPLE!$H$4:$H$101, SMALL(IF($B862=PEOPLE!$B$4:$B$101, ROW(PEOPLE!$H$4:$H$101)-MIN(ROW(PEOPLE!$H$4:$H$101)) +1), COLUMNS($B$3:D862))),"")</f>
        <v xml:space="preserve">5   </v>
      </c>
      <c r="F862" s="40" t="str">
        <f t="array" ref="F862">IFERROR(INDEX(PEOPLE!$H$4:$H$101, SMALL(IF($B862=PEOPLE!$B$4:$B$101, ROW(PEOPLE!$H$4:$H$101)-MIN(ROW(PEOPLE!$H$4:$H$101)) +1), COLUMNS($B$3:E862))),"")</f>
        <v xml:space="preserve">6   </v>
      </c>
      <c r="G862" s="40" t="str">
        <f t="array" ref="G862">IFERROR(INDEX(PEOPLE!$H$4:$H$101, SMALL(IF($B862=PEOPLE!$B$4:$B$101, ROW(PEOPLE!$H$4:$H$101)-MIN(ROW(PEOPLE!$H$4:$H$101)) +1), COLUMNS($B$3:F862))),"")</f>
        <v xml:space="preserve">7   </v>
      </c>
      <c r="H862" s="40" t="str">
        <f t="array" ref="H862">IFERROR(INDEX(PEOPLE!$H$4:$H$101, SMALL(IF($B862=PEOPLE!$B$4:$B$101, ROW(PEOPLE!$H$4:$H$101)-MIN(ROW(PEOPLE!$H$4:$H$101)) +1), COLUMNS($B$3:G862))),"")</f>
        <v xml:space="preserve">8   </v>
      </c>
      <c r="I862" s="40" t="str">
        <f t="array" ref="I862">IFERROR(INDEX(PEOPLE!$H$4:$H$101, SMALL(IF($B862=PEOPLE!$B$4:$B$101, ROW(PEOPLE!$H$4:$H$101)-MIN(ROW(PEOPLE!$H$4:$H$101)) +1), COLUMNS($B$3:H862))),"")</f>
        <v xml:space="preserve">9   </v>
      </c>
      <c r="J862" s="40" t="str">
        <f t="array" ref="J862">IFERROR(INDEX(PEOPLE!$H$4:$H$101, SMALL(IF($B862=PEOPLE!$B$4:$B$101, ROW(PEOPLE!$H$4:$H$101)-MIN(ROW(PEOPLE!$H$4:$H$101)) +1), COLUMNS($B$3:I862))),"")</f>
        <v xml:space="preserve">10   </v>
      </c>
      <c r="K862" s="40" t="str">
        <f t="array" ref="K862">IFERROR(INDEX(PEOPLE!$H$4:$H$101, SMALL(IF($B862=PEOPLE!$B$4:$B$101, ROW(PEOPLE!$H$4:$H$101)-MIN(ROW(PEOPLE!$H$4:$H$101)) +1), COLUMNS($B$3:J862))),"")</f>
        <v xml:space="preserve">11   </v>
      </c>
      <c r="L862" s="40" t="str">
        <f t="array" ref="L862">IFERROR(INDEX(PEOPLE!$H$4:$H$101, SMALL(IF($B862=PEOPLE!$B$4:$B$101, ROW(PEOPLE!$H$4:$H$101)-MIN(ROW(PEOPLE!$H$4:$H$101)) +1), COLUMNS($B$3:K862))),"")</f>
        <v xml:space="preserve">12   </v>
      </c>
      <c r="M862" s="40" t="str">
        <f t="array" ref="M862">IFERROR(INDEX(PEOPLE!$H$4:$H$101, SMALL(IF($B862=PEOPLE!$B$4:$B$101, ROW(PEOPLE!$H$4:$H$101)-MIN(ROW(PEOPLE!$H$4:$H$101)) +1), COLUMNS($B$3:L862))),"")</f>
        <v xml:space="preserve">13   </v>
      </c>
      <c r="N862" s="40"/>
      <c r="O862" s="40"/>
    </row>
    <row r="863" spans="2:15" x14ac:dyDescent="0.25">
      <c r="B863" s="40" t="str">
        <f t="array" ref="B863">IFERROR(INDEX(PEOPLE!B864:B$1001, MATCH(0, COUNTIF($B$2:B862, PEOPLE!B864:B$1001), 0)), "")</f>
        <v/>
      </c>
      <c r="C863" s="40" t="str">
        <f t="array" ref="C863">IFERROR(INDEX(PEOPLE!$H$4:$H$101, SMALL(IF($B863=PEOPLE!$B$4:$B$101, ROW(PEOPLE!$H$4:$H$101)-MIN(ROW(PEOPLE!$H$4:$H$101)) +1), COLUMNS($B$3:B863))),"")</f>
        <v xml:space="preserve">3   </v>
      </c>
      <c r="D863" s="40" t="str">
        <f t="array" ref="D863">IFERROR(INDEX(PEOPLE!$H$4:$H$101, SMALL(IF($B863=PEOPLE!$B$4:$B$101, ROW(PEOPLE!$H$4:$H$101)-MIN(ROW(PEOPLE!$H$4:$H$101)) +1), COLUMNS($B$3:C863))),"")</f>
        <v xml:space="preserve">4   </v>
      </c>
      <c r="E863" s="40" t="str">
        <f t="array" ref="E863">IFERROR(INDEX(PEOPLE!$H$4:$H$101, SMALL(IF($B863=PEOPLE!$B$4:$B$101, ROW(PEOPLE!$H$4:$H$101)-MIN(ROW(PEOPLE!$H$4:$H$101)) +1), COLUMNS($B$3:D863))),"")</f>
        <v xml:space="preserve">5   </v>
      </c>
      <c r="F863" s="40" t="str">
        <f t="array" ref="F863">IFERROR(INDEX(PEOPLE!$H$4:$H$101, SMALL(IF($B863=PEOPLE!$B$4:$B$101, ROW(PEOPLE!$H$4:$H$101)-MIN(ROW(PEOPLE!$H$4:$H$101)) +1), COLUMNS($B$3:E863))),"")</f>
        <v xml:space="preserve">6   </v>
      </c>
      <c r="G863" s="40" t="str">
        <f t="array" ref="G863">IFERROR(INDEX(PEOPLE!$H$4:$H$101, SMALL(IF($B863=PEOPLE!$B$4:$B$101, ROW(PEOPLE!$H$4:$H$101)-MIN(ROW(PEOPLE!$H$4:$H$101)) +1), COLUMNS($B$3:F863))),"")</f>
        <v xml:space="preserve">7   </v>
      </c>
      <c r="H863" s="40" t="str">
        <f t="array" ref="H863">IFERROR(INDEX(PEOPLE!$H$4:$H$101, SMALL(IF($B863=PEOPLE!$B$4:$B$101, ROW(PEOPLE!$H$4:$H$101)-MIN(ROW(PEOPLE!$H$4:$H$101)) +1), COLUMNS($B$3:G863))),"")</f>
        <v xml:space="preserve">8   </v>
      </c>
      <c r="I863" s="40" t="str">
        <f t="array" ref="I863">IFERROR(INDEX(PEOPLE!$H$4:$H$101, SMALL(IF($B863=PEOPLE!$B$4:$B$101, ROW(PEOPLE!$H$4:$H$101)-MIN(ROW(PEOPLE!$H$4:$H$101)) +1), COLUMNS($B$3:H863))),"")</f>
        <v xml:space="preserve">9   </v>
      </c>
      <c r="J863" s="40" t="str">
        <f t="array" ref="J863">IFERROR(INDEX(PEOPLE!$H$4:$H$101, SMALL(IF($B863=PEOPLE!$B$4:$B$101, ROW(PEOPLE!$H$4:$H$101)-MIN(ROW(PEOPLE!$H$4:$H$101)) +1), COLUMNS($B$3:I863))),"")</f>
        <v xml:space="preserve">10   </v>
      </c>
      <c r="K863" s="40" t="str">
        <f t="array" ref="K863">IFERROR(INDEX(PEOPLE!$H$4:$H$101, SMALL(IF($B863=PEOPLE!$B$4:$B$101, ROW(PEOPLE!$H$4:$H$101)-MIN(ROW(PEOPLE!$H$4:$H$101)) +1), COLUMNS($B$3:J863))),"")</f>
        <v xml:space="preserve">11   </v>
      </c>
      <c r="L863" s="40" t="str">
        <f t="array" ref="L863">IFERROR(INDEX(PEOPLE!$H$4:$H$101, SMALL(IF($B863=PEOPLE!$B$4:$B$101, ROW(PEOPLE!$H$4:$H$101)-MIN(ROW(PEOPLE!$H$4:$H$101)) +1), COLUMNS($B$3:K863))),"")</f>
        <v xml:space="preserve">12   </v>
      </c>
      <c r="M863" s="40" t="str">
        <f t="array" ref="M863">IFERROR(INDEX(PEOPLE!$H$4:$H$101, SMALL(IF($B863=PEOPLE!$B$4:$B$101, ROW(PEOPLE!$H$4:$H$101)-MIN(ROW(PEOPLE!$H$4:$H$101)) +1), COLUMNS($B$3:L863))),"")</f>
        <v xml:space="preserve">13   </v>
      </c>
      <c r="N863" s="40"/>
      <c r="O863" s="40"/>
    </row>
    <row r="864" spans="2:15" x14ac:dyDescent="0.25">
      <c r="B864" s="40" t="str">
        <f t="array" ref="B864">IFERROR(INDEX(PEOPLE!B865:B$1001, MATCH(0, COUNTIF($B$2:B863, PEOPLE!B865:B$1001), 0)), "")</f>
        <v/>
      </c>
      <c r="C864" s="40" t="str">
        <f t="array" ref="C864">IFERROR(INDEX(PEOPLE!$H$4:$H$101, SMALL(IF($B864=PEOPLE!$B$4:$B$101, ROW(PEOPLE!$H$4:$H$101)-MIN(ROW(PEOPLE!$H$4:$H$101)) +1), COLUMNS($B$3:B864))),"")</f>
        <v xml:space="preserve">3   </v>
      </c>
      <c r="D864" s="40" t="str">
        <f t="array" ref="D864">IFERROR(INDEX(PEOPLE!$H$4:$H$101, SMALL(IF($B864=PEOPLE!$B$4:$B$101, ROW(PEOPLE!$H$4:$H$101)-MIN(ROW(PEOPLE!$H$4:$H$101)) +1), COLUMNS($B$3:C864))),"")</f>
        <v xml:space="preserve">4   </v>
      </c>
      <c r="E864" s="40" t="str">
        <f t="array" ref="E864">IFERROR(INDEX(PEOPLE!$H$4:$H$101, SMALL(IF($B864=PEOPLE!$B$4:$B$101, ROW(PEOPLE!$H$4:$H$101)-MIN(ROW(PEOPLE!$H$4:$H$101)) +1), COLUMNS($B$3:D864))),"")</f>
        <v xml:space="preserve">5   </v>
      </c>
      <c r="F864" s="40" t="str">
        <f t="array" ref="F864">IFERROR(INDEX(PEOPLE!$H$4:$H$101, SMALL(IF($B864=PEOPLE!$B$4:$B$101, ROW(PEOPLE!$H$4:$H$101)-MIN(ROW(PEOPLE!$H$4:$H$101)) +1), COLUMNS($B$3:E864))),"")</f>
        <v xml:space="preserve">6   </v>
      </c>
      <c r="G864" s="40" t="str">
        <f t="array" ref="G864">IFERROR(INDEX(PEOPLE!$H$4:$H$101, SMALL(IF($B864=PEOPLE!$B$4:$B$101, ROW(PEOPLE!$H$4:$H$101)-MIN(ROW(PEOPLE!$H$4:$H$101)) +1), COLUMNS($B$3:F864))),"")</f>
        <v xml:space="preserve">7   </v>
      </c>
      <c r="H864" s="40" t="str">
        <f t="array" ref="H864">IFERROR(INDEX(PEOPLE!$H$4:$H$101, SMALL(IF($B864=PEOPLE!$B$4:$B$101, ROW(PEOPLE!$H$4:$H$101)-MIN(ROW(PEOPLE!$H$4:$H$101)) +1), COLUMNS($B$3:G864))),"")</f>
        <v xml:space="preserve">8   </v>
      </c>
      <c r="I864" s="40" t="str">
        <f t="array" ref="I864">IFERROR(INDEX(PEOPLE!$H$4:$H$101, SMALL(IF($B864=PEOPLE!$B$4:$B$101, ROW(PEOPLE!$H$4:$H$101)-MIN(ROW(PEOPLE!$H$4:$H$101)) +1), COLUMNS($B$3:H864))),"")</f>
        <v xml:space="preserve">9   </v>
      </c>
      <c r="J864" s="40" t="str">
        <f t="array" ref="J864">IFERROR(INDEX(PEOPLE!$H$4:$H$101, SMALL(IF($B864=PEOPLE!$B$4:$B$101, ROW(PEOPLE!$H$4:$H$101)-MIN(ROW(PEOPLE!$H$4:$H$101)) +1), COLUMNS($B$3:I864))),"")</f>
        <v xml:space="preserve">10   </v>
      </c>
      <c r="K864" s="40" t="str">
        <f t="array" ref="K864">IFERROR(INDEX(PEOPLE!$H$4:$H$101, SMALL(IF($B864=PEOPLE!$B$4:$B$101, ROW(PEOPLE!$H$4:$H$101)-MIN(ROW(PEOPLE!$H$4:$H$101)) +1), COLUMNS($B$3:J864))),"")</f>
        <v xml:space="preserve">11   </v>
      </c>
      <c r="L864" s="40" t="str">
        <f t="array" ref="L864">IFERROR(INDEX(PEOPLE!$H$4:$H$101, SMALL(IF($B864=PEOPLE!$B$4:$B$101, ROW(PEOPLE!$H$4:$H$101)-MIN(ROW(PEOPLE!$H$4:$H$101)) +1), COLUMNS($B$3:K864))),"")</f>
        <v xml:space="preserve">12   </v>
      </c>
      <c r="M864" s="40" t="str">
        <f t="array" ref="M864">IFERROR(INDEX(PEOPLE!$H$4:$H$101, SMALL(IF($B864=PEOPLE!$B$4:$B$101, ROW(PEOPLE!$H$4:$H$101)-MIN(ROW(PEOPLE!$H$4:$H$101)) +1), COLUMNS($B$3:L864))),"")</f>
        <v xml:space="preserve">13   </v>
      </c>
      <c r="N864" s="40"/>
      <c r="O864" s="40"/>
    </row>
    <row r="865" spans="2:15" x14ac:dyDescent="0.25">
      <c r="B865" s="40" t="str">
        <f t="array" ref="B865">IFERROR(INDEX(PEOPLE!B866:B$1001, MATCH(0, COUNTIF($B$2:B864, PEOPLE!B866:B$1001), 0)), "")</f>
        <v/>
      </c>
      <c r="C865" s="40" t="str">
        <f t="array" ref="C865">IFERROR(INDEX(PEOPLE!$H$4:$H$101, SMALL(IF($B865=PEOPLE!$B$4:$B$101, ROW(PEOPLE!$H$4:$H$101)-MIN(ROW(PEOPLE!$H$4:$H$101)) +1), COLUMNS($B$3:B865))),"")</f>
        <v xml:space="preserve">3   </v>
      </c>
      <c r="D865" s="40" t="str">
        <f t="array" ref="D865">IFERROR(INDEX(PEOPLE!$H$4:$H$101, SMALL(IF($B865=PEOPLE!$B$4:$B$101, ROW(PEOPLE!$H$4:$H$101)-MIN(ROW(PEOPLE!$H$4:$H$101)) +1), COLUMNS($B$3:C865))),"")</f>
        <v xml:space="preserve">4   </v>
      </c>
      <c r="E865" s="40" t="str">
        <f t="array" ref="E865">IFERROR(INDEX(PEOPLE!$H$4:$H$101, SMALL(IF($B865=PEOPLE!$B$4:$B$101, ROW(PEOPLE!$H$4:$H$101)-MIN(ROW(PEOPLE!$H$4:$H$101)) +1), COLUMNS($B$3:D865))),"")</f>
        <v xml:space="preserve">5   </v>
      </c>
      <c r="F865" s="40" t="str">
        <f t="array" ref="F865">IFERROR(INDEX(PEOPLE!$H$4:$H$101, SMALL(IF($B865=PEOPLE!$B$4:$B$101, ROW(PEOPLE!$H$4:$H$101)-MIN(ROW(PEOPLE!$H$4:$H$101)) +1), COLUMNS($B$3:E865))),"")</f>
        <v xml:space="preserve">6   </v>
      </c>
      <c r="G865" s="40" t="str">
        <f t="array" ref="G865">IFERROR(INDEX(PEOPLE!$H$4:$H$101, SMALL(IF($B865=PEOPLE!$B$4:$B$101, ROW(PEOPLE!$H$4:$H$101)-MIN(ROW(PEOPLE!$H$4:$H$101)) +1), COLUMNS($B$3:F865))),"")</f>
        <v xml:space="preserve">7   </v>
      </c>
      <c r="H865" s="40" t="str">
        <f t="array" ref="H865">IFERROR(INDEX(PEOPLE!$H$4:$H$101, SMALL(IF($B865=PEOPLE!$B$4:$B$101, ROW(PEOPLE!$H$4:$H$101)-MIN(ROW(PEOPLE!$H$4:$H$101)) +1), COLUMNS($B$3:G865))),"")</f>
        <v xml:space="preserve">8   </v>
      </c>
      <c r="I865" s="40" t="str">
        <f t="array" ref="I865">IFERROR(INDEX(PEOPLE!$H$4:$H$101, SMALL(IF($B865=PEOPLE!$B$4:$B$101, ROW(PEOPLE!$H$4:$H$101)-MIN(ROW(PEOPLE!$H$4:$H$101)) +1), COLUMNS($B$3:H865))),"")</f>
        <v xml:space="preserve">9   </v>
      </c>
      <c r="J865" s="40" t="str">
        <f t="array" ref="J865">IFERROR(INDEX(PEOPLE!$H$4:$H$101, SMALL(IF($B865=PEOPLE!$B$4:$B$101, ROW(PEOPLE!$H$4:$H$101)-MIN(ROW(PEOPLE!$H$4:$H$101)) +1), COLUMNS($B$3:I865))),"")</f>
        <v xml:space="preserve">10   </v>
      </c>
      <c r="K865" s="40" t="str">
        <f t="array" ref="K865">IFERROR(INDEX(PEOPLE!$H$4:$H$101, SMALL(IF($B865=PEOPLE!$B$4:$B$101, ROW(PEOPLE!$H$4:$H$101)-MIN(ROW(PEOPLE!$H$4:$H$101)) +1), COLUMNS($B$3:J865))),"")</f>
        <v xml:space="preserve">11   </v>
      </c>
      <c r="L865" s="40" t="str">
        <f t="array" ref="L865">IFERROR(INDEX(PEOPLE!$H$4:$H$101, SMALL(IF($B865=PEOPLE!$B$4:$B$101, ROW(PEOPLE!$H$4:$H$101)-MIN(ROW(PEOPLE!$H$4:$H$101)) +1), COLUMNS($B$3:K865))),"")</f>
        <v xml:space="preserve">12   </v>
      </c>
      <c r="M865" s="40" t="str">
        <f t="array" ref="M865">IFERROR(INDEX(PEOPLE!$H$4:$H$101, SMALL(IF($B865=PEOPLE!$B$4:$B$101, ROW(PEOPLE!$H$4:$H$101)-MIN(ROW(PEOPLE!$H$4:$H$101)) +1), COLUMNS($B$3:L865))),"")</f>
        <v xml:space="preserve">13   </v>
      </c>
      <c r="N865" s="40"/>
      <c r="O865" s="40"/>
    </row>
    <row r="866" spans="2:15" x14ac:dyDescent="0.25">
      <c r="B866" s="40" t="str">
        <f t="array" ref="B866">IFERROR(INDEX(PEOPLE!B867:B$1001, MATCH(0, COUNTIF($B$2:B865, PEOPLE!B867:B$1001), 0)), "")</f>
        <v/>
      </c>
      <c r="C866" s="40" t="str">
        <f t="array" ref="C866">IFERROR(INDEX(PEOPLE!$H$4:$H$101, SMALL(IF($B866=PEOPLE!$B$4:$B$101, ROW(PEOPLE!$H$4:$H$101)-MIN(ROW(PEOPLE!$H$4:$H$101)) +1), COLUMNS($B$3:B866))),"")</f>
        <v xml:space="preserve">3   </v>
      </c>
      <c r="D866" s="40" t="str">
        <f t="array" ref="D866">IFERROR(INDEX(PEOPLE!$H$4:$H$101, SMALL(IF($B866=PEOPLE!$B$4:$B$101, ROW(PEOPLE!$H$4:$H$101)-MIN(ROW(PEOPLE!$H$4:$H$101)) +1), COLUMNS($B$3:C866))),"")</f>
        <v xml:space="preserve">4   </v>
      </c>
      <c r="E866" s="40" t="str">
        <f t="array" ref="E866">IFERROR(INDEX(PEOPLE!$H$4:$H$101, SMALL(IF($B866=PEOPLE!$B$4:$B$101, ROW(PEOPLE!$H$4:$H$101)-MIN(ROW(PEOPLE!$H$4:$H$101)) +1), COLUMNS($B$3:D866))),"")</f>
        <v xml:space="preserve">5   </v>
      </c>
      <c r="F866" s="40" t="str">
        <f t="array" ref="F866">IFERROR(INDEX(PEOPLE!$H$4:$H$101, SMALL(IF($B866=PEOPLE!$B$4:$B$101, ROW(PEOPLE!$H$4:$H$101)-MIN(ROW(PEOPLE!$H$4:$H$101)) +1), COLUMNS($B$3:E866))),"")</f>
        <v xml:space="preserve">6   </v>
      </c>
      <c r="G866" s="40" t="str">
        <f t="array" ref="G866">IFERROR(INDEX(PEOPLE!$H$4:$H$101, SMALL(IF($B866=PEOPLE!$B$4:$B$101, ROW(PEOPLE!$H$4:$H$101)-MIN(ROW(PEOPLE!$H$4:$H$101)) +1), COLUMNS($B$3:F866))),"")</f>
        <v xml:space="preserve">7   </v>
      </c>
      <c r="H866" s="40" t="str">
        <f t="array" ref="H866">IFERROR(INDEX(PEOPLE!$H$4:$H$101, SMALL(IF($B866=PEOPLE!$B$4:$B$101, ROW(PEOPLE!$H$4:$H$101)-MIN(ROW(PEOPLE!$H$4:$H$101)) +1), COLUMNS($B$3:G866))),"")</f>
        <v xml:space="preserve">8   </v>
      </c>
      <c r="I866" s="40" t="str">
        <f t="array" ref="I866">IFERROR(INDEX(PEOPLE!$H$4:$H$101, SMALL(IF($B866=PEOPLE!$B$4:$B$101, ROW(PEOPLE!$H$4:$H$101)-MIN(ROW(PEOPLE!$H$4:$H$101)) +1), COLUMNS($B$3:H866))),"")</f>
        <v xml:space="preserve">9   </v>
      </c>
      <c r="J866" s="40" t="str">
        <f t="array" ref="J866">IFERROR(INDEX(PEOPLE!$H$4:$H$101, SMALL(IF($B866=PEOPLE!$B$4:$B$101, ROW(PEOPLE!$H$4:$H$101)-MIN(ROW(PEOPLE!$H$4:$H$101)) +1), COLUMNS($B$3:I866))),"")</f>
        <v xml:space="preserve">10   </v>
      </c>
      <c r="K866" s="40" t="str">
        <f t="array" ref="K866">IFERROR(INDEX(PEOPLE!$H$4:$H$101, SMALL(IF($B866=PEOPLE!$B$4:$B$101, ROW(PEOPLE!$H$4:$H$101)-MIN(ROW(PEOPLE!$H$4:$H$101)) +1), COLUMNS($B$3:J866))),"")</f>
        <v xml:space="preserve">11   </v>
      </c>
      <c r="L866" s="40" t="str">
        <f t="array" ref="L866">IFERROR(INDEX(PEOPLE!$H$4:$H$101, SMALL(IF($B866=PEOPLE!$B$4:$B$101, ROW(PEOPLE!$H$4:$H$101)-MIN(ROW(PEOPLE!$H$4:$H$101)) +1), COLUMNS($B$3:K866))),"")</f>
        <v xml:space="preserve">12   </v>
      </c>
      <c r="M866" s="40" t="str">
        <f t="array" ref="M866">IFERROR(INDEX(PEOPLE!$H$4:$H$101, SMALL(IF($B866=PEOPLE!$B$4:$B$101, ROW(PEOPLE!$H$4:$H$101)-MIN(ROW(PEOPLE!$H$4:$H$101)) +1), COLUMNS($B$3:L866))),"")</f>
        <v xml:space="preserve">13   </v>
      </c>
      <c r="N866" s="40"/>
      <c r="O866" s="40"/>
    </row>
    <row r="867" spans="2:15" x14ac:dyDescent="0.25">
      <c r="B867" s="40" t="str">
        <f t="array" ref="B867">IFERROR(INDEX(PEOPLE!B868:B$1001, MATCH(0, COUNTIF($B$2:B866, PEOPLE!B868:B$1001), 0)), "")</f>
        <v/>
      </c>
      <c r="C867" s="40" t="str">
        <f t="array" ref="C867">IFERROR(INDEX(PEOPLE!$H$4:$H$101, SMALL(IF($B867=PEOPLE!$B$4:$B$101, ROW(PEOPLE!$H$4:$H$101)-MIN(ROW(PEOPLE!$H$4:$H$101)) +1), COLUMNS($B$3:B867))),"")</f>
        <v xml:space="preserve">3   </v>
      </c>
      <c r="D867" s="40" t="str">
        <f t="array" ref="D867">IFERROR(INDEX(PEOPLE!$H$4:$H$101, SMALL(IF($B867=PEOPLE!$B$4:$B$101, ROW(PEOPLE!$H$4:$H$101)-MIN(ROW(PEOPLE!$H$4:$H$101)) +1), COLUMNS($B$3:C867))),"")</f>
        <v xml:space="preserve">4   </v>
      </c>
      <c r="E867" s="40" t="str">
        <f t="array" ref="E867">IFERROR(INDEX(PEOPLE!$H$4:$H$101, SMALL(IF($B867=PEOPLE!$B$4:$B$101, ROW(PEOPLE!$H$4:$H$101)-MIN(ROW(PEOPLE!$H$4:$H$101)) +1), COLUMNS($B$3:D867))),"")</f>
        <v xml:space="preserve">5   </v>
      </c>
      <c r="F867" s="40" t="str">
        <f t="array" ref="F867">IFERROR(INDEX(PEOPLE!$H$4:$H$101, SMALL(IF($B867=PEOPLE!$B$4:$B$101, ROW(PEOPLE!$H$4:$H$101)-MIN(ROW(PEOPLE!$H$4:$H$101)) +1), COLUMNS($B$3:E867))),"")</f>
        <v xml:space="preserve">6   </v>
      </c>
      <c r="G867" s="40" t="str">
        <f t="array" ref="G867">IFERROR(INDEX(PEOPLE!$H$4:$H$101, SMALL(IF($B867=PEOPLE!$B$4:$B$101, ROW(PEOPLE!$H$4:$H$101)-MIN(ROW(PEOPLE!$H$4:$H$101)) +1), COLUMNS($B$3:F867))),"")</f>
        <v xml:space="preserve">7   </v>
      </c>
      <c r="H867" s="40" t="str">
        <f t="array" ref="H867">IFERROR(INDEX(PEOPLE!$H$4:$H$101, SMALL(IF($B867=PEOPLE!$B$4:$B$101, ROW(PEOPLE!$H$4:$H$101)-MIN(ROW(PEOPLE!$H$4:$H$101)) +1), COLUMNS($B$3:G867))),"")</f>
        <v xml:space="preserve">8   </v>
      </c>
      <c r="I867" s="40" t="str">
        <f t="array" ref="I867">IFERROR(INDEX(PEOPLE!$H$4:$H$101, SMALL(IF($B867=PEOPLE!$B$4:$B$101, ROW(PEOPLE!$H$4:$H$101)-MIN(ROW(PEOPLE!$H$4:$H$101)) +1), COLUMNS($B$3:H867))),"")</f>
        <v xml:space="preserve">9   </v>
      </c>
      <c r="J867" s="40" t="str">
        <f t="array" ref="J867">IFERROR(INDEX(PEOPLE!$H$4:$H$101, SMALL(IF($B867=PEOPLE!$B$4:$B$101, ROW(PEOPLE!$H$4:$H$101)-MIN(ROW(PEOPLE!$H$4:$H$101)) +1), COLUMNS($B$3:I867))),"")</f>
        <v xml:space="preserve">10   </v>
      </c>
      <c r="K867" s="40" t="str">
        <f t="array" ref="K867">IFERROR(INDEX(PEOPLE!$H$4:$H$101, SMALL(IF($B867=PEOPLE!$B$4:$B$101, ROW(PEOPLE!$H$4:$H$101)-MIN(ROW(PEOPLE!$H$4:$H$101)) +1), COLUMNS($B$3:J867))),"")</f>
        <v xml:space="preserve">11   </v>
      </c>
      <c r="L867" s="40" t="str">
        <f t="array" ref="L867">IFERROR(INDEX(PEOPLE!$H$4:$H$101, SMALL(IF($B867=PEOPLE!$B$4:$B$101, ROW(PEOPLE!$H$4:$H$101)-MIN(ROW(PEOPLE!$H$4:$H$101)) +1), COLUMNS($B$3:K867))),"")</f>
        <v xml:space="preserve">12   </v>
      </c>
      <c r="M867" s="40" t="str">
        <f t="array" ref="M867">IFERROR(INDEX(PEOPLE!$H$4:$H$101, SMALL(IF($B867=PEOPLE!$B$4:$B$101, ROW(PEOPLE!$H$4:$H$101)-MIN(ROW(PEOPLE!$H$4:$H$101)) +1), COLUMNS($B$3:L867))),"")</f>
        <v xml:space="preserve">13   </v>
      </c>
      <c r="N867" s="40"/>
      <c r="O867" s="40"/>
    </row>
    <row r="868" spans="2:15" x14ac:dyDescent="0.25">
      <c r="B868" s="40" t="str">
        <f t="array" ref="B868">IFERROR(INDEX(PEOPLE!B869:B$1001, MATCH(0, COUNTIF($B$2:B867, PEOPLE!B869:B$1001), 0)), "")</f>
        <v/>
      </c>
      <c r="C868" s="40" t="str">
        <f t="array" ref="C868">IFERROR(INDEX(PEOPLE!$H$4:$H$101, SMALL(IF($B868=PEOPLE!$B$4:$B$101, ROW(PEOPLE!$H$4:$H$101)-MIN(ROW(PEOPLE!$H$4:$H$101)) +1), COLUMNS($B$3:B868))),"")</f>
        <v xml:space="preserve">3   </v>
      </c>
      <c r="D868" s="40" t="str">
        <f t="array" ref="D868">IFERROR(INDEX(PEOPLE!$H$4:$H$101, SMALL(IF($B868=PEOPLE!$B$4:$B$101, ROW(PEOPLE!$H$4:$H$101)-MIN(ROW(PEOPLE!$H$4:$H$101)) +1), COLUMNS($B$3:C868))),"")</f>
        <v xml:space="preserve">4   </v>
      </c>
      <c r="E868" s="40" t="str">
        <f t="array" ref="E868">IFERROR(INDEX(PEOPLE!$H$4:$H$101, SMALL(IF($B868=PEOPLE!$B$4:$B$101, ROW(PEOPLE!$H$4:$H$101)-MIN(ROW(PEOPLE!$H$4:$H$101)) +1), COLUMNS($B$3:D868))),"")</f>
        <v xml:space="preserve">5   </v>
      </c>
      <c r="F868" s="40" t="str">
        <f t="array" ref="F868">IFERROR(INDEX(PEOPLE!$H$4:$H$101, SMALL(IF($B868=PEOPLE!$B$4:$B$101, ROW(PEOPLE!$H$4:$H$101)-MIN(ROW(PEOPLE!$H$4:$H$101)) +1), COLUMNS($B$3:E868))),"")</f>
        <v xml:space="preserve">6   </v>
      </c>
      <c r="G868" s="40" t="str">
        <f t="array" ref="G868">IFERROR(INDEX(PEOPLE!$H$4:$H$101, SMALL(IF($B868=PEOPLE!$B$4:$B$101, ROW(PEOPLE!$H$4:$H$101)-MIN(ROW(PEOPLE!$H$4:$H$101)) +1), COLUMNS($B$3:F868))),"")</f>
        <v xml:space="preserve">7   </v>
      </c>
      <c r="H868" s="40" t="str">
        <f t="array" ref="H868">IFERROR(INDEX(PEOPLE!$H$4:$H$101, SMALL(IF($B868=PEOPLE!$B$4:$B$101, ROW(PEOPLE!$H$4:$H$101)-MIN(ROW(PEOPLE!$H$4:$H$101)) +1), COLUMNS($B$3:G868))),"")</f>
        <v xml:space="preserve">8   </v>
      </c>
      <c r="I868" s="40" t="str">
        <f t="array" ref="I868">IFERROR(INDEX(PEOPLE!$H$4:$H$101, SMALL(IF($B868=PEOPLE!$B$4:$B$101, ROW(PEOPLE!$H$4:$H$101)-MIN(ROW(PEOPLE!$H$4:$H$101)) +1), COLUMNS($B$3:H868))),"")</f>
        <v xml:space="preserve">9   </v>
      </c>
      <c r="J868" s="40" t="str">
        <f t="array" ref="J868">IFERROR(INDEX(PEOPLE!$H$4:$H$101, SMALL(IF($B868=PEOPLE!$B$4:$B$101, ROW(PEOPLE!$H$4:$H$101)-MIN(ROW(PEOPLE!$H$4:$H$101)) +1), COLUMNS($B$3:I868))),"")</f>
        <v xml:space="preserve">10   </v>
      </c>
      <c r="K868" s="40" t="str">
        <f t="array" ref="K868">IFERROR(INDEX(PEOPLE!$H$4:$H$101, SMALL(IF($B868=PEOPLE!$B$4:$B$101, ROW(PEOPLE!$H$4:$H$101)-MIN(ROW(PEOPLE!$H$4:$H$101)) +1), COLUMNS($B$3:J868))),"")</f>
        <v xml:space="preserve">11   </v>
      </c>
      <c r="L868" s="40" t="str">
        <f t="array" ref="L868">IFERROR(INDEX(PEOPLE!$H$4:$H$101, SMALL(IF($B868=PEOPLE!$B$4:$B$101, ROW(PEOPLE!$H$4:$H$101)-MIN(ROW(PEOPLE!$H$4:$H$101)) +1), COLUMNS($B$3:K868))),"")</f>
        <v xml:space="preserve">12   </v>
      </c>
      <c r="M868" s="40" t="str">
        <f t="array" ref="M868">IFERROR(INDEX(PEOPLE!$H$4:$H$101, SMALL(IF($B868=PEOPLE!$B$4:$B$101, ROW(PEOPLE!$H$4:$H$101)-MIN(ROW(PEOPLE!$H$4:$H$101)) +1), COLUMNS($B$3:L868))),"")</f>
        <v xml:space="preserve">13   </v>
      </c>
      <c r="N868" s="40"/>
      <c r="O868" s="40"/>
    </row>
    <row r="869" spans="2:15" x14ac:dyDescent="0.25">
      <c r="B869" s="40" t="str">
        <f t="array" ref="B869">IFERROR(INDEX(PEOPLE!B870:B$1001, MATCH(0, COUNTIF($B$2:B868, PEOPLE!B870:B$1001), 0)), "")</f>
        <v/>
      </c>
      <c r="C869" s="40" t="str">
        <f t="array" ref="C869">IFERROR(INDEX(PEOPLE!$H$4:$H$101, SMALL(IF($B869=PEOPLE!$B$4:$B$101, ROW(PEOPLE!$H$4:$H$101)-MIN(ROW(PEOPLE!$H$4:$H$101)) +1), COLUMNS($B$3:B869))),"")</f>
        <v xml:space="preserve">3   </v>
      </c>
      <c r="D869" s="40" t="str">
        <f t="array" ref="D869">IFERROR(INDEX(PEOPLE!$H$4:$H$101, SMALL(IF($B869=PEOPLE!$B$4:$B$101, ROW(PEOPLE!$H$4:$H$101)-MIN(ROW(PEOPLE!$H$4:$H$101)) +1), COLUMNS($B$3:C869))),"")</f>
        <v xml:space="preserve">4   </v>
      </c>
      <c r="E869" s="40" t="str">
        <f t="array" ref="E869">IFERROR(INDEX(PEOPLE!$H$4:$H$101, SMALL(IF($B869=PEOPLE!$B$4:$B$101, ROW(PEOPLE!$H$4:$H$101)-MIN(ROW(PEOPLE!$H$4:$H$101)) +1), COLUMNS($B$3:D869))),"")</f>
        <v xml:space="preserve">5   </v>
      </c>
      <c r="F869" s="40" t="str">
        <f t="array" ref="F869">IFERROR(INDEX(PEOPLE!$H$4:$H$101, SMALL(IF($B869=PEOPLE!$B$4:$B$101, ROW(PEOPLE!$H$4:$H$101)-MIN(ROW(PEOPLE!$H$4:$H$101)) +1), COLUMNS($B$3:E869))),"")</f>
        <v xml:space="preserve">6   </v>
      </c>
      <c r="G869" s="40" t="str">
        <f t="array" ref="G869">IFERROR(INDEX(PEOPLE!$H$4:$H$101, SMALL(IF($B869=PEOPLE!$B$4:$B$101, ROW(PEOPLE!$H$4:$H$101)-MIN(ROW(PEOPLE!$H$4:$H$101)) +1), COLUMNS($B$3:F869))),"")</f>
        <v xml:space="preserve">7   </v>
      </c>
      <c r="H869" s="40" t="str">
        <f t="array" ref="H869">IFERROR(INDEX(PEOPLE!$H$4:$H$101, SMALL(IF($B869=PEOPLE!$B$4:$B$101, ROW(PEOPLE!$H$4:$H$101)-MIN(ROW(PEOPLE!$H$4:$H$101)) +1), COLUMNS($B$3:G869))),"")</f>
        <v xml:space="preserve">8   </v>
      </c>
      <c r="I869" s="40" t="str">
        <f t="array" ref="I869">IFERROR(INDEX(PEOPLE!$H$4:$H$101, SMALL(IF($B869=PEOPLE!$B$4:$B$101, ROW(PEOPLE!$H$4:$H$101)-MIN(ROW(PEOPLE!$H$4:$H$101)) +1), COLUMNS($B$3:H869))),"")</f>
        <v xml:space="preserve">9   </v>
      </c>
      <c r="J869" s="40" t="str">
        <f t="array" ref="J869">IFERROR(INDEX(PEOPLE!$H$4:$H$101, SMALL(IF($B869=PEOPLE!$B$4:$B$101, ROW(PEOPLE!$H$4:$H$101)-MIN(ROW(PEOPLE!$H$4:$H$101)) +1), COLUMNS($B$3:I869))),"")</f>
        <v xml:space="preserve">10   </v>
      </c>
      <c r="K869" s="40" t="str">
        <f t="array" ref="K869">IFERROR(INDEX(PEOPLE!$H$4:$H$101, SMALL(IF($B869=PEOPLE!$B$4:$B$101, ROW(PEOPLE!$H$4:$H$101)-MIN(ROW(PEOPLE!$H$4:$H$101)) +1), COLUMNS($B$3:J869))),"")</f>
        <v xml:space="preserve">11   </v>
      </c>
      <c r="L869" s="40" t="str">
        <f t="array" ref="L869">IFERROR(INDEX(PEOPLE!$H$4:$H$101, SMALL(IF($B869=PEOPLE!$B$4:$B$101, ROW(PEOPLE!$H$4:$H$101)-MIN(ROW(PEOPLE!$H$4:$H$101)) +1), COLUMNS($B$3:K869))),"")</f>
        <v xml:space="preserve">12   </v>
      </c>
      <c r="M869" s="40" t="str">
        <f t="array" ref="M869">IFERROR(INDEX(PEOPLE!$H$4:$H$101, SMALL(IF($B869=PEOPLE!$B$4:$B$101, ROW(PEOPLE!$H$4:$H$101)-MIN(ROW(PEOPLE!$H$4:$H$101)) +1), COLUMNS($B$3:L869))),"")</f>
        <v xml:space="preserve">13   </v>
      </c>
      <c r="N869" s="40"/>
      <c r="O869" s="40"/>
    </row>
    <row r="870" spans="2:15" x14ac:dyDescent="0.25">
      <c r="B870" s="40" t="str">
        <f t="array" ref="B870">IFERROR(INDEX(PEOPLE!B871:B$1001, MATCH(0, COUNTIF($B$2:B869, PEOPLE!B871:B$1001), 0)), "")</f>
        <v/>
      </c>
      <c r="C870" s="40" t="str">
        <f t="array" ref="C870">IFERROR(INDEX(PEOPLE!$H$4:$H$101, SMALL(IF($B870=PEOPLE!$B$4:$B$101, ROW(PEOPLE!$H$4:$H$101)-MIN(ROW(PEOPLE!$H$4:$H$101)) +1), COLUMNS($B$3:B870))),"")</f>
        <v xml:space="preserve">3   </v>
      </c>
      <c r="D870" s="40" t="str">
        <f t="array" ref="D870">IFERROR(INDEX(PEOPLE!$H$4:$H$101, SMALL(IF($B870=PEOPLE!$B$4:$B$101, ROW(PEOPLE!$H$4:$H$101)-MIN(ROW(PEOPLE!$H$4:$H$101)) +1), COLUMNS($B$3:C870))),"")</f>
        <v xml:space="preserve">4   </v>
      </c>
      <c r="E870" s="40" t="str">
        <f t="array" ref="E870">IFERROR(INDEX(PEOPLE!$H$4:$H$101, SMALL(IF($B870=PEOPLE!$B$4:$B$101, ROW(PEOPLE!$H$4:$H$101)-MIN(ROW(PEOPLE!$H$4:$H$101)) +1), COLUMNS($B$3:D870))),"")</f>
        <v xml:space="preserve">5   </v>
      </c>
      <c r="F870" s="40" t="str">
        <f t="array" ref="F870">IFERROR(INDEX(PEOPLE!$H$4:$H$101, SMALL(IF($B870=PEOPLE!$B$4:$B$101, ROW(PEOPLE!$H$4:$H$101)-MIN(ROW(PEOPLE!$H$4:$H$101)) +1), COLUMNS($B$3:E870))),"")</f>
        <v xml:space="preserve">6   </v>
      </c>
      <c r="G870" s="40" t="str">
        <f t="array" ref="G870">IFERROR(INDEX(PEOPLE!$H$4:$H$101, SMALL(IF($B870=PEOPLE!$B$4:$B$101, ROW(PEOPLE!$H$4:$H$101)-MIN(ROW(PEOPLE!$H$4:$H$101)) +1), COLUMNS($B$3:F870))),"")</f>
        <v xml:space="preserve">7   </v>
      </c>
      <c r="H870" s="40" t="str">
        <f t="array" ref="H870">IFERROR(INDEX(PEOPLE!$H$4:$H$101, SMALL(IF($B870=PEOPLE!$B$4:$B$101, ROW(PEOPLE!$H$4:$H$101)-MIN(ROW(PEOPLE!$H$4:$H$101)) +1), COLUMNS($B$3:G870))),"")</f>
        <v xml:space="preserve">8   </v>
      </c>
      <c r="I870" s="40" t="str">
        <f t="array" ref="I870">IFERROR(INDEX(PEOPLE!$H$4:$H$101, SMALL(IF($B870=PEOPLE!$B$4:$B$101, ROW(PEOPLE!$H$4:$H$101)-MIN(ROW(PEOPLE!$H$4:$H$101)) +1), COLUMNS($B$3:H870))),"")</f>
        <v xml:space="preserve">9   </v>
      </c>
      <c r="J870" s="40" t="str">
        <f t="array" ref="J870">IFERROR(INDEX(PEOPLE!$H$4:$H$101, SMALL(IF($B870=PEOPLE!$B$4:$B$101, ROW(PEOPLE!$H$4:$H$101)-MIN(ROW(PEOPLE!$H$4:$H$101)) +1), COLUMNS($B$3:I870))),"")</f>
        <v xml:space="preserve">10   </v>
      </c>
      <c r="K870" s="40" t="str">
        <f t="array" ref="K870">IFERROR(INDEX(PEOPLE!$H$4:$H$101, SMALL(IF($B870=PEOPLE!$B$4:$B$101, ROW(PEOPLE!$H$4:$H$101)-MIN(ROW(PEOPLE!$H$4:$H$101)) +1), COLUMNS($B$3:J870))),"")</f>
        <v xml:space="preserve">11   </v>
      </c>
      <c r="L870" s="40" t="str">
        <f t="array" ref="L870">IFERROR(INDEX(PEOPLE!$H$4:$H$101, SMALL(IF($B870=PEOPLE!$B$4:$B$101, ROW(PEOPLE!$H$4:$H$101)-MIN(ROW(PEOPLE!$H$4:$H$101)) +1), COLUMNS($B$3:K870))),"")</f>
        <v xml:space="preserve">12   </v>
      </c>
      <c r="M870" s="40" t="str">
        <f t="array" ref="M870">IFERROR(INDEX(PEOPLE!$H$4:$H$101, SMALL(IF($B870=PEOPLE!$B$4:$B$101, ROW(PEOPLE!$H$4:$H$101)-MIN(ROW(PEOPLE!$H$4:$H$101)) +1), COLUMNS($B$3:L870))),"")</f>
        <v xml:space="preserve">13   </v>
      </c>
      <c r="N870" s="40"/>
      <c r="O870" s="40"/>
    </row>
    <row r="871" spans="2:15" x14ac:dyDescent="0.25">
      <c r="B871" s="40" t="str">
        <f t="array" ref="B871">IFERROR(INDEX(PEOPLE!B872:B$1001, MATCH(0, COUNTIF($B$2:B870, PEOPLE!B872:B$1001), 0)), "")</f>
        <v/>
      </c>
      <c r="C871" s="40" t="str">
        <f t="array" ref="C871">IFERROR(INDEX(PEOPLE!$H$4:$H$101, SMALL(IF($B871=PEOPLE!$B$4:$B$101, ROW(PEOPLE!$H$4:$H$101)-MIN(ROW(PEOPLE!$H$4:$H$101)) +1), COLUMNS($B$3:B871))),"")</f>
        <v xml:space="preserve">3   </v>
      </c>
      <c r="D871" s="40" t="str">
        <f t="array" ref="D871">IFERROR(INDEX(PEOPLE!$H$4:$H$101, SMALL(IF($B871=PEOPLE!$B$4:$B$101, ROW(PEOPLE!$H$4:$H$101)-MIN(ROW(PEOPLE!$H$4:$H$101)) +1), COLUMNS($B$3:C871))),"")</f>
        <v xml:space="preserve">4   </v>
      </c>
      <c r="E871" s="40" t="str">
        <f t="array" ref="E871">IFERROR(INDEX(PEOPLE!$H$4:$H$101, SMALL(IF($B871=PEOPLE!$B$4:$B$101, ROW(PEOPLE!$H$4:$H$101)-MIN(ROW(PEOPLE!$H$4:$H$101)) +1), COLUMNS($B$3:D871))),"")</f>
        <v xml:space="preserve">5   </v>
      </c>
      <c r="F871" s="40" t="str">
        <f t="array" ref="F871">IFERROR(INDEX(PEOPLE!$H$4:$H$101, SMALL(IF($B871=PEOPLE!$B$4:$B$101, ROW(PEOPLE!$H$4:$H$101)-MIN(ROW(PEOPLE!$H$4:$H$101)) +1), COLUMNS($B$3:E871))),"")</f>
        <v xml:space="preserve">6   </v>
      </c>
      <c r="G871" s="40" t="str">
        <f t="array" ref="G871">IFERROR(INDEX(PEOPLE!$H$4:$H$101, SMALL(IF($B871=PEOPLE!$B$4:$B$101, ROW(PEOPLE!$H$4:$H$101)-MIN(ROW(PEOPLE!$H$4:$H$101)) +1), COLUMNS($B$3:F871))),"")</f>
        <v xml:space="preserve">7   </v>
      </c>
      <c r="H871" s="40" t="str">
        <f t="array" ref="H871">IFERROR(INDEX(PEOPLE!$H$4:$H$101, SMALL(IF($B871=PEOPLE!$B$4:$B$101, ROW(PEOPLE!$H$4:$H$101)-MIN(ROW(PEOPLE!$H$4:$H$101)) +1), COLUMNS($B$3:G871))),"")</f>
        <v xml:space="preserve">8   </v>
      </c>
      <c r="I871" s="40" t="str">
        <f t="array" ref="I871">IFERROR(INDEX(PEOPLE!$H$4:$H$101, SMALL(IF($B871=PEOPLE!$B$4:$B$101, ROW(PEOPLE!$H$4:$H$101)-MIN(ROW(PEOPLE!$H$4:$H$101)) +1), COLUMNS($B$3:H871))),"")</f>
        <v xml:space="preserve">9   </v>
      </c>
      <c r="J871" s="40" t="str">
        <f t="array" ref="J871">IFERROR(INDEX(PEOPLE!$H$4:$H$101, SMALL(IF($B871=PEOPLE!$B$4:$B$101, ROW(PEOPLE!$H$4:$H$101)-MIN(ROW(PEOPLE!$H$4:$H$101)) +1), COLUMNS($B$3:I871))),"")</f>
        <v xml:space="preserve">10   </v>
      </c>
      <c r="K871" s="40" t="str">
        <f t="array" ref="K871">IFERROR(INDEX(PEOPLE!$H$4:$H$101, SMALL(IF($B871=PEOPLE!$B$4:$B$101, ROW(PEOPLE!$H$4:$H$101)-MIN(ROW(PEOPLE!$H$4:$H$101)) +1), COLUMNS($B$3:J871))),"")</f>
        <v xml:space="preserve">11   </v>
      </c>
      <c r="L871" s="40" t="str">
        <f t="array" ref="L871">IFERROR(INDEX(PEOPLE!$H$4:$H$101, SMALL(IF($B871=PEOPLE!$B$4:$B$101, ROW(PEOPLE!$H$4:$H$101)-MIN(ROW(PEOPLE!$H$4:$H$101)) +1), COLUMNS($B$3:K871))),"")</f>
        <v xml:space="preserve">12   </v>
      </c>
      <c r="M871" s="40" t="str">
        <f t="array" ref="M871">IFERROR(INDEX(PEOPLE!$H$4:$H$101, SMALL(IF($B871=PEOPLE!$B$4:$B$101, ROW(PEOPLE!$H$4:$H$101)-MIN(ROW(PEOPLE!$H$4:$H$101)) +1), COLUMNS($B$3:L871))),"")</f>
        <v xml:space="preserve">13   </v>
      </c>
      <c r="N871" s="40"/>
      <c r="O871" s="40"/>
    </row>
    <row r="872" spans="2:15" x14ac:dyDescent="0.25">
      <c r="B872" s="40" t="str">
        <f t="array" ref="B872">IFERROR(INDEX(PEOPLE!B873:B$1001, MATCH(0, COUNTIF($B$2:B871, PEOPLE!B873:B$1001), 0)), "")</f>
        <v/>
      </c>
      <c r="C872" s="40" t="str">
        <f t="array" ref="C872">IFERROR(INDEX(PEOPLE!$H$4:$H$101, SMALL(IF($B872=PEOPLE!$B$4:$B$101, ROW(PEOPLE!$H$4:$H$101)-MIN(ROW(PEOPLE!$H$4:$H$101)) +1), COLUMNS($B$3:B872))),"")</f>
        <v xml:space="preserve">3   </v>
      </c>
      <c r="D872" s="40" t="str">
        <f t="array" ref="D872">IFERROR(INDEX(PEOPLE!$H$4:$H$101, SMALL(IF($B872=PEOPLE!$B$4:$B$101, ROW(PEOPLE!$H$4:$H$101)-MIN(ROW(PEOPLE!$H$4:$H$101)) +1), COLUMNS($B$3:C872))),"")</f>
        <v xml:space="preserve">4   </v>
      </c>
      <c r="E872" s="40" t="str">
        <f t="array" ref="E872">IFERROR(INDEX(PEOPLE!$H$4:$H$101, SMALL(IF($B872=PEOPLE!$B$4:$B$101, ROW(PEOPLE!$H$4:$H$101)-MIN(ROW(PEOPLE!$H$4:$H$101)) +1), COLUMNS($B$3:D872))),"")</f>
        <v xml:space="preserve">5   </v>
      </c>
      <c r="F872" s="40" t="str">
        <f t="array" ref="F872">IFERROR(INDEX(PEOPLE!$H$4:$H$101, SMALL(IF($B872=PEOPLE!$B$4:$B$101, ROW(PEOPLE!$H$4:$H$101)-MIN(ROW(PEOPLE!$H$4:$H$101)) +1), COLUMNS($B$3:E872))),"")</f>
        <v xml:space="preserve">6   </v>
      </c>
      <c r="G872" s="40" t="str">
        <f t="array" ref="G872">IFERROR(INDEX(PEOPLE!$H$4:$H$101, SMALL(IF($B872=PEOPLE!$B$4:$B$101, ROW(PEOPLE!$H$4:$H$101)-MIN(ROW(PEOPLE!$H$4:$H$101)) +1), COLUMNS($B$3:F872))),"")</f>
        <v xml:space="preserve">7   </v>
      </c>
      <c r="H872" s="40" t="str">
        <f t="array" ref="H872">IFERROR(INDEX(PEOPLE!$H$4:$H$101, SMALL(IF($B872=PEOPLE!$B$4:$B$101, ROW(PEOPLE!$H$4:$H$101)-MIN(ROW(PEOPLE!$H$4:$H$101)) +1), COLUMNS($B$3:G872))),"")</f>
        <v xml:space="preserve">8   </v>
      </c>
      <c r="I872" s="40" t="str">
        <f t="array" ref="I872">IFERROR(INDEX(PEOPLE!$H$4:$H$101, SMALL(IF($B872=PEOPLE!$B$4:$B$101, ROW(PEOPLE!$H$4:$H$101)-MIN(ROW(PEOPLE!$H$4:$H$101)) +1), COLUMNS($B$3:H872))),"")</f>
        <v xml:space="preserve">9   </v>
      </c>
      <c r="J872" s="40" t="str">
        <f t="array" ref="J872">IFERROR(INDEX(PEOPLE!$H$4:$H$101, SMALL(IF($B872=PEOPLE!$B$4:$B$101, ROW(PEOPLE!$H$4:$H$101)-MIN(ROW(PEOPLE!$H$4:$H$101)) +1), COLUMNS($B$3:I872))),"")</f>
        <v xml:space="preserve">10   </v>
      </c>
      <c r="K872" s="40" t="str">
        <f t="array" ref="K872">IFERROR(INDEX(PEOPLE!$H$4:$H$101, SMALL(IF($B872=PEOPLE!$B$4:$B$101, ROW(PEOPLE!$H$4:$H$101)-MIN(ROW(PEOPLE!$H$4:$H$101)) +1), COLUMNS($B$3:J872))),"")</f>
        <v xml:space="preserve">11   </v>
      </c>
      <c r="L872" s="40" t="str">
        <f t="array" ref="L872">IFERROR(INDEX(PEOPLE!$H$4:$H$101, SMALL(IF($B872=PEOPLE!$B$4:$B$101, ROW(PEOPLE!$H$4:$H$101)-MIN(ROW(PEOPLE!$H$4:$H$101)) +1), COLUMNS($B$3:K872))),"")</f>
        <v xml:space="preserve">12   </v>
      </c>
      <c r="M872" s="40" t="str">
        <f t="array" ref="M872">IFERROR(INDEX(PEOPLE!$H$4:$H$101, SMALL(IF($B872=PEOPLE!$B$4:$B$101, ROW(PEOPLE!$H$4:$H$101)-MIN(ROW(PEOPLE!$H$4:$H$101)) +1), COLUMNS($B$3:L872))),"")</f>
        <v xml:space="preserve">13   </v>
      </c>
      <c r="N872" s="40"/>
      <c r="O872" s="40"/>
    </row>
    <row r="873" spans="2:15" x14ac:dyDescent="0.25">
      <c r="B873" s="40" t="str">
        <f t="array" ref="B873">IFERROR(INDEX(PEOPLE!B874:B$1001, MATCH(0, COUNTIF($B$2:B872, PEOPLE!B874:B$1001), 0)), "")</f>
        <v/>
      </c>
      <c r="C873" s="40" t="str">
        <f t="array" ref="C873">IFERROR(INDEX(PEOPLE!$H$4:$H$101, SMALL(IF($B873=PEOPLE!$B$4:$B$101, ROW(PEOPLE!$H$4:$H$101)-MIN(ROW(PEOPLE!$H$4:$H$101)) +1), COLUMNS($B$3:B873))),"")</f>
        <v xml:space="preserve">3   </v>
      </c>
      <c r="D873" s="40" t="str">
        <f t="array" ref="D873">IFERROR(INDEX(PEOPLE!$H$4:$H$101, SMALL(IF($B873=PEOPLE!$B$4:$B$101, ROW(PEOPLE!$H$4:$H$101)-MIN(ROW(PEOPLE!$H$4:$H$101)) +1), COLUMNS($B$3:C873))),"")</f>
        <v xml:space="preserve">4   </v>
      </c>
      <c r="E873" s="40" t="str">
        <f t="array" ref="E873">IFERROR(INDEX(PEOPLE!$H$4:$H$101, SMALL(IF($B873=PEOPLE!$B$4:$B$101, ROW(PEOPLE!$H$4:$H$101)-MIN(ROW(PEOPLE!$H$4:$H$101)) +1), COLUMNS($B$3:D873))),"")</f>
        <v xml:space="preserve">5   </v>
      </c>
      <c r="F873" s="40" t="str">
        <f t="array" ref="F873">IFERROR(INDEX(PEOPLE!$H$4:$H$101, SMALL(IF($B873=PEOPLE!$B$4:$B$101, ROW(PEOPLE!$H$4:$H$101)-MIN(ROW(PEOPLE!$H$4:$H$101)) +1), COLUMNS($B$3:E873))),"")</f>
        <v xml:space="preserve">6   </v>
      </c>
      <c r="G873" s="40" t="str">
        <f t="array" ref="G873">IFERROR(INDEX(PEOPLE!$H$4:$H$101, SMALL(IF($B873=PEOPLE!$B$4:$B$101, ROW(PEOPLE!$H$4:$H$101)-MIN(ROW(PEOPLE!$H$4:$H$101)) +1), COLUMNS($B$3:F873))),"")</f>
        <v xml:space="preserve">7   </v>
      </c>
      <c r="H873" s="40" t="str">
        <f t="array" ref="H873">IFERROR(INDEX(PEOPLE!$H$4:$H$101, SMALL(IF($B873=PEOPLE!$B$4:$B$101, ROW(PEOPLE!$H$4:$H$101)-MIN(ROW(PEOPLE!$H$4:$H$101)) +1), COLUMNS($B$3:G873))),"")</f>
        <v xml:space="preserve">8   </v>
      </c>
      <c r="I873" s="40" t="str">
        <f t="array" ref="I873">IFERROR(INDEX(PEOPLE!$H$4:$H$101, SMALL(IF($B873=PEOPLE!$B$4:$B$101, ROW(PEOPLE!$H$4:$H$101)-MIN(ROW(PEOPLE!$H$4:$H$101)) +1), COLUMNS($B$3:H873))),"")</f>
        <v xml:space="preserve">9   </v>
      </c>
      <c r="J873" s="40" t="str">
        <f t="array" ref="J873">IFERROR(INDEX(PEOPLE!$H$4:$H$101, SMALL(IF($B873=PEOPLE!$B$4:$B$101, ROW(PEOPLE!$H$4:$H$101)-MIN(ROW(PEOPLE!$H$4:$H$101)) +1), COLUMNS($B$3:I873))),"")</f>
        <v xml:space="preserve">10   </v>
      </c>
      <c r="K873" s="40" t="str">
        <f t="array" ref="K873">IFERROR(INDEX(PEOPLE!$H$4:$H$101, SMALL(IF($B873=PEOPLE!$B$4:$B$101, ROW(PEOPLE!$H$4:$H$101)-MIN(ROW(PEOPLE!$H$4:$H$101)) +1), COLUMNS($B$3:J873))),"")</f>
        <v xml:space="preserve">11   </v>
      </c>
      <c r="L873" s="40" t="str">
        <f t="array" ref="L873">IFERROR(INDEX(PEOPLE!$H$4:$H$101, SMALL(IF($B873=PEOPLE!$B$4:$B$101, ROW(PEOPLE!$H$4:$H$101)-MIN(ROW(PEOPLE!$H$4:$H$101)) +1), COLUMNS($B$3:K873))),"")</f>
        <v xml:space="preserve">12   </v>
      </c>
      <c r="M873" s="40" t="str">
        <f t="array" ref="M873">IFERROR(INDEX(PEOPLE!$H$4:$H$101, SMALL(IF($B873=PEOPLE!$B$4:$B$101, ROW(PEOPLE!$H$4:$H$101)-MIN(ROW(PEOPLE!$H$4:$H$101)) +1), COLUMNS($B$3:L873))),"")</f>
        <v xml:space="preserve">13   </v>
      </c>
      <c r="N873" s="40"/>
      <c r="O873" s="40"/>
    </row>
    <row r="874" spans="2:15" x14ac:dyDescent="0.25">
      <c r="B874" s="40" t="str">
        <f t="array" ref="B874">IFERROR(INDEX(PEOPLE!B875:B$1001, MATCH(0, COUNTIF($B$2:B873, PEOPLE!B875:B$1001), 0)), "")</f>
        <v/>
      </c>
      <c r="C874" s="40" t="str">
        <f t="array" ref="C874">IFERROR(INDEX(PEOPLE!$H$4:$H$101, SMALL(IF($B874=PEOPLE!$B$4:$B$101, ROW(PEOPLE!$H$4:$H$101)-MIN(ROW(PEOPLE!$H$4:$H$101)) +1), COLUMNS($B$3:B874))),"")</f>
        <v xml:space="preserve">3   </v>
      </c>
      <c r="D874" s="40" t="str">
        <f t="array" ref="D874">IFERROR(INDEX(PEOPLE!$H$4:$H$101, SMALL(IF($B874=PEOPLE!$B$4:$B$101, ROW(PEOPLE!$H$4:$H$101)-MIN(ROW(PEOPLE!$H$4:$H$101)) +1), COLUMNS($B$3:C874))),"")</f>
        <v xml:space="preserve">4   </v>
      </c>
      <c r="E874" s="40" t="str">
        <f t="array" ref="E874">IFERROR(INDEX(PEOPLE!$H$4:$H$101, SMALL(IF($B874=PEOPLE!$B$4:$B$101, ROW(PEOPLE!$H$4:$H$101)-MIN(ROW(PEOPLE!$H$4:$H$101)) +1), COLUMNS($B$3:D874))),"")</f>
        <v xml:space="preserve">5   </v>
      </c>
      <c r="F874" s="40" t="str">
        <f t="array" ref="F874">IFERROR(INDEX(PEOPLE!$H$4:$H$101, SMALL(IF($B874=PEOPLE!$B$4:$B$101, ROW(PEOPLE!$H$4:$H$101)-MIN(ROW(PEOPLE!$H$4:$H$101)) +1), COLUMNS($B$3:E874))),"")</f>
        <v xml:space="preserve">6   </v>
      </c>
      <c r="G874" s="40" t="str">
        <f t="array" ref="G874">IFERROR(INDEX(PEOPLE!$H$4:$H$101, SMALL(IF($B874=PEOPLE!$B$4:$B$101, ROW(PEOPLE!$H$4:$H$101)-MIN(ROW(PEOPLE!$H$4:$H$101)) +1), COLUMNS($B$3:F874))),"")</f>
        <v xml:space="preserve">7   </v>
      </c>
      <c r="H874" s="40" t="str">
        <f t="array" ref="H874">IFERROR(INDEX(PEOPLE!$H$4:$H$101, SMALL(IF($B874=PEOPLE!$B$4:$B$101, ROW(PEOPLE!$H$4:$H$101)-MIN(ROW(PEOPLE!$H$4:$H$101)) +1), COLUMNS($B$3:G874))),"")</f>
        <v xml:space="preserve">8   </v>
      </c>
      <c r="I874" s="40" t="str">
        <f t="array" ref="I874">IFERROR(INDEX(PEOPLE!$H$4:$H$101, SMALL(IF($B874=PEOPLE!$B$4:$B$101, ROW(PEOPLE!$H$4:$H$101)-MIN(ROW(PEOPLE!$H$4:$H$101)) +1), COLUMNS($B$3:H874))),"")</f>
        <v xml:space="preserve">9   </v>
      </c>
      <c r="J874" s="40" t="str">
        <f t="array" ref="J874">IFERROR(INDEX(PEOPLE!$H$4:$H$101, SMALL(IF($B874=PEOPLE!$B$4:$B$101, ROW(PEOPLE!$H$4:$H$101)-MIN(ROW(PEOPLE!$H$4:$H$101)) +1), COLUMNS($B$3:I874))),"")</f>
        <v xml:space="preserve">10   </v>
      </c>
      <c r="K874" s="40" t="str">
        <f t="array" ref="K874">IFERROR(INDEX(PEOPLE!$H$4:$H$101, SMALL(IF($B874=PEOPLE!$B$4:$B$101, ROW(PEOPLE!$H$4:$H$101)-MIN(ROW(PEOPLE!$H$4:$H$101)) +1), COLUMNS($B$3:J874))),"")</f>
        <v xml:space="preserve">11   </v>
      </c>
      <c r="L874" s="40" t="str">
        <f t="array" ref="L874">IFERROR(INDEX(PEOPLE!$H$4:$H$101, SMALL(IF($B874=PEOPLE!$B$4:$B$101, ROW(PEOPLE!$H$4:$H$101)-MIN(ROW(PEOPLE!$H$4:$H$101)) +1), COLUMNS($B$3:K874))),"")</f>
        <v xml:space="preserve">12   </v>
      </c>
      <c r="M874" s="40" t="str">
        <f t="array" ref="M874">IFERROR(INDEX(PEOPLE!$H$4:$H$101, SMALL(IF($B874=PEOPLE!$B$4:$B$101, ROW(PEOPLE!$H$4:$H$101)-MIN(ROW(PEOPLE!$H$4:$H$101)) +1), COLUMNS($B$3:L874))),"")</f>
        <v xml:space="preserve">13   </v>
      </c>
      <c r="N874" s="40"/>
      <c r="O874" s="40"/>
    </row>
    <row r="875" spans="2:15" x14ac:dyDescent="0.25">
      <c r="B875" s="40" t="str">
        <f t="array" ref="B875">IFERROR(INDEX(PEOPLE!B876:B$1001, MATCH(0, COUNTIF($B$2:B874, PEOPLE!B876:B$1001), 0)), "")</f>
        <v/>
      </c>
      <c r="C875" s="40" t="str">
        <f t="array" ref="C875">IFERROR(INDEX(PEOPLE!$H$4:$H$101, SMALL(IF($B875=PEOPLE!$B$4:$B$101, ROW(PEOPLE!$H$4:$H$101)-MIN(ROW(PEOPLE!$H$4:$H$101)) +1), COLUMNS($B$3:B875))),"")</f>
        <v xml:space="preserve">3   </v>
      </c>
      <c r="D875" s="40" t="str">
        <f t="array" ref="D875">IFERROR(INDEX(PEOPLE!$H$4:$H$101, SMALL(IF($B875=PEOPLE!$B$4:$B$101, ROW(PEOPLE!$H$4:$H$101)-MIN(ROW(PEOPLE!$H$4:$H$101)) +1), COLUMNS($B$3:C875))),"")</f>
        <v xml:space="preserve">4   </v>
      </c>
      <c r="E875" s="40" t="str">
        <f t="array" ref="E875">IFERROR(INDEX(PEOPLE!$H$4:$H$101, SMALL(IF($B875=PEOPLE!$B$4:$B$101, ROW(PEOPLE!$H$4:$H$101)-MIN(ROW(PEOPLE!$H$4:$H$101)) +1), COLUMNS($B$3:D875))),"")</f>
        <v xml:space="preserve">5   </v>
      </c>
      <c r="F875" s="40" t="str">
        <f t="array" ref="F875">IFERROR(INDEX(PEOPLE!$H$4:$H$101, SMALL(IF($B875=PEOPLE!$B$4:$B$101, ROW(PEOPLE!$H$4:$H$101)-MIN(ROW(PEOPLE!$H$4:$H$101)) +1), COLUMNS($B$3:E875))),"")</f>
        <v xml:space="preserve">6   </v>
      </c>
      <c r="G875" s="40" t="str">
        <f t="array" ref="G875">IFERROR(INDEX(PEOPLE!$H$4:$H$101, SMALL(IF($B875=PEOPLE!$B$4:$B$101, ROW(PEOPLE!$H$4:$H$101)-MIN(ROW(PEOPLE!$H$4:$H$101)) +1), COLUMNS($B$3:F875))),"")</f>
        <v xml:space="preserve">7   </v>
      </c>
      <c r="H875" s="40" t="str">
        <f t="array" ref="H875">IFERROR(INDEX(PEOPLE!$H$4:$H$101, SMALL(IF($B875=PEOPLE!$B$4:$B$101, ROW(PEOPLE!$H$4:$H$101)-MIN(ROW(PEOPLE!$H$4:$H$101)) +1), COLUMNS($B$3:G875))),"")</f>
        <v xml:space="preserve">8   </v>
      </c>
      <c r="I875" s="40" t="str">
        <f t="array" ref="I875">IFERROR(INDEX(PEOPLE!$H$4:$H$101, SMALL(IF($B875=PEOPLE!$B$4:$B$101, ROW(PEOPLE!$H$4:$H$101)-MIN(ROW(PEOPLE!$H$4:$H$101)) +1), COLUMNS($B$3:H875))),"")</f>
        <v xml:space="preserve">9   </v>
      </c>
      <c r="J875" s="40" t="str">
        <f t="array" ref="J875">IFERROR(INDEX(PEOPLE!$H$4:$H$101, SMALL(IF($B875=PEOPLE!$B$4:$B$101, ROW(PEOPLE!$H$4:$H$101)-MIN(ROW(PEOPLE!$H$4:$H$101)) +1), COLUMNS($B$3:I875))),"")</f>
        <v xml:space="preserve">10   </v>
      </c>
      <c r="K875" s="40" t="str">
        <f t="array" ref="K875">IFERROR(INDEX(PEOPLE!$H$4:$H$101, SMALL(IF($B875=PEOPLE!$B$4:$B$101, ROW(PEOPLE!$H$4:$H$101)-MIN(ROW(PEOPLE!$H$4:$H$101)) +1), COLUMNS($B$3:J875))),"")</f>
        <v xml:space="preserve">11   </v>
      </c>
      <c r="L875" s="40" t="str">
        <f t="array" ref="L875">IFERROR(INDEX(PEOPLE!$H$4:$H$101, SMALL(IF($B875=PEOPLE!$B$4:$B$101, ROW(PEOPLE!$H$4:$H$101)-MIN(ROW(PEOPLE!$H$4:$H$101)) +1), COLUMNS($B$3:K875))),"")</f>
        <v xml:space="preserve">12   </v>
      </c>
      <c r="M875" s="40" t="str">
        <f t="array" ref="M875">IFERROR(INDEX(PEOPLE!$H$4:$H$101, SMALL(IF($B875=PEOPLE!$B$4:$B$101, ROW(PEOPLE!$H$4:$H$101)-MIN(ROW(PEOPLE!$H$4:$H$101)) +1), COLUMNS($B$3:L875))),"")</f>
        <v xml:space="preserve">13   </v>
      </c>
      <c r="N875" s="40"/>
      <c r="O875" s="40"/>
    </row>
    <row r="876" spans="2:15" x14ac:dyDescent="0.25">
      <c r="B876" s="40" t="str">
        <f t="array" ref="B876">IFERROR(INDEX(PEOPLE!B877:B$1001, MATCH(0, COUNTIF($B$2:B875, PEOPLE!B877:B$1001), 0)), "")</f>
        <v/>
      </c>
      <c r="C876" s="40" t="str">
        <f t="array" ref="C876">IFERROR(INDEX(PEOPLE!$H$4:$H$101, SMALL(IF($B876=PEOPLE!$B$4:$B$101, ROW(PEOPLE!$H$4:$H$101)-MIN(ROW(PEOPLE!$H$4:$H$101)) +1), COLUMNS($B$3:B876))),"")</f>
        <v xml:space="preserve">3   </v>
      </c>
      <c r="D876" s="40" t="str">
        <f t="array" ref="D876">IFERROR(INDEX(PEOPLE!$H$4:$H$101, SMALL(IF($B876=PEOPLE!$B$4:$B$101, ROW(PEOPLE!$H$4:$H$101)-MIN(ROW(PEOPLE!$H$4:$H$101)) +1), COLUMNS($B$3:C876))),"")</f>
        <v xml:space="preserve">4   </v>
      </c>
      <c r="E876" s="40" t="str">
        <f t="array" ref="E876">IFERROR(INDEX(PEOPLE!$H$4:$H$101, SMALL(IF($B876=PEOPLE!$B$4:$B$101, ROW(PEOPLE!$H$4:$H$101)-MIN(ROW(PEOPLE!$H$4:$H$101)) +1), COLUMNS($B$3:D876))),"")</f>
        <v xml:space="preserve">5   </v>
      </c>
      <c r="F876" s="40" t="str">
        <f t="array" ref="F876">IFERROR(INDEX(PEOPLE!$H$4:$H$101, SMALL(IF($B876=PEOPLE!$B$4:$B$101, ROW(PEOPLE!$H$4:$H$101)-MIN(ROW(PEOPLE!$H$4:$H$101)) +1), COLUMNS($B$3:E876))),"")</f>
        <v xml:space="preserve">6   </v>
      </c>
      <c r="G876" s="40" t="str">
        <f t="array" ref="G876">IFERROR(INDEX(PEOPLE!$H$4:$H$101, SMALL(IF($B876=PEOPLE!$B$4:$B$101, ROW(PEOPLE!$H$4:$H$101)-MIN(ROW(PEOPLE!$H$4:$H$101)) +1), COLUMNS($B$3:F876))),"")</f>
        <v xml:space="preserve">7   </v>
      </c>
      <c r="H876" s="40" t="str">
        <f t="array" ref="H876">IFERROR(INDEX(PEOPLE!$H$4:$H$101, SMALL(IF($B876=PEOPLE!$B$4:$B$101, ROW(PEOPLE!$H$4:$H$101)-MIN(ROW(PEOPLE!$H$4:$H$101)) +1), COLUMNS($B$3:G876))),"")</f>
        <v xml:space="preserve">8   </v>
      </c>
      <c r="I876" s="40" t="str">
        <f t="array" ref="I876">IFERROR(INDEX(PEOPLE!$H$4:$H$101, SMALL(IF($B876=PEOPLE!$B$4:$B$101, ROW(PEOPLE!$H$4:$H$101)-MIN(ROW(PEOPLE!$H$4:$H$101)) +1), COLUMNS($B$3:H876))),"")</f>
        <v xml:space="preserve">9   </v>
      </c>
      <c r="J876" s="40" t="str">
        <f t="array" ref="J876">IFERROR(INDEX(PEOPLE!$H$4:$H$101, SMALL(IF($B876=PEOPLE!$B$4:$B$101, ROW(PEOPLE!$H$4:$H$101)-MIN(ROW(PEOPLE!$H$4:$H$101)) +1), COLUMNS($B$3:I876))),"")</f>
        <v xml:space="preserve">10   </v>
      </c>
      <c r="K876" s="40" t="str">
        <f t="array" ref="K876">IFERROR(INDEX(PEOPLE!$H$4:$H$101, SMALL(IF($B876=PEOPLE!$B$4:$B$101, ROW(PEOPLE!$H$4:$H$101)-MIN(ROW(PEOPLE!$H$4:$H$101)) +1), COLUMNS($B$3:J876))),"")</f>
        <v xml:space="preserve">11   </v>
      </c>
      <c r="L876" s="40" t="str">
        <f t="array" ref="L876">IFERROR(INDEX(PEOPLE!$H$4:$H$101, SMALL(IF($B876=PEOPLE!$B$4:$B$101, ROW(PEOPLE!$H$4:$H$101)-MIN(ROW(PEOPLE!$H$4:$H$101)) +1), COLUMNS($B$3:K876))),"")</f>
        <v xml:space="preserve">12   </v>
      </c>
      <c r="M876" s="40" t="str">
        <f t="array" ref="M876">IFERROR(INDEX(PEOPLE!$H$4:$H$101, SMALL(IF($B876=PEOPLE!$B$4:$B$101, ROW(PEOPLE!$H$4:$H$101)-MIN(ROW(PEOPLE!$H$4:$H$101)) +1), COLUMNS($B$3:L876))),"")</f>
        <v xml:space="preserve">13   </v>
      </c>
      <c r="N876" s="40"/>
      <c r="O876" s="40"/>
    </row>
    <row r="877" spans="2:15" x14ac:dyDescent="0.25">
      <c r="B877" s="40" t="str">
        <f t="array" ref="B877">IFERROR(INDEX(PEOPLE!B878:B$1001, MATCH(0, COUNTIF($B$2:B876, PEOPLE!B878:B$1001), 0)), "")</f>
        <v/>
      </c>
      <c r="C877" s="40" t="str">
        <f t="array" ref="C877">IFERROR(INDEX(PEOPLE!$H$4:$H$101, SMALL(IF($B877=PEOPLE!$B$4:$B$101, ROW(PEOPLE!$H$4:$H$101)-MIN(ROW(PEOPLE!$H$4:$H$101)) +1), COLUMNS($B$3:B877))),"")</f>
        <v xml:space="preserve">3   </v>
      </c>
      <c r="D877" s="40" t="str">
        <f t="array" ref="D877">IFERROR(INDEX(PEOPLE!$H$4:$H$101, SMALL(IF($B877=PEOPLE!$B$4:$B$101, ROW(PEOPLE!$H$4:$H$101)-MIN(ROW(PEOPLE!$H$4:$H$101)) +1), COLUMNS($B$3:C877))),"")</f>
        <v xml:space="preserve">4   </v>
      </c>
      <c r="E877" s="40" t="str">
        <f t="array" ref="E877">IFERROR(INDEX(PEOPLE!$H$4:$H$101, SMALL(IF($B877=PEOPLE!$B$4:$B$101, ROW(PEOPLE!$H$4:$H$101)-MIN(ROW(PEOPLE!$H$4:$H$101)) +1), COLUMNS($B$3:D877))),"")</f>
        <v xml:space="preserve">5   </v>
      </c>
      <c r="F877" s="40" t="str">
        <f t="array" ref="F877">IFERROR(INDEX(PEOPLE!$H$4:$H$101, SMALL(IF($B877=PEOPLE!$B$4:$B$101, ROW(PEOPLE!$H$4:$H$101)-MIN(ROW(PEOPLE!$H$4:$H$101)) +1), COLUMNS($B$3:E877))),"")</f>
        <v xml:space="preserve">6   </v>
      </c>
      <c r="G877" s="40" t="str">
        <f t="array" ref="G877">IFERROR(INDEX(PEOPLE!$H$4:$H$101, SMALL(IF($B877=PEOPLE!$B$4:$B$101, ROW(PEOPLE!$H$4:$H$101)-MIN(ROW(PEOPLE!$H$4:$H$101)) +1), COLUMNS($B$3:F877))),"")</f>
        <v xml:space="preserve">7   </v>
      </c>
      <c r="H877" s="40" t="str">
        <f t="array" ref="H877">IFERROR(INDEX(PEOPLE!$H$4:$H$101, SMALL(IF($B877=PEOPLE!$B$4:$B$101, ROW(PEOPLE!$H$4:$H$101)-MIN(ROW(PEOPLE!$H$4:$H$101)) +1), COLUMNS($B$3:G877))),"")</f>
        <v xml:space="preserve">8   </v>
      </c>
      <c r="I877" s="40" t="str">
        <f t="array" ref="I877">IFERROR(INDEX(PEOPLE!$H$4:$H$101, SMALL(IF($B877=PEOPLE!$B$4:$B$101, ROW(PEOPLE!$H$4:$H$101)-MIN(ROW(PEOPLE!$H$4:$H$101)) +1), COLUMNS($B$3:H877))),"")</f>
        <v xml:space="preserve">9   </v>
      </c>
      <c r="J877" s="40" t="str">
        <f t="array" ref="J877">IFERROR(INDEX(PEOPLE!$H$4:$H$101, SMALL(IF($B877=PEOPLE!$B$4:$B$101, ROW(PEOPLE!$H$4:$H$101)-MIN(ROW(PEOPLE!$H$4:$H$101)) +1), COLUMNS($B$3:I877))),"")</f>
        <v xml:space="preserve">10   </v>
      </c>
      <c r="K877" s="40" t="str">
        <f t="array" ref="K877">IFERROR(INDEX(PEOPLE!$H$4:$H$101, SMALL(IF($B877=PEOPLE!$B$4:$B$101, ROW(PEOPLE!$H$4:$H$101)-MIN(ROW(PEOPLE!$H$4:$H$101)) +1), COLUMNS($B$3:J877))),"")</f>
        <v xml:space="preserve">11   </v>
      </c>
      <c r="L877" s="40" t="str">
        <f t="array" ref="L877">IFERROR(INDEX(PEOPLE!$H$4:$H$101, SMALL(IF($B877=PEOPLE!$B$4:$B$101, ROW(PEOPLE!$H$4:$H$101)-MIN(ROW(PEOPLE!$H$4:$H$101)) +1), COLUMNS($B$3:K877))),"")</f>
        <v xml:space="preserve">12   </v>
      </c>
      <c r="M877" s="40" t="str">
        <f t="array" ref="M877">IFERROR(INDEX(PEOPLE!$H$4:$H$101, SMALL(IF($B877=PEOPLE!$B$4:$B$101, ROW(PEOPLE!$H$4:$H$101)-MIN(ROW(PEOPLE!$H$4:$H$101)) +1), COLUMNS($B$3:L877))),"")</f>
        <v xml:space="preserve">13   </v>
      </c>
      <c r="N877" s="40"/>
      <c r="O877" s="40"/>
    </row>
    <row r="878" spans="2:15" x14ac:dyDescent="0.25">
      <c r="B878" s="40" t="str">
        <f t="array" ref="B878">IFERROR(INDEX(PEOPLE!B879:B$1001, MATCH(0, COUNTIF($B$2:B877, PEOPLE!B879:B$1001), 0)), "")</f>
        <v/>
      </c>
      <c r="C878" s="40" t="str">
        <f t="array" ref="C878">IFERROR(INDEX(PEOPLE!$H$4:$H$101, SMALL(IF($B878=PEOPLE!$B$4:$B$101, ROW(PEOPLE!$H$4:$H$101)-MIN(ROW(PEOPLE!$H$4:$H$101)) +1), COLUMNS($B$3:B878))),"")</f>
        <v xml:space="preserve">3   </v>
      </c>
      <c r="D878" s="40" t="str">
        <f t="array" ref="D878">IFERROR(INDEX(PEOPLE!$H$4:$H$101, SMALL(IF($B878=PEOPLE!$B$4:$B$101, ROW(PEOPLE!$H$4:$H$101)-MIN(ROW(PEOPLE!$H$4:$H$101)) +1), COLUMNS($B$3:C878))),"")</f>
        <v xml:space="preserve">4   </v>
      </c>
      <c r="E878" s="40" t="str">
        <f t="array" ref="E878">IFERROR(INDEX(PEOPLE!$H$4:$H$101, SMALL(IF($B878=PEOPLE!$B$4:$B$101, ROW(PEOPLE!$H$4:$H$101)-MIN(ROW(PEOPLE!$H$4:$H$101)) +1), COLUMNS($B$3:D878))),"")</f>
        <v xml:space="preserve">5   </v>
      </c>
      <c r="F878" s="40" t="str">
        <f t="array" ref="F878">IFERROR(INDEX(PEOPLE!$H$4:$H$101, SMALL(IF($B878=PEOPLE!$B$4:$B$101, ROW(PEOPLE!$H$4:$H$101)-MIN(ROW(PEOPLE!$H$4:$H$101)) +1), COLUMNS($B$3:E878))),"")</f>
        <v xml:space="preserve">6   </v>
      </c>
      <c r="G878" s="40" t="str">
        <f t="array" ref="G878">IFERROR(INDEX(PEOPLE!$H$4:$H$101, SMALL(IF($B878=PEOPLE!$B$4:$B$101, ROW(PEOPLE!$H$4:$H$101)-MIN(ROW(PEOPLE!$H$4:$H$101)) +1), COLUMNS($B$3:F878))),"")</f>
        <v xml:space="preserve">7   </v>
      </c>
      <c r="H878" s="40" t="str">
        <f t="array" ref="H878">IFERROR(INDEX(PEOPLE!$H$4:$H$101, SMALL(IF($B878=PEOPLE!$B$4:$B$101, ROW(PEOPLE!$H$4:$H$101)-MIN(ROW(PEOPLE!$H$4:$H$101)) +1), COLUMNS($B$3:G878))),"")</f>
        <v xml:space="preserve">8   </v>
      </c>
      <c r="I878" s="40" t="str">
        <f t="array" ref="I878">IFERROR(INDEX(PEOPLE!$H$4:$H$101, SMALL(IF($B878=PEOPLE!$B$4:$B$101, ROW(PEOPLE!$H$4:$H$101)-MIN(ROW(PEOPLE!$H$4:$H$101)) +1), COLUMNS($B$3:H878))),"")</f>
        <v xml:space="preserve">9   </v>
      </c>
      <c r="J878" s="40" t="str">
        <f t="array" ref="J878">IFERROR(INDEX(PEOPLE!$H$4:$H$101, SMALL(IF($B878=PEOPLE!$B$4:$B$101, ROW(PEOPLE!$H$4:$H$101)-MIN(ROW(PEOPLE!$H$4:$H$101)) +1), COLUMNS($B$3:I878))),"")</f>
        <v xml:space="preserve">10   </v>
      </c>
      <c r="K878" s="40" t="str">
        <f t="array" ref="K878">IFERROR(INDEX(PEOPLE!$H$4:$H$101, SMALL(IF($B878=PEOPLE!$B$4:$B$101, ROW(PEOPLE!$H$4:$H$101)-MIN(ROW(PEOPLE!$H$4:$H$101)) +1), COLUMNS($B$3:J878))),"")</f>
        <v xml:space="preserve">11   </v>
      </c>
      <c r="L878" s="40" t="str">
        <f t="array" ref="L878">IFERROR(INDEX(PEOPLE!$H$4:$H$101, SMALL(IF($B878=PEOPLE!$B$4:$B$101, ROW(PEOPLE!$H$4:$H$101)-MIN(ROW(PEOPLE!$H$4:$H$101)) +1), COLUMNS($B$3:K878))),"")</f>
        <v xml:space="preserve">12   </v>
      </c>
      <c r="M878" s="40" t="str">
        <f t="array" ref="M878">IFERROR(INDEX(PEOPLE!$H$4:$H$101, SMALL(IF($B878=PEOPLE!$B$4:$B$101, ROW(PEOPLE!$H$4:$H$101)-MIN(ROW(PEOPLE!$H$4:$H$101)) +1), COLUMNS($B$3:L878))),"")</f>
        <v xml:space="preserve">13   </v>
      </c>
      <c r="N878" s="40"/>
      <c r="O878" s="40"/>
    </row>
    <row r="879" spans="2:15" x14ac:dyDescent="0.25">
      <c r="B879" s="40" t="str">
        <f t="array" ref="B879">IFERROR(INDEX(PEOPLE!B880:B$1001, MATCH(0, COUNTIF($B$2:B878, PEOPLE!B880:B$1001), 0)), "")</f>
        <v/>
      </c>
      <c r="C879" s="40" t="str">
        <f t="array" ref="C879">IFERROR(INDEX(PEOPLE!$H$4:$H$101, SMALL(IF($B879=PEOPLE!$B$4:$B$101, ROW(PEOPLE!$H$4:$H$101)-MIN(ROW(PEOPLE!$H$4:$H$101)) +1), COLUMNS($B$3:B879))),"")</f>
        <v xml:space="preserve">3   </v>
      </c>
      <c r="D879" s="40" t="str">
        <f t="array" ref="D879">IFERROR(INDEX(PEOPLE!$H$4:$H$101, SMALL(IF($B879=PEOPLE!$B$4:$B$101, ROW(PEOPLE!$H$4:$H$101)-MIN(ROW(PEOPLE!$H$4:$H$101)) +1), COLUMNS($B$3:C879))),"")</f>
        <v xml:space="preserve">4   </v>
      </c>
      <c r="E879" s="40" t="str">
        <f t="array" ref="E879">IFERROR(INDEX(PEOPLE!$H$4:$H$101, SMALL(IF($B879=PEOPLE!$B$4:$B$101, ROW(PEOPLE!$H$4:$H$101)-MIN(ROW(PEOPLE!$H$4:$H$101)) +1), COLUMNS($B$3:D879))),"")</f>
        <v xml:space="preserve">5   </v>
      </c>
      <c r="F879" s="40" t="str">
        <f t="array" ref="F879">IFERROR(INDEX(PEOPLE!$H$4:$H$101, SMALL(IF($B879=PEOPLE!$B$4:$B$101, ROW(PEOPLE!$H$4:$H$101)-MIN(ROW(PEOPLE!$H$4:$H$101)) +1), COLUMNS($B$3:E879))),"")</f>
        <v xml:space="preserve">6   </v>
      </c>
      <c r="G879" s="40" t="str">
        <f t="array" ref="G879">IFERROR(INDEX(PEOPLE!$H$4:$H$101, SMALL(IF($B879=PEOPLE!$B$4:$B$101, ROW(PEOPLE!$H$4:$H$101)-MIN(ROW(PEOPLE!$H$4:$H$101)) +1), COLUMNS($B$3:F879))),"")</f>
        <v xml:space="preserve">7   </v>
      </c>
      <c r="H879" s="40" t="str">
        <f t="array" ref="H879">IFERROR(INDEX(PEOPLE!$H$4:$H$101, SMALL(IF($B879=PEOPLE!$B$4:$B$101, ROW(PEOPLE!$H$4:$H$101)-MIN(ROW(PEOPLE!$H$4:$H$101)) +1), COLUMNS($B$3:G879))),"")</f>
        <v xml:space="preserve">8   </v>
      </c>
      <c r="I879" s="40" t="str">
        <f t="array" ref="I879">IFERROR(INDEX(PEOPLE!$H$4:$H$101, SMALL(IF($B879=PEOPLE!$B$4:$B$101, ROW(PEOPLE!$H$4:$H$101)-MIN(ROW(PEOPLE!$H$4:$H$101)) +1), COLUMNS($B$3:H879))),"")</f>
        <v xml:space="preserve">9   </v>
      </c>
      <c r="J879" s="40" t="str">
        <f t="array" ref="J879">IFERROR(INDEX(PEOPLE!$H$4:$H$101, SMALL(IF($B879=PEOPLE!$B$4:$B$101, ROW(PEOPLE!$H$4:$H$101)-MIN(ROW(PEOPLE!$H$4:$H$101)) +1), COLUMNS($B$3:I879))),"")</f>
        <v xml:space="preserve">10   </v>
      </c>
      <c r="K879" s="40" t="str">
        <f t="array" ref="K879">IFERROR(INDEX(PEOPLE!$H$4:$H$101, SMALL(IF($B879=PEOPLE!$B$4:$B$101, ROW(PEOPLE!$H$4:$H$101)-MIN(ROW(PEOPLE!$H$4:$H$101)) +1), COLUMNS($B$3:J879))),"")</f>
        <v xml:space="preserve">11   </v>
      </c>
      <c r="L879" s="40" t="str">
        <f t="array" ref="L879">IFERROR(INDEX(PEOPLE!$H$4:$H$101, SMALL(IF($B879=PEOPLE!$B$4:$B$101, ROW(PEOPLE!$H$4:$H$101)-MIN(ROW(PEOPLE!$H$4:$H$101)) +1), COLUMNS($B$3:K879))),"")</f>
        <v xml:space="preserve">12   </v>
      </c>
      <c r="M879" s="40" t="str">
        <f t="array" ref="M879">IFERROR(INDEX(PEOPLE!$H$4:$H$101, SMALL(IF($B879=PEOPLE!$B$4:$B$101, ROW(PEOPLE!$H$4:$H$101)-MIN(ROW(PEOPLE!$H$4:$H$101)) +1), COLUMNS($B$3:L879))),"")</f>
        <v xml:space="preserve">13   </v>
      </c>
      <c r="N879" s="40"/>
      <c r="O879" s="40"/>
    </row>
    <row r="880" spans="2:15" x14ac:dyDescent="0.25">
      <c r="B880" s="40" t="str">
        <f t="array" ref="B880">IFERROR(INDEX(PEOPLE!B881:B$1001, MATCH(0, COUNTIF($B$2:B879, PEOPLE!B881:B$1001), 0)), "")</f>
        <v/>
      </c>
      <c r="C880" s="40" t="str">
        <f t="array" ref="C880">IFERROR(INDEX(PEOPLE!$H$4:$H$101, SMALL(IF($B880=PEOPLE!$B$4:$B$101, ROW(PEOPLE!$H$4:$H$101)-MIN(ROW(PEOPLE!$H$4:$H$101)) +1), COLUMNS($B$3:B880))),"")</f>
        <v xml:space="preserve">3   </v>
      </c>
      <c r="D880" s="40" t="str">
        <f t="array" ref="D880">IFERROR(INDEX(PEOPLE!$H$4:$H$101, SMALL(IF($B880=PEOPLE!$B$4:$B$101, ROW(PEOPLE!$H$4:$H$101)-MIN(ROW(PEOPLE!$H$4:$H$101)) +1), COLUMNS($B$3:C880))),"")</f>
        <v xml:space="preserve">4   </v>
      </c>
      <c r="E880" s="40" t="str">
        <f t="array" ref="E880">IFERROR(INDEX(PEOPLE!$H$4:$H$101, SMALL(IF($B880=PEOPLE!$B$4:$B$101, ROW(PEOPLE!$H$4:$H$101)-MIN(ROW(PEOPLE!$H$4:$H$101)) +1), COLUMNS($B$3:D880))),"")</f>
        <v xml:space="preserve">5   </v>
      </c>
      <c r="F880" s="40" t="str">
        <f t="array" ref="F880">IFERROR(INDEX(PEOPLE!$H$4:$H$101, SMALL(IF($B880=PEOPLE!$B$4:$B$101, ROW(PEOPLE!$H$4:$H$101)-MIN(ROW(PEOPLE!$H$4:$H$101)) +1), COLUMNS($B$3:E880))),"")</f>
        <v xml:space="preserve">6   </v>
      </c>
      <c r="G880" s="40" t="str">
        <f t="array" ref="G880">IFERROR(INDEX(PEOPLE!$H$4:$H$101, SMALL(IF($B880=PEOPLE!$B$4:$B$101, ROW(PEOPLE!$H$4:$H$101)-MIN(ROW(PEOPLE!$H$4:$H$101)) +1), COLUMNS($B$3:F880))),"")</f>
        <v xml:space="preserve">7   </v>
      </c>
      <c r="H880" s="40" t="str">
        <f t="array" ref="H880">IFERROR(INDEX(PEOPLE!$H$4:$H$101, SMALL(IF($B880=PEOPLE!$B$4:$B$101, ROW(PEOPLE!$H$4:$H$101)-MIN(ROW(PEOPLE!$H$4:$H$101)) +1), COLUMNS($B$3:G880))),"")</f>
        <v xml:space="preserve">8   </v>
      </c>
      <c r="I880" s="40" t="str">
        <f t="array" ref="I880">IFERROR(INDEX(PEOPLE!$H$4:$H$101, SMALL(IF($B880=PEOPLE!$B$4:$B$101, ROW(PEOPLE!$H$4:$H$101)-MIN(ROW(PEOPLE!$H$4:$H$101)) +1), COLUMNS($B$3:H880))),"")</f>
        <v xml:space="preserve">9   </v>
      </c>
      <c r="J880" s="40" t="str">
        <f t="array" ref="J880">IFERROR(INDEX(PEOPLE!$H$4:$H$101, SMALL(IF($B880=PEOPLE!$B$4:$B$101, ROW(PEOPLE!$H$4:$H$101)-MIN(ROW(PEOPLE!$H$4:$H$101)) +1), COLUMNS($B$3:I880))),"")</f>
        <v xml:space="preserve">10   </v>
      </c>
      <c r="K880" s="40" t="str">
        <f t="array" ref="K880">IFERROR(INDEX(PEOPLE!$H$4:$H$101, SMALL(IF($B880=PEOPLE!$B$4:$B$101, ROW(PEOPLE!$H$4:$H$101)-MIN(ROW(PEOPLE!$H$4:$H$101)) +1), COLUMNS($B$3:J880))),"")</f>
        <v xml:space="preserve">11   </v>
      </c>
      <c r="L880" s="40" t="str">
        <f t="array" ref="L880">IFERROR(INDEX(PEOPLE!$H$4:$H$101, SMALL(IF($B880=PEOPLE!$B$4:$B$101, ROW(PEOPLE!$H$4:$H$101)-MIN(ROW(PEOPLE!$H$4:$H$101)) +1), COLUMNS($B$3:K880))),"")</f>
        <v xml:space="preserve">12   </v>
      </c>
      <c r="M880" s="40" t="str">
        <f t="array" ref="M880">IFERROR(INDEX(PEOPLE!$H$4:$H$101, SMALL(IF($B880=PEOPLE!$B$4:$B$101, ROW(PEOPLE!$H$4:$H$101)-MIN(ROW(PEOPLE!$H$4:$H$101)) +1), COLUMNS($B$3:L880))),"")</f>
        <v xml:space="preserve">13   </v>
      </c>
      <c r="N880" s="40"/>
      <c r="O880" s="40"/>
    </row>
    <row r="881" spans="2:15" x14ac:dyDescent="0.25">
      <c r="B881" s="40" t="str">
        <f t="array" ref="B881">IFERROR(INDEX(PEOPLE!B882:B$1001, MATCH(0, COUNTIF($B$2:B880, PEOPLE!B882:B$1001), 0)), "")</f>
        <v/>
      </c>
      <c r="C881" s="40" t="str">
        <f t="array" ref="C881">IFERROR(INDEX(PEOPLE!$H$4:$H$101, SMALL(IF($B881=PEOPLE!$B$4:$B$101, ROW(PEOPLE!$H$4:$H$101)-MIN(ROW(PEOPLE!$H$4:$H$101)) +1), COLUMNS($B$3:B881))),"")</f>
        <v xml:space="preserve">3   </v>
      </c>
      <c r="D881" s="40" t="str">
        <f t="array" ref="D881">IFERROR(INDEX(PEOPLE!$H$4:$H$101, SMALL(IF($B881=PEOPLE!$B$4:$B$101, ROW(PEOPLE!$H$4:$H$101)-MIN(ROW(PEOPLE!$H$4:$H$101)) +1), COLUMNS($B$3:C881))),"")</f>
        <v xml:space="preserve">4   </v>
      </c>
      <c r="E881" s="40" t="str">
        <f t="array" ref="E881">IFERROR(INDEX(PEOPLE!$H$4:$H$101, SMALL(IF($B881=PEOPLE!$B$4:$B$101, ROW(PEOPLE!$H$4:$H$101)-MIN(ROW(PEOPLE!$H$4:$H$101)) +1), COLUMNS($B$3:D881))),"")</f>
        <v xml:space="preserve">5   </v>
      </c>
      <c r="F881" s="40" t="str">
        <f t="array" ref="F881">IFERROR(INDEX(PEOPLE!$H$4:$H$101, SMALL(IF($B881=PEOPLE!$B$4:$B$101, ROW(PEOPLE!$H$4:$H$101)-MIN(ROW(PEOPLE!$H$4:$H$101)) +1), COLUMNS($B$3:E881))),"")</f>
        <v xml:space="preserve">6   </v>
      </c>
      <c r="G881" s="40" t="str">
        <f t="array" ref="G881">IFERROR(INDEX(PEOPLE!$H$4:$H$101, SMALL(IF($B881=PEOPLE!$B$4:$B$101, ROW(PEOPLE!$H$4:$H$101)-MIN(ROW(PEOPLE!$H$4:$H$101)) +1), COLUMNS($B$3:F881))),"")</f>
        <v xml:space="preserve">7   </v>
      </c>
      <c r="H881" s="40" t="str">
        <f t="array" ref="H881">IFERROR(INDEX(PEOPLE!$H$4:$H$101, SMALL(IF($B881=PEOPLE!$B$4:$B$101, ROW(PEOPLE!$H$4:$H$101)-MIN(ROW(PEOPLE!$H$4:$H$101)) +1), COLUMNS($B$3:G881))),"")</f>
        <v xml:space="preserve">8   </v>
      </c>
      <c r="I881" s="40" t="str">
        <f t="array" ref="I881">IFERROR(INDEX(PEOPLE!$H$4:$H$101, SMALL(IF($B881=PEOPLE!$B$4:$B$101, ROW(PEOPLE!$H$4:$H$101)-MIN(ROW(PEOPLE!$H$4:$H$101)) +1), COLUMNS($B$3:H881))),"")</f>
        <v xml:space="preserve">9   </v>
      </c>
      <c r="J881" s="40" t="str">
        <f t="array" ref="J881">IFERROR(INDEX(PEOPLE!$H$4:$H$101, SMALL(IF($B881=PEOPLE!$B$4:$B$101, ROW(PEOPLE!$H$4:$H$101)-MIN(ROW(PEOPLE!$H$4:$H$101)) +1), COLUMNS($B$3:I881))),"")</f>
        <v xml:space="preserve">10   </v>
      </c>
      <c r="K881" s="40" t="str">
        <f t="array" ref="K881">IFERROR(INDEX(PEOPLE!$H$4:$H$101, SMALL(IF($B881=PEOPLE!$B$4:$B$101, ROW(PEOPLE!$H$4:$H$101)-MIN(ROW(PEOPLE!$H$4:$H$101)) +1), COLUMNS($B$3:J881))),"")</f>
        <v xml:space="preserve">11   </v>
      </c>
      <c r="L881" s="40" t="str">
        <f t="array" ref="L881">IFERROR(INDEX(PEOPLE!$H$4:$H$101, SMALL(IF($B881=PEOPLE!$B$4:$B$101, ROW(PEOPLE!$H$4:$H$101)-MIN(ROW(PEOPLE!$H$4:$H$101)) +1), COLUMNS($B$3:K881))),"")</f>
        <v xml:space="preserve">12   </v>
      </c>
      <c r="M881" s="40" t="str">
        <f t="array" ref="M881">IFERROR(INDEX(PEOPLE!$H$4:$H$101, SMALL(IF($B881=PEOPLE!$B$4:$B$101, ROW(PEOPLE!$H$4:$H$101)-MIN(ROW(PEOPLE!$H$4:$H$101)) +1), COLUMNS($B$3:L881))),"")</f>
        <v xml:space="preserve">13   </v>
      </c>
      <c r="N881" s="40"/>
      <c r="O881" s="40"/>
    </row>
    <row r="882" spans="2:15" x14ac:dyDescent="0.25">
      <c r="B882" s="40" t="str">
        <f t="array" ref="B882">IFERROR(INDEX(PEOPLE!B883:B$1001, MATCH(0, COUNTIF($B$2:B881, PEOPLE!B883:B$1001), 0)), "")</f>
        <v/>
      </c>
      <c r="C882" s="40" t="str">
        <f t="array" ref="C882">IFERROR(INDEX(PEOPLE!$H$4:$H$101, SMALL(IF($B882=PEOPLE!$B$4:$B$101, ROW(PEOPLE!$H$4:$H$101)-MIN(ROW(PEOPLE!$H$4:$H$101)) +1), COLUMNS($B$3:B882))),"")</f>
        <v xml:space="preserve">3   </v>
      </c>
      <c r="D882" s="40" t="str">
        <f t="array" ref="D882">IFERROR(INDEX(PEOPLE!$H$4:$H$101, SMALL(IF($B882=PEOPLE!$B$4:$B$101, ROW(PEOPLE!$H$4:$H$101)-MIN(ROW(PEOPLE!$H$4:$H$101)) +1), COLUMNS($B$3:C882))),"")</f>
        <v xml:space="preserve">4   </v>
      </c>
      <c r="E882" s="40" t="str">
        <f t="array" ref="E882">IFERROR(INDEX(PEOPLE!$H$4:$H$101, SMALL(IF($B882=PEOPLE!$B$4:$B$101, ROW(PEOPLE!$H$4:$H$101)-MIN(ROW(PEOPLE!$H$4:$H$101)) +1), COLUMNS($B$3:D882))),"")</f>
        <v xml:space="preserve">5   </v>
      </c>
      <c r="F882" s="40" t="str">
        <f t="array" ref="F882">IFERROR(INDEX(PEOPLE!$H$4:$H$101, SMALL(IF($B882=PEOPLE!$B$4:$B$101, ROW(PEOPLE!$H$4:$H$101)-MIN(ROW(PEOPLE!$H$4:$H$101)) +1), COLUMNS($B$3:E882))),"")</f>
        <v xml:space="preserve">6   </v>
      </c>
      <c r="G882" s="40" t="str">
        <f t="array" ref="G882">IFERROR(INDEX(PEOPLE!$H$4:$H$101, SMALL(IF($B882=PEOPLE!$B$4:$B$101, ROW(PEOPLE!$H$4:$H$101)-MIN(ROW(PEOPLE!$H$4:$H$101)) +1), COLUMNS($B$3:F882))),"")</f>
        <v xml:space="preserve">7   </v>
      </c>
      <c r="H882" s="40" t="str">
        <f t="array" ref="H882">IFERROR(INDEX(PEOPLE!$H$4:$H$101, SMALL(IF($B882=PEOPLE!$B$4:$B$101, ROW(PEOPLE!$H$4:$H$101)-MIN(ROW(PEOPLE!$H$4:$H$101)) +1), COLUMNS($B$3:G882))),"")</f>
        <v xml:space="preserve">8   </v>
      </c>
      <c r="I882" s="40" t="str">
        <f t="array" ref="I882">IFERROR(INDEX(PEOPLE!$H$4:$H$101, SMALL(IF($B882=PEOPLE!$B$4:$B$101, ROW(PEOPLE!$H$4:$H$101)-MIN(ROW(PEOPLE!$H$4:$H$101)) +1), COLUMNS($B$3:H882))),"")</f>
        <v xml:space="preserve">9   </v>
      </c>
      <c r="J882" s="40" t="str">
        <f t="array" ref="J882">IFERROR(INDEX(PEOPLE!$H$4:$H$101, SMALL(IF($B882=PEOPLE!$B$4:$B$101, ROW(PEOPLE!$H$4:$H$101)-MIN(ROW(PEOPLE!$H$4:$H$101)) +1), COLUMNS($B$3:I882))),"")</f>
        <v xml:space="preserve">10   </v>
      </c>
      <c r="K882" s="40" t="str">
        <f t="array" ref="K882">IFERROR(INDEX(PEOPLE!$H$4:$H$101, SMALL(IF($B882=PEOPLE!$B$4:$B$101, ROW(PEOPLE!$H$4:$H$101)-MIN(ROW(PEOPLE!$H$4:$H$101)) +1), COLUMNS($B$3:J882))),"")</f>
        <v xml:space="preserve">11   </v>
      </c>
      <c r="L882" s="40" t="str">
        <f t="array" ref="L882">IFERROR(INDEX(PEOPLE!$H$4:$H$101, SMALL(IF($B882=PEOPLE!$B$4:$B$101, ROW(PEOPLE!$H$4:$H$101)-MIN(ROW(PEOPLE!$H$4:$H$101)) +1), COLUMNS($B$3:K882))),"")</f>
        <v xml:space="preserve">12   </v>
      </c>
      <c r="M882" s="40" t="str">
        <f t="array" ref="M882">IFERROR(INDEX(PEOPLE!$H$4:$H$101, SMALL(IF($B882=PEOPLE!$B$4:$B$101, ROW(PEOPLE!$H$4:$H$101)-MIN(ROW(PEOPLE!$H$4:$H$101)) +1), COLUMNS($B$3:L882))),"")</f>
        <v xml:space="preserve">13   </v>
      </c>
      <c r="N882" s="40"/>
      <c r="O882" s="40"/>
    </row>
    <row r="883" spans="2:15" x14ac:dyDescent="0.25">
      <c r="B883" s="40" t="str">
        <f t="array" ref="B883">IFERROR(INDEX(PEOPLE!B884:B$1001, MATCH(0, COUNTIF($B$2:B882, PEOPLE!B884:B$1001), 0)), "")</f>
        <v/>
      </c>
      <c r="C883" s="40" t="str">
        <f t="array" ref="C883">IFERROR(INDEX(PEOPLE!$H$4:$H$101, SMALL(IF($B883=PEOPLE!$B$4:$B$101, ROW(PEOPLE!$H$4:$H$101)-MIN(ROW(PEOPLE!$H$4:$H$101)) +1), COLUMNS($B$3:B883))),"")</f>
        <v xml:space="preserve">3   </v>
      </c>
      <c r="D883" s="40" t="str">
        <f t="array" ref="D883">IFERROR(INDEX(PEOPLE!$H$4:$H$101, SMALL(IF($B883=PEOPLE!$B$4:$B$101, ROW(PEOPLE!$H$4:$H$101)-MIN(ROW(PEOPLE!$H$4:$H$101)) +1), COLUMNS($B$3:C883))),"")</f>
        <v xml:space="preserve">4   </v>
      </c>
      <c r="E883" s="40" t="str">
        <f t="array" ref="E883">IFERROR(INDEX(PEOPLE!$H$4:$H$101, SMALL(IF($B883=PEOPLE!$B$4:$B$101, ROW(PEOPLE!$H$4:$H$101)-MIN(ROW(PEOPLE!$H$4:$H$101)) +1), COLUMNS($B$3:D883))),"")</f>
        <v xml:space="preserve">5   </v>
      </c>
      <c r="F883" s="40" t="str">
        <f t="array" ref="F883">IFERROR(INDEX(PEOPLE!$H$4:$H$101, SMALL(IF($B883=PEOPLE!$B$4:$B$101, ROW(PEOPLE!$H$4:$H$101)-MIN(ROW(PEOPLE!$H$4:$H$101)) +1), COLUMNS($B$3:E883))),"")</f>
        <v xml:space="preserve">6   </v>
      </c>
      <c r="G883" s="40" t="str">
        <f t="array" ref="G883">IFERROR(INDEX(PEOPLE!$H$4:$H$101, SMALL(IF($B883=PEOPLE!$B$4:$B$101, ROW(PEOPLE!$H$4:$H$101)-MIN(ROW(PEOPLE!$H$4:$H$101)) +1), COLUMNS($B$3:F883))),"")</f>
        <v xml:space="preserve">7   </v>
      </c>
      <c r="H883" s="40" t="str">
        <f t="array" ref="H883">IFERROR(INDEX(PEOPLE!$H$4:$H$101, SMALL(IF($B883=PEOPLE!$B$4:$B$101, ROW(PEOPLE!$H$4:$H$101)-MIN(ROW(PEOPLE!$H$4:$H$101)) +1), COLUMNS($B$3:G883))),"")</f>
        <v xml:space="preserve">8   </v>
      </c>
      <c r="I883" s="40" t="str">
        <f t="array" ref="I883">IFERROR(INDEX(PEOPLE!$H$4:$H$101, SMALL(IF($B883=PEOPLE!$B$4:$B$101, ROW(PEOPLE!$H$4:$H$101)-MIN(ROW(PEOPLE!$H$4:$H$101)) +1), COLUMNS($B$3:H883))),"")</f>
        <v xml:space="preserve">9   </v>
      </c>
      <c r="J883" s="40" t="str">
        <f t="array" ref="J883">IFERROR(INDEX(PEOPLE!$H$4:$H$101, SMALL(IF($B883=PEOPLE!$B$4:$B$101, ROW(PEOPLE!$H$4:$H$101)-MIN(ROW(PEOPLE!$H$4:$H$101)) +1), COLUMNS($B$3:I883))),"")</f>
        <v xml:space="preserve">10   </v>
      </c>
      <c r="K883" s="40" t="str">
        <f t="array" ref="K883">IFERROR(INDEX(PEOPLE!$H$4:$H$101, SMALL(IF($B883=PEOPLE!$B$4:$B$101, ROW(PEOPLE!$H$4:$H$101)-MIN(ROW(PEOPLE!$H$4:$H$101)) +1), COLUMNS($B$3:J883))),"")</f>
        <v xml:space="preserve">11   </v>
      </c>
      <c r="L883" s="40" t="str">
        <f t="array" ref="L883">IFERROR(INDEX(PEOPLE!$H$4:$H$101, SMALL(IF($B883=PEOPLE!$B$4:$B$101, ROW(PEOPLE!$H$4:$H$101)-MIN(ROW(PEOPLE!$H$4:$H$101)) +1), COLUMNS($B$3:K883))),"")</f>
        <v xml:space="preserve">12   </v>
      </c>
      <c r="M883" s="40" t="str">
        <f t="array" ref="M883">IFERROR(INDEX(PEOPLE!$H$4:$H$101, SMALL(IF($B883=PEOPLE!$B$4:$B$101, ROW(PEOPLE!$H$4:$H$101)-MIN(ROW(PEOPLE!$H$4:$H$101)) +1), COLUMNS($B$3:L883))),"")</f>
        <v xml:space="preserve">13   </v>
      </c>
      <c r="N883" s="40"/>
      <c r="O883" s="40"/>
    </row>
    <row r="884" spans="2:15" x14ac:dyDescent="0.25">
      <c r="B884" s="40" t="str">
        <f t="array" ref="B884">IFERROR(INDEX(PEOPLE!B885:B$1001, MATCH(0, COUNTIF($B$2:B883, PEOPLE!B885:B$1001), 0)), "")</f>
        <v/>
      </c>
      <c r="C884" s="40" t="str">
        <f t="array" ref="C884">IFERROR(INDEX(PEOPLE!$H$4:$H$101, SMALL(IF($B884=PEOPLE!$B$4:$B$101, ROW(PEOPLE!$H$4:$H$101)-MIN(ROW(PEOPLE!$H$4:$H$101)) +1), COLUMNS($B$3:B884))),"")</f>
        <v xml:space="preserve">3   </v>
      </c>
      <c r="D884" s="40" t="str">
        <f t="array" ref="D884">IFERROR(INDEX(PEOPLE!$H$4:$H$101, SMALL(IF($B884=PEOPLE!$B$4:$B$101, ROW(PEOPLE!$H$4:$H$101)-MIN(ROW(PEOPLE!$H$4:$H$101)) +1), COLUMNS($B$3:C884))),"")</f>
        <v xml:space="preserve">4   </v>
      </c>
      <c r="E884" s="40" t="str">
        <f t="array" ref="E884">IFERROR(INDEX(PEOPLE!$H$4:$H$101, SMALL(IF($B884=PEOPLE!$B$4:$B$101, ROW(PEOPLE!$H$4:$H$101)-MIN(ROW(PEOPLE!$H$4:$H$101)) +1), COLUMNS($B$3:D884))),"")</f>
        <v xml:space="preserve">5   </v>
      </c>
      <c r="F884" s="40" t="str">
        <f t="array" ref="F884">IFERROR(INDEX(PEOPLE!$H$4:$H$101, SMALL(IF($B884=PEOPLE!$B$4:$B$101, ROW(PEOPLE!$H$4:$H$101)-MIN(ROW(PEOPLE!$H$4:$H$101)) +1), COLUMNS($B$3:E884))),"")</f>
        <v xml:space="preserve">6   </v>
      </c>
      <c r="G884" s="40" t="str">
        <f t="array" ref="G884">IFERROR(INDEX(PEOPLE!$H$4:$H$101, SMALL(IF($B884=PEOPLE!$B$4:$B$101, ROW(PEOPLE!$H$4:$H$101)-MIN(ROW(PEOPLE!$H$4:$H$101)) +1), COLUMNS($B$3:F884))),"")</f>
        <v xml:space="preserve">7   </v>
      </c>
      <c r="H884" s="40" t="str">
        <f t="array" ref="H884">IFERROR(INDEX(PEOPLE!$H$4:$H$101, SMALL(IF($B884=PEOPLE!$B$4:$B$101, ROW(PEOPLE!$H$4:$H$101)-MIN(ROW(PEOPLE!$H$4:$H$101)) +1), COLUMNS($B$3:G884))),"")</f>
        <v xml:space="preserve">8   </v>
      </c>
      <c r="I884" s="40" t="str">
        <f t="array" ref="I884">IFERROR(INDEX(PEOPLE!$H$4:$H$101, SMALL(IF($B884=PEOPLE!$B$4:$B$101, ROW(PEOPLE!$H$4:$H$101)-MIN(ROW(PEOPLE!$H$4:$H$101)) +1), COLUMNS($B$3:H884))),"")</f>
        <v xml:space="preserve">9   </v>
      </c>
      <c r="J884" s="40" t="str">
        <f t="array" ref="J884">IFERROR(INDEX(PEOPLE!$H$4:$H$101, SMALL(IF($B884=PEOPLE!$B$4:$B$101, ROW(PEOPLE!$H$4:$H$101)-MIN(ROW(PEOPLE!$H$4:$H$101)) +1), COLUMNS($B$3:I884))),"")</f>
        <v xml:space="preserve">10   </v>
      </c>
      <c r="K884" s="40" t="str">
        <f t="array" ref="K884">IFERROR(INDEX(PEOPLE!$H$4:$H$101, SMALL(IF($B884=PEOPLE!$B$4:$B$101, ROW(PEOPLE!$H$4:$H$101)-MIN(ROW(PEOPLE!$H$4:$H$101)) +1), COLUMNS($B$3:J884))),"")</f>
        <v xml:space="preserve">11   </v>
      </c>
      <c r="L884" s="40" t="str">
        <f t="array" ref="L884">IFERROR(INDEX(PEOPLE!$H$4:$H$101, SMALL(IF($B884=PEOPLE!$B$4:$B$101, ROW(PEOPLE!$H$4:$H$101)-MIN(ROW(PEOPLE!$H$4:$H$101)) +1), COLUMNS($B$3:K884))),"")</f>
        <v xml:space="preserve">12   </v>
      </c>
      <c r="M884" s="40" t="str">
        <f t="array" ref="M884">IFERROR(INDEX(PEOPLE!$H$4:$H$101, SMALL(IF($B884=PEOPLE!$B$4:$B$101, ROW(PEOPLE!$H$4:$H$101)-MIN(ROW(PEOPLE!$H$4:$H$101)) +1), COLUMNS($B$3:L884))),"")</f>
        <v xml:space="preserve">13   </v>
      </c>
      <c r="N884" s="40"/>
      <c r="O884" s="40"/>
    </row>
    <row r="885" spans="2:15" x14ac:dyDescent="0.25">
      <c r="B885" s="40" t="str">
        <f t="array" ref="B885">IFERROR(INDEX(PEOPLE!B886:B$1001, MATCH(0, COUNTIF($B$2:B884, PEOPLE!B886:B$1001), 0)), "")</f>
        <v/>
      </c>
      <c r="C885" s="40" t="str">
        <f t="array" ref="C885">IFERROR(INDEX(PEOPLE!$H$4:$H$101, SMALL(IF($B885=PEOPLE!$B$4:$B$101, ROW(PEOPLE!$H$4:$H$101)-MIN(ROW(PEOPLE!$H$4:$H$101)) +1), COLUMNS($B$3:B885))),"")</f>
        <v xml:space="preserve">3   </v>
      </c>
      <c r="D885" s="40" t="str">
        <f t="array" ref="D885">IFERROR(INDEX(PEOPLE!$H$4:$H$101, SMALL(IF($B885=PEOPLE!$B$4:$B$101, ROW(PEOPLE!$H$4:$H$101)-MIN(ROW(PEOPLE!$H$4:$H$101)) +1), COLUMNS($B$3:C885))),"")</f>
        <v xml:space="preserve">4   </v>
      </c>
      <c r="E885" s="40" t="str">
        <f t="array" ref="E885">IFERROR(INDEX(PEOPLE!$H$4:$H$101, SMALL(IF($B885=PEOPLE!$B$4:$B$101, ROW(PEOPLE!$H$4:$H$101)-MIN(ROW(PEOPLE!$H$4:$H$101)) +1), COLUMNS($B$3:D885))),"")</f>
        <v xml:space="preserve">5   </v>
      </c>
      <c r="F885" s="40" t="str">
        <f t="array" ref="F885">IFERROR(INDEX(PEOPLE!$H$4:$H$101, SMALL(IF($B885=PEOPLE!$B$4:$B$101, ROW(PEOPLE!$H$4:$H$101)-MIN(ROW(PEOPLE!$H$4:$H$101)) +1), COLUMNS($B$3:E885))),"")</f>
        <v xml:space="preserve">6   </v>
      </c>
      <c r="G885" s="40" t="str">
        <f t="array" ref="G885">IFERROR(INDEX(PEOPLE!$H$4:$H$101, SMALL(IF($B885=PEOPLE!$B$4:$B$101, ROW(PEOPLE!$H$4:$H$101)-MIN(ROW(PEOPLE!$H$4:$H$101)) +1), COLUMNS($B$3:F885))),"")</f>
        <v xml:space="preserve">7   </v>
      </c>
      <c r="H885" s="40" t="str">
        <f t="array" ref="H885">IFERROR(INDEX(PEOPLE!$H$4:$H$101, SMALL(IF($B885=PEOPLE!$B$4:$B$101, ROW(PEOPLE!$H$4:$H$101)-MIN(ROW(PEOPLE!$H$4:$H$101)) +1), COLUMNS($B$3:G885))),"")</f>
        <v xml:space="preserve">8   </v>
      </c>
      <c r="I885" s="40" t="str">
        <f t="array" ref="I885">IFERROR(INDEX(PEOPLE!$H$4:$H$101, SMALL(IF($B885=PEOPLE!$B$4:$B$101, ROW(PEOPLE!$H$4:$H$101)-MIN(ROW(PEOPLE!$H$4:$H$101)) +1), COLUMNS($B$3:H885))),"")</f>
        <v xml:space="preserve">9   </v>
      </c>
      <c r="J885" s="40" t="str">
        <f t="array" ref="J885">IFERROR(INDEX(PEOPLE!$H$4:$H$101, SMALL(IF($B885=PEOPLE!$B$4:$B$101, ROW(PEOPLE!$H$4:$H$101)-MIN(ROW(PEOPLE!$H$4:$H$101)) +1), COLUMNS($B$3:I885))),"")</f>
        <v xml:space="preserve">10   </v>
      </c>
      <c r="K885" s="40" t="str">
        <f t="array" ref="K885">IFERROR(INDEX(PEOPLE!$H$4:$H$101, SMALL(IF($B885=PEOPLE!$B$4:$B$101, ROW(PEOPLE!$H$4:$H$101)-MIN(ROW(PEOPLE!$H$4:$H$101)) +1), COLUMNS($B$3:J885))),"")</f>
        <v xml:space="preserve">11   </v>
      </c>
      <c r="L885" s="40" t="str">
        <f t="array" ref="L885">IFERROR(INDEX(PEOPLE!$H$4:$H$101, SMALL(IF($B885=PEOPLE!$B$4:$B$101, ROW(PEOPLE!$H$4:$H$101)-MIN(ROW(PEOPLE!$H$4:$H$101)) +1), COLUMNS($B$3:K885))),"")</f>
        <v xml:space="preserve">12   </v>
      </c>
      <c r="M885" s="40" t="str">
        <f t="array" ref="M885">IFERROR(INDEX(PEOPLE!$H$4:$H$101, SMALL(IF($B885=PEOPLE!$B$4:$B$101, ROW(PEOPLE!$H$4:$H$101)-MIN(ROW(PEOPLE!$H$4:$H$101)) +1), COLUMNS($B$3:L885))),"")</f>
        <v xml:space="preserve">13   </v>
      </c>
      <c r="N885" s="40"/>
      <c r="O885" s="40"/>
    </row>
    <row r="886" spans="2:15" x14ac:dyDescent="0.25">
      <c r="B886" s="40" t="str">
        <f t="array" ref="B886">IFERROR(INDEX(PEOPLE!B887:B$1001, MATCH(0, COUNTIF($B$2:B885, PEOPLE!B887:B$1001), 0)), "")</f>
        <v/>
      </c>
      <c r="C886" s="40" t="str">
        <f t="array" ref="C886">IFERROR(INDEX(PEOPLE!$H$4:$H$101, SMALL(IF($B886=PEOPLE!$B$4:$B$101, ROW(PEOPLE!$H$4:$H$101)-MIN(ROW(PEOPLE!$H$4:$H$101)) +1), COLUMNS($B$3:B886))),"")</f>
        <v xml:space="preserve">3   </v>
      </c>
      <c r="D886" s="40" t="str">
        <f t="array" ref="D886">IFERROR(INDEX(PEOPLE!$H$4:$H$101, SMALL(IF($B886=PEOPLE!$B$4:$B$101, ROW(PEOPLE!$H$4:$H$101)-MIN(ROW(PEOPLE!$H$4:$H$101)) +1), COLUMNS($B$3:C886))),"")</f>
        <v xml:space="preserve">4   </v>
      </c>
      <c r="E886" s="40" t="str">
        <f t="array" ref="E886">IFERROR(INDEX(PEOPLE!$H$4:$H$101, SMALL(IF($B886=PEOPLE!$B$4:$B$101, ROW(PEOPLE!$H$4:$H$101)-MIN(ROW(PEOPLE!$H$4:$H$101)) +1), COLUMNS($B$3:D886))),"")</f>
        <v xml:space="preserve">5   </v>
      </c>
      <c r="F886" s="40" t="str">
        <f t="array" ref="F886">IFERROR(INDEX(PEOPLE!$H$4:$H$101, SMALL(IF($B886=PEOPLE!$B$4:$B$101, ROW(PEOPLE!$H$4:$H$101)-MIN(ROW(PEOPLE!$H$4:$H$101)) +1), COLUMNS($B$3:E886))),"")</f>
        <v xml:space="preserve">6   </v>
      </c>
      <c r="G886" s="40" t="str">
        <f t="array" ref="G886">IFERROR(INDEX(PEOPLE!$H$4:$H$101, SMALL(IF($B886=PEOPLE!$B$4:$B$101, ROW(PEOPLE!$H$4:$H$101)-MIN(ROW(PEOPLE!$H$4:$H$101)) +1), COLUMNS($B$3:F886))),"")</f>
        <v xml:space="preserve">7   </v>
      </c>
      <c r="H886" s="40" t="str">
        <f t="array" ref="H886">IFERROR(INDEX(PEOPLE!$H$4:$H$101, SMALL(IF($B886=PEOPLE!$B$4:$B$101, ROW(PEOPLE!$H$4:$H$101)-MIN(ROW(PEOPLE!$H$4:$H$101)) +1), COLUMNS($B$3:G886))),"")</f>
        <v xml:space="preserve">8   </v>
      </c>
      <c r="I886" s="40" t="str">
        <f t="array" ref="I886">IFERROR(INDEX(PEOPLE!$H$4:$H$101, SMALL(IF($B886=PEOPLE!$B$4:$B$101, ROW(PEOPLE!$H$4:$H$101)-MIN(ROW(PEOPLE!$H$4:$H$101)) +1), COLUMNS($B$3:H886))),"")</f>
        <v xml:space="preserve">9   </v>
      </c>
      <c r="J886" s="40" t="str">
        <f t="array" ref="J886">IFERROR(INDEX(PEOPLE!$H$4:$H$101, SMALL(IF($B886=PEOPLE!$B$4:$B$101, ROW(PEOPLE!$H$4:$H$101)-MIN(ROW(PEOPLE!$H$4:$H$101)) +1), COLUMNS($B$3:I886))),"")</f>
        <v xml:space="preserve">10   </v>
      </c>
      <c r="K886" s="40" t="str">
        <f t="array" ref="K886">IFERROR(INDEX(PEOPLE!$H$4:$H$101, SMALL(IF($B886=PEOPLE!$B$4:$B$101, ROW(PEOPLE!$H$4:$H$101)-MIN(ROW(PEOPLE!$H$4:$H$101)) +1), COLUMNS($B$3:J886))),"")</f>
        <v xml:space="preserve">11   </v>
      </c>
      <c r="L886" s="40" t="str">
        <f t="array" ref="L886">IFERROR(INDEX(PEOPLE!$H$4:$H$101, SMALL(IF($B886=PEOPLE!$B$4:$B$101, ROW(PEOPLE!$H$4:$H$101)-MIN(ROW(PEOPLE!$H$4:$H$101)) +1), COLUMNS($B$3:K886))),"")</f>
        <v xml:space="preserve">12   </v>
      </c>
      <c r="M886" s="40" t="str">
        <f t="array" ref="M886">IFERROR(INDEX(PEOPLE!$H$4:$H$101, SMALL(IF($B886=PEOPLE!$B$4:$B$101, ROW(PEOPLE!$H$4:$H$101)-MIN(ROW(PEOPLE!$H$4:$H$101)) +1), COLUMNS($B$3:L886))),"")</f>
        <v xml:space="preserve">13   </v>
      </c>
      <c r="N886" s="40"/>
      <c r="O886" s="40"/>
    </row>
    <row r="887" spans="2:15" x14ac:dyDescent="0.25">
      <c r="B887" s="40" t="str">
        <f t="array" ref="B887">IFERROR(INDEX(PEOPLE!B888:B$1001, MATCH(0, COUNTIF($B$2:B886, PEOPLE!B888:B$1001), 0)), "")</f>
        <v/>
      </c>
      <c r="C887" s="40" t="str">
        <f t="array" ref="C887">IFERROR(INDEX(PEOPLE!$H$4:$H$101, SMALL(IF($B887=PEOPLE!$B$4:$B$101, ROW(PEOPLE!$H$4:$H$101)-MIN(ROW(PEOPLE!$H$4:$H$101)) +1), COLUMNS($B$3:B887))),"")</f>
        <v xml:space="preserve">3   </v>
      </c>
      <c r="D887" s="40" t="str">
        <f t="array" ref="D887">IFERROR(INDEX(PEOPLE!$H$4:$H$101, SMALL(IF($B887=PEOPLE!$B$4:$B$101, ROW(PEOPLE!$H$4:$H$101)-MIN(ROW(PEOPLE!$H$4:$H$101)) +1), COLUMNS($B$3:C887))),"")</f>
        <v xml:space="preserve">4   </v>
      </c>
      <c r="E887" s="40" t="str">
        <f t="array" ref="E887">IFERROR(INDEX(PEOPLE!$H$4:$H$101, SMALL(IF($B887=PEOPLE!$B$4:$B$101, ROW(PEOPLE!$H$4:$H$101)-MIN(ROW(PEOPLE!$H$4:$H$101)) +1), COLUMNS($B$3:D887))),"")</f>
        <v xml:space="preserve">5   </v>
      </c>
      <c r="F887" s="40" t="str">
        <f t="array" ref="F887">IFERROR(INDEX(PEOPLE!$H$4:$H$101, SMALL(IF($B887=PEOPLE!$B$4:$B$101, ROW(PEOPLE!$H$4:$H$101)-MIN(ROW(PEOPLE!$H$4:$H$101)) +1), COLUMNS($B$3:E887))),"")</f>
        <v xml:space="preserve">6   </v>
      </c>
      <c r="G887" s="40" t="str">
        <f t="array" ref="G887">IFERROR(INDEX(PEOPLE!$H$4:$H$101, SMALL(IF($B887=PEOPLE!$B$4:$B$101, ROW(PEOPLE!$H$4:$H$101)-MIN(ROW(PEOPLE!$H$4:$H$101)) +1), COLUMNS($B$3:F887))),"")</f>
        <v xml:space="preserve">7   </v>
      </c>
      <c r="H887" s="40" t="str">
        <f t="array" ref="H887">IFERROR(INDEX(PEOPLE!$H$4:$H$101, SMALL(IF($B887=PEOPLE!$B$4:$B$101, ROW(PEOPLE!$H$4:$H$101)-MIN(ROW(PEOPLE!$H$4:$H$101)) +1), COLUMNS($B$3:G887))),"")</f>
        <v xml:space="preserve">8   </v>
      </c>
      <c r="I887" s="40" t="str">
        <f t="array" ref="I887">IFERROR(INDEX(PEOPLE!$H$4:$H$101, SMALL(IF($B887=PEOPLE!$B$4:$B$101, ROW(PEOPLE!$H$4:$H$101)-MIN(ROW(PEOPLE!$H$4:$H$101)) +1), COLUMNS($B$3:H887))),"")</f>
        <v xml:space="preserve">9   </v>
      </c>
      <c r="J887" s="40" t="str">
        <f t="array" ref="J887">IFERROR(INDEX(PEOPLE!$H$4:$H$101, SMALL(IF($B887=PEOPLE!$B$4:$B$101, ROW(PEOPLE!$H$4:$H$101)-MIN(ROW(PEOPLE!$H$4:$H$101)) +1), COLUMNS($B$3:I887))),"")</f>
        <v xml:space="preserve">10   </v>
      </c>
      <c r="K887" s="40" t="str">
        <f t="array" ref="K887">IFERROR(INDEX(PEOPLE!$H$4:$H$101, SMALL(IF($B887=PEOPLE!$B$4:$B$101, ROW(PEOPLE!$H$4:$H$101)-MIN(ROW(PEOPLE!$H$4:$H$101)) +1), COLUMNS($B$3:J887))),"")</f>
        <v xml:space="preserve">11   </v>
      </c>
      <c r="L887" s="40" t="str">
        <f t="array" ref="L887">IFERROR(INDEX(PEOPLE!$H$4:$H$101, SMALL(IF($B887=PEOPLE!$B$4:$B$101, ROW(PEOPLE!$H$4:$H$101)-MIN(ROW(PEOPLE!$H$4:$H$101)) +1), COLUMNS($B$3:K887))),"")</f>
        <v xml:space="preserve">12   </v>
      </c>
      <c r="M887" s="40" t="str">
        <f t="array" ref="M887">IFERROR(INDEX(PEOPLE!$H$4:$H$101, SMALL(IF($B887=PEOPLE!$B$4:$B$101, ROW(PEOPLE!$H$4:$H$101)-MIN(ROW(PEOPLE!$H$4:$H$101)) +1), COLUMNS($B$3:L887))),"")</f>
        <v xml:space="preserve">13   </v>
      </c>
      <c r="N887" s="40"/>
      <c r="O887" s="40"/>
    </row>
    <row r="888" spans="2:15" x14ac:dyDescent="0.25">
      <c r="B888" s="40" t="str">
        <f t="array" ref="B888">IFERROR(INDEX(PEOPLE!B889:B$1001, MATCH(0, COUNTIF($B$2:B887, PEOPLE!B889:B$1001), 0)), "")</f>
        <v/>
      </c>
      <c r="C888" s="40" t="str">
        <f t="array" ref="C888">IFERROR(INDEX(PEOPLE!$H$4:$H$101, SMALL(IF($B888=PEOPLE!$B$4:$B$101, ROW(PEOPLE!$H$4:$H$101)-MIN(ROW(PEOPLE!$H$4:$H$101)) +1), COLUMNS($B$3:B888))),"")</f>
        <v xml:space="preserve">3   </v>
      </c>
      <c r="D888" s="40" t="str">
        <f t="array" ref="D888">IFERROR(INDEX(PEOPLE!$H$4:$H$101, SMALL(IF($B888=PEOPLE!$B$4:$B$101, ROW(PEOPLE!$H$4:$H$101)-MIN(ROW(PEOPLE!$H$4:$H$101)) +1), COLUMNS($B$3:C888))),"")</f>
        <v xml:space="preserve">4   </v>
      </c>
      <c r="E888" s="40" t="str">
        <f t="array" ref="E888">IFERROR(INDEX(PEOPLE!$H$4:$H$101, SMALL(IF($B888=PEOPLE!$B$4:$B$101, ROW(PEOPLE!$H$4:$H$101)-MIN(ROW(PEOPLE!$H$4:$H$101)) +1), COLUMNS($B$3:D888))),"")</f>
        <v xml:space="preserve">5   </v>
      </c>
      <c r="F888" s="40" t="str">
        <f t="array" ref="F888">IFERROR(INDEX(PEOPLE!$H$4:$H$101, SMALL(IF($B888=PEOPLE!$B$4:$B$101, ROW(PEOPLE!$H$4:$H$101)-MIN(ROW(PEOPLE!$H$4:$H$101)) +1), COLUMNS($B$3:E888))),"")</f>
        <v xml:space="preserve">6   </v>
      </c>
      <c r="G888" s="40" t="str">
        <f t="array" ref="G888">IFERROR(INDEX(PEOPLE!$H$4:$H$101, SMALL(IF($B888=PEOPLE!$B$4:$B$101, ROW(PEOPLE!$H$4:$H$101)-MIN(ROW(PEOPLE!$H$4:$H$101)) +1), COLUMNS($B$3:F888))),"")</f>
        <v xml:space="preserve">7   </v>
      </c>
      <c r="H888" s="40" t="str">
        <f t="array" ref="H888">IFERROR(INDEX(PEOPLE!$H$4:$H$101, SMALL(IF($B888=PEOPLE!$B$4:$B$101, ROW(PEOPLE!$H$4:$H$101)-MIN(ROW(PEOPLE!$H$4:$H$101)) +1), COLUMNS($B$3:G888))),"")</f>
        <v xml:space="preserve">8   </v>
      </c>
      <c r="I888" s="40" t="str">
        <f t="array" ref="I888">IFERROR(INDEX(PEOPLE!$H$4:$H$101, SMALL(IF($B888=PEOPLE!$B$4:$B$101, ROW(PEOPLE!$H$4:$H$101)-MIN(ROW(PEOPLE!$H$4:$H$101)) +1), COLUMNS($B$3:H888))),"")</f>
        <v xml:space="preserve">9   </v>
      </c>
      <c r="J888" s="40" t="str">
        <f t="array" ref="J888">IFERROR(INDEX(PEOPLE!$H$4:$H$101, SMALL(IF($B888=PEOPLE!$B$4:$B$101, ROW(PEOPLE!$H$4:$H$101)-MIN(ROW(PEOPLE!$H$4:$H$101)) +1), COLUMNS($B$3:I888))),"")</f>
        <v xml:space="preserve">10   </v>
      </c>
      <c r="K888" s="40" t="str">
        <f t="array" ref="K888">IFERROR(INDEX(PEOPLE!$H$4:$H$101, SMALL(IF($B888=PEOPLE!$B$4:$B$101, ROW(PEOPLE!$H$4:$H$101)-MIN(ROW(PEOPLE!$H$4:$H$101)) +1), COLUMNS($B$3:J888))),"")</f>
        <v xml:space="preserve">11   </v>
      </c>
      <c r="L888" s="40" t="str">
        <f t="array" ref="L888">IFERROR(INDEX(PEOPLE!$H$4:$H$101, SMALL(IF($B888=PEOPLE!$B$4:$B$101, ROW(PEOPLE!$H$4:$H$101)-MIN(ROW(PEOPLE!$H$4:$H$101)) +1), COLUMNS($B$3:K888))),"")</f>
        <v xml:space="preserve">12   </v>
      </c>
      <c r="M888" s="40" t="str">
        <f t="array" ref="M888">IFERROR(INDEX(PEOPLE!$H$4:$H$101, SMALL(IF($B888=PEOPLE!$B$4:$B$101, ROW(PEOPLE!$H$4:$H$101)-MIN(ROW(PEOPLE!$H$4:$H$101)) +1), COLUMNS($B$3:L888))),"")</f>
        <v xml:space="preserve">13   </v>
      </c>
      <c r="N888" s="40"/>
      <c r="O888" s="40"/>
    </row>
    <row r="889" spans="2:15" x14ac:dyDescent="0.25">
      <c r="B889" s="40" t="str">
        <f t="array" ref="B889">IFERROR(INDEX(PEOPLE!B890:B$1001, MATCH(0, COUNTIF($B$2:B888, PEOPLE!B890:B$1001), 0)), "")</f>
        <v/>
      </c>
      <c r="C889" s="40" t="str">
        <f t="array" ref="C889">IFERROR(INDEX(PEOPLE!$H$4:$H$101, SMALL(IF($B889=PEOPLE!$B$4:$B$101, ROW(PEOPLE!$H$4:$H$101)-MIN(ROW(PEOPLE!$H$4:$H$101)) +1), COLUMNS($B$3:B889))),"")</f>
        <v xml:space="preserve">3   </v>
      </c>
      <c r="D889" s="40" t="str">
        <f t="array" ref="D889">IFERROR(INDEX(PEOPLE!$H$4:$H$101, SMALL(IF($B889=PEOPLE!$B$4:$B$101, ROW(PEOPLE!$H$4:$H$101)-MIN(ROW(PEOPLE!$H$4:$H$101)) +1), COLUMNS($B$3:C889))),"")</f>
        <v xml:space="preserve">4   </v>
      </c>
      <c r="E889" s="40" t="str">
        <f t="array" ref="E889">IFERROR(INDEX(PEOPLE!$H$4:$H$101, SMALL(IF($B889=PEOPLE!$B$4:$B$101, ROW(PEOPLE!$H$4:$H$101)-MIN(ROW(PEOPLE!$H$4:$H$101)) +1), COLUMNS($B$3:D889))),"")</f>
        <v xml:space="preserve">5   </v>
      </c>
      <c r="F889" s="40" t="str">
        <f t="array" ref="F889">IFERROR(INDEX(PEOPLE!$H$4:$H$101, SMALL(IF($B889=PEOPLE!$B$4:$B$101, ROW(PEOPLE!$H$4:$H$101)-MIN(ROW(PEOPLE!$H$4:$H$101)) +1), COLUMNS($B$3:E889))),"")</f>
        <v xml:space="preserve">6   </v>
      </c>
      <c r="G889" s="40" t="str">
        <f t="array" ref="G889">IFERROR(INDEX(PEOPLE!$H$4:$H$101, SMALL(IF($B889=PEOPLE!$B$4:$B$101, ROW(PEOPLE!$H$4:$H$101)-MIN(ROW(PEOPLE!$H$4:$H$101)) +1), COLUMNS($B$3:F889))),"")</f>
        <v xml:space="preserve">7   </v>
      </c>
      <c r="H889" s="40" t="str">
        <f t="array" ref="H889">IFERROR(INDEX(PEOPLE!$H$4:$H$101, SMALL(IF($B889=PEOPLE!$B$4:$B$101, ROW(PEOPLE!$H$4:$H$101)-MIN(ROW(PEOPLE!$H$4:$H$101)) +1), COLUMNS($B$3:G889))),"")</f>
        <v xml:space="preserve">8   </v>
      </c>
      <c r="I889" s="40" t="str">
        <f t="array" ref="I889">IFERROR(INDEX(PEOPLE!$H$4:$H$101, SMALL(IF($B889=PEOPLE!$B$4:$B$101, ROW(PEOPLE!$H$4:$H$101)-MIN(ROW(PEOPLE!$H$4:$H$101)) +1), COLUMNS($B$3:H889))),"")</f>
        <v xml:space="preserve">9   </v>
      </c>
      <c r="J889" s="40" t="str">
        <f t="array" ref="J889">IFERROR(INDEX(PEOPLE!$H$4:$H$101, SMALL(IF($B889=PEOPLE!$B$4:$B$101, ROW(PEOPLE!$H$4:$H$101)-MIN(ROW(PEOPLE!$H$4:$H$101)) +1), COLUMNS($B$3:I889))),"")</f>
        <v xml:space="preserve">10   </v>
      </c>
      <c r="K889" s="40" t="str">
        <f t="array" ref="K889">IFERROR(INDEX(PEOPLE!$H$4:$H$101, SMALL(IF($B889=PEOPLE!$B$4:$B$101, ROW(PEOPLE!$H$4:$H$101)-MIN(ROW(PEOPLE!$H$4:$H$101)) +1), COLUMNS($B$3:J889))),"")</f>
        <v xml:space="preserve">11   </v>
      </c>
      <c r="L889" s="40" t="str">
        <f t="array" ref="L889">IFERROR(INDEX(PEOPLE!$H$4:$H$101, SMALL(IF($B889=PEOPLE!$B$4:$B$101, ROW(PEOPLE!$H$4:$H$101)-MIN(ROW(PEOPLE!$H$4:$H$101)) +1), COLUMNS($B$3:K889))),"")</f>
        <v xml:space="preserve">12   </v>
      </c>
      <c r="M889" s="40" t="str">
        <f t="array" ref="M889">IFERROR(INDEX(PEOPLE!$H$4:$H$101, SMALL(IF($B889=PEOPLE!$B$4:$B$101, ROW(PEOPLE!$H$4:$H$101)-MIN(ROW(PEOPLE!$H$4:$H$101)) +1), COLUMNS($B$3:L889))),"")</f>
        <v xml:space="preserve">13   </v>
      </c>
      <c r="N889" s="40"/>
      <c r="O889" s="40"/>
    </row>
    <row r="890" spans="2:15" x14ac:dyDescent="0.25">
      <c r="B890" s="40" t="str">
        <f t="array" ref="B890">IFERROR(INDEX(PEOPLE!B891:B$1001, MATCH(0, COUNTIF($B$2:B889, PEOPLE!B891:B$1001), 0)), "")</f>
        <v/>
      </c>
      <c r="C890" s="40" t="str">
        <f t="array" ref="C890">IFERROR(INDEX(PEOPLE!$H$4:$H$101, SMALL(IF($B890=PEOPLE!$B$4:$B$101, ROW(PEOPLE!$H$4:$H$101)-MIN(ROW(PEOPLE!$H$4:$H$101)) +1), COLUMNS($B$3:B890))),"")</f>
        <v xml:space="preserve">3   </v>
      </c>
      <c r="D890" s="40" t="str">
        <f t="array" ref="D890">IFERROR(INDEX(PEOPLE!$H$4:$H$101, SMALL(IF($B890=PEOPLE!$B$4:$B$101, ROW(PEOPLE!$H$4:$H$101)-MIN(ROW(PEOPLE!$H$4:$H$101)) +1), COLUMNS($B$3:C890))),"")</f>
        <v xml:space="preserve">4   </v>
      </c>
      <c r="E890" s="40" t="str">
        <f t="array" ref="E890">IFERROR(INDEX(PEOPLE!$H$4:$H$101, SMALL(IF($B890=PEOPLE!$B$4:$B$101, ROW(PEOPLE!$H$4:$H$101)-MIN(ROW(PEOPLE!$H$4:$H$101)) +1), COLUMNS($B$3:D890))),"")</f>
        <v xml:space="preserve">5   </v>
      </c>
      <c r="F890" s="40" t="str">
        <f t="array" ref="F890">IFERROR(INDEX(PEOPLE!$H$4:$H$101, SMALL(IF($B890=PEOPLE!$B$4:$B$101, ROW(PEOPLE!$H$4:$H$101)-MIN(ROW(PEOPLE!$H$4:$H$101)) +1), COLUMNS($B$3:E890))),"")</f>
        <v xml:space="preserve">6   </v>
      </c>
      <c r="G890" s="40" t="str">
        <f t="array" ref="G890">IFERROR(INDEX(PEOPLE!$H$4:$H$101, SMALL(IF($B890=PEOPLE!$B$4:$B$101, ROW(PEOPLE!$H$4:$H$101)-MIN(ROW(PEOPLE!$H$4:$H$101)) +1), COLUMNS($B$3:F890))),"")</f>
        <v xml:space="preserve">7   </v>
      </c>
      <c r="H890" s="40" t="str">
        <f t="array" ref="H890">IFERROR(INDEX(PEOPLE!$H$4:$H$101, SMALL(IF($B890=PEOPLE!$B$4:$B$101, ROW(PEOPLE!$H$4:$H$101)-MIN(ROW(PEOPLE!$H$4:$H$101)) +1), COLUMNS($B$3:G890))),"")</f>
        <v xml:space="preserve">8   </v>
      </c>
      <c r="I890" s="40" t="str">
        <f t="array" ref="I890">IFERROR(INDEX(PEOPLE!$H$4:$H$101, SMALL(IF($B890=PEOPLE!$B$4:$B$101, ROW(PEOPLE!$H$4:$H$101)-MIN(ROW(PEOPLE!$H$4:$H$101)) +1), COLUMNS($B$3:H890))),"")</f>
        <v xml:space="preserve">9   </v>
      </c>
      <c r="J890" s="40" t="str">
        <f t="array" ref="J890">IFERROR(INDEX(PEOPLE!$H$4:$H$101, SMALL(IF($B890=PEOPLE!$B$4:$B$101, ROW(PEOPLE!$H$4:$H$101)-MIN(ROW(PEOPLE!$H$4:$H$101)) +1), COLUMNS($B$3:I890))),"")</f>
        <v xml:space="preserve">10   </v>
      </c>
      <c r="K890" s="40" t="str">
        <f t="array" ref="K890">IFERROR(INDEX(PEOPLE!$H$4:$H$101, SMALL(IF($B890=PEOPLE!$B$4:$B$101, ROW(PEOPLE!$H$4:$H$101)-MIN(ROW(PEOPLE!$H$4:$H$101)) +1), COLUMNS($B$3:J890))),"")</f>
        <v xml:space="preserve">11   </v>
      </c>
      <c r="L890" s="40" t="str">
        <f t="array" ref="L890">IFERROR(INDEX(PEOPLE!$H$4:$H$101, SMALL(IF($B890=PEOPLE!$B$4:$B$101, ROW(PEOPLE!$H$4:$H$101)-MIN(ROW(PEOPLE!$H$4:$H$101)) +1), COLUMNS($B$3:K890))),"")</f>
        <v xml:space="preserve">12   </v>
      </c>
      <c r="M890" s="40" t="str">
        <f t="array" ref="M890">IFERROR(INDEX(PEOPLE!$H$4:$H$101, SMALL(IF($B890=PEOPLE!$B$4:$B$101, ROW(PEOPLE!$H$4:$H$101)-MIN(ROW(PEOPLE!$H$4:$H$101)) +1), COLUMNS($B$3:L890))),"")</f>
        <v xml:space="preserve">13   </v>
      </c>
      <c r="N890" s="40"/>
      <c r="O890" s="40"/>
    </row>
    <row r="891" spans="2:15" x14ac:dyDescent="0.25">
      <c r="B891" s="40" t="str">
        <f t="array" ref="B891">IFERROR(INDEX(PEOPLE!B892:B$1001, MATCH(0, COUNTIF($B$2:B890, PEOPLE!B892:B$1001), 0)), "")</f>
        <v/>
      </c>
      <c r="C891" s="40" t="str">
        <f t="array" ref="C891">IFERROR(INDEX(PEOPLE!$H$4:$H$101, SMALL(IF($B891=PEOPLE!$B$4:$B$101, ROW(PEOPLE!$H$4:$H$101)-MIN(ROW(PEOPLE!$H$4:$H$101)) +1), COLUMNS($B$3:B891))),"")</f>
        <v xml:space="preserve">3   </v>
      </c>
      <c r="D891" s="40" t="str">
        <f t="array" ref="D891">IFERROR(INDEX(PEOPLE!$H$4:$H$101, SMALL(IF($B891=PEOPLE!$B$4:$B$101, ROW(PEOPLE!$H$4:$H$101)-MIN(ROW(PEOPLE!$H$4:$H$101)) +1), COLUMNS($B$3:C891))),"")</f>
        <v xml:space="preserve">4   </v>
      </c>
      <c r="E891" s="40" t="str">
        <f t="array" ref="E891">IFERROR(INDEX(PEOPLE!$H$4:$H$101, SMALL(IF($B891=PEOPLE!$B$4:$B$101, ROW(PEOPLE!$H$4:$H$101)-MIN(ROW(PEOPLE!$H$4:$H$101)) +1), COLUMNS($B$3:D891))),"")</f>
        <v xml:space="preserve">5   </v>
      </c>
      <c r="F891" s="40" t="str">
        <f t="array" ref="F891">IFERROR(INDEX(PEOPLE!$H$4:$H$101, SMALL(IF($B891=PEOPLE!$B$4:$B$101, ROW(PEOPLE!$H$4:$H$101)-MIN(ROW(PEOPLE!$H$4:$H$101)) +1), COLUMNS($B$3:E891))),"")</f>
        <v xml:space="preserve">6   </v>
      </c>
      <c r="G891" s="40" t="str">
        <f t="array" ref="G891">IFERROR(INDEX(PEOPLE!$H$4:$H$101, SMALL(IF($B891=PEOPLE!$B$4:$B$101, ROW(PEOPLE!$H$4:$H$101)-MIN(ROW(PEOPLE!$H$4:$H$101)) +1), COLUMNS($B$3:F891))),"")</f>
        <v xml:space="preserve">7   </v>
      </c>
      <c r="H891" s="40" t="str">
        <f t="array" ref="H891">IFERROR(INDEX(PEOPLE!$H$4:$H$101, SMALL(IF($B891=PEOPLE!$B$4:$B$101, ROW(PEOPLE!$H$4:$H$101)-MIN(ROW(PEOPLE!$H$4:$H$101)) +1), COLUMNS($B$3:G891))),"")</f>
        <v xml:space="preserve">8   </v>
      </c>
      <c r="I891" s="40" t="str">
        <f t="array" ref="I891">IFERROR(INDEX(PEOPLE!$H$4:$H$101, SMALL(IF($B891=PEOPLE!$B$4:$B$101, ROW(PEOPLE!$H$4:$H$101)-MIN(ROW(PEOPLE!$H$4:$H$101)) +1), COLUMNS($B$3:H891))),"")</f>
        <v xml:space="preserve">9   </v>
      </c>
      <c r="J891" s="40" t="str">
        <f t="array" ref="J891">IFERROR(INDEX(PEOPLE!$H$4:$H$101, SMALL(IF($B891=PEOPLE!$B$4:$B$101, ROW(PEOPLE!$H$4:$H$101)-MIN(ROW(PEOPLE!$H$4:$H$101)) +1), COLUMNS($B$3:I891))),"")</f>
        <v xml:space="preserve">10   </v>
      </c>
      <c r="K891" s="40" t="str">
        <f t="array" ref="K891">IFERROR(INDEX(PEOPLE!$H$4:$H$101, SMALL(IF($B891=PEOPLE!$B$4:$B$101, ROW(PEOPLE!$H$4:$H$101)-MIN(ROW(PEOPLE!$H$4:$H$101)) +1), COLUMNS($B$3:J891))),"")</f>
        <v xml:space="preserve">11   </v>
      </c>
      <c r="L891" s="40" t="str">
        <f t="array" ref="L891">IFERROR(INDEX(PEOPLE!$H$4:$H$101, SMALL(IF($B891=PEOPLE!$B$4:$B$101, ROW(PEOPLE!$H$4:$H$101)-MIN(ROW(PEOPLE!$H$4:$H$101)) +1), COLUMNS($B$3:K891))),"")</f>
        <v xml:space="preserve">12   </v>
      </c>
      <c r="M891" s="40" t="str">
        <f t="array" ref="M891">IFERROR(INDEX(PEOPLE!$H$4:$H$101, SMALL(IF($B891=PEOPLE!$B$4:$B$101, ROW(PEOPLE!$H$4:$H$101)-MIN(ROW(PEOPLE!$H$4:$H$101)) +1), COLUMNS($B$3:L891))),"")</f>
        <v xml:space="preserve">13   </v>
      </c>
      <c r="N891" s="40"/>
      <c r="O891" s="40"/>
    </row>
    <row r="892" spans="2:15" x14ac:dyDescent="0.25">
      <c r="B892" s="40" t="str">
        <f t="array" ref="B892">IFERROR(INDEX(PEOPLE!B893:B$1001, MATCH(0, COUNTIF($B$2:B891, PEOPLE!B893:B$1001), 0)), "")</f>
        <v/>
      </c>
      <c r="C892" s="40" t="str">
        <f t="array" ref="C892">IFERROR(INDEX(PEOPLE!$H$4:$H$101, SMALL(IF($B892=PEOPLE!$B$4:$B$101, ROW(PEOPLE!$H$4:$H$101)-MIN(ROW(PEOPLE!$H$4:$H$101)) +1), COLUMNS($B$3:B892))),"")</f>
        <v xml:space="preserve">3   </v>
      </c>
      <c r="D892" s="40" t="str">
        <f t="array" ref="D892">IFERROR(INDEX(PEOPLE!$H$4:$H$101, SMALL(IF($B892=PEOPLE!$B$4:$B$101, ROW(PEOPLE!$H$4:$H$101)-MIN(ROW(PEOPLE!$H$4:$H$101)) +1), COLUMNS($B$3:C892))),"")</f>
        <v xml:space="preserve">4   </v>
      </c>
      <c r="E892" s="40" t="str">
        <f t="array" ref="E892">IFERROR(INDEX(PEOPLE!$H$4:$H$101, SMALL(IF($B892=PEOPLE!$B$4:$B$101, ROW(PEOPLE!$H$4:$H$101)-MIN(ROW(PEOPLE!$H$4:$H$101)) +1), COLUMNS($B$3:D892))),"")</f>
        <v xml:space="preserve">5   </v>
      </c>
      <c r="F892" s="40" t="str">
        <f t="array" ref="F892">IFERROR(INDEX(PEOPLE!$H$4:$H$101, SMALL(IF($B892=PEOPLE!$B$4:$B$101, ROW(PEOPLE!$H$4:$H$101)-MIN(ROW(PEOPLE!$H$4:$H$101)) +1), COLUMNS($B$3:E892))),"")</f>
        <v xml:space="preserve">6   </v>
      </c>
      <c r="G892" s="40" t="str">
        <f t="array" ref="G892">IFERROR(INDEX(PEOPLE!$H$4:$H$101, SMALL(IF($B892=PEOPLE!$B$4:$B$101, ROW(PEOPLE!$H$4:$H$101)-MIN(ROW(PEOPLE!$H$4:$H$101)) +1), COLUMNS($B$3:F892))),"")</f>
        <v xml:space="preserve">7   </v>
      </c>
      <c r="H892" s="40" t="str">
        <f t="array" ref="H892">IFERROR(INDEX(PEOPLE!$H$4:$H$101, SMALL(IF($B892=PEOPLE!$B$4:$B$101, ROW(PEOPLE!$H$4:$H$101)-MIN(ROW(PEOPLE!$H$4:$H$101)) +1), COLUMNS($B$3:G892))),"")</f>
        <v xml:space="preserve">8   </v>
      </c>
      <c r="I892" s="40" t="str">
        <f t="array" ref="I892">IFERROR(INDEX(PEOPLE!$H$4:$H$101, SMALL(IF($B892=PEOPLE!$B$4:$B$101, ROW(PEOPLE!$H$4:$H$101)-MIN(ROW(PEOPLE!$H$4:$H$101)) +1), COLUMNS($B$3:H892))),"")</f>
        <v xml:space="preserve">9   </v>
      </c>
      <c r="J892" s="40" t="str">
        <f t="array" ref="J892">IFERROR(INDEX(PEOPLE!$H$4:$H$101, SMALL(IF($B892=PEOPLE!$B$4:$B$101, ROW(PEOPLE!$H$4:$H$101)-MIN(ROW(PEOPLE!$H$4:$H$101)) +1), COLUMNS($B$3:I892))),"")</f>
        <v xml:space="preserve">10   </v>
      </c>
      <c r="K892" s="40" t="str">
        <f t="array" ref="K892">IFERROR(INDEX(PEOPLE!$H$4:$H$101, SMALL(IF($B892=PEOPLE!$B$4:$B$101, ROW(PEOPLE!$H$4:$H$101)-MIN(ROW(PEOPLE!$H$4:$H$101)) +1), COLUMNS($B$3:J892))),"")</f>
        <v xml:space="preserve">11   </v>
      </c>
      <c r="L892" s="40" t="str">
        <f t="array" ref="L892">IFERROR(INDEX(PEOPLE!$H$4:$H$101, SMALL(IF($B892=PEOPLE!$B$4:$B$101, ROW(PEOPLE!$H$4:$H$101)-MIN(ROW(PEOPLE!$H$4:$H$101)) +1), COLUMNS($B$3:K892))),"")</f>
        <v xml:space="preserve">12   </v>
      </c>
      <c r="M892" s="40" t="str">
        <f t="array" ref="M892">IFERROR(INDEX(PEOPLE!$H$4:$H$101, SMALL(IF($B892=PEOPLE!$B$4:$B$101, ROW(PEOPLE!$H$4:$H$101)-MIN(ROW(PEOPLE!$H$4:$H$101)) +1), COLUMNS($B$3:L892))),"")</f>
        <v xml:space="preserve">13   </v>
      </c>
      <c r="N892" s="40"/>
      <c r="O892" s="40"/>
    </row>
    <row r="893" spans="2:15" x14ac:dyDescent="0.25">
      <c r="B893" s="40" t="str">
        <f t="array" ref="B893">IFERROR(INDEX(PEOPLE!B894:B$1001, MATCH(0, COUNTIF($B$2:B892, PEOPLE!B894:B$1001), 0)), "")</f>
        <v/>
      </c>
      <c r="C893" s="40" t="str">
        <f t="array" ref="C893">IFERROR(INDEX(PEOPLE!$H$4:$H$101, SMALL(IF($B893=PEOPLE!$B$4:$B$101, ROW(PEOPLE!$H$4:$H$101)-MIN(ROW(PEOPLE!$H$4:$H$101)) +1), COLUMNS($B$3:B893))),"")</f>
        <v xml:space="preserve">3   </v>
      </c>
      <c r="D893" s="40" t="str">
        <f t="array" ref="D893">IFERROR(INDEX(PEOPLE!$H$4:$H$101, SMALL(IF($B893=PEOPLE!$B$4:$B$101, ROW(PEOPLE!$H$4:$H$101)-MIN(ROW(PEOPLE!$H$4:$H$101)) +1), COLUMNS($B$3:C893))),"")</f>
        <v xml:space="preserve">4   </v>
      </c>
      <c r="E893" s="40" t="str">
        <f t="array" ref="E893">IFERROR(INDEX(PEOPLE!$H$4:$H$101, SMALL(IF($B893=PEOPLE!$B$4:$B$101, ROW(PEOPLE!$H$4:$H$101)-MIN(ROW(PEOPLE!$H$4:$H$101)) +1), COLUMNS($B$3:D893))),"")</f>
        <v xml:space="preserve">5   </v>
      </c>
      <c r="F893" s="40" t="str">
        <f t="array" ref="F893">IFERROR(INDEX(PEOPLE!$H$4:$H$101, SMALL(IF($B893=PEOPLE!$B$4:$B$101, ROW(PEOPLE!$H$4:$H$101)-MIN(ROW(PEOPLE!$H$4:$H$101)) +1), COLUMNS($B$3:E893))),"")</f>
        <v xml:space="preserve">6   </v>
      </c>
      <c r="G893" s="40" t="str">
        <f t="array" ref="G893">IFERROR(INDEX(PEOPLE!$H$4:$H$101, SMALL(IF($B893=PEOPLE!$B$4:$B$101, ROW(PEOPLE!$H$4:$H$101)-MIN(ROW(PEOPLE!$H$4:$H$101)) +1), COLUMNS($B$3:F893))),"")</f>
        <v xml:space="preserve">7   </v>
      </c>
      <c r="H893" s="40" t="str">
        <f t="array" ref="H893">IFERROR(INDEX(PEOPLE!$H$4:$H$101, SMALL(IF($B893=PEOPLE!$B$4:$B$101, ROW(PEOPLE!$H$4:$H$101)-MIN(ROW(PEOPLE!$H$4:$H$101)) +1), COLUMNS($B$3:G893))),"")</f>
        <v xml:space="preserve">8   </v>
      </c>
      <c r="I893" s="40" t="str">
        <f t="array" ref="I893">IFERROR(INDEX(PEOPLE!$H$4:$H$101, SMALL(IF($B893=PEOPLE!$B$4:$B$101, ROW(PEOPLE!$H$4:$H$101)-MIN(ROW(PEOPLE!$H$4:$H$101)) +1), COLUMNS($B$3:H893))),"")</f>
        <v xml:space="preserve">9   </v>
      </c>
      <c r="J893" s="40" t="str">
        <f t="array" ref="J893">IFERROR(INDEX(PEOPLE!$H$4:$H$101, SMALL(IF($B893=PEOPLE!$B$4:$B$101, ROW(PEOPLE!$H$4:$H$101)-MIN(ROW(PEOPLE!$H$4:$H$101)) +1), COLUMNS($B$3:I893))),"")</f>
        <v xml:space="preserve">10   </v>
      </c>
      <c r="K893" s="40" t="str">
        <f t="array" ref="K893">IFERROR(INDEX(PEOPLE!$H$4:$H$101, SMALL(IF($B893=PEOPLE!$B$4:$B$101, ROW(PEOPLE!$H$4:$H$101)-MIN(ROW(PEOPLE!$H$4:$H$101)) +1), COLUMNS($B$3:J893))),"")</f>
        <v xml:space="preserve">11   </v>
      </c>
      <c r="L893" s="40" t="str">
        <f t="array" ref="L893">IFERROR(INDEX(PEOPLE!$H$4:$H$101, SMALL(IF($B893=PEOPLE!$B$4:$B$101, ROW(PEOPLE!$H$4:$H$101)-MIN(ROW(PEOPLE!$H$4:$H$101)) +1), COLUMNS($B$3:K893))),"")</f>
        <v xml:space="preserve">12   </v>
      </c>
      <c r="M893" s="40" t="str">
        <f t="array" ref="M893">IFERROR(INDEX(PEOPLE!$H$4:$H$101, SMALL(IF($B893=PEOPLE!$B$4:$B$101, ROW(PEOPLE!$H$4:$H$101)-MIN(ROW(PEOPLE!$H$4:$H$101)) +1), COLUMNS($B$3:L893))),"")</f>
        <v xml:space="preserve">13   </v>
      </c>
      <c r="N893" s="40"/>
      <c r="O893" s="40"/>
    </row>
    <row r="894" spans="2:15" x14ac:dyDescent="0.25">
      <c r="B894" s="40" t="str">
        <f t="array" ref="B894">IFERROR(INDEX(PEOPLE!B895:B$1001, MATCH(0, COUNTIF($B$2:B893, PEOPLE!B895:B$1001), 0)), "")</f>
        <v/>
      </c>
      <c r="C894" s="40" t="str">
        <f t="array" ref="C894">IFERROR(INDEX(PEOPLE!$H$4:$H$101, SMALL(IF($B894=PEOPLE!$B$4:$B$101, ROW(PEOPLE!$H$4:$H$101)-MIN(ROW(PEOPLE!$H$4:$H$101)) +1), COLUMNS($B$3:B894))),"")</f>
        <v xml:space="preserve">3   </v>
      </c>
      <c r="D894" s="40" t="str">
        <f t="array" ref="D894">IFERROR(INDEX(PEOPLE!$H$4:$H$101, SMALL(IF($B894=PEOPLE!$B$4:$B$101, ROW(PEOPLE!$H$4:$H$101)-MIN(ROW(PEOPLE!$H$4:$H$101)) +1), COLUMNS($B$3:C894))),"")</f>
        <v xml:space="preserve">4   </v>
      </c>
      <c r="E894" s="40" t="str">
        <f t="array" ref="E894">IFERROR(INDEX(PEOPLE!$H$4:$H$101, SMALL(IF($B894=PEOPLE!$B$4:$B$101, ROW(PEOPLE!$H$4:$H$101)-MIN(ROW(PEOPLE!$H$4:$H$101)) +1), COLUMNS($B$3:D894))),"")</f>
        <v xml:space="preserve">5   </v>
      </c>
      <c r="F894" s="40" t="str">
        <f t="array" ref="F894">IFERROR(INDEX(PEOPLE!$H$4:$H$101, SMALL(IF($B894=PEOPLE!$B$4:$B$101, ROW(PEOPLE!$H$4:$H$101)-MIN(ROW(PEOPLE!$H$4:$H$101)) +1), COLUMNS($B$3:E894))),"")</f>
        <v xml:space="preserve">6   </v>
      </c>
      <c r="G894" s="40" t="str">
        <f t="array" ref="G894">IFERROR(INDEX(PEOPLE!$H$4:$H$101, SMALL(IF($B894=PEOPLE!$B$4:$B$101, ROW(PEOPLE!$H$4:$H$101)-MIN(ROW(PEOPLE!$H$4:$H$101)) +1), COLUMNS($B$3:F894))),"")</f>
        <v xml:space="preserve">7   </v>
      </c>
      <c r="H894" s="40" t="str">
        <f t="array" ref="H894">IFERROR(INDEX(PEOPLE!$H$4:$H$101, SMALL(IF($B894=PEOPLE!$B$4:$B$101, ROW(PEOPLE!$H$4:$H$101)-MIN(ROW(PEOPLE!$H$4:$H$101)) +1), COLUMNS($B$3:G894))),"")</f>
        <v xml:space="preserve">8   </v>
      </c>
      <c r="I894" s="40" t="str">
        <f t="array" ref="I894">IFERROR(INDEX(PEOPLE!$H$4:$H$101, SMALL(IF($B894=PEOPLE!$B$4:$B$101, ROW(PEOPLE!$H$4:$H$101)-MIN(ROW(PEOPLE!$H$4:$H$101)) +1), COLUMNS($B$3:H894))),"")</f>
        <v xml:space="preserve">9   </v>
      </c>
      <c r="J894" s="40" t="str">
        <f t="array" ref="J894">IFERROR(INDEX(PEOPLE!$H$4:$H$101, SMALL(IF($B894=PEOPLE!$B$4:$B$101, ROW(PEOPLE!$H$4:$H$101)-MIN(ROW(PEOPLE!$H$4:$H$101)) +1), COLUMNS($B$3:I894))),"")</f>
        <v xml:space="preserve">10   </v>
      </c>
      <c r="K894" s="40" t="str">
        <f t="array" ref="K894">IFERROR(INDEX(PEOPLE!$H$4:$H$101, SMALL(IF($B894=PEOPLE!$B$4:$B$101, ROW(PEOPLE!$H$4:$H$101)-MIN(ROW(PEOPLE!$H$4:$H$101)) +1), COLUMNS($B$3:J894))),"")</f>
        <v xml:space="preserve">11   </v>
      </c>
      <c r="L894" s="40" t="str">
        <f t="array" ref="L894">IFERROR(INDEX(PEOPLE!$H$4:$H$101, SMALL(IF($B894=PEOPLE!$B$4:$B$101, ROW(PEOPLE!$H$4:$H$101)-MIN(ROW(PEOPLE!$H$4:$H$101)) +1), COLUMNS($B$3:K894))),"")</f>
        <v xml:space="preserve">12   </v>
      </c>
      <c r="M894" s="40" t="str">
        <f t="array" ref="M894">IFERROR(INDEX(PEOPLE!$H$4:$H$101, SMALL(IF($B894=PEOPLE!$B$4:$B$101, ROW(PEOPLE!$H$4:$H$101)-MIN(ROW(PEOPLE!$H$4:$H$101)) +1), COLUMNS($B$3:L894))),"")</f>
        <v xml:space="preserve">13   </v>
      </c>
      <c r="N894" s="40"/>
      <c r="O894" s="40"/>
    </row>
    <row r="895" spans="2:15" x14ac:dyDescent="0.25">
      <c r="B895" s="40" t="str">
        <f t="array" ref="B895">IFERROR(INDEX(PEOPLE!B896:B$1001, MATCH(0, COUNTIF($B$2:B894, PEOPLE!B896:B$1001), 0)), "")</f>
        <v/>
      </c>
      <c r="C895" s="40" t="str">
        <f t="array" ref="C895">IFERROR(INDEX(PEOPLE!$H$4:$H$101, SMALL(IF($B895=PEOPLE!$B$4:$B$101, ROW(PEOPLE!$H$4:$H$101)-MIN(ROW(PEOPLE!$H$4:$H$101)) +1), COLUMNS($B$3:B895))),"")</f>
        <v xml:space="preserve">3   </v>
      </c>
      <c r="D895" s="40" t="str">
        <f t="array" ref="D895">IFERROR(INDEX(PEOPLE!$H$4:$H$101, SMALL(IF($B895=PEOPLE!$B$4:$B$101, ROW(PEOPLE!$H$4:$H$101)-MIN(ROW(PEOPLE!$H$4:$H$101)) +1), COLUMNS($B$3:C895))),"")</f>
        <v xml:space="preserve">4   </v>
      </c>
      <c r="E895" s="40" t="str">
        <f t="array" ref="E895">IFERROR(INDEX(PEOPLE!$H$4:$H$101, SMALL(IF($B895=PEOPLE!$B$4:$B$101, ROW(PEOPLE!$H$4:$H$101)-MIN(ROW(PEOPLE!$H$4:$H$101)) +1), COLUMNS($B$3:D895))),"")</f>
        <v xml:space="preserve">5   </v>
      </c>
      <c r="F895" s="40" t="str">
        <f t="array" ref="F895">IFERROR(INDEX(PEOPLE!$H$4:$H$101, SMALL(IF($B895=PEOPLE!$B$4:$B$101, ROW(PEOPLE!$H$4:$H$101)-MIN(ROW(PEOPLE!$H$4:$H$101)) +1), COLUMNS($B$3:E895))),"")</f>
        <v xml:space="preserve">6   </v>
      </c>
      <c r="G895" s="40" t="str">
        <f t="array" ref="G895">IFERROR(INDEX(PEOPLE!$H$4:$H$101, SMALL(IF($B895=PEOPLE!$B$4:$B$101, ROW(PEOPLE!$H$4:$H$101)-MIN(ROW(PEOPLE!$H$4:$H$101)) +1), COLUMNS($B$3:F895))),"")</f>
        <v xml:space="preserve">7   </v>
      </c>
      <c r="H895" s="40" t="str">
        <f t="array" ref="H895">IFERROR(INDEX(PEOPLE!$H$4:$H$101, SMALL(IF($B895=PEOPLE!$B$4:$B$101, ROW(PEOPLE!$H$4:$H$101)-MIN(ROW(PEOPLE!$H$4:$H$101)) +1), COLUMNS($B$3:G895))),"")</f>
        <v xml:space="preserve">8   </v>
      </c>
      <c r="I895" s="40" t="str">
        <f t="array" ref="I895">IFERROR(INDEX(PEOPLE!$H$4:$H$101, SMALL(IF($B895=PEOPLE!$B$4:$B$101, ROW(PEOPLE!$H$4:$H$101)-MIN(ROW(PEOPLE!$H$4:$H$101)) +1), COLUMNS($B$3:H895))),"")</f>
        <v xml:space="preserve">9   </v>
      </c>
      <c r="J895" s="40" t="str">
        <f t="array" ref="J895">IFERROR(INDEX(PEOPLE!$H$4:$H$101, SMALL(IF($B895=PEOPLE!$B$4:$B$101, ROW(PEOPLE!$H$4:$H$101)-MIN(ROW(PEOPLE!$H$4:$H$101)) +1), COLUMNS($B$3:I895))),"")</f>
        <v xml:space="preserve">10   </v>
      </c>
      <c r="K895" s="40" t="str">
        <f t="array" ref="K895">IFERROR(INDEX(PEOPLE!$H$4:$H$101, SMALL(IF($B895=PEOPLE!$B$4:$B$101, ROW(PEOPLE!$H$4:$H$101)-MIN(ROW(PEOPLE!$H$4:$H$101)) +1), COLUMNS($B$3:J895))),"")</f>
        <v xml:space="preserve">11   </v>
      </c>
      <c r="L895" s="40" t="str">
        <f t="array" ref="L895">IFERROR(INDEX(PEOPLE!$H$4:$H$101, SMALL(IF($B895=PEOPLE!$B$4:$B$101, ROW(PEOPLE!$H$4:$H$101)-MIN(ROW(PEOPLE!$H$4:$H$101)) +1), COLUMNS($B$3:K895))),"")</f>
        <v xml:space="preserve">12   </v>
      </c>
      <c r="M895" s="40" t="str">
        <f t="array" ref="M895">IFERROR(INDEX(PEOPLE!$H$4:$H$101, SMALL(IF($B895=PEOPLE!$B$4:$B$101, ROW(PEOPLE!$H$4:$H$101)-MIN(ROW(PEOPLE!$H$4:$H$101)) +1), COLUMNS($B$3:L895))),"")</f>
        <v xml:space="preserve">13   </v>
      </c>
      <c r="N895" s="40"/>
      <c r="O895" s="40"/>
    </row>
    <row r="896" spans="2:15" x14ac:dyDescent="0.25">
      <c r="B896" s="40" t="str">
        <f t="array" ref="B896">IFERROR(INDEX(PEOPLE!B897:B$1001, MATCH(0, COUNTIF($B$2:B895, PEOPLE!B897:B$1001), 0)), "")</f>
        <v/>
      </c>
      <c r="C896" s="40" t="str">
        <f t="array" ref="C896">IFERROR(INDEX(PEOPLE!$H$4:$H$101, SMALL(IF($B896=PEOPLE!$B$4:$B$101, ROW(PEOPLE!$H$4:$H$101)-MIN(ROW(PEOPLE!$H$4:$H$101)) +1), COLUMNS($B$3:B896))),"")</f>
        <v xml:space="preserve">3   </v>
      </c>
      <c r="D896" s="40" t="str">
        <f t="array" ref="D896">IFERROR(INDEX(PEOPLE!$H$4:$H$101, SMALL(IF($B896=PEOPLE!$B$4:$B$101, ROW(PEOPLE!$H$4:$H$101)-MIN(ROW(PEOPLE!$H$4:$H$101)) +1), COLUMNS($B$3:C896))),"")</f>
        <v xml:space="preserve">4   </v>
      </c>
      <c r="E896" s="40" t="str">
        <f t="array" ref="E896">IFERROR(INDEX(PEOPLE!$H$4:$H$101, SMALL(IF($B896=PEOPLE!$B$4:$B$101, ROW(PEOPLE!$H$4:$H$101)-MIN(ROW(PEOPLE!$H$4:$H$101)) +1), COLUMNS($B$3:D896))),"")</f>
        <v xml:space="preserve">5   </v>
      </c>
      <c r="F896" s="40" t="str">
        <f t="array" ref="F896">IFERROR(INDEX(PEOPLE!$H$4:$H$101, SMALL(IF($B896=PEOPLE!$B$4:$B$101, ROW(PEOPLE!$H$4:$H$101)-MIN(ROW(PEOPLE!$H$4:$H$101)) +1), COLUMNS($B$3:E896))),"")</f>
        <v xml:space="preserve">6   </v>
      </c>
      <c r="G896" s="40" t="str">
        <f t="array" ref="G896">IFERROR(INDEX(PEOPLE!$H$4:$H$101, SMALL(IF($B896=PEOPLE!$B$4:$B$101, ROW(PEOPLE!$H$4:$H$101)-MIN(ROW(PEOPLE!$H$4:$H$101)) +1), COLUMNS($B$3:F896))),"")</f>
        <v xml:space="preserve">7   </v>
      </c>
      <c r="H896" s="40" t="str">
        <f t="array" ref="H896">IFERROR(INDEX(PEOPLE!$H$4:$H$101, SMALL(IF($B896=PEOPLE!$B$4:$B$101, ROW(PEOPLE!$H$4:$H$101)-MIN(ROW(PEOPLE!$H$4:$H$101)) +1), COLUMNS($B$3:G896))),"")</f>
        <v xml:space="preserve">8   </v>
      </c>
      <c r="I896" s="40" t="str">
        <f t="array" ref="I896">IFERROR(INDEX(PEOPLE!$H$4:$H$101, SMALL(IF($B896=PEOPLE!$B$4:$B$101, ROW(PEOPLE!$H$4:$H$101)-MIN(ROW(PEOPLE!$H$4:$H$101)) +1), COLUMNS($B$3:H896))),"")</f>
        <v xml:space="preserve">9   </v>
      </c>
      <c r="J896" s="40" t="str">
        <f t="array" ref="J896">IFERROR(INDEX(PEOPLE!$H$4:$H$101, SMALL(IF($B896=PEOPLE!$B$4:$B$101, ROW(PEOPLE!$H$4:$H$101)-MIN(ROW(PEOPLE!$H$4:$H$101)) +1), COLUMNS($B$3:I896))),"")</f>
        <v xml:space="preserve">10   </v>
      </c>
      <c r="K896" s="40" t="str">
        <f t="array" ref="K896">IFERROR(INDEX(PEOPLE!$H$4:$H$101, SMALL(IF($B896=PEOPLE!$B$4:$B$101, ROW(PEOPLE!$H$4:$H$101)-MIN(ROW(PEOPLE!$H$4:$H$101)) +1), COLUMNS($B$3:J896))),"")</f>
        <v xml:space="preserve">11   </v>
      </c>
      <c r="L896" s="40" t="str">
        <f t="array" ref="L896">IFERROR(INDEX(PEOPLE!$H$4:$H$101, SMALL(IF($B896=PEOPLE!$B$4:$B$101, ROW(PEOPLE!$H$4:$H$101)-MIN(ROW(PEOPLE!$H$4:$H$101)) +1), COLUMNS($B$3:K896))),"")</f>
        <v xml:space="preserve">12   </v>
      </c>
      <c r="M896" s="40" t="str">
        <f t="array" ref="M896">IFERROR(INDEX(PEOPLE!$H$4:$H$101, SMALL(IF($B896=PEOPLE!$B$4:$B$101, ROW(PEOPLE!$H$4:$H$101)-MIN(ROW(PEOPLE!$H$4:$H$101)) +1), COLUMNS($B$3:L896))),"")</f>
        <v xml:space="preserve">13   </v>
      </c>
      <c r="N896" s="40"/>
      <c r="O896" s="40"/>
    </row>
    <row r="897" spans="2:15" x14ac:dyDescent="0.25">
      <c r="B897" s="40" t="str">
        <f t="array" ref="B897">IFERROR(INDEX(PEOPLE!B898:B$1001, MATCH(0, COUNTIF($B$2:B896, PEOPLE!B898:B$1001), 0)), "")</f>
        <v/>
      </c>
      <c r="C897" s="40" t="str">
        <f t="array" ref="C897">IFERROR(INDEX(PEOPLE!$H$4:$H$101, SMALL(IF($B897=PEOPLE!$B$4:$B$101, ROW(PEOPLE!$H$4:$H$101)-MIN(ROW(PEOPLE!$H$4:$H$101)) +1), COLUMNS($B$3:B897))),"")</f>
        <v xml:space="preserve">3   </v>
      </c>
      <c r="D897" s="40" t="str">
        <f t="array" ref="D897">IFERROR(INDEX(PEOPLE!$H$4:$H$101, SMALL(IF($B897=PEOPLE!$B$4:$B$101, ROW(PEOPLE!$H$4:$H$101)-MIN(ROW(PEOPLE!$H$4:$H$101)) +1), COLUMNS($B$3:C897))),"")</f>
        <v xml:space="preserve">4   </v>
      </c>
      <c r="E897" s="40" t="str">
        <f t="array" ref="E897">IFERROR(INDEX(PEOPLE!$H$4:$H$101, SMALL(IF($B897=PEOPLE!$B$4:$B$101, ROW(PEOPLE!$H$4:$H$101)-MIN(ROW(PEOPLE!$H$4:$H$101)) +1), COLUMNS($B$3:D897))),"")</f>
        <v xml:space="preserve">5   </v>
      </c>
      <c r="F897" s="40" t="str">
        <f t="array" ref="F897">IFERROR(INDEX(PEOPLE!$H$4:$H$101, SMALL(IF($B897=PEOPLE!$B$4:$B$101, ROW(PEOPLE!$H$4:$H$101)-MIN(ROW(PEOPLE!$H$4:$H$101)) +1), COLUMNS($B$3:E897))),"")</f>
        <v xml:space="preserve">6   </v>
      </c>
      <c r="G897" s="40" t="str">
        <f t="array" ref="G897">IFERROR(INDEX(PEOPLE!$H$4:$H$101, SMALL(IF($B897=PEOPLE!$B$4:$B$101, ROW(PEOPLE!$H$4:$H$101)-MIN(ROW(PEOPLE!$H$4:$H$101)) +1), COLUMNS($B$3:F897))),"")</f>
        <v xml:space="preserve">7   </v>
      </c>
      <c r="H897" s="40" t="str">
        <f t="array" ref="H897">IFERROR(INDEX(PEOPLE!$H$4:$H$101, SMALL(IF($B897=PEOPLE!$B$4:$B$101, ROW(PEOPLE!$H$4:$H$101)-MIN(ROW(PEOPLE!$H$4:$H$101)) +1), COLUMNS($B$3:G897))),"")</f>
        <v xml:space="preserve">8   </v>
      </c>
      <c r="I897" s="40" t="str">
        <f t="array" ref="I897">IFERROR(INDEX(PEOPLE!$H$4:$H$101, SMALL(IF($B897=PEOPLE!$B$4:$B$101, ROW(PEOPLE!$H$4:$H$101)-MIN(ROW(PEOPLE!$H$4:$H$101)) +1), COLUMNS($B$3:H897))),"")</f>
        <v xml:space="preserve">9   </v>
      </c>
      <c r="J897" s="40" t="str">
        <f t="array" ref="J897">IFERROR(INDEX(PEOPLE!$H$4:$H$101, SMALL(IF($B897=PEOPLE!$B$4:$B$101, ROW(PEOPLE!$H$4:$H$101)-MIN(ROW(PEOPLE!$H$4:$H$101)) +1), COLUMNS($B$3:I897))),"")</f>
        <v xml:space="preserve">10   </v>
      </c>
      <c r="K897" s="40" t="str">
        <f t="array" ref="K897">IFERROR(INDEX(PEOPLE!$H$4:$H$101, SMALL(IF($B897=PEOPLE!$B$4:$B$101, ROW(PEOPLE!$H$4:$H$101)-MIN(ROW(PEOPLE!$H$4:$H$101)) +1), COLUMNS($B$3:J897))),"")</f>
        <v xml:space="preserve">11   </v>
      </c>
      <c r="L897" s="40" t="str">
        <f t="array" ref="L897">IFERROR(INDEX(PEOPLE!$H$4:$H$101, SMALL(IF($B897=PEOPLE!$B$4:$B$101, ROW(PEOPLE!$H$4:$H$101)-MIN(ROW(PEOPLE!$H$4:$H$101)) +1), COLUMNS($B$3:K897))),"")</f>
        <v xml:space="preserve">12   </v>
      </c>
      <c r="M897" s="40" t="str">
        <f t="array" ref="M897">IFERROR(INDEX(PEOPLE!$H$4:$H$101, SMALL(IF($B897=PEOPLE!$B$4:$B$101, ROW(PEOPLE!$H$4:$H$101)-MIN(ROW(PEOPLE!$H$4:$H$101)) +1), COLUMNS($B$3:L897))),"")</f>
        <v xml:space="preserve">13   </v>
      </c>
      <c r="N897" s="40"/>
      <c r="O897" s="40"/>
    </row>
    <row r="898" spans="2:15" x14ac:dyDescent="0.25">
      <c r="B898" s="40" t="str">
        <f t="array" ref="B898">IFERROR(INDEX(PEOPLE!B899:B$1001, MATCH(0, COUNTIF($B$2:B897, PEOPLE!B899:B$1001), 0)), "")</f>
        <v/>
      </c>
      <c r="C898" s="40" t="str">
        <f t="array" ref="C898">IFERROR(INDEX(PEOPLE!$H$4:$H$101, SMALL(IF($B898=PEOPLE!$B$4:$B$101, ROW(PEOPLE!$H$4:$H$101)-MIN(ROW(PEOPLE!$H$4:$H$101)) +1), COLUMNS($B$3:B898))),"")</f>
        <v xml:space="preserve">3   </v>
      </c>
      <c r="D898" s="40" t="str">
        <f t="array" ref="D898">IFERROR(INDEX(PEOPLE!$H$4:$H$101, SMALL(IF($B898=PEOPLE!$B$4:$B$101, ROW(PEOPLE!$H$4:$H$101)-MIN(ROW(PEOPLE!$H$4:$H$101)) +1), COLUMNS($B$3:C898))),"")</f>
        <v xml:space="preserve">4   </v>
      </c>
      <c r="E898" s="40" t="str">
        <f t="array" ref="E898">IFERROR(INDEX(PEOPLE!$H$4:$H$101, SMALL(IF($B898=PEOPLE!$B$4:$B$101, ROW(PEOPLE!$H$4:$H$101)-MIN(ROW(PEOPLE!$H$4:$H$101)) +1), COLUMNS($B$3:D898))),"")</f>
        <v xml:space="preserve">5   </v>
      </c>
      <c r="F898" s="40" t="str">
        <f t="array" ref="F898">IFERROR(INDEX(PEOPLE!$H$4:$H$101, SMALL(IF($B898=PEOPLE!$B$4:$B$101, ROW(PEOPLE!$H$4:$H$101)-MIN(ROW(PEOPLE!$H$4:$H$101)) +1), COLUMNS($B$3:E898))),"")</f>
        <v xml:space="preserve">6   </v>
      </c>
      <c r="G898" s="40" t="str">
        <f t="array" ref="G898">IFERROR(INDEX(PEOPLE!$H$4:$H$101, SMALL(IF($B898=PEOPLE!$B$4:$B$101, ROW(PEOPLE!$H$4:$H$101)-MIN(ROW(PEOPLE!$H$4:$H$101)) +1), COLUMNS($B$3:F898))),"")</f>
        <v xml:space="preserve">7   </v>
      </c>
      <c r="H898" s="40" t="str">
        <f t="array" ref="H898">IFERROR(INDEX(PEOPLE!$H$4:$H$101, SMALL(IF($B898=PEOPLE!$B$4:$B$101, ROW(PEOPLE!$H$4:$H$101)-MIN(ROW(PEOPLE!$H$4:$H$101)) +1), COLUMNS($B$3:G898))),"")</f>
        <v xml:space="preserve">8   </v>
      </c>
      <c r="I898" s="40" t="str">
        <f t="array" ref="I898">IFERROR(INDEX(PEOPLE!$H$4:$H$101, SMALL(IF($B898=PEOPLE!$B$4:$B$101, ROW(PEOPLE!$H$4:$H$101)-MIN(ROW(PEOPLE!$H$4:$H$101)) +1), COLUMNS($B$3:H898))),"")</f>
        <v xml:space="preserve">9   </v>
      </c>
      <c r="J898" s="40" t="str">
        <f t="array" ref="J898">IFERROR(INDEX(PEOPLE!$H$4:$H$101, SMALL(IF($B898=PEOPLE!$B$4:$B$101, ROW(PEOPLE!$H$4:$H$101)-MIN(ROW(PEOPLE!$H$4:$H$101)) +1), COLUMNS($B$3:I898))),"")</f>
        <v xml:space="preserve">10   </v>
      </c>
      <c r="K898" s="40" t="str">
        <f t="array" ref="K898">IFERROR(INDEX(PEOPLE!$H$4:$H$101, SMALL(IF($B898=PEOPLE!$B$4:$B$101, ROW(PEOPLE!$H$4:$H$101)-MIN(ROW(PEOPLE!$H$4:$H$101)) +1), COLUMNS($B$3:J898))),"")</f>
        <v xml:space="preserve">11   </v>
      </c>
      <c r="L898" s="40" t="str">
        <f t="array" ref="L898">IFERROR(INDEX(PEOPLE!$H$4:$H$101, SMALL(IF($B898=PEOPLE!$B$4:$B$101, ROW(PEOPLE!$H$4:$H$101)-MIN(ROW(PEOPLE!$H$4:$H$101)) +1), COLUMNS($B$3:K898))),"")</f>
        <v xml:space="preserve">12   </v>
      </c>
      <c r="M898" s="40" t="str">
        <f t="array" ref="M898">IFERROR(INDEX(PEOPLE!$H$4:$H$101, SMALL(IF($B898=PEOPLE!$B$4:$B$101, ROW(PEOPLE!$H$4:$H$101)-MIN(ROW(PEOPLE!$H$4:$H$101)) +1), COLUMNS($B$3:L898))),"")</f>
        <v xml:space="preserve">13   </v>
      </c>
      <c r="N898" s="40"/>
      <c r="O898" s="40"/>
    </row>
    <row r="899" spans="2:15" x14ac:dyDescent="0.25">
      <c r="B899" s="40" t="str">
        <f t="array" ref="B899">IFERROR(INDEX(PEOPLE!B900:B$1001, MATCH(0, COUNTIF($B$2:B898, PEOPLE!B900:B$1001), 0)), "")</f>
        <v/>
      </c>
      <c r="C899" s="40" t="str">
        <f t="array" ref="C899">IFERROR(INDEX(PEOPLE!$H$4:$H$101, SMALL(IF($B899=PEOPLE!$B$4:$B$101, ROW(PEOPLE!$H$4:$H$101)-MIN(ROW(PEOPLE!$H$4:$H$101)) +1), COLUMNS($B$3:B899))),"")</f>
        <v xml:space="preserve">3   </v>
      </c>
      <c r="D899" s="40" t="str">
        <f t="array" ref="D899">IFERROR(INDEX(PEOPLE!$H$4:$H$101, SMALL(IF($B899=PEOPLE!$B$4:$B$101, ROW(PEOPLE!$H$4:$H$101)-MIN(ROW(PEOPLE!$H$4:$H$101)) +1), COLUMNS($B$3:C899))),"")</f>
        <v xml:space="preserve">4   </v>
      </c>
      <c r="E899" s="40" t="str">
        <f t="array" ref="E899">IFERROR(INDEX(PEOPLE!$H$4:$H$101, SMALL(IF($B899=PEOPLE!$B$4:$B$101, ROW(PEOPLE!$H$4:$H$101)-MIN(ROW(PEOPLE!$H$4:$H$101)) +1), COLUMNS($B$3:D899))),"")</f>
        <v xml:space="preserve">5   </v>
      </c>
      <c r="F899" s="40" t="str">
        <f t="array" ref="F899">IFERROR(INDEX(PEOPLE!$H$4:$H$101, SMALL(IF($B899=PEOPLE!$B$4:$B$101, ROW(PEOPLE!$H$4:$H$101)-MIN(ROW(PEOPLE!$H$4:$H$101)) +1), COLUMNS($B$3:E899))),"")</f>
        <v xml:space="preserve">6   </v>
      </c>
      <c r="G899" s="40" t="str">
        <f t="array" ref="G899">IFERROR(INDEX(PEOPLE!$H$4:$H$101, SMALL(IF($B899=PEOPLE!$B$4:$B$101, ROW(PEOPLE!$H$4:$H$101)-MIN(ROW(PEOPLE!$H$4:$H$101)) +1), COLUMNS($B$3:F899))),"")</f>
        <v xml:space="preserve">7   </v>
      </c>
      <c r="H899" s="40" t="str">
        <f t="array" ref="H899">IFERROR(INDEX(PEOPLE!$H$4:$H$101, SMALL(IF($B899=PEOPLE!$B$4:$B$101, ROW(PEOPLE!$H$4:$H$101)-MIN(ROW(PEOPLE!$H$4:$H$101)) +1), COLUMNS($B$3:G899))),"")</f>
        <v xml:space="preserve">8   </v>
      </c>
      <c r="I899" s="40" t="str">
        <f t="array" ref="I899">IFERROR(INDEX(PEOPLE!$H$4:$H$101, SMALL(IF($B899=PEOPLE!$B$4:$B$101, ROW(PEOPLE!$H$4:$H$101)-MIN(ROW(PEOPLE!$H$4:$H$101)) +1), COLUMNS($B$3:H899))),"")</f>
        <v xml:space="preserve">9   </v>
      </c>
      <c r="J899" s="40" t="str">
        <f t="array" ref="J899">IFERROR(INDEX(PEOPLE!$H$4:$H$101, SMALL(IF($B899=PEOPLE!$B$4:$B$101, ROW(PEOPLE!$H$4:$H$101)-MIN(ROW(PEOPLE!$H$4:$H$101)) +1), COLUMNS($B$3:I899))),"")</f>
        <v xml:space="preserve">10   </v>
      </c>
      <c r="K899" s="40" t="str">
        <f t="array" ref="K899">IFERROR(INDEX(PEOPLE!$H$4:$H$101, SMALL(IF($B899=PEOPLE!$B$4:$B$101, ROW(PEOPLE!$H$4:$H$101)-MIN(ROW(PEOPLE!$H$4:$H$101)) +1), COLUMNS($B$3:J899))),"")</f>
        <v xml:space="preserve">11   </v>
      </c>
      <c r="L899" s="40" t="str">
        <f t="array" ref="L899">IFERROR(INDEX(PEOPLE!$H$4:$H$101, SMALL(IF($B899=PEOPLE!$B$4:$B$101, ROW(PEOPLE!$H$4:$H$101)-MIN(ROW(PEOPLE!$H$4:$H$101)) +1), COLUMNS($B$3:K899))),"")</f>
        <v xml:space="preserve">12   </v>
      </c>
      <c r="M899" s="40" t="str">
        <f t="array" ref="M899">IFERROR(INDEX(PEOPLE!$H$4:$H$101, SMALL(IF($B899=PEOPLE!$B$4:$B$101, ROW(PEOPLE!$H$4:$H$101)-MIN(ROW(PEOPLE!$H$4:$H$101)) +1), COLUMNS($B$3:L899))),"")</f>
        <v xml:space="preserve">13   </v>
      </c>
      <c r="N899" s="40"/>
      <c r="O899" s="40"/>
    </row>
    <row r="900" spans="2:15" x14ac:dyDescent="0.25">
      <c r="B900" s="40" t="str">
        <f t="array" ref="B900">IFERROR(INDEX(PEOPLE!B901:B$1001, MATCH(0, COUNTIF($B$2:B899, PEOPLE!B901:B$1001), 0)), "")</f>
        <v/>
      </c>
      <c r="C900" s="40" t="str">
        <f t="array" ref="C900">IFERROR(INDEX(PEOPLE!$H$4:$H$101, SMALL(IF($B900=PEOPLE!$B$4:$B$101, ROW(PEOPLE!$H$4:$H$101)-MIN(ROW(PEOPLE!$H$4:$H$101)) +1), COLUMNS($B$3:B900))),"")</f>
        <v xml:space="preserve">3   </v>
      </c>
      <c r="D900" s="40" t="str">
        <f t="array" ref="D900">IFERROR(INDEX(PEOPLE!$H$4:$H$101, SMALL(IF($B900=PEOPLE!$B$4:$B$101, ROW(PEOPLE!$H$4:$H$101)-MIN(ROW(PEOPLE!$H$4:$H$101)) +1), COLUMNS($B$3:C900))),"")</f>
        <v xml:space="preserve">4   </v>
      </c>
      <c r="E900" s="40" t="str">
        <f t="array" ref="E900">IFERROR(INDEX(PEOPLE!$H$4:$H$101, SMALL(IF($B900=PEOPLE!$B$4:$B$101, ROW(PEOPLE!$H$4:$H$101)-MIN(ROW(PEOPLE!$H$4:$H$101)) +1), COLUMNS($B$3:D900))),"")</f>
        <v xml:space="preserve">5   </v>
      </c>
      <c r="F900" s="40" t="str">
        <f t="array" ref="F900">IFERROR(INDEX(PEOPLE!$H$4:$H$101, SMALL(IF($B900=PEOPLE!$B$4:$B$101, ROW(PEOPLE!$H$4:$H$101)-MIN(ROW(PEOPLE!$H$4:$H$101)) +1), COLUMNS($B$3:E900))),"")</f>
        <v xml:space="preserve">6   </v>
      </c>
      <c r="G900" s="40" t="str">
        <f t="array" ref="G900">IFERROR(INDEX(PEOPLE!$H$4:$H$101, SMALL(IF($B900=PEOPLE!$B$4:$B$101, ROW(PEOPLE!$H$4:$H$101)-MIN(ROW(PEOPLE!$H$4:$H$101)) +1), COLUMNS($B$3:F900))),"")</f>
        <v xml:space="preserve">7   </v>
      </c>
      <c r="H900" s="40" t="str">
        <f t="array" ref="H900">IFERROR(INDEX(PEOPLE!$H$4:$H$101, SMALL(IF($B900=PEOPLE!$B$4:$B$101, ROW(PEOPLE!$H$4:$H$101)-MIN(ROW(PEOPLE!$H$4:$H$101)) +1), COLUMNS($B$3:G900))),"")</f>
        <v xml:space="preserve">8   </v>
      </c>
      <c r="I900" s="40" t="str">
        <f t="array" ref="I900">IFERROR(INDEX(PEOPLE!$H$4:$H$101, SMALL(IF($B900=PEOPLE!$B$4:$B$101, ROW(PEOPLE!$H$4:$H$101)-MIN(ROW(PEOPLE!$H$4:$H$101)) +1), COLUMNS($B$3:H900))),"")</f>
        <v xml:space="preserve">9   </v>
      </c>
      <c r="J900" s="40" t="str">
        <f t="array" ref="J900">IFERROR(INDEX(PEOPLE!$H$4:$H$101, SMALL(IF($B900=PEOPLE!$B$4:$B$101, ROW(PEOPLE!$H$4:$H$101)-MIN(ROW(PEOPLE!$H$4:$H$101)) +1), COLUMNS($B$3:I900))),"")</f>
        <v xml:space="preserve">10   </v>
      </c>
      <c r="K900" s="40" t="str">
        <f t="array" ref="K900">IFERROR(INDEX(PEOPLE!$H$4:$H$101, SMALL(IF($B900=PEOPLE!$B$4:$B$101, ROW(PEOPLE!$H$4:$H$101)-MIN(ROW(PEOPLE!$H$4:$H$101)) +1), COLUMNS($B$3:J900))),"")</f>
        <v xml:space="preserve">11   </v>
      </c>
      <c r="L900" s="40" t="str">
        <f t="array" ref="L900">IFERROR(INDEX(PEOPLE!$H$4:$H$101, SMALL(IF($B900=PEOPLE!$B$4:$B$101, ROW(PEOPLE!$H$4:$H$101)-MIN(ROW(PEOPLE!$H$4:$H$101)) +1), COLUMNS($B$3:K900))),"")</f>
        <v xml:space="preserve">12   </v>
      </c>
      <c r="M900" s="40" t="str">
        <f t="array" ref="M900">IFERROR(INDEX(PEOPLE!$H$4:$H$101, SMALL(IF($B900=PEOPLE!$B$4:$B$101, ROW(PEOPLE!$H$4:$H$101)-MIN(ROW(PEOPLE!$H$4:$H$101)) +1), COLUMNS($B$3:L900))),"")</f>
        <v xml:space="preserve">13   </v>
      </c>
      <c r="N900" s="40"/>
      <c r="O900" s="40"/>
    </row>
    <row r="901" spans="2:15" x14ac:dyDescent="0.25">
      <c r="B901" s="40" t="str">
        <f t="array" ref="B901">IFERROR(INDEX(PEOPLE!B902:B$1001, MATCH(0, COUNTIF($B$2:B900, PEOPLE!B902:B$1001), 0)), "")</f>
        <v/>
      </c>
      <c r="C901" s="40" t="str">
        <f t="array" ref="C901">IFERROR(INDEX(PEOPLE!$H$4:$H$101, SMALL(IF($B901=PEOPLE!$B$4:$B$101, ROW(PEOPLE!$H$4:$H$101)-MIN(ROW(PEOPLE!$H$4:$H$101)) +1), COLUMNS($B$3:B901))),"")</f>
        <v xml:space="preserve">3   </v>
      </c>
      <c r="D901" s="40" t="str">
        <f t="array" ref="D901">IFERROR(INDEX(PEOPLE!$H$4:$H$101, SMALL(IF($B901=PEOPLE!$B$4:$B$101, ROW(PEOPLE!$H$4:$H$101)-MIN(ROW(PEOPLE!$H$4:$H$101)) +1), COLUMNS($B$3:C901))),"")</f>
        <v xml:space="preserve">4   </v>
      </c>
      <c r="E901" s="40" t="str">
        <f t="array" ref="E901">IFERROR(INDEX(PEOPLE!$H$4:$H$101, SMALL(IF($B901=PEOPLE!$B$4:$B$101, ROW(PEOPLE!$H$4:$H$101)-MIN(ROW(PEOPLE!$H$4:$H$101)) +1), COLUMNS($B$3:D901))),"")</f>
        <v xml:space="preserve">5   </v>
      </c>
      <c r="F901" s="40" t="str">
        <f t="array" ref="F901">IFERROR(INDEX(PEOPLE!$H$4:$H$101, SMALL(IF($B901=PEOPLE!$B$4:$B$101, ROW(PEOPLE!$H$4:$H$101)-MIN(ROW(PEOPLE!$H$4:$H$101)) +1), COLUMNS($B$3:E901))),"")</f>
        <v xml:space="preserve">6   </v>
      </c>
      <c r="G901" s="40" t="str">
        <f t="array" ref="G901">IFERROR(INDEX(PEOPLE!$H$4:$H$101, SMALL(IF($B901=PEOPLE!$B$4:$B$101, ROW(PEOPLE!$H$4:$H$101)-MIN(ROW(PEOPLE!$H$4:$H$101)) +1), COLUMNS($B$3:F901))),"")</f>
        <v xml:space="preserve">7   </v>
      </c>
      <c r="H901" s="40" t="str">
        <f t="array" ref="H901">IFERROR(INDEX(PEOPLE!$H$4:$H$101, SMALL(IF($B901=PEOPLE!$B$4:$B$101, ROW(PEOPLE!$H$4:$H$101)-MIN(ROW(PEOPLE!$H$4:$H$101)) +1), COLUMNS($B$3:G901))),"")</f>
        <v xml:space="preserve">8   </v>
      </c>
      <c r="I901" s="40" t="str">
        <f t="array" ref="I901">IFERROR(INDEX(PEOPLE!$H$4:$H$101, SMALL(IF($B901=PEOPLE!$B$4:$B$101, ROW(PEOPLE!$H$4:$H$101)-MIN(ROW(PEOPLE!$H$4:$H$101)) +1), COLUMNS($B$3:H901))),"")</f>
        <v xml:space="preserve">9   </v>
      </c>
      <c r="J901" s="40" t="str">
        <f t="array" ref="J901">IFERROR(INDEX(PEOPLE!$H$4:$H$101, SMALL(IF($B901=PEOPLE!$B$4:$B$101, ROW(PEOPLE!$H$4:$H$101)-MIN(ROW(PEOPLE!$H$4:$H$101)) +1), COLUMNS($B$3:I901))),"")</f>
        <v xml:space="preserve">10   </v>
      </c>
      <c r="K901" s="40" t="str">
        <f t="array" ref="K901">IFERROR(INDEX(PEOPLE!$H$4:$H$101, SMALL(IF($B901=PEOPLE!$B$4:$B$101, ROW(PEOPLE!$H$4:$H$101)-MIN(ROW(PEOPLE!$H$4:$H$101)) +1), COLUMNS($B$3:J901))),"")</f>
        <v xml:space="preserve">11   </v>
      </c>
      <c r="L901" s="40" t="str">
        <f t="array" ref="L901">IFERROR(INDEX(PEOPLE!$H$4:$H$101, SMALL(IF($B901=PEOPLE!$B$4:$B$101, ROW(PEOPLE!$H$4:$H$101)-MIN(ROW(PEOPLE!$H$4:$H$101)) +1), COLUMNS($B$3:K901))),"")</f>
        <v xml:space="preserve">12   </v>
      </c>
      <c r="M901" s="40" t="str">
        <f t="array" ref="M901">IFERROR(INDEX(PEOPLE!$H$4:$H$101, SMALL(IF($B901=PEOPLE!$B$4:$B$101, ROW(PEOPLE!$H$4:$H$101)-MIN(ROW(PEOPLE!$H$4:$H$101)) +1), COLUMNS($B$3:L901))),"")</f>
        <v xml:space="preserve">13   </v>
      </c>
      <c r="N901" s="40"/>
      <c r="O901" s="40"/>
    </row>
    <row r="902" spans="2:15" x14ac:dyDescent="0.25">
      <c r="B902" s="40" t="str">
        <f t="array" ref="B902">IFERROR(INDEX(PEOPLE!B903:B$1001, MATCH(0, COUNTIF($B$2:B901, PEOPLE!B903:B$1001), 0)), "")</f>
        <v/>
      </c>
      <c r="C902" s="40" t="str">
        <f t="array" ref="C902">IFERROR(INDEX(PEOPLE!$H$4:$H$101, SMALL(IF($B902=PEOPLE!$B$4:$B$101, ROW(PEOPLE!$H$4:$H$101)-MIN(ROW(PEOPLE!$H$4:$H$101)) +1), COLUMNS($B$3:B902))),"")</f>
        <v xml:space="preserve">3   </v>
      </c>
      <c r="D902" s="40" t="str">
        <f t="array" ref="D902">IFERROR(INDEX(PEOPLE!$H$4:$H$101, SMALL(IF($B902=PEOPLE!$B$4:$B$101, ROW(PEOPLE!$H$4:$H$101)-MIN(ROW(PEOPLE!$H$4:$H$101)) +1), COLUMNS($B$3:C902))),"")</f>
        <v xml:space="preserve">4   </v>
      </c>
      <c r="E902" s="40" t="str">
        <f t="array" ref="E902">IFERROR(INDEX(PEOPLE!$H$4:$H$101, SMALL(IF($B902=PEOPLE!$B$4:$B$101, ROW(PEOPLE!$H$4:$H$101)-MIN(ROW(PEOPLE!$H$4:$H$101)) +1), COLUMNS($B$3:D902))),"")</f>
        <v xml:space="preserve">5   </v>
      </c>
      <c r="F902" s="40" t="str">
        <f t="array" ref="F902">IFERROR(INDEX(PEOPLE!$H$4:$H$101, SMALL(IF($B902=PEOPLE!$B$4:$B$101, ROW(PEOPLE!$H$4:$H$101)-MIN(ROW(PEOPLE!$H$4:$H$101)) +1), COLUMNS($B$3:E902))),"")</f>
        <v xml:space="preserve">6   </v>
      </c>
      <c r="G902" s="40" t="str">
        <f t="array" ref="G902">IFERROR(INDEX(PEOPLE!$H$4:$H$101, SMALL(IF($B902=PEOPLE!$B$4:$B$101, ROW(PEOPLE!$H$4:$H$101)-MIN(ROW(PEOPLE!$H$4:$H$101)) +1), COLUMNS($B$3:F902))),"")</f>
        <v xml:space="preserve">7   </v>
      </c>
      <c r="H902" s="40" t="str">
        <f t="array" ref="H902">IFERROR(INDEX(PEOPLE!$H$4:$H$101, SMALL(IF($B902=PEOPLE!$B$4:$B$101, ROW(PEOPLE!$H$4:$H$101)-MIN(ROW(PEOPLE!$H$4:$H$101)) +1), COLUMNS($B$3:G902))),"")</f>
        <v xml:space="preserve">8   </v>
      </c>
      <c r="I902" s="40" t="str">
        <f t="array" ref="I902">IFERROR(INDEX(PEOPLE!$H$4:$H$101, SMALL(IF($B902=PEOPLE!$B$4:$B$101, ROW(PEOPLE!$H$4:$H$101)-MIN(ROW(PEOPLE!$H$4:$H$101)) +1), COLUMNS($B$3:H902))),"")</f>
        <v xml:space="preserve">9   </v>
      </c>
      <c r="J902" s="40" t="str">
        <f t="array" ref="J902">IFERROR(INDEX(PEOPLE!$H$4:$H$101, SMALL(IF($B902=PEOPLE!$B$4:$B$101, ROW(PEOPLE!$H$4:$H$101)-MIN(ROW(PEOPLE!$H$4:$H$101)) +1), COLUMNS($B$3:I902))),"")</f>
        <v xml:space="preserve">10   </v>
      </c>
      <c r="K902" s="40" t="str">
        <f t="array" ref="K902">IFERROR(INDEX(PEOPLE!$H$4:$H$101, SMALL(IF($B902=PEOPLE!$B$4:$B$101, ROW(PEOPLE!$H$4:$H$101)-MIN(ROW(PEOPLE!$H$4:$H$101)) +1), COLUMNS($B$3:J902))),"")</f>
        <v xml:space="preserve">11   </v>
      </c>
      <c r="L902" s="40" t="str">
        <f t="array" ref="L902">IFERROR(INDEX(PEOPLE!$H$4:$H$101, SMALL(IF($B902=PEOPLE!$B$4:$B$101, ROW(PEOPLE!$H$4:$H$101)-MIN(ROW(PEOPLE!$H$4:$H$101)) +1), COLUMNS($B$3:K902))),"")</f>
        <v xml:space="preserve">12   </v>
      </c>
      <c r="M902" s="40" t="str">
        <f t="array" ref="M902">IFERROR(INDEX(PEOPLE!$H$4:$H$101, SMALL(IF($B902=PEOPLE!$B$4:$B$101, ROW(PEOPLE!$H$4:$H$101)-MIN(ROW(PEOPLE!$H$4:$H$101)) +1), COLUMNS($B$3:L902))),"")</f>
        <v xml:space="preserve">13   </v>
      </c>
      <c r="N902" s="40"/>
      <c r="O902" s="40"/>
    </row>
    <row r="903" spans="2:15" x14ac:dyDescent="0.25">
      <c r="B903" s="40" t="str">
        <f t="array" ref="B903">IFERROR(INDEX(PEOPLE!B904:B$1001, MATCH(0, COUNTIF($B$2:B902, PEOPLE!B904:B$1001), 0)), "")</f>
        <v/>
      </c>
      <c r="C903" s="40" t="str">
        <f t="array" ref="C903">IFERROR(INDEX(PEOPLE!$H$4:$H$101, SMALL(IF($B903=PEOPLE!$B$4:$B$101, ROW(PEOPLE!$H$4:$H$101)-MIN(ROW(PEOPLE!$H$4:$H$101)) +1), COLUMNS($B$3:B903))),"")</f>
        <v xml:space="preserve">3   </v>
      </c>
      <c r="D903" s="40" t="str">
        <f t="array" ref="D903">IFERROR(INDEX(PEOPLE!$H$4:$H$101, SMALL(IF($B903=PEOPLE!$B$4:$B$101, ROW(PEOPLE!$H$4:$H$101)-MIN(ROW(PEOPLE!$H$4:$H$101)) +1), COLUMNS($B$3:C903))),"")</f>
        <v xml:space="preserve">4   </v>
      </c>
      <c r="E903" s="40" t="str">
        <f t="array" ref="E903">IFERROR(INDEX(PEOPLE!$H$4:$H$101, SMALL(IF($B903=PEOPLE!$B$4:$B$101, ROW(PEOPLE!$H$4:$H$101)-MIN(ROW(PEOPLE!$H$4:$H$101)) +1), COLUMNS($B$3:D903))),"")</f>
        <v xml:space="preserve">5   </v>
      </c>
      <c r="F903" s="40" t="str">
        <f t="array" ref="F903">IFERROR(INDEX(PEOPLE!$H$4:$H$101, SMALL(IF($B903=PEOPLE!$B$4:$B$101, ROW(PEOPLE!$H$4:$H$101)-MIN(ROW(PEOPLE!$H$4:$H$101)) +1), COLUMNS($B$3:E903))),"")</f>
        <v xml:space="preserve">6   </v>
      </c>
      <c r="G903" s="40" t="str">
        <f t="array" ref="G903">IFERROR(INDEX(PEOPLE!$H$4:$H$101, SMALL(IF($B903=PEOPLE!$B$4:$B$101, ROW(PEOPLE!$H$4:$H$101)-MIN(ROW(PEOPLE!$H$4:$H$101)) +1), COLUMNS($B$3:F903))),"")</f>
        <v xml:space="preserve">7   </v>
      </c>
      <c r="H903" s="40" t="str">
        <f t="array" ref="H903">IFERROR(INDEX(PEOPLE!$H$4:$H$101, SMALL(IF($B903=PEOPLE!$B$4:$B$101, ROW(PEOPLE!$H$4:$H$101)-MIN(ROW(PEOPLE!$H$4:$H$101)) +1), COLUMNS($B$3:G903))),"")</f>
        <v xml:space="preserve">8   </v>
      </c>
      <c r="I903" s="40" t="str">
        <f t="array" ref="I903">IFERROR(INDEX(PEOPLE!$H$4:$H$101, SMALL(IF($B903=PEOPLE!$B$4:$B$101, ROW(PEOPLE!$H$4:$H$101)-MIN(ROW(PEOPLE!$H$4:$H$101)) +1), COLUMNS($B$3:H903))),"")</f>
        <v xml:space="preserve">9   </v>
      </c>
      <c r="J903" s="40" t="str">
        <f t="array" ref="J903">IFERROR(INDEX(PEOPLE!$H$4:$H$101, SMALL(IF($B903=PEOPLE!$B$4:$B$101, ROW(PEOPLE!$H$4:$H$101)-MIN(ROW(PEOPLE!$H$4:$H$101)) +1), COLUMNS($B$3:I903))),"")</f>
        <v xml:space="preserve">10   </v>
      </c>
      <c r="K903" s="40" t="str">
        <f t="array" ref="K903">IFERROR(INDEX(PEOPLE!$H$4:$H$101, SMALL(IF($B903=PEOPLE!$B$4:$B$101, ROW(PEOPLE!$H$4:$H$101)-MIN(ROW(PEOPLE!$H$4:$H$101)) +1), COLUMNS($B$3:J903))),"")</f>
        <v xml:space="preserve">11   </v>
      </c>
      <c r="L903" s="40" t="str">
        <f t="array" ref="L903">IFERROR(INDEX(PEOPLE!$H$4:$H$101, SMALL(IF($B903=PEOPLE!$B$4:$B$101, ROW(PEOPLE!$H$4:$H$101)-MIN(ROW(PEOPLE!$H$4:$H$101)) +1), COLUMNS($B$3:K903))),"")</f>
        <v xml:space="preserve">12   </v>
      </c>
      <c r="M903" s="40" t="str">
        <f t="array" ref="M903">IFERROR(INDEX(PEOPLE!$H$4:$H$101, SMALL(IF($B903=PEOPLE!$B$4:$B$101, ROW(PEOPLE!$H$4:$H$101)-MIN(ROW(PEOPLE!$H$4:$H$101)) +1), COLUMNS($B$3:L903))),"")</f>
        <v xml:space="preserve">13   </v>
      </c>
      <c r="N903" s="40"/>
      <c r="O903" s="40"/>
    </row>
    <row r="904" spans="2:15" x14ac:dyDescent="0.25">
      <c r="B904" s="40" t="str">
        <f t="array" ref="B904">IFERROR(INDEX(PEOPLE!B905:B$1001, MATCH(0, COUNTIF($B$2:B903, PEOPLE!B905:B$1001), 0)), "")</f>
        <v/>
      </c>
      <c r="C904" s="40" t="str">
        <f t="array" ref="C904">IFERROR(INDEX(PEOPLE!$H$4:$H$101, SMALL(IF($B904=PEOPLE!$B$4:$B$101, ROW(PEOPLE!$H$4:$H$101)-MIN(ROW(PEOPLE!$H$4:$H$101)) +1), COLUMNS($B$3:B904))),"")</f>
        <v xml:space="preserve">3   </v>
      </c>
      <c r="D904" s="40" t="str">
        <f t="array" ref="D904">IFERROR(INDEX(PEOPLE!$H$4:$H$101, SMALL(IF($B904=PEOPLE!$B$4:$B$101, ROW(PEOPLE!$H$4:$H$101)-MIN(ROW(PEOPLE!$H$4:$H$101)) +1), COLUMNS($B$3:C904))),"")</f>
        <v xml:space="preserve">4   </v>
      </c>
      <c r="E904" s="40" t="str">
        <f t="array" ref="E904">IFERROR(INDEX(PEOPLE!$H$4:$H$101, SMALL(IF($B904=PEOPLE!$B$4:$B$101, ROW(PEOPLE!$H$4:$H$101)-MIN(ROW(PEOPLE!$H$4:$H$101)) +1), COLUMNS($B$3:D904))),"")</f>
        <v xml:space="preserve">5   </v>
      </c>
      <c r="F904" s="40" t="str">
        <f t="array" ref="F904">IFERROR(INDEX(PEOPLE!$H$4:$H$101, SMALL(IF($B904=PEOPLE!$B$4:$B$101, ROW(PEOPLE!$H$4:$H$101)-MIN(ROW(PEOPLE!$H$4:$H$101)) +1), COLUMNS($B$3:E904))),"")</f>
        <v xml:space="preserve">6   </v>
      </c>
      <c r="G904" s="40" t="str">
        <f t="array" ref="G904">IFERROR(INDEX(PEOPLE!$H$4:$H$101, SMALL(IF($B904=PEOPLE!$B$4:$B$101, ROW(PEOPLE!$H$4:$H$101)-MIN(ROW(PEOPLE!$H$4:$H$101)) +1), COLUMNS($B$3:F904))),"")</f>
        <v xml:space="preserve">7   </v>
      </c>
      <c r="H904" s="40" t="str">
        <f t="array" ref="H904">IFERROR(INDEX(PEOPLE!$H$4:$H$101, SMALL(IF($B904=PEOPLE!$B$4:$B$101, ROW(PEOPLE!$H$4:$H$101)-MIN(ROW(PEOPLE!$H$4:$H$101)) +1), COLUMNS($B$3:G904))),"")</f>
        <v xml:space="preserve">8   </v>
      </c>
      <c r="I904" s="40" t="str">
        <f t="array" ref="I904">IFERROR(INDEX(PEOPLE!$H$4:$H$101, SMALL(IF($B904=PEOPLE!$B$4:$B$101, ROW(PEOPLE!$H$4:$H$101)-MIN(ROW(PEOPLE!$H$4:$H$101)) +1), COLUMNS($B$3:H904))),"")</f>
        <v xml:space="preserve">9   </v>
      </c>
      <c r="J904" s="40" t="str">
        <f t="array" ref="J904">IFERROR(INDEX(PEOPLE!$H$4:$H$101, SMALL(IF($B904=PEOPLE!$B$4:$B$101, ROW(PEOPLE!$H$4:$H$101)-MIN(ROW(PEOPLE!$H$4:$H$101)) +1), COLUMNS($B$3:I904))),"")</f>
        <v xml:space="preserve">10   </v>
      </c>
      <c r="K904" s="40" t="str">
        <f t="array" ref="K904">IFERROR(INDEX(PEOPLE!$H$4:$H$101, SMALL(IF($B904=PEOPLE!$B$4:$B$101, ROW(PEOPLE!$H$4:$H$101)-MIN(ROW(PEOPLE!$H$4:$H$101)) +1), COLUMNS($B$3:J904))),"")</f>
        <v xml:space="preserve">11   </v>
      </c>
      <c r="L904" s="40" t="str">
        <f t="array" ref="L904">IFERROR(INDEX(PEOPLE!$H$4:$H$101, SMALL(IF($B904=PEOPLE!$B$4:$B$101, ROW(PEOPLE!$H$4:$H$101)-MIN(ROW(PEOPLE!$H$4:$H$101)) +1), COLUMNS($B$3:K904))),"")</f>
        <v xml:space="preserve">12   </v>
      </c>
      <c r="M904" s="40" t="str">
        <f t="array" ref="M904">IFERROR(INDEX(PEOPLE!$H$4:$H$101, SMALL(IF($B904=PEOPLE!$B$4:$B$101, ROW(PEOPLE!$H$4:$H$101)-MIN(ROW(PEOPLE!$H$4:$H$101)) +1), COLUMNS($B$3:L904))),"")</f>
        <v xml:space="preserve">13   </v>
      </c>
      <c r="N904" s="40"/>
      <c r="O904" s="40"/>
    </row>
    <row r="905" spans="2:15" x14ac:dyDescent="0.25">
      <c r="B905" s="40" t="str">
        <f t="array" ref="B905">IFERROR(INDEX(PEOPLE!B906:B$1001, MATCH(0, COUNTIF($B$2:B904, PEOPLE!B906:B$1001), 0)), "")</f>
        <v/>
      </c>
      <c r="C905" s="40" t="str">
        <f t="array" ref="C905">IFERROR(INDEX(PEOPLE!$H$4:$H$101, SMALL(IF($B905=PEOPLE!$B$4:$B$101, ROW(PEOPLE!$H$4:$H$101)-MIN(ROW(PEOPLE!$H$4:$H$101)) +1), COLUMNS($B$3:B905))),"")</f>
        <v xml:space="preserve">3   </v>
      </c>
      <c r="D905" s="40" t="str">
        <f t="array" ref="D905">IFERROR(INDEX(PEOPLE!$H$4:$H$101, SMALL(IF($B905=PEOPLE!$B$4:$B$101, ROW(PEOPLE!$H$4:$H$101)-MIN(ROW(PEOPLE!$H$4:$H$101)) +1), COLUMNS($B$3:C905))),"")</f>
        <v xml:space="preserve">4   </v>
      </c>
      <c r="E905" s="40" t="str">
        <f t="array" ref="E905">IFERROR(INDEX(PEOPLE!$H$4:$H$101, SMALL(IF($B905=PEOPLE!$B$4:$B$101, ROW(PEOPLE!$H$4:$H$101)-MIN(ROW(PEOPLE!$H$4:$H$101)) +1), COLUMNS($B$3:D905))),"")</f>
        <v xml:space="preserve">5   </v>
      </c>
      <c r="F905" s="40" t="str">
        <f t="array" ref="F905">IFERROR(INDEX(PEOPLE!$H$4:$H$101, SMALL(IF($B905=PEOPLE!$B$4:$B$101, ROW(PEOPLE!$H$4:$H$101)-MIN(ROW(PEOPLE!$H$4:$H$101)) +1), COLUMNS($B$3:E905))),"")</f>
        <v xml:space="preserve">6   </v>
      </c>
      <c r="G905" s="40" t="str">
        <f t="array" ref="G905">IFERROR(INDEX(PEOPLE!$H$4:$H$101, SMALL(IF($B905=PEOPLE!$B$4:$B$101, ROW(PEOPLE!$H$4:$H$101)-MIN(ROW(PEOPLE!$H$4:$H$101)) +1), COLUMNS($B$3:F905))),"")</f>
        <v xml:space="preserve">7   </v>
      </c>
      <c r="H905" s="40" t="str">
        <f t="array" ref="H905">IFERROR(INDEX(PEOPLE!$H$4:$H$101, SMALL(IF($B905=PEOPLE!$B$4:$B$101, ROW(PEOPLE!$H$4:$H$101)-MIN(ROW(PEOPLE!$H$4:$H$101)) +1), COLUMNS($B$3:G905))),"")</f>
        <v xml:space="preserve">8   </v>
      </c>
      <c r="I905" s="40" t="str">
        <f t="array" ref="I905">IFERROR(INDEX(PEOPLE!$H$4:$H$101, SMALL(IF($B905=PEOPLE!$B$4:$B$101, ROW(PEOPLE!$H$4:$H$101)-MIN(ROW(PEOPLE!$H$4:$H$101)) +1), COLUMNS($B$3:H905))),"")</f>
        <v xml:space="preserve">9   </v>
      </c>
      <c r="J905" s="40" t="str">
        <f t="array" ref="J905">IFERROR(INDEX(PEOPLE!$H$4:$H$101, SMALL(IF($B905=PEOPLE!$B$4:$B$101, ROW(PEOPLE!$H$4:$H$101)-MIN(ROW(PEOPLE!$H$4:$H$101)) +1), COLUMNS($B$3:I905))),"")</f>
        <v xml:space="preserve">10   </v>
      </c>
      <c r="K905" s="40" t="str">
        <f t="array" ref="K905">IFERROR(INDEX(PEOPLE!$H$4:$H$101, SMALL(IF($B905=PEOPLE!$B$4:$B$101, ROW(PEOPLE!$H$4:$H$101)-MIN(ROW(PEOPLE!$H$4:$H$101)) +1), COLUMNS($B$3:J905))),"")</f>
        <v xml:space="preserve">11   </v>
      </c>
      <c r="L905" s="40" t="str">
        <f t="array" ref="L905">IFERROR(INDEX(PEOPLE!$H$4:$H$101, SMALL(IF($B905=PEOPLE!$B$4:$B$101, ROW(PEOPLE!$H$4:$H$101)-MIN(ROW(PEOPLE!$H$4:$H$101)) +1), COLUMNS($B$3:K905))),"")</f>
        <v xml:space="preserve">12   </v>
      </c>
      <c r="M905" s="40" t="str">
        <f t="array" ref="M905">IFERROR(INDEX(PEOPLE!$H$4:$H$101, SMALL(IF($B905=PEOPLE!$B$4:$B$101, ROW(PEOPLE!$H$4:$H$101)-MIN(ROW(PEOPLE!$H$4:$H$101)) +1), COLUMNS($B$3:L905))),"")</f>
        <v xml:space="preserve">13   </v>
      </c>
      <c r="N905" s="40"/>
      <c r="O905" s="40"/>
    </row>
    <row r="906" spans="2:15" x14ac:dyDescent="0.25">
      <c r="B906" s="40" t="str">
        <f t="array" ref="B906">IFERROR(INDEX(PEOPLE!B907:B$1001, MATCH(0, COUNTIF($B$2:B905, PEOPLE!B907:B$1001), 0)), "")</f>
        <v/>
      </c>
      <c r="C906" s="40" t="str">
        <f t="array" ref="C906">IFERROR(INDEX(PEOPLE!$H$4:$H$101, SMALL(IF($B906=PEOPLE!$B$4:$B$101, ROW(PEOPLE!$H$4:$H$101)-MIN(ROW(PEOPLE!$H$4:$H$101)) +1), COLUMNS($B$3:B906))),"")</f>
        <v xml:space="preserve">3   </v>
      </c>
      <c r="D906" s="40" t="str">
        <f t="array" ref="D906">IFERROR(INDEX(PEOPLE!$H$4:$H$101, SMALL(IF($B906=PEOPLE!$B$4:$B$101, ROW(PEOPLE!$H$4:$H$101)-MIN(ROW(PEOPLE!$H$4:$H$101)) +1), COLUMNS($B$3:C906))),"")</f>
        <v xml:space="preserve">4   </v>
      </c>
      <c r="E906" s="40" t="str">
        <f t="array" ref="E906">IFERROR(INDEX(PEOPLE!$H$4:$H$101, SMALL(IF($B906=PEOPLE!$B$4:$B$101, ROW(PEOPLE!$H$4:$H$101)-MIN(ROW(PEOPLE!$H$4:$H$101)) +1), COLUMNS($B$3:D906))),"")</f>
        <v xml:space="preserve">5   </v>
      </c>
      <c r="F906" s="40" t="str">
        <f t="array" ref="F906">IFERROR(INDEX(PEOPLE!$H$4:$H$101, SMALL(IF($B906=PEOPLE!$B$4:$B$101, ROW(PEOPLE!$H$4:$H$101)-MIN(ROW(PEOPLE!$H$4:$H$101)) +1), COLUMNS($B$3:E906))),"")</f>
        <v xml:space="preserve">6   </v>
      </c>
      <c r="G906" s="40" t="str">
        <f t="array" ref="G906">IFERROR(INDEX(PEOPLE!$H$4:$H$101, SMALL(IF($B906=PEOPLE!$B$4:$B$101, ROW(PEOPLE!$H$4:$H$101)-MIN(ROW(PEOPLE!$H$4:$H$101)) +1), COLUMNS($B$3:F906))),"")</f>
        <v xml:space="preserve">7   </v>
      </c>
      <c r="H906" s="40" t="str">
        <f t="array" ref="H906">IFERROR(INDEX(PEOPLE!$H$4:$H$101, SMALL(IF($B906=PEOPLE!$B$4:$B$101, ROW(PEOPLE!$H$4:$H$101)-MIN(ROW(PEOPLE!$H$4:$H$101)) +1), COLUMNS($B$3:G906))),"")</f>
        <v xml:space="preserve">8   </v>
      </c>
      <c r="I906" s="40" t="str">
        <f t="array" ref="I906">IFERROR(INDEX(PEOPLE!$H$4:$H$101, SMALL(IF($B906=PEOPLE!$B$4:$B$101, ROW(PEOPLE!$H$4:$H$101)-MIN(ROW(PEOPLE!$H$4:$H$101)) +1), COLUMNS($B$3:H906))),"")</f>
        <v xml:space="preserve">9   </v>
      </c>
      <c r="J906" s="40" t="str">
        <f t="array" ref="J906">IFERROR(INDEX(PEOPLE!$H$4:$H$101, SMALL(IF($B906=PEOPLE!$B$4:$B$101, ROW(PEOPLE!$H$4:$H$101)-MIN(ROW(PEOPLE!$H$4:$H$101)) +1), COLUMNS($B$3:I906))),"")</f>
        <v xml:space="preserve">10   </v>
      </c>
      <c r="K906" s="40" t="str">
        <f t="array" ref="K906">IFERROR(INDEX(PEOPLE!$H$4:$H$101, SMALL(IF($B906=PEOPLE!$B$4:$B$101, ROW(PEOPLE!$H$4:$H$101)-MIN(ROW(PEOPLE!$H$4:$H$101)) +1), COLUMNS($B$3:J906))),"")</f>
        <v xml:space="preserve">11   </v>
      </c>
      <c r="L906" s="40" t="str">
        <f t="array" ref="L906">IFERROR(INDEX(PEOPLE!$H$4:$H$101, SMALL(IF($B906=PEOPLE!$B$4:$B$101, ROW(PEOPLE!$H$4:$H$101)-MIN(ROW(PEOPLE!$H$4:$H$101)) +1), COLUMNS($B$3:K906))),"")</f>
        <v xml:space="preserve">12   </v>
      </c>
      <c r="M906" s="40" t="str">
        <f t="array" ref="M906">IFERROR(INDEX(PEOPLE!$H$4:$H$101, SMALL(IF($B906=PEOPLE!$B$4:$B$101, ROW(PEOPLE!$H$4:$H$101)-MIN(ROW(PEOPLE!$H$4:$H$101)) +1), COLUMNS($B$3:L906))),"")</f>
        <v xml:space="preserve">13   </v>
      </c>
      <c r="N906" s="40"/>
      <c r="O906" s="40"/>
    </row>
    <row r="907" spans="2:15" x14ac:dyDescent="0.25">
      <c r="B907" s="40" t="str">
        <f t="array" ref="B907">IFERROR(INDEX(PEOPLE!B908:B$1001, MATCH(0, COUNTIF($B$2:B906, PEOPLE!B908:B$1001), 0)), "")</f>
        <v/>
      </c>
      <c r="C907" s="40" t="str">
        <f t="array" ref="C907">IFERROR(INDEX(PEOPLE!$H$4:$H$101, SMALL(IF($B907=PEOPLE!$B$4:$B$101, ROW(PEOPLE!$H$4:$H$101)-MIN(ROW(PEOPLE!$H$4:$H$101)) +1), COLUMNS($B$3:B907))),"")</f>
        <v xml:space="preserve">3   </v>
      </c>
      <c r="D907" s="40" t="str">
        <f t="array" ref="D907">IFERROR(INDEX(PEOPLE!$H$4:$H$101, SMALL(IF($B907=PEOPLE!$B$4:$B$101, ROW(PEOPLE!$H$4:$H$101)-MIN(ROW(PEOPLE!$H$4:$H$101)) +1), COLUMNS($B$3:C907))),"")</f>
        <v xml:space="preserve">4   </v>
      </c>
      <c r="E907" s="40" t="str">
        <f t="array" ref="E907">IFERROR(INDEX(PEOPLE!$H$4:$H$101, SMALL(IF($B907=PEOPLE!$B$4:$B$101, ROW(PEOPLE!$H$4:$H$101)-MIN(ROW(PEOPLE!$H$4:$H$101)) +1), COLUMNS($B$3:D907))),"")</f>
        <v xml:space="preserve">5   </v>
      </c>
      <c r="F907" s="40" t="str">
        <f t="array" ref="F907">IFERROR(INDEX(PEOPLE!$H$4:$H$101, SMALL(IF($B907=PEOPLE!$B$4:$B$101, ROW(PEOPLE!$H$4:$H$101)-MIN(ROW(PEOPLE!$H$4:$H$101)) +1), COLUMNS($B$3:E907))),"")</f>
        <v xml:space="preserve">6   </v>
      </c>
      <c r="G907" s="40" t="str">
        <f t="array" ref="G907">IFERROR(INDEX(PEOPLE!$H$4:$H$101, SMALL(IF($B907=PEOPLE!$B$4:$B$101, ROW(PEOPLE!$H$4:$H$101)-MIN(ROW(PEOPLE!$H$4:$H$101)) +1), COLUMNS($B$3:F907))),"")</f>
        <v xml:space="preserve">7   </v>
      </c>
      <c r="H907" s="40" t="str">
        <f t="array" ref="H907">IFERROR(INDEX(PEOPLE!$H$4:$H$101, SMALL(IF($B907=PEOPLE!$B$4:$B$101, ROW(PEOPLE!$H$4:$H$101)-MIN(ROW(PEOPLE!$H$4:$H$101)) +1), COLUMNS($B$3:G907))),"")</f>
        <v xml:space="preserve">8   </v>
      </c>
      <c r="I907" s="40" t="str">
        <f t="array" ref="I907">IFERROR(INDEX(PEOPLE!$H$4:$H$101, SMALL(IF($B907=PEOPLE!$B$4:$B$101, ROW(PEOPLE!$H$4:$H$101)-MIN(ROW(PEOPLE!$H$4:$H$101)) +1), COLUMNS($B$3:H907))),"")</f>
        <v xml:space="preserve">9   </v>
      </c>
      <c r="J907" s="40" t="str">
        <f t="array" ref="J907">IFERROR(INDEX(PEOPLE!$H$4:$H$101, SMALL(IF($B907=PEOPLE!$B$4:$B$101, ROW(PEOPLE!$H$4:$H$101)-MIN(ROW(PEOPLE!$H$4:$H$101)) +1), COLUMNS($B$3:I907))),"")</f>
        <v xml:space="preserve">10   </v>
      </c>
      <c r="K907" s="40" t="str">
        <f t="array" ref="K907">IFERROR(INDEX(PEOPLE!$H$4:$H$101, SMALL(IF($B907=PEOPLE!$B$4:$B$101, ROW(PEOPLE!$H$4:$H$101)-MIN(ROW(PEOPLE!$H$4:$H$101)) +1), COLUMNS($B$3:J907))),"")</f>
        <v xml:space="preserve">11   </v>
      </c>
      <c r="L907" s="40" t="str">
        <f t="array" ref="L907">IFERROR(INDEX(PEOPLE!$H$4:$H$101, SMALL(IF($B907=PEOPLE!$B$4:$B$101, ROW(PEOPLE!$H$4:$H$101)-MIN(ROW(PEOPLE!$H$4:$H$101)) +1), COLUMNS($B$3:K907))),"")</f>
        <v xml:space="preserve">12   </v>
      </c>
      <c r="M907" s="40" t="str">
        <f t="array" ref="M907">IFERROR(INDEX(PEOPLE!$H$4:$H$101, SMALL(IF($B907=PEOPLE!$B$4:$B$101, ROW(PEOPLE!$H$4:$H$101)-MIN(ROW(PEOPLE!$H$4:$H$101)) +1), COLUMNS($B$3:L907))),"")</f>
        <v xml:space="preserve">13   </v>
      </c>
      <c r="N907" s="40"/>
      <c r="O907" s="40"/>
    </row>
    <row r="908" spans="2:15" x14ac:dyDescent="0.25">
      <c r="B908" s="40" t="str">
        <f t="array" ref="B908">IFERROR(INDEX(PEOPLE!B909:B$1001, MATCH(0, COUNTIF($B$2:B907, PEOPLE!B909:B$1001), 0)), "")</f>
        <v/>
      </c>
      <c r="C908" s="40" t="str">
        <f t="array" ref="C908">IFERROR(INDEX(PEOPLE!$H$4:$H$101, SMALL(IF($B908=PEOPLE!$B$4:$B$101, ROW(PEOPLE!$H$4:$H$101)-MIN(ROW(PEOPLE!$H$4:$H$101)) +1), COLUMNS($B$3:B908))),"")</f>
        <v xml:space="preserve">3   </v>
      </c>
      <c r="D908" s="40" t="str">
        <f t="array" ref="D908">IFERROR(INDEX(PEOPLE!$H$4:$H$101, SMALL(IF($B908=PEOPLE!$B$4:$B$101, ROW(PEOPLE!$H$4:$H$101)-MIN(ROW(PEOPLE!$H$4:$H$101)) +1), COLUMNS($B$3:C908))),"")</f>
        <v xml:space="preserve">4   </v>
      </c>
      <c r="E908" s="40" t="str">
        <f t="array" ref="E908">IFERROR(INDEX(PEOPLE!$H$4:$H$101, SMALL(IF($B908=PEOPLE!$B$4:$B$101, ROW(PEOPLE!$H$4:$H$101)-MIN(ROW(PEOPLE!$H$4:$H$101)) +1), COLUMNS($B$3:D908))),"")</f>
        <v xml:space="preserve">5   </v>
      </c>
      <c r="F908" s="40" t="str">
        <f t="array" ref="F908">IFERROR(INDEX(PEOPLE!$H$4:$H$101, SMALL(IF($B908=PEOPLE!$B$4:$B$101, ROW(PEOPLE!$H$4:$H$101)-MIN(ROW(PEOPLE!$H$4:$H$101)) +1), COLUMNS($B$3:E908))),"")</f>
        <v xml:space="preserve">6   </v>
      </c>
      <c r="G908" s="40" t="str">
        <f t="array" ref="G908">IFERROR(INDEX(PEOPLE!$H$4:$H$101, SMALL(IF($B908=PEOPLE!$B$4:$B$101, ROW(PEOPLE!$H$4:$H$101)-MIN(ROW(PEOPLE!$H$4:$H$101)) +1), COLUMNS($B$3:F908))),"")</f>
        <v xml:space="preserve">7   </v>
      </c>
      <c r="H908" s="40" t="str">
        <f t="array" ref="H908">IFERROR(INDEX(PEOPLE!$H$4:$H$101, SMALL(IF($B908=PEOPLE!$B$4:$B$101, ROW(PEOPLE!$H$4:$H$101)-MIN(ROW(PEOPLE!$H$4:$H$101)) +1), COLUMNS($B$3:G908))),"")</f>
        <v xml:space="preserve">8   </v>
      </c>
      <c r="I908" s="40" t="str">
        <f t="array" ref="I908">IFERROR(INDEX(PEOPLE!$H$4:$H$101, SMALL(IF($B908=PEOPLE!$B$4:$B$101, ROW(PEOPLE!$H$4:$H$101)-MIN(ROW(PEOPLE!$H$4:$H$101)) +1), COLUMNS($B$3:H908))),"")</f>
        <v xml:space="preserve">9   </v>
      </c>
      <c r="J908" s="40" t="str">
        <f t="array" ref="J908">IFERROR(INDEX(PEOPLE!$H$4:$H$101, SMALL(IF($B908=PEOPLE!$B$4:$B$101, ROW(PEOPLE!$H$4:$H$101)-MIN(ROW(PEOPLE!$H$4:$H$101)) +1), COLUMNS($B$3:I908))),"")</f>
        <v xml:space="preserve">10   </v>
      </c>
      <c r="K908" s="40" t="str">
        <f t="array" ref="K908">IFERROR(INDEX(PEOPLE!$H$4:$H$101, SMALL(IF($B908=PEOPLE!$B$4:$B$101, ROW(PEOPLE!$H$4:$H$101)-MIN(ROW(PEOPLE!$H$4:$H$101)) +1), COLUMNS($B$3:J908))),"")</f>
        <v xml:space="preserve">11   </v>
      </c>
      <c r="L908" s="40" t="str">
        <f t="array" ref="L908">IFERROR(INDEX(PEOPLE!$H$4:$H$101, SMALL(IF($B908=PEOPLE!$B$4:$B$101, ROW(PEOPLE!$H$4:$H$101)-MIN(ROW(PEOPLE!$H$4:$H$101)) +1), COLUMNS($B$3:K908))),"")</f>
        <v xml:space="preserve">12   </v>
      </c>
      <c r="M908" s="40" t="str">
        <f t="array" ref="M908">IFERROR(INDEX(PEOPLE!$H$4:$H$101, SMALL(IF($B908=PEOPLE!$B$4:$B$101, ROW(PEOPLE!$H$4:$H$101)-MIN(ROW(PEOPLE!$H$4:$H$101)) +1), COLUMNS($B$3:L908))),"")</f>
        <v xml:space="preserve">13   </v>
      </c>
      <c r="N908" s="40"/>
      <c r="O908" s="40"/>
    </row>
    <row r="909" spans="2:15" x14ac:dyDescent="0.25">
      <c r="B909" s="40" t="str">
        <f t="array" ref="B909">IFERROR(INDEX(PEOPLE!B910:B$1001, MATCH(0, COUNTIF($B$2:B908, PEOPLE!B910:B$1001), 0)), "")</f>
        <v/>
      </c>
      <c r="C909" s="40" t="str">
        <f t="array" ref="C909">IFERROR(INDEX(PEOPLE!$H$4:$H$101, SMALL(IF($B909=PEOPLE!$B$4:$B$101, ROW(PEOPLE!$H$4:$H$101)-MIN(ROW(PEOPLE!$H$4:$H$101)) +1), COLUMNS($B$3:B909))),"")</f>
        <v xml:space="preserve">3   </v>
      </c>
      <c r="D909" s="40" t="str">
        <f t="array" ref="D909">IFERROR(INDEX(PEOPLE!$H$4:$H$101, SMALL(IF($B909=PEOPLE!$B$4:$B$101, ROW(PEOPLE!$H$4:$H$101)-MIN(ROW(PEOPLE!$H$4:$H$101)) +1), COLUMNS($B$3:C909))),"")</f>
        <v xml:space="preserve">4   </v>
      </c>
      <c r="E909" s="40" t="str">
        <f t="array" ref="E909">IFERROR(INDEX(PEOPLE!$H$4:$H$101, SMALL(IF($B909=PEOPLE!$B$4:$B$101, ROW(PEOPLE!$H$4:$H$101)-MIN(ROW(PEOPLE!$H$4:$H$101)) +1), COLUMNS($B$3:D909))),"")</f>
        <v xml:space="preserve">5   </v>
      </c>
      <c r="F909" s="40" t="str">
        <f t="array" ref="F909">IFERROR(INDEX(PEOPLE!$H$4:$H$101, SMALL(IF($B909=PEOPLE!$B$4:$B$101, ROW(PEOPLE!$H$4:$H$101)-MIN(ROW(PEOPLE!$H$4:$H$101)) +1), COLUMNS($B$3:E909))),"")</f>
        <v xml:space="preserve">6   </v>
      </c>
      <c r="G909" s="40" t="str">
        <f t="array" ref="G909">IFERROR(INDEX(PEOPLE!$H$4:$H$101, SMALL(IF($B909=PEOPLE!$B$4:$B$101, ROW(PEOPLE!$H$4:$H$101)-MIN(ROW(PEOPLE!$H$4:$H$101)) +1), COLUMNS($B$3:F909))),"")</f>
        <v xml:space="preserve">7   </v>
      </c>
      <c r="H909" s="40" t="str">
        <f t="array" ref="H909">IFERROR(INDEX(PEOPLE!$H$4:$H$101, SMALL(IF($B909=PEOPLE!$B$4:$B$101, ROW(PEOPLE!$H$4:$H$101)-MIN(ROW(PEOPLE!$H$4:$H$101)) +1), COLUMNS($B$3:G909))),"")</f>
        <v xml:space="preserve">8   </v>
      </c>
      <c r="I909" s="40" t="str">
        <f t="array" ref="I909">IFERROR(INDEX(PEOPLE!$H$4:$H$101, SMALL(IF($B909=PEOPLE!$B$4:$B$101, ROW(PEOPLE!$H$4:$H$101)-MIN(ROW(PEOPLE!$H$4:$H$101)) +1), COLUMNS($B$3:H909))),"")</f>
        <v xml:space="preserve">9   </v>
      </c>
      <c r="J909" s="40" t="str">
        <f t="array" ref="J909">IFERROR(INDEX(PEOPLE!$H$4:$H$101, SMALL(IF($B909=PEOPLE!$B$4:$B$101, ROW(PEOPLE!$H$4:$H$101)-MIN(ROW(PEOPLE!$H$4:$H$101)) +1), COLUMNS($B$3:I909))),"")</f>
        <v xml:space="preserve">10   </v>
      </c>
      <c r="K909" s="40" t="str">
        <f t="array" ref="K909">IFERROR(INDEX(PEOPLE!$H$4:$H$101, SMALL(IF($B909=PEOPLE!$B$4:$B$101, ROW(PEOPLE!$H$4:$H$101)-MIN(ROW(PEOPLE!$H$4:$H$101)) +1), COLUMNS($B$3:J909))),"")</f>
        <v xml:space="preserve">11   </v>
      </c>
      <c r="L909" s="40" t="str">
        <f t="array" ref="L909">IFERROR(INDEX(PEOPLE!$H$4:$H$101, SMALL(IF($B909=PEOPLE!$B$4:$B$101, ROW(PEOPLE!$H$4:$H$101)-MIN(ROW(PEOPLE!$H$4:$H$101)) +1), COLUMNS($B$3:K909))),"")</f>
        <v xml:space="preserve">12   </v>
      </c>
      <c r="M909" s="40" t="str">
        <f t="array" ref="M909">IFERROR(INDEX(PEOPLE!$H$4:$H$101, SMALL(IF($B909=PEOPLE!$B$4:$B$101, ROW(PEOPLE!$H$4:$H$101)-MIN(ROW(PEOPLE!$H$4:$H$101)) +1), COLUMNS($B$3:L909))),"")</f>
        <v xml:space="preserve">13   </v>
      </c>
      <c r="N909" s="40"/>
      <c r="O909" s="40"/>
    </row>
    <row r="910" spans="2:15" x14ac:dyDescent="0.25">
      <c r="B910" s="40" t="str">
        <f t="array" ref="B910">IFERROR(INDEX(PEOPLE!B911:B$1001, MATCH(0, COUNTIF($B$2:B909, PEOPLE!B911:B$1001), 0)), "")</f>
        <v/>
      </c>
      <c r="C910" s="40" t="str">
        <f t="array" ref="C910">IFERROR(INDEX(PEOPLE!$H$4:$H$101, SMALL(IF($B910=PEOPLE!$B$4:$B$101, ROW(PEOPLE!$H$4:$H$101)-MIN(ROW(PEOPLE!$H$4:$H$101)) +1), COLUMNS($B$3:B910))),"")</f>
        <v xml:space="preserve">3   </v>
      </c>
      <c r="D910" s="40" t="str">
        <f t="array" ref="D910">IFERROR(INDEX(PEOPLE!$H$4:$H$101, SMALL(IF($B910=PEOPLE!$B$4:$B$101, ROW(PEOPLE!$H$4:$H$101)-MIN(ROW(PEOPLE!$H$4:$H$101)) +1), COLUMNS($B$3:C910))),"")</f>
        <v xml:space="preserve">4   </v>
      </c>
      <c r="E910" s="40" t="str">
        <f t="array" ref="E910">IFERROR(INDEX(PEOPLE!$H$4:$H$101, SMALL(IF($B910=PEOPLE!$B$4:$B$101, ROW(PEOPLE!$H$4:$H$101)-MIN(ROW(PEOPLE!$H$4:$H$101)) +1), COLUMNS($B$3:D910))),"")</f>
        <v xml:space="preserve">5   </v>
      </c>
      <c r="F910" s="40" t="str">
        <f t="array" ref="F910">IFERROR(INDEX(PEOPLE!$H$4:$H$101, SMALL(IF($B910=PEOPLE!$B$4:$B$101, ROW(PEOPLE!$H$4:$H$101)-MIN(ROW(PEOPLE!$H$4:$H$101)) +1), COLUMNS($B$3:E910))),"")</f>
        <v xml:space="preserve">6   </v>
      </c>
      <c r="G910" s="40" t="str">
        <f t="array" ref="G910">IFERROR(INDEX(PEOPLE!$H$4:$H$101, SMALL(IF($B910=PEOPLE!$B$4:$B$101, ROW(PEOPLE!$H$4:$H$101)-MIN(ROW(PEOPLE!$H$4:$H$101)) +1), COLUMNS($B$3:F910))),"")</f>
        <v xml:space="preserve">7   </v>
      </c>
      <c r="H910" s="40" t="str">
        <f t="array" ref="H910">IFERROR(INDEX(PEOPLE!$H$4:$H$101, SMALL(IF($B910=PEOPLE!$B$4:$B$101, ROW(PEOPLE!$H$4:$H$101)-MIN(ROW(PEOPLE!$H$4:$H$101)) +1), COLUMNS($B$3:G910))),"")</f>
        <v xml:space="preserve">8   </v>
      </c>
      <c r="I910" s="40" t="str">
        <f t="array" ref="I910">IFERROR(INDEX(PEOPLE!$H$4:$H$101, SMALL(IF($B910=PEOPLE!$B$4:$B$101, ROW(PEOPLE!$H$4:$H$101)-MIN(ROW(PEOPLE!$H$4:$H$101)) +1), COLUMNS($B$3:H910))),"")</f>
        <v xml:space="preserve">9   </v>
      </c>
      <c r="J910" s="40" t="str">
        <f t="array" ref="J910">IFERROR(INDEX(PEOPLE!$H$4:$H$101, SMALL(IF($B910=PEOPLE!$B$4:$B$101, ROW(PEOPLE!$H$4:$H$101)-MIN(ROW(PEOPLE!$H$4:$H$101)) +1), COLUMNS($B$3:I910))),"")</f>
        <v xml:space="preserve">10   </v>
      </c>
      <c r="K910" s="40" t="str">
        <f t="array" ref="K910">IFERROR(INDEX(PEOPLE!$H$4:$H$101, SMALL(IF($B910=PEOPLE!$B$4:$B$101, ROW(PEOPLE!$H$4:$H$101)-MIN(ROW(PEOPLE!$H$4:$H$101)) +1), COLUMNS($B$3:J910))),"")</f>
        <v xml:space="preserve">11   </v>
      </c>
      <c r="L910" s="40" t="str">
        <f t="array" ref="L910">IFERROR(INDEX(PEOPLE!$H$4:$H$101, SMALL(IF($B910=PEOPLE!$B$4:$B$101, ROW(PEOPLE!$H$4:$H$101)-MIN(ROW(PEOPLE!$H$4:$H$101)) +1), COLUMNS($B$3:K910))),"")</f>
        <v xml:space="preserve">12   </v>
      </c>
      <c r="M910" s="40" t="str">
        <f t="array" ref="M910">IFERROR(INDEX(PEOPLE!$H$4:$H$101, SMALL(IF($B910=PEOPLE!$B$4:$B$101, ROW(PEOPLE!$H$4:$H$101)-MIN(ROW(PEOPLE!$H$4:$H$101)) +1), COLUMNS($B$3:L910))),"")</f>
        <v xml:space="preserve">13   </v>
      </c>
      <c r="N910" s="40"/>
      <c r="O910" s="40"/>
    </row>
    <row r="911" spans="2:15" x14ac:dyDescent="0.25">
      <c r="B911" s="40" t="str">
        <f t="array" ref="B911">IFERROR(INDEX(PEOPLE!B912:B$1001, MATCH(0, COUNTIF($B$2:B910, PEOPLE!B912:B$1001), 0)), "")</f>
        <v/>
      </c>
      <c r="C911" s="40" t="str">
        <f t="array" ref="C911">IFERROR(INDEX(PEOPLE!$H$4:$H$101, SMALL(IF($B911=PEOPLE!$B$4:$B$101, ROW(PEOPLE!$H$4:$H$101)-MIN(ROW(PEOPLE!$H$4:$H$101)) +1), COLUMNS($B$3:B911))),"")</f>
        <v xml:space="preserve">3   </v>
      </c>
      <c r="D911" s="40" t="str">
        <f t="array" ref="D911">IFERROR(INDEX(PEOPLE!$H$4:$H$101, SMALL(IF($B911=PEOPLE!$B$4:$B$101, ROW(PEOPLE!$H$4:$H$101)-MIN(ROW(PEOPLE!$H$4:$H$101)) +1), COLUMNS($B$3:C911))),"")</f>
        <v xml:space="preserve">4   </v>
      </c>
      <c r="E911" s="40" t="str">
        <f t="array" ref="E911">IFERROR(INDEX(PEOPLE!$H$4:$H$101, SMALL(IF($B911=PEOPLE!$B$4:$B$101, ROW(PEOPLE!$H$4:$H$101)-MIN(ROW(PEOPLE!$H$4:$H$101)) +1), COLUMNS($B$3:D911))),"")</f>
        <v xml:space="preserve">5   </v>
      </c>
      <c r="F911" s="40" t="str">
        <f t="array" ref="F911">IFERROR(INDEX(PEOPLE!$H$4:$H$101, SMALL(IF($B911=PEOPLE!$B$4:$B$101, ROW(PEOPLE!$H$4:$H$101)-MIN(ROW(PEOPLE!$H$4:$H$101)) +1), COLUMNS($B$3:E911))),"")</f>
        <v xml:space="preserve">6   </v>
      </c>
      <c r="G911" s="40" t="str">
        <f t="array" ref="G911">IFERROR(INDEX(PEOPLE!$H$4:$H$101, SMALL(IF($B911=PEOPLE!$B$4:$B$101, ROW(PEOPLE!$H$4:$H$101)-MIN(ROW(PEOPLE!$H$4:$H$101)) +1), COLUMNS($B$3:F911))),"")</f>
        <v xml:space="preserve">7   </v>
      </c>
      <c r="H911" s="40" t="str">
        <f t="array" ref="H911">IFERROR(INDEX(PEOPLE!$H$4:$H$101, SMALL(IF($B911=PEOPLE!$B$4:$B$101, ROW(PEOPLE!$H$4:$H$101)-MIN(ROW(PEOPLE!$H$4:$H$101)) +1), COLUMNS($B$3:G911))),"")</f>
        <v xml:space="preserve">8   </v>
      </c>
      <c r="I911" s="40" t="str">
        <f t="array" ref="I911">IFERROR(INDEX(PEOPLE!$H$4:$H$101, SMALL(IF($B911=PEOPLE!$B$4:$B$101, ROW(PEOPLE!$H$4:$H$101)-MIN(ROW(PEOPLE!$H$4:$H$101)) +1), COLUMNS($B$3:H911))),"")</f>
        <v xml:space="preserve">9   </v>
      </c>
      <c r="J911" s="40" t="str">
        <f t="array" ref="J911">IFERROR(INDEX(PEOPLE!$H$4:$H$101, SMALL(IF($B911=PEOPLE!$B$4:$B$101, ROW(PEOPLE!$H$4:$H$101)-MIN(ROW(PEOPLE!$H$4:$H$101)) +1), COLUMNS($B$3:I911))),"")</f>
        <v xml:space="preserve">10   </v>
      </c>
      <c r="K911" s="40" t="str">
        <f t="array" ref="K911">IFERROR(INDEX(PEOPLE!$H$4:$H$101, SMALL(IF($B911=PEOPLE!$B$4:$B$101, ROW(PEOPLE!$H$4:$H$101)-MIN(ROW(PEOPLE!$H$4:$H$101)) +1), COLUMNS($B$3:J911))),"")</f>
        <v xml:space="preserve">11   </v>
      </c>
      <c r="L911" s="40" t="str">
        <f t="array" ref="L911">IFERROR(INDEX(PEOPLE!$H$4:$H$101, SMALL(IF($B911=PEOPLE!$B$4:$B$101, ROW(PEOPLE!$H$4:$H$101)-MIN(ROW(PEOPLE!$H$4:$H$101)) +1), COLUMNS($B$3:K911))),"")</f>
        <v xml:space="preserve">12   </v>
      </c>
      <c r="M911" s="40" t="str">
        <f t="array" ref="M911">IFERROR(INDEX(PEOPLE!$H$4:$H$101, SMALL(IF($B911=PEOPLE!$B$4:$B$101, ROW(PEOPLE!$H$4:$H$101)-MIN(ROW(PEOPLE!$H$4:$H$101)) +1), COLUMNS($B$3:L911))),"")</f>
        <v xml:space="preserve">13   </v>
      </c>
      <c r="N911" s="40"/>
      <c r="O911" s="40"/>
    </row>
    <row r="912" spans="2:15" x14ac:dyDescent="0.25">
      <c r="B912" s="40" t="str">
        <f t="array" ref="B912">IFERROR(INDEX(PEOPLE!B913:B$1001, MATCH(0, COUNTIF($B$2:B911, PEOPLE!B913:B$1001), 0)), "")</f>
        <v/>
      </c>
      <c r="C912" s="40" t="str">
        <f t="array" ref="C912">IFERROR(INDEX(PEOPLE!$H$4:$H$101, SMALL(IF($B912=PEOPLE!$B$4:$B$101, ROW(PEOPLE!$H$4:$H$101)-MIN(ROW(PEOPLE!$H$4:$H$101)) +1), COLUMNS($B$3:B912))),"")</f>
        <v xml:space="preserve">3   </v>
      </c>
      <c r="D912" s="40" t="str">
        <f t="array" ref="D912">IFERROR(INDEX(PEOPLE!$H$4:$H$101, SMALL(IF($B912=PEOPLE!$B$4:$B$101, ROW(PEOPLE!$H$4:$H$101)-MIN(ROW(PEOPLE!$H$4:$H$101)) +1), COLUMNS($B$3:C912))),"")</f>
        <v xml:space="preserve">4   </v>
      </c>
      <c r="E912" s="40" t="str">
        <f t="array" ref="E912">IFERROR(INDEX(PEOPLE!$H$4:$H$101, SMALL(IF($B912=PEOPLE!$B$4:$B$101, ROW(PEOPLE!$H$4:$H$101)-MIN(ROW(PEOPLE!$H$4:$H$101)) +1), COLUMNS($B$3:D912))),"")</f>
        <v xml:space="preserve">5   </v>
      </c>
      <c r="F912" s="40" t="str">
        <f t="array" ref="F912">IFERROR(INDEX(PEOPLE!$H$4:$H$101, SMALL(IF($B912=PEOPLE!$B$4:$B$101, ROW(PEOPLE!$H$4:$H$101)-MIN(ROW(PEOPLE!$H$4:$H$101)) +1), COLUMNS($B$3:E912))),"")</f>
        <v xml:space="preserve">6   </v>
      </c>
      <c r="G912" s="40" t="str">
        <f t="array" ref="G912">IFERROR(INDEX(PEOPLE!$H$4:$H$101, SMALL(IF($B912=PEOPLE!$B$4:$B$101, ROW(PEOPLE!$H$4:$H$101)-MIN(ROW(PEOPLE!$H$4:$H$101)) +1), COLUMNS($B$3:F912))),"")</f>
        <v xml:space="preserve">7   </v>
      </c>
      <c r="H912" s="40" t="str">
        <f t="array" ref="H912">IFERROR(INDEX(PEOPLE!$H$4:$H$101, SMALL(IF($B912=PEOPLE!$B$4:$B$101, ROW(PEOPLE!$H$4:$H$101)-MIN(ROW(PEOPLE!$H$4:$H$101)) +1), COLUMNS($B$3:G912))),"")</f>
        <v xml:space="preserve">8   </v>
      </c>
      <c r="I912" s="40" t="str">
        <f t="array" ref="I912">IFERROR(INDEX(PEOPLE!$H$4:$H$101, SMALL(IF($B912=PEOPLE!$B$4:$B$101, ROW(PEOPLE!$H$4:$H$101)-MIN(ROW(PEOPLE!$H$4:$H$101)) +1), COLUMNS($B$3:H912))),"")</f>
        <v xml:space="preserve">9   </v>
      </c>
      <c r="J912" s="40" t="str">
        <f t="array" ref="J912">IFERROR(INDEX(PEOPLE!$H$4:$H$101, SMALL(IF($B912=PEOPLE!$B$4:$B$101, ROW(PEOPLE!$H$4:$H$101)-MIN(ROW(PEOPLE!$H$4:$H$101)) +1), COLUMNS($B$3:I912))),"")</f>
        <v xml:space="preserve">10   </v>
      </c>
      <c r="K912" s="40" t="str">
        <f t="array" ref="K912">IFERROR(INDEX(PEOPLE!$H$4:$H$101, SMALL(IF($B912=PEOPLE!$B$4:$B$101, ROW(PEOPLE!$H$4:$H$101)-MIN(ROW(PEOPLE!$H$4:$H$101)) +1), COLUMNS($B$3:J912))),"")</f>
        <v xml:space="preserve">11   </v>
      </c>
      <c r="L912" s="40" t="str">
        <f t="array" ref="L912">IFERROR(INDEX(PEOPLE!$H$4:$H$101, SMALL(IF($B912=PEOPLE!$B$4:$B$101, ROW(PEOPLE!$H$4:$H$101)-MIN(ROW(PEOPLE!$H$4:$H$101)) +1), COLUMNS($B$3:K912))),"")</f>
        <v xml:space="preserve">12   </v>
      </c>
      <c r="M912" s="40" t="str">
        <f t="array" ref="M912">IFERROR(INDEX(PEOPLE!$H$4:$H$101, SMALL(IF($B912=PEOPLE!$B$4:$B$101, ROW(PEOPLE!$H$4:$H$101)-MIN(ROW(PEOPLE!$H$4:$H$101)) +1), COLUMNS($B$3:L912))),"")</f>
        <v xml:space="preserve">13   </v>
      </c>
      <c r="N912" s="40"/>
      <c r="O912" s="40"/>
    </row>
    <row r="913" spans="2:15" x14ac:dyDescent="0.25">
      <c r="B913" s="40" t="str">
        <f t="array" ref="B913">IFERROR(INDEX(PEOPLE!B914:B$1001, MATCH(0, COUNTIF($B$2:B912, PEOPLE!B914:B$1001), 0)), "")</f>
        <v/>
      </c>
      <c r="C913" s="40" t="str">
        <f t="array" ref="C913">IFERROR(INDEX(PEOPLE!$H$4:$H$101, SMALL(IF($B913=PEOPLE!$B$4:$B$101, ROW(PEOPLE!$H$4:$H$101)-MIN(ROW(PEOPLE!$H$4:$H$101)) +1), COLUMNS($B$3:B913))),"")</f>
        <v xml:space="preserve">3   </v>
      </c>
      <c r="D913" s="40" t="str">
        <f t="array" ref="D913">IFERROR(INDEX(PEOPLE!$H$4:$H$101, SMALL(IF($B913=PEOPLE!$B$4:$B$101, ROW(PEOPLE!$H$4:$H$101)-MIN(ROW(PEOPLE!$H$4:$H$101)) +1), COLUMNS($B$3:C913))),"")</f>
        <v xml:space="preserve">4   </v>
      </c>
      <c r="E913" s="40" t="str">
        <f t="array" ref="E913">IFERROR(INDEX(PEOPLE!$H$4:$H$101, SMALL(IF($B913=PEOPLE!$B$4:$B$101, ROW(PEOPLE!$H$4:$H$101)-MIN(ROW(PEOPLE!$H$4:$H$101)) +1), COLUMNS($B$3:D913))),"")</f>
        <v xml:space="preserve">5   </v>
      </c>
      <c r="F913" s="40" t="str">
        <f t="array" ref="F913">IFERROR(INDEX(PEOPLE!$H$4:$H$101, SMALL(IF($B913=PEOPLE!$B$4:$B$101, ROW(PEOPLE!$H$4:$H$101)-MIN(ROW(PEOPLE!$H$4:$H$101)) +1), COLUMNS($B$3:E913))),"")</f>
        <v xml:space="preserve">6   </v>
      </c>
      <c r="G913" s="40" t="str">
        <f t="array" ref="G913">IFERROR(INDEX(PEOPLE!$H$4:$H$101, SMALL(IF($B913=PEOPLE!$B$4:$B$101, ROW(PEOPLE!$H$4:$H$101)-MIN(ROW(PEOPLE!$H$4:$H$101)) +1), COLUMNS($B$3:F913))),"")</f>
        <v xml:space="preserve">7   </v>
      </c>
      <c r="H913" s="40" t="str">
        <f t="array" ref="H913">IFERROR(INDEX(PEOPLE!$H$4:$H$101, SMALL(IF($B913=PEOPLE!$B$4:$B$101, ROW(PEOPLE!$H$4:$H$101)-MIN(ROW(PEOPLE!$H$4:$H$101)) +1), COLUMNS($B$3:G913))),"")</f>
        <v xml:space="preserve">8   </v>
      </c>
      <c r="I913" s="40" t="str">
        <f t="array" ref="I913">IFERROR(INDEX(PEOPLE!$H$4:$H$101, SMALL(IF($B913=PEOPLE!$B$4:$B$101, ROW(PEOPLE!$H$4:$H$101)-MIN(ROW(PEOPLE!$H$4:$H$101)) +1), COLUMNS($B$3:H913))),"")</f>
        <v xml:space="preserve">9   </v>
      </c>
      <c r="J913" s="40" t="str">
        <f t="array" ref="J913">IFERROR(INDEX(PEOPLE!$H$4:$H$101, SMALL(IF($B913=PEOPLE!$B$4:$B$101, ROW(PEOPLE!$H$4:$H$101)-MIN(ROW(PEOPLE!$H$4:$H$101)) +1), COLUMNS($B$3:I913))),"")</f>
        <v xml:space="preserve">10   </v>
      </c>
      <c r="K913" s="40" t="str">
        <f t="array" ref="K913">IFERROR(INDEX(PEOPLE!$H$4:$H$101, SMALL(IF($B913=PEOPLE!$B$4:$B$101, ROW(PEOPLE!$H$4:$H$101)-MIN(ROW(PEOPLE!$H$4:$H$101)) +1), COLUMNS($B$3:J913))),"")</f>
        <v xml:space="preserve">11   </v>
      </c>
      <c r="L913" s="40" t="str">
        <f t="array" ref="L913">IFERROR(INDEX(PEOPLE!$H$4:$H$101, SMALL(IF($B913=PEOPLE!$B$4:$B$101, ROW(PEOPLE!$H$4:$H$101)-MIN(ROW(PEOPLE!$H$4:$H$101)) +1), COLUMNS($B$3:K913))),"")</f>
        <v xml:space="preserve">12   </v>
      </c>
      <c r="M913" s="40" t="str">
        <f t="array" ref="M913">IFERROR(INDEX(PEOPLE!$H$4:$H$101, SMALL(IF($B913=PEOPLE!$B$4:$B$101, ROW(PEOPLE!$H$4:$H$101)-MIN(ROW(PEOPLE!$H$4:$H$101)) +1), COLUMNS($B$3:L913))),"")</f>
        <v xml:space="preserve">13   </v>
      </c>
      <c r="N913" s="40"/>
      <c r="O913" s="40"/>
    </row>
    <row r="914" spans="2:15" x14ac:dyDescent="0.25">
      <c r="B914" s="40" t="str">
        <f t="array" ref="B914">IFERROR(INDEX(PEOPLE!B915:B$1001, MATCH(0, COUNTIF($B$2:B913, PEOPLE!B915:B$1001), 0)), "")</f>
        <v/>
      </c>
      <c r="C914" s="40" t="str">
        <f t="array" ref="C914">IFERROR(INDEX(PEOPLE!$H$4:$H$101, SMALL(IF($B914=PEOPLE!$B$4:$B$101, ROW(PEOPLE!$H$4:$H$101)-MIN(ROW(PEOPLE!$H$4:$H$101)) +1), COLUMNS($B$3:B914))),"")</f>
        <v xml:space="preserve">3   </v>
      </c>
      <c r="D914" s="40" t="str">
        <f t="array" ref="D914">IFERROR(INDEX(PEOPLE!$H$4:$H$101, SMALL(IF($B914=PEOPLE!$B$4:$B$101, ROW(PEOPLE!$H$4:$H$101)-MIN(ROW(PEOPLE!$H$4:$H$101)) +1), COLUMNS($B$3:C914))),"")</f>
        <v xml:space="preserve">4   </v>
      </c>
      <c r="E914" s="40" t="str">
        <f t="array" ref="E914">IFERROR(INDEX(PEOPLE!$H$4:$H$101, SMALL(IF($B914=PEOPLE!$B$4:$B$101, ROW(PEOPLE!$H$4:$H$101)-MIN(ROW(PEOPLE!$H$4:$H$101)) +1), COLUMNS($B$3:D914))),"")</f>
        <v xml:space="preserve">5   </v>
      </c>
      <c r="F914" s="40" t="str">
        <f t="array" ref="F914">IFERROR(INDEX(PEOPLE!$H$4:$H$101, SMALL(IF($B914=PEOPLE!$B$4:$B$101, ROW(PEOPLE!$H$4:$H$101)-MIN(ROW(PEOPLE!$H$4:$H$101)) +1), COLUMNS($B$3:E914))),"")</f>
        <v xml:space="preserve">6   </v>
      </c>
      <c r="G914" s="40" t="str">
        <f t="array" ref="G914">IFERROR(INDEX(PEOPLE!$H$4:$H$101, SMALL(IF($B914=PEOPLE!$B$4:$B$101, ROW(PEOPLE!$H$4:$H$101)-MIN(ROW(PEOPLE!$H$4:$H$101)) +1), COLUMNS($B$3:F914))),"")</f>
        <v xml:space="preserve">7   </v>
      </c>
      <c r="H914" s="40" t="str">
        <f t="array" ref="H914">IFERROR(INDEX(PEOPLE!$H$4:$H$101, SMALL(IF($B914=PEOPLE!$B$4:$B$101, ROW(PEOPLE!$H$4:$H$101)-MIN(ROW(PEOPLE!$H$4:$H$101)) +1), COLUMNS($B$3:G914))),"")</f>
        <v xml:space="preserve">8   </v>
      </c>
      <c r="I914" s="40" t="str">
        <f t="array" ref="I914">IFERROR(INDEX(PEOPLE!$H$4:$H$101, SMALL(IF($B914=PEOPLE!$B$4:$B$101, ROW(PEOPLE!$H$4:$H$101)-MIN(ROW(PEOPLE!$H$4:$H$101)) +1), COLUMNS($B$3:H914))),"")</f>
        <v xml:space="preserve">9   </v>
      </c>
      <c r="J914" s="40" t="str">
        <f t="array" ref="J914">IFERROR(INDEX(PEOPLE!$H$4:$H$101, SMALL(IF($B914=PEOPLE!$B$4:$B$101, ROW(PEOPLE!$H$4:$H$101)-MIN(ROW(PEOPLE!$H$4:$H$101)) +1), COLUMNS($B$3:I914))),"")</f>
        <v xml:space="preserve">10   </v>
      </c>
      <c r="K914" s="40" t="str">
        <f t="array" ref="K914">IFERROR(INDEX(PEOPLE!$H$4:$H$101, SMALL(IF($B914=PEOPLE!$B$4:$B$101, ROW(PEOPLE!$H$4:$H$101)-MIN(ROW(PEOPLE!$H$4:$H$101)) +1), COLUMNS($B$3:J914))),"")</f>
        <v xml:space="preserve">11   </v>
      </c>
      <c r="L914" s="40" t="str">
        <f t="array" ref="L914">IFERROR(INDEX(PEOPLE!$H$4:$H$101, SMALL(IF($B914=PEOPLE!$B$4:$B$101, ROW(PEOPLE!$H$4:$H$101)-MIN(ROW(PEOPLE!$H$4:$H$101)) +1), COLUMNS($B$3:K914))),"")</f>
        <v xml:space="preserve">12   </v>
      </c>
      <c r="M914" s="40" t="str">
        <f t="array" ref="M914">IFERROR(INDEX(PEOPLE!$H$4:$H$101, SMALL(IF($B914=PEOPLE!$B$4:$B$101, ROW(PEOPLE!$H$4:$H$101)-MIN(ROW(PEOPLE!$H$4:$H$101)) +1), COLUMNS($B$3:L914))),"")</f>
        <v xml:space="preserve">13   </v>
      </c>
      <c r="N914" s="40"/>
      <c r="O914" s="40"/>
    </row>
    <row r="915" spans="2:15" x14ac:dyDescent="0.25">
      <c r="B915" s="40" t="str">
        <f t="array" ref="B915">IFERROR(INDEX(PEOPLE!B916:B$1001, MATCH(0, COUNTIF($B$2:B914, PEOPLE!B916:B$1001), 0)), "")</f>
        <v/>
      </c>
      <c r="C915" s="40" t="str">
        <f t="array" ref="C915">IFERROR(INDEX(PEOPLE!$H$4:$H$101, SMALL(IF($B915=PEOPLE!$B$4:$B$101, ROW(PEOPLE!$H$4:$H$101)-MIN(ROW(PEOPLE!$H$4:$H$101)) +1), COLUMNS($B$3:B915))),"")</f>
        <v xml:space="preserve">3   </v>
      </c>
      <c r="D915" s="40" t="str">
        <f t="array" ref="D915">IFERROR(INDEX(PEOPLE!$H$4:$H$101, SMALL(IF($B915=PEOPLE!$B$4:$B$101, ROW(PEOPLE!$H$4:$H$101)-MIN(ROW(PEOPLE!$H$4:$H$101)) +1), COLUMNS($B$3:C915))),"")</f>
        <v xml:space="preserve">4   </v>
      </c>
      <c r="E915" s="40" t="str">
        <f t="array" ref="E915">IFERROR(INDEX(PEOPLE!$H$4:$H$101, SMALL(IF($B915=PEOPLE!$B$4:$B$101, ROW(PEOPLE!$H$4:$H$101)-MIN(ROW(PEOPLE!$H$4:$H$101)) +1), COLUMNS($B$3:D915))),"")</f>
        <v xml:space="preserve">5   </v>
      </c>
      <c r="F915" s="40" t="str">
        <f t="array" ref="F915">IFERROR(INDEX(PEOPLE!$H$4:$H$101, SMALL(IF($B915=PEOPLE!$B$4:$B$101, ROW(PEOPLE!$H$4:$H$101)-MIN(ROW(PEOPLE!$H$4:$H$101)) +1), COLUMNS($B$3:E915))),"")</f>
        <v xml:space="preserve">6   </v>
      </c>
      <c r="G915" s="40" t="str">
        <f t="array" ref="G915">IFERROR(INDEX(PEOPLE!$H$4:$H$101, SMALL(IF($B915=PEOPLE!$B$4:$B$101, ROW(PEOPLE!$H$4:$H$101)-MIN(ROW(PEOPLE!$H$4:$H$101)) +1), COLUMNS($B$3:F915))),"")</f>
        <v xml:space="preserve">7   </v>
      </c>
      <c r="H915" s="40" t="str">
        <f t="array" ref="H915">IFERROR(INDEX(PEOPLE!$H$4:$H$101, SMALL(IF($B915=PEOPLE!$B$4:$B$101, ROW(PEOPLE!$H$4:$H$101)-MIN(ROW(PEOPLE!$H$4:$H$101)) +1), COLUMNS($B$3:G915))),"")</f>
        <v xml:space="preserve">8   </v>
      </c>
      <c r="I915" s="40" t="str">
        <f t="array" ref="I915">IFERROR(INDEX(PEOPLE!$H$4:$H$101, SMALL(IF($B915=PEOPLE!$B$4:$B$101, ROW(PEOPLE!$H$4:$H$101)-MIN(ROW(PEOPLE!$H$4:$H$101)) +1), COLUMNS($B$3:H915))),"")</f>
        <v xml:space="preserve">9   </v>
      </c>
      <c r="J915" s="40" t="str">
        <f t="array" ref="J915">IFERROR(INDEX(PEOPLE!$H$4:$H$101, SMALL(IF($B915=PEOPLE!$B$4:$B$101, ROW(PEOPLE!$H$4:$H$101)-MIN(ROW(PEOPLE!$H$4:$H$101)) +1), COLUMNS($B$3:I915))),"")</f>
        <v xml:space="preserve">10   </v>
      </c>
      <c r="K915" s="40" t="str">
        <f t="array" ref="K915">IFERROR(INDEX(PEOPLE!$H$4:$H$101, SMALL(IF($B915=PEOPLE!$B$4:$B$101, ROW(PEOPLE!$H$4:$H$101)-MIN(ROW(PEOPLE!$H$4:$H$101)) +1), COLUMNS($B$3:J915))),"")</f>
        <v xml:space="preserve">11   </v>
      </c>
      <c r="L915" s="40" t="str">
        <f t="array" ref="L915">IFERROR(INDEX(PEOPLE!$H$4:$H$101, SMALL(IF($B915=PEOPLE!$B$4:$B$101, ROW(PEOPLE!$H$4:$H$101)-MIN(ROW(PEOPLE!$H$4:$H$101)) +1), COLUMNS($B$3:K915))),"")</f>
        <v xml:space="preserve">12   </v>
      </c>
      <c r="M915" s="40" t="str">
        <f t="array" ref="M915">IFERROR(INDEX(PEOPLE!$H$4:$H$101, SMALL(IF($B915=PEOPLE!$B$4:$B$101, ROW(PEOPLE!$H$4:$H$101)-MIN(ROW(PEOPLE!$H$4:$H$101)) +1), COLUMNS($B$3:L915))),"")</f>
        <v xml:space="preserve">13   </v>
      </c>
      <c r="N915" s="40"/>
      <c r="O915" s="40"/>
    </row>
    <row r="916" spans="2:15" x14ac:dyDescent="0.25">
      <c r="B916" s="40" t="str">
        <f t="array" ref="B916">IFERROR(INDEX(PEOPLE!B917:B$1001, MATCH(0, COUNTIF($B$2:B915, PEOPLE!B917:B$1001), 0)), "")</f>
        <v/>
      </c>
      <c r="C916" s="40" t="str">
        <f t="array" ref="C916">IFERROR(INDEX(PEOPLE!$H$4:$H$101, SMALL(IF($B916=PEOPLE!$B$4:$B$101, ROW(PEOPLE!$H$4:$H$101)-MIN(ROW(PEOPLE!$H$4:$H$101)) +1), COLUMNS($B$3:B916))),"")</f>
        <v xml:space="preserve">3   </v>
      </c>
      <c r="D916" s="40" t="str">
        <f t="array" ref="D916">IFERROR(INDEX(PEOPLE!$H$4:$H$101, SMALL(IF($B916=PEOPLE!$B$4:$B$101, ROW(PEOPLE!$H$4:$H$101)-MIN(ROW(PEOPLE!$H$4:$H$101)) +1), COLUMNS($B$3:C916))),"")</f>
        <v xml:space="preserve">4   </v>
      </c>
      <c r="E916" s="40" t="str">
        <f t="array" ref="E916">IFERROR(INDEX(PEOPLE!$H$4:$H$101, SMALL(IF($B916=PEOPLE!$B$4:$B$101, ROW(PEOPLE!$H$4:$H$101)-MIN(ROW(PEOPLE!$H$4:$H$101)) +1), COLUMNS($B$3:D916))),"")</f>
        <v xml:space="preserve">5   </v>
      </c>
      <c r="F916" s="40" t="str">
        <f t="array" ref="F916">IFERROR(INDEX(PEOPLE!$H$4:$H$101, SMALL(IF($B916=PEOPLE!$B$4:$B$101, ROW(PEOPLE!$H$4:$H$101)-MIN(ROW(PEOPLE!$H$4:$H$101)) +1), COLUMNS($B$3:E916))),"")</f>
        <v xml:space="preserve">6   </v>
      </c>
      <c r="G916" s="40" t="str">
        <f t="array" ref="G916">IFERROR(INDEX(PEOPLE!$H$4:$H$101, SMALL(IF($B916=PEOPLE!$B$4:$B$101, ROW(PEOPLE!$H$4:$H$101)-MIN(ROW(PEOPLE!$H$4:$H$101)) +1), COLUMNS($B$3:F916))),"")</f>
        <v xml:space="preserve">7   </v>
      </c>
      <c r="H916" s="40" t="str">
        <f t="array" ref="H916">IFERROR(INDEX(PEOPLE!$H$4:$H$101, SMALL(IF($B916=PEOPLE!$B$4:$B$101, ROW(PEOPLE!$H$4:$H$101)-MIN(ROW(PEOPLE!$H$4:$H$101)) +1), COLUMNS($B$3:G916))),"")</f>
        <v xml:space="preserve">8   </v>
      </c>
      <c r="I916" s="40" t="str">
        <f t="array" ref="I916">IFERROR(INDEX(PEOPLE!$H$4:$H$101, SMALL(IF($B916=PEOPLE!$B$4:$B$101, ROW(PEOPLE!$H$4:$H$101)-MIN(ROW(PEOPLE!$H$4:$H$101)) +1), COLUMNS($B$3:H916))),"")</f>
        <v xml:space="preserve">9   </v>
      </c>
      <c r="J916" s="40" t="str">
        <f t="array" ref="J916">IFERROR(INDEX(PEOPLE!$H$4:$H$101, SMALL(IF($B916=PEOPLE!$B$4:$B$101, ROW(PEOPLE!$H$4:$H$101)-MIN(ROW(PEOPLE!$H$4:$H$101)) +1), COLUMNS($B$3:I916))),"")</f>
        <v xml:space="preserve">10   </v>
      </c>
      <c r="K916" s="40" t="str">
        <f t="array" ref="K916">IFERROR(INDEX(PEOPLE!$H$4:$H$101, SMALL(IF($B916=PEOPLE!$B$4:$B$101, ROW(PEOPLE!$H$4:$H$101)-MIN(ROW(PEOPLE!$H$4:$H$101)) +1), COLUMNS($B$3:J916))),"")</f>
        <v xml:space="preserve">11   </v>
      </c>
      <c r="L916" s="40" t="str">
        <f t="array" ref="L916">IFERROR(INDEX(PEOPLE!$H$4:$H$101, SMALL(IF($B916=PEOPLE!$B$4:$B$101, ROW(PEOPLE!$H$4:$H$101)-MIN(ROW(PEOPLE!$H$4:$H$101)) +1), COLUMNS($B$3:K916))),"")</f>
        <v xml:space="preserve">12   </v>
      </c>
      <c r="M916" s="40" t="str">
        <f t="array" ref="M916">IFERROR(INDEX(PEOPLE!$H$4:$H$101, SMALL(IF($B916=PEOPLE!$B$4:$B$101, ROW(PEOPLE!$H$4:$H$101)-MIN(ROW(PEOPLE!$H$4:$H$101)) +1), COLUMNS($B$3:L916))),"")</f>
        <v xml:space="preserve">13   </v>
      </c>
      <c r="N916" s="40"/>
      <c r="O916" s="40"/>
    </row>
    <row r="917" spans="2:15" x14ac:dyDescent="0.25">
      <c r="B917" s="40" t="str">
        <f t="array" ref="B917">IFERROR(INDEX(PEOPLE!B918:B$1001, MATCH(0, COUNTIF($B$2:B916, PEOPLE!B918:B$1001), 0)), "")</f>
        <v/>
      </c>
      <c r="C917" s="40" t="str">
        <f t="array" ref="C917">IFERROR(INDEX(PEOPLE!$H$4:$H$101, SMALL(IF($B917=PEOPLE!$B$4:$B$101, ROW(PEOPLE!$H$4:$H$101)-MIN(ROW(PEOPLE!$H$4:$H$101)) +1), COLUMNS($B$3:B917))),"")</f>
        <v xml:space="preserve">3   </v>
      </c>
      <c r="D917" s="40" t="str">
        <f t="array" ref="D917">IFERROR(INDEX(PEOPLE!$H$4:$H$101, SMALL(IF($B917=PEOPLE!$B$4:$B$101, ROW(PEOPLE!$H$4:$H$101)-MIN(ROW(PEOPLE!$H$4:$H$101)) +1), COLUMNS($B$3:C917))),"")</f>
        <v xml:space="preserve">4   </v>
      </c>
      <c r="E917" s="40" t="str">
        <f t="array" ref="E917">IFERROR(INDEX(PEOPLE!$H$4:$H$101, SMALL(IF($B917=PEOPLE!$B$4:$B$101, ROW(PEOPLE!$H$4:$H$101)-MIN(ROW(PEOPLE!$H$4:$H$101)) +1), COLUMNS($B$3:D917))),"")</f>
        <v xml:space="preserve">5   </v>
      </c>
      <c r="F917" s="40" t="str">
        <f t="array" ref="F917">IFERROR(INDEX(PEOPLE!$H$4:$H$101, SMALL(IF($B917=PEOPLE!$B$4:$B$101, ROW(PEOPLE!$H$4:$H$101)-MIN(ROW(PEOPLE!$H$4:$H$101)) +1), COLUMNS($B$3:E917))),"")</f>
        <v xml:space="preserve">6   </v>
      </c>
      <c r="G917" s="40" t="str">
        <f t="array" ref="G917">IFERROR(INDEX(PEOPLE!$H$4:$H$101, SMALL(IF($B917=PEOPLE!$B$4:$B$101, ROW(PEOPLE!$H$4:$H$101)-MIN(ROW(PEOPLE!$H$4:$H$101)) +1), COLUMNS($B$3:F917))),"")</f>
        <v xml:space="preserve">7   </v>
      </c>
      <c r="H917" s="40" t="str">
        <f t="array" ref="H917">IFERROR(INDEX(PEOPLE!$H$4:$H$101, SMALL(IF($B917=PEOPLE!$B$4:$B$101, ROW(PEOPLE!$H$4:$H$101)-MIN(ROW(PEOPLE!$H$4:$H$101)) +1), COLUMNS($B$3:G917))),"")</f>
        <v xml:space="preserve">8   </v>
      </c>
      <c r="I917" s="40" t="str">
        <f t="array" ref="I917">IFERROR(INDEX(PEOPLE!$H$4:$H$101, SMALL(IF($B917=PEOPLE!$B$4:$B$101, ROW(PEOPLE!$H$4:$H$101)-MIN(ROW(PEOPLE!$H$4:$H$101)) +1), COLUMNS($B$3:H917))),"")</f>
        <v xml:space="preserve">9   </v>
      </c>
      <c r="J917" s="40" t="str">
        <f t="array" ref="J917">IFERROR(INDEX(PEOPLE!$H$4:$H$101, SMALL(IF($B917=PEOPLE!$B$4:$B$101, ROW(PEOPLE!$H$4:$H$101)-MIN(ROW(PEOPLE!$H$4:$H$101)) +1), COLUMNS($B$3:I917))),"")</f>
        <v xml:space="preserve">10   </v>
      </c>
      <c r="K917" s="40" t="str">
        <f t="array" ref="K917">IFERROR(INDEX(PEOPLE!$H$4:$H$101, SMALL(IF($B917=PEOPLE!$B$4:$B$101, ROW(PEOPLE!$H$4:$H$101)-MIN(ROW(PEOPLE!$H$4:$H$101)) +1), COLUMNS($B$3:J917))),"")</f>
        <v xml:space="preserve">11   </v>
      </c>
      <c r="L917" s="40" t="str">
        <f t="array" ref="L917">IFERROR(INDEX(PEOPLE!$H$4:$H$101, SMALL(IF($B917=PEOPLE!$B$4:$B$101, ROW(PEOPLE!$H$4:$H$101)-MIN(ROW(PEOPLE!$H$4:$H$101)) +1), COLUMNS($B$3:K917))),"")</f>
        <v xml:space="preserve">12   </v>
      </c>
      <c r="M917" s="40" t="str">
        <f t="array" ref="M917">IFERROR(INDEX(PEOPLE!$H$4:$H$101, SMALL(IF($B917=PEOPLE!$B$4:$B$101, ROW(PEOPLE!$H$4:$H$101)-MIN(ROW(PEOPLE!$H$4:$H$101)) +1), COLUMNS($B$3:L917))),"")</f>
        <v xml:space="preserve">13   </v>
      </c>
      <c r="N917" s="40"/>
      <c r="O917" s="40"/>
    </row>
    <row r="918" spans="2:15" x14ac:dyDescent="0.25">
      <c r="B918" s="40" t="str">
        <f t="array" ref="B918">IFERROR(INDEX(PEOPLE!B919:B$1001, MATCH(0, COUNTIF($B$2:B917, PEOPLE!B919:B$1001), 0)), "")</f>
        <v/>
      </c>
      <c r="C918" s="40" t="str">
        <f t="array" ref="C918">IFERROR(INDEX(PEOPLE!$H$4:$H$101, SMALL(IF($B918=PEOPLE!$B$4:$B$101, ROW(PEOPLE!$H$4:$H$101)-MIN(ROW(PEOPLE!$H$4:$H$101)) +1), COLUMNS($B$3:B918))),"")</f>
        <v xml:space="preserve">3   </v>
      </c>
      <c r="D918" s="40" t="str">
        <f t="array" ref="D918">IFERROR(INDEX(PEOPLE!$H$4:$H$101, SMALL(IF($B918=PEOPLE!$B$4:$B$101, ROW(PEOPLE!$H$4:$H$101)-MIN(ROW(PEOPLE!$H$4:$H$101)) +1), COLUMNS($B$3:C918))),"")</f>
        <v xml:space="preserve">4   </v>
      </c>
      <c r="E918" s="40" t="str">
        <f t="array" ref="E918">IFERROR(INDEX(PEOPLE!$H$4:$H$101, SMALL(IF($B918=PEOPLE!$B$4:$B$101, ROW(PEOPLE!$H$4:$H$101)-MIN(ROW(PEOPLE!$H$4:$H$101)) +1), COLUMNS($B$3:D918))),"")</f>
        <v xml:space="preserve">5   </v>
      </c>
      <c r="F918" s="40" t="str">
        <f t="array" ref="F918">IFERROR(INDEX(PEOPLE!$H$4:$H$101, SMALL(IF($B918=PEOPLE!$B$4:$B$101, ROW(PEOPLE!$H$4:$H$101)-MIN(ROW(PEOPLE!$H$4:$H$101)) +1), COLUMNS($B$3:E918))),"")</f>
        <v xml:space="preserve">6   </v>
      </c>
      <c r="G918" s="40" t="str">
        <f t="array" ref="G918">IFERROR(INDEX(PEOPLE!$H$4:$H$101, SMALL(IF($B918=PEOPLE!$B$4:$B$101, ROW(PEOPLE!$H$4:$H$101)-MIN(ROW(PEOPLE!$H$4:$H$101)) +1), COLUMNS($B$3:F918))),"")</f>
        <v xml:space="preserve">7   </v>
      </c>
      <c r="H918" s="40" t="str">
        <f t="array" ref="H918">IFERROR(INDEX(PEOPLE!$H$4:$H$101, SMALL(IF($B918=PEOPLE!$B$4:$B$101, ROW(PEOPLE!$H$4:$H$101)-MIN(ROW(PEOPLE!$H$4:$H$101)) +1), COLUMNS($B$3:G918))),"")</f>
        <v xml:space="preserve">8   </v>
      </c>
      <c r="I918" s="40" t="str">
        <f t="array" ref="I918">IFERROR(INDEX(PEOPLE!$H$4:$H$101, SMALL(IF($B918=PEOPLE!$B$4:$B$101, ROW(PEOPLE!$H$4:$H$101)-MIN(ROW(PEOPLE!$H$4:$H$101)) +1), COLUMNS($B$3:H918))),"")</f>
        <v xml:space="preserve">9   </v>
      </c>
      <c r="J918" s="40" t="str">
        <f t="array" ref="J918">IFERROR(INDEX(PEOPLE!$H$4:$H$101, SMALL(IF($B918=PEOPLE!$B$4:$B$101, ROW(PEOPLE!$H$4:$H$101)-MIN(ROW(PEOPLE!$H$4:$H$101)) +1), COLUMNS($B$3:I918))),"")</f>
        <v xml:space="preserve">10   </v>
      </c>
      <c r="K918" s="40" t="str">
        <f t="array" ref="K918">IFERROR(INDEX(PEOPLE!$H$4:$H$101, SMALL(IF($B918=PEOPLE!$B$4:$B$101, ROW(PEOPLE!$H$4:$H$101)-MIN(ROW(PEOPLE!$H$4:$H$101)) +1), COLUMNS($B$3:J918))),"")</f>
        <v xml:space="preserve">11   </v>
      </c>
      <c r="L918" s="40" t="str">
        <f t="array" ref="L918">IFERROR(INDEX(PEOPLE!$H$4:$H$101, SMALL(IF($B918=PEOPLE!$B$4:$B$101, ROW(PEOPLE!$H$4:$H$101)-MIN(ROW(PEOPLE!$H$4:$H$101)) +1), COLUMNS($B$3:K918))),"")</f>
        <v xml:space="preserve">12   </v>
      </c>
      <c r="M918" s="40" t="str">
        <f t="array" ref="M918">IFERROR(INDEX(PEOPLE!$H$4:$H$101, SMALL(IF($B918=PEOPLE!$B$4:$B$101, ROW(PEOPLE!$H$4:$H$101)-MIN(ROW(PEOPLE!$H$4:$H$101)) +1), COLUMNS($B$3:L918))),"")</f>
        <v xml:space="preserve">13   </v>
      </c>
      <c r="N918" s="40"/>
      <c r="O918" s="40"/>
    </row>
    <row r="919" spans="2:15" x14ac:dyDescent="0.25">
      <c r="B919" s="40" t="str">
        <f t="array" ref="B919">IFERROR(INDEX(PEOPLE!B920:B$1001, MATCH(0, COUNTIF($B$2:B918, PEOPLE!B920:B$1001), 0)), "")</f>
        <v/>
      </c>
      <c r="C919" s="40" t="str">
        <f t="array" ref="C919">IFERROR(INDEX(PEOPLE!$H$4:$H$101, SMALL(IF($B919=PEOPLE!$B$4:$B$101, ROW(PEOPLE!$H$4:$H$101)-MIN(ROW(PEOPLE!$H$4:$H$101)) +1), COLUMNS($B$3:B919))),"")</f>
        <v xml:space="preserve">3   </v>
      </c>
      <c r="D919" s="40" t="str">
        <f t="array" ref="D919">IFERROR(INDEX(PEOPLE!$H$4:$H$101, SMALL(IF($B919=PEOPLE!$B$4:$B$101, ROW(PEOPLE!$H$4:$H$101)-MIN(ROW(PEOPLE!$H$4:$H$101)) +1), COLUMNS($B$3:C919))),"")</f>
        <v xml:space="preserve">4   </v>
      </c>
      <c r="E919" s="40" t="str">
        <f t="array" ref="E919">IFERROR(INDEX(PEOPLE!$H$4:$H$101, SMALL(IF($B919=PEOPLE!$B$4:$B$101, ROW(PEOPLE!$H$4:$H$101)-MIN(ROW(PEOPLE!$H$4:$H$101)) +1), COLUMNS($B$3:D919))),"")</f>
        <v xml:space="preserve">5   </v>
      </c>
      <c r="F919" s="40" t="str">
        <f t="array" ref="F919">IFERROR(INDEX(PEOPLE!$H$4:$H$101, SMALL(IF($B919=PEOPLE!$B$4:$B$101, ROW(PEOPLE!$H$4:$H$101)-MIN(ROW(PEOPLE!$H$4:$H$101)) +1), COLUMNS($B$3:E919))),"")</f>
        <v xml:space="preserve">6   </v>
      </c>
      <c r="G919" s="40" t="str">
        <f t="array" ref="G919">IFERROR(INDEX(PEOPLE!$H$4:$H$101, SMALL(IF($B919=PEOPLE!$B$4:$B$101, ROW(PEOPLE!$H$4:$H$101)-MIN(ROW(PEOPLE!$H$4:$H$101)) +1), COLUMNS($B$3:F919))),"")</f>
        <v xml:space="preserve">7   </v>
      </c>
      <c r="H919" s="40" t="str">
        <f t="array" ref="H919">IFERROR(INDEX(PEOPLE!$H$4:$H$101, SMALL(IF($B919=PEOPLE!$B$4:$B$101, ROW(PEOPLE!$H$4:$H$101)-MIN(ROW(PEOPLE!$H$4:$H$101)) +1), COLUMNS($B$3:G919))),"")</f>
        <v xml:space="preserve">8   </v>
      </c>
      <c r="I919" s="40" t="str">
        <f t="array" ref="I919">IFERROR(INDEX(PEOPLE!$H$4:$H$101, SMALL(IF($B919=PEOPLE!$B$4:$B$101, ROW(PEOPLE!$H$4:$H$101)-MIN(ROW(PEOPLE!$H$4:$H$101)) +1), COLUMNS($B$3:H919))),"")</f>
        <v xml:space="preserve">9   </v>
      </c>
      <c r="J919" s="40" t="str">
        <f t="array" ref="J919">IFERROR(INDEX(PEOPLE!$H$4:$H$101, SMALL(IF($B919=PEOPLE!$B$4:$B$101, ROW(PEOPLE!$H$4:$H$101)-MIN(ROW(PEOPLE!$H$4:$H$101)) +1), COLUMNS($B$3:I919))),"")</f>
        <v xml:space="preserve">10   </v>
      </c>
      <c r="K919" s="40" t="str">
        <f t="array" ref="K919">IFERROR(INDEX(PEOPLE!$H$4:$H$101, SMALL(IF($B919=PEOPLE!$B$4:$B$101, ROW(PEOPLE!$H$4:$H$101)-MIN(ROW(PEOPLE!$H$4:$H$101)) +1), COLUMNS($B$3:J919))),"")</f>
        <v xml:space="preserve">11   </v>
      </c>
      <c r="L919" s="40" t="str">
        <f t="array" ref="L919">IFERROR(INDEX(PEOPLE!$H$4:$H$101, SMALL(IF($B919=PEOPLE!$B$4:$B$101, ROW(PEOPLE!$H$4:$H$101)-MIN(ROW(PEOPLE!$H$4:$H$101)) +1), COLUMNS($B$3:K919))),"")</f>
        <v xml:space="preserve">12   </v>
      </c>
      <c r="M919" s="40" t="str">
        <f t="array" ref="M919">IFERROR(INDEX(PEOPLE!$H$4:$H$101, SMALL(IF($B919=PEOPLE!$B$4:$B$101, ROW(PEOPLE!$H$4:$H$101)-MIN(ROW(PEOPLE!$H$4:$H$101)) +1), COLUMNS($B$3:L919))),"")</f>
        <v xml:space="preserve">13   </v>
      </c>
      <c r="N919" s="40"/>
      <c r="O919" s="40"/>
    </row>
    <row r="920" spans="2:15" x14ac:dyDescent="0.25">
      <c r="B920" s="40" t="str">
        <f t="array" ref="B920">IFERROR(INDEX(PEOPLE!B921:B$1001, MATCH(0, COUNTIF($B$2:B919, PEOPLE!B921:B$1001), 0)), "")</f>
        <v/>
      </c>
      <c r="C920" s="40" t="str">
        <f t="array" ref="C920">IFERROR(INDEX(PEOPLE!$H$4:$H$101, SMALL(IF($B920=PEOPLE!$B$4:$B$101, ROW(PEOPLE!$H$4:$H$101)-MIN(ROW(PEOPLE!$H$4:$H$101)) +1), COLUMNS($B$3:B920))),"")</f>
        <v xml:space="preserve">3   </v>
      </c>
      <c r="D920" s="40" t="str">
        <f t="array" ref="D920">IFERROR(INDEX(PEOPLE!$H$4:$H$101, SMALL(IF($B920=PEOPLE!$B$4:$B$101, ROW(PEOPLE!$H$4:$H$101)-MIN(ROW(PEOPLE!$H$4:$H$101)) +1), COLUMNS($B$3:C920))),"")</f>
        <v xml:space="preserve">4   </v>
      </c>
      <c r="E920" s="40" t="str">
        <f t="array" ref="E920">IFERROR(INDEX(PEOPLE!$H$4:$H$101, SMALL(IF($B920=PEOPLE!$B$4:$B$101, ROW(PEOPLE!$H$4:$H$101)-MIN(ROW(PEOPLE!$H$4:$H$101)) +1), COLUMNS($B$3:D920))),"")</f>
        <v xml:space="preserve">5   </v>
      </c>
      <c r="F920" s="40" t="str">
        <f t="array" ref="F920">IFERROR(INDEX(PEOPLE!$H$4:$H$101, SMALL(IF($B920=PEOPLE!$B$4:$B$101, ROW(PEOPLE!$H$4:$H$101)-MIN(ROW(PEOPLE!$H$4:$H$101)) +1), COLUMNS($B$3:E920))),"")</f>
        <v xml:space="preserve">6   </v>
      </c>
      <c r="G920" s="40" t="str">
        <f t="array" ref="G920">IFERROR(INDEX(PEOPLE!$H$4:$H$101, SMALL(IF($B920=PEOPLE!$B$4:$B$101, ROW(PEOPLE!$H$4:$H$101)-MIN(ROW(PEOPLE!$H$4:$H$101)) +1), COLUMNS($B$3:F920))),"")</f>
        <v xml:space="preserve">7   </v>
      </c>
      <c r="H920" s="40" t="str">
        <f t="array" ref="H920">IFERROR(INDEX(PEOPLE!$H$4:$H$101, SMALL(IF($B920=PEOPLE!$B$4:$B$101, ROW(PEOPLE!$H$4:$H$101)-MIN(ROW(PEOPLE!$H$4:$H$101)) +1), COLUMNS($B$3:G920))),"")</f>
        <v xml:space="preserve">8   </v>
      </c>
      <c r="I920" s="40" t="str">
        <f t="array" ref="I920">IFERROR(INDEX(PEOPLE!$H$4:$H$101, SMALL(IF($B920=PEOPLE!$B$4:$B$101, ROW(PEOPLE!$H$4:$H$101)-MIN(ROW(PEOPLE!$H$4:$H$101)) +1), COLUMNS($B$3:H920))),"")</f>
        <v xml:space="preserve">9   </v>
      </c>
      <c r="J920" s="40" t="str">
        <f t="array" ref="J920">IFERROR(INDEX(PEOPLE!$H$4:$H$101, SMALL(IF($B920=PEOPLE!$B$4:$B$101, ROW(PEOPLE!$H$4:$H$101)-MIN(ROW(PEOPLE!$H$4:$H$101)) +1), COLUMNS($B$3:I920))),"")</f>
        <v xml:space="preserve">10   </v>
      </c>
      <c r="K920" s="40" t="str">
        <f t="array" ref="K920">IFERROR(INDEX(PEOPLE!$H$4:$H$101, SMALL(IF($B920=PEOPLE!$B$4:$B$101, ROW(PEOPLE!$H$4:$H$101)-MIN(ROW(PEOPLE!$H$4:$H$101)) +1), COLUMNS($B$3:J920))),"")</f>
        <v xml:space="preserve">11   </v>
      </c>
      <c r="L920" s="40" t="str">
        <f t="array" ref="L920">IFERROR(INDEX(PEOPLE!$H$4:$H$101, SMALL(IF($B920=PEOPLE!$B$4:$B$101, ROW(PEOPLE!$H$4:$H$101)-MIN(ROW(PEOPLE!$H$4:$H$101)) +1), COLUMNS($B$3:K920))),"")</f>
        <v xml:space="preserve">12   </v>
      </c>
      <c r="M920" s="40" t="str">
        <f t="array" ref="M920">IFERROR(INDEX(PEOPLE!$H$4:$H$101, SMALL(IF($B920=PEOPLE!$B$4:$B$101, ROW(PEOPLE!$H$4:$H$101)-MIN(ROW(PEOPLE!$H$4:$H$101)) +1), COLUMNS($B$3:L920))),"")</f>
        <v xml:space="preserve">13   </v>
      </c>
      <c r="N920" s="40"/>
      <c r="O920" s="40"/>
    </row>
    <row r="921" spans="2:15" x14ac:dyDescent="0.25">
      <c r="B921" s="40" t="str">
        <f t="array" ref="B921">IFERROR(INDEX(PEOPLE!B922:B$1001, MATCH(0, COUNTIF($B$2:B920, PEOPLE!B922:B$1001), 0)), "")</f>
        <v/>
      </c>
      <c r="C921" s="40" t="str">
        <f t="array" ref="C921">IFERROR(INDEX(PEOPLE!$H$4:$H$101, SMALL(IF($B921=PEOPLE!$B$4:$B$101, ROW(PEOPLE!$H$4:$H$101)-MIN(ROW(PEOPLE!$H$4:$H$101)) +1), COLUMNS($B$3:B921))),"")</f>
        <v xml:space="preserve">3   </v>
      </c>
      <c r="D921" s="40" t="str">
        <f t="array" ref="D921">IFERROR(INDEX(PEOPLE!$H$4:$H$101, SMALL(IF($B921=PEOPLE!$B$4:$B$101, ROW(PEOPLE!$H$4:$H$101)-MIN(ROW(PEOPLE!$H$4:$H$101)) +1), COLUMNS($B$3:C921))),"")</f>
        <v xml:space="preserve">4   </v>
      </c>
      <c r="E921" s="40" t="str">
        <f t="array" ref="E921">IFERROR(INDEX(PEOPLE!$H$4:$H$101, SMALL(IF($B921=PEOPLE!$B$4:$B$101, ROW(PEOPLE!$H$4:$H$101)-MIN(ROW(PEOPLE!$H$4:$H$101)) +1), COLUMNS($B$3:D921))),"")</f>
        <v xml:space="preserve">5   </v>
      </c>
      <c r="F921" s="40" t="str">
        <f t="array" ref="F921">IFERROR(INDEX(PEOPLE!$H$4:$H$101, SMALL(IF($B921=PEOPLE!$B$4:$B$101, ROW(PEOPLE!$H$4:$H$101)-MIN(ROW(PEOPLE!$H$4:$H$101)) +1), COLUMNS($B$3:E921))),"")</f>
        <v xml:space="preserve">6   </v>
      </c>
      <c r="G921" s="40" t="str">
        <f t="array" ref="G921">IFERROR(INDEX(PEOPLE!$H$4:$H$101, SMALL(IF($B921=PEOPLE!$B$4:$B$101, ROW(PEOPLE!$H$4:$H$101)-MIN(ROW(PEOPLE!$H$4:$H$101)) +1), COLUMNS($B$3:F921))),"")</f>
        <v xml:space="preserve">7   </v>
      </c>
      <c r="H921" s="40" t="str">
        <f t="array" ref="H921">IFERROR(INDEX(PEOPLE!$H$4:$H$101, SMALL(IF($B921=PEOPLE!$B$4:$B$101, ROW(PEOPLE!$H$4:$H$101)-MIN(ROW(PEOPLE!$H$4:$H$101)) +1), COLUMNS($B$3:G921))),"")</f>
        <v xml:space="preserve">8   </v>
      </c>
      <c r="I921" s="40" t="str">
        <f t="array" ref="I921">IFERROR(INDEX(PEOPLE!$H$4:$H$101, SMALL(IF($B921=PEOPLE!$B$4:$B$101, ROW(PEOPLE!$H$4:$H$101)-MIN(ROW(PEOPLE!$H$4:$H$101)) +1), COLUMNS($B$3:H921))),"")</f>
        <v xml:space="preserve">9   </v>
      </c>
      <c r="J921" s="40" t="str">
        <f t="array" ref="J921">IFERROR(INDEX(PEOPLE!$H$4:$H$101, SMALL(IF($B921=PEOPLE!$B$4:$B$101, ROW(PEOPLE!$H$4:$H$101)-MIN(ROW(PEOPLE!$H$4:$H$101)) +1), COLUMNS($B$3:I921))),"")</f>
        <v xml:space="preserve">10   </v>
      </c>
      <c r="K921" s="40" t="str">
        <f t="array" ref="K921">IFERROR(INDEX(PEOPLE!$H$4:$H$101, SMALL(IF($B921=PEOPLE!$B$4:$B$101, ROW(PEOPLE!$H$4:$H$101)-MIN(ROW(PEOPLE!$H$4:$H$101)) +1), COLUMNS($B$3:J921))),"")</f>
        <v xml:space="preserve">11   </v>
      </c>
      <c r="L921" s="40" t="str">
        <f t="array" ref="L921">IFERROR(INDEX(PEOPLE!$H$4:$H$101, SMALL(IF($B921=PEOPLE!$B$4:$B$101, ROW(PEOPLE!$H$4:$H$101)-MIN(ROW(PEOPLE!$H$4:$H$101)) +1), COLUMNS($B$3:K921))),"")</f>
        <v xml:space="preserve">12   </v>
      </c>
      <c r="M921" s="40" t="str">
        <f t="array" ref="M921">IFERROR(INDEX(PEOPLE!$H$4:$H$101, SMALL(IF($B921=PEOPLE!$B$4:$B$101, ROW(PEOPLE!$H$4:$H$101)-MIN(ROW(PEOPLE!$H$4:$H$101)) +1), COLUMNS($B$3:L921))),"")</f>
        <v xml:space="preserve">13   </v>
      </c>
      <c r="N921" s="40"/>
      <c r="O921" s="40"/>
    </row>
    <row r="922" spans="2:15" x14ac:dyDescent="0.25">
      <c r="B922" s="40" t="str">
        <f t="array" ref="B922">IFERROR(INDEX(PEOPLE!B923:B$1001, MATCH(0, COUNTIF($B$2:B921, PEOPLE!B923:B$1001), 0)), "")</f>
        <v/>
      </c>
      <c r="C922" s="40" t="str">
        <f t="array" ref="C922">IFERROR(INDEX(PEOPLE!$H$4:$H$101, SMALL(IF($B922=PEOPLE!$B$4:$B$101, ROW(PEOPLE!$H$4:$H$101)-MIN(ROW(PEOPLE!$H$4:$H$101)) +1), COLUMNS($B$3:B922))),"")</f>
        <v xml:space="preserve">3   </v>
      </c>
      <c r="D922" s="40" t="str">
        <f t="array" ref="D922">IFERROR(INDEX(PEOPLE!$H$4:$H$101, SMALL(IF($B922=PEOPLE!$B$4:$B$101, ROW(PEOPLE!$H$4:$H$101)-MIN(ROW(PEOPLE!$H$4:$H$101)) +1), COLUMNS($B$3:C922))),"")</f>
        <v xml:space="preserve">4   </v>
      </c>
      <c r="E922" s="40" t="str">
        <f t="array" ref="E922">IFERROR(INDEX(PEOPLE!$H$4:$H$101, SMALL(IF($B922=PEOPLE!$B$4:$B$101, ROW(PEOPLE!$H$4:$H$101)-MIN(ROW(PEOPLE!$H$4:$H$101)) +1), COLUMNS($B$3:D922))),"")</f>
        <v xml:space="preserve">5   </v>
      </c>
      <c r="F922" s="40" t="str">
        <f t="array" ref="F922">IFERROR(INDEX(PEOPLE!$H$4:$H$101, SMALL(IF($B922=PEOPLE!$B$4:$B$101, ROW(PEOPLE!$H$4:$H$101)-MIN(ROW(PEOPLE!$H$4:$H$101)) +1), COLUMNS($B$3:E922))),"")</f>
        <v xml:space="preserve">6   </v>
      </c>
      <c r="G922" s="40" t="str">
        <f t="array" ref="G922">IFERROR(INDEX(PEOPLE!$H$4:$H$101, SMALL(IF($B922=PEOPLE!$B$4:$B$101, ROW(PEOPLE!$H$4:$H$101)-MIN(ROW(PEOPLE!$H$4:$H$101)) +1), COLUMNS($B$3:F922))),"")</f>
        <v xml:space="preserve">7   </v>
      </c>
      <c r="H922" s="40" t="str">
        <f t="array" ref="H922">IFERROR(INDEX(PEOPLE!$H$4:$H$101, SMALL(IF($B922=PEOPLE!$B$4:$B$101, ROW(PEOPLE!$H$4:$H$101)-MIN(ROW(PEOPLE!$H$4:$H$101)) +1), COLUMNS($B$3:G922))),"")</f>
        <v xml:space="preserve">8   </v>
      </c>
      <c r="I922" s="40" t="str">
        <f t="array" ref="I922">IFERROR(INDEX(PEOPLE!$H$4:$H$101, SMALL(IF($B922=PEOPLE!$B$4:$B$101, ROW(PEOPLE!$H$4:$H$101)-MIN(ROW(PEOPLE!$H$4:$H$101)) +1), COLUMNS($B$3:H922))),"")</f>
        <v xml:space="preserve">9   </v>
      </c>
      <c r="J922" s="40" t="str">
        <f t="array" ref="J922">IFERROR(INDEX(PEOPLE!$H$4:$H$101, SMALL(IF($B922=PEOPLE!$B$4:$B$101, ROW(PEOPLE!$H$4:$H$101)-MIN(ROW(PEOPLE!$H$4:$H$101)) +1), COLUMNS($B$3:I922))),"")</f>
        <v xml:space="preserve">10   </v>
      </c>
      <c r="K922" s="40" t="str">
        <f t="array" ref="K922">IFERROR(INDEX(PEOPLE!$H$4:$H$101, SMALL(IF($B922=PEOPLE!$B$4:$B$101, ROW(PEOPLE!$H$4:$H$101)-MIN(ROW(PEOPLE!$H$4:$H$101)) +1), COLUMNS($B$3:J922))),"")</f>
        <v xml:space="preserve">11   </v>
      </c>
      <c r="L922" s="40" t="str">
        <f t="array" ref="L922">IFERROR(INDEX(PEOPLE!$H$4:$H$101, SMALL(IF($B922=PEOPLE!$B$4:$B$101, ROW(PEOPLE!$H$4:$H$101)-MIN(ROW(PEOPLE!$H$4:$H$101)) +1), COLUMNS($B$3:K922))),"")</f>
        <v xml:space="preserve">12   </v>
      </c>
      <c r="M922" s="40" t="str">
        <f t="array" ref="M922">IFERROR(INDEX(PEOPLE!$H$4:$H$101, SMALL(IF($B922=PEOPLE!$B$4:$B$101, ROW(PEOPLE!$H$4:$H$101)-MIN(ROW(PEOPLE!$H$4:$H$101)) +1), COLUMNS($B$3:L922))),"")</f>
        <v xml:space="preserve">13   </v>
      </c>
      <c r="N922" s="40"/>
      <c r="O922" s="40"/>
    </row>
    <row r="923" spans="2:15" x14ac:dyDescent="0.25">
      <c r="B923" s="40" t="str">
        <f t="array" ref="B923">IFERROR(INDEX(PEOPLE!B924:B$1001, MATCH(0, COUNTIF($B$2:B922, PEOPLE!B924:B$1001), 0)), "")</f>
        <v/>
      </c>
      <c r="C923" s="40" t="str">
        <f t="array" ref="C923">IFERROR(INDEX(PEOPLE!$H$4:$H$101, SMALL(IF($B923=PEOPLE!$B$4:$B$101, ROW(PEOPLE!$H$4:$H$101)-MIN(ROW(PEOPLE!$H$4:$H$101)) +1), COLUMNS($B$3:B923))),"")</f>
        <v xml:space="preserve">3   </v>
      </c>
      <c r="D923" s="40" t="str">
        <f t="array" ref="D923">IFERROR(INDEX(PEOPLE!$H$4:$H$101, SMALL(IF($B923=PEOPLE!$B$4:$B$101, ROW(PEOPLE!$H$4:$H$101)-MIN(ROW(PEOPLE!$H$4:$H$101)) +1), COLUMNS($B$3:C923))),"")</f>
        <v xml:space="preserve">4   </v>
      </c>
      <c r="E923" s="40" t="str">
        <f t="array" ref="E923">IFERROR(INDEX(PEOPLE!$H$4:$H$101, SMALL(IF($B923=PEOPLE!$B$4:$B$101, ROW(PEOPLE!$H$4:$H$101)-MIN(ROW(PEOPLE!$H$4:$H$101)) +1), COLUMNS($B$3:D923))),"")</f>
        <v xml:space="preserve">5   </v>
      </c>
      <c r="F923" s="40" t="str">
        <f t="array" ref="F923">IFERROR(INDEX(PEOPLE!$H$4:$H$101, SMALL(IF($B923=PEOPLE!$B$4:$B$101, ROW(PEOPLE!$H$4:$H$101)-MIN(ROW(PEOPLE!$H$4:$H$101)) +1), COLUMNS($B$3:E923))),"")</f>
        <v xml:space="preserve">6   </v>
      </c>
      <c r="G923" s="40" t="str">
        <f t="array" ref="G923">IFERROR(INDEX(PEOPLE!$H$4:$H$101, SMALL(IF($B923=PEOPLE!$B$4:$B$101, ROW(PEOPLE!$H$4:$H$101)-MIN(ROW(PEOPLE!$H$4:$H$101)) +1), COLUMNS($B$3:F923))),"")</f>
        <v xml:space="preserve">7   </v>
      </c>
      <c r="H923" s="40" t="str">
        <f t="array" ref="H923">IFERROR(INDEX(PEOPLE!$H$4:$H$101, SMALL(IF($B923=PEOPLE!$B$4:$B$101, ROW(PEOPLE!$H$4:$H$101)-MIN(ROW(PEOPLE!$H$4:$H$101)) +1), COLUMNS($B$3:G923))),"")</f>
        <v xml:space="preserve">8   </v>
      </c>
      <c r="I923" s="40" t="str">
        <f t="array" ref="I923">IFERROR(INDEX(PEOPLE!$H$4:$H$101, SMALL(IF($B923=PEOPLE!$B$4:$B$101, ROW(PEOPLE!$H$4:$H$101)-MIN(ROW(PEOPLE!$H$4:$H$101)) +1), COLUMNS($B$3:H923))),"")</f>
        <v xml:space="preserve">9   </v>
      </c>
      <c r="J923" s="40" t="str">
        <f t="array" ref="J923">IFERROR(INDEX(PEOPLE!$H$4:$H$101, SMALL(IF($B923=PEOPLE!$B$4:$B$101, ROW(PEOPLE!$H$4:$H$101)-MIN(ROW(PEOPLE!$H$4:$H$101)) +1), COLUMNS($B$3:I923))),"")</f>
        <v xml:space="preserve">10   </v>
      </c>
      <c r="K923" s="40" t="str">
        <f t="array" ref="K923">IFERROR(INDEX(PEOPLE!$H$4:$H$101, SMALL(IF($B923=PEOPLE!$B$4:$B$101, ROW(PEOPLE!$H$4:$H$101)-MIN(ROW(PEOPLE!$H$4:$H$101)) +1), COLUMNS($B$3:J923))),"")</f>
        <v xml:space="preserve">11   </v>
      </c>
      <c r="L923" s="40" t="str">
        <f t="array" ref="L923">IFERROR(INDEX(PEOPLE!$H$4:$H$101, SMALL(IF($B923=PEOPLE!$B$4:$B$101, ROW(PEOPLE!$H$4:$H$101)-MIN(ROW(PEOPLE!$H$4:$H$101)) +1), COLUMNS($B$3:K923))),"")</f>
        <v xml:space="preserve">12   </v>
      </c>
      <c r="M923" s="40" t="str">
        <f t="array" ref="M923">IFERROR(INDEX(PEOPLE!$H$4:$H$101, SMALL(IF($B923=PEOPLE!$B$4:$B$101, ROW(PEOPLE!$H$4:$H$101)-MIN(ROW(PEOPLE!$H$4:$H$101)) +1), COLUMNS($B$3:L923))),"")</f>
        <v xml:space="preserve">13   </v>
      </c>
      <c r="N923" s="40"/>
      <c r="O923" s="40"/>
    </row>
    <row r="924" spans="2:15" x14ac:dyDescent="0.25">
      <c r="B924" s="40" t="str">
        <f t="array" ref="B924">IFERROR(INDEX(PEOPLE!B925:B$1001, MATCH(0, COUNTIF($B$2:B923, PEOPLE!B925:B$1001), 0)), "")</f>
        <v/>
      </c>
      <c r="C924" s="40" t="str">
        <f t="array" ref="C924">IFERROR(INDEX(PEOPLE!$H$4:$H$101, SMALL(IF($B924=PEOPLE!$B$4:$B$101, ROW(PEOPLE!$H$4:$H$101)-MIN(ROW(PEOPLE!$H$4:$H$101)) +1), COLUMNS($B$3:B924))),"")</f>
        <v xml:space="preserve">3   </v>
      </c>
      <c r="D924" s="40" t="str">
        <f t="array" ref="D924">IFERROR(INDEX(PEOPLE!$H$4:$H$101, SMALL(IF($B924=PEOPLE!$B$4:$B$101, ROW(PEOPLE!$H$4:$H$101)-MIN(ROW(PEOPLE!$H$4:$H$101)) +1), COLUMNS($B$3:C924))),"")</f>
        <v xml:space="preserve">4   </v>
      </c>
      <c r="E924" s="40" t="str">
        <f t="array" ref="E924">IFERROR(INDEX(PEOPLE!$H$4:$H$101, SMALL(IF($B924=PEOPLE!$B$4:$B$101, ROW(PEOPLE!$H$4:$H$101)-MIN(ROW(PEOPLE!$H$4:$H$101)) +1), COLUMNS($B$3:D924))),"")</f>
        <v xml:space="preserve">5   </v>
      </c>
      <c r="F924" s="40" t="str">
        <f t="array" ref="F924">IFERROR(INDEX(PEOPLE!$H$4:$H$101, SMALL(IF($B924=PEOPLE!$B$4:$B$101, ROW(PEOPLE!$H$4:$H$101)-MIN(ROW(PEOPLE!$H$4:$H$101)) +1), COLUMNS($B$3:E924))),"")</f>
        <v xml:space="preserve">6   </v>
      </c>
      <c r="G924" s="40" t="str">
        <f t="array" ref="G924">IFERROR(INDEX(PEOPLE!$H$4:$H$101, SMALL(IF($B924=PEOPLE!$B$4:$B$101, ROW(PEOPLE!$H$4:$H$101)-MIN(ROW(PEOPLE!$H$4:$H$101)) +1), COLUMNS($B$3:F924))),"")</f>
        <v xml:space="preserve">7   </v>
      </c>
      <c r="H924" s="40" t="str">
        <f t="array" ref="H924">IFERROR(INDEX(PEOPLE!$H$4:$H$101, SMALL(IF($B924=PEOPLE!$B$4:$B$101, ROW(PEOPLE!$H$4:$H$101)-MIN(ROW(PEOPLE!$H$4:$H$101)) +1), COLUMNS($B$3:G924))),"")</f>
        <v xml:space="preserve">8   </v>
      </c>
      <c r="I924" s="40" t="str">
        <f t="array" ref="I924">IFERROR(INDEX(PEOPLE!$H$4:$H$101, SMALL(IF($B924=PEOPLE!$B$4:$B$101, ROW(PEOPLE!$H$4:$H$101)-MIN(ROW(PEOPLE!$H$4:$H$101)) +1), COLUMNS($B$3:H924))),"")</f>
        <v xml:space="preserve">9   </v>
      </c>
      <c r="J924" s="40" t="str">
        <f t="array" ref="J924">IFERROR(INDEX(PEOPLE!$H$4:$H$101, SMALL(IF($B924=PEOPLE!$B$4:$B$101, ROW(PEOPLE!$H$4:$H$101)-MIN(ROW(PEOPLE!$H$4:$H$101)) +1), COLUMNS($B$3:I924))),"")</f>
        <v xml:space="preserve">10   </v>
      </c>
      <c r="K924" s="40" t="str">
        <f t="array" ref="K924">IFERROR(INDEX(PEOPLE!$H$4:$H$101, SMALL(IF($B924=PEOPLE!$B$4:$B$101, ROW(PEOPLE!$H$4:$H$101)-MIN(ROW(PEOPLE!$H$4:$H$101)) +1), COLUMNS($B$3:J924))),"")</f>
        <v xml:space="preserve">11   </v>
      </c>
      <c r="L924" s="40" t="str">
        <f t="array" ref="L924">IFERROR(INDEX(PEOPLE!$H$4:$H$101, SMALL(IF($B924=PEOPLE!$B$4:$B$101, ROW(PEOPLE!$H$4:$H$101)-MIN(ROW(PEOPLE!$H$4:$H$101)) +1), COLUMNS($B$3:K924))),"")</f>
        <v xml:space="preserve">12   </v>
      </c>
      <c r="M924" s="40" t="str">
        <f t="array" ref="M924">IFERROR(INDEX(PEOPLE!$H$4:$H$101, SMALL(IF($B924=PEOPLE!$B$4:$B$101, ROW(PEOPLE!$H$4:$H$101)-MIN(ROW(PEOPLE!$H$4:$H$101)) +1), COLUMNS($B$3:L924))),"")</f>
        <v xml:space="preserve">13   </v>
      </c>
      <c r="N924" s="40"/>
      <c r="O924" s="40"/>
    </row>
    <row r="925" spans="2:15" x14ac:dyDescent="0.25">
      <c r="B925" s="40" t="str">
        <f t="array" ref="B925">IFERROR(INDEX(PEOPLE!B926:B$1001, MATCH(0, COUNTIF($B$2:B924, PEOPLE!B926:B$1001), 0)), "")</f>
        <v/>
      </c>
      <c r="C925" s="40" t="str">
        <f t="array" ref="C925">IFERROR(INDEX(PEOPLE!$H$4:$H$101, SMALL(IF($B925=PEOPLE!$B$4:$B$101, ROW(PEOPLE!$H$4:$H$101)-MIN(ROW(PEOPLE!$H$4:$H$101)) +1), COLUMNS($B$3:B925))),"")</f>
        <v xml:space="preserve">3   </v>
      </c>
      <c r="D925" s="40" t="str">
        <f t="array" ref="D925">IFERROR(INDEX(PEOPLE!$H$4:$H$101, SMALL(IF($B925=PEOPLE!$B$4:$B$101, ROW(PEOPLE!$H$4:$H$101)-MIN(ROW(PEOPLE!$H$4:$H$101)) +1), COLUMNS($B$3:C925))),"")</f>
        <v xml:space="preserve">4   </v>
      </c>
      <c r="E925" s="40" t="str">
        <f t="array" ref="E925">IFERROR(INDEX(PEOPLE!$H$4:$H$101, SMALL(IF($B925=PEOPLE!$B$4:$B$101, ROW(PEOPLE!$H$4:$H$101)-MIN(ROW(PEOPLE!$H$4:$H$101)) +1), COLUMNS($B$3:D925))),"")</f>
        <v xml:space="preserve">5   </v>
      </c>
      <c r="F925" s="40" t="str">
        <f t="array" ref="F925">IFERROR(INDEX(PEOPLE!$H$4:$H$101, SMALL(IF($B925=PEOPLE!$B$4:$B$101, ROW(PEOPLE!$H$4:$H$101)-MIN(ROW(PEOPLE!$H$4:$H$101)) +1), COLUMNS($B$3:E925))),"")</f>
        <v xml:space="preserve">6   </v>
      </c>
      <c r="G925" s="40" t="str">
        <f t="array" ref="G925">IFERROR(INDEX(PEOPLE!$H$4:$H$101, SMALL(IF($B925=PEOPLE!$B$4:$B$101, ROW(PEOPLE!$H$4:$H$101)-MIN(ROW(PEOPLE!$H$4:$H$101)) +1), COLUMNS($B$3:F925))),"")</f>
        <v xml:space="preserve">7   </v>
      </c>
      <c r="H925" s="40" t="str">
        <f t="array" ref="H925">IFERROR(INDEX(PEOPLE!$H$4:$H$101, SMALL(IF($B925=PEOPLE!$B$4:$B$101, ROW(PEOPLE!$H$4:$H$101)-MIN(ROW(PEOPLE!$H$4:$H$101)) +1), COLUMNS($B$3:G925))),"")</f>
        <v xml:space="preserve">8   </v>
      </c>
      <c r="I925" s="40" t="str">
        <f t="array" ref="I925">IFERROR(INDEX(PEOPLE!$H$4:$H$101, SMALL(IF($B925=PEOPLE!$B$4:$B$101, ROW(PEOPLE!$H$4:$H$101)-MIN(ROW(PEOPLE!$H$4:$H$101)) +1), COLUMNS($B$3:H925))),"")</f>
        <v xml:space="preserve">9   </v>
      </c>
      <c r="J925" s="40" t="str">
        <f t="array" ref="J925">IFERROR(INDEX(PEOPLE!$H$4:$H$101, SMALL(IF($B925=PEOPLE!$B$4:$B$101, ROW(PEOPLE!$H$4:$H$101)-MIN(ROW(PEOPLE!$H$4:$H$101)) +1), COLUMNS($B$3:I925))),"")</f>
        <v xml:space="preserve">10   </v>
      </c>
      <c r="K925" s="40" t="str">
        <f t="array" ref="K925">IFERROR(INDEX(PEOPLE!$H$4:$H$101, SMALL(IF($B925=PEOPLE!$B$4:$B$101, ROW(PEOPLE!$H$4:$H$101)-MIN(ROW(PEOPLE!$H$4:$H$101)) +1), COLUMNS($B$3:J925))),"")</f>
        <v xml:space="preserve">11   </v>
      </c>
      <c r="L925" s="40" t="str">
        <f t="array" ref="L925">IFERROR(INDEX(PEOPLE!$H$4:$H$101, SMALL(IF($B925=PEOPLE!$B$4:$B$101, ROW(PEOPLE!$H$4:$H$101)-MIN(ROW(PEOPLE!$H$4:$H$101)) +1), COLUMNS($B$3:K925))),"")</f>
        <v xml:space="preserve">12   </v>
      </c>
      <c r="M925" s="40" t="str">
        <f t="array" ref="M925">IFERROR(INDEX(PEOPLE!$H$4:$H$101, SMALL(IF($B925=PEOPLE!$B$4:$B$101, ROW(PEOPLE!$H$4:$H$101)-MIN(ROW(PEOPLE!$H$4:$H$101)) +1), COLUMNS($B$3:L925))),"")</f>
        <v xml:space="preserve">13   </v>
      </c>
      <c r="N925" s="40"/>
      <c r="O925" s="40"/>
    </row>
    <row r="926" spans="2:15" x14ac:dyDescent="0.25">
      <c r="B926" s="40" t="str">
        <f t="array" ref="B926">IFERROR(INDEX(PEOPLE!B927:B$1001, MATCH(0, COUNTIF($B$2:B925, PEOPLE!B927:B$1001), 0)), "")</f>
        <v/>
      </c>
      <c r="C926" s="40" t="str">
        <f t="array" ref="C926">IFERROR(INDEX(PEOPLE!$H$4:$H$101, SMALL(IF($B926=PEOPLE!$B$4:$B$101, ROW(PEOPLE!$H$4:$H$101)-MIN(ROW(PEOPLE!$H$4:$H$101)) +1), COLUMNS($B$3:B926))),"")</f>
        <v xml:space="preserve">3   </v>
      </c>
      <c r="D926" s="40" t="str">
        <f t="array" ref="D926">IFERROR(INDEX(PEOPLE!$H$4:$H$101, SMALL(IF($B926=PEOPLE!$B$4:$B$101, ROW(PEOPLE!$H$4:$H$101)-MIN(ROW(PEOPLE!$H$4:$H$101)) +1), COLUMNS($B$3:C926))),"")</f>
        <v xml:space="preserve">4   </v>
      </c>
      <c r="E926" s="40" t="str">
        <f t="array" ref="E926">IFERROR(INDEX(PEOPLE!$H$4:$H$101, SMALL(IF($B926=PEOPLE!$B$4:$B$101, ROW(PEOPLE!$H$4:$H$101)-MIN(ROW(PEOPLE!$H$4:$H$101)) +1), COLUMNS($B$3:D926))),"")</f>
        <v xml:space="preserve">5   </v>
      </c>
      <c r="F926" s="40" t="str">
        <f t="array" ref="F926">IFERROR(INDEX(PEOPLE!$H$4:$H$101, SMALL(IF($B926=PEOPLE!$B$4:$B$101, ROW(PEOPLE!$H$4:$H$101)-MIN(ROW(PEOPLE!$H$4:$H$101)) +1), COLUMNS($B$3:E926))),"")</f>
        <v xml:space="preserve">6   </v>
      </c>
      <c r="G926" s="40" t="str">
        <f t="array" ref="G926">IFERROR(INDEX(PEOPLE!$H$4:$H$101, SMALL(IF($B926=PEOPLE!$B$4:$B$101, ROW(PEOPLE!$H$4:$H$101)-MIN(ROW(PEOPLE!$H$4:$H$101)) +1), COLUMNS($B$3:F926))),"")</f>
        <v xml:space="preserve">7   </v>
      </c>
      <c r="H926" s="40" t="str">
        <f t="array" ref="H926">IFERROR(INDEX(PEOPLE!$H$4:$H$101, SMALL(IF($B926=PEOPLE!$B$4:$B$101, ROW(PEOPLE!$H$4:$H$101)-MIN(ROW(PEOPLE!$H$4:$H$101)) +1), COLUMNS($B$3:G926))),"")</f>
        <v xml:space="preserve">8   </v>
      </c>
      <c r="I926" s="40" t="str">
        <f t="array" ref="I926">IFERROR(INDEX(PEOPLE!$H$4:$H$101, SMALL(IF($B926=PEOPLE!$B$4:$B$101, ROW(PEOPLE!$H$4:$H$101)-MIN(ROW(PEOPLE!$H$4:$H$101)) +1), COLUMNS($B$3:H926))),"")</f>
        <v xml:space="preserve">9   </v>
      </c>
      <c r="J926" s="40" t="str">
        <f t="array" ref="J926">IFERROR(INDEX(PEOPLE!$H$4:$H$101, SMALL(IF($B926=PEOPLE!$B$4:$B$101, ROW(PEOPLE!$H$4:$H$101)-MIN(ROW(PEOPLE!$H$4:$H$101)) +1), COLUMNS($B$3:I926))),"")</f>
        <v xml:space="preserve">10   </v>
      </c>
      <c r="K926" s="40" t="str">
        <f t="array" ref="K926">IFERROR(INDEX(PEOPLE!$H$4:$H$101, SMALL(IF($B926=PEOPLE!$B$4:$B$101, ROW(PEOPLE!$H$4:$H$101)-MIN(ROW(PEOPLE!$H$4:$H$101)) +1), COLUMNS($B$3:J926))),"")</f>
        <v xml:space="preserve">11   </v>
      </c>
      <c r="L926" s="40" t="str">
        <f t="array" ref="L926">IFERROR(INDEX(PEOPLE!$H$4:$H$101, SMALL(IF($B926=PEOPLE!$B$4:$B$101, ROW(PEOPLE!$H$4:$H$101)-MIN(ROW(PEOPLE!$H$4:$H$101)) +1), COLUMNS($B$3:K926))),"")</f>
        <v xml:space="preserve">12   </v>
      </c>
      <c r="M926" s="40" t="str">
        <f t="array" ref="M926">IFERROR(INDEX(PEOPLE!$H$4:$H$101, SMALL(IF($B926=PEOPLE!$B$4:$B$101, ROW(PEOPLE!$H$4:$H$101)-MIN(ROW(PEOPLE!$H$4:$H$101)) +1), COLUMNS($B$3:L926))),"")</f>
        <v xml:space="preserve">13   </v>
      </c>
      <c r="N926" s="40"/>
      <c r="O926" s="40"/>
    </row>
    <row r="927" spans="2:15" x14ac:dyDescent="0.25">
      <c r="B927" s="40" t="str">
        <f t="array" ref="B927">IFERROR(INDEX(PEOPLE!B928:B$1001, MATCH(0, COUNTIF($B$2:B926, PEOPLE!B928:B$1001), 0)), "")</f>
        <v/>
      </c>
      <c r="C927" s="40" t="str">
        <f t="array" ref="C927">IFERROR(INDEX(PEOPLE!$H$4:$H$101, SMALL(IF($B927=PEOPLE!$B$4:$B$101, ROW(PEOPLE!$H$4:$H$101)-MIN(ROW(PEOPLE!$H$4:$H$101)) +1), COLUMNS($B$3:B927))),"")</f>
        <v xml:space="preserve">3   </v>
      </c>
      <c r="D927" s="40" t="str">
        <f t="array" ref="D927">IFERROR(INDEX(PEOPLE!$H$4:$H$101, SMALL(IF($B927=PEOPLE!$B$4:$B$101, ROW(PEOPLE!$H$4:$H$101)-MIN(ROW(PEOPLE!$H$4:$H$101)) +1), COLUMNS($B$3:C927))),"")</f>
        <v xml:space="preserve">4   </v>
      </c>
      <c r="E927" s="40" t="str">
        <f t="array" ref="E927">IFERROR(INDEX(PEOPLE!$H$4:$H$101, SMALL(IF($B927=PEOPLE!$B$4:$B$101, ROW(PEOPLE!$H$4:$H$101)-MIN(ROW(PEOPLE!$H$4:$H$101)) +1), COLUMNS($B$3:D927))),"")</f>
        <v xml:space="preserve">5   </v>
      </c>
      <c r="F927" s="40" t="str">
        <f t="array" ref="F927">IFERROR(INDEX(PEOPLE!$H$4:$H$101, SMALL(IF($B927=PEOPLE!$B$4:$B$101, ROW(PEOPLE!$H$4:$H$101)-MIN(ROW(PEOPLE!$H$4:$H$101)) +1), COLUMNS($B$3:E927))),"")</f>
        <v xml:space="preserve">6   </v>
      </c>
      <c r="G927" s="40" t="str">
        <f t="array" ref="G927">IFERROR(INDEX(PEOPLE!$H$4:$H$101, SMALL(IF($B927=PEOPLE!$B$4:$B$101, ROW(PEOPLE!$H$4:$H$101)-MIN(ROW(PEOPLE!$H$4:$H$101)) +1), COLUMNS($B$3:F927))),"")</f>
        <v xml:space="preserve">7   </v>
      </c>
      <c r="H927" s="40" t="str">
        <f t="array" ref="H927">IFERROR(INDEX(PEOPLE!$H$4:$H$101, SMALL(IF($B927=PEOPLE!$B$4:$B$101, ROW(PEOPLE!$H$4:$H$101)-MIN(ROW(PEOPLE!$H$4:$H$101)) +1), COLUMNS($B$3:G927))),"")</f>
        <v xml:space="preserve">8   </v>
      </c>
      <c r="I927" s="40" t="str">
        <f t="array" ref="I927">IFERROR(INDEX(PEOPLE!$H$4:$H$101, SMALL(IF($B927=PEOPLE!$B$4:$B$101, ROW(PEOPLE!$H$4:$H$101)-MIN(ROW(PEOPLE!$H$4:$H$101)) +1), COLUMNS($B$3:H927))),"")</f>
        <v xml:space="preserve">9   </v>
      </c>
      <c r="J927" s="40" t="str">
        <f t="array" ref="J927">IFERROR(INDEX(PEOPLE!$H$4:$H$101, SMALL(IF($B927=PEOPLE!$B$4:$B$101, ROW(PEOPLE!$H$4:$H$101)-MIN(ROW(PEOPLE!$H$4:$H$101)) +1), COLUMNS($B$3:I927))),"")</f>
        <v xml:space="preserve">10   </v>
      </c>
      <c r="K927" s="40" t="str">
        <f t="array" ref="K927">IFERROR(INDEX(PEOPLE!$H$4:$H$101, SMALL(IF($B927=PEOPLE!$B$4:$B$101, ROW(PEOPLE!$H$4:$H$101)-MIN(ROW(PEOPLE!$H$4:$H$101)) +1), COLUMNS($B$3:J927))),"")</f>
        <v xml:space="preserve">11   </v>
      </c>
      <c r="L927" s="40" t="str">
        <f t="array" ref="L927">IFERROR(INDEX(PEOPLE!$H$4:$H$101, SMALL(IF($B927=PEOPLE!$B$4:$B$101, ROW(PEOPLE!$H$4:$H$101)-MIN(ROW(PEOPLE!$H$4:$H$101)) +1), COLUMNS($B$3:K927))),"")</f>
        <v xml:space="preserve">12   </v>
      </c>
      <c r="M927" s="40" t="str">
        <f t="array" ref="M927">IFERROR(INDEX(PEOPLE!$H$4:$H$101, SMALL(IF($B927=PEOPLE!$B$4:$B$101, ROW(PEOPLE!$H$4:$H$101)-MIN(ROW(PEOPLE!$H$4:$H$101)) +1), COLUMNS($B$3:L927))),"")</f>
        <v xml:space="preserve">13   </v>
      </c>
      <c r="N927" s="40"/>
      <c r="O927" s="40"/>
    </row>
    <row r="928" spans="2:15" x14ac:dyDescent="0.25">
      <c r="B928" s="40" t="str">
        <f t="array" ref="B928">IFERROR(INDEX(PEOPLE!B929:B$1001, MATCH(0, COUNTIF($B$2:B927, PEOPLE!B929:B$1001), 0)), "")</f>
        <v/>
      </c>
      <c r="C928" s="40" t="str">
        <f t="array" ref="C928">IFERROR(INDEX(PEOPLE!$H$4:$H$101, SMALL(IF($B928=PEOPLE!$B$4:$B$101, ROW(PEOPLE!$H$4:$H$101)-MIN(ROW(PEOPLE!$H$4:$H$101)) +1), COLUMNS($B$3:B928))),"")</f>
        <v xml:space="preserve">3   </v>
      </c>
      <c r="D928" s="40" t="str">
        <f t="array" ref="D928">IFERROR(INDEX(PEOPLE!$H$4:$H$101, SMALL(IF($B928=PEOPLE!$B$4:$B$101, ROW(PEOPLE!$H$4:$H$101)-MIN(ROW(PEOPLE!$H$4:$H$101)) +1), COLUMNS($B$3:C928))),"")</f>
        <v xml:space="preserve">4   </v>
      </c>
      <c r="E928" s="40" t="str">
        <f t="array" ref="E928">IFERROR(INDEX(PEOPLE!$H$4:$H$101, SMALL(IF($B928=PEOPLE!$B$4:$B$101, ROW(PEOPLE!$H$4:$H$101)-MIN(ROW(PEOPLE!$H$4:$H$101)) +1), COLUMNS($B$3:D928))),"")</f>
        <v xml:space="preserve">5   </v>
      </c>
      <c r="F928" s="40" t="str">
        <f t="array" ref="F928">IFERROR(INDEX(PEOPLE!$H$4:$H$101, SMALL(IF($B928=PEOPLE!$B$4:$B$101, ROW(PEOPLE!$H$4:$H$101)-MIN(ROW(PEOPLE!$H$4:$H$101)) +1), COLUMNS($B$3:E928))),"")</f>
        <v xml:space="preserve">6   </v>
      </c>
      <c r="G928" s="40" t="str">
        <f t="array" ref="G928">IFERROR(INDEX(PEOPLE!$H$4:$H$101, SMALL(IF($B928=PEOPLE!$B$4:$B$101, ROW(PEOPLE!$H$4:$H$101)-MIN(ROW(PEOPLE!$H$4:$H$101)) +1), COLUMNS($B$3:F928))),"")</f>
        <v xml:space="preserve">7   </v>
      </c>
      <c r="H928" s="40" t="str">
        <f t="array" ref="H928">IFERROR(INDEX(PEOPLE!$H$4:$H$101, SMALL(IF($B928=PEOPLE!$B$4:$B$101, ROW(PEOPLE!$H$4:$H$101)-MIN(ROW(PEOPLE!$H$4:$H$101)) +1), COLUMNS($B$3:G928))),"")</f>
        <v xml:space="preserve">8   </v>
      </c>
      <c r="I928" s="40" t="str">
        <f t="array" ref="I928">IFERROR(INDEX(PEOPLE!$H$4:$H$101, SMALL(IF($B928=PEOPLE!$B$4:$B$101, ROW(PEOPLE!$H$4:$H$101)-MIN(ROW(PEOPLE!$H$4:$H$101)) +1), COLUMNS($B$3:H928))),"")</f>
        <v xml:space="preserve">9   </v>
      </c>
      <c r="J928" s="40" t="str">
        <f t="array" ref="J928">IFERROR(INDEX(PEOPLE!$H$4:$H$101, SMALL(IF($B928=PEOPLE!$B$4:$B$101, ROW(PEOPLE!$H$4:$H$101)-MIN(ROW(PEOPLE!$H$4:$H$101)) +1), COLUMNS($B$3:I928))),"")</f>
        <v xml:space="preserve">10   </v>
      </c>
      <c r="K928" s="40" t="str">
        <f t="array" ref="K928">IFERROR(INDEX(PEOPLE!$H$4:$H$101, SMALL(IF($B928=PEOPLE!$B$4:$B$101, ROW(PEOPLE!$H$4:$H$101)-MIN(ROW(PEOPLE!$H$4:$H$101)) +1), COLUMNS($B$3:J928))),"")</f>
        <v xml:space="preserve">11   </v>
      </c>
      <c r="L928" s="40" t="str">
        <f t="array" ref="L928">IFERROR(INDEX(PEOPLE!$H$4:$H$101, SMALL(IF($B928=PEOPLE!$B$4:$B$101, ROW(PEOPLE!$H$4:$H$101)-MIN(ROW(PEOPLE!$H$4:$H$101)) +1), COLUMNS($B$3:K928))),"")</f>
        <v xml:space="preserve">12   </v>
      </c>
      <c r="M928" s="40" t="str">
        <f t="array" ref="M928">IFERROR(INDEX(PEOPLE!$H$4:$H$101, SMALL(IF($B928=PEOPLE!$B$4:$B$101, ROW(PEOPLE!$H$4:$H$101)-MIN(ROW(PEOPLE!$H$4:$H$101)) +1), COLUMNS($B$3:L928))),"")</f>
        <v xml:space="preserve">13   </v>
      </c>
      <c r="N928" s="40"/>
      <c r="O928" s="40"/>
    </row>
    <row r="929" spans="2:15" x14ac:dyDescent="0.25">
      <c r="B929" s="40" t="str">
        <f t="array" ref="B929">IFERROR(INDEX(PEOPLE!B930:B$1001, MATCH(0, COUNTIF($B$2:B928, PEOPLE!B930:B$1001), 0)), "")</f>
        <v/>
      </c>
      <c r="C929" s="40" t="str">
        <f t="array" ref="C929">IFERROR(INDEX(PEOPLE!$H$4:$H$101, SMALL(IF($B929=PEOPLE!$B$4:$B$101, ROW(PEOPLE!$H$4:$H$101)-MIN(ROW(PEOPLE!$H$4:$H$101)) +1), COLUMNS($B$3:B929))),"")</f>
        <v xml:space="preserve">3   </v>
      </c>
      <c r="D929" s="40" t="str">
        <f t="array" ref="D929">IFERROR(INDEX(PEOPLE!$H$4:$H$101, SMALL(IF($B929=PEOPLE!$B$4:$B$101, ROW(PEOPLE!$H$4:$H$101)-MIN(ROW(PEOPLE!$H$4:$H$101)) +1), COLUMNS($B$3:C929))),"")</f>
        <v xml:space="preserve">4   </v>
      </c>
      <c r="E929" s="40" t="str">
        <f t="array" ref="E929">IFERROR(INDEX(PEOPLE!$H$4:$H$101, SMALL(IF($B929=PEOPLE!$B$4:$B$101, ROW(PEOPLE!$H$4:$H$101)-MIN(ROW(PEOPLE!$H$4:$H$101)) +1), COLUMNS($B$3:D929))),"")</f>
        <v xml:space="preserve">5   </v>
      </c>
      <c r="F929" s="40" t="str">
        <f t="array" ref="F929">IFERROR(INDEX(PEOPLE!$H$4:$H$101, SMALL(IF($B929=PEOPLE!$B$4:$B$101, ROW(PEOPLE!$H$4:$H$101)-MIN(ROW(PEOPLE!$H$4:$H$101)) +1), COLUMNS($B$3:E929))),"")</f>
        <v xml:space="preserve">6   </v>
      </c>
      <c r="G929" s="40" t="str">
        <f t="array" ref="G929">IFERROR(INDEX(PEOPLE!$H$4:$H$101, SMALL(IF($B929=PEOPLE!$B$4:$B$101, ROW(PEOPLE!$H$4:$H$101)-MIN(ROW(PEOPLE!$H$4:$H$101)) +1), COLUMNS($B$3:F929))),"")</f>
        <v xml:space="preserve">7   </v>
      </c>
      <c r="H929" s="40" t="str">
        <f t="array" ref="H929">IFERROR(INDEX(PEOPLE!$H$4:$H$101, SMALL(IF($B929=PEOPLE!$B$4:$B$101, ROW(PEOPLE!$H$4:$H$101)-MIN(ROW(PEOPLE!$H$4:$H$101)) +1), COLUMNS($B$3:G929))),"")</f>
        <v xml:space="preserve">8   </v>
      </c>
      <c r="I929" s="40" t="str">
        <f t="array" ref="I929">IFERROR(INDEX(PEOPLE!$H$4:$H$101, SMALL(IF($B929=PEOPLE!$B$4:$B$101, ROW(PEOPLE!$H$4:$H$101)-MIN(ROW(PEOPLE!$H$4:$H$101)) +1), COLUMNS($B$3:H929))),"")</f>
        <v xml:space="preserve">9   </v>
      </c>
      <c r="J929" s="40" t="str">
        <f t="array" ref="J929">IFERROR(INDEX(PEOPLE!$H$4:$H$101, SMALL(IF($B929=PEOPLE!$B$4:$B$101, ROW(PEOPLE!$H$4:$H$101)-MIN(ROW(PEOPLE!$H$4:$H$101)) +1), COLUMNS($B$3:I929))),"")</f>
        <v xml:space="preserve">10   </v>
      </c>
      <c r="K929" s="40" t="str">
        <f t="array" ref="K929">IFERROR(INDEX(PEOPLE!$H$4:$H$101, SMALL(IF($B929=PEOPLE!$B$4:$B$101, ROW(PEOPLE!$H$4:$H$101)-MIN(ROW(PEOPLE!$H$4:$H$101)) +1), COLUMNS($B$3:J929))),"")</f>
        <v xml:space="preserve">11   </v>
      </c>
      <c r="L929" s="40" t="str">
        <f t="array" ref="L929">IFERROR(INDEX(PEOPLE!$H$4:$H$101, SMALL(IF($B929=PEOPLE!$B$4:$B$101, ROW(PEOPLE!$H$4:$H$101)-MIN(ROW(PEOPLE!$H$4:$H$101)) +1), COLUMNS($B$3:K929))),"")</f>
        <v xml:space="preserve">12   </v>
      </c>
      <c r="M929" s="40" t="str">
        <f t="array" ref="M929">IFERROR(INDEX(PEOPLE!$H$4:$H$101, SMALL(IF($B929=PEOPLE!$B$4:$B$101, ROW(PEOPLE!$H$4:$H$101)-MIN(ROW(PEOPLE!$H$4:$H$101)) +1), COLUMNS($B$3:L929))),"")</f>
        <v xml:space="preserve">13   </v>
      </c>
      <c r="N929" s="40"/>
      <c r="O929" s="40"/>
    </row>
    <row r="930" spans="2:15" x14ac:dyDescent="0.25">
      <c r="B930" s="40" t="str">
        <f t="array" ref="B930">IFERROR(INDEX(PEOPLE!B931:B$1001, MATCH(0, COUNTIF($B$2:B929, PEOPLE!B931:B$1001), 0)), "")</f>
        <v/>
      </c>
      <c r="C930" s="40" t="str">
        <f t="array" ref="C930">IFERROR(INDEX(PEOPLE!$H$4:$H$101, SMALL(IF($B930=PEOPLE!$B$4:$B$101, ROW(PEOPLE!$H$4:$H$101)-MIN(ROW(PEOPLE!$H$4:$H$101)) +1), COLUMNS($B$3:B930))),"")</f>
        <v xml:space="preserve">3   </v>
      </c>
      <c r="D930" s="40" t="str">
        <f t="array" ref="D930">IFERROR(INDEX(PEOPLE!$H$4:$H$101, SMALL(IF($B930=PEOPLE!$B$4:$B$101, ROW(PEOPLE!$H$4:$H$101)-MIN(ROW(PEOPLE!$H$4:$H$101)) +1), COLUMNS($B$3:C930))),"")</f>
        <v xml:space="preserve">4   </v>
      </c>
      <c r="E930" s="40" t="str">
        <f t="array" ref="E930">IFERROR(INDEX(PEOPLE!$H$4:$H$101, SMALL(IF($B930=PEOPLE!$B$4:$B$101, ROW(PEOPLE!$H$4:$H$101)-MIN(ROW(PEOPLE!$H$4:$H$101)) +1), COLUMNS($B$3:D930))),"")</f>
        <v xml:space="preserve">5   </v>
      </c>
      <c r="F930" s="40" t="str">
        <f t="array" ref="F930">IFERROR(INDEX(PEOPLE!$H$4:$H$101, SMALL(IF($B930=PEOPLE!$B$4:$B$101, ROW(PEOPLE!$H$4:$H$101)-MIN(ROW(PEOPLE!$H$4:$H$101)) +1), COLUMNS($B$3:E930))),"")</f>
        <v xml:space="preserve">6   </v>
      </c>
      <c r="G930" s="40" t="str">
        <f t="array" ref="G930">IFERROR(INDEX(PEOPLE!$H$4:$H$101, SMALL(IF($B930=PEOPLE!$B$4:$B$101, ROW(PEOPLE!$H$4:$H$101)-MIN(ROW(PEOPLE!$H$4:$H$101)) +1), COLUMNS($B$3:F930))),"")</f>
        <v xml:space="preserve">7   </v>
      </c>
      <c r="H930" s="40" t="str">
        <f t="array" ref="H930">IFERROR(INDEX(PEOPLE!$H$4:$H$101, SMALL(IF($B930=PEOPLE!$B$4:$B$101, ROW(PEOPLE!$H$4:$H$101)-MIN(ROW(PEOPLE!$H$4:$H$101)) +1), COLUMNS($B$3:G930))),"")</f>
        <v xml:space="preserve">8   </v>
      </c>
      <c r="I930" s="40" t="str">
        <f t="array" ref="I930">IFERROR(INDEX(PEOPLE!$H$4:$H$101, SMALL(IF($B930=PEOPLE!$B$4:$B$101, ROW(PEOPLE!$H$4:$H$101)-MIN(ROW(PEOPLE!$H$4:$H$101)) +1), COLUMNS($B$3:H930))),"")</f>
        <v xml:space="preserve">9   </v>
      </c>
      <c r="J930" s="40" t="str">
        <f t="array" ref="J930">IFERROR(INDEX(PEOPLE!$H$4:$H$101, SMALL(IF($B930=PEOPLE!$B$4:$B$101, ROW(PEOPLE!$H$4:$H$101)-MIN(ROW(PEOPLE!$H$4:$H$101)) +1), COLUMNS($B$3:I930))),"")</f>
        <v xml:space="preserve">10   </v>
      </c>
      <c r="K930" s="40" t="str">
        <f t="array" ref="K930">IFERROR(INDEX(PEOPLE!$H$4:$H$101, SMALL(IF($B930=PEOPLE!$B$4:$B$101, ROW(PEOPLE!$H$4:$H$101)-MIN(ROW(PEOPLE!$H$4:$H$101)) +1), COLUMNS($B$3:J930))),"")</f>
        <v xml:space="preserve">11   </v>
      </c>
      <c r="L930" s="40" t="str">
        <f t="array" ref="L930">IFERROR(INDEX(PEOPLE!$H$4:$H$101, SMALL(IF($B930=PEOPLE!$B$4:$B$101, ROW(PEOPLE!$H$4:$H$101)-MIN(ROW(PEOPLE!$H$4:$H$101)) +1), COLUMNS($B$3:K930))),"")</f>
        <v xml:space="preserve">12   </v>
      </c>
      <c r="M930" s="40" t="str">
        <f t="array" ref="M930">IFERROR(INDEX(PEOPLE!$H$4:$H$101, SMALL(IF($B930=PEOPLE!$B$4:$B$101, ROW(PEOPLE!$H$4:$H$101)-MIN(ROW(PEOPLE!$H$4:$H$101)) +1), COLUMNS($B$3:L930))),"")</f>
        <v xml:space="preserve">13   </v>
      </c>
      <c r="N930" s="40"/>
      <c r="O930" s="40"/>
    </row>
    <row r="931" spans="2:15" x14ac:dyDescent="0.25">
      <c r="B931" s="40" t="str">
        <f t="array" ref="B931">IFERROR(INDEX(PEOPLE!B932:B$1001, MATCH(0, COUNTIF($B$2:B930, PEOPLE!B932:B$1001), 0)), "")</f>
        <v/>
      </c>
      <c r="C931" s="40" t="str">
        <f t="array" ref="C931">IFERROR(INDEX(PEOPLE!$H$4:$H$101, SMALL(IF($B931=PEOPLE!$B$4:$B$101, ROW(PEOPLE!$H$4:$H$101)-MIN(ROW(PEOPLE!$H$4:$H$101)) +1), COLUMNS($B$3:B931))),"")</f>
        <v xml:space="preserve">3   </v>
      </c>
      <c r="D931" s="40" t="str">
        <f t="array" ref="D931">IFERROR(INDEX(PEOPLE!$H$4:$H$101, SMALL(IF($B931=PEOPLE!$B$4:$B$101, ROW(PEOPLE!$H$4:$H$101)-MIN(ROW(PEOPLE!$H$4:$H$101)) +1), COLUMNS($B$3:C931))),"")</f>
        <v xml:space="preserve">4   </v>
      </c>
      <c r="E931" s="40" t="str">
        <f t="array" ref="E931">IFERROR(INDEX(PEOPLE!$H$4:$H$101, SMALL(IF($B931=PEOPLE!$B$4:$B$101, ROW(PEOPLE!$H$4:$H$101)-MIN(ROW(PEOPLE!$H$4:$H$101)) +1), COLUMNS($B$3:D931))),"")</f>
        <v xml:space="preserve">5   </v>
      </c>
      <c r="F931" s="40" t="str">
        <f t="array" ref="F931">IFERROR(INDEX(PEOPLE!$H$4:$H$101, SMALL(IF($B931=PEOPLE!$B$4:$B$101, ROW(PEOPLE!$H$4:$H$101)-MIN(ROW(PEOPLE!$H$4:$H$101)) +1), COLUMNS($B$3:E931))),"")</f>
        <v xml:space="preserve">6   </v>
      </c>
      <c r="G931" s="40" t="str">
        <f t="array" ref="G931">IFERROR(INDEX(PEOPLE!$H$4:$H$101, SMALL(IF($B931=PEOPLE!$B$4:$B$101, ROW(PEOPLE!$H$4:$H$101)-MIN(ROW(PEOPLE!$H$4:$H$101)) +1), COLUMNS($B$3:F931))),"")</f>
        <v xml:space="preserve">7   </v>
      </c>
      <c r="H931" s="40" t="str">
        <f t="array" ref="H931">IFERROR(INDEX(PEOPLE!$H$4:$H$101, SMALL(IF($B931=PEOPLE!$B$4:$B$101, ROW(PEOPLE!$H$4:$H$101)-MIN(ROW(PEOPLE!$H$4:$H$101)) +1), COLUMNS($B$3:G931))),"")</f>
        <v xml:space="preserve">8   </v>
      </c>
      <c r="I931" s="40" t="str">
        <f t="array" ref="I931">IFERROR(INDEX(PEOPLE!$H$4:$H$101, SMALL(IF($B931=PEOPLE!$B$4:$B$101, ROW(PEOPLE!$H$4:$H$101)-MIN(ROW(PEOPLE!$H$4:$H$101)) +1), COLUMNS($B$3:H931))),"")</f>
        <v xml:space="preserve">9   </v>
      </c>
      <c r="J931" s="40" t="str">
        <f t="array" ref="J931">IFERROR(INDEX(PEOPLE!$H$4:$H$101, SMALL(IF($B931=PEOPLE!$B$4:$B$101, ROW(PEOPLE!$H$4:$H$101)-MIN(ROW(PEOPLE!$H$4:$H$101)) +1), COLUMNS($B$3:I931))),"")</f>
        <v xml:space="preserve">10   </v>
      </c>
      <c r="K931" s="40" t="str">
        <f t="array" ref="K931">IFERROR(INDEX(PEOPLE!$H$4:$H$101, SMALL(IF($B931=PEOPLE!$B$4:$B$101, ROW(PEOPLE!$H$4:$H$101)-MIN(ROW(PEOPLE!$H$4:$H$101)) +1), COLUMNS($B$3:J931))),"")</f>
        <v xml:space="preserve">11   </v>
      </c>
      <c r="L931" s="40" t="str">
        <f t="array" ref="L931">IFERROR(INDEX(PEOPLE!$H$4:$H$101, SMALL(IF($B931=PEOPLE!$B$4:$B$101, ROW(PEOPLE!$H$4:$H$101)-MIN(ROW(PEOPLE!$H$4:$H$101)) +1), COLUMNS($B$3:K931))),"")</f>
        <v xml:space="preserve">12   </v>
      </c>
      <c r="M931" s="40" t="str">
        <f t="array" ref="M931">IFERROR(INDEX(PEOPLE!$H$4:$H$101, SMALL(IF($B931=PEOPLE!$B$4:$B$101, ROW(PEOPLE!$H$4:$H$101)-MIN(ROW(PEOPLE!$H$4:$H$101)) +1), COLUMNS($B$3:L931))),"")</f>
        <v xml:space="preserve">13   </v>
      </c>
      <c r="N931" s="40"/>
      <c r="O931" s="40"/>
    </row>
    <row r="932" spans="2:15" x14ac:dyDescent="0.25">
      <c r="B932" s="40" t="str">
        <f t="array" ref="B932">IFERROR(INDEX(PEOPLE!B933:B$1001, MATCH(0, COUNTIF($B$2:B931, PEOPLE!B933:B$1001), 0)), "")</f>
        <v/>
      </c>
      <c r="C932" s="40" t="str">
        <f t="array" ref="C932">IFERROR(INDEX(PEOPLE!$H$4:$H$101, SMALL(IF($B932=PEOPLE!$B$4:$B$101, ROW(PEOPLE!$H$4:$H$101)-MIN(ROW(PEOPLE!$H$4:$H$101)) +1), COLUMNS($B$3:B932))),"")</f>
        <v xml:space="preserve">3   </v>
      </c>
      <c r="D932" s="40" t="str">
        <f t="array" ref="D932">IFERROR(INDEX(PEOPLE!$H$4:$H$101, SMALL(IF($B932=PEOPLE!$B$4:$B$101, ROW(PEOPLE!$H$4:$H$101)-MIN(ROW(PEOPLE!$H$4:$H$101)) +1), COLUMNS($B$3:C932))),"")</f>
        <v xml:space="preserve">4   </v>
      </c>
      <c r="E932" s="40" t="str">
        <f t="array" ref="E932">IFERROR(INDEX(PEOPLE!$H$4:$H$101, SMALL(IF($B932=PEOPLE!$B$4:$B$101, ROW(PEOPLE!$H$4:$H$101)-MIN(ROW(PEOPLE!$H$4:$H$101)) +1), COLUMNS($B$3:D932))),"")</f>
        <v xml:space="preserve">5   </v>
      </c>
      <c r="F932" s="40" t="str">
        <f t="array" ref="F932">IFERROR(INDEX(PEOPLE!$H$4:$H$101, SMALL(IF($B932=PEOPLE!$B$4:$B$101, ROW(PEOPLE!$H$4:$H$101)-MIN(ROW(PEOPLE!$H$4:$H$101)) +1), COLUMNS($B$3:E932))),"")</f>
        <v xml:space="preserve">6   </v>
      </c>
      <c r="G932" s="40" t="str">
        <f t="array" ref="G932">IFERROR(INDEX(PEOPLE!$H$4:$H$101, SMALL(IF($B932=PEOPLE!$B$4:$B$101, ROW(PEOPLE!$H$4:$H$101)-MIN(ROW(PEOPLE!$H$4:$H$101)) +1), COLUMNS($B$3:F932))),"")</f>
        <v xml:space="preserve">7   </v>
      </c>
      <c r="H932" s="40" t="str">
        <f t="array" ref="H932">IFERROR(INDEX(PEOPLE!$H$4:$H$101, SMALL(IF($B932=PEOPLE!$B$4:$B$101, ROW(PEOPLE!$H$4:$H$101)-MIN(ROW(PEOPLE!$H$4:$H$101)) +1), COLUMNS($B$3:G932))),"")</f>
        <v xml:space="preserve">8   </v>
      </c>
      <c r="I932" s="40" t="str">
        <f t="array" ref="I932">IFERROR(INDEX(PEOPLE!$H$4:$H$101, SMALL(IF($B932=PEOPLE!$B$4:$B$101, ROW(PEOPLE!$H$4:$H$101)-MIN(ROW(PEOPLE!$H$4:$H$101)) +1), COLUMNS($B$3:H932))),"")</f>
        <v xml:space="preserve">9   </v>
      </c>
      <c r="J932" s="40" t="str">
        <f t="array" ref="J932">IFERROR(INDEX(PEOPLE!$H$4:$H$101, SMALL(IF($B932=PEOPLE!$B$4:$B$101, ROW(PEOPLE!$H$4:$H$101)-MIN(ROW(PEOPLE!$H$4:$H$101)) +1), COLUMNS($B$3:I932))),"")</f>
        <v xml:space="preserve">10   </v>
      </c>
      <c r="K932" s="40" t="str">
        <f t="array" ref="K932">IFERROR(INDEX(PEOPLE!$H$4:$H$101, SMALL(IF($B932=PEOPLE!$B$4:$B$101, ROW(PEOPLE!$H$4:$H$101)-MIN(ROW(PEOPLE!$H$4:$H$101)) +1), COLUMNS($B$3:J932))),"")</f>
        <v xml:space="preserve">11   </v>
      </c>
      <c r="L932" s="40" t="str">
        <f t="array" ref="L932">IFERROR(INDEX(PEOPLE!$H$4:$H$101, SMALL(IF($B932=PEOPLE!$B$4:$B$101, ROW(PEOPLE!$H$4:$H$101)-MIN(ROW(PEOPLE!$H$4:$H$101)) +1), COLUMNS($B$3:K932))),"")</f>
        <v xml:space="preserve">12   </v>
      </c>
      <c r="M932" s="40" t="str">
        <f t="array" ref="M932">IFERROR(INDEX(PEOPLE!$H$4:$H$101, SMALL(IF($B932=PEOPLE!$B$4:$B$101, ROW(PEOPLE!$H$4:$H$101)-MIN(ROW(PEOPLE!$H$4:$H$101)) +1), COLUMNS($B$3:L932))),"")</f>
        <v xml:space="preserve">13   </v>
      </c>
      <c r="N932" s="40"/>
      <c r="O932" s="40"/>
    </row>
    <row r="933" spans="2:15" x14ac:dyDescent="0.25">
      <c r="B933" s="40" t="str">
        <f t="array" ref="B933">IFERROR(INDEX(PEOPLE!B934:B$1001, MATCH(0, COUNTIF($B$2:B932, PEOPLE!B934:B$1001), 0)), "")</f>
        <v/>
      </c>
      <c r="C933" s="40" t="str">
        <f t="array" ref="C933">IFERROR(INDEX(PEOPLE!$H$4:$H$101, SMALL(IF($B933=PEOPLE!$B$4:$B$101, ROW(PEOPLE!$H$4:$H$101)-MIN(ROW(PEOPLE!$H$4:$H$101)) +1), COLUMNS($B$3:B933))),"")</f>
        <v xml:space="preserve">3   </v>
      </c>
      <c r="D933" s="40" t="str">
        <f t="array" ref="D933">IFERROR(INDEX(PEOPLE!$H$4:$H$101, SMALL(IF($B933=PEOPLE!$B$4:$B$101, ROW(PEOPLE!$H$4:$H$101)-MIN(ROW(PEOPLE!$H$4:$H$101)) +1), COLUMNS($B$3:C933))),"")</f>
        <v xml:space="preserve">4   </v>
      </c>
      <c r="E933" s="40" t="str">
        <f t="array" ref="E933">IFERROR(INDEX(PEOPLE!$H$4:$H$101, SMALL(IF($B933=PEOPLE!$B$4:$B$101, ROW(PEOPLE!$H$4:$H$101)-MIN(ROW(PEOPLE!$H$4:$H$101)) +1), COLUMNS($B$3:D933))),"")</f>
        <v xml:space="preserve">5   </v>
      </c>
      <c r="F933" s="40" t="str">
        <f t="array" ref="F933">IFERROR(INDEX(PEOPLE!$H$4:$H$101, SMALL(IF($B933=PEOPLE!$B$4:$B$101, ROW(PEOPLE!$H$4:$H$101)-MIN(ROW(PEOPLE!$H$4:$H$101)) +1), COLUMNS($B$3:E933))),"")</f>
        <v xml:space="preserve">6   </v>
      </c>
      <c r="G933" s="40" t="str">
        <f t="array" ref="G933">IFERROR(INDEX(PEOPLE!$H$4:$H$101, SMALL(IF($B933=PEOPLE!$B$4:$B$101, ROW(PEOPLE!$H$4:$H$101)-MIN(ROW(PEOPLE!$H$4:$H$101)) +1), COLUMNS($B$3:F933))),"")</f>
        <v xml:space="preserve">7   </v>
      </c>
      <c r="H933" s="40" t="str">
        <f t="array" ref="H933">IFERROR(INDEX(PEOPLE!$H$4:$H$101, SMALL(IF($B933=PEOPLE!$B$4:$B$101, ROW(PEOPLE!$H$4:$H$101)-MIN(ROW(PEOPLE!$H$4:$H$101)) +1), COLUMNS($B$3:G933))),"")</f>
        <v xml:space="preserve">8   </v>
      </c>
      <c r="I933" s="40" t="str">
        <f t="array" ref="I933">IFERROR(INDEX(PEOPLE!$H$4:$H$101, SMALL(IF($B933=PEOPLE!$B$4:$B$101, ROW(PEOPLE!$H$4:$H$101)-MIN(ROW(PEOPLE!$H$4:$H$101)) +1), COLUMNS($B$3:H933))),"")</f>
        <v xml:space="preserve">9   </v>
      </c>
      <c r="J933" s="40" t="str">
        <f t="array" ref="J933">IFERROR(INDEX(PEOPLE!$H$4:$H$101, SMALL(IF($B933=PEOPLE!$B$4:$B$101, ROW(PEOPLE!$H$4:$H$101)-MIN(ROW(PEOPLE!$H$4:$H$101)) +1), COLUMNS($B$3:I933))),"")</f>
        <v xml:space="preserve">10   </v>
      </c>
      <c r="K933" s="40" t="str">
        <f t="array" ref="K933">IFERROR(INDEX(PEOPLE!$H$4:$H$101, SMALL(IF($B933=PEOPLE!$B$4:$B$101, ROW(PEOPLE!$H$4:$H$101)-MIN(ROW(PEOPLE!$H$4:$H$101)) +1), COLUMNS($B$3:J933))),"")</f>
        <v xml:space="preserve">11   </v>
      </c>
      <c r="L933" s="40" t="str">
        <f t="array" ref="L933">IFERROR(INDEX(PEOPLE!$H$4:$H$101, SMALL(IF($B933=PEOPLE!$B$4:$B$101, ROW(PEOPLE!$H$4:$H$101)-MIN(ROW(PEOPLE!$H$4:$H$101)) +1), COLUMNS($B$3:K933))),"")</f>
        <v xml:space="preserve">12   </v>
      </c>
      <c r="M933" s="40" t="str">
        <f t="array" ref="M933">IFERROR(INDEX(PEOPLE!$H$4:$H$101, SMALL(IF($B933=PEOPLE!$B$4:$B$101, ROW(PEOPLE!$H$4:$H$101)-MIN(ROW(PEOPLE!$H$4:$H$101)) +1), COLUMNS($B$3:L933))),"")</f>
        <v xml:space="preserve">13   </v>
      </c>
      <c r="N933" s="40"/>
      <c r="O933" s="40"/>
    </row>
    <row r="934" spans="2:15" x14ac:dyDescent="0.25">
      <c r="B934" s="40" t="str">
        <f t="array" ref="B934">IFERROR(INDEX(PEOPLE!B935:B$1001, MATCH(0, COUNTIF($B$2:B933, PEOPLE!B935:B$1001), 0)), "")</f>
        <v/>
      </c>
      <c r="C934" s="40" t="str">
        <f t="array" ref="C934">IFERROR(INDEX(PEOPLE!$H$4:$H$101, SMALL(IF($B934=PEOPLE!$B$4:$B$101, ROW(PEOPLE!$H$4:$H$101)-MIN(ROW(PEOPLE!$H$4:$H$101)) +1), COLUMNS($B$3:B934))),"")</f>
        <v xml:space="preserve">3   </v>
      </c>
      <c r="D934" s="40" t="str">
        <f t="array" ref="D934">IFERROR(INDEX(PEOPLE!$H$4:$H$101, SMALL(IF($B934=PEOPLE!$B$4:$B$101, ROW(PEOPLE!$H$4:$H$101)-MIN(ROW(PEOPLE!$H$4:$H$101)) +1), COLUMNS($B$3:C934))),"")</f>
        <v xml:space="preserve">4   </v>
      </c>
      <c r="E934" s="40" t="str">
        <f t="array" ref="E934">IFERROR(INDEX(PEOPLE!$H$4:$H$101, SMALL(IF($B934=PEOPLE!$B$4:$B$101, ROW(PEOPLE!$H$4:$H$101)-MIN(ROW(PEOPLE!$H$4:$H$101)) +1), COLUMNS($B$3:D934))),"")</f>
        <v xml:space="preserve">5   </v>
      </c>
      <c r="F934" s="40" t="str">
        <f t="array" ref="F934">IFERROR(INDEX(PEOPLE!$H$4:$H$101, SMALL(IF($B934=PEOPLE!$B$4:$B$101, ROW(PEOPLE!$H$4:$H$101)-MIN(ROW(PEOPLE!$H$4:$H$101)) +1), COLUMNS($B$3:E934))),"")</f>
        <v xml:space="preserve">6   </v>
      </c>
      <c r="G934" s="40" t="str">
        <f t="array" ref="G934">IFERROR(INDEX(PEOPLE!$H$4:$H$101, SMALL(IF($B934=PEOPLE!$B$4:$B$101, ROW(PEOPLE!$H$4:$H$101)-MIN(ROW(PEOPLE!$H$4:$H$101)) +1), COLUMNS($B$3:F934))),"")</f>
        <v xml:space="preserve">7   </v>
      </c>
      <c r="H934" s="40" t="str">
        <f t="array" ref="H934">IFERROR(INDEX(PEOPLE!$H$4:$H$101, SMALL(IF($B934=PEOPLE!$B$4:$B$101, ROW(PEOPLE!$H$4:$H$101)-MIN(ROW(PEOPLE!$H$4:$H$101)) +1), COLUMNS($B$3:G934))),"")</f>
        <v xml:space="preserve">8   </v>
      </c>
      <c r="I934" s="40" t="str">
        <f t="array" ref="I934">IFERROR(INDEX(PEOPLE!$H$4:$H$101, SMALL(IF($B934=PEOPLE!$B$4:$B$101, ROW(PEOPLE!$H$4:$H$101)-MIN(ROW(PEOPLE!$H$4:$H$101)) +1), COLUMNS($B$3:H934))),"")</f>
        <v xml:space="preserve">9   </v>
      </c>
      <c r="J934" s="40" t="str">
        <f t="array" ref="J934">IFERROR(INDEX(PEOPLE!$H$4:$H$101, SMALL(IF($B934=PEOPLE!$B$4:$B$101, ROW(PEOPLE!$H$4:$H$101)-MIN(ROW(PEOPLE!$H$4:$H$101)) +1), COLUMNS($B$3:I934))),"")</f>
        <v xml:space="preserve">10   </v>
      </c>
      <c r="K934" s="40" t="str">
        <f t="array" ref="K934">IFERROR(INDEX(PEOPLE!$H$4:$H$101, SMALL(IF($B934=PEOPLE!$B$4:$B$101, ROW(PEOPLE!$H$4:$H$101)-MIN(ROW(PEOPLE!$H$4:$H$101)) +1), COLUMNS($B$3:J934))),"")</f>
        <v xml:space="preserve">11   </v>
      </c>
      <c r="L934" s="40" t="str">
        <f t="array" ref="L934">IFERROR(INDEX(PEOPLE!$H$4:$H$101, SMALL(IF($B934=PEOPLE!$B$4:$B$101, ROW(PEOPLE!$H$4:$H$101)-MIN(ROW(PEOPLE!$H$4:$H$101)) +1), COLUMNS($B$3:K934))),"")</f>
        <v xml:space="preserve">12   </v>
      </c>
      <c r="M934" s="40" t="str">
        <f t="array" ref="M934">IFERROR(INDEX(PEOPLE!$H$4:$H$101, SMALL(IF($B934=PEOPLE!$B$4:$B$101, ROW(PEOPLE!$H$4:$H$101)-MIN(ROW(PEOPLE!$H$4:$H$101)) +1), COLUMNS($B$3:L934))),"")</f>
        <v xml:space="preserve">13   </v>
      </c>
      <c r="N934" s="40"/>
      <c r="O934" s="40"/>
    </row>
    <row r="935" spans="2:15" x14ac:dyDescent="0.25">
      <c r="B935" s="40" t="str">
        <f t="array" ref="B935">IFERROR(INDEX(PEOPLE!B936:B$1001, MATCH(0, COUNTIF($B$2:B934, PEOPLE!B936:B$1001), 0)), "")</f>
        <v/>
      </c>
      <c r="C935" s="40" t="str">
        <f t="array" ref="C935">IFERROR(INDEX(PEOPLE!$H$4:$H$101, SMALL(IF($B935=PEOPLE!$B$4:$B$101, ROW(PEOPLE!$H$4:$H$101)-MIN(ROW(PEOPLE!$H$4:$H$101)) +1), COLUMNS($B$3:B935))),"")</f>
        <v xml:space="preserve">3   </v>
      </c>
      <c r="D935" s="40" t="str">
        <f t="array" ref="D935">IFERROR(INDEX(PEOPLE!$H$4:$H$101, SMALL(IF($B935=PEOPLE!$B$4:$B$101, ROW(PEOPLE!$H$4:$H$101)-MIN(ROW(PEOPLE!$H$4:$H$101)) +1), COLUMNS($B$3:C935))),"")</f>
        <v xml:space="preserve">4   </v>
      </c>
      <c r="E935" s="40" t="str">
        <f t="array" ref="E935">IFERROR(INDEX(PEOPLE!$H$4:$H$101, SMALL(IF($B935=PEOPLE!$B$4:$B$101, ROW(PEOPLE!$H$4:$H$101)-MIN(ROW(PEOPLE!$H$4:$H$101)) +1), COLUMNS($B$3:D935))),"")</f>
        <v xml:space="preserve">5   </v>
      </c>
      <c r="F935" s="40" t="str">
        <f t="array" ref="F935">IFERROR(INDEX(PEOPLE!$H$4:$H$101, SMALL(IF($B935=PEOPLE!$B$4:$B$101, ROW(PEOPLE!$H$4:$H$101)-MIN(ROW(PEOPLE!$H$4:$H$101)) +1), COLUMNS($B$3:E935))),"")</f>
        <v xml:space="preserve">6   </v>
      </c>
      <c r="G935" s="40" t="str">
        <f t="array" ref="G935">IFERROR(INDEX(PEOPLE!$H$4:$H$101, SMALL(IF($B935=PEOPLE!$B$4:$B$101, ROW(PEOPLE!$H$4:$H$101)-MIN(ROW(PEOPLE!$H$4:$H$101)) +1), COLUMNS($B$3:F935))),"")</f>
        <v xml:space="preserve">7   </v>
      </c>
      <c r="H935" s="40" t="str">
        <f t="array" ref="H935">IFERROR(INDEX(PEOPLE!$H$4:$H$101, SMALL(IF($B935=PEOPLE!$B$4:$B$101, ROW(PEOPLE!$H$4:$H$101)-MIN(ROW(PEOPLE!$H$4:$H$101)) +1), COLUMNS($B$3:G935))),"")</f>
        <v xml:space="preserve">8   </v>
      </c>
      <c r="I935" s="40" t="str">
        <f t="array" ref="I935">IFERROR(INDEX(PEOPLE!$H$4:$H$101, SMALL(IF($B935=PEOPLE!$B$4:$B$101, ROW(PEOPLE!$H$4:$H$101)-MIN(ROW(PEOPLE!$H$4:$H$101)) +1), COLUMNS($B$3:H935))),"")</f>
        <v xml:space="preserve">9   </v>
      </c>
      <c r="J935" s="40" t="str">
        <f t="array" ref="J935">IFERROR(INDEX(PEOPLE!$H$4:$H$101, SMALL(IF($B935=PEOPLE!$B$4:$B$101, ROW(PEOPLE!$H$4:$H$101)-MIN(ROW(PEOPLE!$H$4:$H$101)) +1), COLUMNS($B$3:I935))),"")</f>
        <v xml:space="preserve">10   </v>
      </c>
      <c r="K935" s="40" t="str">
        <f t="array" ref="K935">IFERROR(INDEX(PEOPLE!$H$4:$H$101, SMALL(IF($B935=PEOPLE!$B$4:$B$101, ROW(PEOPLE!$H$4:$H$101)-MIN(ROW(PEOPLE!$H$4:$H$101)) +1), COLUMNS($B$3:J935))),"")</f>
        <v xml:space="preserve">11   </v>
      </c>
      <c r="L935" s="40" t="str">
        <f t="array" ref="L935">IFERROR(INDEX(PEOPLE!$H$4:$H$101, SMALL(IF($B935=PEOPLE!$B$4:$B$101, ROW(PEOPLE!$H$4:$H$101)-MIN(ROW(PEOPLE!$H$4:$H$101)) +1), COLUMNS($B$3:K935))),"")</f>
        <v xml:space="preserve">12   </v>
      </c>
      <c r="M935" s="40" t="str">
        <f t="array" ref="M935">IFERROR(INDEX(PEOPLE!$H$4:$H$101, SMALL(IF($B935=PEOPLE!$B$4:$B$101, ROW(PEOPLE!$H$4:$H$101)-MIN(ROW(PEOPLE!$H$4:$H$101)) +1), COLUMNS($B$3:L935))),"")</f>
        <v xml:space="preserve">13   </v>
      </c>
      <c r="N935" s="40"/>
      <c r="O935" s="40"/>
    </row>
    <row r="936" spans="2:15" x14ac:dyDescent="0.25">
      <c r="B936" s="40" t="str">
        <f t="array" ref="B936">IFERROR(INDEX(PEOPLE!B937:B$1001, MATCH(0, COUNTIF($B$2:B935, PEOPLE!B937:B$1001), 0)), "")</f>
        <v/>
      </c>
      <c r="C936" s="40" t="str">
        <f t="array" ref="C936">IFERROR(INDEX(PEOPLE!$H$4:$H$101, SMALL(IF($B936=PEOPLE!$B$4:$B$101, ROW(PEOPLE!$H$4:$H$101)-MIN(ROW(PEOPLE!$H$4:$H$101)) +1), COLUMNS($B$3:B936))),"")</f>
        <v xml:space="preserve">3   </v>
      </c>
      <c r="D936" s="40" t="str">
        <f t="array" ref="D936">IFERROR(INDEX(PEOPLE!$H$4:$H$101, SMALL(IF($B936=PEOPLE!$B$4:$B$101, ROW(PEOPLE!$H$4:$H$101)-MIN(ROW(PEOPLE!$H$4:$H$101)) +1), COLUMNS($B$3:C936))),"")</f>
        <v xml:space="preserve">4   </v>
      </c>
      <c r="E936" s="40" t="str">
        <f t="array" ref="E936">IFERROR(INDEX(PEOPLE!$H$4:$H$101, SMALL(IF($B936=PEOPLE!$B$4:$B$101, ROW(PEOPLE!$H$4:$H$101)-MIN(ROW(PEOPLE!$H$4:$H$101)) +1), COLUMNS($B$3:D936))),"")</f>
        <v xml:space="preserve">5   </v>
      </c>
      <c r="F936" s="40" t="str">
        <f t="array" ref="F936">IFERROR(INDEX(PEOPLE!$H$4:$H$101, SMALL(IF($B936=PEOPLE!$B$4:$B$101, ROW(PEOPLE!$H$4:$H$101)-MIN(ROW(PEOPLE!$H$4:$H$101)) +1), COLUMNS($B$3:E936))),"")</f>
        <v xml:space="preserve">6   </v>
      </c>
      <c r="G936" s="40" t="str">
        <f t="array" ref="G936">IFERROR(INDEX(PEOPLE!$H$4:$H$101, SMALL(IF($B936=PEOPLE!$B$4:$B$101, ROW(PEOPLE!$H$4:$H$101)-MIN(ROW(PEOPLE!$H$4:$H$101)) +1), COLUMNS($B$3:F936))),"")</f>
        <v xml:space="preserve">7   </v>
      </c>
      <c r="H936" s="40" t="str">
        <f t="array" ref="H936">IFERROR(INDEX(PEOPLE!$H$4:$H$101, SMALL(IF($B936=PEOPLE!$B$4:$B$101, ROW(PEOPLE!$H$4:$H$101)-MIN(ROW(PEOPLE!$H$4:$H$101)) +1), COLUMNS($B$3:G936))),"")</f>
        <v xml:space="preserve">8   </v>
      </c>
      <c r="I936" s="40" t="str">
        <f t="array" ref="I936">IFERROR(INDEX(PEOPLE!$H$4:$H$101, SMALL(IF($B936=PEOPLE!$B$4:$B$101, ROW(PEOPLE!$H$4:$H$101)-MIN(ROW(PEOPLE!$H$4:$H$101)) +1), COLUMNS($B$3:H936))),"")</f>
        <v xml:space="preserve">9   </v>
      </c>
      <c r="J936" s="40" t="str">
        <f t="array" ref="J936">IFERROR(INDEX(PEOPLE!$H$4:$H$101, SMALL(IF($B936=PEOPLE!$B$4:$B$101, ROW(PEOPLE!$H$4:$H$101)-MIN(ROW(PEOPLE!$H$4:$H$101)) +1), COLUMNS($B$3:I936))),"")</f>
        <v xml:space="preserve">10   </v>
      </c>
      <c r="K936" s="40" t="str">
        <f t="array" ref="K936">IFERROR(INDEX(PEOPLE!$H$4:$H$101, SMALL(IF($B936=PEOPLE!$B$4:$B$101, ROW(PEOPLE!$H$4:$H$101)-MIN(ROW(PEOPLE!$H$4:$H$101)) +1), COLUMNS($B$3:J936))),"")</f>
        <v xml:space="preserve">11   </v>
      </c>
      <c r="L936" s="40" t="str">
        <f t="array" ref="L936">IFERROR(INDEX(PEOPLE!$H$4:$H$101, SMALL(IF($B936=PEOPLE!$B$4:$B$101, ROW(PEOPLE!$H$4:$H$101)-MIN(ROW(PEOPLE!$H$4:$H$101)) +1), COLUMNS($B$3:K936))),"")</f>
        <v xml:space="preserve">12   </v>
      </c>
      <c r="M936" s="40" t="str">
        <f t="array" ref="M936">IFERROR(INDEX(PEOPLE!$H$4:$H$101, SMALL(IF($B936=PEOPLE!$B$4:$B$101, ROW(PEOPLE!$H$4:$H$101)-MIN(ROW(PEOPLE!$H$4:$H$101)) +1), COLUMNS($B$3:L936))),"")</f>
        <v xml:space="preserve">13   </v>
      </c>
      <c r="N936" s="40"/>
      <c r="O936" s="40"/>
    </row>
    <row r="937" spans="2:15" x14ac:dyDescent="0.25">
      <c r="B937" s="40" t="str">
        <f t="array" ref="B937">IFERROR(INDEX(PEOPLE!B938:B$1001, MATCH(0, COUNTIF($B$2:B936, PEOPLE!B938:B$1001), 0)), "")</f>
        <v/>
      </c>
      <c r="C937" s="40" t="str">
        <f t="array" ref="C937">IFERROR(INDEX(PEOPLE!$H$4:$H$101, SMALL(IF($B937=PEOPLE!$B$4:$B$101, ROW(PEOPLE!$H$4:$H$101)-MIN(ROW(PEOPLE!$H$4:$H$101)) +1), COLUMNS($B$3:B937))),"")</f>
        <v xml:space="preserve">3   </v>
      </c>
      <c r="D937" s="40" t="str">
        <f t="array" ref="D937">IFERROR(INDEX(PEOPLE!$H$4:$H$101, SMALL(IF($B937=PEOPLE!$B$4:$B$101, ROW(PEOPLE!$H$4:$H$101)-MIN(ROW(PEOPLE!$H$4:$H$101)) +1), COLUMNS($B$3:C937))),"")</f>
        <v xml:space="preserve">4   </v>
      </c>
      <c r="E937" s="40" t="str">
        <f t="array" ref="E937">IFERROR(INDEX(PEOPLE!$H$4:$H$101, SMALL(IF($B937=PEOPLE!$B$4:$B$101, ROW(PEOPLE!$H$4:$H$101)-MIN(ROW(PEOPLE!$H$4:$H$101)) +1), COLUMNS($B$3:D937))),"")</f>
        <v xml:space="preserve">5   </v>
      </c>
      <c r="F937" s="40" t="str">
        <f t="array" ref="F937">IFERROR(INDEX(PEOPLE!$H$4:$H$101, SMALL(IF($B937=PEOPLE!$B$4:$B$101, ROW(PEOPLE!$H$4:$H$101)-MIN(ROW(PEOPLE!$H$4:$H$101)) +1), COLUMNS($B$3:E937))),"")</f>
        <v xml:space="preserve">6   </v>
      </c>
      <c r="G937" s="40" t="str">
        <f t="array" ref="G937">IFERROR(INDEX(PEOPLE!$H$4:$H$101, SMALL(IF($B937=PEOPLE!$B$4:$B$101, ROW(PEOPLE!$H$4:$H$101)-MIN(ROW(PEOPLE!$H$4:$H$101)) +1), COLUMNS($B$3:F937))),"")</f>
        <v xml:space="preserve">7   </v>
      </c>
      <c r="H937" s="40" t="str">
        <f t="array" ref="H937">IFERROR(INDEX(PEOPLE!$H$4:$H$101, SMALL(IF($B937=PEOPLE!$B$4:$B$101, ROW(PEOPLE!$H$4:$H$101)-MIN(ROW(PEOPLE!$H$4:$H$101)) +1), COLUMNS($B$3:G937))),"")</f>
        <v xml:space="preserve">8   </v>
      </c>
      <c r="I937" s="40" t="str">
        <f t="array" ref="I937">IFERROR(INDEX(PEOPLE!$H$4:$H$101, SMALL(IF($B937=PEOPLE!$B$4:$B$101, ROW(PEOPLE!$H$4:$H$101)-MIN(ROW(PEOPLE!$H$4:$H$101)) +1), COLUMNS($B$3:H937))),"")</f>
        <v xml:space="preserve">9   </v>
      </c>
      <c r="J937" s="40" t="str">
        <f t="array" ref="J937">IFERROR(INDEX(PEOPLE!$H$4:$H$101, SMALL(IF($B937=PEOPLE!$B$4:$B$101, ROW(PEOPLE!$H$4:$H$101)-MIN(ROW(PEOPLE!$H$4:$H$101)) +1), COLUMNS($B$3:I937))),"")</f>
        <v xml:space="preserve">10   </v>
      </c>
      <c r="K937" s="40" t="str">
        <f t="array" ref="K937">IFERROR(INDEX(PEOPLE!$H$4:$H$101, SMALL(IF($B937=PEOPLE!$B$4:$B$101, ROW(PEOPLE!$H$4:$H$101)-MIN(ROW(PEOPLE!$H$4:$H$101)) +1), COLUMNS($B$3:J937))),"")</f>
        <v xml:space="preserve">11   </v>
      </c>
      <c r="L937" s="40" t="str">
        <f t="array" ref="L937">IFERROR(INDEX(PEOPLE!$H$4:$H$101, SMALL(IF($B937=PEOPLE!$B$4:$B$101, ROW(PEOPLE!$H$4:$H$101)-MIN(ROW(PEOPLE!$H$4:$H$101)) +1), COLUMNS($B$3:K937))),"")</f>
        <v xml:space="preserve">12   </v>
      </c>
      <c r="M937" s="40" t="str">
        <f t="array" ref="M937">IFERROR(INDEX(PEOPLE!$H$4:$H$101, SMALL(IF($B937=PEOPLE!$B$4:$B$101, ROW(PEOPLE!$H$4:$H$101)-MIN(ROW(PEOPLE!$H$4:$H$101)) +1), COLUMNS($B$3:L937))),"")</f>
        <v xml:space="preserve">13   </v>
      </c>
      <c r="N937" s="40"/>
      <c r="O937" s="40"/>
    </row>
    <row r="938" spans="2:15" x14ac:dyDescent="0.25">
      <c r="B938" s="40" t="str">
        <f t="array" ref="B938">IFERROR(INDEX(PEOPLE!B939:B$1001, MATCH(0, COUNTIF($B$2:B937, PEOPLE!B939:B$1001), 0)), "")</f>
        <v/>
      </c>
      <c r="C938" s="40" t="str">
        <f t="array" ref="C938">IFERROR(INDEX(PEOPLE!$H$4:$H$101, SMALL(IF($B938=PEOPLE!$B$4:$B$101, ROW(PEOPLE!$H$4:$H$101)-MIN(ROW(PEOPLE!$H$4:$H$101)) +1), COLUMNS($B$3:B938))),"")</f>
        <v xml:space="preserve">3   </v>
      </c>
      <c r="D938" s="40" t="str">
        <f t="array" ref="D938">IFERROR(INDEX(PEOPLE!$H$4:$H$101, SMALL(IF($B938=PEOPLE!$B$4:$B$101, ROW(PEOPLE!$H$4:$H$101)-MIN(ROW(PEOPLE!$H$4:$H$101)) +1), COLUMNS($B$3:C938))),"")</f>
        <v xml:space="preserve">4   </v>
      </c>
      <c r="E938" s="40" t="str">
        <f t="array" ref="E938">IFERROR(INDEX(PEOPLE!$H$4:$H$101, SMALL(IF($B938=PEOPLE!$B$4:$B$101, ROW(PEOPLE!$H$4:$H$101)-MIN(ROW(PEOPLE!$H$4:$H$101)) +1), COLUMNS($B$3:D938))),"")</f>
        <v xml:space="preserve">5   </v>
      </c>
      <c r="F938" s="40" t="str">
        <f t="array" ref="F938">IFERROR(INDEX(PEOPLE!$H$4:$H$101, SMALL(IF($B938=PEOPLE!$B$4:$B$101, ROW(PEOPLE!$H$4:$H$101)-MIN(ROW(PEOPLE!$H$4:$H$101)) +1), COLUMNS($B$3:E938))),"")</f>
        <v xml:space="preserve">6   </v>
      </c>
      <c r="G938" s="40" t="str">
        <f t="array" ref="G938">IFERROR(INDEX(PEOPLE!$H$4:$H$101, SMALL(IF($B938=PEOPLE!$B$4:$B$101, ROW(PEOPLE!$H$4:$H$101)-MIN(ROW(PEOPLE!$H$4:$H$101)) +1), COLUMNS($B$3:F938))),"")</f>
        <v xml:space="preserve">7   </v>
      </c>
      <c r="H938" s="40" t="str">
        <f t="array" ref="H938">IFERROR(INDEX(PEOPLE!$H$4:$H$101, SMALL(IF($B938=PEOPLE!$B$4:$B$101, ROW(PEOPLE!$H$4:$H$101)-MIN(ROW(PEOPLE!$H$4:$H$101)) +1), COLUMNS($B$3:G938))),"")</f>
        <v xml:space="preserve">8   </v>
      </c>
      <c r="I938" s="40" t="str">
        <f t="array" ref="I938">IFERROR(INDEX(PEOPLE!$H$4:$H$101, SMALL(IF($B938=PEOPLE!$B$4:$B$101, ROW(PEOPLE!$H$4:$H$101)-MIN(ROW(PEOPLE!$H$4:$H$101)) +1), COLUMNS($B$3:H938))),"")</f>
        <v xml:space="preserve">9   </v>
      </c>
      <c r="J938" s="40" t="str">
        <f t="array" ref="J938">IFERROR(INDEX(PEOPLE!$H$4:$H$101, SMALL(IF($B938=PEOPLE!$B$4:$B$101, ROW(PEOPLE!$H$4:$H$101)-MIN(ROW(PEOPLE!$H$4:$H$101)) +1), COLUMNS($B$3:I938))),"")</f>
        <v xml:space="preserve">10   </v>
      </c>
      <c r="K938" s="40" t="str">
        <f t="array" ref="K938">IFERROR(INDEX(PEOPLE!$H$4:$H$101, SMALL(IF($B938=PEOPLE!$B$4:$B$101, ROW(PEOPLE!$H$4:$H$101)-MIN(ROW(PEOPLE!$H$4:$H$101)) +1), COLUMNS($B$3:J938))),"")</f>
        <v xml:space="preserve">11   </v>
      </c>
      <c r="L938" s="40" t="str">
        <f t="array" ref="L938">IFERROR(INDEX(PEOPLE!$H$4:$H$101, SMALL(IF($B938=PEOPLE!$B$4:$B$101, ROW(PEOPLE!$H$4:$H$101)-MIN(ROW(PEOPLE!$H$4:$H$101)) +1), COLUMNS($B$3:K938))),"")</f>
        <v xml:space="preserve">12   </v>
      </c>
      <c r="M938" s="40" t="str">
        <f t="array" ref="M938">IFERROR(INDEX(PEOPLE!$H$4:$H$101, SMALL(IF($B938=PEOPLE!$B$4:$B$101, ROW(PEOPLE!$H$4:$H$101)-MIN(ROW(PEOPLE!$H$4:$H$101)) +1), COLUMNS($B$3:L938))),"")</f>
        <v xml:space="preserve">13   </v>
      </c>
      <c r="N938" s="40"/>
      <c r="O938" s="40"/>
    </row>
    <row r="939" spans="2:15" x14ac:dyDescent="0.25">
      <c r="B939" s="40" t="str">
        <f t="array" ref="B939">IFERROR(INDEX(PEOPLE!B940:B$1001, MATCH(0, COUNTIF($B$2:B938, PEOPLE!B940:B$1001), 0)), "")</f>
        <v/>
      </c>
      <c r="C939" s="40" t="str">
        <f t="array" ref="C939">IFERROR(INDEX(PEOPLE!$H$4:$H$101, SMALL(IF($B939=PEOPLE!$B$4:$B$101, ROW(PEOPLE!$H$4:$H$101)-MIN(ROW(PEOPLE!$H$4:$H$101)) +1), COLUMNS($B$3:B939))),"")</f>
        <v xml:space="preserve">3   </v>
      </c>
      <c r="D939" s="40" t="str">
        <f t="array" ref="D939">IFERROR(INDEX(PEOPLE!$H$4:$H$101, SMALL(IF($B939=PEOPLE!$B$4:$B$101, ROW(PEOPLE!$H$4:$H$101)-MIN(ROW(PEOPLE!$H$4:$H$101)) +1), COLUMNS($B$3:C939))),"")</f>
        <v xml:space="preserve">4   </v>
      </c>
      <c r="E939" s="40" t="str">
        <f t="array" ref="E939">IFERROR(INDEX(PEOPLE!$H$4:$H$101, SMALL(IF($B939=PEOPLE!$B$4:$B$101, ROW(PEOPLE!$H$4:$H$101)-MIN(ROW(PEOPLE!$H$4:$H$101)) +1), COLUMNS($B$3:D939))),"")</f>
        <v xml:space="preserve">5   </v>
      </c>
      <c r="F939" s="40" t="str">
        <f t="array" ref="F939">IFERROR(INDEX(PEOPLE!$H$4:$H$101, SMALL(IF($B939=PEOPLE!$B$4:$B$101, ROW(PEOPLE!$H$4:$H$101)-MIN(ROW(PEOPLE!$H$4:$H$101)) +1), COLUMNS($B$3:E939))),"")</f>
        <v xml:space="preserve">6   </v>
      </c>
      <c r="G939" s="40" t="str">
        <f t="array" ref="G939">IFERROR(INDEX(PEOPLE!$H$4:$H$101, SMALL(IF($B939=PEOPLE!$B$4:$B$101, ROW(PEOPLE!$H$4:$H$101)-MIN(ROW(PEOPLE!$H$4:$H$101)) +1), COLUMNS($B$3:F939))),"")</f>
        <v xml:space="preserve">7   </v>
      </c>
      <c r="H939" s="40" t="str">
        <f t="array" ref="H939">IFERROR(INDEX(PEOPLE!$H$4:$H$101, SMALL(IF($B939=PEOPLE!$B$4:$B$101, ROW(PEOPLE!$H$4:$H$101)-MIN(ROW(PEOPLE!$H$4:$H$101)) +1), COLUMNS($B$3:G939))),"")</f>
        <v xml:space="preserve">8   </v>
      </c>
      <c r="I939" s="40" t="str">
        <f t="array" ref="I939">IFERROR(INDEX(PEOPLE!$H$4:$H$101, SMALL(IF($B939=PEOPLE!$B$4:$B$101, ROW(PEOPLE!$H$4:$H$101)-MIN(ROW(PEOPLE!$H$4:$H$101)) +1), COLUMNS($B$3:H939))),"")</f>
        <v xml:space="preserve">9   </v>
      </c>
      <c r="J939" s="40" t="str">
        <f t="array" ref="J939">IFERROR(INDEX(PEOPLE!$H$4:$H$101, SMALL(IF($B939=PEOPLE!$B$4:$B$101, ROW(PEOPLE!$H$4:$H$101)-MIN(ROW(PEOPLE!$H$4:$H$101)) +1), COLUMNS($B$3:I939))),"")</f>
        <v xml:space="preserve">10   </v>
      </c>
      <c r="K939" s="40" t="str">
        <f t="array" ref="K939">IFERROR(INDEX(PEOPLE!$H$4:$H$101, SMALL(IF($B939=PEOPLE!$B$4:$B$101, ROW(PEOPLE!$H$4:$H$101)-MIN(ROW(PEOPLE!$H$4:$H$101)) +1), COLUMNS($B$3:J939))),"")</f>
        <v xml:space="preserve">11   </v>
      </c>
      <c r="L939" s="40" t="str">
        <f t="array" ref="L939">IFERROR(INDEX(PEOPLE!$H$4:$H$101, SMALL(IF($B939=PEOPLE!$B$4:$B$101, ROW(PEOPLE!$H$4:$H$101)-MIN(ROW(PEOPLE!$H$4:$H$101)) +1), COLUMNS($B$3:K939))),"")</f>
        <v xml:space="preserve">12   </v>
      </c>
      <c r="M939" s="40" t="str">
        <f t="array" ref="M939">IFERROR(INDEX(PEOPLE!$H$4:$H$101, SMALL(IF($B939=PEOPLE!$B$4:$B$101, ROW(PEOPLE!$H$4:$H$101)-MIN(ROW(PEOPLE!$H$4:$H$101)) +1), COLUMNS($B$3:L939))),"")</f>
        <v xml:space="preserve">13   </v>
      </c>
      <c r="N939" s="40"/>
      <c r="O939" s="40"/>
    </row>
    <row r="940" spans="2:15" x14ac:dyDescent="0.25">
      <c r="B940" s="40" t="str">
        <f t="array" ref="B940">IFERROR(INDEX(PEOPLE!B941:B$1001, MATCH(0, COUNTIF($B$2:B939, PEOPLE!B941:B$1001), 0)), "")</f>
        <v/>
      </c>
      <c r="C940" s="40" t="str">
        <f t="array" ref="C940">IFERROR(INDEX(PEOPLE!$H$4:$H$101, SMALL(IF($B940=PEOPLE!$B$4:$B$101, ROW(PEOPLE!$H$4:$H$101)-MIN(ROW(PEOPLE!$H$4:$H$101)) +1), COLUMNS($B$3:B940))),"")</f>
        <v xml:space="preserve">3   </v>
      </c>
      <c r="D940" s="40" t="str">
        <f t="array" ref="D940">IFERROR(INDEX(PEOPLE!$H$4:$H$101, SMALL(IF($B940=PEOPLE!$B$4:$B$101, ROW(PEOPLE!$H$4:$H$101)-MIN(ROW(PEOPLE!$H$4:$H$101)) +1), COLUMNS($B$3:C940))),"")</f>
        <v xml:space="preserve">4   </v>
      </c>
      <c r="E940" s="40" t="str">
        <f t="array" ref="E940">IFERROR(INDEX(PEOPLE!$H$4:$H$101, SMALL(IF($B940=PEOPLE!$B$4:$B$101, ROW(PEOPLE!$H$4:$H$101)-MIN(ROW(PEOPLE!$H$4:$H$101)) +1), COLUMNS($B$3:D940))),"")</f>
        <v xml:space="preserve">5   </v>
      </c>
      <c r="F940" s="40" t="str">
        <f t="array" ref="F940">IFERROR(INDEX(PEOPLE!$H$4:$H$101, SMALL(IF($B940=PEOPLE!$B$4:$B$101, ROW(PEOPLE!$H$4:$H$101)-MIN(ROW(PEOPLE!$H$4:$H$101)) +1), COLUMNS($B$3:E940))),"")</f>
        <v xml:space="preserve">6   </v>
      </c>
      <c r="G940" s="40" t="str">
        <f t="array" ref="G940">IFERROR(INDEX(PEOPLE!$H$4:$H$101, SMALL(IF($B940=PEOPLE!$B$4:$B$101, ROW(PEOPLE!$H$4:$H$101)-MIN(ROW(PEOPLE!$H$4:$H$101)) +1), COLUMNS($B$3:F940))),"")</f>
        <v xml:space="preserve">7   </v>
      </c>
      <c r="H940" s="40" t="str">
        <f t="array" ref="H940">IFERROR(INDEX(PEOPLE!$H$4:$H$101, SMALL(IF($B940=PEOPLE!$B$4:$B$101, ROW(PEOPLE!$H$4:$H$101)-MIN(ROW(PEOPLE!$H$4:$H$101)) +1), COLUMNS($B$3:G940))),"")</f>
        <v xml:space="preserve">8   </v>
      </c>
      <c r="I940" s="40" t="str">
        <f t="array" ref="I940">IFERROR(INDEX(PEOPLE!$H$4:$H$101, SMALL(IF($B940=PEOPLE!$B$4:$B$101, ROW(PEOPLE!$H$4:$H$101)-MIN(ROW(PEOPLE!$H$4:$H$101)) +1), COLUMNS($B$3:H940))),"")</f>
        <v xml:space="preserve">9   </v>
      </c>
      <c r="J940" s="40" t="str">
        <f t="array" ref="J940">IFERROR(INDEX(PEOPLE!$H$4:$H$101, SMALL(IF($B940=PEOPLE!$B$4:$B$101, ROW(PEOPLE!$H$4:$H$101)-MIN(ROW(PEOPLE!$H$4:$H$101)) +1), COLUMNS($B$3:I940))),"")</f>
        <v xml:space="preserve">10   </v>
      </c>
      <c r="K940" s="40" t="str">
        <f t="array" ref="K940">IFERROR(INDEX(PEOPLE!$H$4:$H$101, SMALL(IF($B940=PEOPLE!$B$4:$B$101, ROW(PEOPLE!$H$4:$H$101)-MIN(ROW(PEOPLE!$H$4:$H$101)) +1), COLUMNS($B$3:J940))),"")</f>
        <v xml:space="preserve">11   </v>
      </c>
      <c r="L940" s="40" t="str">
        <f t="array" ref="L940">IFERROR(INDEX(PEOPLE!$H$4:$H$101, SMALL(IF($B940=PEOPLE!$B$4:$B$101, ROW(PEOPLE!$H$4:$H$101)-MIN(ROW(PEOPLE!$H$4:$H$101)) +1), COLUMNS($B$3:K940))),"")</f>
        <v xml:space="preserve">12   </v>
      </c>
      <c r="M940" s="40" t="str">
        <f t="array" ref="M940">IFERROR(INDEX(PEOPLE!$H$4:$H$101, SMALL(IF($B940=PEOPLE!$B$4:$B$101, ROW(PEOPLE!$H$4:$H$101)-MIN(ROW(PEOPLE!$H$4:$H$101)) +1), COLUMNS($B$3:L940))),"")</f>
        <v xml:space="preserve">13   </v>
      </c>
      <c r="N940" s="40"/>
      <c r="O940" s="40"/>
    </row>
    <row r="941" spans="2:15" x14ac:dyDescent="0.25">
      <c r="B941" s="40" t="str">
        <f t="array" ref="B941">IFERROR(INDEX(PEOPLE!B942:B$1001, MATCH(0, COUNTIF($B$2:B940, PEOPLE!B942:B$1001), 0)), "")</f>
        <v/>
      </c>
      <c r="C941" s="40" t="str">
        <f t="array" ref="C941">IFERROR(INDEX(PEOPLE!$H$4:$H$101, SMALL(IF($B941=PEOPLE!$B$4:$B$101, ROW(PEOPLE!$H$4:$H$101)-MIN(ROW(PEOPLE!$H$4:$H$101)) +1), COLUMNS($B$3:B941))),"")</f>
        <v xml:space="preserve">3   </v>
      </c>
      <c r="D941" s="40" t="str">
        <f t="array" ref="D941">IFERROR(INDEX(PEOPLE!$H$4:$H$101, SMALL(IF($B941=PEOPLE!$B$4:$B$101, ROW(PEOPLE!$H$4:$H$101)-MIN(ROW(PEOPLE!$H$4:$H$101)) +1), COLUMNS($B$3:C941))),"")</f>
        <v xml:space="preserve">4   </v>
      </c>
      <c r="E941" s="40" t="str">
        <f t="array" ref="E941">IFERROR(INDEX(PEOPLE!$H$4:$H$101, SMALL(IF($B941=PEOPLE!$B$4:$B$101, ROW(PEOPLE!$H$4:$H$101)-MIN(ROW(PEOPLE!$H$4:$H$101)) +1), COLUMNS($B$3:D941))),"")</f>
        <v xml:space="preserve">5   </v>
      </c>
      <c r="F941" s="40" t="str">
        <f t="array" ref="F941">IFERROR(INDEX(PEOPLE!$H$4:$H$101, SMALL(IF($B941=PEOPLE!$B$4:$B$101, ROW(PEOPLE!$H$4:$H$101)-MIN(ROW(PEOPLE!$H$4:$H$101)) +1), COLUMNS($B$3:E941))),"")</f>
        <v xml:space="preserve">6   </v>
      </c>
      <c r="G941" s="40" t="str">
        <f t="array" ref="G941">IFERROR(INDEX(PEOPLE!$H$4:$H$101, SMALL(IF($B941=PEOPLE!$B$4:$B$101, ROW(PEOPLE!$H$4:$H$101)-MIN(ROW(PEOPLE!$H$4:$H$101)) +1), COLUMNS($B$3:F941))),"")</f>
        <v xml:space="preserve">7   </v>
      </c>
      <c r="H941" s="40" t="str">
        <f t="array" ref="H941">IFERROR(INDEX(PEOPLE!$H$4:$H$101, SMALL(IF($B941=PEOPLE!$B$4:$B$101, ROW(PEOPLE!$H$4:$H$101)-MIN(ROW(PEOPLE!$H$4:$H$101)) +1), COLUMNS($B$3:G941))),"")</f>
        <v xml:space="preserve">8   </v>
      </c>
      <c r="I941" s="40" t="str">
        <f t="array" ref="I941">IFERROR(INDEX(PEOPLE!$H$4:$H$101, SMALL(IF($B941=PEOPLE!$B$4:$B$101, ROW(PEOPLE!$H$4:$H$101)-MIN(ROW(PEOPLE!$H$4:$H$101)) +1), COLUMNS($B$3:H941))),"")</f>
        <v xml:space="preserve">9   </v>
      </c>
      <c r="J941" s="40" t="str">
        <f t="array" ref="J941">IFERROR(INDEX(PEOPLE!$H$4:$H$101, SMALL(IF($B941=PEOPLE!$B$4:$B$101, ROW(PEOPLE!$H$4:$H$101)-MIN(ROW(PEOPLE!$H$4:$H$101)) +1), COLUMNS($B$3:I941))),"")</f>
        <v xml:space="preserve">10   </v>
      </c>
      <c r="K941" s="40" t="str">
        <f t="array" ref="K941">IFERROR(INDEX(PEOPLE!$H$4:$H$101, SMALL(IF($B941=PEOPLE!$B$4:$B$101, ROW(PEOPLE!$H$4:$H$101)-MIN(ROW(PEOPLE!$H$4:$H$101)) +1), COLUMNS($B$3:J941))),"")</f>
        <v xml:space="preserve">11   </v>
      </c>
      <c r="L941" s="40" t="str">
        <f t="array" ref="L941">IFERROR(INDEX(PEOPLE!$H$4:$H$101, SMALL(IF($B941=PEOPLE!$B$4:$B$101, ROW(PEOPLE!$H$4:$H$101)-MIN(ROW(PEOPLE!$H$4:$H$101)) +1), COLUMNS($B$3:K941))),"")</f>
        <v xml:space="preserve">12   </v>
      </c>
      <c r="M941" s="40" t="str">
        <f t="array" ref="M941">IFERROR(INDEX(PEOPLE!$H$4:$H$101, SMALL(IF($B941=PEOPLE!$B$4:$B$101, ROW(PEOPLE!$H$4:$H$101)-MIN(ROW(PEOPLE!$H$4:$H$101)) +1), COLUMNS($B$3:L941))),"")</f>
        <v xml:space="preserve">13   </v>
      </c>
      <c r="N941" s="40"/>
      <c r="O941" s="40"/>
    </row>
    <row r="942" spans="2:15" x14ac:dyDescent="0.25">
      <c r="B942" s="40" t="str">
        <f t="array" ref="B942">IFERROR(INDEX(PEOPLE!B943:B$1001, MATCH(0, COUNTIF($B$2:B941, PEOPLE!B943:B$1001), 0)), "")</f>
        <v/>
      </c>
      <c r="C942" s="40" t="str">
        <f t="array" ref="C942">IFERROR(INDEX(PEOPLE!$H$4:$H$101, SMALL(IF($B942=PEOPLE!$B$4:$B$101, ROW(PEOPLE!$H$4:$H$101)-MIN(ROW(PEOPLE!$H$4:$H$101)) +1), COLUMNS($B$3:B942))),"")</f>
        <v xml:space="preserve">3   </v>
      </c>
      <c r="D942" s="40" t="str">
        <f t="array" ref="D942">IFERROR(INDEX(PEOPLE!$H$4:$H$101, SMALL(IF($B942=PEOPLE!$B$4:$B$101, ROW(PEOPLE!$H$4:$H$101)-MIN(ROW(PEOPLE!$H$4:$H$101)) +1), COLUMNS($B$3:C942))),"")</f>
        <v xml:space="preserve">4   </v>
      </c>
      <c r="E942" s="40" t="str">
        <f t="array" ref="E942">IFERROR(INDEX(PEOPLE!$H$4:$H$101, SMALL(IF($B942=PEOPLE!$B$4:$B$101, ROW(PEOPLE!$H$4:$H$101)-MIN(ROW(PEOPLE!$H$4:$H$101)) +1), COLUMNS($B$3:D942))),"")</f>
        <v xml:space="preserve">5   </v>
      </c>
      <c r="F942" s="40" t="str">
        <f t="array" ref="F942">IFERROR(INDEX(PEOPLE!$H$4:$H$101, SMALL(IF($B942=PEOPLE!$B$4:$B$101, ROW(PEOPLE!$H$4:$H$101)-MIN(ROW(PEOPLE!$H$4:$H$101)) +1), COLUMNS($B$3:E942))),"")</f>
        <v xml:space="preserve">6   </v>
      </c>
      <c r="G942" s="40" t="str">
        <f t="array" ref="G942">IFERROR(INDEX(PEOPLE!$H$4:$H$101, SMALL(IF($B942=PEOPLE!$B$4:$B$101, ROW(PEOPLE!$H$4:$H$101)-MIN(ROW(PEOPLE!$H$4:$H$101)) +1), COLUMNS($B$3:F942))),"")</f>
        <v xml:space="preserve">7   </v>
      </c>
      <c r="H942" s="40" t="str">
        <f t="array" ref="H942">IFERROR(INDEX(PEOPLE!$H$4:$H$101, SMALL(IF($B942=PEOPLE!$B$4:$B$101, ROW(PEOPLE!$H$4:$H$101)-MIN(ROW(PEOPLE!$H$4:$H$101)) +1), COLUMNS($B$3:G942))),"")</f>
        <v xml:space="preserve">8   </v>
      </c>
      <c r="I942" s="40" t="str">
        <f t="array" ref="I942">IFERROR(INDEX(PEOPLE!$H$4:$H$101, SMALL(IF($B942=PEOPLE!$B$4:$B$101, ROW(PEOPLE!$H$4:$H$101)-MIN(ROW(PEOPLE!$H$4:$H$101)) +1), COLUMNS($B$3:H942))),"")</f>
        <v xml:space="preserve">9   </v>
      </c>
      <c r="J942" s="40" t="str">
        <f t="array" ref="J942">IFERROR(INDEX(PEOPLE!$H$4:$H$101, SMALL(IF($B942=PEOPLE!$B$4:$B$101, ROW(PEOPLE!$H$4:$H$101)-MIN(ROW(PEOPLE!$H$4:$H$101)) +1), COLUMNS($B$3:I942))),"")</f>
        <v xml:space="preserve">10   </v>
      </c>
      <c r="K942" s="40" t="str">
        <f t="array" ref="K942">IFERROR(INDEX(PEOPLE!$H$4:$H$101, SMALL(IF($B942=PEOPLE!$B$4:$B$101, ROW(PEOPLE!$H$4:$H$101)-MIN(ROW(PEOPLE!$H$4:$H$101)) +1), COLUMNS($B$3:J942))),"")</f>
        <v xml:space="preserve">11   </v>
      </c>
      <c r="L942" s="40" t="str">
        <f t="array" ref="L942">IFERROR(INDEX(PEOPLE!$H$4:$H$101, SMALL(IF($B942=PEOPLE!$B$4:$B$101, ROW(PEOPLE!$H$4:$H$101)-MIN(ROW(PEOPLE!$H$4:$H$101)) +1), COLUMNS($B$3:K942))),"")</f>
        <v xml:space="preserve">12   </v>
      </c>
      <c r="M942" s="40" t="str">
        <f t="array" ref="M942">IFERROR(INDEX(PEOPLE!$H$4:$H$101, SMALL(IF($B942=PEOPLE!$B$4:$B$101, ROW(PEOPLE!$H$4:$H$101)-MIN(ROW(PEOPLE!$H$4:$H$101)) +1), COLUMNS($B$3:L942))),"")</f>
        <v xml:space="preserve">13   </v>
      </c>
      <c r="N942" s="40"/>
      <c r="O942" s="40"/>
    </row>
    <row r="943" spans="2:15" x14ac:dyDescent="0.25">
      <c r="B943" s="40" t="str">
        <f t="array" ref="B943">IFERROR(INDEX(PEOPLE!B944:B$1001, MATCH(0, COUNTIF($B$2:B942, PEOPLE!B944:B$1001), 0)), "")</f>
        <v/>
      </c>
      <c r="C943" s="40" t="str">
        <f t="array" ref="C943">IFERROR(INDEX(PEOPLE!$H$4:$H$101, SMALL(IF($B943=PEOPLE!$B$4:$B$101, ROW(PEOPLE!$H$4:$H$101)-MIN(ROW(PEOPLE!$H$4:$H$101)) +1), COLUMNS($B$3:B943))),"")</f>
        <v xml:space="preserve">3   </v>
      </c>
      <c r="D943" s="40" t="str">
        <f t="array" ref="D943">IFERROR(INDEX(PEOPLE!$H$4:$H$101, SMALL(IF($B943=PEOPLE!$B$4:$B$101, ROW(PEOPLE!$H$4:$H$101)-MIN(ROW(PEOPLE!$H$4:$H$101)) +1), COLUMNS($B$3:C943))),"")</f>
        <v xml:space="preserve">4   </v>
      </c>
      <c r="E943" s="40" t="str">
        <f t="array" ref="E943">IFERROR(INDEX(PEOPLE!$H$4:$H$101, SMALL(IF($B943=PEOPLE!$B$4:$B$101, ROW(PEOPLE!$H$4:$H$101)-MIN(ROW(PEOPLE!$H$4:$H$101)) +1), COLUMNS($B$3:D943))),"")</f>
        <v xml:space="preserve">5   </v>
      </c>
      <c r="F943" s="40" t="str">
        <f t="array" ref="F943">IFERROR(INDEX(PEOPLE!$H$4:$H$101, SMALL(IF($B943=PEOPLE!$B$4:$B$101, ROW(PEOPLE!$H$4:$H$101)-MIN(ROW(PEOPLE!$H$4:$H$101)) +1), COLUMNS($B$3:E943))),"")</f>
        <v xml:space="preserve">6   </v>
      </c>
      <c r="G943" s="40" t="str">
        <f t="array" ref="G943">IFERROR(INDEX(PEOPLE!$H$4:$H$101, SMALL(IF($B943=PEOPLE!$B$4:$B$101, ROW(PEOPLE!$H$4:$H$101)-MIN(ROW(PEOPLE!$H$4:$H$101)) +1), COLUMNS($B$3:F943))),"")</f>
        <v xml:space="preserve">7   </v>
      </c>
      <c r="H943" s="40" t="str">
        <f t="array" ref="H943">IFERROR(INDEX(PEOPLE!$H$4:$H$101, SMALL(IF($B943=PEOPLE!$B$4:$B$101, ROW(PEOPLE!$H$4:$H$101)-MIN(ROW(PEOPLE!$H$4:$H$101)) +1), COLUMNS($B$3:G943))),"")</f>
        <v xml:space="preserve">8   </v>
      </c>
      <c r="I943" s="40" t="str">
        <f t="array" ref="I943">IFERROR(INDEX(PEOPLE!$H$4:$H$101, SMALL(IF($B943=PEOPLE!$B$4:$B$101, ROW(PEOPLE!$H$4:$H$101)-MIN(ROW(PEOPLE!$H$4:$H$101)) +1), COLUMNS($B$3:H943))),"")</f>
        <v xml:space="preserve">9   </v>
      </c>
      <c r="J943" s="40" t="str">
        <f t="array" ref="J943">IFERROR(INDEX(PEOPLE!$H$4:$H$101, SMALL(IF($B943=PEOPLE!$B$4:$B$101, ROW(PEOPLE!$H$4:$H$101)-MIN(ROW(PEOPLE!$H$4:$H$101)) +1), COLUMNS($B$3:I943))),"")</f>
        <v xml:space="preserve">10   </v>
      </c>
      <c r="K943" s="40" t="str">
        <f t="array" ref="K943">IFERROR(INDEX(PEOPLE!$H$4:$H$101, SMALL(IF($B943=PEOPLE!$B$4:$B$101, ROW(PEOPLE!$H$4:$H$101)-MIN(ROW(PEOPLE!$H$4:$H$101)) +1), COLUMNS($B$3:J943))),"")</f>
        <v xml:space="preserve">11   </v>
      </c>
      <c r="L943" s="40" t="str">
        <f t="array" ref="L943">IFERROR(INDEX(PEOPLE!$H$4:$H$101, SMALL(IF($B943=PEOPLE!$B$4:$B$101, ROW(PEOPLE!$H$4:$H$101)-MIN(ROW(PEOPLE!$H$4:$H$101)) +1), COLUMNS($B$3:K943))),"")</f>
        <v xml:space="preserve">12   </v>
      </c>
      <c r="M943" s="40" t="str">
        <f t="array" ref="M943">IFERROR(INDEX(PEOPLE!$H$4:$H$101, SMALL(IF($B943=PEOPLE!$B$4:$B$101, ROW(PEOPLE!$H$4:$H$101)-MIN(ROW(PEOPLE!$H$4:$H$101)) +1), COLUMNS($B$3:L943))),"")</f>
        <v xml:space="preserve">13   </v>
      </c>
      <c r="N943" s="40"/>
      <c r="O943" s="40"/>
    </row>
    <row r="944" spans="2:15" x14ac:dyDescent="0.25">
      <c r="B944" s="40" t="str">
        <f t="array" ref="B944">IFERROR(INDEX(PEOPLE!B945:B$1001, MATCH(0, COUNTIF($B$2:B943, PEOPLE!B945:B$1001), 0)), "")</f>
        <v/>
      </c>
      <c r="C944" s="40" t="str">
        <f t="array" ref="C944">IFERROR(INDEX(PEOPLE!$H$4:$H$101, SMALL(IF($B944=PEOPLE!$B$4:$B$101, ROW(PEOPLE!$H$4:$H$101)-MIN(ROW(PEOPLE!$H$4:$H$101)) +1), COLUMNS($B$3:B944))),"")</f>
        <v xml:space="preserve">3   </v>
      </c>
      <c r="D944" s="40" t="str">
        <f t="array" ref="D944">IFERROR(INDEX(PEOPLE!$H$4:$H$101, SMALL(IF($B944=PEOPLE!$B$4:$B$101, ROW(PEOPLE!$H$4:$H$101)-MIN(ROW(PEOPLE!$H$4:$H$101)) +1), COLUMNS($B$3:C944))),"")</f>
        <v xml:space="preserve">4   </v>
      </c>
      <c r="E944" s="40" t="str">
        <f t="array" ref="E944">IFERROR(INDEX(PEOPLE!$H$4:$H$101, SMALL(IF($B944=PEOPLE!$B$4:$B$101, ROW(PEOPLE!$H$4:$H$101)-MIN(ROW(PEOPLE!$H$4:$H$101)) +1), COLUMNS($B$3:D944))),"")</f>
        <v xml:space="preserve">5   </v>
      </c>
      <c r="F944" s="40" t="str">
        <f t="array" ref="F944">IFERROR(INDEX(PEOPLE!$H$4:$H$101, SMALL(IF($B944=PEOPLE!$B$4:$B$101, ROW(PEOPLE!$H$4:$H$101)-MIN(ROW(PEOPLE!$H$4:$H$101)) +1), COLUMNS($B$3:E944))),"")</f>
        <v xml:space="preserve">6   </v>
      </c>
      <c r="G944" s="40" t="str">
        <f t="array" ref="G944">IFERROR(INDEX(PEOPLE!$H$4:$H$101, SMALL(IF($B944=PEOPLE!$B$4:$B$101, ROW(PEOPLE!$H$4:$H$101)-MIN(ROW(PEOPLE!$H$4:$H$101)) +1), COLUMNS($B$3:F944))),"")</f>
        <v xml:space="preserve">7   </v>
      </c>
      <c r="H944" s="40" t="str">
        <f t="array" ref="H944">IFERROR(INDEX(PEOPLE!$H$4:$H$101, SMALL(IF($B944=PEOPLE!$B$4:$B$101, ROW(PEOPLE!$H$4:$H$101)-MIN(ROW(PEOPLE!$H$4:$H$101)) +1), COLUMNS($B$3:G944))),"")</f>
        <v xml:space="preserve">8   </v>
      </c>
      <c r="I944" s="40" t="str">
        <f t="array" ref="I944">IFERROR(INDEX(PEOPLE!$H$4:$H$101, SMALL(IF($B944=PEOPLE!$B$4:$B$101, ROW(PEOPLE!$H$4:$H$101)-MIN(ROW(PEOPLE!$H$4:$H$101)) +1), COLUMNS($B$3:H944))),"")</f>
        <v xml:space="preserve">9   </v>
      </c>
      <c r="J944" s="40" t="str">
        <f t="array" ref="J944">IFERROR(INDEX(PEOPLE!$H$4:$H$101, SMALL(IF($B944=PEOPLE!$B$4:$B$101, ROW(PEOPLE!$H$4:$H$101)-MIN(ROW(PEOPLE!$H$4:$H$101)) +1), COLUMNS($B$3:I944))),"")</f>
        <v xml:space="preserve">10   </v>
      </c>
      <c r="K944" s="40" t="str">
        <f t="array" ref="K944">IFERROR(INDEX(PEOPLE!$H$4:$H$101, SMALL(IF($B944=PEOPLE!$B$4:$B$101, ROW(PEOPLE!$H$4:$H$101)-MIN(ROW(PEOPLE!$H$4:$H$101)) +1), COLUMNS($B$3:J944))),"")</f>
        <v xml:space="preserve">11   </v>
      </c>
      <c r="L944" s="40" t="str">
        <f t="array" ref="L944">IFERROR(INDEX(PEOPLE!$H$4:$H$101, SMALL(IF($B944=PEOPLE!$B$4:$B$101, ROW(PEOPLE!$H$4:$H$101)-MIN(ROW(PEOPLE!$H$4:$H$101)) +1), COLUMNS($B$3:K944))),"")</f>
        <v xml:space="preserve">12   </v>
      </c>
      <c r="M944" s="40" t="str">
        <f t="array" ref="M944">IFERROR(INDEX(PEOPLE!$H$4:$H$101, SMALL(IF($B944=PEOPLE!$B$4:$B$101, ROW(PEOPLE!$H$4:$H$101)-MIN(ROW(PEOPLE!$H$4:$H$101)) +1), COLUMNS($B$3:L944))),"")</f>
        <v xml:space="preserve">13   </v>
      </c>
      <c r="N944" s="40"/>
      <c r="O944" s="40"/>
    </row>
    <row r="945" spans="2:15" x14ac:dyDescent="0.25">
      <c r="B945" s="40" t="str">
        <f t="array" ref="B945">IFERROR(INDEX(PEOPLE!B946:B$1001, MATCH(0, COUNTIF($B$2:B944, PEOPLE!B946:B$1001), 0)), "")</f>
        <v/>
      </c>
      <c r="C945" s="40" t="str">
        <f t="array" ref="C945">IFERROR(INDEX(PEOPLE!$H$4:$H$101, SMALL(IF($B945=PEOPLE!$B$4:$B$101, ROW(PEOPLE!$H$4:$H$101)-MIN(ROW(PEOPLE!$H$4:$H$101)) +1), COLUMNS($B$3:B945))),"")</f>
        <v xml:space="preserve">3   </v>
      </c>
      <c r="D945" s="40" t="str">
        <f t="array" ref="D945">IFERROR(INDEX(PEOPLE!$H$4:$H$101, SMALL(IF($B945=PEOPLE!$B$4:$B$101, ROW(PEOPLE!$H$4:$H$101)-MIN(ROW(PEOPLE!$H$4:$H$101)) +1), COLUMNS($B$3:C945))),"")</f>
        <v xml:space="preserve">4   </v>
      </c>
      <c r="E945" s="40" t="str">
        <f t="array" ref="E945">IFERROR(INDEX(PEOPLE!$H$4:$H$101, SMALL(IF($B945=PEOPLE!$B$4:$B$101, ROW(PEOPLE!$H$4:$H$101)-MIN(ROW(PEOPLE!$H$4:$H$101)) +1), COLUMNS($B$3:D945))),"")</f>
        <v xml:space="preserve">5   </v>
      </c>
      <c r="F945" s="40" t="str">
        <f t="array" ref="F945">IFERROR(INDEX(PEOPLE!$H$4:$H$101, SMALL(IF($B945=PEOPLE!$B$4:$B$101, ROW(PEOPLE!$H$4:$H$101)-MIN(ROW(PEOPLE!$H$4:$H$101)) +1), COLUMNS($B$3:E945))),"")</f>
        <v xml:space="preserve">6   </v>
      </c>
      <c r="G945" s="40" t="str">
        <f t="array" ref="G945">IFERROR(INDEX(PEOPLE!$H$4:$H$101, SMALL(IF($B945=PEOPLE!$B$4:$B$101, ROW(PEOPLE!$H$4:$H$101)-MIN(ROW(PEOPLE!$H$4:$H$101)) +1), COLUMNS($B$3:F945))),"")</f>
        <v xml:space="preserve">7   </v>
      </c>
      <c r="H945" s="40" t="str">
        <f t="array" ref="H945">IFERROR(INDEX(PEOPLE!$H$4:$H$101, SMALL(IF($B945=PEOPLE!$B$4:$B$101, ROW(PEOPLE!$H$4:$H$101)-MIN(ROW(PEOPLE!$H$4:$H$101)) +1), COLUMNS($B$3:G945))),"")</f>
        <v xml:space="preserve">8   </v>
      </c>
      <c r="I945" s="40" t="str">
        <f t="array" ref="I945">IFERROR(INDEX(PEOPLE!$H$4:$H$101, SMALL(IF($B945=PEOPLE!$B$4:$B$101, ROW(PEOPLE!$H$4:$H$101)-MIN(ROW(PEOPLE!$H$4:$H$101)) +1), COLUMNS($B$3:H945))),"")</f>
        <v xml:space="preserve">9   </v>
      </c>
      <c r="J945" s="40" t="str">
        <f t="array" ref="J945">IFERROR(INDEX(PEOPLE!$H$4:$H$101, SMALL(IF($B945=PEOPLE!$B$4:$B$101, ROW(PEOPLE!$H$4:$H$101)-MIN(ROW(PEOPLE!$H$4:$H$101)) +1), COLUMNS($B$3:I945))),"")</f>
        <v xml:space="preserve">10   </v>
      </c>
      <c r="K945" s="40" t="str">
        <f t="array" ref="K945">IFERROR(INDEX(PEOPLE!$H$4:$H$101, SMALL(IF($B945=PEOPLE!$B$4:$B$101, ROW(PEOPLE!$H$4:$H$101)-MIN(ROW(PEOPLE!$H$4:$H$101)) +1), COLUMNS($B$3:J945))),"")</f>
        <v xml:space="preserve">11   </v>
      </c>
      <c r="L945" s="40" t="str">
        <f t="array" ref="L945">IFERROR(INDEX(PEOPLE!$H$4:$H$101, SMALL(IF($B945=PEOPLE!$B$4:$B$101, ROW(PEOPLE!$H$4:$H$101)-MIN(ROW(PEOPLE!$H$4:$H$101)) +1), COLUMNS($B$3:K945))),"")</f>
        <v xml:space="preserve">12   </v>
      </c>
      <c r="M945" s="40" t="str">
        <f t="array" ref="M945">IFERROR(INDEX(PEOPLE!$H$4:$H$101, SMALL(IF($B945=PEOPLE!$B$4:$B$101, ROW(PEOPLE!$H$4:$H$101)-MIN(ROW(PEOPLE!$H$4:$H$101)) +1), COLUMNS($B$3:L945))),"")</f>
        <v xml:space="preserve">13   </v>
      </c>
      <c r="N945" s="40"/>
      <c r="O945" s="40"/>
    </row>
    <row r="946" spans="2:15" x14ac:dyDescent="0.25">
      <c r="B946" s="40" t="str">
        <f t="array" ref="B946">IFERROR(INDEX(PEOPLE!B947:B$1001, MATCH(0, COUNTIF($B$2:B945, PEOPLE!B947:B$1001), 0)), "")</f>
        <v/>
      </c>
      <c r="C946" s="40" t="str">
        <f t="array" ref="C946">IFERROR(INDEX(PEOPLE!$H$4:$H$101, SMALL(IF($B946=PEOPLE!$B$4:$B$101, ROW(PEOPLE!$H$4:$H$101)-MIN(ROW(PEOPLE!$H$4:$H$101)) +1), COLUMNS($B$3:B946))),"")</f>
        <v xml:space="preserve">3   </v>
      </c>
      <c r="D946" s="40" t="str">
        <f t="array" ref="D946">IFERROR(INDEX(PEOPLE!$H$4:$H$101, SMALL(IF($B946=PEOPLE!$B$4:$B$101, ROW(PEOPLE!$H$4:$H$101)-MIN(ROW(PEOPLE!$H$4:$H$101)) +1), COLUMNS($B$3:C946))),"")</f>
        <v xml:space="preserve">4   </v>
      </c>
      <c r="E946" s="40" t="str">
        <f t="array" ref="E946">IFERROR(INDEX(PEOPLE!$H$4:$H$101, SMALL(IF($B946=PEOPLE!$B$4:$B$101, ROW(PEOPLE!$H$4:$H$101)-MIN(ROW(PEOPLE!$H$4:$H$101)) +1), COLUMNS($B$3:D946))),"")</f>
        <v xml:space="preserve">5   </v>
      </c>
      <c r="F946" s="40" t="str">
        <f t="array" ref="F946">IFERROR(INDEX(PEOPLE!$H$4:$H$101, SMALL(IF($B946=PEOPLE!$B$4:$B$101, ROW(PEOPLE!$H$4:$H$101)-MIN(ROW(PEOPLE!$H$4:$H$101)) +1), COLUMNS($B$3:E946))),"")</f>
        <v xml:space="preserve">6   </v>
      </c>
      <c r="G946" s="40" t="str">
        <f t="array" ref="G946">IFERROR(INDEX(PEOPLE!$H$4:$H$101, SMALL(IF($B946=PEOPLE!$B$4:$B$101, ROW(PEOPLE!$H$4:$H$101)-MIN(ROW(PEOPLE!$H$4:$H$101)) +1), COLUMNS($B$3:F946))),"")</f>
        <v xml:space="preserve">7   </v>
      </c>
      <c r="H946" s="40" t="str">
        <f t="array" ref="H946">IFERROR(INDEX(PEOPLE!$H$4:$H$101, SMALL(IF($B946=PEOPLE!$B$4:$B$101, ROW(PEOPLE!$H$4:$H$101)-MIN(ROW(PEOPLE!$H$4:$H$101)) +1), COLUMNS($B$3:G946))),"")</f>
        <v xml:space="preserve">8   </v>
      </c>
      <c r="I946" s="40" t="str">
        <f t="array" ref="I946">IFERROR(INDEX(PEOPLE!$H$4:$H$101, SMALL(IF($B946=PEOPLE!$B$4:$B$101, ROW(PEOPLE!$H$4:$H$101)-MIN(ROW(PEOPLE!$H$4:$H$101)) +1), COLUMNS($B$3:H946))),"")</f>
        <v xml:space="preserve">9   </v>
      </c>
      <c r="J946" s="40" t="str">
        <f t="array" ref="J946">IFERROR(INDEX(PEOPLE!$H$4:$H$101, SMALL(IF($B946=PEOPLE!$B$4:$B$101, ROW(PEOPLE!$H$4:$H$101)-MIN(ROW(PEOPLE!$H$4:$H$101)) +1), COLUMNS($B$3:I946))),"")</f>
        <v xml:space="preserve">10   </v>
      </c>
      <c r="K946" s="40" t="str">
        <f t="array" ref="K946">IFERROR(INDEX(PEOPLE!$H$4:$H$101, SMALL(IF($B946=PEOPLE!$B$4:$B$101, ROW(PEOPLE!$H$4:$H$101)-MIN(ROW(PEOPLE!$H$4:$H$101)) +1), COLUMNS($B$3:J946))),"")</f>
        <v xml:space="preserve">11   </v>
      </c>
      <c r="L946" s="40" t="str">
        <f t="array" ref="L946">IFERROR(INDEX(PEOPLE!$H$4:$H$101, SMALL(IF($B946=PEOPLE!$B$4:$B$101, ROW(PEOPLE!$H$4:$H$101)-MIN(ROW(PEOPLE!$H$4:$H$101)) +1), COLUMNS($B$3:K946))),"")</f>
        <v xml:space="preserve">12   </v>
      </c>
      <c r="M946" s="40" t="str">
        <f t="array" ref="M946">IFERROR(INDEX(PEOPLE!$H$4:$H$101, SMALL(IF($B946=PEOPLE!$B$4:$B$101, ROW(PEOPLE!$H$4:$H$101)-MIN(ROW(PEOPLE!$H$4:$H$101)) +1), COLUMNS($B$3:L946))),"")</f>
        <v xml:space="preserve">13   </v>
      </c>
      <c r="N946" s="40"/>
      <c r="O946" s="40"/>
    </row>
    <row r="947" spans="2:15" x14ac:dyDescent="0.25">
      <c r="B947" s="40" t="str">
        <f t="array" ref="B947">IFERROR(INDEX(PEOPLE!B948:B$1001, MATCH(0, COUNTIF($B$2:B946, PEOPLE!B948:B$1001), 0)), "")</f>
        <v/>
      </c>
      <c r="C947" s="40" t="str">
        <f t="array" ref="C947">IFERROR(INDEX(PEOPLE!$H$4:$H$101, SMALL(IF($B947=PEOPLE!$B$4:$B$101, ROW(PEOPLE!$H$4:$H$101)-MIN(ROW(PEOPLE!$H$4:$H$101)) +1), COLUMNS($B$3:B947))),"")</f>
        <v xml:space="preserve">3   </v>
      </c>
      <c r="D947" s="40" t="str">
        <f t="array" ref="D947">IFERROR(INDEX(PEOPLE!$H$4:$H$101, SMALL(IF($B947=PEOPLE!$B$4:$B$101, ROW(PEOPLE!$H$4:$H$101)-MIN(ROW(PEOPLE!$H$4:$H$101)) +1), COLUMNS($B$3:C947))),"")</f>
        <v xml:space="preserve">4   </v>
      </c>
      <c r="E947" s="40" t="str">
        <f t="array" ref="E947">IFERROR(INDEX(PEOPLE!$H$4:$H$101, SMALL(IF($B947=PEOPLE!$B$4:$B$101, ROW(PEOPLE!$H$4:$H$101)-MIN(ROW(PEOPLE!$H$4:$H$101)) +1), COLUMNS($B$3:D947))),"")</f>
        <v xml:space="preserve">5   </v>
      </c>
      <c r="F947" s="40" t="str">
        <f t="array" ref="F947">IFERROR(INDEX(PEOPLE!$H$4:$H$101, SMALL(IF($B947=PEOPLE!$B$4:$B$101, ROW(PEOPLE!$H$4:$H$101)-MIN(ROW(PEOPLE!$H$4:$H$101)) +1), COLUMNS($B$3:E947))),"")</f>
        <v xml:space="preserve">6   </v>
      </c>
      <c r="G947" s="40" t="str">
        <f t="array" ref="G947">IFERROR(INDEX(PEOPLE!$H$4:$H$101, SMALL(IF($B947=PEOPLE!$B$4:$B$101, ROW(PEOPLE!$H$4:$H$101)-MIN(ROW(PEOPLE!$H$4:$H$101)) +1), COLUMNS($B$3:F947))),"")</f>
        <v xml:space="preserve">7   </v>
      </c>
      <c r="H947" s="40" t="str">
        <f t="array" ref="H947">IFERROR(INDEX(PEOPLE!$H$4:$H$101, SMALL(IF($B947=PEOPLE!$B$4:$B$101, ROW(PEOPLE!$H$4:$H$101)-MIN(ROW(PEOPLE!$H$4:$H$101)) +1), COLUMNS($B$3:G947))),"")</f>
        <v xml:space="preserve">8   </v>
      </c>
      <c r="I947" s="40" t="str">
        <f t="array" ref="I947">IFERROR(INDEX(PEOPLE!$H$4:$H$101, SMALL(IF($B947=PEOPLE!$B$4:$B$101, ROW(PEOPLE!$H$4:$H$101)-MIN(ROW(PEOPLE!$H$4:$H$101)) +1), COLUMNS($B$3:H947))),"")</f>
        <v xml:space="preserve">9   </v>
      </c>
      <c r="J947" s="40" t="str">
        <f t="array" ref="J947">IFERROR(INDEX(PEOPLE!$H$4:$H$101, SMALL(IF($B947=PEOPLE!$B$4:$B$101, ROW(PEOPLE!$H$4:$H$101)-MIN(ROW(PEOPLE!$H$4:$H$101)) +1), COLUMNS($B$3:I947))),"")</f>
        <v xml:space="preserve">10   </v>
      </c>
      <c r="K947" s="40" t="str">
        <f t="array" ref="K947">IFERROR(INDEX(PEOPLE!$H$4:$H$101, SMALL(IF($B947=PEOPLE!$B$4:$B$101, ROW(PEOPLE!$H$4:$H$101)-MIN(ROW(PEOPLE!$H$4:$H$101)) +1), COLUMNS($B$3:J947))),"")</f>
        <v xml:space="preserve">11   </v>
      </c>
      <c r="L947" s="40" t="str">
        <f t="array" ref="L947">IFERROR(INDEX(PEOPLE!$H$4:$H$101, SMALL(IF($B947=PEOPLE!$B$4:$B$101, ROW(PEOPLE!$H$4:$H$101)-MIN(ROW(PEOPLE!$H$4:$H$101)) +1), COLUMNS($B$3:K947))),"")</f>
        <v xml:space="preserve">12   </v>
      </c>
      <c r="M947" s="40" t="str">
        <f t="array" ref="M947">IFERROR(INDEX(PEOPLE!$H$4:$H$101, SMALL(IF($B947=PEOPLE!$B$4:$B$101, ROW(PEOPLE!$H$4:$H$101)-MIN(ROW(PEOPLE!$H$4:$H$101)) +1), COLUMNS($B$3:L947))),"")</f>
        <v xml:space="preserve">13   </v>
      </c>
      <c r="N947" s="40"/>
      <c r="O947" s="40"/>
    </row>
    <row r="948" spans="2:15" x14ac:dyDescent="0.25">
      <c r="B948" s="40" t="str">
        <f t="array" ref="B948">IFERROR(INDEX(PEOPLE!B949:B$1001, MATCH(0, COUNTIF($B$2:B947, PEOPLE!B949:B$1001), 0)), "")</f>
        <v/>
      </c>
      <c r="C948" s="40" t="str">
        <f t="array" ref="C948">IFERROR(INDEX(PEOPLE!$H$4:$H$101, SMALL(IF($B948=PEOPLE!$B$4:$B$101, ROW(PEOPLE!$H$4:$H$101)-MIN(ROW(PEOPLE!$H$4:$H$101)) +1), COLUMNS($B$3:B948))),"")</f>
        <v xml:space="preserve">3   </v>
      </c>
      <c r="D948" s="40" t="str">
        <f t="array" ref="D948">IFERROR(INDEX(PEOPLE!$H$4:$H$101, SMALL(IF($B948=PEOPLE!$B$4:$B$101, ROW(PEOPLE!$H$4:$H$101)-MIN(ROW(PEOPLE!$H$4:$H$101)) +1), COLUMNS($B$3:C948))),"")</f>
        <v xml:space="preserve">4   </v>
      </c>
      <c r="E948" s="40" t="str">
        <f t="array" ref="E948">IFERROR(INDEX(PEOPLE!$H$4:$H$101, SMALL(IF($B948=PEOPLE!$B$4:$B$101, ROW(PEOPLE!$H$4:$H$101)-MIN(ROW(PEOPLE!$H$4:$H$101)) +1), COLUMNS($B$3:D948))),"")</f>
        <v xml:space="preserve">5   </v>
      </c>
      <c r="F948" s="40" t="str">
        <f t="array" ref="F948">IFERROR(INDEX(PEOPLE!$H$4:$H$101, SMALL(IF($B948=PEOPLE!$B$4:$B$101, ROW(PEOPLE!$H$4:$H$101)-MIN(ROW(PEOPLE!$H$4:$H$101)) +1), COLUMNS($B$3:E948))),"")</f>
        <v xml:space="preserve">6   </v>
      </c>
      <c r="G948" s="40" t="str">
        <f t="array" ref="G948">IFERROR(INDEX(PEOPLE!$H$4:$H$101, SMALL(IF($B948=PEOPLE!$B$4:$B$101, ROW(PEOPLE!$H$4:$H$101)-MIN(ROW(PEOPLE!$H$4:$H$101)) +1), COLUMNS($B$3:F948))),"")</f>
        <v xml:space="preserve">7   </v>
      </c>
      <c r="H948" s="40" t="str">
        <f t="array" ref="H948">IFERROR(INDEX(PEOPLE!$H$4:$H$101, SMALL(IF($B948=PEOPLE!$B$4:$B$101, ROW(PEOPLE!$H$4:$H$101)-MIN(ROW(PEOPLE!$H$4:$H$101)) +1), COLUMNS($B$3:G948))),"")</f>
        <v xml:space="preserve">8   </v>
      </c>
      <c r="I948" s="40" t="str">
        <f t="array" ref="I948">IFERROR(INDEX(PEOPLE!$H$4:$H$101, SMALL(IF($B948=PEOPLE!$B$4:$B$101, ROW(PEOPLE!$H$4:$H$101)-MIN(ROW(PEOPLE!$H$4:$H$101)) +1), COLUMNS($B$3:H948))),"")</f>
        <v xml:space="preserve">9   </v>
      </c>
      <c r="J948" s="40" t="str">
        <f t="array" ref="J948">IFERROR(INDEX(PEOPLE!$H$4:$H$101, SMALL(IF($B948=PEOPLE!$B$4:$B$101, ROW(PEOPLE!$H$4:$H$101)-MIN(ROW(PEOPLE!$H$4:$H$101)) +1), COLUMNS($B$3:I948))),"")</f>
        <v xml:space="preserve">10   </v>
      </c>
      <c r="K948" s="40" t="str">
        <f t="array" ref="K948">IFERROR(INDEX(PEOPLE!$H$4:$H$101, SMALL(IF($B948=PEOPLE!$B$4:$B$101, ROW(PEOPLE!$H$4:$H$101)-MIN(ROW(PEOPLE!$H$4:$H$101)) +1), COLUMNS($B$3:J948))),"")</f>
        <v xml:space="preserve">11   </v>
      </c>
      <c r="L948" s="40" t="str">
        <f t="array" ref="L948">IFERROR(INDEX(PEOPLE!$H$4:$H$101, SMALL(IF($B948=PEOPLE!$B$4:$B$101, ROW(PEOPLE!$H$4:$H$101)-MIN(ROW(PEOPLE!$H$4:$H$101)) +1), COLUMNS($B$3:K948))),"")</f>
        <v xml:space="preserve">12   </v>
      </c>
      <c r="M948" s="40" t="str">
        <f t="array" ref="M948">IFERROR(INDEX(PEOPLE!$H$4:$H$101, SMALL(IF($B948=PEOPLE!$B$4:$B$101, ROW(PEOPLE!$H$4:$H$101)-MIN(ROW(PEOPLE!$H$4:$H$101)) +1), COLUMNS($B$3:L948))),"")</f>
        <v xml:space="preserve">13   </v>
      </c>
      <c r="N948" s="40"/>
      <c r="O948" s="40"/>
    </row>
    <row r="949" spans="2:15" x14ac:dyDescent="0.25">
      <c r="B949" s="40" t="str">
        <f t="array" ref="B949">IFERROR(INDEX(PEOPLE!B950:B$1001, MATCH(0, COUNTIF($B$2:B948, PEOPLE!B950:B$1001), 0)), "")</f>
        <v/>
      </c>
      <c r="C949" s="40" t="str">
        <f t="array" ref="C949">IFERROR(INDEX(PEOPLE!$H$4:$H$101, SMALL(IF($B949=PEOPLE!$B$4:$B$101, ROW(PEOPLE!$H$4:$H$101)-MIN(ROW(PEOPLE!$H$4:$H$101)) +1), COLUMNS($B$3:B949))),"")</f>
        <v xml:space="preserve">3   </v>
      </c>
      <c r="D949" s="40" t="str">
        <f t="array" ref="D949">IFERROR(INDEX(PEOPLE!$H$4:$H$101, SMALL(IF($B949=PEOPLE!$B$4:$B$101, ROW(PEOPLE!$H$4:$H$101)-MIN(ROW(PEOPLE!$H$4:$H$101)) +1), COLUMNS($B$3:C949))),"")</f>
        <v xml:space="preserve">4   </v>
      </c>
      <c r="E949" s="40" t="str">
        <f t="array" ref="E949">IFERROR(INDEX(PEOPLE!$H$4:$H$101, SMALL(IF($B949=PEOPLE!$B$4:$B$101, ROW(PEOPLE!$H$4:$H$101)-MIN(ROW(PEOPLE!$H$4:$H$101)) +1), COLUMNS($B$3:D949))),"")</f>
        <v xml:space="preserve">5   </v>
      </c>
      <c r="F949" s="40" t="str">
        <f t="array" ref="F949">IFERROR(INDEX(PEOPLE!$H$4:$H$101, SMALL(IF($B949=PEOPLE!$B$4:$B$101, ROW(PEOPLE!$H$4:$H$101)-MIN(ROW(PEOPLE!$H$4:$H$101)) +1), COLUMNS($B$3:E949))),"")</f>
        <v xml:space="preserve">6   </v>
      </c>
      <c r="G949" s="40" t="str">
        <f t="array" ref="G949">IFERROR(INDEX(PEOPLE!$H$4:$H$101, SMALL(IF($B949=PEOPLE!$B$4:$B$101, ROW(PEOPLE!$H$4:$H$101)-MIN(ROW(PEOPLE!$H$4:$H$101)) +1), COLUMNS($B$3:F949))),"")</f>
        <v xml:space="preserve">7   </v>
      </c>
      <c r="H949" s="40" t="str">
        <f t="array" ref="H949">IFERROR(INDEX(PEOPLE!$H$4:$H$101, SMALL(IF($B949=PEOPLE!$B$4:$B$101, ROW(PEOPLE!$H$4:$H$101)-MIN(ROW(PEOPLE!$H$4:$H$101)) +1), COLUMNS($B$3:G949))),"")</f>
        <v xml:space="preserve">8   </v>
      </c>
      <c r="I949" s="40" t="str">
        <f t="array" ref="I949">IFERROR(INDEX(PEOPLE!$H$4:$H$101, SMALL(IF($B949=PEOPLE!$B$4:$B$101, ROW(PEOPLE!$H$4:$H$101)-MIN(ROW(PEOPLE!$H$4:$H$101)) +1), COLUMNS($B$3:H949))),"")</f>
        <v xml:space="preserve">9   </v>
      </c>
      <c r="J949" s="40" t="str">
        <f t="array" ref="J949">IFERROR(INDEX(PEOPLE!$H$4:$H$101, SMALL(IF($B949=PEOPLE!$B$4:$B$101, ROW(PEOPLE!$H$4:$H$101)-MIN(ROW(PEOPLE!$H$4:$H$101)) +1), COLUMNS($B$3:I949))),"")</f>
        <v xml:space="preserve">10   </v>
      </c>
      <c r="K949" s="40" t="str">
        <f t="array" ref="K949">IFERROR(INDEX(PEOPLE!$H$4:$H$101, SMALL(IF($B949=PEOPLE!$B$4:$B$101, ROW(PEOPLE!$H$4:$H$101)-MIN(ROW(PEOPLE!$H$4:$H$101)) +1), COLUMNS($B$3:J949))),"")</f>
        <v xml:space="preserve">11   </v>
      </c>
      <c r="L949" s="40" t="str">
        <f t="array" ref="L949">IFERROR(INDEX(PEOPLE!$H$4:$H$101, SMALL(IF($B949=PEOPLE!$B$4:$B$101, ROW(PEOPLE!$H$4:$H$101)-MIN(ROW(PEOPLE!$H$4:$H$101)) +1), COLUMNS($B$3:K949))),"")</f>
        <v xml:space="preserve">12   </v>
      </c>
      <c r="M949" s="40" t="str">
        <f t="array" ref="M949">IFERROR(INDEX(PEOPLE!$H$4:$H$101, SMALL(IF($B949=PEOPLE!$B$4:$B$101, ROW(PEOPLE!$H$4:$H$101)-MIN(ROW(PEOPLE!$H$4:$H$101)) +1), COLUMNS($B$3:L949))),"")</f>
        <v xml:space="preserve">13   </v>
      </c>
      <c r="N949" s="40"/>
      <c r="O949" s="40"/>
    </row>
    <row r="950" spans="2:15" x14ac:dyDescent="0.25">
      <c r="B950" s="40" t="str">
        <f t="array" ref="B950">IFERROR(INDEX(PEOPLE!B951:B$1001, MATCH(0, COUNTIF($B$2:B949, PEOPLE!B951:B$1001), 0)), "")</f>
        <v/>
      </c>
      <c r="C950" s="40" t="str">
        <f t="array" ref="C950">IFERROR(INDEX(PEOPLE!$H$4:$H$101, SMALL(IF($B950=PEOPLE!$B$4:$B$101, ROW(PEOPLE!$H$4:$H$101)-MIN(ROW(PEOPLE!$H$4:$H$101)) +1), COLUMNS($B$3:B950))),"")</f>
        <v xml:space="preserve">3   </v>
      </c>
      <c r="D950" s="40" t="str">
        <f t="array" ref="D950">IFERROR(INDEX(PEOPLE!$H$4:$H$101, SMALL(IF($B950=PEOPLE!$B$4:$B$101, ROW(PEOPLE!$H$4:$H$101)-MIN(ROW(PEOPLE!$H$4:$H$101)) +1), COLUMNS($B$3:C950))),"")</f>
        <v xml:space="preserve">4   </v>
      </c>
      <c r="E950" s="40" t="str">
        <f t="array" ref="E950">IFERROR(INDEX(PEOPLE!$H$4:$H$101, SMALL(IF($B950=PEOPLE!$B$4:$B$101, ROW(PEOPLE!$H$4:$H$101)-MIN(ROW(PEOPLE!$H$4:$H$101)) +1), COLUMNS($B$3:D950))),"")</f>
        <v xml:space="preserve">5   </v>
      </c>
      <c r="F950" s="40" t="str">
        <f t="array" ref="F950">IFERROR(INDEX(PEOPLE!$H$4:$H$101, SMALL(IF($B950=PEOPLE!$B$4:$B$101, ROW(PEOPLE!$H$4:$H$101)-MIN(ROW(PEOPLE!$H$4:$H$101)) +1), COLUMNS($B$3:E950))),"")</f>
        <v xml:space="preserve">6   </v>
      </c>
      <c r="G950" s="40" t="str">
        <f t="array" ref="G950">IFERROR(INDEX(PEOPLE!$H$4:$H$101, SMALL(IF($B950=PEOPLE!$B$4:$B$101, ROW(PEOPLE!$H$4:$H$101)-MIN(ROW(PEOPLE!$H$4:$H$101)) +1), COLUMNS($B$3:F950))),"")</f>
        <v xml:space="preserve">7   </v>
      </c>
      <c r="H950" s="40" t="str">
        <f t="array" ref="H950">IFERROR(INDEX(PEOPLE!$H$4:$H$101, SMALL(IF($B950=PEOPLE!$B$4:$B$101, ROW(PEOPLE!$H$4:$H$101)-MIN(ROW(PEOPLE!$H$4:$H$101)) +1), COLUMNS($B$3:G950))),"")</f>
        <v xml:space="preserve">8   </v>
      </c>
      <c r="I950" s="40" t="str">
        <f t="array" ref="I950">IFERROR(INDEX(PEOPLE!$H$4:$H$101, SMALL(IF($B950=PEOPLE!$B$4:$B$101, ROW(PEOPLE!$H$4:$H$101)-MIN(ROW(PEOPLE!$H$4:$H$101)) +1), COLUMNS($B$3:H950))),"")</f>
        <v xml:space="preserve">9   </v>
      </c>
      <c r="J950" s="40" t="str">
        <f t="array" ref="J950">IFERROR(INDEX(PEOPLE!$H$4:$H$101, SMALL(IF($B950=PEOPLE!$B$4:$B$101, ROW(PEOPLE!$H$4:$H$101)-MIN(ROW(PEOPLE!$H$4:$H$101)) +1), COLUMNS($B$3:I950))),"")</f>
        <v xml:space="preserve">10   </v>
      </c>
      <c r="K950" s="40" t="str">
        <f t="array" ref="K950">IFERROR(INDEX(PEOPLE!$H$4:$H$101, SMALL(IF($B950=PEOPLE!$B$4:$B$101, ROW(PEOPLE!$H$4:$H$101)-MIN(ROW(PEOPLE!$H$4:$H$101)) +1), COLUMNS($B$3:J950))),"")</f>
        <v xml:space="preserve">11   </v>
      </c>
      <c r="L950" s="40" t="str">
        <f t="array" ref="L950">IFERROR(INDEX(PEOPLE!$H$4:$H$101, SMALL(IF($B950=PEOPLE!$B$4:$B$101, ROW(PEOPLE!$H$4:$H$101)-MIN(ROW(PEOPLE!$H$4:$H$101)) +1), COLUMNS($B$3:K950))),"")</f>
        <v xml:space="preserve">12   </v>
      </c>
      <c r="M950" s="40" t="str">
        <f t="array" ref="M950">IFERROR(INDEX(PEOPLE!$H$4:$H$101, SMALL(IF($B950=PEOPLE!$B$4:$B$101, ROW(PEOPLE!$H$4:$H$101)-MIN(ROW(PEOPLE!$H$4:$H$101)) +1), COLUMNS($B$3:L950))),"")</f>
        <v xml:space="preserve">13   </v>
      </c>
      <c r="N950" s="40"/>
      <c r="O950" s="40"/>
    </row>
    <row r="951" spans="2:15" x14ac:dyDescent="0.25">
      <c r="B951" s="40" t="str">
        <f t="array" ref="B951">IFERROR(INDEX(PEOPLE!B952:B$1001, MATCH(0, COUNTIF($B$2:B950, PEOPLE!B952:B$1001), 0)), "")</f>
        <v/>
      </c>
      <c r="C951" s="40" t="str">
        <f t="array" ref="C951">IFERROR(INDEX(PEOPLE!$H$4:$H$101, SMALL(IF($B951=PEOPLE!$B$4:$B$101, ROW(PEOPLE!$H$4:$H$101)-MIN(ROW(PEOPLE!$H$4:$H$101)) +1), COLUMNS($B$3:B951))),"")</f>
        <v xml:space="preserve">3   </v>
      </c>
      <c r="D951" s="40" t="str">
        <f t="array" ref="D951">IFERROR(INDEX(PEOPLE!$H$4:$H$101, SMALL(IF($B951=PEOPLE!$B$4:$B$101, ROW(PEOPLE!$H$4:$H$101)-MIN(ROW(PEOPLE!$H$4:$H$101)) +1), COLUMNS($B$3:C951))),"")</f>
        <v xml:space="preserve">4   </v>
      </c>
      <c r="E951" s="40" t="str">
        <f t="array" ref="E951">IFERROR(INDEX(PEOPLE!$H$4:$H$101, SMALL(IF($B951=PEOPLE!$B$4:$B$101, ROW(PEOPLE!$H$4:$H$101)-MIN(ROW(PEOPLE!$H$4:$H$101)) +1), COLUMNS($B$3:D951))),"")</f>
        <v xml:space="preserve">5   </v>
      </c>
      <c r="F951" s="40" t="str">
        <f t="array" ref="F951">IFERROR(INDEX(PEOPLE!$H$4:$H$101, SMALL(IF($B951=PEOPLE!$B$4:$B$101, ROW(PEOPLE!$H$4:$H$101)-MIN(ROW(PEOPLE!$H$4:$H$101)) +1), COLUMNS($B$3:E951))),"")</f>
        <v xml:space="preserve">6   </v>
      </c>
      <c r="G951" s="40" t="str">
        <f t="array" ref="G951">IFERROR(INDEX(PEOPLE!$H$4:$H$101, SMALL(IF($B951=PEOPLE!$B$4:$B$101, ROW(PEOPLE!$H$4:$H$101)-MIN(ROW(PEOPLE!$H$4:$H$101)) +1), COLUMNS($B$3:F951))),"")</f>
        <v xml:space="preserve">7   </v>
      </c>
      <c r="H951" s="40" t="str">
        <f t="array" ref="H951">IFERROR(INDEX(PEOPLE!$H$4:$H$101, SMALL(IF($B951=PEOPLE!$B$4:$B$101, ROW(PEOPLE!$H$4:$H$101)-MIN(ROW(PEOPLE!$H$4:$H$101)) +1), COLUMNS($B$3:G951))),"")</f>
        <v xml:space="preserve">8   </v>
      </c>
      <c r="I951" s="40" t="str">
        <f t="array" ref="I951">IFERROR(INDEX(PEOPLE!$H$4:$H$101, SMALL(IF($B951=PEOPLE!$B$4:$B$101, ROW(PEOPLE!$H$4:$H$101)-MIN(ROW(PEOPLE!$H$4:$H$101)) +1), COLUMNS($B$3:H951))),"")</f>
        <v xml:space="preserve">9   </v>
      </c>
      <c r="J951" s="40" t="str">
        <f t="array" ref="J951">IFERROR(INDEX(PEOPLE!$H$4:$H$101, SMALL(IF($B951=PEOPLE!$B$4:$B$101, ROW(PEOPLE!$H$4:$H$101)-MIN(ROW(PEOPLE!$H$4:$H$101)) +1), COLUMNS($B$3:I951))),"")</f>
        <v xml:space="preserve">10   </v>
      </c>
      <c r="K951" s="40" t="str">
        <f t="array" ref="K951">IFERROR(INDEX(PEOPLE!$H$4:$H$101, SMALL(IF($B951=PEOPLE!$B$4:$B$101, ROW(PEOPLE!$H$4:$H$101)-MIN(ROW(PEOPLE!$H$4:$H$101)) +1), COLUMNS($B$3:J951))),"")</f>
        <v xml:space="preserve">11   </v>
      </c>
      <c r="L951" s="40" t="str">
        <f t="array" ref="L951">IFERROR(INDEX(PEOPLE!$H$4:$H$101, SMALL(IF($B951=PEOPLE!$B$4:$B$101, ROW(PEOPLE!$H$4:$H$101)-MIN(ROW(PEOPLE!$H$4:$H$101)) +1), COLUMNS($B$3:K951))),"")</f>
        <v xml:space="preserve">12   </v>
      </c>
      <c r="M951" s="40" t="str">
        <f t="array" ref="M951">IFERROR(INDEX(PEOPLE!$H$4:$H$101, SMALL(IF($B951=PEOPLE!$B$4:$B$101, ROW(PEOPLE!$H$4:$H$101)-MIN(ROW(PEOPLE!$H$4:$H$101)) +1), COLUMNS($B$3:L951))),"")</f>
        <v xml:space="preserve">13   </v>
      </c>
      <c r="N951" s="40"/>
      <c r="O951" s="40"/>
    </row>
    <row r="952" spans="2:15" x14ac:dyDescent="0.25">
      <c r="B952" s="40" t="str">
        <f t="array" ref="B952">IFERROR(INDEX(PEOPLE!B953:B$1001, MATCH(0, COUNTIF($B$2:B951, PEOPLE!B953:B$1001), 0)), "")</f>
        <v/>
      </c>
      <c r="C952" s="40" t="str">
        <f t="array" ref="C952">IFERROR(INDEX(PEOPLE!$H$4:$H$101, SMALL(IF($B952=PEOPLE!$B$4:$B$101, ROW(PEOPLE!$H$4:$H$101)-MIN(ROW(PEOPLE!$H$4:$H$101)) +1), COLUMNS($B$3:B952))),"")</f>
        <v xml:space="preserve">3   </v>
      </c>
      <c r="D952" s="40" t="str">
        <f t="array" ref="D952">IFERROR(INDEX(PEOPLE!$H$4:$H$101, SMALL(IF($B952=PEOPLE!$B$4:$B$101, ROW(PEOPLE!$H$4:$H$101)-MIN(ROW(PEOPLE!$H$4:$H$101)) +1), COLUMNS($B$3:C952))),"")</f>
        <v xml:space="preserve">4   </v>
      </c>
      <c r="E952" s="40" t="str">
        <f t="array" ref="E952">IFERROR(INDEX(PEOPLE!$H$4:$H$101, SMALL(IF($B952=PEOPLE!$B$4:$B$101, ROW(PEOPLE!$H$4:$H$101)-MIN(ROW(PEOPLE!$H$4:$H$101)) +1), COLUMNS($B$3:D952))),"")</f>
        <v xml:space="preserve">5   </v>
      </c>
      <c r="F952" s="40" t="str">
        <f t="array" ref="F952">IFERROR(INDEX(PEOPLE!$H$4:$H$101, SMALL(IF($B952=PEOPLE!$B$4:$B$101, ROW(PEOPLE!$H$4:$H$101)-MIN(ROW(PEOPLE!$H$4:$H$101)) +1), COLUMNS($B$3:E952))),"")</f>
        <v xml:space="preserve">6   </v>
      </c>
      <c r="G952" s="40" t="str">
        <f t="array" ref="G952">IFERROR(INDEX(PEOPLE!$H$4:$H$101, SMALL(IF($B952=PEOPLE!$B$4:$B$101, ROW(PEOPLE!$H$4:$H$101)-MIN(ROW(PEOPLE!$H$4:$H$101)) +1), COLUMNS($B$3:F952))),"")</f>
        <v xml:space="preserve">7   </v>
      </c>
      <c r="H952" s="40" t="str">
        <f t="array" ref="H952">IFERROR(INDEX(PEOPLE!$H$4:$H$101, SMALL(IF($B952=PEOPLE!$B$4:$B$101, ROW(PEOPLE!$H$4:$H$101)-MIN(ROW(PEOPLE!$H$4:$H$101)) +1), COLUMNS($B$3:G952))),"")</f>
        <v xml:space="preserve">8   </v>
      </c>
      <c r="I952" s="40" t="str">
        <f t="array" ref="I952">IFERROR(INDEX(PEOPLE!$H$4:$H$101, SMALL(IF($B952=PEOPLE!$B$4:$B$101, ROW(PEOPLE!$H$4:$H$101)-MIN(ROW(PEOPLE!$H$4:$H$101)) +1), COLUMNS($B$3:H952))),"")</f>
        <v xml:space="preserve">9   </v>
      </c>
      <c r="J952" s="40" t="str">
        <f t="array" ref="J952">IFERROR(INDEX(PEOPLE!$H$4:$H$101, SMALL(IF($B952=PEOPLE!$B$4:$B$101, ROW(PEOPLE!$H$4:$H$101)-MIN(ROW(PEOPLE!$H$4:$H$101)) +1), COLUMNS($B$3:I952))),"")</f>
        <v xml:space="preserve">10   </v>
      </c>
      <c r="K952" s="40" t="str">
        <f t="array" ref="K952">IFERROR(INDEX(PEOPLE!$H$4:$H$101, SMALL(IF($B952=PEOPLE!$B$4:$B$101, ROW(PEOPLE!$H$4:$H$101)-MIN(ROW(PEOPLE!$H$4:$H$101)) +1), COLUMNS($B$3:J952))),"")</f>
        <v xml:space="preserve">11   </v>
      </c>
      <c r="L952" s="40" t="str">
        <f t="array" ref="L952">IFERROR(INDEX(PEOPLE!$H$4:$H$101, SMALL(IF($B952=PEOPLE!$B$4:$B$101, ROW(PEOPLE!$H$4:$H$101)-MIN(ROW(PEOPLE!$H$4:$H$101)) +1), COLUMNS($B$3:K952))),"")</f>
        <v xml:space="preserve">12   </v>
      </c>
      <c r="M952" s="40" t="str">
        <f t="array" ref="M952">IFERROR(INDEX(PEOPLE!$H$4:$H$101, SMALL(IF($B952=PEOPLE!$B$4:$B$101, ROW(PEOPLE!$H$4:$H$101)-MIN(ROW(PEOPLE!$H$4:$H$101)) +1), COLUMNS($B$3:L952))),"")</f>
        <v xml:space="preserve">13   </v>
      </c>
      <c r="N952" s="40"/>
      <c r="O952" s="40"/>
    </row>
    <row r="953" spans="2:15" x14ac:dyDescent="0.25">
      <c r="B953" s="40" t="str">
        <f t="array" ref="B953">IFERROR(INDEX(PEOPLE!B954:B$1001, MATCH(0, COUNTIF($B$2:B952, PEOPLE!B954:B$1001), 0)), "")</f>
        <v/>
      </c>
      <c r="C953" s="40" t="str">
        <f t="array" ref="C953">IFERROR(INDEX(PEOPLE!$H$4:$H$101, SMALL(IF($B953=PEOPLE!$B$4:$B$101, ROW(PEOPLE!$H$4:$H$101)-MIN(ROW(PEOPLE!$H$4:$H$101)) +1), COLUMNS($B$3:B953))),"")</f>
        <v xml:space="preserve">3   </v>
      </c>
      <c r="D953" s="40" t="str">
        <f t="array" ref="D953">IFERROR(INDEX(PEOPLE!$H$4:$H$101, SMALL(IF($B953=PEOPLE!$B$4:$B$101, ROW(PEOPLE!$H$4:$H$101)-MIN(ROW(PEOPLE!$H$4:$H$101)) +1), COLUMNS($B$3:C953))),"")</f>
        <v xml:space="preserve">4   </v>
      </c>
      <c r="E953" s="40" t="str">
        <f t="array" ref="E953">IFERROR(INDEX(PEOPLE!$H$4:$H$101, SMALL(IF($B953=PEOPLE!$B$4:$B$101, ROW(PEOPLE!$H$4:$H$101)-MIN(ROW(PEOPLE!$H$4:$H$101)) +1), COLUMNS($B$3:D953))),"")</f>
        <v xml:space="preserve">5   </v>
      </c>
      <c r="F953" s="40" t="str">
        <f t="array" ref="F953">IFERROR(INDEX(PEOPLE!$H$4:$H$101, SMALL(IF($B953=PEOPLE!$B$4:$B$101, ROW(PEOPLE!$H$4:$H$101)-MIN(ROW(PEOPLE!$H$4:$H$101)) +1), COLUMNS($B$3:E953))),"")</f>
        <v xml:space="preserve">6   </v>
      </c>
      <c r="G953" s="40" t="str">
        <f t="array" ref="G953">IFERROR(INDEX(PEOPLE!$H$4:$H$101, SMALL(IF($B953=PEOPLE!$B$4:$B$101, ROW(PEOPLE!$H$4:$H$101)-MIN(ROW(PEOPLE!$H$4:$H$101)) +1), COLUMNS($B$3:F953))),"")</f>
        <v xml:space="preserve">7   </v>
      </c>
      <c r="H953" s="40" t="str">
        <f t="array" ref="H953">IFERROR(INDEX(PEOPLE!$H$4:$H$101, SMALL(IF($B953=PEOPLE!$B$4:$B$101, ROW(PEOPLE!$H$4:$H$101)-MIN(ROW(PEOPLE!$H$4:$H$101)) +1), COLUMNS($B$3:G953))),"")</f>
        <v xml:space="preserve">8   </v>
      </c>
      <c r="I953" s="40" t="str">
        <f t="array" ref="I953">IFERROR(INDEX(PEOPLE!$H$4:$H$101, SMALL(IF($B953=PEOPLE!$B$4:$B$101, ROW(PEOPLE!$H$4:$H$101)-MIN(ROW(PEOPLE!$H$4:$H$101)) +1), COLUMNS($B$3:H953))),"")</f>
        <v xml:space="preserve">9   </v>
      </c>
      <c r="J953" s="40" t="str">
        <f t="array" ref="J953">IFERROR(INDEX(PEOPLE!$H$4:$H$101, SMALL(IF($B953=PEOPLE!$B$4:$B$101, ROW(PEOPLE!$H$4:$H$101)-MIN(ROW(PEOPLE!$H$4:$H$101)) +1), COLUMNS($B$3:I953))),"")</f>
        <v xml:space="preserve">10   </v>
      </c>
      <c r="K953" s="40" t="str">
        <f t="array" ref="K953">IFERROR(INDEX(PEOPLE!$H$4:$H$101, SMALL(IF($B953=PEOPLE!$B$4:$B$101, ROW(PEOPLE!$H$4:$H$101)-MIN(ROW(PEOPLE!$H$4:$H$101)) +1), COLUMNS($B$3:J953))),"")</f>
        <v xml:space="preserve">11   </v>
      </c>
      <c r="L953" s="40" t="str">
        <f t="array" ref="L953">IFERROR(INDEX(PEOPLE!$H$4:$H$101, SMALL(IF($B953=PEOPLE!$B$4:$B$101, ROW(PEOPLE!$H$4:$H$101)-MIN(ROW(PEOPLE!$H$4:$H$101)) +1), COLUMNS($B$3:K953))),"")</f>
        <v xml:space="preserve">12   </v>
      </c>
      <c r="M953" s="40" t="str">
        <f t="array" ref="M953">IFERROR(INDEX(PEOPLE!$H$4:$H$101, SMALL(IF($B953=PEOPLE!$B$4:$B$101, ROW(PEOPLE!$H$4:$H$101)-MIN(ROW(PEOPLE!$H$4:$H$101)) +1), COLUMNS($B$3:L953))),"")</f>
        <v xml:space="preserve">13   </v>
      </c>
      <c r="N953" s="40"/>
      <c r="O953" s="40"/>
    </row>
    <row r="954" spans="2:15" x14ac:dyDescent="0.25">
      <c r="B954" s="40" t="str">
        <f t="array" ref="B954">IFERROR(INDEX(PEOPLE!B955:B$1001, MATCH(0, COUNTIF($B$2:B953, PEOPLE!B955:B$1001), 0)), "")</f>
        <v/>
      </c>
      <c r="C954" s="40" t="str">
        <f t="array" ref="C954">IFERROR(INDEX(PEOPLE!$H$4:$H$101, SMALL(IF($B954=PEOPLE!$B$4:$B$101, ROW(PEOPLE!$H$4:$H$101)-MIN(ROW(PEOPLE!$H$4:$H$101)) +1), COLUMNS($B$3:B954))),"")</f>
        <v xml:space="preserve">3   </v>
      </c>
      <c r="D954" s="40" t="str">
        <f t="array" ref="D954">IFERROR(INDEX(PEOPLE!$H$4:$H$101, SMALL(IF($B954=PEOPLE!$B$4:$B$101, ROW(PEOPLE!$H$4:$H$101)-MIN(ROW(PEOPLE!$H$4:$H$101)) +1), COLUMNS($B$3:C954))),"")</f>
        <v xml:space="preserve">4   </v>
      </c>
      <c r="E954" s="40" t="str">
        <f t="array" ref="E954">IFERROR(INDEX(PEOPLE!$H$4:$H$101, SMALL(IF($B954=PEOPLE!$B$4:$B$101, ROW(PEOPLE!$H$4:$H$101)-MIN(ROW(PEOPLE!$H$4:$H$101)) +1), COLUMNS($B$3:D954))),"")</f>
        <v xml:space="preserve">5   </v>
      </c>
      <c r="F954" s="40" t="str">
        <f t="array" ref="F954">IFERROR(INDEX(PEOPLE!$H$4:$H$101, SMALL(IF($B954=PEOPLE!$B$4:$B$101, ROW(PEOPLE!$H$4:$H$101)-MIN(ROW(PEOPLE!$H$4:$H$101)) +1), COLUMNS($B$3:E954))),"")</f>
        <v xml:space="preserve">6   </v>
      </c>
      <c r="G954" s="40" t="str">
        <f t="array" ref="G954">IFERROR(INDEX(PEOPLE!$H$4:$H$101, SMALL(IF($B954=PEOPLE!$B$4:$B$101, ROW(PEOPLE!$H$4:$H$101)-MIN(ROW(PEOPLE!$H$4:$H$101)) +1), COLUMNS($B$3:F954))),"")</f>
        <v xml:space="preserve">7   </v>
      </c>
      <c r="H954" s="40" t="str">
        <f t="array" ref="H954">IFERROR(INDEX(PEOPLE!$H$4:$H$101, SMALL(IF($B954=PEOPLE!$B$4:$B$101, ROW(PEOPLE!$H$4:$H$101)-MIN(ROW(PEOPLE!$H$4:$H$101)) +1), COLUMNS($B$3:G954))),"")</f>
        <v xml:space="preserve">8   </v>
      </c>
      <c r="I954" s="40" t="str">
        <f t="array" ref="I954">IFERROR(INDEX(PEOPLE!$H$4:$H$101, SMALL(IF($B954=PEOPLE!$B$4:$B$101, ROW(PEOPLE!$H$4:$H$101)-MIN(ROW(PEOPLE!$H$4:$H$101)) +1), COLUMNS($B$3:H954))),"")</f>
        <v xml:space="preserve">9   </v>
      </c>
      <c r="J954" s="40" t="str">
        <f t="array" ref="J954">IFERROR(INDEX(PEOPLE!$H$4:$H$101, SMALL(IF($B954=PEOPLE!$B$4:$B$101, ROW(PEOPLE!$H$4:$H$101)-MIN(ROW(PEOPLE!$H$4:$H$101)) +1), COLUMNS($B$3:I954))),"")</f>
        <v xml:space="preserve">10   </v>
      </c>
      <c r="K954" s="40" t="str">
        <f t="array" ref="K954">IFERROR(INDEX(PEOPLE!$H$4:$H$101, SMALL(IF($B954=PEOPLE!$B$4:$B$101, ROW(PEOPLE!$H$4:$H$101)-MIN(ROW(PEOPLE!$H$4:$H$101)) +1), COLUMNS($B$3:J954))),"")</f>
        <v xml:space="preserve">11   </v>
      </c>
      <c r="L954" s="40" t="str">
        <f t="array" ref="L954">IFERROR(INDEX(PEOPLE!$H$4:$H$101, SMALL(IF($B954=PEOPLE!$B$4:$B$101, ROW(PEOPLE!$H$4:$H$101)-MIN(ROW(PEOPLE!$H$4:$H$101)) +1), COLUMNS($B$3:K954))),"")</f>
        <v xml:space="preserve">12   </v>
      </c>
      <c r="M954" s="40" t="str">
        <f t="array" ref="M954">IFERROR(INDEX(PEOPLE!$H$4:$H$101, SMALL(IF($B954=PEOPLE!$B$4:$B$101, ROW(PEOPLE!$H$4:$H$101)-MIN(ROW(PEOPLE!$H$4:$H$101)) +1), COLUMNS($B$3:L954))),"")</f>
        <v xml:space="preserve">13   </v>
      </c>
      <c r="N954" s="40"/>
      <c r="O954" s="40"/>
    </row>
    <row r="955" spans="2:15" x14ac:dyDescent="0.25">
      <c r="B955" s="40" t="str">
        <f t="array" ref="B955">IFERROR(INDEX(PEOPLE!B956:B$1001, MATCH(0, COUNTIF($B$2:B954, PEOPLE!B956:B$1001), 0)), "")</f>
        <v/>
      </c>
      <c r="C955" s="40" t="str">
        <f t="array" ref="C955">IFERROR(INDEX(PEOPLE!$H$4:$H$101, SMALL(IF($B955=PEOPLE!$B$4:$B$101, ROW(PEOPLE!$H$4:$H$101)-MIN(ROW(PEOPLE!$H$4:$H$101)) +1), COLUMNS($B$3:B955))),"")</f>
        <v xml:space="preserve">3   </v>
      </c>
      <c r="D955" s="40" t="str">
        <f t="array" ref="D955">IFERROR(INDEX(PEOPLE!$H$4:$H$101, SMALL(IF($B955=PEOPLE!$B$4:$B$101, ROW(PEOPLE!$H$4:$H$101)-MIN(ROW(PEOPLE!$H$4:$H$101)) +1), COLUMNS($B$3:C955))),"")</f>
        <v xml:space="preserve">4   </v>
      </c>
      <c r="E955" s="40" t="str">
        <f t="array" ref="E955">IFERROR(INDEX(PEOPLE!$H$4:$H$101, SMALL(IF($B955=PEOPLE!$B$4:$B$101, ROW(PEOPLE!$H$4:$H$101)-MIN(ROW(PEOPLE!$H$4:$H$101)) +1), COLUMNS($B$3:D955))),"")</f>
        <v xml:space="preserve">5   </v>
      </c>
      <c r="F955" s="40" t="str">
        <f t="array" ref="F955">IFERROR(INDEX(PEOPLE!$H$4:$H$101, SMALL(IF($B955=PEOPLE!$B$4:$B$101, ROW(PEOPLE!$H$4:$H$101)-MIN(ROW(PEOPLE!$H$4:$H$101)) +1), COLUMNS($B$3:E955))),"")</f>
        <v xml:space="preserve">6   </v>
      </c>
      <c r="G955" s="40" t="str">
        <f t="array" ref="G955">IFERROR(INDEX(PEOPLE!$H$4:$H$101, SMALL(IF($B955=PEOPLE!$B$4:$B$101, ROW(PEOPLE!$H$4:$H$101)-MIN(ROW(PEOPLE!$H$4:$H$101)) +1), COLUMNS($B$3:F955))),"")</f>
        <v xml:space="preserve">7   </v>
      </c>
      <c r="H955" s="40" t="str">
        <f t="array" ref="H955">IFERROR(INDEX(PEOPLE!$H$4:$H$101, SMALL(IF($B955=PEOPLE!$B$4:$B$101, ROW(PEOPLE!$H$4:$H$101)-MIN(ROW(PEOPLE!$H$4:$H$101)) +1), COLUMNS($B$3:G955))),"")</f>
        <v xml:space="preserve">8   </v>
      </c>
      <c r="I955" s="40" t="str">
        <f t="array" ref="I955">IFERROR(INDEX(PEOPLE!$H$4:$H$101, SMALL(IF($B955=PEOPLE!$B$4:$B$101, ROW(PEOPLE!$H$4:$H$101)-MIN(ROW(PEOPLE!$H$4:$H$101)) +1), COLUMNS($B$3:H955))),"")</f>
        <v xml:space="preserve">9   </v>
      </c>
      <c r="J955" s="40" t="str">
        <f t="array" ref="J955">IFERROR(INDEX(PEOPLE!$H$4:$H$101, SMALL(IF($B955=PEOPLE!$B$4:$B$101, ROW(PEOPLE!$H$4:$H$101)-MIN(ROW(PEOPLE!$H$4:$H$101)) +1), COLUMNS($B$3:I955))),"")</f>
        <v xml:space="preserve">10   </v>
      </c>
      <c r="K955" s="40" t="str">
        <f t="array" ref="K955">IFERROR(INDEX(PEOPLE!$H$4:$H$101, SMALL(IF($B955=PEOPLE!$B$4:$B$101, ROW(PEOPLE!$H$4:$H$101)-MIN(ROW(PEOPLE!$H$4:$H$101)) +1), COLUMNS($B$3:J955))),"")</f>
        <v xml:space="preserve">11   </v>
      </c>
      <c r="L955" s="40" t="str">
        <f t="array" ref="L955">IFERROR(INDEX(PEOPLE!$H$4:$H$101, SMALL(IF($B955=PEOPLE!$B$4:$B$101, ROW(PEOPLE!$H$4:$H$101)-MIN(ROW(PEOPLE!$H$4:$H$101)) +1), COLUMNS($B$3:K955))),"")</f>
        <v xml:space="preserve">12   </v>
      </c>
      <c r="M955" s="40" t="str">
        <f t="array" ref="M955">IFERROR(INDEX(PEOPLE!$H$4:$H$101, SMALL(IF($B955=PEOPLE!$B$4:$B$101, ROW(PEOPLE!$H$4:$H$101)-MIN(ROW(PEOPLE!$H$4:$H$101)) +1), COLUMNS($B$3:L955))),"")</f>
        <v xml:space="preserve">13   </v>
      </c>
      <c r="N955" s="40"/>
      <c r="O955" s="40"/>
    </row>
    <row r="956" spans="2:15" x14ac:dyDescent="0.25">
      <c r="B956" s="40" t="str">
        <f t="array" ref="B956">IFERROR(INDEX(PEOPLE!B957:B$1001, MATCH(0, COUNTIF($B$2:B955, PEOPLE!B957:B$1001), 0)), "")</f>
        <v/>
      </c>
      <c r="C956" s="40" t="str">
        <f t="array" ref="C956">IFERROR(INDEX(PEOPLE!$H$4:$H$101, SMALL(IF($B956=PEOPLE!$B$4:$B$101, ROW(PEOPLE!$H$4:$H$101)-MIN(ROW(PEOPLE!$H$4:$H$101)) +1), COLUMNS($B$3:B956))),"")</f>
        <v xml:space="preserve">3   </v>
      </c>
      <c r="D956" s="40" t="str">
        <f t="array" ref="D956">IFERROR(INDEX(PEOPLE!$H$4:$H$101, SMALL(IF($B956=PEOPLE!$B$4:$B$101, ROW(PEOPLE!$H$4:$H$101)-MIN(ROW(PEOPLE!$H$4:$H$101)) +1), COLUMNS($B$3:C956))),"")</f>
        <v xml:space="preserve">4   </v>
      </c>
      <c r="E956" s="40" t="str">
        <f t="array" ref="E956">IFERROR(INDEX(PEOPLE!$H$4:$H$101, SMALL(IF($B956=PEOPLE!$B$4:$B$101, ROW(PEOPLE!$H$4:$H$101)-MIN(ROW(PEOPLE!$H$4:$H$101)) +1), COLUMNS($B$3:D956))),"")</f>
        <v xml:space="preserve">5   </v>
      </c>
      <c r="F956" s="40" t="str">
        <f t="array" ref="F956">IFERROR(INDEX(PEOPLE!$H$4:$H$101, SMALL(IF($B956=PEOPLE!$B$4:$B$101, ROW(PEOPLE!$H$4:$H$101)-MIN(ROW(PEOPLE!$H$4:$H$101)) +1), COLUMNS($B$3:E956))),"")</f>
        <v xml:space="preserve">6   </v>
      </c>
      <c r="G956" s="40" t="str">
        <f t="array" ref="G956">IFERROR(INDEX(PEOPLE!$H$4:$H$101, SMALL(IF($B956=PEOPLE!$B$4:$B$101, ROW(PEOPLE!$H$4:$H$101)-MIN(ROW(PEOPLE!$H$4:$H$101)) +1), COLUMNS($B$3:F956))),"")</f>
        <v xml:space="preserve">7   </v>
      </c>
      <c r="H956" s="40" t="str">
        <f t="array" ref="H956">IFERROR(INDEX(PEOPLE!$H$4:$H$101, SMALL(IF($B956=PEOPLE!$B$4:$B$101, ROW(PEOPLE!$H$4:$H$101)-MIN(ROW(PEOPLE!$H$4:$H$101)) +1), COLUMNS($B$3:G956))),"")</f>
        <v xml:space="preserve">8   </v>
      </c>
      <c r="I956" s="40" t="str">
        <f t="array" ref="I956">IFERROR(INDEX(PEOPLE!$H$4:$H$101, SMALL(IF($B956=PEOPLE!$B$4:$B$101, ROW(PEOPLE!$H$4:$H$101)-MIN(ROW(PEOPLE!$H$4:$H$101)) +1), COLUMNS($B$3:H956))),"")</f>
        <v xml:space="preserve">9   </v>
      </c>
      <c r="J956" s="40" t="str">
        <f t="array" ref="J956">IFERROR(INDEX(PEOPLE!$H$4:$H$101, SMALL(IF($B956=PEOPLE!$B$4:$B$101, ROW(PEOPLE!$H$4:$H$101)-MIN(ROW(PEOPLE!$H$4:$H$101)) +1), COLUMNS($B$3:I956))),"")</f>
        <v xml:space="preserve">10   </v>
      </c>
      <c r="K956" s="40" t="str">
        <f t="array" ref="K956">IFERROR(INDEX(PEOPLE!$H$4:$H$101, SMALL(IF($B956=PEOPLE!$B$4:$B$101, ROW(PEOPLE!$H$4:$H$101)-MIN(ROW(PEOPLE!$H$4:$H$101)) +1), COLUMNS($B$3:J956))),"")</f>
        <v xml:space="preserve">11   </v>
      </c>
      <c r="L956" s="40" t="str">
        <f t="array" ref="L956">IFERROR(INDEX(PEOPLE!$H$4:$H$101, SMALL(IF($B956=PEOPLE!$B$4:$B$101, ROW(PEOPLE!$H$4:$H$101)-MIN(ROW(PEOPLE!$H$4:$H$101)) +1), COLUMNS($B$3:K956))),"")</f>
        <v xml:space="preserve">12   </v>
      </c>
      <c r="M956" s="40" t="str">
        <f t="array" ref="M956">IFERROR(INDEX(PEOPLE!$H$4:$H$101, SMALL(IF($B956=PEOPLE!$B$4:$B$101, ROW(PEOPLE!$H$4:$H$101)-MIN(ROW(PEOPLE!$H$4:$H$101)) +1), COLUMNS($B$3:L956))),"")</f>
        <v xml:space="preserve">13   </v>
      </c>
      <c r="N956" s="40"/>
      <c r="O956" s="40"/>
    </row>
    <row r="957" spans="2:15" x14ac:dyDescent="0.25">
      <c r="B957" s="40" t="str">
        <f t="array" ref="B957">IFERROR(INDEX(PEOPLE!B958:B$1001, MATCH(0, COUNTIF($B$2:B956, PEOPLE!B958:B$1001), 0)), "")</f>
        <v/>
      </c>
      <c r="C957" s="40" t="str">
        <f t="array" ref="C957">IFERROR(INDEX(PEOPLE!$H$4:$H$101, SMALL(IF($B957=PEOPLE!$B$4:$B$101, ROW(PEOPLE!$H$4:$H$101)-MIN(ROW(PEOPLE!$H$4:$H$101)) +1), COLUMNS($B$3:B957))),"")</f>
        <v xml:space="preserve">3   </v>
      </c>
      <c r="D957" s="40" t="str">
        <f t="array" ref="D957">IFERROR(INDEX(PEOPLE!$H$4:$H$101, SMALL(IF($B957=PEOPLE!$B$4:$B$101, ROW(PEOPLE!$H$4:$H$101)-MIN(ROW(PEOPLE!$H$4:$H$101)) +1), COLUMNS($B$3:C957))),"")</f>
        <v xml:space="preserve">4   </v>
      </c>
      <c r="E957" s="40" t="str">
        <f t="array" ref="E957">IFERROR(INDEX(PEOPLE!$H$4:$H$101, SMALL(IF($B957=PEOPLE!$B$4:$B$101, ROW(PEOPLE!$H$4:$H$101)-MIN(ROW(PEOPLE!$H$4:$H$101)) +1), COLUMNS($B$3:D957))),"")</f>
        <v xml:space="preserve">5   </v>
      </c>
      <c r="F957" s="40" t="str">
        <f t="array" ref="F957">IFERROR(INDEX(PEOPLE!$H$4:$H$101, SMALL(IF($B957=PEOPLE!$B$4:$B$101, ROW(PEOPLE!$H$4:$H$101)-MIN(ROW(PEOPLE!$H$4:$H$101)) +1), COLUMNS($B$3:E957))),"")</f>
        <v xml:space="preserve">6   </v>
      </c>
      <c r="G957" s="40" t="str">
        <f t="array" ref="G957">IFERROR(INDEX(PEOPLE!$H$4:$H$101, SMALL(IF($B957=PEOPLE!$B$4:$B$101, ROW(PEOPLE!$H$4:$H$101)-MIN(ROW(PEOPLE!$H$4:$H$101)) +1), COLUMNS($B$3:F957))),"")</f>
        <v xml:space="preserve">7   </v>
      </c>
      <c r="H957" s="40" t="str">
        <f t="array" ref="H957">IFERROR(INDEX(PEOPLE!$H$4:$H$101, SMALL(IF($B957=PEOPLE!$B$4:$B$101, ROW(PEOPLE!$H$4:$H$101)-MIN(ROW(PEOPLE!$H$4:$H$101)) +1), COLUMNS($B$3:G957))),"")</f>
        <v xml:space="preserve">8   </v>
      </c>
      <c r="I957" s="40" t="str">
        <f t="array" ref="I957">IFERROR(INDEX(PEOPLE!$H$4:$H$101, SMALL(IF($B957=PEOPLE!$B$4:$B$101, ROW(PEOPLE!$H$4:$H$101)-MIN(ROW(PEOPLE!$H$4:$H$101)) +1), COLUMNS($B$3:H957))),"")</f>
        <v xml:space="preserve">9   </v>
      </c>
      <c r="J957" s="40" t="str">
        <f t="array" ref="J957">IFERROR(INDEX(PEOPLE!$H$4:$H$101, SMALL(IF($B957=PEOPLE!$B$4:$B$101, ROW(PEOPLE!$H$4:$H$101)-MIN(ROW(PEOPLE!$H$4:$H$101)) +1), COLUMNS($B$3:I957))),"")</f>
        <v xml:space="preserve">10   </v>
      </c>
      <c r="K957" s="40" t="str">
        <f t="array" ref="K957">IFERROR(INDEX(PEOPLE!$H$4:$H$101, SMALL(IF($B957=PEOPLE!$B$4:$B$101, ROW(PEOPLE!$H$4:$H$101)-MIN(ROW(PEOPLE!$H$4:$H$101)) +1), COLUMNS($B$3:J957))),"")</f>
        <v xml:space="preserve">11   </v>
      </c>
      <c r="L957" s="40" t="str">
        <f t="array" ref="L957">IFERROR(INDEX(PEOPLE!$H$4:$H$101, SMALL(IF($B957=PEOPLE!$B$4:$B$101, ROW(PEOPLE!$H$4:$H$101)-MIN(ROW(PEOPLE!$H$4:$H$101)) +1), COLUMNS($B$3:K957))),"")</f>
        <v xml:space="preserve">12   </v>
      </c>
      <c r="M957" s="40" t="str">
        <f t="array" ref="M957">IFERROR(INDEX(PEOPLE!$H$4:$H$101, SMALL(IF($B957=PEOPLE!$B$4:$B$101, ROW(PEOPLE!$H$4:$H$101)-MIN(ROW(PEOPLE!$H$4:$H$101)) +1), COLUMNS($B$3:L957))),"")</f>
        <v xml:space="preserve">13   </v>
      </c>
      <c r="N957" s="40"/>
      <c r="O957" s="40"/>
    </row>
    <row r="958" spans="2:15" x14ac:dyDescent="0.25">
      <c r="B958" s="40" t="str">
        <f t="array" ref="B958">IFERROR(INDEX(PEOPLE!B959:B$1001, MATCH(0, COUNTIF($B$2:B957, PEOPLE!B959:B$1001), 0)), "")</f>
        <v/>
      </c>
      <c r="C958" s="40" t="str">
        <f t="array" ref="C958">IFERROR(INDEX(PEOPLE!$H$4:$H$101, SMALL(IF($B958=PEOPLE!$B$4:$B$101, ROW(PEOPLE!$H$4:$H$101)-MIN(ROW(PEOPLE!$H$4:$H$101)) +1), COLUMNS($B$3:B958))),"")</f>
        <v xml:space="preserve">3   </v>
      </c>
      <c r="D958" s="40" t="str">
        <f t="array" ref="D958">IFERROR(INDEX(PEOPLE!$H$4:$H$101, SMALL(IF($B958=PEOPLE!$B$4:$B$101, ROW(PEOPLE!$H$4:$H$101)-MIN(ROW(PEOPLE!$H$4:$H$101)) +1), COLUMNS($B$3:C958))),"")</f>
        <v xml:space="preserve">4   </v>
      </c>
      <c r="E958" s="40" t="str">
        <f t="array" ref="E958">IFERROR(INDEX(PEOPLE!$H$4:$H$101, SMALL(IF($B958=PEOPLE!$B$4:$B$101, ROW(PEOPLE!$H$4:$H$101)-MIN(ROW(PEOPLE!$H$4:$H$101)) +1), COLUMNS($B$3:D958))),"")</f>
        <v xml:space="preserve">5   </v>
      </c>
      <c r="F958" s="40" t="str">
        <f t="array" ref="F958">IFERROR(INDEX(PEOPLE!$H$4:$H$101, SMALL(IF($B958=PEOPLE!$B$4:$B$101, ROW(PEOPLE!$H$4:$H$101)-MIN(ROW(PEOPLE!$H$4:$H$101)) +1), COLUMNS($B$3:E958))),"")</f>
        <v xml:space="preserve">6   </v>
      </c>
      <c r="G958" s="40" t="str">
        <f t="array" ref="G958">IFERROR(INDEX(PEOPLE!$H$4:$H$101, SMALL(IF($B958=PEOPLE!$B$4:$B$101, ROW(PEOPLE!$H$4:$H$101)-MIN(ROW(PEOPLE!$H$4:$H$101)) +1), COLUMNS($B$3:F958))),"")</f>
        <v xml:space="preserve">7   </v>
      </c>
      <c r="H958" s="40" t="str">
        <f t="array" ref="H958">IFERROR(INDEX(PEOPLE!$H$4:$H$101, SMALL(IF($B958=PEOPLE!$B$4:$B$101, ROW(PEOPLE!$H$4:$H$101)-MIN(ROW(PEOPLE!$H$4:$H$101)) +1), COLUMNS($B$3:G958))),"")</f>
        <v xml:space="preserve">8   </v>
      </c>
      <c r="I958" s="40" t="str">
        <f t="array" ref="I958">IFERROR(INDEX(PEOPLE!$H$4:$H$101, SMALL(IF($B958=PEOPLE!$B$4:$B$101, ROW(PEOPLE!$H$4:$H$101)-MIN(ROW(PEOPLE!$H$4:$H$101)) +1), COLUMNS($B$3:H958))),"")</f>
        <v xml:space="preserve">9   </v>
      </c>
      <c r="J958" s="40" t="str">
        <f t="array" ref="J958">IFERROR(INDEX(PEOPLE!$H$4:$H$101, SMALL(IF($B958=PEOPLE!$B$4:$B$101, ROW(PEOPLE!$H$4:$H$101)-MIN(ROW(PEOPLE!$H$4:$H$101)) +1), COLUMNS($B$3:I958))),"")</f>
        <v xml:space="preserve">10   </v>
      </c>
      <c r="K958" s="40" t="str">
        <f t="array" ref="K958">IFERROR(INDEX(PEOPLE!$H$4:$H$101, SMALL(IF($B958=PEOPLE!$B$4:$B$101, ROW(PEOPLE!$H$4:$H$101)-MIN(ROW(PEOPLE!$H$4:$H$101)) +1), COLUMNS($B$3:J958))),"")</f>
        <v xml:space="preserve">11   </v>
      </c>
      <c r="L958" s="40" t="str">
        <f t="array" ref="L958">IFERROR(INDEX(PEOPLE!$H$4:$H$101, SMALL(IF($B958=PEOPLE!$B$4:$B$101, ROW(PEOPLE!$H$4:$H$101)-MIN(ROW(PEOPLE!$H$4:$H$101)) +1), COLUMNS($B$3:K958))),"")</f>
        <v xml:space="preserve">12   </v>
      </c>
      <c r="M958" s="40" t="str">
        <f t="array" ref="M958">IFERROR(INDEX(PEOPLE!$H$4:$H$101, SMALL(IF($B958=PEOPLE!$B$4:$B$101, ROW(PEOPLE!$H$4:$H$101)-MIN(ROW(PEOPLE!$H$4:$H$101)) +1), COLUMNS($B$3:L958))),"")</f>
        <v xml:space="preserve">13   </v>
      </c>
      <c r="N958" s="40"/>
      <c r="O958" s="40"/>
    </row>
    <row r="959" spans="2:15" x14ac:dyDescent="0.25">
      <c r="B959" s="40" t="str">
        <f t="array" ref="B959">IFERROR(INDEX(PEOPLE!B960:B$1001, MATCH(0, COUNTIF($B$2:B958, PEOPLE!B960:B$1001), 0)), "")</f>
        <v/>
      </c>
      <c r="C959" s="40" t="str">
        <f t="array" ref="C959">IFERROR(INDEX(PEOPLE!$H$4:$H$101, SMALL(IF($B959=PEOPLE!$B$4:$B$101, ROW(PEOPLE!$H$4:$H$101)-MIN(ROW(PEOPLE!$H$4:$H$101)) +1), COLUMNS($B$3:B959))),"")</f>
        <v xml:space="preserve">3   </v>
      </c>
      <c r="D959" s="40" t="str">
        <f t="array" ref="D959">IFERROR(INDEX(PEOPLE!$H$4:$H$101, SMALL(IF($B959=PEOPLE!$B$4:$B$101, ROW(PEOPLE!$H$4:$H$101)-MIN(ROW(PEOPLE!$H$4:$H$101)) +1), COLUMNS($B$3:C959))),"")</f>
        <v xml:space="preserve">4   </v>
      </c>
      <c r="E959" s="40" t="str">
        <f t="array" ref="E959">IFERROR(INDEX(PEOPLE!$H$4:$H$101, SMALL(IF($B959=PEOPLE!$B$4:$B$101, ROW(PEOPLE!$H$4:$H$101)-MIN(ROW(PEOPLE!$H$4:$H$101)) +1), COLUMNS($B$3:D959))),"")</f>
        <v xml:space="preserve">5   </v>
      </c>
      <c r="F959" s="40" t="str">
        <f t="array" ref="F959">IFERROR(INDEX(PEOPLE!$H$4:$H$101, SMALL(IF($B959=PEOPLE!$B$4:$B$101, ROW(PEOPLE!$H$4:$H$101)-MIN(ROW(PEOPLE!$H$4:$H$101)) +1), COLUMNS($B$3:E959))),"")</f>
        <v xml:space="preserve">6   </v>
      </c>
      <c r="G959" s="40" t="str">
        <f t="array" ref="G959">IFERROR(INDEX(PEOPLE!$H$4:$H$101, SMALL(IF($B959=PEOPLE!$B$4:$B$101, ROW(PEOPLE!$H$4:$H$101)-MIN(ROW(PEOPLE!$H$4:$H$101)) +1), COLUMNS($B$3:F959))),"")</f>
        <v xml:space="preserve">7   </v>
      </c>
      <c r="H959" s="40" t="str">
        <f t="array" ref="H959">IFERROR(INDEX(PEOPLE!$H$4:$H$101, SMALL(IF($B959=PEOPLE!$B$4:$B$101, ROW(PEOPLE!$H$4:$H$101)-MIN(ROW(PEOPLE!$H$4:$H$101)) +1), COLUMNS($B$3:G959))),"")</f>
        <v xml:space="preserve">8   </v>
      </c>
      <c r="I959" s="40" t="str">
        <f t="array" ref="I959">IFERROR(INDEX(PEOPLE!$H$4:$H$101, SMALL(IF($B959=PEOPLE!$B$4:$B$101, ROW(PEOPLE!$H$4:$H$101)-MIN(ROW(PEOPLE!$H$4:$H$101)) +1), COLUMNS($B$3:H959))),"")</f>
        <v xml:space="preserve">9   </v>
      </c>
      <c r="J959" s="40" t="str">
        <f t="array" ref="J959">IFERROR(INDEX(PEOPLE!$H$4:$H$101, SMALL(IF($B959=PEOPLE!$B$4:$B$101, ROW(PEOPLE!$H$4:$H$101)-MIN(ROW(PEOPLE!$H$4:$H$101)) +1), COLUMNS($B$3:I959))),"")</f>
        <v xml:space="preserve">10   </v>
      </c>
      <c r="K959" s="40" t="str">
        <f t="array" ref="K959">IFERROR(INDEX(PEOPLE!$H$4:$H$101, SMALL(IF($B959=PEOPLE!$B$4:$B$101, ROW(PEOPLE!$H$4:$H$101)-MIN(ROW(PEOPLE!$H$4:$H$101)) +1), COLUMNS($B$3:J959))),"")</f>
        <v xml:space="preserve">11   </v>
      </c>
      <c r="L959" s="40" t="str">
        <f t="array" ref="L959">IFERROR(INDEX(PEOPLE!$H$4:$H$101, SMALL(IF($B959=PEOPLE!$B$4:$B$101, ROW(PEOPLE!$H$4:$H$101)-MIN(ROW(PEOPLE!$H$4:$H$101)) +1), COLUMNS($B$3:K959))),"")</f>
        <v xml:space="preserve">12   </v>
      </c>
      <c r="M959" s="40" t="str">
        <f t="array" ref="M959">IFERROR(INDEX(PEOPLE!$H$4:$H$101, SMALL(IF($B959=PEOPLE!$B$4:$B$101, ROW(PEOPLE!$H$4:$H$101)-MIN(ROW(PEOPLE!$H$4:$H$101)) +1), COLUMNS($B$3:L959))),"")</f>
        <v xml:space="preserve">13   </v>
      </c>
      <c r="N959" s="40"/>
      <c r="O959" s="40"/>
    </row>
    <row r="960" spans="2:15" x14ac:dyDescent="0.25">
      <c r="B960" s="40" t="str">
        <f t="array" ref="B960">IFERROR(INDEX(PEOPLE!B961:B$1001, MATCH(0, COUNTIF($B$2:B959, PEOPLE!B961:B$1001), 0)), "")</f>
        <v/>
      </c>
      <c r="C960" s="40" t="str">
        <f t="array" ref="C960">IFERROR(INDEX(PEOPLE!$H$4:$H$101, SMALL(IF($B960=PEOPLE!$B$4:$B$101, ROW(PEOPLE!$H$4:$H$101)-MIN(ROW(PEOPLE!$H$4:$H$101)) +1), COLUMNS($B$3:B960))),"")</f>
        <v xml:space="preserve">3   </v>
      </c>
      <c r="D960" s="40" t="str">
        <f t="array" ref="D960">IFERROR(INDEX(PEOPLE!$H$4:$H$101, SMALL(IF($B960=PEOPLE!$B$4:$B$101, ROW(PEOPLE!$H$4:$H$101)-MIN(ROW(PEOPLE!$H$4:$H$101)) +1), COLUMNS($B$3:C960))),"")</f>
        <v xml:space="preserve">4   </v>
      </c>
      <c r="E960" s="40" t="str">
        <f t="array" ref="E960">IFERROR(INDEX(PEOPLE!$H$4:$H$101, SMALL(IF($B960=PEOPLE!$B$4:$B$101, ROW(PEOPLE!$H$4:$H$101)-MIN(ROW(PEOPLE!$H$4:$H$101)) +1), COLUMNS($B$3:D960))),"")</f>
        <v xml:space="preserve">5   </v>
      </c>
      <c r="F960" s="40" t="str">
        <f t="array" ref="F960">IFERROR(INDEX(PEOPLE!$H$4:$H$101, SMALL(IF($B960=PEOPLE!$B$4:$B$101, ROW(PEOPLE!$H$4:$H$101)-MIN(ROW(PEOPLE!$H$4:$H$101)) +1), COLUMNS($B$3:E960))),"")</f>
        <v xml:space="preserve">6   </v>
      </c>
      <c r="G960" s="40" t="str">
        <f t="array" ref="G960">IFERROR(INDEX(PEOPLE!$H$4:$H$101, SMALL(IF($B960=PEOPLE!$B$4:$B$101, ROW(PEOPLE!$H$4:$H$101)-MIN(ROW(PEOPLE!$H$4:$H$101)) +1), COLUMNS($B$3:F960))),"")</f>
        <v xml:space="preserve">7   </v>
      </c>
      <c r="H960" s="40" t="str">
        <f t="array" ref="H960">IFERROR(INDEX(PEOPLE!$H$4:$H$101, SMALL(IF($B960=PEOPLE!$B$4:$B$101, ROW(PEOPLE!$H$4:$H$101)-MIN(ROW(PEOPLE!$H$4:$H$101)) +1), COLUMNS($B$3:G960))),"")</f>
        <v xml:space="preserve">8   </v>
      </c>
      <c r="I960" s="40" t="str">
        <f t="array" ref="I960">IFERROR(INDEX(PEOPLE!$H$4:$H$101, SMALL(IF($B960=PEOPLE!$B$4:$B$101, ROW(PEOPLE!$H$4:$H$101)-MIN(ROW(PEOPLE!$H$4:$H$101)) +1), COLUMNS($B$3:H960))),"")</f>
        <v xml:space="preserve">9   </v>
      </c>
      <c r="J960" s="40" t="str">
        <f t="array" ref="J960">IFERROR(INDEX(PEOPLE!$H$4:$H$101, SMALL(IF($B960=PEOPLE!$B$4:$B$101, ROW(PEOPLE!$H$4:$H$101)-MIN(ROW(PEOPLE!$H$4:$H$101)) +1), COLUMNS($B$3:I960))),"")</f>
        <v xml:space="preserve">10   </v>
      </c>
      <c r="K960" s="40" t="str">
        <f t="array" ref="K960">IFERROR(INDEX(PEOPLE!$H$4:$H$101, SMALL(IF($B960=PEOPLE!$B$4:$B$101, ROW(PEOPLE!$H$4:$H$101)-MIN(ROW(PEOPLE!$H$4:$H$101)) +1), COLUMNS($B$3:J960))),"")</f>
        <v xml:space="preserve">11   </v>
      </c>
      <c r="L960" s="40" t="str">
        <f t="array" ref="L960">IFERROR(INDEX(PEOPLE!$H$4:$H$101, SMALL(IF($B960=PEOPLE!$B$4:$B$101, ROW(PEOPLE!$H$4:$H$101)-MIN(ROW(PEOPLE!$H$4:$H$101)) +1), COLUMNS($B$3:K960))),"")</f>
        <v xml:space="preserve">12   </v>
      </c>
      <c r="M960" s="40" t="str">
        <f t="array" ref="M960">IFERROR(INDEX(PEOPLE!$H$4:$H$101, SMALL(IF($B960=PEOPLE!$B$4:$B$101, ROW(PEOPLE!$H$4:$H$101)-MIN(ROW(PEOPLE!$H$4:$H$101)) +1), COLUMNS($B$3:L960))),"")</f>
        <v xml:space="preserve">13   </v>
      </c>
      <c r="N960" s="40"/>
      <c r="O960" s="40"/>
    </row>
    <row r="961" spans="2:15" x14ac:dyDescent="0.25">
      <c r="B961" s="40" t="str">
        <f t="array" ref="B961">IFERROR(INDEX(PEOPLE!B962:B$1001, MATCH(0, COUNTIF($B$2:B960, PEOPLE!B962:B$1001), 0)), "")</f>
        <v/>
      </c>
      <c r="C961" s="40" t="str">
        <f t="array" ref="C961">IFERROR(INDEX(PEOPLE!$H$4:$H$101, SMALL(IF($B961=PEOPLE!$B$4:$B$101, ROW(PEOPLE!$H$4:$H$101)-MIN(ROW(PEOPLE!$H$4:$H$101)) +1), COLUMNS($B$3:B961))),"")</f>
        <v xml:space="preserve">3   </v>
      </c>
      <c r="D961" s="40" t="str">
        <f t="array" ref="D961">IFERROR(INDEX(PEOPLE!$H$4:$H$101, SMALL(IF($B961=PEOPLE!$B$4:$B$101, ROW(PEOPLE!$H$4:$H$101)-MIN(ROW(PEOPLE!$H$4:$H$101)) +1), COLUMNS($B$3:C961))),"")</f>
        <v xml:space="preserve">4   </v>
      </c>
      <c r="E961" s="40" t="str">
        <f t="array" ref="E961">IFERROR(INDEX(PEOPLE!$H$4:$H$101, SMALL(IF($B961=PEOPLE!$B$4:$B$101, ROW(PEOPLE!$H$4:$H$101)-MIN(ROW(PEOPLE!$H$4:$H$101)) +1), COLUMNS($B$3:D961))),"")</f>
        <v xml:space="preserve">5   </v>
      </c>
      <c r="F961" s="40" t="str">
        <f t="array" ref="F961">IFERROR(INDEX(PEOPLE!$H$4:$H$101, SMALL(IF($B961=PEOPLE!$B$4:$B$101, ROW(PEOPLE!$H$4:$H$101)-MIN(ROW(PEOPLE!$H$4:$H$101)) +1), COLUMNS($B$3:E961))),"")</f>
        <v xml:space="preserve">6   </v>
      </c>
      <c r="G961" s="40" t="str">
        <f t="array" ref="G961">IFERROR(INDEX(PEOPLE!$H$4:$H$101, SMALL(IF($B961=PEOPLE!$B$4:$B$101, ROW(PEOPLE!$H$4:$H$101)-MIN(ROW(PEOPLE!$H$4:$H$101)) +1), COLUMNS($B$3:F961))),"")</f>
        <v xml:space="preserve">7   </v>
      </c>
      <c r="H961" s="40" t="str">
        <f t="array" ref="H961">IFERROR(INDEX(PEOPLE!$H$4:$H$101, SMALL(IF($B961=PEOPLE!$B$4:$B$101, ROW(PEOPLE!$H$4:$H$101)-MIN(ROW(PEOPLE!$H$4:$H$101)) +1), COLUMNS($B$3:G961))),"")</f>
        <v xml:space="preserve">8   </v>
      </c>
      <c r="I961" s="40" t="str">
        <f t="array" ref="I961">IFERROR(INDEX(PEOPLE!$H$4:$H$101, SMALL(IF($B961=PEOPLE!$B$4:$B$101, ROW(PEOPLE!$H$4:$H$101)-MIN(ROW(PEOPLE!$H$4:$H$101)) +1), COLUMNS($B$3:H961))),"")</f>
        <v xml:space="preserve">9   </v>
      </c>
      <c r="J961" s="40" t="str">
        <f t="array" ref="J961">IFERROR(INDEX(PEOPLE!$H$4:$H$101, SMALL(IF($B961=PEOPLE!$B$4:$B$101, ROW(PEOPLE!$H$4:$H$101)-MIN(ROW(PEOPLE!$H$4:$H$101)) +1), COLUMNS($B$3:I961))),"")</f>
        <v xml:space="preserve">10   </v>
      </c>
      <c r="K961" s="40" t="str">
        <f t="array" ref="K961">IFERROR(INDEX(PEOPLE!$H$4:$H$101, SMALL(IF($B961=PEOPLE!$B$4:$B$101, ROW(PEOPLE!$H$4:$H$101)-MIN(ROW(PEOPLE!$H$4:$H$101)) +1), COLUMNS($B$3:J961))),"")</f>
        <v xml:space="preserve">11   </v>
      </c>
      <c r="L961" s="40" t="str">
        <f t="array" ref="L961">IFERROR(INDEX(PEOPLE!$H$4:$H$101, SMALL(IF($B961=PEOPLE!$B$4:$B$101, ROW(PEOPLE!$H$4:$H$101)-MIN(ROW(PEOPLE!$H$4:$H$101)) +1), COLUMNS($B$3:K961))),"")</f>
        <v xml:space="preserve">12   </v>
      </c>
      <c r="M961" s="40" t="str">
        <f t="array" ref="M961">IFERROR(INDEX(PEOPLE!$H$4:$H$101, SMALL(IF($B961=PEOPLE!$B$4:$B$101, ROW(PEOPLE!$H$4:$H$101)-MIN(ROW(PEOPLE!$H$4:$H$101)) +1), COLUMNS($B$3:L961))),"")</f>
        <v xml:space="preserve">13   </v>
      </c>
      <c r="N961" s="40"/>
      <c r="O961" s="40"/>
    </row>
    <row r="962" spans="2:15" x14ac:dyDescent="0.25">
      <c r="B962" s="40" t="str">
        <f t="array" ref="B962">IFERROR(INDEX(PEOPLE!B963:B$1001, MATCH(0, COUNTIF($B$2:B961, PEOPLE!B963:B$1001), 0)), "")</f>
        <v/>
      </c>
      <c r="C962" s="40" t="str">
        <f t="array" ref="C962">IFERROR(INDEX(PEOPLE!$H$4:$H$101, SMALL(IF($B962=PEOPLE!$B$4:$B$101, ROW(PEOPLE!$H$4:$H$101)-MIN(ROW(PEOPLE!$H$4:$H$101)) +1), COLUMNS($B$3:B962))),"")</f>
        <v xml:space="preserve">3   </v>
      </c>
      <c r="D962" s="40" t="str">
        <f t="array" ref="D962">IFERROR(INDEX(PEOPLE!$H$4:$H$101, SMALL(IF($B962=PEOPLE!$B$4:$B$101, ROW(PEOPLE!$H$4:$H$101)-MIN(ROW(PEOPLE!$H$4:$H$101)) +1), COLUMNS($B$3:C962))),"")</f>
        <v xml:space="preserve">4   </v>
      </c>
      <c r="E962" s="40" t="str">
        <f t="array" ref="E962">IFERROR(INDEX(PEOPLE!$H$4:$H$101, SMALL(IF($B962=PEOPLE!$B$4:$B$101, ROW(PEOPLE!$H$4:$H$101)-MIN(ROW(PEOPLE!$H$4:$H$101)) +1), COLUMNS($B$3:D962))),"")</f>
        <v xml:space="preserve">5   </v>
      </c>
      <c r="F962" s="40" t="str">
        <f t="array" ref="F962">IFERROR(INDEX(PEOPLE!$H$4:$H$101, SMALL(IF($B962=PEOPLE!$B$4:$B$101, ROW(PEOPLE!$H$4:$H$101)-MIN(ROW(PEOPLE!$H$4:$H$101)) +1), COLUMNS($B$3:E962))),"")</f>
        <v xml:space="preserve">6   </v>
      </c>
      <c r="G962" s="40" t="str">
        <f t="array" ref="G962">IFERROR(INDEX(PEOPLE!$H$4:$H$101, SMALL(IF($B962=PEOPLE!$B$4:$B$101, ROW(PEOPLE!$H$4:$H$101)-MIN(ROW(PEOPLE!$H$4:$H$101)) +1), COLUMNS($B$3:F962))),"")</f>
        <v xml:space="preserve">7   </v>
      </c>
      <c r="H962" s="40" t="str">
        <f t="array" ref="H962">IFERROR(INDEX(PEOPLE!$H$4:$H$101, SMALL(IF($B962=PEOPLE!$B$4:$B$101, ROW(PEOPLE!$H$4:$H$101)-MIN(ROW(PEOPLE!$H$4:$H$101)) +1), COLUMNS($B$3:G962))),"")</f>
        <v xml:space="preserve">8   </v>
      </c>
      <c r="I962" s="40" t="str">
        <f t="array" ref="I962">IFERROR(INDEX(PEOPLE!$H$4:$H$101, SMALL(IF($B962=PEOPLE!$B$4:$B$101, ROW(PEOPLE!$H$4:$H$101)-MIN(ROW(PEOPLE!$H$4:$H$101)) +1), COLUMNS($B$3:H962))),"")</f>
        <v xml:space="preserve">9   </v>
      </c>
      <c r="J962" s="40" t="str">
        <f t="array" ref="J962">IFERROR(INDEX(PEOPLE!$H$4:$H$101, SMALL(IF($B962=PEOPLE!$B$4:$B$101, ROW(PEOPLE!$H$4:$H$101)-MIN(ROW(PEOPLE!$H$4:$H$101)) +1), COLUMNS($B$3:I962))),"")</f>
        <v xml:space="preserve">10   </v>
      </c>
      <c r="K962" s="40" t="str">
        <f t="array" ref="K962">IFERROR(INDEX(PEOPLE!$H$4:$H$101, SMALL(IF($B962=PEOPLE!$B$4:$B$101, ROW(PEOPLE!$H$4:$H$101)-MIN(ROW(PEOPLE!$H$4:$H$101)) +1), COLUMNS($B$3:J962))),"")</f>
        <v xml:space="preserve">11   </v>
      </c>
      <c r="L962" s="40" t="str">
        <f t="array" ref="L962">IFERROR(INDEX(PEOPLE!$H$4:$H$101, SMALL(IF($B962=PEOPLE!$B$4:$B$101, ROW(PEOPLE!$H$4:$H$101)-MIN(ROW(PEOPLE!$H$4:$H$101)) +1), COLUMNS($B$3:K962))),"")</f>
        <v xml:space="preserve">12   </v>
      </c>
      <c r="M962" s="40" t="str">
        <f t="array" ref="M962">IFERROR(INDEX(PEOPLE!$H$4:$H$101, SMALL(IF($B962=PEOPLE!$B$4:$B$101, ROW(PEOPLE!$H$4:$H$101)-MIN(ROW(PEOPLE!$H$4:$H$101)) +1), COLUMNS($B$3:L962))),"")</f>
        <v xml:space="preserve">13   </v>
      </c>
      <c r="N962" s="40"/>
      <c r="O962" s="40"/>
    </row>
    <row r="963" spans="2:15" x14ac:dyDescent="0.25">
      <c r="B963" s="40" t="str">
        <f t="array" ref="B963">IFERROR(INDEX(PEOPLE!B964:B$1001, MATCH(0, COUNTIF($B$2:B962, PEOPLE!B964:B$1001), 0)), "")</f>
        <v/>
      </c>
      <c r="C963" s="40" t="str">
        <f t="array" ref="C963">IFERROR(INDEX(PEOPLE!$H$4:$H$101, SMALL(IF($B963=PEOPLE!$B$4:$B$101, ROW(PEOPLE!$H$4:$H$101)-MIN(ROW(PEOPLE!$H$4:$H$101)) +1), COLUMNS($B$3:B963))),"")</f>
        <v xml:space="preserve">3   </v>
      </c>
      <c r="D963" s="40" t="str">
        <f t="array" ref="D963">IFERROR(INDEX(PEOPLE!$H$4:$H$101, SMALL(IF($B963=PEOPLE!$B$4:$B$101, ROW(PEOPLE!$H$4:$H$101)-MIN(ROW(PEOPLE!$H$4:$H$101)) +1), COLUMNS($B$3:C963))),"")</f>
        <v xml:space="preserve">4   </v>
      </c>
      <c r="E963" s="40" t="str">
        <f t="array" ref="E963">IFERROR(INDEX(PEOPLE!$H$4:$H$101, SMALL(IF($B963=PEOPLE!$B$4:$B$101, ROW(PEOPLE!$H$4:$H$101)-MIN(ROW(PEOPLE!$H$4:$H$101)) +1), COLUMNS($B$3:D963))),"")</f>
        <v xml:space="preserve">5   </v>
      </c>
      <c r="F963" s="40" t="str">
        <f t="array" ref="F963">IFERROR(INDEX(PEOPLE!$H$4:$H$101, SMALL(IF($B963=PEOPLE!$B$4:$B$101, ROW(PEOPLE!$H$4:$H$101)-MIN(ROW(PEOPLE!$H$4:$H$101)) +1), COLUMNS($B$3:E963))),"")</f>
        <v xml:space="preserve">6   </v>
      </c>
      <c r="G963" s="40" t="str">
        <f t="array" ref="G963">IFERROR(INDEX(PEOPLE!$H$4:$H$101, SMALL(IF($B963=PEOPLE!$B$4:$B$101, ROW(PEOPLE!$H$4:$H$101)-MIN(ROW(PEOPLE!$H$4:$H$101)) +1), COLUMNS($B$3:F963))),"")</f>
        <v xml:space="preserve">7   </v>
      </c>
      <c r="H963" s="40" t="str">
        <f t="array" ref="H963">IFERROR(INDEX(PEOPLE!$H$4:$H$101, SMALL(IF($B963=PEOPLE!$B$4:$B$101, ROW(PEOPLE!$H$4:$H$101)-MIN(ROW(PEOPLE!$H$4:$H$101)) +1), COLUMNS($B$3:G963))),"")</f>
        <v xml:space="preserve">8   </v>
      </c>
      <c r="I963" s="40" t="str">
        <f t="array" ref="I963">IFERROR(INDEX(PEOPLE!$H$4:$H$101, SMALL(IF($B963=PEOPLE!$B$4:$B$101, ROW(PEOPLE!$H$4:$H$101)-MIN(ROW(PEOPLE!$H$4:$H$101)) +1), COLUMNS($B$3:H963))),"")</f>
        <v xml:space="preserve">9   </v>
      </c>
      <c r="J963" s="40" t="str">
        <f t="array" ref="J963">IFERROR(INDEX(PEOPLE!$H$4:$H$101, SMALL(IF($B963=PEOPLE!$B$4:$B$101, ROW(PEOPLE!$H$4:$H$101)-MIN(ROW(PEOPLE!$H$4:$H$101)) +1), COLUMNS($B$3:I963))),"")</f>
        <v xml:space="preserve">10   </v>
      </c>
      <c r="K963" s="40" t="str">
        <f t="array" ref="K963">IFERROR(INDEX(PEOPLE!$H$4:$H$101, SMALL(IF($B963=PEOPLE!$B$4:$B$101, ROW(PEOPLE!$H$4:$H$101)-MIN(ROW(PEOPLE!$H$4:$H$101)) +1), COLUMNS($B$3:J963))),"")</f>
        <v xml:space="preserve">11   </v>
      </c>
      <c r="L963" s="40" t="str">
        <f t="array" ref="L963">IFERROR(INDEX(PEOPLE!$H$4:$H$101, SMALL(IF($B963=PEOPLE!$B$4:$B$101, ROW(PEOPLE!$H$4:$H$101)-MIN(ROW(PEOPLE!$H$4:$H$101)) +1), COLUMNS($B$3:K963))),"")</f>
        <v xml:space="preserve">12   </v>
      </c>
      <c r="M963" s="40" t="str">
        <f t="array" ref="M963">IFERROR(INDEX(PEOPLE!$H$4:$H$101, SMALL(IF($B963=PEOPLE!$B$4:$B$101, ROW(PEOPLE!$H$4:$H$101)-MIN(ROW(PEOPLE!$H$4:$H$101)) +1), COLUMNS($B$3:L963))),"")</f>
        <v xml:space="preserve">13   </v>
      </c>
      <c r="N963" s="40"/>
      <c r="O963" s="40"/>
    </row>
    <row r="964" spans="2:15" x14ac:dyDescent="0.25">
      <c r="B964" s="40" t="str">
        <f t="array" ref="B964">IFERROR(INDEX(PEOPLE!B965:B$1001, MATCH(0, COUNTIF($B$2:B963, PEOPLE!B965:B$1001), 0)), "")</f>
        <v/>
      </c>
      <c r="C964" s="40" t="str">
        <f t="array" ref="C964">IFERROR(INDEX(PEOPLE!$H$4:$H$101, SMALL(IF($B964=PEOPLE!$B$4:$B$101, ROW(PEOPLE!$H$4:$H$101)-MIN(ROW(PEOPLE!$H$4:$H$101)) +1), COLUMNS($B$3:B964))),"")</f>
        <v xml:space="preserve">3   </v>
      </c>
      <c r="D964" s="40" t="str">
        <f t="array" ref="D964">IFERROR(INDEX(PEOPLE!$H$4:$H$101, SMALL(IF($B964=PEOPLE!$B$4:$B$101, ROW(PEOPLE!$H$4:$H$101)-MIN(ROW(PEOPLE!$H$4:$H$101)) +1), COLUMNS($B$3:C964))),"")</f>
        <v xml:space="preserve">4   </v>
      </c>
      <c r="E964" s="40" t="str">
        <f t="array" ref="E964">IFERROR(INDEX(PEOPLE!$H$4:$H$101, SMALL(IF($B964=PEOPLE!$B$4:$B$101, ROW(PEOPLE!$H$4:$H$101)-MIN(ROW(PEOPLE!$H$4:$H$101)) +1), COLUMNS($B$3:D964))),"")</f>
        <v xml:space="preserve">5   </v>
      </c>
      <c r="F964" s="40" t="str">
        <f t="array" ref="F964">IFERROR(INDEX(PEOPLE!$H$4:$H$101, SMALL(IF($B964=PEOPLE!$B$4:$B$101, ROW(PEOPLE!$H$4:$H$101)-MIN(ROW(PEOPLE!$H$4:$H$101)) +1), COLUMNS($B$3:E964))),"")</f>
        <v xml:space="preserve">6   </v>
      </c>
      <c r="G964" s="40" t="str">
        <f t="array" ref="G964">IFERROR(INDEX(PEOPLE!$H$4:$H$101, SMALL(IF($B964=PEOPLE!$B$4:$B$101, ROW(PEOPLE!$H$4:$H$101)-MIN(ROW(PEOPLE!$H$4:$H$101)) +1), COLUMNS($B$3:F964))),"")</f>
        <v xml:space="preserve">7   </v>
      </c>
      <c r="H964" s="40" t="str">
        <f t="array" ref="H964">IFERROR(INDEX(PEOPLE!$H$4:$H$101, SMALL(IF($B964=PEOPLE!$B$4:$B$101, ROW(PEOPLE!$H$4:$H$101)-MIN(ROW(PEOPLE!$H$4:$H$101)) +1), COLUMNS($B$3:G964))),"")</f>
        <v xml:space="preserve">8   </v>
      </c>
      <c r="I964" s="40" t="str">
        <f t="array" ref="I964">IFERROR(INDEX(PEOPLE!$H$4:$H$101, SMALL(IF($B964=PEOPLE!$B$4:$B$101, ROW(PEOPLE!$H$4:$H$101)-MIN(ROW(PEOPLE!$H$4:$H$101)) +1), COLUMNS($B$3:H964))),"")</f>
        <v xml:space="preserve">9   </v>
      </c>
      <c r="J964" s="40" t="str">
        <f t="array" ref="J964">IFERROR(INDEX(PEOPLE!$H$4:$H$101, SMALL(IF($B964=PEOPLE!$B$4:$B$101, ROW(PEOPLE!$H$4:$H$101)-MIN(ROW(PEOPLE!$H$4:$H$101)) +1), COLUMNS($B$3:I964))),"")</f>
        <v xml:space="preserve">10   </v>
      </c>
      <c r="K964" s="40" t="str">
        <f t="array" ref="K964">IFERROR(INDEX(PEOPLE!$H$4:$H$101, SMALL(IF($B964=PEOPLE!$B$4:$B$101, ROW(PEOPLE!$H$4:$H$101)-MIN(ROW(PEOPLE!$H$4:$H$101)) +1), COLUMNS($B$3:J964))),"")</f>
        <v xml:space="preserve">11   </v>
      </c>
      <c r="L964" s="40" t="str">
        <f t="array" ref="L964">IFERROR(INDEX(PEOPLE!$H$4:$H$101, SMALL(IF($B964=PEOPLE!$B$4:$B$101, ROW(PEOPLE!$H$4:$H$101)-MIN(ROW(PEOPLE!$H$4:$H$101)) +1), COLUMNS($B$3:K964))),"")</f>
        <v xml:space="preserve">12   </v>
      </c>
      <c r="M964" s="40" t="str">
        <f t="array" ref="M964">IFERROR(INDEX(PEOPLE!$H$4:$H$101, SMALL(IF($B964=PEOPLE!$B$4:$B$101, ROW(PEOPLE!$H$4:$H$101)-MIN(ROW(PEOPLE!$H$4:$H$101)) +1), COLUMNS($B$3:L964))),"")</f>
        <v xml:space="preserve">13   </v>
      </c>
      <c r="N964" s="40"/>
      <c r="O964" s="40"/>
    </row>
    <row r="965" spans="2:15" x14ac:dyDescent="0.25">
      <c r="B965" s="40" t="str">
        <f t="array" ref="B965">IFERROR(INDEX(PEOPLE!B966:B$1001, MATCH(0, COUNTIF($B$2:B964, PEOPLE!B966:B$1001), 0)), "")</f>
        <v/>
      </c>
      <c r="C965" s="40" t="str">
        <f t="array" ref="C965">IFERROR(INDEX(PEOPLE!$H$4:$H$101, SMALL(IF($B965=PEOPLE!$B$4:$B$101, ROW(PEOPLE!$H$4:$H$101)-MIN(ROW(PEOPLE!$H$4:$H$101)) +1), COLUMNS($B$3:B965))),"")</f>
        <v xml:space="preserve">3   </v>
      </c>
      <c r="D965" s="40" t="str">
        <f t="array" ref="D965">IFERROR(INDEX(PEOPLE!$H$4:$H$101, SMALL(IF($B965=PEOPLE!$B$4:$B$101, ROW(PEOPLE!$H$4:$H$101)-MIN(ROW(PEOPLE!$H$4:$H$101)) +1), COLUMNS($B$3:C965))),"")</f>
        <v xml:space="preserve">4   </v>
      </c>
      <c r="E965" s="40" t="str">
        <f t="array" ref="E965">IFERROR(INDEX(PEOPLE!$H$4:$H$101, SMALL(IF($B965=PEOPLE!$B$4:$B$101, ROW(PEOPLE!$H$4:$H$101)-MIN(ROW(PEOPLE!$H$4:$H$101)) +1), COLUMNS($B$3:D965))),"")</f>
        <v xml:space="preserve">5   </v>
      </c>
      <c r="F965" s="40" t="str">
        <f t="array" ref="F965">IFERROR(INDEX(PEOPLE!$H$4:$H$101, SMALL(IF($B965=PEOPLE!$B$4:$B$101, ROW(PEOPLE!$H$4:$H$101)-MIN(ROW(PEOPLE!$H$4:$H$101)) +1), COLUMNS($B$3:E965))),"")</f>
        <v xml:space="preserve">6   </v>
      </c>
      <c r="G965" s="40" t="str">
        <f t="array" ref="G965">IFERROR(INDEX(PEOPLE!$H$4:$H$101, SMALL(IF($B965=PEOPLE!$B$4:$B$101, ROW(PEOPLE!$H$4:$H$101)-MIN(ROW(PEOPLE!$H$4:$H$101)) +1), COLUMNS($B$3:F965))),"")</f>
        <v xml:space="preserve">7   </v>
      </c>
      <c r="H965" s="40" t="str">
        <f t="array" ref="H965">IFERROR(INDEX(PEOPLE!$H$4:$H$101, SMALL(IF($B965=PEOPLE!$B$4:$B$101, ROW(PEOPLE!$H$4:$H$101)-MIN(ROW(PEOPLE!$H$4:$H$101)) +1), COLUMNS($B$3:G965))),"")</f>
        <v xml:space="preserve">8   </v>
      </c>
      <c r="I965" s="40" t="str">
        <f t="array" ref="I965">IFERROR(INDEX(PEOPLE!$H$4:$H$101, SMALL(IF($B965=PEOPLE!$B$4:$B$101, ROW(PEOPLE!$H$4:$H$101)-MIN(ROW(PEOPLE!$H$4:$H$101)) +1), COLUMNS($B$3:H965))),"")</f>
        <v xml:space="preserve">9   </v>
      </c>
      <c r="J965" s="40" t="str">
        <f t="array" ref="J965">IFERROR(INDEX(PEOPLE!$H$4:$H$101, SMALL(IF($B965=PEOPLE!$B$4:$B$101, ROW(PEOPLE!$H$4:$H$101)-MIN(ROW(PEOPLE!$H$4:$H$101)) +1), COLUMNS($B$3:I965))),"")</f>
        <v xml:space="preserve">10   </v>
      </c>
      <c r="K965" s="40" t="str">
        <f t="array" ref="K965">IFERROR(INDEX(PEOPLE!$H$4:$H$101, SMALL(IF($B965=PEOPLE!$B$4:$B$101, ROW(PEOPLE!$H$4:$H$101)-MIN(ROW(PEOPLE!$H$4:$H$101)) +1), COLUMNS($B$3:J965))),"")</f>
        <v xml:space="preserve">11   </v>
      </c>
      <c r="L965" s="40" t="str">
        <f t="array" ref="L965">IFERROR(INDEX(PEOPLE!$H$4:$H$101, SMALL(IF($B965=PEOPLE!$B$4:$B$101, ROW(PEOPLE!$H$4:$H$101)-MIN(ROW(PEOPLE!$H$4:$H$101)) +1), COLUMNS($B$3:K965))),"")</f>
        <v xml:space="preserve">12   </v>
      </c>
      <c r="M965" s="40" t="str">
        <f t="array" ref="M965">IFERROR(INDEX(PEOPLE!$H$4:$H$101, SMALL(IF($B965=PEOPLE!$B$4:$B$101, ROW(PEOPLE!$H$4:$H$101)-MIN(ROW(PEOPLE!$H$4:$H$101)) +1), COLUMNS($B$3:L965))),"")</f>
        <v xml:space="preserve">13   </v>
      </c>
      <c r="N965" s="40"/>
      <c r="O965" s="40"/>
    </row>
    <row r="966" spans="2:15" x14ac:dyDescent="0.25">
      <c r="B966" s="40" t="str">
        <f t="array" ref="B966">IFERROR(INDEX(PEOPLE!B967:B$1001, MATCH(0, COUNTIF($B$2:B965, PEOPLE!B967:B$1001), 0)), "")</f>
        <v/>
      </c>
      <c r="C966" s="40" t="str">
        <f t="array" ref="C966">IFERROR(INDEX(PEOPLE!$H$4:$H$101, SMALL(IF($B966=PEOPLE!$B$4:$B$101, ROW(PEOPLE!$H$4:$H$101)-MIN(ROW(PEOPLE!$H$4:$H$101)) +1), COLUMNS($B$3:B966))),"")</f>
        <v xml:space="preserve">3   </v>
      </c>
      <c r="D966" s="40" t="str">
        <f t="array" ref="D966">IFERROR(INDEX(PEOPLE!$H$4:$H$101, SMALL(IF($B966=PEOPLE!$B$4:$B$101, ROW(PEOPLE!$H$4:$H$101)-MIN(ROW(PEOPLE!$H$4:$H$101)) +1), COLUMNS($B$3:C966))),"")</f>
        <v xml:space="preserve">4   </v>
      </c>
      <c r="E966" s="40" t="str">
        <f t="array" ref="E966">IFERROR(INDEX(PEOPLE!$H$4:$H$101, SMALL(IF($B966=PEOPLE!$B$4:$B$101, ROW(PEOPLE!$H$4:$H$101)-MIN(ROW(PEOPLE!$H$4:$H$101)) +1), COLUMNS($B$3:D966))),"")</f>
        <v xml:space="preserve">5   </v>
      </c>
      <c r="F966" s="40" t="str">
        <f t="array" ref="F966">IFERROR(INDEX(PEOPLE!$H$4:$H$101, SMALL(IF($B966=PEOPLE!$B$4:$B$101, ROW(PEOPLE!$H$4:$H$101)-MIN(ROW(PEOPLE!$H$4:$H$101)) +1), COLUMNS($B$3:E966))),"")</f>
        <v xml:space="preserve">6   </v>
      </c>
      <c r="G966" s="40" t="str">
        <f t="array" ref="G966">IFERROR(INDEX(PEOPLE!$H$4:$H$101, SMALL(IF($B966=PEOPLE!$B$4:$B$101, ROW(PEOPLE!$H$4:$H$101)-MIN(ROW(PEOPLE!$H$4:$H$101)) +1), COLUMNS($B$3:F966))),"")</f>
        <v xml:space="preserve">7   </v>
      </c>
      <c r="H966" s="40" t="str">
        <f t="array" ref="H966">IFERROR(INDEX(PEOPLE!$H$4:$H$101, SMALL(IF($B966=PEOPLE!$B$4:$B$101, ROW(PEOPLE!$H$4:$H$101)-MIN(ROW(PEOPLE!$H$4:$H$101)) +1), COLUMNS($B$3:G966))),"")</f>
        <v xml:space="preserve">8   </v>
      </c>
      <c r="I966" s="40" t="str">
        <f t="array" ref="I966">IFERROR(INDEX(PEOPLE!$H$4:$H$101, SMALL(IF($B966=PEOPLE!$B$4:$B$101, ROW(PEOPLE!$H$4:$H$101)-MIN(ROW(PEOPLE!$H$4:$H$101)) +1), COLUMNS($B$3:H966))),"")</f>
        <v xml:space="preserve">9   </v>
      </c>
      <c r="J966" s="40" t="str">
        <f t="array" ref="J966">IFERROR(INDEX(PEOPLE!$H$4:$H$101, SMALL(IF($B966=PEOPLE!$B$4:$B$101, ROW(PEOPLE!$H$4:$H$101)-MIN(ROW(PEOPLE!$H$4:$H$101)) +1), COLUMNS($B$3:I966))),"")</f>
        <v xml:space="preserve">10   </v>
      </c>
      <c r="K966" s="40" t="str">
        <f t="array" ref="K966">IFERROR(INDEX(PEOPLE!$H$4:$H$101, SMALL(IF($B966=PEOPLE!$B$4:$B$101, ROW(PEOPLE!$H$4:$H$101)-MIN(ROW(PEOPLE!$H$4:$H$101)) +1), COLUMNS($B$3:J966))),"")</f>
        <v xml:space="preserve">11   </v>
      </c>
      <c r="L966" s="40" t="str">
        <f t="array" ref="L966">IFERROR(INDEX(PEOPLE!$H$4:$H$101, SMALL(IF($B966=PEOPLE!$B$4:$B$101, ROW(PEOPLE!$H$4:$H$101)-MIN(ROW(PEOPLE!$H$4:$H$101)) +1), COLUMNS($B$3:K966))),"")</f>
        <v xml:space="preserve">12   </v>
      </c>
      <c r="M966" s="40" t="str">
        <f t="array" ref="M966">IFERROR(INDEX(PEOPLE!$H$4:$H$101, SMALL(IF($B966=PEOPLE!$B$4:$B$101, ROW(PEOPLE!$H$4:$H$101)-MIN(ROW(PEOPLE!$H$4:$H$101)) +1), COLUMNS($B$3:L966))),"")</f>
        <v xml:space="preserve">13   </v>
      </c>
      <c r="N966" s="40"/>
      <c r="O966" s="40"/>
    </row>
    <row r="967" spans="2:15" x14ac:dyDescent="0.25">
      <c r="B967" s="40" t="str">
        <f t="array" ref="B967">IFERROR(INDEX(PEOPLE!B968:B$1001, MATCH(0, COUNTIF($B$2:B966, PEOPLE!B968:B$1001), 0)), "")</f>
        <v/>
      </c>
      <c r="C967" s="40" t="str">
        <f t="array" ref="C967">IFERROR(INDEX(PEOPLE!$H$4:$H$101, SMALL(IF($B967=PEOPLE!$B$4:$B$101, ROW(PEOPLE!$H$4:$H$101)-MIN(ROW(PEOPLE!$H$4:$H$101)) +1), COLUMNS($B$3:B967))),"")</f>
        <v xml:space="preserve">3   </v>
      </c>
      <c r="D967" s="40" t="str">
        <f t="array" ref="D967">IFERROR(INDEX(PEOPLE!$H$4:$H$101, SMALL(IF($B967=PEOPLE!$B$4:$B$101, ROW(PEOPLE!$H$4:$H$101)-MIN(ROW(PEOPLE!$H$4:$H$101)) +1), COLUMNS($B$3:C967))),"")</f>
        <v xml:space="preserve">4   </v>
      </c>
      <c r="E967" s="40" t="str">
        <f t="array" ref="E967">IFERROR(INDEX(PEOPLE!$H$4:$H$101, SMALL(IF($B967=PEOPLE!$B$4:$B$101, ROW(PEOPLE!$H$4:$H$101)-MIN(ROW(PEOPLE!$H$4:$H$101)) +1), COLUMNS($B$3:D967))),"")</f>
        <v xml:space="preserve">5   </v>
      </c>
      <c r="F967" s="40" t="str">
        <f t="array" ref="F967">IFERROR(INDEX(PEOPLE!$H$4:$H$101, SMALL(IF($B967=PEOPLE!$B$4:$B$101, ROW(PEOPLE!$H$4:$H$101)-MIN(ROW(PEOPLE!$H$4:$H$101)) +1), COLUMNS($B$3:E967))),"")</f>
        <v xml:space="preserve">6   </v>
      </c>
      <c r="G967" s="40" t="str">
        <f t="array" ref="G967">IFERROR(INDEX(PEOPLE!$H$4:$H$101, SMALL(IF($B967=PEOPLE!$B$4:$B$101, ROW(PEOPLE!$H$4:$H$101)-MIN(ROW(PEOPLE!$H$4:$H$101)) +1), COLUMNS($B$3:F967))),"")</f>
        <v xml:space="preserve">7   </v>
      </c>
      <c r="H967" s="40" t="str">
        <f t="array" ref="H967">IFERROR(INDEX(PEOPLE!$H$4:$H$101, SMALL(IF($B967=PEOPLE!$B$4:$B$101, ROW(PEOPLE!$H$4:$H$101)-MIN(ROW(PEOPLE!$H$4:$H$101)) +1), COLUMNS($B$3:G967))),"")</f>
        <v xml:space="preserve">8   </v>
      </c>
      <c r="I967" s="40" t="str">
        <f t="array" ref="I967">IFERROR(INDEX(PEOPLE!$H$4:$H$101, SMALL(IF($B967=PEOPLE!$B$4:$B$101, ROW(PEOPLE!$H$4:$H$101)-MIN(ROW(PEOPLE!$H$4:$H$101)) +1), COLUMNS($B$3:H967))),"")</f>
        <v xml:space="preserve">9   </v>
      </c>
      <c r="J967" s="40" t="str">
        <f t="array" ref="J967">IFERROR(INDEX(PEOPLE!$H$4:$H$101, SMALL(IF($B967=PEOPLE!$B$4:$B$101, ROW(PEOPLE!$H$4:$H$101)-MIN(ROW(PEOPLE!$H$4:$H$101)) +1), COLUMNS($B$3:I967))),"")</f>
        <v xml:space="preserve">10   </v>
      </c>
      <c r="K967" s="40" t="str">
        <f t="array" ref="K967">IFERROR(INDEX(PEOPLE!$H$4:$H$101, SMALL(IF($B967=PEOPLE!$B$4:$B$101, ROW(PEOPLE!$H$4:$H$101)-MIN(ROW(PEOPLE!$H$4:$H$101)) +1), COLUMNS($B$3:J967))),"")</f>
        <v xml:space="preserve">11   </v>
      </c>
      <c r="L967" s="40" t="str">
        <f t="array" ref="L967">IFERROR(INDEX(PEOPLE!$H$4:$H$101, SMALL(IF($B967=PEOPLE!$B$4:$B$101, ROW(PEOPLE!$H$4:$H$101)-MIN(ROW(PEOPLE!$H$4:$H$101)) +1), COLUMNS($B$3:K967))),"")</f>
        <v xml:space="preserve">12   </v>
      </c>
      <c r="M967" s="40" t="str">
        <f t="array" ref="M967">IFERROR(INDEX(PEOPLE!$H$4:$H$101, SMALL(IF($B967=PEOPLE!$B$4:$B$101, ROW(PEOPLE!$H$4:$H$101)-MIN(ROW(PEOPLE!$H$4:$H$101)) +1), COLUMNS($B$3:L967))),"")</f>
        <v xml:space="preserve">13   </v>
      </c>
      <c r="N967" s="40"/>
      <c r="O967" s="40"/>
    </row>
    <row r="968" spans="2:15" x14ac:dyDescent="0.25">
      <c r="B968" s="40" t="str">
        <f t="array" ref="B968">IFERROR(INDEX(PEOPLE!B969:B$1001, MATCH(0, COUNTIF($B$2:B967, PEOPLE!B969:B$1001), 0)), "")</f>
        <v/>
      </c>
      <c r="C968" s="40" t="str">
        <f t="array" ref="C968">IFERROR(INDEX(PEOPLE!$H$4:$H$101, SMALL(IF($B968=PEOPLE!$B$4:$B$101, ROW(PEOPLE!$H$4:$H$101)-MIN(ROW(PEOPLE!$H$4:$H$101)) +1), COLUMNS($B$3:B968))),"")</f>
        <v xml:space="preserve">3   </v>
      </c>
      <c r="D968" s="40" t="str">
        <f t="array" ref="D968">IFERROR(INDEX(PEOPLE!$H$4:$H$101, SMALL(IF($B968=PEOPLE!$B$4:$B$101, ROW(PEOPLE!$H$4:$H$101)-MIN(ROW(PEOPLE!$H$4:$H$101)) +1), COLUMNS($B$3:C968))),"")</f>
        <v xml:space="preserve">4   </v>
      </c>
      <c r="E968" s="40" t="str">
        <f t="array" ref="E968">IFERROR(INDEX(PEOPLE!$H$4:$H$101, SMALL(IF($B968=PEOPLE!$B$4:$B$101, ROW(PEOPLE!$H$4:$H$101)-MIN(ROW(PEOPLE!$H$4:$H$101)) +1), COLUMNS($B$3:D968))),"")</f>
        <v xml:space="preserve">5   </v>
      </c>
      <c r="F968" s="40" t="str">
        <f t="array" ref="F968">IFERROR(INDEX(PEOPLE!$H$4:$H$101, SMALL(IF($B968=PEOPLE!$B$4:$B$101, ROW(PEOPLE!$H$4:$H$101)-MIN(ROW(PEOPLE!$H$4:$H$101)) +1), COLUMNS($B$3:E968))),"")</f>
        <v xml:space="preserve">6   </v>
      </c>
      <c r="G968" s="40" t="str">
        <f t="array" ref="G968">IFERROR(INDEX(PEOPLE!$H$4:$H$101, SMALL(IF($B968=PEOPLE!$B$4:$B$101, ROW(PEOPLE!$H$4:$H$101)-MIN(ROW(PEOPLE!$H$4:$H$101)) +1), COLUMNS($B$3:F968))),"")</f>
        <v xml:space="preserve">7   </v>
      </c>
      <c r="H968" s="40" t="str">
        <f t="array" ref="H968">IFERROR(INDEX(PEOPLE!$H$4:$H$101, SMALL(IF($B968=PEOPLE!$B$4:$B$101, ROW(PEOPLE!$H$4:$H$101)-MIN(ROW(PEOPLE!$H$4:$H$101)) +1), COLUMNS($B$3:G968))),"")</f>
        <v xml:space="preserve">8   </v>
      </c>
      <c r="I968" s="40" t="str">
        <f t="array" ref="I968">IFERROR(INDEX(PEOPLE!$H$4:$H$101, SMALL(IF($B968=PEOPLE!$B$4:$B$101, ROW(PEOPLE!$H$4:$H$101)-MIN(ROW(PEOPLE!$H$4:$H$101)) +1), COLUMNS($B$3:H968))),"")</f>
        <v xml:space="preserve">9   </v>
      </c>
      <c r="J968" s="40" t="str">
        <f t="array" ref="J968">IFERROR(INDEX(PEOPLE!$H$4:$H$101, SMALL(IF($B968=PEOPLE!$B$4:$B$101, ROW(PEOPLE!$H$4:$H$101)-MIN(ROW(PEOPLE!$H$4:$H$101)) +1), COLUMNS($B$3:I968))),"")</f>
        <v xml:space="preserve">10   </v>
      </c>
      <c r="K968" s="40" t="str">
        <f t="array" ref="K968">IFERROR(INDEX(PEOPLE!$H$4:$H$101, SMALL(IF($B968=PEOPLE!$B$4:$B$101, ROW(PEOPLE!$H$4:$H$101)-MIN(ROW(PEOPLE!$H$4:$H$101)) +1), COLUMNS($B$3:J968))),"")</f>
        <v xml:space="preserve">11   </v>
      </c>
      <c r="L968" s="40" t="str">
        <f t="array" ref="L968">IFERROR(INDEX(PEOPLE!$H$4:$H$101, SMALL(IF($B968=PEOPLE!$B$4:$B$101, ROW(PEOPLE!$H$4:$H$101)-MIN(ROW(PEOPLE!$H$4:$H$101)) +1), COLUMNS($B$3:K968))),"")</f>
        <v xml:space="preserve">12   </v>
      </c>
      <c r="M968" s="40" t="str">
        <f t="array" ref="M968">IFERROR(INDEX(PEOPLE!$H$4:$H$101, SMALL(IF($B968=PEOPLE!$B$4:$B$101, ROW(PEOPLE!$H$4:$H$101)-MIN(ROW(PEOPLE!$H$4:$H$101)) +1), COLUMNS($B$3:L968))),"")</f>
        <v xml:space="preserve">13   </v>
      </c>
      <c r="N968" s="40"/>
      <c r="O968" s="40"/>
    </row>
    <row r="969" spans="2:15" x14ac:dyDescent="0.25">
      <c r="B969" s="40" t="str">
        <f t="array" ref="B969">IFERROR(INDEX(PEOPLE!B970:B$1001, MATCH(0, COUNTIF($B$2:B968, PEOPLE!B970:B$1001), 0)), "")</f>
        <v/>
      </c>
      <c r="C969" s="40" t="str">
        <f t="array" ref="C969">IFERROR(INDEX(PEOPLE!$H$4:$H$101, SMALL(IF($B969=PEOPLE!$B$4:$B$101, ROW(PEOPLE!$H$4:$H$101)-MIN(ROW(PEOPLE!$H$4:$H$101)) +1), COLUMNS($B$3:B969))),"")</f>
        <v xml:space="preserve">3   </v>
      </c>
      <c r="D969" s="40" t="str">
        <f t="array" ref="D969">IFERROR(INDEX(PEOPLE!$H$4:$H$101, SMALL(IF($B969=PEOPLE!$B$4:$B$101, ROW(PEOPLE!$H$4:$H$101)-MIN(ROW(PEOPLE!$H$4:$H$101)) +1), COLUMNS($B$3:C969))),"")</f>
        <v xml:space="preserve">4   </v>
      </c>
      <c r="E969" s="40" t="str">
        <f t="array" ref="E969">IFERROR(INDEX(PEOPLE!$H$4:$H$101, SMALL(IF($B969=PEOPLE!$B$4:$B$101, ROW(PEOPLE!$H$4:$H$101)-MIN(ROW(PEOPLE!$H$4:$H$101)) +1), COLUMNS($B$3:D969))),"")</f>
        <v xml:space="preserve">5   </v>
      </c>
      <c r="F969" s="40" t="str">
        <f t="array" ref="F969">IFERROR(INDEX(PEOPLE!$H$4:$H$101, SMALL(IF($B969=PEOPLE!$B$4:$B$101, ROW(PEOPLE!$H$4:$H$101)-MIN(ROW(PEOPLE!$H$4:$H$101)) +1), COLUMNS($B$3:E969))),"")</f>
        <v xml:space="preserve">6   </v>
      </c>
      <c r="G969" s="40" t="str">
        <f t="array" ref="G969">IFERROR(INDEX(PEOPLE!$H$4:$H$101, SMALL(IF($B969=PEOPLE!$B$4:$B$101, ROW(PEOPLE!$H$4:$H$101)-MIN(ROW(PEOPLE!$H$4:$H$101)) +1), COLUMNS($B$3:F969))),"")</f>
        <v xml:space="preserve">7   </v>
      </c>
      <c r="H969" s="40" t="str">
        <f t="array" ref="H969">IFERROR(INDEX(PEOPLE!$H$4:$H$101, SMALL(IF($B969=PEOPLE!$B$4:$B$101, ROW(PEOPLE!$H$4:$H$101)-MIN(ROW(PEOPLE!$H$4:$H$101)) +1), COLUMNS($B$3:G969))),"")</f>
        <v xml:space="preserve">8   </v>
      </c>
      <c r="I969" s="40" t="str">
        <f t="array" ref="I969">IFERROR(INDEX(PEOPLE!$H$4:$H$101, SMALL(IF($B969=PEOPLE!$B$4:$B$101, ROW(PEOPLE!$H$4:$H$101)-MIN(ROW(PEOPLE!$H$4:$H$101)) +1), COLUMNS($B$3:H969))),"")</f>
        <v xml:space="preserve">9   </v>
      </c>
      <c r="J969" s="40" t="str">
        <f t="array" ref="J969">IFERROR(INDEX(PEOPLE!$H$4:$H$101, SMALL(IF($B969=PEOPLE!$B$4:$B$101, ROW(PEOPLE!$H$4:$H$101)-MIN(ROW(PEOPLE!$H$4:$H$101)) +1), COLUMNS($B$3:I969))),"")</f>
        <v xml:space="preserve">10   </v>
      </c>
      <c r="K969" s="40" t="str">
        <f t="array" ref="K969">IFERROR(INDEX(PEOPLE!$H$4:$H$101, SMALL(IF($B969=PEOPLE!$B$4:$B$101, ROW(PEOPLE!$H$4:$H$101)-MIN(ROW(PEOPLE!$H$4:$H$101)) +1), COLUMNS($B$3:J969))),"")</f>
        <v xml:space="preserve">11   </v>
      </c>
      <c r="L969" s="40" t="str">
        <f t="array" ref="L969">IFERROR(INDEX(PEOPLE!$H$4:$H$101, SMALL(IF($B969=PEOPLE!$B$4:$B$101, ROW(PEOPLE!$H$4:$H$101)-MIN(ROW(PEOPLE!$H$4:$H$101)) +1), COLUMNS($B$3:K969))),"")</f>
        <v xml:space="preserve">12   </v>
      </c>
      <c r="M969" s="40" t="str">
        <f t="array" ref="M969">IFERROR(INDEX(PEOPLE!$H$4:$H$101, SMALL(IF($B969=PEOPLE!$B$4:$B$101, ROW(PEOPLE!$H$4:$H$101)-MIN(ROW(PEOPLE!$H$4:$H$101)) +1), COLUMNS($B$3:L969))),"")</f>
        <v xml:space="preserve">13   </v>
      </c>
      <c r="N969" s="40"/>
      <c r="O969" s="40"/>
    </row>
    <row r="970" spans="2:15" x14ac:dyDescent="0.25">
      <c r="B970" s="40" t="str">
        <f t="array" ref="B970">IFERROR(INDEX(PEOPLE!B971:B$1001, MATCH(0, COUNTIF($B$2:B969, PEOPLE!B971:B$1001), 0)), "")</f>
        <v/>
      </c>
      <c r="C970" s="40" t="str">
        <f t="array" ref="C970">IFERROR(INDEX(PEOPLE!$H$4:$H$101, SMALL(IF($B970=PEOPLE!$B$4:$B$101, ROW(PEOPLE!$H$4:$H$101)-MIN(ROW(PEOPLE!$H$4:$H$101)) +1), COLUMNS($B$3:B970))),"")</f>
        <v xml:space="preserve">3   </v>
      </c>
      <c r="D970" s="40" t="str">
        <f t="array" ref="D970">IFERROR(INDEX(PEOPLE!$H$4:$H$101, SMALL(IF($B970=PEOPLE!$B$4:$B$101, ROW(PEOPLE!$H$4:$H$101)-MIN(ROW(PEOPLE!$H$4:$H$101)) +1), COLUMNS($B$3:C970))),"")</f>
        <v xml:space="preserve">4   </v>
      </c>
      <c r="E970" s="40" t="str">
        <f t="array" ref="E970">IFERROR(INDEX(PEOPLE!$H$4:$H$101, SMALL(IF($B970=PEOPLE!$B$4:$B$101, ROW(PEOPLE!$H$4:$H$101)-MIN(ROW(PEOPLE!$H$4:$H$101)) +1), COLUMNS($B$3:D970))),"")</f>
        <v xml:space="preserve">5   </v>
      </c>
      <c r="F970" s="40" t="str">
        <f t="array" ref="F970">IFERROR(INDEX(PEOPLE!$H$4:$H$101, SMALL(IF($B970=PEOPLE!$B$4:$B$101, ROW(PEOPLE!$H$4:$H$101)-MIN(ROW(PEOPLE!$H$4:$H$101)) +1), COLUMNS($B$3:E970))),"")</f>
        <v xml:space="preserve">6   </v>
      </c>
      <c r="G970" s="40" t="str">
        <f t="array" ref="G970">IFERROR(INDEX(PEOPLE!$H$4:$H$101, SMALL(IF($B970=PEOPLE!$B$4:$B$101, ROW(PEOPLE!$H$4:$H$101)-MIN(ROW(PEOPLE!$H$4:$H$101)) +1), COLUMNS($B$3:F970))),"")</f>
        <v xml:space="preserve">7   </v>
      </c>
      <c r="H970" s="40" t="str">
        <f t="array" ref="H970">IFERROR(INDEX(PEOPLE!$H$4:$H$101, SMALL(IF($B970=PEOPLE!$B$4:$B$101, ROW(PEOPLE!$H$4:$H$101)-MIN(ROW(PEOPLE!$H$4:$H$101)) +1), COLUMNS($B$3:G970))),"")</f>
        <v xml:space="preserve">8   </v>
      </c>
      <c r="I970" s="40" t="str">
        <f t="array" ref="I970">IFERROR(INDEX(PEOPLE!$H$4:$H$101, SMALL(IF($B970=PEOPLE!$B$4:$B$101, ROW(PEOPLE!$H$4:$H$101)-MIN(ROW(PEOPLE!$H$4:$H$101)) +1), COLUMNS($B$3:H970))),"")</f>
        <v xml:space="preserve">9   </v>
      </c>
      <c r="J970" s="40" t="str">
        <f t="array" ref="J970">IFERROR(INDEX(PEOPLE!$H$4:$H$101, SMALL(IF($B970=PEOPLE!$B$4:$B$101, ROW(PEOPLE!$H$4:$H$101)-MIN(ROW(PEOPLE!$H$4:$H$101)) +1), COLUMNS($B$3:I970))),"")</f>
        <v xml:space="preserve">10   </v>
      </c>
      <c r="K970" s="40" t="str">
        <f t="array" ref="K970">IFERROR(INDEX(PEOPLE!$H$4:$H$101, SMALL(IF($B970=PEOPLE!$B$4:$B$101, ROW(PEOPLE!$H$4:$H$101)-MIN(ROW(PEOPLE!$H$4:$H$101)) +1), COLUMNS($B$3:J970))),"")</f>
        <v xml:space="preserve">11   </v>
      </c>
      <c r="L970" s="40" t="str">
        <f t="array" ref="L970">IFERROR(INDEX(PEOPLE!$H$4:$H$101, SMALL(IF($B970=PEOPLE!$B$4:$B$101, ROW(PEOPLE!$H$4:$H$101)-MIN(ROW(PEOPLE!$H$4:$H$101)) +1), COLUMNS($B$3:K970))),"")</f>
        <v xml:space="preserve">12   </v>
      </c>
      <c r="M970" s="40" t="str">
        <f t="array" ref="M970">IFERROR(INDEX(PEOPLE!$H$4:$H$101, SMALL(IF($B970=PEOPLE!$B$4:$B$101, ROW(PEOPLE!$H$4:$H$101)-MIN(ROW(PEOPLE!$H$4:$H$101)) +1), COLUMNS($B$3:L970))),"")</f>
        <v xml:space="preserve">13   </v>
      </c>
      <c r="N970" s="40"/>
      <c r="O970" s="40"/>
    </row>
    <row r="971" spans="2:15" x14ac:dyDescent="0.25">
      <c r="B971" s="40" t="str">
        <f t="array" ref="B971">IFERROR(INDEX(PEOPLE!B972:B$1001, MATCH(0, COUNTIF($B$2:B970, PEOPLE!B972:B$1001), 0)), "")</f>
        <v/>
      </c>
      <c r="C971" s="40" t="str">
        <f t="array" ref="C971">IFERROR(INDEX(PEOPLE!$H$4:$H$101, SMALL(IF($B971=PEOPLE!$B$4:$B$101, ROW(PEOPLE!$H$4:$H$101)-MIN(ROW(PEOPLE!$H$4:$H$101)) +1), COLUMNS($B$3:B971))),"")</f>
        <v xml:space="preserve">3   </v>
      </c>
      <c r="D971" s="40" t="str">
        <f t="array" ref="D971">IFERROR(INDEX(PEOPLE!$H$4:$H$101, SMALL(IF($B971=PEOPLE!$B$4:$B$101, ROW(PEOPLE!$H$4:$H$101)-MIN(ROW(PEOPLE!$H$4:$H$101)) +1), COLUMNS($B$3:C971))),"")</f>
        <v xml:space="preserve">4   </v>
      </c>
      <c r="E971" s="40" t="str">
        <f t="array" ref="E971">IFERROR(INDEX(PEOPLE!$H$4:$H$101, SMALL(IF($B971=PEOPLE!$B$4:$B$101, ROW(PEOPLE!$H$4:$H$101)-MIN(ROW(PEOPLE!$H$4:$H$101)) +1), COLUMNS($B$3:D971))),"")</f>
        <v xml:space="preserve">5   </v>
      </c>
      <c r="F971" s="40" t="str">
        <f t="array" ref="F971">IFERROR(INDEX(PEOPLE!$H$4:$H$101, SMALL(IF($B971=PEOPLE!$B$4:$B$101, ROW(PEOPLE!$H$4:$H$101)-MIN(ROW(PEOPLE!$H$4:$H$101)) +1), COLUMNS($B$3:E971))),"")</f>
        <v xml:space="preserve">6   </v>
      </c>
      <c r="G971" s="40" t="str">
        <f t="array" ref="G971">IFERROR(INDEX(PEOPLE!$H$4:$H$101, SMALL(IF($B971=PEOPLE!$B$4:$B$101, ROW(PEOPLE!$H$4:$H$101)-MIN(ROW(PEOPLE!$H$4:$H$101)) +1), COLUMNS($B$3:F971))),"")</f>
        <v xml:space="preserve">7   </v>
      </c>
      <c r="H971" s="40" t="str">
        <f t="array" ref="H971">IFERROR(INDEX(PEOPLE!$H$4:$H$101, SMALL(IF($B971=PEOPLE!$B$4:$B$101, ROW(PEOPLE!$H$4:$H$101)-MIN(ROW(PEOPLE!$H$4:$H$101)) +1), COLUMNS($B$3:G971))),"")</f>
        <v xml:space="preserve">8   </v>
      </c>
      <c r="I971" s="40" t="str">
        <f t="array" ref="I971">IFERROR(INDEX(PEOPLE!$H$4:$H$101, SMALL(IF($B971=PEOPLE!$B$4:$B$101, ROW(PEOPLE!$H$4:$H$101)-MIN(ROW(PEOPLE!$H$4:$H$101)) +1), COLUMNS($B$3:H971))),"")</f>
        <v xml:space="preserve">9   </v>
      </c>
      <c r="J971" s="40" t="str">
        <f t="array" ref="J971">IFERROR(INDEX(PEOPLE!$H$4:$H$101, SMALL(IF($B971=PEOPLE!$B$4:$B$101, ROW(PEOPLE!$H$4:$H$101)-MIN(ROW(PEOPLE!$H$4:$H$101)) +1), COLUMNS($B$3:I971))),"")</f>
        <v xml:space="preserve">10   </v>
      </c>
      <c r="K971" s="40" t="str">
        <f t="array" ref="K971">IFERROR(INDEX(PEOPLE!$H$4:$H$101, SMALL(IF($B971=PEOPLE!$B$4:$B$101, ROW(PEOPLE!$H$4:$H$101)-MIN(ROW(PEOPLE!$H$4:$H$101)) +1), COLUMNS($B$3:J971))),"")</f>
        <v xml:space="preserve">11   </v>
      </c>
      <c r="L971" s="40" t="str">
        <f t="array" ref="L971">IFERROR(INDEX(PEOPLE!$H$4:$H$101, SMALL(IF($B971=PEOPLE!$B$4:$B$101, ROW(PEOPLE!$H$4:$H$101)-MIN(ROW(PEOPLE!$H$4:$H$101)) +1), COLUMNS($B$3:K971))),"")</f>
        <v xml:space="preserve">12   </v>
      </c>
      <c r="M971" s="40" t="str">
        <f t="array" ref="M971">IFERROR(INDEX(PEOPLE!$H$4:$H$101, SMALL(IF($B971=PEOPLE!$B$4:$B$101, ROW(PEOPLE!$H$4:$H$101)-MIN(ROW(PEOPLE!$H$4:$H$101)) +1), COLUMNS($B$3:L971))),"")</f>
        <v xml:space="preserve">13   </v>
      </c>
      <c r="N971" s="40"/>
      <c r="O971" s="40"/>
    </row>
    <row r="972" spans="2:15" x14ac:dyDescent="0.25">
      <c r="B972" s="40" t="str">
        <f t="array" ref="B972">IFERROR(INDEX(PEOPLE!B973:B$1001, MATCH(0, COUNTIF($B$2:B971, PEOPLE!B973:B$1001), 0)), "")</f>
        <v/>
      </c>
      <c r="C972" s="40" t="str">
        <f t="array" ref="C972">IFERROR(INDEX(PEOPLE!$H$4:$H$101, SMALL(IF($B972=PEOPLE!$B$4:$B$101, ROW(PEOPLE!$H$4:$H$101)-MIN(ROW(PEOPLE!$H$4:$H$101)) +1), COLUMNS($B$3:B972))),"")</f>
        <v xml:space="preserve">3   </v>
      </c>
      <c r="D972" s="40" t="str">
        <f t="array" ref="D972">IFERROR(INDEX(PEOPLE!$H$4:$H$101, SMALL(IF($B972=PEOPLE!$B$4:$B$101, ROW(PEOPLE!$H$4:$H$101)-MIN(ROW(PEOPLE!$H$4:$H$101)) +1), COLUMNS($B$3:C972))),"")</f>
        <v xml:space="preserve">4   </v>
      </c>
      <c r="E972" s="40" t="str">
        <f t="array" ref="E972">IFERROR(INDEX(PEOPLE!$H$4:$H$101, SMALL(IF($B972=PEOPLE!$B$4:$B$101, ROW(PEOPLE!$H$4:$H$101)-MIN(ROW(PEOPLE!$H$4:$H$101)) +1), COLUMNS($B$3:D972))),"")</f>
        <v xml:space="preserve">5   </v>
      </c>
      <c r="F972" s="40" t="str">
        <f t="array" ref="F972">IFERROR(INDEX(PEOPLE!$H$4:$H$101, SMALL(IF($B972=PEOPLE!$B$4:$B$101, ROW(PEOPLE!$H$4:$H$101)-MIN(ROW(PEOPLE!$H$4:$H$101)) +1), COLUMNS($B$3:E972))),"")</f>
        <v xml:space="preserve">6   </v>
      </c>
      <c r="G972" s="40" t="str">
        <f t="array" ref="G972">IFERROR(INDEX(PEOPLE!$H$4:$H$101, SMALL(IF($B972=PEOPLE!$B$4:$B$101, ROW(PEOPLE!$H$4:$H$101)-MIN(ROW(PEOPLE!$H$4:$H$101)) +1), COLUMNS($B$3:F972))),"")</f>
        <v xml:space="preserve">7   </v>
      </c>
      <c r="H972" s="40" t="str">
        <f t="array" ref="H972">IFERROR(INDEX(PEOPLE!$H$4:$H$101, SMALL(IF($B972=PEOPLE!$B$4:$B$101, ROW(PEOPLE!$H$4:$H$101)-MIN(ROW(PEOPLE!$H$4:$H$101)) +1), COLUMNS($B$3:G972))),"")</f>
        <v xml:space="preserve">8   </v>
      </c>
      <c r="I972" s="40" t="str">
        <f t="array" ref="I972">IFERROR(INDEX(PEOPLE!$H$4:$H$101, SMALL(IF($B972=PEOPLE!$B$4:$B$101, ROW(PEOPLE!$H$4:$H$101)-MIN(ROW(PEOPLE!$H$4:$H$101)) +1), COLUMNS($B$3:H972))),"")</f>
        <v xml:space="preserve">9   </v>
      </c>
      <c r="J972" s="40" t="str">
        <f t="array" ref="J972">IFERROR(INDEX(PEOPLE!$H$4:$H$101, SMALL(IF($B972=PEOPLE!$B$4:$B$101, ROW(PEOPLE!$H$4:$H$101)-MIN(ROW(PEOPLE!$H$4:$H$101)) +1), COLUMNS($B$3:I972))),"")</f>
        <v xml:space="preserve">10   </v>
      </c>
      <c r="K972" s="40" t="str">
        <f t="array" ref="K972">IFERROR(INDEX(PEOPLE!$H$4:$H$101, SMALL(IF($B972=PEOPLE!$B$4:$B$101, ROW(PEOPLE!$H$4:$H$101)-MIN(ROW(PEOPLE!$H$4:$H$101)) +1), COLUMNS($B$3:J972))),"")</f>
        <v xml:space="preserve">11   </v>
      </c>
      <c r="L972" s="40" t="str">
        <f t="array" ref="L972">IFERROR(INDEX(PEOPLE!$H$4:$H$101, SMALL(IF($B972=PEOPLE!$B$4:$B$101, ROW(PEOPLE!$H$4:$H$101)-MIN(ROW(PEOPLE!$H$4:$H$101)) +1), COLUMNS($B$3:K972))),"")</f>
        <v xml:space="preserve">12   </v>
      </c>
      <c r="M972" s="40" t="str">
        <f t="array" ref="M972">IFERROR(INDEX(PEOPLE!$H$4:$H$101, SMALL(IF($B972=PEOPLE!$B$4:$B$101, ROW(PEOPLE!$H$4:$H$101)-MIN(ROW(PEOPLE!$H$4:$H$101)) +1), COLUMNS($B$3:L972))),"")</f>
        <v xml:space="preserve">13   </v>
      </c>
      <c r="N972" s="40"/>
      <c r="O972" s="40"/>
    </row>
    <row r="973" spans="2:15" x14ac:dyDescent="0.25">
      <c r="B973" s="40" t="str">
        <f t="array" ref="B973">IFERROR(INDEX(PEOPLE!B974:B$1001, MATCH(0, COUNTIF($B$2:B972, PEOPLE!B974:B$1001), 0)), "")</f>
        <v/>
      </c>
      <c r="C973" s="40" t="str">
        <f t="array" ref="C973">IFERROR(INDEX(PEOPLE!$H$4:$H$101, SMALL(IF($B973=PEOPLE!$B$4:$B$101, ROW(PEOPLE!$H$4:$H$101)-MIN(ROW(PEOPLE!$H$4:$H$101)) +1), COLUMNS($B$3:B973))),"")</f>
        <v xml:space="preserve">3   </v>
      </c>
      <c r="D973" s="40" t="str">
        <f t="array" ref="D973">IFERROR(INDEX(PEOPLE!$H$4:$H$101, SMALL(IF($B973=PEOPLE!$B$4:$B$101, ROW(PEOPLE!$H$4:$H$101)-MIN(ROW(PEOPLE!$H$4:$H$101)) +1), COLUMNS($B$3:C973))),"")</f>
        <v xml:space="preserve">4   </v>
      </c>
      <c r="E973" s="40" t="str">
        <f t="array" ref="E973">IFERROR(INDEX(PEOPLE!$H$4:$H$101, SMALL(IF($B973=PEOPLE!$B$4:$B$101, ROW(PEOPLE!$H$4:$H$101)-MIN(ROW(PEOPLE!$H$4:$H$101)) +1), COLUMNS($B$3:D973))),"")</f>
        <v xml:space="preserve">5   </v>
      </c>
      <c r="F973" s="40" t="str">
        <f t="array" ref="F973">IFERROR(INDEX(PEOPLE!$H$4:$H$101, SMALL(IF($B973=PEOPLE!$B$4:$B$101, ROW(PEOPLE!$H$4:$H$101)-MIN(ROW(PEOPLE!$H$4:$H$101)) +1), COLUMNS($B$3:E973))),"")</f>
        <v xml:space="preserve">6   </v>
      </c>
      <c r="G973" s="40" t="str">
        <f t="array" ref="G973">IFERROR(INDEX(PEOPLE!$H$4:$H$101, SMALL(IF($B973=PEOPLE!$B$4:$B$101, ROW(PEOPLE!$H$4:$H$101)-MIN(ROW(PEOPLE!$H$4:$H$101)) +1), COLUMNS($B$3:F973))),"")</f>
        <v xml:space="preserve">7   </v>
      </c>
      <c r="H973" s="40" t="str">
        <f t="array" ref="H973">IFERROR(INDEX(PEOPLE!$H$4:$H$101, SMALL(IF($B973=PEOPLE!$B$4:$B$101, ROW(PEOPLE!$H$4:$H$101)-MIN(ROW(PEOPLE!$H$4:$H$101)) +1), COLUMNS($B$3:G973))),"")</f>
        <v xml:space="preserve">8   </v>
      </c>
      <c r="I973" s="40" t="str">
        <f t="array" ref="I973">IFERROR(INDEX(PEOPLE!$H$4:$H$101, SMALL(IF($B973=PEOPLE!$B$4:$B$101, ROW(PEOPLE!$H$4:$H$101)-MIN(ROW(PEOPLE!$H$4:$H$101)) +1), COLUMNS($B$3:H973))),"")</f>
        <v xml:space="preserve">9   </v>
      </c>
      <c r="J973" s="40" t="str">
        <f t="array" ref="J973">IFERROR(INDEX(PEOPLE!$H$4:$H$101, SMALL(IF($B973=PEOPLE!$B$4:$B$101, ROW(PEOPLE!$H$4:$H$101)-MIN(ROW(PEOPLE!$H$4:$H$101)) +1), COLUMNS($B$3:I973))),"")</f>
        <v xml:space="preserve">10   </v>
      </c>
      <c r="K973" s="40" t="str">
        <f t="array" ref="K973">IFERROR(INDEX(PEOPLE!$H$4:$H$101, SMALL(IF($B973=PEOPLE!$B$4:$B$101, ROW(PEOPLE!$H$4:$H$101)-MIN(ROW(PEOPLE!$H$4:$H$101)) +1), COLUMNS($B$3:J973))),"")</f>
        <v xml:space="preserve">11   </v>
      </c>
      <c r="L973" s="40" t="str">
        <f t="array" ref="L973">IFERROR(INDEX(PEOPLE!$H$4:$H$101, SMALL(IF($B973=PEOPLE!$B$4:$B$101, ROW(PEOPLE!$H$4:$H$101)-MIN(ROW(PEOPLE!$H$4:$H$101)) +1), COLUMNS($B$3:K973))),"")</f>
        <v xml:space="preserve">12   </v>
      </c>
      <c r="M973" s="40" t="str">
        <f t="array" ref="M973">IFERROR(INDEX(PEOPLE!$H$4:$H$101, SMALL(IF($B973=PEOPLE!$B$4:$B$101, ROW(PEOPLE!$H$4:$H$101)-MIN(ROW(PEOPLE!$H$4:$H$101)) +1), COLUMNS($B$3:L973))),"")</f>
        <v xml:space="preserve">13   </v>
      </c>
      <c r="N973" s="40"/>
      <c r="O973" s="40"/>
    </row>
    <row r="974" spans="2:15" x14ac:dyDescent="0.25">
      <c r="B974" s="40" t="str">
        <f t="array" ref="B974">IFERROR(INDEX(PEOPLE!B975:B$1001, MATCH(0, COUNTIF($B$2:B973, PEOPLE!B975:B$1001), 0)), "")</f>
        <v/>
      </c>
      <c r="C974" s="40" t="str">
        <f t="array" ref="C974">IFERROR(INDEX(PEOPLE!$H$4:$H$101, SMALL(IF($B974=PEOPLE!$B$4:$B$101, ROW(PEOPLE!$H$4:$H$101)-MIN(ROW(PEOPLE!$H$4:$H$101)) +1), COLUMNS($B$3:B974))),"")</f>
        <v xml:space="preserve">3   </v>
      </c>
      <c r="D974" s="40" t="str">
        <f t="array" ref="D974">IFERROR(INDEX(PEOPLE!$H$4:$H$101, SMALL(IF($B974=PEOPLE!$B$4:$B$101, ROW(PEOPLE!$H$4:$H$101)-MIN(ROW(PEOPLE!$H$4:$H$101)) +1), COLUMNS($B$3:C974))),"")</f>
        <v xml:space="preserve">4   </v>
      </c>
      <c r="E974" s="40" t="str">
        <f t="array" ref="E974">IFERROR(INDEX(PEOPLE!$H$4:$H$101, SMALL(IF($B974=PEOPLE!$B$4:$B$101, ROW(PEOPLE!$H$4:$H$101)-MIN(ROW(PEOPLE!$H$4:$H$101)) +1), COLUMNS($B$3:D974))),"")</f>
        <v xml:space="preserve">5   </v>
      </c>
      <c r="F974" s="40" t="str">
        <f t="array" ref="F974">IFERROR(INDEX(PEOPLE!$H$4:$H$101, SMALL(IF($B974=PEOPLE!$B$4:$B$101, ROW(PEOPLE!$H$4:$H$101)-MIN(ROW(PEOPLE!$H$4:$H$101)) +1), COLUMNS($B$3:E974))),"")</f>
        <v xml:space="preserve">6   </v>
      </c>
      <c r="G974" s="40" t="str">
        <f t="array" ref="G974">IFERROR(INDEX(PEOPLE!$H$4:$H$101, SMALL(IF($B974=PEOPLE!$B$4:$B$101, ROW(PEOPLE!$H$4:$H$101)-MIN(ROW(PEOPLE!$H$4:$H$101)) +1), COLUMNS($B$3:F974))),"")</f>
        <v xml:space="preserve">7   </v>
      </c>
      <c r="H974" s="40" t="str">
        <f t="array" ref="H974">IFERROR(INDEX(PEOPLE!$H$4:$H$101, SMALL(IF($B974=PEOPLE!$B$4:$B$101, ROW(PEOPLE!$H$4:$H$101)-MIN(ROW(PEOPLE!$H$4:$H$101)) +1), COLUMNS($B$3:G974))),"")</f>
        <v xml:space="preserve">8   </v>
      </c>
      <c r="I974" s="40" t="str">
        <f t="array" ref="I974">IFERROR(INDEX(PEOPLE!$H$4:$H$101, SMALL(IF($B974=PEOPLE!$B$4:$B$101, ROW(PEOPLE!$H$4:$H$101)-MIN(ROW(PEOPLE!$H$4:$H$101)) +1), COLUMNS($B$3:H974))),"")</f>
        <v xml:space="preserve">9   </v>
      </c>
      <c r="J974" s="40" t="str">
        <f t="array" ref="J974">IFERROR(INDEX(PEOPLE!$H$4:$H$101, SMALL(IF($B974=PEOPLE!$B$4:$B$101, ROW(PEOPLE!$H$4:$H$101)-MIN(ROW(PEOPLE!$H$4:$H$101)) +1), COLUMNS($B$3:I974))),"")</f>
        <v xml:space="preserve">10   </v>
      </c>
      <c r="K974" s="40" t="str">
        <f t="array" ref="K974">IFERROR(INDEX(PEOPLE!$H$4:$H$101, SMALL(IF($B974=PEOPLE!$B$4:$B$101, ROW(PEOPLE!$H$4:$H$101)-MIN(ROW(PEOPLE!$H$4:$H$101)) +1), COLUMNS($B$3:J974))),"")</f>
        <v xml:space="preserve">11   </v>
      </c>
      <c r="L974" s="40" t="str">
        <f t="array" ref="L974">IFERROR(INDEX(PEOPLE!$H$4:$H$101, SMALL(IF($B974=PEOPLE!$B$4:$B$101, ROW(PEOPLE!$H$4:$H$101)-MIN(ROW(PEOPLE!$H$4:$H$101)) +1), COLUMNS($B$3:K974))),"")</f>
        <v xml:space="preserve">12   </v>
      </c>
      <c r="M974" s="40" t="str">
        <f t="array" ref="M974">IFERROR(INDEX(PEOPLE!$H$4:$H$101, SMALL(IF($B974=PEOPLE!$B$4:$B$101, ROW(PEOPLE!$H$4:$H$101)-MIN(ROW(PEOPLE!$H$4:$H$101)) +1), COLUMNS($B$3:L974))),"")</f>
        <v xml:space="preserve">13   </v>
      </c>
      <c r="N974" s="40"/>
      <c r="O974" s="40"/>
    </row>
    <row r="975" spans="2:15" x14ac:dyDescent="0.25">
      <c r="B975" s="40" t="str">
        <f t="array" ref="B975">IFERROR(INDEX(PEOPLE!B976:B$1001, MATCH(0, COUNTIF($B$2:B974, PEOPLE!B976:B$1001), 0)), "")</f>
        <v/>
      </c>
      <c r="C975" s="40" t="str">
        <f t="array" ref="C975">IFERROR(INDEX(PEOPLE!$H$4:$H$101, SMALL(IF($B975=PEOPLE!$B$4:$B$101, ROW(PEOPLE!$H$4:$H$101)-MIN(ROW(PEOPLE!$H$4:$H$101)) +1), COLUMNS($B$3:B975))),"")</f>
        <v xml:space="preserve">3   </v>
      </c>
      <c r="D975" s="40" t="str">
        <f t="array" ref="D975">IFERROR(INDEX(PEOPLE!$H$4:$H$101, SMALL(IF($B975=PEOPLE!$B$4:$B$101, ROW(PEOPLE!$H$4:$H$101)-MIN(ROW(PEOPLE!$H$4:$H$101)) +1), COLUMNS($B$3:C975))),"")</f>
        <v xml:space="preserve">4   </v>
      </c>
      <c r="E975" s="40" t="str">
        <f t="array" ref="E975">IFERROR(INDEX(PEOPLE!$H$4:$H$101, SMALL(IF($B975=PEOPLE!$B$4:$B$101, ROW(PEOPLE!$H$4:$H$101)-MIN(ROW(PEOPLE!$H$4:$H$101)) +1), COLUMNS($B$3:D975))),"")</f>
        <v xml:space="preserve">5   </v>
      </c>
      <c r="F975" s="40" t="str">
        <f t="array" ref="F975">IFERROR(INDEX(PEOPLE!$H$4:$H$101, SMALL(IF($B975=PEOPLE!$B$4:$B$101, ROW(PEOPLE!$H$4:$H$101)-MIN(ROW(PEOPLE!$H$4:$H$101)) +1), COLUMNS($B$3:E975))),"")</f>
        <v xml:space="preserve">6   </v>
      </c>
      <c r="G975" s="40" t="str">
        <f t="array" ref="G975">IFERROR(INDEX(PEOPLE!$H$4:$H$101, SMALL(IF($B975=PEOPLE!$B$4:$B$101, ROW(PEOPLE!$H$4:$H$101)-MIN(ROW(PEOPLE!$H$4:$H$101)) +1), COLUMNS($B$3:F975))),"")</f>
        <v xml:space="preserve">7   </v>
      </c>
      <c r="H975" s="40" t="str">
        <f t="array" ref="H975">IFERROR(INDEX(PEOPLE!$H$4:$H$101, SMALL(IF($B975=PEOPLE!$B$4:$B$101, ROW(PEOPLE!$H$4:$H$101)-MIN(ROW(PEOPLE!$H$4:$H$101)) +1), COLUMNS($B$3:G975))),"")</f>
        <v xml:space="preserve">8   </v>
      </c>
      <c r="I975" s="40" t="str">
        <f t="array" ref="I975">IFERROR(INDEX(PEOPLE!$H$4:$H$101, SMALL(IF($B975=PEOPLE!$B$4:$B$101, ROW(PEOPLE!$H$4:$H$101)-MIN(ROW(PEOPLE!$H$4:$H$101)) +1), COLUMNS($B$3:H975))),"")</f>
        <v xml:space="preserve">9   </v>
      </c>
      <c r="J975" s="40" t="str">
        <f t="array" ref="J975">IFERROR(INDEX(PEOPLE!$H$4:$H$101, SMALL(IF($B975=PEOPLE!$B$4:$B$101, ROW(PEOPLE!$H$4:$H$101)-MIN(ROW(PEOPLE!$H$4:$H$101)) +1), COLUMNS($B$3:I975))),"")</f>
        <v xml:space="preserve">10   </v>
      </c>
      <c r="K975" s="40" t="str">
        <f t="array" ref="K975">IFERROR(INDEX(PEOPLE!$H$4:$H$101, SMALL(IF($B975=PEOPLE!$B$4:$B$101, ROW(PEOPLE!$H$4:$H$101)-MIN(ROW(PEOPLE!$H$4:$H$101)) +1), COLUMNS($B$3:J975))),"")</f>
        <v xml:space="preserve">11   </v>
      </c>
      <c r="L975" s="40" t="str">
        <f t="array" ref="L975">IFERROR(INDEX(PEOPLE!$H$4:$H$101, SMALL(IF($B975=PEOPLE!$B$4:$B$101, ROW(PEOPLE!$H$4:$H$101)-MIN(ROW(PEOPLE!$H$4:$H$101)) +1), COLUMNS($B$3:K975))),"")</f>
        <v xml:space="preserve">12   </v>
      </c>
      <c r="M975" s="40" t="str">
        <f t="array" ref="M975">IFERROR(INDEX(PEOPLE!$H$4:$H$101, SMALL(IF($B975=PEOPLE!$B$4:$B$101, ROW(PEOPLE!$H$4:$H$101)-MIN(ROW(PEOPLE!$H$4:$H$101)) +1), COLUMNS($B$3:L975))),"")</f>
        <v xml:space="preserve">13   </v>
      </c>
      <c r="N975" s="40"/>
      <c r="O975" s="40"/>
    </row>
    <row r="976" spans="2:15" x14ac:dyDescent="0.25">
      <c r="B976" s="40" t="str">
        <f t="array" ref="B976">IFERROR(INDEX(PEOPLE!B977:B$1001, MATCH(0, COUNTIF($B$2:B975, PEOPLE!B977:B$1001), 0)), "")</f>
        <v/>
      </c>
      <c r="C976" s="40" t="str">
        <f t="array" ref="C976">IFERROR(INDEX(PEOPLE!$H$4:$H$101, SMALL(IF($B976=PEOPLE!$B$4:$B$101, ROW(PEOPLE!$H$4:$H$101)-MIN(ROW(PEOPLE!$H$4:$H$101)) +1), COLUMNS($B$3:B976))),"")</f>
        <v xml:space="preserve">3   </v>
      </c>
      <c r="D976" s="40" t="str">
        <f t="array" ref="D976">IFERROR(INDEX(PEOPLE!$H$4:$H$101, SMALL(IF($B976=PEOPLE!$B$4:$B$101, ROW(PEOPLE!$H$4:$H$101)-MIN(ROW(PEOPLE!$H$4:$H$101)) +1), COLUMNS($B$3:C976))),"")</f>
        <v xml:space="preserve">4   </v>
      </c>
      <c r="E976" s="40" t="str">
        <f t="array" ref="E976">IFERROR(INDEX(PEOPLE!$H$4:$H$101, SMALL(IF($B976=PEOPLE!$B$4:$B$101, ROW(PEOPLE!$H$4:$H$101)-MIN(ROW(PEOPLE!$H$4:$H$101)) +1), COLUMNS($B$3:D976))),"")</f>
        <v xml:space="preserve">5   </v>
      </c>
      <c r="F976" s="40" t="str">
        <f t="array" ref="F976">IFERROR(INDEX(PEOPLE!$H$4:$H$101, SMALL(IF($B976=PEOPLE!$B$4:$B$101, ROW(PEOPLE!$H$4:$H$101)-MIN(ROW(PEOPLE!$H$4:$H$101)) +1), COLUMNS($B$3:E976))),"")</f>
        <v xml:space="preserve">6   </v>
      </c>
      <c r="G976" s="40" t="str">
        <f t="array" ref="G976">IFERROR(INDEX(PEOPLE!$H$4:$H$101, SMALL(IF($B976=PEOPLE!$B$4:$B$101, ROW(PEOPLE!$H$4:$H$101)-MIN(ROW(PEOPLE!$H$4:$H$101)) +1), COLUMNS($B$3:F976))),"")</f>
        <v xml:space="preserve">7   </v>
      </c>
      <c r="H976" s="40" t="str">
        <f t="array" ref="H976">IFERROR(INDEX(PEOPLE!$H$4:$H$101, SMALL(IF($B976=PEOPLE!$B$4:$B$101, ROW(PEOPLE!$H$4:$H$101)-MIN(ROW(PEOPLE!$H$4:$H$101)) +1), COLUMNS($B$3:G976))),"")</f>
        <v xml:space="preserve">8   </v>
      </c>
      <c r="I976" s="40" t="str">
        <f t="array" ref="I976">IFERROR(INDEX(PEOPLE!$H$4:$H$101, SMALL(IF($B976=PEOPLE!$B$4:$B$101, ROW(PEOPLE!$H$4:$H$101)-MIN(ROW(PEOPLE!$H$4:$H$101)) +1), COLUMNS($B$3:H976))),"")</f>
        <v xml:space="preserve">9   </v>
      </c>
      <c r="J976" s="40" t="str">
        <f t="array" ref="J976">IFERROR(INDEX(PEOPLE!$H$4:$H$101, SMALL(IF($B976=PEOPLE!$B$4:$B$101, ROW(PEOPLE!$H$4:$H$101)-MIN(ROW(PEOPLE!$H$4:$H$101)) +1), COLUMNS($B$3:I976))),"")</f>
        <v xml:space="preserve">10   </v>
      </c>
      <c r="K976" s="40" t="str">
        <f t="array" ref="K976">IFERROR(INDEX(PEOPLE!$H$4:$H$101, SMALL(IF($B976=PEOPLE!$B$4:$B$101, ROW(PEOPLE!$H$4:$H$101)-MIN(ROW(PEOPLE!$H$4:$H$101)) +1), COLUMNS($B$3:J976))),"")</f>
        <v xml:space="preserve">11   </v>
      </c>
      <c r="L976" s="40" t="str">
        <f t="array" ref="L976">IFERROR(INDEX(PEOPLE!$H$4:$H$101, SMALL(IF($B976=PEOPLE!$B$4:$B$101, ROW(PEOPLE!$H$4:$H$101)-MIN(ROW(PEOPLE!$H$4:$H$101)) +1), COLUMNS($B$3:K976))),"")</f>
        <v xml:space="preserve">12   </v>
      </c>
      <c r="M976" s="40" t="str">
        <f t="array" ref="M976">IFERROR(INDEX(PEOPLE!$H$4:$H$101, SMALL(IF($B976=PEOPLE!$B$4:$B$101, ROW(PEOPLE!$H$4:$H$101)-MIN(ROW(PEOPLE!$H$4:$H$101)) +1), COLUMNS($B$3:L976))),"")</f>
        <v xml:space="preserve">13   </v>
      </c>
      <c r="N976" s="40"/>
      <c r="O976" s="40"/>
    </row>
    <row r="977" spans="2:15" x14ac:dyDescent="0.25">
      <c r="B977" s="40" t="str">
        <f t="array" ref="B977">IFERROR(INDEX(PEOPLE!B978:B$1001, MATCH(0, COUNTIF($B$2:B976, PEOPLE!B978:B$1001), 0)), "")</f>
        <v/>
      </c>
      <c r="C977" s="40" t="str">
        <f t="array" ref="C977">IFERROR(INDEX(PEOPLE!$H$4:$H$101, SMALL(IF($B977=PEOPLE!$B$4:$B$101, ROW(PEOPLE!$H$4:$H$101)-MIN(ROW(PEOPLE!$H$4:$H$101)) +1), COLUMNS($B$3:B977))),"")</f>
        <v xml:space="preserve">3   </v>
      </c>
      <c r="D977" s="40" t="str">
        <f t="array" ref="D977">IFERROR(INDEX(PEOPLE!$H$4:$H$101, SMALL(IF($B977=PEOPLE!$B$4:$B$101, ROW(PEOPLE!$H$4:$H$101)-MIN(ROW(PEOPLE!$H$4:$H$101)) +1), COLUMNS($B$3:C977))),"")</f>
        <v xml:space="preserve">4   </v>
      </c>
      <c r="E977" s="40" t="str">
        <f t="array" ref="E977">IFERROR(INDEX(PEOPLE!$H$4:$H$101, SMALL(IF($B977=PEOPLE!$B$4:$B$101, ROW(PEOPLE!$H$4:$H$101)-MIN(ROW(PEOPLE!$H$4:$H$101)) +1), COLUMNS($B$3:D977))),"")</f>
        <v xml:space="preserve">5   </v>
      </c>
      <c r="F977" s="40" t="str">
        <f t="array" ref="F977">IFERROR(INDEX(PEOPLE!$H$4:$H$101, SMALL(IF($B977=PEOPLE!$B$4:$B$101, ROW(PEOPLE!$H$4:$H$101)-MIN(ROW(PEOPLE!$H$4:$H$101)) +1), COLUMNS($B$3:E977))),"")</f>
        <v xml:space="preserve">6   </v>
      </c>
      <c r="G977" s="40" t="str">
        <f t="array" ref="G977">IFERROR(INDEX(PEOPLE!$H$4:$H$101, SMALL(IF($B977=PEOPLE!$B$4:$B$101, ROW(PEOPLE!$H$4:$H$101)-MIN(ROW(PEOPLE!$H$4:$H$101)) +1), COLUMNS($B$3:F977))),"")</f>
        <v xml:space="preserve">7   </v>
      </c>
      <c r="H977" s="40" t="str">
        <f t="array" ref="H977">IFERROR(INDEX(PEOPLE!$H$4:$H$101, SMALL(IF($B977=PEOPLE!$B$4:$B$101, ROW(PEOPLE!$H$4:$H$101)-MIN(ROW(PEOPLE!$H$4:$H$101)) +1), COLUMNS($B$3:G977))),"")</f>
        <v xml:space="preserve">8   </v>
      </c>
      <c r="I977" s="40" t="str">
        <f t="array" ref="I977">IFERROR(INDEX(PEOPLE!$H$4:$H$101, SMALL(IF($B977=PEOPLE!$B$4:$B$101, ROW(PEOPLE!$H$4:$H$101)-MIN(ROW(PEOPLE!$H$4:$H$101)) +1), COLUMNS($B$3:H977))),"")</f>
        <v xml:space="preserve">9   </v>
      </c>
      <c r="J977" s="40" t="str">
        <f t="array" ref="J977">IFERROR(INDEX(PEOPLE!$H$4:$H$101, SMALL(IF($B977=PEOPLE!$B$4:$B$101, ROW(PEOPLE!$H$4:$H$101)-MIN(ROW(PEOPLE!$H$4:$H$101)) +1), COLUMNS($B$3:I977))),"")</f>
        <v xml:space="preserve">10   </v>
      </c>
      <c r="K977" s="40" t="str">
        <f t="array" ref="K977">IFERROR(INDEX(PEOPLE!$H$4:$H$101, SMALL(IF($B977=PEOPLE!$B$4:$B$101, ROW(PEOPLE!$H$4:$H$101)-MIN(ROW(PEOPLE!$H$4:$H$101)) +1), COLUMNS($B$3:J977))),"")</f>
        <v xml:space="preserve">11   </v>
      </c>
      <c r="L977" s="40" t="str">
        <f t="array" ref="L977">IFERROR(INDEX(PEOPLE!$H$4:$H$101, SMALL(IF($B977=PEOPLE!$B$4:$B$101, ROW(PEOPLE!$H$4:$H$101)-MIN(ROW(PEOPLE!$H$4:$H$101)) +1), COLUMNS($B$3:K977))),"")</f>
        <v xml:space="preserve">12   </v>
      </c>
      <c r="M977" s="40" t="str">
        <f t="array" ref="M977">IFERROR(INDEX(PEOPLE!$H$4:$H$101, SMALL(IF($B977=PEOPLE!$B$4:$B$101, ROW(PEOPLE!$H$4:$H$101)-MIN(ROW(PEOPLE!$H$4:$H$101)) +1), COLUMNS($B$3:L977))),"")</f>
        <v xml:space="preserve">13   </v>
      </c>
      <c r="N977" s="40"/>
      <c r="O977" s="40"/>
    </row>
    <row r="978" spans="2:15" x14ac:dyDescent="0.25">
      <c r="B978" s="40" t="str">
        <f t="array" ref="B978">IFERROR(INDEX(PEOPLE!B979:B$1001, MATCH(0, COUNTIF($B$2:B977, PEOPLE!B979:B$1001), 0)), "")</f>
        <v/>
      </c>
      <c r="C978" s="40" t="str">
        <f t="array" ref="C978">IFERROR(INDEX(PEOPLE!$H$4:$H$101, SMALL(IF($B978=PEOPLE!$B$4:$B$101, ROW(PEOPLE!$H$4:$H$101)-MIN(ROW(PEOPLE!$H$4:$H$101)) +1), COLUMNS($B$3:B978))),"")</f>
        <v xml:space="preserve">3   </v>
      </c>
      <c r="D978" s="40" t="str">
        <f t="array" ref="D978">IFERROR(INDEX(PEOPLE!$H$4:$H$101, SMALL(IF($B978=PEOPLE!$B$4:$B$101, ROW(PEOPLE!$H$4:$H$101)-MIN(ROW(PEOPLE!$H$4:$H$101)) +1), COLUMNS($B$3:C978))),"")</f>
        <v xml:space="preserve">4   </v>
      </c>
      <c r="E978" s="40" t="str">
        <f t="array" ref="E978">IFERROR(INDEX(PEOPLE!$H$4:$H$101, SMALL(IF($B978=PEOPLE!$B$4:$B$101, ROW(PEOPLE!$H$4:$H$101)-MIN(ROW(PEOPLE!$H$4:$H$101)) +1), COLUMNS($B$3:D978))),"")</f>
        <v xml:space="preserve">5   </v>
      </c>
      <c r="F978" s="40" t="str">
        <f t="array" ref="F978">IFERROR(INDEX(PEOPLE!$H$4:$H$101, SMALL(IF($B978=PEOPLE!$B$4:$B$101, ROW(PEOPLE!$H$4:$H$101)-MIN(ROW(PEOPLE!$H$4:$H$101)) +1), COLUMNS($B$3:E978))),"")</f>
        <v xml:space="preserve">6   </v>
      </c>
      <c r="G978" s="40" t="str">
        <f t="array" ref="G978">IFERROR(INDEX(PEOPLE!$H$4:$H$101, SMALL(IF($B978=PEOPLE!$B$4:$B$101, ROW(PEOPLE!$H$4:$H$101)-MIN(ROW(PEOPLE!$H$4:$H$101)) +1), COLUMNS($B$3:F978))),"")</f>
        <v xml:space="preserve">7   </v>
      </c>
      <c r="H978" s="40" t="str">
        <f t="array" ref="H978">IFERROR(INDEX(PEOPLE!$H$4:$H$101, SMALL(IF($B978=PEOPLE!$B$4:$B$101, ROW(PEOPLE!$H$4:$H$101)-MIN(ROW(PEOPLE!$H$4:$H$101)) +1), COLUMNS($B$3:G978))),"")</f>
        <v xml:space="preserve">8   </v>
      </c>
      <c r="I978" s="40" t="str">
        <f t="array" ref="I978">IFERROR(INDEX(PEOPLE!$H$4:$H$101, SMALL(IF($B978=PEOPLE!$B$4:$B$101, ROW(PEOPLE!$H$4:$H$101)-MIN(ROW(PEOPLE!$H$4:$H$101)) +1), COLUMNS($B$3:H978))),"")</f>
        <v xml:space="preserve">9   </v>
      </c>
      <c r="J978" s="40" t="str">
        <f t="array" ref="J978">IFERROR(INDEX(PEOPLE!$H$4:$H$101, SMALL(IF($B978=PEOPLE!$B$4:$B$101, ROW(PEOPLE!$H$4:$H$101)-MIN(ROW(PEOPLE!$H$4:$H$101)) +1), COLUMNS($B$3:I978))),"")</f>
        <v xml:space="preserve">10   </v>
      </c>
      <c r="K978" s="40" t="str">
        <f t="array" ref="K978">IFERROR(INDEX(PEOPLE!$H$4:$H$101, SMALL(IF($B978=PEOPLE!$B$4:$B$101, ROW(PEOPLE!$H$4:$H$101)-MIN(ROW(PEOPLE!$H$4:$H$101)) +1), COLUMNS($B$3:J978))),"")</f>
        <v xml:space="preserve">11   </v>
      </c>
      <c r="L978" s="40" t="str">
        <f t="array" ref="L978">IFERROR(INDEX(PEOPLE!$H$4:$H$101, SMALL(IF($B978=PEOPLE!$B$4:$B$101, ROW(PEOPLE!$H$4:$H$101)-MIN(ROW(PEOPLE!$H$4:$H$101)) +1), COLUMNS($B$3:K978))),"")</f>
        <v xml:space="preserve">12   </v>
      </c>
      <c r="M978" s="40" t="str">
        <f t="array" ref="M978">IFERROR(INDEX(PEOPLE!$H$4:$H$101, SMALL(IF($B978=PEOPLE!$B$4:$B$101, ROW(PEOPLE!$H$4:$H$101)-MIN(ROW(PEOPLE!$H$4:$H$101)) +1), COLUMNS($B$3:L978))),"")</f>
        <v xml:space="preserve">13   </v>
      </c>
      <c r="N978" s="40"/>
      <c r="O978" s="40"/>
    </row>
    <row r="979" spans="2:15" x14ac:dyDescent="0.25">
      <c r="B979" s="40" t="str">
        <f t="array" ref="B979">IFERROR(INDEX(PEOPLE!B980:B$1001, MATCH(0, COUNTIF($B$2:B978, PEOPLE!B980:B$1001), 0)), "")</f>
        <v/>
      </c>
      <c r="C979" s="40" t="str">
        <f t="array" ref="C979">IFERROR(INDEX(PEOPLE!$H$4:$H$101, SMALL(IF($B979=PEOPLE!$B$4:$B$101, ROW(PEOPLE!$H$4:$H$101)-MIN(ROW(PEOPLE!$H$4:$H$101)) +1), COLUMNS($B$3:B979))),"")</f>
        <v xml:space="preserve">3   </v>
      </c>
      <c r="D979" s="40" t="str">
        <f t="array" ref="D979">IFERROR(INDEX(PEOPLE!$H$4:$H$101, SMALL(IF($B979=PEOPLE!$B$4:$B$101, ROW(PEOPLE!$H$4:$H$101)-MIN(ROW(PEOPLE!$H$4:$H$101)) +1), COLUMNS($B$3:C979))),"")</f>
        <v xml:space="preserve">4   </v>
      </c>
      <c r="E979" s="40" t="str">
        <f t="array" ref="E979">IFERROR(INDEX(PEOPLE!$H$4:$H$101, SMALL(IF($B979=PEOPLE!$B$4:$B$101, ROW(PEOPLE!$H$4:$H$101)-MIN(ROW(PEOPLE!$H$4:$H$101)) +1), COLUMNS($B$3:D979))),"")</f>
        <v xml:space="preserve">5   </v>
      </c>
      <c r="F979" s="40" t="str">
        <f t="array" ref="F979">IFERROR(INDEX(PEOPLE!$H$4:$H$101, SMALL(IF($B979=PEOPLE!$B$4:$B$101, ROW(PEOPLE!$H$4:$H$101)-MIN(ROW(PEOPLE!$H$4:$H$101)) +1), COLUMNS($B$3:E979))),"")</f>
        <v xml:space="preserve">6   </v>
      </c>
      <c r="G979" s="40" t="str">
        <f t="array" ref="G979">IFERROR(INDEX(PEOPLE!$H$4:$H$101, SMALL(IF($B979=PEOPLE!$B$4:$B$101, ROW(PEOPLE!$H$4:$H$101)-MIN(ROW(PEOPLE!$H$4:$H$101)) +1), COLUMNS($B$3:F979))),"")</f>
        <v xml:space="preserve">7   </v>
      </c>
      <c r="H979" s="40" t="str">
        <f t="array" ref="H979">IFERROR(INDEX(PEOPLE!$H$4:$H$101, SMALL(IF($B979=PEOPLE!$B$4:$B$101, ROW(PEOPLE!$H$4:$H$101)-MIN(ROW(PEOPLE!$H$4:$H$101)) +1), COLUMNS($B$3:G979))),"")</f>
        <v xml:space="preserve">8   </v>
      </c>
      <c r="I979" s="40" t="str">
        <f t="array" ref="I979">IFERROR(INDEX(PEOPLE!$H$4:$H$101, SMALL(IF($B979=PEOPLE!$B$4:$B$101, ROW(PEOPLE!$H$4:$H$101)-MIN(ROW(PEOPLE!$H$4:$H$101)) +1), COLUMNS($B$3:H979))),"")</f>
        <v xml:space="preserve">9   </v>
      </c>
      <c r="J979" s="40" t="str">
        <f t="array" ref="J979">IFERROR(INDEX(PEOPLE!$H$4:$H$101, SMALL(IF($B979=PEOPLE!$B$4:$B$101, ROW(PEOPLE!$H$4:$H$101)-MIN(ROW(PEOPLE!$H$4:$H$101)) +1), COLUMNS($B$3:I979))),"")</f>
        <v xml:space="preserve">10   </v>
      </c>
      <c r="K979" s="40" t="str">
        <f t="array" ref="K979">IFERROR(INDEX(PEOPLE!$H$4:$H$101, SMALL(IF($B979=PEOPLE!$B$4:$B$101, ROW(PEOPLE!$H$4:$H$101)-MIN(ROW(PEOPLE!$H$4:$H$101)) +1), COLUMNS($B$3:J979))),"")</f>
        <v xml:space="preserve">11   </v>
      </c>
      <c r="L979" s="40" t="str">
        <f t="array" ref="L979">IFERROR(INDEX(PEOPLE!$H$4:$H$101, SMALL(IF($B979=PEOPLE!$B$4:$B$101, ROW(PEOPLE!$H$4:$H$101)-MIN(ROW(PEOPLE!$H$4:$H$101)) +1), COLUMNS($B$3:K979))),"")</f>
        <v xml:space="preserve">12   </v>
      </c>
      <c r="M979" s="40" t="str">
        <f t="array" ref="M979">IFERROR(INDEX(PEOPLE!$H$4:$H$101, SMALL(IF($B979=PEOPLE!$B$4:$B$101, ROW(PEOPLE!$H$4:$H$101)-MIN(ROW(PEOPLE!$H$4:$H$101)) +1), COLUMNS($B$3:L979))),"")</f>
        <v xml:space="preserve">13   </v>
      </c>
      <c r="N979" s="40"/>
      <c r="O979" s="40"/>
    </row>
    <row r="980" spans="2:15" x14ac:dyDescent="0.25">
      <c r="B980" s="40" t="str">
        <f t="array" ref="B980">IFERROR(INDEX(PEOPLE!B981:B$1001, MATCH(0, COUNTIF($B$2:B979, PEOPLE!B981:B$1001), 0)), "")</f>
        <v/>
      </c>
      <c r="C980" s="40" t="str">
        <f t="array" ref="C980">IFERROR(INDEX(PEOPLE!$H$4:$H$101, SMALL(IF($B980=PEOPLE!$B$4:$B$101, ROW(PEOPLE!$H$4:$H$101)-MIN(ROW(PEOPLE!$H$4:$H$101)) +1), COLUMNS($B$3:B980))),"")</f>
        <v xml:space="preserve">3   </v>
      </c>
      <c r="D980" s="40" t="str">
        <f t="array" ref="D980">IFERROR(INDEX(PEOPLE!$H$4:$H$101, SMALL(IF($B980=PEOPLE!$B$4:$B$101, ROW(PEOPLE!$H$4:$H$101)-MIN(ROW(PEOPLE!$H$4:$H$101)) +1), COLUMNS($B$3:C980))),"")</f>
        <v xml:space="preserve">4   </v>
      </c>
      <c r="E980" s="40" t="str">
        <f t="array" ref="E980">IFERROR(INDEX(PEOPLE!$H$4:$H$101, SMALL(IF($B980=PEOPLE!$B$4:$B$101, ROW(PEOPLE!$H$4:$H$101)-MIN(ROW(PEOPLE!$H$4:$H$101)) +1), COLUMNS($B$3:D980))),"")</f>
        <v xml:space="preserve">5   </v>
      </c>
      <c r="F980" s="40" t="str">
        <f t="array" ref="F980">IFERROR(INDEX(PEOPLE!$H$4:$H$101, SMALL(IF($B980=PEOPLE!$B$4:$B$101, ROW(PEOPLE!$H$4:$H$101)-MIN(ROW(PEOPLE!$H$4:$H$101)) +1), COLUMNS($B$3:E980))),"")</f>
        <v xml:space="preserve">6   </v>
      </c>
      <c r="G980" s="40" t="str">
        <f t="array" ref="G980">IFERROR(INDEX(PEOPLE!$H$4:$H$101, SMALL(IF($B980=PEOPLE!$B$4:$B$101, ROW(PEOPLE!$H$4:$H$101)-MIN(ROW(PEOPLE!$H$4:$H$101)) +1), COLUMNS($B$3:F980))),"")</f>
        <v xml:space="preserve">7   </v>
      </c>
      <c r="H980" s="40" t="str">
        <f t="array" ref="H980">IFERROR(INDEX(PEOPLE!$H$4:$H$101, SMALL(IF($B980=PEOPLE!$B$4:$B$101, ROW(PEOPLE!$H$4:$H$101)-MIN(ROW(PEOPLE!$H$4:$H$101)) +1), COLUMNS($B$3:G980))),"")</f>
        <v xml:space="preserve">8   </v>
      </c>
      <c r="I980" s="40" t="str">
        <f t="array" ref="I980">IFERROR(INDEX(PEOPLE!$H$4:$H$101, SMALL(IF($B980=PEOPLE!$B$4:$B$101, ROW(PEOPLE!$H$4:$H$101)-MIN(ROW(PEOPLE!$H$4:$H$101)) +1), COLUMNS($B$3:H980))),"")</f>
        <v xml:space="preserve">9   </v>
      </c>
      <c r="J980" s="40" t="str">
        <f t="array" ref="J980">IFERROR(INDEX(PEOPLE!$H$4:$H$101, SMALL(IF($B980=PEOPLE!$B$4:$B$101, ROW(PEOPLE!$H$4:$H$101)-MIN(ROW(PEOPLE!$H$4:$H$101)) +1), COLUMNS($B$3:I980))),"")</f>
        <v xml:space="preserve">10   </v>
      </c>
      <c r="K980" s="40" t="str">
        <f t="array" ref="K980">IFERROR(INDEX(PEOPLE!$H$4:$H$101, SMALL(IF($B980=PEOPLE!$B$4:$B$101, ROW(PEOPLE!$H$4:$H$101)-MIN(ROW(PEOPLE!$H$4:$H$101)) +1), COLUMNS($B$3:J980))),"")</f>
        <v xml:space="preserve">11   </v>
      </c>
      <c r="L980" s="40" t="str">
        <f t="array" ref="L980">IFERROR(INDEX(PEOPLE!$H$4:$H$101, SMALL(IF($B980=PEOPLE!$B$4:$B$101, ROW(PEOPLE!$H$4:$H$101)-MIN(ROW(PEOPLE!$H$4:$H$101)) +1), COLUMNS($B$3:K980))),"")</f>
        <v xml:space="preserve">12   </v>
      </c>
      <c r="M980" s="40" t="str">
        <f t="array" ref="M980">IFERROR(INDEX(PEOPLE!$H$4:$H$101, SMALL(IF($B980=PEOPLE!$B$4:$B$101, ROW(PEOPLE!$H$4:$H$101)-MIN(ROW(PEOPLE!$H$4:$H$101)) +1), COLUMNS($B$3:L980))),"")</f>
        <v xml:space="preserve">13   </v>
      </c>
      <c r="N980" s="40"/>
      <c r="O980" s="40"/>
    </row>
    <row r="981" spans="2:15" x14ac:dyDescent="0.25">
      <c r="B981" s="40" t="str">
        <f t="array" ref="B981">IFERROR(INDEX(PEOPLE!B982:B$1001, MATCH(0, COUNTIF($B$2:B980, PEOPLE!B982:B$1001), 0)), "")</f>
        <v/>
      </c>
      <c r="C981" s="40" t="str">
        <f t="array" ref="C981">IFERROR(INDEX(PEOPLE!$H$4:$H$101, SMALL(IF($B981=PEOPLE!$B$4:$B$101, ROW(PEOPLE!$H$4:$H$101)-MIN(ROW(PEOPLE!$H$4:$H$101)) +1), COLUMNS($B$3:B981))),"")</f>
        <v xml:space="preserve">3   </v>
      </c>
      <c r="D981" s="40" t="str">
        <f t="array" ref="D981">IFERROR(INDEX(PEOPLE!$H$4:$H$101, SMALL(IF($B981=PEOPLE!$B$4:$B$101, ROW(PEOPLE!$H$4:$H$101)-MIN(ROW(PEOPLE!$H$4:$H$101)) +1), COLUMNS($B$3:C981))),"")</f>
        <v xml:space="preserve">4   </v>
      </c>
      <c r="E981" s="40" t="str">
        <f t="array" ref="E981">IFERROR(INDEX(PEOPLE!$H$4:$H$101, SMALL(IF($B981=PEOPLE!$B$4:$B$101, ROW(PEOPLE!$H$4:$H$101)-MIN(ROW(PEOPLE!$H$4:$H$101)) +1), COLUMNS($B$3:D981))),"")</f>
        <v xml:space="preserve">5   </v>
      </c>
      <c r="F981" s="40" t="str">
        <f t="array" ref="F981">IFERROR(INDEX(PEOPLE!$H$4:$H$101, SMALL(IF($B981=PEOPLE!$B$4:$B$101, ROW(PEOPLE!$H$4:$H$101)-MIN(ROW(PEOPLE!$H$4:$H$101)) +1), COLUMNS($B$3:E981))),"")</f>
        <v xml:space="preserve">6   </v>
      </c>
      <c r="G981" s="40" t="str">
        <f t="array" ref="G981">IFERROR(INDEX(PEOPLE!$H$4:$H$101, SMALL(IF($B981=PEOPLE!$B$4:$B$101, ROW(PEOPLE!$H$4:$H$101)-MIN(ROW(PEOPLE!$H$4:$H$101)) +1), COLUMNS($B$3:F981))),"")</f>
        <v xml:space="preserve">7   </v>
      </c>
      <c r="H981" s="40" t="str">
        <f t="array" ref="H981">IFERROR(INDEX(PEOPLE!$H$4:$H$101, SMALL(IF($B981=PEOPLE!$B$4:$B$101, ROW(PEOPLE!$H$4:$H$101)-MIN(ROW(PEOPLE!$H$4:$H$101)) +1), COLUMNS($B$3:G981))),"")</f>
        <v xml:space="preserve">8   </v>
      </c>
      <c r="I981" s="40" t="str">
        <f t="array" ref="I981">IFERROR(INDEX(PEOPLE!$H$4:$H$101, SMALL(IF($B981=PEOPLE!$B$4:$B$101, ROW(PEOPLE!$H$4:$H$101)-MIN(ROW(PEOPLE!$H$4:$H$101)) +1), COLUMNS($B$3:H981))),"")</f>
        <v xml:space="preserve">9   </v>
      </c>
      <c r="J981" s="40" t="str">
        <f t="array" ref="J981">IFERROR(INDEX(PEOPLE!$H$4:$H$101, SMALL(IF($B981=PEOPLE!$B$4:$B$101, ROW(PEOPLE!$H$4:$H$101)-MIN(ROW(PEOPLE!$H$4:$H$101)) +1), COLUMNS($B$3:I981))),"")</f>
        <v xml:space="preserve">10   </v>
      </c>
      <c r="K981" s="40" t="str">
        <f t="array" ref="K981">IFERROR(INDEX(PEOPLE!$H$4:$H$101, SMALL(IF($B981=PEOPLE!$B$4:$B$101, ROW(PEOPLE!$H$4:$H$101)-MIN(ROW(PEOPLE!$H$4:$H$101)) +1), COLUMNS($B$3:J981))),"")</f>
        <v xml:space="preserve">11   </v>
      </c>
      <c r="L981" s="40" t="str">
        <f t="array" ref="L981">IFERROR(INDEX(PEOPLE!$H$4:$H$101, SMALL(IF($B981=PEOPLE!$B$4:$B$101, ROW(PEOPLE!$H$4:$H$101)-MIN(ROW(PEOPLE!$H$4:$H$101)) +1), COLUMNS($B$3:K981))),"")</f>
        <v xml:space="preserve">12   </v>
      </c>
      <c r="M981" s="40" t="str">
        <f t="array" ref="M981">IFERROR(INDEX(PEOPLE!$H$4:$H$101, SMALL(IF($B981=PEOPLE!$B$4:$B$101, ROW(PEOPLE!$H$4:$H$101)-MIN(ROW(PEOPLE!$H$4:$H$101)) +1), COLUMNS($B$3:L981))),"")</f>
        <v xml:space="preserve">13   </v>
      </c>
      <c r="N981" s="40"/>
      <c r="O981" s="40"/>
    </row>
    <row r="982" spans="2:15" x14ac:dyDescent="0.25">
      <c r="B982" s="40" t="str">
        <f t="array" ref="B982">IFERROR(INDEX(PEOPLE!B983:B$1001, MATCH(0, COUNTIF($B$2:B981, PEOPLE!B983:B$1001), 0)), "")</f>
        <v/>
      </c>
      <c r="C982" s="40" t="str">
        <f t="array" ref="C982">IFERROR(INDEX(PEOPLE!$H$4:$H$101, SMALL(IF($B982=PEOPLE!$B$4:$B$101, ROW(PEOPLE!$H$4:$H$101)-MIN(ROW(PEOPLE!$H$4:$H$101)) +1), COLUMNS($B$3:B982))),"")</f>
        <v xml:space="preserve">3   </v>
      </c>
      <c r="D982" s="40" t="str">
        <f t="array" ref="D982">IFERROR(INDEX(PEOPLE!$H$4:$H$101, SMALL(IF($B982=PEOPLE!$B$4:$B$101, ROW(PEOPLE!$H$4:$H$101)-MIN(ROW(PEOPLE!$H$4:$H$101)) +1), COLUMNS($B$3:C982))),"")</f>
        <v xml:space="preserve">4   </v>
      </c>
      <c r="E982" s="40" t="str">
        <f t="array" ref="E982">IFERROR(INDEX(PEOPLE!$H$4:$H$101, SMALL(IF($B982=PEOPLE!$B$4:$B$101, ROW(PEOPLE!$H$4:$H$101)-MIN(ROW(PEOPLE!$H$4:$H$101)) +1), COLUMNS($B$3:D982))),"")</f>
        <v xml:space="preserve">5   </v>
      </c>
      <c r="F982" s="40" t="str">
        <f t="array" ref="F982">IFERROR(INDEX(PEOPLE!$H$4:$H$101, SMALL(IF($B982=PEOPLE!$B$4:$B$101, ROW(PEOPLE!$H$4:$H$101)-MIN(ROW(PEOPLE!$H$4:$H$101)) +1), COLUMNS($B$3:E982))),"")</f>
        <v xml:space="preserve">6   </v>
      </c>
      <c r="G982" s="40" t="str">
        <f t="array" ref="G982">IFERROR(INDEX(PEOPLE!$H$4:$H$101, SMALL(IF($B982=PEOPLE!$B$4:$B$101, ROW(PEOPLE!$H$4:$H$101)-MIN(ROW(PEOPLE!$H$4:$H$101)) +1), COLUMNS($B$3:F982))),"")</f>
        <v xml:space="preserve">7   </v>
      </c>
      <c r="H982" s="40" t="str">
        <f t="array" ref="H982">IFERROR(INDEX(PEOPLE!$H$4:$H$101, SMALL(IF($B982=PEOPLE!$B$4:$B$101, ROW(PEOPLE!$H$4:$H$101)-MIN(ROW(PEOPLE!$H$4:$H$101)) +1), COLUMNS($B$3:G982))),"")</f>
        <v xml:space="preserve">8   </v>
      </c>
      <c r="I982" s="40" t="str">
        <f t="array" ref="I982">IFERROR(INDEX(PEOPLE!$H$4:$H$101, SMALL(IF($B982=PEOPLE!$B$4:$B$101, ROW(PEOPLE!$H$4:$H$101)-MIN(ROW(PEOPLE!$H$4:$H$101)) +1), COLUMNS($B$3:H982))),"")</f>
        <v xml:space="preserve">9   </v>
      </c>
      <c r="J982" s="40" t="str">
        <f t="array" ref="J982">IFERROR(INDEX(PEOPLE!$H$4:$H$101, SMALL(IF($B982=PEOPLE!$B$4:$B$101, ROW(PEOPLE!$H$4:$H$101)-MIN(ROW(PEOPLE!$H$4:$H$101)) +1), COLUMNS($B$3:I982))),"")</f>
        <v xml:space="preserve">10   </v>
      </c>
      <c r="K982" s="40" t="str">
        <f t="array" ref="K982">IFERROR(INDEX(PEOPLE!$H$4:$H$101, SMALL(IF($B982=PEOPLE!$B$4:$B$101, ROW(PEOPLE!$H$4:$H$101)-MIN(ROW(PEOPLE!$H$4:$H$101)) +1), COLUMNS($B$3:J982))),"")</f>
        <v xml:space="preserve">11   </v>
      </c>
      <c r="L982" s="40" t="str">
        <f t="array" ref="L982">IFERROR(INDEX(PEOPLE!$H$4:$H$101, SMALL(IF($B982=PEOPLE!$B$4:$B$101, ROW(PEOPLE!$H$4:$H$101)-MIN(ROW(PEOPLE!$H$4:$H$101)) +1), COLUMNS($B$3:K982))),"")</f>
        <v xml:space="preserve">12   </v>
      </c>
      <c r="M982" s="40" t="str">
        <f t="array" ref="M982">IFERROR(INDEX(PEOPLE!$H$4:$H$101, SMALL(IF($B982=PEOPLE!$B$4:$B$101, ROW(PEOPLE!$H$4:$H$101)-MIN(ROW(PEOPLE!$H$4:$H$101)) +1), COLUMNS($B$3:L982))),"")</f>
        <v xml:space="preserve">13   </v>
      </c>
      <c r="N982" s="40"/>
      <c r="O982" s="40"/>
    </row>
    <row r="983" spans="2:15" x14ac:dyDescent="0.25">
      <c r="B983" s="40" t="str">
        <f t="array" ref="B983">IFERROR(INDEX(PEOPLE!B984:B$1001, MATCH(0, COUNTIF($B$2:B982, PEOPLE!B984:B$1001), 0)), "")</f>
        <v/>
      </c>
      <c r="C983" s="40" t="str">
        <f t="array" ref="C983">IFERROR(INDEX(PEOPLE!$H$4:$H$101, SMALL(IF($B983=PEOPLE!$B$4:$B$101, ROW(PEOPLE!$H$4:$H$101)-MIN(ROW(PEOPLE!$H$4:$H$101)) +1), COLUMNS($B$3:B983))),"")</f>
        <v xml:space="preserve">3   </v>
      </c>
      <c r="D983" s="40" t="str">
        <f t="array" ref="D983">IFERROR(INDEX(PEOPLE!$H$4:$H$101, SMALL(IF($B983=PEOPLE!$B$4:$B$101, ROW(PEOPLE!$H$4:$H$101)-MIN(ROW(PEOPLE!$H$4:$H$101)) +1), COLUMNS($B$3:C983))),"")</f>
        <v xml:space="preserve">4   </v>
      </c>
      <c r="E983" s="40" t="str">
        <f t="array" ref="E983">IFERROR(INDEX(PEOPLE!$H$4:$H$101, SMALL(IF($B983=PEOPLE!$B$4:$B$101, ROW(PEOPLE!$H$4:$H$101)-MIN(ROW(PEOPLE!$H$4:$H$101)) +1), COLUMNS($B$3:D983))),"")</f>
        <v xml:space="preserve">5   </v>
      </c>
      <c r="F983" s="40" t="str">
        <f t="array" ref="F983">IFERROR(INDEX(PEOPLE!$H$4:$H$101, SMALL(IF($B983=PEOPLE!$B$4:$B$101, ROW(PEOPLE!$H$4:$H$101)-MIN(ROW(PEOPLE!$H$4:$H$101)) +1), COLUMNS($B$3:E983))),"")</f>
        <v xml:space="preserve">6   </v>
      </c>
      <c r="G983" s="40" t="str">
        <f t="array" ref="G983">IFERROR(INDEX(PEOPLE!$H$4:$H$101, SMALL(IF($B983=PEOPLE!$B$4:$B$101, ROW(PEOPLE!$H$4:$H$101)-MIN(ROW(PEOPLE!$H$4:$H$101)) +1), COLUMNS($B$3:F983))),"")</f>
        <v xml:space="preserve">7   </v>
      </c>
      <c r="H983" s="40" t="str">
        <f t="array" ref="H983">IFERROR(INDEX(PEOPLE!$H$4:$H$101, SMALL(IF($B983=PEOPLE!$B$4:$B$101, ROW(PEOPLE!$H$4:$H$101)-MIN(ROW(PEOPLE!$H$4:$H$101)) +1), COLUMNS($B$3:G983))),"")</f>
        <v xml:space="preserve">8   </v>
      </c>
      <c r="I983" s="40" t="str">
        <f t="array" ref="I983">IFERROR(INDEX(PEOPLE!$H$4:$H$101, SMALL(IF($B983=PEOPLE!$B$4:$B$101, ROW(PEOPLE!$H$4:$H$101)-MIN(ROW(PEOPLE!$H$4:$H$101)) +1), COLUMNS($B$3:H983))),"")</f>
        <v xml:space="preserve">9   </v>
      </c>
      <c r="J983" s="40" t="str">
        <f t="array" ref="J983">IFERROR(INDEX(PEOPLE!$H$4:$H$101, SMALL(IF($B983=PEOPLE!$B$4:$B$101, ROW(PEOPLE!$H$4:$H$101)-MIN(ROW(PEOPLE!$H$4:$H$101)) +1), COLUMNS($B$3:I983))),"")</f>
        <v xml:space="preserve">10   </v>
      </c>
      <c r="K983" s="40" t="str">
        <f t="array" ref="K983">IFERROR(INDEX(PEOPLE!$H$4:$H$101, SMALL(IF($B983=PEOPLE!$B$4:$B$101, ROW(PEOPLE!$H$4:$H$101)-MIN(ROW(PEOPLE!$H$4:$H$101)) +1), COLUMNS($B$3:J983))),"")</f>
        <v xml:space="preserve">11   </v>
      </c>
      <c r="L983" s="40" t="str">
        <f t="array" ref="L983">IFERROR(INDEX(PEOPLE!$H$4:$H$101, SMALL(IF($B983=PEOPLE!$B$4:$B$101, ROW(PEOPLE!$H$4:$H$101)-MIN(ROW(PEOPLE!$H$4:$H$101)) +1), COLUMNS($B$3:K983))),"")</f>
        <v xml:space="preserve">12   </v>
      </c>
      <c r="M983" s="40" t="str">
        <f t="array" ref="M983">IFERROR(INDEX(PEOPLE!$H$4:$H$101, SMALL(IF($B983=PEOPLE!$B$4:$B$101, ROW(PEOPLE!$H$4:$H$101)-MIN(ROW(PEOPLE!$H$4:$H$101)) +1), COLUMNS($B$3:L983))),"")</f>
        <v xml:space="preserve">13   </v>
      </c>
      <c r="N983" s="40"/>
      <c r="O983" s="40"/>
    </row>
    <row r="984" spans="2:15" x14ac:dyDescent="0.25">
      <c r="B984" s="40" t="str">
        <f t="array" ref="B984">IFERROR(INDEX(PEOPLE!B985:B$1001, MATCH(0, COUNTIF($B$2:B983, PEOPLE!B985:B$1001), 0)), "")</f>
        <v/>
      </c>
      <c r="C984" s="40" t="str">
        <f t="array" ref="C984">IFERROR(INDEX(PEOPLE!$H$4:$H$101, SMALL(IF($B984=PEOPLE!$B$4:$B$101, ROW(PEOPLE!$H$4:$H$101)-MIN(ROW(PEOPLE!$H$4:$H$101)) +1), COLUMNS($B$3:B984))),"")</f>
        <v xml:space="preserve">3   </v>
      </c>
      <c r="D984" s="40" t="str">
        <f t="array" ref="D984">IFERROR(INDEX(PEOPLE!$H$4:$H$101, SMALL(IF($B984=PEOPLE!$B$4:$B$101, ROW(PEOPLE!$H$4:$H$101)-MIN(ROW(PEOPLE!$H$4:$H$101)) +1), COLUMNS($B$3:C984))),"")</f>
        <v xml:space="preserve">4   </v>
      </c>
      <c r="E984" s="40" t="str">
        <f t="array" ref="E984">IFERROR(INDEX(PEOPLE!$H$4:$H$101, SMALL(IF($B984=PEOPLE!$B$4:$B$101, ROW(PEOPLE!$H$4:$H$101)-MIN(ROW(PEOPLE!$H$4:$H$101)) +1), COLUMNS($B$3:D984))),"")</f>
        <v xml:space="preserve">5   </v>
      </c>
      <c r="F984" s="40" t="str">
        <f t="array" ref="F984">IFERROR(INDEX(PEOPLE!$H$4:$H$101, SMALL(IF($B984=PEOPLE!$B$4:$B$101, ROW(PEOPLE!$H$4:$H$101)-MIN(ROW(PEOPLE!$H$4:$H$101)) +1), COLUMNS($B$3:E984))),"")</f>
        <v xml:space="preserve">6   </v>
      </c>
      <c r="G984" s="40" t="str">
        <f t="array" ref="G984">IFERROR(INDEX(PEOPLE!$H$4:$H$101, SMALL(IF($B984=PEOPLE!$B$4:$B$101, ROW(PEOPLE!$H$4:$H$101)-MIN(ROW(PEOPLE!$H$4:$H$101)) +1), COLUMNS($B$3:F984))),"")</f>
        <v xml:space="preserve">7   </v>
      </c>
      <c r="H984" s="40" t="str">
        <f t="array" ref="H984">IFERROR(INDEX(PEOPLE!$H$4:$H$101, SMALL(IF($B984=PEOPLE!$B$4:$B$101, ROW(PEOPLE!$H$4:$H$101)-MIN(ROW(PEOPLE!$H$4:$H$101)) +1), COLUMNS($B$3:G984))),"")</f>
        <v xml:space="preserve">8   </v>
      </c>
      <c r="I984" s="40" t="str">
        <f t="array" ref="I984">IFERROR(INDEX(PEOPLE!$H$4:$H$101, SMALL(IF($B984=PEOPLE!$B$4:$B$101, ROW(PEOPLE!$H$4:$H$101)-MIN(ROW(PEOPLE!$H$4:$H$101)) +1), COLUMNS($B$3:H984))),"")</f>
        <v xml:space="preserve">9   </v>
      </c>
      <c r="J984" s="40" t="str">
        <f t="array" ref="J984">IFERROR(INDEX(PEOPLE!$H$4:$H$101, SMALL(IF($B984=PEOPLE!$B$4:$B$101, ROW(PEOPLE!$H$4:$H$101)-MIN(ROW(PEOPLE!$H$4:$H$101)) +1), COLUMNS($B$3:I984))),"")</f>
        <v xml:space="preserve">10   </v>
      </c>
      <c r="K984" s="40" t="str">
        <f t="array" ref="K984">IFERROR(INDEX(PEOPLE!$H$4:$H$101, SMALL(IF($B984=PEOPLE!$B$4:$B$101, ROW(PEOPLE!$H$4:$H$101)-MIN(ROW(PEOPLE!$H$4:$H$101)) +1), COLUMNS($B$3:J984))),"")</f>
        <v xml:space="preserve">11   </v>
      </c>
      <c r="L984" s="40" t="str">
        <f t="array" ref="L984">IFERROR(INDEX(PEOPLE!$H$4:$H$101, SMALL(IF($B984=PEOPLE!$B$4:$B$101, ROW(PEOPLE!$H$4:$H$101)-MIN(ROW(PEOPLE!$H$4:$H$101)) +1), COLUMNS($B$3:K984))),"")</f>
        <v xml:space="preserve">12   </v>
      </c>
      <c r="M984" s="40" t="str">
        <f t="array" ref="M984">IFERROR(INDEX(PEOPLE!$H$4:$H$101, SMALL(IF($B984=PEOPLE!$B$4:$B$101, ROW(PEOPLE!$H$4:$H$101)-MIN(ROW(PEOPLE!$H$4:$H$101)) +1), COLUMNS($B$3:L984))),"")</f>
        <v xml:space="preserve">13   </v>
      </c>
      <c r="N984" s="40"/>
      <c r="O984" s="40"/>
    </row>
    <row r="985" spans="2:15" x14ac:dyDescent="0.25">
      <c r="B985" s="40" t="str">
        <f t="array" ref="B985">IFERROR(INDEX(PEOPLE!B986:B$1001, MATCH(0, COUNTIF($B$2:B984, PEOPLE!B986:B$1001), 0)), "")</f>
        <v/>
      </c>
      <c r="C985" s="40" t="str">
        <f t="array" ref="C985">IFERROR(INDEX(PEOPLE!$H$4:$H$101, SMALL(IF($B985=PEOPLE!$B$4:$B$101, ROW(PEOPLE!$H$4:$H$101)-MIN(ROW(PEOPLE!$H$4:$H$101)) +1), COLUMNS($B$3:B985))),"")</f>
        <v xml:space="preserve">3   </v>
      </c>
      <c r="D985" s="40" t="str">
        <f t="array" ref="D985">IFERROR(INDEX(PEOPLE!$H$4:$H$101, SMALL(IF($B985=PEOPLE!$B$4:$B$101, ROW(PEOPLE!$H$4:$H$101)-MIN(ROW(PEOPLE!$H$4:$H$101)) +1), COLUMNS($B$3:C985))),"")</f>
        <v xml:space="preserve">4   </v>
      </c>
      <c r="E985" s="40" t="str">
        <f t="array" ref="E985">IFERROR(INDEX(PEOPLE!$H$4:$H$101, SMALL(IF($B985=PEOPLE!$B$4:$B$101, ROW(PEOPLE!$H$4:$H$101)-MIN(ROW(PEOPLE!$H$4:$H$101)) +1), COLUMNS($B$3:D985))),"")</f>
        <v xml:space="preserve">5   </v>
      </c>
      <c r="F985" s="40" t="str">
        <f t="array" ref="F985">IFERROR(INDEX(PEOPLE!$H$4:$H$101, SMALL(IF($B985=PEOPLE!$B$4:$B$101, ROW(PEOPLE!$H$4:$H$101)-MIN(ROW(PEOPLE!$H$4:$H$101)) +1), COLUMNS($B$3:E985))),"")</f>
        <v xml:space="preserve">6   </v>
      </c>
      <c r="G985" s="40" t="str">
        <f t="array" ref="G985">IFERROR(INDEX(PEOPLE!$H$4:$H$101, SMALL(IF($B985=PEOPLE!$B$4:$B$101, ROW(PEOPLE!$H$4:$H$101)-MIN(ROW(PEOPLE!$H$4:$H$101)) +1), COLUMNS($B$3:F985))),"")</f>
        <v xml:space="preserve">7   </v>
      </c>
      <c r="H985" s="40" t="str">
        <f t="array" ref="H985">IFERROR(INDEX(PEOPLE!$H$4:$H$101, SMALL(IF($B985=PEOPLE!$B$4:$B$101, ROW(PEOPLE!$H$4:$H$101)-MIN(ROW(PEOPLE!$H$4:$H$101)) +1), COLUMNS($B$3:G985))),"")</f>
        <v xml:space="preserve">8   </v>
      </c>
      <c r="I985" s="40" t="str">
        <f t="array" ref="I985">IFERROR(INDEX(PEOPLE!$H$4:$H$101, SMALL(IF($B985=PEOPLE!$B$4:$B$101, ROW(PEOPLE!$H$4:$H$101)-MIN(ROW(PEOPLE!$H$4:$H$101)) +1), COLUMNS($B$3:H985))),"")</f>
        <v xml:space="preserve">9   </v>
      </c>
      <c r="J985" s="40" t="str">
        <f t="array" ref="J985">IFERROR(INDEX(PEOPLE!$H$4:$H$101, SMALL(IF($B985=PEOPLE!$B$4:$B$101, ROW(PEOPLE!$H$4:$H$101)-MIN(ROW(PEOPLE!$H$4:$H$101)) +1), COLUMNS($B$3:I985))),"")</f>
        <v xml:space="preserve">10   </v>
      </c>
      <c r="K985" s="40" t="str">
        <f t="array" ref="K985">IFERROR(INDEX(PEOPLE!$H$4:$H$101, SMALL(IF($B985=PEOPLE!$B$4:$B$101, ROW(PEOPLE!$H$4:$H$101)-MIN(ROW(PEOPLE!$H$4:$H$101)) +1), COLUMNS($B$3:J985))),"")</f>
        <v xml:space="preserve">11   </v>
      </c>
      <c r="L985" s="40" t="str">
        <f t="array" ref="L985">IFERROR(INDEX(PEOPLE!$H$4:$H$101, SMALL(IF($B985=PEOPLE!$B$4:$B$101, ROW(PEOPLE!$H$4:$H$101)-MIN(ROW(PEOPLE!$H$4:$H$101)) +1), COLUMNS($B$3:K985))),"")</f>
        <v xml:space="preserve">12   </v>
      </c>
      <c r="M985" s="40" t="str">
        <f t="array" ref="M985">IFERROR(INDEX(PEOPLE!$H$4:$H$101, SMALL(IF($B985=PEOPLE!$B$4:$B$101, ROW(PEOPLE!$H$4:$H$101)-MIN(ROW(PEOPLE!$H$4:$H$101)) +1), COLUMNS($B$3:L985))),"")</f>
        <v xml:space="preserve">13   </v>
      </c>
      <c r="N985" s="40"/>
      <c r="O985" s="40"/>
    </row>
    <row r="986" spans="2:15" x14ac:dyDescent="0.25">
      <c r="B986" s="40" t="str">
        <f t="array" ref="B986">IFERROR(INDEX(PEOPLE!B987:B$1001, MATCH(0, COUNTIF($B$2:B985, PEOPLE!B987:B$1001), 0)), "")</f>
        <v/>
      </c>
      <c r="C986" s="40" t="str">
        <f t="array" ref="C986">IFERROR(INDEX(PEOPLE!$H$4:$H$101, SMALL(IF($B986=PEOPLE!$B$4:$B$101, ROW(PEOPLE!$H$4:$H$101)-MIN(ROW(PEOPLE!$H$4:$H$101)) +1), COLUMNS($B$3:B986))),"")</f>
        <v xml:space="preserve">3   </v>
      </c>
      <c r="D986" s="40" t="str">
        <f t="array" ref="D986">IFERROR(INDEX(PEOPLE!$H$4:$H$101, SMALL(IF($B986=PEOPLE!$B$4:$B$101, ROW(PEOPLE!$H$4:$H$101)-MIN(ROW(PEOPLE!$H$4:$H$101)) +1), COLUMNS($B$3:C986))),"")</f>
        <v xml:space="preserve">4   </v>
      </c>
      <c r="E986" s="40" t="str">
        <f t="array" ref="E986">IFERROR(INDEX(PEOPLE!$H$4:$H$101, SMALL(IF($B986=PEOPLE!$B$4:$B$101, ROW(PEOPLE!$H$4:$H$101)-MIN(ROW(PEOPLE!$H$4:$H$101)) +1), COLUMNS($B$3:D986))),"")</f>
        <v xml:space="preserve">5   </v>
      </c>
      <c r="F986" s="40" t="str">
        <f t="array" ref="F986">IFERROR(INDEX(PEOPLE!$H$4:$H$101, SMALL(IF($B986=PEOPLE!$B$4:$B$101, ROW(PEOPLE!$H$4:$H$101)-MIN(ROW(PEOPLE!$H$4:$H$101)) +1), COLUMNS($B$3:E986))),"")</f>
        <v xml:space="preserve">6   </v>
      </c>
      <c r="G986" s="40" t="str">
        <f t="array" ref="G986">IFERROR(INDEX(PEOPLE!$H$4:$H$101, SMALL(IF($B986=PEOPLE!$B$4:$B$101, ROW(PEOPLE!$H$4:$H$101)-MIN(ROW(PEOPLE!$H$4:$H$101)) +1), COLUMNS($B$3:F986))),"")</f>
        <v xml:space="preserve">7   </v>
      </c>
      <c r="H986" s="40" t="str">
        <f t="array" ref="H986">IFERROR(INDEX(PEOPLE!$H$4:$H$101, SMALL(IF($B986=PEOPLE!$B$4:$B$101, ROW(PEOPLE!$H$4:$H$101)-MIN(ROW(PEOPLE!$H$4:$H$101)) +1), COLUMNS($B$3:G986))),"")</f>
        <v xml:space="preserve">8   </v>
      </c>
      <c r="I986" s="40" t="str">
        <f t="array" ref="I986">IFERROR(INDEX(PEOPLE!$H$4:$H$101, SMALL(IF($B986=PEOPLE!$B$4:$B$101, ROW(PEOPLE!$H$4:$H$101)-MIN(ROW(PEOPLE!$H$4:$H$101)) +1), COLUMNS($B$3:H986))),"")</f>
        <v xml:space="preserve">9   </v>
      </c>
      <c r="J986" s="40" t="str">
        <f t="array" ref="J986">IFERROR(INDEX(PEOPLE!$H$4:$H$101, SMALL(IF($B986=PEOPLE!$B$4:$B$101, ROW(PEOPLE!$H$4:$H$101)-MIN(ROW(PEOPLE!$H$4:$H$101)) +1), COLUMNS($B$3:I986))),"")</f>
        <v xml:space="preserve">10   </v>
      </c>
      <c r="K986" s="40" t="str">
        <f t="array" ref="K986">IFERROR(INDEX(PEOPLE!$H$4:$H$101, SMALL(IF($B986=PEOPLE!$B$4:$B$101, ROW(PEOPLE!$H$4:$H$101)-MIN(ROW(PEOPLE!$H$4:$H$101)) +1), COLUMNS($B$3:J986))),"")</f>
        <v xml:space="preserve">11   </v>
      </c>
      <c r="L986" s="40" t="str">
        <f t="array" ref="L986">IFERROR(INDEX(PEOPLE!$H$4:$H$101, SMALL(IF($B986=PEOPLE!$B$4:$B$101, ROW(PEOPLE!$H$4:$H$101)-MIN(ROW(PEOPLE!$H$4:$H$101)) +1), COLUMNS($B$3:K986))),"")</f>
        <v xml:space="preserve">12   </v>
      </c>
      <c r="M986" s="40" t="str">
        <f t="array" ref="M986">IFERROR(INDEX(PEOPLE!$H$4:$H$101, SMALL(IF($B986=PEOPLE!$B$4:$B$101, ROW(PEOPLE!$H$4:$H$101)-MIN(ROW(PEOPLE!$H$4:$H$101)) +1), COLUMNS($B$3:L986))),"")</f>
        <v xml:space="preserve">13   </v>
      </c>
      <c r="N986" s="40"/>
      <c r="O986" s="40"/>
    </row>
    <row r="987" spans="2:15" x14ac:dyDescent="0.25">
      <c r="B987" s="40" t="str">
        <f t="array" ref="B987">IFERROR(INDEX(PEOPLE!B988:B$1001, MATCH(0, COUNTIF($B$2:B986, PEOPLE!B988:B$1001), 0)), "")</f>
        <v/>
      </c>
      <c r="C987" s="40" t="str">
        <f t="array" ref="C987">IFERROR(INDEX(PEOPLE!$H$4:$H$101, SMALL(IF($B987=PEOPLE!$B$4:$B$101, ROW(PEOPLE!$H$4:$H$101)-MIN(ROW(PEOPLE!$H$4:$H$101)) +1), COLUMNS($B$3:B987))),"")</f>
        <v xml:space="preserve">3   </v>
      </c>
      <c r="D987" s="40" t="str">
        <f t="array" ref="D987">IFERROR(INDEX(PEOPLE!$H$4:$H$101, SMALL(IF($B987=PEOPLE!$B$4:$B$101, ROW(PEOPLE!$H$4:$H$101)-MIN(ROW(PEOPLE!$H$4:$H$101)) +1), COLUMNS($B$3:C987))),"")</f>
        <v xml:space="preserve">4   </v>
      </c>
      <c r="E987" s="40" t="str">
        <f t="array" ref="E987">IFERROR(INDEX(PEOPLE!$H$4:$H$101, SMALL(IF($B987=PEOPLE!$B$4:$B$101, ROW(PEOPLE!$H$4:$H$101)-MIN(ROW(PEOPLE!$H$4:$H$101)) +1), COLUMNS($B$3:D987))),"")</f>
        <v xml:space="preserve">5   </v>
      </c>
      <c r="F987" s="40" t="str">
        <f t="array" ref="F987">IFERROR(INDEX(PEOPLE!$H$4:$H$101, SMALL(IF($B987=PEOPLE!$B$4:$B$101, ROW(PEOPLE!$H$4:$H$101)-MIN(ROW(PEOPLE!$H$4:$H$101)) +1), COLUMNS($B$3:E987))),"")</f>
        <v xml:space="preserve">6   </v>
      </c>
      <c r="G987" s="40" t="str">
        <f t="array" ref="G987">IFERROR(INDEX(PEOPLE!$H$4:$H$101, SMALL(IF($B987=PEOPLE!$B$4:$B$101, ROW(PEOPLE!$H$4:$H$101)-MIN(ROW(PEOPLE!$H$4:$H$101)) +1), COLUMNS($B$3:F987))),"")</f>
        <v xml:space="preserve">7   </v>
      </c>
      <c r="H987" s="40" t="str">
        <f t="array" ref="H987">IFERROR(INDEX(PEOPLE!$H$4:$H$101, SMALL(IF($B987=PEOPLE!$B$4:$B$101, ROW(PEOPLE!$H$4:$H$101)-MIN(ROW(PEOPLE!$H$4:$H$101)) +1), COLUMNS($B$3:G987))),"")</f>
        <v xml:space="preserve">8   </v>
      </c>
      <c r="I987" s="40" t="str">
        <f t="array" ref="I987">IFERROR(INDEX(PEOPLE!$H$4:$H$101, SMALL(IF($B987=PEOPLE!$B$4:$B$101, ROW(PEOPLE!$H$4:$H$101)-MIN(ROW(PEOPLE!$H$4:$H$101)) +1), COLUMNS($B$3:H987))),"")</f>
        <v xml:space="preserve">9   </v>
      </c>
      <c r="J987" s="40" t="str">
        <f t="array" ref="J987">IFERROR(INDEX(PEOPLE!$H$4:$H$101, SMALL(IF($B987=PEOPLE!$B$4:$B$101, ROW(PEOPLE!$H$4:$H$101)-MIN(ROW(PEOPLE!$H$4:$H$101)) +1), COLUMNS($B$3:I987))),"")</f>
        <v xml:space="preserve">10   </v>
      </c>
      <c r="K987" s="40" t="str">
        <f t="array" ref="K987">IFERROR(INDEX(PEOPLE!$H$4:$H$101, SMALL(IF($B987=PEOPLE!$B$4:$B$101, ROW(PEOPLE!$H$4:$H$101)-MIN(ROW(PEOPLE!$H$4:$H$101)) +1), COLUMNS($B$3:J987))),"")</f>
        <v xml:space="preserve">11   </v>
      </c>
      <c r="L987" s="40" t="str">
        <f t="array" ref="L987">IFERROR(INDEX(PEOPLE!$H$4:$H$101, SMALL(IF($B987=PEOPLE!$B$4:$B$101, ROW(PEOPLE!$H$4:$H$101)-MIN(ROW(PEOPLE!$H$4:$H$101)) +1), COLUMNS($B$3:K987))),"")</f>
        <v xml:space="preserve">12   </v>
      </c>
      <c r="M987" s="40" t="str">
        <f t="array" ref="M987">IFERROR(INDEX(PEOPLE!$H$4:$H$101, SMALL(IF($B987=PEOPLE!$B$4:$B$101, ROW(PEOPLE!$H$4:$H$101)-MIN(ROW(PEOPLE!$H$4:$H$101)) +1), COLUMNS($B$3:L987))),"")</f>
        <v xml:space="preserve">13   </v>
      </c>
      <c r="N987" s="40"/>
      <c r="O987" s="40"/>
    </row>
    <row r="988" spans="2:15" x14ac:dyDescent="0.25">
      <c r="B988" s="40" t="str">
        <f t="array" ref="B988">IFERROR(INDEX(PEOPLE!B989:B$1001, MATCH(0, COUNTIF($B$2:B987, PEOPLE!B989:B$1001), 0)), "")</f>
        <v/>
      </c>
      <c r="C988" s="40" t="str">
        <f t="array" ref="C988">IFERROR(INDEX(PEOPLE!$H$4:$H$101, SMALL(IF($B988=PEOPLE!$B$4:$B$101, ROW(PEOPLE!$H$4:$H$101)-MIN(ROW(PEOPLE!$H$4:$H$101)) +1), COLUMNS($B$3:B988))),"")</f>
        <v xml:space="preserve">3   </v>
      </c>
      <c r="D988" s="40" t="str">
        <f t="array" ref="D988">IFERROR(INDEX(PEOPLE!$H$4:$H$101, SMALL(IF($B988=PEOPLE!$B$4:$B$101, ROW(PEOPLE!$H$4:$H$101)-MIN(ROW(PEOPLE!$H$4:$H$101)) +1), COLUMNS($B$3:C988))),"")</f>
        <v xml:space="preserve">4   </v>
      </c>
      <c r="E988" s="40" t="str">
        <f t="array" ref="E988">IFERROR(INDEX(PEOPLE!$H$4:$H$101, SMALL(IF($B988=PEOPLE!$B$4:$B$101, ROW(PEOPLE!$H$4:$H$101)-MIN(ROW(PEOPLE!$H$4:$H$101)) +1), COLUMNS($B$3:D988))),"")</f>
        <v xml:space="preserve">5   </v>
      </c>
      <c r="F988" s="40" t="str">
        <f t="array" ref="F988">IFERROR(INDEX(PEOPLE!$H$4:$H$101, SMALL(IF($B988=PEOPLE!$B$4:$B$101, ROW(PEOPLE!$H$4:$H$101)-MIN(ROW(PEOPLE!$H$4:$H$101)) +1), COLUMNS($B$3:E988))),"")</f>
        <v xml:space="preserve">6   </v>
      </c>
      <c r="G988" s="40" t="str">
        <f t="array" ref="G988">IFERROR(INDEX(PEOPLE!$H$4:$H$101, SMALL(IF($B988=PEOPLE!$B$4:$B$101, ROW(PEOPLE!$H$4:$H$101)-MIN(ROW(PEOPLE!$H$4:$H$101)) +1), COLUMNS($B$3:F988))),"")</f>
        <v xml:space="preserve">7   </v>
      </c>
      <c r="H988" s="40" t="str">
        <f t="array" ref="H988">IFERROR(INDEX(PEOPLE!$H$4:$H$101, SMALL(IF($B988=PEOPLE!$B$4:$B$101, ROW(PEOPLE!$H$4:$H$101)-MIN(ROW(PEOPLE!$H$4:$H$101)) +1), COLUMNS($B$3:G988))),"")</f>
        <v xml:space="preserve">8   </v>
      </c>
      <c r="I988" s="40" t="str">
        <f t="array" ref="I988">IFERROR(INDEX(PEOPLE!$H$4:$H$101, SMALL(IF($B988=PEOPLE!$B$4:$B$101, ROW(PEOPLE!$H$4:$H$101)-MIN(ROW(PEOPLE!$H$4:$H$101)) +1), COLUMNS($B$3:H988))),"")</f>
        <v xml:space="preserve">9   </v>
      </c>
      <c r="J988" s="40" t="str">
        <f t="array" ref="J988">IFERROR(INDEX(PEOPLE!$H$4:$H$101, SMALL(IF($B988=PEOPLE!$B$4:$B$101, ROW(PEOPLE!$H$4:$H$101)-MIN(ROW(PEOPLE!$H$4:$H$101)) +1), COLUMNS($B$3:I988))),"")</f>
        <v xml:space="preserve">10   </v>
      </c>
      <c r="K988" s="40" t="str">
        <f t="array" ref="K988">IFERROR(INDEX(PEOPLE!$H$4:$H$101, SMALL(IF($B988=PEOPLE!$B$4:$B$101, ROW(PEOPLE!$H$4:$H$101)-MIN(ROW(PEOPLE!$H$4:$H$101)) +1), COLUMNS($B$3:J988))),"")</f>
        <v xml:space="preserve">11   </v>
      </c>
      <c r="L988" s="40" t="str">
        <f t="array" ref="L988">IFERROR(INDEX(PEOPLE!$H$4:$H$101, SMALL(IF($B988=PEOPLE!$B$4:$B$101, ROW(PEOPLE!$H$4:$H$101)-MIN(ROW(PEOPLE!$H$4:$H$101)) +1), COLUMNS($B$3:K988))),"")</f>
        <v xml:space="preserve">12   </v>
      </c>
      <c r="M988" s="40" t="str">
        <f t="array" ref="M988">IFERROR(INDEX(PEOPLE!$H$4:$H$101, SMALL(IF($B988=PEOPLE!$B$4:$B$101, ROW(PEOPLE!$H$4:$H$101)-MIN(ROW(PEOPLE!$H$4:$H$101)) +1), COLUMNS($B$3:L988))),"")</f>
        <v xml:space="preserve">13   </v>
      </c>
      <c r="N988" s="40"/>
      <c r="O988" s="40"/>
    </row>
    <row r="989" spans="2:15" x14ac:dyDescent="0.25">
      <c r="B989" s="40" t="str">
        <f t="array" ref="B989">IFERROR(INDEX(PEOPLE!B990:B$1001, MATCH(0, COUNTIF($B$2:B988, PEOPLE!B990:B$1001), 0)), "")</f>
        <v/>
      </c>
      <c r="C989" s="40" t="str">
        <f t="array" ref="C989">IFERROR(INDEX(PEOPLE!$H$4:$H$101, SMALL(IF($B989=PEOPLE!$B$4:$B$101, ROW(PEOPLE!$H$4:$H$101)-MIN(ROW(PEOPLE!$H$4:$H$101)) +1), COLUMNS($B$3:B989))),"")</f>
        <v xml:space="preserve">3   </v>
      </c>
      <c r="D989" s="40" t="str">
        <f t="array" ref="D989">IFERROR(INDEX(PEOPLE!$H$4:$H$101, SMALL(IF($B989=PEOPLE!$B$4:$B$101, ROW(PEOPLE!$H$4:$H$101)-MIN(ROW(PEOPLE!$H$4:$H$101)) +1), COLUMNS($B$3:C989))),"")</f>
        <v xml:space="preserve">4   </v>
      </c>
      <c r="E989" s="40" t="str">
        <f t="array" ref="E989">IFERROR(INDEX(PEOPLE!$H$4:$H$101, SMALL(IF($B989=PEOPLE!$B$4:$B$101, ROW(PEOPLE!$H$4:$H$101)-MIN(ROW(PEOPLE!$H$4:$H$101)) +1), COLUMNS($B$3:D989))),"")</f>
        <v xml:space="preserve">5   </v>
      </c>
      <c r="F989" s="40" t="str">
        <f t="array" ref="F989">IFERROR(INDEX(PEOPLE!$H$4:$H$101, SMALL(IF($B989=PEOPLE!$B$4:$B$101, ROW(PEOPLE!$H$4:$H$101)-MIN(ROW(PEOPLE!$H$4:$H$101)) +1), COLUMNS($B$3:E989))),"")</f>
        <v xml:space="preserve">6   </v>
      </c>
      <c r="G989" s="40" t="str">
        <f t="array" ref="G989">IFERROR(INDEX(PEOPLE!$H$4:$H$101, SMALL(IF($B989=PEOPLE!$B$4:$B$101, ROW(PEOPLE!$H$4:$H$101)-MIN(ROW(PEOPLE!$H$4:$H$101)) +1), COLUMNS($B$3:F989))),"")</f>
        <v xml:space="preserve">7   </v>
      </c>
      <c r="H989" s="40" t="str">
        <f t="array" ref="H989">IFERROR(INDEX(PEOPLE!$H$4:$H$101, SMALL(IF($B989=PEOPLE!$B$4:$B$101, ROW(PEOPLE!$H$4:$H$101)-MIN(ROW(PEOPLE!$H$4:$H$101)) +1), COLUMNS($B$3:G989))),"")</f>
        <v xml:space="preserve">8   </v>
      </c>
      <c r="I989" s="40" t="str">
        <f t="array" ref="I989">IFERROR(INDEX(PEOPLE!$H$4:$H$101, SMALL(IF($B989=PEOPLE!$B$4:$B$101, ROW(PEOPLE!$H$4:$H$101)-MIN(ROW(PEOPLE!$H$4:$H$101)) +1), COLUMNS($B$3:H989))),"")</f>
        <v xml:space="preserve">9   </v>
      </c>
      <c r="J989" s="40" t="str">
        <f t="array" ref="J989">IFERROR(INDEX(PEOPLE!$H$4:$H$101, SMALL(IF($B989=PEOPLE!$B$4:$B$101, ROW(PEOPLE!$H$4:$H$101)-MIN(ROW(PEOPLE!$H$4:$H$101)) +1), COLUMNS($B$3:I989))),"")</f>
        <v xml:space="preserve">10   </v>
      </c>
      <c r="K989" s="40" t="str">
        <f t="array" ref="K989">IFERROR(INDEX(PEOPLE!$H$4:$H$101, SMALL(IF($B989=PEOPLE!$B$4:$B$101, ROW(PEOPLE!$H$4:$H$101)-MIN(ROW(PEOPLE!$H$4:$H$101)) +1), COLUMNS($B$3:J989))),"")</f>
        <v xml:space="preserve">11   </v>
      </c>
      <c r="L989" s="40" t="str">
        <f t="array" ref="L989">IFERROR(INDEX(PEOPLE!$H$4:$H$101, SMALL(IF($B989=PEOPLE!$B$4:$B$101, ROW(PEOPLE!$H$4:$H$101)-MIN(ROW(PEOPLE!$H$4:$H$101)) +1), COLUMNS($B$3:K989))),"")</f>
        <v xml:space="preserve">12   </v>
      </c>
      <c r="M989" s="40" t="str">
        <f t="array" ref="M989">IFERROR(INDEX(PEOPLE!$H$4:$H$101, SMALL(IF($B989=PEOPLE!$B$4:$B$101, ROW(PEOPLE!$H$4:$H$101)-MIN(ROW(PEOPLE!$H$4:$H$101)) +1), COLUMNS($B$3:L989))),"")</f>
        <v xml:space="preserve">13   </v>
      </c>
      <c r="N989" s="40"/>
      <c r="O989" s="40"/>
    </row>
    <row r="990" spans="2:15" x14ac:dyDescent="0.25">
      <c r="B990" s="40" t="str">
        <f t="array" ref="B990">IFERROR(INDEX(PEOPLE!B991:B$1001, MATCH(0, COUNTIF($B$2:B989, PEOPLE!B991:B$1001), 0)), "")</f>
        <v/>
      </c>
      <c r="C990" s="40" t="str">
        <f t="array" ref="C990">IFERROR(INDEX(PEOPLE!$H$4:$H$101, SMALL(IF($B990=PEOPLE!$B$4:$B$101, ROW(PEOPLE!$H$4:$H$101)-MIN(ROW(PEOPLE!$H$4:$H$101)) +1), COLUMNS($B$3:B990))),"")</f>
        <v xml:space="preserve">3   </v>
      </c>
      <c r="D990" s="40" t="str">
        <f t="array" ref="D990">IFERROR(INDEX(PEOPLE!$H$4:$H$101, SMALL(IF($B990=PEOPLE!$B$4:$B$101, ROW(PEOPLE!$H$4:$H$101)-MIN(ROW(PEOPLE!$H$4:$H$101)) +1), COLUMNS($B$3:C990))),"")</f>
        <v xml:space="preserve">4   </v>
      </c>
      <c r="E990" s="40" t="str">
        <f t="array" ref="E990">IFERROR(INDEX(PEOPLE!$H$4:$H$101, SMALL(IF($B990=PEOPLE!$B$4:$B$101, ROW(PEOPLE!$H$4:$H$101)-MIN(ROW(PEOPLE!$H$4:$H$101)) +1), COLUMNS($B$3:D990))),"")</f>
        <v xml:space="preserve">5   </v>
      </c>
      <c r="F990" s="40" t="str">
        <f t="array" ref="F990">IFERROR(INDEX(PEOPLE!$H$4:$H$101, SMALL(IF($B990=PEOPLE!$B$4:$B$101, ROW(PEOPLE!$H$4:$H$101)-MIN(ROW(PEOPLE!$H$4:$H$101)) +1), COLUMNS($B$3:E990))),"")</f>
        <v xml:space="preserve">6   </v>
      </c>
      <c r="G990" s="40" t="str">
        <f t="array" ref="G990">IFERROR(INDEX(PEOPLE!$H$4:$H$101, SMALL(IF($B990=PEOPLE!$B$4:$B$101, ROW(PEOPLE!$H$4:$H$101)-MIN(ROW(PEOPLE!$H$4:$H$101)) +1), COLUMNS($B$3:F990))),"")</f>
        <v xml:space="preserve">7   </v>
      </c>
      <c r="H990" s="40" t="str">
        <f t="array" ref="H990">IFERROR(INDEX(PEOPLE!$H$4:$H$101, SMALL(IF($B990=PEOPLE!$B$4:$B$101, ROW(PEOPLE!$H$4:$H$101)-MIN(ROW(PEOPLE!$H$4:$H$101)) +1), COLUMNS($B$3:G990))),"")</f>
        <v xml:space="preserve">8   </v>
      </c>
      <c r="I990" s="40" t="str">
        <f t="array" ref="I990">IFERROR(INDEX(PEOPLE!$H$4:$H$101, SMALL(IF($B990=PEOPLE!$B$4:$B$101, ROW(PEOPLE!$H$4:$H$101)-MIN(ROW(PEOPLE!$H$4:$H$101)) +1), COLUMNS($B$3:H990))),"")</f>
        <v xml:space="preserve">9   </v>
      </c>
      <c r="J990" s="40" t="str">
        <f t="array" ref="J990">IFERROR(INDEX(PEOPLE!$H$4:$H$101, SMALL(IF($B990=PEOPLE!$B$4:$B$101, ROW(PEOPLE!$H$4:$H$101)-MIN(ROW(PEOPLE!$H$4:$H$101)) +1), COLUMNS($B$3:I990))),"")</f>
        <v xml:space="preserve">10   </v>
      </c>
      <c r="K990" s="40" t="str">
        <f t="array" ref="K990">IFERROR(INDEX(PEOPLE!$H$4:$H$101, SMALL(IF($B990=PEOPLE!$B$4:$B$101, ROW(PEOPLE!$H$4:$H$101)-MIN(ROW(PEOPLE!$H$4:$H$101)) +1), COLUMNS($B$3:J990))),"")</f>
        <v xml:space="preserve">11   </v>
      </c>
      <c r="L990" s="40" t="str">
        <f t="array" ref="L990">IFERROR(INDEX(PEOPLE!$H$4:$H$101, SMALL(IF($B990=PEOPLE!$B$4:$B$101, ROW(PEOPLE!$H$4:$H$101)-MIN(ROW(PEOPLE!$H$4:$H$101)) +1), COLUMNS($B$3:K990))),"")</f>
        <v xml:space="preserve">12   </v>
      </c>
      <c r="M990" s="40" t="str">
        <f t="array" ref="M990">IFERROR(INDEX(PEOPLE!$H$4:$H$101, SMALL(IF($B990=PEOPLE!$B$4:$B$101, ROW(PEOPLE!$H$4:$H$101)-MIN(ROW(PEOPLE!$H$4:$H$101)) +1), COLUMNS($B$3:L990))),"")</f>
        <v xml:space="preserve">13   </v>
      </c>
      <c r="N990" s="40"/>
      <c r="O990" s="40"/>
    </row>
    <row r="991" spans="2:15" x14ac:dyDescent="0.25">
      <c r="B991" s="40" t="str">
        <f t="array" ref="B991">IFERROR(INDEX(PEOPLE!B992:B$1001, MATCH(0, COUNTIF($B$2:B990, PEOPLE!B992:B$1001), 0)), "")</f>
        <v/>
      </c>
      <c r="C991" s="40" t="str">
        <f t="array" ref="C991">IFERROR(INDEX(PEOPLE!$H$4:$H$101, SMALL(IF($B991=PEOPLE!$B$4:$B$101, ROW(PEOPLE!$H$4:$H$101)-MIN(ROW(PEOPLE!$H$4:$H$101)) +1), COLUMNS($B$3:B991))),"")</f>
        <v xml:space="preserve">3   </v>
      </c>
      <c r="D991" s="40" t="str">
        <f t="array" ref="D991">IFERROR(INDEX(PEOPLE!$H$4:$H$101, SMALL(IF($B991=PEOPLE!$B$4:$B$101, ROW(PEOPLE!$H$4:$H$101)-MIN(ROW(PEOPLE!$H$4:$H$101)) +1), COLUMNS($B$3:C991))),"")</f>
        <v xml:space="preserve">4   </v>
      </c>
      <c r="E991" s="40" t="str">
        <f t="array" ref="E991">IFERROR(INDEX(PEOPLE!$H$4:$H$101, SMALL(IF($B991=PEOPLE!$B$4:$B$101, ROW(PEOPLE!$H$4:$H$101)-MIN(ROW(PEOPLE!$H$4:$H$101)) +1), COLUMNS($B$3:D991))),"")</f>
        <v xml:space="preserve">5   </v>
      </c>
      <c r="F991" s="40" t="str">
        <f t="array" ref="F991">IFERROR(INDEX(PEOPLE!$H$4:$H$101, SMALL(IF($B991=PEOPLE!$B$4:$B$101, ROW(PEOPLE!$H$4:$H$101)-MIN(ROW(PEOPLE!$H$4:$H$101)) +1), COLUMNS($B$3:E991))),"")</f>
        <v xml:space="preserve">6   </v>
      </c>
      <c r="G991" s="40" t="str">
        <f t="array" ref="G991">IFERROR(INDEX(PEOPLE!$H$4:$H$101, SMALL(IF($B991=PEOPLE!$B$4:$B$101, ROW(PEOPLE!$H$4:$H$101)-MIN(ROW(PEOPLE!$H$4:$H$101)) +1), COLUMNS($B$3:F991))),"")</f>
        <v xml:space="preserve">7   </v>
      </c>
      <c r="H991" s="40" t="str">
        <f t="array" ref="H991">IFERROR(INDEX(PEOPLE!$H$4:$H$101, SMALL(IF($B991=PEOPLE!$B$4:$B$101, ROW(PEOPLE!$H$4:$H$101)-MIN(ROW(PEOPLE!$H$4:$H$101)) +1), COLUMNS($B$3:G991))),"")</f>
        <v xml:space="preserve">8   </v>
      </c>
      <c r="I991" s="40" t="str">
        <f t="array" ref="I991">IFERROR(INDEX(PEOPLE!$H$4:$H$101, SMALL(IF($B991=PEOPLE!$B$4:$B$101, ROW(PEOPLE!$H$4:$H$101)-MIN(ROW(PEOPLE!$H$4:$H$101)) +1), COLUMNS($B$3:H991))),"")</f>
        <v xml:space="preserve">9   </v>
      </c>
      <c r="J991" s="40" t="str">
        <f t="array" ref="J991">IFERROR(INDEX(PEOPLE!$H$4:$H$101, SMALL(IF($B991=PEOPLE!$B$4:$B$101, ROW(PEOPLE!$H$4:$H$101)-MIN(ROW(PEOPLE!$H$4:$H$101)) +1), COLUMNS($B$3:I991))),"")</f>
        <v xml:space="preserve">10   </v>
      </c>
      <c r="K991" s="40" t="str">
        <f t="array" ref="K991">IFERROR(INDEX(PEOPLE!$H$4:$H$101, SMALL(IF($B991=PEOPLE!$B$4:$B$101, ROW(PEOPLE!$H$4:$H$101)-MIN(ROW(PEOPLE!$H$4:$H$101)) +1), COLUMNS($B$3:J991))),"")</f>
        <v xml:space="preserve">11   </v>
      </c>
      <c r="L991" s="40" t="str">
        <f t="array" ref="L991">IFERROR(INDEX(PEOPLE!$H$4:$H$101, SMALL(IF($B991=PEOPLE!$B$4:$B$101, ROW(PEOPLE!$H$4:$H$101)-MIN(ROW(PEOPLE!$H$4:$H$101)) +1), COLUMNS($B$3:K991))),"")</f>
        <v xml:space="preserve">12   </v>
      </c>
      <c r="M991" s="40" t="str">
        <f t="array" ref="M991">IFERROR(INDEX(PEOPLE!$H$4:$H$101, SMALL(IF($B991=PEOPLE!$B$4:$B$101, ROW(PEOPLE!$H$4:$H$101)-MIN(ROW(PEOPLE!$H$4:$H$101)) +1), COLUMNS($B$3:L991))),"")</f>
        <v xml:space="preserve">13   </v>
      </c>
      <c r="N991" s="40"/>
      <c r="O991" s="40"/>
    </row>
    <row r="992" spans="2:15" x14ac:dyDescent="0.25">
      <c r="B992" s="40" t="str">
        <f t="array" ref="B992">IFERROR(INDEX(PEOPLE!B993:B$1001, MATCH(0, COUNTIF($B$2:B991, PEOPLE!B993:B$1001), 0)), "")</f>
        <v/>
      </c>
      <c r="C992" s="40" t="str">
        <f t="array" ref="C992">IFERROR(INDEX(PEOPLE!$H$4:$H$101, SMALL(IF($B992=PEOPLE!$B$4:$B$101, ROW(PEOPLE!$H$4:$H$101)-MIN(ROW(PEOPLE!$H$4:$H$101)) +1), COLUMNS($B$3:B992))),"")</f>
        <v xml:space="preserve">3   </v>
      </c>
      <c r="D992" s="40" t="str">
        <f t="array" ref="D992">IFERROR(INDEX(PEOPLE!$H$4:$H$101, SMALL(IF($B992=PEOPLE!$B$4:$B$101, ROW(PEOPLE!$H$4:$H$101)-MIN(ROW(PEOPLE!$H$4:$H$101)) +1), COLUMNS($B$3:C992))),"")</f>
        <v xml:space="preserve">4   </v>
      </c>
      <c r="E992" s="40" t="str">
        <f t="array" ref="E992">IFERROR(INDEX(PEOPLE!$H$4:$H$101, SMALL(IF($B992=PEOPLE!$B$4:$B$101, ROW(PEOPLE!$H$4:$H$101)-MIN(ROW(PEOPLE!$H$4:$H$101)) +1), COLUMNS($B$3:D992))),"")</f>
        <v xml:space="preserve">5   </v>
      </c>
      <c r="F992" s="40" t="str">
        <f t="array" ref="F992">IFERROR(INDEX(PEOPLE!$H$4:$H$101, SMALL(IF($B992=PEOPLE!$B$4:$B$101, ROW(PEOPLE!$H$4:$H$101)-MIN(ROW(PEOPLE!$H$4:$H$101)) +1), COLUMNS($B$3:E992))),"")</f>
        <v xml:space="preserve">6   </v>
      </c>
      <c r="G992" s="40" t="str">
        <f t="array" ref="G992">IFERROR(INDEX(PEOPLE!$H$4:$H$101, SMALL(IF($B992=PEOPLE!$B$4:$B$101, ROW(PEOPLE!$H$4:$H$101)-MIN(ROW(PEOPLE!$H$4:$H$101)) +1), COLUMNS($B$3:F992))),"")</f>
        <v xml:space="preserve">7   </v>
      </c>
      <c r="H992" s="40" t="str">
        <f t="array" ref="H992">IFERROR(INDEX(PEOPLE!$H$4:$H$101, SMALL(IF($B992=PEOPLE!$B$4:$B$101, ROW(PEOPLE!$H$4:$H$101)-MIN(ROW(PEOPLE!$H$4:$H$101)) +1), COLUMNS($B$3:G992))),"")</f>
        <v xml:space="preserve">8   </v>
      </c>
      <c r="I992" s="40" t="str">
        <f t="array" ref="I992">IFERROR(INDEX(PEOPLE!$H$4:$H$101, SMALL(IF($B992=PEOPLE!$B$4:$B$101, ROW(PEOPLE!$H$4:$H$101)-MIN(ROW(PEOPLE!$H$4:$H$101)) +1), COLUMNS($B$3:H992))),"")</f>
        <v xml:space="preserve">9   </v>
      </c>
      <c r="J992" s="40" t="str">
        <f t="array" ref="J992">IFERROR(INDEX(PEOPLE!$H$4:$H$101, SMALL(IF($B992=PEOPLE!$B$4:$B$101, ROW(PEOPLE!$H$4:$H$101)-MIN(ROW(PEOPLE!$H$4:$H$101)) +1), COLUMNS($B$3:I992))),"")</f>
        <v xml:space="preserve">10   </v>
      </c>
      <c r="K992" s="40" t="str">
        <f t="array" ref="K992">IFERROR(INDEX(PEOPLE!$H$4:$H$101, SMALL(IF($B992=PEOPLE!$B$4:$B$101, ROW(PEOPLE!$H$4:$H$101)-MIN(ROW(PEOPLE!$H$4:$H$101)) +1), COLUMNS($B$3:J992))),"")</f>
        <v xml:space="preserve">11   </v>
      </c>
      <c r="L992" s="40" t="str">
        <f t="array" ref="L992">IFERROR(INDEX(PEOPLE!$H$4:$H$101, SMALL(IF($B992=PEOPLE!$B$4:$B$101, ROW(PEOPLE!$H$4:$H$101)-MIN(ROW(PEOPLE!$H$4:$H$101)) +1), COLUMNS($B$3:K992))),"")</f>
        <v xml:space="preserve">12   </v>
      </c>
      <c r="M992" s="40" t="str">
        <f t="array" ref="M992">IFERROR(INDEX(PEOPLE!$H$4:$H$101, SMALL(IF($B992=PEOPLE!$B$4:$B$101, ROW(PEOPLE!$H$4:$H$101)-MIN(ROW(PEOPLE!$H$4:$H$101)) +1), COLUMNS($B$3:L992))),"")</f>
        <v xml:space="preserve">13   </v>
      </c>
      <c r="N992" s="40"/>
      <c r="O992" s="40"/>
    </row>
    <row r="993" spans="2:15" x14ac:dyDescent="0.25">
      <c r="B993" s="40" t="str">
        <f t="array" ref="B993">IFERROR(INDEX(PEOPLE!B994:B$1001, MATCH(0, COUNTIF($B$2:B992, PEOPLE!B994:B$1001), 0)), "")</f>
        <v/>
      </c>
      <c r="C993" s="40" t="str">
        <f t="array" ref="C993">IFERROR(INDEX(PEOPLE!$H$4:$H$101, SMALL(IF($B993=PEOPLE!$B$4:$B$101, ROW(PEOPLE!$H$4:$H$101)-MIN(ROW(PEOPLE!$H$4:$H$101)) +1), COLUMNS($B$3:B993))),"")</f>
        <v xml:space="preserve">3   </v>
      </c>
      <c r="D993" s="40" t="str">
        <f t="array" ref="D993">IFERROR(INDEX(PEOPLE!$H$4:$H$101, SMALL(IF($B993=PEOPLE!$B$4:$B$101, ROW(PEOPLE!$H$4:$H$101)-MIN(ROW(PEOPLE!$H$4:$H$101)) +1), COLUMNS($B$3:C993))),"")</f>
        <v xml:space="preserve">4   </v>
      </c>
      <c r="E993" s="40" t="str">
        <f t="array" ref="E993">IFERROR(INDEX(PEOPLE!$H$4:$H$101, SMALL(IF($B993=PEOPLE!$B$4:$B$101, ROW(PEOPLE!$H$4:$H$101)-MIN(ROW(PEOPLE!$H$4:$H$101)) +1), COLUMNS($B$3:D993))),"")</f>
        <v xml:space="preserve">5   </v>
      </c>
      <c r="F993" s="40" t="str">
        <f t="array" ref="F993">IFERROR(INDEX(PEOPLE!$H$4:$H$101, SMALL(IF($B993=PEOPLE!$B$4:$B$101, ROW(PEOPLE!$H$4:$H$101)-MIN(ROW(PEOPLE!$H$4:$H$101)) +1), COLUMNS($B$3:E993))),"")</f>
        <v xml:space="preserve">6   </v>
      </c>
      <c r="G993" s="40" t="str">
        <f t="array" ref="G993">IFERROR(INDEX(PEOPLE!$H$4:$H$101, SMALL(IF($B993=PEOPLE!$B$4:$B$101, ROW(PEOPLE!$H$4:$H$101)-MIN(ROW(PEOPLE!$H$4:$H$101)) +1), COLUMNS($B$3:F993))),"")</f>
        <v xml:space="preserve">7   </v>
      </c>
      <c r="H993" s="40" t="str">
        <f t="array" ref="H993">IFERROR(INDEX(PEOPLE!$H$4:$H$101, SMALL(IF($B993=PEOPLE!$B$4:$B$101, ROW(PEOPLE!$H$4:$H$101)-MIN(ROW(PEOPLE!$H$4:$H$101)) +1), COLUMNS($B$3:G993))),"")</f>
        <v xml:space="preserve">8   </v>
      </c>
      <c r="I993" s="40" t="str">
        <f t="array" ref="I993">IFERROR(INDEX(PEOPLE!$H$4:$H$101, SMALL(IF($B993=PEOPLE!$B$4:$B$101, ROW(PEOPLE!$H$4:$H$101)-MIN(ROW(PEOPLE!$H$4:$H$101)) +1), COLUMNS($B$3:H993))),"")</f>
        <v xml:space="preserve">9   </v>
      </c>
      <c r="J993" s="40" t="str">
        <f t="array" ref="J993">IFERROR(INDEX(PEOPLE!$H$4:$H$101, SMALL(IF($B993=PEOPLE!$B$4:$B$101, ROW(PEOPLE!$H$4:$H$101)-MIN(ROW(PEOPLE!$H$4:$H$101)) +1), COLUMNS($B$3:I993))),"")</f>
        <v xml:space="preserve">10   </v>
      </c>
      <c r="K993" s="40" t="str">
        <f t="array" ref="K993">IFERROR(INDEX(PEOPLE!$H$4:$H$101, SMALL(IF($B993=PEOPLE!$B$4:$B$101, ROW(PEOPLE!$H$4:$H$101)-MIN(ROW(PEOPLE!$H$4:$H$101)) +1), COLUMNS($B$3:J993))),"")</f>
        <v xml:space="preserve">11   </v>
      </c>
      <c r="L993" s="40" t="str">
        <f t="array" ref="L993">IFERROR(INDEX(PEOPLE!$H$4:$H$101, SMALL(IF($B993=PEOPLE!$B$4:$B$101, ROW(PEOPLE!$H$4:$H$101)-MIN(ROW(PEOPLE!$H$4:$H$101)) +1), COLUMNS($B$3:K993))),"")</f>
        <v xml:space="preserve">12   </v>
      </c>
      <c r="M993" s="40" t="str">
        <f t="array" ref="M993">IFERROR(INDEX(PEOPLE!$H$4:$H$101, SMALL(IF($B993=PEOPLE!$B$4:$B$101, ROW(PEOPLE!$H$4:$H$101)-MIN(ROW(PEOPLE!$H$4:$H$101)) +1), COLUMNS($B$3:L993))),"")</f>
        <v xml:space="preserve">13   </v>
      </c>
      <c r="N993" s="40"/>
      <c r="O993" s="40"/>
    </row>
    <row r="994" spans="2:15" x14ac:dyDescent="0.25">
      <c r="B994" s="40" t="str">
        <f t="array" ref="B994">IFERROR(INDEX(PEOPLE!B995:B$1001, MATCH(0, COUNTIF($B$2:B993, PEOPLE!B995:B$1001), 0)), "")</f>
        <v/>
      </c>
      <c r="C994" s="40" t="str">
        <f t="array" ref="C994">IFERROR(INDEX(PEOPLE!$H$4:$H$101, SMALL(IF($B994=PEOPLE!$B$4:$B$101, ROW(PEOPLE!$H$4:$H$101)-MIN(ROW(PEOPLE!$H$4:$H$101)) +1), COLUMNS($B$3:B994))),"")</f>
        <v xml:space="preserve">3   </v>
      </c>
      <c r="D994" s="40" t="str">
        <f t="array" ref="D994">IFERROR(INDEX(PEOPLE!$H$4:$H$101, SMALL(IF($B994=PEOPLE!$B$4:$B$101, ROW(PEOPLE!$H$4:$H$101)-MIN(ROW(PEOPLE!$H$4:$H$101)) +1), COLUMNS($B$3:C994))),"")</f>
        <v xml:space="preserve">4   </v>
      </c>
      <c r="E994" s="40" t="str">
        <f t="array" ref="E994">IFERROR(INDEX(PEOPLE!$H$4:$H$101, SMALL(IF($B994=PEOPLE!$B$4:$B$101, ROW(PEOPLE!$H$4:$H$101)-MIN(ROW(PEOPLE!$H$4:$H$101)) +1), COLUMNS($B$3:D994))),"")</f>
        <v xml:space="preserve">5   </v>
      </c>
      <c r="F994" s="40" t="str">
        <f t="array" ref="F994">IFERROR(INDEX(PEOPLE!$H$4:$H$101, SMALL(IF($B994=PEOPLE!$B$4:$B$101, ROW(PEOPLE!$H$4:$H$101)-MIN(ROW(PEOPLE!$H$4:$H$101)) +1), COLUMNS($B$3:E994))),"")</f>
        <v xml:space="preserve">6   </v>
      </c>
      <c r="G994" s="40" t="str">
        <f t="array" ref="G994">IFERROR(INDEX(PEOPLE!$H$4:$H$101, SMALL(IF($B994=PEOPLE!$B$4:$B$101, ROW(PEOPLE!$H$4:$H$101)-MIN(ROW(PEOPLE!$H$4:$H$101)) +1), COLUMNS($B$3:F994))),"")</f>
        <v xml:space="preserve">7   </v>
      </c>
      <c r="H994" s="40" t="str">
        <f t="array" ref="H994">IFERROR(INDEX(PEOPLE!$H$4:$H$101, SMALL(IF($B994=PEOPLE!$B$4:$B$101, ROW(PEOPLE!$H$4:$H$101)-MIN(ROW(PEOPLE!$H$4:$H$101)) +1), COLUMNS($B$3:G994))),"")</f>
        <v xml:space="preserve">8   </v>
      </c>
      <c r="I994" s="40" t="str">
        <f t="array" ref="I994">IFERROR(INDEX(PEOPLE!$H$4:$H$101, SMALL(IF($B994=PEOPLE!$B$4:$B$101, ROW(PEOPLE!$H$4:$H$101)-MIN(ROW(PEOPLE!$H$4:$H$101)) +1), COLUMNS($B$3:H994))),"")</f>
        <v xml:space="preserve">9   </v>
      </c>
      <c r="J994" s="40" t="str">
        <f t="array" ref="J994">IFERROR(INDEX(PEOPLE!$H$4:$H$101, SMALL(IF($B994=PEOPLE!$B$4:$B$101, ROW(PEOPLE!$H$4:$H$101)-MIN(ROW(PEOPLE!$H$4:$H$101)) +1), COLUMNS($B$3:I994))),"")</f>
        <v xml:space="preserve">10   </v>
      </c>
      <c r="K994" s="40" t="str">
        <f t="array" ref="K994">IFERROR(INDEX(PEOPLE!$H$4:$H$101, SMALL(IF($B994=PEOPLE!$B$4:$B$101, ROW(PEOPLE!$H$4:$H$101)-MIN(ROW(PEOPLE!$H$4:$H$101)) +1), COLUMNS($B$3:J994))),"")</f>
        <v xml:space="preserve">11   </v>
      </c>
      <c r="L994" s="40" t="str">
        <f t="array" ref="L994">IFERROR(INDEX(PEOPLE!$H$4:$H$101, SMALL(IF($B994=PEOPLE!$B$4:$B$101, ROW(PEOPLE!$H$4:$H$101)-MIN(ROW(PEOPLE!$H$4:$H$101)) +1), COLUMNS($B$3:K994))),"")</f>
        <v xml:space="preserve">12   </v>
      </c>
      <c r="M994" s="40" t="str">
        <f t="array" ref="M994">IFERROR(INDEX(PEOPLE!$H$4:$H$101, SMALL(IF($B994=PEOPLE!$B$4:$B$101, ROW(PEOPLE!$H$4:$H$101)-MIN(ROW(PEOPLE!$H$4:$H$101)) +1), COLUMNS($B$3:L994))),"")</f>
        <v xml:space="preserve">13   </v>
      </c>
      <c r="N994" s="40"/>
      <c r="O994" s="40"/>
    </row>
    <row r="995" spans="2:15" x14ac:dyDescent="0.25">
      <c r="B995" s="40" t="str">
        <f t="array" ref="B995">IFERROR(INDEX(PEOPLE!B996:B$1001, MATCH(0, COUNTIF($B$2:B994, PEOPLE!B996:B$1001), 0)), "")</f>
        <v/>
      </c>
      <c r="C995" s="40" t="str">
        <f t="array" ref="C995">IFERROR(INDEX(PEOPLE!$H$4:$H$101, SMALL(IF($B995=PEOPLE!$B$4:$B$101, ROW(PEOPLE!$H$4:$H$101)-MIN(ROW(PEOPLE!$H$4:$H$101)) +1), COLUMNS($B$3:B995))),"")</f>
        <v xml:space="preserve">3   </v>
      </c>
      <c r="D995" s="40" t="str">
        <f t="array" ref="D995">IFERROR(INDEX(PEOPLE!$H$4:$H$101, SMALL(IF($B995=PEOPLE!$B$4:$B$101, ROW(PEOPLE!$H$4:$H$101)-MIN(ROW(PEOPLE!$H$4:$H$101)) +1), COLUMNS($B$3:C995))),"")</f>
        <v xml:space="preserve">4   </v>
      </c>
      <c r="E995" s="40" t="str">
        <f t="array" ref="E995">IFERROR(INDEX(PEOPLE!$H$4:$H$101, SMALL(IF($B995=PEOPLE!$B$4:$B$101, ROW(PEOPLE!$H$4:$H$101)-MIN(ROW(PEOPLE!$H$4:$H$101)) +1), COLUMNS($B$3:D995))),"")</f>
        <v xml:space="preserve">5   </v>
      </c>
      <c r="F995" s="40" t="str">
        <f t="array" ref="F995">IFERROR(INDEX(PEOPLE!$H$4:$H$101, SMALL(IF($B995=PEOPLE!$B$4:$B$101, ROW(PEOPLE!$H$4:$H$101)-MIN(ROW(PEOPLE!$H$4:$H$101)) +1), COLUMNS($B$3:E995))),"")</f>
        <v xml:space="preserve">6   </v>
      </c>
      <c r="G995" s="40" t="str">
        <f t="array" ref="G995">IFERROR(INDEX(PEOPLE!$H$4:$H$101, SMALL(IF($B995=PEOPLE!$B$4:$B$101, ROW(PEOPLE!$H$4:$H$101)-MIN(ROW(PEOPLE!$H$4:$H$101)) +1), COLUMNS($B$3:F995))),"")</f>
        <v xml:space="preserve">7   </v>
      </c>
      <c r="H995" s="40" t="str">
        <f t="array" ref="H995">IFERROR(INDEX(PEOPLE!$H$4:$H$101, SMALL(IF($B995=PEOPLE!$B$4:$B$101, ROW(PEOPLE!$H$4:$H$101)-MIN(ROW(PEOPLE!$H$4:$H$101)) +1), COLUMNS($B$3:G995))),"")</f>
        <v xml:space="preserve">8   </v>
      </c>
      <c r="I995" s="40" t="str">
        <f t="array" ref="I995">IFERROR(INDEX(PEOPLE!$H$4:$H$101, SMALL(IF($B995=PEOPLE!$B$4:$B$101, ROW(PEOPLE!$H$4:$H$101)-MIN(ROW(PEOPLE!$H$4:$H$101)) +1), COLUMNS($B$3:H995))),"")</f>
        <v xml:space="preserve">9   </v>
      </c>
      <c r="J995" s="40" t="str">
        <f t="array" ref="J995">IFERROR(INDEX(PEOPLE!$H$4:$H$101, SMALL(IF($B995=PEOPLE!$B$4:$B$101, ROW(PEOPLE!$H$4:$H$101)-MIN(ROW(PEOPLE!$H$4:$H$101)) +1), COLUMNS($B$3:I995))),"")</f>
        <v xml:space="preserve">10   </v>
      </c>
      <c r="K995" s="40" t="str">
        <f t="array" ref="K995">IFERROR(INDEX(PEOPLE!$H$4:$H$101, SMALL(IF($B995=PEOPLE!$B$4:$B$101, ROW(PEOPLE!$H$4:$H$101)-MIN(ROW(PEOPLE!$H$4:$H$101)) +1), COLUMNS($B$3:J995))),"")</f>
        <v xml:space="preserve">11   </v>
      </c>
      <c r="L995" s="40" t="str">
        <f t="array" ref="L995">IFERROR(INDEX(PEOPLE!$H$4:$H$101, SMALL(IF($B995=PEOPLE!$B$4:$B$101, ROW(PEOPLE!$H$4:$H$101)-MIN(ROW(PEOPLE!$H$4:$H$101)) +1), COLUMNS($B$3:K995))),"")</f>
        <v xml:space="preserve">12   </v>
      </c>
      <c r="M995" s="40" t="str">
        <f t="array" ref="M995">IFERROR(INDEX(PEOPLE!$H$4:$H$101, SMALL(IF($B995=PEOPLE!$B$4:$B$101, ROW(PEOPLE!$H$4:$H$101)-MIN(ROW(PEOPLE!$H$4:$H$101)) +1), COLUMNS($B$3:L995))),"")</f>
        <v xml:space="preserve">13   </v>
      </c>
      <c r="N995" s="40"/>
      <c r="O995" s="40"/>
    </row>
    <row r="996" spans="2:15" x14ac:dyDescent="0.25">
      <c r="B996" s="40" t="str">
        <f t="array" ref="B996">IFERROR(INDEX(PEOPLE!B997:B$1001, MATCH(0, COUNTIF($B$2:B995, PEOPLE!B997:B$1001), 0)), "")</f>
        <v/>
      </c>
      <c r="C996" s="40" t="str">
        <f t="array" ref="C996">IFERROR(INDEX(PEOPLE!$H$4:$H$101, SMALL(IF($B996=PEOPLE!$B$4:$B$101, ROW(PEOPLE!$H$4:$H$101)-MIN(ROW(PEOPLE!$H$4:$H$101)) +1), COLUMNS($B$3:B996))),"")</f>
        <v xml:space="preserve">3   </v>
      </c>
      <c r="D996" s="40" t="str">
        <f t="array" ref="D996">IFERROR(INDEX(PEOPLE!$H$4:$H$101, SMALL(IF($B996=PEOPLE!$B$4:$B$101, ROW(PEOPLE!$H$4:$H$101)-MIN(ROW(PEOPLE!$H$4:$H$101)) +1), COLUMNS($B$3:C996))),"")</f>
        <v xml:space="preserve">4   </v>
      </c>
      <c r="E996" s="40" t="str">
        <f t="array" ref="E996">IFERROR(INDEX(PEOPLE!$H$4:$H$101, SMALL(IF($B996=PEOPLE!$B$4:$B$101, ROW(PEOPLE!$H$4:$H$101)-MIN(ROW(PEOPLE!$H$4:$H$101)) +1), COLUMNS($B$3:D996))),"")</f>
        <v xml:space="preserve">5   </v>
      </c>
      <c r="F996" s="40" t="str">
        <f t="array" ref="F996">IFERROR(INDEX(PEOPLE!$H$4:$H$101, SMALL(IF($B996=PEOPLE!$B$4:$B$101, ROW(PEOPLE!$H$4:$H$101)-MIN(ROW(PEOPLE!$H$4:$H$101)) +1), COLUMNS($B$3:E996))),"")</f>
        <v xml:space="preserve">6   </v>
      </c>
      <c r="G996" s="40" t="str">
        <f t="array" ref="G996">IFERROR(INDEX(PEOPLE!$H$4:$H$101, SMALL(IF($B996=PEOPLE!$B$4:$B$101, ROW(PEOPLE!$H$4:$H$101)-MIN(ROW(PEOPLE!$H$4:$H$101)) +1), COLUMNS($B$3:F996))),"")</f>
        <v xml:space="preserve">7   </v>
      </c>
      <c r="H996" s="40" t="str">
        <f t="array" ref="H996">IFERROR(INDEX(PEOPLE!$H$4:$H$101, SMALL(IF($B996=PEOPLE!$B$4:$B$101, ROW(PEOPLE!$H$4:$H$101)-MIN(ROW(PEOPLE!$H$4:$H$101)) +1), COLUMNS($B$3:G996))),"")</f>
        <v xml:space="preserve">8   </v>
      </c>
      <c r="I996" s="40" t="str">
        <f t="array" ref="I996">IFERROR(INDEX(PEOPLE!$H$4:$H$101, SMALL(IF($B996=PEOPLE!$B$4:$B$101, ROW(PEOPLE!$H$4:$H$101)-MIN(ROW(PEOPLE!$H$4:$H$101)) +1), COLUMNS($B$3:H996))),"")</f>
        <v xml:space="preserve">9   </v>
      </c>
      <c r="J996" s="40" t="str">
        <f t="array" ref="J996">IFERROR(INDEX(PEOPLE!$H$4:$H$101, SMALL(IF($B996=PEOPLE!$B$4:$B$101, ROW(PEOPLE!$H$4:$H$101)-MIN(ROW(PEOPLE!$H$4:$H$101)) +1), COLUMNS($B$3:I996))),"")</f>
        <v xml:space="preserve">10   </v>
      </c>
      <c r="K996" s="40" t="str">
        <f t="array" ref="K996">IFERROR(INDEX(PEOPLE!$H$4:$H$101, SMALL(IF($B996=PEOPLE!$B$4:$B$101, ROW(PEOPLE!$H$4:$H$101)-MIN(ROW(PEOPLE!$H$4:$H$101)) +1), COLUMNS($B$3:J996))),"")</f>
        <v xml:space="preserve">11   </v>
      </c>
      <c r="L996" s="40" t="str">
        <f t="array" ref="L996">IFERROR(INDEX(PEOPLE!$H$4:$H$101, SMALL(IF($B996=PEOPLE!$B$4:$B$101, ROW(PEOPLE!$H$4:$H$101)-MIN(ROW(PEOPLE!$H$4:$H$101)) +1), COLUMNS($B$3:K996))),"")</f>
        <v xml:space="preserve">12   </v>
      </c>
      <c r="M996" s="40" t="str">
        <f t="array" ref="M996">IFERROR(INDEX(PEOPLE!$H$4:$H$101, SMALL(IF($B996=PEOPLE!$B$4:$B$101, ROW(PEOPLE!$H$4:$H$101)-MIN(ROW(PEOPLE!$H$4:$H$101)) +1), COLUMNS($B$3:L996))),"")</f>
        <v xml:space="preserve">13   </v>
      </c>
      <c r="N996" s="40"/>
      <c r="O996" s="40"/>
    </row>
    <row r="997" spans="2:15" x14ac:dyDescent="0.25">
      <c r="B997" s="40" t="str">
        <f t="array" ref="B997">IFERROR(INDEX(PEOPLE!B998:B$1001, MATCH(0, COUNTIF($B$2:B996, PEOPLE!B998:B$1001), 0)), "")</f>
        <v/>
      </c>
      <c r="C997" s="40" t="str">
        <f t="array" ref="C997">IFERROR(INDEX(PEOPLE!$H$4:$H$101, SMALL(IF($B997=PEOPLE!$B$4:$B$101, ROW(PEOPLE!$H$4:$H$101)-MIN(ROW(PEOPLE!$H$4:$H$101)) +1), COLUMNS($B$3:B997))),"")</f>
        <v xml:space="preserve">3   </v>
      </c>
      <c r="D997" s="40" t="str">
        <f t="array" ref="D997">IFERROR(INDEX(PEOPLE!$H$4:$H$101, SMALL(IF($B997=PEOPLE!$B$4:$B$101, ROW(PEOPLE!$H$4:$H$101)-MIN(ROW(PEOPLE!$H$4:$H$101)) +1), COLUMNS($B$3:C997))),"")</f>
        <v xml:space="preserve">4   </v>
      </c>
      <c r="E997" s="40" t="str">
        <f t="array" ref="E997">IFERROR(INDEX(PEOPLE!$H$4:$H$101, SMALL(IF($B997=PEOPLE!$B$4:$B$101, ROW(PEOPLE!$H$4:$H$101)-MIN(ROW(PEOPLE!$H$4:$H$101)) +1), COLUMNS($B$3:D997))),"")</f>
        <v xml:space="preserve">5   </v>
      </c>
      <c r="F997" s="40" t="str">
        <f t="array" ref="F997">IFERROR(INDEX(PEOPLE!$H$4:$H$101, SMALL(IF($B997=PEOPLE!$B$4:$B$101, ROW(PEOPLE!$H$4:$H$101)-MIN(ROW(PEOPLE!$H$4:$H$101)) +1), COLUMNS($B$3:E997))),"")</f>
        <v xml:space="preserve">6   </v>
      </c>
      <c r="G997" s="40" t="str">
        <f t="array" ref="G997">IFERROR(INDEX(PEOPLE!$H$4:$H$101, SMALL(IF($B997=PEOPLE!$B$4:$B$101, ROW(PEOPLE!$H$4:$H$101)-MIN(ROW(PEOPLE!$H$4:$H$101)) +1), COLUMNS($B$3:F997))),"")</f>
        <v xml:space="preserve">7   </v>
      </c>
      <c r="H997" s="40" t="str">
        <f t="array" ref="H997">IFERROR(INDEX(PEOPLE!$H$4:$H$101, SMALL(IF($B997=PEOPLE!$B$4:$B$101, ROW(PEOPLE!$H$4:$H$101)-MIN(ROW(PEOPLE!$H$4:$H$101)) +1), COLUMNS($B$3:G997))),"")</f>
        <v xml:space="preserve">8   </v>
      </c>
      <c r="I997" s="40" t="str">
        <f t="array" ref="I997">IFERROR(INDEX(PEOPLE!$H$4:$H$101, SMALL(IF($B997=PEOPLE!$B$4:$B$101, ROW(PEOPLE!$H$4:$H$101)-MIN(ROW(PEOPLE!$H$4:$H$101)) +1), COLUMNS($B$3:H997))),"")</f>
        <v xml:space="preserve">9   </v>
      </c>
      <c r="J997" s="40" t="str">
        <f t="array" ref="J997">IFERROR(INDEX(PEOPLE!$H$4:$H$101, SMALL(IF($B997=PEOPLE!$B$4:$B$101, ROW(PEOPLE!$H$4:$H$101)-MIN(ROW(PEOPLE!$H$4:$H$101)) +1), COLUMNS($B$3:I997))),"")</f>
        <v xml:space="preserve">10   </v>
      </c>
      <c r="K997" s="40" t="str">
        <f t="array" ref="K997">IFERROR(INDEX(PEOPLE!$H$4:$H$101, SMALL(IF($B997=PEOPLE!$B$4:$B$101, ROW(PEOPLE!$H$4:$H$101)-MIN(ROW(PEOPLE!$H$4:$H$101)) +1), COLUMNS($B$3:J997))),"")</f>
        <v xml:space="preserve">11   </v>
      </c>
      <c r="L997" s="40" t="str">
        <f t="array" ref="L997">IFERROR(INDEX(PEOPLE!$H$4:$H$101, SMALL(IF($B997=PEOPLE!$B$4:$B$101, ROW(PEOPLE!$H$4:$H$101)-MIN(ROW(PEOPLE!$H$4:$H$101)) +1), COLUMNS($B$3:K997))),"")</f>
        <v xml:space="preserve">12   </v>
      </c>
      <c r="M997" s="40" t="str">
        <f t="array" ref="M997">IFERROR(INDEX(PEOPLE!$H$4:$H$101, SMALL(IF($B997=PEOPLE!$B$4:$B$101, ROW(PEOPLE!$H$4:$H$101)-MIN(ROW(PEOPLE!$H$4:$H$101)) +1), COLUMNS($B$3:L997))),"")</f>
        <v xml:space="preserve">13   </v>
      </c>
      <c r="N997" s="40"/>
      <c r="O997" s="40"/>
    </row>
    <row r="998" spans="2:15" x14ac:dyDescent="0.25">
      <c r="B998" s="40" t="str">
        <f t="array" ref="B998">IFERROR(INDEX(PEOPLE!B999:B$1001, MATCH(0, COUNTIF($B$2:B997, PEOPLE!B999:B$1001), 0)), "")</f>
        <v/>
      </c>
      <c r="C998" s="40" t="str">
        <f t="array" ref="C998">IFERROR(INDEX(PEOPLE!$H$4:$H$101, SMALL(IF($B998=PEOPLE!$B$4:$B$101, ROW(PEOPLE!$H$4:$H$101)-MIN(ROW(PEOPLE!$H$4:$H$101)) +1), COLUMNS($B$3:B998))),"")</f>
        <v xml:space="preserve">3   </v>
      </c>
      <c r="D998" s="40" t="str">
        <f t="array" ref="D998">IFERROR(INDEX(PEOPLE!$H$4:$H$101, SMALL(IF($B998=PEOPLE!$B$4:$B$101, ROW(PEOPLE!$H$4:$H$101)-MIN(ROW(PEOPLE!$H$4:$H$101)) +1), COLUMNS($B$3:C998))),"")</f>
        <v xml:space="preserve">4   </v>
      </c>
      <c r="E998" s="40" t="str">
        <f t="array" ref="E998">IFERROR(INDEX(PEOPLE!$H$4:$H$101, SMALL(IF($B998=PEOPLE!$B$4:$B$101, ROW(PEOPLE!$H$4:$H$101)-MIN(ROW(PEOPLE!$H$4:$H$101)) +1), COLUMNS($B$3:D998))),"")</f>
        <v xml:space="preserve">5   </v>
      </c>
      <c r="F998" s="40" t="str">
        <f t="array" ref="F998">IFERROR(INDEX(PEOPLE!$H$4:$H$101, SMALL(IF($B998=PEOPLE!$B$4:$B$101, ROW(PEOPLE!$H$4:$H$101)-MIN(ROW(PEOPLE!$H$4:$H$101)) +1), COLUMNS($B$3:E998))),"")</f>
        <v xml:space="preserve">6   </v>
      </c>
      <c r="G998" s="40" t="str">
        <f t="array" ref="G998">IFERROR(INDEX(PEOPLE!$H$4:$H$101, SMALL(IF($B998=PEOPLE!$B$4:$B$101, ROW(PEOPLE!$H$4:$H$101)-MIN(ROW(PEOPLE!$H$4:$H$101)) +1), COLUMNS($B$3:F998))),"")</f>
        <v xml:space="preserve">7   </v>
      </c>
      <c r="H998" s="40" t="str">
        <f t="array" ref="H998">IFERROR(INDEX(PEOPLE!$H$4:$H$101, SMALL(IF($B998=PEOPLE!$B$4:$B$101, ROW(PEOPLE!$H$4:$H$101)-MIN(ROW(PEOPLE!$H$4:$H$101)) +1), COLUMNS($B$3:G998))),"")</f>
        <v xml:space="preserve">8   </v>
      </c>
      <c r="I998" s="40" t="str">
        <f t="array" ref="I998">IFERROR(INDEX(PEOPLE!$H$4:$H$101, SMALL(IF($B998=PEOPLE!$B$4:$B$101, ROW(PEOPLE!$H$4:$H$101)-MIN(ROW(PEOPLE!$H$4:$H$101)) +1), COLUMNS($B$3:H998))),"")</f>
        <v xml:space="preserve">9   </v>
      </c>
      <c r="J998" s="40" t="str">
        <f t="array" ref="J998">IFERROR(INDEX(PEOPLE!$H$4:$H$101, SMALL(IF($B998=PEOPLE!$B$4:$B$101, ROW(PEOPLE!$H$4:$H$101)-MIN(ROW(PEOPLE!$H$4:$H$101)) +1), COLUMNS($B$3:I998))),"")</f>
        <v xml:space="preserve">10   </v>
      </c>
      <c r="K998" s="40" t="str">
        <f t="array" ref="K998">IFERROR(INDEX(PEOPLE!$H$4:$H$101, SMALL(IF($B998=PEOPLE!$B$4:$B$101, ROW(PEOPLE!$H$4:$H$101)-MIN(ROW(PEOPLE!$H$4:$H$101)) +1), COLUMNS($B$3:J998))),"")</f>
        <v xml:space="preserve">11   </v>
      </c>
      <c r="L998" s="40" t="str">
        <f t="array" ref="L998">IFERROR(INDEX(PEOPLE!$H$4:$H$101, SMALL(IF($B998=PEOPLE!$B$4:$B$101, ROW(PEOPLE!$H$4:$H$101)-MIN(ROW(PEOPLE!$H$4:$H$101)) +1), COLUMNS($B$3:K998))),"")</f>
        <v xml:space="preserve">12   </v>
      </c>
      <c r="M998" s="40" t="str">
        <f t="array" ref="M998">IFERROR(INDEX(PEOPLE!$H$4:$H$101, SMALL(IF($B998=PEOPLE!$B$4:$B$101, ROW(PEOPLE!$H$4:$H$101)-MIN(ROW(PEOPLE!$H$4:$H$101)) +1), COLUMNS($B$3:L998))),"")</f>
        <v xml:space="preserve">13   </v>
      </c>
      <c r="N998" s="40"/>
      <c r="O998" s="40"/>
    </row>
    <row r="999" spans="2:15" x14ac:dyDescent="0.25">
      <c r="B999" s="40" t="str">
        <f t="array" ref="B999">IFERROR(INDEX(PEOPLE!B1000:B$1001, MATCH(0, COUNTIF($B$2:B998, PEOPLE!B1000:B$1001), 0)), "")</f>
        <v/>
      </c>
      <c r="C999" s="40" t="str">
        <f t="array" ref="C999">IFERROR(INDEX(PEOPLE!$H$4:$H$101, SMALL(IF($B999=PEOPLE!$B$4:$B$101, ROW(PEOPLE!$H$4:$H$101)-MIN(ROW(PEOPLE!$H$4:$H$101)) +1), COLUMNS($B$3:B999))),"")</f>
        <v xml:space="preserve">3   </v>
      </c>
      <c r="D999" s="40" t="str">
        <f t="array" ref="D999">IFERROR(INDEX(PEOPLE!$H$4:$H$101, SMALL(IF($B999=PEOPLE!$B$4:$B$101, ROW(PEOPLE!$H$4:$H$101)-MIN(ROW(PEOPLE!$H$4:$H$101)) +1), COLUMNS($B$3:C999))),"")</f>
        <v xml:space="preserve">4   </v>
      </c>
      <c r="E999" s="40" t="str">
        <f t="array" ref="E999">IFERROR(INDEX(PEOPLE!$H$4:$H$101, SMALL(IF($B999=PEOPLE!$B$4:$B$101, ROW(PEOPLE!$H$4:$H$101)-MIN(ROW(PEOPLE!$H$4:$H$101)) +1), COLUMNS($B$3:D999))),"")</f>
        <v xml:space="preserve">5   </v>
      </c>
      <c r="F999" s="40" t="str">
        <f t="array" ref="F999">IFERROR(INDEX(PEOPLE!$H$4:$H$101, SMALL(IF($B999=PEOPLE!$B$4:$B$101, ROW(PEOPLE!$H$4:$H$101)-MIN(ROW(PEOPLE!$H$4:$H$101)) +1), COLUMNS($B$3:E999))),"")</f>
        <v xml:space="preserve">6   </v>
      </c>
      <c r="G999" s="40" t="str">
        <f t="array" ref="G999">IFERROR(INDEX(PEOPLE!$H$4:$H$101, SMALL(IF($B999=PEOPLE!$B$4:$B$101, ROW(PEOPLE!$H$4:$H$101)-MIN(ROW(PEOPLE!$H$4:$H$101)) +1), COLUMNS($B$3:F999))),"")</f>
        <v xml:space="preserve">7   </v>
      </c>
      <c r="H999" s="40" t="str">
        <f t="array" ref="H999">IFERROR(INDEX(PEOPLE!$H$4:$H$101, SMALL(IF($B999=PEOPLE!$B$4:$B$101, ROW(PEOPLE!$H$4:$H$101)-MIN(ROW(PEOPLE!$H$4:$H$101)) +1), COLUMNS($B$3:G999))),"")</f>
        <v xml:space="preserve">8   </v>
      </c>
      <c r="I999" s="40" t="str">
        <f t="array" ref="I999">IFERROR(INDEX(PEOPLE!$H$4:$H$101, SMALL(IF($B999=PEOPLE!$B$4:$B$101, ROW(PEOPLE!$H$4:$H$101)-MIN(ROW(PEOPLE!$H$4:$H$101)) +1), COLUMNS($B$3:H999))),"")</f>
        <v xml:space="preserve">9   </v>
      </c>
      <c r="J999" s="40" t="str">
        <f t="array" ref="J999">IFERROR(INDEX(PEOPLE!$H$4:$H$101, SMALL(IF($B999=PEOPLE!$B$4:$B$101, ROW(PEOPLE!$H$4:$H$101)-MIN(ROW(PEOPLE!$H$4:$H$101)) +1), COLUMNS($B$3:I999))),"")</f>
        <v xml:space="preserve">10   </v>
      </c>
      <c r="K999" s="40" t="str">
        <f t="array" ref="K999">IFERROR(INDEX(PEOPLE!$H$4:$H$101, SMALL(IF($B999=PEOPLE!$B$4:$B$101, ROW(PEOPLE!$H$4:$H$101)-MIN(ROW(PEOPLE!$H$4:$H$101)) +1), COLUMNS($B$3:J999))),"")</f>
        <v xml:space="preserve">11   </v>
      </c>
      <c r="L999" s="40" t="str">
        <f t="array" ref="L999">IFERROR(INDEX(PEOPLE!$H$4:$H$101, SMALL(IF($B999=PEOPLE!$B$4:$B$101, ROW(PEOPLE!$H$4:$H$101)-MIN(ROW(PEOPLE!$H$4:$H$101)) +1), COLUMNS($B$3:K999))),"")</f>
        <v xml:space="preserve">12   </v>
      </c>
      <c r="M999" s="40" t="str">
        <f t="array" ref="M999">IFERROR(INDEX(PEOPLE!$H$4:$H$101, SMALL(IF($B999=PEOPLE!$B$4:$B$101, ROW(PEOPLE!$H$4:$H$101)-MIN(ROW(PEOPLE!$H$4:$H$101)) +1), COLUMNS($B$3:L999))),"")</f>
        <v xml:space="preserve">13   </v>
      </c>
      <c r="N999" s="40"/>
      <c r="O999" s="40"/>
    </row>
    <row r="1000" spans="2:15" x14ac:dyDescent="0.25">
      <c r="B1000" s="40" t="str">
        <f t="array" ref="B1000">IFERROR(INDEX(PEOPLE!B1001:B$1001, MATCH(0, COUNTIF($B$2:B999, PEOPLE!B1001:B$1001), 0)), "")</f>
        <v/>
      </c>
      <c r="C1000" s="40" t="str">
        <f t="array" ref="C1000">IFERROR(INDEX(PEOPLE!$H$4:$H$101, SMALL(IF($B1000=PEOPLE!$B$4:$B$101, ROW(PEOPLE!$H$4:$H$101)-MIN(ROW(PEOPLE!$H$4:$H$101)) +1), COLUMNS($B$3:B1000))),"")</f>
        <v xml:space="preserve">3   </v>
      </c>
      <c r="D1000" s="40" t="str">
        <f t="array" ref="D1000">IFERROR(INDEX(PEOPLE!$H$4:$H$101, SMALL(IF($B1000=PEOPLE!$B$4:$B$101, ROW(PEOPLE!$H$4:$H$101)-MIN(ROW(PEOPLE!$H$4:$H$101)) +1), COLUMNS($B$3:C1000))),"")</f>
        <v xml:space="preserve">4   </v>
      </c>
      <c r="E1000" s="40" t="str">
        <f t="array" ref="E1000">IFERROR(INDEX(PEOPLE!$H$4:$H$101, SMALL(IF($B1000=PEOPLE!$B$4:$B$101, ROW(PEOPLE!$H$4:$H$101)-MIN(ROW(PEOPLE!$H$4:$H$101)) +1), COLUMNS($B$3:D1000))),"")</f>
        <v xml:space="preserve">5   </v>
      </c>
      <c r="F1000" s="40" t="str">
        <f t="array" ref="F1000">IFERROR(INDEX(PEOPLE!$H$4:$H$101, SMALL(IF($B1000=PEOPLE!$B$4:$B$101, ROW(PEOPLE!$H$4:$H$101)-MIN(ROW(PEOPLE!$H$4:$H$101)) +1), COLUMNS($B$3:E1000))),"")</f>
        <v xml:space="preserve">6   </v>
      </c>
      <c r="G1000" s="40" t="str">
        <f t="array" ref="G1000">IFERROR(INDEX(PEOPLE!$H$4:$H$101, SMALL(IF($B1000=PEOPLE!$B$4:$B$101, ROW(PEOPLE!$H$4:$H$101)-MIN(ROW(PEOPLE!$H$4:$H$101)) +1), COLUMNS($B$3:F1000))),"")</f>
        <v xml:space="preserve">7   </v>
      </c>
      <c r="H1000" s="40" t="str">
        <f t="array" ref="H1000">IFERROR(INDEX(PEOPLE!$H$4:$H$101, SMALL(IF($B1000=PEOPLE!$B$4:$B$101, ROW(PEOPLE!$H$4:$H$101)-MIN(ROW(PEOPLE!$H$4:$H$101)) +1), COLUMNS($B$3:G1000))),"")</f>
        <v xml:space="preserve">8   </v>
      </c>
      <c r="I1000" s="40" t="str">
        <f t="array" ref="I1000">IFERROR(INDEX(PEOPLE!$H$4:$H$101, SMALL(IF($B1000=PEOPLE!$B$4:$B$101, ROW(PEOPLE!$H$4:$H$101)-MIN(ROW(PEOPLE!$H$4:$H$101)) +1), COLUMNS($B$3:H1000))),"")</f>
        <v xml:space="preserve">9   </v>
      </c>
      <c r="J1000" s="40" t="str">
        <f t="array" ref="J1000">IFERROR(INDEX(PEOPLE!$H$4:$H$101, SMALL(IF($B1000=PEOPLE!$B$4:$B$101, ROW(PEOPLE!$H$4:$H$101)-MIN(ROW(PEOPLE!$H$4:$H$101)) +1), COLUMNS($B$3:I1000))),"")</f>
        <v xml:space="preserve">10   </v>
      </c>
      <c r="K1000" s="40" t="str">
        <f t="array" ref="K1000">IFERROR(INDEX(PEOPLE!$H$4:$H$101, SMALL(IF($B1000=PEOPLE!$B$4:$B$101, ROW(PEOPLE!$H$4:$H$101)-MIN(ROW(PEOPLE!$H$4:$H$101)) +1), COLUMNS($B$3:J1000))),"")</f>
        <v xml:space="preserve">11   </v>
      </c>
      <c r="L1000" s="40" t="str">
        <f t="array" ref="L1000">IFERROR(INDEX(PEOPLE!$H$4:$H$101, SMALL(IF($B1000=PEOPLE!$B$4:$B$101, ROW(PEOPLE!$H$4:$H$101)-MIN(ROW(PEOPLE!$H$4:$H$101)) +1), COLUMNS($B$3:K1000))),"")</f>
        <v xml:space="preserve">12   </v>
      </c>
      <c r="M1000" s="40" t="str">
        <f t="array" ref="M1000">IFERROR(INDEX(PEOPLE!$H$4:$H$101, SMALL(IF($B1000=PEOPLE!$B$4:$B$101, ROW(PEOPLE!$H$4:$H$101)-MIN(ROW(PEOPLE!$H$4:$H$101)) +1), COLUMNS($B$3:L1000))),"")</f>
        <v xml:space="preserve">13   </v>
      </c>
      <c r="N1000" s="40"/>
      <c r="O1000" s="40"/>
    </row>
    <row r="1001" spans="2:15" x14ac:dyDescent="0.25">
      <c r="B1001" s="40" t="str">
        <f t="array" ref="B1001">IFERROR(INDEX(PEOPLE!B$1001:B1002, MATCH(0, COUNTIF($B$2:B1000, PEOPLE!B$1001:B1002), 0)), "")</f>
        <v/>
      </c>
      <c r="C1001" s="40" t="str">
        <f t="array" ref="C1001">IFERROR(INDEX(PEOPLE!$H$4:$H$101, SMALL(IF($B1001=PEOPLE!$B$4:$B$101, ROW(PEOPLE!$H$4:$H$101)-MIN(ROW(PEOPLE!$H$4:$H$101)) +1), COLUMNS($B$3:B1001))),"")</f>
        <v xml:space="preserve">3   </v>
      </c>
      <c r="D1001" s="40" t="str">
        <f t="array" ref="D1001">IFERROR(INDEX(PEOPLE!$H$4:$H$101, SMALL(IF($B1001=PEOPLE!$B$4:$B$101, ROW(PEOPLE!$H$4:$H$101)-MIN(ROW(PEOPLE!$H$4:$H$101)) +1), COLUMNS($B$3:C1001))),"")</f>
        <v xml:space="preserve">4   </v>
      </c>
      <c r="E1001" s="40" t="str">
        <f t="array" ref="E1001">IFERROR(INDEX(PEOPLE!$H$4:$H$101, SMALL(IF($B1001=PEOPLE!$B$4:$B$101, ROW(PEOPLE!$H$4:$H$101)-MIN(ROW(PEOPLE!$H$4:$H$101)) +1), COLUMNS($B$3:D1001))),"")</f>
        <v xml:space="preserve">5   </v>
      </c>
      <c r="F1001" s="40" t="str">
        <f t="array" ref="F1001">IFERROR(INDEX(PEOPLE!$H$4:$H$101, SMALL(IF($B1001=PEOPLE!$B$4:$B$101, ROW(PEOPLE!$H$4:$H$101)-MIN(ROW(PEOPLE!$H$4:$H$101)) +1), COLUMNS($B$3:E1001))),"")</f>
        <v xml:space="preserve">6   </v>
      </c>
      <c r="G1001" s="40" t="str">
        <f t="array" ref="G1001">IFERROR(INDEX(PEOPLE!$H$4:$H$101, SMALL(IF($B1001=PEOPLE!$B$4:$B$101, ROW(PEOPLE!$H$4:$H$101)-MIN(ROW(PEOPLE!$H$4:$H$101)) +1), COLUMNS($B$3:F1001))),"")</f>
        <v xml:space="preserve">7   </v>
      </c>
      <c r="H1001" s="40" t="str">
        <f t="array" ref="H1001">IFERROR(INDEX(PEOPLE!$H$4:$H$101, SMALL(IF($B1001=PEOPLE!$B$4:$B$101, ROW(PEOPLE!$H$4:$H$101)-MIN(ROW(PEOPLE!$H$4:$H$101)) +1), COLUMNS($B$3:G1001))),"")</f>
        <v xml:space="preserve">8   </v>
      </c>
      <c r="I1001" s="40" t="str">
        <f t="array" ref="I1001">IFERROR(INDEX(PEOPLE!$H$4:$H$101, SMALL(IF($B1001=PEOPLE!$B$4:$B$101, ROW(PEOPLE!$H$4:$H$101)-MIN(ROW(PEOPLE!$H$4:$H$101)) +1), COLUMNS($B$3:H1001))),"")</f>
        <v xml:space="preserve">9   </v>
      </c>
      <c r="J1001" s="40" t="str">
        <f t="array" ref="J1001">IFERROR(INDEX(PEOPLE!$H$4:$H$101, SMALL(IF($B1001=PEOPLE!$B$4:$B$101, ROW(PEOPLE!$H$4:$H$101)-MIN(ROW(PEOPLE!$H$4:$H$101)) +1), COLUMNS($B$3:I1001))),"")</f>
        <v xml:space="preserve">10   </v>
      </c>
      <c r="K1001" s="40" t="str">
        <f t="array" ref="K1001">IFERROR(INDEX(PEOPLE!$H$4:$H$101, SMALL(IF($B1001=PEOPLE!$B$4:$B$101, ROW(PEOPLE!$H$4:$H$101)-MIN(ROW(PEOPLE!$H$4:$H$101)) +1), COLUMNS($B$3:J1001))),"")</f>
        <v xml:space="preserve">11   </v>
      </c>
      <c r="L1001" s="40" t="str">
        <f t="array" ref="L1001">IFERROR(INDEX(PEOPLE!$H$4:$H$101, SMALL(IF($B1001=PEOPLE!$B$4:$B$101, ROW(PEOPLE!$H$4:$H$101)-MIN(ROW(PEOPLE!$H$4:$H$101)) +1), COLUMNS($B$3:K1001))),"")</f>
        <v xml:space="preserve">12   </v>
      </c>
      <c r="M1001" s="40" t="str">
        <f t="array" ref="M1001">IFERROR(INDEX(PEOPLE!$H$4:$H$101, SMALL(IF($B1001=PEOPLE!$B$4:$B$101, ROW(PEOPLE!$H$4:$H$101)-MIN(ROW(PEOPLE!$H$4:$H$101)) +1), COLUMNS($B$3:L1001))),"")</f>
        <v xml:space="preserve">13   </v>
      </c>
      <c r="N1001" s="40"/>
      <c r="O1001" s="40"/>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L1" sqref="L1"/>
    </sheetView>
  </sheetViews>
  <sheetFormatPr defaultRowHeight="15" x14ac:dyDescent="0.25"/>
  <cols>
    <col min="2" max="2" width="35.42578125" customWidth="1"/>
    <col min="6" max="7" width="19" customWidth="1"/>
  </cols>
  <sheetData>
    <row r="1" spans="1:12" x14ac:dyDescent="0.25">
      <c r="A1" s="1" t="s">
        <v>63</v>
      </c>
      <c r="B1" s="1" t="s">
        <v>315</v>
      </c>
      <c r="C1" s="1" t="s">
        <v>61</v>
      </c>
      <c r="D1" s="1" t="s">
        <v>62</v>
      </c>
      <c r="E1" s="1" t="s">
        <v>316</v>
      </c>
      <c r="F1" s="1" t="s">
        <v>73</v>
      </c>
      <c r="G1" s="1" t="s">
        <v>74</v>
      </c>
      <c r="H1" s="1" t="s">
        <v>317</v>
      </c>
      <c r="I1" s="1"/>
      <c r="L1" s="41" t="s">
        <v>822</v>
      </c>
    </row>
    <row r="2" spans="1:12" x14ac:dyDescent="0.25">
      <c r="A2" s="2" t="s">
        <v>333</v>
      </c>
      <c r="B2" t="s">
        <v>429</v>
      </c>
      <c r="C2" t="s">
        <v>14</v>
      </c>
      <c r="E2" t="s">
        <v>15</v>
      </c>
      <c r="F2" t="s">
        <v>66</v>
      </c>
      <c r="G2" t="s">
        <v>75</v>
      </c>
      <c r="H2" t="s">
        <v>82</v>
      </c>
    </row>
    <row r="3" spans="1:12" x14ac:dyDescent="0.25">
      <c r="A3" s="2" t="s">
        <v>426</v>
      </c>
      <c r="B3" t="s">
        <v>356</v>
      </c>
      <c r="C3" t="s">
        <v>14</v>
      </c>
      <c r="E3" t="s">
        <v>15</v>
      </c>
      <c r="F3" t="s">
        <v>66</v>
      </c>
      <c r="G3" t="s">
        <v>75</v>
      </c>
      <c r="H3" t="s">
        <v>82</v>
      </c>
    </row>
    <row r="4" spans="1:12" x14ac:dyDescent="0.25">
      <c r="A4" s="2" t="s">
        <v>427</v>
      </c>
      <c r="B4" t="s">
        <v>428</v>
      </c>
      <c r="C4" t="s">
        <v>14</v>
      </c>
      <c r="E4" t="s">
        <v>15</v>
      </c>
      <c r="F4" t="s">
        <v>66</v>
      </c>
      <c r="G4" t="s">
        <v>75</v>
      </c>
      <c r="H4" t="s">
        <v>82</v>
      </c>
    </row>
    <row r="5" spans="1:12" x14ac:dyDescent="0.25">
      <c r="A5" s="2" t="s">
        <v>332</v>
      </c>
      <c r="B5" t="s">
        <v>430</v>
      </c>
      <c r="C5" t="s">
        <v>352</v>
      </c>
      <c r="F5" t="s">
        <v>353</v>
      </c>
    </row>
    <row r="6" spans="1:12" x14ac:dyDescent="0.25">
      <c r="A6" s="2" t="s">
        <v>412</v>
      </c>
      <c r="B6" t="s">
        <v>3</v>
      </c>
      <c r="C6" t="s">
        <v>14</v>
      </c>
      <c r="E6" t="s">
        <v>15</v>
      </c>
      <c r="F6" t="s">
        <v>67</v>
      </c>
      <c r="G6" t="s">
        <v>76</v>
      </c>
      <c r="H6" t="s">
        <v>81</v>
      </c>
    </row>
    <row r="7" spans="1:12" x14ac:dyDescent="0.25">
      <c r="A7" s="2" t="s">
        <v>413</v>
      </c>
      <c r="B7" t="s">
        <v>431</v>
      </c>
      <c r="C7" t="s">
        <v>30</v>
      </c>
      <c r="D7" t="s">
        <v>35</v>
      </c>
      <c r="E7" t="s">
        <v>15</v>
      </c>
      <c r="F7" t="s">
        <v>68</v>
      </c>
      <c r="G7" t="s">
        <v>77</v>
      </c>
      <c r="H7" t="s">
        <v>83</v>
      </c>
    </row>
    <row r="8" spans="1:12" x14ac:dyDescent="0.25">
      <c r="A8" s="2" t="s">
        <v>414</v>
      </c>
      <c r="B8" t="s">
        <v>432</v>
      </c>
      <c r="C8" t="s">
        <v>14</v>
      </c>
      <c r="E8" t="s">
        <v>15</v>
      </c>
      <c r="F8" t="s">
        <v>69</v>
      </c>
      <c r="G8" t="s">
        <v>78</v>
      </c>
      <c r="H8" t="s">
        <v>84</v>
      </c>
    </row>
    <row r="9" spans="1:12" x14ac:dyDescent="0.25">
      <c r="A9" s="2" t="s">
        <v>411</v>
      </c>
      <c r="B9" t="s">
        <v>2</v>
      </c>
      <c r="C9" t="s">
        <v>39</v>
      </c>
      <c r="D9" t="s">
        <v>35</v>
      </c>
      <c r="E9" t="s">
        <v>15</v>
      </c>
      <c r="F9" t="s">
        <v>504</v>
      </c>
      <c r="G9" t="s">
        <v>505</v>
      </c>
      <c r="H9" t="s">
        <v>506</v>
      </c>
    </row>
    <row r="10" spans="1:12" x14ac:dyDescent="0.25">
      <c r="A10" s="2" t="s">
        <v>410</v>
      </c>
      <c r="B10" t="s">
        <v>355</v>
      </c>
      <c r="C10" t="s">
        <v>471</v>
      </c>
      <c r="F10" t="s">
        <v>357</v>
      </c>
    </row>
    <row r="11" spans="1:12" x14ac:dyDescent="0.25">
      <c r="A11" s="2" t="s">
        <v>415</v>
      </c>
      <c r="B11" t="s">
        <v>356</v>
      </c>
      <c r="C11" t="s">
        <v>471</v>
      </c>
      <c r="F11" t="s">
        <v>357</v>
      </c>
    </row>
    <row r="12" spans="1:12" x14ac:dyDescent="0.25">
      <c r="A12" s="2" t="s">
        <v>416</v>
      </c>
      <c r="B12" t="s">
        <v>356</v>
      </c>
      <c r="C12" t="s">
        <v>14</v>
      </c>
      <c r="F12" t="s">
        <v>70</v>
      </c>
      <c r="G12" t="s">
        <v>79</v>
      </c>
      <c r="H12" t="s">
        <v>85</v>
      </c>
    </row>
    <row r="13" spans="1:12" x14ac:dyDescent="0.25">
      <c r="A13" s="2" t="s">
        <v>417</v>
      </c>
      <c r="B13" t="s">
        <v>433</v>
      </c>
      <c r="C13" t="s">
        <v>30</v>
      </c>
      <c r="D13" t="s">
        <v>35</v>
      </c>
      <c r="E13" t="s">
        <v>15</v>
      </c>
      <c r="F13" t="s">
        <v>71</v>
      </c>
      <c r="G13" t="s">
        <v>80</v>
      </c>
      <c r="H13" t="s">
        <v>86</v>
      </c>
    </row>
    <row r="14" spans="1:12" x14ac:dyDescent="0.25">
      <c r="A14" s="2" t="s">
        <v>486</v>
      </c>
      <c r="B14" t="s">
        <v>487</v>
      </c>
      <c r="C14" t="s">
        <v>352</v>
      </c>
      <c r="F14" t="s">
        <v>72</v>
      </c>
    </row>
    <row r="15" spans="1:12" x14ac:dyDescent="0.25">
      <c r="A15" s="2" t="s">
        <v>488</v>
      </c>
      <c r="B15" t="s">
        <v>489</v>
      </c>
      <c r="C15" t="s">
        <v>352</v>
      </c>
      <c r="F15" t="s">
        <v>72</v>
      </c>
    </row>
    <row r="16" spans="1:12" x14ac:dyDescent="0.25">
      <c r="A16" s="2" t="s">
        <v>490</v>
      </c>
      <c r="B16" t="s">
        <v>3</v>
      </c>
      <c r="C16" t="s">
        <v>352</v>
      </c>
      <c r="F16" t="s">
        <v>72</v>
      </c>
    </row>
    <row r="17" spans="1:8" x14ac:dyDescent="0.25">
      <c r="A17" s="2" t="s">
        <v>418</v>
      </c>
      <c r="B17" t="s">
        <v>57</v>
      </c>
      <c r="C17" t="s">
        <v>352</v>
      </c>
      <c r="F17" t="s">
        <v>72</v>
      </c>
    </row>
    <row r="18" spans="1:8" x14ac:dyDescent="0.25">
      <c r="A18" s="2" t="s">
        <v>491</v>
      </c>
      <c r="B18" t="s">
        <v>492</v>
      </c>
      <c r="C18" t="s">
        <v>14</v>
      </c>
      <c r="E18" t="s">
        <v>15</v>
      </c>
      <c r="F18" t="s">
        <v>502</v>
      </c>
      <c r="H18" t="s">
        <v>503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E1" sqref="E1"/>
    </sheetView>
  </sheetViews>
  <sheetFormatPr defaultRowHeight="15" x14ac:dyDescent="0.25"/>
  <sheetData>
    <row r="1" spans="1:16" s="1" customFormat="1" x14ac:dyDescent="0.25">
      <c r="A1" s="1" t="s">
        <v>14</v>
      </c>
      <c r="B1" s="1" t="s">
        <v>36</v>
      </c>
      <c r="E1" s="41" t="s">
        <v>822</v>
      </c>
      <c r="H1" s="1" t="s">
        <v>35</v>
      </c>
      <c r="I1" s="1" t="s">
        <v>37</v>
      </c>
      <c r="O1" s="1" t="s">
        <v>15</v>
      </c>
      <c r="P1" s="1" t="s">
        <v>318</v>
      </c>
    </row>
    <row r="2" spans="1:16" x14ac:dyDescent="0.25">
      <c r="A2">
        <v>10</v>
      </c>
      <c r="B2" t="s">
        <v>4</v>
      </c>
      <c r="O2">
        <v>5</v>
      </c>
      <c r="P2" t="s">
        <v>13</v>
      </c>
    </row>
    <row r="3" spans="1:16" x14ac:dyDescent="0.25">
      <c r="A3">
        <v>20</v>
      </c>
      <c r="B3" t="s">
        <v>435</v>
      </c>
    </row>
    <row r="4" spans="1:16" x14ac:dyDescent="0.25">
      <c r="A4">
        <v>31</v>
      </c>
      <c r="B4" t="s">
        <v>5</v>
      </c>
    </row>
    <row r="5" spans="1:16" x14ac:dyDescent="0.25">
      <c r="A5">
        <v>33</v>
      </c>
      <c r="B5" t="s">
        <v>6</v>
      </c>
    </row>
    <row r="6" spans="1:16" x14ac:dyDescent="0.25">
      <c r="A6">
        <v>50</v>
      </c>
      <c r="B6" t="s">
        <v>7</v>
      </c>
    </row>
    <row r="7" spans="1:16" x14ac:dyDescent="0.25">
      <c r="A7">
        <v>51</v>
      </c>
      <c r="B7" t="s">
        <v>8</v>
      </c>
    </row>
    <row r="8" spans="1:16" x14ac:dyDescent="0.25">
      <c r="A8">
        <v>52</v>
      </c>
      <c r="B8" t="s">
        <v>9</v>
      </c>
    </row>
    <row r="9" spans="1:16" x14ac:dyDescent="0.25">
      <c r="A9">
        <v>53</v>
      </c>
      <c r="B9" t="s">
        <v>10</v>
      </c>
    </row>
    <row r="10" spans="1:16" x14ac:dyDescent="0.25">
      <c r="A10">
        <v>54</v>
      </c>
      <c r="B10" t="s">
        <v>11</v>
      </c>
    </row>
    <row r="11" spans="1:16" x14ac:dyDescent="0.25">
      <c r="A11">
        <v>55</v>
      </c>
      <c r="B11" t="s">
        <v>12</v>
      </c>
    </row>
    <row r="12" spans="1:16" x14ac:dyDescent="0.25">
      <c r="A12">
        <v>60</v>
      </c>
      <c r="B12" t="s">
        <v>436</v>
      </c>
    </row>
    <row r="13" spans="1:16" x14ac:dyDescent="0.25">
      <c r="A13">
        <v>70</v>
      </c>
      <c r="B13" t="s">
        <v>437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E1" sqref="E1"/>
    </sheetView>
  </sheetViews>
  <sheetFormatPr defaultRowHeight="15" x14ac:dyDescent="0.25"/>
  <sheetData>
    <row r="1" spans="1:5" x14ac:dyDescent="0.25">
      <c r="A1" s="1" t="s">
        <v>352</v>
      </c>
      <c r="B1" s="1" t="s">
        <v>36</v>
      </c>
      <c r="E1" s="41" t="s">
        <v>822</v>
      </c>
    </row>
    <row r="2" spans="1:5" x14ac:dyDescent="0.25">
      <c r="A2">
        <v>900</v>
      </c>
      <c r="B2" t="s">
        <v>133</v>
      </c>
    </row>
    <row r="3" spans="1:5" x14ac:dyDescent="0.25">
      <c r="A3">
        <v>920</v>
      </c>
      <c r="B3" t="s">
        <v>134</v>
      </c>
    </row>
    <row r="4" spans="1:5" x14ac:dyDescent="0.25">
      <c r="A4">
        <v>921</v>
      </c>
      <c r="B4" t="s">
        <v>350</v>
      </c>
    </row>
    <row r="5" spans="1:5" x14ac:dyDescent="0.25">
      <c r="A5">
        <v>940</v>
      </c>
      <c r="B5" t="s">
        <v>319</v>
      </c>
    </row>
    <row r="6" spans="1:5" x14ac:dyDescent="0.25">
      <c r="A6">
        <v>941</v>
      </c>
      <c r="B6" t="s">
        <v>351</v>
      </c>
    </row>
    <row r="7" spans="1:5" x14ac:dyDescent="0.25">
      <c r="A7">
        <v>960</v>
      </c>
      <c r="B7" t="s">
        <v>320</v>
      </c>
    </row>
    <row r="8" spans="1:5" x14ac:dyDescent="0.25">
      <c r="A8">
        <v>961</v>
      </c>
      <c r="B8" t="s">
        <v>440</v>
      </c>
    </row>
    <row r="9" spans="1:5" x14ac:dyDescent="0.25">
      <c r="A9">
        <v>970</v>
      </c>
      <c r="B9" t="s">
        <v>438</v>
      </c>
    </row>
    <row r="10" spans="1:5" x14ac:dyDescent="0.25">
      <c r="A10">
        <v>978</v>
      </c>
      <c r="B10" t="s">
        <v>439</v>
      </c>
    </row>
    <row r="11" spans="1:5" x14ac:dyDescent="0.25">
      <c r="A11">
        <v>980</v>
      </c>
      <c r="B11" t="s">
        <v>140</v>
      </c>
    </row>
  </sheetData>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E1" sqref="E1"/>
    </sheetView>
  </sheetViews>
  <sheetFormatPr defaultRowHeight="15" x14ac:dyDescent="0.25"/>
  <sheetData>
    <row r="1" spans="1:16" s="1" customFormat="1" x14ac:dyDescent="0.25">
      <c r="A1" s="1" t="s">
        <v>14</v>
      </c>
      <c r="B1" s="1" t="s">
        <v>36</v>
      </c>
      <c r="E1" s="41" t="s">
        <v>822</v>
      </c>
      <c r="H1" s="1" t="s">
        <v>35</v>
      </c>
      <c r="I1" s="1" t="s">
        <v>37</v>
      </c>
      <c r="O1" s="1" t="s">
        <v>15</v>
      </c>
      <c r="P1" s="1" t="s">
        <v>318</v>
      </c>
    </row>
    <row r="2" spans="1:16" x14ac:dyDescent="0.25">
      <c r="A2">
        <v>0</v>
      </c>
      <c r="B2" t="s">
        <v>3</v>
      </c>
      <c r="O2">
        <v>1</v>
      </c>
      <c r="P2" t="s">
        <v>580</v>
      </c>
    </row>
    <row r="3" spans="1:16" x14ac:dyDescent="0.25">
      <c r="A3">
        <v>10</v>
      </c>
      <c r="B3" t="s">
        <v>16</v>
      </c>
      <c r="O3">
        <v>2</v>
      </c>
      <c r="P3" t="s">
        <v>581</v>
      </c>
    </row>
    <row r="4" spans="1:16" x14ac:dyDescent="0.25">
      <c r="A4">
        <v>11</v>
      </c>
      <c r="B4" t="s">
        <v>17</v>
      </c>
      <c r="O4">
        <v>3</v>
      </c>
      <c r="P4" t="s">
        <v>582</v>
      </c>
    </row>
    <row r="5" spans="1:16" x14ac:dyDescent="0.25">
      <c r="A5">
        <v>12</v>
      </c>
      <c r="B5" t="s">
        <v>18</v>
      </c>
      <c r="O5">
        <v>4</v>
      </c>
      <c r="P5" t="s">
        <v>583</v>
      </c>
    </row>
    <row r="6" spans="1:16" x14ac:dyDescent="0.25">
      <c r="A6">
        <v>13</v>
      </c>
      <c r="B6" t="s">
        <v>19</v>
      </c>
      <c r="O6">
        <v>5</v>
      </c>
      <c r="P6" t="s">
        <v>584</v>
      </c>
    </row>
    <row r="7" spans="1:16" x14ac:dyDescent="0.25">
      <c r="A7">
        <v>30</v>
      </c>
      <c r="B7" t="s">
        <v>20</v>
      </c>
      <c r="O7">
        <v>6</v>
      </c>
      <c r="P7" t="s">
        <v>585</v>
      </c>
    </row>
    <row r="8" spans="1:16" x14ac:dyDescent="0.25">
      <c r="A8">
        <v>41</v>
      </c>
      <c r="B8" t="s">
        <v>21</v>
      </c>
      <c r="O8">
        <v>7</v>
      </c>
      <c r="P8" t="s">
        <v>586</v>
      </c>
    </row>
    <row r="9" spans="1:16" x14ac:dyDescent="0.25">
      <c r="A9">
        <v>42</v>
      </c>
      <c r="B9" t="s">
        <v>22</v>
      </c>
    </row>
    <row r="10" spans="1:16" x14ac:dyDescent="0.25">
      <c r="A10">
        <v>43</v>
      </c>
      <c r="B10" t="s">
        <v>23</v>
      </c>
    </row>
    <row r="11" spans="1:16" x14ac:dyDescent="0.25">
      <c r="A11">
        <v>44</v>
      </c>
      <c r="B11" t="s">
        <v>24</v>
      </c>
    </row>
    <row r="12" spans="1:16" x14ac:dyDescent="0.25">
      <c r="A12">
        <v>61</v>
      </c>
      <c r="B12" t="s">
        <v>25</v>
      </c>
    </row>
    <row r="13" spans="1:16" x14ac:dyDescent="0.25">
      <c r="A13">
        <v>62</v>
      </c>
      <c r="B13" t="s">
        <v>26</v>
      </c>
    </row>
    <row r="14" spans="1:16" x14ac:dyDescent="0.25">
      <c r="A14">
        <v>63</v>
      </c>
      <c r="B14" t="s">
        <v>27</v>
      </c>
    </row>
    <row r="15" spans="1:16" x14ac:dyDescent="0.25">
      <c r="A15">
        <v>64</v>
      </c>
      <c r="B15" t="s">
        <v>28</v>
      </c>
    </row>
    <row r="16" spans="1:16" x14ac:dyDescent="0.25">
      <c r="A16">
        <v>70</v>
      </c>
      <c r="B16" t="s">
        <v>29</v>
      </c>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MEMORIALS</vt:lpstr>
      <vt:lpstr>INSCRIPTIONS</vt:lpstr>
      <vt:lpstr>PEOPLE</vt:lpstr>
      <vt:lpstr>RELATIONSHIPS</vt:lpstr>
      <vt:lpstr>ppl</vt:lpstr>
      <vt:lpstr>Categories</vt:lpstr>
      <vt:lpstr>Cat0</vt:lpstr>
      <vt:lpstr>Cat0Kerbs</vt:lpstr>
      <vt:lpstr>Cat1</vt:lpstr>
      <vt:lpstr>Cat2</vt:lpstr>
      <vt:lpstr>Cat3</vt:lpstr>
      <vt:lpstr>Cat456</vt:lpstr>
      <vt:lpstr>Cat7</vt:lpstr>
      <vt:lpstr>Cat8</vt:lpstr>
      <vt:lpstr>Cat9a</vt:lpstr>
      <vt:lpstr>Cat9b</vt:lpstr>
      <vt:lpstr>Cat9c</vt:lpstr>
      <vt:lpstr>Orientation</vt:lpstr>
      <vt:lpstr>Denomination</vt:lpstr>
      <vt:lpstr>MCondition</vt:lpstr>
      <vt:lpstr>ICondition</vt:lpstr>
      <vt:lpstr>Material</vt:lpstr>
      <vt:lpstr>AdditionalElements</vt:lpstr>
      <vt:lpstr>TxtPanelShape</vt:lpstr>
      <vt:lpstr>TxtPanelDefinition</vt:lpstr>
      <vt:lpstr>InscrTechniques</vt:lpstr>
      <vt:lpstr>DecMotifs</vt:lpstr>
      <vt:lpstr>MarginalDec</vt:lpstr>
      <vt:lpstr>LetterStyle</vt:lpstr>
      <vt:lpstr>Tooling</vt:lpstr>
      <vt:lpstr>Repairs</vt:lpstr>
      <vt:lpstr>DatingReason</vt:lpstr>
      <vt:lpstr>Dating_Reason</vt:lpstr>
      <vt:lpstr>Decorative_Motif</vt:lpstr>
      <vt:lpstr>Denomination</vt:lpstr>
      <vt:lpstr>E2_</vt:lpstr>
      <vt:lpstr>E3_</vt:lpstr>
      <vt:lpstr>E4_</vt:lpstr>
      <vt:lpstr>Full_Text_Description</vt:lpstr>
      <vt:lpstr>Inscription_Techniques</vt:lpstr>
      <vt:lpstr>Inscrption_Condition</vt:lpstr>
      <vt:lpstr>Letter_Style</vt:lpstr>
      <vt:lpstr>Materials</vt:lpstr>
      <vt:lpstr>Mem_type</vt:lpstr>
      <vt:lpstr>Monument_Condition</vt:lpstr>
      <vt:lpstr>NNxx</vt:lpstr>
      <vt:lpstr>Nxxx</vt:lpstr>
      <vt:lpstr>Orientation__degrees</vt:lpstr>
      <vt:lpstr>PANEL_SHAPE</vt:lpstr>
      <vt:lpstr>Repairs</vt:lpstr>
      <vt:lpstr>Text_Panel_Shape</vt:lpstr>
      <vt:lpstr>Tooling</vt:lpstr>
      <vt:lpstr>TPS1_</vt:lpstr>
      <vt:lpstr>TPS2_</vt:lpstr>
      <vt:lpstr>TPS3_</vt:lpstr>
      <vt:lpstr>TPS4_</vt:lpstr>
      <vt:lpstr>Txt_Cat</vt:lpstr>
      <vt:lpstr>Txt_DT1</vt:lpstr>
      <vt:lpstr>Txt_DT2</vt:lpstr>
      <vt:lpstr>Txt_DT3</vt:lpstr>
      <vt:lpstr>xNNN</vt:lpstr>
      <vt:lpstr>xNNx</vt:lpstr>
      <vt:lpstr>xNxx</vt:lpstr>
      <vt:lpstr>xxNx</vt:lpstr>
      <vt:lpstr>xxxN</vt:lpstr>
    </vt:vector>
  </TitlesOfParts>
  <Company>Department of Computer Science, University of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Toby Pillatt</dc:creator>
  <cp:lastModifiedBy>Jen Weldon</cp:lastModifiedBy>
  <dcterms:created xsi:type="dcterms:W3CDTF">2019-06-12T13:40:52Z</dcterms:created>
  <dcterms:modified xsi:type="dcterms:W3CDTF">2023-11-09T11:12:03Z</dcterms:modified>
</cp:coreProperties>
</file>